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the\Uniqlo\EDIT\"/>
    </mc:Choice>
  </mc:AlternateContent>
  <xr:revisionPtr revIDLastSave="0" documentId="13_ncr:1_{A43317D4-69FB-47ED-B4D4-45A869248E25}" xr6:coauthVersionLast="47" xr6:coauthVersionMax="47" xr10:uidLastSave="{00000000-0000-0000-0000-000000000000}"/>
  <bookViews>
    <workbookView xWindow="-120" yWindow="-120" windowWidth="20730" windowHeight="11040" tabRatio="879" firstSheet="2" activeTab="4" xr2:uid="{00000000-000D-0000-FFFF-FFFF00000000}"/>
  </bookViews>
  <sheets>
    <sheet name="Sample" sheetId="5" state="hidden" r:id="rId1"/>
    <sheet name="Summary" sheetId="4" r:id="rId2"/>
    <sheet name="Ph3 ratio" sheetId="3" r:id="rId3"/>
    <sheet name="Production Plan Rawdata Export" sheetId="1" r:id="rId4"/>
    <sheet name="Plan" sheetId="6" r:id="rId5"/>
    <sheet name="Sheet3" sheetId="8" r:id="rId6"/>
    <sheet name="Plan (2)" sheetId="7" r:id="rId7"/>
    <sheet name="23SS" sheetId="9" r:id="rId8"/>
    <sheet name="23FW" sheetId="10" r:id="rId9"/>
    <sheet name="24SS" sheetId="11" r:id="rId10"/>
    <sheet name="Over All" sheetId="12" r:id="rId11"/>
    <sheet name="PH Details" sheetId="13" r:id="rId12"/>
    <sheet name="Sheet2" sheetId="15" r:id="rId13"/>
    <sheet name="For OCM" sheetId="14" r:id="rId14"/>
    <sheet name="23FW OCM" sheetId="16" state="hidden" r:id="rId15"/>
    <sheet name="For CP" sheetId="18" r:id="rId16"/>
  </sheets>
  <definedNames>
    <definedName name="_xlnm._FilterDatabase" localSheetId="13" hidden="1">'For OCM'!$A$7:$V$336</definedName>
    <definedName name="_xlnm._FilterDatabase" localSheetId="4" hidden="1">Plan!$A$7:$U$1691</definedName>
    <definedName name="_xlnm._FilterDatabase" localSheetId="6" hidden="1">'Plan (2)'!$A$7:$U$761</definedName>
    <definedName name="_xlnm._FilterDatabase" localSheetId="3" hidden="1">'Production Plan Rawdata Export'!$A$7:$EW$1691</definedName>
    <definedName name="_xlnm.Print_Area" localSheetId="13">'For OCM'!$A$7:$U$337</definedName>
    <definedName name="_xlnm.Print_Area" localSheetId="4">Plan!$A$7:$T$1692</definedName>
    <definedName name="_xlnm.Print_Area" localSheetId="6">'Plan (2)'!$A$7:$T$762</definedName>
    <definedName name="_xlnm.Print_Area" localSheetId="3">'Production Plan Rawdata Export'!$A$7:$EL$1692</definedName>
  </definedNames>
  <calcPr calcId="191029" calcMode="manual"/>
  <pivotCaches>
    <pivotCache cacheId="0" r:id="rId17"/>
    <pivotCache cacheId="1" r:id="rId18"/>
    <pivotCache cacheId="2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8" i="18" l="1"/>
  <c r="C253" i="18" s="1"/>
  <c r="C306" i="18"/>
  <c r="C298" i="18"/>
  <c r="C292" i="18"/>
  <c r="C282" i="18"/>
  <c r="C264" i="18"/>
  <c r="C247" i="18"/>
  <c r="C228" i="18"/>
  <c r="C214" i="18"/>
  <c r="C204" i="18"/>
  <c r="C182" i="18"/>
  <c r="C170" i="18"/>
  <c r="C159" i="18"/>
  <c r="C131" i="18"/>
  <c r="C98" i="18"/>
  <c r="C62" i="18"/>
  <c r="C22" i="18"/>
  <c r="E292" i="16" l="1"/>
  <c r="E284" i="16"/>
  <c r="E279" i="16"/>
  <c r="E269" i="16"/>
  <c r="E251" i="16"/>
  <c r="E240" i="16"/>
  <c r="E234" i="16"/>
  <c r="E215" i="16"/>
  <c r="E201" i="16"/>
  <c r="E191" i="16"/>
  <c r="E172" i="16"/>
  <c r="E160" i="16"/>
  <c r="E149" i="16"/>
  <c r="E123" i="16"/>
  <c r="E91" i="16"/>
  <c r="E59" i="16"/>
  <c r="E22" i="16"/>
  <c r="V223" i="14"/>
  <c r="V222" i="14"/>
  <c r="V195" i="14"/>
  <c r="V184" i="14"/>
  <c r="V181" i="14"/>
  <c r="V164" i="14"/>
  <c r="V14" i="14"/>
  <c r="V12" i="14"/>
  <c r="V8" i="14"/>
  <c r="V70" i="14"/>
  <c r="V53" i="14"/>
  <c r="V41" i="14"/>
  <c r="V34" i="14"/>
  <c r="V74" i="14"/>
  <c r="V54" i="14"/>
  <c r="V50" i="14"/>
  <c r="V42" i="14"/>
  <c r="V35" i="14"/>
  <c r="V206" i="14"/>
  <c r="V203" i="14"/>
  <c r="V202" i="14"/>
  <c r="V197" i="14"/>
  <c r="V194" i="14"/>
  <c r="V191" i="14"/>
  <c r="V192" i="14"/>
  <c r="V186" i="14"/>
  <c r="V134" i="14"/>
  <c r="V179" i="14"/>
  <c r="V166" i="14"/>
  <c r="V69" i="14"/>
  <c r="V57" i="14"/>
  <c r="V45" i="14"/>
  <c r="V32" i="14"/>
  <c r="V72" i="14"/>
  <c r="V66" i="14"/>
  <c r="V64" i="14"/>
  <c r="V49" i="14"/>
  <c r="V44" i="14"/>
  <c r="V33" i="14"/>
  <c r="V291" i="14"/>
  <c r="V290" i="14"/>
  <c r="V286" i="14"/>
  <c r="V285" i="14"/>
  <c r="V205" i="14"/>
  <c r="V204" i="14"/>
  <c r="V201" i="14"/>
  <c r="V198" i="14"/>
  <c r="V193" i="14"/>
  <c r="V189" i="14"/>
  <c r="V187" i="14"/>
  <c r="V124" i="14"/>
  <c r="V238" i="14"/>
  <c r="V237" i="14"/>
  <c r="V236" i="14"/>
  <c r="V235" i="14"/>
  <c r="V233" i="14"/>
  <c r="V234" i="14"/>
  <c r="V232" i="14"/>
  <c r="V231" i="14"/>
  <c r="V230" i="14"/>
  <c r="V26" i="14"/>
  <c r="V22" i="14"/>
  <c r="V10" i="14"/>
  <c r="V13" i="14"/>
  <c r="V9" i="14"/>
  <c r="V73" i="14"/>
  <c r="V63" i="14"/>
  <c r="V36" i="14"/>
  <c r="V68" i="14"/>
  <c r="V58" i="14"/>
  <c r="V48" i="14"/>
  <c r="V37" i="14"/>
  <c r="V322" i="14"/>
  <c r="V321" i="14"/>
  <c r="V320" i="14"/>
  <c r="V319" i="14"/>
  <c r="V318" i="14"/>
  <c r="V317" i="14"/>
  <c r="V316" i="14"/>
  <c r="V315" i="14"/>
  <c r="V314" i="14"/>
  <c r="V279" i="14"/>
  <c r="V276" i="14"/>
  <c r="V280" i="14"/>
  <c r="V277" i="14"/>
  <c r="V283" i="14"/>
  <c r="V282" i="14"/>
  <c r="V281" i="14"/>
  <c r="V278" i="14"/>
  <c r="V327" i="14"/>
  <c r="V323" i="14"/>
  <c r="V326" i="14"/>
  <c r="V325" i="14"/>
  <c r="V324" i="14"/>
  <c r="V199" i="14"/>
  <c r="V188" i="14"/>
  <c r="V142" i="14"/>
  <c r="V128" i="14"/>
  <c r="V151" i="14"/>
  <c r="V143" i="14"/>
  <c r="V138" i="14"/>
  <c r="V133" i="14"/>
  <c r="V129" i="14"/>
  <c r="V112" i="14"/>
  <c r="V94" i="14"/>
  <c r="V90" i="14"/>
  <c r="V116" i="14"/>
  <c r="V111" i="14"/>
  <c r="V108" i="14"/>
  <c r="V95" i="14"/>
  <c r="V91" i="14"/>
  <c r="V162" i="14"/>
  <c r="V161" i="14"/>
  <c r="V183" i="14"/>
  <c r="V163" i="14"/>
  <c r="V308" i="14"/>
  <c r="V299" i="14"/>
  <c r="V310" i="14"/>
  <c r="V309" i="14"/>
  <c r="V300" i="14"/>
  <c r="V227" i="14"/>
  <c r="V224" i="14"/>
  <c r="V216" i="14"/>
  <c r="V209" i="14"/>
  <c r="V207" i="14"/>
  <c r="V100" i="14"/>
  <c r="V101" i="14"/>
  <c r="V248" i="14"/>
  <c r="V246" i="14"/>
  <c r="V244" i="14"/>
  <c r="V251" i="14"/>
  <c r="V242" i="14"/>
  <c r="V243" i="14"/>
  <c r="V254" i="14"/>
  <c r="V247" i="14"/>
  <c r="V245" i="14"/>
  <c r="V270" i="14"/>
  <c r="V262" i="14"/>
  <c r="V257" i="14"/>
  <c r="V273" i="14"/>
  <c r="V269" i="14"/>
  <c r="V264" i="14"/>
  <c r="V263" i="14"/>
  <c r="V261" i="14"/>
  <c r="V258" i="14"/>
  <c r="V144" i="14"/>
  <c r="V139" i="14"/>
  <c r="V118" i="14"/>
  <c r="V117" i="14"/>
  <c r="V145" i="14"/>
  <c r="V141" i="14"/>
  <c r="V135" i="14"/>
  <c r="V131" i="14"/>
  <c r="V132" i="14"/>
  <c r="V123" i="14"/>
  <c r="V126" i="14"/>
  <c r="V125" i="14"/>
  <c r="V119" i="14"/>
  <c r="V120" i="14"/>
  <c r="V115" i="14"/>
  <c r="V114" i="14"/>
  <c r="V113" i="14"/>
  <c r="V103" i="14"/>
  <c r="V102" i="14"/>
  <c r="V99" i="14"/>
  <c r="V85" i="14"/>
  <c r="V84" i="14"/>
  <c r="V78" i="14"/>
  <c r="V76" i="14"/>
  <c r="V110" i="14"/>
  <c r="V109" i="14"/>
  <c r="V107" i="14"/>
  <c r="V104" i="14"/>
  <c r="V93" i="14"/>
  <c r="V92" i="14"/>
  <c r="V89" i="14"/>
  <c r="V86" i="14"/>
  <c r="V87" i="14"/>
  <c r="V83" i="14"/>
  <c r="V79" i="14"/>
  <c r="V77" i="14"/>
  <c r="V178" i="14"/>
  <c r="V160" i="14"/>
  <c r="V157" i="14"/>
  <c r="V177" i="14"/>
  <c r="V173" i="14"/>
  <c r="V170" i="14"/>
  <c r="V168" i="14"/>
  <c r="V159" i="14"/>
  <c r="V158" i="14"/>
  <c r="V336" i="14"/>
  <c r="V335" i="14"/>
  <c r="V332" i="14"/>
  <c r="V328" i="14"/>
  <c r="V333" i="14"/>
  <c r="V330" i="14"/>
  <c r="V334" i="14"/>
  <c r="V329" i="14"/>
  <c r="V331" i="14"/>
  <c r="V229" i="14"/>
  <c r="V228" i="14"/>
  <c r="V225" i="14"/>
  <c r="V226" i="14"/>
  <c r="V219" i="14"/>
  <c r="V218" i="14"/>
  <c r="V220" i="14"/>
  <c r="V217" i="14"/>
  <c r="V215" i="14"/>
  <c r="V213" i="14"/>
  <c r="V214" i="14"/>
  <c r="V212" i="14"/>
  <c r="V211" i="14"/>
  <c r="V210" i="14"/>
  <c r="V208" i="14"/>
  <c r="V221" i="14"/>
  <c r="V167" i="14"/>
  <c r="V171" i="14"/>
  <c r="V156" i="14"/>
  <c r="V71" i="14"/>
  <c r="V59" i="14"/>
  <c r="V252" i="14"/>
  <c r="V239" i="14"/>
  <c r="V250" i="14"/>
  <c r="V255" i="14"/>
  <c r="V240" i="14"/>
  <c r="V253" i="14"/>
  <c r="V249" i="14"/>
  <c r="V241" i="14"/>
  <c r="V275" i="14"/>
  <c r="V272" i="14"/>
  <c r="V266" i="14"/>
  <c r="V259" i="14"/>
  <c r="V274" i="14"/>
  <c r="V271" i="14"/>
  <c r="V268" i="14"/>
  <c r="V267" i="14"/>
  <c r="V265" i="14"/>
  <c r="V260" i="14"/>
  <c r="V256" i="14"/>
  <c r="V153" i="14"/>
  <c r="V149" i="14"/>
  <c r="V146" i="14"/>
  <c r="V121" i="14"/>
  <c r="V150" i="14"/>
  <c r="V147" i="14"/>
  <c r="V136" i="14"/>
  <c r="V130" i="14"/>
  <c r="V122" i="14"/>
  <c r="V98" i="14"/>
  <c r="V88" i="14"/>
  <c r="V82" i="14"/>
  <c r="V80" i="14"/>
  <c r="V105" i="14"/>
  <c r="V97" i="14"/>
  <c r="V106" i="14"/>
  <c r="V96" i="14"/>
  <c r="V81" i="14"/>
  <c r="V75" i="14"/>
  <c r="V165" i="14"/>
  <c r="V154" i="14"/>
  <c r="V180" i="14"/>
  <c r="V176" i="14"/>
  <c r="V174" i="14"/>
  <c r="V175" i="14"/>
  <c r="V172" i="14"/>
  <c r="V155" i="14"/>
  <c r="V312" i="14"/>
  <c r="V311" i="14"/>
  <c r="V306" i="14"/>
  <c r="V307" i="14"/>
  <c r="V305" i="14"/>
  <c r="V304" i="14"/>
  <c r="V302" i="14"/>
  <c r="V298" i="14"/>
  <c r="V295" i="14"/>
  <c r="V313" i="14"/>
  <c r="V303" i="14"/>
  <c r="V301" i="14"/>
  <c r="V297" i="14"/>
  <c r="V296" i="14"/>
  <c r="V294" i="14"/>
  <c r="V293" i="14"/>
  <c r="V292" i="14"/>
  <c r="V288" i="14"/>
  <c r="V289" i="14"/>
  <c r="V287" i="14"/>
  <c r="V284" i="14"/>
  <c r="V200" i="14"/>
  <c r="V196" i="14"/>
  <c r="V190" i="14"/>
  <c r="V185" i="14"/>
  <c r="V152" i="14"/>
  <c r="V148" i="14"/>
  <c r="V140" i="14"/>
  <c r="V137" i="14"/>
  <c r="V127" i="14"/>
  <c r="V182" i="14"/>
  <c r="V169" i="14"/>
  <c r="V29" i="14"/>
  <c r="V28" i="14"/>
  <c r="V27" i="14"/>
  <c r="V25" i="14"/>
  <c r="V24" i="14"/>
  <c r="V23" i="14"/>
  <c r="V21" i="14"/>
  <c r="V20" i="14"/>
  <c r="V19" i="14"/>
  <c r="V18" i="14"/>
  <c r="V17" i="14"/>
  <c r="V15" i="14"/>
  <c r="V16" i="14"/>
  <c r="V11" i="14"/>
  <c r="V65" i="14"/>
  <c r="V47" i="14"/>
  <c r="V38" i="14"/>
  <c r="V30" i="14"/>
  <c r="V67" i="14"/>
  <c r="V61" i="14"/>
  <c r="V62" i="14"/>
  <c r="V60" i="14"/>
  <c r="V56" i="14"/>
  <c r="V55" i="14"/>
  <c r="V52" i="14"/>
  <c r="V51" i="14"/>
  <c r="V46" i="14"/>
  <c r="V43" i="14"/>
  <c r="V40" i="14"/>
  <c r="V39" i="14"/>
  <c r="V31" i="14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AM10" i="13"/>
  <c r="AM13" i="13" s="1"/>
  <c r="AL10" i="13"/>
  <c r="AL13" i="13" s="1"/>
  <c r="AK10" i="13"/>
  <c r="AK13" i="13" s="1"/>
  <c r="AJ10" i="13"/>
  <c r="AJ13" i="13" s="1"/>
  <c r="AI10" i="13"/>
  <c r="AI13" i="13" s="1"/>
  <c r="AH10" i="13"/>
  <c r="AH13" i="13" s="1"/>
  <c r="AG10" i="13"/>
  <c r="AG13" i="13" s="1"/>
  <c r="AF10" i="13"/>
  <c r="AF13" i="13" s="1"/>
  <c r="AE10" i="13"/>
  <c r="AE13" i="13" s="1"/>
  <c r="AD10" i="13"/>
  <c r="AD13" i="13" s="1"/>
  <c r="AC10" i="13"/>
  <c r="AC13" i="13" s="1"/>
  <c r="AB10" i="13"/>
  <c r="AB13" i="13" s="1"/>
  <c r="AA10" i="13"/>
  <c r="AA13" i="13" s="1"/>
  <c r="Z10" i="13"/>
  <c r="Z13" i="13" s="1"/>
  <c r="Y10" i="13"/>
  <c r="Y13" i="13" s="1"/>
  <c r="X10" i="13"/>
  <c r="X13" i="13" s="1"/>
  <c r="W10" i="13"/>
  <c r="W13" i="13" s="1"/>
  <c r="V10" i="13"/>
  <c r="V13" i="13" s="1"/>
  <c r="U10" i="13"/>
  <c r="U13" i="13" s="1"/>
  <c r="T10" i="13"/>
  <c r="T13" i="13" s="1"/>
  <c r="S10" i="13"/>
  <c r="S13" i="13" s="1"/>
  <c r="R10" i="13"/>
  <c r="R13" i="13" s="1"/>
  <c r="Q10" i="13"/>
  <c r="Q13" i="13" s="1"/>
  <c r="P10" i="13"/>
  <c r="P13" i="13" s="1"/>
  <c r="O10" i="13"/>
  <c r="O13" i="13" s="1"/>
  <c r="N10" i="13"/>
  <c r="N13" i="13" s="1"/>
  <c r="M10" i="13"/>
  <c r="M13" i="13" s="1"/>
  <c r="L10" i="13"/>
  <c r="L13" i="13" s="1"/>
  <c r="K10" i="13"/>
  <c r="K13" i="13" s="1"/>
  <c r="J10" i="13"/>
  <c r="J13" i="13" s="1"/>
  <c r="I10" i="13"/>
  <c r="I13" i="13" s="1"/>
  <c r="H10" i="13"/>
  <c r="H13" i="13" s="1"/>
  <c r="G10" i="13"/>
  <c r="G13" i="13" s="1"/>
  <c r="F10" i="13"/>
  <c r="F13" i="13" s="1"/>
  <c r="E10" i="13"/>
  <c r="E13" i="13" s="1"/>
  <c r="D10" i="13"/>
  <c r="D13" i="13" s="1"/>
  <c r="C10" i="13"/>
  <c r="C13" i="13" s="1"/>
  <c r="B10" i="13"/>
  <c r="B13" i="13" s="1"/>
  <c r="U238" i="7"/>
  <c r="U187" i="7"/>
  <c r="U186" i="7"/>
  <c r="U185" i="7"/>
  <c r="U402" i="7"/>
  <c r="U566" i="7"/>
  <c r="U345" i="7"/>
  <c r="U518" i="7"/>
  <c r="U658" i="7"/>
  <c r="U719" i="7"/>
  <c r="U384" i="7"/>
  <c r="U270" i="7"/>
  <c r="U269" i="7"/>
  <c r="U323" i="7"/>
  <c r="U293" i="7"/>
  <c r="U257" i="7"/>
  <c r="U244" i="7"/>
  <c r="U243" i="7"/>
  <c r="U267" i="7"/>
  <c r="U563" i="7"/>
  <c r="U395" i="7"/>
  <c r="U260" i="7"/>
  <c r="U428" i="7"/>
  <c r="U382" i="7"/>
  <c r="U443" i="7"/>
  <c r="U439" i="7"/>
  <c r="U110" i="7"/>
  <c r="U488" i="7"/>
  <c r="U486" i="7"/>
  <c r="U502" i="7"/>
  <c r="U713" i="7"/>
  <c r="U188" i="7"/>
  <c r="U213" i="7"/>
  <c r="U415" i="7"/>
  <c r="U164" i="7"/>
  <c r="U192" i="7"/>
  <c r="U280" i="7"/>
  <c r="U332" i="7"/>
  <c r="U477" i="7"/>
  <c r="U467" i="7"/>
  <c r="U465" i="7"/>
  <c r="U596" i="7"/>
  <c r="U194" i="7"/>
  <c r="U304" i="7"/>
  <c r="U179" i="7"/>
  <c r="U217" i="7"/>
  <c r="U178" i="7"/>
  <c r="U303" i="7"/>
  <c r="U44" i="7"/>
  <c r="U284" i="7"/>
  <c r="U157" i="7"/>
  <c r="U432" i="7"/>
  <c r="U341" i="7"/>
  <c r="U567" i="7"/>
  <c r="U468" i="7"/>
  <c r="U526" i="7"/>
  <c r="U633" i="7"/>
  <c r="U148" i="7"/>
  <c r="U233" i="7"/>
  <c r="U212" i="7"/>
  <c r="U730" i="7"/>
  <c r="U193" i="7"/>
  <c r="U314" i="7"/>
  <c r="U307" i="7"/>
  <c r="U424" i="7"/>
  <c r="U469" i="7"/>
  <c r="U507" i="7"/>
  <c r="U464" i="7"/>
  <c r="U548" i="7"/>
  <c r="U255" i="7"/>
  <c r="U234" i="7"/>
  <c r="U191" i="7"/>
  <c r="U353" i="7"/>
  <c r="U308" i="7"/>
  <c r="U403" i="7"/>
  <c r="U550" i="7"/>
  <c r="U431" i="7"/>
  <c r="U320" i="7"/>
  <c r="U214" i="7"/>
  <c r="U310" i="7"/>
  <c r="U528" i="7"/>
  <c r="U666" i="7"/>
  <c r="U664" i="7"/>
  <c r="U659" i="7"/>
  <c r="U279" i="7"/>
  <c r="U686" i="7"/>
  <c r="U264" i="7"/>
  <c r="U418" i="7"/>
  <c r="U274" i="7"/>
  <c r="U177" i="7"/>
  <c r="U724" i="7"/>
  <c r="U736" i="7"/>
  <c r="U749" i="7"/>
  <c r="U735" i="7"/>
  <c r="U734" i="7"/>
  <c r="U732" i="7"/>
  <c r="U760" i="7"/>
  <c r="U722" i="7"/>
  <c r="U8" i="7"/>
  <c r="U30" i="7"/>
  <c r="U77" i="7"/>
  <c r="U27" i="7"/>
  <c r="U108" i="7"/>
  <c r="U131" i="7"/>
  <c r="U75" i="7"/>
  <c r="U319" i="7"/>
  <c r="U324" i="7"/>
  <c r="U313" i="7"/>
  <c r="U223" i="7"/>
  <c r="U35" i="7"/>
  <c r="U18" i="7"/>
  <c r="U480" i="7"/>
  <c r="U80" i="7"/>
  <c r="U248" i="7"/>
  <c r="U271" i="7"/>
  <c r="U76" i="7"/>
  <c r="U172" i="7"/>
  <c r="U318" i="7"/>
  <c r="U317" i="7"/>
  <c r="U337" i="7"/>
  <c r="U316" i="7"/>
  <c r="U262" i="7"/>
  <c r="U165" i="7"/>
  <c r="U228" i="7"/>
  <c r="U100" i="7"/>
  <c r="U97" i="7"/>
  <c r="U17" i="7"/>
  <c r="U615" i="7"/>
  <c r="U116" i="7"/>
  <c r="U430" i="7"/>
  <c r="U342" i="7"/>
  <c r="U429" i="7"/>
  <c r="U427" i="7"/>
  <c r="U616" i="7"/>
  <c r="U538" i="7"/>
  <c r="U145" i="7"/>
  <c r="U386" i="7"/>
  <c r="U299" i="7"/>
  <c r="U296" i="7"/>
  <c r="U295" i="7"/>
  <c r="U16" i="7"/>
  <c r="U12" i="7"/>
  <c r="U289" i="7"/>
  <c r="U531" i="7"/>
  <c r="U209" i="7"/>
  <c r="U229" i="7"/>
  <c r="U206" i="7"/>
  <c r="U205" i="7"/>
  <c r="U15" i="7"/>
  <c r="U11" i="7"/>
  <c r="U241" i="7"/>
  <c r="U240" i="7"/>
  <c r="U390" i="7"/>
  <c r="U388" i="7"/>
  <c r="U207" i="7"/>
  <c r="U381" i="7"/>
  <c r="U22" i="7"/>
  <c r="U20" i="7"/>
  <c r="U614" i="7"/>
  <c r="U301" i="7"/>
  <c r="U387" i="7"/>
  <c r="U334" i="7"/>
  <c r="U21" i="7"/>
  <c r="U163" i="7"/>
  <c r="U19" i="7"/>
  <c r="U554" i="7"/>
  <c r="U65" i="7"/>
  <c r="U208" i="7"/>
  <c r="U300" i="7"/>
  <c r="U294" i="7"/>
  <c r="U366" i="7"/>
  <c r="U210" i="7"/>
  <c r="U495" i="7"/>
  <c r="U247" i="7"/>
  <c r="U389" i="7"/>
  <c r="U493" i="7"/>
  <c r="U489" i="7"/>
  <c r="U487" i="7"/>
  <c r="U479" i="7"/>
  <c r="U78" i="7"/>
  <c r="U62" i="7"/>
  <c r="U611" i="7"/>
  <c r="U107" i="7"/>
  <c r="U114" i="7"/>
  <c r="U369" i="7"/>
  <c r="U48" i="7"/>
  <c r="U261" i="7"/>
  <c r="U83" i="7"/>
  <c r="U68" i="7"/>
  <c r="U509" i="7"/>
  <c r="U42" i="7"/>
  <c r="U416" i="7"/>
  <c r="U144" i="7"/>
  <c r="U140" i="7"/>
  <c r="U58" i="7"/>
  <c r="U69" i="7"/>
  <c r="U249" i="7"/>
  <c r="U139" i="7"/>
  <c r="U82" i="7"/>
  <c r="U47" i="7"/>
  <c r="U41" i="7"/>
  <c r="U25" i="7"/>
  <c r="U322" i="7"/>
  <c r="U231" i="7"/>
  <c r="U55" i="7"/>
  <c r="U93" i="7"/>
  <c r="U29" i="7"/>
  <c r="U113" i="7"/>
  <c r="U96" i="7"/>
  <c r="U92" i="7"/>
  <c r="U60" i="7"/>
  <c r="U368" i="7"/>
  <c r="U198" i="7"/>
  <c r="U118" i="7"/>
  <c r="U73" i="7"/>
  <c r="U67" i="7"/>
  <c r="U266" i="7"/>
  <c r="U143" i="7"/>
  <c r="U103" i="7"/>
  <c r="U54" i="7"/>
  <c r="U119" i="7"/>
  <c r="U38" i="7"/>
  <c r="U37" i="7"/>
  <c r="U63" i="7"/>
  <c r="U125" i="7"/>
  <c r="U288" i="7"/>
  <c r="U376" i="7"/>
  <c r="U290" i="7"/>
  <c r="U474" i="7"/>
  <c r="U339" i="7"/>
  <c r="U363" i="7"/>
  <c r="U109" i="7"/>
  <c r="U124" i="7"/>
  <c r="U98" i="7"/>
  <c r="U43" i="7"/>
  <c r="U95" i="7"/>
  <c r="U141" i="7"/>
  <c r="U146" i="7"/>
  <c r="U26" i="7"/>
  <c r="U70" i="7"/>
  <c r="U203" i="7"/>
  <c r="U218" i="7"/>
  <c r="U385" i="7"/>
  <c r="U111" i="7"/>
  <c r="U379" i="7"/>
  <c r="U104" i="7"/>
  <c r="U399" i="7"/>
  <c r="U515" i="7"/>
  <c r="U138" i="7"/>
  <c r="U331" i="7"/>
  <c r="U171" i="7"/>
  <c r="U522" i="7"/>
  <c r="U156" i="7"/>
  <c r="U211" i="7"/>
  <c r="U197" i="7"/>
  <c r="U147" i="7"/>
  <c r="U408" i="7"/>
  <c r="U533" i="7"/>
  <c r="U421" i="7"/>
  <c r="U420" i="7"/>
  <c r="U463" i="7"/>
  <c r="U599" i="7"/>
  <c r="U535" i="7"/>
  <c r="U425" i="7"/>
  <c r="U437" i="7"/>
  <c r="U475" i="7"/>
  <c r="U514" i="7"/>
  <c r="U195" i="7"/>
  <c r="U470" i="7"/>
  <c r="U325" i="7"/>
  <c r="U311" i="7"/>
  <c r="U585" i="7"/>
  <c r="U367" i="7"/>
  <c r="U573" i="7"/>
  <c r="U364" i="7"/>
  <c r="U594" i="7"/>
  <c r="U637" i="7"/>
  <c r="U636" i="7"/>
  <c r="U597" i="7"/>
  <c r="U586" i="7"/>
  <c r="U657" i="7"/>
  <c r="U84" i="7"/>
  <c r="U99" i="7"/>
  <c r="U225" i="7"/>
  <c r="U253" i="7"/>
  <c r="U220" i="7"/>
  <c r="U133" i="7"/>
  <c r="U330" i="7"/>
  <c r="U159" i="7"/>
  <c r="U275" i="7"/>
  <c r="U32" i="7"/>
  <c r="U61" i="7"/>
  <c r="U66" i="7"/>
  <c r="U45" i="7"/>
  <c r="U86" i="7"/>
  <c r="U137" i="7"/>
  <c r="U24" i="7"/>
  <c r="U28" i="7"/>
  <c r="U33" i="7"/>
  <c r="U91" i="7"/>
  <c r="U90" i="7"/>
  <c r="U158" i="7"/>
  <c r="U89" i="7"/>
  <c r="U168" i="7"/>
  <c r="U216" i="7"/>
  <c r="U88" i="7"/>
  <c r="U36" i="7"/>
  <c r="U169" i="7"/>
  <c r="U46" i="7"/>
  <c r="U123" i="7"/>
  <c r="U51" i="7"/>
  <c r="U120" i="7"/>
  <c r="U87" i="7"/>
  <c r="U50" i="7"/>
  <c r="U321" i="7"/>
  <c r="U358" i="7"/>
  <c r="U128" i="7"/>
  <c r="U456" i="7"/>
  <c r="U23" i="7"/>
  <c r="U57" i="7"/>
  <c r="U232" i="7"/>
  <c r="U555" i="7"/>
  <c r="U444" i="7"/>
  <c r="U452" i="7"/>
  <c r="U72" i="7"/>
  <c r="U101" i="7"/>
  <c r="U40" i="7"/>
  <c r="U39" i="7"/>
  <c r="U71" i="7"/>
  <c r="U56" i="7"/>
  <c r="U64" i="7"/>
  <c r="U338" i="7"/>
  <c r="U626" i="7"/>
  <c r="U641" i="7"/>
  <c r="U634" i="7"/>
  <c r="U343" i="7"/>
  <c r="U703" i="7"/>
  <c r="U681" i="7"/>
  <c r="U230" i="7"/>
  <c r="U674" i="7"/>
  <c r="U702" i="7"/>
  <c r="U701" i="7"/>
  <c r="U700" i="7"/>
  <c r="U699" i="7"/>
  <c r="U698" i="7"/>
  <c r="U697" i="7"/>
  <c r="U738" i="7"/>
  <c r="U728" i="7"/>
  <c r="U675" i="7"/>
  <c r="U741" i="7"/>
  <c r="U748" i="7"/>
  <c r="U746" i="7"/>
  <c r="U685" i="7"/>
  <c r="U750" i="7"/>
  <c r="U751" i="7"/>
  <c r="U755" i="7"/>
  <c r="U754" i="7"/>
  <c r="U757" i="7"/>
  <c r="U756" i="7"/>
  <c r="U753" i="7"/>
  <c r="U747" i="7"/>
  <c r="U745" i="7"/>
  <c r="U752" i="7"/>
  <c r="U761" i="7"/>
  <c r="U758" i="7"/>
  <c r="U434" i="7"/>
  <c r="U625" i="7"/>
  <c r="U604" i="7"/>
  <c r="U336" i="7"/>
  <c r="U441" i="7"/>
  <c r="U639" i="7"/>
  <c r="U692" i="7"/>
  <c r="U433" i="7"/>
  <c r="U624" i="7"/>
  <c r="U603" i="7"/>
  <c r="U335" i="7"/>
  <c r="U440" i="7"/>
  <c r="U638" i="7"/>
  <c r="U691" i="7"/>
  <c r="U405" i="7"/>
  <c r="U413" i="7"/>
  <c r="U532" i="7"/>
  <c r="U499" i="7"/>
  <c r="U333" i="7"/>
  <c r="U412" i="7"/>
  <c r="U423" i="7"/>
  <c r="U454" i="7"/>
  <c r="U383" i="7"/>
  <c r="U372" i="7"/>
  <c r="U411" i="7"/>
  <c r="U196" i="7"/>
  <c r="U619" i="7"/>
  <c r="U142" i="7"/>
  <c r="U374" i="7"/>
  <c r="U365" i="7"/>
  <c r="U473" i="7"/>
  <c r="U498" i="7"/>
  <c r="U373" i="7"/>
  <c r="U476" i="7"/>
  <c r="U617" i="7"/>
  <c r="U542" i="7"/>
  <c r="U576" i="7"/>
  <c r="U572" i="7"/>
  <c r="U589" i="7"/>
  <c r="U677" i="7"/>
  <c r="U580" i="7"/>
  <c r="U491" i="7"/>
  <c r="U501" i="7"/>
  <c r="U505" i="7"/>
  <c r="U438" i="7"/>
  <c r="U534" i="7"/>
  <c r="U472" i="7"/>
  <c r="U547" i="7"/>
  <c r="U673" i="7"/>
  <c r="U679" i="7"/>
  <c r="U541" i="7"/>
  <c r="U678" i="7"/>
  <c r="U628" i="7"/>
  <c r="U688" i="7"/>
  <c r="U696" i="7"/>
  <c r="U683" i="7"/>
  <c r="U648" i="7"/>
  <c r="U558" i="7"/>
  <c r="U579" i="7"/>
  <c r="U716" i="7"/>
  <c r="U684" i="7"/>
  <c r="U672" i="7"/>
  <c r="U671" i="7"/>
  <c r="U669" i="7"/>
  <c r="U668" i="7"/>
  <c r="U725" i="7"/>
  <c r="U737" i="7"/>
  <c r="U400" i="7"/>
  <c r="U371" i="7"/>
  <c r="U362" i="7"/>
  <c r="U347" i="7"/>
  <c r="U380" i="7"/>
  <c r="U375" i="7"/>
  <c r="U483" i="7"/>
  <c r="U508" i="7"/>
  <c r="U277" i="7"/>
  <c r="U276" i="7"/>
  <c r="U152" i="7"/>
  <c r="U149" i="7"/>
  <c r="U258" i="7"/>
  <c r="U292" i="7"/>
  <c r="U291" i="7"/>
  <c r="U287" i="7"/>
  <c r="U348" i="7"/>
  <c r="U414" i="7"/>
  <c r="U490" i="7"/>
  <c r="U540" i="7"/>
  <c r="U575" i="7"/>
  <c r="U574" i="7"/>
  <c r="U422" i="7"/>
  <c r="U600" i="7"/>
  <c r="U31" i="7"/>
  <c r="U59" i="7"/>
  <c r="U344" i="7"/>
  <c r="U236" i="7"/>
  <c r="U285" i="7"/>
  <c r="U455" i="7"/>
  <c r="U252" i="7"/>
  <c r="U462" i="7"/>
  <c r="U459" i="7"/>
  <c r="U404" i="7"/>
  <c r="U182" i="7"/>
  <c r="U525" i="7"/>
  <c r="U524" i="7"/>
  <c r="U520" i="7"/>
  <c r="U327" i="7"/>
  <c r="U521" i="7"/>
  <c r="U618" i="7"/>
  <c r="U471" i="7"/>
  <c r="U623" i="7"/>
  <c r="U568" i="7"/>
  <c r="U598" i="7"/>
  <c r="U450" i="7"/>
  <c r="U559" i="7"/>
  <c r="U251" i="7"/>
  <c r="U712" i="7"/>
  <c r="U727" i="7"/>
  <c r="U663" i="7"/>
  <c r="U635" i="7"/>
  <c r="U662" i="7"/>
  <c r="U653" i="7"/>
  <c r="U584" i="7"/>
  <c r="U676" i="7"/>
  <c r="U705" i="7"/>
  <c r="U523" i="7"/>
  <c r="U461" i="7"/>
  <c r="U350" i="7"/>
  <c r="U419" i="7"/>
  <c r="U651" i="7"/>
  <c r="U309" i="7"/>
  <c r="U612" i="7"/>
  <c r="U608" i="7"/>
  <c r="U273" i="7"/>
  <c r="U278" i="7"/>
  <c r="U398" i="7"/>
  <c r="U306" i="7"/>
  <c r="U506" i="7"/>
  <c r="U519" i="7"/>
  <c r="U449" i="7"/>
  <c r="U447" i="7"/>
  <c r="U729" i="7"/>
  <c r="U710" i="7"/>
  <c r="U743" i="7"/>
  <c r="U726" i="7"/>
  <c r="U695" i="7"/>
  <c r="U720" i="7"/>
  <c r="U733" i="7"/>
  <c r="U731" i="7"/>
  <c r="U739" i="7"/>
  <c r="U173" i="7"/>
  <c r="U215" i="7"/>
  <c r="U153" i="7"/>
  <c r="U401" i="7"/>
  <c r="U407" i="7"/>
  <c r="U583" i="7"/>
  <c r="U670" i="7"/>
  <c r="U556" i="7"/>
  <c r="U652" i="7"/>
  <c r="U650" i="7"/>
  <c r="U759" i="7"/>
  <c r="U718" i="7"/>
  <c r="U742" i="7"/>
  <c r="U709" i="7"/>
  <c r="U661" i="7"/>
  <c r="U708" i="7"/>
  <c r="U448" i="7"/>
  <c r="U693" i="7"/>
  <c r="U744" i="7"/>
  <c r="U126" i="7"/>
  <c r="U272" i="7"/>
  <c r="U263" i="7"/>
  <c r="U512" i="7"/>
  <c r="U511" i="7"/>
  <c r="U510" i="7"/>
  <c r="U620" i="7"/>
  <c r="U497" i="7"/>
  <c r="U546" i="7"/>
  <c r="U115" i="7"/>
  <c r="U496" i="7"/>
  <c r="U582" i="7"/>
  <c r="U569" i="7"/>
  <c r="U517" i="7"/>
  <c r="U592" i="7"/>
  <c r="U302" i="7"/>
  <c r="U595" i="7"/>
  <c r="U513" i="7"/>
  <c r="U680" i="7"/>
  <c r="U122" i="7"/>
  <c r="U117" i="7"/>
  <c r="U130" i="7"/>
  <c r="U445" i="7"/>
  <c r="U417" i="7"/>
  <c r="U129" i="7"/>
  <c r="U492" i="7"/>
  <c r="U482" i="7"/>
  <c r="U551" i="7"/>
  <c r="U79" i="7"/>
  <c r="U85" i="7"/>
  <c r="U81" i="7"/>
  <c r="U166" i="7"/>
  <c r="U151" i="7"/>
  <c r="U106" i="7"/>
  <c r="U134" i="7"/>
  <c r="U268" i="7"/>
  <c r="U150" i="7"/>
  <c r="U226" i="7"/>
  <c r="U250" i="7"/>
  <c r="U167" i="7"/>
  <c r="U481" i="7"/>
  <c r="U361" i="7"/>
  <c r="U451" i="7"/>
  <c r="U154" i="7"/>
  <c r="U545" i="7"/>
  <c r="U539" i="7"/>
  <c r="U485" i="7"/>
  <c r="U529" i="7"/>
  <c r="U587" i="7"/>
  <c r="U397" i="7"/>
  <c r="U204" i="7"/>
  <c r="U201" i="7"/>
  <c r="U170" i="7"/>
  <c r="U161" i="7"/>
  <c r="U199" i="7"/>
  <c r="U552" i="7"/>
  <c r="U406" i="7"/>
  <c r="U446" i="7"/>
  <c r="U135" i="7"/>
  <c r="U591" i="7"/>
  <c r="U590" i="7"/>
  <c r="U564" i="7"/>
  <c r="U557" i="7"/>
  <c r="U553" i="7"/>
  <c r="U503" i="7"/>
  <c r="U643" i="7"/>
  <c r="U605" i="7"/>
  <c r="U245" i="7"/>
  <c r="U254" i="7"/>
  <c r="U200" i="7"/>
  <c r="U14" i="7"/>
  <c r="U10" i="7"/>
  <c r="U221" i="7"/>
  <c r="U377" i="7"/>
  <c r="U34" i="7"/>
  <c r="U13" i="7"/>
  <c r="U9" i="7"/>
  <c r="U239" i="7"/>
  <c r="U102" i="7"/>
  <c r="U298" i="7"/>
  <c r="U227" i="7"/>
  <c r="U259" i="7"/>
  <c r="U174" i="7"/>
  <c r="U155" i="7"/>
  <c r="U246" i="7"/>
  <c r="U132" i="7"/>
  <c r="U94" i="7"/>
  <c r="U53" i="7"/>
  <c r="U500" i="7"/>
  <c r="U494" i="7"/>
  <c r="U504" i="7"/>
  <c r="U297" i="7"/>
  <c r="U442" i="7"/>
  <c r="U105" i="7"/>
  <c r="U426" i="7"/>
  <c r="U484" i="7"/>
  <c r="U242" i="7"/>
  <c r="U52" i="7"/>
  <c r="U530" i="7"/>
  <c r="U549" i="7"/>
  <c r="U640" i="7"/>
  <c r="U632" i="7"/>
  <c r="U578" i="7"/>
  <c r="U577" i="7"/>
  <c r="U570" i="7"/>
  <c r="U649" i="7"/>
  <c r="U581" i="7"/>
  <c r="U656" i="7"/>
  <c r="U655" i="7"/>
  <c r="U647" i="7"/>
  <c r="U607" i="7"/>
  <c r="U283" i="7"/>
  <c r="U184" i="7"/>
  <c r="U466" i="7"/>
  <c r="U357" i="7"/>
  <c r="U265" i="7"/>
  <c r="U183" i="7"/>
  <c r="U315" i="7"/>
  <c r="U237" i="7"/>
  <c r="U326" i="7"/>
  <c r="U356" i="7"/>
  <c r="U329" i="7"/>
  <c r="U458" i="7"/>
  <c r="U409" i="7"/>
  <c r="U224" i="7"/>
  <c r="U360" i="7"/>
  <c r="U355" i="7"/>
  <c r="U282" i="7"/>
  <c r="U136" i="7"/>
  <c r="U352" i="7"/>
  <c r="U457" i="7"/>
  <c r="U190" i="7"/>
  <c r="U642" i="7"/>
  <c r="U393" i="7"/>
  <c r="U527" i="7"/>
  <c r="U644" i="7"/>
  <c r="U629" i="7"/>
  <c r="U349" i="7"/>
  <c r="U410" i="7"/>
  <c r="U235" i="7"/>
  <c r="U175" i="7"/>
  <c r="U328" i="7"/>
  <c r="U181" i="7"/>
  <c r="U286" i="7"/>
  <c r="U354" i="7"/>
  <c r="U281" i="7"/>
  <c r="U351" i="7"/>
  <c r="U460" i="7"/>
  <c r="U391" i="7"/>
  <c r="U180" i="7"/>
  <c r="U571" i="7"/>
  <c r="U396" i="7"/>
  <c r="U346" i="7"/>
  <c r="U202" i="7"/>
  <c r="U378" i="7"/>
  <c r="U370" i="7"/>
  <c r="U478" i="7"/>
  <c r="U516" i="7"/>
  <c r="U562" i="7"/>
  <c r="U544" i="7"/>
  <c r="U543" i="7"/>
  <c r="U537" i="7"/>
  <c r="U536" i="7"/>
  <c r="U613" i="7"/>
  <c r="U721" i="7"/>
  <c r="U561" i="7"/>
  <c r="U176" i="7"/>
  <c r="U112" i="7"/>
  <c r="U160" i="7"/>
  <c r="U392" i="7"/>
  <c r="U435" i="7"/>
  <c r="U74" i="7"/>
  <c r="U394" i="7"/>
  <c r="U305" i="7"/>
  <c r="U256" i="7"/>
  <c r="U189" i="7"/>
  <c r="U340" i="7"/>
  <c r="U312" i="7"/>
  <c r="U222" i="7"/>
  <c r="U560" i="7"/>
  <c r="U453" i="7"/>
  <c r="U690" i="7"/>
  <c r="U711" i="7"/>
  <c r="U622" i="7"/>
  <c r="U436" i="7"/>
  <c r="U588" i="7"/>
  <c r="U715" i="7"/>
  <c r="U660" i="7"/>
  <c r="U694" i="7"/>
  <c r="U602" i="7"/>
  <c r="U665" i="7"/>
  <c r="U714" i="7"/>
  <c r="U689" i="7"/>
  <c r="U645" i="7"/>
  <c r="U654" i="7"/>
  <c r="U717" i="7"/>
  <c r="U359" i="7"/>
  <c r="U606" i="7"/>
  <c r="U565" i="7"/>
  <c r="U627" i="7"/>
  <c r="U631" i="7"/>
  <c r="U593" i="7"/>
  <c r="U667" i="7"/>
  <c r="U621" i="7"/>
  <c r="U610" i="7"/>
  <c r="U609" i="7"/>
  <c r="U630" i="7"/>
  <c r="U682" i="7"/>
  <c r="U740" i="7"/>
  <c r="U646" i="7"/>
  <c r="U723" i="7"/>
  <c r="U704" i="7"/>
  <c r="U707" i="7"/>
  <c r="U706" i="7"/>
  <c r="U601" i="7"/>
  <c r="U687" i="7"/>
  <c r="U121" i="7"/>
  <c r="U127" i="7"/>
  <c r="U162" i="7"/>
  <c r="U49" i="7"/>
  <c r="U219" i="7"/>
  <c r="U1691" i="6"/>
  <c r="U1690" i="6"/>
  <c r="U1689" i="6"/>
  <c r="U1688" i="6"/>
  <c r="U1687" i="6"/>
  <c r="U1686" i="6"/>
  <c r="U1685" i="6"/>
  <c r="U1684" i="6"/>
  <c r="U1683" i="6"/>
  <c r="U1682" i="6"/>
  <c r="U1681" i="6"/>
  <c r="U1680" i="6"/>
  <c r="U1679" i="6"/>
  <c r="U1678" i="6"/>
  <c r="U1677" i="6"/>
  <c r="U1676" i="6"/>
  <c r="U1675" i="6"/>
  <c r="U1674" i="6"/>
  <c r="U1673" i="6"/>
  <c r="U1672" i="6"/>
  <c r="U1671" i="6"/>
  <c r="U1670" i="6"/>
  <c r="U1669" i="6"/>
  <c r="U1668" i="6"/>
  <c r="U1667" i="6"/>
  <c r="U1666" i="6"/>
  <c r="U1665" i="6"/>
  <c r="U1664" i="6"/>
  <c r="U1663" i="6"/>
  <c r="U1662" i="6"/>
  <c r="U1661" i="6"/>
  <c r="U1660" i="6"/>
  <c r="U1659" i="6"/>
  <c r="U1658" i="6"/>
  <c r="U1657" i="6"/>
  <c r="U1656" i="6"/>
  <c r="U1655" i="6"/>
  <c r="U1654" i="6"/>
  <c r="U1653" i="6"/>
  <c r="U1652" i="6"/>
  <c r="U1651" i="6"/>
  <c r="U1650" i="6"/>
  <c r="U1649" i="6"/>
  <c r="U1648" i="6"/>
  <c r="U1647" i="6"/>
  <c r="U1646" i="6"/>
  <c r="U1645" i="6"/>
  <c r="U1644" i="6"/>
  <c r="U1643" i="6"/>
  <c r="U1642" i="6"/>
  <c r="U1641" i="6"/>
  <c r="U1640" i="6"/>
  <c r="U1639" i="6"/>
  <c r="U1638" i="6"/>
  <c r="U1637" i="6"/>
  <c r="U1636" i="6"/>
  <c r="U1635" i="6"/>
  <c r="U1634" i="6"/>
  <c r="U1633" i="6"/>
  <c r="U1632" i="6"/>
  <c r="U1631" i="6"/>
  <c r="U1630" i="6"/>
  <c r="U1629" i="6"/>
  <c r="U1628" i="6"/>
  <c r="U1627" i="6"/>
  <c r="U1626" i="6"/>
  <c r="U1625" i="6"/>
  <c r="U1624" i="6"/>
  <c r="U1623" i="6"/>
  <c r="U1622" i="6"/>
  <c r="U1621" i="6"/>
  <c r="U1620" i="6"/>
  <c r="U1619" i="6"/>
  <c r="U1618" i="6"/>
  <c r="U1617" i="6"/>
  <c r="U1616" i="6"/>
  <c r="U1615" i="6"/>
  <c r="U1614" i="6"/>
  <c r="U1613" i="6"/>
  <c r="U1612" i="6"/>
  <c r="U1611" i="6"/>
  <c r="U1610" i="6"/>
  <c r="U1609" i="6"/>
  <c r="U1608" i="6"/>
  <c r="U1607" i="6"/>
  <c r="U1606" i="6"/>
  <c r="U1605" i="6"/>
  <c r="U1604" i="6"/>
  <c r="U1603" i="6"/>
  <c r="U1602" i="6"/>
  <c r="U1601" i="6"/>
  <c r="U1600" i="6"/>
  <c r="U1599" i="6"/>
  <c r="U1598" i="6"/>
  <c r="U1597" i="6"/>
  <c r="U1596" i="6"/>
  <c r="U1595" i="6"/>
  <c r="U1594" i="6"/>
  <c r="U1593" i="6"/>
  <c r="U1592" i="6"/>
  <c r="U1591" i="6"/>
  <c r="U1590" i="6"/>
  <c r="U1589" i="6"/>
  <c r="U1588" i="6"/>
  <c r="U1587" i="6"/>
  <c r="U1586" i="6"/>
  <c r="U1585" i="6"/>
  <c r="U1584" i="6"/>
  <c r="U1583" i="6"/>
  <c r="U1582" i="6"/>
  <c r="U1581" i="6"/>
  <c r="U1580" i="6"/>
  <c r="U1579" i="6"/>
  <c r="U1578" i="6"/>
  <c r="U1577" i="6"/>
  <c r="U1576" i="6"/>
  <c r="U1575" i="6"/>
  <c r="U1574" i="6"/>
  <c r="U1573" i="6"/>
  <c r="U1572" i="6"/>
  <c r="U1571" i="6"/>
  <c r="U1570" i="6"/>
  <c r="U1569" i="6"/>
  <c r="U1568" i="6"/>
  <c r="U1567" i="6"/>
  <c r="U1566" i="6"/>
  <c r="U1565" i="6"/>
  <c r="U1564" i="6"/>
  <c r="U1563" i="6"/>
  <c r="U1562" i="6"/>
  <c r="U1561" i="6"/>
  <c r="U1560" i="6"/>
  <c r="U1559" i="6"/>
  <c r="U1558" i="6"/>
  <c r="U1557" i="6"/>
  <c r="U1556" i="6"/>
  <c r="U1555" i="6"/>
  <c r="U1554" i="6"/>
  <c r="U1553" i="6"/>
  <c r="U1552" i="6"/>
  <c r="U1551" i="6"/>
  <c r="U1550" i="6"/>
  <c r="U1549" i="6"/>
  <c r="U1548" i="6"/>
  <c r="U1547" i="6"/>
  <c r="U1546" i="6"/>
  <c r="U1545" i="6"/>
  <c r="U1544" i="6"/>
  <c r="U1543" i="6"/>
  <c r="U1542" i="6"/>
  <c r="U1541" i="6"/>
  <c r="U1540" i="6"/>
  <c r="U1539" i="6"/>
  <c r="U1538" i="6"/>
  <c r="U1537" i="6"/>
  <c r="U1536" i="6"/>
  <c r="U1535" i="6"/>
  <c r="U1534" i="6"/>
  <c r="U1533" i="6"/>
  <c r="U1532" i="6"/>
  <c r="U1531" i="6"/>
  <c r="U1530" i="6"/>
  <c r="U1529" i="6"/>
  <c r="U1528" i="6"/>
  <c r="U1527" i="6"/>
  <c r="U1526" i="6"/>
  <c r="U1525" i="6"/>
  <c r="U1524" i="6"/>
  <c r="U1523" i="6"/>
  <c r="U1522" i="6"/>
  <c r="U1521" i="6"/>
  <c r="U1520" i="6"/>
  <c r="U1519" i="6"/>
  <c r="U1518" i="6"/>
  <c r="U1517" i="6"/>
  <c r="U1516" i="6"/>
  <c r="U1515" i="6"/>
  <c r="U1514" i="6"/>
  <c r="U1513" i="6"/>
  <c r="U1512" i="6"/>
  <c r="U1511" i="6"/>
  <c r="U1510" i="6"/>
  <c r="U1509" i="6"/>
  <c r="U1508" i="6"/>
  <c r="U1507" i="6"/>
  <c r="U1506" i="6"/>
  <c r="U1505" i="6"/>
  <c r="U1504" i="6"/>
  <c r="U1503" i="6"/>
  <c r="U1502" i="6"/>
  <c r="U1501" i="6"/>
  <c r="U1500" i="6"/>
  <c r="U1499" i="6"/>
  <c r="U1498" i="6"/>
  <c r="U1497" i="6"/>
  <c r="U1496" i="6"/>
  <c r="U1495" i="6"/>
  <c r="U1494" i="6"/>
  <c r="U1493" i="6"/>
  <c r="U1492" i="6"/>
  <c r="U1491" i="6"/>
  <c r="U1490" i="6"/>
  <c r="U1489" i="6"/>
  <c r="U1488" i="6"/>
  <c r="U1487" i="6"/>
  <c r="U1486" i="6"/>
  <c r="U1485" i="6"/>
  <c r="U1484" i="6"/>
  <c r="U1483" i="6"/>
  <c r="U1482" i="6"/>
  <c r="U1481" i="6"/>
  <c r="U1480" i="6"/>
  <c r="U1479" i="6"/>
  <c r="U1478" i="6"/>
  <c r="U1477" i="6"/>
  <c r="U1476" i="6"/>
  <c r="U1475" i="6"/>
  <c r="U1474" i="6"/>
  <c r="U1473" i="6"/>
  <c r="U1472" i="6"/>
  <c r="U1471" i="6"/>
  <c r="U1470" i="6"/>
  <c r="U1469" i="6"/>
  <c r="U1468" i="6"/>
  <c r="U1467" i="6"/>
  <c r="U1466" i="6"/>
  <c r="U1465" i="6"/>
  <c r="U1464" i="6"/>
  <c r="U1463" i="6"/>
  <c r="U1462" i="6"/>
  <c r="U1461" i="6"/>
  <c r="U1460" i="6"/>
  <c r="U1459" i="6"/>
  <c r="U1458" i="6"/>
  <c r="U1457" i="6"/>
  <c r="U1456" i="6"/>
  <c r="U1455" i="6"/>
  <c r="U1454" i="6"/>
  <c r="U1453" i="6"/>
  <c r="U1452" i="6"/>
  <c r="U1451" i="6"/>
  <c r="U1450" i="6"/>
  <c r="U1449" i="6"/>
  <c r="U1448" i="6"/>
  <c r="U1447" i="6"/>
  <c r="U1446" i="6"/>
  <c r="U1445" i="6"/>
  <c r="U1444" i="6"/>
  <c r="U1443" i="6"/>
  <c r="U1442" i="6"/>
  <c r="U1441" i="6"/>
  <c r="U1440" i="6"/>
  <c r="U1439" i="6"/>
  <c r="U1438" i="6"/>
  <c r="U1437" i="6"/>
  <c r="U1436" i="6"/>
  <c r="U1435" i="6"/>
  <c r="U1434" i="6"/>
  <c r="U1433" i="6"/>
  <c r="U1432" i="6"/>
  <c r="U1431" i="6"/>
  <c r="U1430" i="6"/>
  <c r="U1429" i="6"/>
  <c r="U1428" i="6"/>
  <c r="U1427" i="6"/>
  <c r="U1426" i="6"/>
  <c r="U1425" i="6"/>
  <c r="U1424" i="6"/>
  <c r="U1423" i="6"/>
  <c r="U1422" i="6"/>
  <c r="U1421" i="6"/>
  <c r="U1420" i="6"/>
  <c r="U1419" i="6"/>
  <c r="U1418" i="6"/>
  <c r="U1417" i="6"/>
  <c r="U1416" i="6"/>
  <c r="U1415" i="6"/>
  <c r="U1414" i="6"/>
  <c r="U1413" i="6"/>
  <c r="U1412" i="6"/>
  <c r="U1411" i="6"/>
  <c r="U1410" i="6"/>
  <c r="U1409" i="6"/>
  <c r="U1408" i="6"/>
  <c r="U1407" i="6"/>
  <c r="U1406" i="6"/>
  <c r="U1405" i="6"/>
  <c r="U1404" i="6"/>
  <c r="U1403" i="6"/>
  <c r="U1402" i="6"/>
  <c r="U1401" i="6"/>
  <c r="U1400" i="6"/>
  <c r="U1399" i="6"/>
  <c r="U1398" i="6"/>
  <c r="U1397" i="6"/>
  <c r="U1396" i="6"/>
  <c r="U1395" i="6"/>
  <c r="U1394" i="6"/>
  <c r="U1393" i="6"/>
  <c r="U1392" i="6"/>
  <c r="U1391" i="6"/>
  <c r="U1390" i="6"/>
  <c r="U1389" i="6"/>
  <c r="U1388" i="6"/>
  <c r="U1387" i="6"/>
  <c r="U1386" i="6"/>
  <c r="U1385" i="6"/>
  <c r="U1384" i="6"/>
  <c r="U1383" i="6"/>
  <c r="U1382" i="6"/>
  <c r="U1381" i="6"/>
  <c r="U1380" i="6"/>
  <c r="U1379" i="6"/>
  <c r="U1378" i="6"/>
  <c r="U1377" i="6"/>
  <c r="U1376" i="6"/>
  <c r="U1375" i="6"/>
  <c r="U1374" i="6"/>
  <c r="U1373" i="6"/>
  <c r="U1372" i="6"/>
  <c r="U1371" i="6"/>
  <c r="U1370" i="6"/>
  <c r="U1369" i="6"/>
  <c r="U1368" i="6"/>
  <c r="U1367" i="6"/>
  <c r="U1366" i="6"/>
  <c r="U1365" i="6"/>
  <c r="U1364" i="6"/>
  <c r="U1363" i="6"/>
  <c r="U1362" i="6"/>
  <c r="U1361" i="6"/>
  <c r="U1360" i="6"/>
  <c r="U1359" i="6"/>
  <c r="U1358" i="6"/>
  <c r="U1357" i="6"/>
  <c r="U1356" i="6"/>
  <c r="U1355" i="6"/>
  <c r="U1354" i="6"/>
  <c r="U1353" i="6"/>
  <c r="U1352" i="6"/>
  <c r="U1351" i="6"/>
  <c r="U1350" i="6"/>
  <c r="U1349" i="6"/>
  <c r="U1348" i="6"/>
  <c r="U1347" i="6"/>
  <c r="U1346" i="6"/>
  <c r="U1345" i="6"/>
  <c r="U1344" i="6"/>
  <c r="U1343" i="6"/>
  <c r="U1342" i="6"/>
  <c r="U1341" i="6"/>
  <c r="U1340" i="6"/>
  <c r="U1339" i="6"/>
  <c r="U1338" i="6"/>
  <c r="U1337" i="6"/>
  <c r="U1336" i="6"/>
  <c r="U1335" i="6"/>
  <c r="U1334" i="6"/>
  <c r="U1333" i="6"/>
  <c r="U1332" i="6"/>
  <c r="U1331" i="6"/>
  <c r="U1330" i="6"/>
  <c r="U1329" i="6"/>
  <c r="U1328" i="6"/>
  <c r="U1327" i="6"/>
  <c r="U1326" i="6"/>
  <c r="U1325" i="6"/>
  <c r="U1324" i="6"/>
  <c r="U1323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9" i="6"/>
  <c r="U1308" i="6"/>
  <c r="U1307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6" i="6"/>
  <c r="U1275" i="6"/>
  <c r="U1274" i="6"/>
  <c r="U1273" i="6"/>
  <c r="U1272" i="6"/>
  <c r="U1271" i="6"/>
  <c r="U1270" i="6"/>
  <c r="U1269" i="6"/>
  <c r="U1268" i="6"/>
  <c r="U1267" i="6"/>
  <c r="U1266" i="6"/>
  <c r="U1265" i="6"/>
  <c r="U1264" i="6"/>
  <c r="U1263" i="6"/>
  <c r="U1262" i="6"/>
  <c r="U1261" i="6"/>
  <c r="U1260" i="6"/>
  <c r="U1259" i="6"/>
  <c r="U1258" i="6"/>
  <c r="U1257" i="6"/>
  <c r="U1256" i="6"/>
  <c r="U1255" i="6"/>
  <c r="U1254" i="6"/>
  <c r="U1253" i="6"/>
  <c r="U1252" i="6"/>
  <c r="U1251" i="6"/>
  <c r="U1250" i="6"/>
  <c r="U1249" i="6"/>
  <c r="U1248" i="6"/>
  <c r="U1247" i="6"/>
  <c r="U1246" i="6"/>
  <c r="U1245" i="6"/>
  <c r="U1244" i="6"/>
  <c r="U1243" i="6"/>
  <c r="U1242" i="6"/>
  <c r="U1241" i="6"/>
  <c r="U1240" i="6"/>
  <c r="U1239" i="6"/>
  <c r="U1238" i="6"/>
  <c r="U1237" i="6"/>
  <c r="U1236" i="6"/>
  <c r="U1235" i="6"/>
  <c r="U1234" i="6"/>
  <c r="U1233" i="6"/>
  <c r="U1232" i="6"/>
  <c r="U1231" i="6"/>
  <c r="U1230" i="6"/>
  <c r="U1229" i="6"/>
  <c r="U1228" i="6"/>
  <c r="U1227" i="6"/>
  <c r="U1226" i="6"/>
  <c r="U1225" i="6"/>
  <c r="U1224" i="6"/>
  <c r="U1223" i="6"/>
  <c r="U1222" i="6"/>
  <c r="U1221" i="6"/>
  <c r="U1220" i="6"/>
  <c r="U1219" i="6"/>
  <c r="U1218" i="6"/>
  <c r="U1217" i="6"/>
  <c r="U1216" i="6"/>
  <c r="U1215" i="6"/>
  <c r="U1214" i="6"/>
  <c r="U1213" i="6"/>
  <c r="U1212" i="6"/>
  <c r="U1211" i="6"/>
  <c r="U1210" i="6"/>
  <c r="U1209" i="6"/>
  <c r="U1208" i="6"/>
  <c r="U1207" i="6"/>
  <c r="U1206" i="6"/>
  <c r="U1205" i="6"/>
  <c r="U1204" i="6"/>
  <c r="U1203" i="6"/>
  <c r="U1202" i="6"/>
  <c r="U1201" i="6"/>
  <c r="U1200" i="6"/>
  <c r="U1199" i="6"/>
  <c r="U1198" i="6"/>
  <c r="U1197" i="6"/>
  <c r="U1196" i="6"/>
  <c r="U1195" i="6"/>
  <c r="U1194" i="6"/>
  <c r="U1193" i="6"/>
  <c r="U1192" i="6"/>
  <c r="U1191" i="6"/>
  <c r="U1190" i="6"/>
  <c r="U1189" i="6"/>
  <c r="U1188" i="6"/>
  <c r="U1187" i="6"/>
  <c r="U1186" i="6"/>
  <c r="U1185" i="6"/>
  <c r="U1184" i="6"/>
  <c r="U1183" i="6"/>
  <c r="U1182" i="6"/>
  <c r="U1181" i="6"/>
  <c r="U1180" i="6"/>
  <c r="U1179" i="6"/>
  <c r="U1178" i="6"/>
  <c r="U1177" i="6"/>
  <c r="U1176" i="6"/>
  <c r="U1175" i="6"/>
  <c r="U1174" i="6"/>
  <c r="U1173" i="6"/>
  <c r="U1172" i="6"/>
  <c r="U1171" i="6"/>
  <c r="U1170" i="6"/>
  <c r="U1169" i="6"/>
  <c r="U1168" i="6"/>
  <c r="U1167" i="6"/>
  <c r="U1166" i="6"/>
  <c r="U1165" i="6"/>
  <c r="U1164" i="6"/>
  <c r="U1163" i="6"/>
  <c r="U1162" i="6"/>
  <c r="U1161" i="6"/>
  <c r="U1160" i="6"/>
  <c r="U1159" i="6"/>
  <c r="U1158" i="6"/>
  <c r="U1157" i="6"/>
  <c r="U1156" i="6"/>
  <c r="U1155" i="6"/>
  <c r="U1154" i="6"/>
  <c r="U1153" i="6"/>
  <c r="U1152" i="6"/>
  <c r="U1151" i="6"/>
  <c r="U1150" i="6"/>
  <c r="U1149" i="6"/>
  <c r="U1148" i="6"/>
  <c r="U1147" i="6"/>
  <c r="U1146" i="6"/>
  <c r="U1145" i="6"/>
  <c r="U1144" i="6"/>
  <c r="U1143" i="6"/>
  <c r="U1142" i="6"/>
  <c r="U1141" i="6"/>
  <c r="U1140" i="6"/>
  <c r="U1139" i="6"/>
  <c r="U1138" i="6"/>
  <c r="U1137" i="6"/>
  <c r="U1136" i="6"/>
  <c r="U1135" i="6"/>
  <c r="U1134" i="6"/>
  <c r="U1133" i="6"/>
  <c r="U1132" i="6"/>
  <c r="U1131" i="6"/>
  <c r="U1130" i="6"/>
  <c r="U1129" i="6"/>
  <c r="U1128" i="6"/>
  <c r="U1127" i="6"/>
  <c r="U1126" i="6"/>
  <c r="U1125" i="6"/>
  <c r="U1124" i="6"/>
  <c r="U1123" i="6"/>
  <c r="U1122" i="6"/>
  <c r="U1121" i="6"/>
  <c r="U1120" i="6"/>
  <c r="U1119" i="6"/>
  <c r="U1118" i="6"/>
  <c r="U1117" i="6"/>
  <c r="U1116" i="6"/>
  <c r="U1115" i="6"/>
  <c r="U1114" i="6"/>
  <c r="U1113" i="6"/>
  <c r="U1112" i="6"/>
  <c r="U1111" i="6"/>
  <c r="U1110" i="6"/>
  <c r="U1109" i="6"/>
  <c r="U1108" i="6"/>
  <c r="U1107" i="6"/>
  <c r="U1106" i="6"/>
  <c r="U1105" i="6"/>
  <c r="U1104" i="6"/>
  <c r="U1103" i="6"/>
  <c r="U1102" i="6"/>
  <c r="U1101" i="6"/>
  <c r="U1100" i="6"/>
  <c r="U1099" i="6"/>
  <c r="U1098" i="6"/>
  <c r="U1097" i="6"/>
  <c r="U1096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8" i="6"/>
  <c r="U1077" i="6"/>
  <c r="U1076" i="6"/>
  <c r="U1075" i="6"/>
  <c r="U1074" i="6"/>
  <c r="U1073" i="6"/>
  <c r="U1072" i="6"/>
  <c r="U1071" i="6"/>
  <c r="U1070" i="6"/>
  <c r="U1069" i="6"/>
  <c r="U1068" i="6"/>
  <c r="U1067" i="6"/>
  <c r="U1066" i="6"/>
  <c r="U1065" i="6"/>
  <c r="U1064" i="6"/>
  <c r="U1063" i="6"/>
  <c r="U1062" i="6"/>
  <c r="U1061" i="6"/>
  <c r="U1060" i="6"/>
  <c r="U1059" i="6"/>
  <c r="U1058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7" i="6"/>
  <c r="U1026" i="6"/>
  <c r="U1025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9" i="6"/>
  <c r="U1008" i="6"/>
  <c r="U1007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1" i="6"/>
  <c r="U980" i="6"/>
  <c r="U979" i="6"/>
  <c r="U978" i="6"/>
  <c r="U977" i="6"/>
  <c r="U976" i="6"/>
  <c r="U975" i="6"/>
  <c r="U974" i="6"/>
  <c r="U973" i="6"/>
  <c r="U972" i="6"/>
  <c r="U971" i="6"/>
  <c r="U970" i="6"/>
  <c r="U969" i="6"/>
  <c r="U968" i="6"/>
  <c r="U967" i="6"/>
  <c r="U966" i="6"/>
  <c r="U965" i="6"/>
  <c r="U964" i="6"/>
  <c r="U963" i="6"/>
  <c r="U962" i="6"/>
  <c r="U961" i="6"/>
  <c r="U960" i="6"/>
  <c r="U959" i="6"/>
  <c r="U958" i="6"/>
  <c r="U957" i="6"/>
  <c r="U956" i="6"/>
  <c r="U955" i="6"/>
  <c r="U954" i="6"/>
  <c r="U953" i="6"/>
  <c r="U952" i="6"/>
  <c r="U951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30" i="6"/>
  <c r="U929" i="6"/>
  <c r="U928" i="6"/>
  <c r="U927" i="6"/>
  <c r="U926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1" i="6"/>
  <c r="U910" i="6"/>
  <c r="U909" i="6"/>
  <c r="U908" i="6"/>
  <c r="U907" i="6"/>
  <c r="U906" i="6"/>
  <c r="U905" i="6"/>
  <c r="U904" i="6"/>
  <c r="U903" i="6"/>
  <c r="U902" i="6"/>
  <c r="U901" i="6"/>
  <c r="U900" i="6"/>
  <c r="U899" i="6"/>
  <c r="U898" i="6"/>
  <c r="U897" i="6"/>
  <c r="U896" i="6"/>
  <c r="U895" i="6"/>
  <c r="U894" i="6"/>
  <c r="U893" i="6"/>
  <c r="U892" i="6"/>
  <c r="U891" i="6"/>
  <c r="U890" i="6"/>
  <c r="U889" i="6"/>
  <c r="U888" i="6"/>
  <c r="U887" i="6"/>
  <c r="U886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66" i="6"/>
  <c r="U865" i="6"/>
  <c r="U864" i="6"/>
  <c r="U863" i="6"/>
  <c r="U862" i="6"/>
  <c r="U861" i="6"/>
  <c r="U860" i="6"/>
  <c r="U859" i="6"/>
  <c r="U858" i="6"/>
  <c r="U857" i="6"/>
  <c r="U856" i="6"/>
  <c r="U855" i="6"/>
  <c r="U854" i="6"/>
  <c r="U853" i="6"/>
  <c r="U852" i="6"/>
  <c r="U851" i="6"/>
  <c r="U850" i="6"/>
  <c r="U849" i="6"/>
  <c r="U848" i="6"/>
  <c r="U847" i="6"/>
  <c r="U846" i="6"/>
  <c r="U845" i="6"/>
  <c r="U844" i="6"/>
  <c r="U843" i="6"/>
  <c r="U842" i="6"/>
  <c r="U841" i="6"/>
  <c r="U840" i="6"/>
  <c r="U839" i="6"/>
  <c r="U838" i="6"/>
  <c r="U837" i="6"/>
  <c r="U836" i="6"/>
  <c r="U835" i="6"/>
  <c r="U834" i="6"/>
  <c r="U833" i="6"/>
  <c r="U832" i="6"/>
  <c r="U831" i="6"/>
  <c r="U830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7" i="6"/>
  <c r="U786" i="6"/>
  <c r="U785" i="6"/>
  <c r="U784" i="6"/>
  <c r="U783" i="6"/>
  <c r="U782" i="6"/>
  <c r="U781" i="6"/>
  <c r="U780" i="6"/>
  <c r="U779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9" i="6"/>
  <c r="U758" i="6"/>
  <c r="U757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4" i="6"/>
  <c r="U743" i="6"/>
  <c r="U742" i="6"/>
  <c r="U741" i="6"/>
  <c r="U740" i="6"/>
  <c r="U739" i="6"/>
  <c r="U738" i="6"/>
  <c r="U737" i="6"/>
  <c r="U736" i="6"/>
  <c r="U735" i="6"/>
  <c r="U734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709" i="6"/>
  <c r="U708" i="6"/>
  <c r="U707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4" i="6"/>
  <c r="U663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5" i="6"/>
  <c r="U644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4" i="6"/>
  <c r="U623" i="6"/>
  <c r="U622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5" i="6"/>
  <c r="U594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4" i="6"/>
  <c r="U563" i="6"/>
  <c r="U562" i="6"/>
  <c r="U561" i="6"/>
  <c r="U560" i="6"/>
  <c r="U559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 l="1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Y72" i="4" l="1"/>
  <c r="AA72" i="4"/>
  <c r="AC72" i="4"/>
  <c r="AG72" i="4"/>
  <c r="AE72" i="4"/>
  <c r="W12" i="3" l="1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EP1691" i="1" l="1"/>
  <c r="EO1691" i="1"/>
  <c r="EN1691" i="1"/>
  <c r="EP1690" i="1"/>
  <c r="EO1690" i="1"/>
  <c r="EN1690" i="1"/>
  <c r="EP1689" i="1"/>
  <c r="EO1689" i="1"/>
  <c r="EN1689" i="1"/>
  <c r="EP1688" i="1"/>
  <c r="EO1688" i="1"/>
  <c r="EN1688" i="1"/>
  <c r="EP1687" i="1"/>
  <c r="EO1687" i="1"/>
  <c r="EN1687" i="1"/>
  <c r="EP1686" i="1"/>
  <c r="EO1686" i="1"/>
  <c r="EN1686" i="1"/>
  <c r="EP1685" i="1"/>
  <c r="EO1685" i="1"/>
  <c r="EN1685" i="1"/>
  <c r="EP1684" i="1"/>
  <c r="EO1684" i="1"/>
  <c r="EN1684" i="1"/>
  <c r="EP1683" i="1"/>
  <c r="EO1683" i="1"/>
  <c r="EN1683" i="1"/>
  <c r="EP1682" i="1"/>
  <c r="EO1682" i="1"/>
  <c r="EN1682" i="1"/>
  <c r="EP1681" i="1"/>
  <c r="EO1681" i="1"/>
  <c r="EN1681" i="1"/>
  <c r="EP1680" i="1"/>
  <c r="EO1680" i="1"/>
  <c r="EN1680" i="1"/>
  <c r="EP1679" i="1"/>
  <c r="EO1679" i="1"/>
  <c r="EN1679" i="1"/>
  <c r="EP1678" i="1"/>
  <c r="EO1678" i="1"/>
  <c r="EN1678" i="1"/>
  <c r="EP1677" i="1"/>
  <c r="EO1677" i="1"/>
  <c r="EN1677" i="1"/>
  <c r="EP1676" i="1"/>
  <c r="EO1676" i="1"/>
  <c r="EN1676" i="1"/>
  <c r="EP1675" i="1"/>
  <c r="EO1675" i="1"/>
  <c r="EN1675" i="1"/>
  <c r="EP1674" i="1"/>
  <c r="EO1674" i="1"/>
  <c r="EN1674" i="1"/>
  <c r="EP1673" i="1"/>
  <c r="EO1673" i="1"/>
  <c r="EN1673" i="1"/>
  <c r="EP1672" i="1"/>
  <c r="EO1672" i="1"/>
  <c r="EN1672" i="1"/>
  <c r="EP1671" i="1"/>
  <c r="EO1671" i="1"/>
  <c r="EN1671" i="1"/>
  <c r="EP1670" i="1"/>
  <c r="EO1670" i="1"/>
  <c r="EN1670" i="1"/>
  <c r="EP1669" i="1"/>
  <c r="EO1669" i="1"/>
  <c r="EN1669" i="1"/>
  <c r="EP1668" i="1"/>
  <c r="EO1668" i="1"/>
  <c r="EN1668" i="1"/>
  <c r="EP1667" i="1"/>
  <c r="EO1667" i="1"/>
  <c r="EN1667" i="1"/>
  <c r="EP1666" i="1"/>
  <c r="EO1666" i="1"/>
  <c r="EN1666" i="1"/>
  <c r="EP1665" i="1"/>
  <c r="EO1665" i="1"/>
  <c r="EN1665" i="1"/>
  <c r="EP1664" i="1"/>
  <c r="EO1664" i="1"/>
  <c r="EN1664" i="1"/>
  <c r="EP1663" i="1"/>
  <c r="EO1663" i="1"/>
  <c r="EN1663" i="1"/>
  <c r="EP1662" i="1"/>
  <c r="EO1662" i="1"/>
  <c r="EN1662" i="1"/>
  <c r="EP1661" i="1"/>
  <c r="EO1661" i="1"/>
  <c r="EN1661" i="1"/>
  <c r="EP1660" i="1"/>
  <c r="EO1660" i="1"/>
  <c r="EN1660" i="1"/>
  <c r="EP1659" i="1"/>
  <c r="EO1659" i="1"/>
  <c r="EN1659" i="1"/>
  <c r="EP1658" i="1"/>
  <c r="EO1658" i="1"/>
  <c r="EN1658" i="1"/>
  <c r="EP1657" i="1"/>
  <c r="EO1657" i="1"/>
  <c r="ER1657" i="1" s="1"/>
  <c r="ET1657" i="1" s="1"/>
  <c r="EN1657" i="1"/>
  <c r="EP1656" i="1"/>
  <c r="EO1656" i="1"/>
  <c r="EN1656" i="1"/>
  <c r="EP1655" i="1"/>
  <c r="EO1655" i="1"/>
  <c r="EN1655" i="1"/>
  <c r="EP1654" i="1"/>
  <c r="ER1654" i="1" s="1"/>
  <c r="ET1654" i="1" s="1"/>
  <c r="EO1654" i="1"/>
  <c r="EN1654" i="1"/>
  <c r="EP1653" i="1"/>
  <c r="EO1653" i="1"/>
  <c r="EN1653" i="1"/>
  <c r="EP1652" i="1"/>
  <c r="EO1652" i="1"/>
  <c r="EN1652" i="1"/>
  <c r="EP1651" i="1"/>
  <c r="EO1651" i="1"/>
  <c r="EN1651" i="1"/>
  <c r="EP1650" i="1"/>
  <c r="EO1650" i="1"/>
  <c r="EN1650" i="1"/>
  <c r="EP1649" i="1"/>
  <c r="EO1649" i="1"/>
  <c r="EN1649" i="1"/>
  <c r="EP1648" i="1"/>
  <c r="EO1648" i="1"/>
  <c r="EN1648" i="1"/>
  <c r="EP1647" i="1"/>
  <c r="EO1647" i="1"/>
  <c r="EN1647" i="1"/>
  <c r="EP1646" i="1"/>
  <c r="ER1646" i="1" s="1"/>
  <c r="ET1646" i="1" s="1"/>
  <c r="EO1646" i="1"/>
  <c r="EN1646" i="1"/>
  <c r="EP1645" i="1"/>
  <c r="EO1645" i="1"/>
  <c r="EN1645" i="1"/>
  <c r="EP1644" i="1"/>
  <c r="EO1644" i="1"/>
  <c r="EN1644" i="1"/>
  <c r="EP1643" i="1"/>
  <c r="EO1643" i="1"/>
  <c r="EN1643" i="1"/>
  <c r="EP1642" i="1"/>
  <c r="EO1642" i="1"/>
  <c r="EN1642" i="1"/>
  <c r="EP1641" i="1"/>
  <c r="EO1641" i="1"/>
  <c r="EN1641" i="1"/>
  <c r="EP1640" i="1"/>
  <c r="EO1640" i="1"/>
  <c r="EN1640" i="1"/>
  <c r="EP1639" i="1"/>
  <c r="EO1639" i="1"/>
  <c r="EN1639" i="1"/>
  <c r="EP1638" i="1"/>
  <c r="EO1638" i="1"/>
  <c r="EN1638" i="1"/>
  <c r="EP1637" i="1"/>
  <c r="EO1637" i="1"/>
  <c r="EN1637" i="1"/>
  <c r="EP1636" i="1"/>
  <c r="EO1636" i="1"/>
  <c r="EN1636" i="1"/>
  <c r="EP1635" i="1"/>
  <c r="EO1635" i="1"/>
  <c r="EN1635" i="1"/>
  <c r="EP1634" i="1"/>
  <c r="EO1634" i="1"/>
  <c r="EN1634" i="1"/>
  <c r="EP1633" i="1"/>
  <c r="EO1633" i="1"/>
  <c r="EN1633" i="1"/>
  <c r="EP1632" i="1"/>
  <c r="EO1632" i="1"/>
  <c r="EN1632" i="1"/>
  <c r="EP1631" i="1"/>
  <c r="EO1631" i="1"/>
  <c r="EN1631" i="1"/>
  <c r="EP1630" i="1"/>
  <c r="EO1630" i="1"/>
  <c r="EN1630" i="1"/>
  <c r="EP1629" i="1"/>
  <c r="EO1629" i="1"/>
  <c r="EN1629" i="1"/>
  <c r="EP1628" i="1"/>
  <c r="EO1628" i="1"/>
  <c r="EN1628" i="1"/>
  <c r="EP1627" i="1"/>
  <c r="EO1627" i="1"/>
  <c r="EN1627" i="1"/>
  <c r="EP1626" i="1"/>
  <c r="EO1626" i="1"/>
  <c r="EN1626" i="1"/>
  <c r="EP1625" i="1"/>
  <c r="EO1625" i="1"/>
  <c r="EN1625" i="1"/>
  <c r="EP1624" i="1"/>
  <c r="EO1624" i="1"/>
  <c r="EN1624" i="1"/>
  <c r="EP1623" i="1"/>
  <c r="EO1623" i="1"/>
  <c r="EN1623" i="1"/>
  <c r="EP1622" i="1"/>
  <c r="ER1622" i="1" s="1"/>
  <c r="ET1622" i="1" s="1"/>
  <c r="EO1622" i="1"/>
  <c r="EN1622" i="1"/>
  <c r="EP1621" i="1"/>
  <c r="EO1621" i="1"/>
  <c r="EN1621" i="1"/>
  <c r="EP1620" i="1"/>
  <c r="EO1620" i="1"/>
  <c r="EN1620" i="1"/>
  <c r="EP1619" i="1"/>
  <c r="EO1619" i="1"/>
  <c r="EN1619" i="1"/>
  <c r="EP1618" i="1"/>
  <c r="EO1618" i="1"/>
  <c r="EN1618" i="1"/>
  <c r="EP1617" i="1"/>
  <c r="EO1617" i="1"/>
  <c r="EN1617" i="1"/>
  <c r="EP1616" i="1"/>
  <c r="EO1616" i="1"/>
  <c r="EN1616" i="1"/>
  <c r="EP1615" i="1"/>
  <c r="EO1615" i="1"/>
  <c r="EN1615" i="1"/>
  <c r="EP1614" i="1"/>
  <c r="EO1614" i="1"/>
  <c r="EN1614" i="1"/>
  <c r="EP1613" i="1"/>
  <c r="EO1613" i="1"/>
  <c r="EN1613" i="1"/>
  <c r="EP1612" i="1"/>
  <c r="EO1612" i="1"/>
  <c r="EN1612" i="1"/>
  <c r="EP1611" i="1"/>
  <c r="EO1611" i="1"/>
  <c r="EN1611" i="1"/>
  <c r="EP1610" i="1"/>
  <c r="EO1610" i="1"/>
  <c r="EN1610" i="1"/>
  <c r="EP1609" i="1"/>
  <c r="EO1609" i="1"/>
  <c r="ER1609" i="1" s="1"/>
  <c r="EN1609" i="1"/>
  <c r="EP1608" i="1"/>
  <c r="EO1608" i="1"/>
  <c r="EN1608" i="1"/>
  <c r="EP1607" i="1"/>
  <c r="EO1607" i="1"/>
  <c r="EN1607" i="1"/>
  <c r="EP1606" i="1"/>
  <c r="EO1606" i="1"/>
  <c r="EN1606" i="1"/>
  <c r="EP1605" i="1"/>
  <c r="EO1605" i="1"/>
  <c r="EN1605" i="1"/>
  <c r="EP1604" i="1"/>
  <c r="EO1604" i="1"/>
  <c r="EN1604" i="1"/>
  <c r="EP1603" i="1"/>
  <c r="EO1603" i="1"/>
  <c r="EN1603" i="1"/>
  <c r="EP1602" i="1"/>
  <c r="EO1602" i="1"/>
  <c r="EN1602" i="1"/>
  <c r="EP1601" i="1"/>
  <c r="EO1601" i="1"/>
  <c r="EN1601" i="1"/>
  <c r="EP1600" i="1"/>
  <c r="EO1600" i="1"/>
  <c r="EN1600" i="1"/>
  <c r="EP1599" i="1"/>
  <c r="EO1599" i="1"/>
  <c r="EN1599" i="1"/>
  <c r="EP1598" i="1"/>
  <c r="EO1598" i="1"/>
  <c r="EN1598" i="1"/>
  <c r="EP1597" i="1"/>
  <c r="EO1597" i="1"/>
  <c r="EN1597" i="1"/>
  <c r="EP1596" i="1"/>
  <c r="EO1596" i="1"/>
  <c r="EN1596" i="1"/>
  <c r="EP1595" i="1"/>
  <c r="EO1595" i="1"/>
  <c r="EN1595" i="1"/>
  <c r="EP1594" i="1"/>
  <c r="EO1594" i="1"/>
  <c r="EN1594" i="1"/>
  <c r="EP1593" i="1"/>
  <c r="EO1593" i="1"/>
  <c r="EN1593" i="1"/>
  <c r="EP1592" i="1"/>
  <c r="EO1592" i="1"/>
  <c r="EN1592" i="1"/>
  <c r="EP1591" i="1"/>
  <c r="EO1591" i="1"/>
  <c r="EN1591" i="1"/>
  <c r="EP1590" i="1"/>
  <c r="EO1590" i="1"/>
  <c r="EN1590" i="1"/>
  <c r="EP1589" i="1"/>
  <c r="EO1589" i="1"/>
  <c r="EN1589" i="1"/>
  <c r="EP1588" i="1"/>
  <c r="EO1588" i="1"/>
  <c r="EN1588" i="1"/>
  <c r="EP1587" i="1"/>
  <c r="EO1587" i="1"/>
  <c r="EN1587" i="1"/>
  <c r="EP1586" i="1"/>
  <c r="EO1586" i="1"/>
  <c r="EN1586" i="1"/>
  <c r="EP1585" i="1"/>
  <c r="EO1585" i="1"/>
  <c r="EN1585" i="1"/>
  <c r="EP1584" i="1"/>
  <c r="EO1584" i="1"/>
  <c r="EN1584" i="1"/>
  <c r="EP1583" i="1"/>
  <c r="EO1583" i="1"/>
  <c r="EN1583" i="1"/>
  <c r="EP1582" i="1"/>
  <c r="EO1582" i="1"/>
  <c r="EN1582" i="1"/>
  <c r="EP1581" i="1"/>
  <c r="EO1581" i="1"/>
  <c r="EN1581" i="1"/>
  <c r="EP1580" i="1"/>
  <c r="EO1580" i="1"/>
  <c r="EN1580" i="1"/>
  <c r="EP1579" i="1"/>
  <c r="EO1579" i="1"/>
  <c r="EN1579" i="1"/>
  <c r="EP1578" i="1"/>
  <c r="EO1578" i="1"/>
  <c r="EN1578" i="1"/>
  <c r="EP1577" i="1"/>
  <c r="EO1577" i="1"/>
  <c r="EN1577" i="1"/>
  <c r="EP1576" i="1"/>
  <c r="EO1576" i="1"/>
  <c r="EN1576" i="1"/>
  <c r="EP1575" i="1"/>
  <c r="EO1575" i="1"/>
  <c r="EN1575" i="1"/>
  <c r="EP1574" i="1"/>
  <c r="EO1574" i="1"/>
  <c r="EN1574" i="1"/>
  <c r="EP1573" i="1"/>
  <c r="EO1573" i="1"/>
  <c r="EN1573" i="1"/>
  <c r="EP1572" i="1"/>
  <c r="EO1572" i="1"/>
  <c r="EN1572" i="1"/>
  <c r="EP1571" i="1"/>
  <c r="EO1571" i="1"/>
  <c r="EN1571" i="1"/>
  <c r="EP1570" i="1"/>
  <c r="EO1570" i="1"/>
  <c r="EN1570" i="1"/>
  <c r="EP1569" i="1"/>
  <c r="EO1569" i="1"/>
  <c r="EN1569" i="1"/>
  <c r="EP1568" i="1"/>
  <c r="EO1568" i="1"/>
  <c r="EN1568" i="1"/>
  <c r="EP1567" i="1"/>
  <c r="EO1567" i="1"/>
  <c r="EN1567" i="1"/>
  <c r="EP1566" i="1"/>
  <c r="EO1566" i="1"/>
  <c r="EN1566" i="1"/>
  <c r="EP1565" i="1"/>
  <c r="EO1565" i="1"/>
  <c r="EN1565" i="1"/>
  <c r="EP1564" i="1"/>
  <c r="EO1564" i="1"/>
  <c r="EN1564" i="1"/>
  <c r="EP1563" i="1"/>
  <c r="EO1563" i="1"/>
  <c r="EN1563" i="1"/>
  <c r="EP1562" i="1"/>
  <c r="EO1562" i="1"/>
  <c r="EN1562" i="1"/>
  <c r="EP1561" i="1"/>
  <c r="EO1561" i="1"/>
  <c r="EN1561" i="1"/>
  <c r="EP1560" i="1"/>
  <c r="EO1560" i="1"/>
  <c r="EN1560" i="1"/>
  <c r="EP1559" i="1"/>
  <c r="EO1559" i="1"/>
  <c r="EN1559" i="1"/>
  <c r="EP1558" i="1"/>
  <c r="EO1558" i="1"/>
  <c r="EN1558" i="1"/>
  <c r="EP1557" i="1"/>
  <c r="EO1557" i="1"/>
  <c r="EN1557" i="1"/>
  <c r="EP1556" i="1"/>
  <c r="EO1556" i="1"/>
  <c r="EN1556" i="1"/>
  <c r="EP1555" i="1"/>
  <c r="EO1555" i="1"/>
  <c r="EN1555" i="1"/>
  <c r="EP1554" i="1"/>
  <c r="EO1554" i="1"/>
  <c r="EN1554" i="1"/>
  <c r="EP1553" i="1"/>
  <c r="EO1553" i="1"/>
  <c r="EN1553" i="1"/>
  <c r="EP1552" i="1"/>
  <c r="EO1552" i="1"/>
  <c r="EN1552" i="1"/>
  <c r="EP1551" i="1"/>
  <c r="EO1551" i="1"/>
  <c r="EN1551" i="1"/>
  <c r="EP1550" i="1"/>
  <c r="EO1550" i="1"/>
  <c r="EN1550" i="1"/>
  <c r="EP1549" i="1"/>
  <c r="EO1549" i="1"/>
  <c r="EN1549" i="1"/>
  <c r="EP1548" i="1"/>
  <c r="EO1548" i="1"/>
  <c r="EN1548" i="1"/>
  <c r="EP1547" i="1"/>
  <c r="EO1547" i="1"/>
  <c r="EN1547" i="1"/>
  <c r="EP1546" i="1"/>
  <c r="EO1546" i="1"/>
  <c r="EN1546" i="1"/>
  <c r="EP1545" i="1"/>
  <c r="EO1545" i="1"/>
  <c r="EN1545" i="1"/>
  <c r="EP1544" i="1"/>
  <c r="EO1544" i="1"/>
  <c r="EN1544" i="1"/>
  <c r="EP1543" i="1"/>
  <c r="EO1543" i="1"/>
  <c r="EN1543" i="1"/>
  <c r="EP1542" i="1"/>
  <c r="EO1542" i="1"/>
  <c r="EN1542" i="1"/>
  <c r="EP1541" i="1"/>
  <c r="EO1541" i="1"/>
  <c r="EN1541" i="1"/>
  <c r="EP1540" i="1"/>
  <c r="EO1540" i="1"/>
  <c r="EN1540" i="1"/>
  <c r="EP1539" i="1"/>
  <c r="EO1539" i="1"/>
  <c r="EN1539" i="1"/>
  <c r="EP1538" i="1"/>
  <c r="EO1538" i="1"/>
  <c r="EN1538" i="1"/>
  <c r="EP1537" i="1"/>
  <c r="EO1537" i="1"/>
  <c r="EN1537" i="1"/>
  <c r="EP1536" i="1"/>
  <c r="EO1536" i="1"/>
  <c r="EN1536" i="1"/>
  <c r="EP1535" i="1"/>
  <c r="EO1535" i="1"/>
  <c r="EN1535" i="1"/>
  <c r="EP1534" i="1"/>
  <c r="EO1534" i="1"/>
  <c r="EN1534" i="1"/>
  <c r="EP1533" i="1"/>
  <c r="EO1533" i="1"/>
  <c r="EN1533" i="1"/>
  <c r="EP1532" i="1"/>
  <c r="EO1532" i="1"/>
  <c r="EN1532" i="1"/>
  <c r="EP1531" i="1"/>
  <c r="EO1531" i="1"/>
  <c r="EN1531" i="1"/>
  <c r="EP1530" i="1"/>
  <c r="EO1530" i="1"/>
  <c r="EN1530" i="1"/>
  <c r="EP1529" i="1"/>
  <c r="EO1529" i="1"/>
  <c r="ER1529" i="1" s="1"/>
  <c r="EN1529" i="1"/>
  <c r="EP1528" i="1"/>
  <c r="EO1528" i="1"/>
  <c r="EN1528" i="1"/>
  <c r="EP1527" i="1"/>
  <c r="EO1527" i="1"/>
  <c r="EN1527" i="1"/>
  <c r="EP1526" i="1"/>
  <c r="EO1526" i="1"/>
  <c r="EN1526" i="1"/>
  <c r="EP1525" i="1"/>
  <c r="EO1525" i="1"/>
  <c r="EN1525" i="1"/>
  <c r="EP1524" i="1"/>
  <c r="EO1524" i="1"/>
  <c r="EN1524" i="1"/>
  <c r="EP1523" i="1"/>
  <c r="EO1523" i="1"/>
  <c r="EN1523" i="1"/>
  <c r="EP1522" i="1"/>
  <c r="EO1522" i="1"/>
  <c r="EN1522" i="1"/>
  <c r="EP1521" i="1"/>
  <c r="EO1521" i="1"/>
  <c r="EN1521" i="1"/>
  <c r="EP1520" i="1"/>
  <c r="EO1520" i="1"/>
  <c r="EN1520" i="1"/>
  <c r="EP1519" i="1"/>
  <c r="EO1519" i="1"/>
  <c r="EN1519" i="1"/>
  <c r="EP1518" i="1"/>
  <c r="EO1518" i="1"/>
  <c r="EN1518" i="1"/>
  <c r="EP1517" i="1"/>
  <c r="EO1517" i="1"/>
  <c r="EN1517" i="1"/>
  <c r="EP1516" i="1"/>
  <c r="EO1516" i="1"/>
  <c r="EN1516" i="1"/>
  <c r="EP1515" i="1"/>
  <c r="EO1515" i="1"/>
  <c r="EN1515" i="1"/>
  <c r="EP1514" i="1"/>
  <c r="EO1514" i="1"/>
  <c r="EN1514" i="1"/>
  <c r="EP1513" i="1"/>
  <c r="EO1513" i="1"/>
  <c r="EN1513" i="1"/>
  <c r="EP1512" i="1"/>
  <c r="EO1512" i="1"/>
  <c r="EN1512" i="1"/>
  <c r="EP1511" i="1"/>
  <c r="EO1511" i="1"/>
  <c r="EN1511" i="1"/>
  <c r="EP1510" i="1"/>
  <c r="EO1510" i="1"/>
  <c r="EN1510" i="1"/>
  <c r="EP1509" i="1"/>
  <c r="EO1509" i="1"/>
  <c r="EN1509" i="1"/>
  <c r="EP1508" i="1"/>
  <c r="EO1508" i="1"/>
  <c r="EN1508" i="1"/>
  <c r="EP1507" i="1"/>
  <c r="EO1507" i="1"/>
  <c r="EN1507" i="1"/>
  <c r="EP1506" i="1"/>
  <c r="EO1506" i="1"/>
  <c r="EN1506" i="1"/>
  <c r="EP1505" i="1"/>
  <c r="EO1505" i="1"/>
  <c r="EN1505" i="1"/>
  <c r="EP1504" i="1"/>
  <c r="EO1504" i="1"/>
  <c r="EN1504" i="1"/>
  <c r="EP1503" i="1"/>
  <c r="EO1503" i="1"/>
  <c r="EN1503" i="1"/>
  <c r="EP1502" i="1"/>
  <c r="EO1502" i="1"/>
  <c r="EN1502" i="1"/>
  <c r="EP1501" i="1"/>
  <c r="EO1501" i="1"/>
  <c r="EN1501" i="1"/>
  <c r="EP1500" i="1"/>
  <c r="EO1500" i="1"/>
  <c r="EN1500" i="1"/>
  <c r="EP1499" i="1"/>
  <c r="EO1499" i="1"/>
  <c r="EN1499" i="1"/>
  <c r="EP1498" i="1"/>
  <c r="EO1498" i="1"/>
  <c r="EN1498" i="1"/>
  <c r="EP1497" i="1"/>
  <c r="EO1497" i="1"/>
  <c r="EN1497" i="1"/>
  <c r="EP1496" i="1"/>
  <c r="EO1496" i="1"/>
  <c r="EN1496" i="1"/>
  <c r="EP1495" i="1"/>
  <c r="EO1495" i="1"/>
  <c r="EN1495" i="1"/>
  <c r="EP1494" i="1"/>
  <c r="EO1494" i="1"/>
  <c r="EN1494" i="1"/>
  <c r="EP1493" i="1"/>
  <c r="EO1493" i="1"/>
  <c r="EN1493" i="1"/>
  <c r="EP1492" i="1"/>
  <c r="EO1492" i="1"/>
  <c r="EN1492" i="1"/>
  <c r="EP1491" i="1"/>
  <c r="EO1491" i="1"/>
  <c r="EN1491" i="1"/>
  <c r="EP1490" i="1"/>
  <c r="EO1490" i="1"/>
  <c r="EN1490" i="1"/>
  <c r="EP1489" i="1"/>
  <c r="EO1489" i="1"/>
  <c r="EN1489" i="1"/>
  <c r="EP1488" i="1"/>
  <c r="EO1488" i="1"/>
  <c r="EN1488" i="1"/>
  <c r="EP1487" i="1"/>
  <c r="EO1487" i="1"/>
  <c r="EN1487" i="1"/>
  <c r="EP1486" i="1"/>
  <c r="EO1486" i="1"/>
  <c r="EN1486" i="1"/>
  <c r="EP1485" i="1"/>
  <c r="EO1485" i="1"/>
  <c r="EN1485" i="1"/>
  <c r="EP1484" i="1"/>
  <c r="EO1484" i="1"/>
  <c r="EN1484" i="1"/>
  <c r="EP1483" i="1"/>
  <c r="EO1483" i="1"/>
  <c r="EN1483" i="1"/>
  <c r="EP1482" i="1"/>
  <c r="EO1482" i="1"/>
  <c r="EN1482" i="1"/>
  <c r="EP1481" i="1"/>
  <c r="EO1481" i="1"/>
  <c r="EN1481" i="1"/>
  <c r="EP1480" i="1"/>
  <c r="EO1480" i="1"/>
  <c r="EN1480" i="1"/>
  <c r="EP1479" i="1"/>
  <c r="EO1479" i="1"/>
  <c r="EN1479" i="1"/>
  <c r="EP1478" i="1"/>
  <c r="EO1478" i="1"/>
  <c r="EN1478" i="1"/>
  <c r="EP1477" i="1"/>
  <c r="EO1477" i="1"/>
  <c r="EN1477" i="1"/>
  <c r="EP1476" i="1"/>
  <c r="EO1476" i="1"/>
  <c r="EN1476" i="1"/>
  <c r="EP1475" i="1"/>
  <c r="EO1475" i="1"/>
  <c r="EN1475" i="1"/>
  <c r="EP1474" i="1"/>
  <c r="EO1474" i="1"/>
  <c r="EN1474" i="1"/>
  <c r="EP1473" i="1"/>
  <c r="EO1473" i="1"/>
  <c r="ER1473" i="1" s="1"/>
  <c r="EN1473" i="1"/>
  <c r="EP1472" i="1"/>
  <c r="EO1472" i="1"/>
  <c r="EN1472" i="1"/>
  <c r="EP1471" i="1"/>
  <c r="EO1471" i="1"/>
  <c r="EN1471" i="1"/>
  <c r="EP1470" i="1"/>
  <c r="EO1470" i="1"/>
  <c r="EN1470" i="1"/>
  <c r="EP1469" i="1"/>
  <c r="EO1469" i="1"/>
  <c r="EN1469" i="1"/>
  <c r="EP1468" i="1"/>
  <c r="EO1468" i="1"/>
  <c r="EN1468" i="1"/>
  <c r="EP1467" i="1"/>
  <c r="EO1467" i="1"/>
  <c r="EN1467" i="1"/>
  <c r="EP1466" i="1"/>
  <c r="EO1466" i="1"/>
  <c r="EN1466" i="1"/>
  <c r="EP1465" i="1"/>
  <c r="EO1465" i="1"/>
  <c r="ER1465" i="1" s="1"/>
  <c r="EU1465" i="1" s="1"/>
  <c r="EN1465" i="1"/>
  <c r="EP1464" i="1"/>
  <c r="EO1464" i="1"/>
  <c r="EN1464" i="1"/>
  <c r="EP1463" i="1"/>
  <c r="EO1463" i="1"/>
  <c r="EN1463" i="1"/>
  <c r="EP1462" i="1"/>
  <c r="EO1462" i="1"/>
  <c r="EN1462" i="1"/>
  <c r="EP1461" i="1"/>
  <c r="EO1461" i="1"/>
  <c r="EN1461" i="1"/>
  <c r="EP1460" i="1"/>
  <c r="EO1460" i="1"/>
  <c r="EN1460" i="1"/>
  <c r="EP1459" i="1"/>
  <c r="EO1459" i="1"/>
  <c r="EN1459" i="1"/>
  <c r="EP1458" i="1"/>
  <c r="EO1458" i="1"/>
  <c r="EN1458" i="1"/>
  <c r="EP1457" i="1"/>
  <c r="EO1457" i="1"/>
  <c r="EN1457" i="1"/>
  <c r="EP1456" i="1"/>
  <c r="EO1456" i="1"/>
  <c r="EN1456" i="1"/>
  <c r="EP1455" i="1"/>
  <c r="EO1455" i="1"/>
  <c r="EN1455" i="1"/>
  <c r="EP1454" i="1"/>
  <c r="EO1454" i="1"/>
  <c r="EN1454" i="1"/>
  <c r="EP1453" i="1"/>
  <c r="EO1453" i="1"/>
  <c r="EN1453" i="1"/>
  <c r="EP1452" i="1"/>
  <c r="EO1452" i="1"/>
  <c r="EN1452" i="1"/>
  <c r="EP1451" i="1"/>
  <c r="EO1451" i="1"/>
  <c r="EN1451" i="1"/>
  <c r="EP1450" i="1"/>
  <c r="EO1450" i="1"/>
  <c r="EN1450" i="1"/>
  <c r="EP1449" i="1"/>
  <c r="EO1449" i="1"/>
  <c r="EN1449" i="1"/>
  <c r="EP1448" i="1"/>
  <c r="EO1448" i="1"/>
  <c r="EN1448" i="1"/>
  <c r="EP1447" i="1"/>
  <c r="EO1447" i="1"/>
  <c r="EN1447" i="1"/>
  <c r="EP1446" i="1"/>
  <c r="EO1446" i="1"/>
  <c r="EN1446" i="1"/>
  <c r="EP1445" i="1"/>
  <c r="EO1445" i="1"/>
  <c r="EN1445" i="1"/>
  <c r="EP1444" i="1"/>
  <c r="EO1444" i="1"/>
  <c r="EN1444" i="1"/>
  <c r="EP1443" i="1"/>
  <c r="EO1443" i="1"/>
  <c r="EN1443" i="1"/>
  <c r="EP1442" i="1"/>
  <c r="EO1442" i="1"/>
  <c r="EN1442" i="1"/>
  <c r="EP1441" i="1"/>
  <c r="EO1441" i="1"/>
  <c r="ER1441" i="1" s="1"/>
  <c r="EU1441" i="1" s="1"/>
  <c r="EN1441" i="1"/>
  <c r="EP1440" i="1"/>
  <c r="EO1440" i="1"/>
  <c r="EN1440" i="1"/>
  <c r="EP1439" i="1"/>
  <c r="EO1439" i="1"/>
  <c r="EN1439" i="1"/>
  <c r="EP1438" i="1"/>
  <c r="EO1438" i="1"/>
  <c r="EN1438" i="1"/>
  <c r="EP1437" i="1"/>
  <c r="EO1437" i="1"/>
  <c r="EN1437" i="1"/>
  <c r="EP1436" i="1"/>
  <c r="EO1436" i="1"/>
  <c r="EN1436" i="1"/>
  <c r="EP1435" i="1"/>
  <c r="EO1435" i="1"/>
  <c r="EN1435" i="1"/>
  <c r="EP1434" i="1"/>
  <c r="EO1434" i="1"/>
  <c r="EN1434" i="1"/>
  <c r="EP1433" i="1"/>
  <c r="EO1433" i="1"/>
  <c r="EN1433" i="1"/>
  <c r="EP1432" i="1"/>
  <c r="EO1432" i="1"/>
  <c r="EN1432" i="1"/>
  <c r="EP1431" i="1"/>
  <c r="EO1431" i="1"/>
  <c r="EN1431" i="1"/>
  <c r="EP1430" i="1"/>
  <c r="EO1430" i="1"/>
  <c r="EN1430" i="1"/>
  <c r="EP1429" i="1"/>
  <c r="EO1429" i="1"/>
  <c r="EN1429" i="1"/>
  <c r="EP1428" i="1"/>
  <c r="EO1428" i="1"/>
  <c r="EN1428" i="1"/>
  <c r="EP1427" i="1"/>
  <c r="EO1427" i="1"/>
  <c r="EN1427" i="1"/>
  <c r="EP1426" i="1"/>
  <c r="EO1426" i="1"/>
  <c r="EN1426" i="1"/>
  <c r="EP1425" i="1"/>
  <c r="EO1425" i="1"/>
  <c r="EN1425" i="1"/>
  <c r="EP1424" i="1"/>
  <c r="EO1424" i="1"/>
  <c r="EN1424" i="1"/>
  <c r="EP1423" i="1"/>
  <c r="EO1423" i="1"/>
  <c r="EN1423" i="1"/>
  <c r="EP1422" i="1"/>
  <c r="EO1422" i="1"/>
  <c r="EN1422" i="1"/>
  <c r="EP1421" i="1"/>
  <c r="EO1421" i="1"/>
  <c r="EN1421" i="1"/>
  <c r="EP1420" i="1"/>
  <c r="EO1420" i="1"/>
  <c r="EN1420" i="1"/>
  <c r="EP1419" i="1"/>
  <c r="EO1419" i="1"/>
  <c r="EN1419" i="1"/>
  <c r="EP1418" i="1"/>
  <c r="EO1418" i="1"/>
  <c r="EN1418" i="1"/>
  <c r="EP1417" i="1"/>
  <c r="EO1417" i="1"/>
  <c r="EN1417" i="1"/>
  <c r="EP1416" i="1"/>
  <c r="EO1416" i="1"/>
  <c r="EN1416" i="1"/>
  <c r="EP1415" i="1"/>
  <c r="EO1415" i="1"/>
  <c r="EN1415" i="1"/>
  <c r="EP1414" i="1"/>
  <c r="EO1414" i="1"/>
  <c r="EN1414" i="1"/>
  <c r="EP1413" i="1"/>
  <c r="EO1413" i="1"/>
  <c r="EN1413" i="1"/>
  <c r="EP1412" i="1"/>
  <c r="EO1412" i="1"/>
  <c r="EN1412" i="1"/>
  <c r="EP1411" i="1"/>
  <c r="EO1411" i="1"/>
  <c r="EN1411" i="1"/>
  <c r="EP1410" i="1"/>
  <c r="EO1410" i="1"/>
  <c r="EN1410" i="1"/>
  <c r="EP1409" i="1"/>
  <c r="EO1409" i="1"/>
  <c r="EN1409" i="1"/>
  <c r="EP1408" i="1"/>
  <c r="EO1408" i="1"/>
  <c r="EN1408" i="1"/>
  <c r="EP1407" i="1"/>
  <c r="EO1407" i="1"/>
  <c r="EN1407" i="1"/>
  <c r="EP1406" i="1"/>
  <c r="EO1406" i="1"/>
  <c r="EN1406" i="1"/>
  <c r="EP1405" i="1"/>
  <c r="EO1405" i="1"/>
  <c r="EN1405" i="1"/>
  <c r="EP1404" i="1"/>
  <c r="EO1404" i="1"/>
  <c r="EN1404" i="1"/>
  <c r="EP1403" i="1"/>
  <c r="EO1403" i="1"/>
  <c r="EN1403" i="1"/>
  <c r="EP1402" i="1"/>
  <c r="EO1402" i="1"/>
  <c r="EN1402" i="1"/>
  <c r="EP1401" i="1"/>
  <c r="EO1401" i="1"/>
  <c r="EN1401" i="1"/>
  <c r="EP1400" i="1"/>
  <c r="EO1400" i="1"/>
  <c r="EN1400" i="1"/>
  <c r="EP1399" i="1"/>
  <c r="EO1399" i="1"/>
  <c r="EN1399" i="1"/>
  <c r="EP1398" i="1"/>
  <c r="EO1398" i="1"/>
  <c r="EN1398" i="1"/>
  <c r="EP1397" i="1"/>
  <c r="EO1397" i="1"/>
  <c r="EN1397" i="1"/>
  <c r="EP1396" i="1"/>
  <c r="EO1396" i="1"/>
  <c r="EN1396" i="1"/>
  <c r="EP1395" i="1"/>
  <c r="EO1395" i="1"/>
  <c r="EN1395" i="1"/>
  <c r="EP1394" i="1"/>
  <c r="EO1394" i="1"/>
  <c r="EN1394" i="1"/>
  <c r="EP1393" i="1"/>
  <c r="EO1393" i="1"/>
  <c r="EN1393" i="1"/>
  <c r="EP1392" i="1"/>
  <c r="EO1392" i="1"/>
  <c r="EN1392" i="1"/>
  <c r="EP1391" i="1"/>
  <c r="EO1391" i="1"/>
  <c r="EN1391" i="1"/>
  <c r="EP1390" i="1"/>
  <c r="EO1390" i="1"/>
  <c r="EN1390" i="1"/>
  <c r="EP1389" i="1"/>
  <c r="EO1389" i="1"/>
  <c r="EN1389" i="1"/>
  <c r="EP1388" i="1"/>
  <c r="EO1388" i="1"/>
  <c r="EN1388" i="1"/>
  <c r="EP1387" i="1"/>
  <c r="EO1387" i="1"/>
  <c r="EN1387" i="1"/>
  <c r="EP1386" i="1"/>
  <c r="EO1386" i="1"/>
  <c r="EN1386" i="1"/>
  <c r="EP1385" i="1"/>
  <c r="EO1385" i="1"/>
  <c r="EN1385" i="1"/>
  <c r="EP1384" i="1"/>
  <c r="EO1384" i="1"/>
  <c r="EN1384" i="1"/>
  <c r="EP1383" i="1"/>
  <c r="EO1383" i="1"/>
  <c r="EN1383" i="1"/>
  <c r="EP1382" i="1"/>
  <c r="EO1382" i="1"/>
  <c r="EN1382" i="1"/>
  <c r="EP1381" i="1"/>
  <c r="EO1381" i="1"/>
  <c r="EN1381" i="1"/>
  <c r="EP1380" i="1"/>
  <c r="EO1380" i="1"/>
  <c r="EN1380" i="1"/>
  <c r="EP1379" i="1"/>
  <c r="EO1379" i="1"/>
  <c r="EN1379" i="1"/>
  <c r="EP1378" i="1"/>
  <c r="EO1378" i="1"/>
  <c r="EN1378" i="1"/>
  <c r="EP1377" i="1"/>
  <c r="EO1377" i="1"/>
  <c r="ER1377" i="1" s="1"/>
  <c r="EN1377" i="1"/>
  <c r="EP1376" i="1"/>
  <c r="EO1376" i="1"/>
  <c r="EN1376" i="1"/>
  <c r="EP1375" i="1"/>
  <c r="EO1375" i="1"/>
  <c r="EN1375" i="1"/>
  <c r="EP1374" i="1"/>
  <c r="EO1374" i="1"/>
  <c r="EN1374" i="1"/>
  <c r="EP1373" i="1"/>
  <c r="EO1373" i="1"/>
  <c r="EN1373" i="1"/>
  <c r="EP1372" i="1"/>
  <c r="EO1372" i="1"/>
  <c r="EN1372" i="1"/>
  <c r="EP1371" i="1"/>
  <c r="EO1371" i="1"/>
  <c r="EN1371" i="1"/>
  <c r="EP1370" i="1"/>
  <c r="EO1370" i="1"/>
  <c r="EN1370" i="1"/>
  <c r="EP1369" i="1"/>
  <c r="EO1369" i="1"/>
  <c r="ER1369" i="1" s="1"/>
  <c r="EN1369" i="1"/>
  <c r="EP1368" i="1"/>
  <c r="EO1368" i="1"/>
  <c r="EN1368" i="1"/>
  <c r="EP1367" i="1"/>
  <c r="EO1367" i="1"/>
  <c r="EN1367" i="1"/>
  <c r="EP1366" i="1"/>
  <c r="EO1366" i="1"/>
  <c r="EN1366" i="1"/>
  <c r="EP1365" i="1"/>
  <c r="EO1365" i="1"/>
  <c r="EN1365" i="1"/>
  <c r="EP1364" i="1"/>
  <c r="EO1364" i="1"/>
  <c r="EN1364" i="1"/>
  <c r="EP1363" i="1"/>
  <c r="EO1363" i="1"/>
  <c r="EN1363" i="1"/>
  <c r="EP1362" i="1"/>
  <c r="EO1362" i="1"/>
  <c r="EN1362" i="1"/>
  <c r="EP1361" i="1"/>
  <c r="EO1361" i="1"/>
  <c r="EN1361" i="1"/>
  <c r="EP1360" i="1"/>
  <c r="EO1360" i="1"/>
  <c r="EN1360" i="1"/>
  <c r="EP1359" i="1"/>
  <c r="EO1359" i="1"/>
  <c r="EN1359" i="1"/>
  <c r="EP1358" i="1"/>
  <c r="EO1358" i="1"/>
  <c r="EN1358" i="1"/>
  <c r="EP1357" i="1"/>
  <c r="EO1357" i="1"/>
  <c r="EN1357" i="1"/>
  <c r="EP1356" i="1"/>
  <c r="EO1356" i="1"/>
  <c r="EN1356" i="1"/>
  <c r="EP1355" i="1"/>
  <c r="EO1355" i="1"/>
  <c r="EN1355" i="1"/>
  <c r="EP1354" i="1"/>
  <c r="EO1354" i="1"/>
  <c r="EN1354" i="1"/>
  <c r="EP1353" i="1"/>
  <c r="EO1353" i="1"/>
  <c r="ER1353" i="1" s="1"/>
  <c r="ET1353" i="1" s="1"/>
  <c r="EN1353" i="1"/>
  <c r="EP1352" i="1"/>
  <c r="EO1352" i="1"/>
  <c r="EN1352" i="1"/>
  <c r="EP1351" i="1"/>
  <c r="EO1351" i="1"/>
  <c r="EN1351" i="1"/>
  <c r="EP1350" i="1"/>
  <c r="EO1350" i="1"/>
  <c r="EN1350" i="1"/>
  <c r="EP1349" i="1"/>
  <c r="EO1349" i="1"/>
  <c r="EN1349" i="1"/>
  <c r="EP1348" i="1"/>
  <c r="EO1348" i="1"/>
  <c r="EN1348" i="1"/>
  <c r="EP1347" i="1"/>
  <c r="EO1347" i="1"/>
  <c r="EN1347" i="1"/>
  <c r="EP1346" i="1"/>
  <c r="EO1346" i="1"/>
  <c r="EN1346" i="1"/>
  <c r="EP1345" i="1"/>
  <c r="EO1345" i="1"/>
  <c r="EN1345" i="1"/>
  <c r="EP1344" i="1"/>
  <c r="EO1344" i="1"/>
  <c r="EN1344" i="1"/>
  <c r="EP1343" i="1"/>
  <c r="EO1343" i="1"/>
  <c r="EN1343" i="1"/>
  <c r="EP1342" i="1"/>
  <c r="EO1342" i="1"/>
  <c r="EN1342" i="1"/>
  <c r="EP1341" i="1"/>
  <c r="EO1341" i="1"/>
  <c r="EN1341" i="1"/>
  <c r="EP1340" i="1"/>
  <c r="EO1340" i="1"/>
  <c r="EN1340" i="1"/>
  <c r="EP1339" i="1"/>
  <c r="EO1339" i="1"/>
  <c r="EN1339" i="1"/>
  <c r="EP1338" i="1"/>
  <c r="EO1338" i="1"/>
  <c r="EN1338" i="1"/>
  <c r="EP1337" i="1"/>
  <c r="EO1337" i="1"/>
  <c r="EN1337" i="1"/>
  <c r="EP1336" i="1"/>
  <c r="EO1336" i="1"/>
  <c r="EN1336" i="1"/>
  <c r="EP1335" i="1"/>
  <c r="EO1335" i="1"/>
  <c r="EN1335" i="1"/>
  <c r="EP1334" i="1"/>
  <c r="EO1334" i="1"/>
  <c r="EN1334" i="1"/>
  <c r="EP1333" i="1"/>
  <c r="EO1333" i="1"/>
  <c r="EN1333" i="1"/>
  <c r="EP1332" i="1"/>
  <c r="EO1332" i="1"/>
  <c r="EN1332" i="1"/>
  <c r="EP1331" i="1"/>
  <c r="EO1331" i="1"/>
  <c r="EN1331" i="1"/>
  <c r="EP1330" i="1"/>
  <c r="EO1330" i="1"/>
  <c r="EN1330" i="1"/>
  <c r="EP1329" i="1"/>
  <c r="EO1329" i="1"/>
  <c r="EN1329" i="1"/>
  <c r="EP1328" i="1"/>
  <c r="EO1328" i="1"/>
  <c r="EN1328" i="1"/>
  <c r="EP1327" i="1"/>
  <c r="EO1327" i="1"/>
  <c r="EN1327" i="1"/>
  <c r="EP1326" i="1"/>
  <c r="EO1326" i="1"/>
  <c r="EN1326" i="1"/>
  <c r="EP1325" i="1"/>
  <c r="EO1325" i="1"/>
  <c r="EN1325" i="1"/>
  <c r="EP1324" i="1"/>
  <c r="EO1324" i="1"/>
  <c r="EN1324" i="1"/>
  <c r="EP1323" i="1"/>
  <c r="EO1323" i="1"/>
  <c r="EN1323" i="1"/>
  <c r="EP1322" i="1"/>
  <c r="EO1322" i="1"/>
  <c r="EN1322" i="1"/>
  <c r="EP1321" i="1"/>
  <c r="EO1321" i="1"/>
  <c r="EN1321" i="1"/>
  <c r="EP1320" i="1"/>
  <c r="EO1320" i="1"/>
  <c r="EN1320" i="1"/>
  <c r="EP1319" i="1"/>
  <c r="EO1319" i="1"/>
  <c r="EN1319" i="1"/>
  <c r="EP1318" i="1"/>
  <c r="EO1318" i="1"/>
  <c r="EN1318" i="1"/>
  <c r="EP1317" i="1"/>
  <c r="EO1317" i="1"/>
  <c r="EN1317" i="1"/>
  <c r="EP1316" i="1"/>
  <c r="EO1316" i="1"/>
  <c r="EN1316" i="1"/>
  <c r="EP1315" i="1"/>
  <c r="EO1315" i="1"/>
  <c r="EN1315" i="1"/>
  <c r="EP1314" i="1"/>
  <c r="EO1314" i="1"/>
  <c r="EN1314" i="1"/>
  <c r="EP1313" i="1"/>
  <c r="EO1313" i="1"/>
  <c r="ER1313" i="1" s="1"/>
  <c r="ET1313" i="1" s="1"/>
  <c r="EN1313" i="1"/>
  <c r="EP1312" i="1"/>
  <c r="EO1312" i="1"/>
  <c r="EN1312" i="1"/>
  <c r="EP1311" i="1"/>
  <c r="EO1311" i="1"/>
  <c r="EN1311" i="1"/>
  <c r="EP1310" i="1"/>
  <c r="EO1310" i="1"/>
  <c r="EN1310" i="1"/>
  <c r="EP1309" i="1"/>
  <c r="EO1309" i="1"/>
  <c r="EN1309" i="1"/>
  <c r="EP1308" i="1"/>
  <c r="EO1308" i="1"/>
  <c r="EN1308" i="1"/>
  <c r="EP1307" i="1"/>
  <c r="EO1307" i="1"/>
  <c r="EN1307" i="1"/>
  <c r="EP1306" i="1"/>
  <c r="EO1306" i="1"/>
  <c r="EN1306" i="1"/>
  <c r="EP1305" i="1"/>
  <c r="EO1305" i="1"/>
  <c r="ER1305" i="1" s="1"/>
  <c r="ET1305" i="1" s="1"/>
  <c r="EN1305" i="1"/>
  <c r="EP1304" i="1"/>
  <c r="EO1304" i="1"/>
  <c r="EN1304" i="1"/>
  <c r="EP1303" i="1"/>
  <c r="EO1303" i="1"/>
  <c r="EN1303" i="1"/>
  <c r="EP1302" i="1"/>
  <c r="EO1302" i="1"/>
  <c r="EN1302" i="1"/>
  <c r="EP1301" i="1"/>
  <c r="EO1301" i="1"/>
  <c r="EN1301" i="1"/>
  <c r="EP1300" i="1"/>
  <c r="EO1300" i="1"/>
  <c r="EN1300" i="1"/>
  <c r="EP1299" i="1"/>
  <c r="EO1299" i="1"/>
  <c r="EN1299" i="1"/>
  <c r="EP1298" i="1"/>
  <c r="EO1298" i="1"/>
  <c r="EN1298" i="1"/>
  <c r="EP1297" i="1"/>
  <c r="EO1297" i="1"/>
  <c r="EN1297" i="1"/>
  <c r="EP1296" i="1"/>
  <c r="EO1296" i="1"/>
  <c r="EN1296" i="1"/>
  <c r="EP1295" i="1"/>
  <c r="EO1295" i="1"/>
  <c r="EN1295" i="1"/>
  <c r="EP1294" i="1"/>
  <c r="EO1294" i="1"/>
  <c r="EN1294" i="1"/>
  <c r="EP1293" i="1"/>
  <c r="EO1293" i="1"/>
  <c r="EN1293" i="1"/>
  <c r="EP1292" i="1"/>
  <c r="EO1292" i="1"/>
  <c r="EN1292" i="1"/>
  <c r="EP1291" i="1"/>
  <c r="EO1291" i="1"/>
  <c r="EN1291" i="1"/>
  <c r="EP1290" i="1"/>
  <c r="EO1290" i="1"/>
  <c r="EN1290" i="1"/>
  <c r="EP1289" i="1"/>
  <c r="EO1289" i="1"/>
  <c r="EN1289" i="1"/>
  <c r="EP1288" i="1"/>
  <c r="EO1288" i="1"/>
  <c r="EN1288" i="1"/>
  <c r="EP1287" i="1"/>
  <c r="EO1287" i="1"/>
  <c r="EN1287" i="1"/>
  <c r="EP1286" i="1"/>
  <c r="EO1286" i="1"/>
  <c r="EN1286" i="1"/>
  <c r="EP1285" i="1"/>
  <c r="EO1285" i="1"/>
  <c r="EN1285" i="1"/>
  <c r="EP1284" i="1"/>
  <c r="EO1284" i="1"/>
  <c r="EN1284" i="1"/>
  <c r="EP1283" i="1"/>
  <c r="EO1283" i="1"/>
  <c r="EN1283" i="1"/>
  <c r="EP1282" i="1"/>
  <c r="EO1282" i="1"/>
  <c r="EN1282" i="1"/>
  <c r="EP1281" i="1"/>
  <c r="EO1281" i="1"/>
  <c r="EN1281" i="1"/>
  <c r="EP1280" i="1"/>
  <c r="EO1280" i="1"/>
  <c r="EN1280" i="1"/>
  <c r="EP1279" i="1"/>
  <c r="EO1279" i="1"/>
  <c r="EN1279" i="1"/>
  <c r="EP1278" i="1"/>
  <c r="EO1278" i="1"/>
  <c r="EN1278" i="1"/>
  <c r="EP1277" i="1"/>
  <c r="EO1277" i="1"/>
  <c r="EN1277" i="1"/>
  <c r="EP1276" i="1"/>
  <c r="EO1276" i="1"/>
  <c r="EN1276" i="1"/>
  <c r="EP1275" i="1"/>
  <c r="EO1275" i="1"/>
  <c r="EN1275" i="1"/>
  <c r="EP1274" i="1"/>
  <c r="EO1274" i="1"/>
  <c r="EN1274" i="1"/>
  <c r="EP1273" i="1"/>
  <c r="EO1273" i="1"/>
  <c r="ER1273" i="1" s="1"/>
  <c r="EN1273" i="1"/>
  <c r="EP1272" i="1"/>
  <c r="EO1272" i="1"/>
  <c r="EN1272" i="1"/>
  <c r="EP1271" i="1"/>
  <c r="EO1271" i="1"/>
  <c r="EN1271" i="1"/>
  <c r="EP1270" i="1"/>
  <c r="EO1270" i="1"/>
  <c r="EN1270" i="1"/>
  <c r="EP1269" i="1"/>
  <c r="EO1269" i="1"/>
  <c r="EN1269" i="1"/>
  <c r="EP1268" i="1"/>
  <c r="EO1268" i="1"/>
  <c r="EN1268" i="1"/>
  <c r="EP1267" i="1"/>
  <c r="EO1267" i="1"/>
  <c r="EN1267" i="1"/>
  <c r="EP1266" i="1"/>
  <c r="EO1266" i="1"/>
  <c r="EN1266" i="1"/>
  <c r="EP1265" i="1"/>
  <c r="EO1265" i="1"/>
  <c r="EN1265" i="1"/>
  <c r="EP1264" i="1"/>
  <c r="EO1264" i="1"/>
  <c r="EN1264" i="1"/>
  <c r="EP1263" i="1"/>
  <c r="EO1263" i="1"/>
  <c r="EN1263" i="1"/>
  <c r="EP1262" i="1"/>
  <c r="EO1262" i="1"/>
  <c r="EN1262" i="1"/>
  <c r="EP1261" i="1"/>
  <c r="EO1261" i="1"/>
  <c r="EN1261" i="1"/>
  <c r="EP1260" i="1"/>
  <c r="EO1260" i="1"/>
  <c r="EN1260" i="1"/>
  <c r="EP1259" i="1"/>
  <c r="EO1259" i="1"/>
  <c r="EN1259" i="1"/>
  <c r="EP1258" i="1"/>
  <c r="EO1258" i="1"/>
  <c r="EN1258" i="1"/>
  <c r="EP1257" i="1"/>
  <c r="EO1257" i="1"/>
  <c r="EN1257" i="1"/>
  <c r="EP1256" i="1"/>
  <c r="EO1256" i="1"/>
  <c r="EN1256" i="1"/>
  <c r="EP1255" i="1"/>
  <c r="EO1255" i="1"/>
  <c r="EN1255" i="1"/>
  <c r="EP1254" i="1"/>
  <c r="EO1254" i="1"/>
  <c r="EN1254" i="1"/>
  <c r="EP1253" i="1"/>
  <c r="EO1253" i="1"/>
  <c r="EN1253" i="1"/>
  <c r="EP1252" i="1"/>
  <c r="EO1252" i="1"/>
  <c r="EN1252" i="1"/>
  <c r="EP1251" i="1"/>
  <c r="EO1251" i="1"/>
  <c r="EN1251" i="1"/>
  <c r="EP1250" i="1"/>
  <c r="EO1250" i="1"/>
  <c r="EN1250" i="1"/>
  <c r="EP1249" i="1"/>
  <c r="EO1249" i="1"/>
  <c r="EN1249" i="1"/>
  <c r="EP1248" i="1"/>
  <c r="EO1248" i="1"/>
  <c r="EN1248" i="1"/>
  <c r="EP1247" i="1"/>
  <c r="EO1247" i="1"/>
  <c r="EN1247" i="1"/>
  <c r="EP1246" i="1"/>
  <c r="EO1246" i="1"/>
  <c r="EN1246" i="1"/>
  <c r="EP1245" i="1"/>
  <c r="EO1245" i="1"/>
  <c r="EN1245" i="1"/>
  <c r="EP1244" i="1"/>
  <c r="EO1244" i="1"/>
  <c r="EN1244" i="1"/>
  <c r="EP1243" i="1"/>
  <c r="EO1243" i="1"/>
  <c r="EN1243" i="1"/>
  <c r="EP1242" i="1"/>
  <c r="EO1242" i="1"/>
  <c r="EN1242" i="1"/>
  <c r="EP1241" i="1"/>
  <c r="EO1241" i="1"/>
  <c r="EN1241" i="1"/>
  <c r="EP1240" i="1"/>
  <c r="EO1240" i="1"/>
  <c r="EN1240" i="1"/>
  <c r="EP1239" i="1"/>
  <c r="EO1239" i="1"/>
  <c r="EN1239" i="1"/>
  <c r="EP1238" i="1"/>
  <c r="EO1238" i="1"/>
  <c r="EN1238" i="1"/>
  <c r="EP1237" i="1"/>
  <c r="EO1237" i="1"/>
  <c r="EN1237" i="1"/>
  <c r="EP1236" i="1"/>
  <c r="EO1236" i="1"/>
  <c r="EN1236" i="1"/>
  <c r="EP1235" i="1"/>
  <c r="EO1235" i="1"/>
  <c r="EN1235" i="1"/>
  <c r="EP1234" i="1"/>
  <c r="EO1234" i="1"/>
  <c r="EN1234" i="1"/>
  <c r="EP1233" i="1"/>
  <c r="EO1233" i="1"/>
  <c r="EN1233" i="1"/>
  <c r="EP1232" i="1"/>
  <c r="EO1232" i="1"/>
  <c r="EN1232" i="1"/>
  <c r="EP1231" i="1"/>
  <c r="EO1231" i="1"/>
  <c r="EN1231" i="1"/>
  <c r="EP1230" i="1"/>
  <c r="EO1230" i="1"/>
  <c r="EN1230" i="1"/>
  <c r="EP1229" i="1"/>
  <c r="EO1229" i="1"/>
  <c r="EN1229" i="1"/>
  <c r="EP1228" i="1"/>
  <c r="EO1228" i="1"/>
  <c r="EN1228" i="1"/>
  <c r="EP1227" i="1"/>
  <c r="EO1227" i="1"/>
  <c r="EN1227" i="1"/>
  <c r="EP1226" i="1"/>
  <c r="EO1226" i="1"/>
  <c r="EN1226" i="1"/>
  <c r="EP1225" i="1"/>
  <c r="EO1225" i="1"/>
  <c r="EN1225" i="1"/>
  <c r="EP1224" i="1"/>
  <c r="EO1224" i="1"/>
  <c r="EN1224" i="1"/>
  <c r="EP1223" i="1"/>
  <c r="EO1223" i="1"/>
  <c r="EN1223" i="1"/>
  <c r="EP1222" i="1"/>
  <c r="EO1222" i="1"/>
  <c r="EN1222" i="1"/>
  <c r="EP1221" i="1"/>
  <c r="EO1221" i="1"/>
  <c r="EN1221" i="1"/>
  <c r="EP1220" i="1"/>
  <c r="EO1220" i="1"/>
  <c r="EN1220" i="1"/>
  <c r="EP1219" i="1"/>
  <c r="EO1219" i="1"/>
  <c r="EN1219" i="1"/>
  <c r="EP1218" i="1"/>
  <c r="EO1218" i="1"/>
  <c r="EN1218" i="1"/>
  <c r="EP1217" i="1"/>
  <c r="EO1217" i="1"/>
  <c r="EN1217" i="1"/>
  <c r="EP1216" i="1"/>
  <c r="EO1216" i="1"/>
  <c r="EN1216" i="1"/>
  <c r="EP1215" i="1"/>
  <c r="EO1215" i="1"/>
  <c r="EN1215" i="1"/>
  <c r="EP1214" i="1"/>
  <c r="EO1214" i="1"/>
  <c r="EN1214" i="1"/>
  <c r="EP1213" i="1"/>
  <c r="EO1213" i="1"/>
  <c r="EN1213" i="1"/>
  <c r="EP1212" i="1"/>
  <c r="EO1212" i="1"/>
  <c r="EN1212" i="1"/>
  <c r="EP1211" i="1"/>
  <c r="EO1211" i="1"/>
  <c r="EN1211" i="1"/>
  <c r="EP1210" i="1"/>
  <c r="EO1210" i="1"/>
  <c r="EN1210" i="1"/>
  <c r="EP1209" i="1"/>
  <c r="EO1209" i="1"/>
  <c r="EN1209" i="1"/>
  <c r="EP1208" i="1"/>
  <c r="EO1208" i="1"/>
  <c r="EN1208" i="1"/>
  <c r="EP1207" i="1"/>
  <c r="EO1207" i="1"/>
  <c r="EN1207" i="1"/>
  <c r="EP1206" i="1"/>
  <c r="EO1206" i="1"/>
  <c r="EN1206" i="1"/>
  <c r="EP1205" i="1"/>
  <c r="EO1205" i="1"/>
  <c r="EN1205" i="1"/>
  <c r="EP1204" i="1"/>
  <c r="EO1204" i="1"/>
  <c r="EN1204" i="1"/>
  <c r="EP1203" i="1"/>
  <c r="EO1203" i="1"/>
  <c r="EN1203" i="1"/>
  <c r="EP1202" i="1"/>
  <c r="EO1202" i="1"/>
  <c r="EN1202" i="1"/>
  <c r="EP1201" i="1"/>
  <c r="EO1201" i="1"/>
  <c r="EN1201" i="1"/>
  <c r="EP1200" i="1"/>
  <c r="EO1200" i="1"/>
  <c r="EN1200" i="1"/>
  <c r="EP1199" i="1"/>
  <c r="EO1199" i="1"/>
  <c r="EN1199" i="1"/>
  <c r="EP1198" i="1"/>
  <c r="EO1198" i="1"/>
  <c r="EN1198" i="1"/>
  <c r="EP1197" i="1"/>
  <c r="EO1197" i="1"/>
  <c r="EN1197" i="1"/>
  <c r="EP1196" i="1"/>
  <c r="EO1196" i="1"/>
  <c r="EN1196" i="1"/>
  <c r="EP1195" i="1"/>
  <c r="EO1195" i="1"/>
  <c r="EN1195" i="1"/>
  <c r="EP1194" i="1"/>
  <c r="EO1194" i="1"/>
  <c r="EN1194" i="1"/>
  <c r="EP1193" i="1"/>
  <c r="EO1193" i="1"/>
  <c r="EN1193" i="1"/>
  <c r="EP1192" i="1"/>
  <c r="EO1192" i="1"/>
  <c r="EN1192" i="1"/>
  <c r="EP1191" i="1"/>
  <c r="EO1191" i="1"/>
  <c r="EN1191" i="1"/>
  <c r="EP1190" i="1"/>
  <c r="EO1190" i="1"/>
  <c r="EN1190" i="1"/>
  <c r="EP1189" i="1"/>
  <c r="EO1189" i="1"/>
  <c r="EN1189" i="1"/>
  <c r="EP1188" i="1"/>
  <c r="EO1188" i="1"/>
  <c r="EN1188" i="1"/>
  <c r="EP1187" i="1"/>
  <c r="EO1187" i="1"/>
  <c r="EN1187" i="1"/>
  <c r="EP1186" i="1"/>
  <c r="EO1186" i="1"/>
  <c r="EN1186" i="1"/>
  <c r="EP1185" i="1"/>
  <c r="EO1185" i="1"/>
  <c r="EN1185" i="1"/>
  <c r="EP1184" i="1"/>
  <c r="EO1184" i="1"/>
  <c r="EN1184" i="1"/>
  <c r="EP1183" i="1"/>
  <c r="EO1183" i="1"/>
  <c r="EN1183" i="1"/>
  <c r="EP1182" i="1"/>
  <c r="EO1182" i="1"/>
  <c r="EN1182" i="1"/>
  <c r="EP1181" i="1"/>
  <c r="EO1181" i="1"/>
  <c r="EN1181" i="1"/>
  <c r="EP1180" i="1"/>
  <c r="EO1180" i="1"/>
  <c r="EN1180" i="1"/>
  <c r="EP1179" i="1"/>
  <c r="EO1179" i="1"/>
  <c r="EN1179" i="1"/>
  <c r="EP1178" i="1"/>
  <c r="EO1178" i="1"/>
  <c r="EN1178" i="1"/>
  <c r="EP1177" i="1"/>
  <c r="EO1177" i="1"/>
  <c r="EN1177" i="1"/>
  <c r="EP1176" i="1"/>
  <c r="EO1176" i="1"/>
  <c r="EN1176" i="1"/>
  <c r="EP1175" i="1"/>
  <c r="EO1175" i="1"/>
  <c r="EN1175" i="1"/>
  <c r="EP1174" i="1"/>
  <c r="EO1174" i="1"/>
  <c r="EN1174" i="1"/>
  <c r="EP1173" i="1"/>
  <c r="EO1173" i="1"/>
  <c r="EN1173" i="1"/>
  <c r="EP1172" i="1"/>
  <c r="EO1172" i="1"/>
  <c r="EN1172" i="1"/>
  <c r="EP1171" i="1"/>
  <c r="EO1171" i="1"/>
  <c r="EN1171" i="1"/>
  <c r="EP1170" i="1"/>
  <c r="EO1170" i="1"/>
  <c r="EN1170" i="1"/>
  <c r="EP1169" i="1"/>
  <c r="EO1169" i="1"/>
  <c r="EN1169" i="1"/>
  <c r="EP1168" i="1"/>
  <c r="EO1168" i="1"/>
  <c r="EN1168" i="1"/>
  <c r="EP1167" i="1"/>
  <c r="EO1167" i="1"/>
  <c r="EN1167" i="1"/>
  <c r="EP1166" i="1"/>
  <c r="EO1166" i="1"/>
  <c r="EN1166" i="1"/>
  <c r="EP1165" i="1"/>
  <c r="EO1165" i="1"/>
  <c r="EN1165" i="1"/>
  <c r="EP1164" i="1"/>
  <c r="EO1164" i="1"/>
  <c r="EN1164" i="1"/>
  <c r="EP1163" i="1"/>
  <c r="EO1163" i="1"/>
  <c r="EN1163" i="1"/>
  <c r="EP1162" i="1"/>
  <c r="EO1162" i="1"/>
  <c r="EN1162" i="1"/>
  <c r="EP1161" i="1"/>
  <c r="EO1161" i="1"/>
  <c r="EN1161" i="1"/>
  <c r="EP1160" i="1"/>
  <c r="EO1160" i="1"/>
  <c r="EN1160" i="1"/>
  <c r="EP1159" i="1"/>
  <c r="EO1159" i="1"/>
  <c r="EN1159" i="1"/>
  <c r="EP1158" i="1"/>
  <c r="EO1158" i="1"/>
  <c r="EN1158" i="1"/>
  <c r="EP1157" i="1"/>
  <c r="EO1157" i="1"/>
  <c r="EN1157" i="1"/>
  <c r="EP1156" i="1"/>
  <c r="EO1156" i="1"/>
  <c r="EN1156" i="1"/>
  <c r="EP1155" i="1"/>
  <c r="EO1155" i="1"/>
  <c r="EN1155" i="1"/>
  <c r="EP1154" i="1"/>
  <c r="EO1154" i="1"/>
  <c r="EN1154" i="1"/>
  <c r="EP1153" i="1"/>
  <c r="EO1153" i="1"/>
  <c r="EN1153" i="1"/>
  <c r="EP1152" i="1"/>
  <c r="EO1152" i="1"/>
  <c r="EN1152" i="1"/>
  <c r="EP1151" i="1"/>
  <c r="EO1151" i="1"/>
  <c r="EN1151" i="1"/>
  <c r="EP1150" i="1"/>
  <c r="EO1150" i="1"/>
  <c r="EN1150" i="1"/>
  <c r="EP1149" i="1"/>
  <c r="EO1149" i="1"/>
  <c r="EN1149" i="1"/>
  <c r="EP1148" i="1"/>
  <c r="EO1148" i="1"/>
  <c r="EN1148" i="1"/>
  <c r="EP1147" i="1"/>
  <c r="EO1147" i="1"/>
  <c r="EN1147" i="1"/>
  <c r="EP1146" i="1"/>
  <c r="EO1146" i="1"/>
  <c r="EN1146" i="1"/>
  <c r="EP1145" i="1"/>
  <c r="EO1145" i="1"/>
  <c r="EN1145" i="1"/>
  <c r="EP1144" i="1"/>
  <c r="EO1144" i="1"/>
  <c r="EN1144" i="1"/>
  <c r="EP1143" i="1"/>
  <c r="EO1143" i="1"/>
  <c r="EN1143" i="1"/>
  <c r="EP1142" i="1"/>
  <c r="EO1142" i="1"/>
  <c r="EN1142" i="1"/>
  <c r="EP1141" i="1"/>
  <c r="EO1141" i="1"/>
  <c r="EN1141" i="1"/>
  <c r="EP1140" i="1"/>
  <c r="EO1140" i="1"/>
  <c r="EN1140" i="1"/>
  <c r="EP1139" i="1"/>
  <c r="EO1139" i="1"/>
  <c r="EN1139" i="1"/>
  <c r="EP1138" i="1"/>
  <c r="EO1138" i="1"/>
  <c r="EN1138" i="1"/>
  <c r="EP1137" i="1"/>
  <c r="EO1137" i="1"/>
  <c r="EN1137" i="1"/>
  <c r="EP1136" i="1"/>
  <c r="EO1136" i="1"/>
  <c r="EN1136" i="1"/>
  <c r="EP1135" i="1"/>
  <c r="EO1135" i="1"/>
  <c r="EN1135" i="1"/>
  <c r="EP1134" i="1"/>
  <c r="EO1134" i="1"/>
  <c r="EN1134" i="1"/>
  <c r="EP1133" i="1"/>
  <c r="EO1133" i="1"/>
  <c r="EN1133" i="1"/>
  <c r="EP1132" i="1"/>
  <c r="EO1132" i="1"/>
  <c r="EN1132" i="1"/>
  <c r="EP1131" i="1"/>
  <c r="EO1131" i="1"/>
  <c r="EN1131" i="1"/>
  <c r="EP1130" i="1"/>
  <c r="EO1130" i="1"/>
  <c r="EN1130" i="1"/>
  <c r="EP1129" i="1"/>
  <c r="EO1129" i="1"/>
  <c r="EN1129" i="1"/>
  <c r="EP1128" i="1"/>
  <c r="EO1128" i="1"/>
  <c r="EN1128" i="1"/>
  <c r="EP1127" i="1"/>
  <c r="EO1127" i="1"/>
  <c r="EN1127" i="1"/>
  <c r="EP1126" i="1"/>
  <c r="EO1126" i="1"/>
  <c r="EN1126" i="1"/>
  <c r="EP1125" i="1"/>
  <c r="EO1125" i="1"/>
  <c r="EN1125" i="1"/>
  <c r="EP1124" i="1"/>
  <c r="EO1124" i="1"/>
  <c r="EN1124" i="1"/>
  <c r="EP1123" i="1"/>
  <c r="EO1123" i="1"/>
  <c r="EN1123" i="1"/>
  <c r="EP1122" i="1"/>
  <c r="EO1122" i="1"/>
  <c r="EN1122" i="1"/>
  <c r="EP1121" i="1"/>
  <c r="EO1121" i="1"/>
  <c r="EN1121" i="1"/>
  <c r="EP1120" i="1"/>
  <c r="EO1120" i="1"/>
  <c r="EN1120" i="1"/>
  <c r="EP1119" i="1"/>
  <c r="EO1119" i="1"/>
  <c r="EN1119" i="1"/>
  <c r="EP1118" i="1"/>
  <c r="EO1118" i="1"/>
  <c r="EN1118" i="1"/>
  <c r="EP1117" i="1"/>
  <c r="EO1117" i="1"/>
  <c r="EN1117" i="1"/>
  <c r="EP1116" i="1"/>
  <c r="EO1116" i="1"/>
  <c r="EN1116" i="1"/>
  <c r="EP1115" i="1"/>
  <c r="EO1115" i="1"/>
  <c r="EN1115" i="1"/>
  <c r="EP1114" i="1"/>
  <c r="EO1114" i="1"/>
  <c r="EN1114" i="1"/>
  <c r="EP1113" i="1"/>
  <c r="EO1113" i="1"/>
  <c r="EN1113" i="1"/>
  <c r="EP1112" i="1"/>
  <c r="EO1112" i="1"/>
  <c r="EN1112" i="1"/>
  <c r="EP1111" i="1"/>
  <c r="EO1111" i="1"/>
  <c r="EN1111" i="1"/>
  <c r="EP1110" i="1"/>
  <c r="EO1110" i="1"/>
  <c r="EN1110" i="1"/>
  <c r="EP1109" i="1"/>
  <c r="EO1109" i="1"/>
  <c r="EN1109" i="1"/>
  <c r="EP1108" i="1"/>
  <c r="EO1108" i="1"/>
  <c r="EN1108" i="1"/>
  <c r="EP1107" i="1"/>
  <c r="EO1107" i="1"/>
  <c r="EN1107" i="1"/>
  <c r="EP1106" i="1"/>
  <c r="EO1106" i="1"/>
  <c r="EN1106" i="1"/>
  <c r="EP1105" i="1"/>
  <c r="EO1105" i="1"/>
  <c r="EN1105" i="1"/>
  <c r="EP1104" i="1"/>
  <c r="EO1104" i="1"/>
  <c r="EN1104" i="1"/>
  <c r="EP1103" i="1"/>
  <c r="EO1103" i="1"/>
  <c r="EN1103" i="1"/>
  <c r="EP1102" i="1"/>
  <c r="EO1102" i="1"/>
  <c r="EN1102" i="1"/>
  <c r="EP1101" i="1"/>
  <c r="EO1101" i="1"/>
  <c r="EN1101" i="1"/>
  <c r="EP1100" i="1"/>
  <c r="EO1100" i="1"/>
  <c r="EN1100" i="1"/>
  <c r="EP1099" i="1"/>
  <c r="EO1099" i="1"/>
  <c r="EN1099" i="1"/>
  <c r="EP1098" i="1"/>
  <c r="EO1098" i="1"/>
  <c r="EN1098" i="1"/>
  <c r="EP1097" i="1"/>
  <c r="EO1097" i="1"/>
  <c r="EN1097" i="1"/>
  <c r="EP1096" i="1"/>
  <c r="EO1096" i="1"/>
  <c r="EN1096" i="1"/>
  <c r="EP1095" i="1"/>
  <c r="EO1095" i="1"/>
  <c r="EN1095" i="1"/>
  <c r="EP1094" i="1"/>
  <c r="EO1094" i="1"/>
  <c r="EN1094" i="1"/>
  <c r="EP1093" i="1"/>
  <c r="EO1093" i="1"/>
  <c r="EN1093" i="1"/>
  <c r="EP1092" i="1"/>
  <c r="EO1092" i="1"/>
  <c r="EN1092" i="1"/>
  <c r="EP1091" i="1"/>
  <c r="EO1091" i="1"/>
  <c r="EN1091" i="1"/>
  <c r="EP1090" i="1"/>
  <c r="EO1090" i="1"/>
  <c r="EN1090" i="1"/>
  <c r="EP1089" i="1"/>
  <c r="EO1089" i="1"/>
  <c r="EN1089" i="1"/>
  <c r="EP1088" i="1"/>
  <c r="EO1088" i="1"/>
  <c r="EN1088" i="1"/>
  <c r="EP1087" i="1"/>
  <c r="EO1087" i="1"/>
  <c r="EN1087" i="1"/>
  <c r="EP1086" i="1"/>
  <c r="EO1086" i="1"/>
  <c r="EN1086" i="1"/>
  <c r="EP1085" i="1"/>
  <c r="EO1085" i="1"/>
  <c r="EN1085" i="1"/>
  <c r="EP1084" i="1"/>
  <c r="EO1084" i="1"/>
  <c r="EN1084" i="1"/>
  <c r="EP1083" i="1"/>
  <c r="EO1083" i="1"/>
  <c r="EN1083" i="1"/>
  <c r="EP1082" i="1"/>
  <c r="EO1082" i="1"/>
  <c r="EN1082" i="1"/>
  <c r="EP1081" i="1"/>
  <c r="EO1081" i="1"/>
  <c r="EN1081" i="1"/>
  <c r="EP1080" i="1"/>
  <c r="EO1080" i="1"/>
  <c r="EN1080" i="1"/>
  <c r="EP1079" i="1"/>
  <c r="EO1079" i="1"/>
  <c r="EN1079" i="1"/>
  <c r="EP1078" i="1"/>
  <c r="EO1078" i="1"/>
  <c r="EN1078" i="1"/>
  <c r="EP1077" i="1"/>
  <c r="EO1077" i="1"/>
  <c r="EN1077" i="1"/>
  <c r="EP1076" i="1"/>
  <c r="EO1076" i="1"/>
  <c r="EN1076" i="1"/>
  <c r="EP1075" i="1"/>
  <c r="EO1075" i="1"/>
  <c r="EN1075" i="1"/>
  <c r="EP1074" i="1"/>
  <c r="EO1074" i="1"/>
  <c r="EN1074" i="1"/>
  <c r="EP1073" i="1"/>
  <c r="EO1073" i="1"/>
  <c r="EN1073" i="1"/>
  <c r="EP1072" i="1"/>
  <c r="EO1072" i="1"/>
  <c r="EN1072" i="1"/>
  <c r="EP1071" i="1"/>
  <c r="EO1071" i="1"/>
  <c r="EN1071" i="1"/>
  <c r="EP1070" i="1"/>
  <c r="EO1070" i="1"/>
  <c r="EN1070" i="1"/>
  <c r="EP1069" i="1"/>
  <c r="EO1069" i="1"/>
  <c r="EN1069" i="1"/>
  <c r="EP1068" i="1"/>
  <c r="EO1068" i="1"/>
  <c r="EN1068" i="1"/>
  <c r="EP1067" i="1"/>
  <c r="EO1067" i="1"/>
  <c r="EN1067" i="1"/>
  <c r="EP1066" i="1"/>
  <c r="EO1066" i="1"/>
  <c r="EN1066" i="1"/>
  <c r="EP1065" i="1"/>
  <c r="EO1065" i="1"/>
  <c r="EN1065" i="1"/>
  <c r="EP1064" i="1"/>
  <c r="EO1064" i="1"/>
  <c r="EN1064" i="1"/>
  <c r="EP1063" i="1"/>
  <c r="EO1063" i="1"/>
  <c r="EN1063" i="1"/>
  <c r="EP1062" i="1"/>
  <c r="EO1062" i="1"/>
  <c r="EN1062" i="1"/>
  <c r="EP1061" i="1"/>
  <c r="EO1061" i="1"/>
  <c r="EN1061" i="1"/>
  <c r="EP1060" i="1"/>
  <c r="EO1060" i="1"/>
  <c r="EN1060" i="1"/>
  <c r="EP1059" i="1"/>
  <c r="EO1059" i="1"/>
  <c r="EN1059" i="1"/>
  <c r="EP1058" i="1"/>
  <c r="EO1058" i="1"/>
  <c r="EN1058" i="1"/>
  <c r="EP1057" i="1"/>
  <c r="EO1057" i="1"/>
  <c r="EN1057" i="1"/>
  <c r="EP1056" i="1"/>
  <c r="EO1056" i="1"/>
  <c r="EN1056" i="1"/>
  <c r="EP1055" i="1"/>
  <c r="EO1055" i="1"/>
  <c r="EN1055" i="1"/>
  <c r="EP1054" i="1"/>
  <c r="EO1054" i="1"/>
  <c r="EN1054" i="1"/>
  <c r="EP1053" i="1"/>
  <c r="EO1053" i="1"/>
  <c r="EN1053" i="1"/>
  <c r="EP1052" i="1"/>
  <c r="EO1052" i="1"/>
  <c r="EN1052" i="1"/>
  <c r="EP1051" i="1"/>
  <c r="EO1051" i="1"/>
  <c r="EN1051" i="1"/>
  <c r="EP1050" i="1"/>
  <c r="EO1050" i="1"/>
  <c r="EN1050" i="1"/>
  <c r="EP1049" i="1"/>
  <c r="EO1049" i="1"/>
  <c r="EN1049" i="1"/>
  <c r="EP1048" i="1"/>
  <c r="EO1048" i="1"/>
  <c r="EN1048" i="1"/>
  <c r="EP1047" i="1"/>
  <c r="EO1047" i="1"/>
  <c r="EN1047" i="1"/>
  <c r="EP1046" i="1"/>
  <c r="EO1046" i="1"/>
  <c r="EN1046" i="1"/>
  <c r="EP1045" i="1"/>
  <c r="EO1045" i="1"/>
  <c r="EN1045" i="1"/>
  <c r="EP1044" i="1"/>
  <c r="EO1044" i="1"/>
  <c r="EN1044" i="1"/>
  <c r="EP1043" i="1"/>
  <c r="EO1043" i="1"/>
  <c r="EN1043" i="1"/>
  <c r="EP1042" i="1"/>
  <c r="EO1042" i="1"/>
  <c r="EN1042" i="1"/>
  <c r="EP1041" i="1"/>
  <c r="EO1041" i="1"/>
  <c r="EN1041" i="1"/>
  <c r="EP1040" i="1"/>
  <c r="EO1040" i="1"/>
  <c r="EN1040" i="1"/>
  <c r="EP1039" i="1"/>
  <c r="EO1039" i="1"/>
  <c r="EN1039" i="1"/>
  <c r="EP1038" i="1"/>
  <c r="EO1038" i="1"/>
  <c r="EN1038" i="1"/>
  <c r="EP1037" i="1"/>
  <c r="EO1037" i="1"/>
  <c r="EN1037" i="1"/>
  <c r="EP1036" i="1"/>
  <c r="EO1036" i="1"/>
  <c r="EN1036" i="1"/>
  <c r="EP1035" i="1"/>
  <c r="EO1035" i="1"/>
  <c r="EN1035" i="1"/>
  <c r="EP1034" i="1"/>
  <c r="EO1034" i="1"/>
  <c r="EN1034" i="1"/>
  <c r="EP1033" i="1"/>
  <c r="EO1033" i="1"/>
  <c r="EN1033" i="1"/>
  <c r="EP1032" i="1"/>
  <c r="EO1032" i="1"/>
  <c r="EN1032" i="1"/>
  <c r="EP1031" i="1"/>
  <c r="EO1031" i="1"/>
  <c r="EN1031" i="1"/>
  <c r="EP1030" i="1"/>
  <c r="EO1030" i="1"/>
  <c r="EN1030" i="1"/>
  <c r="EP1029" i="1"/>
  <c r="EO1029" i="1"/>
  <c r="EN1029" i="1"/>
  <c r="EP1028" i="1"/>
  <c r="EO1028" i="1"/>
  <c r="EN1028" i="1"/>
  <c r="EP1027" i="1"/>
  <c r="EO1027" i="1"/>
  <c r="EN1027" i="1"/>
  <c r="EP1026" i="1"/>
  <c r="EO1026" i="1"/>
  <c r="EN1026" i="1"/>
  <c r="EP1025" i="1"/>
  <c r="EO1025" i="1"/>
  <c r="EN1025" i="1"/>
  <c r="EP1024" i="1"/>
  <c r="EO1024" i="1"/>
  <c r="EN1024" i="1"/>
  <c r="EP1023" i="1"/>
  <c r="EO1023" i="1"/>
  <c r="EN1023" i="1"/>
  <c r="EP1022" i="1"/>
  <c r="EO1022" i="1"/>
  <c r="EN1022" i="1"/>
  <c r="EP1021" i="1"/>
  <c r="EO1021" i="1"/>
  <c r="EN1021" i="1"/>
  <c r="EP1020" i="1"/>
  <c r="EO1020" i="1"/>
  <c r="EN1020" i="1"/>
  <c r="EP1019" i="1"/>
  <c r="EO1019" i="1"/>
  <c r="EN1019" i="1"/>
  <c r="EP1018" i="1"/>
  <c r="EO1018" i="1"/>
  <c r="EN1018" i="1"/>
  <c r="EP1017" i="1"/>
  <c r="EO1017" i="1"/>
  <c r="EN1017" i="1"/>
  <c r="EP1016" i="1"/>
  <c r="EO1016" i="1"/>
  <c r="EN1016" i="1"/>
  <c r="EP1015" i="1"/>
  <c r="EO1015" i="1"/>
  <c r="EN1015" i="1"/>
  <c r="EP1014" i="1"/>
  <c r="EO1014" i="1"/>
  <c r="EN1014" i="1"/>
  <c r="EP1013" i="1"/>
  <c r="EO1013" i="1"/>
  <c r="EN1013" i="1"/>
  <c r="EP1012" i="1"/>
  <c r="EO1012" i="1"/>
  <c r="EN1012" i="1"/>
  <c r="EP1011" i="1"/>
  <c r="EO1011" i="1"/>
  <c r="EN1011" i="1"/>
  <c r="EP1010" i="1"/>
  <c r="EO1010" i="1"/>
  <c r="EN1010" i="1"/>
  <c r="EP1009" i="1"/>
  <c r="EO1009" i="1"/>
  <c r="EN1009" i="1"/>
  <c r="EP1008" i="1"/>
  <c r="EO1008" i="1"/>
  <c r="EN1008" i="1"/>
  <c r="EP1007" i="1"/>
  <c r="EO1007" i="1"/>
  <c r="EN1007" i="1"/>
  <c r="EP1006" i="1"/>
  <c r="EO1006" i="1"/>
  <c r="EN1006" i="1"/>
  <c r="EP1005" i="1"/>
  <c r="EO1005" i="1"/>
  <c r="EN1005" i="1"/>
  <c r="EP1004" i="1"/>
  <c r="EO1004" i="1"/>
  <c r="EN1004" i="1"/>
  <c r="EP1003" i="1"/>
  <c r="EO1003" i="1"/>
  <c r="EN1003" i="1"/>
  <c r="EP1002" i="1"/>
  <c r="EO1002" i="1"/>
  <c r="EN1002" i="1"/>
  <c r="EP1001" i="1"/>
  <c r="EO1001" i="1"/>
  <c r="EN1001" i="1"/>
  <c r="EP1000" i="1"/>
  <c r="EO1000" i="1"/>
  <c r="EN1000" i="1"/>
  <c r="EP999" i="1"/>
  <c r="EO999" i="1"/>
  <c r="EN999" i="1"/>
  <c r="EP998" i="1"/>
  <c r="EO998" i="1"/>
  <c r="EN998" i="1"/>
  <c r="EP997" i="1"/>
  <c r="EO997" i="1"/>
  <c r="EN997" i="1"/>
  <c r="EP996" i="1"/>
  <c r="EO996" i="1"/>
  <c r="EN996" i="1"/>
  <c r="EP995" i="1"/>
  <c r="EO995" i="1"/>
  <c r="EN995" i="1"/>
  <c r="EP994" i="1"/>
  <c r="EO994" i="1"/>
  <c r="EN994" i="1"/>
  <c r="EP993" i="1"/>
  <c r="EO993" i="1"/>
  <c r="EN993" i="1"/>
  <c r="EP992" i="1"/>
  <c r="EO992" i="1"/>
  <c r="EN992" i="1"/>
  <c r="EP991" i="1"/>
  <c r="EO991" i="1"/>
  <c r="EN991" i="1"/>
  <c r="EP990" i="1"/>
  <c r="EO990" i="1"/>
  <c r="EN990" i="1"/>
  <c r="EP989" i="1"/>
  <c r="EO989" i="1"/>
  <c r="EN989" i="1"/>
  <c r="EP988" i="1"/>
  <c r="EO988" i="1"/>
  <c r="EN988" i="1"/>
  <c r="EP987" i="1"/>
  <c r="EO987" i="1"/>
  <c r="EN987" i="1"/>
  <c r="EP986" i="1"/>
  <c r="EO986" i="1"/>
  <c r="EN986" i="1"/>
  <c r="EP985" i="1"/>
  <c r="EO985" i="1"/>
  <c r="EN985" i="1"/>
  <c r="EP984" i="1"/>
  <c r="EO984" i="1"/>
  <c r="EN984" i="1"/>
  <c r="EP983" i="1"/>
  <c r="EO983" i="1"/>
  <c r="EN983" i="1"/>
  <c r="EP982" i="1"/>
  <c r="EO982" i="1"/>
  <c r="EN982" i="1"/>
  <c r="EP981" i="1"/>
  <c r="EO981" i="1"/>
  <c r="EN981" i="1"/>
  <c r="EP980" i="1"/>
  <c r="EO980" i="1"/>
  <c r="EN980" i="1"/>
  <c r="EP979" i="1"/>
  <c r="EO979" i="1"/>
  <c r="EN979" i="1"/>
  <c r="EP978" i="1"/>
  <c r="EO978" i="1"/>
  <c r="EN978" i="1"/>
  <c r="EP977" i="1"/>
  <c r="EO977" i="1"/>
  <c r="EN977" i="1"/>
  <c r="EP976" i="1"/>
  <c r="EO976" i="1"/>
  <c r="EN976" i="1"/>
  <c r="EP975" i="1"/>
  <c r="EO975" i="1"/>
  <c r="EN975" i="1"/>
  <c r="EP974" i="1"/>
  <c r="EO974" i="1"/>
  <c r="EN974" i="1"/>
  <c r="EP973" i="1"/>
  <c r="EO973" i="1"/>
  <c r="EN973" i="1"/>
  <c r="EP972" i="1"/>
  <c r="EO972" i="1"/>
  <c r="EN972" i="1"/>
  <c r="EP971" i="1"/>
  <c r="EO971" i="1"/>
  <c r="EN971" i="1"/>
  <c r="EP970" i="1"/>
  <c r="EO970" i="1"/>
  <c r="EN970" i="1"/>
  <c r="EP969" i="1"/>
  <c r="EO969" i="1"/>
  <c r="EN969" i="1"/>
  <c r="EP968" i="1"/>
  <c r="EO968" i="1"/>
  <c r="EN968" i="1"/>
  <c r="EP967" i="1"/>
  <c r="EO967" i="1"/>
  <c r="EN967" i="1"/>
  <c r="EP966" i="1"/>
  <c r="EO966" i="1"/>
  <c r="EN966" i="1"/>
  <c r="EP965" i="1"/>
  <c r="EO965" i="1"/>
  <c r="EN965" i="1"/>
  <c r="EP964" i="1"/>
  <c r="EO964" i="1"/>
  <c r="EN964" i="1"/>
  <c r="EP963" i="1"/>
  <c r="EO963" i="1"/>
  <c r="EN963" i="1"/>
  <c r="EP962" i="1"/>
  <c r="EO962" i="1"/>
  <c r="EN962" i="1"/>
  <c r="EP961" i="1"/>
  <c r="EO961" i="1"/>
  <c r="EN961" i="1"/>
  <c r="EP960" i="1"/>
  <c r="EO960" i="1"/>
  <c r="EN960" i="1"/>
  <c r="EP959" i="1"/>
  <c r="EO959" i="1"/>
  <c r="EN959" i="1"/>
  <c r="EP958" i="1"/>
  <c r="EO958" i="1"/>
  <c r="EN958" i="1"/>
  <c r="EP957" i="1"/>
  <c r="EO957" i="1"/>
  <c r="EN957" i="1"/>
  <c r="EP956" i="1"/>
  <c r="EO956" i="1"/>
  <c r="EN956" i="1"/>
  <c r="EP955" i="1"/>
  <c r="EO955" i="1"/>
  <c r="EN955" i="1"/>
  <c r="EP954" i="1"/>
  <c r="EO954" i="1"/>
  <c r="EN954" i="1"/>
  <c r="EP953" i="1"/>
  <c r="EO953" i="1"/>
  <c r="EN953" i="1"/>
  <c r="EP952" i="1"/>
  <c r="EO952" i="1"/>
  <c r="EN952" i="1"/>
  <c r="EP951" i="1"/>
  <c r="EO951" i="1"/>
  <c r="EN951" i="1"/>
  <c r="EP950" i="1"/>
  <c r="EO950" i="1"/>
  <c r="EN950" i="1"/>
  <c r="EP949" i="1"/>
  <c r="EO949" i="1"/>
  <c r="EN949" i="1"/>
  <c r="EP948" i="1"/>
  <c r="EO948" i="1"/>
  <c r="EN948" i="1"/>
  <c r="EP947" i="1"/>
  <c r="EO947" i="1"/>
  <c r="EN947" i="1"/>
  <c r="EP946" i="1"/>
  <c r="EO946" i="1"/>
  <c r="EN946" i="1"/>
  <c r="EP945" i="1"/>
  <c r="EO945" i="1"/>
  <c r="EN945" i="1"/>
  <c r="EP944" i="1"/>
  <c r="EO944" i="1"/>
  <c r="EN944" i="1"/>
  <c r="EP943" i="1"/>
  <c r="EO943" i="1"/>
  <c r="EN943" i="1"/>
  <c r="EP942" i="1"/>
  <c r="EO942" i="1"/>
  <c r="EN942" i="1"/>
  <c r="EP941" i="1"/>
  <c r="EO941" i="1"/>
  <c r="EN941" i="1"/>
  <c r="EP940" i="1"/>
  <c r="EO940" i="1"/>
  <c r="EN940" i="1"/>
  <c r="EP939" i="1"/>
  <c r="EO939" i="1"/>
  <c r="EN939" i="1"/>
  <c r="EP938" i="1"/>
  <c r="EO938" i="1"/>
  <c r="EN938" i="1"/>
  <c r="EP937" i="1"/>
  <c r="EO937" i="1"/>
  <c r="EN937" i="1"/>
  <c r="EP936" i="1"/>
  <c r="EO936" i="1"/>
  <c r="EN936" i="1"/>
  <c r="EP935" i="1"/>
  <c r="EO935" i="1"/>
  <c r="EN935" i="1"/>
  <c r="EP934" i="1"/>
  <c r="EO934" i="1"/>
  <c r="EN934" i="1"/>
  <c r="EP933" i="1"/>
  <c r="EO933" i="1"/>
  <c r="EN933" i="1"/>
  <c r="EP932" i="1"/>
  <c r="EO932" i="1"/>
  <c r="EN932" i="1"/>
  <c r="EP931" i="1"/>
  <c r="EO931" i="1"/>
  <c r="EN931" i="1"/>
  <c r="EP930" i="1"/>
  <c r="EO930" i="1"/>
  <c r="EN930" i="1"/>
  <c r="EP929" i="1"/>
  <c r="EO929" i="1"/>
  <c r="EN929" i="1"/>
  <c r="EP928" i="1"/>
  <c r="EO928" i="1"/>
  <c r="EN928" i="1"/>
  <c r="EP927" i="1"/>
  <c r="EO927" i="1"/>
  <c r="EN927" i="1"/>
  <c r="EP926" i="1"/>
  <c r="EO926" i="1"/>
  <c r="EN926" i="1"/>
  <c r="EP925" i="1"/>
  <c r="EO925" i="1"/>
  <c r="EN925" i="1"/>
  <c r="EP924" i="1"/>
  <c r="EO924" i="1"/>
  <c r="EN924" i="1"/>
  <c r="EP923" i="1"/>
  <c r="EO923" i="1"/>
  <c r="EN923" i="1"/>
  <c r="EP922" i="1"/>
  <c r="EO922" i="1"/>
  <c r="EN922" i="1"/>
  <c r="EP921" i="1"/>
  <c r="EO921" i="1"/>
  <c r="EN921" i="1"/>
  <c r="EP920" i="1"/>
  <c r="EO920" i="1"/>
  <c r="EN920" i="1"/>
  <c r="EP919" i="1"/>
  <c r="EO919" i="1"/>
  <c r="EN919" i="1"/>
  <c r="EP918" i="1"/>
  <c r="EO918" i="1"/>
  <c r="EN918" i="1"/>
  <c r="EP917" i="1"/>
  <c r="EO917" i="1"/>
  <c r="EN917" i="1"/>
  <c r="EP916" i="1"/>
  <c r="EO916" i="1"/>
  <c r="EN916" i="1"/>
  <c r="EP915" i="1"/>
  <c r="EO915" i="1"/>
  <c r="EN915" i="1"/>
  <c r="EP914" i="1"/>
  <c r="EO914" i="1"/>
  <c r="EN914" i="1"/>
  <c r="EP913" i="1"/>
  <c r="EO913" i="1"/>
  <c r="EN913" i="1"/>
  <c r="EP912" i="1"/>
  <c r="EO912" i="1"/>
  <c r="EN912" i="1"/>
  <c r="EP911" i="1"/>
  <c r="EO911" i="1"/>
  <c r="EN911" i="1"/>
  <c r="EP910" i="1"/>
  <c r="EO910" i="1"/>
  <c r="EN910" i="1"/>
  <c r="EP909" i="1"/>
  <c r="EO909" i="1"/>
  <c r="EN909" i="1"/>
  <c r="EP908" i="1"/>
  <c r="EO908" i="1"/>
  <c r="EN908" i="1"/>
  <c r="EP907" i="1"/>
  <c r="EO907" i="1"/>
  <c r="EN907" i="1"/>
  <c r="EP906" i="1"/>
  <c r="EO906" i="1"/>
  <c r="EN906" i="1"/>
  <c r="EP905" i="1"/>
  <c r="EO905" i="1"/>
  <c r="EN905" i="1"/>
  <c r="EP904" i="1"/>
  <c r="EO904" i="1"/>
  <c r="EN904" i="1"/>
  <c r="EP903" i="1"/>
  <c r="EO903" i="1"/>
  <c r="EN903" i="1"/>
  <c r="EP902" i="1"/>
  <c r="EO902" i="1"/>
  <c r="EN902" i="1"/>
  <c r="EP901" i="1"/>
  <c r="EO901" i="1"/>
  <c r="EN901" i="1"/>
  <c r="EP900" i="1"/>
  <c r="EO900" i="1"/>
  <c r="EN900" i="1"/>
  <c r="EP899" i="1"/>
  <c r="EO899" i="1"/>
  <c r="EN899" i="1"/>
  <c r="EP898" i="1"/>
  <c r="EO898" i="1"/>
  <c r="EN898" i="1"/>
  <c r="EP897" i="1"/>
  <c r="EO897" i="1"/>
  <c r="EN897" i="1"/>
  <c r="EP896" i="1"/>
  <c r="EO896" i="1"/>
  <c r="EN896" i="1"/>
  <c r="EP895" i="1"/>
  <c r="EO895" i="1"/>
  <c r="EN895" i="1"/>
  <c r="EP894" i="1"/>
  <c r="EO894" i="1"/>
  <c r="EN894" i="1"/>
  <c r="EP893" i="1"/>
  <c r="EO893" i="1"/>
  <c r="EN893" i="1"/>
  <c r="EP892" i="1"/>
  <c r="EO892" i="1"/>
  <c r="EN892" i="1"/>
  <c r="EP891" i="1"/>
  <c r="EO891" i="1"/>
  <c r="EN891" i="1"/>
  <c r="EP890" i="1"/>
  <c r="EO890" i="1"/>
  <c r="EN890" i="1"/>
  <c r="EP889" i="1"/>
  <c r="EO889" i="1"/>
  <c r="EN889" i="1"/>
  <c r="EP888" i="1"/>
  <c r="EO888" i="1"/>
  <c r="EN888" i="1"/>
  <c r="EP887" i="1"/>
  <c r="EO887" i="1"/>
  <c r="EN887" i="1"/>
  <c r="EP886" i="1"/>
  <c r="EO886" i="1"/>
  <c r="EN886" i="1"/>
  <c r="EP885" i="1"/>
  <c r="EO885" i="1"/>
  <c r="EN885" i="1"/>
  <c r="EP884" i="1"/>
  <c r="EO884" i="1"/>
  <c r="EN884" i="1"/>
  <c r="EP883" i="1"/>
  <c r="EO883" i="1"/>
  <c r="EN883" i="1"/>
  <c r="EP882" i="1"/>
  <c r="EO882" i="1"/>
  <c r="EN882" i="1"/>
  <c r="EP881" i="1"/>
  <c r="EO881" i="1"/>
  <c r="EN881" i="1"/>
  <c r="EP880" i="1"/>
  <c r="EO880" i="1"/>
  <c r="EN880" i="1"/>
  <c r="EP879" i="1"/>
  <c r="EO879" i="1"/>
  <c r="EN879" i="1"/>
  <c r="EP878" i="1"/>
  <c r="EO878" i="1"/>
  <c r="EN878" i="1"/>
  <c r="EP877" i="1"/>
  <c r="EO877" i="1"/>
  <c r="EN877" i="1"/>
  <c r="EP876" i="1"/>
  <c r="EO876" i="1"/>
  <c r="EN876" i="1"/>
  <c r="EP875" i="1"/>
  <c r="EO875" i="1"/>
  <c r="EN875" i="1"/>
  <c r="EP874" i="1"/>
  <c r="EO874" i="1"/>
  <c r="EN874" i="1"/>
  <c r="EP873" i="1"/>
  <c r="EO873" i="1"/>
  <c r="EN873" i="1"/>
  <c r="EP872" i="1"/>
  <c r="EO872" i="1"/>
  <c r="EN872" i="1"/>
  <c r="EP871" i="1"/>
  <c r="EO871" i="1"/>
  <c r="EN871" i="1"/>
  <c r="EP870" i="1"/>
  <c r="EO870" i="1"/>
  <c r="EN870" i="1"/>
  <c r="EP869" i="1"/>
  <c r="EO869" i="1"/>
  <c r="EN869" i="1"/>
  <c r="EP868" i="1"/>
  <c r="EO868" i="1"/>
  <c r="EN868" i="1"/>
  <c r="EP867" i="1"/>
  <c r="EO867" i="1"/>
  <c r="EN867" i="1"/>
  <c r="EP866" i="1"/>
  <c r="EO866" i="1"/>
  <c r="EN866" i="1"/>
  <c r="EP865" i="1"/>
  <c r="EO865" i="1"/>
  <c r="EN865" i="1"/>
  <c r="EP864" i="1"/>
  <c r="EO864" i="1"/>
  <c r="EN864" i="1"/>
  <c r="EP863" i="1"/>
  <c r="EO863" i="1"/>
  <c r="EN863" i="1"/>
  <c r="EP862" i="1"/>
  <c r="EO862" i="1"/>
  <c r="EN862" i="1"/>
  <c r="EP861" i="1"/>
  <c r="EO861" i="1"/>
  <c r="EN861" i="1"/>
  <c r="EP860" i="1"/>
  <c r="EO860" i="1"/>
  <c r="EN860" i="1"/>
  <c r="EP859" i="1"/>
  <c r="EO859" i="1"/>
  <c r="EN859" i="1"/>
  <c r="EP858" i="1"/>
  <c r="EO858" i="1"/>
  <c r="EN858" i="1"/>
  <c r="EP857" i="1"/>
  <c r="EO857" i="1"/>
  <c r="EN857" i="1"/>
  <c r="EP856" i="1"/>
  <c r="EO856" i="1"/>
  <c r="EN856" i="1"/>
  <c r="EP855" i="1"/>
  <c r="EO855" i="1"/>
  <c r="EN855" i="1"/>
  <c r="EP854" i="1"/>
  <c r="EO854" i="1"/>
  <c r="EN854" i="1"/>
  <c r="EP853" i="1"/>
  <c r="EO853" i="1"/>
  <c r="EN853" i="1"/>
  <c r="EP852" i="1"/>
  <c r="EO852" i="1"/>
  <c r="EN852" i="1"/>
  <c r="EP851" i="1"/>
  <c r="EO851" i="1"/>
  <c r="EN851" i="1"/>
  <c r="EP850" i="1"/>
  <c r="EO850" i="1"/>
  <c r="EN850" i="1"/>
  <c r="EP849" i="1"/>
  <c r="EO849" i="1"/>
  <c r="EN849" i="1"/>
  <c r="EP848" i="1"/>
  <c r="EO848" i="1"/>
  <c r="EN848" i="1"/>
  <c r="EP847" i="1"/>
  <c r="EO847" i="1"/>
  <c r="EN847" i="1"/>
  <c r="EP846" i="1"/>
  <c r="EO846" i="1"/>
  <c r="EN846" i="1"/>
  <c r="EP845" i="1"/>
  <c r="EO845" i="1"/>
  <c r="EN845" i="1"/>
  <c r="EP844" i="1"/>
  <c r="EO844" i="1"/>
  <c r="EN844" i="1"/>
  <c r="EP843" i="1"/>
  <c r="EO843" i="1"/>
  <c r="EN843" i="1"/>
  <c r="EP842" i="1"/>
  <c r="EO842" i="1"/>
  <c r="EN842" i="1"/>
  <c r="EP841" i="1"/>
  <c r="EO841" i="1"/>
  <c r="EN841" i="1"/>
  <c r="EP840" i="1"/>
  <c r="EO840" i="1"/>
  <c r="EN840" i="1"/>
  <c r="EP839" i="1"/>
  <c r="EO839" i="1"/>
  <c r="EN839" i="1"/>
  <c r="EP838" i="1"/>
  <c r="EO838" i="1"/>
  <c r="EN838" i="1"/>
  <c r="EP837" i="1"/>
  <c r="EO837" i="1"/>
  <c r="EN837" i="1"/>
  <c r="EP836" i="1"/>
  <c r="EO836" i="1"/>
  <c r="EN836" i="1"/>
  <c r="EP835" i="1"/>
  <c r="EO835" i="1"/>
  <c r="EN835" i="1"/>
  <c r="EP834" i="1"/>
  <c r="EO834" i="1"/>
  <c r="EN834" i="1"/>
  <c r="EP833" i="1"/>
  <c r="EO833" i="1"/>
  <c r="EN833" i="1"/>
  <c r="EP832" i="1"/>
  <c r="EO832" i="1"/>
  <c r="EN832" i="1"/>
  <c r="EP831" i="1"/>
  <c r="EO831" i="1"/>
  <c r="EN831" i="1"/>
  <c r="EP830" i="1"/>
  <c r="EO830" i="1"/>
  <c r="EN830" i="1"/>
  <c r="EP829" i="1"/>
  <c r="EO829" i="1"/>
  <c r="EN829" i="1"/>
  <c r="EP828" i="1"/>
  <c r="EO828" i="1"/>
  <c r="EN828" i="1"/>
  <c r="EP827" i="1"/>
  <c r="EO827" i="1"/>
  <c r="EN827" i="1"/>
  <c r="EP826" i="1"/>
  <c r="EO826" i="1"/>
  <c r="EN826" i="1"/>
  <c r="EP825" i="1"/>
  <c r="EO825" i="1"/>
  <c r="EN825" i="1"/>
  <c r="EP824" i="1"/>
  <c r="EO824" i="1"/>
  <c r="EN824" i="1"/>
  <c r="EP823" i="1"/>
  <c r="EO823" i="1"/>
  <c r="EN823" i="1"/>
  <c r="EP822" i="1"/>
  <c r="EO822" i="1"/>
  <c r="EN822" i="1"/>
  <c r="EP821" i="1"/>
  <c r="EO821" i="1"/>
  <c r="EN821" i="1"/>
  <c r="EP820" i="1"/>
  <c r="EO820" i="1"/>
  <c r="EN820" i="1"/>
  <c r="EP819" i="1"/>
  <c r="EO819" i="1"/>
  <c r="EN819" i="1"/>
  <c r="EP818" i="1"/>
  <c r="EO818" i="1"/>
  <c r="EN818" i="1"/>
  <c r="EP817" i="1"/>
  <c r="EO817" i="1"/>
  <c r="EN817" i="1"/>
  <c r="EP816" i="1"/>
  <c r="EO816" i="1"/>
  <c r="EN816" i="1"/>
  <c r="EP815" i="1"/>
  <c r="EO815" i="1"/>
  <c r="EN815" i="1"/>
  <c r="EP814" i="1"/>
  <c r="EO814" i="1"/>
  <c r="EN814" i="1"/>
  <c r="EP813" i="1"/>
  <c r="EO813" i="1"/>
  <c r="EN813" i="1"/>
  <c r="EP812" i="1"/>
  <c r="EO812" i="1"/>
  <c r="EN812" i="1"/>
  <c r="EP811" i="1"/>
  <c r="EO811" i="1"/>
  <c r="EN811" i="1"/>
  <c r="EP810" i="1"/>
  <c r="EO810" i="1"/>
  <c r="EN810" i="1"/>
  <c r="EP809" i="1"/>
  <c r="EO809" i="1"/>
  <c r="EN809" i="1"/>
  <c r="EP808" i="1"/>
  <c r="EO808" i="1"/>
  <c r="EN808" i="1"/>
  <c r="EP807" i="1"/>
  <c r="EO807" i="1"/>
  <c r="EN807" i="1"/>
  <c r="EP806" i="1"/>
  <c r="EO806" i="1"/>
  <c r="EN806" i="1"/>
  <c r="EP805" i="1"/>
  <c r="EO805" i="1"/>
  <c r="EN805" i="1"/>
  <c r="EP804" i="1"/>
  <c r="EO804" i="1"/>
  <c r="EN804" i="1"/>
  <c r="EP803" i="1"/>
  <c r="EO803" i="1"/>
  <c r="EN803" i="1"/>
  <c r="EP802" i="1"/>
  <c r="EO802" i="1"/>
  <c r="EN802" i="1"/>
  <c r="EP801" i="1"/>
  <c r="EO801" i="1"/>
  <c r="EN801" i="1"/>
  <c r="EP800" i="1"/>
  <c r="EO800" i="1"/>
  <c r="EN800" i="1"/>
  <c r="EP799" i="1"/>
  <c r="EO799" i="1"/>
  <c r="EN799" i="1"/>
  <c r="EP798" i="1"/>
  <c r="EO798" i="1"/>
  <c r="EN798" i="1"/>
  <c r="EP797" i="1"/>
  <c r="EO797" i="1"/>
  <c r="EN797" i="1"/>
  <c r="EP796" i="1"/>
  <c r="EO796" i="1"/>
  <c r="EN796" i="1"/>
  <c r="EP795" i="1"/>
  <c r="EO795" i="1"/>
  <c r="EN795" i="1"/>
  <c r="EP794" i="1"/>
  <c r="EO794" i="1"/>
  <c r="EN794" i="1"/>
  <c r="EP793" i="1"/>
  <c r="EO793" i="1"/>
  <c r="EN793" i="1"/>
  <c r="EP792" i="1"/>
  <c r="EO792" i="1"/>
  <c r="EN792" i="1"/>
  <c r="EP791" i="1"/>
  <c r="EO791" i="1"/>
  <c r="EN791" i="1"/>
  <c r="EP790" i="1"/>
  <c r="EO790" i="1"/>
  <c r="EN790" i="1"/>
  <c r="EP789" i="1"/>
  <c r="EO789" i="1"/>
  <c r="EN789" i="1"/>
  <c r="EP788" i="1"/>
  <c r="EO788" i="1"/>
  <c r="EN788" i="1"/>
  <c r="EP787" i="1"/>
  <c r="EO787" i="1"/>
  <c r="EN787" i="1"/>
  <c r="EP786" i="1"/>
  <c r="EO786" i="1"/>
  <c r="EN786" i="1"/>
  <c r="EP785" i="1"/>
  <c r="EO785" i="1"/>
  <c r="EN785" i="1"/>
  <c r="EP784" i="1"/>
  <c r="EO784" i="1"/>
  <c r="EN784" i="1"/>
  <c r="EP783" i="1"/>
  <c r="EO783" i="1"/>
  <c r="EN783" i="1"/>
  <c r="EP782" i="1"/>
  <c r="EO782" i="1"/>
  <c r="EN782" i="1"/>
  <c r="EP781" i="1"/>
  <c r="EO781" i="1"/>
  <c r="EN781" i="1"/>
  <c r="EP780" i="1"/>
  <c r="EO780" i="1"/>
  <c r="EN780" i="1"/>
  <c r="EP779" i="1"/>
  <c r="EO779" i="1"/>
  <c r="EN779" i="1"/>
  <c r="EP778" i="1"/>
  <c r="EO778" i="1"/>
  <c r="EN778" i="1"/>
  <c r="EP777" i="1"/>
  <c r="EO777" i="1"/>
  <c r="EN777" i="1"/>
  <c r="EP776" i="1"/>
  <c r="EO776" i="1"/>
  <c r="EN776" i="1"/>
  <c r="EP775" i="1"/>
  <c r="EO775" i="1"/>
  <c r="EN775" i="1"/>
  <c r="EP774" i="1"/>
  <c r="EO774" i="1"/>
  <c r="EN774" i="1"/>
  <c r="EP773" i="1"/>
  <c r="EO773" i="1"/>
  <c r="EN773" i="1"/>
  <c r="EP772" i="1"/>
  <c r="EO772" i="1"/>
  <c r="EN772" i="1"/>
  <c r="EP771" i="1"/>
  <c r="EO771" i="1"/>
  <c r="EN771" i="1"/>
  <c r="EP770" i="1"/>
  <c r="EO770" i="1"/>
  <c r="EN770" i="1"/>
  <c r="EP769" i="1"/>
  <c r="EO769" i="1"/>
  <c r="EN769" i="1"/>
  <c r="EP768" i="1"/>
  <c r="EO768" i="1"/>
  <c r="EN768" i="1"/>
  <c r="EP767" i="1"/>
  <c r="EO767" i="1"/>
  <c r="EN767" i="1"/>
  <c r="EP766" i="1"/>
  <c r="EO766" i="1"/>
  <c r="EN766" i="1"/>
  <c r="EP765" i="1"/>
  <c r="EO765" i="1"/>
  <c r="EN765" i="1"/>
  <c r="EP764" i="1"/>
  <c r="EO764" i="1"/>
  <c r="EN764" i="1"/>
  <c r="EP763" i="1"/>
  <c r="EO763" i="1"/>
  <c r="EN763" i="1"/>
  <c r="EP762" i="1"/>
  <c r="EO762" i="1"/>
  <c r="EN762" i="1"/>
  <c r="EP761" i="1"/>
  <c r="EO761" i="1"/>
  <c r="EN761" i="1"/>
  <c r="EP760" i="1"/>
  <c r="EO760" i="1"/>
  <c r="EN760" i="1"/>
  <c r="EP759" i="1"/>
  <c r="EO759" i="1"/>
  <c r="EN759" i="1"/>
  <c r="EP758" i="1"/>
  <c r="EO758" i="1"/>
  <c r="EN758" i="1"/>
  <c r="EP757" i="1"/>
  <c r="EO757" i="1"/>
  <c r="EN757" i="1"/>
  <c r="EP756" i="1"/>
  <c r="EO756" i="1"/>
  <c r="EN756" i="1"/>
  <c r="EP755" i="1"/>
  <c r="EO755" i="1"/>
  <c r="EN755" i="1"/>
  <c r="EP754" i="1"/>
  <c r="EO754" i="1"/>
  <c r="EN754" i="1"/>
  <c r="EP753" i="1"/>
  <c r="EO753" i="1"/>
  <c r="EN753" i="1"/>
  <c r="EP752" i="1"/>
  <c r="EO752" i="1"/>
  <c r="EN752" i="1"/>
  <c r="EP751" i="1"/>
  <c r="EO751" i="1"/>
  <c r="EN751" i="1"/>
  <c r="EP750" i="1"/>
  <c r="EO750" i="1"/>
  <c r="EN750" i="1"/>
  <c r="EP749" i="1"/>
  <c r="EO749" i="1"/>
  <c r="EN749" i="1"/>
  <c r="EP748" i="1"/>
  <c r="EO748" i="1"/>
  <c r="EN748" i="1"/>
  <c r="EP747" i="1"/>
  <c r="EO747" i="1"/>
  <c r="EN747" i="1"/>
  <c r="EP746" i="1"/>
  <c r="EO746" i="1"/>
  <c r="EN746" i="1"/>
  <c r="EP745" i="1"/>
  <c r="EO745" i="1"/>
  <c r="EN745" i="1"/>
  <c r="EP744" i="1"/>
  <c r="EO744" i="1"/>
  <c r="EN744" i="1"/>
  <c r="EP743" i="1"/>
  <c r="EO743" i="1"/>
  <c r="EN743" i="1"/>
  <c r="EP742" i="1"/>
  <c r="EO742" i="1"/>
  <c r="EN742" i="1"/>
  <c r="EP741" i="1"/>
  <c r="EO741" i="1"/>
  <c r="EN741" i="1"/>
  <c r="EP740" i="1"/>
  <c r="EO740" i="1"/>
  <c r="EN740" i="1"/>
  <c r="EP739" i="1"/>
  <c r="EO739" i="1"/>
  <c r="EN739" i="1"/>
  <c r="EP738" i="1"/>
  <c r="EO738" i="1"/>
  <c r="EN738" i="1"/>
  <c r="EP737" i="1"/>
  <c r="EO737" i="1"/>
  <c r="EN737" i="1"/>
  <c r="EP736" i="1"/>
  <c r="EO736" i="1"/>
  <c r="EN736" i="1"/>
  <c r="EP735" i="1"/>
  <c r="EO735" i="1"/>
  <c r="EN735" i="1"/>
  <c r="EP734" i="1"/>
  <c r="EO734" i="1"/>
  <c r="EN734" i="1"/>
  <c r="EP733" i="1"/>
  <c r="EO733" i="1"/>
  <c r="EN733" i="1"/>
  <c r="EP732" i="1"/>
  <c r="EO732" i="1"/>
  <c r="EN732" i="1"/>
  <c r="EP731" i="1"/>
  <c r="EO731" i="1"/>
  <c r="EN731" i="1"/>
  <c r="EP730" i="1"/>
  <c r="EO730" i="1"/>
  <c r="EN730" i="1"/>
  <c r="EP729" i="1"/>
  <c r="EO729" i="1"/>
  <c r="EN729" i="1"/>
  <c r="EP728" i="1"/>
  <c r="EO728" i="1"/>
  <c r="EN728" i="1"/>
  <c r="EP727" i="1"/>
  <c r="EO727" i="1"/>
  <c r="EN727" i="1"/>
  <c r="EP726" i="1"/>
  <c r="EO726" i="1"/>
  <c r="EN726" i="1"/>
  <c r="EP725" i="1"/>
  <c r="EO725" i="1"/>
  <c r="EN725" i="1"/>
  <c r="EP724" i="1"/>
  <c r="EO724" i="1"/>
  <c r="EN724" i="1"/>
  <c r="EP723" i="1"/>
  <c r="EO723" i="1"/>
  <c r="EN723" i="1"/>
  <c r="EP722" i="1"/>
  <c r="EO722" i="1"/>
  <c r="EN722" i="1"/>
  <c r="EP721" i="1"/>
  <c r="EO721" i="1"/>
  <c r="EN721" i="1"/>
  <c r="EP720" i="1"/>
  <c r="EO720" i="1"/>
  <c r="EN720" i="1"/>
  <c r="EP719" i="1"/>
  <c r="EO719" i="1"/>
  <c r="EN719" i="1"/>
  <c r="EP718" i="1"/>
  <c r="EO718" i="1"/>
  <c r="EN718" i="1"/>
  <c r="EP717" i="1"/>
  <c r="EO717" i="1"/>
  <c r="EN717" i="1"/>
  <c r="EP716" i="1"/>
  <c r="EO716" i="1"/>
  <c r="EN716" i="1"/>
  <c r="EP715" i="1"/>
  <c r="EO715" i="1"/>
  <c r="EN715" i="1"/>
  <c r="EP714" i="1"/>
  <c r="EO714" i="1"/>
  <c r="EN714" i="1"/>
  <c r="EP713" i="1"/>
  <c r="EO713" i="1"/>
  <c r="EN713" i="1"/>
  <c r="EP712" i="1"/>
  <c r="EO712" i="1"/>
  <c r="EN712" i="1"/>
  <c r="EP711" i="1"/>
  <c r="EO711" i="1"/>
  <c r="EN711" i="1"/>
  <c r="EP710" i="1"/>
  <c r="EO710" i="1"/>
  <c r="EN710" i="1"/>
  <c r="EP709" i="1"/>
  <c r="EO709" i="1"/>
  <c r="EN709" i="1"/>
  <c r="EP708" i="1"/>
  <c r="EO708" i="1"/>
  <c r="EN708" i="1"/>
  <c r="EP707" i="1"/>
  <c r="EO707" i="1"/>
  <c r="EN707" i="1"/>
  <c r="EP706" i="1"/>
  <c r="EO706" i="1"/>
  <c r="EN706" i="1"/>
  <c r="EP705" i="1"/>
  <c r="EO705" i="1"/>
  <c r="EN705" i="1"/>
  <c r="EP704" i="1"/>
  <c r="EO704" i="1"/>
  <c r="EN704" i="1"/>
  <c r="EP703" i="1"/>
  <c r="EO703" i="1"/>
  <c r="EN703" i="1"/>
  <c r="EP702" i="1"/>
  <c r="EO702" i="1"/>
  <c r="EN702" i="1"/>
  <c r="EP701" i="1"/>
  <c r="EO701" i="1"/>
  <c r="EN701" i="1"/>
  <c r="EP700" i="1"/>
  <c r="EO700" i="1"/>
  <c r="EN700" i="1"/>
  <c r="EP699" i="1"/>
  <c r="EO699" i="1"/>
  <c r="EN699" i="1"/>
  <c r="EP698" i="1"/>
  <c r="EO698" i="1"/>
  <c r="EN698" i="1"/>
  <c r="EP697" i="1"/>
  <c r="EO697" i="1"/>
  <c r="EN697" i="1"/>
  <c r="EP696" i="1"/>
  <c r="EO696" i="1"/>
  <c r="EN696" i="1"/>
  <c r="EP695" i="1"/>
  <c r="EO695" i="1"/>
  <c r="EN695" i="1"/>
  <c r="EP694" i="1"/>
  <c r="EO694" i="1"/>
  <c r="EN694" i="1"/>
  <c r="EP693" i="1"/>
  <c r="EO693" i="1"/>
  <c r="EN693" i="1"/>
  <c r="EP692" i="1"/>
  <c r="EO692" i="1"/>
  <c r="EN692" i="1"/>
  <c r="EP691" i="1"/>
  <c r="EO691" i="1"/>
  <c r="EN691" i="1"/>
  <c r="EP690" i="1"/>
  <c r="EO690" i="1"/>
  <c r="EN690" i="1"/>
  <c r="EP689" i="1"/>
  <c r="EO689" i="1"/>
  <c r="EN689" i="1"/>
  <c r="EP688" i="1"/>
  <c r="EO688" i="1"/>
  <c r="EN688" i="1"/>
  <c r="EP687" i="1"/>
  <c r="EO687" i="1"/>
  <c r="EN687" i="1"/>
  <c r="EP686" i="1"/>
  <c r="EO686" i="1"/>
  <c r="EN686" i="1"/>
  <c r="EP685" i="1"/>
  <c r="EO685" i="1"/>
  <c r="EN685" i="1"/>
  <c r="EP684" i="1"/>
  <c r="EO684" i="1"/>
  <c r="EN684" i="1"/>
  <c r="EP683" i="1"/>
  <c r="EO683" i="1"/>
  <c r="EN683" i="1"/>
  <c r="EP682" i="1"/>
  <c r="EO682" i="1"/>
  <c r="EN682" i="1"/>
  <c r="EP681" i="1"/>
  <c r="EO681" i="1"/>
  <c r="EN681" i="1"/>
  <c r="EP680" i="1"/>
  <c r="EO680" i="1"/>
  <c r="EN680" i="1"/>
  <c r="EP679" i="1"/>
  <c r="EO679" i="1"/>
  <c r="EN679" i="1"/>
  <c r="EP678" i="1"/>
  <c r="EO678" i="1"/>
  <c r="EN678" i="1"/>
  <c r="EP677" i="1"/>
  <c r="EO677" i="1"/>
  <c r="EN677" i="1"/>
  <c r="EP676" i="1"/>
  <c r="EO676" i="1"/>
  <c r="EN676" i="1"/>
  <c r="EP675" i="1"/>
  <c r="EO675" i="1"/>
  <c r="EN675" i="1"/>
  <c r="EP674" i="1"/>
  <c r="EO674" i="1"/>
  <c r="EN674" i="1"/>
  <c r="EP673" i="1"/>
  <c r="EO673" i="1"/>
  <c r="EN673" i="1"/>
  <c r="EP672" i="1"/>
  <c r="EO672" i="1"/>
  <c r="EN672" i="1"/>
  <c r="EP671" i="1"/>
  <c r="EO671" i="1"/>
  <c r="EN671" i="1"/>
  <c r="EP670" i="1"/>
  <c r="EO670" i="1"/>
  <c r="EN670" i="1"/>
  <c r="EP669" i="1"/>
  <c r="EO669" i="1"/>
  <c r="EN669" i="1"/>
  <c r="EP668" i="1"/>
  <c r="EO668" i="1"/>
  <c r="EN668" i="1"/>
  <c r="EP667" i="1"/>
  <c r="EO667" i="1"/>
  <c r="EN667" i="1"/>
  <c r="EP666" i="1"/>
  <c r="EO666" i="1"/>
  <c r="EN666" i="1"/>
  <c r="EP665" i="1"/>
  <c r="EO665" i="1"/>
  <c r="EN665" i="1"/>
  <c r="EP664" i="1"/>
  <c r="EO664" i="1"/>
  <c r="EN664" i="1"/>
  <c r="EP663" i="1"/>
  <c r="EO663" i="1"/>
  <c r="EN663" i="1"/>
  <c r="EP662" i="1"/>
  <c r="EO662" i="1"/>
  <c r="EN662" i="1"/>
  <c r="EP661" i="1"/>
  <c r="EO661" i="1"/>
  <c r="EN661" i="1"/>
  <c r="EP660" i="1"/>
  <c r="EO660" i="1"/>
  <c r="EN660" i="1"/>
  <c r="EP659" i="1"/>
  <c r="EO659" i="1"/>
  <c r="EN659" i="1"/>
  <c r="EP658" i="1"/>
  <c r="EO658" i="1"/>
  <c r="EN658" i="1"/>
  <c r="EP657" i="1"/>
  <c r="EO657" i="1"/>
  <c r="EN657" i="1"/>
  <c r="EP656" i="1"/>
  <c r="EO656" i="1"/>
  <c r="EN656" i="1"/>
  <c r="EP655" i="1"/>
  <c r="EO655" i="1"/>
  <c r="EN655" i="1"/>
  <c r="EP654" i="1"/>
  <c r="EO654" i="1"/>
  <c r="EN654" i="1"/>
  <c r="EP653" i="1"/>
  <c r="EO653" i="1"/>
  <c r="EN653" i="1"/>
  <c r="EP652" i="1"/>
  <c r="EO652" i="1"/>
  <c r="EN652" i="1"/>
  <c r="EP651" i="1"/>
  <c r="EO651" i="1"/>
  <c r="EN651" i="1"/>
  <c r="EP650" i="1"/>
  <c r="EO650" i="1"/>
  <c r="EN650" i="1"/>
  <c r="EP649" i="1"/>
  <c r="EO649" i="1"/>
  <c r="EN649" i="1"/>
  <c r="EP648" i="1"/>
  <c r="EO648" i="1"/>
  <c r="EN648" i="1"/>
  <c r="EP647" i="1"/>
  <c r="EO647" i="1"/>
  <c r="EN647" i="1"/>
  <c r="EP646" i="1"/>
  <c r="EO646" i="1"/>
  <c r="EN646" i="1"/>
  <c r="EP645" i="1"/>
  <c r="EO645" i="1"/>
  <c r="EN645" i="1"/>
  <c r="EP644" i="1"/>
  <c r="EO644" i="1"/>
  <c r="EN644" i="1"/>
  <c r="EP643" i="1"/>
  <c r="EO643" i="1"/>
  <c r="EN643" i="1"/>
  <c r="EP642" i="1"/>
  <c r="EO642" i="1"/>
  <c r="EN642" i="1"/>
  <c r="EP641" i="1"/>
  <c r="EO641" i="1"/>
  <c r="EN641" i="1"/>
  <c r="EP640" i="1"/>
  <c r="EO640" i="1"/>
  <c r="EN640" i="1"/>
  <c r="EP639" i="1"/>
  <c r="EO639" i="1"/>
  <c r="EN639" i="1"/>
  <c r="EP638" i="1"/>
  <c r="EO638" i="1"/>
  <c r="EN638" i="1"/>
  <c r="EP637" i="1"/>
  <c r="EO637" i="1"/>
  <c r="EN637" i="1"/>
  <c r="EP636" i="1"/>
  <c r="EO636" i="1"/>
  <c r="EN636" i="1"/>
  <c r="EP635" i="1"/>
  <c r="EO635" i="1"/>
  <c r="EN635" i="1"/>
  <c r="EP634" i="1"/>
  <c r="EO634" i="1"/>
  <c r="EN634" i="1"/>
  <c r="EP633" i="1"/>
  <c r="EO633" i="1"/>
  <c r="EN633" i="1"/>
  <c r="EP632" i="1"/>
  <c r="EO632" i="1"/>
  <c r="EN632" i="1"/>
  <c r="EP631" i="1"/>
  <c r="EO631" i="1"/>
  <c r="EN631" i="1"/>
  <c r="EP630" i="1"/>
  <c r="EO630" i="1"/>
  <c r="EN630" i="1"/>
  <c r="EP629" i="1"/>
  <c r="EO629" i="1"/>
  <c r="EN629" i="1"/>
  <c r="EP628" i="1"/>
  <c r="EO628" i="1"/>
  <c r="EN628" i="1"/>
  <c r="EP627" i="1"/>
  <c r="EO627" i="1"/>
  <c r="EN627" i="1"/>
  <c r="EP626" i="1"/>
  <c r="EO626" i="1"/>
  <c r="EN626" i="1"/>
  <c r="EP625" i="1"/>
  <c r="EO625" i="1"/>
  <c r="EN625" i="1"/>
  <c r="EP624" i="1"/>
  <c r="EO624" i="1"/>
  <c r="EN624" i="1"/>
  <c r="EP623" i="1"/>
  <c r="EO623" i="1"/>
  <c r="EN623" i="1"/>
  <c r="EP622" i="1"/>
  <c r="EO622" i="1"/>
  <c r="EN622" i="1"/>
  <c r="EP621" i="1"/>
  <c r="EO621" i="1"/>
  <c r="EN621" i="1"/>
  <c r="EP620" i="1"/>
  <c r="EO620" i="1"/>
  <c r="EN620" i="1"/>
  <c r="EP619" i="1"/>
  <c r="EO619" i="1"/>
  <c r="EN619" i="1"/>
  <c r="EP618" i="1"/>
  <c r="EO618" i="1"/>
  <c r="EN618" i="1"/>
  <c r="EP617" i="1"/>
  <c r="EO617" i="1"/>
  <c r="EN617" i="1"/>
  <c r="EP616" i="1"/>
  <c r="EO616" i="1"/>
  <c r="EN616" i="1"/>
  <c r="EP615" i="1"/>
  <c r="EO615" i="1"/>
  <c r="EN615" i="1"/>
  <c r="EP614" i="1"/>
  <c r="EO614" i="1"/>
  <c r="EN614" i="1"/>
  <c r="EP613" i="1"/>
  <c r="EO613" i="1"/>
  <c r="EN613" i="1"/>
  <c r="EP612" i="1"/>
  <c r="EO612" i="1"/>
  <c r="EN612" i="1"/>
  <c r="EP611" i="1"/>
  <c r="EO611" i="1"/>
  <c r="EN611" i="1"/>
  <c r="EP610" i="1"/>
  <c r="EO610" i="1"/>
  <c r="EN610" i="1"/>
  <c r="EP609" i="1"/>
  <c r="EO609" i="1"/>
  <c r="EN609" i="1"/>
  <c r="EP608" i="1"/>
  <c r="EO608" i="1"/>
  <c r="EN608" i="1"/>
  <c r="EP607" i="1"/>
  <c r="EO607" i="1"/>
  <c r="EN607" i="1"/>
  <c r="EP606" i="1"/>
  <c r="EO606" i="1"/>
  <c r="EN606" i="1"/>
  <c r="EP605" i="1"/>
  <c r="EO605" i="1"/>
  <c r="EN605" i="1"/>
  <c r="EP604" i="1"/>
  <c r="EO604" i="1"/>
  <c r="EN604" i="1"/>
  <c r="EP603" i="1"/>
  <c r="EO603" i="1"/>
  <c r="EN603" i="1"/>
  <c r="EP602" i="1"/>
  <c r="EO602" i="1"/>
  <c r="EN602" i="1"/>
  <c r="EP601" i="1"/>
  <c r="EO601" i="1"/>
  <c r="EN601" i="1"/>
  <c r="EP600" i="1"/>
  <c r="EO600" i="1"/>
  <c r="EN600" i="1"/>
  <c r="EP599" i="1"/>
  <c r="EO599" i="1"/>
  <c r="EN599" i="1"/>
  <c r="EP598" i="1"/>
  <c r="EO598" i="1"/>
  <c r="EN598" i="1"/>
  <c r="EP597" i="1"/>
  <c r="EO597" i="1"/>
  <c r="EN597" i="1"/>
  <c r="EP596" i="1"/>
  <c r="EO596" i="1"/>
  <c r="EN596" i="1"/>
  <c r="EP595" i="1"/>
  <c r="EO595" i="1"/>
  <c r="EN595" i="1"/>
  <c r="EP594" i="1"/>
  <c r="EO594" i="1"/>
  <c r="EN594" i="1"/>
  <c r="EP593" i="1"/>
  <c r="EO593" i="1"/>
  <c r="EN593" i="1"/>
  <c r="EP592" i="1"/>
  <c r="EO592" i="1"/>
  <c r="EN592" i="1"/>
  <c r="EP591" i="1"/>
  <c r="EO591" i="1"/>
  <c r="EN591" i="1"/>
  <c r="EP590" i="1"/>
  <c r="EO590" i="1"/>
  <c r="EN590" i="1"/>
  <c r="EP589" i="1"/>
  <c r="EO589" i="1"/>
  <c r="EN589" i="1"/>
  <c r="EP588" i="1"/>
  <c r="EO588" i="1"/>
  <c r="EN588" i="1"/>
  <c r="EP587" i="1"/>
  <c r="EO587" i="1"/>
  <c r="EN587" i="1"/>
  <c r="EP586" i="1"/>
  <c r="EO586" i="1"/>
  <c r="EN586" i="1"/>
  <c r="EP585" i="1"/>
  <c r="EO585" i="1"/>
  <c r="EN585" i="1"/>
  <c r="EP584" i="1"/>
  <c r="EO584" i="1"/>
  <c r="EN584" i="1"/>
  <c r="EP583" i="1"/>
  <c r="EO583" i="1"/>
  <c r="EN583" i="1"/>
  <c r="EP582" i="1"/>
  <c r="EO582" i="1"/>
  <c r="EN582" i="1"/>
  <c r="EP581" i="1"/>
  <c r="EO581" i="1"/>
  <c r="EN581" i="1"/>
  <c r="EP580" i="1"/>
  <c r="EO580" i="1"/>
  <c r="EN580" i="1"/>
  <c r="EP579" i="1"/>
  <c r="EO579" i="1"/>
  <c r="EN579" i="1"/>
  <c r="EP578" i="1"/>
  <c r="EO578" i="1"/>
  <c r="EN578" i="1"/>
  <c r="EP577" i="1"/>
  <c r="EO577" i="1"/>
  <c r="EN577" i="1"/>
  <c r="EP576" i="1"/>
  <c r="EO576" i="1"/>
  <c r="EN576" i="1"/>
  <c r="EP575" i="1"/>
  <c r="EO575" i="1"/>
  <c r="EN575" i="1"/>
  <c r="EP574" i="1"/>
  <c r="EO574" i="1"/>
  <c r="EN574" i="1"/>
  <c r="EP573" i="1"/>
  <c r="EO573" i="1"/>
  <c r="EN573" i="1"/>
  <c r="EP572" i="1"/>
  <c r="EO572" i="1"/>
  <c r="EN572" i="1"/>
  <c r="EP571" i="1"/>
  <c r="EO571" i="1"/>
  <c r="EN571" i="1"/>
  <c r="EP570" i="1"/>
  <c r="EO570" i="1"/>
  <c r="EN570" i="1"/>
  <c r="EP569" i="1"/>
  <c r="EO569" i="1"/>
  <c r="EN569" i="1"/>
  <c r="EP568" i="1"/>
  <c r="EO568" i="1"/>
  <c r="EN568" i="1"/>
  <c r="EP567" i="1"/>
  <c r="EO567" i="1"/>
  <c r="EN567" i="1"/>
  <c r="EP566" i="1"/>
  <c r="EO566" i="1"/>
  <c r="EN566" i="1"/>
  <c r="EP565" i="1"/>
  <c r="EO565" i="1"/>
  <c r="EN565" i="1"/>
  <c r="EP564" i="1"/>
  <c r="EO564" i="1"/>
  <c r="EN564" i="1"/>
  <c r="EP563" i="1"/>
  <c r="EO563" i="1"/>
  <c r="EN563" i="1"/>
  <c r="EP562" i="1"/>
  <c r="EO562" i="1"/>
  <c r="EN562" i="1"/>
  <c r="EP561" i="1"/>
  <c r="EO561" i="1"/>
  <c r="EN561" i="1"/>
  <c r="EP560" i="1"/>
  <c r="EO560" i="1"/>
  <c r="EN560" i="1"/>
  <c r="EP559" i="1"/>
  <c r="EO559" i="1"/>
  <c r="EN559" i="1"/>
  <c r="EP558" i="1"/>
  <c r="EO558" i="1"/>
  <c r="EN558" i="1"/>
  <c r="EP557" i="1"/>
  <c r="EO557" i="1"/>
  <c r="EN557" i="1"/>
  <c r="EP556" i="1"/>
  <c r="EO556" i="1"/>
  <c r="EN556" i="1"/>
  <c r="EP555" i="1"/>
  <c r="EO555" i="1"/>
  <c r="EN555" i="1"/>
  <c r="EP554" i="1"/>
  <c r="EO554" i="1"/>
  <c r="EN554" i="1"/>
  <c r="EP553" i="1"/>
  <c r="EO553" i="1"/>
  <c r="EN553" i="1"/>
  <c r="EP552" i="1"/>
  <c r="EO552" i="1"/>
  <c r="EN552" i="1"/>
  <c r="EP551" i="1"/>
  <c r="EO551" i="1"/>
  <c r="EN551" i="1"/>
  <c r="EP550" i="1"/>
  <c r="EO550" i="1"/>
  <c r="EN550" i="1"/>
  <c r="EP549" i="1"/>
  <c r="EO549" i="1"/>
  <c r="EN549" i="1"/>
  <c r="EP548" i="1"/>
  <c r="EO548" i="1"/>
  <c r="EN548" i="1"/>
  <c r="EP547" i="1"/>
  <c r="EO547" i="1"/>
  <c r="EN547" i="1"/>
  <c r="EP546" i="1"/>
  <c r="EO546" i="1"/>
  <c r="EN546" i="1"/>
  <c r="EP545" i="1"/>
  <c r="EO545" i="1"/>
  <c r="EN545" i="1"/>
  <c r="EP544" i="1"/>
  <c r="EO544" i="1"/>
  <c r="EN544" i="1"/>
  <c r="EP543" i="1"/>
  <c r="EO543" i="1"/>
  <c r="EN543" i="1"/>
  <c r="EP542" i="1"/>
  <c r="EO542" i="1"/>
  <c r="EN542" i="1"/>
  <c r="EP541" i="1"/>
  <c r="EO541" i="1"/>
  <c r="EN541" i="1"/>
  <c r="EP540" i="1"/>
  <c r="EO540" i="1"/>
  <c r="EN540" i="1"/>
  <c r="EP539" i="1"/>
  <c r="EO539" i="1"/>
  <c r="EN539" i="1"/>
  <c r="EP538" i="1"/>
  <c r="EO538" i="1"/>
  <c r="EN538" i="1"/>
  <c r="EP537" i="1"/>
  <c r="EO537" i="1"/>
  <c r="EN537" i="1"/>
  <c r="EP536" i="1"/>
  <c r="EO536" i="1"/>
  <c r="EN536" i="1"/>
  <c r="EP535" i="1"/>
  <c r="EO535" i="1"/>
  <c r="EN535" i="1"/>
  <c r="EP534" i="1"/>
  <c r="EO534" i="1"/>
  <c r="EN534" i="1"/>
  <c r="EP533" i="1"/>
  <c r="EO533" i="1"/>
  <c r="EN533" i="1"/>
  <c r="EP532" i="1"/>
  <c r="EO532" i="1"/>
  <c r="EN532" i="1"/>
  <c r="EP531" i="1"/>
  <c r="EO531" i="1"/>
  <c r="EN531" i="1"/>
  <c r="EP530" i="1"/>
  <c r="EO530" i="1"/>
  <c r="EN530" i="1"/>
  <c r="EP529" i="1"/>
  <c r="EO529" i="1"/>
  <c r="EN529" i="1"/>
  <c r="EP528" i="1"/>
  <c r="EO528" i="1"/>
  <c r="EN528" i="1"/>
  <c r="EP527" i="1"/>
  <c r="EO527" i="1"/>
  <c r="EN527" i="1"/>
  <c r="EP526" i="1"/>
  <c r="EO526" i="1"/>
  <c r="EN526" i="1"/>
  <c r="EP525" i="1"/>
  <c r="EO525" i="1"/>
  <c r="EN525" i="1"/>
  <c r="EP524" i="1"/>
  <c r="EO524" i="1"/>
  <c r="EN524" i="1"/>
  <c r="EP523" i="1"/>
  <c r="EO523" i="1"/>
  <c r="EN523" i="1"/>
  <c r="EP522" i="1"/>
  <c r="EO522" i="1"/>
  <c r="EN522" i="1"/>
  <c r="EP521" i="1"/>
  <c r="EO521" i="1"/>
  <c r="EN521" i="1"/>
  <c r="EP520" i="1"/>
  <c r="EO520" i="1"/>
  <c r="EN520" i="1"/>
  <c r="EP519" i="1"/>
  <c r="EO519" i="1"/>
  <c r="EN519" i="1"/>
  <c r="EP518" i="1"/>
  <c r="EO518" i="1"/>
  <c r="EN518" i="1"/>
  <c r="EP517" i="1"/>
  <c r="EO517" i="1"/>
  <c r="EN517" i="1"/>
  <c r="EP516" i="1"/>
  <c r="EO516" i="1"/>
  <c r="EN516" i="1"/>
  <c r="EP515" i="1"/>
  <c r="EO515" i="1"/>
  <c r="EN515" i="1"/>
  <c r="EP514" i="1"/>
  <c r="EO514" i="1"/>
  <c r="EN514" i="1"/>
  <c r="EP513" i="1"/>
  <c r="EO513" i="1"/>
  <c r="EN513" i="1"/>
  <c r="EP512" i="1"/>
  <c r="EO512" i="1"/>
  <c r="EN512" i="1"/>
  <c r="EP511" i="1"/>
  <c r="EO511" i="1"/>
  <c r="EN511" i="1"/>
  <c r="EP510" i="1"/>
  <c r="EO510" i="1"/>
  <c r="EN510" i="1"/>
  <c r="EP509" i="1"/>
  <c r="EO509" i="1"/>
  <c r="EN509" i="1"/>
  <c r="EP508" i="1"/>
  <c r="EO508" i="1"/>
  <c r="EN508" i="1"/>
  <c r="EP507" i="1"/>
  <c r="EO507" i="1"/>
  <c r="EN507" i="1"/>
  <c r="EP506" i="1"/>
  <c r="EO506" i="1"/>
  <c r="EN506" i="1"/>
  <c r="EP505" i="1"/>
  <c r="EO505" i="1"/>
  <c r="EN505" i="1"/>
  <c r="EP504" i="1"/>
  <c r="EO504" i="1"/>
  <c r="EN504" i="1"/>
  <c r="EP503" i="1"/>
  <c r="EO503" i="1"/>
  <c r="EN503" i="1"/>
  <c r="EP502" i="1"/>
  <c r="EO502" i="1"/>
  <c r="EN502" i="1"/>
  <c r="EP501" i="1"/>
  <c r="EO501" i="1"/>
  <c r="EN501" i="1"/>
  <c r="EP500" i="1"/>
  <c r="EO500" i="1"/>
  <c r="EN500" i="1"/>
  <c r="EP499" i="1"/>
  <c r="EO499" i="1"/>
  <c r="EN499" i="1"/>
  <c r="EP498" i="1"/>
  <c r="EO498" i="1"/>
  <c r="EN498" i="1"/>
  <c r="EP497" i="1"/>
  <c r="EO497" i="1"/>
  <c r="EN497" i="1"/>
  <c r="EP496" i="1"/>
  <c r="EO496" i="1"/>
  <c r="EN496" i="1"/>
  <c r="EP495" i="1"/>
  <c r="EO495" i="1"/>
  <c r="EN495" i="1"/>
  <c r="EP494" i="1"/>
  <c r="EO494" i="1"/>
  <c r="EN494" i="1"/>
  <c r="EP493" i="1"/>
  <c r="EO493" i="1"/>
  <c r="EN493" i="1"/>
  <c r="EP492" i="1"/>
  <c r="EO492" i="1"/>
  <c r="EN492" i="1"/>
  <c r="EP491" i="1"/>
  <c r="EO491" i="1"/>
  <c r="EN491" i="1"/>
  <c r="EP490" i="1"/>
  <c r="EO490" i="1"/>
  <c r="EN490" i="1"/>
  <c r="EP489" i="1"/>
  <c r="EO489" i="1"/>
  <c r="EN489" i="1"/>
  <c r="EP488" i="1"/>
  <c r="EO488" i="1"/>
  <c r="EN488" i="1"/>
  <c r="EP487" i="1"/>
  <c r="EO487" i="1"/>
  <c r="EN487" i="1"/>
  <c r="EP486" i="1"/>
  <c r="EO486" i="1"/>
  <c r="EN486" i="1"/>
  <c r="EP485" i="1"/>
  <c r="EO485" i="1"/>
  <c r="EN485" i="1"/>
  <c r="EP484" i="1"/>
  <c r="EO484" i="1"/>
  <c r="EN484" i="1"/>
  <c r="EP483" i="1"/>
  <c r="EO483" i="1"/>
  <c r="EN483" i="1"/>
  <c r="EP482" i="1"/>
  <c r="EO482" i="1"/>
  <c r="EN482" i="1"/>
  <c r="EP481" i="1"/>
  <c r="EO481" i="1"/>
  <c r="EN481" i="1"/>
  <c r="EP480" i="1"/>
  <c r="EO480" i="1"/>
  <c r="EN480" i="1"/>
  <c r="EP479" i="1"/>
  <c r="EO479" i="1"/>
  <c r="EN479" i="1"/>
  <c r="EP478" i="1"/>
  <c r="EO478" i="1"/>
  <c r="EN478" i="1"/>
  <c r="EP477" i="1"/>
  <c r="EO477" i="1"/>
  <c r="EN477" i="1"/>
  <c r="EP476" i="1"/>
  <c r="EO476" i="1"/>
  <c r="EN476" i="1"/>
  <c r="EP475" i="1"/>
  <c r="EO475" i="1"/>
  <c r="EN475" i="1"/>
  <c r="EP474" i="1"/>
  <c r="EO474" i="1"/>
  <c r="EN474" i="1"/>
  <c r="EP473" i="1"/>
  <c r="EO473" i="1"/>
  <c r="EN473" i="1"/>
  <c r="EP472" i="1"/>
  <c r="EO472" i="1"/>
  <c r="EN472" i="1"/>
  <c r="EP471" i="1"/>
  <c r="EO471" i="1"/>
  <c r="EN471" i="1"/>
  <c r="EP470" i="1"/>
  <c r="EO470" i="1"/>
  <c r="EN470" i="1"/>
  <c r="EP469" i="1"/>
  <c r="EO469" i="1"/>
  <c r="EN469" i="1"/>
  <c r="EP468" i="1"/>
  <c r="EO468" i="1"/>
  <c r="EN468" i="1"/>
  <c r="EP467" i="1"/>
  <c r="EO467" i="1"/>
  <c r="EN467" i="1"/>
  <c r="EP466" i="1"/>
  <c r="EO466" i="1"/>
  <c r="EN466" i="1"/>
  <c r="EP465" i="1"/>
  <c r="EO465" i="1"/>
  <c r="EN465" i="1"/>
  <c r="EP464" i="1"/>
  <c r="EO464" i="1"/>
  <c r="EN464" i="1"/>
  <c r="EP463" i="1"/>
  <c r="EO463" i="1"/>
  <c r="EN463" i="1"/>
  <c r="EP462" i="1"/>
  <c r="EO462" i="1"/>
  <c r="EN462" i="1"/>
  <c r="EP461" i="1"/>
  <c r="EO461" i="1"/>
  <c r="EN461" i="1"/>
  <c r="EP460" i="1"/>
  <c r="EO460" i="1"/>
  <c r="EN460" i="1"/>
  <c r="EP459" i="1"/>
  <c r="EO459" i="1"/>
  <c r="EN459" i="1"/>
  <c r="EP458" i="1"/>
  <c r="EO458" i="1"/>
  <c r="EN458" i="1"/>
  <c r="EP457" i="1"/>
  <c r="EO457" i="1"/>
  <c r="EN457" i="1"/>
  <c r="EP456" i="1"/>
  <c r="EO456" i="1"/>
  <c r="EN456" i="1"/>
  <c r="EP455" i="1"/>
  <c r="EO455" i="1"/>
  <c r="EN455" i="1"/>
  <c r="EP454" i="1"/>
  <c r="EO454" i="1"/>
  <c r="EN454" i="1"/>
  <c r="EP453" i="1"/>
  <c r="EO453" i="1"/>
  <c r="EN453" i="1"/>
  <c r="EP452" i="1"/>
  <c r="EO452" i="1"/>
  <c r="EN452" i="1"/>
  <c r="EP451" i="1"/>
  <c r="EO451" i="1"/>
  <c r="EN451" i="1"/>
  <c r="EP450" i="1"/>
  <c r="EO450" i="1"/>
  <c r="EN450" i="1"/>
  <c r="EP449" i="1"/>
  <c r="EO449" i="1"/>
  <c r="EN449" i="1"/>
  <c r="EP448" i="1"/>
  <c r="EO448" i="1"/>
  <c r="EN448" i="1"/>
  <c r="EP447" i="1"/>
  <c r="EO447" i="1"/>
  <c r="EN447" i="1"/>
  <c r="EP446" i="1"/>
  <c r="EO446" i="1"/>
  <c r="EN446" i="1"/>
  <c r="EP445" i="1"/>
  <c r="EO445" i="1"/>
  <c r="EN445" i="1"/>
  <c r="EP444" i="1"/>
  <c r="EO444" i="1"/>
  <c r="EN444" i="1"/>
  <c r="EP443" i="1"/>
  <c r="EO443" i="1"/>
  <c r="EN443" i="1"/>
  <c r="EP442" i="1"/>
  <c r="EO442" i="1"/>
  <c r="EN442" i="1"/>
  <c r="EP441" i="1"/>
  <c r="EO441" i="1"/>
  <c r="EN441" i="1"/>
  <c r="EP440" i="1"/>
  <c r="EO440" i="1"/>
  <c r="EN440" i="1"/>
  <c r="EP439" i="1"/>
  <c r="EO439" i="1"/>
  <c r="EN439" i="1"/>
  <c r="EP438" i="1"/>
  <c r="EO438" i="1"/>
  <c r="EN438" i="1"/>
  <c r="EP437" i="1"/>
  <c r="EO437" i="1"/>
  <c r="EN437" i="1"/>
  <c r="EP436" i="1"/>
  <c r="EO436" i="1"/>
  <c r="EN436" i="1"/>
  <c r="EP435" i="1"/>
  <c r="EO435" i="1"/>
  <c r="EN435" i="1"/>
  <c r="EP434" i="1"/>
  <c r="EO434" i="1"/>
  <c r="EN434" i="1"/>
  <c r="EP433" i="1"/>
  <c r="EO433" i="1"/>
  <c r="EN433" i="1"/>
  <c r="EP432" i="1"/>
  <c r="EO432" i="1"/>
  <c r="EN432" i="1"/>
  <c r="EP431" i="1"/>
  <c r="EO431" i="1"/>
  <c r="EN431" i="1"/>
  <c r="EP430" i="1"/>
  <c r="EO430" i="1"/>
  <c r="EN430" i="1"/>
  <c r="EP429" i="1"/>
  <c r="EO429" i="1"/>
  <c r="EN429" i="1"/>
  <c r="EP428" i="1"/>
  <c r="EO428" i="1"/>
  <c r="EN428" i="1"/>
  <c r="EP427" i="1"/>
  <c r="EO427" i="1"/>
  <c r="EN427" i="1"/>
  <c r="EP426" i="1"/>
  <c r="EO426" i="1"/>
  <c r="EN426" i="1"/>
  <c r="EP425" i="1"/>
  <c r="EO425" i="1"/>
  <c r="EN425" i="1"/>
  <c r="EP424" i="1"/>
  <c r="EO424" i="1"/>
  <c r="EN424" i="1"/>
  <c r="EP423" i="1"/>
  <c r="EO423" i="1"/>
  <c r="EN423" i="1"/>
  <c r="EP422" i="1"/>
  <c r="EO422" i="1"/>
  <c r="EN422" i="1"/>
  <c r="EP421" i="1"/>
  <c r="EO421" i="1"/>
  <c r="EN421" i="1"/>
  <c r="EP420" i="1"/>
  <c r="EO420" i="1"/>
  <c r="EN420" i="1"/>
  <c r="EP419" i="1"/>
  <c r="EO419" i="1"/>
  <c r="EN419" i="1"/>
  <c r="EP418" i="1"/>
  <c r="EO418" i="1"/>
  <c r="EN418" i="1"/>
  <c r="EP417" i="1"/>
  <c r="EO417" i="1"/>
  <c r="EN417" i="1"/>
  <c r="EP416" i="1"/>
  <c r="EO416" i="1"/>
  <c r="EN416" i="1"/>
  <c r="EP415" i="1"/>
  <c r="EO415" i="1"/>
  <c r="EN415" i="1"/>
  <c r="EP414" i="1"/>
  <c r="EO414" i="1"/>
  <c r="EN414" i="1"/>
  <c r="EP413" i="1"/>
  <c r="EO413" i="1"/>
  <c r="EN413" i="1"/>
  <c r="EP412" i="1"/>
  <c r="EO412" i="1"/>
  <c r="EN412" i="1"/>
  <c r="EP411" i="1"/>
  <c r="EO411" i="1"/>
  <c r="EN411" i="1"/>
  <c r="EP410" i="1"/>
  <c r="EO410" i="1"/>
  <c r="EN410" i="1"/>
  <c r="EP409" i="1"/>
  <c r="EO409" i="1"/>
  <c r="EN409" i="1"/>
  <c r="EP408" i="1"/>
  <c r="EO408" i="1"/>
  <c r="EN408" i="1"/>
  <c r="EP407" i="1"/>
  <c r="EO407" i="1"/>
  <c r="EN407" i="1"/>
  <c r="EP406" i="1"/>
  <c r="EO406" i="1"/>
  <c r="EN406" i="1"/>
  <c r="EP405" i="1"/>
  <c r="EO405" i="1"/>
  <c r="EN405" i="1"/>
  <c r="EP404" i="1"/>
  <c r="EO404" i="1"/>
  <c r="EN404" i="1"/>
  <c r="EP403" i="1"/>
  <c r="EO403" i="1"/>
  <c r="EN403" i="1"/>
  <c r="EP402" i="1"/>
  <c r="EO402" i="1"/>
  <c r="EN402" i="1"/>
  <c r="EP401" i="1"/>
  <c r="EO401" i="1"/>
  <c r="EN401" i="1"/>
  <c r="EP400" i="1"/>
  <c r="EO400" i="1"/>
  <c r="EN400" i="1"/>
  <c r="EP399" i="1"/>
  <c r="EO399" i="1"/>
  <c r="EN399" i="1"/>
  <c r="EP398" i="1"/>
  <c r="EO398" i="1"/>
  <c r="EN398" i="1"/>
  <c r="EP397" i="1"/>
  <c r="EO397" i="1"/>
  <c r="EN397" i="1"/>
  <c r="EP396" i="1"/>
  <c r="EO396" i="1"/>
  <c r="EN396" i="1"/>
  <c r="EP395" i="1"/>
  <c r="EO395" i="1"/>
  <c r="EN395" i="1"/>
  <c r="EP394" i="1"/>
  <c r="EO394" i="1"/>
  <c r="EN394" i="1"/>
  <c r="EP393" i="1"/>
  <c r="EO393" i="1"/>
  <c r="EN393" i="1"/>
  <c r="EP392" i="1"/>
  <c r="EO392" i="1"/>
  <c r="EN392" i="1"/>
  <c r="EP391" i="1"/>
  <c r="EO391" i="1"/>
  <c r="EN391" i="1"/>
  <c r="EP390" i="1"/>
  <c r="EO390" i="1"/>
  <c r="EN390" i="1"/>
  <c r="EP389" i="1"/>
  <c r="EO389" i="1"/>
  <c r="EN389" i="1"/>
  <c r="EP388" i="1"/>
  <c r="EO388" i="1"/>
  <c r="EN388" i="1"/>
  <c r="EP387" i="1"/>
  <c r="EO387" i="1"/>
  <c r="EN387" i="1"/>
  <c r="EP386" i="1"/>
  <c r="EO386" i="1"/>
  <c r="EN386" i="1"/>
  <c r="EP385" i="1"/>
  <c r="EO385" i="1"/>
  <c r="EN385" i="1"/>
  <c r="EP384" i="1"/>
  <c r="EO384" i="1"/>
  <c r="EN384" i="1"/>
  <c r="EP383" i="1"/>
  <c r="EO383" i="1"/>
  <c r="EN383" i="1"/>
  <c r="EP382" i="1"/>
  <c r="EO382" i="1"/>
  <c r="EN382" i="1"/>
  <c r="EP381" i="1"/>
  <c r="EO381" i="1"/>
  <c r="EN381" i="1"/>
  <c r="EP380" i="1"/>
  <c r="EO380" i="1"/>
  <c r="EN380" i="1"/>
  <c r="EP379" i="1"/>
  <c r="EO379" i="1"/>
  <c r="EN379" i="1"/>
  <c r="EP378" i="1"/>
  <c r="EO378" i="1"/>
  <c r="EN378" i="1"/>
  <c r="EP377" i="1"/>
  <c r="EO377" i="1"/>
  <c r="EN377" i="1"/>
  <c r="EP376" i="1"/>
  <c r="EO376" i="1"/>
  <c r="EN376" i="1"/>
  <c r="EP375" i="1"/>
  <c r="EO375" i="1"/>
  <c r="EN375" i="1"/>
  <c r="EP374" i="1"/>
  <c r="EO374" i="1"/>
  <c r="EN374" i="1"/>
  <c r="EP373" i="1"/>
  <c r="EO373" i="1"/>
  <c r="EN373" i="1"/>
  <c r="EP372" i="1"/>
  <c r="EO372" i="1"/>
  <c r="EN372" i="1"/>
  <c r="EP371" i="1"/>
  <c r="EO371" i="1"/>
  <c r="EN371" i="1"/>
  <c r="EP370" i="1"/>
  <c r="EO370" i="1"/>
  <c r="EN370" i="1"/>
  <c r="EP369" i="1"/>
  <c r="EO369" i="1"/>
  <c r="EN369" i="1"/>
  <c r="EP368" i="1"/>
  <c r="EO368" i="1"/>
  <c r="EN368" i="1"/>
  <c r="EP367" i="1"/>
  <c r="EO367" i="1"/>
  <c r="EN367" i="1"/>
  <c r="EP366" i="1"/>
  <c r="EO366" i="1"/>
  <c r="EN366" i="1"/>
  <c r="EP365" i="1"/>
  <c r="EO365" i="1"/>
  <c r="EN365" i="1"/>
  <c r="EP364" i="1"/>
  <c r="EO364" i="1"/>
  <c r="EN364" i="1"/>
  <c r="EP363" i="1"/>
  <c r="EO363" i="1"/>
  <c r="EN363" i="1"/>
  <c r="EP362" i="1"/>
  <c r="EO362" i="1"/>
  <c r="EN362" i="1"/>
  <c r="EP361" i="1"/>
  <c r="EO361" i="1"/>
  <c r="EN361" i="1"/>
  <c r="EP360" i="1"/>
  <c r="EO360" i="1"/>
  <c r="EN360" i="1"/>
  <c r="EP359" i="1"/>
  <c r="EO359" i="1"/>
  <c r="EN359" i="1"/>
  <c r="EP358" i="1"/>
  <c r="EO358" i="1"/>
  <c r="EN358" i="1"/>
  <c r="EP357" i="1"/>
  <c r="EO357" i="1"/>
  <c r="EN357" i="1"/>
  <c r="EP356" i="1"/>
  <c r="EO356" i="1"/>
  <c r="EN356" i="1"/>
  <c r="EP355" i="1"/>
  <c r="EO355" i="1"/>
  <c r="EN355" i="1"/>
  <c r="EP354" i="1"/>
  <c r="EO354" i="1"/>
  <c r="EN354" i="1"/>
  <c r="EP353" i="1"/>
  <c r="EO353" i="1"/>
  <c r="EN353" i="1"/>
  <c r="EP352" i="1"/>
  <c r="EO352" i="1"/>
  <c r="EN352" i="1"/>
  <c r="EP351" i="1"/>
  <c r="EO351" i="1"/>
  <c r="EN351" i="1"/>
  <c r="EP350" i="1"/>
  <c r="EO350" i="1"/>
  <c r="EN350" i="1"/>
  <c r="EP349" i="1"/>
  <c r="EO349" i="1"/>
  <c r="EN349" i="1"/>
  <c r="EP348" i="1"/>
  <c r="EO348" i="1"/>
  <c r="EN348" i="1"/>
  <c r="EP347" i="1"/>
  <c r="EO347" i="1"/>
  <c r="EN347" i="1"/>
  <c r="EP346" i="1"/>
  <c r="EO346" i="1"/>
  <c r="EN346" i="1"/>
  <c r="EP345" i="1"/>
  <c r="EO345" i="1"/>
  <c r="EN345" i="1"/>
  <c r="EP344" i="1"/>
  <c r="EO344" i="1"/>
  <c r="EN344" i="1"/>
  <c r="EP343" i="1"/>
  <c r="EO343" i="1"/>
  <c r="EN343" i="1"/>
  <c r="EP342" i="1"/>
  <c r="EO342" i="1"/>
  <c r="EN342" i="1"/>
  <c r="EP341" i="1"/>
  <c r="EO341" i="1"/>
  <c r="EN341" i="1"/>
  <c r="EP340" i="1"/>
  <c r="EO340" i="1"/>
  <c r="EN340" i="1"/>
  <c r="EP339" i="1"/>
  <c r="EO339" i="1"/>
  <c r="EN339" i="1"/>
  <c r="EP338" i="1"/>
  <c r="EO338" i="1"/>
  <c r="EN338" i="1"/>
  <c r="EP337" i="1"/>
  <c r="EO337" i="1"/>
  <c r="EN337" i="1"/>
  <c r="EP336" i="1"/>
  <c r="EO336" i="1"/>
  <c r="EN336" i="1"/>
  <c r="EP335" i="1"/>
  <c r="EO335" i="1"/>
  <c r="EN335" i="1"/>
  <c r="EP334" i="1"/>
  <c r="EO334" i="1"/>
  <c r="EN334" i="1"/>
  <c r="EP333" i="1"/>
  <c r="EO333" i="1"/>
  <c r="EN333" i="1"/>
  <c r="EP332" i="1"/>
  <c r="EO332" i="1"/>
  <c r="EN332" i="1"/>
  <c r="EP331" i="1"/>
  <c r="EO331" i="1"/>
  <c r="EN331" i="1"/>
  <c r="EP330" i="1"/>
  <c r="EO330" i="1"/>
  <c r="EN330" i="1"/>
  <c r="EP329" i="1"/>
  <c r="EO329" i="1"/>
  <c r="EN329" i="1"/>
  <c r="EP328" i="1"/>
  <c r="EO328" i="1"/>
  <c r="EN328" i="1"/>
  <c r="EP327" i="1"/>
  <c r="EO327" i="1"/>
  <c r="EN327" i="1"/>
  <c r="EP326" i="1"/>
  <c r="EO326" i="1"/>
  <c r="EN326" i="1"/>
  <c r="EP325" i="1"/>
  <c r="EO325" i="1"/>
  <c r="EN325" i="1"/>
  <c r="EP324" i="1"/>
  <c r="EO324" i="1"/>
  <c r="EN324" i="1"/>
  <c r="EP323" i="1"/>
  <c r="EO323" i="1"/>
  <c r="EN323" i="1"/>
  <c r="EP322" i="1"/>
  <c r="EO322" i="1"/>
  <c r="EN322" i="1"/>
  <c r="EP321" i="1"/>
  <c r="EO321" i="1"/>
  <c r="EN321" i="1"/>
  <c r="EP320" i="1"/>
  <c r="EO320" i="1"/>
  <c r="EN320" i="1"/>
  <c r="EP319" i="1"/>
  <c r="EO319" i="1"/>
  <c r="EN319" i="1"/>
  <c r="EP318" i="1"/>
  <c r="EO318" i="1"/>
  <c r="EN318" i="1"/>
  <c r="EP317" i="1"/>
  <c r="EO317" i="1"/>
  <c r="EN317" i="1"/>
  <c r="EP316" i="1"/>
  <c r="EO316" i="1"/>
  <c r="EN316" i="1"/>
  <c r="EP315" i="1"/>
  <c r="EO315" i="1"/>
  <c r="EN315" i="1"/>
  <c r="EP314" i="1"/>
  <c r="EO314" i="1"/>
  <c r="EN314" i="1"/>
  <c r="EP313" i="1"/>
  <c r="EO313" i="1"/>
  <c r="EN313" i="1"/>
  <c r="EP312" i="1"/>
  <c r="EO312" i="1"/>
  <c r="EN312" i="1"/>
  <c r="EP311" i="1"/>
  <c r="EO311" i="1"/>
  <c r="EN311" i="1"/>
  <c r="EP310" i="1"/>
  <c r="EO310" i="1"/>
  <c r="EN310" i="1"/>
  <c r="EP309" i="1"/>
  <c r="EO309" i="1"/>
  <c r="EN309" i="1"/>
  <c r="EP308" i="1"/>
  <c r="EO308" i="1"/>
  <c r="EN308" i="1"/>
  <c r="EP307" i="1"/>
  <c r="EO307" i="1"/>
  <c r="EN307" i="1"/>
  <c r="EP306" i="1"/>
  <c r="EO306" i="1"/>
  <c r="EN306" i="1"/>
  <c r="EP305" i="1"/>
  <c r="EO305" i="1"/>
  <c r="EN305" i="1"/>
  <c r="EP304" i="1"/>
  <c r="EO304" i="1"/>
  <c r="EN304" i="1"/>
  <c r="EP303" i="1"/>
  <c r="EO303" i="1"/>
  <c r="EN303" i="1"/>
  <c r="EP302" i="1"/>
  <c r="EO302" i="1"/>
  <c r="EN302" i="1"/>
  <c r="EP301" i="1"/>
  <c r="EO301" i="1"/>
  <c r="EN301" i="1"/>
  <c r="EP300" i="1"/>
  <c r="EO300" i="1"/>
  <c r="EN300" i="1"/>
  <c r="EP299" i="1"/>
  <c r="EO299" i="1"/>
  <c r="EN299" i="1"/>
  <c r="EP298" i="1"/>
  <c r="EO298" i="1"/>
  <c r="EN298" i="1"/>
  <c r="EP297" i="1"/>
  <c r="EO297" i="1"/>
  <c r="EN297" i="1"/>
  <c r="EP296" i="1"/>
  <c r="EO296" i="1"/>
  <c r="EN296" i="1"/>
  <c r="EP295" i="1"/>
  <c r="EO295" i="1"/>
  <c r="EN295" i="1"/>
  <c r="EP294" i="1"/>
  <c r="EO294" i="1"/>
  <c r="EN294" i="1"/>
  <c r="EP293" i="1"/>
  <c r="EO293" i="1"/>
  <c r="EN293" i="1"/>
  <c r="EP292" i="1"/>
  <c r="EO292" i="1"/>
  <c r="EN292" i="1"/>
  <c r="EP291" i="1"/>
  <c r="EO291" i="1"/>
  <c r="EN291" i="1"/>
  <c r="EP290" i="1"/>
  <c r="EO290" i="1"/>
  <c r="EN290" i="1"/>
  <c r="EP289" i="1"/>
  <c r="EO289" i="1"/>
  <c r="EN289" i="1"/>
  <c r="EP288" i="1"/>
  <c r="EO288" i="1"/>
  <c r="EN288" i="1"/>
  <c r="EP287" i="1"/>
  <c r="EO287" i="1"/>
  <c r="EN287" i="1"/>
  <c r="EP286" i="1"/>
  <c r="EO286" i="1"/>
  <c r="EN286" i="1"/>
  <c r="EP285" i="1"/>
  <c r="EO285" i="1"/>
  <c r="EN285" i="1"/>
  <c r="EP284" i="1"/>
  <c r="EO284" i="1"/>
  <c r="EN284" i="1"/>
  <c r="EP283" i="1"/>
  <c r="EO283" i="1"/>
  <c r="EN283" i="1"/>
  <c r="EP282" i="1"/>
  <c r="EO282" i="1"/>
  <c r="EN282" i="1"/>
  <c r="EP281" i="1"/>
  <c r="EO281" i="1"/>
  <c r="EN281" i="1"/>
  <c r="EP280" i="1"/>
  <c r="EO280" i="1"/>
  <c r="EN280" i="1"/>
  <c r="EP279" i="1"/>
  <c r="EO279" i="1"/>
  <c r="EN279" i="1"/>
  <c r="EP278" i="1"/>
  <c r="EO278" i="1"/>
  <c r="EN278" i="1"/>
  <c r="EP277" i="1"/>
  <c r="EO277" i="1"/>
  <c r="EN277" i="1"/>
  <c r="EP276" i="1"/>
  <c r="EO276" i="1"/>
  <c r="EN276" i="1"/>
  <c r="EP275" i="1"/>
  <c r="EO275" i="1"/>
  <c r="EN275" i="1"/>
  <c r="EP274" i="1"/>
  <c r="EO274" i="1"/>
  <c r="EN274" i="1"/>
  <c r="EP273" i="1"/>
  <c r="EO273" i="1"/>
  <c r="EN273" i="1"/>
  <c r="EP272" i="1"/>
  <c r="EO272" i="1"/>
  <c r="EN272" i="1"/>
  <c r="EP271" i="1"/>
  <c r="EO271" i="1"/>
  <c r="EN271" i="1"/>
  <c r="EP270" i="1"/>
  <c r="EO270" i="1"/>
  <c r="EN270" i="1"/>
  <c r="EP269" i="1"/>
  <c r="EO269" i="1"/>
  <c r="EN269" i="1"/>
  <c r="EP268" i="1"/>
  <c r="EO268" i="1"/>
  <c r="EN268" i="1"/>
  <c r="EP267" i="1"/>
  <c r="EO267" i="1"/>
  <c r="EN267" i="1"/>
  <c r="EP266" i="1"/>
  <c r="EO266" i="1"/>
  <c r="EN266" i="1"/>
  <c r="EP265" i="1"/>
  <c r="EO265" i="1"/>
  <c r="EN265" i="1"/>
  <c r="EP264" i="1"/>
  <c r="EO264" i="1"/>
  <c r="EN264" i="1"/>
  <c r="EP263" i="1"/>
  <c r="EO263" i="1"/>
  <c r="EN263" i="1"/>
  <c r="EP262" i="1"/>
  <c r="EO262" i="1"/>
  <c r="EN262" i="1"/>
  <c r="EP261" i="1"/>
  <c r="EO261" i="1"/>
  <c r="EN261" i="1"/>
  <c r="EP260" i="1"/>
  <c r="EO260" i="1"/>
  <c r="EN260" i="1"/>
  <c r="EP259" i="1"/>
  <c r="EO259" i="1"/>
  <c r="EN259" i="1"/>
  <c r="EP258" i="1"/>
  <c r="EO258" i="1"/>
  <c r="EN258" i="1"/>
  <c r="EP257" i="1"/>
  <c r="EO257" i="1"/>
  <c r="EN257" i="1"/>
  <c r="EP256" i="1"/>
  <c r="EO256" i="1"/>
  <c r="EN256" i="1"/>
  <c r="EP255" i="1"/>
  <c r="EO255" i="1"/>
  <c r="EN255" i="1"/>
  <c r="EP254" i="1"/>
  <c r="EO254" i="1"/>
  <c r="EN254" i="1"/>
  <c r="EP253" i="1"/>
  <c r="EO253" i="1"/>
  <c r="EN253" i="1"/>
  <c r="EP252" i="1"/>
  <c r="EO252" i="1"/>
  <c r="EN252" i="1"/>
  <c r="EP251" i="1"/>
  <c r="EO251" i="1"/>
  <c r="EN251" i="1"/>
  <c r="EP250" i="1"/>
  <c r="EO250" i="1"/>
  <c r="EN250" i="1"/>
  <c r="EP249" i="1"/>
  <c r="EO249" i="1"/>
  <c r="EN249" i="1"/>
  <c r="EP248" i="1"/>
  <c r="EO248" i="1"/>
  <c r="EN248" i="1"/>
  <c r="EP247" i="1"/>
  <c r="EO247" i="1"/>
  <c r="EN247" i="1"/>
  <c r="EP246" i="1"/>
  <c r="EO246" i="1"/>
  <c r="EN246" i="1"/>
  <c r="EP245" i="1"/>
  <c r="EO245" i="1"/>
  <c r="EN245" i="1"/>
  <c r="EP244" i="1"/>
  <c r="EO244" i="1"/>
  <c r="EN244" i="1"/>
  <c r="EP243" i="1"/>
  <c r="EO243" i="1"/>
  <c r="EN243" i="1"/>
  <c r="EP242" i="1"/>
  <c r="EO242" i="1"/>
  <c r="EN242" i="1"/>
  <c r="EP241" i="1"/>
  <c r="EO241" i="1"/>
  <c r="ER241" i="1" s="1"/>
  <c r="ET241" i="1" s="1"/>
  <c r="EN241" i="1"/>
  <c r="EP240" i="1"/>
  <c r="EO240" i="1"/>
  <c r="EN240" i="1"/>
  <c r="EP239" i="1"/>
  <c r="EO239" i="1"/>
  <c r="EN239" i="1"/>
  <c r="EP238" i="1"/>
  <c r="EO238" i="1"/>
  <c r="EN238" i="1"/>
  <c r="EP237" i="1"/>
  <c r="EO237" i="1"/>
  <c r="EN237" i="1"/>
  <c r="EP236" i="1"/>
  <c r="EO236" i="1"/>
  <c r="EN236" i="1"/>
  <c r="EP235" i="1"/>
  <c r="EO235" i="1"/>
  <c r="EN235" i="1"/>
  <c r="EP234" i="1"/>
  <c r="EO234" i="1"/>
  <c r="EN234" i="1"/>
  <c r="EP233" i="1"/>
  <c r="EO233" i="1"/>
  <c r="ER233" i="1" s="1"/>
  <c r="ET233" i="1" s="1"/>
  <c r="EN233" i="1"/>
  <c r="EP232" i="1"/>
  <c r="EO232" i="1"/>
  <c r="EN232" i="1"/>
  <c r="EP231" i="1"/>
  <c r="EO231" i="1"/>
  <c r="EN231" i="1"/>
  <c r="EP230" i="1"/>
  <c r="EO230" i="1"/>
  <c r="EN230" i="1"/>
  <c r="EP229" i="1"/>
  <c r="EO229" i="1"/>
  <c r="EN229" i="1"/>
  <c r="EP228" i="1"/>
  <c r="EO228" i="1"/>
  <c r="EN228" i="1"/>
  <c r="EP227" i="1"/>
  <c r="EO227" i="1"/>
  <c r="EN227" i="1"/>
  <c r="EP226" i="1"/>
  <c r="EO226" i="1"/>
  <c r="EN226" i="1"/>
  <c r="EP225" i="1"/>
  <c r="EO225" i="1"/>
  <c r="ER225" i="1" s="1"/>
  <c r="ET225" i="1" s="1"/>
  <c r="EN225" i="1"/>
  <c r="EP224" i="1"/>
  <c r="EO224" i="1"/>
  <c r="EN224" i="1"/>
  <c r="EP223" i="1"/>
  <c r="EO223" i="1"/>
  <c r="EN223" i="1"/>
  <c r="EP222" i="1"/>
  <c r="EO222" i="1"/>
  <c r="EN222" i="1"/>
  <c r="EP221" i="1"/>
  <c r="EO221" i="1"/>
  <c r="EN221" i="1"/>
  <c r="EP220" i="1"/>
  <c r="EO220" i="1"/>
  <c r="EN220" i="1"/>
  <c r="EP219" i="1"/>
  <c r="EO219" i="1"/>
  <c r="EN219" i="1"/>
  <c r="EP218" i="1"/>
  <c r="EO218" i="1"/>
  <c r="EN218" i="1"/>
  <c r="EP217" i="1"/>
  <c r="EO217" i="1"/>
  <c r="ER217" i="1" s="1"/>
  <c r="ET217" i="1" s="1"/>
  <c r="EN217" i="1"/>
  <c r="EP216" i="1"/>
  <c r="EO216" i="1"/>
  <c r="EN216" i="1"/>
  <c r="EP215" i="1"/>
  <c r="EO215" i="1"/>
  <c r="EN215" i="1"/>
  <c r="EP214" i="1"/>
  <c r="EO214" i="1"/>
  <c r="EN214" i="1"/>
  <c r="EP213" i="1"/>
  <c r="EO213" i="1"/>
  <c r="EN213" i="1"/>
  <c r="EP212" i="1"/>
  <c r="EO212" i="1"/>
  <c r="EN212" i="1"/>
  <c r="EP211" i="1"/>
  <c r="EO211" i="1"/>
  <c r="EN211" i="1"/>
  <c r="EP210" i="1"/>
  <c r="EO210" i="1"/>
  <c r="EN210" i="1"/>
  <c r="EP209" i="1"/>
  <c r="EO209" i="1"/>
  <c r="ER209" i="1" s="1"/>
  <c r="ET209" i="1" s="1"/>
  <c r="EN209" i="1"/>
  <c r="EP208" i="1"/>
  <c r="EO208" i="1"/>
  <c r="EN208" i="1"/>
  <c r="EP207" i="1"/>
  <c r="EO207" i="1"/>
  <c r="EN207" i="1"/>
  <c r="EP206" i="1"/>
  <c r="EO206" i="1"/>
  <c r="EN206" i="1"/>
  <c r="EP205" i="1"/>
  <c r="EO205" i="1"/>
  <c r="EN205" i="1"/>
  <c r="EP204" i="1"/>
  <c r="EO204" i="1"/>
  <c r="EN204" i="1"/>
  <c r="EP203" i="1"/>
  <c r="EO203" i="1"/>
  <c r="EN203" i="1"/>
  <c r="EP202" i="1"/>
  <c r="EO202" i="1"/>
  <c r="EN202" i="1"/>
  <c r="EP201" i="1"/>
  <c r="EO201" i="1"/>
  <c r="ER201" i="1" s="1"/>
  <c r="ET201" i="1" s="1"/>
  <c r="EN201" i="1"/>
  <c r="EP200" i="1"/>
  <c r="EO200" i="1"/>
  <c r="EN200" i="1"/>
  <c r="EP199" i="1"/>
  <c r="EO199" i="1"/>
  <c r="EN199" i="1"/>
  <c r="EP198" i="1"/>
  <c r="EO198" i="1"/>
  <c r="EN198" i="1"/>
  <c r="EP197" i="1"/>
  <c r="EO197" i="1"/>
  <c r="EN197" i="1"/>
  <c r="EP196" i="1"/>
  <c r="EO196" i="1"/>
  <c r="EN196" i="1"/>
  <c r="EP195" i="1"/>
  <c r="EO195" i="1"/>
  <c r="EN195" i="1"/>
  <c r="EP194" i="1"/>
  <c r="EO194" i="1"/>
  <c r="EN194" i="1"/>
  <c r="EP193" i="1"/>
  <c r="EO193" i="1"/>
  <c r="EN193" i="1"/>
  <c r="EP192" i="1"/>
  <c r="EO192" i="1"/>
  <c r="EN192" i="1"/>
  <c r="EP191" i="1"/>
  <c r="EO191" i="1"/>
  <c r="EN191" i="1"/>
  <c r="EP190" i="1"/>
  <c r="EO190" i="1"/>
  <c r="EN190" i="1"/>
  <c r="EP189" i="1"/>
  <c r="EO189" i="1"/>
  <c r="EN189" i="1"/>
  <c r="EP188" i="1"/>
  <c r="EO188" i="1"/>
  <c r="EN188" i="1"/>
  <c r="EP187" i="1"/>
  <c r="EO187" i="1"/>
  <c r="EN187" i="1"/>
  <c r="EP186" i="1"/>
  <c r="EO186" i="1"/>
  <c r="EN186" i="1"/>
  <c r="EP185" i="1"/>
  <c r="EO185" i="1"/>
  <c r="EN185" i="1"/>
  <c r="EP184" i="1"/>
  <c r="EO184" i="1"/>
  <c r="EN184" i="1"/>
  <c r="EP183" i="1"/>
  <c r="EO183" i="1"/>
  <c r="EN183" i="1"/>
  <c r="EP182" i="1"/>
  <c r="EO182" i="1"/>
  <c r="EN182" i="1"/>
  <c r="EP181" i="1"/>
  <c r="EO181" i="1"/>
  <c r="EN181" i="1"/>
  <c r="EP180" i="1"/>
  <c r="EO180" i="1"/>
  <c r="EN180" i="1"/>
  <c r="EP179" i="1"/>
  <c r="EO179" i="1"/>
  <c r="EN179" i="1"/>
  <c r="EP178" i="1"/>
  <c r="EO178" i="1"/>
  <c r="EN178" i="1"/>
  <c r="EP177" i="1"/>
  <c r="EO177" i="1"/>
  <c r="EN177" i="1"/>
  <c r="EP176" i="1"/>
  <c r="EO176" i="1"/>
  <c r="EN176" i="1"/>
  <c r="EP175" i="1"/>
  <c r="EO175" i="1"/>
  <c r="EN175" i="1"/>
  <c r="EP174" i="1"/>
  <c r="EO174" i="1"/>
  <c r="EN174" i="1"/>
  <c r="EP173" i="1"/>
  <c r="EO173" i="1"/>
  <c r="EN173" i="1"/>
  <c r="EP172" i="1"/>
  <c r="EO172" i="1"/>
  <c r="EN172" i="1"/>
  <c r="EP171" i="1"/>
  <c r="EO171" i="1"/>
  <c r="EN171" i="1"/>
  <c r="EP170" i="1"/>
  <c r="EO170" i="1"/>
  <c r="EN170" i="1"/>
  <c r="EP169" i="1"/>
  <c r="EO169" i="1"/>
  <c r="EN169" i="1"/>
  <c r="EP168" i="1"/>
  <c r="EO168" i="1"/>
  <c r="EN168" i="1"/>
  <c r="EP167" i="1"/>
  <c r="EO167" i="1"/>
  <c r="EN167" i="1"/>
  <c r="EP166" i="1"/>
  <c r="EO166" i="1"/>
  <c r="EN166" i="1"/>
  <c r="EP165" i="1"/>
  <c r="EO165" i="1"/>
  <c r="EN165" i="1"/>
  <c r="EP164" i="1"/>
  <c r="EO164" i="1"/>
  <c r="EN164" i="1"/>
  <c r="EP163" i="1"/>
  <c r="EO163" i="1"/>
  <c r="EN163" i="1"/>
  <c r="EP162" i="1"/>
  <c r="EO162" i="1"/>
  <c r="EN162" i="1"/>
  <c r="EP161" i="1"/>
  <c r="EO161" i="1"/>
  <c r="EN161" i="1"/>
  <c r="EP160" i="1"/>
  <c r="EO160" i="1"/>
  <c r="EN160" i="1"/>
  <c r="EP159" i="1"/>
  <c r="EO159" i="1"/>
  <c r="EN159" i="1"/>
  <c r="EP158" i="1"/>
  <c r="EO158" i="1"/>
  <c r="EN158" i="1"/>
  <c r="EP157" i="1"/>
  <c r="EO157" i="1"/>
  <c r="EN157" i="1"/>
  <c r="EP156" i="1"/>
  <c r="EO156" i="1"/>
  <c r="EN156" i="1"/>
  <c r="EP155" i="1"/>
  <c r="EO155" i="1"/>
  <c r="EN155" i="1"/>
  <c r="EP154" i="1"/>
  <c r="EO154" i="1"/>
  <c r="EN154" i="1"/>
  <c r="EP153" i="1"/>
  <c r="EO153" i="1"/>
  <c r="EN153" i="1"/>
  <c r="EP152" i="1"/>
  <c r="EO152" i="1"/>
  <c r="EN152" i="1"/>
  <c r="EP151" i="1"/>
  <c r="EO151" i="1"/>
  <c r="EN151" i="1"/>
  <c r="EP150" i="1"/>
  <c r="EO150" i="1"/>
  <c r="EN150" i="1"/>
  <c r="EP149" i="1"/>
  <c r="EO149" i="1"/>
  <c r="EN149" i="1"/>
  <c r="EP148" i="1"/>
  <c r="EO148" i="1"/>
  <c r="EN148" i="1"/>
  <c r="EP147" i="1"/>
  <c r="EO147" i="1"/>
  <c r="EN147" i="1"/>
  <c r="EP146" i="1"/>
  <c r="EO146" i="1"/>
  <c r="EN146" i="1"/>
  <c r="EP145" i="1"/>
  <c r="EO145" i="1"/>
  <c r="EN145" i="1"/>
  <c r="EP144" i="1"/>
  <c r="EO144" i="1"/>
  <c r="EN144" i="1"/>
  <c r="EP143" i="1"/>
  <c r="EO143" i="1"/>
  <c r="EN143" i="1"/>
  <c r="EP142" i="1"/>
  <c r="EO142" i="1"/>
  <c r="EN142" i="1"/>
  <c r="EP141" i="1"/>
  <c r="EO141" i="1"/>
  <c r="EN141" i="1"/>
  <c r="EP140" i="1"/>
  <c r="EO140" i="1"/>
  <c r="EN140" i="1"/>
  <c r="EP139" i="1"/>
  <c r="EO139" i="1"/>
  <c r="EN139" i="1"/>
  <c r="EP138" i="1"/>
  <c r="EO138" i="1"/>
  <c r="EN138" i="1"/>
  <c r="EP137" i="1"/>
  <c r="EO137" i="1"/>
  <c r="EN137" i="1"/>
  <c r="EP136" i="1"/>
  <c r="EO136" i="1"/>
  <c r="EN136" i="1"/>
  <c r="EP135" i="1"/>
  <c r="EO135" i="1"/>
  <c r="EN135" i="1"/>
  <c r="EP134" i="1"/>
  <c r="EO134" i="1"/>
  <c r="EN134" i="1"/>
  <c r="EP133" i="1"/>
  <c r="EO133" i="1"/>
  <c r="EN133" i="1"/>
  <c r="EP132" i="1"/>
  <c r="EO132" i="1"/>
  <c r="EN132" i="1"/>
  <c r="EP131" i="1"/>
  <c r="EO131" i="1"/>
  <c r="EN131" i="1"/>
  <c r="EP130" i="1"/>
  <c r="EO130" i="1"/>
  <c r="EN130" i="1"/>
  <c r="EP129" i="1"/>
  <c r="EO129" i="1"/>
  <c r="EN129" i="1"/>
  <c r="EP128" i="1"/>
  <c r="EO128" i="1"/>
  <c r="EN128" i="1"/>
  <c r="EP127" i="1"/>
  <c r="EO127" i="1"/>
  <c r="EN127" i="1"/>
  <c r="EP126" i="1"/>
  <c r="EO126" i="1"/>
  <c r="EN126" i="1"/>
  <c r="EP125" i="1"/>
  <c r="EO125" i="1"/>
  <c r="EN125" i="1"/>
  <c r="EP124" i="1"/>
  <c r="EO124" i="1"/>
  <c r="EN124" i="1"/>
  <c r="EP123" i="1"/>
  <c r="EO123" i="1"/>
  <c r="EN123" i="1"/>
  <c r="EP122" i="1"/>
  <c r="EO122" i="1"/>
  <c r="EN122" i="1"/>
  <c r="EP121" i="1"/>
  <c r="EO121" i="1"/>
  <c r="EN121" i="1"/>
  <c r="EP120" i="1"/>
  <c r="EO120" i="1"/>
  <c r="EN120" i="1"/>
  <c r="EP119" i="1"/>
  <c r="EO119" i="1"/>
  <c r="EN119" i="1"/>
  <c r="EP118" i="1"/>
  <c r="EO118" i="1"/>
  <c r="EN118" i="1"/>
  <c r="EP117" i="1"/>
  <c r="EO117" i="1"/>
  <c r="EN117" i="1"/>
  <c r="EP116" i="1"/>
  <c r="EO116" i="1"/>
  <c r="EN116" i="1"/>
  <c r="EP115" i="1"/>
  <c r="EO115" i="1"/>
  <c r="EN115" i="1"/>
  <c r="EP114" i="1"/>
  <c r="EO114" i="1"/>
  <c r="EN114" i="1"/>
  <c r="EP113" i="1"/>
  <c r="EO113" i="1"/>
  <c r="EN113" i="1"/>
  <c r="EP112" i="1"/>
  <c r="EO112" i="1"/>
  <c r="EN112" i="1"/>
  <c r="EP111" i="1"/>
  <c r="EO111" i="1"/>
  <c r="EN111" i="1"/>
  <c r="EP110" i="1"/>
  <c r="EO110" i="1"/>
  <c r="EN110" i="1"/>
  <c r="EP109" i="1"/>
  <c r="EO109" i="1"/>
  <c r="EN109" i="1"/>
  <c r="EP108" i="1"/>
  <c r="EO108" i="1"/>
  <c r="EN108" i="1"/>
  <c r="EP107" i="1"/>
  <c r="EO107" i="1"/>
  <c r="EN107" i="1"/>
  <c r="EP106" i="1"/>
  <c r="EO106" i="1"/>
  <c r="EN106" i="1"/>
  <c r="EP105" i="1"/>
  <c r="EO105" i="1"/>
  <c r="EN105" i="1"/>
  <c r="EP104" i="1"/>
  <c r="EO104" i="1"/>
  <c r="EN104" i="1"/>
  <c r="EP103" i="1"/>
  <c r="EO103" i="1"/>
  <c r="EN103" i="1"/>
  <c r="EP102" i="1"/>
  <c r="EO102" i="1"/>
  <c r="EN102" i="1"/>
  <c r="EP101" i="1"/>
  <c r="EO101" i="1"/>
  <c r="EN101" i="1"/>
  <c r="EP100" i="1"/>
  <c r="EO100" i="1"/>
  <c r="EN100" i="1"/>
  <c r="EP99" i="1"/>
  <c r="EO99" i="1"/>
  <c r="EN99" i="1"/>
  <c r="EP98" i="1"/>
  <c r="EO98" i="1"/>
  <c r="EN98" i="1"/>
  <c r="EP97" i="1"/>
  <c r="EO97" i="1"/>
  <c r="EN97" i="1"/>
  <c r="EP96" i="1"/>
  <c r="EO96" i="1"/>
  <c r="EN96" i="1"/>
  <c r="EP95" i="1"/>
  <c r="EO95" i="1"/>
  <c r="EN95" i="1"/>
  <c r="EP94" i="1"/>
  <c r="EO94" i="1"/>
  <c r="EN94" i="1"/>
  <c r="EP93" i="1"/>
  <c r="EO93" i="1"/>
  <c r="EN93" i="1"/>
  <c r="EP92" i="1"/>
  <c r="EO92" i="1"/>
  <c r="EN92" i="1"/>
  <c r="EP91" i="1"/>
  <c r="EO91" i="1"/>
  <c r="EN91" i="1"/>
  <c r="EP90" i="1"/>
  <c r="EO90" i="1"/>
  <c r="EN90" i="1"/>
  <c r="EP89" i="1"/>
  <c r="EO89" i="1"/>
  <c r="EN89" i="1"/>
  <c r="EP88" i="1"/>
  <c r="EO88" i="1"/>
  <c r="EN88" i="1"/>
  <c r="EP87" i="1"/>
  <c r="EO87" i="1"/>
  <c r="EN87" i="1"/>
  <c r="EP86" i="1"/>
  <c r="EO86" i="1"/>
  <c r="EN86" i="1"/>
  <c r="EP85" i="1"/>
  <c r="EO85" i="1"/>
  <c r="EN85" i="1"/>
  <c r="EP84" i="1"/>
  <c r="EO84" i="1"/>
  <c r="EN84" i="1"/>
  <c r="EP83" i="1"/>
  <c r="EO83" i="1"/>
  <c r="EN83" i="1"/>
  <c r="EP82" i="1"/>
  <c r="EO82" i="1"/>
  <c r="EN82" i="1"/>
  <c r="EP81" i="1"/>
  <c r="EO81" i="1"/>
  <c r="EN81" i="1"/>
  <c r="EP80" i="1"/>
  <c r="EO80" i="1"/>
  <c r="EN80" i="1"/>
  <c r="EP79" i="1"/>
  <c r="EO79" i="1"/>
  <c r="EN79" i="1"/>
  <c r="EP78" i="1"/>
  <c r="EO78" i="1"/>
  <c r="EN78" i="1"/>
  <c r="EP77" i="1"/>
  <c r="EO77" i="1"/>
  <c r="EN77" i="1"/>
  <c r="EP76" i="1"/>
  <c r="EO76" i="1"/>
  <c r="EN76" i="1"/>
  <c r="EP75" i="1"/>
  <c r="EO75" i="1"/>
  <c r="EN75" i="1"/>
  <c r="EP74" i="1"/>
  <c r="EO74" i="1"/>
  <c r="EN74" i="1"/>
  <c r="EP73" i="1"/>
  <c r="EO73" i="1"/>
  <c r="EN73" i="1"/>
  <c r="EP72" i="1"/>
  <c r="EO72" i="1"/>
  <c r="EN72" i="1"/>
  <c r="EP71" i="1"/>
  <c r="EO71" i="1"/>
  <c r="EN71" i="1"/>
  <c r="EP70" i="1"/>
  <c r="EO70" i="1"/>
  <c r="EN70" i="1"/>
  <c r="EP69" i="1"/>
  <c r="EO69" i="1"/>
  <c r="EN69" i="1"/>
  <c r="EP68" i="1"/>
  <c r="EO68" i="1"/>
  <c r="EN68" i="1"/>
  <c r="EP67" i="1"/>
  <c r="EO67" i="1"/>
  <c r="EN67" i="1"/>
  <c r="EP66" i="1"/>
  <c r="EO66" i="1"/>
  <c r="EN66" i="1"/>
  <c r="EP65" i="1"/>
  <c r="EO65" i="1"/>
  <c r="EN65" i="1"/>
  <c r="EP64" i="1"/>
  <c r="EO64" i="1"/>
  <c r="EN64" i="1"/>
  <c r="EP63" i="1"/>
  <c r="EO63" i="1"/>
  <c r="EN63" i="1"/>
  <c r="EP62" i="1"/>
  <c r="EO62" i="1"/>
  <c r="EN62" i="1"/>
  <c r="EP61" i="1"/>
  <c r="EO61" i="1"/>
  <c r="EN61" i="1"/>
  <c r="EP60" i="1"/>
  <c r="EO60" i="1"/>
  <c r="EN60" i="1"/>
  <c r="EP59" i="1"/>
  <c r="EO59" i="1"/>
  <c r="EN59" i="1"/>
  <c r="EP58" i="1"/>
  <c r="EO58" i="1"/>
  <c r="EN58" i="1"/>
  <c r="EP57" i="1"/>
  <c r="EO57" i="1"/>
  <c r="EN57" i="1"/>
  <c r="EP56" i="1"/>
  <c r="EO56" i="1"/>
  <c r="EN56" i="1"/>
  <c r="EP55" i="1"/>
  <c r="EO55" i="1"/>
  <c r="EN55" i="1"/>
  <c r="EP54" i="1"/>
  <c r="EO54" i="1"/>
  <c r="EN54" i="1"/>
  <c r="EP53" i="1"/>
  <c r="EO53" i="1"/>
  <c r="EN53" i="1"/>
  <c r="EP52" i="1"/>
  <c r="EO52" i="1"/>
  <c r="EN52" i="1"/>
  <c r="EP51" i="1"/>
  <c r="EO51" i="1"/>
  <c r="EN51" i="1"/>
  <c r="EP50" i="1"/>
  <c r="EO50" i="1"/>
  <c r="EN50" i="1"/>
  <c r="EP49" i="1"/>
  <c r="EO49" i="1"/>
  <c r="EN49" i="1"/>
  <c r="EP48" i="1"/>
  <c r="EO48" i="1"/>
  <c r="EN48" i="1"/>
  <c r="EP47" i="1"/>
  <c r="EO47" i="1"/>
  <c r="EN47" i="1"/>
  <c r="EP46" i="1"/>
  <c r="EO46" i="1"/>
  <c r="EN46" i="1"/>
  <c r="EP45" i="1"/>
  <c r="EO45" i="1"/>
  <c r="EN45" i="1"/>
  <c r="EP44" i="1"/>
  <c r="EO44" i="1"/>
  <c r="EN44" i="1"/>
  <c r="EP43" i="1"/>
  <c r="EO43" i="1"/>
  <c r="EN43" i="1"/>
  <c r="EP42" i="1"/>
  <c r="EO42" i="1"/>
  <c r="EN42" i="1"/>
  <c r="EP41" i="1"/>
  <c r="EO41" i="1"/>
  <c r="EN41" i="1"/>
  <c r="EP40" i="1"/>
  <c r="EO40" i="1"/>
  <c r="EN40" i="1"/>
  <c r="EP39" i="1"/>
  <c r="EO39" i="1"/>
  <c r="EN39" i="1"/>
  <c r="EP38" i="1"/>
  <c r="EO38" i="1"/>
  <c r="EN38" i="1"/>
  <c r="EP37" i="1"/>
  <c r="EO37" i="1"/>
  <c r="EN37" i="1"/>
  <c r="EP36" i="1"/>
  <c r="EO36" i="1"/>
  <c r="EN36" i="1"/>
  <c r="EP35" i="1"/>
  <c r="EO35" i="1"/>
  <c r="EN35" i="1"/>
  <c r="EP34" i="1"/>
  <c r="EO34" i="1"/>
  <c r="EN34" i="1"/>
  <c r="EP33" i="1"/>
  <c r="EO33" i="1"/>
  <c r="EN33" i="1"/>
  <c r="EP32" i="1"/>
  <c r="EO32" i="1"/>
  <c r="EN32" i="1"/>
  <c r="EP31" i="1"/>
  <c r="EO31" i="1"/>
  <c r="EN31" i="1"/>
  <c r="EP30" i="1"/>
  <c r="EO30" i="1"/>
  <c r="EN30" i="1"/>
  <c r="EP29" i="1"/>
  <c r="EO29" i="1"/>
  <c r="EN29" i="1"/>
  <c r="EP28" i="1"/>
  <c r="EO28" i="1"/>
  <c r="EN28" i="1"/>
  <c r="EP27" i="1"/>
  <c r="EO27" i="1"/>
  <c r="EN27" i="1"/>
  <c r="EP26" i="1"/>
  <c r="EO26" i="1"/>
  <c r="EN26" i="1"/>
  <c r="EP25" i="1"/>
  <c r="EO25" i="1"/>
  <c r="EN25" i="1"/>
  <c r="EP24" i="1"/>
  <c r="EO24" i="1"/>
  <c r="EN24" i="1"/>
  <c r="EP23" i="1"/>
  <c r="EO23" i="1"/>
  <c r="EN23" i="1"/>
  <c r="EP22" i="1"/>
  <c r="EO22" i="1"/>
  <c r="EN22" i="1"/>
  <c r="EP21" i="1"/>
  <c r="EO21" i="1"/>
  <c r="EN21" i="1"/>
  <c r="EP20" i="1"/>
  <c r="EO20" i="1"/>
  <c r="EN20" i="1"/>
  <c r="EP19" i="1"/>
  <c r="EO19" i="1"/>
  <c r="EN19" i="1"/>
  <c r="EP18" i="1"/>
  <c r="EO18" i="1"/>
  <c r="EN18" i="1"/>
  <c r="EP17" i="1"/>
  <c r="EO17" i="1"/>
  <c r="EN17" i="1"/>
  <c r="EP16" i="1"/>
  <c r="EO16" i="1"/>
  <c r="EN16" i="1"/>
  <c r="EP15" i="1"/>
  <c r="EO15" i="1"/>
  <c r="EN15" i="1"/>
  <c r="EP14" i="1"/>
  <c r="EO14" i="1"/>
  <c r="EN14" i="1"/>
  <c r="EP13" i="1"/>
  <c r="EO13" i="1"/>
  <c r="EN13" i="1"/>
  <c r="EP12" i="1"/>
  <c r="EO12" i="1"/>
  <c r="EN12" i="1"/>
  <c r="EP11" i="1"/>
  <c r="EO11" i="1"/>
  <c r="EN11" i="1"/>
  <c r="EP10" i="1"/>
  <c r="EO10" i="1"/>
  <c r="EN10" i="1"/>
  <c r="EP9" i="1"/>
  <c r="EO9" i="1"/>
  <c r="EN9" i="1"/>
  <c r="EP8" i="1"/>
  <c r="EO8" i="1"/>
  <c r="EN8" i="1"/>
  <c r="EQ3" i="1"/>
  <c r="EQ576" i="1" s="1"/>
  <c r="ER1670" i="1" l="1"/>
  <c r="ER1426" i="1"/>
  <c r="ER855" i="1"/>
  <c r="EU855" i="1" s="1"/>
  <c r="ER1429" i="1"/>
  <c r="ER1445" i="1"/>
  <c r="ET1445" i="1" s="1"/>
  <c r="ER1477" i="1"/>
  <c r="ET1477" i="1" s="1"/>
  <c r="ER1573" i="1"/>
  <c r="EU1573" i="1" s="1"/>
  <c r="ER1589" i="1"/>
  <c r="EU1589" i="1" s="1"/>
  <c r="ER1605" i="1"/>
  <c r="EU1605" i="1" s="1"/>
  <c r="ER1629" i="1"/>
  <c r="EU1629" i="1" s="1"/>
  <c r="ER863" i="1"/>
  <c r="ER62" i="1"/>
  <c r="EU62" i="1" s="1"/>
  <c r="ER46" i="1"/>
  <c r="EU46" i="1" s="1"/>
  <c r="ER878" i="1"/>
  <c r="ET878" i="1" s="1"/>
  <c r="ER1014" i="1"/>
  <c r="EU1014" i="1" s="1"/>
  <c r="ER1006" i="1"/>
  <c r="EU1006" i="1" s="1"/>
  <c r="ER1382" i="1"/>
  <c r="ET1382" i="1" s="1"/>
  <c r="ER30" i="1"/>
  <c r="EU30" i="1" s="1"/>
  <c r="ER1574" i="1"/>
  <c r="ET1574" i="1" s="1"/>
  <c r="ER871" i="1"/>
  <c r="ER1196" i="1"/>
  <c r="ER1204" i="1"/>
  <c r="EU1204" i="1" s="1"/>
  <c r="ER1228" i="1"/>
  <c r="ET1228" i="1" s="1"/>
  <c r="ER1556" i="1"/>
  <c r="EU1556" i="1" s="1"/>
  <c r="ER1572" i="1"/>
  <c r="EU1572" i="1" s="1"/>
  <c r="ER1335" i="1"/>
  <c r="EU1335" i="1" s="1"/>
  <c r="ER1495" i="1"/>
  <c r="EU1495" i="1" s="1"/>
  <c r="ER1503" i="1"/>
  <c r="ER1519" i="1"/>
  <c r="EU1519" i="1" s="1"/>
  <c r="ER156" i="1"/>
  <c r="ET156" i="1" s="1"/>
  <c r="ER471" i="1"/>
  <c r="EU471" i="1" s="1"/>
  <c r="ER879" i="1"/>
  <c r="EU879" i="1" s="1"/>
  <c r="ER887" i="1"/>
  <c r="ET887" i="1" s="1"/>
  <c r="ER895" i="1"/>
  <c r="ET895" i="1" s="1"/>
  <c r="ER1007" i="1"/>
  <c r="ET1007" i="1" s="1"/>
  <c r="ER1047" i="1"/>
  <c r="ER1079" i="1"/>
  <c r="ET1079" i="1" s="1"/>
  <c r="ER1087" i="1"/>
  <c r="EU1087" i="1" s="1"/>
  <c r="ER1535" i="1"/>
  <c r="EU1535" i="1" s="1"/>
  <c r="ER1645" i="1"/>
  <c r="EU1645" i="1" s="1"/>
  <c r="ER27" i="1"/>
  <c r="EU27" i="1" s="1"/>
  <c r="ER43" i="1"/>
  <c r="ET43" i="1" s="1"/>
  <c r="ER59" i="1"/>
  <c r="EU59" i="1" s="1"/>
  <c r="ER243" i="1"/>
  <c r="ER451" i="1"/>
  <c r="ET451" i="1" s="1"/>
  <c r="ER459" i="1"/>
  <c r="EU459" i="1" s="1"/>
  <c r="ER627" i="1"/>
  <c r="EU627" i="1" s="1"/>
  <c r="ER635" i="1"/>
  <c r="EU635" i="1" s="1"/>
  <c r="ER699" i="1"/>
  <c r="ET699" i="1" s="1"/>
  <c r="ER707" i="1"/>
  <c r="ET707" i="1" s="1"/>
  <c r="ER723" i="1"/>
  <c r="ET723" i="1" s="1"/>
  <c r="ER795" i="1"/>
  <c r="ET795" i="1" s="1"/>
  <c r="ER907" i="1"/>
  <c r="EU907" i="1" s="1"/>
  <c r="ER1059" i="1"/>
  <c r="ER1123" i="1"/>
  <c r="ET1123" i="1" s="1"/>
  <c r="ER258" i="1"/>
  <c r="EU258" i="1" s="1"/>
  <c r="ER298" i="1"/>
  <c r="EU298" i="1" s="1"/>
  <c r="ER322" i="1"/>
  <c r="EU322" i="1" s="1"/>
  <c r="ER482" i="1"/>
  <c r="ET482" i="1" s="1"/>
  <c r="ER498" i="1"/>
  <c r="ER488" i="1"/>
  <c r="EU488" i="1" s="1"/>
  <c r="ER549" i="1"/>
  <c r="ET549" i="1" s="1"/>
  <c r="ER1192" i="1"/>
  <c r="ET1192" i="1" s="1"/>
  <c r="ER1200" i="1"/>
  <c r="ET1200" i="1" s="1"/>
  <c r="ER1208" i="1"/>
  <c r="EU1208" i="1" s="1"/>
  <c r="ER1229" i="1"/>
  <c r="EU1229" i="1" s="1"/>
  <c r="ER1232" i="1"/>
  <c r="EU1232" i="1" s="1"/>
  <c r="ER1237" i="1"/>
  <c r="ER1248" i="1"/>
  <c r="EU1248" i="1" s="1"/>
  <c r="ER1264" i="1"/>
  <c r="EU1264" i="1" s="1"/>
  <c r="ER1272" i="1"/>
  <c r="ET1272" i="1" s="1"/>
  <c r="ER1379" i="1"/>
  <c r="EU1379" i="1" s="1"/>
  <c r="ER1387" i="1"/>
  <c r="EU1387" i="1" s="1"/>
  <c r="ER1395" i="1"/>
  <c r="ET1395" i="1" s="1"/>
  <c r="ER1408" i="1"/>
  <c r="ET1408" i="1" s="1"/>
  <c r="ER1411" i="1"/>
  <c r="ER1419" i="1"/>
  <c r="ET1419" i="1" s="1"/>
  <c r="ER262" i="1"/>
  <c r="ET262" i="1" s="1"/>
  <c r="ER478" i="1"/>
  <c r="EU478" i="1" s="1"/>
  <c r="ER510" i="1"/>
  <c r="EU510" i="1" s="1"/>
  <c r="ER1150" i="1"/>
  <c r="EU1150" i="1" s="1"/>
  <c r="ER1219" i="1"/>
  <c r="ET1219" i="1" s="1"/>
  <c r="ER106" i="1"/>
  <c r="EU106" i="1" s="1"/>
  <c r="ER311" i="1"/>
  <c r="ET311" i="1" s="1"/>
  <c r="ER330" i="1"/>
  <c r="EU330" i="1" s="1"/>
  <c r="ER13" i="1"/>
  <c r="ET13" i="1" s="1"/>
  <c r="ER21" i="1"/>
  <c r="ET21" i="1" s="1"/>
  <c r="ER29" i="1"/>
  <c r="EU29" i="1" s="1"/>
  <c r="ER37" i="1"/>
  <c r="ET37" i="1" s="1"/>
  <c r="ER165" i="1"/>
  <c r="EU165" i="1" s="1"/>
  <c r="ER237" i="1"/>
  <c r="EU237" i="1" s="1"/>
  <c r="ER701" i="1"/>
  <c r="ER749" i="1"/>
  <c r="ET749" i="1" s="1"/>
  <c r="ER754" i="1"/>
  <c r="ET754" i="1" s="1"/>
  <c r="ER757" i="1"/>
  <c r="ET757" i="1" s="1"/>
  <c r="ER813" i="1"/>
  <c r="EU813" i="1" s="1"/>
  <c r="ER1042" i="1"/>
  <c r="EU1042" i="1" s="1"/>
  <c r="ER1050" i="1"/>
  <c r="EU1050" i="1" s="1"/>
  <c r="ER1058" i="1"/>
  <c r="EU1058" i="1" s="1"/>
  <c r="ER1098" i="1"/>
  <c r="ER1239" i="1"/>
  <c r="EU1239" i="1" s="1"/>
  <c r="ER784" i="1"/>
  <c r="EU784" i="1" s="1"/>
  <c r="ER792" i="1"/>
  <c r="EU792" i="1" s="1"/>
  <c r="ER816" i="1"/>
  <c r="EU816" i="1" s="1"/>
  <c r="ER1685" i="1"/>
  <c r="EU1685" i="1" s="1"/>
  <c r="ER499" i="1"/>
  <c r="ET499" i="1" s="1"/>
  <c r="ER1480" i="1"/>
  <c r="ET1480" i="1" s="1"/>
  <c r="ER358" i="1"/>
  <c r="ET358" i="1" s="1"/>
  <c r="ER16" i="1"/>
  <c r="ET16" i="1" s="1"/>
  <c r="ER644" i="1"/>
  <c r="EU644" i="1" s="1"/>
  <c r="ER660" i="1"/>
  <c r="EU660" i="1" s="1"/>
  <c r="ER676" i="1"/>
  <c r="EU676" i="1" s="1"/>
  <c r="ER948" i="1"/>
  <c r="ET948" i="1" s="1"/>
  <c r="ER956" i="1"/>
  <c r="ET956" i="1" s="1"/>
  <c r="ER964" i="1"/>
  <c r="ET964" i="1" s="1"/>
  <c r="ER972" i="1"/>
  <c r="ET972" i="1" s="1"/>
  <c r="ER980" i="1"/>
  <c r="EU980" i="1" s="1"/>
  <c r="ER988" i="1"/>
  <c r="EU988" i="1" s="1"/>
  <c r="ER1132" i="1"/>
  <c r="EU1132" i="1" s="1"/>
  <c r="ER1169" i="1"/>
  <c r="EU1169" i="1" s="1"/>
  <c r="ER1185" i="1"/>
  <c r="EU1185" i="1" s="1"/>
  <c r="ER1326" i="1"/>
  <c r="ET1326" i="1" s="1"/>
  <c r="ER1507" i="1"/>
  <c r="EU1507" i="1" s="1"/>
  <c r="ER64" i="1"/>
  <c r="ER72" i="1"/>
  <c r="ET72" i="1" s="1"/>
  <c r="ER88" i="1"/>
  <c r="ET88" i="1" s="1"/>
  <c r="ER93" i="1"/>
  <c r="EU93" i="1" s="1"/>
  <c r="ER101" i="1"/>
  <c r="EU101" i="1" s="1"/>
  <c r="ER112" i="1"/>
  <c r="EU112" i="1" s="1"/>
  <c r="ER296" i="1"/>
  <c r="ET296" i="1" s="1"/>
  <c r="ER469" i="1"/>
  <c r="EU469" i="1" s="1"/>
  <c r="ER594" i="1"/>
  <c r="EU594" i="1" s="1"/>
  <c r="ER602" i="1"/>
  <c r="EU602" i="1" s="1"/>
  <c r="ER658" i="1"/>
  <c r="EU658" i="1" s="1"/>
  <c r="ER679" i="1"/>
  <c r="EU679" i="1" s="1"/>
  <c r="ER690" i="1"/>
  <c r="EU690" i="1" s="1"/>
  <c r="ER738" i="1"/>
  <c r="ET738" i="1" s="1"/>
  <c r="ER954" i="1"/>
  <c r="EU954" i="1" s="1"/>
  <c r="ER967" i="1"/>
  <c r="ET967" i="1" s="1"/>
  <c r="ER970" i="1"/>
  <c r="ER991" i="1"/>
  <c r="ET991" i="1" s="1"/>
  <c r="ER1066" i="1"/>
  <c r="EU1066" i="1" s="1"/>
  <c r="ER1071" i="1"/>
  <c r="EU1071" i="1" s="1"/>
  <c r="ER1130" i="1"/>
  <c r="EU1130" i="1" s="1"/>
  <c r="ER1143" i="1"/>
  <c r="EU1143" i="1" s="1"/>
  <c r="ER1146" i="1"/>
  <c r="EU1146" i="1" s="1"/>
  <c r="ER1361" i="1"/>
  <c r="EU1361" i="1" s="1"/>
  <c r="ER1433" i="1"/>
  <c r="ER403" i="1"/>
  <c r="EU403" i="1" s="1"/>
  <c r="ER1013" i="1"/>
  <c r="ET1013" i="1" s="1"/>
  <c r="ER1117" i="1"/>
  <c r="EU1117" i="1" s="1"/>
  <c r="ER1218" i="1"/>
  <c r="ET1218" i="1" s="1"/>
  <c r="ER1250" i="1"/>
  <c r="EU1250" i="1" s="1"/>
  <c r="ER1287" i="1"/>
  <c r="EU1287" i="1" s="1"/>
  <c r="ER1687" i="1"/>
  <c r="ET1687" i="1" s="1"/>
  <c r="ER996" i="1"/>
  <c r="ER1241" i="1"/>
  <c r="ET1241" i="1" s="1"/>
  <c r="ER286" i="1"/>
  <c r="ET286" i="1" s="1"/>
  <c r="ER310" i="1"/>
  <c r="EU310" i="1" s="1"/>
  <c r="ER318" i="1"/>
  <c r="ET318" i="1" s="1"/>
  <c r="ER462" i="1"/>
  <c r="EU462" i="1" s="1"/>
  <c r="ER475" i="1"/>
  <c r="ET475" i="1" s="1"/>
  <c r="ER555" i="1"/>
  <c r="EU555" i="1" s="1"/>
  <c r="ER571" i="1"/>
  <c r="EU571" i="1" s="1"/>
  <c r="ER587" i="1"/>
  <c r="EU587" i="1" s="1"/>
  <c r="ER595" i="1"/>
  <c r="ER640" i="1"/>
  <c r="EU640" i="1" s="1"/>
  <c r="ER680" i="1"/>
  <c r="ET680" i="1" s="1"/>
  <c r="ER688" i="1"/>
  <c r="EU688" i="1" s="1"/>
  <c r="ER728" i="1"/>
  <c r="EU728" i="1" s="1"/>
  <c r="ER944" i="1"/>
  <c r="EU944" i="1" s="1"/>
  <c r="ER952" i="1"/>
  <c r="ER1072" i="1"/>
  <c r="EU1072" i="1" s="1"/>
  <c r="ER1144" i="1"/>
  <c r="ET1144" i="1" s="1"/>
  <c r="ER1181" i="1"/>
  <c r="EU1181" i="1" s="1"/>
  <c r="ER1354" i="1"/>
  <c r="EU1354" i="1" s="1"/>
  <c r="ER1490" i="1"/>
  <c r="EU1490" i="1" s="1"/>
  <c r="ER1522" i="1"/>
  <c r="EU1522" i="1" s="1"/>
  <c r="ER161" i="1"/>
  <c r="EU161" i="1" s="1"/>
  <c r="ER249" i="1"/>
  <c r="ET249" i="1" s="1"/>
  <c r="ER884" i="1"/>
  <c r="EU884" i="1" s="1"/>
  <c r="ER92" i="1"/>
  <c r="ET92" i="1" s="1"/>
  <c r="ER100" i="1"/>
  <c r="ET100" i="1" s="1"/>
  <c r="ER300" i="1"/>
  <c r="EU300" i="1" s="1"/>
  <c r="ER308" i="1"/>
  <c r="EU308" i="1" s="1"/>
  <c r="ER468" i="1"/>
  <c r="ER638" i="1"/>
  <c r="EU638" i="1" s="1"/>
  <c r="ER662" i="1"/>
  <c r="ER678" i="1"/>
  <c r="EU678" i="1" s="1"/>
  <c r="ER686" i="1"/>
  <c r="EU686" i="1" s="1"/>
  <c r="ER734" i="1"/>
  <c r="EU734" i="1" s="1"/>
  <c r="ER910" i="1"/>
  <c r="EU910" i="1" s="1"/>
  <c r="ER918" i="1"/>
  <c r="ET918" i="1" s="1"/>
  <c r="ER926" i="1"/>
  <c r="EU926" i="1" s="1"/>
  <c r="ER942" i="1"/>
  <c r="ET942" i="1" s="1"/>
  <c r="ER974" i="1"/>
  <c r="ER1126" i="1"/>
  <c r="EU1126" i="1" s="1"/>
  <c r="ER1134" i="1"/>
  <c r="EU1134" i="1" s="1"/>
  <c r="ER1171" i="1"/>
  <c r="ET1171" i="1" s="1"/>
  <c r="ER1333" i="1"/>
  <c r="ET1333" i="1" s="1"/>
  <c r="ER1357" i="1"/>
  <c r="EU1357" i="1" s="1"/>
  <c r="ER1400" i="1"/>
  <c r="EU1400" i="1" s="1"/>
  <c r="ER1485" i="1"/>
  <c r="EU1485" i="1" s="1"/>
  <c r="ER1504" i="1"/>
  <c r="EU1504" i="1" s="1"/>
  <c r="ER1193" i="1"/>
  <c r="EU1193" i="1" s="1"/>
  <c r="ER1302" i="1"/>
  <c r="EU1302" i="1" s="1"/>
  <c r="ER159" i="1"/>
  <c r="ET159" i="1" s="1"/>
  <c r="ER191" i="1"/>
  <c r="ET191" i="1" s="1"/>
  <c r="ER199" i="1"/>
  <c r="ET199" i="1" s="1"/>
  <c r="ER231" i="1"/>
  <c r="ET231" i="1" s="1"/>
  <c r="ER247" i="1"/>
  <c r="EU247" i="1" s="1"/>
  <c r="ER255" i="1"/>
  <c r="EU255" i="1" s="1"/>
  <c r="ER351" i="1"/>
  <c r="ET351" i="1" s="1"/>
  <c r="ER383" i="1"/>
  <c r="ET383" i="1" s="1"/>
  <c r="ER484" i="1"/>
  <c r="ET484" i="1" s="1"/>
  <c r="ER492" i="1"/>
  <c r="EU492" i="1" s="1"/>
  <c r="ER500" i="1"/>
  <c r="ET500" i="1" s="1"/>
  <c r="ER697" i="1"/>
  <c r="ET697" i="1" s="1"/>
  <c r="ER713" i="1"/>
  <c r="ET713" i="1" s="1"/>
  <c r="ER809" i="1"/>
  <c r="EU809" i="1" s="1"/>
  <c r="ER817" i="1"/>
  <c r="EU817" i="1" s="1"/>
  <c r="ER825" i="1"/>
  <c r="EU825" i="1" s="1"/>
  <c r="ER833" i="1"/>
  <c r="EU833" i="1" s="1"/>
  <c r="ER841" i="1"/>
  <c r="ET841" i="1" s="1"/>
  <c r="ER1017" i="1"/>
  <c r="EU1017" i="1" s="1"/>
  <c r="ER1190" i="1"/>
  <c r="ET1190" i="1" s="1"/>
  <c r="ER1222" i="1"/>
  <c r="EU1222" i="1" s="1"/>
  <c r="ER1238" i="1"/>
  <c r="ER1291" i="1"/>
  <c r="ET1291" i="1" s="1"/>
  <c r="ER1435" i="1"/>
  <c r="EU1435" i="1" s="1"/>
  <c r="ER1467" i="1"/>
  <c r="EU1467" i="1" s="1"/>
  <c r="ER1523" i="1"/>
  <c r="EU1523" i="1" s="1"/>
  <c r="ER1531" i="1"/>
  <c r="EU1531" i="1" s="1"/>
  <c r="ER1587" i="1"/>
  <c r="EU1587" i="1" s="1"/>
  <c r="ER1627" i="1"/>
  <c r="ET1627" i="1" s="1"/>
  <c r="ER1635" i="1"/>
  <c r="ER1667" i="1"/>
  <c r="ET1667" i="1" s="1"/>
  <c r="ER1398" i="1"/>
  <c r="EU1398" i="1" s="1"/>
  <c r="ER1502" i="1"/>
  <c r="ET1502" i="1" s="1"/>
  <c r="ER1534" i="1"/>
  <c r="EU1534" i="1" s="1"/>
  <c r="ER1566" i="1"/>
  <c r="EU1566" i="1" s="1"/>
  <c r="ER31" i="1"/>
  <c r="ET31" i="1" s="1"/>
  <c r="ER47" i="1"/>
  <c r="EU47" i="1" s="1"/>
  <c r="ER50" i="1"/>
  <c r="ER1106" i="1"/>
  <c r="ER1430" i="1"/>
  <c r="EU1430" i="1" s="1"/>
  <c r="ER9" i="1"/>
  <c r="EU9" i="1" s="1"/>
  <c r="ER25" i="1"/>
  <c r="ET25" i="1" s="1"/>
  <c r="ER33" i="1"/>
  <c r="EU33" i="1" s="1"/>
  <c r="ER41" i="1"/>
  <c r="ET41" i="1" s="1"/>
  <c r="ER49" i="1"/>
  <c r="ET49" i="1" s="1"/>
  <c r="ER611" i="1"/>
  <c r="ER137" i="1"/>
  <c r="ET137" i="1" s="1"/>
  <c r="ER148" i="1"/>
  <c r="EU148" i="1" s="1"/>
  <c r="ER153" i="1"/>
  <c r="ET153" i="1" s="1"/>
  <c r="ER180" i="1"/>
  <c r="EU180" i="1" s="1"/>
  <c r="ER193" i="1"/>
  <c r="EU193" i="1" s="1"/>
  <c r="ER196" i="1"/>
  <c r="ET196" i="1" s="1"/>
  <c r="ER265" i="1"/>
  <c r="ET265" i="1" s="1"/>
  <c r="ER273" i="1"/>
  <c r="ET273" i="1" s="1"/>
  <c r="ER278" i="1"/>
  <c r="ET278" i="1" s="1"/>
  <c r="ER281" i="1"/>
  <c r="ET281" i="1" s="1"/>
  <c r="ER294" i="1"/>
  <c r="ET294" i="1" s="1"/>
  <c r="ER337" i="1"/>
  <c r="ET337" i="1" s="1"/>
  <c r="ER350" i="1"/>
  <c r="ET350" i="1" s="1"/>
  <c r="ER384" i="1"/>
  <c r="ET384" i="1" s="1"/>
  <c r="ER392" i="1"/>
  <c r="EU392" i="1" s="1"/>
  <c r="ER400" i="1"/>
  <c r="EU400" i="1" s="1"/>
  <c r="ER429" i="1"/>
  <c r="EU429" i="1" s="1"/>
  <c r="ER440" i="1"/>
  <c r="ET440" i="1" s="1"/>
  <c r="ER453" i="1"/>
  <c r="ET453" i="1" s="1"/>
  <c r="ER456" i="1"/>
  <c r="EU456" i="1" s="1"/>
  <c r="ER474" i="1"/>
  <c r="ET474" i="1" s="1"/>
  <c r="ER487" i="1"/>
  <c r="ET487" i="1" s="1"/>
  <c r="ER519" i="1"/>
  <c r="ET519" i="1" s="1"/>
  <c r="ER556" i="1"/>
  <c r="EU556" i="1" s="1"/>
  <c r="ER561" i="1"/>
  <c r="EU561" i="1" s="1"/>
  <c r="ER564" i="1"/>
  <c r="ET564" i="1" s="1"/>
  <c r="ER622" i="1"/>
  <c r="EU622" i="1" s="1"/>
  <c r="ER667" i="1"/>
  <c r="EU667" i="1" s="1"/>
  <c r="ER675" i="1"/>
  <c r="ET675" i="1" s="1"/>
  <c r="ER683" i="1"/>
  <c r="ET683" i="1" s="1"/>
  <c r="ER691" i="1"/>
  <c r="ET691" i="1" s="1"/>
  <c r="ER712" i="1"/>
  <c r="ET712" i="1" s="1"/>
  <c r="ER756" i="1"/>
  <c r="EU756" i="1" s="1"/>
  <c r="ER764" i="1"/>
  <c r="EU764" i="1" s="1"/>
  <c r="ER772" i="1"/>
  <c r="EU772" i="1" s="1"/>
  <c r="ER788" i="1"/>
  <c r="EU788" i="1" s="1"/>
  <c r="ER820" i="1"/>
  <c r="EU820" i="1" s="1"/>
  <c r="ER828" i="1"/>
  <c r="EU828" i="1" s="1"/>
  <c r="ER836" i="1"/>
  <c r="EU836" i="1" s="1"/>
  <c r="ER849" i="1"/>
  <c r="EU849" i="1" s="1"/>
  <c r="ER892" i="1"/>
  <c r="EU892" i="1" s="1"/>
  <c r="ER900" i="1"/>
  <c r="EU900" i="1" s="1"/>
  <c r="ER908" i="1"/>
  <c r="ER929" i="1"/>
  <c r="ET929" i="1" s="1"/>
  <c r="ER937" i="1"/>
  <c r="ET937" i="1" s="1"/>
  <c r="ER953" i="1"/>
  <c r="ET953" i="1" s="1"/>
  <c r="ER958" i="1"/>
  <c r="EU958" i="1" s="1"/>
  <c r="ER969" i="1"/>
  <c r="ET969" i="1" s="1"/>
  <c r="ER982" i="1"/>
  <c r="EU982" i="1" s="1"/>
  <c r="ER1011" i="1"/>
  <c r="ET1011" i="1" s="1"/>
  <c r="ER1019" i="1"/>
  <c r="EU1019" i="1" s="1"/>
  <c r="ER1027" i="1"/>
  <c r="ET1027" i="1" s="1"/>
  <c r="ER1043" i="1"/>
  <c r="ET1043" i="1" s="1"/>
  <c r="ER1051" i="1"/>
  <c r="EU1051" i="1" s="1"/>
  <c r="ER1119" i="1"/>
  <c r="EU1119" i="1" s="1"/>
  <c r="ER1122" i="1"/>
  <c r="EU1122" i="1" s="1"/>
  <c r="ER1172" i="1"/>
  <c r="ET1172" i="1" s="1"/>
  <c r="ER1209" i="1"/>
  <c r="EU1209" i="1" s="1"/>
  <c r="ER1217" i="1"/>
  <c r="EU1217" i="1" s="1"/>
  <c r="ER1265" i="1"/>
  <c r="ET1265" i="1" s="1"/>
  <c r="ER1278" i="1"/>
  <c r="EU1278" i="1" s="1"/>
  <c r="ER1286" i="1"/>
  <c r="ET1286" i="1" s="1"/>
  <c r="ER1294" i="1"/>
  <c r="EU1294" i="1" s="1"/>
  <c r="ER1331" i="1"/>
  <c r="ET1331" i="1" s="1"/>
  <c r="ER1375" i="1"/>
  <c r="EU1375" i="1" s="1"/>
  <c r="ER1386" i="1"/>
  <c r="EU1386" i="1" s="1"/>
  <c r="ER1399" i="1"/>
  <c r="EU1399" i="1" s="1"/>
  <c r="ER1409" i="1"/>
  <c r="ET1409" i="1" s="1"/>
  <c r="ER1417" i="1"/>
  <c r="ET1417" i="1" s="1"/>
  <c r="ER1454" i="1"/>
  <c r="EU1454" i="1" s="1"/>
  <c r="ER1517" i="1"/>
  <c r="ET1517" i="1" s="1"/>
  <c r="ER1551" i="1"/>
  <c r="ER1559" i="1"/>
  <c r="ET1559" i="1" s="1"/>
  <c r="ER1652" i="1"/>
  <c r="EU1652" i="1" s="1"/>
  <c r="ER1684" i="1"/>
  <c r="EU1684" i="1" s="1"/>
  <c r="ER53" i="1"/>
  <c r="ET53" i="1" s="1"/>
  <c r="ER61" i="1"/>
  <c r="ET61" i="1" s="1"/>
  <c r="ER114" i="1"/>
  <c r="EU114" i="1" s="1"/>
  <c r="ER122" i="1"/>
  <c r="EU122" i="1" s="1"/>
  <c r="ER130" i="1"/>
  <c r="EU130" i="1" s="1"/>
  <c r="ER138" i="1"/>
  <c r="EU138" i="1" s="1"/>
  <c r="ER146" i="1"/>
  <c r="EU146" i="1" s="1"/>
  <c r="ER194" i="1"/>
  <c r="ET194" i="1" s="1"/>
  <c r="ER202" i="1"/>
  <c r="EU202" i="1" s="1"/>
  <c r="ER210" i="1"/>
  <c r="EU210" i="1" s="1"/>
  <c r="ER215" i="1"/>
  <c r="EU215" i="1" s="1"/>
  <c r="ER263" i="1"/>
  <c r="EU263" i="1" s="1"/>
  <c r="ER279" i="1"/>
  <c r="EU279" i="1" s="1"/>
  <c r="ER287" i="1"/>
  <c r="EU287" i="1" s="1"/>
  <c r="ER316" i="1"/>
  <c r="EU316" i="1" s="1"/>
  <c r="ER343" i="1"/>
  <c r="ER364" i="1"/>
  <c r="EU364" i="1" s="1"/>
  <c r="ER377" i="1"/>
  <c r="ET377" i="1" s="1"/>
  <c r="ER390" i="1"/>
  <c r="EU390" i="1" s="1"/>
  <c r="ER414" i="1"/>
  <c r="EU414" i="1" s="1"/>
  <c r="ER430" i="1"/>
  <c r="ER446" i="1"/>
  <c r="EU446" i="1" s="1"/>
  <c r="ER485" i="1"/>
  <c r="ET485" i="1" s="1"/>
  <c r="ER490" i="1"/>
  <c r="ET490" i="1" s="1"/>
  <c r="ER493" i="1"/>
  <c r="ET493" i="1" s="1"/>
  <c r="ER599" i="1"/>
  <c r="ET599" i="1" s="1"/>
  <c r="ER607" i="1"/>
  <c r="EU607" i="1" s="1"/>
  <c r="ER612" i="1"/>
  <c r="ET612" i="1" s="1"/>
  <c r="ER628" i="1"/>
  <c r="EU628" i="1" s="1"/>
  <c r="ER649" i="1"/>
  <c r="ET649" i="1" s="1"/>
  <c r="ER665" i="1"/>
  <c r="ET665" i="1" s="1"/>
  <c r="ER681" i="1"/>
  <c r="ET681" i="1" s="1"/>
  <c r="ER762" i="1"/>
  <c r="ET762" i="1" s="1"/>
  <c r="ER778" i="1"/>
  <c r="EU778" i="1" s="1"/>
  <c r="ER786" i="1"/>
  <c r="ET786" i="1" s="1"/>
  <c r="ER794" i="1"/>
  <c r="ET794" i="1" s="1"/>
  <c r="ER810" i="1"/>
  <c r="ET810" i="1" s="1"/>
  <c r="ER858" i="1"/>
  <c r="EU858" i="1" s="1"/>
  <c r="ER874" i="1"/>
  <c r="ET874" i="1" s="1"/>
  <c r="ER882" i="1"/>
  <c r="ET882" i="1" s="1"/>
  <c r="ER919" i="1"/>
  <c r="ET919" i="1" s="1"/>
  <c r="ER932" i="1"/>
  <c r="ET932" i="1" s="1"/>
  <c r="ER935" i="1"/>
  <c r="ET935" i="1" s="1"/>
  <c r="ER943" i="1"/>
  <c r="ET943" i="1" s="1"/>
  <c r="ER951" i="1"/>
  <c r="ET951" i="1" s="1"/>
  <c r="ER1004" i="1"/>
  <c r="EU1004" i="1" s="1"/>
  <c r="ER1012" i="1"/>
  <c r="EU1012" i="1" s="1"/>
  <c r="ER1057" i="1"/>
  <c r="EU1057" i="1" s="1"/>
  <c r="ER1065" i="1"/>
  <c r="EU1065" i="1" s="1"/>
  <c r="ER1070" i="1"/>
  <c r="EU1070" i="1" s="1"/>
  <c r="ER1086" i="1"/>
  <c r="EU1086" i="1" s="1"/>
  <c r="ER1094" i="1"/>
  <c r="EU1094" i="1" s="1"/>
  <c r="ER1112" i="1"/>
  <c r="EU1112" i="1" s="1"/>
  <c r="ER1125" i="1"/>
  <c r="ET1125" i="1" s="1"/>
  <c r="ER1138" i="1"/>
  <c r="EU1138" i="1" s="1"/>
  <c r="ER1167" i="1"/>
  <c r="EU1167" i="1" s="1"/>
  <c r="ER1170" i="1"/>
  <c r="EU1170" i="1" s="1"/>
  <c r="ER1255" i="1"/>
  <c r="EU1255" i="1" s="1"/>
  <c r="ER1268" i="1"/>
  <c r="EU1268" i="1" s="1"/>
  <c r="ER1297" i="1"/>
  <c r="ET1297" i="1" s="1"/>
  <c r="ER1321" i="1"/>
  <c r="ET1321" i="1" s="1"/>
  <c r="ER1329" i="1"/>
  <c r="ET1329" i="1" s="1"/>
  <c r="ER1342" i="1"/>
  <c r="EU1342" i="1" s="1"/>
  <c r="ER1350" i="1"/>
  <c r="EU1350" i="1" s="1"/>
  <c r="ER1384" i="1"/>
  <c r="EU1384" i="1" s="1"/>
  <c r="ER1418" i="1"/>
  <c r="EU1418" i="1" s="1"/>
  <c r="ER1431" i="1"/>
  <c r="EU1431" i="1" s="1"/>
  <c r="ER1457" i="1"/>
  <c r="EU1457" i="1" s="1"/>
  <c r="ER1483" i="1"/>
  <c r="EU1483" i="1" s="1"/>
  <c r="ER1499" i="1"/>
  <c r="ET1499" i="1" s="1"/>
  <c r="ER1541" i="1"/>
  <c r="EU1541" i="1" s="1"/>
  <c r="ER1557" i="1"/>
  <c r="ET1557" i="1" s="1"/>
  <c r="ER1583" i="1"/>
  <c r="ET1583" i="1" s="1"/>
  <c r="ER1610" i="1"/>
  <c r="ET1610" i="1" s="1"/>
  <c r="ER1634" i="1"/>
  <c r="ET1634" i="1" s="1"/>
  <c r="ER1642" i="1"/>
  <c r="EU1642" i="1" s="1"/>
  <c r="ER117" i="1"/>
  <c r="EU117" i="1" s="1"/>
  <c r="ER128" i="1"/>
  <c r="EU128" i="1" s="1"/>
  <c r="ER133" i="1"/>
  <c r="EU133" i="1" s="1"/>
  <c r="ER136" i="1"/>
  <c r="EU136" i="1" s="1"/>
  <c r="ER141" i="1"/>
  <c r="EU141" i="1" s="1"/>
  <c r="ER144" i="1"/>
  <c r="EU144" i="1" s="1"/>
  <c r="ER149" i="1"/>
  <c r="EU149" i="1" s="1"/>
  <c r="ER152" i="1"/>
  <c r="EU152" i="1" s="1"/>
  <c r="ER168" i="1"/>
  <c r="EU168" i="1" s="1"/>
  <c r="ER184" i="1"/>
  <c r="EU184" i="1" s="1"/>
  <c r="ER192" i="1"/>
  <c r="EU192" i="1" s="1"/>
  <c r="ER197" i="1"/>
  <c r="EU197" i="1" s="1"/>
  <c r="ER208" i="1"/>
  <c r="ET208" i="1" s="1"/>
  <c r="ER213" i="1"/>
  <c r="EU213" i="1" s="1"/>
  <c r="ER285" i="1"/>
  <c r="EU285" i="1" s="1"/>
  <c r="ER333" i="1"/>
  <c r="EU333" i="1" s="1"/>
  <c r="ER367" i="1"/>
  <c r="ET367" i="1" s="1"/>
  <c r="ER375" i="1"/>
  <c r="EU375" i="1" s="1"/>
  <c r="ER520" i="1"/>
  <c r="ET520" i="1" s="1"/>
  <c r="ER531" i="1"/>
  <c r="EU531" i="1" s="1"/>
  <c r="ER536" i="1"/>
  <c r="EU536" i="1" s="1"/>
  <c r="ER539" i="1"/>
  <c r="EU539" i="1" s="1"/>
  <c r="ER560" i="1"/>
  <c r="EU560" i="1" s="1"/>
  <c r="ER568" i="1"/>
  <c r="ET568" i="1" s="1"/>
  <c r="ER584" i="1"/>
  <c r="EU584" i="1" s="1"/>
  <c r="ER597" i="1"/>
  <c r="ET597" i="1" s="1"/>
  <c r="ER618" i="1"/>
  <c r="EU618" i="1" s="1"/>
  <c r="ER626" i="1"/>
  <c r="ET626" i="1" s="1"/>
  <c r="ER634" i="1"/>
  <c r="EU634" i="1" s="1"/>
  <c r="ER639" i="1"/>
  <c r="EU639" i="1" s="1"/>
  <c r="ER671" i="1"/>
  <c r="EU671" i="1" s="1"/>
  <c r="ER718" i="1"/>
  <c r="EU718" i="1" s="1"/>
  <c r="ER800" i="1"/>
  <c r="EU800" i="1" s="1"/>
  <c r="ER808" i="1"/>
  <c r="EU808" i="1" s="1"/>
  <c r="ER848" i="1"/>
  <c r="EU848" i="1" s="1"/>
  <c r="ER856" i="1"/>
  <c r="EU856" i="1" s="1"/>
  <c r="ER864" i="1"/>
  <c r="EU864" i="1" s="1"/>
  <c r="ER872" i="1"/>
  <c r="ET872" i="1" s="1"/>
  <c r="ER901" i="1"/>
  <c r="EU901" i="1" s="1"/>
  <c r="ER938" i="1"/>
  <c r="ET938" i="1" s="1"/>
  <c r="ER973" i="1"/>
  <c r="ET973" i="1" s="1"/>
  <c r="ER1002" i="1"/>
  <c r="EU1002" i="1" s="1"/>
  <c r="ER1034" i="1"/>
  <c r="EU1034" i="1" s="1"/>
  <c r="ER1107" i="1"/>
  <c r="ET1107" i="1" s="1"/>
  <c r="ER1110" i="1"/>
  <c r="EU1110" i="1" s="1"/>
  <c r="ER1115" i="1"/>
  <c r="ET1115" i="1" s="1"/>
  <c r="ER1131" i="1"/>
  <c r="EU1131" i="1" s="1"/>
  <c r="ER1139" i="1"/>
  <c r="ET1139" i="1" s="1"/>
  <c r="ER1147" i="1"/>
  <c r="EU1147" i="1" s="1"/>
  <c r="ER1152" i="1"/>
  <c r="ET1152" i="1" s="1"/>
  <c r="ER1160" i="1"/>
  <c r="ET1160" i="1" s="1"/>
  <c r="ER1176" i="1"/>
  <c r="ET1176" i="1" s="1"/>
  <c r="ER1205" i="1"/>
  <c r="ET1205" i="1" s="1"/>
  <c r="ER1213" i="1"/>
  <c r="EU1213" i="1" s="1"/>
  <c r="ER1253" i="1"/>
  <c r="EU1253" i="1" s="1"/>
  <c r="ER1269" i="1"/>
  <c r="ET1269" i="1" s="1"/>
  <c r="ER1424" i="1"/>
  <c r="ET1424" i="1" s="1"/>
  <c r="ER1434" i="1"/>
  <c r="ER1455" i="1"/>
  <c r="ET1455" i="1" s="1"/>
  <c r="ER1489" i="1"/>
  <c r="EU1489" i="1" s="1"/>
  <c r="ER1539" i="1"/>
  <c r="ET1539" i="1" s="1"/>
  <c r="ER1547" i="1"/>
  <c r="EU1547" i="1" s="1"/>
  <c r="ER1576" i="1"/>
  <c r="EU1576" i="1" s="1"/>
  <c r="ER1597" i="1"/>
  <c r="ET1597" i="1" s="1"/>
  <c r="ER1600" i="1"/>
  <c r="EU1600" i="1" s="1"/>
  <c r="ER1661" i="1"/>
  <c r="EU1661" i="1" s="1"/>
  <c r="ER1672" i="1"/>
  <c r="ET1672" i="1" s="1"/>
  <c r="ER78" i="1"/>
  <c r="EU78" i="1" s="1"/>
  <c r="ER102" i="1"/>
  <c r="ET102" i="1" s="1"/>
  <c r="ER110" i="1"/>
  <c r="ET110" i="1" s="1"/>
  <c r="ER147" i="1"/>
  <c r="ET147" i="1" s="1"/>
  <c r="ER155" i="1"/>
  <c r="ET155" i="1" s="1"/>
  <c r="ER163" i="1"/>
  <c r="ET163" i="1" s="1"/>
  <c r="ER65" i="1"/>
  <c r="EU65" i="1" s="1"/>
  <c r="ER81" i="1"/>
  <c r="ET81" i="1" s="1"/>
  <c r="ER89" i="1"/>
  <c r="EU89" i="1" s="1"/>
  <c r="ER97" i="1"/>
  <c r="ET97" i="1" s="1"/>
  <c r="ER118" i="1"/>
  <c r="EU118" i="1" s="1"/>
  <c r="ER126" i="1"/>
  <c r="EU126" i="1" s="1"/>
  <c r="ER134" i="1"/>
  <c r="EU134" i="1" s="1"/>
  <c r="ER142" i="1"/>
  <c r="EU142" i="1" s="1"/>
  <c r="ER150" i="1"/>
  <c r="EU150" i="1" s="1"/>
  <c r="ER166" i="1"/>
  <c r="ET166" i="1" s="1"/>
  <c r="ER182" i="1"/>
  <c r="ET182" i="1" s="1"/>
  <c r="ER190" i="1"/>
  <c r="EU190" i="1" s="1"/>
  <c r="ER198" i="1"/>
  <c r="EU198" i="1" s="1"/>
  <c r="ER214" i="1"/>
  <c r="EU214" i="1" s="1"/>
  <c r="ER222" i="1"/>
  <c r="EU222" i="1" s="1"/>
  <c r="ER238" i="1"/>
  <c r="ET238" i="1" s="1"/>
  <c r="ER254" i="1"/>
  <c r="ET254" i="1" s="1"/>
  <c r="ER283" i="1"/>
  <c r="EU283" i="1" s="1"/>
  <c r="ER360" i="1"/>
  <c r="ET360" i="1" s="1"/>
  <c r="ER368" i="1"/>
  <c r="ET368" i="1" s="1"/>
  <c r="ER373" i="1"/>
  <c r="EU373" i="1" s="1"/>
  <c r="ER376" i="1"/>
  <c r="ER399" i="1"/>
  <c r="ET399" i="1" s="1"/>
  <c r="ER418" i="1"/>
  <c r="EU418" i="1" s="1"/>
  <c r="ER426" i="1"/>
  <c r="EU426" i="1" s="1"/>
  <c r="ER434" i="1"/>
  <c r="EU434" i="1" s="1"/>
  <c r="ER450" i="1"/>
  <c r="ET450" i="1" s="1"/>
  <c r="ER489" i="1"/>
  <c r="EU489" i="1" s="1"/>
  <c r="ER505" i="1"/>
  <c r="EU505" i="1" s="1"/>
  <c r="ER521" i="1"/>
  <c r="EU521" i="1" s="1"/>
  <c r="ER537" i="1"/>
  <c r="EU537" i="1" s="1"/>
  <c r="ER550" i="1"/>
  <c r="EU550" i="1" s="1"/>
  <c r="ER558" i="1"/>
  <c r="EU558" i="1" s="1"/>
  <c r="ER582" i="1"/>
  <c r="EU582" i="1" s="1"/>
  <c r="ER590" i="1"/>
  <c r="ET590" i="1" s="1"/>
  <c r="ER629" i="1"/>
  <c r="ET629" i="1" s="1"/>
  <c r="ER653" i="1"/>
  <c r="EU653" i="1" s="1"/>
  <c r="ER719" i="1"/>
  <c r="EU719" i="1" s="1"/>
  <c r="ER729" i="1"/>
  <c r="ET729" i="1" s="1"/>
  <c r="ER739" i="1"/>
  <c r="ET739" i="1" s="1"/>
  <c r="ER758" i="1"/>
  <c r="EU758" i="1" s="1"/>
  <c r="ER774" i="1"/>
  <c r="ET774" i="1" s="1"/>
  <c r="ER779" i="1"/>
  <c r="ET779" i="1" s="1"/>
  <c r="ER787" i="1"/>
  <c r="ET787" i="1" s="1"/>
  <c r="ER803" i="1"/>
  <c r="ET803" i="1" s="1"/>
  <c r="ER819" i="1"/>
  <c r="EU819" i="1" s="1"/>
  <c r="ER827" i="1"/>
  <c r="ET827" i="1" s="1"/>
  <c r="ER846" i="1"/>
  <c r="ET846" i="1" s="1"/>
  <c r="ER851" i="1"/>
  <c r="ET851" i="1" s="1"/>
  <c r="ER891" i="1"/>
  <c r="EU891" i="1" s="1"/>
  <c r="ER915" i="1"/>
  <c r="EU915" i="1" s="1"/>
  <c r="ER997" i="1"/>
  <c r="ET997" i="1" s="1"/>
  <c r="ER1005" i="1"/>
  <c r="EU1005" i="1" s="1"/>
  <c r="ER1008" i="1"/>
  <c r="ET1008" i="1" s="1"/>
  <c r="ER1016" i="1"/>
  <c r="EU1016" i="1" s="1"/>
  <c r="ER1024" i="1"/>
  <c r="EU1024" i="1" s="1"/>
  <c r="ER1040" i="1"/>
  <c r="EU1040" i="1" s="1"/>
  <c r="ER1056" i="1"/>
  <c r="EU1056" i="1" s="1"/>
  <c r="ER1082" i="1"/>
  <c r="EU1082" i="1" s="1"/>
  <c r="ER1137" i="1"/>
  <c r="EU1137" i="1" s="1"/>
  <c r="ER1145" i="1"/>
  <c r="EU1145" i="1" s="1"/>
  <c r="ER1179" i="1"/>
  <c r="EU1179" i="1" s="1"/>
  <c r="ER1187" i="1"/>
  <c r="EU1187" i="1" s="1"/>
  <c r="ER1195" i="1"/>
  <c r="ET1195" i="1" s="1"/>
  <c r="ER1203" i="1"/>
  <c r="ET1203" i="1" s="1"/>
  <c r="ER1211" i="1"/>
  <c r="EU1211" i="1" s="1"/>
  <c r="ER1227" i="1"/>
  <c r="ET1227" i="1" s="1"/>
  <c r="ER1259" i="1"/>
  <c r="ET1259" i="1" s="1"/>
  <c r="ER1351" i="1"/>
  <c r="EU1351" i="1" s="1"/>
  <c r="ER1380" i="1"/>
  <c r="EU1380" i="1" s="1"/>
  <c r="ER1393" i="1"/>
  <c r="EU1393" i="1" s="1"/>
  <c r="ER1406" i="1"/>
  <c r="ET1406" i="1" s="1"/>
  <c r="ER1414" i="1"/>
  <c r="EU1414" i="1" s="1"/>
  <c r="ER1440" i="1"/>
  <c r="EU1440" i="1" s="1"/>
  <c r="ER1461" i="1"/>
  <c r="ET1461" i="1" s="1"/>
  <c r="ER1464" i="1"/>
  <c r="EU1464" i="1" s="1"/>
  <c r="ER1511" i="1"/>
  <c r="EU1511" i="1" s="1"/>
  <c r="ER1524" i="1"/>
  <c r="ET1524" i="1" s="1"/>
  <c r="ER1532" i="1"/>
  <c r="ER1582" i="1"/>
  <c r="EU1582" i="1" s="1"/>
  <c r="ER1614" i="1"/>
  <c r="ET1614" i="1" s="1"/>
  <c r="ER1662" i="1"/>
  <c r="EU1662" i="1" s="1"/>
  <c r="EU974" i="1"/>
  <c r="ET974" i="1"/>
  <c r="EU1237" i="1"/>
  <c r="ET1237" i="1"/>
  <c r="ET1377" i="1"/>
  <c r="EU1377" i="1"/>
  <c r="ER63" i="1"/>
  <c r="ET63" i="1" s="1"/>
  <c r="ER68" i="1"/>
  <c r="ET68" i="1" s="1"/>
  <c r="ER71" i="1"/>
  <c r="ET71" i="1" s="1"/>
  <c r="ER87" i="1"/>
  <c r="EU87" i="1" s="1"/>
  <c r="ER113" i="1"/>
  <c r="EU113" i="1" s="1"/>
  <c r="ER121" i="1"/>
  <c r="ET121" i="1" s="1"/>
  <c r="ER129" i="1"/>
  <c r="EU129" i="1" s="1"/>
  <c r="ER145" i="1"/>
  <c r="ER189" i="1"/>
  <c r="EU189" i="1" s="1"/>
  <c r="ER207" i="1"/>
  <c r="EU207" i="1" s="1"/>
  <c r="ER252" i="1"/>
  <c r="EU252" i="1" s="1"/>
  <c r="ER270" i="1"/>
  <c r="ET270" i="1" s="1"/>
  <c r="ER288" i="1"/>
  <c r="ET288" i="1" s="1"/>
  <c r="ER319" i="1"/>
  <c r="EU319" i="1" s="1"/>
  <c r="ER327" i="1"/>
  <c r="ET327" i="1" s="1"/>
  <c r="ER340" i="1"/>
  <c r="ER345" i="1"/>
  <c r="ET345" i="1" s="1"/>
  <c r="ER363" i="1"/>
  <c r="ET363" i="1" s="1"/>
  <c r="ER371" i="1"/>
  <c r="EU371" i="1" s="1"/>
  <c r="ER389" i="1"/>
  <c r="EU389" i="1" s="1"/>
  <c r="ER405" i="1"/>
  <c r="EU405" i="1" s="1"/>
  <c r="ER421" i="1"/>
  <c r="EU421" i="1" s="1"/>
  <c r="ER437" i="1"/>
  <c r="ET437" i="1" s="1"/>
  <c r="ER455" i="1"/>
  <c r="EU455" i="1" s="1"/>
  <c r="ER463" i="1"/>
  <c r="ET463" i="1" s="1"/>
  <c r="ER481" i="1"/>
  <c r="EU481" i="1" s="1"/>
  <c r="ER494" i="1"/>
  <c r="ER507" i="1"/>
  <c r="EU507" i="1" s="1"/>
  <c r="ER565" i="1"/>
  <c r="ET565" i="1" s="1"/>
  <c r="ER578" i="1"/>
  <c r="EU578" i="1" s="1"/>
  <c r="ER586" i="1"/>
  <c r="EU586" i="1" s="1"/>
  <c r="ER596" i="1"/>
  <c r="EU596" i="1" s="1"/>
  <c r="ER601" i="1"/>
  <c r="EU601" i="1" s="1"/>
  <c r="ER609" i="1"/>
  <c r="EU609" i="1" s="1"/>
  <c r="ER659" i="1"/>
  <c r="ET659" i="1" s="1"/>
  <c r="ER703" i="1"/>
  <c r="EU703" i="1" s="1"/>
  <c r="ER706" i="1"/>
  <c r="ET706" i="1" s="1"/>
  <c r="ER711" i="1"/>
  <c r="ET711" i="1" s="1"/>
  <c r="ER763" i="1"/>
  <c r="ET763" i="1" s="1"/>
  <c r="ER771" i="1"/>
  <c r="ER802" i="1"/>
  <c r="ER852" i="1"/>
  <c r="EU852" i="1" s="1"/>
  <c r="ER860" i="1"/>
  <c r="EU860" i="1" s="1"/>
  <c r="ER868" i="1"/>
  <c r="EU868" i="1" s="1"/>
  <c r="ER876" i="1"/>
  <c r="EU876" i="1" s="1"/>
  <c r="ER889" i="1"/>
  <c r="ET889" i="1" s="1"/>
  <c r="ER984" i="1"/>
  <c r="EU984" i="1" s="1"/>
  <c r="ER999" i="1"/>
  <c r="ER1031" i="1"/>
  <c r="EU1031" i="1" s="1"/>
  <c r="ER1039" i="1"/>
  <c r="EU1039" i="1" s="1"/>
  <c r="ER1244" i="1"/>
  <c r="ET1244" i="1" s="1"/>
  <c r="ER1260" i="1"/>
  <c r="EU1260" i="1" s="1"/>
  <c r="ER1470" i="1"/>
  <c r="ET1470" i="1" s="1"/>
  <c r="ER1475" i="1"/>
  <c r="ET1475" i="1" s="1"/>
  <c r="ER1538" i="1"/>
  <c r="EU1538" i="1" s="1"/>
  <c r="ER1546" i="1"/>
  <c r="EU1546" i="1" s="1"/>
  <c r="ER70" i="1"/>
  <c r="EU70" i="1" s="1"/>
  <c r="ER86" i="1"/>
  <c r="EU86" i="1" s="1"/>
  <c r="ER206" i="1"/>
  <c r="EU206" i="1" s="1"/>
  <c r="ER12" i="1"/>
  <c r="ET12" i="1" s="1"/>
  <c r="ER52" i="1"/>
  <c r="EU52" i="1" s="1"/>
  <c r="ER230" i="1"/>
  <c r="EU230" i="1" s="1"/>
  <c r="ET1411" i="1"/>
  <c r="EU1411" i="1"/>
  <c r="ER157" i="1"/>
  <c r="EU157" i="1" s="1"/>
  <c r="ER105" i="1"/>
  <c r="ET105" i="1" s="1"/>
  <c r="ER173" i="1"/>
  <c r="EU173" i="1" s="1"/>
  <c r="EU201" i="1"/>
  <c r="ER246" i="1"/>
  <c r="EU246" i="1" s="1"/>
  <c r="ER8" i="1"/>
  <c r="ET8" i="1" s="1"/>
  <c r="ER32" i="1"/>
  <c r="ET32" i="1" s="1"/>
  <c r="ER40" i="1"/>
  <c r="EU40" i="1" s="1"/>
  <c r="ER48" i="1"/>
  <c r="EU48" i="1" s="1"/>
  <c r="ER77" i="1"/>
  <c r="EU77" i="1" s="1"/>
  <c r="ER85" i="1"/>
  <c r="ET85" i="1" s="1"/>
  <c r="ER124" i="1"/>
  <c r="EU124" i="1" s="1"/>
  <c r="ER140" i="1"/>
  <c r="EU140" i="1" s="1"/>
  <c r="ER164" i="1"/>
  <c r="ET164" i="1" s="1"/>
  <c r="ER169" i="1"/>
  <c r="ET169" i="1" s="1"/>
  <c r="ER174" i="1"/>
  <c r="EU174" i="1" s="1"/>
  <c r="ER200" i="1"/>
  <c r="ET200" i="1" s="1"/>
  <c r="ER205" i="1"/>
  <c r="EU205" i="1" s="1"/>
  <c r="ER223" i="1"/>
  <c r="EU223" i="1" s="1"/>
  <c r="ER226" i="1"/>
  <c r="EU226" i="1" s="1"/>
  <c r="ER239" i="1"/>
  <c r="EU239" i="1" s="1"/>
  <c r="ER242" i="1"/>
  <c r="EU242" i="1" s="1"/>
  <c r="ER250" i="1"/>
  <c r="ET250" i="1" s="1"/>
  <c r="ER268" i="1"/>
  <c r="ET268" i="1" s="1"/>
  <c r="ER284" i="1"/>
  <c r="EU284" i="1" s="1"/>
  <c r="ER299" i="1"/>
  <c r="EU299" i="1" s="1"/>
  <c r="ER312" i="1"/>
  <c r="ET312" i="1" s="1"/>
  <c r="ER335" i="1"/>
  <c r="EU335" i="1" s="1"/>
  <c r="ER361" i="1"/>
  <c r="ET361" i="1" s="1"/>
  <c r="ER366" i="1"/>
  <c r="ET366" i="1" s="1"/>
  <c r="ER374" i="1"/>
  <c r="EU374" i="1" s="1"/>
  <c r="ER515" i="1"/>
  <c r="EU515" i="1" s="1"/>
  <c r="ER581" i="1"/>
  <c r="ET581" i="1" s="1"/>
  <c r="ER589" i="1"/>
  <c r="ET589" i="1" s="1"/>
  <c r="ER654" i="1"/>
  <c r="EU654" i="1" s="1"/>
  <c r="ER1026" i="1"/>
  <c r="EU1026" i="1" s="1"/>
  <c r="ER1136" i="1"/>
  <c r="ET1136" i="1" s="1"/>
  <c r="ER1201" i="1"/>
  <c r="EU1201" i="1" s="1"/>
  <c r="ER1578" i="1"/>
  <c r="EU1578" i="1" s="1"/>
  <c r="ER1586" i="1"/>
  <c r="EU1586" i="1" s="1"/>
  <c r="ER382" i="1"/>
  <c r="EU382" i="1" s="1"/>
  <c r="ER670" i="1"/>
  <c r="ET670" i="1" s="1"/>
  <c r="ER785" i="1"/>
  <c r="ET785" i="1" s="1"/>
  <c r="ER850" i="1"/>
  <c r="ER1191" i="1"/>
  <c r="ET1191" i="1" s="1"/>
  <c r="ER14" i="1"/>
  <c r="EU14" i="1" s="1"/>
  <c r="ER22" i="1"/>
  <c r="EU22" i="1" s="1"/>
  <c r="ER38" i="1"/>
  <c r="EU38" i="1" s="1"/>
  <c r="ER54" i="1"/>
  <c r="EU54" i="1" s="1"/>
  <c r="ER67" i="1"/>
  <c r="EU67" i="1" s="1"/>
  <c r="ER83" i="1"/>
  <c r="EU83" i="1" s="1"/>
  <c r="ER99" i="1"/>
  <c r="ET99" i="1" s="1"/>
  <c r="ER154" i="1"/>
  <c r="EU154" i="1" s="1"/>
  <c r="ER162" i="1"/>
  <c r="EU162" i="1" s="1"/>
  <c r="ER172" i="1"/>
  <c r="EU172" i="1" s="1"/>
  <c r="ER185" i="1"/>
  <c r="EU185" i="1" s="1"/>
  <c r="ER216" i="1"/>
  <c r="ET216" i="1" s="1"/>
  <c r="ER224" i="1"/>
  <c r="ET224" i="1" s="1"/>
  <c r="ER229" i="1"/>
  <c r="EU229" i="1" s="1"/>
  <c r="ER232" i="1"/>
  <c r="ET232" i="1" s="1"/>
  <c r="ER253" i="1"/>
  <c r="EU253" i="1" s="1"/>
  <c r="ER271" i="1"/>
  <c r="EU271" i="1" s="1"/>
  <c r="ER274" i="1"/>
  <c r="EU274" i="1" s="1"/>
  <c r="ER282" i="1"/>
  <c r="EU282" i="1" s="1"/>
  <c r="ER292" i="1"/>
  <c r="ET292" i="1" s="1"/>
  <c r="ER297" i="1"/>
  <c r="ET297" i="1" s="1"/>
  <c r="ER302" i="1"/>
  <c r="ET302" i="1" s="1"/>
  <c r="ER305" i="1"/>
  <c r="ET305" i="1" s="1"/>
  <c r="ER336" i="1"/>
  <c r="EU336" i="1" s="1"/>
  <c r="ER359" i="1"/>
  <c r="ET359" i="1" s="1"/>
  <c r="ER380" i="1"/>
  <c r="EU380" i="1" s="1"/>
  <c r="ER385" i="1"/>
  <c r="ET385" i="1" s="1"/>
  <c r="ER393" i="1"/>
  <c r="EU393" i="1" s="1"/>
  <c r="ER398" i="1"/>
  <c r="EU398" i="1" s="1"/>
  <c r="ER401" i="1"/>
  <c r="ET401" i="1" s="1"/>
  <c r="ER406" i="1"/>
  <c r="EU406" i="1" s="1"/>
  <c r="ER409" i="1"/>
  <c r="EU409" i="1" s="1"/>
  <c r="ER417" i="1"/>
  <c r="ET417" i="1" s="1"/>
  <c r="ER425" i="1"/>
  <c r="ET425" i="1" s="1"/>
  <c r="ER433" i="1"/>
  <c r="ET433" i="1" s="1"/>
  <c r="ER441" i="1"/>
  <c r="EU441" i="1" s="1"/>
  <c r="ER449" i="1"/>
  <c r="ET449" i="1" s="1"/>
  <c r="ER454" i="1"/>
  <c r="EU454" i="1" s="1"/>
  <c r="ER472" i="1"/>
  <c r="EU472" i="1" s="1"/>
  <c r="ER503" i="1"/>
  <c r="ET503" i="1" s="1"/>
  <c r="ER532" i="1"/>
  <c r="ET532" i="1" s="1"/>
  <c r="ER540" i="1"/>
  <c r="ET540" i="1" s="1"/>
  <c r="ER545" i="1"/>
  <c r="EU545" i="1" s="1"/>
  <c r="ER548" i="1"/>
  <c r="EU548" i="1" s="1"/>
  <c r="ER553" i="1"/>
  <c r="ET553" i="1" s="1"/>
  <c r="ER569" i="1"/>
  <c r="EU569" i="1" s="1"/>
  <c r="ER574" i="1"/>
  <c r="ER613" i="1"/>
  <c r="ET613" i="1" s="1"/>
  <c r="ER621" i="1"/>
  <c r="ET621" i="1" s="1"/>
  <c r="ER642" i="1"/>
  <c r="EU642" i="1" s="1"/>
  <c r="ER655" i="1"/>
  <c r="EU655" i="1" s="1"/>
  <c r="ER715" i="1"/>
  <c r="EU715" i="1" s="1"/>
  <c r="ER733" i="1"/>
  <c r="ET733" i="1" s="1"/>
  <c r="ER751" i="1"/>
  <c r="EU751" i="1" s="1"/>
  <c r="ER832" i="1"/>
  <c r="EU832" i="1" s="1"/>
  <c r="ER840" i="1"/>
  <c r="EU840" i="1" s="1"/>
  <c r="ER914" i="1"/>
  <c r="EU914" i="1" s="1"/>
  <c r="ER922" i="1"/>
  <c r="ET922" i="1" s="1"/>
  <c r="ER959" i="1"/>
  <c r="ET959" i="1" s="1"/>
  <c r="ER1158" i="1"/>
  <c r="ET1158" i="1" s="1"/>
  <c r="ER1508" i="1"/>
  <c r="ET1508" i="1" s="1"/>
  <c r="ER1516" i="1"/>
  <c r="EU1516" i="1" s="1"/>
  <c r="ER256" i="1"/>
  <c r="ET256" i="1" s="1"/>
  <c r="ER326" i="1"/>
  <c r="ET326" i="1" s="1"/>
  <c r="ER344" i="1"/>
  <c r="EU344" i="1" s="1"/>
  <c r="ER357" i="1"/>
  <c r="EU357" i="1" s="1"/>
  <c r="ER370" i="1"/>
  <c r="EU370" i="1" s="1"/>
  <c r="ER396" i="1"/>
  <c r="ET396" i="1" s="1"/>
  <c r="ER480" i="1"/>
  <c r="EU480" i="1" s="1"/>
  <c r="ER603" i="1"/>
  <c r="EU603" i="1" s="1"/>
  <c r="ER616" i="1"/>
  <c r="EU616" i="1" s="1"/>
  <c r="ER736" i="1"/>
  <c r="EU736" i="1" s="1"/>
  <c r="ER746" i="1"/>
  <c r="EU746" i="1" s="1"/>
  <c r="ER811" i="1"/>
  <c r="EU811" i="1" s="1"/>
  <c r="ER835" i="1"/>
  <c r="ET835" i="1" s="1"/>
  <c r="ER843" i="1"/>
  <c r="ER904" i="1"/>
  <c r="EU904" i="1" s="1"/>
  <c r="ER1088" i="1"/>
  <c r="EU1088" i="1" s="1"/>
  <c r="ER1096" i="1"/>
  <c r="EU1096" i="1" s="1"/>
  <c r="ER1104" i="1"/>
  <c r="ET1104" i="1" s="1"/>
  <c r="ER1114" i="1"/>
  <c r="ET1114" i="1" s="1"/>
  <c r="ER269" i="1"/>
  <c r="EU269" i="1" s="1"/>
  <c r="ER272" i="1"/>
  <c r="ET272" i="1" s="1"/>
  <c r="ER295" i="1"/>
  <c r="ET295" i="1" s="1"/>
  <c r="ER303" i="1"/>
  <c r="ET303" i="1" s="1"/>
  <c r="ER321" i="1"/>
  <c r="ET321" i="1" s="1"/>
  <c r="ER329" i="1"/>
  <c r="ET329" i="1" s="1"/>
  <c r="ER334" i="1"/>
  <c r="ET334" i="1" s="1"/>
  <c r="ER342" i="1"/>
  <c r="EU342" i="1" s="1"/>
  <c r="ER347" i="1"/>
  <c r="EU347" i="1" s="1"/>
  <c r="ER352" i="1"/>
  <c r="EU352" i="1" s="1"/>
  <c r="ER391" i="1"/>
  <c r="EU391" i="1" s="1"/>
  <c r="ER407" i="1"/>
  <c r="EU407" i="1" s="1"/>
  <c r="ER415" i="1"/>
  <c r="ET415" i="1" s="1"/>
  <c r="ER423" i="1"/>
  <c r="EU423" i="1" s="1"/>
  <c r="ER431" i="1"/>
  <c r="ET431" i="1" s="1"/>
  <c r="ER439" i="1"/>
  <c r="EU439" i="1" s="1"/>
  <c r="ER447" i="1"/>
  <c r="ET447" i="1" s="1"/>
  <c r="ER460" i="1"/>
  <c r="EU460" i="1" s="1"/>
  <c r="ER465" i="1"/>
  <c r="ET465" i="1" s="1"/>
  <c r="ER470" i="1"/>
  <c r="ET470" i="1" s="1"/>
  <c r="ER588" i="1"/>
  <c r="EU588" i="1" s="1"/>
  <c r="ER598" i="1"/>
  <c r="ET598" i="1" s="1"/>
  <c r="ER619" i="1"/>
  <c r="EU619" i="1" s="1"/>
  <c r="ER687" i="1"/>
  <c r="EU687" i="1" s="1"/>
  <c r="ER708" i="1"/>
  <c r="EU708" i="1" s="1"/>
  <c r="ER726" i="1"/>
  <c r="ET726" i="1" s="1"/>
  <c r="ER796" i="1"/>
  <c r="EU796" i="1" s="1"/>
  <c r="ER1001" i="1"/>
  <c r="EU1001" i="1" s="1"/>
  <c r="ER1075" i="1"/>
  <c r="ET1075" i="1" s="1"/>
  <c r="ER1091" i="1"/>
  <c r="EU1091" i="1" s="1"/>
  <c r="ER1161" i="1"/>
  <c r="EU1161" i="1" s="1"/>
  <c r="ER1423" i="1"/>
  <c r="ER509" i="1"/>
  <c r="ET509" i="1" s="1"/>
  <c r="ER514" i="1"/>
  <c r="EU514" i="1" s="1"/>
  <c r="ER538" i="1"/>
  <c r="ET538" i="1" s="1"/>
  <c r="ER572" i="1"/>
  <c r="EU572" i="1" s="1"/>
  <c r="ER577" i="1"/>
  <c r="EU577" i="1" s="1"/>
  <c r="ER585" i="1"/>
  <c r="ET585" i="1" s="1"/>
  <c r="ER610" i="1"/>
  <c r="EU610" i="1" s="1"/>
  <c r="ER630" i="1"/>
  <c r="EU630" i="1" s="1"/>
  <c r="ER643" i="1"/>
  <c r="ET643" i="1" s="1"/>
  <c r="ER674" i="1"/>
  <c r="ER722" i="1"/>
  <c r="EU722" i="1" s="1"/>
  <c r="ER744" i="1"/>
  <c r="EU744" i="1" s="1"/>
  <c r="ER760" i="1"/>
  <c r="EU760" i="1" s="1"/>
  <c r="ER770" i="1"/>
  <c r="ET770" i="1" s="1"/>
  <c r="ER831" i="1"/>
  <c r="EU831" i="1" s="1"/>
  <c r="ER839" i="1"/>
  <c r="EU839" i="1" s="1"/>
  <c r="ER888" i="1"/>
  <c r="EU888" i="1" s="1"/>
  <c r="ER898" i="1"/>
  <c r="EU898" i="1" s="1"/>
  <c r="ER934" i="1"/>
  <c r="EU934" i="1" s="1"/>
  <c r="ER945" i="1"/>
  <c r="ET945" i="1" s="1"/>
  <c r="ER950" i="1"/>
  <c r="EU950" i="1" s="1"/>
  <c r="ER975" i="1"/>
  <c r="ET975" i="1" s="1"/>
  <c r="ER993" i="1"/>
  <c r="EU993" i="1" s="1"/>
  <c r="ER998" i="1"/>
  <c r="ET998" i="1" s="1"/>
  <c r="ER1010" i="1"/>
  <c r="EU1010" i="1" s="1"/>
  <c r="ER1035" i="1"/>
  <c r="EU1035" i="1" s="1"/>
  <c r="ER1064" i="1"/>
  <c r="EU1064" i="1" s="1"/>
  <c r="ER1074" i="1"/>
  <c r="EU1074" i="1" s="1"/>
  <c r="ER1090" i="1"/>
  <c r="ET1090" i="1" s="1"/>
  <c r="ER1103" i="1"/>
  <c r="EU1103" i="1" s="1"/>
  <c r="ER1216" i="1"/>
  <c r="EU1216" i="1" s="1"/>
  <c r="ER1315" i="1"/>
  <c r="ER1317" i="1"/>
  <c r="EU1317" i="1" s="1"/>
  <c r="ER1337" i="1"/>
  <c r="ET1337" i="1" s="1"/>
  <c r="ER1358" i="1"/>
  <c r="EU1358" i="1" s="1"/>
  <c r="ER1363" i="1"/>
  <c r="ER1410" i="1"/>
  <c r="EU1410" i="1" s="1"/>
  <c r="ER1412" i="1"/>
  <c r="ET1412" i="1" s="1"/>
  <c r="ER1439" i="1"/>
  <c r="ET1439" i="1" s="1"/>
  <c r="ER1449" i="1"/>
  <c r="ER1459" i="1"/>
  <c r="EU1459" i="1" s="1"/>
  <c r="ER1474" i="1"/>
  <c r="EU1474" i="1" s="1"/>
  <c r="ET1504" i="1"/>
  <c r="ER1512" i="1"/>
  <c r="EU1512" i="1" s="1"/>
  <c r="ER1537" i="1"/>
  <c r="ET1537" i="1" s="1"/>
  <c r="ER1550" i="1"/>
  <c r="ER1577" i="1"/>
  <c r="ET1577" i="1" s="1"/>
  <c r="ER1590" i="1"/>
  <c r="EU1590" i="1" s="1"/>
  <c r="ER1593" i="1"/>
  <c r="ER1603" i="1"/>
  <c r="EU1603" i="1" s="1"/>
  <c r="ER1608" i="1"/>
  <c r="EU1608" i="1" s="1"/>
  <c r="ER1613" i="1"/>
  <c r="EU1613" i="1" s="1"/>
  <c r="ER1618" i="1"/>
  <c r="ER1630" i="1"/>
  <c r="ET1630" i="1" s="1"/>
  <c r="ER1638" i="1"/>
  <c r="ET1638" i="1" s="1"/>
  <c r="ER1653" i="1"/>
  <c r="EU1653" i="1" s="1"/>
  <c r="ER1658" i="1"/>
  <c r="EU1658" i="1" s="1"/>
  <c r="ER1663" i="1"/>
  <c r="ET1663" i="1" s="1"/>
  <c r="ER1671" i="1"/>
  <c r="ET1671" i="1" s="1"/>
  <c r="ER1689" i="1"/>
  <c r="EU1689" i="1" s="1"/>
  <c r="ER483" i="1"/>
  <c r="ET483" i="1" s="1"/>
  <c r="ER525" i="1"/>
  <c r="ET525" i="1" s="1"/>
  <c r="ER533" i="1"/>
  <c r="ET533" i="1" s="1"/>
  <c r="ER541" i="1"/>
  <c r="ET541" i="1" s="1"/>
  <c r="ER562" i="1"/>
  <c r="EU562" i="1" s="1"/>
  <c r="ER570" i="1"/>
  <c r="EU570" i="1" s="1"/>
  <c r="ER580" i="1"/>
  <c r="EU580" i="1" s="1"/>
  <c r="ER605" i="1"/>
  <c r="ET605" i="1" s="1"/>
  <c r="ER615" i="1"/>
  <c r="EU615" i="1" s="1"/>
  <c r="ER620" i="1"/>
  <c r="EU620" i="1" s="1"/>
  <c r="ER651" i="1"/>
  <c r="ET651" i="1" s="1"/>
  <c r="ER664" i="1"/>
  <c r="EU664" i="1" s="1"/>
  <c r="ER669" i="1"/>
  <c r="ET669" i="1" s="1"/>
  <c r="ER692" i="1"/>
  <c r="ET692" i="1" s="1"/>
  <c r="ER702" i="1"/>
  <c r="EU702" i="1" s="1"/>
  <c r="ER710" i="1"/>
  <c r="EU710" i="1" s="1"/>
  <c r="ER742" i="1"/>
  <c r="EU742" i="1" s="1"/>
  <c r="ER750" i="1"/>
  <c r="ET750" i="1" s="1"/>
  <c r="ER755" i="1"/>
  <c r="ET755" i="1" s="1"/>
  <c r="ER768" i="1"/>
  <c r="EU768" i="1" s="1"/>
  <c r="ER776" i="1"/>
  <c r="EU776" i="1" s="1"/>
  <c r="ER801" i="1"/>
  <c r="EU801" i="1" s="1"/>
  <c r="ER870" i="1"/>
  <c r="EU870" i="1" s="1"/>
  <c r="ER886" i="1"/>
  <c r="ER903" i="1"/>
  <c r="ET903" i="1" s="1"/>
  <c r="ER916" i="1"/>
  <c r="ET916" i="1" s="1"/>
  <c r="ER924" i="1"/>
  <c r="EU924" i="1" s="1"/>
  <c r="ER966" i="1"/>
  <c r="ET966" i="1" s="1"/>
  <c r="ER986" i="1"/>
  <c r="EU986" i="1" s="1"/>
  <c r="ER1015" i="1"/>
  <c r="ET1015" i="1" s="1"/>
  <c r="ER1023" i="1"/>
  <c r="ET1023" i="1" s="1"/>
  <c r="ER1067" i="1"/>
  <c r="ET1067" i="1" s="1"/>
  <c r="ER1080" i="1"/>
  <c r="EU1080" i="1" s="1"/>
  <c r="ER1093" i="1"/>
  <c r="ET1093" i="1" s="1"/>
  <c r="ER1101" i="1"/>
  <c r="ET1101" i="1" s="1"/>
  <c r="ER1116" i="1"/>
  <c r="ER1121" i="1"/>
  <c r="EU1121" i="1" s="1"/>
  <c r="ER1128" i="1"/>
  <c r="ET1128" i="1" s="1"/>
  <c r="ER1133" i="1"/>
  <c r="ET1133" i="1" s="1"/>
  <c r="ER1155" i="1"/>
  <c r="ET1155" i="1" s="1"/>
  <c r="ER1163" i="1"/>
  <c r="EU1163" i="1" s="1"/>
  <c r="ER1173" i="1"/>
  <c r="ET1173" i="1" s="1"/>
  <c r="ER1178" i="1"/>
  <c r="ER1214" i="1"/>
  <c r="ET1214" i="1" s="1"/>
  <c r="ER1221" i="1"/>
  <c r="EU1221" i="1" s="1"/>
  <c r="ER1224" i="1"/>
  <c r="ER1246" i="1"/>
  <c r="EU1246" i="1" s="1"/>
  <c r="ER1249" i="1"/>
  <c r="ET1249" i="1" s="1"/>
  <c r="ER1254" i="1"/>
  <c r="ET1254" i="1" s="1"/>
  <c r="ER1262" i="1"/>
  <c r="EU1262" i="1" s="1"/>
  <c r="ER1298" i="1"/>
  <c r="EU1298" i="1" s="1"/>
  <c r="ER1308" i="1"/>
  <c r="EU1308" i="1" s="1"/>
  <c r="ER1320" i="1"/>
  <c r="EU1320" i="1" s="1"/>
  <c r="ER1371" i="1"/>
  <c r="ET1371" i="1" s="1"/>
  <c r="ER1378" i="1"/>
  <c r="EU1378" i="1" s="1"/>
  <c r="ER1383" i="1"/>
  <c r="EU1383" i="1" s="1"/>
  <c r="ER1390" i="1"/>
  <c r="ET1390" i="1" s="1"/>
  <c r="ER1405" i="1"/>
  <c r="ET1405" i="1" s="1"/>
  <c r="ER1415" i="1"/>
  <c r="ER1427" i="1"/>
  <c r="ET1427" i="1" s="1"/>
  <c r="ER1462" i="1"/>
  <c r="EU1462" i="1" s="1"/>
  <c r="ER1472" i="1"/>
  <c r="EU1472" i="1" s="1"/>
  <c r="ER1492" i="1"/>
  <c r="EU1492" i="1" s="1"/>
  <c r="ER1520" i="1"/>
  <c r="EU1520" i="1" s="1"/>
  <c r="ER1560" i="1"/>
  <c r="EU1560" i="1" s="1"/>
  <c r="ER1628" i="1"/>
  <c r="EU1628" i="1" s="1"/>
  <c r="ER1641" i="1"/>
  <c r="ET1641" i="1" s="1"/>
  <c r="ER1651" i="1"/>
  <c r="ET1651" i="1" s="1"/>
  <c r="ER1656" i="1"/>
  <c r="EU1656" i="1" s="1"/>
  <c r="ER1275" i="1"/>
  <c r="ER1318" i="1"/>
  <c r="ET1318" i="1" s="1"/>
  <c r="ER1323" i="1"/>
  <c r="ET1323" i="1" s="1"/>
  <c r="ER1328" i="1"/>
  <c r="ER1338" i="1"/>
  <c r="ER1366" i="1"/>
  <c r="EU1366" i="1" s="1"/>
  <c r="ER1374" i="1"/>
  <c r="EU1374" i="1" s="1"/>
  <c r="ER1388" i="1"/>
  <c r="ER1420" i="1"/>
  <c r="ET1420" i="1" s="1"/>
  <c r="ER1437" i="1"/>
  <c r="ET1437" i="1" s="1"/>
  <c r="ER1442" i="1"/>
  <c r="EU1442" i="1" s="1"/>
  <c r="ER1505" i="1"/>
  <c r="EU1505" i="1" s="1"/>
  <c r="ER1553" i="1"/>
  <c r="ER1606" i="1"/>
  <c r="ET1606" i="1" s="1"/>
  <c r="ER1611" i="1"/>
  <c r="ET1611" i="1" s="1"/>
  <c r="ER1621" i="1"/>
  <c r="EU1621" i="1" s="1"/>
  <c r="ER1626" i="1"/>
  <c r="ER1649" i="1"/>
  <c r="ET1649" i="1" s="1"/>
  <c r="ER1669" i="1"/>
  <c r="EU1669" i="1" s="1"/>
  <c r="ER1604" i="1"/>
  <c r="ET1604" i="1" s="1"/>
  <c r="ER979" i="1"/>
  <c r="ET979" i="1" s="1"/>
  <c r="ER987" i="1"/>
  <c r="EU987" i="1" s="1"/>
  <c r="ER990" i="1"/>
  <c r="EU990" i="1" s="1"/>
  <c r="ER1009" i="1"/>
  <c r="ET1009" i="1" s="1"/>
  <c r="ER1032" i="1"/>
  <c r="ET1032" i="1" s="1"/>
  <c r="ER1063" i="1"/>
  <c r="ET1063" i="1" s="1"/>
  <c r="ER1073" i="1"/>
  <c r="EU1073" i="1" s="1"/>
  <c r="ER1149" i="1"/>
  <c r="ET1149" i="1" s="1"/>
  <c r="ER1154" i="1"/>
  <c r="ER1186" i="1"/>
  <c r="ET1186" i="1" s="1"/>
  <c r="ER1189" i="1"/>
  <c r="ET1189" i="1" s="1"/>
  <c r="ER1194" i="1"/>
  <c r="ET1194" i="1" s="1"/>
  <c r="ER1210" i="1"/>
  <c r="ET1210" i="1" s="1"/>
  <c r="ER1220" i="1"/>
  <c r="EU1220" i="1" s="1"/>
  <c r="ER1230" i="1"/>
  <c r="EU1230" i="1" s="1"/>
  <c r="ER1233" i="1"/>
  <c r="ET1233" i="1" s="1"/>
  <c r="ER1240" i="1"/>
  <c r="ER1289" i="1"/>
  <c r="ET1289" i="1" s="1"/>
  <c r="ER1309" i="1"/>
  <c r="EU1309" i="1" s="1"/>
  <c r="ER1312" i="1"/>
  <c r="ER1314" i="1"/>
  <c r="EU1314" i="1" s="1"/>
  <c r="ER1319" i="1"/>
  <c r="ER1324" i="1"/>
  <c r="ET1324" i="1" s="1"/>
  <c r="ER1352" i="1"/>
  <c r="EU1352" i="1" s="1"/>
  <c r="ER1362" i="1"/>
  <c r="EU1362" i="1" s="1"/>
  <c r="ER1367" i="1"/>
  <c r="ET1367" i="1" s="1"/>
  <c r="ER1396" i="1"/>
  <c r="ET1396" i="1" s="1"/>
  <c r="ER1448" i="1"/>
  <c r="ET1448" i="1" s="1"/>
  <c r="ER1453" i="1"/>
  <c r="ET1453" i="1" s="1"/>
  <c r="ER1486" i="1"/>
  <c r="EU1486" i="1" s="1"/>
  <c r="ER1493" i="1"/>
  <c r="ET1493" i="1" s="1"/>
  <c r="ER1496" i="1"/>
  <c r="EU1496" i="1" s="1"/>
  <c r="ER1506" i="1"/>
  <c r="ET1506" i="1" s="1"/>
  <c r="ER1514" i="1"/>
  <c r="ET1514" i="1" s="1"/>
  <c r="ER1569" i="1"/>
  <c r="ET1569" i="1" s="1"/>
  <c r="ER1592" i="1"/>
  <c r="EU1592" i="1" s="1"/>
  <c r="ER1602" i="1"/>
  <c r="EU1602" i="1" s="1"/>
  <c r="ER1617" i="1"/>
  <c r="EU1617" i="1" s="1"/>
  <c r="ER1637" i="1"/>
  <c r="EU1637" i="1" s="1"/>
  <c r="ER1650" i="1"/>
  <c r="ER1675" i="1"/>
  <c r="ET1675" i="1" s="1"/>
  <c r="ER1678" i="1"/>
  <c r="ET1678" i="1" s="1"/>
  <c r="ER902" i="1"/>
  <c r="ER1686" i="1"/>
  <c r="EU1686" i="1" s="1"/>
  <c r="ER861" i="1"/>
  <c r="EU861" i="1" s="1"/>
  <c r="ER869" i="1"/>
  <c r="EU869" i="1" s="1"/>
  <c r="ER885" i="1"/>
  <c r="ET885" i="1" s="1"/>
  <c r="ER931" i="1"/>
  <c r="EU931" i="1" s="1"/>
  <c r="ER939" i="1"/>
  <c r="EU939" i="1" s="1"/>
  <c r="ER947" i="1"/>
  <c r="ER1284" i="1"/>
  <c r="EU1284" i="1" s="1"/>
  <c r="EQ35" i="1"/>
  <c r="EQ722" i="1"/>
  <c r="EQ92" i="1"/>
  <c r="EQ1674" i="1"/>
  <c r="ET455" i="1"/>
  <c r="EU611" i="1"/>
  <c r="ET611" i="1"/>
  <c r="ER15" i="1"/>
  <c r="EU15" i="1" s="1"/>
  <c r="ER17" i="1"/>
  <c r="ET17" i="1" s="1"/>
  <c r="ER35" i="1"/>
  <c r="EU35" i="1" s="1"/>
  <c r="ER42" i="1"/>
  <c r="EU42" i="1" s="1"/>
  <c r="ER45" i="1"/>
  <c r="EU45" i="1" s="1"/>
  <c r="ER55" i="1"/>
  <c r="ET55" i="1" s="1"/>
  <c r="ER60" i="1"/>
  <c r="EU60" i="1" s="1"/>
  <c r="EQ65" i="1"/>
  <c r="ER73" i="1"/>
  <c r="ET73" i="1" s="1"/>
  <c r="ER91" i="1"/>
  <c r="ER115" i="1"/>
  <c r="ET115" i="1" s="1"/>
  <c r="ER120" i="1"/>
  <c r="EU120" i="1" s="1"/>
  <c r="ER132" i="1"/>
  <c r="ET132" i="1" s="1"/>
  <c r="ER139" i="1"/>
  <c r="ET139" i="1" s="1"/>
  <c r="ER177" i="1"/>
  <c r="ET177" i="1" s="1"/>
  <c r="ER211" i="1"/>
  <c r="EU211" i="1" s="1"/>
  <c r="ER218" i="1"/>
  <c r="EU218" i="1" s="1"/>
  <c r="ER228" i="1"/>
  <c r="ET228" i="1" s="1"/>
  <c r="ET255" i="1"/>
  <c r="ER267" i="1"/>
  <c r="EU267" i="1" s="1"/>
  <c r="ER276" i="1"/>
  <c r="EU276" i="1" s="1"/>
  <c r="ER304" i="1"/>
  <c r="ET304" i="1" s="1"/>
  <c r="EU311" i="1"/>
  <c r="ER314" i="1"/>
  <c r="ET314" i="1" s="1"/>
  <c r="ER346" i="1"/>
  <c r="EU346" i="1" s="1"/>
  <c r="ER381" i="1"/>
  <c r="EU381" i="1" s="1"/>
  <c r="ER422" i="1"/>
  <c r="EU422" i="1" s="1"/>
  <c r="EU430" i="1"/>
  <c r="ET430" i="1"/>
  <c r="ER438" i="1"/>
  <c r="EU438" i="1" s="1"/>
  <c r="EQ453" i="1"/>
  <c r="ER522" i="1"/>
  <c r="EU522" i="1" s="1"/>
  <c r="ER530" i="1"/>
  <c r="ET530" i="1" s="1"/>
  <c r="ER566" i="1"/>
  <c r="EU566" i="1" s="1"/>
  <c r="ER745" i="1"/>
  <c r="ER985" i="1"/>
  <c r="ER1598" i="1"/>
  <c r="EU973" i="1"/>
  <c r="ER76" i="1"/>
  <c r="ET76" i="1" s="1"/>
  <c r="ER125" i="1"/>
  <c r="EU125" i="1" s="1"/>
  <c r="ET1273" i="1"/>
  <c r="EU1273" i="1"/>
  <c r="ER11" i="1"/>
  <c r="ET11" i="1" s="1"/>
  <c r="ER23" i="1"/>
  <c r="ET23" i="1" s="1"/>
  <c r="ER28" i="1"/>
  <c r="ET28" i="1" s="1"/>
  <c r="ER51" i="1"/>
  <c r="EU51" i="1" s="1"/>
  <c r="ER56" i="1"/>
  <c r="EU56" i="1" s="1"/>
  <c r="ER69" i="1"/>
  <c r="EU69" i="1" s="1"/>
  <c r="ER79" i="1"/>
  <c r="ET79" i="1" s="1"/>
  <c r="ER84" i="1"/>
  <c r="ET84" i="1" s="1"/>
  <c r="ER94" i="1"/>
  <c r="ET94" i="1" s="1"/>
  <c r="ER104" i="1"/>
  <c r="ER116" i="1"/>
  <c r="ET116" i="1" s="1"/>
  <c r="ER123" i="1"/>
  <c r="ET123" i="1" s="1"/>
  <c r="ER176" i="1"/>
  <c r="ER178" i="1"/>
  <c r="ET178" i="1" s="1"/>
  <c r="ER397" i="1"/>
  <c r="EU397" i="1" s="1"/>
  <c r="ER410" i="1"/>
  <c r="ET410" i="1" s="1"/>
  <c r="ER826" i="1"/>
  <c r="EU826" i="1" s="1"/>
  <c r="ER1183" i="1"/>
  <c r="EU1183" i="1" s="1"/>
  <c r="ER188" i="1"/>
  <c r="ET188" i="1" s="1"/>
  <c r="EU233" i="1"/>
  <c r="ER240" i="1"/>
  <c r="ET240" i="1" s="1"/>
  <c r="ER245" i="1"/>
  <c r="EU245" i="1" s="1"/>
  <c r="ER513" i="1"/>
  <c r="EU513" i="1" s="1"/>
  <c r="ER824" i="1"/>
  <c r="EU824" i="1" s="1"/>
  <c r="EU878" i="1"/>
  <c r="ER894" i="1"/>
  <c r="EU1098" i="1"/>
  <c r="ET1098" i="1"/>
  <c r="ET168" i="1"/>
  <c r="ER108" i="1"/>
  <c r="ET108" i="1" s="1"/>
  <c r="ER617" i="1"/>
  <c r="EU617" i="1" s="1"/>
  <c r="ER26" i="1"/>
  <c r="EU26" i="1" s="1"/>
  <c r="ER36" i="1"/>
  <c r="EU36" i="1" s="1"/>
  <c r="ER109" i="1"/>
  <c r="EU109" i="1" s="1"/>
  <c r="ER131" i="1"/>
  <c r="ET131" i="1" s="1"/>
  <c r="ER160" i="1"/>
  <c r="ER181" i="1"/>
  <c r="ET181" i="1" s="1"/>
  <c r="ER266" i="1"/>
  <c r="EU266" i="1" s="1"/>
  <c r="ER275" i="1"/>
  <c r="EU275" i="1" s="1"/>
  <c r="ER301" i="1"/>
  <c r="EU301" i="1" s="1"/>
  <c r="ER313" i="1"/>
  <c r="EU313" i="1" s="1"/>
  <c r="ER332" i="1"/>
  <c r="EU332" i="1" s="1"/>
  <c r="ER338" i="1"/>
  <c r="EU338" i="1" s="1"/>
  <c r="ER408" i="1"/>
  <c r="ER413" i="1"/>
  <c r="ET413" i="1" s="1"/>
  <c r="ER442" i="1"/>
  <c r="ET442" i="1" s="1"/>
  <c r="ER464" i="1"/>
  <c r="EU464" i="1" s="1"/>
  <c r="ER506" i="1"/>
  <c r="ET506" i="1" s="1"/>
  <c r="ER557" i="1"/>
  <c r="ET557" i="1" s="1"/>
  <c r="ER623" i="1"/>
  <c r="EU623" i="1" s="1"/>
  <c r="ET628" i="1"/>
  <c r="ER994" i="1"/>
  <c r="ET994" i="1" s="1"/>
  <c r="ER1157" i="1"/>
  <c r="ET1157" i="1" s="1"/>
  <c r="ER1300" i="1"/>
  <c r="EU1300" i="1" s="1"/>
  <c r="ER1310" i="1"/>
  <c r="EU1310" i="1" s="1"/>
  <c r="ER20" i="1"/>
  <c r="EU20" i="1" s="1"/>
  <c r="ER221" i="1"/>
  <c r="EU221" i="1" s="1"/>
  <c r="ER1215" i="1"/>
  <c r="ET1215" i="1" s="1"/>
  <c r="ER19" i="1"/>
  <c r="EU19" i="1" s="1"/>
  <c r="ER24" i="1"/>
  <c r="ET24" i="1" s="1"/>
  <c r="ER34" i="1"/>
  <c r="EU34" i="1" s="1"/>
  <c r="ER39" i="1"/>
  <c r="ET39" i="1" s="1"/>
  <c r="ER44" i="1"/>
  <c r="EU44" i="1" s="1"/>
  <c r="ER57" i="1"/>
  <c r="EU57" i="1" s="1"/>
  <c r="ER75" i="1"/>
  <c r="EU75" i="1" s="1"/>
  <c r="ER80" i="1"/>
  <c r="EU80" i="1" s="1"/>
  <c r="EQ90" i="1"/>
  <c r="ER95" i="1"/>
  <c r="ET95" i="1" s="1"/>
  <c r="ER107" i="1"/>
  <c r="ET107" i="1" s="1"/>
  <c r="ER158" i="1"/>
  <c r="ET158" i="1" s="1"/>
  <c r="ER186" i="1"/>
  <c r="EU186" i="1" s="1"/>
  <c r="ER220" i="1"/>
  <c r="EU220" i="1" s="1"/>
  <c r="ER234" i="1"/>
  <c r="EU234" i="1" s="1"/>
  <c r="ER248" i="1"/>
  <c r="ER257" i="1"/>
  <c r="ET257" i="1" s="1"/>
  <c r="ER264" i="1"/>
  <c r="ER280" i="1"/>
  <c r="ET280" i="1" s="1"/>
  <c r="ER289" i="1"/>
  <c r="EU289" i="1" s="1"/>
  <c r="ER306" i="1"/>
  <c r="EU306" i="1" s="1"/>
  <c r="ER320" i="1"/>
  <c r="ET320" i="1" s="1"/>
  <c r="ER341" i="1"/>
  <c r="EU341" i="1" s="1"/>
  <c r="ER353" i="1"/>
  <c r="ET353" i="1" s="1"/>
  <c r="EQ388" i="1"/>
  <c r="ER424" i="1"/>
  <c r="ER457" i="1"/>
  <c r="ET457" i="1" s="1"/>
  <c r="ER501" i="1"/>
  <c r="EU501" i="1" s="1"/>
  <c r="ER552" i="1"/>
  <c r="EU552" i="1" s="1"/>
  <c r="ER573" i="1"/>
  <c r="ER648" i="1"/>
  <c r="ER717" i="1"/>
  <c r="EU717" i="1" s="1"/>
  <c r="ER747" i="1"/>
  <c r="ET747" i="1" s="1"/>
  <c r="ER930" i="1"/>
  <c r="EU930" i="1" s="1"/>
  <c r="EU1047" i="1"/>
  <c r="ET1047" i="1"/>
  <c r="ER1055" i="1"/>
  <c r="ER354" i="1"/>
  <c r="EU354" i="1" s="1"/>
  <c r="ER386" i="1"/>
  <c r="EU386" i="1" s="1"/>
  <c r="ER402" i="1"/>
  <c r="EU402" i="1" s="1"/>
  <c r="ER445" i="1"/>
  <c r="EU445" i="1" s="1"/>
  <c r="ER458" i="1"/>
  <c r="ET458" i="1" s="1"/>
  <c r="ER476" i="1"/>
  <c r="ER516" i="1"/>
  <c r="ET516" i="1" s="1"/>
  <c r="ER528" i="1"/>
  <c r="EU528" i="1" s="1"/>
  <c r="ER546" i="1"/>
  <c r="EU546" i="1" s="1"/>
  <c r="ER637" i="1"/>
  <c r="ET637" i="1" s="1"/>
  <c r="ER646" i="1"/>
  <c r="EU646" i="1" s="1"/>
  <c r="ER650" i="1"/>
  <c r="EU650" i="1" s="1"/>
  <c r="ER666" i="1"/>
  <c r="EU666" i="1" s="1"/>
  <c r="ER682" i="1"/>
  <c r="EU682" i="1" s="1"/>
  <c r="ER743" i="1"/>
  <c r="EU743" i="1" s="1"/>
  <c r="ER815" i="1"/>
  <c r="ET815" i="1" s="1"/>
  <c r="ER837" i="1"/>
  <c r="EU837" i="1" s="1"/>
  <c r="ER862" i="1"/>
  <c r="ER913" i="1"/>
  <c r="ET913" i="1" s="1"/>
  <c r="ER983" i="1"/>
  <c r="ET983" i="1" s="1"/>
  <c r="ER1025" i="1"/>
  <c r="EU1025" i="1" s="1"/>
  <c r="ER1048" i="1"/>
  <c r="ET1048" i="1" s="1"/>
  <c r="ER1068" i="1"/>
  <c r="EU1068" i="1" s="1"/>
  <c r="ER1111" i="1"/>
  <c r="ET1111" i="1" s="1"/>
  <c r="ER1168" i="1"/>
  <c r="EU1168" i="1" s="1"/>
  <c r="ER1271" i="1"/>
  <c r="EU1271" i="1" s="1"/>
  <c r="ER1422" i="1"/>
  <c r="EU1422" i="1" s="1"/>
  <c r="ER1571" i="1"/>
  <c r="ET1571" i="1" s="1"/>
  <c r="ER1596" i="1"/>
  <c r="ER1677" i="1"/>
  <c r="EU1677" i="1" s="1"/>
  <c r="ET1662" i="1"/>
  <c r="ER461" i="1"/>
  <c r="EU461" i="1" s="1"/>
  <c r="ET1519" i="1"/>
  <c r="ER348" i="1"/>
  <c r="EU348" i="1" s="1"/>
  <c r="ER355" i="1"/>
  <c r="EU355" i="1" s="1"/>
  <c r="ER387" i="1"/>
  <c r="EU387" i="1" s="1"/>
  <c r="ER412" i="1"/>
  <c r="EU412" i="1" s="1"/>
  <c r="ER416" i="1"/>
  <c r="EU416" i="1" s="1"/>
  <c r="ER428" i="1"/>
  <c r="EU428" i="1" s="1"/>
  <c r="ER432" i="1"/>
  <c r="ET432" i="1" s="1"/>
  <c r="ER479" i="1"/>
  <c r="ET479" i="1" s="1"/>
  <c r="ER517" i="1"/>
  <c r="ET517" i="1" s="1"/>
  <c r="ER524" i="1"/>
  <c r="EU524" i="1" s="1"/>
  <c r="ER633" i="1"/>
  <c r="EU633" i="1" s="1"/>
  <c r="ER1041" i="1"/>
  <c r="EU1041" i="1" s="1"/>
  <c r="ER1046" i="1"/>
  <c r="EU1046" i="1" s="1"/>
  <c r="ER1151" i="1"/>
  <c r="EU1151" i="1" s="1"/>
  <c r="EU1331" i="1"/>
  <c r="ER290" i="1"/>
  <c r="EU290" i="1" s="1"/>
  <c r="ER328" i="1"/>
  <c r="ET328" i="1" s="1"/>
  <c r="ER362" i="1"/>
  <c r="ET362" i="1" s="1"/>
  <c r="ER369" i="1"/>
  <c r="ET369" i="1" s="1"/>
  <c r="ER378" i="1"/>
  <c r="ET378" i="1" s="1"/>
  <c r="ER394" i="1"/>
  <c r="EU394" i="1" s="1"/>
  <c r="ER419" i="1"/>
  <c r="EU419" i="1" s="1"/>
  <c r="ER435" i="1"/>
  <c r="EU435" i="1" s="1"/>
  <c r="ER444" i="1"/>
  <c r="EU444" i="1" s="1"/>
  <c r="ER448" i="1"/>
  <c r="EU448" i="1" s="1"/>
  <c r="ER466" i="1"/>
  <c r="EU466" i="1" s="1"/>
  <c r="ER477" i="1"/>
  <c r="ET477" i="1" s="1"/>
  <c r="ER508" i="1"/>
  <c r="EU508" i="1" s="1"/>
  <c r="ER554" i="1"/>
  <c r="ET554" i="1" s="1"/>
  <c r="ER591" i="1"/>
  <c r="EU591" i="1" s="1"/>
  <c r="ER604" i="1"/>
  <c r="EU604" i="1" s="1"/>
  <c r="ER606" i="1"/>
  <c r="EU606" i="1" s="1"/>
  <c r="ER614" i="1"/>
  <c r="EU614" i="1" s="1"/>
  <c r="ER631" i="1"/>
  <c r="ET631" i="1" s="1"/>
  <c r="ER636" i="1"/>
  <c r="ER647" i="1"/>
  <c r="EU647" i="1" s="1"/>
  <c r="ER656" i="1"/>
  <c r="EU656" i="1" s="1"/>
  <c r="ER672" i="1"/>
  <c r="EU672" i="1" s="1"/>
  <c r="ER696" i="1"/>
  <c r="ER730" i="1"/>
  <c r="EU730" i="1" s="1"/>
  <c r="ER735" i="1"/>
  <c r="EU735" i="1" s="1"/>
  <c r="ER752" i="1"/>
  <c r="EU752" i="1" s="1"/>
  <c r="ER759" i="1"/>
  <c r="EU759" i="1" s="1"/>
  <c r="ER790" i="1"/>
  <c r="ET790" i="1" s="1"/>
  <c r="ER804" i="1"/>
  <c r="EU804" i="1" s="1"/>
  <c r="ER960" i="1"/>
  <c r="EU960" i="1" s="1"/>
  <c r="ER1120" i="1"/>
  <c r="ET1120" i="1" s="1"/>
  <c r="ER1159" i="1"/>
  <c r="ER1257" i="1"/>
  <c r="ER685" i="1"/>
  <c r="ET685" i="1" s="1"/>
  <c r="ER694" i="1"/>
  <c r="EU694" i="1" s="1"/>
  <c r="ER698" i="1"/>
  <c r="EU698" i="1" s="1"/>
  <c r="ER714" i="1"/>
  <c r="EU714" i="1" s="1"/>
  <c r="ER780" i="1"/>
  <c r="EU780" i="1" s="1"/>
  <c r="ER797" i="1"/>
  <c r="ER799" i="1"/>
  <c r="EU799" i="1" s="1"/>
  <c r="ER805" i="1"/>
  <c r="EU805" i="1" s="1"/>
  <c r="ER829" i="1"/>
  <c r="EU829" i="1" s="1"/>
  <c r="ER838" i="1"/>
  <c r="EU838" i="1" s="1"/>
  <c r="ER842" i="1"/>
  <c r="ER844" i="1"/>
  <c r="EU844" i="1" s="1"/>
  <c r="ER853" i="1"/>
  <c r="EU853" i="1" s="1"/>
  <c r="ER896" i="1"/>
  <c r="EU896" i="1" s="1"/>
  <c r="ER905" i="1"/>
  <c r="ET905" i="1" s="1"/>
  <c r="ER911" i="1"/>
  <c r="ET911" i="1" s="1"/>
  <c r="ER920" i="1"/>
  <c r="EU920" i="1" s="1"/>
  <c r="ER946" i="1"/>
  <c r="ET946" i="1" s="1"/>
  <c r="ER961" i="1"/>
  <c r="ER963" i="1"/>
  <c r="EU963" i="1" s="1"/>
  <c r="ER977" i="1"/>
  <c r="EU977" i="1" s="1"/>
  <c r="ER992" i="1"/>
  <c r="EU992" i="1" s="1"/>
  <c r="ER1000" i="1"/>
  <c r="EU1000" i="1" s="1"/>
  <c r="ER1083" i="1"/>
  <c r="ET1083" i="1" s="1"/>
  <c r="ER1118" i="1"/>
  <c r="EU1118" i="1" s="1"/>
  <c r="ER1162" i="1"/>
  <c r="ER1207" i="1"/>
  <c r="EU1207" i="1" s="1"/>
  <c r="ER1468" i="1"/>
  <c r="EU1468" i="1" s="1"/>
  <c r="ER1562" i="1"/>
  <c r="ER1594" i="1"/>
  <c r="EQ1683" i="1"/>
  <c r="ET1369" i="1"/>
  <c r="EU1369" i="1"/>
  <c r="EU1473" i="1"/>
  <c r="ET1473" i="1"/>
  <c r="EU1503" i="1"/>
  <c r="ET1503" i="1"/>
  <c r="ER1668" i="1"/>
  <c r="EU1668" i="1" s="1"/>
  <c r="ER1683" i="1"/>
  <c r="EU1683" i="1" s="1"/>
  <c r="ER783" i="1"/>
  <c r="EU783" i="1" s="1"/>
  <c r="ER791" i="1"/>
  <c r="ET791" i="1" s="1"/>
  <c r="ER818" i="1"/>
  <c r="EU818" i="1" s="1"/>
  <c r="ER847" i="1"/>
  <c r="EU847" i="1" s="1"/>
  <c r="ER877" i="1"/>
  <c r="EU877" i="1" s="1"/>
  <c r="ER890" i="1"/>
  <c r="EU890" i="1" s="1"/>
  <c r="ER899" i="1"/>
  <c r="EU899" i="1" s="1"/>
  <c r="ER955" i="1"/>
  <c r="ER995" i="1"/>
  <c r="EU995" i="1" s="1"/>
  <c r="ER1003" i="1"/>
  <c r="EU1003" i="1" s="1"/>
  <c r="ER1033" i="1"/>
  <c r="EU1033" i="1" s="1"/>
  <c r="ER1049" i="1"/>
  <c r="ET1049" i="1" s="1"/>
  <c r="ER1282" i="1"/>
  <c r="ER1501" i="1"/>
  <c r="ET1501" i="1" s="1"/>
  <c r="ER1545" i="1"/>
  <c r="EU1646" i="1"/>
  <c r="ER781" i="1"/>
  <c r="ET781" i="1" s="1"/>
  <c r="ER789" i="1"/>
  <c r="ET789" i="1" s="1"/>
  <c r="ER823" i="1"/>
  <c r="EU823" i="1" s="1"/>
  <c r="ER830" i="1"/>
  <c r="ET830" i="1" s="1"/>
  <c r="ER834" i="1"/>
  <c r="EU834" i="1" s="1"/>
  <c r="ER845" i="1"/>
  <c r="EU845" i="1" s="1"/>
  <c r="ER906" i="1"/>
  <c r="EU906" i="1" s="1"/>
  <c r="ER921" i="1"/>
  <c r="ER927" i="1"/>
  <c r="ET927" i="1" s="1"/>
  <c r="ER940" i="1"/>
  <c r="EU940" i="1" s="1"/>
  <c r="ER978" i="1"/>
  <c r="EU978" i="1" s="1"/>
  <c r="ER1022" i="1"/>
  <c r="EU1022" i="1" s="1"/>
  <c r="ER1038" i="1"/>
  <c r="ET1038" i="1" s="1"/>
  <c r="ER1054" i="1"/>
  <c r="EU1054" i="1" s="1"/>
  <c r="ER1078" i="1"/>
  <c r="EU1078" i="1" s="1"/>
  <c r="ER1127" i="1"/>
  <c r="ET1127" i="1" s="1"/>
  <c r="ER1165" i="1"/>
  <c r="ET1165" i="1" s="1"/>
  <c r="ER1188" i="1"/>
  <c r="ET1188" i="1" s="1"/>
  <c r="ER1199" i="1"/>
  <c r="ET1199" i="1" s="1"/>
  <c r="ER1285" i="1"/>
  <c r="ER1304" i="1"/>
  <c r="EU1304" i="1" s="1"/>
  <c r="EU1313" i="1"/>
  <c r="ER1340" i="1"/>
  <c r="EU1340" i="1" s="1"/>
  <c r="ER1679" i="1"/>
  <c r="ER704" i="1"/>
  <c r="EU704" i="1" s="1"/>
  <c r="EQ715" i="1"/>
  <c r="ER720" i="1"/>
  <c r="ET720" i="1" s="1"/>
  <c r="ER724" i="1"/>
  <c r="EU724" i="1" s="1"/>
  <c r="ER731" i="1"/>
  <c r="EU731" i="1" s="1"/>
  <c r="ER740" i="1"/>
  <c r="EU740" i="1" s="1"/>
  <c r="ER766" i="1"/>
  <c r="ET766" i="1" s="1"/>
  <c r="ER798" i="1"/>
  <c r="ET798" i="1" s="1"/>
  <c r="ER812" i="1"/>
  <c r="EU812" i="1" s="1"/>
  <c r="ER821" i="1"/>
  <c r="ET821" i="1" s="1"/>
  <c r="ER866" i="1"/>
  <c r="ET866" i="1" s="1"/>
  <c r="ER880" i="1"/>
  <c r="EU880" i="1" s="1"/>
  <c r="ER962" i="1"/>
  <c r="EU962" i="1" s="1"/>
  <c r="ER968" i="1"/>
  <c r="EU968" i="1" s="1"/>
  <c r="ER1076" i="1"/>
  <c r="EU1076" i="1" s="1"/>
  <c r="ER1099" i="1"/>
  <c r="EU1099" i="1" s="1"/>
  <c r="ER1180" i="1"/>
  <c r="ER1197" i="1"/>
  <c r="ET1197" i="1" s="1"/>
  <c r="ER1202" i="1"/>
  <c r="ER1226" i="1"/>
  <c r="ER1266" i="1"/>
  <c r="ER1288" i="1"/>
  <c r="ER1345" i="1"/>
  <c r="ER1389" i="1"/>
  <c r="ET1389" i="1" s="1"/>
  <c r="ER1394" i="1"/>
  <c r="EU1394" i="1" s="1"/>
  <c r="ER1625" i="1"/>
  <c r="EU1625" i="1" s="1"/>
  <c r="ET1629" i="1"/>
  <c r="ER1234" i="1"/>
  <c r="ER1236" i="1"/>
  <c r="EU1236" i="1" s="1"/>
  <c r="ER1256" i="1"/>
  <c r="ER1280" i="1"/>
  <c r="EU1280" i="1" s="1"/>
  <c r="ER1296" i="1"/>
  <c r="EU1296" i="1" s="1"/>
  <c r="ER1325" i="1"/>
  <c r="EU1325" i="1" s="1"/>
  <c r="ER1334" i="1"/>
  <c r="ET1334" i="1" s="1"/>
  <c r="ER1336" i="1"/>
  <c r="EU1336" i="1" s="1"/>
  <c r="ER1347" i="1"/>
  <c r="ER1349" i="1"/>
  <c r="EU1349" i="1" s="1"/>
  <c r="ER1356" i="1"/>
  <c r="ET1356" i="1" s="1"/>
  <c r="ER1376" i="1"/>
  <c r="ER1392" i="1"/>
  <c r="EU1392" i="1" s="1"/>
  <c r="ER1416" i="1"/>
  <c r="ET1416" i="1" s="1"/>
  <c r="ER1444" i="1"/>
  <c r="ER1446" i="1"/>
  <c r="EU1446" i="1" s="1"/>
  <c r="ER1451" i="1"/>
  <c r="ET1451" i="1" s="1"/>
  <c r="ER1456" i="1"/>
  <c r="ER1478" i="1"/>
  <c r="EU1478" i="1" s="1"/>
  <c r="ER1488" i="1"/>
  <c r="ER1494" i="1"/>
  <c r="EU1494" i="1" s="1"/>
  <c r="ER1510" i="1"/>
  <c r="ET1510" i="1" s="1"/>
  <c r="ER1526" i="1"/>
  <c r="ET1526" i="1" s="1"/>
  <c r="ER1543" i="1"/>
  <c r="ET1543" i="1" s="1"/>
  <c r="ER1558" i="1"/>
  <c r="ER1580" i="1"/>
  <c r="ER1619" i="1"/>
  <c r="ET1619" i="1" s="1"/>
  <c r="ER1632" i="1"/>
  <c r="EU1632" i="1" s="1"/>
  <c r="ER1643" i="1"/>
  <c r="ET1643" i="1" s="1"/>
  <c r="ER1660" i="1"/>
  <c r="EU1660" i="1" s="1"/>
  <c r="ER1664" i="1"/>
  <c r="ER1690" i="1"/>
  <c r="EU1690" i="1" s="1"/>
  <c r="ER1252" i="1"/>
  <c r="EU1252" i="1" s="1"/>
  <c r="ER1301" i="1"/>
  <c r="EU1301" i="1" s="1"/>
  <c r="ER1341" i="1"/>
  <c r="EU1341" i="1" s="1"/>
  <c r="ER1365" i="1"/>
  <c r="EU1365" i="1" s="1"/>
  <c r="ER1385" i="1"/>
  <c r="ET1385" i="1" s="1"/>
  <c r="ER1425" i="1"/>
  <c r="EU1425" i="1" s="1"/>
  <c r="ER1469" i="1"/>
  <c r="EU1469" i="1" s="1"/>
  <c r="ER1565" i="1"/>
  <c r="EU1565" i="1" s="1"/>
  <c r="ER1688" i="1"/>
  <c r="ER1077" i="1"/>
  <c r="ER1085" i="1"/>
  <c r="EU1085" i="1" s="1"/>
  <c r="ER1141" i="1"/>
  <c r="ET1141" i="1" s="1"/>
  <c r="ER1156" i="1"/>
  <c r="ER1175" i="1"/>
  <c r="EU1175" i="1" s="1"/>
  <c r="ER1184" i="1"/>
  <c r="ET1184" i="1" s="1"/>
  <c r="ER1198" i="1"/>
  <c r="EU1198" i="1" s="1"/>
  <c r="ER1212" i="1"/>
  <c r="EU1212" i="1" s="1"/>
  <c r="ER1225" i="1"/>
  <c r="ET1225" i="1" s="1"/>
  <c r="ER1243" i="1"/>
  <c r="ER1270" i="1"/>
  <c r="EU1270" i="1" s="1"/>
  <c r="ER1276" i="1"/>
  <c r="EU1276" i="1" s="1"/>
  <c r="ER1281" i="1"/>
  <c r="ET1281" i="1" s="1"/>
  <c r="ER1292" i="1"/>
  <c r="EU1292" i="1" s="1"/>
  <c r="ER1306" i="1"/>
  <c r="ER1330" i="1"/>
  <c r="EU1330" i="1" s="1"/>
  <c r="ER1339" i="1"/>
  <c r="ET1339" i="1" s="1"/>
  <c r="ER1344" i="1"/>
  <c r="ER1368" i="1"/>
  <c r="EU1368" i="1" s="1"/>
  <c r="ER1370" i="1"/>
  <c r="EU1370" i="1" s="1"/>
  <c r="ER1401" i="1"/>
  <c r="EU1401" i="1" s="1"/>
  <c r="ER1404" i="1"/>
  <c r="ER1421" i="1"/>
  <c r="EU1421" i="1" s="1"/>
  <c r="ER1452" i="1"/>
  <c r="EU1452" i="1" s="1"/>
  <c r="ER1500" i="1"/>
  <c r="EU1500" i="1" s="1"/>
  <c r="ER1544" i="1"/>
  <c r="EU1544" i="1" s="1"/>
  <c r="ER1548" i="1"/>
  <c r="ER1561" i="1"/>
  <c r="ET1561" i="1" s="1"/>
  <c r="ER1585" i="1"/>
  <c r="EU1585" i="1" s="1"/>
  <c r="ER1591" i="1"/>
  <c r="ET1591" i="1" s="1"/>
  <c r="ER1599" i="1"/>
  <c r="ET1599" i="1" s="1"/>
  <c r="ER1607" i="1"/>
  <c r="ER1620" i="1"/>
  <c r="ER1624" i="1"/>
  <c r="ET1624" i="1" s="1"/>
  <c r="ER1633" i="1"/>
  <c r="ET1633" i="1" s="1"/>
  <c r="ER1644" i="1"/>
  <c r="EU1644" i="1" s="1"/>
  <c r="ER1648" i="1"/>
  <c r="EU1648" i="1" s="1"/>
  <c r="ER1676" i="1"/>
  <c r="EU1676" i="1" s="1"/>
  <c r="ER1680" i="1"/>
  <c r="ER1691" i="1"/>
  <c r="EU1691" i="1" s="1"/>
  <c r="ER1322" i="1"/>
  <c r="ER1346" i="1"/>
  <c r="EU1346" i="1" s="1"/>
  <c r="ER1355" i="1"/>
  <c r="ET1355" i="1" s="1"/>
  <c r="ER1360" i="1"/>
  <c r="ER1373" i="1"/>
  <c r="EU1373" i="1" s="1"/>
  <c r="ER1402" i="1"/>
  <c r="ET1402" i="1" s="1"/>
  <c r="ER1407" i="1"/>
  <c r="EU1407" i="1" s="1"/>
  <c r="ER1413" i="1"/>
  <c r="EU1413" i="1" s="1"/>
  <c r="ER1428" i="1"/>
  <c r="ER1432" i="1"/>
  <c r="EU1432" i="1" s="1"/>
  <c r="ER1436" i="1"/>
  <c r="ET1465" i="1"/>
  <c r="ER1521" i="1"/>
  <c r="EU1521" i="1" s="1"/>
  <c r="ER1530" i="1"/>
  <c r="EU1530" i="1" s="1"/>
  <c r="ER1542" i="1"/>
  <c r="EU1542" i="1" s="1"/>
  <c r="ET1546" i="1"/>
  <c r="ER1581" i="1"/>
  <c r="EU1581" i="1" s="1"/>
  <c r="ER1612" i="1"/>
  <c r="EU1612" i="1" s="1"/>
  <c r="ER1616" i="1"/>
  <c r="ER1636" i="1"/>
  <c r="ER1640" i="1"/>
  <c r="ET1640" i="1" s="1"/>
  <c r="EU1654" i="1"/>
  <c r="ER1659" i="1"/>
  <c r="ET1659" i="1" s="1"/>
  <c r="EQ33" i="1"/>
  <c r="EQ58" i="1"/>
  <c r="EQ83" i="1"/>
  <c r="EQ237" i="1"/>
  <c r="EQ294" i="1"/>
  <c r="EQ307" i="1"/>
  <c r="EQ404" i="1"/>
  <c r="EQ195" i="1"/>
  <c r="EQ211" i="1"/>
  <c r="EQ244" i="1"/>
  <c r="EQ251" i="1"/>
  <c r="EQ276" i="1"/>
  <c r="EQ283" i="1"/>
  <c r="EQ303" i="1"/>
  <c r="EQ347" i="1"/>
  <c r="EQ51" i="1"/>
  <c r="EQ133" i="1"/>
  <c r="EQ147" i="1"/>
  <c r="EQ173" i="1"/>
  <c r="EQ49" i="1"/>
  <c r="EQ74" i="1"/>
  <c r="EQ117" i="1"/>
  <c r="EQ131" i="1"/>
  <c r="EQ19" i="1"/>
  <c r="EQ115" i="1"/>
  <c r="EQ81" i="1"/>
  <c r="EQ13" i="1"/>
  <c r="EQ15" i="1"/>
  <c r="EQ17" i="1"/>
  <c r="EQ67" i="1"/>
  <c r="EQ94" i="1"/>
  <c r="EQ99" i="1"/>
  <c r="EQ11" i="1"/>
  <c r="EQ22" i="1"/>
  <c r="EQ24" i="1"/>
  <c r="EQ38" i="1"/>
  <c r="EQ40" i="1"/>
  <c r="EQ54" i="1"/>
  <c r="EQ56" i="1"/>
  <c r="EQ70" i="1"/>
  <c r="EQ72" i="1"/>
  <c r="EQ86" i="1"/>
  <c r="EQ88" i="1"/>
  <c r="EQ111" i="1"/>
  <c r="EQ127" i="1"/>
  <c r="EQ187" i="1"/>
  <c r="EQ235" i="1"/>
  <c r="EQ420" i="1"/>
  <c r="EQ61" i="1"/>
  <c r="EQ63" i="1"/>
  <c r="EQ77" i="1"/>
  <c r="EQ79" i="1"/>
  <c r="EQ95" i="1"/>
  <c r="EQ100" i="1"/>
  <c r="EQ205" i="1"/>
  <c r="EQ321" i="1"/>
  <c r="EQ436" i="1"/>
  <c r="EQ31" i="1"/>
  <c r="EQ82" i="1"/>
  <c r="EQ91" i="1"/>
  <c r="EQ98" i="1"/>
  <c r="EQ102" i="1"/>
  <c r="EQ116" i="1"/>
  <c r="EQ132" i="1"/>
  <c r="EQ148" i="1"/>
  <c r="EQ150" i="1"/>
  <c r="EQ212" i="1"/>
  <c r="EQ219" i="1"/>
  <c r="EQ315" i="1"/>
  <c r="EQ25" i="1"/>
  <c r="EQ41" i="1"/>
  <c r="EQ57" i="1"/>
  <c r="EQ73" i="1"/>
  <c r="EQ114" i="1"/>
  <c r="EQ118" i="1"/>
  <c r="EQ134" i="1"/>
  <c r="EQ155" i="1"/>
  <c r="EQ165" i="1"/>
  <c r="EQ188" i="1"/>
  <c r="EQ203" i="1"/>
  <c r="EQ259" i="1"/>
  <c r="EQ29" i="1"/>
  <c r="EQ47" i="1"/>
  <c r="EQ16" i="1"/>
  <c r="EQ27" i="1"/>
  <c r="EQ43" i="1"/>
  <c r="EQ59" i="1"/>
  <c r="EQ10" i="1"/>
  <c r="EQ30" i="1"/>
  <c r="EQ32" i="1"/>
  <c r="EQ46" i="1"/>
  <c r="EQ48" i="1"/>
  <c r="EQ62" i="1"/>
  <c r="EQ64" i="1"/>
  <c r="EQ78" i="1"/>
  <c r="EQ80" i="1"/>
  <c r="EQ96" i="1"/>
  <c r="EQ107" i="1"/>
  <c r="EQ123" i="1"/>
  <c r="EQ139" i="1"/>
  <c r="EQ227" i="1"/>
  <c r="EQ243" i="1"/>
  <c r="EQ275" i="1"/>
  <c r="EQ291" i="1"/>
  <c r="EQ309" i="1"/>
  <c r="EQ327" i="1"/>
  <c r="EQ353" i="1"/>
  <c r="EQ9" i="1"/>
  <c r="EQ45" i="1"/>
  <c r="EQ14" i="1"/>
  <c r="EQ18" i="1"/>
  <c r="EQ66" i="1"/>
  <c r="EQ75" i="1"/>
  <c r="EQ21" i="1"/>
  <c r="EQ23" i="1"/>
  <c r="EQ37" i="1"/>
  <c r="EQ39" i="1"/>
  <c r="EQ53" i="1"/>
  <c r="EQ55" i="1"/>
  <c r="EQ69" i="1"/>
  <c r="EQ71" i="1"/>
  <c r="EQ85" i="1"/>
  <c r="EQ87" i="1"/>
  <c r="EQ101" i="1"/>
  <c r="EQ103" i="1"/>
  <c r="EQ163" i="1"/>
  <c r="EQ179" i="1"/>
  <c r="EQ372" i="1"/>
  <c r="ET129" i="1"/>
  <c r="ET145" i="1"/>
  <c r="EU145" i="1"/>
  <c r="EU268" i="1"/>
  <c r="EU50" i="1"/>
  <c r="ET50" i="1"/>
  <c r="EU181" i="1"/>
  <c r="ET64" i="1"/>
  <c r="EU64" i="1"/>
  <c r="ER504" i="1"/>
  <c r="EQ504" i="1"/>
  <c r="EQ641" i="1"/>
  <c r="ER641" i="1"/>
  <c r="EQ12" i="1"/>
  <c r="EQ20" i="1"/>
  <c r="EQ28" i="1"/>
  <c r="EQ36" i="1"/>
  <c r="EQ44" i="1"/>
  <c r="ET46" i="1"/>
  <c r="EQ52" i="1"/>
  <c r="EQ60" i="1"/>
  <c r="ET62" i="1"/>
  <c r="EQ68" i="1"/>
  <c r="EQ76" i="1"/>
  <c r="EQ84" i="1"/>
  <c r="EQ108" i="1"/>
  <c r="EQ112" i="1"/>
  <c r="EQ124" i="1"/>
  <c r="EQ128" i="1"/>
  <c r="EQ140" i="1"/>
  <c r="EQ144" i="1"/>
  <c r="EQ156" i="1"/>
  <c r="EQ159" i="1"/>
  <c r="EQ162" i="1"/>
  <c r="EQ168" i="1"/>
  <c r="ER170" i="1"/>
  <c r="EQ176" i="1"/>
  <c r="EQ181" i="1"/>
  <c r="EQ197" i="1"/>
  <c r="ER212" i="1"/>
  <c r="EQ215" i="1"/>
  <c r="ER219" i="1"/>
  <c r="EQ222" i="1"/>
  <c r="EQ229" i="1"/>
  <c r="ER244" i="1"/>
  <c r="EQ247" i="1"/>
  <c r="ER251" i="1"/>
  <c r="EQ254" i="1"/>
  <c r="EQ263" i="1"/>
  <c r="EQ269" i="1"/>
  <c r="ET279" i="1"/>
  <c r="EQ281" i="1"/>
  <c r="ER291" i="1"/>
  <c r="EQ300" i="1"/>
  <c r="ER309" i="1"/>
  <c r="EQ318" i="1"/>
  <c r="EQ331" i="1"/>
  <c r="EQ339" i="1"/>
  <c r="EQ345" i="1"/>
  <c r="ER356" i="1"/>
  <c r="EQ364" i="1"/>
  <c r="ER379" i="1"/>
  <c r="EQ381" i="1"/>
  <c r="EQ396" i="1"/>
  <c r="EQ398" i="1"/>
  <c r="ER411" i="1"/>
  <c r="EQ413" i="1"/>
  <c r="EQ428" i="1"/>
  <c r="EQ430" i="1"/>
  <c r="ER443" i="1"/>
  <c r="EQ445" i="1"/>
  <c r="EQ468" i="1"/>
  <c r="EQ470" i="1"/>
  <c r="EQ495" i="1"/>
  <c r="EQ522" i="1"/>
  <c r="EQ527" i="1"/>
  <c r="EQ547" i="1"/>
  <c r="ER547" i="1"/>
  <c r="EQ711" i="1"/>
  <c r="EQ143" i="1"/>
  <c r="EQ149" i="1"/>
  <c r="EQ164" i="1"/>
  <c r="EQ167" i="1"/>
  <c r="EQ170" i="1"/>
  <c r="EQ189" i="1"/>
  <c r="EQ204" i="1"/>
  <c r="EU225" i="1"/>
  <c r="EQ236" i="1"/>
  <c r="EQ260" i="1"/>
  <c r="EQ267" i="1"/>
  <c r="EQ278" i="1"/>
  <c r="EQ287" i="1"/>
  <c r="EQ293" i="1"/>
  <c r="EQ305" i="1"/>
  <c r="EQ324" i="1"/>
  <c r="EQ329" i="1"/>
  <c r="EQ337" i="1"/>
  <c r="EQ356" i="1"/>
  <c r="EQ379" i="1"/>
  <c r="EQ385" i="1"/>
  <c r="EQ411" i="1"/>
  <c r="EQ417" i="1"/>
  <c r="EQ443" i="1"/>
  <c r="EQ449" i="1"/>
  <c r="EQ460" i="1"/>
  <c r="EQ462" i="1"/>
  <c r="EQ487" i="1"/>
  <c r="EQ26" i="1"/>
  <c r="ER111" i="1"/>
  <c r="ER127" i="1"/>
  <c r="EQ130" i="1"/>
  <c r="ER143" i="1"/>
  <c r="EQ146" i="1"/>
  <c r="ER167" i="1"/>
  <c r="EQ172" i="1"/>
  <c r="EQ175" i="1"/>
  <c r="EQ178" i="1"/>
  <c r="EQ184" i="1"/>
  <c r="EQ192" i="1"/>
  <c r="ER204" i="1"/>
  <c r="EQ207" i="1"/>
  <c r="EQ214" i="1"/>
  <c r="EQ221" i="1"/>
  <c r="ER236" i="1"/>
  <c r="EQ239" i="1"/>
  <c r="EU243" i="1"/>
  <c r="ET243" i="1"/>
  <c r="EQ246" i="1"/>
  <c r="EQ253" i="1"/>
  <c r="ER260" i="1"/>
  <c r="EQ284" i="1"/>
  <c r="ER293" i="1"/>
  <c r="EQ302" i="1"/>
  <c r="EQ311" i="1"/>
  <c r="EQ317" i="1"/>
  <c r="ER324" i="1"/>
  <c r="EU340" i="1"/>
  <c r="ET340" i="1"/>
  <c r="EQ348" i="1"/>
  <c r="EQ373" i="1"/>
  <c r="EQ394" i="1"/>
  <c r="EQ405" i="1"/>
  <c r="EQ426" i="1"/>
  <c r="EQ437" i="1"/>
  <c r="EQ543" i="1"/>
  <c r="EQ545" i="1"/>
  <c r="EQ552" i="1"/>
  <c r="EQ590" i="1"/>
  <c r="EQ630" i="1"/>
  <c r="EQ42" i="1"/>
  <c r="EQ50" i="1"/>
  <c r="ER98" i="1"/>
  <c r="ER10" i="1"/>
  <c r="ER18" i="1"/>
  <c r="ER58" i="1"/>
  <c r="ER66" i="1"/>
  <c r="ER74" i="1"/>
  <c r="ER82" i="1"/>
  <c r="EQ89" i="1"/>
  <c r="EQ93" i="1"/>
  <c r="EQ110" i="1"/>
  <c r="ET117" i="1"/>
  <c r="EQ126" i="1"/>
  <c r="EQ142" i="1"/>
  <c r="EQ166" i="1"/>
  <c r="ER175" i="1"/>
  <c r="EQ180" i="1"/>
  <c r="EQ183" i="1"/>
  <c r="EQ186" i="1"/>
  <c r="ET189" i="1"/>
  <c r="EQ196" i="1"/>
  <c r="EU217" i="1"/>
  <c r="EQ228" i="1"/>
  <c r="EU249" i="1"/>
  <c r="EQ262" i="1"/>
  <c r="EQ271" i="1"/>
  <c r="EQ277" i="1"/>
  <c r="EQ289" i="1"/>
  <c r="EQ308" i="1"/>
  <c r="ER317" i="1"/>
  <c r="ET330" i="1"/>
  <c r="EQ332" i="1"/>
  <c r="EQ340" i="1"/>
  <c r="EU358" i="1"/>
  <c r="EQ365" i="1"/>
  <c r="EQ458" i="1"/>
  <c r="EQ512" i="1"/>
  <c r="EQ574" i="1"/>
  <c r="EQ608" i="1"/>
  <c r="ER767" i="1"/>
  <c r="EQ767" i="1"/>
  <c r="EQ34" i="1"/>
  <c r="ER90" i="1"/>
  <c r="EQ1680" i="1"/>
  <c r="EQ1672" i="1"/>
  <c r="EQ1664" i="1"/>
  <c r="EQ1677" i="1"/>
  <c r="EQ1661" i="1"/>
  <c r="EQ1653" i="1"/>
  <c r="EQ1678" i="1"/>
  <c r="EQ1662" i="1"/>
  <c r="EQ1654" i="1"/>
  <c r="EQ1646" i="1"/>
  <c r="EQ1638" i="1"/>
  <c r="EQ1630" i="1"/>
  <c r="EQ1622" i="1"/>
  <c r="EQ1614" i="1"/>
  <c r="EQ1606" i="1"/>
  <c r="EQ1590" i="1"/>
  <c r="EQ1574" i="1"/>
  <c r="EQ1558" i="1"/>
  <c r="EQ1542" i="1"/>
  <c r="EQ1685" i="1"/>
  <c r="EQ1686" i="1"/>
  <c r="EQ1670" i="1"/>
  <c r="EQ1598" i="1"/>
  <c r="EQ1676" i="1"/>
  <c r="EQ1660" i="1"/>
  <c r="EQ1611" i="1"/>
  <c r="EQ1573" i="1"/>
  <c r="EQ1546" i="1"/>
  <c r="EQ1659" i="1"/>
  <c r="EQ1637" i="1"/>
  <c r="EQ1621" i="1"/>
  <c r="EQ1593" i="1"/>
  <c r="EQ1586" i="1"/>
  <c r="EQ1580" i="1"/>
  <c r="EQ1566" i="1"/>
  <c r="EQ1644" i="1"/>
  <c r="EQ1640" i="1"/>
  <c r="EQ1635" i="1"/>
  <c r="EQ1628" i="1"/>
  <c r="EQ1624" i="1"/>
  <c r="EQ1619" i="1"/>
  <c r="EQ1557" i="1"/>
  <c r="EQ1669" i="1"/>
  <c r="EQ1651" i="1"/>
  <c r="EQ1612" i="1"/>
  <c r="EQ1584" i="1"/>
  <c r="EQ1550" i="1"/>
  <c r="EQ1605" i="1"/>
  <c r="EQ1602" i="1"/>
  <c r="EQ1594" i="1"/>
  <c r="EQ1587" i="1"/>
  <c r="EQ1581" i="1"/>
  <c r="EQ1578" i="1"/>
  <c r="EQ1656" i="1"/>
  <c r="EQ1645" i="1"/>
  <c r="EQ1629" i="1"/>
  <c r="EQ1608" i="1"/>
  <c r="EQ1597" i="1"/>
  <c r="EQ1568" i="1"/>
  <c r="EQ1560" i="1"/>
  <c r="EQ1552" i="1"/>
  <c r="EQ1503" i="1"/>
  <c r="EQ1632" i="1"/>
  <c r="EQ1616" i="1"/>
  <c r="EQ1538" i="1"/>
  <c r="EQ1536" i="1"/>
  <c r="EQ1513" i="1"/>
  <c r="EQ1510" i="1"/>
  <c r="EQ1488" i="1"/>
  <c r="EQ1648" i="1"/>
  <c r="EQ1620" i="1"/>
  <c r="EQ1565" i="1"/>
  <c r="EQ1548" i="1"/>
  <c r="EQ1516" i="1"/>
  <c r="EQ1507" i="1"/>
  <c r="EQ1499" i="1"/>
  <c r="EQ1493" i="1"/>
  <c r="EQ1483" i="1"/>
  <c r="EQ1477" i="1"/>
  <c r="EQ1467" i="1"/>
  <c r="EQ1461" i="1"/>
  <c r="EQ1451" i="1"/>
  <c r="EQ1445" i="1"/>
  <c r="EQ1437" i="1"/>
  <c r="EQ1652" i="1"/>
  <c r="EQ1636" i="1"/>
  <c r="EQ1600" i="1"/>
  <c r="EQ1561" i="1"/>
  <c r="EQ1556" i="1"/>
  <c r="EQ1541" i="1"/>
  <c r="EQ1526" i="1"/>
  <c r="EQ1523" i="1"/>
  <c r="EQ1589" i="1"/>
  <c r="EQ1534" i="1"/>
  <c r="EQ1517" i="1"/>
  <c r="EQ1511" i="1"/>
  <c r="EQ1627" i="1"/>
  <c r="EQ1592" i="1"/>
  <c r="EQ1576" i="1"/>
  <c r="EQ1496" i="1"/>
  <c r="EQ1572" i="1"/>
  <c r="EQ1532" i="1"/>
  <c r="EQ1480" i="1"/>
  <c r="EQ1456" i="1"/>
  <c r="EQ1434" i="1"/>
  <c r="EQ1426" i="1"/>
  <c r="EQ1418" i="1"/>
  <c r="EQ1410" i="1"/>
  <c r="EQ1394" i="1"/>
  <c r="EQ1582" i="1"/>
  <c r="EQ1519" i="1"/>
  <c r="EQ1470" i="1"/>
  <c r="EQ1405" i="1"/>
  <c r="EQ1399" i="1"/>
  <c r="EQ1389" i="1"/>
  <c r="EQ1383" i="1"/>
  <c r="EQ1376" i="1"/>
  <c r="EQ1502" i="1"/>
  <c r="EQ1464" i="1"/>
  <c r="EQ1436" i="1"/>
  <c r="EQ1643" i="1"/>
  <c r="EQ1442" i="1"/>
  <c r="EQ1402" i="1"/>
  <c r="EQ1386" i="1"/>
  <c r="EQ1613" i="1"/>
  <c r="EQ1603" i="1"/>
  <c r="EQ1562" i="1"/>
  <c r="EQ1472" i="1"/>
  <c r="EQ1454" i="1"/>
  <c r="EQ1429" i="1"/>
  <c r="EQ1421" i="1"/>
  <c r="EQ1413" i="1"/>
  <c r="EQ1515" i="1"/>
  <c r="EQ1404" i="1"/>
  <c r="EQ1398" i="1"/>
  <c r="EQ1358" i="1"/>
  <c r="EQ1342" i="1"/>
  <c r="EQ1326" i="1"/>
  <c r="EQ1310" i="1"/>
  <c r="EQ1452" i="1"/>
  <c r="EQ1388" i="1"/>
  <c r="EQ1382" i="1"/>
  <c r="EQ1285" i="1"/>
  <c r="EQ1269" i="1"/>
  <c r="EQ1253" i="1"/>
  <c r="EQ1237" i="1"/>
  <c r="EQ1218" i="1"/>
  <c r="EQ1210" i="1"/>
  <c r="EQ1202" i="1"/>
  <c r="EQ1194" i="1"/>
  <c r="EQ1186" i="1"/>
  <c r="EQ1425" i="1"/>
  <c r="EQ1392" i="1"/>
  <c r="EQ1374" i="1"/>
  <c r="EQ1368" i="1"/>
  <c r="EQ1352" i="1"/>
  <c r="EQ1336" i="1"/>
  <c r="EQ1320" i="1"/>
  <c r="EQ1304" i="1"/>
  <c r="EQ1296" i="1"/>
  <c r="EQ1292" i="1"/>
  <c r="EQ1280" i="1"/>
  <c r="EQ1276" i="1"/>
  <c r="EQ1264" i="1"/>
  <c r="EQ1260" i="1"/>
  <c r="EQ1248" i="1"/>
  <c r="EQ1244" i="1"/>
  <c r="EQ1232" i="1"/>
  <c r="EQ1227" i="1"/>
  <c r="EQ1224" i="1"/>
  <c r="EQ1219" i="1"/>
  <c r="EQ1211" i="1"/>
  <c r="EQ1203" i="1"/>
  <c r="EQ1195" i="1"/>
  <c r="EQ1187" i="1"/>
  <c r="EQ1179" i="1"/>
  <c r="EQ1171" i="1"/>
  <c r="EQ1163" i="1"/>
  <c r="EQ1155" i="1"/>
  <c r="EQ1147" i="1"/>
  <c r="EQ1139" i="1"/>
  <c r="EQ1131" i="1"/>
  <c r="EQ1123" i="1"/>
  <c r="EQ1115" i="1"/>
  <c r="EQ1107" i="1"/>
  <c r="EQ1099" i="1"/>
  <c r="EQ1091" i="1"/>
  <c r="EQ1083" i="1"/>
  <c r="EQ1075" i="1"/>
  <c r="EQ1067" i="1"/>
  <c r="EQ1059" i="1"/>
  <c r="EQ1051" i="1"/>
  <c r="EQ1043" i="1"/>
  <c r="EQ1035" i="1"/>
  <c r="EQ1027" i="1"/>
  <c r="EQ1019" i="1"/>
  <c r="EQ1475" i="1"/>
  <c r="EQ1286" i="1"/>
  <c r="EQ1270" i="1"/>
  <c r="EQ1254" i="1"/>
  <c r="EQ1238" i="1"/>
  <c r="EQ1486" i="1"/>
  <c r="EQ1366" i="1"/>
  <c r="EQ1357" i="1"/>
  <c r="EQ1350" i="1"/>
  <c r="EQ1341" i="1"/>
  <c r="EQ1334" i="1"/>
  <c r="EQ1325" i="1"/>
  <c r="EQ1318" i="1"/>
  <c r="EQ1309" i="1"/>
  <c r="EQ1228" i="1"/>
  <c r="EQ1220" i="1"/>
  <c r="EQ1213" i="1"/>
  <c r="EQ1205" i="1"/>
  <c r="EQ1197" i="1"/>
  <c r="EQ1189" i="1"/>
  <c r="EQ1181" i="1"/>
  <c r="EQ1173" i="1"/>
  <c r="EQ1409" i="1"/>
  <c r="EQ1444" i="1"/>
  <c r="EQ1328" i="1"/>
  <c r="EQ1300" i="1"/>
  <c r="EQ1294" i="1"/>
  <c r="EQ1288" i="1"/>
  <c r="EQ1272" i="1"/>
  <c r="EQ1256" i="1"/>
  <c r="EQ1240" i="1"/>
  <c r="EQ1192" i="1"/>
  <c r="EQ1136" i="1"/>
  <c r="EQ1117" i="1"/>
  <c r="EQ1114" i="1"/>
  <c r="EQ1373" i="1"/>
  <c r="EQ1302" i="1"/>
  <c r="EQ1167" i="1"/>
  <c r="EQ1128" i="1"/>
  <c r="EQ1080" i="1"/>
  <c r="EQ1077" i="1"/>
  <c r="EQ1074" i="1"/>
  <c r="EQ1070" i="1"/>
  <c r="EQ1063" i="1"/>
  <c r="EQ1055" i="1"/>
  <c r="EQ1047" i="1"/>
  <c r="EQ1039" i="1"/>
  <c r="EQ1031" i="1"/>
  <c r="EQ1023" i="1"/>
  <c r="EQ1014" i="1"/>
  <c r="EQ1006" i="1"/>
  <c r="EQ998" i="1"/>
  <c r="EQ1393" i="1"/>
  <c r="EQ1360" i="1"/>
  <c r="EQ1275" i="1"/>
  <c r="EQ1259" i="1"/>
  <c r="EQ1243" i="1"/>
  <c r="EQ1216" i="1"/>
  <c r="EQ1184" i="1"/>
  <c r="EQ1170" i="1"/>
  <c r="EQ1165" i="1"/>
  <c r="EQ1162" i="1"/>
  <c r="EQ1120" i="1"/>
  <c r="EQ1104" i="1"/>
  <c r="EQ1098" i="1"/>
  <c r="EQ903" i="1"/>
  <c r="EQ879" i="1"/>
  <c r="EQ871" i="1"/>
  <c r="EQ863" i="1"/>
  <c r="EQ1312" i="1"/>
  <c r="EQ1291" i="1"/>
  <c r="EQ1157" i="1"/>
  <c r="EQ1154" i="1"/>
  <c r="EQ1064" i="1"/>
  <c r="EQ1208" i="1"/>
  <c r="EQ1191" i="1"/>
  <c r="EQ1168" i="1"/>
  <c r="EQ1149" i="1"/>
  <c r="EQ1146" i="1"/>
  <c r="EQ1143" i="1"/>
  <c r="EQ1088" i="1"/>
  <c r="EQ1085" i="1"/>
  <c r="EQ1082" i="1"/>
  <c r="EQ1078" i="1"/>
  <c r="EQ1071" i="1"/>
  <c r="EQ1057" i="1"/>
  <c r="EQ1049" i="1"/>
  <c r="EQ1041" i="1"/>
  <c r="EQ1033" i="1"/>
  <c r="EQ1025" i="1"/>
  <c r="EQ1017" i="1"/>
  <c r="EQ1009" i="1"/>
  <c r="EQ1001" i="1"/>
  <c r="EQ993" i="1"/>
  <c r="EQ985" i="1"/>
  <c r="EQ1344" i="1"/>
  <c r="EQ1178" i="1"/>
  <c r="EQ1160" i="1"/>
  <c r="EQ1141" i="1"/>
  <c r="EQ1138" i="1"/>
  <c r="EQ1112" i="1"/>
  <c r="EQ1106" i="1"/>
  <c r="EQ1058" i="1"/>
  <c r="EQ1050" i="1"/>
  <c r="EQ1042" i="1"/>
  <c r="EQ1034" i="1"/>
  <c r="EQ1026" i="1"/>
  <c r="EQ1262" i="1"/>
  <c r="EQ1122" i="1"/>
  <c r="EQ1086" i="1"/>
  <c r="EQ996" i="1"/>
  <c r="EQ980" i="1"/>
  <c r="EQ972" i="1"/>
  <c r="EQ953" i="1"/>
  <c r="EQ950" i="1"/>
  <c r="EQ884" i="1"/>
  <c r="EQ1127" i="1"/>
  <c r="EQ1125" i="1"/>
  <c r="EQ1090" i="1"/>
  <c r="EQ1046" i="1"/>
  <c r="EQ990" i="1"/>
  <c r="EQ964" i="1"/>
  <c r="EQ945" i="1"/>
  <c r="EQ942" i="1"/>
  <c r="EQ908" i="1"/>
  <c r="EQ905" i="1"/>
  <c r="EQ902" i="1"/>
  <c r="EQ898" i="1"/>
  <c r="EQ891" i="1"/>
  <c r="EQ877" i="1"/>
  <c r="EQ869" i="1"/>
  <c r="EQ861" i="1"/>
  <c r="EQ857" i="1"/>
  <c r="EQ850" i="1"/>
  <c r="EQ842" i="1"/>
  <c r="EQ834" i="1"/>
  <c r="EQ826" i="1"/>
  <c r="EQ818" i="1"/>
  <c r="EQ810" i="1"/>
  <c r="EQ802" i="1"/>
  <c r="EQ1440" i="1"/>
  <c r="EQ1144" i="1"/>
  <c r="EQ1093" i="1"/>
  <c r="EQ1003" i="1"/>
  <c r="EQ956" i="1"/>
  <c r="EQ932" i="1"/>
  <c r="EQ929" i="1"/>
  <c r="EQ926" i="1"/>
  <c r="EQ922" i="1"/>
  <c r="EQ878" i="1"/>
  <c r="EQ870" i="1"/>
  <c r="EQ862" i="1"/>
  <c r="EQ851" i="1"/>
  <c r="EQ843" i="1"/>
  <c r="EQ835" i="1"/>
  <c r="EQ827" i="1"/>
  <c r="EQ819" i="1"/>
  <c r="EQ811" i="1"/>
  <c r="EQ1246" i="1"/>
  <c r="EQ1222" i="1"/>
  <c r="EQ1176" i="1"/>
  <c r="EQ1152" i="1"/>
  <c r="EQ1072" i="1"/>
  <c r="EQ988" i="1"/>
  <c r="EQ948" i="1"/>
  <c r="EQ892" i="1"/>
  <c r="EQ886" i="1"/>
  <c r="EQ1226" i="1"/>
  <c r="EQ1119" i="1"/>
  <c r="EQ1012" i="1"/>
  <c r="EQ916" i="1"/>
  <c r="EQ910" i="1"/>
  <c r="EQ1278" i="1"/>
  <c r="EQ1200" i="1"/>
  <c r="EQ1130" i="1"/>
  <c r="EQ1079" i="1"/>
  <c r="EQ1066" i="1"/>
  <c r="EQ977" i="1"/>
  <c r="EQ974" i="1"/>
  <c r="EQ940" i="1"/>
  <c r="EQ934" i="1"/>
  <c r="EQ987" i="1"/>
  <c r="EQ966" i="1"/>
  <c r="EQ914" i="1"/>
  <c r="EQ900" i="1"/>
  <c r="EQ792" i="1"/>
  <c r="EQ776" i="1"/>
  <c r="EQ744" i="1"/>
  <c r="EQ728" i="1"/>
  <c r="EQ712" i="1"/>
  <c r="EQ696" i="1"/>
  <c r="EQ680" i="1"/>
  <c r="EQ664" i="1"/>
  <c r="EQ648" i="1"/>
  <c r="EQ1230" i="1"/>
  <c r="EQ969" i="1"/>
  <c r="EQ918" i="1"/>
  <c r="EQ894" i="1"/>
  <c r="EQ831" i="1"/>
  <c r="EQ808" i="1"/>
  <c r="EQ774" i="1"/>
  <c r="EQ768" i="1"/>
  <c r="EQ628" i="1"/>
  <c r="EQ620" i="1"/>
  <c r="EQ612" i="1"/>
  <c r="EQ604" i="1"/>
  <c r="EQ596" i="1"/>
  <c r="EQ588" i="1"/>
  <c r="EQ958" i="1"/>
  <c r="EQ760" i="1"/>
  <c r="EQ921" i="1"/>
  <c r="EQ848" i="1"/>
  <c r="EQ800" i="1"/>
  <c r="EQ786" i="1"/>
  <c r="EQ746" i="1"/>
  <c r="EQ730" i="1"/>
  <c r="EQ714" i="1"/>
  <c r="EQ698" i="1"/>
  <c r="EQ682" i="1"/>
  <c r="EQ666" i="1"/>
  <c r="EQ650" i="1"/>
  <c r="EQ1096" i="1"/>
  <c r="EQ961" i="1"/>
  <c r="EQ907" i="1"/>
  <c r="EQ840" i="1"/>
  <c r="EQ778" i="1"/>
  <c r="EQ752" i="1"/>
  <c r="EQ736" i="1"/>
  <c r="EQ720" i="1"/>
  <c r="EQ704" i="1"/>
  <c r="EQ688" i="1"/>
  <c r="EQ672" i="1"/>
  <c r="EQ656" i="1"/>
  <c r="EQ640" i="1"/>
  <c r="EQ1183" i="1"/>
  <c r="EQ832" i="1"/>
  <c r="EQ770" i="1"/>
  <c r="EQ1004" i="1"/>
  <c r="EQ890" i="1"/>
  <c r="EQ734" i="1"/>
  <c r="EQ690" i="1"/>
  <c r="EQ626" i="1"/>
  <c r="EQ585" i="1"/>
  <c r="EQ1038" i="1"/>
  <c r="EQ738" i="1"/>
  <c r="EQ654" i="1"/>
  <c r="EQ618" i="1"/>
  <c r="EQ602" i="1"/>
  <c r="EQ924" i="1"/>
  <c r="EQ847" i="1"/>
  <c r="EQ702" i="1"/>
  <c r="EQ658" i="1"/>
  <c r="EQ578" i="1"/>
  <c r="EQ570" i="1"/>
  <c r="EQ562" i="1"/>
  <c r="EQ554" i="1"/>
  <c r="EQ546" i="1"/>
  <c r="EQ532" i="1"/>
  <c r="EQ516" i="1"/>
  <c r="EQ1133" i="1"/>
  <c r="EQ762" i="1"/>
  <c r="EQ855" i="1"/>
  <c r="EQ754" i="1"/>
  <c r="EQ670" i="1"/>
  <c r="EQ610" i="1"/>
  <c r="EQ824" i="1"/>
  <c r="EQ799" i="1"/>
  <c r="EQ634" i="1"/>
  <c r="EQ594" i="1"/>
  <c r="EQ592" i="1"/>
  <c r="EQ490" i="1"/>
  <c r="EQ743" i="1"/>
  <c r="EQ706" i="1"/>
  <c r="EQ638" i="1"/>
  <c r="EQ572" i="1"/>
  <c r="EQ544" i="1"/>
  <c r="EQ500" i="1"/>
  <c r="EQ476" i="1"/>
  <c r="EQ472" i="1"/>
  <c r="EQ464" i="1"/>
  <c r="EQ456" i="1"/>
  <c r="EQ448" i="1"/>
  <c r="EQ440" i="1"/>
  <c r="EQ432" i="1"/>
  <c r="EQ424" i="1"/>
  <c r="EQ416" i="1"/>
  <c r="EQ408" i="1"/>
  <c r="EQ400" i="1"/>
  <c r="EQ392" i="1"/>
  <c r="EQ384" i="1"/>
  <c r="EQ376" i="1"/>
  <c r="EQ368" i="1"/>
  <c r="EQ360" i="1"/>
  <c r="EQ352" i="1"/>
  <c r="EQ344" i="1"/>
  <c r="EQ336" i="1"/>
  <c r="EQ328" i="1"/>
  <c r="EQ320" i="1"/>
  <c r="EQ312" i="1"/>
  <c r="EQ304" i="1"/>
  <c r="EQ296" i="1"/>
  <c r="EQ288" i="1"/>
  <c r="EQ280" i="1"/>
  <c r="EQ272" i="1"/>
  <c r="EQ264" i="1"/>
  <c r="EQ256" i="1"/>
  <c r="EQ248" i="1"/>
  <c r="EQ240" i="1"/>
  <c r="EQ232" i="1"/>
  <c r="EQ224" i="1"/>
  <c r="EQ216" i="1"/>
  <c r="EQ208" i="1"/>
  <c r="EQ200" i="1"/>
  <c r="EQ686" i="1"/>
  <c r="EQ642" i="1"/>
  <c r="EQ577" i="1"/>
  <c r="EQ556" i="1"/>
  <c r="EQ508" i="1"/>
  <c r="EQ482" i="1"/>
  <c r="EQ479" i="1"/>
  <c r="EQ265" i="1"/>
  <c r="EQ257" i="1"/>
  <c r="EQ249" i="1"/>
  <c r="EQ241" i="1"/>
  <c r="EQ233" i="1"/>
  <c r="EQ225" i="1"/>
  <c r="EQ217" i="1"/>
  <c r="EQ209" i="1"/>
  <c r="EQ201" i="1"/>
  <c r="EQ193" i="1"/>
  <c r="EQ185" i="1"/>
  <c r="EQ177" i="1"/>
  <c r="EQ169" i="1"/>
  <c r="EQ161" i="1"/>
  <c r="EQ153" i="1"/>
  <c r="EQ145" i="1"/>
  <c r="EQ137" i="1"/>
  <c r="EQ129" i="1"/>
  <c r="EQ121" i="1"/>
  <c r="EQ113" i="1"/>
  <c r="EQ105" i="1"/>
  <c r="EQ982" i="1"/>
  <c r="EQ955" i="1"/>
  <c r="EQ759" i="1"/>
  <c r="EQ586" i="1"/>
  <c r="EQ524" i="1"/>
  <c r="EQ718" i="1"/>
  <c r="EQ633" i="1"/>
  <c r="EQ540" i="1"/>
  <c r="EQ506" i="1"/>
  <c r="EQ492" i="1"/>
  <c r="EQ750" i="1"/>
  <c r="EQ564" i="1"/>
  <c r="EQ538" i="1"/>
  <c r="EQ484" i="1"/>
  <c r="EQ471" i="1"/>
  <c r="EQ366" i="1"/>
  <c r="EQ358" i="1"/>
  <c r="EQ350" i="1"/>
  <c r="EQ342" i="1"/>
  <c r="EQ334" i="1"/>
  <c r="EQ326" i="1"/>
  <c r="EQ794" i="1"/>
  <c r="EQ784" i="1"/>
  <c r="EQ674" i="1"/>
  <c r="EQ647" i="1"/>
  <c r="EQ580" i="1"/>
  <c r="EQ816" i="1"/>
  <c r="EQ530" i="1"/>
  <c r="EQ478" i="1"/>
  <c r="EQ548" i="1"/>
  <c r="EQ498" i="1"/>
  <c r="EQ454" i="1"/>
  <c r="EQ438" i="1"/>
  <c r="EQ422" i="1"/>
  <c r="EQ406" i="1"/>
  <c r="EQ390" i="1"/>
  <c r="EQ374" i="1"/>
  <c r="EQ190" i="1"/>
  <c r="EQ174" i="1"/>
  <c r="EQ158" i="1"/>
  <c r="EQ560" i="1"/>
  <c r="EQ514" i="1"/>
  <c r="ER96" i="1"/>
  <c r="EQ97" i="1"/>
  <c r="EQ104" i="1"/>
  <c r="EQ120" i="1"/>
  <c r="EQ136" i="1"/>
  <c r="EQ152" i="1"/>
  <c r="ER171" i="1"/>
  <c r="ER179" i="1"/>
  <c r="ER183" i="1"/>
  <c r="EQ191" i="1"/>
  <c r="EQ194" i="1"/>
  <c r="EQ199" i="1"/>
  <c r="ER203" i="1"/>
  <c r="EQ206" i="1"/>
  <c r="EQ213" i="1"/>
  <c r="EQ231" i="1"/>
  <c r="ER235" i="1"/>
  <c r="EQ238" i="1"/>
  <c r="EQ245" i="1"/>
  <c r="ER259" i="1"/>
  <c r="EQ268" i="1"/>
  <c r="ER277" i="1"/>
  <c r="EQ286" i="1"/>
  <c r="EQ295" i="1"/>
  <c r="EQ301" i="1"/>
  <c r="EQ313" i="1"/>
  <c r="EQ357" i="1"/>
  <c r="ER365" i="1"/>
  <c r="EQ380" i="1"/>
  <c r="EQ382" i="1"/>
  <c r="ER395" i="1"/>
  <c r="EQ397" i="1"/>
  <c r="EQ412" i="1"/>
  <c r="EQ414" i="1"/>
  <c r="ER427" i="1"/>
  <c r="EQ429" i="1"/>
  <c r="EQ444" i="1"/>
  <c r="EQ446" i="1"/>
  <c r="EQ452" i="1"/>
  <c r="EQ503" i="1"/>
  <c r="EQ535" i="1"/>
  <c r="EQ737" i="1"/>
  <c r="ER737" i="1"/>
  <c r="EQ109" i="1"/>
  <c r="EQ119" i="1"/>
  <c r="EQ125" i="1"/>
  <c r="EQ135" i="1"/>
  <c r="EQ141" i="1"/>
  <c r="EQ151" i="1"/>
  <c r="EQ157" i="1"/>
  <c r="EU163" i="1"/>
  <c r="EQ171" i="1"/>
  <c r="EQ182" i="1"/>
  <c r="EU209" i="1"/>
  <c r="EQ220" i="1"/>
  <c r="EU241" i="1"/>
  <c r="EQ252" i="1"/>
  <c r="EQ255" i="1"/>
  <c r="EQ261" i="1"/>
  <c r="EQ273" i="1"/>
  <c r="EQ292" i="1"/>
  <c r="EQ299" i="1"/>
  <c r="EQ310" i="1"/>
  <c r="EQ319" i="1"/>
  <c r="EQ325" i="1"/>
  <c r="EQ349" i="1"/>
  <c r="EQ363" i="1"/>
  <c r="EQ369" i="1"/>
  <c r="EQ395" i="1"/>
  <c r="EQ401" i="1"/>
  <c r="EQ427" i="1"/>
  <c r="EQ433" i="1"/>
  <c r="EQ461" i="1"/>
  <c r="EQ567" i="1"/>
  <c r="EQ569" i="1"/>
  <c r="ER103" i="1"/>
  <c r="EQ106" i="1"/>
  <c r="ER119" i="1"/>
  <c r="EQ122" i="1"/>
  <c r="ER135" i="1"/>
  <c r="EQ138" i="1"/>
  <c r="ER151" i="1"/>
  <c r="EQ154" i="1"/>
  <c r="EQ160" i="1"/>
  <c r="ER187" i="1"/>
  <c r="ER195" i="1"/>
  <c r="EQ198" i="1"/>
  <c r="EQ223" i="1"/>
  <c r="ER227" i="1"/>
  <c r="EQ230" i="1"/>
  <c r="ER261" i="1"/>
  <c r="EQ270" i="1"/>
  <c r="EQ279" i="1"/>
  <c r="EQ285" i="1"/>
  <c r="EQ297" i="1"/>
  <c r="ER307" i="1"/>
  <c r="EQ316" i="1"/>
  <c r="EQ323" i="1"/>
  <c r="ER325" i="1"/>
  <c r="EQ333" i="1"/>
  <c r="EQ341" i="1"/>
  <c r="ER349" i="1"/>
  <c r="EQ355" i="1"/>
  <c r="EQ361" i="1"/>
  <c r="EQ378" i="1"/>
  <c r="EQ389" i="1"/>
  <c r="EQ410" i="1"/>
  <c r="EQ421" i="1"/>
  <c r="EQ442" i="1"/>
  <c r="EQ459" i="1"/>
  <c r="EQ465" i="1"/>
  <c r="EQ474" i="1"/>
  <c r="ER497" i="1"/>
  <c r="EQ497" i="1"/>
  <c r="EQ520" i="1"/>
  <c r="EQ533" i="1"/>
  <c r="ET571" i="1"/>
  <c r="ER372" i="1"/>
  <c r="EQ375" i="1"/>
  <c r="ER388" i="1"/>
  <c r="EQ391" i="1"/>
  <c r="ER404" i="1"/>
  <c r="EQ407" i="1"/>
  <c r="ER420" i="1"/>
  <c r="EQ423" i="1"/>
  <c r="ER436" i="1"/>
  <c r="EQ439" i="1"/>
  <c r="ER452" i="1"/>
  <c r="EQ455" i="1"/>
  <c r="EQ489" i="1"/>
  <c r="EQ501" i="1"/>
  <c r="ER529" i="1"/>
  <c r="EQ529" i="1"/>
  <c r="ER535" i="1"/>
  <c r="EQ571" i="1"/>
  <c r="EQ587" i="1"/>
  <c r="ER593" i="1"/>
  <c r="EQ593" i="1"/>
  <c r="EQ726" i="1"/>
  <c r="EQ1668" i="1"/>
  <c r="EU1670" i="1"/>
  <c r="ET1670" i="1"/>
  <c r="EQ202" i="1"/>
  <c r="EQ210" i="1"/>
  <c r="EQ218" i="1"/>
  <c r="EQ226" i="1"/>
  <c r="EQ234" i="1"/>
  <c r="EQ242" i="1"/>
  <c r="EQ250" i="1"/>
  <c r="EQ258" i="1"/>
  <c r="EQ266" i="1"/>
  <c r="EQ274" i="1"/>
  <c r="EQ282" i="1"/>
  <c r="EQ290" i="1"/>
  <c r="EQ298" i="1"/>
  <c r="EQ306" i="1"/>
  <c r="EQ314" i="1"/>
  <c r="EQ322" i="1"/>
  <c r="EQ330" i="1"/>
  <c r="EQ338" i="1"/>
  <c r="EQ346" i="1"/>
  <c r="EQ354" i="1"/>
  <c r="EQ362" i="1"/>
  <c r="EQ370" i="1"/>
  <c r="EQ377" i="1"/>
  <c r="EQ386" i="1"/>
  <c r="EQ393" i="1"/>
  <c r="EQ402" i="1"/>
  <c r="EQ409" i="1"/>
  <c r="EQ418" i="1"/>
  <c r="EQ425" i="1"/>
  <c r="EQ434" i="1"/>
  <c r="EQ441" i="1"/>
  <c r="EQ450" i="1"/>
  <c r="EQ457" i="1"/>
  <c r="EQ466" i="1"/>
  <c r="EQ480" i="1"/>
  <c r="EQ519" i="1"/>
  <c r="ET678" i="1"/>
  <c r="EQ687" i="1"/>
  <c r="EQ709" i="1"/>
  <c r="EQ822" i="1"/>
  <c r="EQ335" i="1"/>
  <c r="EQ343" i="1"/>
  <c r="EQ351" i="1"/>
  <c r="EQ359" i="1"/>
  <c r="EQ367" i="1"/>
  <c r="EQ383" i="1"/>
  <c r="EQ399" i="1"/>
  <c r="EQ415" i="1"/>
  <c r="EQ431" i="1"/>
  <c r="EQ447" i="1"/>
  <c r="EQ463" i="1"/>
  <c r="EQ496" i="1"/>
  <c r="EU498" i="1"/>
  <c r="ET498" i="1"/>
  <c r="EQ517" i="1"/>
  <c r="EQ536" i="1"/>
  <c r="EQ550" i="1"/>
  <c r="ET584" i="1"/>
  <c r="EQ600" i="1"/>
  <c r="EQ678" i="1"/>
  <c r="EQ685" i="1"/>
  <c r="EQ705" i="1"/>
  <c r="ER705" i="1"/>
  <c r="ER775" i="1"/>
  <c r="EQ775" i="1"/>
  <c r="EQ779" i="1"/>
  <c r="ER315" i="1"/>
  <c r="ER323" i="1"/>
  <c r="ER331" i="1"/>
  <c r="ER339" i="1"/>
  <c r="EU451" i="1"/>
  <c r="EQ488" i="1"/>
  <c r="EQ553" i="1"/>
  <c r="EQ568" i="1"/>
  <c r="EQ584" i="1"/>
  <c r="ET594" i="1"/>
  <c r="EQ651" i="1"/>
  <c r="EQ667" i="1"/>
  <c r="ER773" i="1"/>
  <c r="EU795" i="1"/>
  <c r="EQ371" i="1"/>
  <c r="EQ387" i="1"/>
  <c r="EQ403" i="1"/>
  <c r="EQ419" i="1"/>
  <c r="EQ435" i="1"/>
  <c r="EQ451" i="1"/>
  <c r="EQ467" i="1"/>
  <c r="ER467" i="1"/>
  <c r="ER473" i="1"/>
  <c r="EQ473" i="1"/>
  <c r="EQ481" i="1"/>
  <c r="EQ511" i="1"/>
  <c r="EQ645" i="1"/>
  <c r="ER663" i="1"/>
  <c r="EQ663" i="1"/>
  <c r="EQ771" i="1"/>
  <c r="EQ773" i="1"/>
  <c r="EQ477" i="1"/>
  <c r="EQ486" i="1"/>
  <c r="EQ537" i="1"/>
  <c r="EQ559" i="1"/>
  <c r="EQ589" i="1"/>
  <c r="EQ591" i="1"/>
  <c r="EQ614" i="1"/>
  <c r="EQ622" i="1"/>
  <c r="EQ661" i="1"/>
  <c r="ET701" i="1"/>
  <c r="EU701" i="1"/>
  <c r="EQ703" i="1"/>
  <c r="EQ491" i="1"/>
  <c r="EQ513" i="1"/>
  <c r="EQ521" i="1"/>
  <c r="ER542" i="1"/>
  <c r="ER544" i="1"/>
  <c r="EQ561" i="1"/>
  <c r="EQ563" i="1"/>
  <c r="EQ566" i="1"/>
  <c r="EQ579" i="1"/>
  <c r="EQ582" i="1"/>
  <c r="EQ601" i="1"/>
  <c r="EQ609" i="1"/>
  <c r="EQ611" i="1"/>
  <c r="EQ619" i="1"/>
  <c r="ER625" i="1"/>
  <c r="EQ625" i="1"/>
  <c r="EQ646" i="1"/>
  <c r="EQ657" i="1"/>
  <c r="ER657" i="1"/>
  <c r="EQ701" i="1"/>
  <c r="ER727" i="1"/>
  <c r="EQ727" i="1"/>
  <c r="EQ749" i="1"/>
  <c r="EQ751" i="1"/>
  <c r="EQ765" i="1"/>
  <c r="EQ935" i="1"/>
  <c r="EQ944" i="1"/>
  <c r="EQ949" i="1"/>
  <c r="ER949" i="1"/>
  <c r="EQ975" i="1"/>
  <c r="ER491" i="1"/>
  <c r="EQ494" i="1"/>
  <c r="ER496" i="1"/>
  <c r="EQ505" i="1"/>
  <c r="ER526" i="1"/>
  <c r="EQ539" i="1"/>
  <c r="EQ542" i="1"/>
  <c r="ER563" i="1"/>
  <c r="ER579" i="1"/>
  <c r="EQ597" i="1"/>
  <c r="EQ599" i="1"/>
  <c r="EQ617" i="1"/>
  <c r="EQ655" i="1"/>
  <c r="EQ897" i="1"/>
  <c r="EQ469" i="1"/>
  <c r="EQ485" i="1"/>
  <c r="EQ523" i="1"/>
  <c r="EQ526" i="1"/>
  <c r="EQ534" i="1"/>
  <c r="EQ551" i="1"/>
  <c r="ET556" i="1"/>
  <c r="EQ621" i="1"/>
  <c r="EQ623" i="1"/>
  <c r="EQ636" i="1"/>
  <c r="EQ653" i="1"/>
  <c r="EU662" i="1"/>
  <c r="ET662" i="1"/>
  <c r="ER695" i="1"/>
  <c r="EQ695" i="1"/>
  <c r="EQ710" i="1"/>
  <c r="EU712" i="1"/>
  <c r="EQ747" i="1"/>
  <c r="ER859" i="1"/>
  <c r="EQ859" i="1"/>
  <c r="EQ475" i="1"/>
  <c r="EQ502" i="1"/>
  <c r="EQ507" i="1"/>
  <c r="EQ510" i="1"/>
  <c r="ER512" i="1"/>
  <c r="EQ518" i="1"/>
  <c r="ER523" i="1"/>
  <c r="EQ528" i="1"/>
  <c r="EQ555" i="1"/>
  <c r="EQ558" i="1"/>
  <c r="ER576" i="1"/>
  <c r="ER608" i="1"/>
  <c r="EQ632" i="1"/>
  <c r="EQ741" i="1"/>
  <c r="EQ797" i="1"/>
  <c r="ER822" i="1"/>
  <c r="EQ837" i="1"/>
  <c r="ER883" i="1"/>
  <c r="EQ883" i="1"/>
  <c r="ER600" i="1"/>
  <c r="EQ603" i="1"/>
  <c r="EQ606" i="1"/>
  <c r="EQ613" i="1"/>
  <c r="EQ615" i="1"/>
  <c r="EQ627" i="1"/>
  <c r="EQ689" i="1"/>
  <c r="ER689" i="1"/>
  <c r="EQ693" i="1"/>
  <c r="EQ699" i="1"/>
  <c r="EQ733" i="1"/>
  <c r="EQ735" i="1"/>
  <c r="ET771" i="1"/>
  <c r="EU771" i="1"/>
  <c r="EQ782" i="1"/>
  <c r="EQ814" i="1"/>
  <c r="EQ904" i="1"/>
  <c r="ER1102" i="1"/>
  <c r="EQ849" i="1"/>
  <c r="ER867" i="1"/>
  <c r="EQ867" i="1"/>
  <c r="EQ1102" i="1"/>
  <c r="ER1135" i="1"/>
  <c r="EQ1135" i="1"/>
  <c r="ET596" i="1"/>
  <c r="EQ629" i="1"/>
  <c r="EQ631" i="1"/>
  <c r="EQ637" i="1"/>
  <c r="EQ639" i="1"/>
  <c r="EQ662" i="1"/>
  <c r="EQ721" i="1"/>
  <c r="ER721" i="1"/>
  <c r="EQ725" i="1"/>
  <c r="EQ731" i="1"/>
  <c r="EQ758" i="1"/>
  <c r="ET776" i="1"/>
  <c r="ET849" i="1"/>
  <c r="EQ483" i="1"/>
  <c r="ER486" i="1"/>
  <c r="EQ493" i="1"/>
  <c r="ER495" i="1"/>
  <c r="EQ499" i="1"/>
  <c r="ER502" i="1"/>
  <c r="EQ509" i="1"/>
  <c r="ER511" i="1"/>
  <c r="EQ515" i="1"/>
  <c r="ER518" i="1"/>
  <c r="EQ525" i="1"/>
  <c r="ER527" i="1"/>
  <c r="EQ531" i="1"/>
  <c r="ER534" i="1"/>
  <c r="EQ541" i="1"/>
  <c r="ER543" i="1"/>
  <c r="EQ549" i="1"/>
  <c r="ER551" i="1"/>
  <c r="EQ557" i="1"/>
  <c r="ER559" i="1"/>
  <c r="EQ565" i="1"/>
  <c r="ER567" i="1"/>
  <c r="EQ573" i="1"/>
  <c r="ER575" i="1"/>
  <c r="EQ581" i="1"/>
  <c r="ER583" i="1"/>
  <c r="ER592" i="1"/>
  <c r="EQ595" i="1"/>
  <c r="EQ598" i="1"/>
  <c r="EQ605" i="1"/>
  <c r="EQ607" i="1"/>
  <c r="EQ616" i="1"/>
  <c r="ER624" i="1"/>
  <c r="EU669" i="1"/>
  <c r="EQ673" i="1"/>
  <c r="ER673" i="1"/>
  <c r="EQ677" i="1"/>
  <c r="EQ679" i="1"/>
  <c r="EQ683" i="1"/>
  <c r="EQ717" i="1"/>
  <c r="EQ719" i="1"/>
  <c r="EQ742" i="1"/>
  <c r="EQ766" i="1"/>
  <c r="EQ804" i="1"/>
  <c r="EQ845" i="1"/>
  <c r="EQ1040" i="1"/>
  <c r="EQ1069" i="1"/>
  <c r="EQ575" i="1"/>
  <c r="EQ583" i="1"/>
  <c r="EQ624" i="1"/>
  <c r="ER632" i="1"/>
  <c r="EQ669" i="1"/>
  <c r="EQ671" i="1"/>
  <c r="EU692" i="1"/>
  <c r="EQ694" i="1"/>
  <c r="EQ753" i="1"/>
  <c r="ER753" i="1"/>
  <c r="EQ801" i="1"/>
  <c r="ER807" i="1"/>
  <c r="EQ807" i="1"/>
  <c r="ER875" i="1"/>
  <c r="EQ875" i="1"/>
  <c r="EU996" i="1"/>
  <c r="ET996" i="1"/>
  <c r="EQ644" i="1"/>
  <c r="EQ660" i="1"/>
  <c r="EQ676" i="1"/>
  <c r="EQ692" i="1"/>
  <c r="EQ708" i="1"/>
  <c r="EQ724" i="1"/>
  <c r="EQ740" i="1"/>
  <c r="EQ761" i="1"/>
  <c r="EQ781" i="1"/>
  <c r="EQ787" i="1"/>
  <c r="EQ809" i="1"/>
  <c r="EQ812" i="1"/>
  <c r="EQ830" i="1"/>
  <c r="EQ853" i="1"/>
  <c r="EQ865" i="1"/>
  <c r="EQ873" i="1"/>
  <c r="EQ881" i="1"/>
  <c r="EQ917" i="1"/>
  <c r="ER917" i="1"/>
  <c r="EQ928" i="1"/>
  <c r="EQ930" i="1"/>
  <c r="EQ938" i="1"/>
  <c r="ET980" i="1"/>
  <c r="EQ1002" i="1"/>
  <c r="EQ756" i="1"/>
  <c r="ER761" i="1"/>
  <c r="EQ769" i="1"/>
  <c r="EQ783" i="1"/>
  <c r="EQ789" i="1"/>
  <c r="EQ791" i="1"/>
  <c r="EQ793" i="1"/>
  <c r="EQ803" i="1"/>
  <c r="EQ805" i="1"/>
  <c r="EQ820" i="1"/>
  <c r="EQ838" i="1"/>
  <c r="EU863" i="1"/>
  <c r="ET863" i="1"/>
  <c r="EU871" i="1"/>
  <c r="ET871" i="1"/>
  <c r="EQ913" i="1"/>
  <c r="EQ915" i="1"/>
  <c r="EQ963" i="1"/>
  <c r="EU972" i="1"/>
  <c r="ER1030" i="1"/>
  <c r="EQ1030" i="1"/>
  <c r="EQ764" i="1"/>
  <c r="ER769" i="1"/>
  <c r="EQ777" i="1"/>
  <c r="ER793" i="1"/>
  <c r="EQ796" i="1"/>
  <c r="EQ798" i="1"/>
  <c r="ET809" i="1"/>
  <c r="EQ815" i="1"/>
  <c r="EQ817" i="1"/>
  <c r="EQ828" i="1"/>
  <c r="EQ846" i="1"/>
  <c r="EQ889" i="1"/>
  <c r="ET907" i="1"/>
  <c r="ER923" i="1"/>
  <c r="EQ923" i="1"/>
  <c r="EQ941" i="1"/>
  <c r="EQ992" i="1"/>
  <c r="EQ1021" i="1"/>
  <c r="EQ1094" i="1"/>
  <c r="EQ643" i="1"/>
  <c r="ER645" i="1"/>
  <c r="EQ649" i="1"/>
  <c r="ER652" i="1"/>
  <c r="EQ659" i="1"/>
  <c r="ER661" i="1"/>
  <c r="EQ665" i="1"/>
  <c r="ER668" i="1"/>
  <c r="EQ675" i="1"/>
  <c r="ER677" i="1"/>
  <c r="EQ681" i="1"/>
  <c r="ER684" i="1"/>
  <c r="EQ691" i="1"/>
  <c r="ER693" i="1"/>
  <c r="EQ697" i="1"/>
  <c r="ER700" i="1"/>
  <c r="EQ707" i="1"/>
  <c r="ER709" i="1"/>
  <c r="EQ713" i="1"/>
  <c r="ER716" i="1"/>
  <c r="EQ723" i="1"/>
  <c r="ER725" i="1"/>
  <c r="EQ729" i="1"/>
  <c r="ER732" i="1"/>
  <c r="EQ739" i="1"/>
  <c r="ER741" i="1"/>
  <c r="EQ745" i="1"/>
  <c r="ER748" i="1"/>
  <c r="EQ772" i="1"/>
  <c r="ER777" i="1"/>
  <c r="ER782" i="1"/>
  <c r="EQ785" i="1"/>
  <c r="ER806" i="1"/>
  <c r="EQ813" i="1"/>
  <c r="EQ823" i="1"/>
  <c r="EQ825" i="1"/>
  <c r="EQ836" i="1"/>
  <c r="ER854" i="1"/>
  <c r="EQ854" i="1"/>
  <c r="EQ860" i="1"/>
  <c r="EQ868" i="1"/>
  <c r="EQ876" i="1"/>
  <c r="EQ911" i="1"/>
  <c r="EQ931" i="1"/>
  <c r="ER941" i="1"/>
  <c r="EU952" i="1"/>
  <c r="ET952" i="1"/>
  <c r="EQ989" i="1"/>
  <c r="ER1062" i="1"/>
  <c r="EQ1062" i="1"/>
  <c r="EQ635" i="1"/>
  <c r="EQ652" i="1"/>
  <c r="EQ668" i="1"/>
  <c r="EQ684" i="1"/>
  <c r="EQ700" i="1"/>
  <c r="EQ716" i="1"/>
  <c r="EQ732" i="1"/>
  <c r="EQ748" i="1"/>
  <c r="EQ755" i="1"/>
  <c r="EQ780" i="1"/>
  <c r="EQ806" i="1"/>
  <c r="EQ821" i="1"/>
  <c r="EQ833" i="1"/>
  <c r="EQ844" i="1"/>
  <c r="EQ858" i="1"/>
  <c r="EQ866" i="1"/>
  <c r="EQ874" i="1"/>
  <c r="EQ882" i="1"/>
  <c r="ER971" i="1"/>
  <c r="EQ971" i="1"/>
  <c r="ER989" i="1"/>
  <c r="EQ1053" i="1"/>
  <c r="EQ757" i="1"/>
  <c r="EQ763" i="1"/>
  <c r="ER765" i="1"/>
  <c r="EQ788" i="1"/>
  <c r="EQ790" i="1"/>
  <c r="EQ795" i="1"/>
  <c r="ER814" i="1"/>
  <c r="EQ829" i="1"/>
  <c r="EQ839" i="1"/>
  <c r="EQ841" i="1"/>
  <c r="EQ852" i="1"/>
  <c r="EQ864" i="1"/>
  <c r="EQ872" i="1"/>
  <c r="EQ880" i="1"/>
  <c r="EQ906" i="1"/>
  <c r="EQ937" i="1"/>
  <c r="EQ1007" i="1"/>
  <c r="EQ1110" i="1"/>
  <c r="EQ887" i="1"/>
  <c r="EQ893" i="1"/>
  <c r="EQ946" i="1"/>
  <c r="EQ952" i="1"/>
  <c r="EQ957" i="1"/>
  <c r="EQ1015" i="1"/>
  <c r="EQ1032" i="1"/>
  <c r="EQ1045" i="1"/>
  <c r="EQ1089" i="1"/>
  <c r="ER1089" i="1"/>
  <c r="EQ1100" i="1"/>
  <c r="EQ1113" i="1"/>
  <c r="ET1147" i="1"/>
  <c r="ET855" i="1"/>
  <c r="ER893" i="1"/>
  <c r="EQ899" i="1"/>
  <c r="EQ920" i="1"/>
  <c r="EQ927" i="1"/>
  <c r="EQ933" i="1"/>
  <c r="EQ954" i="1"/>
  <c r="ER957" i="1"/>
  <c r="EQ960" i="1"/>
  <c r="EQ965" i="1"/>
  <c r="EQ979" i="1"/>
  <c r="EQ981" i="1"/>
  <c r="EQ995" i="1"/>
  <c r="EQ997" i="1"/>
  <c r="EQ1000" i="1"/>
  <c r="EQ1010" i="1"/>
  <c r="EQ1087" i="1"/>
  <c r="ER1113" i="1"/>
  <c r="EQ1198" i="1"/>
  <c r="ER857" i="1"/>
  <c r="EQ896" i="1"/>
  <c r="EQ909" i="1"/>
  <c r="ER933" i="1"/>
  <c r="ER936" i="1"/>
  <c r="EQ939" i="1"/>
  <c r="EQ943" i="1"/>
  <c r="EQ962" i="1"/>
  <c r="ER965" i="1"/>
  <c r="EQ968" i="1"/>
  <c r="EQ973" i="1"/>
  <c r="ER976" i="1"/>
  <c r="ER981" i="1"/>
  <c r="EQ984" i="1"/>
  <c r="EQ986" i="1"/>
  <c r="EQ991" i="1"/>
  <c r="ER1018" i="1"/>
  <c r="EQ1022" i="1"/>
  <c r="EQ1024" i="1"/>
  <c r="EQ1037" i="1"/>
  <c r="EQ1054" i="1"/>
  <c r="EQ1056" i="1"/>
  <c r="ER1095" i="1"/>
  <c r="EQ1095" i="1"/>
  <c r="EQ1103" i="1"/>
  <c r="ER1109" i="1"/>
  <c r="ER1166" i="1"/>
  <c r="ER865" i="1"/>
  <c r="ER873" i="1"/>
  <c r="ER881" i="1"/>
  <c r="EQ885" i="1"/>
  <c r="ER909" i="1"/>
  <c r="ER912" i="1"/>
  <c r="EQ936" i="1"/>
  <c r="EQ951" i="1"/>
  <c r="EQ970" i="1"/>
  <c r="EQ976" i="1"/>
  <c r="EQ1005" i="1"/>
  <c r="EQ1008" i="1"/>
  <c r="EQ1018" i="1"/>
  <c r="ET1035" i="1"/>
  <c r="EQ1109" i="1"/>
  <c r="EQ1158" i="1"/>
  <c r="EQ1166" i="1"/>
  <c r="EQ1174" i="1"/>
  <c r="EQ912" i="1"/>
  <c r="EQ919" i="1"/>
  <c r="EQ925" i="1"/>
  <c r="EQ959" i="1"/>
  <c r="EU970" i="1"/>
  <c r="ET970" i="1"/>
  <c r="EQ978" i="1"/>
  <c r="EQ999" i="1"/>
  <c r="EQ1029" i="1"/>
  <c r="EQ1048" i="1"/>
  <c r="EQ1061" i="1"/>
  <c r="EQ1101" i="1"/>
  <c r="ET1112" i="1"/>
  <c r="EQ1164" i="1"/>
  <c r="EQ1172" i="1"/>
  <c r="EQ1185" i="1"/>
  <c r="EQ1188" i="1"/>
  <c r="EQ1217" i="1"/>
  <c r="EQ856" i="1"/>
  <c r="EQ888" i="1"/>
  <c r="EQ895" i="1"/>
  <c r="ER897" i="1"/>
  <c r="EQ901" i="1"/>
  <c r="ER925" i="1"/>
  <c r="ER928" i="1"/>
  <c r="EQ947" i="1"/>
  <c r="EU951" i="1"/>
  <c r="EQ967" i="1"/>
  <c r="EQ983" i="1"/>
  <c r="EQ994" i="1"/>
  <c r="EU1009" i="1"/>
  <c r="EQ1011" i="1"/>
  <c r="EQ1013" i="1"/>
  <c r="EQ1016" i="1"/>
  <c r="ET1040" i="1"/>
  <c r="EU1059" i="1"/>
  <c r="ET1059" i="1"/>
  <c r="EQ1076" i="1"/>
  <c r="EU1116" i="1"/>
  <c r="ET1116" i="1"/>
  <c r="EQ1215" i="1"/>
  <c r="EQ1400" i="1"/>
  <c r="ER1021" i="1"/>
  <c r="ER1029" i="1"/>
  <c r="ER1037" i="1"/>
  <c r="ER1045" i="1"/>
  <c r="ER1053" i="1"/>
  <c r="ER1061" i="1"/>
  <c r="EQ1065" i="1"/>
  <c r="ER1092" i="1"/>
  <c r="EQ1116" i="1"/>
  <c r="EQ1121" i="1"/>
  <c r="ER1124" i="1"/>
  <c r="EU1196" i="1"/>
  <c r="ET1196" i="1"/>
  <c r="ER1206" i="1"/>
  <c r="EU1424" i="1"/>
  <c r="EU1426" i="1"/>
  <c r="ET1426" i="1"/>
  <c r="EQ1092" i="1"/>
  <c r="EQ1105" i="1"/>
  <c r="EQ1118" i="1"/>
  <c r="EQ1124" i="1"/>
  <c r="EQ1129" i="1"/>
  <c r="EU1189" i="1"/>
  <c r="EQ1193" i="1"/>
  <c r="EQ1196" i="1"/>
  <c r="EQ1206" i="1"/>
  <c r="EQ1235" i="1"/>
  <c r="EQ1251" i="1"/>
  <c r="EQ1267" i="1"/>
  <c r="EQ1283" i="1"/>
  <c r="ER1293" i="1"/>
  <c r="EQ1293" i="1"/>
  <c r="EQ1378" i="1"/>
  <c r="EQ1424" i="1"/>
  <c r="EQ1068" i="1"/>
  <c r="EQ1081" i="1"/>
  <c r="ER1105" i="1"/>
  <c r="ER1108" i="1"/>
  <c r="EQ1111" i="1"/>
  <c r="ET1121" i="1"/>
  <c r="EQ1126" i="1"/>
  <c r="ER1129" i="1"/>
  <c r="EQ1132" i="1"/>
  <c r="EQ1137" i="1"/>
  <c r="ER1140" i="1"/>
  <c r="EQ1151" i="1"/>
  <c r="EQ1175" i="1"/>
  <c r="EQ1177" i="1"/>
  <c r="ER1182" i="1"/>
  <c r="ET1204" i="1"/>
  <c r="EU1214" i="1"/>
  <c r="EQ1221" i="1"/>
  <c r="EQ1229" i="1"/>
  <c r="ER1245" i="1"/>
  <c r="EQ1245" i="1"/>
  <c r="ER1261" i="1"/>
  <c r="EQ1261" i="1"/>
  <c r="ER1277" i="1"/>
  <c r="EQ1277" i="1"/>
  <c r="ER1381" i="1"/>
  <c r="EQ1381" i="1"/>
  <c r="EQ1412" i="1"/>
  <c r="EQ1416" i="1"/>
  <c r="EQ1420" i="1"/>
  <c r="EQ1459" i="1"/>
  <c r="ER1020" i="1"/>
  <c r="ER1028" i="1"/>
  <c r="ER1036" i="1"/>
  <c r="ER1044" i="1"/>
  <c r="ER1052" i="1"/>
  <c r="ER1060" i="1"/>
  <c r="ER1081" i="1"/>
  <c r="ER1084" i="1"/>
  <c r="EQ1108" i="1"/>
  <c r="EQ1134" i="1"/>
  <c r="EQ1140" i="1"/>
  <c r="EQ1145" i="1"/>
  <c r="ER1148" i="1"/>
  <c r="EQ1159" i="1"/>
  <c r="ER1177" i="1"/>
  <c r="EQ1180" i="1"/>
  <c r="EQ1182" i="1"/>
  <c r="EQ1199" i="1"/>
  <c r="EQ1201" i="1"/>
  <c r="EQ1204" i="1"/>
  <c r="EQ1214" i="1"/>
  <c r="EQ1375" i="1"/>
  <c r="ER1391" i="1"/>
  <c r="EQ1020" i="1"/>
  <c r="EQ1028" i="1"/>
  <c r="EQ1036" i="1"/>
  <c r="EQ1044" i="1"/>
  <c r="EQ1052" i="1"/>
  <c r="EQ1060" i="1"/>
  <c r="EQ1084" i="1"/>
  <c r="EQ1097" i="1"/>
  <c r="EQ1142" i="1"/>
  <c r="EQ1148" i="1"/>
  <c r="EQ1153" i="1"/>
  <c r="EU1238" i="1"/>
  <c r="ET1238" i="1"/>
  <c r="EQ1391" i="1"/>
  <c r="ER1491" i="1"/>
  <c r="EQ1491" i="1"/>
  <c r="ER1069" i="1"/>
  <c r="EQ1073" i="1"/>
  <c r="ER1097" i="1"/>
  <c r="ER1100" i="1"/>
  <c r="ER1142" i="1"/>
  <c r="EQ1150" i="1"/>
  <c r="ER1153" i="1"/>
  <c r="EQ1156" i="1"/>
  <c r="EQ1161" i="1"/>
  <c r="ER1164" i="1"/>
  <c r="EQ1169" i="1"/>
  <c r="ER1174" i="1"/>
  <c r="EQ1190" i="1"/>
  <c r="EQ1207" i="1"/>
  <c r="EQ1209" i="1"/>
  <c r="EQ1212" i="1"/>
  <c r="EQ1236" i="1"/>
  <c r="EQ1252" i="1"/>
  <c r="EQ1268" i="1"/>
  <c r="EQ1284" i="1"/>
  <c r="EQ1225" i="1"/>
  <c r="EQ1233" i="1"/>
  <c r="ER1235" i="1"/>
  <c r="EQ1239" i="1"/>
  <c r="ER1242" i="1"/>
  <c r="EQ1249" i="1"/>
  <c r="ER1251" i="1"/>
  <c r="EQ1255" i="1"/>
  <c r="ER1258" i="1"/>
  <c r="EQ1265" i="1"/>
  <c r="ER1267" i="1"/>
  <c r="EQ1271" i="1"/>
  <c r="ER1274" i="1"/>
  <c r="EQ1281" i="1"/>
  <c r="ER1283" i="1"/>
  <c r="EQ1287" i="1"/>
  <c r="ER1290" i="1"/>
  <c r="EQ1297" i="1"/>
  <c r="ER1299" i="1"/>
  <c r="EQ1305" i="1"/>
  <c r="ER1307" i="1"/>
  <c r="ER1316" i="1"/>
  <c r="EQ1321" i="1"/>
  <c r="ER1332" i="1"/>
  <c r="EQ1337" i="1"/>
  <c r="ER1348" i="1"/>
  <c r="EQ1353" i="1"/>
  <c r="ER1364" i="1"/>
  <c r="EQ1369" i="1"/>
  <c r="EQ1371" i="1"/>
  <c r="EQ1387" i="1"/>
  <c r="ER1397" i="1"/>
  <c r="ER1403" i="1"/>
  <c r="EQ1407" i="1"/>
  <c r="EQ1428" i="1"/>
  <c r="EQ1432" i="1"/>
  <c r="EQ1449" i="1"/>
  <c r="EQ1509" i="1"/>
  <c r="ER1554" i="1"/>
  <c r="EQ1554" i="1"/>
  <c r="EQ1242" i="1"/>
  <c r="EQ1258" i="1"/>
  <c r="EQ1274" i="1"/>
  <c r="EQ1290" i="1"/>
  <c r="EQ1299" i="1"/>
  <c r="EQ1307" i="1"/>
  <c r="EQ1311" i="1"/>
  <c r="EQ1314" i="1"/>
  <c r="EQ1316" i="1"/>
  <c r="EQ1323" i="1"/>
  <c r="EQ1327" i="1"/>
  <c r="EQ1330" i="1"/>
  <c r="EQ1332" i="1"/>
  <c r="EQ1339" i="1"/>
  <c r="EQ1343" i="1"/>
  <c r="EQ1346" i="1"/>
  <c r="EQ1348" i="1"/>
  <c r="EQ1355" i="1"/>
  <c r="EQ1359" i="1"/>
  <c r="EQ1362" i="1"/>
  <c r="EQ1364" i="1"/>
  <c r="EQ1377" i="1"/>
  <c r="EQ1379" i="1"/>
  <c r="EQ1397" i="1"/>
  <c r="EQ1403" i="1"/>
  <c r="EQ1447" i="1"/>
  <c r="EU1449" i="1"/>
  <c r="ET1449" i="1"/>
  <c r="EQ1301" i="1"/>
  <c r="EU1305" i="1"/>
  <c r="ER1311" i="1"/>
  <c r="EU1321" i="1"/>
  <c r="ER1327" i="1"/>
  <c r="ER1343" i="1"/>
  <c r="EU1353" i="1"/>
  <c r="ER1359" i="1"/>
  <c r="ER1372" i="1"/>
  <c r="EQ1415" i="1"/>
  <c r="EQ1417" i="1"/>
  <c r="EQ1443" i="1"/>
  <c r="ER1443" i="1"/>
  <c r="ER1458" i="1"/>
  <c r="EQ1460" i="1"/>
  <c r="ER1460" i="1"/>
  <c r="EQ1484" i="1"/>
  <c r="EQ1501" i="1"/>
  <c r="EQ1372" i="1"/>
  <c r="EQ1423" i="1"/>
  <c r="ET1429" i="1"/>
  <c r="EU1429" i="1"/>
  <c r="EU1433" i="1"/>
  <c r="ET1433" i="1"/>
  <c r="EQ1439" i="1"/>
  <c r="EQ1441" i="1"/>
  <c r="EQ1458" i="1"/>
  <c r="EQ1497" i="1"/>
  <c r="EQ1223" i="1"/>
  <c r="EQ1231" i="1"/>
  <c r="EQ1241" i="1"/>
  <c r="EQ1247" i="1"/>
  <c r="EQ1257" i="1"/>
  <c r="EQ1263" i="1"/>
  <c r="EQ1273" i="1"/>
  <c r="EQ1279" i="1"/>
  <c r="EQ1289" i="1"/>
  <c r="EQ1295" i="1"/>
  <c r="EQ1303" i="1"/>
  <c r="EQ1313" i="1"/>
  <c r="ET1320" i="1"/>
  <c r="EQ1329" i="1"/>
  <c r="EQ1345" i="1"/>
  <c r="EQ1361" i="1"/>
  <c r="EQ1380" i="1"/>
  <c r="EQ1390" i="1"/>
  <c r="EU1406" i="1"/>
  <c r="EQ1408" i="1"/>
  <c r="EQ1431" i="1"/>
  <c r="EQ1433" i="1"/>
  <c r="EU1448" i="1"/>
  <c r="EQ1469" i="1"/>
  <c r="ER1497" i="1"/>
  <c r="EQ1570" i="1"/>
  <c r="ER1223" i="1"/>
  <c r="ER1231" i="1"/>
  <c r="EQ1234" i="1"/>
  <c r="ER1247" i="1"/>
  <c r="EQ1250" i="1"/>
  <c r="ER1263" i="1"/>
  <c r="EQ1266" i="1"/>
  <c r="ER1279" i="1"/>
  <c r="EQ1282" i="1"/>
  <c r="ER1295" i="1"/>
  <c r="EQ1298" i="1"/>
  <c r="ER1303" i="1"/>
  <c r="EQ1306" i="1"/>
  <c r="EQ1308" i="1"/>
  <c r="EQ1315" i="1"/>
  <c r="EQ1317" i="1"/>
  <c r="EQ1319" i="1"/>
  <c r="EQ1322" i="1"/>
  <c r="EQ1324" i="1"/>
  <c r="EQ1331" i="1"/>
  <c r="EQ1333" i="1"/>
  <c r="EQ1335" i="1"/>
  <c r="EQ1338" i="1"/>
  <c r="EQ1340" i="1"/>
  <c r="EQ1347" i="1"/>
  <c r="EQ1349" i="1"/>
  <c r="EQ1351" i="1"/>
  <c r="EQ1354" i="1"/>
  <c r="EQ1356" i="1"/>
  <c r="EQ1363" i="1"/>
  <c r="EQ1365" i="1"/>
  <c r="EQ1367" i="1"/>
  <c r="EQ1370" i="1"/>
  <c r="EQ1384" i="1"/>
  <c r="EQ1396" i="1"/>
  <c r="EQ1406" i="1"/>
  <c r="EQ1448" i="1"/>
  <c r="EQ1455" i="1"/>
  <c r="EQ1446" i="1"/>
  <c r="ER1479" i="1"/>
  <c r="EQ1479" i="1"/>
  <c r="EQ1481" i="1"/>
  <c r="EQ1505" i="1"/>
  <c r="EQ1518" i="1"/>
  <c r="ER1518" i="1"/>
  <c r="EQ1522" i="1"/>
  <c r="EQ1564" i="1"/>
  <c r="EQ1462" i="1"/>
  <c r="EQ1471" i="1"/>
  <c r="EU1477" i="1"/>
  <c r="ER1481" i="1"/>
  <c r="EQ1385" i="1"/>
  <c r="EQ1401" i="1"/>
  <c r="EQ1453" i="1"/>
  <c r="EQ1466" i="1"/>
  <c r="ER1471" i="1"/>
  <c r="EQ1474" i="1"/>
  <c r="EQ1476" i="1"/>
  <c r="EQ1485" i="1"/>
  <c r="EQ1498" i="1"/>
  <c r="ET1529" i="1"/>
  <c r="EU1529" i="1"/>
  <c r="EU1551" i="1"/>
  <c r="ET1551" i="1"/>
  <c r="EQ1395" i="1"/>
  <c r="EQ1411" i="1"/>
  <c r="EQ1419" i="1"/>
  <c r="EQ1427" i="1"/>
  <c r="EQ1435" i="1"/>
  <c r="ER1438" i="1"/>
  <c r="ER1447" i="1"/>
  <c r="EQ1468" i="1"/>
  <c r="ER1476" i="1"/>
  <c r="ET1483" i="1"/>
  <c r="EQ1492" i="1"/>
  <c r="EQ1500" i="1"/>
  <c r="EQ1506" i="1"/>
  <c r="EQ1529" i="1"/>
  <c r="EQ1551" i="1"/>
  <c r="EQ1438" i="1"/>
  <c r="EQ1450" i="1"/>
  <c r="EQ1478" i="1"/>
  <c r="EQ1487" i="1"/>
  <c r="EQ1490" i="1"/>
  <c r="EQ1527" i="1"/>
  <c r="EQ1549" i="1"/>
  <c r="ER1549" i="1"/>
  <c r="EQ1414" i="1"/>
  <c r="EQ1422" i="1"/>
  <c r="EQ1430" i="1"/>
  <c r="ET1441" i="1"/>
  <c r="EU1445" i="1"/>
  <c r="ER1463" i="1"/>
  <c r="EQ1463" i="1"/>
  <c r="EQ1465" i="1"/>
  <c r="EQ1482" i="1"/>
  <c r="ER1484" i="1"/>
  <c r="ER1487" i="1"/>
  <c r="EQ1494" i="1"/>
  <c r="EQ1521" i="1"/>
  <c r="EQ1508" i="1"/>
  <c r="EQ1524" i="1"/>
  <c r="EQ1537" i="1"/>
  <c r="EQ1539" i="1"/>
  <c r="EQ1544" i="1"/>
  <c r="EQ1666" i="1"/>
  <c r="EQ1495" i="1"/>
  <c r="EQ1514" i="1"/>
  <c r="EQ1559" i="1"/>
  <c r="EQ1457" i="1"/>
  <c r="EQ1473" i="1"/>
  <c r="EQ1489" i="1"/>
  <c r="ER1567" i="1"/>
  <c r="EQ1571" i="1"/>
  <c r="EQ1634" i="1"/>
  <c r="EQ1658" i="1"/>
  <c r="ER1450" i="1"/>
  <c r="ER1466" i="1"/>
  <c r="ER1482" i="1"/>
  <c r="ER1498" i="1"/>
  <c r="EQ1528" i="1"/>
  <c r="EQ1555" i="1"/>
  <c r="EQ1563" i="1"/>
  <c r="EQ1567" i="1"/>
  <c r="EQ1579" i="1"/>
  <c r="EQ1585" i="1"/>
  <c r="EQ1618" i="1"/>
  <c r="EQ1530" i="1"/>
  <c r="ER1533" i="1"/>
  <c r="EQ1533" i="1"/>
  <c r="EQ1545" i="1"/>
  <c r="ER1555" i="1"/>
  <c r="EQ1577" i="1"/>
  <c r="ER1509" i="1"/>
  <c r="EQ1512" i="1"/>
  <c r="ER1515" i="1"/>
  <c r="ER1525" i="1"/>
  <c r="EQ1525" i="1"/>
  <c r="ER1527" i="1"/>
  <c r="ER1540" i="1"/>
  <c r="EQ1540" i="1"/>
  <c r="ER1570" i="1"/>
  <c r="ER1588" i="1"/>
  <c r="EQ1588" i="1"/>
  <c r="EQ1595" i="1"/>
  <c r="ER1564" i="1"/>
  <c r="ER1575" i="1"/>
  <c r="EQ1610" i="1"/>
  <c r="EU1651" i="1"/>
  <c r="EQ1575" i="1"/>
  <c r="EQ1615" i="1"/>
  <c r="ER1615" i="1"/>
  <c r="ET1635" i="1"/>
  <c r="EU1635" i="1"/>
  <c r="EQ1504" i="1"/>
  <c r="EQ1520" i="1"/>
  <c r="EQ1547" i="1"/>
  <c r="EQ1591" i="1"/>
  <c r="EQ1626" i="1"/>
  <c r="EQ1642" i="1"/>
  <c r="EQ1667" i="1"/>
  <c r="EQ1684" i="1"/>
  <c r="ER1513" i="1"/>
  <c r="ER1528" i="1"/>
  <c r="EQ1553" i="1"/>
  <c r="ER1563" i="1"/>
  <c r="ET1578" i="1"/>
  <c r="EQ1583" i="1"/>
  <c r="EQ1596" i="1"/>
  <c r="ER1601" i="1"/>
  <c r="EQ1604" i="1"/>
  <c r="EQ1607" i="1"/>
  <c r="EU1622" i="1"/>
  <c r="EQ1673" i="1"/>
  <c r="EQ1682" i="1"/>
  <c r="EQ1601" i="1"/>
  <c r="EQ1531" i="1"/>
  <c r="EQ1535" i="1"/>
  <c r="EQ1543" i="1"/>
  <c r="EQ1569" i="1"/>
  <c r="ER1579" i="1"/>
  <c r="ER1595" i="1"/>
  <c r="ET1609" i="1"/>
  <c r="EU1609" i="1"/>
  <c r="EQ1650" i="1"/>
  <c r="EU1667" i="1"/>
  <c r="EU1657" i="1"/>
  <c r="ER1666" i="1"/>
  <c r="ER1673" i="1"/>
  <c r="ER1682" i="1"/>
  <c r="EQ1689" i="1"/>
  <c r="EQ1623" i="1"/>
  <c r="EQ1631" i="1"/>
  <c r="EQ1639" i="1"/>
  <c r="EQ1647" i="1"/>
  <c r="EQ1655" i="1"/>
  <c r="EQ1663" i="1"/>
  <c r="EQ1675" i="1"/>
  <c r="EQ1679" i="1"/>
  <c r="ER1536" i="1"/>
  <c r="ER1552" i="1"/>
  <c r="ER1568" i="1"/>
  <c r="ER1584" i="1"/>
  <c r="ER1623" i="1"/>
  <c r="ER1631" i="1"/>
  <c r="ER1639" i="1"/>
  <c r="ER1647" i="1"/>
  <c r="ER1655" i="1"/>
  <c r="EQ1690" i="1"/>
  <c r="ER1665" i="1"/>
  <c r="ER1674" i="1"/>
  <c r="ER1681" i="1"/>
  <c r="EQ1688" i="1"/>
  <c r="EQ1665" i="1"/>
  <c r="EQ1681" i="1"/>
  <c r="EQ1599" i="1"/>
  <c r="EQ1609" i="1"/>
  <c r="EQ1617" i="1"/>
  <c r="EQ1625" i="1"/>
  <c r="EQ1633" i="1"/>
  <c r="EQ1641" i="1"/>
  <c r="EQ1649" i="1"/>
  <c r="EQ1657" i="1"/>
  <c r="EQ1671" i="1"/>
  <c r="EQ1687" i="1"/>
  <c r="EQ1691" i="1"/>
  <c r="EQ8" i="1"/>
  <c r="ET988" i="1" l="1"/>
  <c r="EU13" i="1"/>
  <c r="ET1589" i="1"/>
  <c r="ET1440" i="1"/>
  <c r="ET1379" i="1"/>
  <c r="ET459" i="1"/>
  <c r="ET1006" i="1"/>
  <c r="EU224" i="1"/>
  <c r="ET146" i="1"/>
  <c r="ET658" i="1"/>
  <c r="EU994" i="1"/>
  <c r="EU927" i="1"/>
  <c r="EU1672" i="1"/>
  <c r="EU1382" i="1"/>
  <c r="EU1120" i="1"/>
  <c r="EU1356" i="1"/>
  <c r="EU966" i="1"/>
  <c r="EU979" i="1"/>
  <c r="EU1228" i="1"/>
  <c r="ET627" i="1"/>
  <c r="ET1573" i="1"/>
  <c r="EU916" i="1"/>
  <c r="ET1605" i="1"/>
  <c r="ET915" i="1"/>
  <c r="EU1619" i="1"/>
  <c r="ET1341" i="1"/>
  <c r="EU781" i="1"/>
  <c r="EU590" i="1"/>
  <c r="ET1014" i="1"/>
  <c r="ET1544" i="1"/>
  <c r="EU353" i="1"/>
  <c r="ET1033" i="1"/>
  <c r="ET736" i="1"/>
  <c r="EU493" i="1"/>
  <c r="ET141" i="1"/>
  <c r="EU1409" i="1"/>
  <c r="EU1205" i="1"/>
  <c r="EU1027" i="1"/>
  <c r="ET667" i="1"/>
  <c r="EU1218" i="1"/>
  <c r="EU651" i="1"/>
  <c r="EU1333" i="1"/>
  <c r="ET606" i="1"/>
  <c r="EU1265" i="1"/>
  <c r="EU1200" i="1"/>
  <c r="EU1127" i="1"/>
  <c r="ET536" i="1"/>
  <c r="EU680" i="1"/>
  <c r="EU762" i="1"/>
  <c r="ET1464" i="1"/>
  <c r="ET676" i="1"/>
  <c r="ET1384" i="1"/>
  <c r="ET30" i="1"/>
  <c r="EU841" i="1"/>
  <c r="ET1054" i="1"/>
  <c r="EU779" i="1"/>
  <c r="EU417" i="1"/>
  <c r="EU1574" i="1"/>
  <c r="EU621" i="1"/>
  <c r="ET162" i="1"/>
  <c r="EU1405" i="1"/>
  <c r="ET1118" i="1"/>
  <c r="ET1003" i="1"/>
  <c r="EU791" i="1"/>
  <c r="EU297" i="1"/>
  <c r="ET1603" i="1"/>
  <c r="EU359" i="1"/>
  <c r="EU303" i="1"/>
  <c r="ET1684" i="1"/>
  <c r="ET730" i="1"/>
  <c r="ET914" i="1"/>
  <c r="ET1677" i="1"/>
  <c r="EU257" i="1"/>
  <c r="EU450" i="1"/>
  <c r="ET14" i="1"/>
  <c r="ET640" i="1"/>
  <c r="ET125" i="1"/>
  <c r="EU1675" i="1"/>
  <c r="EU1107" i="1"/>
  <c r="EU360" i="1"/>
  <c r="ET1091" i="1"/>
  <c r="ET1608" i="1"/>
  <c r="ET1065" i="1"/>
  <c r="EU1043" i="1"/>
  <c r="ET1169" i="1"/>
  <c r="EU553" i="1"/>
  <c r="EU191" i="1"/>
  <c r="ET101" i="1"/>
  <c r="EU368" i="1"/>
  <c r="EU53" i="1"/>
  <c r="ET910" i="1"/>
  <c r="ET1474" i="1"/>
  <c r="ET1358" i="1"/>
  <c r="ET864" i="1"/>
  <c r="EU919" i="1"/>
  <c r="ET879" i="1"/>
  <c r="ET635" i="1"/>
  <c r="ET124" i="1"/>
  <c r="ET510" i="1"/>
  <c r="EU1539" i="1"/>
  <c r="ET570" i="1"/>
  <c r="ET492" i="1"/>
  <c r="EU102" i="1"/>
  <c r="EU1671" i="1"/>
  <c r="ET1534" i="1"/>
  <c r="ET813" i="1"/>
  <c r="ET1110" i="1"/>
  <c r="EU208" i="1"/>
  <c r="ET300" i="1"/>
  <c r="ET1625" i="1"/>
  <c r="EU1337" i="1"/>
  <c r="ET801" i="1"/>
  <c r="EU337" i="1"/>
  <c r="ET266" i="1"/>
  <c r="ET190" i="1"/>
  <c r="ET364" i="1"/>
  <c r="EU25" i="1"/>
  <c r="EU997" i="1"/>
  <c r="ET1492" i="1"/>
  <c r="EU1475" i="1"/>
  <c r="ET1220" i="1"/>
  <c r="ET1064" i="1"/>
  <c r="EU378" i="1"/>
  <c r="ET480" i="1"/>
  <c r="ET617" i="1"/>
  <c r="ET412" i="1"/>
  <c r="ET1361" i="1"/>
  <c r="EU1318" i="1"/>
  <c r="ET868" i="1"/>
  <c r="EU789" i="1"/>
  <c r="ET56" i="1"/>
  <c r="ET226" i="1"/>
  <c r="ET580" i="1"/>
  <c r="ET1686" i="1"/>
  <c r="ET1462" i="1"/>
  <c r="ET1380" i="1"/>
  <c r="EU1286" i="1"/>
  <c r="ET1086" i="1"/>
  <c r="ET818" i="1"/>
  <c r="ET718" i="1"/>
  <c r="ET560" i="1"/>
  <c r="ET285" i="1"/>
  <c r="EU470" i="1"/>
  <c r="EU108" i="1"/>
  <c r="EU1597" i="1"/>
  <c r="EU1627" i="1"/>
  <c r="ET1304" i="1"/>
  <c r="ET1151" i="1"/>
  <c r="EU889" i="1"/>
  <c r="EU1184" i="1"/>
  <c r="ET852" i="1"/>
  <c r="EU361" i="1"/>
  <c r="EU384" i="1"/>
  <c r="ET230" i="1"/>
  <c r="EU196" i="1"/>
  <c r="ET1082" i="1"/>
  <c r="ET407" i="1"/>
  <c r="ET588" i="1"/>
  <c r="EU43" i="1"/>
  <c r="EU164" i="1"/>
  <c r="EU31" i="1"/>
  <c r="EU1269" i="1"/>
  <c r="ET819" i="1"/>
  <c r="EU637" i="1"/>
  <c r="ET242" i="1"/>
  <c r="EU8" i="1"/>
  <c r="ET1229" i="1"/>
  <c r="ET954" i="1"/>
  <c r="EU711" i="1"/>
  <c r="ET616" i="1"/>
  <c r="ET422" i="1"/>
  <c r="ET471" i="1"/>
  <c r="EU121" i="1"/>
  <c r="ET89" i="1"/>
  <c r="ET1400" i="1"/>
  <c r="EU1194" i="1"/>
  <c r="EU415" i="1"/>
  <c r="ET1656" i="1"/>
  <c r="EU1524" i="1"/>
  <c r="EU1197" i="1"/>
  <c r="EU1227" i="1"/>
  <c r="ET1221" i="1"/>
  <c r="ET986" i="1"/>
  <c r="ET1019" i="1"/>
  <c r="EU935" i="1"/>
  <c r="ET390" i="1"/>
  <c r="EU182" i="1"/>
  <c r="EU786" i="1"/>
  <c r="ET1071" i="1"/>
  <c r="ET555" i="1"/>
  <c r="EU1634" i="1"/>
  <c r="EU697" i="1"/>
  <c r="ET833" i="1"/>
  <c r="EU399" i="1"/>
  <c r="EU1480" i="1"/>
  <c r="ET1421" i="1"/>
  <c r="EU363" i="1"/>
  <c r="EU377" i="1"/>
  <c r="EU318" i="1"/>
  <c r="ET247" i="1"/>
  <c r="ET481" i="1"/>
  <c r="ET245" i="1"/>
  <c r="ET47" i="1"/>
  <c r="ET456" i="1"/>
  <c r="ET398" i="1"/>
  <c r="ET67" i="1"/>
  <c r="ET161" i="1"/>
  <c r="ET1187" i="1"/>
  <c r="EU1417" i="1"/>
  <c r="EU1334" i="1"/>
  <c r="ET1016" i="1"/>
  <c r="ET931" i="1"/>
  <c r="ET752" i="1"/>
  <c r="ET638" i="1"/>
  <c r="ET344" i="1"/>
  <c r="ET373" i="1"/>
  <c r="EU265" i="1"/>
  <c r="ET202" i="1"/>
  <c r="EU49" i="1"/>
  <c r="ET1170" i="1"/>
  <c r="ET1556" i="1"/>
  <c r="EU449" i="1"/>
  <c r="EU612" i="1"/>
  <c r="EU1517" i="1"/>
  <c r="ET1070" i="1"/>
  <c r="ET836" i="1"/>
  <c r="EU975" i="1"/>
  <c r="ET118" i="1"/>
  <c r="ET1354" i="1"/>
  <c r="EU803" i="1"/>
  <c r="EU827" i="1"/>
  <c r="ET958" i="1"/>
  <c r="ET1523" i="1"/>
  <c r="ET1495" i="1"/>
  <c r="ET1222" i="1"/>
  <c r="EU938" i="1"/>
  <c r="EU568" i="1"/>
  <c r="EU733" i="1"/>
  <c r="ET258" i="1"/>
  <c r="ET634" i="1"/>
  <c r="ET69" i="1"/>
  <c r="ET180" i="1"/>
  <c r="ET113" i="1"/>
  <c r="EU929" i="1"/>
  <c r="ET1645" i="1"/>
  <c r="ET690" i="1"/>
  <c r="EU1687" i="1"/>
  <c r="ET1130" i="1"/>
  <c r="EU1583" i="1"/>
  <c r="ET788" i="1"/>
  <c r="ET653" i="1"/>
  <c r="EU1610" i="1"/>
  <c r="EU1408" i="1"/>
  <c r="EU1355" i="1"/>
  <c r="EU1470" i="1"/>
  <c r="EU872" i="1"/>
  <c r="EU585" i="1"/>
  <c r="ET222" i="1"/>
  <c r="EU178" i="1"/>
  <c r="ET213" i="1"/>
  <c r="EU1326" i="1"/>
  <c r="EU707" i="1"/>
  <c r="ET607" i="1"/>
  <c r="EU530" i="1"/>
  <c r="ET1431" i="1"/>
  <c r="EU487" i="1"/>
  <c r="ET1298" i="1"/>
  <c r="ET1587" i="1"/>
  <c r="EU1506" i="1"/>
  <c r="ET1300" i="1"/>
  <c r="ET1454" i="1"/>
  <c r="ET1087" i="1"/>
  <c r="EU1190" i="1"/>
  <c r="EU1173" i="1"/>
  <c r="EU1225" i="1"/>
  <c r="EU1111" i="1"/>
  <c r="ET1010" i="1"/>
  <c r="EU643" i="1"/>
  <c r="EU937" i="1"/>
  <c r="ET1262" i="1"/>
  <c r="ET828" i="1"/>
  <c r="ET924" i="1"/>
  <c r="ET664" i="1"/>
  <c r="EU598" i="1"/>
  <c r="EU509" i="1"/>
  <c r="EU631" i="1"/>
  <c r="EU350" i="1"/>
  <c r="ET346" i="1"/>
  <c r="EU362" i="1"/>
  <c r="EU110" i="1"/>
  <c r="EU95" i="1"/>
  <c r="EU156" i="1"/>
  <c r="ET811" i="1"/>
  <c r="ET1253" i="1"/>
  <c r="ET926" i="1"/>
  <c r="ET193" i="1"/>
  <c r="ET1576" i="1"/>
  <c r="EU895" i="1"/>
  <c r="EU1606" i="1"/>
  <c r="ET987" i="1"/>
  <c r="ET901" i="1"/>
  <c r="ET1131" i="1"/>
  <c r="ET728" i="1"/>
  <c r="EU1395" i="1"/>
  <c r="ET1628" i="1"/>
  <c r="EU1641" i="1"/>
  <c r="EU1219" i="1"/>
  <c r="ET1362" i="1"/>
  <c r="EU1455" i="1"/>
  <c r="ET1366" i="1"/>
  <c r="EU956" i="1"/>
  <c r="ET639" i="1"/>
  <c r="EU948" i="1"/>
  <c r="ET505" i="1"/>
  <c r="ET704" i="1"/>
  <c r="EU474" i="1"/>
  <c r="ET1387" i="1"/>
  <c r="EU437" i="1"/>
  <c r="EU232" i="1"/>
  <c r="ET198" i="1"/>
  <c r="ET778" i="1"/>
  <c r="EU918" i="1"/>
  <c r="ET744" i="1"/>
  <c r="EU327" i="1"/>
  <c r="EU754" i="1"/>
  <c r="ET1268" i="1"/>
  <c r="EU1008" i="1"/>
  <c r="ET1051" i="1"/>
  <c r="EU410" i="1"/>
  <c r="EU1186" i="1"/>
  <c r="ET1335" i="1"/>
  <c r="EU1508" i="1"/>
  <c r="ET1522" i="1"/>
  <c r="ET1572" i="1"/>
  <c r="ET1287" i="1"/>
  <c r="ET1145" i="1"/>
  <c r="ET1005" i="1"/>
  <c r="ET848" i="1"/>
  <c r="ET1096" i="1"/>
  <c r="EU683" i="1"/>
  <c r="EU599" i="1"/>
  <c r="ET218" i="1"/>
  <c r="EU41" i="1"/>
  <c r="EU24" i="1"/>
  <c r="EU1614" i="1"/>
  <c r="EU231" i="1"/>
  <c r="ET1250" i="1"/>
  <c r="EU1510" i="1"/>
  <c r="EU296" i="1"/>
  <c r="ET114" i="1"/>
  <c r="EU147" i="1"/>
  <c r="ET870" i="1"/>
  <c r="EU499" i="1"/>
  <c r="ET1264" i="1"/>
  <c r="ET1255" i="1"/>
  <c r="ET1042" i="1"/>
  <c r="ET1209" i="1"/>
  <c r="ET1276" i="1"/>
  <c r="ET825" i="1"/>
  <c r="ET719" i="1"/>
  <c r="ET740" i="1"/>
  <c r="EU314" i="1"/>
  <c r="ET149" i="1"/>
  <c r="ET215" i="1"/>
  <c r="ET322" i="1"/>
  <c r="ET34" i="1"/>
  <c r="ET1146" i="1"/>
  <c r="EU1599" i="1"/>
  <c r="ET1459" i="1"/>
  <c r="ET1349" i="1"/>
  <c r="EU1385" i="1"/>
  <c r="EU1389" i="1"/>
  <c r="ET1150" i="1"/>
  <c r="ET1168" i="1"/>
  <c r="ET1179" i="1"/>
  <c r="ET671" i="1"/>
  <c r="ET939" i="1"/>
  <c r="EU1367" i="1"/>
  <c r="EU329" i="1"/>
  <c r="EU305" i="1"/>
  <c r="EU37" i="1"/>
  <c r="EU85" i="1"/>
  <c r="EU61" i="1"/>
  <c r="EU953" i="1"/>
  <c r="EU475" i="1"/>
  <c r="EU932" i="1"/>
  <c r="EU1128" i="1"/>
  <c r="ET1117" i="1"/>
  <c r="EU1624" i="1"/>
  <c r="ET1500" i="1"/>
  <c r="ET1467" i="1"/>
  <c r="EU1199" i="1"/>
  <c r="EU882" i="1"/>
  <c r="EU194" i="1"/>
  <c r="ET78" i="1"/>
  <c r="EU629" i="1"/>
  <c r="ET572" i="1"/>
  <c r="ET1213" i="1"/>
  <c r="EU787" i="1"/>
  <c r="ET313" i="1"/>
  <c r="EU97" i="1"/>
  <c r="ET1538" i="1"/>
  <c r="EU1453" i="1"/>
  <c r="ET1418" i="1"/>
  <c r="ET1057" i="1"/>
  <c r="ET1278" i="1"/>
  <c r="EU1075" i="1"/>
  <c r="ET838" i="1"/>
  <c r="ET688" i="1"/>
  <c r="ET845" i="1"/>
  <c r="ET522" i="1"/>
  <c r="ET489" i="1"/>
  <c r="ET298" i="1"/>
  <c r="EU100" i="1"/>
  <c r="EU757" i="1"/>
  <c r="ET342" i="1"/>
  <c r="EU1123" i="1"/>
  <c r="ET714" i="1"/>
  <c r="EU131" i="1"/>
  <c r="ET1472" i="1"/>
  <c r="ET1208" i="1"/>
  <c r="EU1191" i="1"/>
  <c r="EU675" i="1"/>
  <c r="ET586" i="1"/>
  <c r="EU699" i="1"/>
  <c r="ET210" i="1"/>
  <c r="EU159" i="1"/>
  <c r="ET27" i="1"/>
  <c r="ET310" i="1"/>
  <c r="ET439" i="1"/>
  <c r="EU1115" i="1"/>
  <c r="ET539" i="1"/>
  <c r="EU1640" i="1"/>
  <c r="ET1490" i="1"/>
  <c r="ET1535" i="1"/>
  <c r="EU1371" i="1"/>
  <c r="EU1038" i="1"/>
  <c r="EU945" i="1"/>
  <c r="ET856" i="1"/>
  <c r="EU946" i="1"/>
  <c r="EU887" i="1"/>
  <c r="ET820" i="1"/>
  <c r="ET660" i="1"/>
  <c r="EU345" i="1"/>
  <c r="ET393" i="1"/>
  <c r="EU17" i="1"/>
  <c r="ET33" i="1"/>
  <c r="ET1685" i="1"/>
  <c r="EU1176" i="1"/>
  <c r="ET984" i="1"/>
  <c r="EU1192" i="1"/>
  <c r="EU1032" i="1"/>
  <c r="ET566" i="1"/>
  <c r="ET501" i="1"/>
  <c r="EU250" i="1"/>
  <c r="EU453" i="1"/>
  <c r="ET48" i="1"/>
  <c r="EU228" i="1"/>
  <c r="ET1547" i="1"/>
  <c r="ET1185" i="1"/>
  <c r="EU1165" i="1"/>
  <c r="ET1058" i="1"/>
  <c r="ET1301" i="1"/>
  <c r="ET847" i="1"/>
  <c r="EU749" i="1"/>
  <c r="ET654" i="1"/>
  <c r="EU750" i="1"/>
  <c r="EU107" i="1"/>
  <c r="EU1063" i="1"/>
  <c r="EU613" i="1"/>
  <c r="ET106" i="1"/>
  <c r="EU16" i="1"/>
  <c r="ET1516" i="1"/>
  <c r="ET409" i="1"/>
  <c r="ET601" i="1"/>
  <c r="EU55" i="1"/>
  <c r="EU132" i="1"/>
  <c r="ET140" i="1"/>
  <c r="EU63" i="1"/>
  <c r="ET1457" i="1"/>
  <c r="EU1093" i="1"/>
  <c r="EU532" i="1"/>
  <c r="ET271" i="1"/>
  <c r="ET335" i="1"/>
  <c r="EU794" i="1"/>
  <c r="ET1310" i="1"/>
  <c r="EU1139" i="1"/>
  <c r="ET687" i="1"/>
  <c r="ET1094" i="1"/>
  <c r="EU798" i="1"/>
  <c r="ET944" i="1"/>
  <c r="ET488" i="1"/>
  <c r="ET1511" i="1"/>
  <c r="EU1514" i="1"/>
  <c r="ET1485" i="1"/>
  <c r="ET1248" i="1"/>
  <c r="EU1297" i="1"/>
  <c r="EU1188" i="1"/>
  <c r="ET861" i="1"/>
  <c r="EU1049" i="1"/>
  <c r="ET710" i="1"/>
  <c r="ET469" i="1"/>
  <c r="ET355" i="1"/>
  <c r="EU396" i="1"/>
  <c r="ET120" i="1"/>
  <c r="EU302" i="1"/>
  <c r="EU477" i="1"/>
  <c r="EU312" i="1"/>
  <c r="ET333" i="1"/>
  <c r="ET253" i="1"/>
  <c r="ET35" i="1"/>
  <c r="EU1419" i="1"/>
  <c r="EU1678" i="1"/>
  <c r="EU835" i="1"/>
  <c r="ET1072" i="1"/>
  <c r="ET392" i="1"/>
  <c r="ET122" i="1"/>
  <c r="ET1653" i="1"/>
  <c r="ET1642" i="1"/>
  <c r="ET214" i="1"/>
  <c r="ET1617" i="1"/>
  <c r="EU1339" i="1"/>
  <c r="ET1236" i="1"/>
  <c r="EU1101" i="1"/>
  <c r="EU1289" i="1"/>
  <c r="ET1294" i="1"/>
  <c r="ET751" i="1"/>
  <c r="EU943" i="1"/>
  <c r="ET614" i="1"/>
  <c r="ET743" i="1"/>
  <c r="EU369" i="1"/>
  <c r="ET246" i="1"/>
  <c r="EU155" i="1"/>
  <c r="EU519" i="1"/>
  <c r="EU115" i="1"/>
  <c r="ET59" i="1"/>
  <c r="ET1119" i="1"/>
  <c r="ET1351" i="1"/>
  <c r="EU964" i="1"/>
  <c r="ET521" i="1"/>
  <c r="EU482" i="1"/>
  <c r="EU463" i="1"/>
  <c r="ET414" i="1"/>
  <c r="EU1079" i="1"/>
  <c r="ET1486" i="1"/>
  <c r="ET1378" i="1"/>
  <c r="ET735" i="1"/>
  <c r="ET464" i="1"/>
  <c r="EU1241" i="1"/>
  <c r="EU1114" i="1"/>
  <c r="ET890" i="1"/>
  <c r="EU691" i="1"/>
  <c r="EU967" i="1"/>
  <c r="ET840" i="1"/>
  <c r="ET717" i="1"/>
  <c r="EU503" i="1"/>
  <c r="ET336" i="1"/>
  <c r="ET237" i="1"/>
  <c r="ET126" i="1"/>
  <c r="EU351" i="1"/>
  <c r="EU1023" i="1"/>
  <c r="ET817" i="1"/>
  <c r="ET1690" i="1"/>
  <c r="ET1586" i="1"/>
  <c r="ET1507" i="1"/>
  <c r="EU1437" i="1"/>
  <c r="ET1317" i="1"/>
  <c r="ET1232" i="1"/>
  <c r="ET1239" i="1"/>
  <c r="ET1414" i="1"/>
  <c r="EU723" i="1"/>
  <c r="ET839" i="1"/>
  <c r="ET650" i="1"/>
  <c r="ET877" i="1"/>
  <c r="ET768" i="1"/>
  <c r="ET283" i="1"/>
  <c r="ET152" i="1"/>
  <c r="ET239" i="1"/>
  <c r="ET263" i="1"/>
  <c r="ET381" i="1"/>
  <c r="EU158" i="1"/>
  <c r="EU188" i="1"/>
  <c r="ET1211" i="1"/>
  <c r="EU1007" i="1"/>
  <c r="ET587" i="1"/>
  <c r="EU1272" i="1"/>
  <c r="ET1505" i="1"/>
  <c r="ET150" i="1"/>
  <c r="EU785" i="1"/>
  <c r="EU1203" i="1"/>
  <c r="ET1386" i="1"/>
  <c r="EU1011" i="1"/>
  <c r="ET904" i="1"/>
  <c r="EU564" i="1"/>
  <c r="EU1591" i="1"/>
  <c r="EU1526" i="1"/>
  <c r="ET1582" i="1"/>
  <c r="ET1034" i="1"/>
  <c r="EU1233" i="1"/>
  <c r="EU1244" i="1"/>
  <c r="ET900" i="1"/>
  <c r="ET1163" i="1"/>
  <c r="ET655" i="1"/>
  <c r="ET764" i="1"/>
  <c r="ET666" i="1"/>
  <c r="EU846" i="1"/>
  <c r="ET805" i="1"/>
  <c r="ET792" i="1"/>
  <c r="EU670" i="1"/>
  <c r="EU520" i="1"/>
  <c r="EU726" i="1"/>
  <c r="EU281" i="1"/>
  <c r="ET338" i="1"/>
  <c r="ET316" i="1"/>
  <c r="ET87" i="1"/>
  <c r="EU21" i="1"/>
  <c r="ET157" i="1"/>
  <c r="EU72" i="1"/>
  <c r="ET65" i="1"/>
  <c r="ET1435" i="1"/>
  <c r="EU1133" i="1"/>
  <c r="EU770" i="1"/>
  <c r="EU851" i="1"/>
  <c r="EU1013" i="1"/>
  <c r="ET1541" i="1"/>
  <c r="EU998" i="1"/>
  <c r="EU262" i="1"/>
  <c r="ET206" i="1"/>
  <c r="ET1430" i="1"/>
  <c r="ET1302" i="1"/>
  <c r="ET1134" i="1"/>
  <c r="EU88" i="1"/>
  <c r="ET799" i="1"/>
  <c r="EU874" i="1"/>
  <c r="EU440" i="1"/>
  <c r="ET1661" i="1"/>
  <c r="EU1659" i="1"/>
  <c r="ET1585" i="1"/>
  <c r="EU1571" i="1"/>
  <c r="EU1537" i="1"/>
  <c r="EU1254" i="1"/>
  <c r="EU1158" i="1"/>
  <c r="ET1088" i="1"/>
  <c r="ET1246" i="1"/>
  <c r="EU1083" i="1"/>
  <c r="ET1012" i="1"/>
  <c r="ET1022" i="1"/>
  <c r="ET962" i="1"/>
  <c r="EU911" i="1"/>
  <c r="ET686" i="1"/>
  <c r="ET403" i="1"/>
  <c r="ET460" i="1"/>
  <c r="EU554" i="1"/>
  <c r="EU256" i="1"/>
  <c r="ET445" i="1"/>
  <c r="ET441" i="1"/>
  <c r="EU432" i="1"/>
  <c r="EU485" i="1"/>
  <c r="ET602" i="1"/>
  <c r="EU581" i="1"/>
  <c r="EU991" i="1"/>
  <c r="EU1390" i="1"/>
  <c r="EU766" i="1"/>
  <c r="ET758" i="1"/>
  <c r="ET618" i="1"/>
  <c r="ET426" i="1"/>
  <c r="ET558" i="1"/>
  <c r="ET656" i="1"/>
  <c r="EU433" i="1"/>
  <c r="EU1638" i="1"/>
  <c r="EU1577" i="1"/>
  <c r="EU1561" i="1"/>
  <c r="EU1439" i="1"/>
  <c r="ET1398" i="1"/>
  <c r="ET1025" i="1"/>
  <c r="EU1144" i="1"/>
  <c r="EU1160" i="1"/>
  <c r="ET884" i="1"/>
  <c r="EU790" i="1"/>
  <c r="ET858" i="1"/>
  <c r="ET1126" i="1"/>
  <c r="EU830" i="1"/>
  <c r="ET784" i="1"/>
  <c r="ET644" i="1"/>
  <c r="ET545" i="1"/>
  <c r="ET418" i="1"/>
  <c r="ET332" i="1"/>
  <c r="ET630" i="1"/>
  <c r="EU270" i="1"/>
  <c r="EU92" i="1"/>
  <c r="ET148" i="1"/>
  <c r="ET40" i="1"/>
  <c r="EU216" i="1"/>
  <c r="ET1066" i="1"/>
  <c r="EU383" i="1"/>
  <c r="ET1216" i="1"/>
  <c r="ET1342" i="1"/>
  <c r="EU665" i="1"/>
  <c r="EU385" i="1"/>
  <c r="ET133" i="1"/>
  <c r="EU254" i="1"/>
  <c r="EU292" i="1"/>
  <c r="ET1648" i="1"/>
  <c r="EU1649" i="1"/>
  <c r="ET1469" i="1"/>
  <c r="EU1323" i="1"/>
  <c r="ET1432" i="1"/>
  <c r="ET968" i="1"/>
  <c r="ET1000" i="1"/>
  <c r="ET703" i="1"/>
  <c r="ET1161" i="1"/>
  <c r="EU959" i="1"/>
  <c r="EU747" i="1"/>
  <c r="EU458" i="1"/>
  <c r="ET267" i="1"/>
  <c r="EU533" i="1"/>
  <c r="EU200" i="1"/>
  <c r="ET507" i="1"/>
  <c r="ET282" i="1"/>
  <c r="ET185" i="1"/>
  <c r="ET389" i="1"/>
  <c r="ET284" i="1"/>
  <c r="EU1090" i="1"/>
  <c r="EU1291" i="1"/>
  <c r="ET192" i="1"/>
  <c r="ET1103" i="1"/>
  <c r="ET478" i="1"/>
  <c r="ET174" i="1"/>
  <c r="ET1138" i="1"/>
  <c r="EU1501" i="1"/>
  <c r="ET1193" i="1"/>
  <c r="ET610" i="1"/>
  <c r="EU549" i="1"/>
  <c r="EU286" i="1"/>
  <c r="EU139" i="1"/>
  <c r="ET1652" i="1"/>
  <c r="ET1689" i="1"/>
  <c r="EU1557" i="1"/>
  <c r="ET1201" i="1"/>
  <c r="EU922" i="1"/>
  <c r="ET860" i="1"/>
  <c r="ET853" i="1"/>
  <c r="ET582" i="1"/>
  <c r="EU490" i="1"/>
  <c r="EU153" i="1"/>
  <c r="EU73" i="1"/>
  <c r="ET252" i="1"/>
  <c r="ET1167" i="1"/>
  <c r="ET1566" i="1"/>
  <c r="ET287" i="1"/>
  <c r="EU199" i="1"/>
  <c r="EU738" i="1"/>
  <c r="ET1296" i="1"/>
  <c r="ET1260" i="1"/>
  <c r="EU240" i="1"/>
  <c r="ET434" i="1"/>
  <c r="EU12" i="1"/>
  <c r="ET1581" i="1"/>
  <c r="EU1502" i="1"/>
  <c r="ET1399" i="1"/>
  <c r="ET1314" i="1"/>
  <c r="ET1357" i="1"/>
  <c r="ET1383" i="1"/>
  <c r="EU1215" i="1"/>
  <c r="ET1056" i="1"/>
  <c r="ET1085" i="1"/>
  <c r="ET892" i="1"/>
  <c r="ET682" i="1"/>
  <c r="EU774" i="1"/>
  <c r="ET826" i="1"/>
  <c r="ET1181" i="1"/>
  <c r="ET978" i="1"/>
  <c r="ET715" i="1"/>
  <c r="ET702" i="1"/>
  <c r="ET742" i="1"/>
  <c r="ET816" i="1"/>
  <c r="ET508" i="1"/>
  <c r="ET731" i="1"/>
  <c r="EU442" i="1"/>
  <c r="ET394" i="1"/>
  <c r="ET561" i="1"/>
  <c r="ET136" i="1"/>
  <c r="ET405" i="1"/>
  <c r="EU626" i="1"/>
  <c r="EU94" i="1"/>
  <c r="ET80" i="1"/>
  <c r="ET9" i="1"/>
  <c r="ET20" i="1"/>
  <c r="EU81" i="1"/>
  <c r="EU1412" i="1"/>
  <c r="EU295" i="1"/>
  <c r="ET112" i="1"/>
  <c r="EU1324" i="1"/>
  <c r="EU739" i="1"/>
  <c r="EU11" i="1"/>
  <c r="EU1643" i="1"/>
  <c r="EU1630" i="1"/>
  <c r="ET1602" i="1"/>
  <c r="ET1494" i="1"/>
  <c r="EU1402" i="1"/>
  <c r="ET1392" i="1"/>
  <c r="ET1284" i="1"/>
  <c r="ET1050" i="1"/>
  <c r="EU1048" i="1"/>
  <c r="ET977" i="1"/>
  <c r="ET876" i="1"/>
  <c r="ET1017" i="1"/>
  <c r="ET679" i="1"/>
  <c r="ET615" i="1"/>
  <c r="ET515" i="1"/>
  <c r="EU525" i="1"/>
  <c r="EU484" i="1"/>
  <c r="EU565" i="1"/>
  <c r="EU413" i="1"/>
  <c r="ET165" i="1"/>
  <c r="ET197" i="1"/>
  <c r="ET308" i="1"/>
  <c r="ET93" i="1"/>
  <c r="EU79" i="1"/>
  <c r="ET29" i="1"/>
  <c r="EU166" i="1"/>
  <c r="ET1637" i="1"/>
  <c r="ET772" i="1"/>
  <c r="ET1478" i="1"/>
  <c r="EU540" i="1"/>
  <c r="ET1531" i="1"/>
  <c r="ET1340" i="1"/>
  <c r="ET1373" i="1"/>
  <c r="ET1132" i="1"/>
  <c r="EU1249" i="1"/>
  <c r="ET993" i="1"/>
  <c r="ET1350" i="1"/>
  <c r="EU1155" i="1"/>
  <c r="ET880" i="1"/>
  <c r="ET831" i="1"/>
  <c r="ET891" i="1"/>
  <c r="EU1067" i="1"/>
  <c r="EU815" i="1"/>
  <c r="ET734" i="1"/>
  <c r="ET622" i="1"/>
  <c r="EU465" i="1"/>
  <c r="EU326" i="1"/>
  <c r="ET548" i="1"/>
  <c r="ET462" i="1"/>
  <c r="EU905" i="1"/>
  <c r="ET1073" i="1"/>
  <c r="ET633" i="1"/>
  <c r="ET299" i="1"/>
  <c r="ET391" i="1"/>
  <c r="ET1669" i="1"/>
  <c r="EU1499" i="1"/>
  <c r="ET1394" i="1"/>
  <c r="ET1368" i="1"/>
  <c r="EU1171" i="1"/>
  <c r="ET1143" i="1"/>
  <c r="ET756" i="1"/>
  <c r="EU500" i="1"/>
  <c r="ET552" i="1"/>
  <c r="ET54" i="1"/>
  <c r="EU1172" i="1"/>
  <c r="EU685" i="1"/>
  <c r="ET1632" i="1"/>
  <c r="ET1612" i="1"/>
  <c r="ET1365" i="1"/>
  <c r="ET1280" i="1"/>
  <c r="ET823" i="1"/>
  <c r="ET940" i="1"/>
  <c r="ET290" i="1"/>
  <c r="EU288" i="1"/>
  <c r="EU706" i="1"/>
  <c r="ET468" i="1"/>
  <c r="EU468" i="1"/>
  <c r="ET1452" i="1"/>
  <c r="EU328" i="1"/>
  <c r="EU1015" i="1"/>
  <c r="ET1676" i="1"/>
  <c r="EU1451" i="1"/>
  <c r="ET920" i="1"/>
  <c r="EU1141" i="1"/>
  <c r="ET829" i="1"/>
  <c r="ET387" i="1"/>
  <c r="EU84" i="1"/>
  <c r="ET45" i="1"/>
  <c r="EU1420" i="1"/>
  <c r="ET642" i="1"/>
  <c r="ET531" i="1"/>
  <c r="EU1210" i="1"/>
  <c r="EU605" i="1"/>
  <c r="EU517" i="1"/>
  <c r="EU713" i="1"/>
  <c r="EU1569" i="1"/>
  <c r="EU942" i="1"/>
  <c r="ET26" i="1"/>
  <c r="EU681" i="1"/>
  <c r="ET595" i="1"/>
  <c r="EU595" i="1"/>
  <c r="ET1270" i="1"/>
  <c r="EU76" i="1"/>
  <c r="ET1217" i="1"/>
  <c r="EU294" i="1"/>
  <c r="ET1489" i="1"/>
  <c r="ET1532" i="1"/>
  <c r="EU1532" i="1"/>
  <c r="EU1434" i="1"/>
  <c r="ET1434" i="1"/>
  <c r="ET1106" i="1"/>
  <c r="EU1106" i="1"/>
  <c r="ET1212" i="1"/>
  <c r="ET1560" i="1"/>
  <c r="EU885" i="1"/>
  <c r="ET382" i="1"/>
  <c r="ET1252" i="1"/>
  <c r="ET1520" i="1"/>
  <c r="ET1446" i="1"/>
  <c r="ET1336" i="1"/>
  <c r="ET1330" i="1"/>
  <c r="ET1442" i="1"/>
  <c r="ET1230" i="1"/>
  <c r="ET1004" i="1"/>
  <c r="ET808" i="1"/>
  <c r="EU903" i="1"/>
  <c r="ET800" i="1"/>
  <c r="ET698" i="1"/>
  <c r="ET834" i="1"/>
  <c r="ET832" i="1"/>
  <c r="EU1104" i="1"/>
  <c r="ET435" i="1"/>
  <c r="ET513" i="1"/>
  <c r="ET569" i="1"/>
  <c r="EU541" i="1"/>
  <c r="ET461" i="1"/>
  <c r="ET352" i="1"/>
  <c r="EU479" i="1"/>
  <c r="ET348" i="1"/>
  <c r="ET341" i="1"/>
  <c r="ET70" i="1"/>
  <c r="ET38" i="1"/>
  <c r="ET19" i="1"/>
  <c r="EU32" i="1"/>
  <c r="ET134" i="1"/>
  <c r="EU68" i="1"/>
  <c r="ET173" i="1"/>
  <c r="ET42" i="1"/>
  <c r="ET1592" i="1"/>
  <c r="EU763" i="1"/>
  <c r="ET722" i="1"/>
  <c r="EU1152" i="1"/>
  <c r="EU272" i="1"/>
  <c r="EU1329" i="1"/>
  <c r="ET982" i="1"/>
  <c r="ET1590" i="1"/>
  <c r="ET537" i="1"/>
  <c r="ET934" i="1"/>
  <c r="EU1195" i="1"/>
  <c r="ET1375" i="1"/>
  <c r="EU376" i="1"/>
  <c r="ET376" i="1"/>
  <c r="EU720" i="1"/>
  <c r="EU1604" i="1"/>
  <c r="ET1565" i="1"/>
  <c r="EU1633" i="1"/>
  <c r="ET1542" i="1"/>
  <c r="ET1393" i="1"/>
  <c r="ET1207" i="1"/>
  <c r="EU866" i="1"/>
  <c r="ET746" i="1"/>
  <c r="ET869" i="1"/>
  <c r="ET694" i="1"/>
  <c r="ET647" i="1"/>
  <c r="ET472" i="1"/>
  <c r="EU983" i="1"/>
  <c r="EU557" i="1"/>
  <c r="ET550" i="1"/>
  <c r="EU278" i="1"/>
  <c r="EU137" i="1"/>
  <c r="EU366" i="1"/>
  <c r="ET400" i="1"/>
  <c r="ET223" i="1"/>
  <c r="EU28" i="1"/>
  <c r="ET220" i="1"/>
  <c r="ET1137" i="1"/>
  <c r="EU1259" i="1"/>
  <c r="ET1031" i="1"/>
  <c r="ET375" i="1"/>
  <c r="EU649" i="1"/>
  <c r="ET144" i="1"/>
  <c r="ET184" i="1"/>
  <c r="ET1352" i="1"/>
  <c r="ET1271" i="1"/>
  <c r="ET1413" i="1"/>
  <c r="ET796" i="1"/>
  <c r="ET1002" i="1"/>
  <c r="ET419" i="1"/>
  <c r="ET374" i="1"/>
  <c r="ET402" i="1"/>
  <c r="ET386" i="1"/>
  <c r="EU457" i="1"/>
  <c r="ET83" i="1"/>
  <c r="EU71" i="1"/>
  <c r="ET229" i="1"/>
  <c r="EU169" i="1"/>
  <c r="ET1080" i="1"/>
  <c r="EU729" i="1"/>
  <c r="ET138" i="1"/>
  <c r="ET562" i="1"/>
  <c r="ET446" i="1"/>
  <c r="EU810" i="1"/>
  <c r="ET1122" i="1"/>
  <c r="EU755" i="1"/>
  <c r="EU1125" i="1"/>
  <c r="ET371" i="1"/>
  <c r="EU401" i="1"/>
  <c r="ET357" i="1"/>
  <c r="EU321" i="1"/>
  <c r="ET524" i="1"/>
  <c r="ET207" i="1"/>
  <c r="ET130" i="1"/>
  <c r="ET466" i="1"/>
  <c r="ET423" i="1"/>
  <c r="EU99" i="1"/>
  <c r="ET370" i="1"/>
  <c r="ET142" i="1"/>
  <c r="ET1658" i="1"/>
  <c r="ET888" i="1"/>
  <c r="EU1663" i="1"/>
  <c r="EU1493" i="1"/>
  <c r="EU969" i="1"/>
  <c r="ET1410" i="1"/>
  <c r="EU483" i="1"/>
  <c r="EU431" i="1"/>
  <c r="ET1621" i="1"/>
  <c r="EU597" i="1"/>
  <c r="EU1149" i="1"/>
  <c r="ET759" i="1"/>
  <c r="ET1644" i="1"/>
  <c r="EU1559" i="1"/>
  <c r="ET1496" i="1"/>
  <c r="ET1346" i="1"/>
  <c r="EU1157" i="1"/>
  <c r="ET1026" i="1"/>
  <c r="ET1001" i="1"/>
  <c r="ET1024" i="1"/>
  <c r="ET898" i="1"/>
  <c r="ET646" i="1"/>
  <c r="ET609" i="1"/>
  <c r="ET406" i="1"/>
  <c r="ET416" i="1"/>
  <c r="EU273" i="1"/>
  <c r="ET429" i="1"/>
  <c r="ET306" i="1"/>
  <c r="ET234" i="1"/>
  <c r="ET86" i="1"/>
  <c r="ET221" i="1"/>
  <c r="ET75" i="1"/>
  <c r="ET1600" i="1"/>
  <c r="EU1461" i="1"/>
  <c r="EU538" i="1"/>
  <c r="ET154" i="1"/>
  <c r="ET619" i="1"/>
  <c r="ET1039" i="1"/>
  <c r="EU367" i="1"/>
  <c r="EU238" i="1"/>
  <c r="EU1136" i="1"/>
  <c r="ET343" i="1"/>
  <c r="EU343" i="1"/>
  <c r="ET908" i="1"/>
  <c r="EU908" i="1"/>
  <c r="EU659" i="1"/>
  <c r="ET514" i="1"/>
  <c r="ET454" i="1"/>
  <c r="EU320" i="1"/>
  <c r="ET276" i="1"/>
  <c r="ET620" i="1"/>
  <c r="ET128" i="1"/>
  <c r="EU902" i="1"/>
  <c r="ET902" i="1"/>
  <c r="ET1046" i="1"/>
  <c r="ET837" i="1"/>
  <c r="ET783" i="1"/>
  <c r="ET438" i="1"/>
  <c r="ET380" i="1"/>
  <c r="EU304" i="1"/>
  <c r="ET211" i="1"/>
  <c r="ET51" i="1"/>
  <c r="ET109" i="1"/>
  <c r="ET57" i="1"/>
  <c r="ET990" i="1"/>
  <c r="EU1415" i="1"/>
  <c r="ET1415" i="1"/>
  <c r="ET1178" i="1"/>
  <c r="EU1178" i="1"/>
  <c r="EU947" i="1"/>
  <c r="ET947" i="1"/>
  <c r="ET1468" i="1"/>
  <c r="ET1374" i="1"/>
  <c r="ET1308" i="1"/>
  <c r="ET1198" i="1"/>
  <c r="ET603" i="1"/>
  <c r="EU425" i="1"/>
  <c r="ET301" i="1"/>
  <c r="ET604" i="1"/>
  <c r="ET397" i="1"/>
  <c r="ET269" i="1"/>
  <c r="ET421" i="1"/>
  <c r="ET22" i="1"/>
  <c r="ET1240" i="1"/>
  <c r="EU1240" i="1"/>
  <c r="ET1154" i="1"/>
  <c r="EU1154" i="1"/>
  <c r="ET1553" i="1"/>
  <c r="EU1553" i="1"/>
  <c r="EU1338" i="1"/>
  <c r="ET1338" i="1"/>
  <c r="ET1512" i="1"/>
  <c r="EU1611" i="1"/>
  <c r="ET1068" i="1"/>
  <c r="ET760" i="1"/>
  <c r="ET578" i="1"/>
  <c r="ET347" i="1"/>
  <c r="ET274" i="1"/>
  <c r="ET354" i="1"/>
  <c r="ET205" i="1"/>
  <c r="ET15" i="1"/>
  <c r="EU1396" i="1"/>
  <c r="EU1427" i="1"/>
  <c r="ET319" i="1"/>
  <c r="ET950" i="1"/>
  <c r="EU589" i="1"/>
  <c r="ET1074" i="1"/>
  <c r="EU1650" i="1"/>
  <c r="ET1650" i="1"/>
  <c r="ET1328" i="1"/>
  <c r="EU1328" i="1"/>
  <c r="ET1593" i="1"/>
  <c r="EU1593" i="1"/>
  <c r="ET674" i="1"/>
  <c r="EU674" i="1"/>
  <c r="EU574" i="1"/>
  <c r="ET574" i="1"/>
  <c r="EU494" i="1"/>
  <c r="ET494" i="1"/>
  <c r="ET1363" i="1"/>
  <c r="EU1363" i="1"/>
  <c r="ET843" i="1"/>
  <c r="EU843" i="1"/>
  <c r="ET896" i="1"/>
  <c r="ET708" i="1"/>
  <c r="ET577" i="1"/>
  <c r="ET448" i="1"/>
  <c r="EU105" i="1"/>
  <c r="ET1613" i="1"/>
  <c r="ET1315" i="1"/>
  <c r="EU1315" i="1"/>
  <c r="ET172" i="1"/>
  <c r="EU447" i="1"/>
  <c r="EU334" i="1"/>
  <c r="EU1319" i="1"/>
  <c r="ET1319" i="1"/>
  <c r="ET886" i="1"/>
  <c r="EU886" i="1"/>
  <c r="EU1423" i="1"/>
  <c r="ET1423" i="1"/>
  <c r="EU850" i="1"/>
  <c r="ET850" i="1"/>
  <c r="ET999" i="1"/>
  <c r="EU999" i="1"/>
  <c r="EU802" i="1"/>
  <c r="ET802" i="1"/>
  <c r="ET1078" i="1"/>
  <c r="ET992" i="1"/>
  <c r="EU1543" i="1"/>
  <c r="ET1309" i="1"/>
  <c r="ET995" i="1"/>
  <c r="ET724" i="1"/>
  <c r="ET52" i="1"/>
  <c r="ET77" i="1"/>
  <c r="EU1626" i="1"/>
  <c r="ET1626" i="1"/>
  <c r="ET1275" i="1"/>
  <c r="EU1275" i="1"/>
  <c r="EU1224" i="1"/>
  <c r="ET1224" i="1"/>
  <c r="EU1550" i="1"/>
  <c r="ET1550" i="1"/>
  <c r="ET546" i="1"/>
  <c r="ET186" i="1"/>
  <c r="EU123" i="1"/>
  <c r="EU1312" i="1"/>
  <c r="ET1312" i="1"/>
  <c r="EU1388" i="1"/>
  <c r="ET1388" i="1"/>
  <c r="EU1618" i="1"/>
  <c r="ET1618" i="1"/>
  <c r="EU1636" i="1"/>
  <c r="ET1636" i="1"/>
  <c r="EU1444" i="1"/>
  <c r="ET1444" i="1"/>
  <c r="ET444" i="1"/>
  <c r="ET36" i="1"/>
  <c r="EU1620" i="1"/>
  <c r="ET1620" i="1"/>
  <c r="EU408" i="1"/>
  <c r="ET408" i="1"/>
  <c r="ET1683" i="1"/>
  <c r="ET1407" i="1"/>
  <c r="EU1281" i="1"/>
  <c r="ET1183" i="1"/>
  <c r="ET1099" i="1"/>
  <c r="ET844" i="1"/>
  <c r="EU821" i="1"/>
  <c r="ET289" i="1"/>
  <c r="EU116" i="1"/>
  <c r="ET1607" i="1"/>
  <c r="EU1607" i="1"/>
  <c r="EU1156" i="1"/>
  <c r="ET1156" i="1"/>
  <c r="EU1226" i="1"/>
  <c r="ET1226" i="1"/>
  <c r="ET961" i="1"/>
  <c r="EU961" i="1"/>
  <c r="ET842" i="1"/>
  <c r="EU842" i="1"/>
  <c r="ET476" i="1"/>
  <c r="EU476" i="1"/>
  <c r="EU1055" i="1"/>
  <c r="ET1055" i="1"/>
  <c r="EU648" i="1"/>
  <c r="ET648" i="1"/>
  <c r="ET264" i="1"/>
  <c r="EU264" i="1"/>
  <c r="EU1266" i="1"/>
  <c r="ET1266" i="1"/>
  <c r="EU1282" i="1"/>
  <c r="ET1282" i="1"/>
  <c r="ET1691" i="1"/>
  <c r="ET1530" i="1"/>
  <c r="ET899" i="1"/>
  <c r="EU913" i="1"/>
  <c r="ET623" i="1"/>
  <c r="EU516" i="1"/>
  <c r="EU506" i="1"/>
  <c r="ET60" i="1"/>
  <c r="EU39" i="1"/>
  <c r="ET1436" i="1"/>
  <c r="EU1436" i="1"/>
  <c r="ET1488" i="1"/>
  <c r="EU1488" i="1"/>
  <c r="ET1376" i="1"/>
  <c r="EU1376" i="1"/>
  <c r="ET1202" i="1"/>
  <c r="EU1202" i="1"/>
  <c r="ET1679" i="1"/>
  <c r="EU1679" i="1"/>
  <c r="EU1594" i="1"/>
  <c r="ET1594" i="1"/>
  <c r="EU1162" i="1"/>
  <c r="ET1162" i="1"/>
  <c r="EU1159" i="1"/>
  <c r="ET1159" i="1"/>
  <c r="EU636" i="1"/>
  <c r="ET636" i="1"/>
  <c r="ET573" i="1"/>
  <c r="EU573" i="1"/>
  <c r="EU1616" i="1"/>
  <c r="ET1616" i="1"/>
  <c r="EU1680" i="1"/>
  <c r="ET1680" i="1"/>
  <c r="EU1416" i="1"/>
  <c r="ET1370" i="1"/>
  <c r="ET1401" i="1"/>
  <c r="ET1041" i="1"/>
  <c r="ET780" i="1"/>
  <c r="ET963" i="1"/>
  <c r="ET824" i="1"/>
  <c r="ET812" i="1"/>
  <c r="ET672" i="1"/>
  <c r="ET428" i="1"/>
  <c r="EU280" i="1"/>
  <c r="ET591" i="1"/>
  <c r="EU1360" i="1"/>
  <c r="ET1360" i="1"/>
  <c r="ET1344" i="1"/>
  <c r="EU1344" i="1"/>
  <c r="ET1243" i="1"/>
  <c r="EU1243" i="1"/>
  <c r="EU1256" i="1"/>
  <c r="ET1256" i="1"/>
  <c r="EU1562" i="1"/>
  <c r="ET1562" i="1"/>
  <c r="ET862" i="1"/>
  <c r="EU862" i="1"/>
  <c r="ET248" i="1"/>
  <c r="EU248" i="1"/>
  <c r="ET1548" i="1"/>
  <c r="EU1548" i="1"/>
  <c r="EU1288" i="1"/>
  <c r="ET1288" i="1"/>
  <c r="ET1660" i="1"/>
  <c r="ET1521" i="1"/>
  <c r="ET1325" i="1"/>
  <c r="ET1422" i="1"/>
  <c r="ET1076" i="1"/>
  <c r="ET960" i="1"/>
  <c r="ET804" i="1"/>
  <c r="ET906" i="1"/>
  <c r="ET930" i="1"/>
  <c r="ET528" i="1"/>
  <c r="ET44" i="1"/>
  <c r="EU23" i="1"/>
  <c r="EU177" i="1"/>
  <c r="ET1428" i="1"/>
  <c r="EU1428" i="1"/>
  <c r="ET1077" i="1"/>
  <c r="EU1077" i="1"/>
  <c r="ET1580" i="1"/>
  <c r="EU1580" i="1"/>
  <c r="EU1456" i="1"/>
  <c r="ET1456" i="1"/>
  <c r="EU1180" i="1"/>
  <c r="ET1180" i="1"/>
  <c r="ET1545" i="1"/>
  <c r="EU1545" i="1"/>
  <c r="EU160" i="1"/>
  <c r="ET160" i="1"/>
  <c r="EU894" i="1"/>
  <c r="ET894" i="1"/>
  <c r="EU176" i="1"/>
  <c r="ET176" i="1"/>
  <c r="EU955" i="1"/>
  <c r="ET955" i="1"/>
  <c r="ET1668" i="1"/>
  <c r="ET1425" i="1"/>
  <c r="ET1292" i="1"/>
  <c r="ET1175" i="1"/>
  <c r="ET275" i="1"/>
  <c r="ET1688" i="1"/>
  <c r="EU1688" i="1"/>
  <c r="ET1558" i="1"/>
  <c r="EU1558" i="1"/>
  <c r="ET1347" i="1"/>
  <c r="EU1347" i="1"/>
  <c r="EU1234" i="1"/>
  <c r="ET1234" i="1"/>
  <c r="ET1257" i="1"/>
  <c r="EU1257" i="1"/>
  <c r="EU1598" i="1"/>
  <c r="ET1598" i="1"/>
  <c r="ET745" i="1"/>
  <c r="EU745" i="1"/>
  <c r="ET91" i="1"/>
  <c r="EU91" i="1"/>
  <c r="EU1664" i="1"/>
  <c r="ET1664" i="1"/>
  <c r="EU104" i="1"/>
  <c r="ET104" i="1"/>
  <c r="ET985" i="1"/>
  <c r="EU985" i="1"/>
  <c r="EU1322" i="1"/>
  <c r="ET1322" i="1"/>
  <c r="EU1404" i="1"/>
  <c r="ET1404" i="1"/>
  <c r="EU1306" i="1"/>
  <c r="ET1306" i="1"/>
  <c r="ET1345" i="1"/>
  <c r="EU1345" i="1"/>
  <c r="EU1285" i="1"/>
  <c r="ET1285" i="1"/>
  <c r="ET921" i="1"/>
  <c r="EU921" i="1"/>
  <c r="ET797" i="1"/>
  <c r="EU797" i="1"/>
  <c r="EU696" i="1"/>
  <c r="ET696" i="1"/>
  <c r="ET1596" i="1"/>
  <c r="EU1596" i="1"/>
  <c r="EU424" i="1"/>
  <c r="ET424" i="1"/>
  <c r="EU1570" i="1"/>
  <c r="ET1570" i="1"/>
  <c r="EU1303" i="1"/>
  <c r="ET1303" i="1"/>
  <c r="ET1235" i="1"/>
  <c r="EU1235" i="1"/>
  <c r="EU592" i="1"/>
  <c r="ET592" i="1"/>
  <c r="EU721" i="1"/>
  <c r="ET721" i="1"/>
  <c r="EU883" i="1"/>
  <c r="ET883" i="1"/>
  <c r="EU544" i="1"/>
  <c r="ET544" i="1"/>
  <c r="EU58" i="1"/>
  <c r="ET58" i="1"/>
  <c r="EU127" i="1"/>
  <c r="ET127" i="1"/>
  <c r="ET1536" i="1"/>
  <c r="EU1536" i="1"/>
  <c r="ET1447" i="1"/>
  <c r="EU1447" i="1"/>
  <c r="EU1277" i="1"/>
  <c r="ET1277" i="1"/>
  <c r="EU1140" i="1"/>
  <c r="ET1140" i="1"/>
  <c r="ET881" i="1"/>
  <c r="EU881" i="1"/>
  <c r="EU957" i="1"/>
  <c r="ET957" i="1"/>
  <c r="EU989" i="1"/>
  <c r="ET989" i="1"/>
  <c r="EU668" i="1"/>
  <c r="ET668" i="1"/>
  <c r="ET645" i="1"/>
  <c r="EU645" i="1"/>
  <c r="EU769" i="1"/>
  <c r="ET769" i="1"/>
  <c r="EU949" i="1"/>
  <c r="ET949" i="1"/>
  <c r="EU657" i="1"/>
  <c r="ET657" i="1"/>
  <c r="EU542" i="1"/>
  <c r="ET542" i="1"/>
  <c r="EU331" i="1"/>
  <c r="ET331" i="1"/>
  <c r="EU436" i="1"/>
  <c r="ET436" i="1"/>
  <c r="ET103" i="1"/>
  <c r="EU103" i="1"/>
  <c r="ET96" i="1"/>
  <c r="EU96" i="1"/>
  <c r="EU18" i="1"/>
  <c r="ET18" i="1"/>
  <c r="EU111" i="1"/>
  <c r="ET111" i="1"/>
  <c r="EU379" i="1"/>
  <c r="ET379" i="1"/>
  <c r="EU1484" i="1"/>
  <c r="ET1484" i="1"/>
  <c r="ET1299" i="1"/>
  <c r="EU1299" i="1"/>
  <c r="ET1052" i="1"/>
  <c r="EU1052" i="1"/>
  <c r="EU1018" i="1"/>
  <c r="ET1018" i="1"/>
  <c r="EU1089" i="1"/>
  <c r="ET1089" i="1"/>
  <c r="ET765" i="1"/>
  <c r="EU765" i="1"/>
  <c r="EU753" i="1"/>
  <c r="ET753" i="1"/>
  <c r="ET527" i="1"/>
  <c r="EU527" i="1"/>
  <c r="EU663" i="1"/>
  <c r="ET663" i="1"/>
  <c r="ET187" i="1"/>
  <c r="EU187" i="1"/>
  <c r="ET1044" i="1"/>
  <c r="EU1044" i="1"/>
  <c r="EU1647" i="1"/>
  <c r="ET1647" i="1"/>
  <c r="ET1563" i="1"/>
  <c r="EU1563" i="1"/>
  <c r="ET1533" i="1"/>
  <c r="EU1533" i="1"/>
  <c r="EU1438" i="1"/>
  <c r="ET1438" i="1"/>
  <c r="EU1518" i="1"/>
  <c r="ET1518" i="1"/>
  <c r="EU1295" i="1"/>
  <c r="ET1295" i="1"/>
  <c r="EU1231" i="1"/>
  <c r="ET1231" i="1"/>
  <c r="EU1460" i="1"/>
  <c r="ET1460" i="1"/>
  <c r="EU1290" i="1"/>
  <c r="ET1290" i="1"/>
  <c r="EU1258" i="1"/>
  <c r="ET1258" i="1"/>
  <c r="EU1174" i="1"/>
  <c r="ET1174" i="1"/>
  <c r="EU1142" i="1"/>
  <c r="ET1142" i="1"/>
  <c r="ET1069" i="1"/>
  <c r="EU1069" i="1"/>
  <c r="ET1036" i="1"/>
  <c r="EU1036" i="1"/>
  <c r="ET1045" i="1"/>
  <c r="EU1045" i="1"/>
  <c r="ET873" i="1"/>
  <c r="EU873" i="1"/>
  <c r="EU981" i="1"/>
  <c r="ET981" i="1"/>
  <c r="EU1113" i="1"/>
  <c r="ET1113" i="1"/>
  <c r="EU854" i="1"/>
  <c r="ET854" i="1"/>
  <c r="EU716" i="1"/>
  <c r="ET716" i="1"/>
  <c r="ET693" i="1"/>
  <c r="EU693" i="1"/>
  <c r="EU923" i="1"/>
  <c r="ET923" i="1"/>
  <c r="EU875" i="1"/>
  <c r="ET875" i="1"/>
  <c r="EU624" i="1"/>
  <c r="ET624" i="1"/>
  <c r="EU583" i="1"/>
  <c r="ET583" i="1"/>
  <c r="ET551" i="1"/>
  <c r="EU551" i="1"/>
  <c r="EU518" i="1"/>
  <c r="ET518" i="1"/>
  <c r="EU486" i="1"/>
  <c r="ET486" i="1"/>
  <c r="EU1135" i="1"/>
  <c r="ET1135" i="1"/>
  <c r="EU822" i="1"/>
  <c r="ET822" i="1"/>
  <c r="EU608" i="1"/>
  <c r="ET608" i="1"/>
  <c r="EU859" i="1"/>
  <c r="ET859" i="1"/>
  <c r="EU526" i="1"/>
  <c r="ET526" i="1"/>
  <c r="EU323" i="1"/>
  <c r="ET323" i="1"/>
  <c r="EU388" i="1"/>
  <c r="ET388" i="1"/>
  <c r="EU365" i="1"/>
  <c r="ET365" i="1"/>
  <c r="EU235" i="1"/>
  <c r="ET235" i="1"/>
  <c r="EU767" i="1"/>
  <c r="ET767" i="1"/>
  <c r="EU10" i="1"/>
  <c r="ET10" i="1"/>
  <c r="EU291" i="1"/>
  <c r="ET291" i="1"/>
  <c r="EU251" i="1"/>
  <c r="ET251" i="1"/>
  <c r="EU219" i="1"/>
  <c r="ET219" i="1"/>
  <c r="EU1552" i="1"/>
  <c r="ET1552" i="1"/>
  <c r="EU1247" i="1"/>
  <c r="ET1247" i="1"/>
  <c r="ET1267" i="1"/>
  <c r="EU1267" i="1"/>
  <c r="EU1095" i="1"/>
  <c r="ET1095" i="1"/>
  <c r="EU893" i="1"/>
  <c r="ET893" i="1"/>
  <c r="EU748" i="1"/>
  <c r="ET748" i="1"/>
  <c r="ET559" i="1"/>
  <c r="EU559" i="1"/>
  <c r="EU1105" i="1"/>
  <c r="ET1105" i="1"/>
  <c r="ET1053" i="1"/>
  <c r="EU1053" i="1"/>
  <c r="ET1681" i="1"/>
  <c r="EU1681" i="1"/>
  <c r="ET1639" i="1"/>
  <c r="EU1639" i="1"/>
  <c r="EU1540" i="1"/>
  <c r="ET1540" i="1"/>
  <c r="EU1549" i="1"/>
  <c r="ET1549" i="1"/>
  <c r="EU1223" i="1"/>
  <c r="ET1223" i="1"/>
  <c r="EU1343" i="1"/>
  <c r="ET1343" i="1"/>
  <c r="EU1311" i="1"/>
  <c r="ET1311" i="1"/>
  <c r="EU1348" i="1"/>
  <c r="ET1348" i="1"/>
  <c r="EU1316" i="1"/>
  <c r="ET1316" i="1"/>
  <c r="ET1028" i="1"/>
  <c r="EU1028" i="1"/>
  <c r="EU1261" i="1"/>
  <c r="ET1261" i="1"/>
  <c r="EU1293" i="1"/>
  <c r="ET1293" i="1"/>
  <c r="EU1124" i="1"/>
  <c r="ET1124" i="1"/>
  <c r="ET1037" i="1"/>
  <c r="EU1037" i="1"/>
  <c r="ET865" i="1"/>
  <c r="EU865" i="1"/>
  <c r="EU976" i="1"/>
  <c r="ET976" i="1"/>
  <c r="EU936" i="1"/>
  <c r="ET936" i="1"/>
  <c r="EU971" i="1"/>
  <c r="ET971" i="1"/>
  <c r="ET741" i="1"/>
  <c r="EU741" i="1"/>
  <c r="EU793" i="1"/>
  <c r="ET793" i="1"/>
  <c r="EU632" i="1"/>
  <c r="ET632" i="1"/>
  <c r="EU689" i="1"/>
  <c r="ET689" i="1"/>
  <c r="EU315" i="1"/>
  <c r="ET315" i="1"/>
  <c r="EU227" i="1"/>
  <c r="ET227" i="1"/>
  <c r="ET151" i="1"/>
  <c r="EU151" i="1"/>
  <c r="EU737" i="1"/>
  <c r="ET737" i="1"/>
  <c r="EU427" i="1"/>
  <c r="ET427" i="1"/>
  <c r="ET175" i="1"/>
  <c r="EU175" i="1"/>
  <c r="EU98" i="1"/>
  <c r="ET98" i="1"/>
  <c r="EU293" i="1"/>
  <c r="ET293" i="1"/>
  <c r="EU167" i="1"/>
  <c r="ET167" i="1"/>
  <c r="EU547" i="1"/>
  <c r="ET547" i="1"/>
  <c r="EU504" i="1"/>
  <c r="ET504" i="1"/>
  <c r="EU1528" i="1"/>
  <c r="ET1528" i="1"/>
  <c r="EU1527" i="1"/>
  <c r="ET1527" i="1"/>
  <c r="EU1509" i="1"/>
  <c r="ET1509" i="1"/>
  <c r="EU1498" i="1"/>
  <c r="ET1498" i="1"/>
  <c r="EU1279" i="1"/>
  <c r="ET1279" i="1"/>
  <c r="EU1458" i="1"/>
  <c r="ET1458" i="1"/>
  <c r="ET1283" i="1"/>
  <c r="EU1283" i="1"/>
  <c r="ET1251" i="1"/>
  <c r="EU1251" i="1"/>
  <c r="EU1164" i="1"/>
  <c r="ET1164" i="1"/>
  <c r="EU1100" i="1"/>
  <c r="ET1100" i="1"/>
  <c r="ET1491" i="1"/>
  <c r="EU1491" i="1"/>
  <c r="EU1084" i="1"/>
  <c r="ET1084" i="1"/>
  <c r="ET1020" i="1"/>
  <c r="EU1020" i="1"/>
  <c r="EU1182" i="1"/>
  <c r="ET1182" i="1"/>
  <c r="EU1129" i="1"/>
  <c r="ET1129" i="1"/>
  <c r="EU1206" i="1"/>
  <c r="ET1206" i="1"/>
  <c r="ET1029" i="1"/>
  <c r="EU1029" i="1"/>
  <c r="ET897" i="1"/>
  <c r="EU897" i="1"/>
  <c r="EU912" i="1"/>
  <c r="ET912" i="1"/>
  <c r="EU933" i="1"/>
  <c r="ET933" i="1"/>
  <c r="EU782" i="1"/>
  <c r="ET782" i="1"/>
  <c r="EU684" i="1"/>
  <c r="ET684" i="1"/>
  <c r="ET661" i="1"/>
  <c r="EU661" i="1"/>
  <c r="EU917" i="1"/>
  <c r="ET917" i="1"/>
  <c r="EU807" i="1"/>
  <c r="ET807" i="1"/>
  <c r="ET575" i="1"/>
  <c r="EU575" i="1"/>
  <c r="ET543" i="1"/>
  <c r="EU543" i="1"/>
  <c r="ET511" i="1"/>
  <c r="EU511" i="1"/>
  <c r="EU600" i="1"/>
  <c r="ET600" i="1"/>
  <c r="EU523" i="1"/>
  <c r="ET523" i="1"/>
  <c r="EU496" i="1"/>
  <c r="ET496" i="1"/>
  <c r="EU473" i="1"/>
  <c r="ET473" i="1"/>
  <c r="ET773" i="1"/>
  <c r="EU773" i="1"/>
  <c r="EU420" i="1"/>
  <c r="ET420" i="1"/>
  <c r="EU497" i="1"/>
  <c r="ET497" i="1"/>
  <c r="EU349" i="1"/>
  <c r="ET349" i="1"/>
  <c r="EU259" i="1"/>
  <c r="ET259" i="1"/>
  <c r="EU411" i="1"/>
  <c r="ET411" i="1"/>
  <c r="EU309" i="1"/>
  <c r="ET309" i="1"/>
  <c r="EU244" i="1"/>
  <c r="ET244" i="1"/>
  <c r="EU212" i="1"/>
  <c r="ET212" i="1"/>
  <c r="EU641" i="1"/>
  <c r="ET641" i="1"/>
  <c r="ET1673" i="1"/>
  <c r="EU1673" i="1"/>
  <c r="EU1108" i="1"/>
  <c r="ET1108" i="1"/>
  <c r="EU925" i="1"/>
  <c r="ET925" i="1"/>
  <c r="ET857" i="1"/>
  <c r="EU857" i="1"/>
  <c r="ET725" i="1"/>
  <c r="EU725" i="1"/>
  <c r="ET495" i="1"/>
  <c r="EU495" i="1"/>
  <c r="EU325" i="1"/>
  <c r="ET325" i="1"/>
  <c r="EU203" i="1"/>
  <c r="ET203" i="1"/>
  <c r="ET1665" i="1"/>
  <c r="EU1665" i="1"/>
  <c r="ET1623" i="1"/>
  <c r="EU1623" i="1"/>
  <c r="EU1595" i="1"/>
  <c r="ET1595" i="1"/>
  <c r="ET1601" i="1"/>
  <c r="EU1601" i="1"/>
  <c r="ET1513" i="1"/>
  <c r="EU1513" i="1"/>
  <c r="EU1482" i="1"/>
  <c r="ET1482" i="1"/>
  <c r="ET1463" i="1"/>
  <c r="EU1463" i="1"/>
  <c r="EU1443" i="1"/>
  <c r="ET1443" i="1"/>
  <c r="EU1372" i="1"/>
  <c r="ET1372" i="1"/>
  <c r="EU1097" i="1"/>
  <c r="ET1097" i="1"/>
  <c r="EU1081" i="1"/>
  <c r="ET1081" i="1"/>
  <c r="EU1245" i="1"/>
  <c r="ET1245" i="1"/>
  <c r="ET1021" i="1"/>
  <c r="EU1021" i="1"/>
  <c r="EU909" i="1"/>
  <c r="ET909" i="1"/>
  <c r="ET1109" i="1"/>
  <c r="EU1109" i="1"/>
  <c r="EU814" i="1"/>
  <c r="ET814" i="1"/>
  <c r="EU777" i="1"/>
  <c r="ET777" i="1"/>
  <c r="EU732" i="1"/>
  <c r="ET732" i="1"/>
  <c r="ET709" i="1"/>
  <c r="EU709" i="1"/>
  <c r="EU1030" i="1"/>
  <c r="ET1030" i="1"/>
  <c r="EU673" i="1"/>
  <c r="ET673" i="1"/>
  <c r="EU867" i="1"/>
  <c r="ET867" i="1"/>
  <c r="EU576" i="1"/>
  <c r="ET576" i="1"/>
  <c r="EU579" i="1"/>
  <c r="ET579" i="1"/>
  <c r="EU727" i="1"/>
  <c r="ET727" i="1"/>
  <c r="EU372" i="1"/>
  <c r="ET372" i="1"/>
  <c r="ET135" i="1"/>
  <c r="EU135" i="1"/>
  <c r="EU183" i="1"/>
  <c r="ET183" i="1"/>
  <c r="EU90" i="1"/>
  <c r="ET90" i="1"/>
  <c r="EU82" i="1"/>
  <c r="ET82" i="1"/>
  <c r="EU260" i="1"/>
  <c r="ET260" i="1"/>
  <c r="EU236" i="1"/>
  <c r="ET236" i="1"/>
  <c r="EU204" i="1"/>
  <c r="ET204" i="1"/>
  <c r="EU356" i="1"/>
  <c r="ET356" i="1"/>
  <c r="EU170" i="1"/>
  <c r="ET170" i="1"/>
  <c r="EU1579" i="1"/>
  <c r="ET1579" i="1"/>
  <c r="EU1177" i="1"/>
  <c r="ET1177" i="1"/>
  <c r="ET1061" i="1"/>
  <c r="EU1061" i="1"/>
  <c r="EU1166" i="1"/>
  <c r="ET1166" i="1"/>
  <c r="EU761" i="1"/>
  <c r="ET761" i="1"/>
  <c r="EU339" i="1"/>
  <c r="ET339" i="1"/>
  <c r="EU529" i="1"/>
  <c r="ET529" i="1"/>
  <c r="ET1666" i="1"/>
  <c r="EU1666" i="1"/>
  <c r="ET1479" i="1"/>
  <c r="EU1479" i="1"/>
  <c r="ET1631" i="1"/>
  <c r="EU1631" i="1"/>
  <c r="EU1584" i="1"/>
  <c r="ET1584" i="1"/>
  <c r="ET1615" i="1"/>
  <c r="EU1615" i="1"/>
  <c r="ET1575" i="1"/>
  <c r="EU1575" i="1"/>
  <c r="EU1525" i="1"/>
  <c r="ET1525" i="1"/>
  <c r="EU1466" i="1"/>
  <c r="ET1466" i="1"/>
  <c r="EU1481" i="1"/>
  <c r="ET1481" i="1"/>
  <c r="EU1263" i="1"/>
  <c r="ET1263" i="1"/>
  <c r="EU1497" i="1"/>
  <c r="ET1497" i="1"/>
  <c r="EU1554" i="1"/>
  <c r="ET1554" i="1"/>
  <c r="EU1403" i="1"/>
  <c r="ET1403" i="1"/>
  <c r="ET1307" i="1"/>
  <c r="EU1307" i="1"/>
  <c r="EU1274" i="1"/>
  <c r="ET1274" i="1"/>
  <c r="EU1242" i="1"/>
  <c r="ET1242" i="1"/>
  <c r="EU1391" i="1"/>
  <c r="ET1391" i="1"/>
  <c r="EU1148" i="1"/>
  <c r="ET1148" i="1"/>
  <c r="EU1092" i="1"/>
  <c r="ET1092" i="1"/>
  <c r="EU965" i="1"/>
  <c r="ET965" i="1"/>
  <c r="EU652" i="1"/>
  <c r="ET652" i="1"/>
  <c r="ET567" i="1"/>
  <c r="EU567" i="1"/>
  <c r="EU534" i="1"/>
  <c r="ET534" i="1"/>
  <c r="EU502" i="1"/>
  <c r="ET502" i="1"/>
  <c r="EU695" i="1"/>
  <c r="ET695" i="1"/>
  <c r="EU491" i="1"/>
  <c r="ET491" i="1"/>
  <c r="EU775" i="1"/>
  <c r="ET775" i="1"/>
  <c r="ET535" i="1"/>
  <c r="EU535" i="1"/>
  <c r="EU195" i="1"/>
  <c r="ET195" i="1"/>
  <c r="EU277" i="1"/>
  <c r="ET277" i="1"/>
  <c r="ET179" i="1"/>
  <c r="EU179" i="1"/>
  <c r="EU74" i="1"/>
  <c r="ET74" i="1"/>
  <c r="EU324" i="1"/>
  <c r="ET324" i="1"/>
  <c r="EU143" i="1"/>
  <c r="ET143" i="1"/>
  <c r="EU1655" i="1"/>
  <c r="ET1655" i="1"/>
  <c r="EU1515" i="1"/>
  <c r="ET1515" i="1"/>
  <c r="EU1471" i="1"/>
  <c r="ET1471" i="1"/>
  <c r="ET1674" i="1"/>
  <c r="EU1674" i="1"/>
  <c r="EU1568" i="1"/>
  <c r="ET1568" i="1"/>
  <c r="ET1682" i="1"/>
  <c r="EU1682" i="1"/>
  <c r="ET1564" i="1"/>
  <c r="EU1564" i="1"/>
  <c r="EU1588" i="1"/>
  <c r="ET1588" i="1"/>
  <c r="ET1555" i="1"/>
  <c r="EU1555" i="1"/>
  <c r="ET1450" i="1"/>
  <c r="EU1450" i="1"/>
  <c r="EU1567" i="1"/>
  <c r="ET1567" i="1"/>
  <c r="EU1487" i="1"/>
  <c r="ET1487" i="1"/>
  <c r="EU1476" i="1"/>
  <c r="ET1476" i="1"/>
  <c r="EU1359" i="1"/>
  <c r="ET1359" i="1"/>
  <c r="EU1327" i="1"/>
  <c r="ET1327" i="1"/>
  <c r="ET1397" i="1"/>
  <c r="EU1397" i="1"/>
  <c r="EU1364" i="1"/>
  <c r="ET1364" i="1"/>
  <c r="EU1332" i="1"/>
  <c r="ET1332" i="1"/>
  <c r="EU1153" i="1"/>
  <c r="ET1153" i="1"/>
  <c r="ET1060" i="1"/>
  <c r="EU1060" i="1"/>
  <c r="EU1381" i="1"/>
  <c r="ET1381" i="1"/>
  <c r="EU928" i="1"/>
  <c r="ET928" i="1"/>
  <c r="EU1062" i="1"/>
  <c r="ET1062" i="1"/>
  <c r="EU941" i="1"/>
  <c r="ET941" i="1"/>
  <c r="EU806" i="1"/>
  <c r="ET806" i="1"/>
  <c r="EU700" i="1"/>
  <c r="ET700" i="1"/>
  <c r="ET677" i="1"/>
  <c r="EU677" i="1"/>
  <c r="EU1102" i="1"/>
  <c r="ET1102" i="1"/>
  <c r="EU512" i="1"/>
  <c r="ET512" i="1"/>
  <c r="EU563" i="1"/>
  <c r="ET563" i="1"/>
  <c r="EU625" i="1"/>
  <c r="ET625" i="1"/>
  <c r="EU467" i="1"/>
  <c r="ET467" i="1"/>
  <c r="EU705" i="1"/>
  <c r="ET705" i="1"/>
  <c r="EU593" i="1"/>
  <c r="ET593" i="1"/>
  <c r="EU452" i="1"/>
  <c r="ET452" i="1"/>
  <c r="EU404" i="1"/>
  <c r="ET404" i="1"/>
  <c r="EU307" i="1"/>
  <c r="ET307" i="1"/>
  <c r="EU261" i="1"/>
  <c r="ET261" i="1"/>
  <c r="EU119" i="1"/>
  <c r="ET119" i="1"/>
  <c r="EU395" i="1"/>
  <c r="ET395" i="1"/>
  <c r="ET171" i="1"/>
  <c r="EU171" i="1"/>
  <c r="EU317" i="1"/>
  <c r="ET317" i="1"/>
  <c r="EU66" i="1"/>
  <c r="ET66" i="1"/>
  <c r="EU443" i="1"/>
  <c r="ET443" i="1"/>
</calcChain>
</file>

<file path=xl/sharedStrings.xml><?xml version="1.0" encoding="utf-8"?>
<sst xmlns="http://schemas.openxmlformats.org/spreadsheetml/2006/main" count="211602" uniqueCount="4088">
  <si>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</si>
  <si>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</si>
  <si>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</si>
  <si>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</si>
  <si>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</si>
  <si>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</si>
  <si>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</si>
  <si>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</si>
  <si>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</si>
  <si>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</si>
  <si>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</si>
  <si>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</si>
  <si>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</si>
  <si>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</si>
  <si>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</si>
  <si>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</si>
  <si>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</si>
  <si>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</si>
  <si>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</si>
  <si>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</si>
  <si>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</si>
  <si>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</si>
  <si>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</si>
  <si>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</si>
  <si>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</si>
  <si>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</si>
  <si>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</si>
  <si>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</si>
  <si>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</si>
  <si>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</si>
  <si>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</si>
  <si>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</si>
  <si>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</si>
  <si>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</si>
  <si>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</si>
  <si>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</si>
  <si>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</si>
  <si>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</si>
  <si>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</si>
  <si>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</si>
  <si>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</si>
  <si>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</si>
  <si>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</si>
  <si>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</si>
  <si>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</si>
  <si>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</si>
  <si>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</si>
  <si>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</si>
  <si>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</si>
  <si>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</si>
  <si>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</si>
  <si>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</si>
  <si>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</si>
  <si>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</si>
  <si>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</si>
  <si>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</si>
  <si>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</si>
  <si>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</si>
  <si>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</si>
  <si>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</si>
  <si>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</si>
  <si>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</si>
  <si>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</si>
  <si>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</si>
  <si>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</si>
  <si>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</si>
  <si>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</si>
  <si>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</si>
  <si>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</si>
  <si>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</si>
  <si>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</si>
  <si>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</si>
  <si>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</si>
  <si>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</si>
  <si>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</si>
  <si>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</si>
  <si>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</si>
  <si>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</si>
  <si>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</si>
  <si>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</si>
  <si>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</si>
  <si>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</si>
  <si>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</si>
  <si>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</si>
  <si>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</si>
  <si>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</si>
  <si>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</si>
  <si>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</si>
  <si>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</si>
  <si>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</si>
  <si>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</si>
  <si>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</si>
  <si>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</si>
  <si>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</si>
  <si>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</si>
  <si>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</si>
  <si>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</si>
  <si>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</si>
  <si>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</si>
  <si>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</si>
  <si>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</si>
  <si>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</si>
  <si>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</si>
  <si>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</si>
  <si>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</si>
  <si>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</si>
  <si>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</si>
  <si>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</si>
  <si>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</si>
  <si>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</si>
  <si>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</si>
  <si>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</si>
  <si>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</si>
  <si>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</si>
  <si>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</si>
  <si>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</si>
  <si>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</si>
  <si>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</si>
  <si>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</si>
  <si>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</si>
  <si>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</si>
  <si>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</si>
  <si>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</si>
  <si>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</si>
  <si>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</si>
  <si>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</si>
  <si>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</si>
  <si>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</si>
  <si>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</si>
  <si>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</si>
  <si>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</si>
  <si>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</si>
  <si>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</si>
  <si>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</si>
  <si>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</si>
  <si>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</si>
  <si>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</si>
  <si>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</si>
  <si>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</si>
  <si>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</si>
  <si>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</si>
  <si>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</si>
  <si>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</si>
  <si>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</si>
  <si>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</si>
  <si>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</si>
  <si>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</si>
  <si>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</si>
  <si>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</si>
  <si>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</si>
  <si>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</si>
  <si>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</si>
  <si>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</si>
  <si>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</si>
  <si>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</si>
  <si>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</si>
  <si>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</si>
  <si>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</si>
  <si>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</si>
  <si>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</si>
  <si>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</si>
  <si>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</si>
  <si>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</si>
  <si>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</si>
  <si>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</si>
  <si>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</si>
  <si>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</si>
  <si>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</si>
  <si>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</si>
  <si>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</si>
  <si>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</si>
  <si>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</si>
  <si>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</si>
  <si>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</si>
  <si>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</si>
  <si>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</si>
  <si>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7th</t>
  </si>
  <si>
    <t>Ship</t>
  </si>
  <si>
    <t>STOP</t>
  </si>
  <si>
    <t xml:space="preserve">(22/12/20)
</t>
  </si>
  <si>
    <t>(23/01/04)</t>
  </si>
  <si>
    <t>Y</t>
  </si>
  <si>
    <t>N</t>
  </si>
  <si>
    <t>Possible WH- 2023/03/26</t>
  </si>
  <si>
    <t>2023/03/01</t>
  </si>
  <si>
    <t>IN</t>
  </si>
  <si>
    <t>APIPRM223</t>
  </si>
  <si>
    <t>Automatic Planning</t>
  </si>
  <si>
    <t>00651092</t>
  </si>
  <si>
    <t>KAWASAKI Kenta[FRIN:Production Planning](川﨑 健太)</t>
  </si>
  <si>
    <t>Production Plan Excel</t>
  </si>
  <si>
    <t>8th-1</t>
  </si>
  <si>
    <t>22/06/21</t>
  </si>
  <si>
    <t xml:space="preserve">
</t>
  </si>
  <si>
    <t>2023/03/06</t>
  </si>
  <si>
    <t>00691381</t>
  </si>
  <si>
    <t>MORITA SHUN[FRSH:PDSH Production Planning](森田 峻)</t>
  </si>
  <si>
    <t>plnprp20615bl01PrdplnSend</t>
  </si>
  <si>
    <t>Fix Flag Update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</si>
  <si>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</si>
  <si>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</si>
  <si>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</si>
  <si>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</si>
  <si>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</si>
  <si>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</si>
  <si>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</si>
  <si>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</si>
  <si>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</si>
  <si>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</si>
  <si>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</si>
  <si>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</si>
  <si>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</si>
  <si>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</si>
  <si>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</si>
  <si>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</si>
  <si>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</si>
  <si>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</si>
  <si>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</si>
  <si>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</si>
  <si>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</si>
  <si>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</si>
  <si>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</si>
  <si>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</si>
  <si>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</si>
  <si>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</si>
  <si>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4th-1</t>
  </si>
  <si>
    <t>Ph3(Add)</t>
  </si>
  <si>
    <t>22/07/19</t>
  </si>
  <si>
    <t xml:space="preserve">(22/12/06)
</t>
  </si>
  <si>
    <t>T0723-455400-003</t>
  </si>
  <si>
    <t>05 : Vendor Accepted</t>
  </si>
  <si>
    <t>(22/12/13)</t>
  </si>
  <si>
    <t>P0723-455400-004</t>
  </si>
  <si>
    <t>99 : Closed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</si>
  <si>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</si>
  <si>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</si>
  <si>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</si>
  <si>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</si>
  <si>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</si>
  <si>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</si>
  <si>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</si>
  <si>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</si>
  <si>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</si>
  <si>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</si>
  <si>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</si>
  <si>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</si>
  <si>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</si>
  <si>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6th</t>
  </si>
  <si>
    <t>(22/11/01)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</si>
  <si>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</si>
  <si>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</si>
  <si>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</si>
  <si>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</si>
  <si>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</si>
  <si>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</si>
  <si>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</si>
  <si>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</si>
  <si>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</si>
  <si>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4th</t>
  </si>
  <si>
    <t>Middle Weight Pullover</t>
  </si>
  <si>
    <t>Pullover</t>
  </si>
  <si>
    <t>90033035</t>
  </si>
  <si>
    <t>Sweat L/S shirt</t>
  </si>
  <si>
    <t>ｽｳｪｯﾄｼｬﾂ(L)</t>
  </si>
  <si>
    <t>455394</t>
  </si>
  <si>
    <t>07343H036A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</si>
  <si>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</si>
  <si>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</si>
  <si>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</si>
  <si>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</si>
  <si>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</si>
  <si>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</si>
  <si>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</si>
  <si>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</si>
  <si>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</si>
  <si>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</si>
  <si>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</si>
  <si>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</si>
  <si>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</si>
  <si>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</si>
  <si>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</si>
  <si>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</si>
  <si>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</si>
  <si>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</si>
  <si>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</si>
  <si>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</si>
  <si>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</si>
  <si>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</si>
  <si>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</si>
  <si>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</si>
  <si>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</si>
  <si>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</si>
  <si>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</si>
  <si>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</si>
  <si>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</si>
  <si>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</si>
  <si>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</si>
  <si>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2023/02/03</t>
  </si>
  <si>
    <t xml:space="preserve">23/02/14
</t>
  </si>
  <si>
    <t>23/02/24</t>
  </si>
  <si>
    <t>Possible WH 05/06</t>
  </si>
  <si>
    <t>2023/03/28</t>
  </si>
  <si>
    <t>07343H037B</t>
  </si>
  <si>
    <t>5th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</si>
  <si>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</si>
  <si>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</si>
  <si>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</si>
  <si>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</si>
  <si>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</si>
  <si>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</si>
  <si>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</si>
  <si>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</si>
  <si>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</si>
  <si>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</si>
  <si>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</si>
  <si>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</si>
  <si>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</si>
  <si>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</si>
  <si>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</si>
  <si>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2nd</t>
  </si>
  <si>
    <t>2023/03/26</t>
  </si>
  <si>
    <t>3rd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</si>
  <si>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</si>
  <si>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</si>
  <si>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</si>
  <si>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</si>
  <si>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</si>
  <si>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</si>
  <si>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</si>
  <si>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</si>
  <si>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</si>
  <si>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</si>
  <si>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</si>
  <si>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</si>
  <si>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</si>
  <si>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</si>
  <si>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</si>
  <si>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</si>
  <si>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</si>
  <si>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</si>
  <si>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</si>
  <si>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</si>
  <si>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</si>
  <si>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</si>
  <si>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</si>
  <si>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</si>
  <si>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</si>
  <si>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</si>
  <si>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</si>
  <si>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</si>
  <si>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</si>
  <si>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</si>
  <si>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</si>
  <si>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</si>
  <si>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</si>
  <si>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</si>
  <si>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</si>
  <si>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</si>
  <si>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</si>
  <si>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</si>
  <si>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</si>
  <si>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</si>
  <si>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</si>
  <si>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</si>
  <si>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</si>
  <si>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</si>
  <si>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</si>
  <si>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</si>
  <si>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</si>
  <si>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</si>
  <si>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</si>
  <si>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22/12/02</t>
  </si>
  <si>
    <t>2023/04/01</t>
  </si>
  <si>
    <t>07343H032B</t>
  </si>
  <si>
    <t>CSN0012994</t>
  </si>
  <si>
    <t>BIG WAFFLE (HEATHER)</t>
  </si>
  <si>
    <t>BIG_WAFFLE-HEATHER</t>
  </si>
  <si>
    <t>07343H032C</t>
  </si>
  <si>
    <t>11</t>
  </si>
  <si>
    <t>UQTH</t>
  </si>
  <si>
    <t>790.0</t>
  </si>
  <si>
    <t>11343H035A</t>
  </si>
  <si>
    <t>Air</t>
  </si>
  <si>
    <t>Ph2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</si>
  <si>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</si>
  <si>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</si>
  <si>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</si>
  <si>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</si>
  <si>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</si>
  <si>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</si>
  <si>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</si>
  <si>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</si>
  <si>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</si>
  <si>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12343H035A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</si>
  <si>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</si>
  <si>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</si>
  <si>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</si>
  <si>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</si>
  <si>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</si>
  <si>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</si>
  <si>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</si>
  <si>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</si>
  <si>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</si>
  <si>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</si>
  <si>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</si>
  <si>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</si>
  <si>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</si>
  <si>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</si>
  <si>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</si>
  <si>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</si>
  <si>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</si>
  <si>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</si>
  <si>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</si>
  <si>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</si>
  <si>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1st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</si>
  <si>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</si>
  <si>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</si>
  <si>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</si>
  <si>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</si>
  <si>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</si>
  <si>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</si>
  <si>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</si>
  <si>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</si>
  <si>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</si>
  <si>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</si>
  <si>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</si>
  <si>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</si>
  <si>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</si>
  <si>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</si>
  <si>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13343H035A</t>
  </si>
  <si>
    <t xml:space="preserve">(22/10/11)
</t>
  </si>
  <si>
    <t>(22/10/18)</t>
  </si>
  <si>
    <t>14</t>
  </si>
  <si>
    <t>UQAU</t>
  </si>
  <si>
    <t>455409</t>
  </si>
  <si>
    <t>14343H039A</t>
  </si>
  <si>
    <t>Ph1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</si>
  <si>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</si>
  <si>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</si>
  <si>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</si>
  <si>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</si>
  <si>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</si>
  <si>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59.9</t>
  </si>
  <si>
    <t>14343H038A</t>
  </si>
  <si>
    <t>22/12/13</t>
  </si>
  <si>
    <t>F1423-0005122079-013</t>
  </si>
  <si>
    <t xml:space="preserve">22/11/22
</t>
  </si>
  <si>
    <t>22/12/22</t>
  </si>
  <si>
    <t>2023/01/25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</si>
  <si>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</si>
  <si>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</si>
  <si>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</si>
  <si>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</si>
  <si>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</si>
  <si>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</si>
  <si>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</si>
  <si>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</si>
  <si>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</si>
  <si>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22/10/11</t>
  </si>
  <si>
    <t>2023/01/16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</si>
  <si>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</si>
  <si>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</si>
  <si>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</si>
  <si>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</si>
  <si>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</si>
  <si>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</si>
  <si>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</si>
  <si>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</si>
  <si>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</si>
  <si>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</si>
  <si>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Ph3(Adj)</t>
  </si>
  <si>
    <t>22/11/01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</si>
  <si>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</si>
  <si>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</si>
  <si>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</si>
  <si>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</si>
  <si>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</si>
  <si>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</si>
  <si>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</si>
  <si>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</si>
  <si>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</si>
  <si>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</si>
  <si>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</si>
  <si>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</si>
  <si>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</si>
  <si>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</si>
  <si>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</si>
  <si>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22/09/06</t>
  </si>
  <si>
    <t>T1423-455394-007</t>
  </si>
  <si>
    <t>22/11/22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</si>
  <si>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</si>
  <si>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</si>
  <si>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</si>
  <si>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</si>
  <si>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</si>
  <si>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</si>
  <si>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</si>
  <si>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</si>
  <si>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</si>
  <si>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</si>
  <si>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</si>
  <si>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</si>
  <si>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</si>
  <si>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</si>
  <si>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</si>
  <si>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</si>
  <si>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</si>
  <si>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</si>
  <si>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</si>
  <si>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</si>
  <si>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</si>
  <si>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</si>
  <si>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</si>
  <si>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</si>
  <si>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</si>
  <si>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</si>
  <si>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</si>
  <si>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</si>
  <si>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</si>
  <si>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</si>
  <si>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</si>
  <si>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</si>
  <si>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</si>
  <si>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</si>
  <si>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</si>
  <si>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</si>
  <si>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</si>
  <si>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</si>
  <si>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</si>
  <si>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</si>
  <si>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</si>
  <si>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</si>
  <si>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</si>
  <si>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</si>
  <si>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</si>
  <si>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</si>
  <si>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</si>
  <si>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</si>
  <si>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29.9</t>
  </si>
  <si>
    <t>14343H033A</t>
  </si>
  <si>
    <t>F1423-0005122059-002</t>
  </si>
  <si>
    <t>AA : Allocated</t>
  </si>
  <si>
    <t>plnprp20501bl02PrdPlnDLAnsIf</t>
  </si>
  <si>
    <t>DL Answered(SPL)</t>
  </si>
  <si>
    <t>14343H032A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</si>
  <si>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</si>
  <si>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</si>
  <si>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</si>
  <si>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</si>
  <si>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</si>
  <si>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</si>
  <si>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</si>
  <si>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</si>
  <si>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</si>
  <si>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</si>
  <si>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2023/02/27</t>
  </si>
  <si>
    <t>22/12/23</t>
  </si>
  <si>
    <t>23/03/17</t>
  </si>
  <si>
    <t>Possible WH - 2023/05/28</t>
  </si>
  <si>
    <t>14343H032C</t>
  </si>
  <si>
    <t>T1423-455405-016</t>
  </si>
  <si>
    <t>P1423-455405-016</t>
  </si>
  <si>
    <t>27</t>
  </si>
  <si>
    <t>UQMY</t>
  </si>
  <si>
    <t>79.9</t>
  </si>
  <si>
    <t>27343H035A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</si>
  <si>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</si>
  <si>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</si>
  <si>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</si>
  <si>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</si>
  <si>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</si>
  <si>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</si>
  <si>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</si>
  <si>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</si>
  <si>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</si>
  <si>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</si>
  <si>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</si>
  <si>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</si>
  <si>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</si>
  <si>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</si>
  <si>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</si>
  <si>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</si>
  <si>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</si>
  <si>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</si>
  <si>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</si>
  <si>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</si>
  <si>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</si>
  <si>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</si>
  <si>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</si>
  <si>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</si>
  <si>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</si>
  <si>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</si>
  <si>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</si>
  <si>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</si>
  <si>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</si>
  <si>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F3623-0005128940-003</t>
  </si>
  <si>
    <t>2990.0</t>
  </si>
  <si>
    <t>36343H039A</t>
  </si>
  <si>
    <t>F3623-0005124940-002</t>
  </si>
  <si>
    <t xml:space="preserve">22/11/23
</t>
  </si>
  <si>
    <t>22/12/06</t>
  </si>
  <si>
    <t>2023/02/05</t>
  </si>
  <si>
    <t>(22/08/02)</t>
  </si>
  <si>
    <t>F3623-0005124940-004</t>
  </si>
  <si>
    <t>2023/03/11</t>
  </si>
  <si>
    <t>36343H039B</t>
  </si>
  <si>
    <t>F3623-0005124943-002</t>
  </si>
  <si>
    <t>2023/02/26</t>
  </si>
  <si>
    <t>2023/04/02</t>
  </si>
  <si>
    <t>36343H036A</t>
  </si>
  <si>
    <t>36343H036B</t>
  </si>
  <si>
    <t>36343H032A</t>
  </si>
  <si>
    <t>T3623-455405-007</t>
  </si>
  <si>
    <t>P3623-455405-007</t>
  </si>
  <si>
    <t>2023/01/18</t>
  </si>
  <si>
    <t>2023/01/23</t>
  </si>
  <si>
    <t>Possible WH - 2023/03/20</t>
  </si>
  <si>
    <t>2023/03/08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</si>
  <si>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</si>
  <si>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</si>
  <si>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</si>
  <si>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</si>
  <si>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</si>
  <si>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</si>
  <si>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</si>
  <si>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</si>
  <si>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2023/03/07</t>
  </si>
  <si>
    <t>T3623-455405-010</t>
  </si>
  <si>
    <t>P3623-455405-010</t>
  </si>
  <si>
    <t>36343H032C</t>
  </si>
  <si>
    <t>T3623-455405-008</t>
  </si>
  <si>
    <t>P3623-455405-008</t>
  </si>
  <si>
    <t>T3623-455405-011</t>
  </si>
  <si>
    <t>P3623-455405-011</t>
  </si>
  <si>
    <t>36823N231A</t>
  </si>
  <si>
    <t>●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</si>
  <si>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</si>
  <si>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</si>
  <si>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</si>
  <si>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</si>
  <si>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</si>
  <si>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</si>
  <si>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</si>
  <si>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</si>
  <si>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</si>
  <si>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</si>
  <si>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</si>
  <si>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</si>
  <si>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</si>
  <si>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</si>
  <si>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</si>
  <si>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</si>
  <si>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</si>
  <si>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</si>
  <si>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</si>
  <si>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</si>
  <si>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</si>
  <si>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</si>
  <si>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</si>
  <si>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</si>
  <si>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</si>
  <si>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</si>
  <si>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</si>
  <si>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</si>
  <si>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</si>
  <si>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</si>
  <si>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</si>
  <si>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</si>
  <si>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</si>
  <si>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</si>
  <si>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</si>
  <si>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</si>
  <si>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</si>
  <si>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04</t>
  </si>
  <si>
    <t>UQUS</t>
  </si>
  <si>
    <t>Patterned T-Shirts(S/S)</t>
  </si>
  <si>
    <t>UT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</si>
  <si>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</si>
  <si>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</si>
  <si>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</si>
  <si>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</si>
  <si>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</si>
  <si>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</si>
  <si>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</si>
  <si>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CSN0016191</t>
  </si>
  <si>
    <t>20's_Compact_cotton_single_jersey_BW185GSM_AW200GSM</t>
  </si>
  <si>
    <t>Solid_compact_yarn_jersey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</si>
  <si>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</si>
  <si>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</si>
  <si>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</si>
  <si>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</si>
  <si>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</si>
  <si>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</si>
  <si>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</si>
  <si>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1st-1</t>
  </si>
  <si>
    <t>1st-2</t>
  </si>
  <si>
    <t>05</t>
  </si>
  <si>
    <t>FRLK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</si>
  <si>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</si>
  <si>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</si>
  <si>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</si>
  <si>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</si>
  <si>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</si>
  <si>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</si>
  <si>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19900.0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</si>
  <si>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</si>
  <si>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</si>
  <si>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</si>
  <si>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</si>
  <si>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</si>
  <si>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</si>
  <si>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</si>
  <si>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</si>
  <si>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</si>
  <si>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</si>
  <si>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</si>
  <si>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</si>
  <si>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</si>
  <si>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</si>
  <si>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</si>
  <si>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</si>
  <si>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</si>
  <si>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99.0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</si>
  <si>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</si>
  <si>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</si>
  <si>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</si>
  <si>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</si>
  <si>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</si>
  <si>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</si>
  <si>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</si>
  <si>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</si>
  <si>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</si>
  <si>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</si>
  <si>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</si>
  <si>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</si>
  <si>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</si>
  <si>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</si>
  <si>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</si>
  <si>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</si>
  <si>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</si>
  <si>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</si>
  <si>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</si>
  <si>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</si>
  <si>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</si>
  <si>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</si>
  <si>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</si>
  <si>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</si>
  <si>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</si>
  <si>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</si>
  <si>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</si>
  <si>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</si>
  <si>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</si>
  <si>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</si>
  <si>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</si>
  <si>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</si>
  <si>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</si>
  <si>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</si>
  <si>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</si>
  <si>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</si>
  <si>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</si>
  <si>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</si>
  <si>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</si>
  <si>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</si>
  <si>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</si>
  <si>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</si>
  <si>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</si>
  <si>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</si>
  <si>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</si>
  <si>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</si>
  <si>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</si>
  <si>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</si>
  <si>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</si>
  <si>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</si>
  <si>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</si>
  <si>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</si>
  <si>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</si>
  <si>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</si>
  <si>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</si>
  <si>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</si>
  <si>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</si>
  <si>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</si>
  <si>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</si>
  <si>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</si>
  <si>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</si>
  <si>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19.9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</si>
  <si>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</si>
  <si>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</si>
  <si>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</si>
  <si>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</si>
  <si>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</si>
  <si>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</si>
  <si>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</si>
  <si>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</si>
  <si>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</si>
  <si>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</si>
  <si>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</si>
  <si>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462437</t>
  </si>
  <si>
    <t>Attack on titan S/S UT C</t>
  </si>
  <si>
    <t>ｼﾝｹﾞｷﾉｷｮｼﾞﾝUT(S)C</t>
  </si>
  <si>
    <t>07343N342C</t>
  </si>
  <si>
    <t>462439</t>
  </si>
  <si>
    <t>Attack on titan S/S UT E</t>
  </si>
  <si>
    <t>ｼﾝｹﾞｷﾉｷｮｼﾞﾝUT(S)E</t>
  </si>
  <si>
    <t>07343N342E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</si>
  <si>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</si>
  <si>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</si>
  <si>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</si>
  <si>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</si>
  <si>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</si>
  <si>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</si>
  <si>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</si>
  <si>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</si>
  <si>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T0723-462440-002</t>
  </si>
  <si>
    <t>P0723-462440-002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</si>
  <si>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</si>
  <si>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</si>
  <si>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</si>
  <si>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</si>
  <si>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</si>
  <si>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</si>
  <si>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</si>
  <si>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</si>
  <si>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</si>
  <si>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</si>
  <si>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</si>
  <si>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</si>
  <si>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</si>
  <si>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</si>
  <si>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</si>
  <si>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</si>
  <si>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</si>
  <si>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</si>
  <si>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</si>
  <si>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</si>
  <si>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</si>
  <si>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90034039</t>
  </si>
  <si>
    <t>NY POP ART Archive S/S UT</t>
  </si>
  <si>
    <t>NYﾎﾟｯﾌﾟｱｰﾄｱｰｶｲｳﾞUT(S)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</si>
  <si>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</si>
  <si>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</si>
  <si>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</si>
  <si>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</si>
  <si>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</si>
  <si>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</si>
  <si>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</si>
  <si>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</si>
  <si>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00123675</t>
  </si>
  <si>
    <t>YOKOI Satoshi[UQJP:Global Merchandising Planning Global](横井 智)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</si>
  <si>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</si>
  <si>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</si>
  <si>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</si>
  <si>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</si>
  <si>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</si>
  <si>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</si>
  <si>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</si>
  <si>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</si>
  <si>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</si>
  <si>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</si>
  <si>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</si>
  <si>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</si>
  <si>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</si>
  <si>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</si>
  <si>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</si>
  <si>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</si>
  <si>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</si>
  <si>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</si>
  <si>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</si>
  <si>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</si>
  <si>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</si>
  <si>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</si>
  <si>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</si>
  <si>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</si>
  <si>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</si>
  <si>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</si>
  <si>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</si>
  <si>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</si>
  <si>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</si>
  <si>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</si>
  <si>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</si>
  <si>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</si>
  <si>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</si>
  <si>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</si>
  <si>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</si>
  <si>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</si>
  <si>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</si>
  <si>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</si>
  <si>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</si>
  <si>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</si>
  <si>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</si>
  <si>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</si>
  <si>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</si>
  <si>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</si>
  <si>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</si>
  <si>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</si>
  <si>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</si>
  <si>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</si>
  <si>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</si>
  <si>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</si>
  <si>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</si>
  <si>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</si>
  <si>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</si>
  <si>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</si>
  <si>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</si>
  <si>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</si>
  <si>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</si>
  <si>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</si>
  <si>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</si>
  <si>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</si>
  <si>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</si>
  <si>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</si>
  <si>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</si>
  <si>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</si>
  <si>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</si>
  <si>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</si>
  <si>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</si>
  <si>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</si>
  <si>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</si>
  <si>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</si>
  <si>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</si>
  <si>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</si>
  <si>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</si>
  <si>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</si>
  <si>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</si>
  <si>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</si>
  <si>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</si>
  <si>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</si>
  <si>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</si>
  <si>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</si>
  <si>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</si>
  <si>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</si>
  <si>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</si>
  <si>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</si>
  <si>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</si>
  <si>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</si>
  <si>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</si>
  <si>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</si>
  <si>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</si>
  <si>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</si>
  <si>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</si>
  <si>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</si>
  <si>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</si>
  <si>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</si>
  <si>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</si>
  <si>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</si>
  <si>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</si>
  <si>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</si>
  <si>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</si>
  <si>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</si>
  <si>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</si>
  <si>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</si>
  <si>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</si>
  <si>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</si>
  <si>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</si>
  <si>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</si>
  <si>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</si>
  <si>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</si>
  <si>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</si>
  <si>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</si>
  <si>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</si>
  <si>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</si>
  <si>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</si>
  <si>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</si>
  <si>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</si>
  <si>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</si>
  <si>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</si>
  <si>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</si>
  <si>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</si>
  <si>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</si>
  <si>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</si>
  <si>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</si>
  <si>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</si>
  <si>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</si>
  <si>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</si>
  <si>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</si>
  <si>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</si>
  <si>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</si>
  <si>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</si>
  <si>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</si>
  <si>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</si>
  <si>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</si>
  <si>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</si>
  <si>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</si>
  <si>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</si>
  <si>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</si>
  <si>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</si>
  <si>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</si>
  <si>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</si>
  <si>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</si>
  <si>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</si>
  <si>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</si>
  <si>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</si>
  <si>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</si>
  <si>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</si>
  <si>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</si>
  <si>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</si>
  <si>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</si>
  <si>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</si>
  <si>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</si>
  <si>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</si>
  <si>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</si>
  <si>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</si>
  <si>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</si>
  <si>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</si>
  <si>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</si>
  <si>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</si>
  <si>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</si>
  <si>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</si>
  <si>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</si>
  <si>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</si>
  <si>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>F0723-0005122031-019</t>
  </si>
  <si>
    <t>06 : Vendor Rejected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</si>
  <si>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</si>
  <si>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</si>
  <si>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</si>
  <si>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</si>
  <si>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</si>
  <si>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</si>
  <si>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</si>
  <si>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</si>
  <si>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</si>
  <si>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(22/07/19)</t>
  </si>
  <si>
    <t>F0723-0005122031-017</t>
  </si>
  <si>
    <t>23/06/16</t>
  </si>
  <si>
    <t>Possible WH - 2023/08/26</t>
  </si>
  <si>
    <t>2023/07/21</t>
  </si>
  <si>
    <t>08</t>
  </si>
  <si>
    <t>UQSG</t>
  </si>
  <si>
    <t>001</t>
  </si>
  <si>
    <t>SG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</si>
  <si>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</si>
  <si>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</si>
  <si>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</si>
  <si>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</si>
  <si>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</si>
  <si>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</si>
  <si>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</si>
  <si>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</si>
  <si>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</si>
  <si>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</si>
  <si>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</si>
  <si>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</si>
  <si>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</si>
  <si>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</si>
  <si>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</si>
  <si>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</si>
  <si>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</si>
  <si>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</si>
  <si>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</si>
  <si>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</si>
  <si>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</si>
  <si>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</si>
  <si>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</si>
  <si>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</si>
  <si>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</si>
  <si>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</si>
  <si>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</si>
  <si>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</si>
  <si>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</si>
  <si>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</si>
  <si>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</si>
  <si>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</si>
  <si>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</si>
  <si>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</si>
  <si>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</si>
  <si>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</si>
  <si>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</si>
  <si>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</si>
  <si>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</si>
  <si>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</si>
  <si>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</si>
  <si>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</si>
  <si>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</si>
  <si>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</si>
  <si>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</si>
  <si>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</si>
  <si>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</si>
  <si>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</si>
  <si>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</si>
  <si>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</si>
  <si>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</si>
  <si>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</si>
  <si>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</si>
  <si>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</si>
  <si>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</si>
  <si>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462438</t>
  </si>
  <si>
    <t>Attack on titan S/S UT D</t>
  </si>
  <si>
    <t>ｼﾝｹﾞｷﾉｷｮｼﾞﾝUT(S)D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</si>
  <si>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</si>
  <si>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</si>
  <si>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</si>
  <si>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</si>
  <si>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</si>
  <si>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</si>
  <si>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</si>
  <si>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</si>
  <si>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</si>
  <si>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</si>
  <si>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</si>
  <si>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</si>
  <si>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</si>
  <si>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</si>
  <si>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</si>
  <si>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462441</t>
  </si>
  <si>
    <t>Attack on titan S/S UT G</t>
  </si>
  <si>
    <t>ｼﾝｹﾞｷﾉｷｮｼﾞﾝUT(S)G</t>
  </si>
  <si>
    <t>08343N342G</t>
  </si>
  <si>
    <t>T0823-462441-001</t>
  </si>
  <si>
    <t>P0823-462441-001</t>
  </si>
  <si>
    <t>T0823-462441-002</t>
  </si>
  <si>
    <t>P0823-462441-002</t>
  </si>
  <si>
    <t>462442</t>
  </si>
  <si>
    <t>Attack on titan S/S UT H</t>
  </si>
  <si>
    <t>ｼﾝｹﾞｷﾉｷｮｼﾞﾝUT(S)H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</si>
  <si>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</si>
  <si>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</si>
  <si>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</si>
  <si>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</si>
  <si>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</si>
  <si>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</si>
  <si>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</si>
  <si>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</si>
  <si>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</si>
  <si>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</si>
  <si>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</si>
  <si>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</si>
  <si>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</si>
  <si>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</si>
  <si>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</si>
  <si>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</si>
  <si>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00087414</t>
  </si>
  <si>
    <t>OTA Shinnosuke[FRVN:Production Planning]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</si>
  <si>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</si>
  <si>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</si>
  <si>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</si>
  <si>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</si>
  <si>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</si>
  <si>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</si>
  <si>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</si>
  <si>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</si>
  <si>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</si>
  <si>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</si>
  <si>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</si>
  <si>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</si>
  <si>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</si>
  <si>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</si>
  <si>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</si>
  <si>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</si>
  <si>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08343N640A</t>
  </si>
  <si>
    <t>T0823-466910-001</t>
  </si>
  <si>
    <t>P0823-466910-001</t>
  </si>
  <si>
    <t>08343N641A</t>
  </si>
  <si>
    <t>T0823-467056-001</t>
  </si>
  <si>
    <t>P0823-467056-001</t>
  </si>
  <si>
    <t>459314</t>
  </si>
  <si>
    <t>Andy Warhol S/S UT C</t>
  </si>
  <si>
    <t>ｱﾝﾃﾞｨｳｫｰﾎﾙUT(S)C</t>
  </si>
  <si>
    <t>08343N251F</t>
  </si>
  <si>
    <t>F0823-0005123654-014</t>
  </si>
  <si>
    <t>T0823-459314-004</t>
  </si>
  <si>
    <t>P0823-459314-002</t>
  </si>
  <si>
    <t>08343N505A</t>
  </si>
  <si>
    <t>F0823-0005123654-011</t>
  </si>
  <si>
    <t>T0823-463150-001</t>
  </si>
  <si>
    <t>P0823-463150-001</t>
  </si>
  <si>
    <t>457864</t>
  </si>
  <si>
    <t>Basquiat S/S UT A</t>
  </si>
  <si>
    <t>ﾊﾞｽｷｱUT(S)A</t>
  </si>
  <si>
    <t>08343N251A</t>
  </si>
  <si>
    <t>459310</t>
  </si>
  <si>
    <t>Basquiat S/S UT C</t>
  </si>
  <si>
    <t>ﾊﾞｽｷｱUT(S)C</t>
  </si>
  <si>
    <t>08343N251C</t>
  </si>
  <si>
    <t>F0823-0005123654-015</t>
  </si>
  <si>
    <t>T0823-459310-003</t>
  </si>
  <si>
    <t>P0823-459310-002</t>
  </si>
  <si>
    <t>459311</t>
  </si>
  <si>
    <t>Basquiat S/S UT D RG</t>
  </si>
  <si>
    <t>ﾊﾞｽｷｱUT(S)D RG</t>
  </si>
  <si>
    <t>08343N252A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</si>
  <si>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</si>
  <si>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</si>
  <si>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</si>
  <si>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</si>
  <si>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</si>
  <si>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</si>
  <si>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</si>
  <si>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</si>
  <si>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459308</t>
  </si>
  <si>
    <t>Keith Haring S/S UT A</t>
  </si>
  <si>
    <t>ｷｰｽﾍﾘﾝｸﾞUT(S)A</t>
  </si>
  <si>
    <t>08343N256A</t>
  </si>
  <si>
    <t>F0823-0005123654-017</t>
  </si>
  <si>
    <t>T0823-459308-003</t>
  </si>
  <si>
    <t>P0823-459308-002</t>
  </si>
  <si>
    <t>459305</t>
  </si>
  <si>
    <t>Keith Haring S/S UT B</t>
  </si>
  <si>
    <t>ｷｰｽﾍﾘﾝｸﾞUT(S)B</t>
  </si>
  <si>
    <t>08343N251H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</si>
  <si>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</si>
  <si>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</si>
  <si>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</si>
  <si>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</si>
  <si>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</si>
  <si>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</si>
  <si>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</si>
  <si>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</si>
  <si>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</si>
  <si>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</si>
  <si>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</si>
  <si>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</si>
  <si>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</si>
  <si>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</si>
  <si>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</si>
  <si>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</si>
  <si>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</si>
  <si>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</si>
  <si>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</si>
  <si>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</si>
  <si>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</si>
  <si>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</si>
  <si>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</si>
  <si>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</si>
  <si>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</si>
  <si>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</si>
  <si>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</si>
  <si>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</si>
  <si>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</si>
  <si>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</si>
  <si>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</si>
  <si>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</si>
  <si>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</si>
  <si>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</si>
  <si>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</si>
  <si>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</si>
  <si>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</si>
  <si>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</si>
  <si>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</si>
  <si>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</si>
  <si>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</si>
  <si>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</si>
  <si>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</si>
  <si>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</si>
  <si>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</si>
  <si>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</si>
  <si>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</si>
  <si>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</si>
  <si>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</si>
  <si>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</si>
  <si>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</si>
  <si>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</si>
  <si>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</si>
  <si>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</si>
  <si>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</si>
  <si>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</si>
  <si>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</si>
  <si>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</si>
  <si>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</si>
  <si>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</si>
  <si>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</si>
  <si>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</si>
  <si>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</si>
  <si>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</si>
  <si>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</si>
  <si>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</si>
  <si>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</si>
  <si>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</si>
  <si>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</si>
  <si>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</si>
  <si>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</si>
  <si>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</si>
  <si>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</si>
  <si>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459312</t>
  </si>
  <si>
    <t>Andy Warhol S/S UT A</t>
  </si>
  <si>
    <t>ｱﾝﾃﾞｨｳｫｰﾎﾙUT(S)A</t>
  </si>
  <si>
    <t>10343N251D</t>
  </si>
  <si>
    <t>2023/02/11</t>
  </si>
  <si>
    <t>10343N251F</t>
  </si>
  <si>
    <t>F1023-0005123654-010</t>
  </si>
  <si>
    <t>T1023-459314-002</t>
  </si>
  <si>
    <t>P1023-459314-002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</si>
  <si>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</si>
  <si>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</si>
  <si>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</si>
  <si>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</si>
  <si>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</si>
  <si>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</si>
  <si>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</si>
  <si>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10343N251C</t>
  </si>
  <si>
    <t>F1023-0005123654-011</t>
  </si>
  <si>
    <t>T1023-459310-002</t>
  </si>
  <si>
    <t>P1023-459310-002</t>
  </si>
  <si>
    <t>10343N252A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</si>
  <si>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</si>
  <si>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</si>
  <si>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</si>
  <si>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</si>
  <si>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</si>
  <si>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</si>
  <si>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</si>
  <si>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</si>
  <si>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</si>
  <si>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F1023-0005123654-013</t>
  </si>
  <si>
    <t>T1023-459308-002</t>
  </si>
  <si>
    <t>P1023-459308-002</t>
  </si>
  <si>
    <t>459306</t>
  </si>
  <si>
    <t>Keith Haring S/S UT C</t>
  </si>
  <si>
    <t>ｷｰｽﾍﾘﾝｸﾞUT(S)C</t>
  </si>
  <si>
    <t>10343N251I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</si>
  <si>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</si>
  <si>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</si>
  <si>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</si>
  <si>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</si>
  <si>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</si>
  <si>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</si>
  <si>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</si>
  <si>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</si>
  <si>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</si>
  <si>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</si>
  <si>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</si>
  <si>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</si>
  <si>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</si>
  <si>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</si>
  <si>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</si>
  <si>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</si>
  <si>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</si>
  <si>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</si>
  <si>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</si>
  <si>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</si>
  <si>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</si>
  <si>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</si>
  <si>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</si>
  <si>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</si>
  <si>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</si>
  <si>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</si>
  <si>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</si>
  <si>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</si>
  <si>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</si>
  <si>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</si>
  <si>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</si>
  <si>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</si>
  <si>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</si>
  <si>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</si>
  <si>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</si>
  <si>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</si>
  <si>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</si>
  <si>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</si>
  <si>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</si>
  <si>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</si>
  <si>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</si>
  <si>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</si>
  <si>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</si>
  <si>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</si>
  <si>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</si>
  <si>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</si>
  <si>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</si>
  <si>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</si>
  <si>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</si>
  <si>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</si>
  <si>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</si>
  <si>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</si>
  <si>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</si>
  <si>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</si>
  <si>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</si>
  <si>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</si>
  <si>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</si>
  <si>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</si>
  <si>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</si>
  <si>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</si>
  <si>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</si>
  <si>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</si>
  <si>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</si>
  <si>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</si>
  <si>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</si>
  <si>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</si>
  <si>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</si>
  <si>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</si>
  <si>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</si>
  <si>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</si>
  <si>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</si>
  <si>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</si>
  <si>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</si>
  <si>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11343N251C</t>
  </si>
  <si>
    <t>01421925</t>
  </si>
  <si>
    <t>LE Huy--Tony[FRIN:Intimate, Cut and Sewn Apparel Production](LE HUY)</t>
  </si>
  <si>
    <t>11343N252A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</si>
  <si>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</si>
  <si>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</si>
  <si>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</si>
  <si>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</si>
  <si>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</si>
  <si>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</si>
  <si>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</si>
  <si>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</si>
  <si>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</si>
  <si>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</si>
  <si>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</si>
  <si>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23/03/21</t>
  </si>
  <si>
    <t>F1123-0005123654-006</t>
  </si>
  <si>
    <t>T1123-459308-002</t>
  </si>
  <si>
    <t>P1123-459308-002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</si>
  <si>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</si>
  <si>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</si>
  <si>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</si>
  <si>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</si>
  <si>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</si>
  <si>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</si>
  <si>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</si>
  <si>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</si>
  <si>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</si>
  <si>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</si>
  <si>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</si>
  <si>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</si>
  <si>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</si>
  <si>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</si>
  <si>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</si>
  <si>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12343N342C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</si>
  <si>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</si>
  <si>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</si>
  <si>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</si>
  <si>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</si>
  <si>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</si>
  <si>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</si>
  <si>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12343N342E</t>
  </si>
  <si>
    <t>T1223-462439-002</t>
  </si>
  <si>
    <t>P1223-462439-002</t>
  </si>
  <si>
    <t>12343N342F</t>
  </si>
  <si>
    <t>T1223-462440-002</t>
  </si>
  <si>
    <t>P1223-462440-002</t>
  </si>
  <si>
    <t>12343N342G</t>
  </si>
  <si>
    <t>T1223-462441-002</t>
  </si>
  <si>
    <t>P1223-462441-002</t>
  </si>
  <si>
    <t>12343N404A</t>
  </si>
  <si>
    <t>T1223-462442-002</t>
  </si>
  <si>
    <t>P1223-462442-002</t>
  </si>
  <si>
    <t>12343N546A</t>
  </si>
  <si>
    <t>23/02/07</t>
  </si>
  <si>
    <t>F1223-0005123654-005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</si>
  <si>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</si>
  <si>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</si>
  <si>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</si>
  <si>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</si>
  <si>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</si>
  <si>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</si>
  <si>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</si>
  <si>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12343N251F</t>
  </si>
  <si>
    <t>T1223-459314-002</t>
  </si>
  <si>
    <t>(23/04/03)</t>
  </si>
  <si>
    <t>P1223-459314-002</t>
  </si>
  <si>
    <t>2023/04/15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</si>
  <si>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</si>
  <si>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</si>
  <si>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</si>
  <si>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</si>
  <si>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</si>
  <si>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</si>
  <si>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</si>
  <si>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</si>
  <si>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12343N251C</t>
  </si>
  <si>
    <t xml:space="preserve">23/03/17
</t>
  </si>
  <si>
    <t>12343N252A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</si>
  <si>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</si>
  <si>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</si>
  <si>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</si>
  <si>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</si>
  <si>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</si>
  <si>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</si>
  <si>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</si>
  <si>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</si>
  <si>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</si>
  <si>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T1223-459308-002</t>
  </si>
  <si>
    <t>P1223-459308-002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</si>
  <si>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</si>
  <si>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</si>
  <si>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</si>
  <si>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</si>
  <si>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</si>
  <si>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</si>
  <si>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</si>
  <si>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</si>
  <si>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</si>
  <si>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</si>
  <si>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</si>
  <si>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</si>
  <si>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</si>
  <si>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</si>
  <si>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</si>
  <si>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</si>
  <si>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</si>
  <si>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</si>
  <si>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</si>
  <si>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</si>
  <si>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</si>
  <si>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</si>
  <si>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</si>
  <si>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</si>
  <si>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</si>
  <si>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</si>
  <si>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</si>
  <si>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</si>
  <si>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</si>
  <si>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</si>
  <si>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</si>
  <si>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</si>
  <si>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</si>
  <si>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</si>
  <si>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</si>
  <si>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</si>
  <si>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</si>
  <si>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</si>
  <si>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</si>
  <si>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</si>
  <si>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</si>
  <si>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</si>
  <si>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</si>
  <si>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</si>
  <si>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</si>
  <si>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</si>
  <si>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</si>
  <si>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</si>
  <si>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</si>
  <si>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</si>
  <si>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</si>
  <si>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</si>
  <si>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</si>
  <si>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</si>
  <si>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14343N033A</t>
  </si>
  <si>
    <t>F1423-0005122031-007</t>
  </si>
  <si>
    <t>2023/03/04</t>
  </si>
  <si>
    <t>2023/04/29</t>
  </si>
  <si>
    <t>2023/06/14</t>
  </si>
  <si>
    <t>458040</t>
  </si>
  <si>
    <t>SUPIMA cotton crew neck S/S T-shirt(LO fabric)</t>
  </si>
  <si>
    <t>ｽｰﾋﾟﾏｺｯﾄﾝｸﾙｰT(S)LO</t>
  </si>
  <si>
    <t>14343N156A</t>
  </si>
  <si>
    <t>CSN0020671</t>
  </si>
  <si>
    <t>SUPIMA_343N156A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</si>
  <si>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</si>
  <si>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</si>
  <si>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</si>
  <si>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</si>
  <si>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</si>
  <si>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</si>
  <si>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CSN0020672</t>
  </si>
  <si>
    <t>SUPIMA_343N156B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</si>
  <si>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</si>
  <si>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</si>
  <si>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</si>
  <si>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</si>
  <si>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</si>
  <si>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</si>
  <si>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</si>
  <si>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</si>
  <si>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</si>
  <si>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</si>
  <si>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</si>
  <si>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</si>
  <si>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</si>
  <si>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</si>
  <si>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2023/02/18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</si>
  <si>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</si>
  <si>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</si>
  <si>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</si>
  <si>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</si>
  <si>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</si>
  <si>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</si>
  <si>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</si>
  <si>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</si>
  <si>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</si>
  <si>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</si>
  <si>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</si>
  <si>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</si>
  <si>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</si>
  <si>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</si>
  <si>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</si>
  <si>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</si>
  <si>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</si>
  <si>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</si>
  <si>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</si>
  <si>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</si>
  <si>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</si>
  <si>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</si>
  <si>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</si>
  <si>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</si>
  <si>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</si>
  <si>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</si>
  <si>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</si>
  <si>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</si>
  <si>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</si>
  <si>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</si>
  <si>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</si>
  <si>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</si>
  <si>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</si>
  <si>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</si>
  <si>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</si>
  <si>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</si>
  <si>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</si>
  <si>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</si>
  <si>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</si>
  <si>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</si>
  <si>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</si>
  <si>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</si>
  <si>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</si>
  <si>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</si>
  <si>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</si>
  <si>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</si>
  <si>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</si>
  <si>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</si>
  <si>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</si>
  <si>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</si>
  <si>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</si>
  <si>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</si>
  <si>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</si>
  <si>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</si>
  <si>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</si>
  <si>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</si>
  <si>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</si>
  <si>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</si>
  <si>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</si>
  <si>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</si>
  <si>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</si>
  <si>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</si>
  <si>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</si>
  <si>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</si>
  <si>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</si>
  <si>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</si>
  <si>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</si>
  <si>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</si>
  <si>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</si>
  <si>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</si>
  <si>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</si>
  <si>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</si>
  <si>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</si>
  <si>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</si>
  <si>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</si>
  <si>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</si>
  <si>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</si>
  <si>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</si>
  <si>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</si>
  <si>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</si>
  <si>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</si>
  <si>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</si>
  <si>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</si>
  <si>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</si>
  <si>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</si>
  <si>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</si>
  <si>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</si>
  <si>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</si>
  <si>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</si>
  <si>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</si>
  <si>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</si>
  <si>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</si>
  <si>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</si>
  <si>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</si>
  <si>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</si>
  <si>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</si>
  <si>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</si>
  <si>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</si>
  <si>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</si>
  <si>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</si>
  <si>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</si>
  <si>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</si>
  <si>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</si>
  <si>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</si>
  <si>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</si>
  <si>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</si>
  <si>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</si>
  <si>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</si>
  <si>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</si>
  <si>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</si>
  <si>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</si>
  <si>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</si>
  <si>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</si>
  <si>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</si>
  <si>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</si>
  <si>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</si>
  <si>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</si>
  <si>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</si>
  <si>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</si>
  <si>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</si>
  <si>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</si>
  <si>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</si>
  <si>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</si>
  <si>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</si>
  <si>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</si>
  <si>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</si>
  <si>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</si>
  <si>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</si>
  <si>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</si>
  <si>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</si>
  <si>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</si>
  <si>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</si>
  <si>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</si>
  <si>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</si>
  <si>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</si>
  <si>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</si>
  <si>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</si>
  <si>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</si>
  <si>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</si>
  <si>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</si>
  <si>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</si>
  <si>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</si>
  <si>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</si>
  <si>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</si>
  <si>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</si>
  <si>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</si>
  <si>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</si>
  <si>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</si>
  <si>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</si>
  <si>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</si>
  <si>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</si>
  <si>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</si>
  <si>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</si>
  <si>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</si>
  <si>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</si>
  <si>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</si>
  <si>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</si>
  <si>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</si>
  <si>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</si>
  <si>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</si>
  <si>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</si>
  <si>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</si>
  <si>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</si>
  <si>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</si>
  <si>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</si>
  <si>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</si>
  <si>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</si>
  <si>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</si>
  <si>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</si>
  <si>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</si>
  <si>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</si>
  <si>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</si>
  <si>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</si>
  <si>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</si>
  <si>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</si>
  <si>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</si>
  <si>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</si>
  <si>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</si>
  <si>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</si>
  <si>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</si>
  <si>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</si>
  <si>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</si>
  <si>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27343N251F</t>
  </si>
  <si>
    <t>T2723-459314-002</t>
  </si>
  <si>
    <t>P2723-459314-002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</si>
  <si>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</si>
  <si>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</si>
  <si>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</si>
  <si>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</si>
  <si>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</si>
  <si>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</si>
  <si>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</si>
  <si>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27343N252A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</si>
  <si>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</si>
  <si>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</si>
  <si>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</si>
  <si>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</si>
  <si>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</si>
  <si>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</si>
  <si>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</si>
  <si>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</si>
  <si>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</si>
  <si>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T2723-459308-002</t>
  </si>
  <si>
    <t>P2723-459308-002</t>
  </si>
  <si>
    <t>27343N505C</t>
  </si>
  <si>
    <t>T2723-463152-001</t>
  </si>
  <si>
    <t>P2723-463152-001</t>
  </si>
  <si>
    <t>27343N505D</t>
  </si>
  <si>
    <t>T2723-463153-001</t>
  </si>
  <si>
    <t>P2723-463153-001</t>
  </si>
  <si>
    <t>36343N342A</t>
  </si>
  <si>
    <t>22/10/07</t>
  </si>
  <si>
    <t>F3623-0005123654-006</t>
  </si>
  <si>
    <t>T3623-459526-001</t>
  </si>
  <si>
    <t>P3623-459526-001</t>
  </si>
  <si>
    <t>36343N342B</t>
  </si>
  <si>
    <t>2023/02/08</t>
  </si>
  <si>
    <t>36343N342E</t>
  </si>
  <si>
    <t>T3623-462439-002</t>
  </si>
  <si>
    <t>P3623-462439-002</t>
  </si>
  <si>
    <t>23/04/25</t>
  </si>
  <si>
    <t>36343N342F</t>
  </si>
  <si>
    <t>T3623-462440-002</t>
  </si>
  <si>
    <t>P3623-462440-002</t>
  </si>
  <si>
    <t>36343N640A</t>
  </si>
  <si>
    <t>T3623-466910-001</t>
  </si>
  <si>
    <t>P3623-466910-001</t>
  </si>
  <si>
    <t>36343N641A</t>
  </si>
  <si>
    <t>T3623-467056-001</t>
  </si>
  <si>
    <t>P3623-467056-001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</si>
  <si>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</si>
  <si>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</si>
  <si>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</si>
  <si>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</si>
  <si>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</si>
  <si>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</si>
  <si>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</si>
  <si>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</si>
  <si>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36343N252A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</si>
  <si>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</si>
  <si>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</si>
  <si>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</si>
  <si>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</si>
  <si>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</si>
  <si>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</si>
  <si>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</si>
  <si>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</si>
  <si>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</si>
  <si>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</si>
  <si>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</si>
  <si>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</si>
  <si>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F3623-0005123654-010</t>
  </si>
  <si>
    <t>T3623-459308-002</t>
  </si>
  <si>
    <t>P3623-459308-002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</si>
  <si>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</si>
  <si>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</si>
  <si>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</si>
  <si>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</si>
  <si>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</si>
  <si>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</si>
  <si>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</si>
  <si>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</si>
  <si>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</si>
  <si>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</si>
  <si>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</si>
  <si>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</si>
  <si>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</si>
  <si>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</si>
  <si>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</si>
  <si>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</si>
  <si>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</si>
  <si>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</si>
  <si>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</si>
  <si>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</si>
  <si>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</si>
  <si>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</si>
  <si>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</si>
  <si>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</si>
  <si>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22/09/17</t>
  </si>
  <si>
    <t>P3623-455388-006</t>
  </si>
  <si>
    <t>F3623-0005123706-003</t>
  </si>
  <si>
    <t xml:space="preserve">22/10/25
</t>
  </si>
  <si>
    <t>T3623-455388-007</t>
  </si>
  <si>
    <t>22/10/18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</si>
  <si>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</si>
  <si>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</si>
  <si>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</si>
  <si>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</si>
  <si>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</si>
  <si>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</si>
  <si>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</si>
  <si>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</si>
  <si>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</si>
  <si>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</si>
  <si>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</si>
  <si>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</si>
  <si>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</si>
  <si>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</si>
  <si>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</si>
  <si>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</si>
  <si>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</si>
  <si>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</si>
  <si>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</si>
  <si>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</si>
  <si>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</si>
  <si>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</si>
  <si>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</si>
  <si>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</si>
  <si>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</si>
  <si>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</si>
  <si>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</si>
  <si>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</si>
  <si>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</si>
  <si>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</si>
  <si>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</si>
  <si>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</si>
  <si>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</si>
  <si>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</si>
  <si>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</si>
  <si>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</si>
  <si>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</si>
  <si>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</si>
  <si>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</si>
  <si>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2023/01/12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</si>
  <si>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</si>
  <si>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</si>
  <si>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</si>
  <si>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</si>
  <si>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</si>
  <si>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</si>
  <si>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</si>
  <si>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</si>
  <si>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</si>
  <si>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</si>
  <si>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</si>
  <si>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</si>
  <si>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</si>
  <si>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</si>
  <si>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</si>
  <si>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</si>
  <si>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</si>
  <si>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</si>
  <si>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</si>
  <si>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</si>
  <si>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</si>
  <si>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</si>
  <si>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</si>
  <si>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</si>
  <si>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</si>
  <si>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</si>
  <si>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</si>
  <si>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</si>
  <si>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</si>
  <si>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</si>
  <si>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</si>
  <si>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</si>
  <si>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</si>
  <si>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</si>
  <si>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</si>
  <si>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</si>
  <si>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</si>
  <si>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</si>
  <si>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</si>
  <si>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</si>
  <si>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</si>
  <si>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</si>
  <si>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</si>
  <si>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</si>
  <si>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</si>
  <si>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</si>
  <si>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</si>
  <si>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</si>
  <si>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</si>
  <si>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</si>
  <si>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</si>
  <si>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</si>
  <si>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</si>
  <si>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</si>
  <si>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</si>
  <si>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</si>
  <si>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</si>
  <si>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00116182</t>
  </si>
  <si>
    <t>NAKAZATO Junichi[UQJP:Global Merchandising Planning Global](中里 潤一)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</si>
  <si>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</si>
  <si>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</si>
  <si>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</si>
  <si>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</si>
  <si>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</si>
  <si>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</si>
  <si>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</si>
  <si>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</si>
  <si>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</si>
  <si>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</si>
  <si>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</si>
  <si>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</si>
  <si>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</si>
  <si>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</si>
  <si>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</si>
  <si>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</si>
  <si>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</si>
  <si>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</si>
  <si>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</si>
  <si>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</si>
  <si>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</si>
  <si>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</si>
  <si>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</si>
  <si>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</si>
  <si>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</si>
  <si>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</si>
  <si>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</si>
  <si>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</si>
  <si>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</si>
  <si>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</si>
  <si>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</si>
  <si>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</si>
  <si>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</si>
  <si>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</si>
  <si>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</si>
  <si>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</si>
  <si>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</si>
  <si>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</si>
  <si>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</si>
  <si>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</si>
  <si>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</si>
  <si>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</si>
  <si>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</si>
  <si>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</si>
  <si>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</si>
  <si>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</si>
  <si>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</si>
  <si>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</si>
  <si>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</si>
  <si>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</si>
  <si>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</si>
  <si>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</si>
  <si>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</si>
  <si>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</si>
  <si>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</si>
  <si>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</si>
  <si>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</si>
  <si>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</si>
  <si>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</si>
  <si>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</si>
  <si>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</si>
  <si>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</si>
  <si>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</si>
  <si>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</si>
  <si>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</si>
  <si>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</si>
  <si>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</si>
  <si>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</si>
  <si>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</si>
  <si>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</si>
  <si>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</si>
  <si>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</si>
  <si>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</si>
  <si>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</si>
  <si>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</si>
  <si>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</si>
  <si>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</si>
  <si>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</si>
  <si>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</si>
  <si>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</si>
  <si>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</si>
  <si>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</si>
  <si>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</si>
  <si>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</si>
  <si>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</si>
  <si>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23/02/14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</si>
  <si>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</si>
  <si>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</si>
  <si>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</si>
  <si>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</si>
  <si>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</si>
  <si>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</si>
  <si>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</si>
  <si>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</si>
  <si>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</si>
  <si>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</si>
  <si>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</si>
  <si>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</si>
  <si>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</si>
  <si>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</si>
  <si>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</si>
  <si>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</si>
  <si>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</si>
  <si>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</si>
  <si>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</si>
  <si>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</si>
  <si>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</si>
  <si>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</si>
  <si>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</si>
  <si>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</si>
  <si>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</si>
  <si>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</si>
  <si>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</si>
  <si>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(23/07/18)</t>
  </si>
  <si>
    <t>2023/07/29</t>
  </si>
  <si>
    <t>F0123-0005122059-002</t>
  </si>
  <si>
    <t>(23/08/10)</t>
  </si>
  <si>
    <t>2023/08/23</t>
  </si>
  <si>
    <t xml:space="preserve">(23/08/03)
</t>
  </si>
  <si>
    <t>(23/08/17)</t>
  </si>
  <si>
    <t>2023/08/28</t>
  </si>
  <si>
    <t>2023/09/02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</si>
  <si>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</si>
  <si>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</si>
  <si>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</si>
  <si>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</si>
  <si>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</si>
  <si>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</si>
  <si>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</si>
  <si>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</si>
  <si>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</si>
  <si>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</si>
  <si>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</si>
  <si>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</si>
  <si>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</si>
  <si>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F0723-0005124940-006</t>
  </si>
  <si>
    <t>2023/08/20</t>
  </si>
  <si>
    <t>23/06/09</t>
  </si>
  <si>
    <t>2023/09/03</t>
  </si>
  <si>
    <t>7th-1</t>
  </si>
  <si>
    <t>2023/09/05</t>
  </si>
  <si>
    <t>7th-2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</si>
  <si>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</si>
  <si>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</si>
  <si>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</si>
  <si>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</si>
  <si>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</si>
  <si>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</si>
  <si>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</si>
  <si>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</si>
  <si>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</si>
  <si>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</si>
  <si>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</si>
  <si>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</si>
  <si>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</si>
  <si>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</si>
  <si>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</si>
  <si>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</si>
  <si>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</si>
  <si>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</si>
  <si>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</si>
  <si>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</si>
  <si>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</si>
  <si>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</si>
  <si>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</si>
  <si>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</si>
  <si>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</si>
  <si>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</si>
  <si>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23/05/05</t>
  </si>
  <si>
    <t>F0723-0005124943-008</t>
  </si>
  <si>
    <t xml:space="preserve">(23/09/12)
</t>
  </si>
  <si>
    <t>2023/10/04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</si>
  <si>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</si>
  <si>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</si>
  <si>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</si>
  <si>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</si>
  <si>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</si>
  <si>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</si>
  <si>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</si>
  <si>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</si>
  <si>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</si>
  <si>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</si>
  <si>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</si>
  <si>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</si>
  <si>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</si>
  <si>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</si>
  <si>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</si>
  <si>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</si>
  <si>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F0723-0005122079-031</t>
  </si>
  <si>
    <t xml:space="preserve">23/07/13
</t>
  </si>
  <si>
    <t>(23/07/25)</t>
  </si>
  <si>
    <t>2023/08/06</t>
  </si>
  <si>
    <t>23/05/12</t>
  </si>
  <si>
    <t>(23/05/09)</t>
  </si>
  <si>
    <t>F0723-0005122079-032</t>
  </si>
  <si>
    <t xml:space="preserve">(23/08/01)
</t>
  </si>
  <si>
    <t>F0723-0005122079-034</t>
  </si>
  <si>
    <t xml:space="preserve">23/07/06
</t>
  </si>
  <si>
    <t>23/08/01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</si>
  <si>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</si>
  <si>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</si>
  <si>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</si>
  <si>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</si>
  <si>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</si>
  <si>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</si>
  <si>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</si>
  <si>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</si>
  <si>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</si>
  <si>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</si>
  <si>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</si>
  <si>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</si>
  <si>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</si>
  <si>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</si>
  <si>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</si>
  <si>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</si>
  <si>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</si>
  <si>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</si>
  <si>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</si>
  <si>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</si>
  <si>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</si>
  <si>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</si>
  <si>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</si>
  <si>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</si>
  <si>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</si>
  <si>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</si>
  <si>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</si>
  <si>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</si>
  <si>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</si>
  <si>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</si>
  <si>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</si>
  <si>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</si>
  <si>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(23/07/20)</t>
  </si>
  <si>
    <t>00966899</t>
  </si>
  <si>
    <t>SANJAY Bharadwaj[FRIN:Intimate, Cut and Sewn Apparel Production](Sanjay Sanjay)</t>
  </si>
  <si>
    <t>(23/01/24)</t>
  </si>
  <si>
    <t>F0723-0005122079-020</t>
  </si>
  <si>
    <t xml:space="preserve">(23/07/11)
</t>
  </si>
  <si>
    <t>F0723-0005122079-035</t>
  </si>
  <si>
    <t>(23/08/15)</t>
  </si>
  <si>
    <t>2023/08/25</t>
  </si>
  <si>
    <t>23/01/24</t>
  </si>
  <si>
    <t>F0723-0005122079-023</t>
  </si>
  <si>
    <t>12th-1</t>
  </si>
  <si>
    <t>F0723-0005122079-036</t>
  </si>
  <si>
    <t>12th-2</t>
  </si>
  <si>
    <t>F0723-0005122079-037</t>
  </si>
  <si>
    <t>T0723-460322-012</t>
  </si>
  <si>
    <t>2023/09/12</t>
  </si>
  <si>
    <t>2023/09/20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</si>
  <si>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</si>
  <si>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</si>
  <si>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</si>
  <si>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</si>
  <si>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</si>
  <si>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</si>
  <si>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</si>
  <si>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</si>
  <si>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</si>
  <si>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</si>
  <si>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</si>
  <si>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</si>
  <si>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</si>
  <si>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</si>
  <si>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</si>
  <si>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</si>
  <si>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</si>
  <si>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</si>
  <si>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</si>
  <si>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</si>
  <si>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</si>
  <si>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</si>
  <si>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</si>
  <si>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</si>
  <si>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</si>
  <si>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</si>
  <si>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</si>
  <si>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</si>
  <si>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</si>
  <si>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</si>
  <si>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</si>
  <si>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</si>
  <si>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</si>
  <si>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</si>
  <si>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</si>
  <si>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</si>
  <si>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</si>
  <si>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</si>
  <si>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</si>
  <si>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</si>
  <si>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</si>
  <si>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</si>
  <si>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</si>
  <si>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</si>
  <si>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</si>
  <si>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</si>
  <si>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</si>
  <si>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</si>
  <si>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</si>
  <si>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</si>
  <si>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</si>
  <si>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</si>
  <si>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</si>
  <si>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</si>
  <si>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</si>
  <si>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</si>
  <si>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</si>
  <si>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</si>
  <si>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</si>
  <si>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</si>
  <si>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</si>
  <si>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</si>
  <si>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</si>
  <si>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01545626</t>
  </si>
  <si>
    <t>SMITH Daniel[UQEU:UQEU Merchanding Planning (London Office)]</t>
  </si>
  <si>
    <t>F0723-0005122079-033</t>
  </si>
  <si>
    <t>F0723-0005122079-029</t>
  </si>
  <si>
    <t>F0723-0005122079-030</t>
  </si>
  <si>
    <t xml:space="preserve">23/08/03
</t>
  </si>
  <si>
    <t>2023/08/27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</si>
  <si>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</si>
  <si>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</si>
  <si>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</si>
  <si>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</si>
  <si>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</si>
  <si>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</si>
  <si>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</si>
  <si>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</si>
  <si>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</si>
  <si>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</si>
  <si>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</si>
  <si>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</si>
  <si>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</si>
  <si>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</si>
  <si>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</si>
  <si>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</si>
  <si>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</si>
  <si>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</si>
  <si>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</si>
  <si>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</si>
  <si>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</si>
  <si>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</si>
  <si>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</si>
  <si>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</si>
  <si>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</si>
  <si>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</si>
  <si>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</si>
  <si>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</si>
  <si>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</si>
  <si>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</si>
  <si>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</si>
  <si>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</si>
  <si>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</si>
  <si>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</si>
  <si>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</si>
  <si>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</si>
  <si>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</si>
  <si>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</si>
  <si>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</si>
  <si>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</si>
  <si>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</si>
  <si>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</si>
  <si>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</si>
  <si>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</si>
  <si>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</si>
  <si>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</si>
  <si>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</si>
  <si>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</si>
  <si>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</si>
  <si>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</si>
  <si>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</si>
  <si>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</si>
  <si>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</si>
  <si>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</si>
  <si>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</si>
  <si>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</si>
  <si>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</si>
  <si>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</si>
  <si>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</si>
  <si>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</si>
  <si>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</si>
  <si>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</si>
  <si>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</si>
  <si>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</si>
  <si>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</si>
  <si>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</si>
  <si>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</si>
  <si>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</si>
  <si>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</si>
  <si>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</si>
  <si>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</si>
  <si>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</si>
  <si>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</si>
  <si>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</si>
  <si>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</si>
  <si>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</si>
  <si>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</si>
  <si>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</si>
  <si>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</si>
  <si>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</si>
  <si>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</si>
  <si>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</si>
  <si>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</si>
  <si>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</si>
  <si>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</si>
  <si>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</si>
  <si>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</si>
  <si>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</si>
  <si>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(23/06/09)</t>
  </si>
  <si>
    <t xml:space="preserve">23/07/14
</t>
  </si>
  <si>
    <t>23/07/28</t>
  </si>
  <si>
    <t>(23/06/30)</t>
  </si>
  <si>
    <t>F0823-0005128330-003</t>
  </si>
  <si>
    <t xml:space="preserve">(23/08/04)
</t>
  </si>
  <si>
    <t>(23/08/14)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</si>
  <si>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</si>
  <si>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</si>
  <si>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</si>
  <si>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</si>
  <si>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</si>
  <si>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</si>
  <si>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</si>
  <si>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</si>
  <si>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</si>
  <si>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</si>
  <si>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00966988</t>
  </si>
  <si>
    <t>VISHNUPRIYA Vathiyath[FRJP:Intimate, Cut and Sewn Apparel Production](Vishnupriya Vathiyath)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</si>
  <si>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</si>
  <si>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</si>
  <si>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</si>
  <si>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</si>
  <si>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</si>
  <si>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</si>
  <si>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</si>
  <si>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</si>
  <si>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</si>
  <si>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</si>
  <si>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</si>
  <si>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</si>
  <si>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</si>
  <si>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</si>
  <si>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</si>
  <si>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</si>
  <si>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</si>
  <si>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</si>
  <si>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F0823-0005122079-002</t>
  </si>
  <si>
    <t xml:space="preserve">(23/08/08)
</t>
  </si>
  <si>
    <t>2023/08/31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</si>
  <si>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</si>
  <si>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</si>
  <si>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</si>
  <si>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</si>
  <si>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</si>
  <si>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</si>
  <si>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</si>
  <si>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</si>
  <si>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</si>
  <si>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</si>
  <si>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</si>
  <si>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</si>
  <si>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</si>
  <si>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</si>
  <si>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</si>
  <si>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</si>
  <si>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</si>
  <si>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</si>
  <si>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</si>
  <si>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</si>
  <si>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</si>
  <si>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</si>
  <si>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13 : Approved(Updated)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</si>
  <si>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</si>
  <si>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</si>
  <si>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</si>
  <si>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</si>
  <si>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</si>
  <si>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</si>
  <si>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</si>
  <si>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</si>
  <si>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</si>
  <si>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</si>
  <si>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</si>
  <si>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</si>
  <si>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</si>
  <si>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</si>
  <si>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</si>
  <si>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</si>
  <si>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</si>
  <si>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</si>
  <si>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</si>
  <si>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</si>
  <si>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</si>
  <si>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</si>
  <si>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</si>
  <si>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</si>
  <si>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</si>
  <si>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</si>
  <si>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</si>
  <si>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</si>
  <si>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</si>
  <si>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</si>
  <si>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</si>
  <si>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</si>
  <si>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</si>
  <si>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</si>
  <si>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</si>
  <si>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</si>
  <si>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</si>
  <si>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</si>
  <si>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</si>
  <si>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</si>
  <si>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</si>
  <si>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</si>
  <si>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</si>
  <si>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</si>
  <si>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</si>
  <si>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</si>
  <si>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</si>
  <si>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</si>
  <si>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</si>
  <si>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</si>
  <si>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</si>
  <si>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</si>
  <si>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</si>
  <si>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</si>
  <si>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</si>
  <si>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</si>
  <si>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</si>
  <si>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</si>
  <si>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</si>
  <si>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</si>
  <si>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</si>
  <si>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</si>
  <si>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</si>
  <si>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</si>
  <si>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</si>
  <si>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</si>
  <si>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</si>
  <si>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</si>
  <si>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</si>
  <si>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</si>
  <si>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</si>
  <si>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</si>
  <si>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</si>
  <si>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</si>
  <si>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</si>
  <si>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</si>
  <si>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</si>
  <si>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</si>
  <si>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</si>
  <si>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</si>
  <si>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</si>
  <si>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</si>
  <si>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</si>
  <si>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</si>
  <si>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</si>
  <si>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</si>
  <si>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</si>
  <si>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</si>
  <si>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</si>
  <si>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</si>
  <si>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</si>
  <si>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</si>
  <si>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</si>
  <si>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</si>
  <si>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</si>
  <si>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</si>
  <si>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</si>
  <si>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</si>
  <si>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</si>
  <si>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</si>
  <si>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</si>
  <si>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</si>
  <si>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</si>
  <si>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</si>
  <si>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</si>
  <si>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</si>
  <si>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</si>
  <si>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</si>
  <si>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</si>
  <si>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</si>
  <si>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</si>
  <si>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</si>
  <si>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</si>
  <si>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</si>
  <si>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</si>
  <si>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</si>
  <si>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</si>
  <si>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</si>
  <si>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</si>
  <si>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</si>
  <si>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</si>
  <si>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</si>
  <si>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</si>
  <si>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</si>
  <si>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</si>
  <si>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</si>
  <si>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</si>
  <si>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</si>
  <si>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</si>
  <si>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</si>
  <si>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</si>
  <si>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</si>
  <si>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</si>
  <si>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</si>
  <si>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</si>
  <si>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</si>
  <si>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</si>
  <si>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</si>
  <si>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</si>
  <si>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</si>
  <si>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</si>
  <si>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2023/09/30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</si>
  <si>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</si>
  <si>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</si>
  <si>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</si>
  <si>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</si>
  <si>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</si>
  <si>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</si>
  <si>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</si>
  <si>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</si>
  <si>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</si>
  <si>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</si>
  <si>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</si>
  <si>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</si>
  <si>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</si>
  <si>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</si>
  <si>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</si>
  <si>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</si>
  <si>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</si>
  <si>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</si>
  <si>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</si>
  <si>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</si>
  <si>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</si>
  <si>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</si>
  <si>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</si>
  <si>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>2023/10/12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</si>
  <si>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</si>
  <si>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</si>
  <si>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</si>
  <si>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</si>
  <si>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</si>
  <si>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</si>
  <si>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</si>
  <si>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</si>
  <si>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</si>
  <si>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</si>
  <si>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</si>
  <si>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</si>
  <si>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</si>
  <si>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</si>
  <si>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</si>
  <si>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</si>
  <si>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</si>
  <si>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</si>
  <si>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</si>
  <si>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2023/08/17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</si>
  <si>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</si>
  <si>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</si>
  <si>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</si>
  <si>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</si>
  <si>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</si>
  <si>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</si>
  <si>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</si>
  <si>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</si>
  <si>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</si>
  <si>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</si>
  <si>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</si>
  <si>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</si>
  <si>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</si>
  <si>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</si>
  <si>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</si>
  <si>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</si>
  <si>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</si>
  <si>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</si>
  <si>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</si>
  <si>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</si>
  <si>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(23/07/07)</t>
  </si>
  <si>
    <t>2023/10/03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</si>
  <si>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</si>
  <si>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</si>
  <si>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</si>
  <si>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</si>
  <si>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</si>
  <si>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</si>
  <si>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</si>
  <si>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</si>
  <si>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</si>
  <si>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2023/09/28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</si>
  <si>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</si>
  <si>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</si>
  <si>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</si>
  <si>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</si>
  <si>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</si>
  <si>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</si>
  <si>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</si>
  <si>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</si>
  <si>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</si>
  <si>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</si>
  <si>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</si>
  <si>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</si>
  <si>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</si>
  <si>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</si>
  <si>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</si>
  <si>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</si>
  <si>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</si>
  <si>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</si>
  <si>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</si>
  <si>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</si>
  <si>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</si>
  <si>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</si>
  <si>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</si>
  <si>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</si>
  <si>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</si>
  <si>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</si>
  <si>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</si>
  <si>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</si>
  <si>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</si>
  <si>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</si>
  <si>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2023/09/16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</si>
  <si>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</si>
  <si>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</si>
  <si>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</si>
  <si>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</si>
  <si>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</si>
  <si>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</si>
  <si>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</si>
  <si>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</si>
  <si>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</si>
  <si>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</si>
  <si>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</si>
  <si>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</si>
  <si>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</si>
  <si>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</si>
  <si>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</si>
  <si>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</si>
  <si>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</si>
  <si>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</si>
  <si>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</si>
  <si>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</si>
  <si>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</si>
  <si>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</si>
  <si>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</si>
  <si>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</si>
  <si>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</si>
  <si>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</si>
  <si>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</si>
  <si>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</si>
  <si>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</si>
  <si>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</si>
  <si>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</si>
  <si>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</si>
  <si>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</si>
  <si>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</si>
  <si>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</si>
  <si>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</si>
  <si>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</si>
  <si>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</si>
  <si>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</si>
  <si>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</si>
  <si>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</si>
  <si>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</si>
  <si>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</si>
  <si>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</si>
  <si>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</si>
  <si>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</si>
  <si>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</si>
  <si>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</si>
  <si>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</si>
  <si>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</si>
  <si>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</si>
  <si>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</si>
  <si>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</si>
  <si>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</si>
  <si>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</si>
  <si>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</si>
  <si>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</si>
  <si>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</si>
  <si>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</si>
  <si>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</si>
  <si>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</si>
  <si>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</si>
  <si>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</si>
  <si>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</si>
  <si>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</si>
  <si>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</si>
  <si>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</si>
  <si>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</si>
  <si>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</si>
  <si>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</si>
  <si>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</si>
  <si>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</si>
  <si>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</si>
  <si>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</si>
  <si>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</si>
  <si>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</si>
  <si>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</si>
  <si>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</si>
  <si>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</si>
  <si>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</si>
  <si>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</si>
  <si>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</si>
  <si>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</si>
  <si>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</si>
  <si>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</si>
  <si>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</si>
  <si>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</si>
  <si>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</si>
  <si>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</si>
  <si>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F2723-0005128330-004</t>
  </si>
  <si>
    <t>F2723-0005128330-001</t>
  </si>
  <si>
    <t xml:space="preserve">23/04/11
</t>
  </si>
  <si>
    <t>T2723-459786-003</t>
  </si>
  <si>
    <t>P2723-459786-004</t>
  </si>
  <si>
    <t>2023/09/01</t>
  </si>
  <si>
    <t xml:space="preserve">(23/08/18)
</t>
  </si>
  <si>
    <t>(23/08/28)</t>
  </si>
  <si>
    <t>(23/07/14)</t>
  </si>
  <si>
    <t xml:space="preserve">23/08/11
</t>
  </si>
  <si>
    <t>23/09/01</t>
  </si>
  <si>
    <t>00923120</t>
  </si>
  <si>
    <t>HE Tongxin[FRSH:PDSH Production Planning](何 童欣)</t>
  </si>
  <si>
    <t>CHG000139818</t>
  </si>
  <si>
    <t>F2723-0005128330-003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</si>
  <si>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</si>
  <si>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</si>
  <si>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</si>
  <si>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</si>
  <si>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</si>
  <si>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</si>
  <si>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</si>
  <si>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</si>
  <si>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</si>
  <si>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</si>
  <si>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</si>
  <si>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</si>
  <si>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</si>
  <si>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2023/09/24</t>
  </si>
  <si>
    <t>23/07/11</t>
  </si>
  <si>
    <t>F2723-0005128940-004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</si>
  <si>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</si>
  <si>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</si>
  <si>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</si>
  <si>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</si>
  <si>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</si>
  <si>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</si>
  <si>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</si>
  <si>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</si>
  <si>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</si>
  <si>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</si>
  <si>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</si>
  <si>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</si>
  <si>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</si>
  <si>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</si>
  <si>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</si>
  <si>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</si>
  <si>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</si>
  <si>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</si>
  <si>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</si>
  <si>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</si>
  <si>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</si>
  <si>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F2723-0005140369-004</t>
  </si>
  <si>
    <t>F2723-0005140369-002</t>
  </si>
  <si>
    <t>(23/09/06)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</si>
  <si>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</si>
  <si>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</si>
  <si>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</si>
  <si>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</si>
  <si>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</si>
  <si>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</si>
  <si>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</si>
  <si>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</si>
  <si>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</si>
  <si>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23/04/14</t>
  </si>
  <si>
    <t>F2723-0005122128-009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</si>
  <si>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</si>
  <si>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</si>
  <si>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</si>
  <si>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</si>
  <si>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</si>
  <si>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</si>
  <si>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</si>
  <si>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</si>
  <si>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</si>
  <si>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</si>
  <si>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</si>
  <si>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</si>
  <si>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</si>
  <si>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</si>
  <si>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</si>
  <si>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</si>
  <si>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</si>
  <si>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</si>
  <si>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</si>
  <si>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</si>
  <si>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</si>
  <si>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</si>
  <si>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</si>
  <si>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</si>
  <si>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</si>
  <si>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00161765</t>
  </si>
  <si>
    <t>SUGISAKI Keiko[UQJP:Global Merchandising Planning Global](杉崎 圭子)</t>
  </si>
  <si>
    <t xml:space="preserve">23/09/26
</t>
  </si>
  <si>
    <t>23/10/06</t>
  </si>
  <si>
    <t>2023/11/08</t>
  </si>
  <si>
    <t>36243F010I</t>
  </si>
  <si>
    <t>T3623-459786-002</t>
  </si>
  <si>
    <t>P3623-459786-001</t>
  </si>
  <si>
    <t>F3623-0005128940-005</t>
  </si>
  <si>
    <t>F3623-0005128940-004</t>
  </si>
  <si>
    <t>T3623-459786-004</t>
  </si>
  <si>
    <t>23/06/20</t>
  </si>
  <si>
    <t>P3623-459786-004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</si>
  <si>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</si>
  <si>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</si>
  <si>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</si>
  <si>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</si>
  <si>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</si>
  <si>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</si>
  <si>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</si>
  <si>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</si>
  <si>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</si>
  <si>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</si>
  <si>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</si>
  <si>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</si>
  <si>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</si>
  <si>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</si>
  <si>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2023/10/07</t>
  </si>
  <si>
    <t>3990.0</t>
  </si>
  <si>
    <t>36343F105A</t>
  </si>
  <si>
    <t>T3623-460324-001</t>
  </si>
  <si>
    <t>P3623-460324-001</t>
  </si>
  <si>
    <t>F3623-0005122079-013</t>
  </si>
  <si>
    <t>F3623-0005122079-014</t>
  </si>
  <si>
    <t>F3623-0005122079-016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</si>
  <si>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</si>
  <si>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</si>
  <si>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</si>
  <si>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</si>
  <si>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</si>
  <si>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</si>
  <si>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</si>
  <si>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</si>
  <si>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</si>
  <si>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</si>
  <si>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</si>
  <si>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</si>
  <si>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</si>
  <si>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</si>
  <si>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</si>
  <si>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</si>
  <si>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</si>
  <si>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</si>
  <si>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</si>
  <si>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</si>
  <si>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</si>
  <si>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</si>
  <si>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</si>
  <si>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</si>
  <si>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</si>
  <si>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</si>
  <si>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</si>
  <si>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</si>
  <si>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</si>
  <si>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</si>
  <si>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</si>
  <si>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</si>
  <si>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</si>
  <si>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F3623-0005122079-012</t>
  </si>
  <si>
    <t>F3623-0005122079-018</t>
  </si>
  <si>
    <t>(23/09/19)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</si>
  <si>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</si>
  <si>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</si>
  <si>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</si>
  <si>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</si>
  <si>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</si>
  <si>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</si>
  <si>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</si>
  <si>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</si>
  <si>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</si>
  <si>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</si>
  <si>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</si>
  <si>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</si>
  <si>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</si>
  <si>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</si>
  <si>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</si>
  <si>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</si>
  <si>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</si>
  <si>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</si>
  <si>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</si>
  <si>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</si>
  <si>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F3623-0005122048-014</t>
  </si>
  <si>
    <t>01543505</t>
  </si>
  <si>
    <t>ANAND KRITI[UQIN:Merchandising]</t>
  </si>
  <si>
    <t>BD Sheet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</si>
  <si>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</si>
  <si>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</si>
  <si>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</si>
  <si>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</si>
  <si>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</si>
  <si>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</si>
  <si>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</si>
  <si>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</si>
  <si>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</si>
  <si>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</si>
  <si>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</si>
  <si>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</si>
  <si>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</si>
  <si>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</si>
  <si>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</si>
  <si>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</si>
  <si>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</si>
  <si>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</si>
  <si>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</si>
  <si>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</si>
  <si>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</si>
  <si>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</si>
  <si>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</si>
  <si>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</si>
  <si>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</si>
  <si>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</si>
  <si>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</si>
  <si>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</si>
  <si>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</si>
  <si>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</si>
  <si>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</si>
  <si>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</si>
  <si>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</si>
  <si>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</si>
  <si>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</si>
  <si>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</si>
  <si>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</si>
  <si>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</si>
  <si>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</si>
  <si>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</si>
  <si>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</si>
  <si>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</si>
  <si>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</si>
  <si>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</si>
  <si>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</si>
  <si>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</si>
  <si>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</si>
  <si>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</si>
  <si>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</si>
  <si>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</si>
  <si>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</si>
  <si>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</si>
  <si>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</si>
  <si>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</si>
  <si>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</si>
  <si>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</si>
  <si>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F0523-0005143417-008</t>
  </si>
  <si>
    <t>T0523-460319-005</t>
  </si>
  <si>
    <t>F0523-0005143417-025</t>
  </si>
  <si>
    <t>F0523-0005143417-024</t>
  </si>
  <si>
    <t>F0523-0005143417-015</t>
  </si>
  <si>
    <t>T0523-460319-006</t>
  </si>
  <si>
    <t>2023/09/11</t>
  </si>
  <si>
    <t>01571299</t>
  </si>
  <si>
    <t>SON Bohui[FRLK:Merchandising Planning]</t>
  </si>
  <si>
    <t>F0523-0005143417-012</t>
  </si>
  <si>
    <t>F0523-0005143417-026</t>
  </si>
  <si>
    <t>2023/09/21</t>
  </si>
  <si>
    <t>F0523-0005143417-010</t>
  </si>
  <si>
    <t>F0523-0005143417-013</t>
  </si>
  <si>
    <t>F0523-0005143417-014</t>
  </si>
  <si>
    <t>F0523-0005143417-016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</si>
  <si>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</si>
  <si>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</si>
  <si>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</si>
  <si>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</si>
  <si>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</si>
  <si>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</si>
  <si>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</si>
  <si>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</si>
  <si>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</si>
  <si>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</si>
  <si>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</si>
  <si>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</si>
  <si>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</si>
  <si>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</si>
  <si>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</si>
  <si>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</si>
  <si>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</si>
  <si>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</si>
  <si>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</si>
  <si>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</si>
  <si>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</si>
  <si>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</si>
  <si>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</si>
  <si>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</si>
  <si>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</si>
  <si>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</si>
  <si>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</si>
  <si>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</si>
  <si>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</si>
  <si>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</si>
  <si>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</si>
  <si>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</si>
  <si>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</si>
  <si>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</si>
  <si>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</si>
  <si>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</si>
  <si>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</si>
  <si>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</si>
  <si>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</si>
  <si>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</si>
  <si>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</si>
  <si>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</si>
  <si>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</si>
  <si>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</si>
  <si>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</si>
  <si>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</si>
  <si>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</si>
  <si>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</si>
  <si>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</si>
  <si>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</si>
  <si>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</si>
  <si>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</si>
  <si>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</si>
  <si>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</si>
  <si>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</si>
  <si>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</si>
  <si>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</si>
  <si>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</si>
  <si>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</si>
  <si>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</si>
  <si>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</si>
  <si>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</si>
  <si>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</si>
  <si>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SOC Camp Sweat L/S shirt</t>
  </si>
  <si>
    <t>SOC CampｽｳｪｯﾄL/Sｼｬﾂ</t>
  </si>
  <si>
    <t>466112</t>
  </si>
  <si>
    <t>07823F334A</t>
  </si>
  <si>
    <t>T0723-466112-002</t>
  </si>
  <si>
    <t>P0723-466112-001</t>
  </si>
  <si>
    <t>90041364</t>
  </si>
  <si>
    <t>SPC Camp Sweat L/S shirt</t>
  </si>
  <si>
    <t>SPC CampｽｳｪｯﾄL/Sｼｬﾂ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</si>
  <si>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</si>
  <si>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</si>
  <si>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</si>
  <si>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</si>
  <si>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</si>
  <si>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</si>
  <si>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</si>
  <si>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</si>
  <si>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</si>
  <si>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</si>
  <si>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</si>
  <si>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</si>
  <si>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</si>
  <si>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</si>
  <si>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</si>
  <si>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</si>
  <si>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</si>
  <si>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</si>
  <si>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</si>
  <si>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</si>
  <si>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</si>
  <si>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</si>
  <si>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</si>
  <si>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</si>
  <si>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</si>
  <si>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F0823-0005143716-005</t>
  </si>
  <si>
    <t>F0823-0005143716-004</t>
  </si>
  <si>
    <t>F0823-0005143716-002</t>
  </si>
  <si>
    <t>F0823-0005143716-006</t>
  </si>
  <si>
    <t>F0823-0005143716-003</t>
  </si>
  <si>
    <t>(23/10/19)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</si>
  <si>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</si>
  <si>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</si>
  <si>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</si>
  <si>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</si>
  <si>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</si>
  <si>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</si>
  <si>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</si>
  <si>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</si>
  <si>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</si>
  <si>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</si>
  <si>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</si>
  <si>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</si>
  <si>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</si>
  <si>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</si>
  <si>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</si>
  <si>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</si>
  <si>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</si>
  <si>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</si>
  <si>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</si>
  <si>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</si>
  <si>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</si>
  <si>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</si>
  <si>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</si>
  <si>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</si>
  <si>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</si>
  <si>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</si>
  <si>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</si>
  <si>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</si>
  <si>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</si>
  <si>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</si>
  <si>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</si>
  <si>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</si>
  <si>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</si>
  <si>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</si>
  <si>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</si>
  <si>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</si>
  <si>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</si>
  <si>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</si>
  <si>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</si>
  <si>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</si>
  <si>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</si>
  <si>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</si>
  <si>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</si>
  <si>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</si>
  <si>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</si>
  <si>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</si>
  <si>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</si>
  <si>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</si>
  <si>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</si>
  <si>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</si>
  <si>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</si>
  <si>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</si>
  <si>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</si>
  <si>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</si>
  <si>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</si>
  <si>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</si>
  <si>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</si>
  <si>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</si>
  <si>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</si>
  <si>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</si>
  <si>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</si>
  <si>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</si>
  <si>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</si>
  <si>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</si>
  <si>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</si>
  <si>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</si>
  <si>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2023/08/30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</si>
  <si>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</si>
  <si>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</si>
  <si>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</si>
  <si>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</si>
  <si>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</si>
  <si>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</si>
  <si>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</si>
  <si>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</si>
  <si>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</si>
  <si>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</si>
  <si>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</si>
  <si>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</si>
  <si>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</si>
  <si>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</si>
  <si>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</si>
  <si>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</si>
  <si>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</si>
  <si>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</si>
  <si>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</si>
  <si>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</si>
  <si>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</si>
  <si>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</si>
  <si>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</si>
  <si>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</si>
  <si>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</si>
  <si>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</si>
  <si>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</si>
  <si>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</si>
  <si>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</si>
  <si>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</si>
  <si>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</si>
  <si>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</si>
  <si>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</si>
  <si>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</si>
  <si>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00077940</t>
  </si>
  <si>
    <t>SAKAZUME Hisato[UQJP:Global Merchandising Planning Global](坂詰 宣人)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</si>
  <si>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</si>
  <si>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</si>
  <si>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</si>
  <si>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</si>
  <si>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</si>
  <si>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</si>
  <si>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</si>
  <si>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</si>
  <si>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</si>
  <si>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</si>
  <si>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</si>
  <si>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</si>
  <si>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</si>
  <si>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</si>
  <si>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</si>
  <si>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</si>
  <si>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</si>
  <si>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</si>
  <si>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</si>
  <si>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</si>
  <si>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</si>
  <si>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</si>
  <si>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</si>
  <si>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</si>
  <si>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</si>
  <si>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</si>
  <si>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</si>
  <si>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</si>
  <si>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</si>
  <si>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</si>
  <si>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</si>
  <si>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</si>
  <si>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</si>
  <si>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</si>
  <si>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</si>
  <si>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</si>
  <si>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</si>
  <si>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</si>
  <si>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</si>
  <si>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</si>
  <si>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</si>
  <si>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</si>
  <si>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</si>
  <si>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</si>
  <si>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</si>
  <si>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</si>
  <si>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</si>
  <si>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</si>
  <si>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</si>
  <si>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</si>
  <si>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</si>
  <si>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</si>
  <si>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</si>
  <si>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</si>
  <si>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</si>
  <si>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</si>
  <si>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</si>
  <si>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</si>
  <si>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</si>
  <si>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</si>
  <si>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</si>
  <si>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</si>
  <si>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</si>
  <si>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</si>
  <si>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</si>
  <si>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</si>
  <si>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</si>
  <si>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</si>
  <si>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</si>
  <si>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T3623-460327-003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</si>
  <si>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</si>
  <si>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</si>
  <si>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</si>
  <si>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</si>
  <si>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</si>
  <si>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</si>
  <si>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</si>
  <si>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</si>
  <si>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</si>
  <si>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</si>
  <si>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</si>
  <si>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</si>
  <si>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</si>
  <si>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</si>
  <si>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</si>
  <si>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</si>
  <si>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</si>
  <si>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</si>
  <si>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</si>
  <si>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</si>
  <si>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</si>
  <si>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</si>
  <si>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</si>
  <si>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</si>
  <si>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</si>
  <si>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</si>
  <si>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</si>
  <si>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</si>
  <si>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</si>
  <si>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</si>
  <si>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</si>
  <si>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</si>
  <si>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</si>
  <si>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</si>
  <si>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</si>
  <si>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</si>
  <si>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</si>
  <si>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</si>
  <si>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>2024/01/14</t>
  </si>
  <si>
    <t>2024/02/11</t>
  </si>
  <si>
    <t>07344H074F</t>
  </si>
  <si>
    <t>F0724-0005124940-002</t>
  </si>
  <si>
    <t>T0724-466769-002</t>
  </si>
  <si>
    <t>2024/02/18</t>
  </si>
  <si>
    <t>2024/03/03</t>
  </si>
  <si>
    <t>2024/03/17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</si>
  <si>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</si>
  <si>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</si>
  <si>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</si>
  <si>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</si>
  <si>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</si>
  <si>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</si>
  <si>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</si>
  <si>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</si>
  <si>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</si>
  <si>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</si>
  <si>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</si>
  <si>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43 : Approval Not Required(Updated)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</si>
  <si>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</si>
  <si>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</si>
  <si>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</si>
  <si>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</si>
  <si>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</si>
  <si>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</si>
  <si>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</si>
  <si>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</si>
  <si>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</si>
  <si>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</si>
  <si>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</si>
  <si>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</si>
  <si>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07344H070B</t>
  </si>
  <si>
    <t>F0724-0005124932-001</t>
  </si>
  <si>
    <t>T0724-465199-002</t>
  </si>
  <si>
    <t>Y(except Qty)</t>
  </si>
  <si>
    <t>90040455</t>
  </si>
  <si>
    <t>465200</t>
  </si>
  <si>
    <t>07344H072A</t>
  </si>
  <si>
    <t>T0724-465200-001</t>
  </si>
  <si>
    <t>P0724-465200-001</t>
  </si>
  <si>
    <t>2024/02/04</t>
  </si>
  <si>
    <t>2024/03/10</t>
  </si>
  <si>
    <t>07344H072B</t>
  </si>
  <si>
    <t>F0724-0005124932-003</t>
  </si>
  <si>
    <t>T0724-465200-002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</si>
  <si>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</si>
  <si>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</si>
  <si>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</si>
  <si>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</si>
  <si>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</si>
  <si>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</si>
  <si>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</si>
  <si>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 xml:space="preserve">(24/01/02)
</t>
  </si>
  <si>
    <t>(24/01/11)</t>
  </si>
  <si>
    <t>2024/01/22</t>
  </si>
  <si>
    <t>(23/11/22)</t>
  </si>
  <si>
    <t xml:space="preserve">(24/01/25)
</t>
  </si>
  <si>
    <t>(24/02/06)</t>
  </si>
  <si>
    <t>CHG000142154</t>
  </si>
  <si>
    <t>07344H064B</t>
  </si>
  <si>
    <t>(23/10/04)</t>
  </si>
  <si>
    <t>07344H064C</t>
  </si>
  <si>
    <t>F0724-0005140585-001</t>
  </si>
  <si>
    <t>T0724-466823-003</t>
  </si>
  <si>
    <t>P0724-466823-003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</si>
  <si>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</si>
  <si>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</si>
  <si>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</si>
  <si>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</si>
  <si>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</si>
  <si>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</si>
  <si>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</si>
  <si>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(23/10/25)</t>
  </si>
  <si>
    <t xml:space="preserve">(23/12/28)
</t>
  </si>
  <si>
    <t>(24/01/09)</t>
  </si>
  <si>
    <t>(23/12/20)</t>
  </si>
  <si>
    <t xml:space="preserve">(24/02/22)
</t>
  </si>
  <si>
    <t>(24/03/05)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</si>
  <si>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</si>
  <si>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</si>
  <si>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</si>
  <si>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</si>
  <si>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</si>
  <si>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</si>
  <si>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</si>
  <si>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</si>
  <si>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</si>
  <si>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</si>
  <si>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</si>
  <si>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</si>
  <si>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</si>
  <si>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</si>
  <si>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</si>
  <si>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</si>
  <si>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</si>
  <si>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</si>
  <si>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</si>
  <si>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</si>
  <si>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</si>
  <si>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</si>
  <si>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</si>
  <si>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</si>
  <si>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</si>
  <si>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</si>
  <si>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</si>
  <si>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</si>
  <si>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</si>
  <si>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</si>
  <si>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2023/12/15</t>
  </si>
  <si>
    <t>(23/12/13)</t>
  </si>
  <si>
    <t xml:space="preserve">(24/02/15)
</t>
  </si>
  <si>
    <t>(24/02/27)</t>
  </si>
  <si>
    <t>7th-3</t>
  </si>
  <si>
    <t>(23/12/17)</t>
  </si>
  <si>
    <t>2024/03/31</t>
  </si>
  <si>
    <t>14344H074B</t>
  </si>
  <si>
    <t>T1424-465204-002</t>
  </si>
  <si>
    <t>2024/01/07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</si>
  <si>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</si>
  <si>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</si>
  <si>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</si>
  <si>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</si>
  <si>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</si>
  <si>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</si>
  <si>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</si>
  <si>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</si>
  <si>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</si>
  <si>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</si>
  <si>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</si>
  <si>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T1424-465199-004</t>
  </si>
  <si>
    <t>P1424-465199-001</t>
  </si>
  <si>
    <t>2023/10/19</t>
  </si>
  <si>
    <t>14344H070B</t>
  </si>
  <si>
    <t>T1424-465199-001</t>
  </si>
  <si>
    <t xml:space="preserve">(24/01/18)
</t>
  </si>
  <si>
    <t>(24/01/30)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</si>
  <si>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</si>
  <si>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</si>
  <si>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</si>
  <si>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</si>
  <si>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</si>
  <si>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</si>
  <si>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</si>
  <si>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</si>
  <si>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</si>
  <si>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</si>
  <si>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</si>
  <si>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</si>
  <si>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</si>
  <si>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</si>
  <si>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(23/11/23)
</t>
  </si>
  <si>
    <t>14344H064B</t>
  </si>
  <si>
    <t>F1424-0005092034-004</t>
  </si>
  <si>
    <t>T1424-466823-004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</si>
  <si>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</si>
  <si>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</si>
  <si>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</si>
  <si>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</si>
  <si>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</si>
  <si>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</si>
  <si>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</si>
  <si>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</si>
  <si>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</si>
  <si>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</si>
  <si>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</si>
  <si>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</si>
  <si>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</si>
  <si>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</si>
  <si>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</si>
  <si>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</si>
  <si>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</si>
  <si>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</si>
  <si>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</si>
  <si>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</si>
  <si>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36244H014H</t>
  </si>
  <si>
    <t>F3624-0005128940-002</t>
  </si>
  <si>
    <t>T3624-465752-001</t>
  </si>
  <si>
    <t>36344H074A</t>
  </si>
  <si>
    <t>T3624-465204-001</t>
  </si>
  <si>
    <t>(23/08/21)</t>
  </si>
  <si>
    <t>(23/10/11)</t>
  </si>
  <si>
    <t xml:space="preserve">(23/12/14)
</t>
  </si>
  <si>
    <t>(23/12/26)</t>
  </si>
  <si>
    <t>2024/02/12</t>
  </si>
  <si>
    <t xml:space="preserve">(24/02/29)
</t>
  </si>
  <si>
    <t>(24/03/12)</t>
  </si>
  <si>
    <t>36344H074B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</si>
  <si>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</si>
  <si>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</si>
  <si>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</si>
  <si>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</si>
  <si>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</si>
  <si>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</si>
  <si>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</si>
  <si>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</si>
  <si>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</si>
  <si>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</si>
  <si>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</si>
  <si>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</si>
  <si>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</si>
  <si>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</si>
  <si>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F3624-0005122079-001</t>
  </si>
  <si>
    <t>36344H073B</t>
  </si>
  <si>
    <t>36344H070A</t>
  </si>
  <si>
    <t>F3624-0005122079-003</t>
  </si>
  <si>
    <t>T3624-465199-001</t>
  </si>
  <si>
    <t>2023/12/01</t>
  </si>
  <si>
    <t>(23/10/18)</t>
  </si>
  <si>
    <t xml:space="preserve">(23/12/21)
</t>
  </si>
  <si>
    <t>2024/02/21</t>
  </si>
  <si>
    <t>(23/11/25)</t>
  </si>
  <si>
    <t xml:space="preserve">(24/01/30)
</t>
  </si>
  <si>
    <t>(24/02/08)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</si>
  <si>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</si>
  <si>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</si>
  <si>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</si>
  <si>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</si>
  <si>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</si>
  <si>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</si>
  <si>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(23/11/16)
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</si>
  <si>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</si>
  <si>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</si>
  <si>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</si>
  <si>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</si>
  <si>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</si>
  <si>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</si>
  <si>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</si>
  <si>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</si>
  <si>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</si>
  <si>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</si>
  <si>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</si>
  <si>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</si>
  <si>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</si>
  <si>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</si>
  <si>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>F3624-0005122048-002</t>
  </si>
  <si>
    <t>2024/02/25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</si>
  <si>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</si>
  <si>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</si>
  <si>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</si>
  <si>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</si>
  <si>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</si>
  <si>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</si>
  <si>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</si>
  <si>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</si>
  <si>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</si>
  <si>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</si>
  <si>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</si>
  <si>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</si>
  <si>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</si>
  <si>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</si>
  <si>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</si>
  <si>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</si>
  <si>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</si>
  <si>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</si>
  <si>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</si>
  <si>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</si>
  <si>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</si>
  <si>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</si>
  <si>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</si>
  <si>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</si>
  <si>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2024/03/06</t>
  </si>
  <si>
    <t>2024/05/12</t>
  </si>
  <si>
    <t>2024/06/09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</si>
  <si>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</si>
  <si>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</si>
  <si>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</si>
  <si>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</si>
  <si>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</si>
  <si>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</si>
  <si>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</si>
  <si>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</si>
  <si>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2024/04/28</t>
  </si>
  <si>
    <t>2024/05/26</t>
  </si>
  <si>
    <t>2024/06/23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</si>
  <si>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</si>
  <si>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</si>
  <si>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</si>
  <si>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</si>
  <si>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</si>
  <si>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</si>
  <si>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</si>
  <si>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</si>
  <si>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</si>
  <si>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>2024/04/05</t>
  </si>
  <si>
    <t>2024/05/06</t>
  </si>
  <si>
    <t>2024/05/21</t>
  </si>
  <si>
    <t>12th-3</t>
  </si>
  <si>
    <t>08344N293A</t>
  </si>
  <si>
    <t>F0824-0005123654-003</t>
  </si>
  <si>
    <t>F0824-0005123654-006</t>
  </si>
  <si>
    <t>10344N293A</t>
  </si>
  <si>
    <t>11344N293A</t>
  </si>
  <si>
    <t>12344N293A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</si>
  <si>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</si>
  <si>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</si>
  <si>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</si>
  <si>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</si>
  <si>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</si>
  <si>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</si>
  <si>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</si>
  <si>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2024/04/23</t>
  </si>
  <si>
    <t>2024/06/14</t>
  </si>
  <si>
    <t>2024/07/15</t>
  </si>
  <si>
    <t>2024/08/14</t>
  </si>
  <si>
    <t>2024/09/15</t>
  </si>
  <si>
    <t>2024/09/29</t>
  </si>
  <si>
    <t>465196</t>
  </si>
  <si>
    <t>AIRism cotton pique S/S polo shirt</t>
  </si>
  <si>
    <t>ｴｱﾘｽﾞﾑｺｯﾄﾝｶﾉｺﾎﾟﾛｼｬﾂ(S)</t>
  </si>
  <si>
    <t>14344N303B</t>
  </si>
  <si>
    <t>90042394</t>
  </si>
  <si>
    <t>AIRism cotton S/S shirt</t>
  </si>
  <si>
    <t>ｴｱﾘｽﾞﾑｺｯﾄﾝﾌﾙｵｰﾌﾟﾝﾎﾟﾛｼｬﾂ(S)</t>
  </si>
  <si>
    <t>467515</t>
  </si>
  <si>
    <t>AIRism cotton S/S open collar shirt</t>
  </si>
  <si>
    <t>ｴｱﾘｽﾞﾑｺｯﾄﾝｵｰﾌﾟﾝｶﾗｰﾎﾟﾛ(S)</t>
  </si>
  <si>
    <t>14344N273A</t>
  </si>
  <si>
    <t>2024/10/13</t>
  </si>
  <si>
    <t>2024/10/27</t>
  </si>
  <si>
    <t>14344N183A</t>
  </si>
  <si>
    <t>2024/08/25</t>
  </si>
  <si>
    <t>2024/09/22</t>
  </si>
  <si>
    <t>2024/10/06</t>
  </si>
  <si>
    <t>2024/10/20</t>
  </si>
  <si>
    <t>2024/11/03</t>
  </si>
  <si>
    <t>2024/11/17</t>
  </si>
  <si>
    <t>2024/12/01</t>
  </si>
  <si>
    <t>14344N183B</t>
  </si>
  <si>
    <t>F1424-0005154826-001</t>
  </si>
  <si>
    <t>T1424-465494-001</t>
  </si>
  <si>
    <t>2024/10/14</t>
  </si>
  <si>
    <t>27344N293A</t>
  </si>
  <si>
    <t>F2724-0005123654-002</t>
  </si>
  <si>
    <t>00937321</t>
  </si>
  <si>
    <t>TAN Chooi Yuan[UQMY:Merchandising Planning]</t>
  </si>
  <si>
    <t>36344N293A</t>
  </si>
  <si>
    <t>F3624-0005123654-001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</si>
  <si>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</si>
  <si>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</si>
  <si>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</si>
  <si>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</si>
  <si>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</si>
  <si>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</si>
  <si>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</si>
  <si>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</si>
  <si>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</si>
  <si>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</si>
  <si>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</si>
  <si>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</si>
  <si>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</si>
  <si>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</si>
  <si>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</si>
  <si>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</si>
  <si>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</si>
  <si>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</si>
  <si>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</si>
  <si>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</si>
  <si>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</si>
  <si>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</si>
  <si>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</si>
  <si>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</si>
  <si>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</si>
  <si>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</si>
  <si>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467039</t>
  </si>
  <si>
    <t>AIRism cotton S/S jersey shirt</t>
  </si>
  <si>
    <t>ｴｱﾘｽﾞﾑｺｯﾄﾝﾌﾙｵｰﾌﾟﾝﾎﾟﾛ(S)</t>
  </si>
  <si>
    <t>36344N269A</t>
  </si>
  <si>
    <t>2023/12/11</t>
  </si>
  <si>
    <t>36344N273A</t>
  </si>
  <si>
    <t>36344N236A</t>
  </si>
  <si>
    <t>2024/04/21</t>
  </si>
  <si>
    <t>36344N183A</t>
  </si>
  <si>
    <t>F3624-0005122031-001</t>
  </si>
  <si>
    <t>36344N183B</t>
  </si>
  <si>
    <t>F3624-0005154826-001</t>
  </si>
  <si>
    <t>Count(Y)</t>
  </si>
  <si>
    <t>Count(Y)</t>
    <phoneticPr fontId="3"/>
  </si>
  <si>
    <t>Keep Y</t>
    <phoneticPr fontId="3"/>
  </si>
  <si>
    <t>Filter≧27days</t>
    <phoneticPr fontId="3"/>
  </si>
  <si>
    <t>Input</t>
    <phoneticPr fontId="3"/>
  </si>
  <si>
    <t>Auto</t>
    <phoneticPr fontId="3"/>
  </si>
  <si>
    <t>Sample</t>
    <phoneticPr fontId="3"/>
  </si>
  <si>
    <t>EXF</t>
    <phoneticPr fontId="3"/>
  </si>
  <si>
    <t>BDDL</t>
    <phoneticPr fontId="3"/>
  </si>
  <si>
    <t>BDDL(past=”Past“)</t>
    <phoneticPr fontId="3"/>
  </si>
  <si>
    <t>LT(BD-EXF)</t>
    <phoneticPr fontId="3"/>
  </si>
  <si>
    <t>New BDDL</t>
    <phoneticPr fontId="3"/>
  </si>
  <si>
    <t>new LT(BD-EXF)</t>
    <phoneticPr fontId="3"/>
  </si>
  <si>
    <t>Qty*LT(BD-EXF)</t>
    <phoneticPr fontId="3"/>
  </si>
  <si>
    <t>PHASE</t>
    <phoneticPr fontId="3"/>
  </si>
  <si>
    <t>Y</t>
    <phoneticPr fontId="3"/>
  </si>
  <si>
    <t>1. Ph1/2</t>
    <phoneticPr fontId="3"/>
  </si>
  <si>
    <t>1. Ph1/2</t>
  </si>
  <si>
    <t>3. Ph3(stk/add)</t>
  </si>
  <si>
    <t>3. Ph3(stk/add)</t>
    <phoneticPr fontId="3"/>
  </si>
  <si>
    <t>PHASE</t>
  </si>
  <si>
    <t>総計</t>
  </si>
  <si>
    <t>2. Ph3(Adj)</t>
  </si>
  <si>
    <t>2. Ph3(Adj)</t>
    <phoneticPr fontId="3"/>
  </si>
  <si>
    <t>合計 / Order Plan Qty(Coeff)</t>
  </si>
  <si>
    <t>Count2(Y)</t>
    <phoneticPr fontId="3"/>
  </si>
  <si>
    <t>24. Women's Cut and Sewn 集計</t>
  </si>
  <si>
    <t>34. Men's Cut and Sewn 集計</t>
  </si>
  <si>
    <t>80. Others 集計</t>
  </si>
  <si>
    <t>値</t>
  </si>
  <si>
    <t>全体の 合計 / Order Plan Qty</t>
  </si>
  <si>
    <t>全体の 合計 / Order Plan Qty(Coeff)</t>
  </si>
  <si>
    <t>合計 / Order Plan Qty</t>
  </si>
  <si>
    <t>SS 集計</t>
  </si>
  <si>
    <t>FW 集計</t>
  </si>
  <si>
    <t>Sample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</si>
  <si>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</si>
  <si>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</si>
  <si>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</si>
  <si>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</si>
  <si>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</si>
  <si>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</si>
  <si>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</si>
  <si>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</si>
  <si>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</si>
  <si>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</si>
  <si>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</si>
  <si>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343N546B</t>
  </si>
  <si>
    <t>343N546A</t>
  </si>
  <si>
    <t>343N546D</t>
  </si>
  <si>
    <t>343N546E</t>
  </si>
  <si>
    <t>343N546F</t>
  </si>
  <si>
    <t>343N152A</t>
  </si>
  <si>
    <t>343N152B</t>
  </si>
  <si>
    <t>343N640A</t>
  </si>
  <si>
    <t>343N641A</t>
  </si>
  <si>
    <t>343N256A</t>
  </si>
  <si>
    <t>343N251C</t>
  </si>
  <si>
    <t>343N252A</t>
  </si>
  <si>
    <t>343N251F</t>
  </si>
  <si>
    <t>343N505A</t>
  </si>
  <si>
    <t>343N505B</t>
  </si>
  <si>
    <t>343N505C</t>
  </si>
  <si>
    <t>343N505D</t>
  </si>
  <si>
    <t>343N552A</t>
  </si>
  <si>
    <t>343N505F</t>
  </si>
  <si>
    <t>343H035A</t>
  </si>
  <si>
    <t>343N033A</t>
  </si>
  <si>
    <t>343N156A</t>
  </si>
  <si>
    <t>343N034A</t>
  </si>
  <si>
    <t>343H038A</t>
  </si>
  <si>
    <t>343H038B</t>
  </si>
  <si>
    <t>343H036A</t>
  </si>
  <si>
    <t>343H036B</t>
  </si>
  <si>
    <t>343H039A</t>
  </si>
  <si>
    <t>343H037A</t>
  </si>
  <si>
    <t>343H037B</t>
  </si>
  <si>
    <t>343N155A</t>
  </si>
  <si>
    <t>343N155B</t>
  </si>
  <si>
    <t>343N496A</t>
  </si>
  <si>
    <t>343N496B</t>
  </si>
  <si>
    <t>343H032A</t>
  </si>
  <si>
    <t>343H032B</t>
  </si>
  <si>
    <t>343H032C</t>
  </si>
  <si>
    <t>823N231A</t>
  </si>
  <si>
    <t>823N339A</t>
  </si>
  <si>
    <t>823N340A</t>
  </si>
  <si>
    <t>243F026D</t>
  </si>
  <si>
    <t>243F004G</t>
  </si>
  <si>
    <t>243F004H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</si>
  <si>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</si>
  <si>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</si>
  <si>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</si>
  <si>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</si>
  <si>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</si>
  <si>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</si>
  <si>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</si>
  <si>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</si>
  <si>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</si>
  <si>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</si>
  <si>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</si>
  <si>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</si>
  <si>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</si>
  <si>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</si>
  <si>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</si>
  <si>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</si>
  <si>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</si>
  <si>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</si>
  <si>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</si>
  <si>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</si>
  <si>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</si>
  <si>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</si>
  <si>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</si>
  <si>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</si>
  <si>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</si>
  <si>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</si>
  <si>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</si>
  <si>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</si>
  <si>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</si>
  <si>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</si>
  <si>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344N303B</t>
  </si>
  <si>
    <t>344N271A</t>
  </si>
  <si>
    <t>344N269A</t>
  </si>
  <si>
    <t>344N273A</t>
  </si>
  <si>
    <t>344N189A</t>
  </si>
  <si>
    <t>344N338A</t>
  </si>
  <si>
    <t>344N174A</t>
  </si>
  <si>
    <t>344N174B</t>
  </si>
  <si>
    <t>344H124A</t>
  </si>
  <si>
    <t>344H124B</t>
  </si>
  <si>
    <t>344N236A</t>
  </si>
  <si>
    <t>344N171A</t>
  </si>
  <si>
    <t>344N293A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</si>
  <si>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</si>
  <si>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</si>
  <si>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</si>
  <si>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</si>
  <si>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</si>
  <si>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</si>
  <si>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</si>
  <si>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</si>
  <si>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</si>
  <si>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</si>
  <si>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</si>
  <si>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</si>
  <si>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</si>
  <si>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</si>
  <si>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</si>
  <si>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</si>
  <si>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</si>
  <si>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</si>
  <si>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</si>
  <si>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</si>
  <si>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</si>
  <si>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</si>
  <si>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Ph3 ratio</t>
    <phoneticPr fontId="3"/>
  </si>
  <si>
    <t>Qty</t>
    <phoneticPr fontId="3"/>
  </si>
  <si>
    <t>Coeff</t>
    <phoneticPr fontId="3"/>
  </si>
  <si>
    <t>+UT</t>
    <phoneticPr fontId="3"/>
  </si>
  <si>
    <t>+24FW</t>
    <phoneticPr fontId="3"/>
  </si>
  <si>
    <t>TOTAL</t>
    <phoneticPr fontId="3"/>
  </si>
  <si>
    <t>EXF</t>
  </si>
  <si>
    <t>343H136A</t>
  </si>
  <si>
    <t>343H136B</t>
  </si>
  <si>
    <t>343H034A</t>
  </si>
  <si>
    <t>343H033A</t>
  </si>
  <si>
    <t>343H033B</t>
  </si>
  <si>
    <t>243H020C</t>
  </si>
  <si>
    <t>243H020D</t>
  </si>
  <si>
    <t>343H039B</t>
  </si>
  <si>
    <t>243N188D</t>
  </si>
  <si>
    <t>243N188E</t>
  </si>
  <si>
    <t>243N188F</t>
  </si>
  <si>
    <t>343N251A</t>
  </si>
  <si>
    <t>343N251H</t>
  </si>
  <si>
    <t>343N251D</t>
  </si>
  <si>
    <t>343N251I</t>
  </si>
  <si>
    <t>343N156B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</si>
  <si>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</si>
  <si>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</si>
  <si>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</si>
  <si>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</si>
  <si>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</si>
  <si>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</si>
  <si>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</si>
  <si>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</si>
  <si>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</si>
  <si>
    <t>(All)</t>
  </si>
  <si>
    <t>Grand Total</t>
  </si>
  <si>
    <t>Sum of Order Plan Qty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</si>
  <si>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</si>
  <si>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</si>
  <si>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</si>
  <si>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</si>
  <si>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</si>
  <si>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</si>
  <si>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</si>
  <si>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</si>
  <si>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</si>
  <si>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</si>
  <si>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</si>
  <si>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</si>
  <si>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Years2</t>
  </si>
  <si>
    <t>23SS - WH</t>
  </si>
  <si>
    <t>23SS - EXF</t>
  </si>
  <si>
    <t>23FW - WH</t>
  </si>
  <si>
    <t>23FW - EXF</t>
  </si>
  <si>
    <t>24SS - WH</t>
  </si>
  <si>
    <t>Over All - WH</t>
  </si>
  <si>
    <t>Over All - EXF</t>
  </si>
  <si>
    <t>PH</t>
  </si>
  <si>
    <t>Total In Pcs</t>
  </si>
  <si>
    <t>Total In Coeff</t>
  </si>
  <si>
    <t>In Pcs</t>
  </si>
  <si>
    <t>In Coeff</t>
  </si>
  <si>
    <t>Ph3</t>
  </si>
  <si>
    <t>PH in %</t>
  </si>
  <si>
    <t>Item#</t>
  </si>
  <si>
    <t>879J</t>
  </si>
  <si>
    <t>320J</t>
  </si>
  <si>
    <t>321J</t>
  </si>
  <si>
    <t>249J</t>
  </si>
  <si>
    <t>248J</t>
  </si>
  <si>
    <t>270I</t>
  </si>
  <si>
    <t>908J</t>
  </si>
  <si>
    <t>267I</t>
  </si>
  <si>
    <t>937L</t>
  </si>
  <si>
    <t>693J</t>
  </si>
  <si>
    <t>269I</t>
  </si>
  <si>
    <t>656J</t>
  </si>
  <si>
    <t>447I</t>
  </si>
  <si>
    <t>621J</t>
  </si>
  <si>
    <t>550I</t>
  </si>
  <si>
    <t>912I</t>
  </si>
  <si>
    <t>551I</t>
  </si>
  <si>
    <t>433J</t>
  </si>
  <si>
    <t>ACC</t>
  </si>
  <si>
    <t>26-Jun</t>
  </si>
  <si>
    <t>8-Jul</t>
  </si>
  <si>
    <t>22-Jul</t>
  </si>
  <si>
    <t>27-Jul</t>
  </si>
  <si>
    <t>8-Aug</t>
  </si>
  <si>
    <t>30-Aug</t>
  </si>
  <si>
    <t>3-Sep</t>
  </si>
  <si>
    <t>11-Sep</t>
  </si>
  <si>
    <t>23-Sep</t>
  </si>
  <si>
    <t>27-Sep</t>
  </si>
  <si>
    <t>7-Oct</t>
  </si>
  <si>
    <t>13-Oct</t>
  </si>
  <si>
    <t>20-Oct</t>
  </si>
  <si>
    <t>22-Oct</t>
  </si>
  <si>
    <t>28-Oct</t>
  </si>
  <si>
    <t>4-Nov</t>
  </si>
  <si>
    <t>4-Dec</t>
  </si>
  <si>
    <t>16-Jun</t>
  </si>
  <si>
    <t>24-Jun</t>
  </si>
  <si>
    <t>31-Jul</t>
  </si>
  <si>
    <t>22-Aug</t>
  </si>
  <si>
    <t>25-Aug</t>
  </si>
  <si>
    <t>27-Aug</t>
  </si>
  <si>
    <t>29-Aug</t>
  </si>
  <si>
    <t>6-Sep</t>
  </si>
  <si>
    <t>8-Sep</t>
  </si>
  <si>
    <t>9-Sep</t>
  </si>
  <si>
    <t>12-Sep</t>
  </si>
  <si>
    <t>20-Sep</t>
  </si>
  <si>
    <t>21-Sep</t>
  </si>
  <si>
    <t>24-Sep</t>
  </si>
  <si>
    <t>30-Sep</t>
  </si>
  <si>
    <t>1-Oct</t>
  </si>
  <si>
    <t>8-Oct</t>
  </si>
  <si>
    <t>9-Oct</t>
  </si>
  <si>
    <t>15-Oct</t>
  </si>
  <si>
    <t>21-Oct</t>
  </si>
  <si>
    <t>25-Oct</t>
  </si>
  <si>
    <t>29-Oct</t>
  </si>
  <si>
    <t>17-Nov</t>
  </si>
  <si>
    <t>2-Dec</t>
  </si>
  <si>
    <t>10-Dec</t>
  </si>
  <si>
    <t>14-Apr</t>
  </si>
  <si>
    <t>6-May</t>
  </si>
  <si>
    <t>14-May</t>
  </si>
  <si>
    <t>20-May</t>
  </si>
  <si>
    <t>15-Jun</t>
  </si>
  <si>
    <t>6-Jul</t>
  </si>
  <si>
    <t>14-Jul</t>
  </si>
  <si>
    <t>20-Jul</t>
  </si>
  <si>
    <t>3-Aug</t>
  </si>
  <si>
    <t>6-Aug</t>
  </si>
  <si>
    <t>12-Aug</t>
  </si>
  <si>
    <t>14-Aug</t>
  </si>
  <si>
    <t>18-Aug</t>
  </si>
  <si>
    <t>21-Aug</t>
  </si>
  <si>
    <t>31-Aug</t>
  </si>
  <si>
    <t>4-Sep</t>
  </si>
  <si>
    <t>5-Sep</t>
  </si>
  <si>
    <t>6-Oct</t>
  </si>
  <si>
    <t>16-Oct</t>
  </si>
  <si>
    <t>8-Nov</t>
  </si>
  <si>
    <t>19-May</t>
  </si>
  <si>
    <t>1-Jun</t>
  </si>
  <si>
    <t>3-Jun</t>
  </si>
  <si>
    <t>5-Jun</t>
  </si>
  <si>
    <t>6-Jun</t>
  </si>
  <si>
    <t>8-Jun</t>
  </si>
  <si>
    <t>14-Jun</t>
  </si>
  <si>
    <t>1-Jul</t>
  </si>
  <si>
    <t>3-Jul</t>
  </si>
  <si>
    <t>24-Jul</t>
  </si>
  <si>
    <t>30-Jul</t>
  </si>
  <si>
    <t>9-Aug</t>
  </si>
  <si>
    <t>24-Aug</t>
  </si>
  <si>
    <t>14-Sep</t>
  </si>
  <si>
    <t>19-Sep</t>
  </si>
  <si>
    <t>10-Oct</t>
  </si>
  <si>
    <t>17-Oct</t>
  </si>
  <si>
    <t>17-Apr</t>
  </si>
  <si>
    <t>10-Jun</t>
  </si>
  <si>
    <t>25-Jun</t>
  </si>
  <si>
    <t>9-Jul</t>
  </si>
  <si>
    <t>15-Jul</t>
  </si>
  <si>
    <t>25-Jul</t>
  </si>
  <si>
    <t>2-Sep</t>
  </si>
  <si>
    <t>11-May</t>
  </si>
  <si>
    <t>23-May</t>
  </si>
  <si>
    <t>27-May</t>
  </si>
  <si>
    <t>23-Jul</t>
  </si>
  <si>
    <t>16-Aug</t>
  </si>
  <si>
    <t>26-Oct</t>
  </si>
  <si>
    <t>16-Sep</t>
  </si>
  <si>
    <t>9-Mar</t>
  </si>
  <si>
    <t>5-Apr</t>
  </si>
  <si>
    <t>12-Apr</t>
  </si>
  <si>
    <t>24-May</t>
  </si>
  <si>
    <t>31-May</t>
  </si>
  <si>
    <t>4-Jun</t>
  </si>
  <si>
    <t>13-Jun</t>
  </si>
  <si>
    <t>17-Jun</t>
  </si>
  <si>
    <t>17-Aug</t>
  </si>
  <si>
    <t>17-Sep</t>
  </si>
  <si>
    <t>30-Apr</t>
  </si>
  <si>
    <t>30-May</t>
  </si>
  <si>
    <t>30-Jun</t>
  </si>
  <si>
    <t>11-Jul</t>
  </si>
  <si>
    <t>21-Jul</t>
  </si>
  <si>
    <t>10-Aug</t>
  </si>
  <si>
    <t>15-Aug</t>
  </si>
  <si>
    <t>20-Aug</t>
  </si>
  <si>
    <t>28-Apr</t>
  </si>
  <si>
    <t>12-May</t>
  </si>
  <si>
    <t>21-May</t>
  </si>
  <si>
    <t>20-Jun</t>
  </si>
  <si>
    <t>1-Aug</t>
  </si>
  <si>
    <t>26-Aug</t>
  </si>
  <si>
    <t>3-Oct</t>
  </si>
  <si>
    <t>7-Jul</t>
  </si>
  <si>
    <t>13-Sep</t>
  </si>
  <si>
    <t>18-Oct</t>
  </si>
  <si>
    <t>9-May</t>
  </si>
  <si>
    <t>25-May</t>
  </si>
  <si>
    <t>29-May</t>
  </si>
  <si>
    <t>26-Sep</t>
  </si>
  <si>
    <t>1-Nov</t>
  </si>
  <si>
    <t>30-Oct</t>
  </si>
  <si>
    <t>19-Nov</t>
  </si>
  <si>
    <t>23-Nov</t>
  </si>
  <si>
    <t>30-Nov</t>
  </si>
  <si>
    <t>16-Jul</t>
  </si>
  <si>
    <t>4-Oct</t>
  </si>
  <si>
    <t>5-Nov</t>
  </si>
  <si>
    <t>Soft Touch Trutle Neck</t>
  </si>
  <si>
    <t>Description</t>
  </si>
  <si>
    <t>Qty</t>
  </si>
  <si>
    <t>Soft Touch Crew Neck</t>
  </si>
  <si>
    <t>Sweat Long Sleeve</t>
  </si>
  <si>
    <t>Sweat Pull Over</t>
  </si>
  <si>
    <t>Sweat Full Zip</t>
  </si>
  <si>
    <t>Rugger Polo</t>
  </si>
  <si>
    <t>Supima Crew Neck</t>
  </si>
  <si>
    <t>Washed Cotton Crew</t>
  </si>
  <si>
    <t>Waffle Henley Neck - TD</t>
  </si>
  <si>
    <t>Waffle Crew Neck - TD</t>
  </si>
  <si>
    <t>Waffle Henley Neck - LD</t>
  </si>
  <si>
    <t>Stripe Crew Neck</t>
  </si>
  <si>
    <t>Sweat Pant - Ankle</t>
  </si>
  <si>
    <t>Fluffy Jacket</t>
  </si>
  <si>
    <t>Waffle Crew Neck - LD</t>
  </si>
  <si>
    <t>Sweat Pant - Full</t>
  </si>
  <si>
    <t>Delivery Date</t>
  </si>
  <si>
    <t>PO receipt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</si>
</sst>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18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  <font>
      <b/>
      <sz val="11"/>
      <color rgb="FFFF0000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icrosoft YaHei"/>
      <family val="2"/>
      <charset val="134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Meiryo UI"/>
      <family val="2"/>
      <charset val="128"/>
    </font>
    <font>
      <b/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5">
    <xf numFmtId="0" fontId="0" fillId="0" borderId="0">
      <alignment vertical="center"/>
    </xf>
    <xf numFmtId="0" fontId="4" fillId="0" borderId="0"/>
    <xf numFmtId="9" fontId="2" fillId="0" borderId="0" applyFont="0" applyFill="0" applyBorder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171">
    <xf numFmtId="0" fontId="0" fillId="0" borderId="0" xfId="0">
      <alignment vertical="center"/>
    </xf>
    <xf numFmtId="0" fontId="0" fillId="0" borderId="2" xfId="0" applyBorder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2" xfId="0" applyFont="1" applyBorder="1">
      <alignment vertical="center"/>
    </xf>
    <xf numFmtId="0" fontId="6" fillId="0" borderId="0" xfId="0" applyFo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1" fontId="8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8" fillId="2" borderId="1" xfId="0" applyFont="1" applyFill="1" applyBorder="1" applyAlignment="1" applyProtection="1">
      <alignment horizontal="left" vertical="top" shrinkToFit="1"/>
      <protection locked="0"/>
    </xf>
    <xf numFmtId="49" fontId="8" fillId="2" borderId="1" xfId="0" applyNumberFormat="1" applyFont="1" applyFill="1" applyBorder="1" applyAlignment="1" applyProtection="1">
      <alignment horizontal="left" vertical="top" shrinkToFit="1"/>
      <protection locked="0"/>
    </xf>
    <xf numFmtId="0" fontId="8" fillId="0" borderId="1" xfId="0" applyFont="1" applyBorder="1" applyAlignment="1">
      <alignment vertical="top" shrinkToFit="1"/>
    </xf>
    <xf numFmtId="0" fontId="8" fillId="2" borderId="1" xfId="0" applyFont="1" applyFill="1" applyBorder="1" applyAlignment="1">
      <alignment horizontal="left" vertical="top" shrinkToFit="1"/>
    </xf>
    <xf numFmtId="0" fontId="8" fillId="2" borderId="1" xfId="1" applyFont="1" applyFill="1" applyBorder="1" applyAlignment="1">
      <alignment horizontal="left" vertical="top" shrinkToFit="1"/>
    </xf>
    <xf numFmtId="38" fontId="8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8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8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8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8" fillId="0" borderId="1" xfId="0" applyNumberFormat="1" applyFont="1" applyBorder="1" applyAlignment="1">
      <alignment vertical="top" shrinkToFit="1"/>
    </xf>
    <xf numFmtId="167" fontId="8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8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7" fillId="0" borderId="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top" shrinkToFit="1"/>
    </xf>
    <xf numFmtId="49" fontId="8" fillId="0" borderId="1" xfId="0" applyNumberFormat="1" applyFont="1" applyBorder="1" applyAlignment="1">
      <alignment horizontal="left" vertical="top" shrinkToFit="1"/>
    </xf>
    <xf numFmtId="169" fontId="8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8" fillId="0" borderId="1" xfId="0" applyNumberFormat="1" applyFont="1" applyBorder="1" applyAlignment="1">
      <alignment vertical="top" shrinkToFit="1"/>
    </xf>
    <xf numFmtId="0" fontId="9" fillId="0" borderId="0" xfId="0" applyFont="1">
      <alignment vertical="center"/>
    </xf>
    <xf numFmtId="166" fontId="0" fillId="0" borderId="0" xfId="0" applyNumberFormat="1">
      <alignment vertical="center"/>
    </xf>
    <xf numFmtId="0" fontId="10" fillId="0" borderId="0" xfId="0" applyFont="1">
      <alignment vertical="center"/>
    </xf>
    <xf numFmtId="166" fontId="11" fillId="0" borderId="3" xfId="0" applyNumberFormat="1" applyFont="1" applyBorder="1">
      <alignment vertical="center"/>
    </xf>
    <xf numFmtId="0" fontId="12" fillId="3" borderId="0" xfId="0" applyFont="1" applyFill="1" applyAlignment="1">
      <alignment horizontal="center" vertical="center"/>
    </xf>
    <xf numFmtId="0" fontId="13" fillId="0" borderId="4" xfId="0" applyFont="1" applyBorder="1">
      <alignment vertical="center"/>
    </xf>
    <xf numFmtId="0" fontId="7" fillId="0" borderId="4" xfId="0" applyFont="1" applyBorder="1" applyAlignment="1">
      <alignment vertical="center" wrapText="1"/>
    </xf>
    <xf numFmtId="166" fontId="7" fillId="0" borderId="4" xfId="0" applyNumberFormat="1" applyFont="1" applyBorder="1" applyAlignment="1">
      <alignment vertical="center" wrapText="1"/>
    </xf>
    <xf numFmtId="166" fontId="7" fillId="0" borderId="5" xfId="0" applyNumberFormat="1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8" fillId="0" borderId="4" xfId="0" applyNumberFormat="1" applyFont="1" applyBorder="1" applyAlignment="1">
      <alignment horizontal="left" vertical="top" shrinkToFit="1"/>
    </xf>
    <xf numFmtId="0" fontId="0" fillId="0" borderId="4" xfId="0" applyBorder="1">
      <alignment vertical="center"/>
    </xf>
    <xf numFmtId="166" fontId="0" fillId="0" borderId="4" xfId="0" applyNumberFormat="1" applyBorder="1">
      <alignment vertical="center"/>
    </xf>
    <xf numFmtId="166" fontId="0" fillId="0" borderId="5" xfId="0" applyNumberFormat="1" applyBorder="1">
      <alignment vertical="center"/>
    </xf>
    <xf numFmtId="0" fontId="0" fillId="0" borderId="10" xfId="0" applyBorder="1">
      <alignment vertical="center"/>
    </xf>
    <xf numFmtId="166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1" xfId="0" pivotButton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pivotButton="1" applyBorder="1">
      <alignment vertical="center"/>
    </xf>
    <xf numFmtId="0" fontId="0" fillId="0" borderId="16" xfId="0" applyBorder="1">
      <alignment vertical="center"/>
    </xf>
    <xf numFmtId="167" fontId="0" fillId="0" borderId="11" xfId="0" applyNumberFormat="1" applyBorder="1">
      <alignment vertical="center"/>
    </xf>
    <xf numFmtId="167" fontId="0" fillId="0" borderId="17" xfId="0" applyNumberFormat="1" applyBorder="1">
      <alignment vertical="center"/>
    </xf>
    <xf numFmtId="167" fontId="0" fillId="0" borderId="18" xfId="0" applyNumberFormat="1" applyBorder="1">
      <alignment vertical="center"/>
    </xf>
    <xf numFmtId="9" fontId="0" fillId="0" borderId="0" xfId="2" applyFont="1">
      <alignment vertical="center"/>
    </xf>
    <xf numFmtId="38" fontId="0" fillId="0" borderId="11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0" xfId="0" applyNumberFormat="1">
      <alignment vertical="center"/>
    </xf>
    <xf numFmtId="38" fontId="0" fillId="0" borderId="20" xfId="0" applyNumberFormat="1" applyBorder="1">
      <alignment vertical="center"/>
    </xf>
    <xf numFmtId="38" fontId="0" fillId="0" borderId="15" xfId="0" applyNumberFormat="1" applyBorder="1">
      <alignment vertical="center"/>
    </xf>
    <xf numFmtId="38" fontId="0" fillId="0" borderId="19" xfId="0" applyNumberFormat="1" applyBorder="1">
      <alignment vertical="center"/>
    </xf>
    <xf numFmtId="38" fontId="0" fillId="0" borderId="16" xfId="0" applyNumberFormat="1" applyBorder="1">
      <alignment vertical="center"/>
    </xf>
    <xf numFmtId="166" fontId="11" fillId="0" borderId="21" xfId="0" applyNumberFormat="1" applyFont="1" applyBorder="1">
      <alignment vertical="center"/>
    </xf>
    <xf numFmtId="0" fontId="0" fillId="0" borderId="0" xfId="0" applyAlignment="1">
      <alignment horizontal="center" vertical="center"/>
    </xf>
    <xf numFmtId="9" fontId="0" fillId="3" borderId="0" xfId="2" applyFont="1" applyFill="1">
      <alignment vertical="center"/>
    </xf>
    <xf numFmtId="0" fontId="0" fillId="0" borderId="22" xfId="0" applyBorder="1">
      <alignment vertical="center"/>
    </xf>
    <xf numFmtId="164" fontId="0" fillId="0" borderId="11" xfId="0" applyNumberFormat="1" applyBorder="1">
      <alignment vertical="center"/>
    </xf>
    <xf numFmtId="166" fontId="0" fillId="0" borderId="11" xfId="0" applyNumberFormat="1" applyBorder="1">
      <alignment vertical="center"/>
    </xf>
    <xf numFmtId="164" fontId="0" fillId="0" borderId="22" xfId="0" applyNumberFormat="1" applyBorder="1">
      <alignment vertical="center"/>
    </xf>
    <xf numFmtId="166" fontId="0" fillId="0" borderId="14" xfId="0" applyNumberFormat="1" applyBorder="1">
      <alignment vertical="center"/>
    </xf>
    <xf numFmtId="0" fontId="0" fillId="4" borderId="11" xfId="0" applyFill="1" applyBorder="1">
      <alignment vertical="center"/>
    </xf>
    <xf numFmtId="0" fontId="0" fillId="4" borderId="12" xfId="0" applyFill="1" applyBorder="1">
      <alignment vertical="center"/>
    </xf>
    <xf numFmtId="38" fontId="0" fillId="4" borderId="11" xfId="0" applyNumberFormat="1" applyFill="1" applyBorder="1">
      <alignment vertical="center"/>
    </xf>
    <xf numFmtId="38" fontId="0" fillId="4" borderId="17" xfId="0" applyNumberFormat="1" applyFill="1" applyBorder="1">
      <alignment vertical="center"/>
    </xf>
    <xf numFmtId="38" fontId="0" fillId="4" borderId="18" xfId="0" applyNumberFormat="1" applyFill="1" applyBorder="1">
      <alignment vertical="center"/>
    </xf>
    <xf numFmtId="0" fontId="0" fillId="0" borderId="12" xfId="0" pivotButton="1" applyBorder="1">
      <alignment vertical="center"/>
    </xf>
    <xf numFmtId="0" fontId="0" fillId="0" borderId="24" xfId="0" applyBorder="1">
      <alignment vertical="center"/>
    </xf>
    <xf numFmtId="167" fontId="0" fillId="0" borderId="12" xfId="0" applyNumberFormat="1" applyBorder="1">
      <alignment vertical="center"/>
    </xf>
    <xf numFmtId="0" fontId="0" fillId="0" borderId="17" xfId="0" applyBorder="1">
      <alignment vertical="center"/>
    </xf>
    <xf numFmtId="0" fontId="0" fillId="0" borderId="25" xfId="0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38" fontId="0" fillId="5" borderId="11" xfId="0" applyNumberFormat="1" applyFill="1" applyBorder="1">
      <alignment vertical="center"/>
    </xf>
    <xf numFmtId="38" fontId="0" fillId="5" borderId="17" xfId="0" applyNumberFormat="1" applyFill="1" applyBorder="1">
      <alignment vertical="center"/>
    </xf>
    <xf numFmtId="38" fontId="0" fillId="5" borderId="18" xfId="0" applyNumberFormat="1" applyFill="1" applyBorder="1">
      <alignment vertical="center"/>
    </xf>
    <xf numFmtId="0" fontId="12" fillId="0" borderId="15" xfId="0" applyFont="1" applyBorder="1">
      <alignment vertical="center"/>
    </xf>
    <xf numFmtId="0" fontId="12" fillId="0" borderId="23" xfId="0" applyFont="1" applyBorder="1">
      <alignment vertical="center"/>
    </xf>
    <xf numFmtId="38" fontId="12" fillId="0" borderId="15" xfId="0" applyNumberFormat="1" applyFont="1" applyBorder="1">
      <alignment vertical="center"/>
    </xf>
    <xf numFmtId="38" fontId="12" fillId="0" borderId="19" xfId="0" applyNumberFormat="1" applyFont="1" applyBorder="1">
      <alignment vertical="center"/>
    </xf>
    <xf numFmtId="38" fontId="12" fillId="0" borderId="16" xfId="0" applyNumberFormat="1" applyFont="1" applyBorder="1">
      <alignment vertical="center"/>
    </xf>
    <xf numFmtId="0" fontId="0" fillId="0" borderId="0" xfId="0" quotePrefix="1">
      <alignment vertical="center"/>
    </xf>
    <xf numFmtId="0" fontId="12" fillId="0" borderId="0" xfId="0" applyFont="1">
      <alignment vertical="center"/>
    </xf>
    <xf numFmtId="38" fontId="12" fillId="0" borderId="0" xfId="0" applyNumberFormat="1" applyFont="1">
      <alignment vertical="center"/>
    </xf>
    <xf numFmtId="0" fontId="12" fillId="0" borderId="0" xfId="0" quotePrefix="1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3" borderId="26" xfId="0" applyFill="1" applyBorder="1" applyAlignment="1">
      <alignment vertical="center" wrapText="1"/>
    </xf>
    <xf numFmtId="0" fontId="5" fillId="0" borderId="0" xfId="0" applyFont="1" applyBorder="1">
      <alignment vertical="center"/>
    </xf>
    <xf numFmtId="0" fontId="14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166" fontId="15" fillId="0" borderId="4" xfId="0" applyNumberFormat="1" applyFont="1" applyBorder="1" applyAlignment="1">
      <alignment horizontal="center" vertical="center"/>
    </xf>
    <xf numFmtId="0" fontId="14" fillId="2" borderId="4" xfId="0" applyFont="1" applyFill="1" applyBorder="1" applyAlignment="1" applyProtection="1">
      <alignment horizontal="center" vertical="center" shrinkToFit="1"/>
      <protection locked="0"/>
    </xf>
    <xf numFmtId="49" fontId="14" fillId="2" borderId="4" xfId="0" applyNumberFormat="1" applyFont="1" applyFill="1" applyBorder="1" applyAlignment="1" applyProtection="1">
      <alignment horizontal="center" vertical="center" shrinkToFit="1"/>
      <protection locked="0"/>
    </xf>
    <xf numFmtId="164" fontId="14" fillId="2" borderId="4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4" xfId="0" applyNumberFormat="1" applyFont="1" applyBorder="1" applyAlignment="1">
      <alignment horizontal="center" vertical="center" shrinkToFit="1"/>
    </xf>
    <xf numFmtId="167" fontId="14" fillId="2" borderId="4" xfId="0" applyNumberFormat="1" applyFont="1" applyFill="1" applyBorder="1" applyAlignment="1" applyProtection="1">
      <alignment horizontal="center" vertical="center" shrinkToFit="1"/>
      <protection locked="0"/>
    </xf>
    <xf numFmtId="165" fontId="14" fillId="2" borderId="4" xfId="0" applyNumberFormat="1" applyFont="1" applyFill="1" applyBorder="1" applyAlignment="1" applyProtection="1">
      <alignment horizontal="center" vertical="center" shrinkToFit="1"/>
      <protection locked="0"/>
    </xf>
    <xf numFmtId="166" fontId="14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16" fillId="7" borderId="4" xfId="3" applyFont="1" applyFill="1" applyBorder="1" applyAlignment="1">
      <alignment horizontal="center" vertical="center"/>
    </xf>
    <xf numFmtId="3" fontId="16" fillId="6" borderId="4" xfId="3" applyNumberFormat="1" applyFont="1" applyFill="1" applyBorder="1" applyAlignment="1">
      <alignment horizontal="center" vertical="center"/>
    </xf>
    <xf numFmtId="0" fontId="1" fillId="0" borderId="0" xfId="3"/>
    <xf numFmtId="0" fontId="1" fillId="0" borderId="4" xfId="3" applyBorder="1" applyAlignment="1">
      <alignment horizontal="center" vertical="center"/>
    </xf>
    <xf numFmtId="3" fontId="1" fillId="0" borderId="4" xfId="3" applyNumberFormat="1" applyBorder="1" applyAlignment="1">
      <alignment horizontal="center" vertical="center"/>
    </xf>
    <xf numFmtId="0" fontId="16" fillId="6" borderId="4" xfId="3" applyFont="1" applyFill="1" applyBorder="1" applyAlignment="1">
      <alignment horizontal="center" vertical="center"/>
    </xf>
    <xf numFmtId="3" fontId="1" fillId="0" borderId="0" xfId="3" applyNumberFormat="1"/>
    <xf numFmtId="0" fontId="1" fillId="0" borderId="0" xfId="3" applyAlignment="1">
      <alignment horizontal="center" vertical="center"/>
    </xf>
    <xf numFmtId="0" fontId="16" fillId="6" borderId="0" xfId="3" applyFont="1" applyFill="1" applyAlignment="1">
      <alignment horizontal="center" vertical="center"/>
    </xf>
    <xf numFmtId="3" fontId="16" fillId="6" borderId="0" xfId="3" applyNumberFormat="1" applyFont="1" applyFill="1" applyAlignment="1">
      <alignment horizontal="center" vertical="center"/>
    </xf>
    <xf numFmtId="3" fontId="1" fillId="0" borderId="0" xfId="3" applyNumberFormat="1" applyAlignment="1">
      <alignment horizontal="center" vertical="center"/>
    </xf>
    <xf numFmtId="0" fontId="2" fillId="7" borderId="4" xfId="3" applyFont="1" applyFill="1" applyBorder="1" applyAlignment="1">
      <alignment horizontal="center" vertical="center"/>
    </xf>
    <xf numFmtId="0" fontId="2" fillId="6" borderId="4" xfId="3" applyFont="1" applyFill="1" applyBorder="1" applyAlignment="1">
      <alignment horizontal="center" vertical="center"/>
    </xf>
    <xf numFmtId="3" fontId="2" fillId="6" borderId="4" xfId="3" applyNumberFormat="1" applyFont="1" applyFill="1" applyBorder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8" borderId="4" xfId="3" applyFont="1" applyFill="1" applyBorder="1" applyAlignment="1">
      <alignment horizontal="center" vertical="center"/>
    </xf>
    <xf numFmtId="0" fontId="17" fillId="6" borderId="4" xfId="3" applyFont="1" applyFill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3" fontId="15" fillId="9" borderId="4" xfId="3" applyNumberFormat="1" applyFont="1" applyFill="1" applyBorder="1" applyAlignment="1">
      <alignment horizontal="center" vertical="center"/>
    </xf>
    <xf numFmtId="3" fontId="15" fillId="0" borderId="4" xfId="3" applyNumberFormat="1" applyFont="1" applyBorder="1" applyAlignment="1">
      <alignment horizontal="center" vertical="center"/>
    </xf>
    <xf numFmtId="3" fontId="17" fillId="8" borderId="4" xfId="3" applyNumberFormat="1" applyFont="1" applyFill="1" applyBorder="1" applyAlignment="1">
      <alignment horizontal="center" vertical="center"/>
    </xf>
    <xf numFmtId="3" fontId="17" fillId="6" borderId="4" xfId="3" applyNumberFormat="1" applyFont="1" applyFill="1" applyBorder="1" applyAlignment="1">
      <alignment horizontal="center" vertical="center"/>
    </xf>
    <xf numFmtId="10" fontId="15" fillId="9" borderId="4" xfId="4" applyNumberFormat="1" applyFont="1" applyFill="1" applyBorder="1" applyAlignment="1">
      <alignment horizontal="center" vertical="center"/>
    </xf>
    <xf numFmtId="10" fontId="15" fillId="0" borderId="4" xfId="4" applyNumberFormat="1" applyFont="1" applyBorder="1" applyAlignment="1">
      <alignment horizontal="center" vertical="center"/>
    </xf>
    <xf numFmtId="10" fontId="15" fillId="9" borderId="4" xfId="3" applyNumberFormat="1" applyFont="1" applyFill="1" applyBorder="1" applyAlignment="1">
      <alignment horizontal="center" vertical="center"/>
    </xf>
    <xf numFmtId="10" fontId="15" fillId="0" borderId="4" xfId="3" applyNumberFormat="1" applyFont="1" applyBorder="1" applyAlignment="1">
      <alignment horizontal="center" vertical="center"/>
    </xf>
    <xf numFmtId="49" fontId="8" fillId="2" borderId="27" xfId="0" applyNumberFormat="1" applyFont="1" applyFill="1" applyBorder="1" applyAlignment="1" applyProtection="1">
      <alignment horizontal="left" vertical="top" shrinkToFit="1"/>
      <protection locked="0"/>
    </xf>
    <xf numFmtId="0" fontId="15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14" fontId="0" fillId="0" borderId="0" xfId="0" applyNumberFormat="1">
      <alignment vertical="center"/>
    </xf>
    <xf numFmtId="14" fontId="15" fillId="0" borderId="4" xfId="0" applyNumberFormat="1" applyFont="1" applyBorder="1" applyAlignment="1">
      <alignment horizontal="center" vertical="center"/>
    </xf>
    <xf numFmtId="166" fontId="15" fillId="9" borderId="4" xfId="0" applyNumberFormat="1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14" fontId="15" fillId="9" borderId="4" xfId="0" applyNumberFormat="1" applyFont="1" applyFill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3" fontId="15" fillId="9" borderId="4" xfId="0" applyNumberFormat="1" applyFont="1" applyFill="1" applyBorder="1" applyAlignment="1">
      <alignment horizontal="center" vertical="center"/>
    </xf>
    <xf numFmtId="3" fontId="0" fillId="0" borderId="0" xfId="0" applyNumberFormat="1">
      <alignment vertical="center"/>
    </xf>
    <xf numFmtId="0" fontId="15" fillId="10" borderId="4" xfId="0" applyFont="1" applyFill="1" applyBorder="1" applyAlignment="1">
      <alignment horizontal="center" vertical="center"/>
    </xf>
    <xf numFmtId="3" fontId="15" fillId="10" borderId="4" xfId="0" applyNumberFormat="1" applyFont="1" applyFill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166" fontId="17" fillId="8" borderId="4" xfId="3" applyNumberFormat="1" applyFont="1" applyFill="1" applyBorder="1" applyAlignment="1">
      <alignment horizontal="center" vertical="center"/>
    </xf>
    <xf numFmtId="0" fontId="17" fillId="6" borderId="4" xfId="3" applyFont="1" applyFill="1" applyBorder="1" applyAlignment="1">
      <alignment horizontal="center" vertical="center"/>
    </xf>
    <xf numFmtId="166" fontId="17" fillId="6" borderId="4" xfId="3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</cellXfs>
  <cellStyles count="5">
    <cellStyle name="Normal" xfId="0" builtinId="0"/>
    <cellStyle name="Normal 2" xfId="3" xr:uid="{C0A25FEC-B11D-4756-9543-7CAB9BA43A01}"/>
    <cellStyle name="Percent" xfId="2" builtinId="5"/>
    <cellStyle name="Percent 2" xfId="4" xr:uid="{77B0A3A0-3C64-49CC-AD83-6834C297074D}"/>
    <cellStyle name="標準 17" xfId="1" xr:uid="{00000000-0005-0000-0000-000001000000}"/>
  </cellStyles>
  <dxfs count="13">
    <dxf>
      <numFmt numFmtId="170" formatCode="#,##0;[Red]\-#,##0"/>
    </dxf>
    <dxf>
      <font>
        <b/>
        <family val="3"/>
      </font>
    </dxf>
    <dxf>
      <font>
        <b/>
        <family val="3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font>
        <b/>
        <family val="3"/>
      </font>
    </dxf>
    <dxf>
      <font>
        <b/>
        <family val="3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2"/>
      <tableStyleElement type="headerRow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WASAKI Kenta[FRIN:Production Planning](川﨑 健太)" refreshedDate="45119.527031018515" createdVersion="7" refreshedVersion="7" minRefreshableVersion="3" recordCount="1684" xr:uid="{C42894BF-01B8-475D-8C91-AE90708DE872}">
  <cacheSource type="worksheet">
    <worksheetSource ref="A7:EW1691" sheet="Production Plan Rawdata Export"/>
  </cacheSource>
  <cacheFields count="153">
    <cacheField name="No" numFmtId="1">
      <sharedItems containsSemiMixedTypes="0" containsString="0" containsNumber="1" containsInteger="1" minValue="1" maxValue="1684"/>
    </cacheField>
    <cacheField name="Year" numFmtId="0">
      <sharedItems count="2">
        <s v="2023"/>
        <s v="2024"/>
      </sharedItems>
    </cacheField>
    <cacheField name="Planning Ssn Cd" numFmtId="49">
      <sharedItems count="2">
        <s v="1"/>
        <s v="2"/>
      </sharedItems>
    </cacheField>
    <cacheField name="Planning Ssn" numFmtId="49">
      <sharedItems count="2">
        <s v="SS"/>
        <s v="FW"/>
      </sharedItems>
    </cacheField>
    <cacheField name="Tgt Ssn Cd" numFmtId="49">
      <sharedItems/>
    </cacheField>
    <cacheField name="Tgt Ssn" numFmtId="0">
      <sharedItems/>
    </cacheField>
    <cacheField name="Biz Cd" numFmtId="49">
      <sharedItems/>
    </cacheField>
    <cacheField name="Biz" numFmtId="0">
      <sharedItems/>
    </cacheField>
    <cacheField name="Planning Region Code" numFmtId="0">
      <sharedItems/>
    </cacheField>
    <cacheField name="Planning Region Name" numFmtId="0">
      <sharedItems/>
    </cacheField>
    <cacheField name="Channel Code" numFmtId="0">
      <sharedItems/>
    </cacheField>
    <cacheField name="Channel Name" numFmtId="0">
      <sharedItems/>
    </cacheField>
    <cacheField name="Department" numFmtId="0">
      <sharedItems/>
    </cacheField>
    <cacheField name="Dept Cd" numFmtId="0">
      <sharedItems/>
    </cacheField>
    <cacheField name="Cls1 Cd" numFmtId="0">
      <sharedItems/>
    </cacheField>
    <cacheField name="Cls2 Cd" numFmtId="0">
      <sharedItems/>
    </cacheField>
    <cacheField name="G Dept" numFmtId="0">
      <sharedItems count="3">
        <s v="34. Men's Cut and Sewn"/>
        <s v="80. Others"/>
        <s v="24. Women's Cut and Sewn"/>
      </sharedItems>
    </cacheField>
    <cacheField name="Sub Category1" numFmtId="0">
      <sharedItems/>
    </cacheField>
    <cacheField name="Core Category" numFmtId="0">
      <sharedItems/>
    </cacheField>
    <cacheField name="Sub Category2" numFmtId="0">
      <sharedItems/>
    </cacheField>
    <cacheField name="Sub Category3" numFmtId="0">
      <sharedItems/>
    </cacheField>
    <cacheField name="Production Category:Fabric" numFmtId="0">
      <sharedItems/>
    </cacheField>
    <cacheField name="Production Category:Fabric(Processing)" numFmtId="0">
      <sharedItems/>
    </cacheField>
    <cacheField name="Production Category:Sewing" numFmtId="0">
      <sharedItems/>
    </cacheField>
    <cacheField name="Production Category:Sewing(Processing)" numFmtId="0">
      <sharedItems/>
    </cacheField>
    <cacheField name="Planning Sum Code" numFmtId="49">
      <sharedItems/>
    </cacheField>
    <cacheField name="Planning Sum" numFmtId="0">
      <sharedItems count="39">
        <s v="Sweat pants"/>
        <s v="Sweat full zip L/S hoodie"/>
        <s v="Sweat L/S shirt"/>
        <s v="Sweat pullover L/S hoodie"/>
        <s v="Striped L/S T-shirt"/>
        <s v="Washed cotton crew neck L/S T-shirt"/>
        <s v="Waffle L/S T-shirt"/>
        <s v="Dry pique S/S polo shirt (uniform)"/>
        <s v="W's waffle crew neck L/S T-shirt"/>
        <s v="LC RF T-Shirt (for retail)"/>
        <s v="LC W's RF T-Shirt (for retail)"/>
        <s v="MFA Forever S/S UT FW"/>
        <s v="BLEACH S/S UT FW"/>
        <s v="W's POP MART S/S UT"/>
        <s v="Attack on titan S/S UT"/>
        <s v="NY POP ART Archive S/S UT"/>
        <s v="SUPIMA cotton crew neck S/S T-shirt"/>
        <s v="SUPIMA cotton V neck S/S T-shirt"/>
        <s v="Dry pique S/S polo shirt"/>
        <s v="U crew neck S/S T-shirt"/>
        <s v="Sweat L/S cardigan"/>
        <s v="Rugger L/S polo shirt"/>
        <s v="W's ribbed high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full-zip L/S hoodie"/>
        <s v="DRY stretch sweat pants"/>
        <s v="In-season S/S T-shirt"/>
        <s v="AIRism cotton S/S polo shirt"/>
        <s v="AIRism cotton S/S shirt"/>
        <s v="Dry pique S/S patterned polo shirt"/>
      </sharedItems>
    </cacheField>
    <cacheField name="Local Name(GHQ)" numFmtId="0">
      <sharedItems/>
    </cacheField>
    <cacheField name="Item Cd" numFmtId="49">
      <sharedItems count="102">
        <s v="458036"/>
        <s v="455400"/>
        <s v="455394"/>
        <s v="455395"/>
        <s v="457903"/>
        <s v="455406"/>
        <s v="455404"/>
        <s v="455405"/>
        <s v="462968"/>
        <s v="455409"/>
        <s v="455723"/>
        <s v="466224"/>
        <s v="466225"/>
        <s v="466910"/>
        <s v="467056"/>
        <s v="466058"/>
        <s v="466059"/>
        <s v="466060"/>
        <s v="459529"/>
        <s v="461786"/>
        <s v="461787"/>
        <s v="462904"/>
        <s v="459552"/>
        <s v="459526"/>
        <s v="462436"/>
        <s v="462437"/>
        <s v="462439"/>
        <s v="462440"/>
        <s v="463150"/>
        <s v="463151"/>
        <s v="463154"/>
        <s v="463155"/>
        <s v="463152"/>
        <s v="463153"/>
        <s v="455365"/>
        <s v="457161"/>
        <s v="461788"/>
        <s v="461789"/>
        <s v="461790"/>
        <s v="462438"/>
        <s v="462441"/>
        <s v="462442"/>
        <s v="459314"/>
        <s v="457864"/>
        <s v="459310"/>
        <s v="459311"/>
        <s v="459308"/>
        <s v="459305"/>
        <s v="459312"/>
        <s v="459306"/>
        <s v="458040"/>
        <s v="455388"/>
        <s v="461556"/>
        <s v="455360"/>
        <s v="460333"/>
        <s v="462199"/>
        <s v="460316"/>
        <s v="462728"/>
        <s v="460324"/>
        <s v="460322"/>
        <s v="460323"/>
        <s v="460318"/>
        <s v="462055"/>
        <s v="459786"/>
        <s v="462057"/>
        <s v="462024"/>
        <s v="460295"/>
        <s v="462912"/>
        <s v="462130"/>
        <s v="460319"/>
        <s v="460320"/>
        <s v="466112"/>
        <s v="466139"/>
        <s v="459792"/>
        <s v="459794"/>
        <s v="459791"/>
        <s v="460329"/>
        <s v="460335"/>
        <s v="460327"/>
        <s v="466769"/>
        <s v="466771"/>
        <s v="465201"/>
        <s v="465199"/>
        <s v="465200"/>
        <s v="466823"/>
        <s v="465496"/>
        <s v="465752"/>
        <s v="465204"/>
        <s v="466765"/>
        <s v="466766"/>
        <s v="465205"/>
        <s v="466083"/>
        <s v="466775"/>
        <s v="467305"/>
        <s v="465494"/>
        <s v="466821"/>
        <s v="465196"/>
        <s v="467515"/>
        <s v="465195"/>
        <s v="469052"/>
        <s v="465194"/>
        <s v="467039"/>
      </sharedItems>
    </cacheField>
    <cacheField name="Item" numFmtId="0">
      <sharedItems count="85">
        <s v="Sweat pants(full length)"/>
        <s v="Sweat full zip L/S hoodie"/>
        <s v="Sweat L/S shirt"/>
        <s v="Sweat pullover L/S hoodie"/>
        <s v="Striped L/S T-shirt B(regular)"/>
        <s v="Striped L/S T-shirt(wide)"/>
        <s v="Washed cotton crew neck L/S T-shirt"/>
        <s v="Waffle henley neck L/S T-shirt"/>
        <s v="Dry pique S/S polo shirt (IN) uniform"/>
        <s v="Sweat pants"/>
        <s v="W's waffle crew neck L/S T-shirt"/>
        <s v="LC RF T-Shirt (for retail)"/>
        <s v="LC W's RF T-Shirt (for retail)"/>
        <s v="MFA Forever S/S UT FW 1 A"/>
        <s v="MFA Forever S/S UT FW 1 B"/>
        <s v="BLEACH S/S UT FW D"/>
        <s v="BLEACH S/S UT FW E"/>
        <s v="BLEACH S/S UT FW F"/>
        <s v="W's POP MART S/S UT A"/>
        <s v="W's POP MART S/S UT B"/>
        <s v="W's POP MART S/S UT C"/>
        <s v="BLEACH S/S UT FW A"/>
        <s v="BLEACH S/S UT FW B"/>
        <s v="Attack on titan S/S UT A OS"/>
        <s v="Attack on titan S/S UT B"/>
        <s v="Attack on titan S/S UT C"/>
        <s v="Attack on titan S/S UT E"/>
        <s v="Attack on titan S/S UT F"/>
        <s v="Andy Warhol S/S UT FW A"/>
        <s v="Andy Warhol S/S UT FW B"/>
        <s v="Basquiat S/S UT FW A"/>
        <s v="Basquiat S/S UT FW B"/>
        <s v="Keith Haring S/S UT FW A"/>
        <s v="Keith Haring S/S UT FW B"/>
        <s v="SUPIMA cotton crew neck S/S T-shirt"/>
        <s v="SUPIMA cotton V neck S/S T-shirt"/>
        <s v="W's POP MART S/S UT D"/>
        <s v="W's POP MART S/S UT E"/>
        <s v="W's POP MART S/S UT F"/>
        <s v="Attack on titan S/S UT D"/>
        <s v="Attack on titan S/S UT G"/>
        <s v="Attack on titan S/S UT H"/>
        <s v="Andy Warhol S/S UT C"/>
        <s v="Basquiat S/S UT A"/>
        <s v="Basquiat S/S UT C"/>
        <s v="Basquiat S/S UT D RG"/>
        <s v="Keith Haring S/S UT A"/>
        <s v="Keith Haring S/S UT B"/>
        <s v="Andy Warhol S/S UT A"/>
        <s v="Keith Haring S/S UT C"/>
        <s v="SUPIMA cotton crew neck S/S T-shirt(LO fabric)"/>
        <s v="Dry pique S/S polo shirt"/>
        <s v="U crew neck S/S T (FW)"/>
        <s v="U crew neck S/S T-shirt"/>
        <s v="Sweat L/S cardigan"/>
        <s v="Waffle crew neck L/S T-shirt"/>
        <s v="Rugger L/S polo shirt(Regular)"/>
        <s v="Rugger L/S polo shirt(Wide)"/>
        <s v="W's ribbed high neck L/S T-shirt"/>
        <s v="W's ribbed high neck striped L/S T-shirt"/>
        <s v="Washed cotton striped crew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pants(full length)EC"/>
        <s v="Sweat full-zip L/S hoodie"/>
        <s v="Sweat full-zip L/S hoodie(line)"/>
        <s v="Sweat pants(side line)"/>
        <s v="DRY stretch sweat pants"/>
        <s v="NY POP ART Archive S/S UT Andy A"/>
        <s v="Slub cotton crew neck S/S T-shirts"/>
        <s v="Slub cotton henley neck S/S T-shirts"/>
        <s v="AIRism cotton jersey S/S skipper polo shirt"/>
        <s v="AIRism cotton pique S/S polo shirt"/>
        <s v="AIRism cotton S/S open collar shirt"/>
        <s v="Dry pique S/S striped polo shirt (wide)"/>
        <s v="Dry pique S/S tipping polo shirt"/>
        <s v="AIRism cotton S/S jersey shirt"/>
      </sharedItems>
    </cacheField>
    <cacheField name="Local Name(GHQ)2" numFmtId="0">
      <sharedItems/>
    </cacheField>
    <cacheField name="Orig Price" numFmtId="38">
      <sharedItems/>
    </cacheField>
    <cacheField name="Main Sample Code" numFmtId="49">
      <sharedItems/>
    </cacheField>
    <cacheField name="FR Fabric Code" numFmtId="0">
      <sharedItems/>
    </cacheField>
    <cacheField name="FR Fabric" numFmtId="0">
      <sharedItems/>
    </cacheField>
    <cacheField name="Supplier Raw Material Code" numFmtId="49">
      <sharedItems/>
    </cacheField>
    <cacheField name="Supplier Raw Material" numFmtId="0">
      <sharedItems/>
    </cacheField>
    <cacheField name="Raw Material Supplier Code" numFmtId="0">
      <sharedItems/>
    </cacheField>
    <cacheField name="Raw Material Supplier" numFmtId="49">
      <sharedItems/>
    </cacheField>
    <cacheField name="Vendor Code" numFmtId="49">
      <sharedItems/>
    </cacheField>
    <cacheField name="Vendor" numFmtId="0">
      <sharedItems/>
    </cacheField>
    <cacheField name="Sewing Factory Code" numFmtId="49">
      <sharedItems/>
    </cacheField>
    <cacheField name="Sewing Factory" numFmtId="0">
      <sharedItems/>
    </cacheField>
    <cacheField name="Branch Factory Code" numFmtId="49">
      <sharedItems/>
    </cacheField>
    <cacheField name="Branch Factory" numFmtId="0">
      <sharedItems/>
    </cacheField>
    <cacheField name="Coeff" numFmtId="164">
      <sharedItems containsSemiMixedTypes="0" containsString="0" containsNumber="1" minValue="1" maxValue="5.8" count="20">
        <n v="4.5"/>
        <n v="5.3"/>
        <n v="3.6"/>
        <n v="5.7"/>
        <n v="1.7"/>
        <n v="2.7"/>
        <n v="2.8"/>
        <n v="2.4"/>
        <n v="1"/>
        <n v="1.6"/>
        <n v="1.5"/>
        <n v="5.8"/>
        <n v="2.6"/>
        <n v="4.3"/>
        <n v="2"/>
        <n v="1.8"/>
        <n v="1.9"/>
        <n v="1.85"/>
        <n v="3.5"/>
        <n v="5"/>
      </sharedItems>
    </cacheField>
    <cacheField name="Item Brunch Number" numFmtId="49">
      <sharedItems/>
    </cacheField>
    <cacheField name="Official Plan Std Qty" numFmtId="165">
      <sharedItems containsSemiMixedTypes="0" containsString="0" containsNumber="1" containsInteger="1" minValue="0" maxValue="1065000"/>
    </cacheField>
    <cacheField name="Official Plan Fab Prp Pln Qty" numFmtId="165">
      <sharedItems containsSemiMixedTypes="0" containsString="0" containsNumber="1" containsInteger="1" minValue="0" maxValue="1170000"/>
    </cacheField>
    <cacheField name="Official Plan PO pr Sls Qty" numFmtId="165">
      <sharedItems containsSemiMixedTypes="0" containsString="0" containsNumber="1" containsInteger="1" minValue="0" maxValue="16000"/>
    </cacheField>
    <cacheField name="Official Plan C/O Qty" numFmtId="165">
      <sharedItems containsSemiMixedTypes="0" containsString="0" containsNumber="1" containsInteger="1" minValue="0" maxValue="110000"/>
    </cacheField>
    <cacheField name="Official Plan Stock Qty" numFmtId="165">
      <sharedItems containsSemiMixedTypes="0" containsString="0" containsNumber="1" containsInteger="1" minValue="0" maxValue="60000"/>
    </cacheField>
    <cacheField name="Sls Start Dy" numFmtId="166">
      <sharedItems containsSemiMixedTypes="0" containsNonDate="0" containsDate="1" containsString="0" minDate="2022-12-05T00:00:00" maxDate="2024-07-16T00:00:00"/>
    </cacheField>
    <cacheField name="Publish Flag for Factory" numFmtId="49">
      <sharedItems/>
    </cacheField>
    <cacheField name="Publish Date" numFmtId="166">
      <sharedItems containsDate="1" containsMixedTypes="1" minDate="2022-05-19T00:00:00" maxDate="2023-07-13T00:00:00"/>
    </cacheField>
    <cacheField name="Allc End Dy" numFmtId="166">
      <sharedItems containsSemiMixedTypes="0" containsNonDate="0" containsDate="1" containsString="0" minDate="2023-03-31T00:00:00" maxDate="2025-02-01T00:00:00"/>
    </cacheField>
    <cacheField name="Sls End Dy" numFmtId="166">
      <sharedItems containsSemiMixedTypes="0" containsNonDate="0" containsDate="1" containsString="0" minDate="2023-04-30T00:00:00" maxDate="2025-04-01T00:00:00"/>
    </cacheField>
    <cacheField name="GWH" numFmtId="166">
      <sharedItems containsSemiMixedTypes="0" containsNonDate="0" containsDate="1" containsString="0" minDate="2022-11-15T00:00:00" maxDate="2024-02-16T00:00:00" count="12">
        <d v="2022-11-15T00:00:00"/>
        <d v="2023-08-15T00:00:00"/>
        <d v="2023-06-30T00:00:00"/>
        <d v="2023-06-15T00:00:00"/>
        <d v="2023-04-15T00:00:00"/>
        <d v="2023-02-15T00:00:00"/>
        <d v="2023-07-15T00:00:00"/>
        <d v="2022-12-15T00:00:00"/>
        <d v="2023-09-30T00:00:00"/>
        <d v="2023-11-15T00:00:00"/>
        <d v="2024-02-15T00:00:00"/>
        <d v="2023-12-15T00:00:00"/>
      </sharedItems>
    </cacheField>
    <cacheField name="Order Plan Number" numFmtId="49">
      <sharedItems containsSemiMixedTypes="0" containsString="0" containsNumber="1" containsInteger="1" minValue="83880147" maxValue="86268349"/>
    </cacheField>
    <cacheField name="Order Timing" numFmtId="0">
      <sharedItems/>
    </cacheField>
    <cacheField name="Swng Prd Month" numFmtId="167">
      <sharedItems containsSemiMixedTypes="0" containsNonDate="0" containsDate="1" containsString="0" minDate="2023-01-01T00:00:00" maxDate="2024-11-02T00:00:00" count="23">
        <d v="2023-02-01T00:00:00"/>
        <d v="2023-03-01T00:00:00"/>
        <d v="2023-01-01T00:00:00"/>
        <d v="2023-04-01T00:00:00"/>
        <d v="2023-06-01T00:00:00"/>
        <d v="2023-08-01T00:00:00"/>
        <d v="2023-05-01T00:00:00"/>
        <d v="2023-10-01T00:00:00"/>
        <d v="2023-07-01T00:00:00"/>
        <d v="2023-09-01T00:00:00"/>
        <d v="2024-05-01T00:00:00"/>
        <d v="2023-11-01T00:00:00"/>
        <d v="2023-12-01T00:00:00"/>
        <d v="2024-01-01T00:00:00"/>
        <d v="2024-02-01T00:00:00"/>
        <d v="2024-03-01T00:00:00"/>
        <d v="2024-04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wng Prd Week" numFmtId="168">
      <sharedItems containsSemiMixedTypes="0" containsNonDate="0" containsDate="1" containsString="0" minDate="2023-01-02T00:00:00" maxDate="2024-11-26T00:00:00"/>
    </cacheField>
    <cacheField name="Order Plan Qty" numFmtId="165">
      <sharedItems containsSemiMixedTypes="0" containsString="0" containsNumber="1" containsInteger="1" minValue="0" maxValue="169992"/>
    </cacheField>
    <cacheField name="Order Plan Qty(Coeff)" numFmtId="165">
      <sharedItems containsSemiMixedTypes="0" containsString="0" containsNumber="1" containsInteger="1" minValue="0" maxValue="441979"/>
    </cacheField>
    <cacheField name="Trnsp Mthd" numFmtId="0">
      <sharedItems/>
    </cacheField>
    <cacheField name="Prod Plan Type" numFmtId="0">
      <sharedItems/>
    </cacheField>
    <cacheField name="Ph1(1st)" numFmtId="0">
      <sharedItems/>
    </cacheField>
    <cacheField name="WH" numFmtId="166">
      <sharedItems containsDate="1" containsMixedTypes="1" minDate="2023-01-19T00:00:00" maxDate="2025-02-02T00:00:00"/>
    </cacheField>
    <cacheField name="WH Act" numFmtId="166">
      <sharedItems containsDate="1" containsMixedTypes="1" minDate="2023-01-19T00:00:00" maxDate="2023-11-16T00:00:00"/>
    </cacheField>
    <cacheField name="WH(Auto)" numFmtId="166">
      <sharedItems containsDate="1" containsMixedTypes="1" minDate="2022-11-15T00:00:00" maxDate="2025-02-02T00:00:00"/>
    </cacheField>
    <cacheField name="Yarn DL_x000a_(Requested)" numFmtId="166">
      <sharedItems/>
    </cacheField>
    <cacheField name="Yarn DL_x000a_(Answered)" numFmtId="49">
      <sharedItems/>
    </cacheField>
    <cacheField name="Yarn DL (Auto)" numFmtId="166">
      <sharedItems containsDate="1" containsMixedTypes="1" minDate="2023-07-21T00:00:00" maxDate="2023-07-22T00:00:00"/>
    </cacheField>
    <cacheField name="Yarn Production Due Date (Auto)" numFmtId="166">
      <sharedItems/>
    </cacheField>
    <cacheField name="Yarn Auto Reflection Date" numFmtId="166">
      <sharedItems containsDate="1" containsMixedTypes="1" minDate="2022-05-03T00:00:00" maxDate="2023-07-12T00:00:00"/>
    </cacheField>
    <cacheField name="Yarn Act Dy" numFmtId="166">
      <sharedItems containsDate="1" containsMixedTypes="1" minDate="2023-04-12T00:00:00" maxDate="2023-04-13T00:00:00"/>
    </cacheField>
    <cacheField name="Yarn Act Qty" numFmtId="165">
      <sharedItems containsSemiMixedTypes="0" containsString="0" containsNumber="1" containsInteger="1" minValue="0" maxValue="2900"/>
    </cacheField>
    <cacheField name="Yarn Order Number" numFmtId="49">
      <sharedItems/>
    </cacheField>
    <cacheField name="Yarn Order Status" numFmtId="49">
      <sharedItems/>
    </cacheField>
    <cacheField name="Yarn Delivery Date" numFmtId="166">
      <sharedItems/>
    </cacheField>
    <cacheField name="Fbrc DL_x000a_(Requested)" numFmtId="166">
      <sharedItems containsDate="1" containsMixedTypes="1" minDate="2022-05-17T00:00:00" maxDate="2024-02-10T00:00:00"/>
    </cacheField>
    <cacheField name="Fbrc DL_x000a_(Answered)" numFmtId="49">
      <sharedItems/>
    </cacheField>
    <cacheField name="Fbrc DL (Auto)" numFmtId="166">
      <sharedItems containsDate="1" containsMixedTypes="1" minDate="2022-07-05T00:00:00" maxDate="2024-02-10T00:00:00"/>
    </cacheField>
    <cacheField name="Fbrc Production Due Date (Auto)" numFmtId="166">
      <sharedItems containsDate="1" containsMixedTypes="1" minDate="2022-12-16T00:00:00" maxDate="2023-08-19T00:00:00"/>
    </cacheField>
    <cacheField name="Fbrc Auto Reflection Date" numFmtId="166">
      <sharedItems containsDate="1" containsMixedTypes="1" minDate="2022-05-03T00:00:00" maxDate="2023-07-12T00:00:00"/>
    </cacheField>
    <cacheField name="Fbrc Act Dy" numFmtId="166">
      <sharedItems containsDate="1" containsMixedTypes="1" minDate="2022-05-17T00:00:00" maxDate="2023-07-12T00:00:00"/>
    </cacheField>
    <cacheField name="Fbrc Act Qty" numFmtId="165">
      <sharedItems containsSemiMixedTypes="0" containsString="0" containsNumber="1" containsInteger="1" minValue="0" maxValue="200000"/>
    </cacheField>
    <cacheField name="Fbrc Order Number" numFmtId="49">
      <sharedItems/>
    </cacheField>
    <cacheField name="Fbrc Order Status" numFmtId="49">
      <sharedItems/>
    </cacheField>
    <cacheField name="Fbrc Delivery Date" numFmtId="166">
      <sharedItems containsDate="1" containsMixedTypes="1" minDate="2022-12-02T00:00:00" maxDate="2023-12-16T00:00:00"/>
    </cacheField>
    <cacheField name="Color DL_x000a_(Requested)" numFmtId="166">
      <sharedItems containsDate="1" containsMixedTypes="1" minDate="2023-08-15T00:00:00" maxDate="2023-08-16T00:00:00"/>
    </cacheField>
    <cacheField name="Color DL_x000a_(Answered)" numFmtId="49">
      <sharedItems/>
    </cacheField>
    <cacheField name="Color DL (Auto)" numFmtId="166">
      <sharedItems containsDate="1" containsMixedTypes="1" minDate="2023-01-10T00:00:00" maxDate="2023-08-16T00:00:00"/>
    </cacheField>
    <cacheField name="Color Production Due Date (Auto)" numFmtId="166">
      <sharedItems/>
    </cacheField>
    <cacheField name="Color Auto Reflection Date" numFmtId="166">
      <sharedItems containsDate="1" containsMixedTypes="1" minDate="2022-05-03T00:00:00" maxDate="2023-07-12T00:00:00"/>
    </cacheField>
    <cacheField name="Color Act Dy" numFmtId="166">
      <sharedItems/>
    </cacheField>
    <cacheField name="Color Act Qty" numFmtId="165">
      <sharedItems containsSemiMixedTypes="0" containsString="0" containsNumber="1" containsInteger="1" minValue="0" maxValue="0"/>
    </cacheField>
    <cacheField name="Color Order Number" numFmtId="49">
      <sharedItems/>
    </cacheField>
    <cacheField name="Color Order Status" numFmtId="49">
      <sharedItems/>
    </cacheField>
    <cacheField name="Color Delivery Date" numFmtId="166">
      <sharedItems/>
    </cacheField>
    <cacheField name="Trim DL (Requested)" numFmtId="166">
      <sharedItems containsDate="1" containsMixedTypes="1" minDate="2022-05-31T00:00:00" maxDate="2024-03-22T00:00:00"/>
    </cacheField>
    <cacheField name="Trim DL_x000a_(Answered)" numFmtId="49">
      <sharedItems/>
    </cacheField>
    <cacheField name="Trim DL (Auto)" numFmtId="166">
      <sharedItems containsDate="1" containsMixedTypes="1" minDate="2022-08-02T00:00:00" maxDate="2024-03-23T00:00:00"/>
    </cacheField>
    <cacheField name="Trim Production Due Date (Auto)" numFmtId="166">
      <sharedItems/>
    </cacheField>
    <cacheField name="Trim Auto Reflection Date" numFmtId="166">
      <sharedItems containsDate="1" containsMixedTypes="1" minDate="2022-05-03T00:00:00" maxDate="2023-07-12T00:00:00"/>
    </cacheField>
    <cacheField name="Trim Act Dy" numFmtId="166">
      <sharedItems containsDate="1" containsMixedTypes="1" minDate="2022-06-22T00:00:00" maxDate="2023-07-13T00:00:00"/>
    </cacheField>
    <cacheField name="Trim Act Qty" numFmtId="165">
      <sharedItems containsSemiMixedTypes="0" containsString="0" containsNumber="1" containsInteger="1" minValue="0" maxValue="169992"/>
    </cacheField>
    <cacheField name="Trim Order Number" numFmtId="49">
      <sharedItems/>
    </cacheField>
    <cacheField name="Trim Order Status" numFmtId="49">
      <sharedItems/>
    </cacheField>
    <cacheField name="Trim Delivery Date" numFmtId="166">
      <sharedItems/>
    </cacheField>
    <cacheField name="PO DL_x000a_(Requested)" numFmtId="166">
      <sharedItems containsDate="1" containsMixedTypes="1" minDate="2022-06-14T00:00:00" maxDate="2024-04-03T00:00:00"/>
    </cacheField>
    <cacheField name="PO DL_x000a_(Answered)" numFmtId="49">
      <sharedItems/>
    </cacheField>
    <cacheField name="PO DL (Auto)" numFmtId="166">
      <sharedItems containsDate="1" containsMixedTypes="1" minDate="2022-09-20T00:00:00" maxDate="2024-03-30T00:00:00"/>
    </cacheField>
    <cacheField name="PO Production Due Date (Auto)" numFmtId="166">
      <sharedItems/>
    </cacheField>
    <cacheField name="PO Auto Reflection Date" numFmtId="166">
      <sharedItems containsDate="1" containsMixedTypes="1" minDate="2022-05-03T00:00:00" maxDate="2023-07-12T00:00:00"/>
    </cacheField>
    <cacheField name="PO Act Dy" numFmtId="166">
      <sharedItems containsDate="1" containsMixedTypes="1" minDate="2022-10-11T00:00:00" maxDate="2023-07-12T00:00:00"/>
    </cacheField>
    <cacheField name="PO Act Qty" numFmtId="165">
      <sharedItems containsSemiMixedTypes="0" containsString="0" containsNumber="1" containsInteger="1" minValue="0" maxValue="169992"/>
    </cacheField>
    <cacheField name="PO Order Number" numFmtId="49">
      <sharedItems/>
    </cacheField>
    <cacheField name="PO Order Status" numFmtId="49">
      <sharedItems/>
    </cacheField>
    <cacheField name="Assort1" numFmtId="165">
      <sharedItems containsSemiMixedTypes="0" containsString="0" containsNumber="1" containsInteger="1" minValue="10" maxValue="48"/>
    </cacheField>
    <cacheField name="Assort2" numFmtId="165">
      <sharedItems containsSemiMixedTypes="0" containsString="0" containsNumber="1" containsInteger="1" minValue="8" maxValue="24"/>
    </cacheField>
    <cacheField name="NX Assort" numFmtId="0">
      <sharedItems containsSemiMixedTypes="0" containsString="0" containsNumber="1" containsInteger="1" minValue="8" maxValue="24"/>
    </cacheField>
    <cacheField name="Solid" numFmtId="165">
      <sharedItems containsSemiMixedTypes="0" containsString="0" containsNumber="1" containsInteger="1" minValue="8" maxValue="48"/>
    </cacheField>
    <cacheField name="Order Plan Qty(STOP)" numFmtId="165">
      <sharedItems containsSemiMixedTypes="0" containsString="0" containsNumber="1" containsInteger="1" minValue="0" maxValue="84000"/>
    </cacheField>
    <cacheField name="Fix Flag" numFmtId="0">
      <sharedItems/>
    </cacheField>
    <cacheField name="Alternative Flag" numFmtId="0">
      <sharedItems/>
    </cacheField>
    <cacheField name="Express Line Flag" numFmtId="0">
      <sharedItems/>
    </cacheField>
    <cacheField name="Factory Comment" numFmtId="0">
      <sharedItems/>
    </cacheField>
    <cacheField name="Planned EXF" numFmtId="168">
      <sharedItems/>
    </cacheField>
    <cacheField name="EXF_x000a_~ETD" numFmtId="165">
      <sharedItems containsSemiMixedTypes="0" containsString="0" containsNumber="1" containsInteger="1" minValue="2" maxValue="7"/>
    </cacheField>
    <cacheField name="ETD_x000a_~WH" numFmtId="165">
      <sharedItems containsSemiMixedTypes="0" containsString="0" containsNumber="1" containsInteger="1" minValue="0" maxValue="82"/>
    </cacheField>
    <cacheField name="Sewing_x000a_Country / Region" numFmtId="0">
      <sharedItems/>
    </cacheField>
    <cacheField name="Raw_x000a_Material_x000a_Original_x000a_Country / Region" numFmtId="0">
      <sharedItems/>
    </cacheField>
    <cacheField name="Item_x000a_Drop" numFmtId="0">
      <sharedItems/>
    </cacheField>
    <cacheField name="Create Date" numFmtId="169">
      <sharedItems containsSemiMixedTypes="0" containsNonDate="0" containsDate="1" containsString="0" minDate="2022-04-29T15:00:58" maxDate="2023-07-12T11:00:45"/>
    </cacheField>
    <cacheField name="Create User ID" numFmtId="49">
      <sharedItems/>
    </cacheField>
    <cacheField name="Create User Name" numFmtId="49">
      <sharedItems/>
    </cacheField>
    <cacheField name="Create Function" numFmtId="49">
      <sharedItems/>
    </cacheField>
    <cacheField name="Update Date" numFmtId="169">
      <sharedItems containsSemiMixedTypes="0" containsNonDate="0" containsDate="1" containsString="0" minDate="2022-11-07T19:35:03" maxDate="2023-07-12T11:01:17"/>
    </cacheField>
    <cacheField name="Update User ID" numFmtId="49">
      <sharedItems/>
    </cacheField>
    <cacheField name="Update User Name" numFmtId="49">
      <sharedItems/>
    </cacheField>
    <cacheField name="Update Function" numFmtId="49">
      <sharedItems/>
    </cacheField>
    <cacheField name="Count(Y)" numFmtId="49">
      <sharedItems containsBlank="1" count="2">
        <m/>
        <s v="Y"/>
      </sharedItems>
    </cacheField>
    <cacheField name="Sample" numFmtId="0">
      <sharedItems count="144">
        <s v="343H136A"/>
        <s v="343H136B"/>
        <s v="343H038A"/>
        <s v="343H038B"/>
        <s v="343H036A"/>
        <s v="343H036B"/>
        <s v="343H037A"/>
        <s v="343H037B"/>
        <s v="343H034A"/>
        <s v="343H035A"/>
        <s v="343H033A"/>
        <s v="343H033B"/>
        <s v="343H032A"/>
        <s v="343H032B"/>
        <s v="343H032C"/>
        <s v="823N231A"/>
        <s v="343H039A"/>
        <s v="243H020C"/>
        <s v="243H020D"/>
        <s v="343H039B"/>
        <s v="823N339A"/>
        <s v="823N340A"/>
        <s v="343N640A"/>
        <s v="343N641A"/>
        <s v="343N546D"/>
        <s v="343N546E"/>
        <s v="343N546F"/>
        <s v="243N188A"/>
        <s v="243N188B"/>
        <s v="243N188C"/>
        <s v="343N546A"/>
        <s v="343N546B"/>
        <s v="343N342A"/>
        <s v="343N342B"/>
        <s v="343N342C"/>
        <s v="343N342E"/>
        <s v="343N342F"/>
        <s v="343N505A"/>
        <s v="343N505B"/>
        <s v="343N552A"/>
        <s v="343N505F"/>
        <s v="343N505C"/>
        <s v="343N505D"/>
        <s v="343N033A"/>
        <s v="343N034A"/>
        <s v="243N188D"/>
        <s v="243N188E"/>
        <s v="243N188F"/>
        <s v="343N342D"/>
        <s v="343N342G"/>
        <s v="343N404A"/>
        <s v="343N251F"/>
        <s v="343N251A"/>
        <s v="343N251C"/>
        <s v="343N252A"/>
        <s v="343N256A"/>
        <s v="343N251H"/>
        <s v="343N251D"/>
        <s v="343N251I"/>
        <s v="343N156A"/>
        <s v="343N156B"/>
        <s v="343N152A"/>
        <s v="343N152B"/>
        <s v="343N496A"/>
        <s v="343N496B"/>
        <s v="343N155A"/>
        <s v="343N155B"/>
        <s v="343F103A"/>
        <s v="343F146A"/>
        <s v="343F055A"/>
        <s v="343F102A"/>
        <s v="343F102B"/>
        <s v="343F105A"/>
        <s v="343F105B"/>
        <s v="343F107A"/>
        <s v="343F107B"/>
        <s v="343F106A"/>
        <s v="343F106B"/>
        <s v="343F111A"/>
        <s v="343F111C"/>
        <s v="343F056A"/>
        <s v="343F056B"/>
        <s v="343F056C"/>
        <s v="243F010H"/>
        <s v="243F010I"/>
        <s v="343F062A"/>
        <s v="343F114A"/>
        <s v="243F004G"/>
        <s v="243F004H"/>
        <s v="243F118G"/>
        <s v="343F060A"/>
        <s v="343F103B"/>
        <s v="343F108A"/>
        <s v="343F108B"/>
        <s v="343F109A"/>
        <s v="823F334A"/>
        <s v="823F360A"/>
        <s v="343F109B"/>
        <s v="243F156A"/>
        <s v="243F156B"/>
        <s v="243F026D"/>
        <s v="243F157A"/>
        <s v="343F242A"/>
        <s v="343F280A"/>
        <s v="343F280B"/>
        <s v="343F281A"/>
        <s v="343F281B"/>
        <s v="344H074E"/>
        <s v="344H074F"/>
        <s v="344H074G"/>
        <s v="344H073A"/>
        <s v="344H073B"/>
        <s v="344H070A"/>
        <s v="344H070B"/>
        <s v="344H072A"/>
        <s v="344H072B"/>
        <s v="344H064A"/>
        <s v="344H064B"/>
        <s v="344H064C"/>
        <s v="344H050A"/>
        <s v="344H050B"/>
        <s v="344H050C"/>
        <s v="244H014G"/>
        <s v="244H014H"/>
        <s v="344H074A"/>
        <s v="344H074B"/>
        <s v="344H116A"/>
        <s v="344H075A"/>
        <s v="344H075B"/>
        <s v="344H124A"/>
        <s v="344H124B"/>
        <s v="344N293A"/>
        <s v="344N236A"/>
        <s v="344N171A"/>
        <s v="344N183A"/>
        <s v="344N183B"/>
        <s v="344N271A"/>
        <s v="344N303B"/>
        <s v="344N273A"/>
        <s v="344N189A"/>
        <s v="344N338A"/>
        <s v="344N174A"/>
        <s v="344N174B"/>
        <s v="344N269A"/>
      </sharedItems>
    </cacheField>
    <cacheField name="EXF" numFmtId="166">
      <sharedItems containsDate="1" containsMixedTypes="1" minDate="2022-12-07T00:00:00" maxDate="2024-12-02T00:00:00"/>
    </cacheField>
    <cacheField name="BDDL" numFmtId="166">
      <sharedItems containsDate="1" containsMixedTypes="1" minDate="2022-05-31T00:00:00" maxDate="2024-03-22T00:00:00"/>
    </cacheField>
    <cacheField name="BDDL(past=”Past“)" numFmtId="166">
      <sharedItems/>
    </cacheField>
    <cacheField name="LT(BD-EXF)" numFmtId="0">
      <sharedItems containsMixedTypes="1" containsNumber="1" containsInteger="1" minValue="9" maxValue="406"/>
    </cacheField>
    <cacheField name="New BDDL" numFmtId="166">
      <sharedItems containsNonDate="0" containsString="0" containsBlank="1"/>
    </cacheField>
    <cacheField name="new LT(BD-EXF)" numFmtId="0">
      <sharedItems containsMixedTypes="1" containsNumber="1" containsInteger="1" minValue="9" maxValue="406"/>
    </cacheField>
    <cacheField name="Qty*LT(BD-EXF)" numFmtId="0">
      <sharedItems containsMixedTypes="1" containsNumber="1" containsInteger="1" minValue="0" maxValue="27708696"/>
    </cacheField>
    <cacheField name="Count2(Y)" numFmtId="0">
      <sharedItems containsNonDate="0" containsString="0" containsBlank="1"/>
    </cacheField>
    <cacheField name="PHASE" numFmtId="0">
      <sharedItems containsBlank="1" count="4">
        <m/>
        <s v="3. Ph3(stk/add)"/>
        <s v="1. Ph1/2"/>
        <s v="2. Ph3(Adj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THIKEYAN NALLAMUTHU" refreshedDate="45120.448642013886" createdVersion="7" refreshedVersion="7" minRefreshableVersion="3" recordCount="754" xr:uid="{C441A334-1B86-485F-A939-750114B8B87E}">
  <cacheSource type="worksheet">
    <worksheetSource ref="A7:U761" sheet="Plan (2)"/>
  </cacheSource>
  <cacheFields count="25">
    <cacheField name="Year" numFmtId="0">
      <sharedItems containsSemiMixedTypes="0" containsString="0" containsNumber="1" containsInteger="1" minValue="2023" maxValue="2024" count="2">
        <n v="2023"/>
        <n v="2024"/>
      </sharedItems>
    </cacheField>
    <cacheField name="Planning Ssn" numFmtId="49">
      <sharedItems count="2">
        <s v="SS"/>
        <s v="FW"/>
      </sharedItems>
    </cacheField>
    <cacheField name="Biz" numFmtId="0">
      <sharedItems/>
    </cacheField>
    <cacheField name="Core Category" numFmtId="0">
      <sharedItems/>
    </cacheField>
    <cacheField name="Planning Sum" numFmtId="0">
      <sharedItems count="29">
        <s v="LC W's RF T-Shirt (for retail)"/>
        <s v="Sweat full-zip L/S hoodie"/>
        <s v="AIRism cotton S/S shirt"/>
        <s v="SUPIMA cotton crew neck S/S T-shirt"/>
        <s v="AIRism cotton S/S polo shirt"/>
        <s v="U crew neck S/S T-shirt"/>
        <s v="Sweat L/S shirt"/>
        <s v="Waffle L/S T-shirt"/>
        <s v="Sweat pants"/>
        <s v="LC RF T-Shirt (for retail)"/>
        <s v="SPC Camp Sweat L/S shirt"/>
        <s v="Sweat pullover L/S hoodie"/>
        <s v="NY POP ART Archive S/S UT"/>
        <s v="Dry pique S/S patterned polo shirt"/>
        <s v="BLEACH S/S UT FW"/>
        <s v="W's waffle crew neck L/S T-shirt"/>
        <s v="SOC Camp Sweat L/S shirt"/>
        <s v="Dry pique S/S polo shirt"/>
        <s v="Dry pique S/S polo shirt (uniform)"/>
        <s v="Washed cotton crew neck L/S T-shirt"/>
        <s v="Sweat full zip L/S hoodie"/>
        <s v="In-season S/S T-shirt"/>
        <s v="DRY stretch sweat pants"/>
        <s v="Soft brushed turtleneck L/S T-shirt"/>
        <s v="Soft brushed crew neck L/S T-shirt"/>
        <s v="Rugger L/S polo shirt"/>
        <s v="Fluffy yarn fleece full-zip L/S jacket"/>
        <s v="W's fluffy yarn fleece full-zip L/S jacket"/>
        <s v="Sweat L/S cardigan"/>
      </sharedItems>
    </cacheField>
    <cacheField name="Main Sample Code" numFmtId="49">
      <sharedItems/>
    </cacheField>
    <cacheField name="Coeff" numFmtId="164">
      <sharedItems containsSemiMixedTypes="0" containsString="0" containsNumber="1" minValue="1" maxValue="5.8"/>
    </cacheField>
    <cacheField name="Publish Flag for Factory" numFmtId="49">
      <sharedItems count="2">
        <s v="Pub"/>
        <s v="NotPub"/>
      </sharedItems>
    </cacheField>
    <cacheField name="Order Plan Number" numFmtId="49">
      <sharedItems containsSemiMixedTypes="0" containsString="0" containsNumber="1" containsInteger="1" minValue="84813954" maxValue="86268349"/>
    </cacheField>
    <cacheField name="Swng Prd Month" numFmtId="167">
      <sharedItems containsSemiMixedTypes="0" containsNonDate="0" containsDate="1" containsString="0" minDate="2023-02-01T00:00:00" maxDate="2024-11-02T00:00:00"/>
    </cacheField>
    <cacheField name="Order Plan Qty" numFmtId="165">
      <sharedItems containsSemiMixedTypes="0" containsString="0" containsNumber="1" containsInteger="1" minValue="80" maxValue="150000"/>
    </cacheField>
    <cacheField name="Order Plan Qty(Coeff)" numFmtId="165">
      <sharedItems containsSemiMixedTypes="0" containsString="0" containsNumber="1" containsInteger="1" minValue="80" maxValue="260021"/>
    </cacheField>
    <cacheField name="Prod Plan Type" numFmtId="0">
      <sharedItems count="5">
        <s v="Ph1"/>
        <s v="Ph3(Adj)"/>
        <s v="Ph2"/>
        <s v="Ph3(Add)"/>
        <s v="Ph3(Stk)"/>
      </sharedItems>
    </cacheField>
    <cacheField name="WH" numFmtId="166">
      <sharedItems containsSemiMixedTypes="0" containsNonDate="0" containsDate="1" containsString="0" minDate="2023-07-14T00:00:00" maxDate="2025-02-02T00:00:00" count="208">
        <d v="2023-08-31T00:00:00"/>
        <d v="2024-01-22T00:00:00"/>
        <d v="2023-12-18T00:00:00"/>
        <d v="2024-02-19T00:00:00"/>
        <d v="2024-01-15T00:00:00"/>
        <d v="2024-02-15T00:00:00"/>
        <d v="2023-09-13T00:00:00"/>
        <d v="2023-08-15T00:00:00"/>
        <d v="2024-03-03T00:00:00"/>
        <d v="2023-11-24T00:00:00"/>
        <d v="2024-07-14T00:00:00"/>
        <d v="2023-07-29T00:00:00"/>
        <d v="2023-11-15T00:00:00"/>
        <d v="2023-09-30T00:00:00"/>
        <d v="2023-08-29T00:00:00"/>
        <d v="2023-12-23T00:00:00"/>
        <d v="2024-03-23T00:00:00"/>
        <d v="2024-02-25T00:00:00"/>
        <d v="2023-09-12T00:00:00"/>
        <d v="2023-12-30T00:00:00"/>
        <d v="2023-07-15T00:00:00"/>
        <d v="2024-03-17T00:00:00"/>
        <d v="2023-12-15T00:00:00"/>
        <d v="2023-08-12T00:00:00"/>
        <d v="2023-09-20T00:00:00"/>
        <d v="2024-03-31T00:00:00"/>
        <d v="2024-05-19T00:00:00"/>
        <d v="2023-08-14T00:00:00"/>
        <d v="2023-10-23T00:00:00"/>
        <d v="2024-02-28T00:00:00"/>
        <d v="2024-03-30T00:00:00"/>
        <d v="2023-10-07T00:00:00"/>
        <d v="2023-11-06T00:00:00"/>
        <d v="2023-07-20T00:00:00"/>
        <d v="2023-12-25T00:00:00"/>
        <d v="2023-12-16T00:00:00"/>
        <d v="2024-03-10T00:00:00"/>
        <d v="2024-06-16T00:00:00"/>
        <d v="2024-06-30T00:00:00"/>
        <d v="2024-07-28T00:00:00"/>
        <d v="2024-04-20T00:00:00"/>
        <d v="2023-07-14T00:00:00"/>
        <d v="2024-04-06T00:00:00"/>
        <d v="2023-09-15T00:00:00"/>
        <d v="2023-10-15T00:00:00"/>
        <d v="2023-12-13T00:00:00"/>
        <d v="2024-02-17T00:00:00"/>
        <d v="2024-01-08T00:00:00"/>
        <d v="2024-05-11T00:00:00"/>
        <d v="2024-05-04T00:00:00"/>
        <d v="2024-04-14T00:00:00"/>
        <d v="2024-03-02T00:00:00"/>
        <d v="2024-03-04T00:00:00"/>
        <d v="2024-10-15T00:00:00"/>
        <d v="2023-12-08T00:00:00"/>
        <d v="2023-08-05T00:00:00"/>
        <d v="2023-12-06T00:00:00"/>
        <d v="2024-02-18T00:00:00"/>
        <d v="2024-12-28T00:00:00"/>
        <d v="2023-08-09T00:00:00"/>
        <d v="2024-03-09T00:00:00"/>
        <d v="2023-10-03T00:00:00"/>
        <d v="2024-05-18T00:00:00"/>
        <d v="2023-11-20T00:00:00"/>
        <d v="2023-11-11T00:00:00"/>
        <d v="2023-12-22T00:00:00"/>
        <d v="2024-01-14T00:00:00"/>
        <d v="2024-03-29T00:00:00"/>
        <d v="2023-07-25T00:00:00"/>
        <d v="2024-04-12T00:00:00"/>
        <d v="2024-04-26T00:00:00"/>
        <d v="2025-02-01T00:00:00"/>
        <d v="2023-08-30T00:00:00"/>
        <d v="2023-11-03T00:00:00"/>
        <d v="2024-04-07T00:00:00"/>
        <d v="2024-02-10T00:00:00"/>
        <d v="2023-09-28T00:00:00"/>
        <d v="2023-10-20T00:00:00"/>
        <d v="2023-10-13T00:00:00"/>
        <d v="2023-11-22T00:00:00"/>
        <d v="2023-07-27T00:00:00"/>
        <d v="2023-09-04T00:00:00"/>
        <d v="2023-09-27T00:00:00"/>
        <d v="2023-09-18T00:00:00"/>
        <d v="2023-10-16T00:00:00"/>
        <d v="2023-10-21T00:00:00"/>
        <d v="2023-09-26T00:00:00"/>
        <d v="2023-11-17T00:00:00"/>
        <d v="2023-10-09T00:00:00"/>
        <d v="2023-11-14T00:00:00"/>
        <d v="2023-12-09T00:00:00"/>
        <d v="2024-03-24T00:00:00"/>
        <d v="2024-04-15T00:00:00"/>
        <d v="2024-06-15T00:00:00"/>
        <d v="2023-10-22T00:00:00"/>
        <d v="2023-09-25T00:00:00"/>
        <d v="2023-10-25T00:00:00"/>
        <d v="2024-05-05T00:00:00"/>
        <d v="2024-07-19T00:00:00"/>
        <d v="2023-08-13T00:00:00"/>
        <d v="2023-10-28T00:00:00"/>
        <d v="2024-01-06T00:00:00"/>
        <d v="2024-01-20T00:00:00"/>
        <d v="2024-03-16T00:00:00"/>
        <d v="2023-11-16T00:00:00"/>
        <d v="2024-02-03T00:00:00"/>
        <d v="2024-04-21T00:00:00"/>
        <d v="2024-11-30T00:00:00"/>
        <d v="2024-12-14T00:00:00"/>
        <d v="2023-08-23T00:00:00"/>
        <d v="2023-10-30T00:00:00"/>
        <d v="2023-09-19T00:00:00"/>
        <d v="2023-11-27T00:00:00"/>
        <d v="2023-12-17T00:00:00"/>
        <d v="2024-01-26T00:00:00"/>
        <d v="2024-02-23T00:00:00"/>
        <d v="2024-02-11T00:00:00"/>
        <d v="2024-06-01T00:00:00"/>
        <d v="2023-09-09T00:00:00"/>
        <d v="2023-12-04T00:00:00"/>
        <d v="2024-06-02T00:00:00"/>
        <d v="2023-10-02T00:00:00"/>
        <d v="2023-09-08T00:00:00"/>
        <d v="2023-10-27T00:00:00"/>
        <d v="2023-12-29T00:00:00"/>
        <d v="2024-05-10T00:00:00"/>
        <d v="2024-09-27T00:00:00"/>
        <d v="2024-04-28T00:00:00"/>
        <d v="2024-08-16T00:00:00"/>
        <d v="2023-09-05T00:00:00"/>
        <d v="2023-11-13T00:00:00"/>
        <d v="2023-12-02T00:00:00"/>
        <d v="2024-01-05T00:00:00"/>
        <d v="2024-03-01T00:00:00"/>
        <d v="2024-03-22T00:00:00"/>
        <d v="2024-03-15T00:00:00"/>
        <d v="2024-04-05T00:00:00"/>
        <d v="2024-05-12T00:00:00"/>
        <d v="2024-05-15T00:00:00"/>
        <d v="2023-10-04T00:00:00"/>
        <d v="2023-09-14T00:00:00"/>
        <d v="2023-09-21T00:00:00"/>
        <d v="2025-01-18T00:00:00"/>
        <d v="2023-10-06T00:00:00"/>
        <d v="2023-11-01T00:00:00"/>
        <d v="2023-07-22T00:00:00"/>
        <d v="2023-12-07T00:00:00"/>
        <d v="2024-04-13T00:00:00"/>
        <d v="2023-12-03T00:00:00"/>
        <d v="2023-11-30T00:00:00"/>
        <d v="2023-09-24T00:00:00"/>
        <d v="2024-11-23T00:00:00"/>
        <d v="2023-08-24T00:00:00"/>
        <d v="2023-08-25T00:00:00"/>
        <d v="2023-10-18T00:00:00"/>
        <d v="2023-10-10T00:00:00"/>
        <d v="2023-11-05T00:00:00"/>
        <d v="2023-11-26T00:00:00"/>
        <d v="2024-01-10T00:00:00"/>
        <d v="2024-02-16T00:00:00"/>
        <d v="2024-01-30T00:00:00"/>
        <d v="2024-09-15T00:00:00"/>
        <d v="2024-02-24T00:00:00"/>
        <d v="2024-08-15T00:00:00"/>
        <d v="2024-11-16T00:00:00"/>
        <d v="2023-09-29T00:00:00"/>
        <d v="2023-08-10T00:00:00"/>
        <d v="2023-10-31T00:00:00"/>
        <d v="2024-02-14T00:00:00"/>
        <d v="2024-09-30T00:00:00"/>
        <d v="2024-03-18T00:00:00"/>
        <d v="2023-12-11T00:00:00"/>
        <d v="2023-12-10T00:00:00"/>
        <d v="2023-11-18T00:00:00"/>
        <d v="2024-01-02T00:00:00"/>
        <d v="2024-05-24T00:00:00"/>
        <d v="2024-12-15T00:00:00"/>
        <d v="2023-10-01T00:00:00"/>
        <d v="2023-10-05T00:00:00"/>
        <d v="2024-06-24T00:00:00"/>
        <d v="2023-11-19T00:00:00"/>
        <d v="2023-11-25T00:00:00"/>
        <d v="2024-06-21T00:00:00"/>
        <d v="2024-09-13T00:00:00"/>
        <d v="2024-03-11T00:00:00"/>
        <d v="2023-11-04T00:00:00"/>
        <d v="2024-04-30T00:00:00"/>
        <d v="2024-08-30T00:00:00"/>
        <d v="2023-12-20T00:00:00"/>
        <d v="2024-03-14T00:00:00"/>
        <d v="2023-12-19T00:00:00"/>
        <d v="2024-12-07T00:00:00"/>
        <d v="2023-10-26T00:00:00"/>
        <d v="2023-12-24T00:00:00"/>
        <d v="2024-02-02T00:00:00"/>
        <d v="2024-04-19T00:00:00"/>
        <d v="2024-07-15T00:00:00"/>
        <d v="2024-08-02T00:00:00"/>
        <d v="2023-08-26T00:00:00"/>
        <d v="2024-10-26T00:00:00"/>
        <d v="2024-12-21T00:00:00"/>
        <d v="2023-11-02T00:00:00"/>
        <d v="2023-08-20T00:00:00"/>
        <d v="2023-10-11T00:00:00"/>
        <d v="2023-09-01T00:00:00"/>
        <d v="2025-01-04T00:00:00"/>
        <d v="2024-06-07T00:00:00"/>
        <d v="2024-07-05T00:00:00"/>
      </sharedItems>
      <fieldGroup par="22" base="13">
        <rangePr groupBy="months" startDate="2023-07-14T00:00:00" endDate="2025-02-02T00:00:00"/>
        <groupItems count="14">
          <s v="&lt;7/14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2/2025"/>
        </groupItems>
      </fieldGroup>
    </cacheField>
    <cacheField name="Fbrc DL_x000a_(Requested)" numFmtId="166">
      <sharedItems containsDate="1" containsMixedTypes="1" minDate="2022-12-20T00:00:00" maxDate="2024-02-10T00:00:00"/>
    </cacheField>
    <cacheField name="Fbrc DL_x000a_(Answered)" numFmtId="49">
      <sharedItems/>
    </cacheField>
    <cacheField name="Trim DL (Requested)" numFmtId="166">
      <sharedItems containsDate="1" containsMixedTypes="1" minDate="2022-12-27T00:00:00" maxDate="2024-03-22T00:00:00"/>
    </cacheField>
    <cacheField name="Trim DL_x000a_(Answered)" numFmtId="49">
      <sharedItems/>
    </cacheField>
    <cacheField name="PO DL_x000a_(Requested)" numFmtId="166">
      <sharedItems containsDate="1" containsMixedTypes="1" minDate="2023-01-13T00:00:00" maxDate="2024-04-03T00:00:00"/>
    </cacheField>
    <cacheField name="PO DL_x000a_(Answered)" numFmtId="49">
      <sharedItems/>
    </cacheField>
    <cacheField name="EXF" numFmtId="166">
      <sharedItems containsSemiMixedTypes="0" containsNonDate="0" containsDate="1" containsString="0" minDate="2023-07-01T00:00:00" maxDate="2024-12-02T00:00:00" count="203">
        <d v="2023-07-16T00:00:00"/>
        <d v="2023-11-21T00:00:00"/>
        <d v="2023-12-11T00:00:00"/>
        <d v="2023-12-19T00:00:00"/>
        <d v="2024-01-08T00:00:00"/>
        <d v="2024-01-15T00:00:00"/>
        <d v="2024-02-08T00:00:00"/>
        <d v="2023-09-06T00:00:00"/>
        <d v="2023-08-08T00:00:00"/>
        <d v="2024-02-25T00:00:00"/>
        <d v="2023-11-17T00:00:00"/>
        <d v="2024-07-07T00:00:00"/>
        <d v="2023-07-22T00:00:00"/>
        <d v="2023-11-08T00:00:00"/>
        <d v="2023-08-21T00:00:00"/>
        <d v="2023-08-22T00:00:00"/>
        <d v="2023-12-16T00:00:00"/>
        <d v="2024-01-21T00:00:00"/>
        <d v="2024-02-18T00:00:00"/>
        <d v="2023-09-05T00:00:00"/>
        <d v="2023-12-23T00:00:00"/>
        <d v="2023-07-08T00:00:00"/>
        <d v="2024-03-10T00:00:00"/>
        <d v="2023-12-08T00:00:00"/>
        <d v="2024-02-12T00:00:00"/>
        <d v="2023-07-24T00:00:00"/>
        <d v="2023-09-13T00:00:00"/>
        <d v="2024-03-24T00:00:00"/>
        <d v="2024-05-12T00:00:00"/>
        <d v="2023-07-06T00:00:00"/>
        <d v="2023-10-16T00:00:00"/>
        <d v="2023-11-14T00:00:00"/>
        <d v="2024-02-21T00:00:00"/>
        <d v="2024-03-23T00:00:00"/>
        <d v="2023-09-30T00:00:00"/>
        <d v="2023-10-30T00:00:00"/>
        <d v="2023-07-13T00:00:00"/>
        <d v="2023-12-18T00:00:00"/>
        <d v="2023-08-24T00:00:00"/>
        <d v="2023-12-09T00:00:00"/>
        <d v="2024-03-03T00:00:00"/>
        <d v="2023-07-09T00:00:00"/>
        <d v="2024-06-09T00:00:00"/>
        <d v="2024-06-23T00:00:00"/>
        <d v="2024-07-21T00:00:00"/>
        <d v="2023-07-07T00:00:00"/>
        <d v="2024-02-04T00:00:00"/>
        <d v="2023-09-08T00:00:00"/>
        <d v="2023-10-08T00:00:00"/>
        <d v="2023-12-06T00:00:00"/>
        <d v="2023-12-17T00:00:00"/>
        <d v="2023-09-14T00:00:00"/>
        <d v="2024-01-01T00:00:00"/>
        <d v="2024-04-07T00:00:00"/>
        <d v="2024-02-26T00:00:00"/>
        <d v="2023-10-09T00:00:00"/>
        <d v="2024-08-14T00:00:00"/>
        <d v="2023-12-01T00:00:00"/>
        <d v="2023-07-29T00:00:00"/>
        <d v="2023-11-29T00:00:00"/>
        <d v="2024-02-11T00:00:00"/>
        <d v="2024-10-27T00:00:00"/>
        <d v="2023-08-02T00:00:00"/>
        <d v="2024-01-07T00:00:00"/>
        <d v="2023-09-26T00:00:00"/>
        <d v="2024-03-17T00:00:00"/>
        <d v="2023-09-19T00:00:00"/>
        <d v="2023-11-04T00:00:00"/>
        <d v="2023-12-15T00:00:00"/>
        <d v="2024-12-01T00:00:00"/>
        <d v="2023-08-11T00:00:00"/>
        <d v="2023-09-23T00:00:00"/>
        <d v="2023-10-15T00:00:00"/>
        <d v="2024-03-31T00:00:00"/>
        <d v="2023-12-10T00:00:00"/>
        <d v="2023-09-21T00:00:00"/>
        <d v="2023-10-13T00:00:00"/>
        <d v="2023-07-03T00:00:00"/>
        <d v="2023-08-12T00:00:00"/>
        <d v="2023-08-16T00:00:00"/>
        <d v="2023-07-20T00:00:00"/>
        <d v="2023-07-27T00:00:00"/>
        <d v="2023-08-09T00:00:00"/>
        <d v="2023-08-15T00:00:00"/>
        <d v="2023-08-20T00:00:00"/>
        <d v="2023-08-30T00:00:00"/>
        <d v="2023-09-16T00:00:00"/>
        <d v="2023-09-20T00:00:00"/>
        <d v="2023-10-25T00:00:00"/>
        <d v="2023-10-26T00:00:00"/>
        <d v="2023-11-05T00:00:00"/>
        <d v="2023-12-02T00:00:00"/>
        <d v="2024-02-22T00:00:00"/>
        <d v="2024-04-08T00:00:00"/>
        <d v="2024-06-08T00:00:00"/>
        <d v="2023-08-25T00:00:00"/>
        <d v="2023-07-25T00:00:00"/>
        <d v="2023-11-13T00:00:00"/>
        <d v="2023-08-06T00:00:00"/>
        <d v="2023-10-18T00:00:00"/>
        <d v="2024-04-28T00:00:00"/>
        <d v="2023-07-23T00:00:00"/>
        <d v="2023-08-14T00:00:00"/>
        <d v="2023-08-27T00:00:00"/>
        <d v="2023-09-02T00:00:00"/>
        <d v="2023-10-12T00:00:00"/>
        <d v="2024-01-14T00:00:00"/>
        <d v="2023-09-24T00:00:00"/>
        <d v="2023-10-10T00:00:00"/>
        <d v="2024-03-27T00:00:00"/>
        <d v="2024-04-14T00:00:00"/>
        <d v="2024-09-29T00:00:00"/>
        <d v="2023-12-04T00:00:00"/>
        <d v="2024-03-11T00:00:00"/>
        <d v="2024-10-13T00:00:00"/>
        <d v="2023-10-06T00:00:00"/>
        <d v="2023-07-14T00:00:00"/>
        <d v="2023-08-29T00:00:00"/>
        <d v="2023-08-31T00:00:00"/>
        <d v="2024-01-30T00:00:00"/>
        <d v="2023-07-31T00:00:00"/>
        <d v="2023-10-03T00:00:00"/>
        <d v="2024-05-26T00:00:00"/>
        <d v="2023-08-01T00:00:00"/>
        <d v="2023-07-30T00:00:00"/>
        <d v="2023-08-26T00:00:00"/>
        <d v="2024-02-19T00:00:00"/>
        <d v="2024-08-18T00:00:00"/>
        <d v="2023-10-11T00:00:00"/>
        <d v="2024-04-21T00:00:00"/>
        <d v="2023-07-15T00:00:00"/>
        <d v="2023-09-09T00:00:00"/>
        <d v="2023-10-17T00:00:00"/>
        <d v="2023-10-21T00:00:00"/>
        <d v="2023-11-25T00:00:00"/>
        <d v="2023-11-26T00:00:00"/>
        <d v="2024-01-09T00:00:00"/>
        <d v="2024-01-22T00:00:00"/>
        <d v="2024-03-06T00:00:00"/>
        <d v="2024-03-08T00:00:00"/>
        <d v="2024-05-05T00:00:00"/>
        <d v="2024-05-08T00:00:00"/>
        <d v="2023-08-03T00:00:00"/>
        <d v="2023-11-01T00:00:00"/>
        <d v="2024-11-17T00:00:00"/>
        <d v="2024-01-19T00:00:00"/>
        <d v="2023-12-13T00:00:00"/>
        <d v="2023-10-29T00:00:00"/>
        <d v="2023-11-19T00:00:00"/>
        <d v="2023-07-01T00:00:00"/>
        <d v="2023-11-30T00:00:00"/>
        <d v="2023-11-23T00:00:00"/>
        <d v="2023-09-17T00:00:00"/>
        <d v="2024-09-22T00:00:00"/>
        <d v="2023-08-18T00:00:00"/>
        <d v="2023-08-17T00:00:00"/>
        <d v="2023-09-11T00:00:00"/>
        <d v="2024-01-06T00:00:00"/>
        <d v="2024-01-23T00:00:00"/>
        <d v="2024-07-15T00:00:00"/>
        <d v="2023-12-24T00:00:00"/>
        <d v="2024-03-14T00:00:00"/>
        <d v="2024-06-14T00:00:00"/>
        <d v="2024-09-15T00:00:00"/>
        <d v="2023-10-14T00:00:00"/>
        <d v="2023-10-28T00:00:00"/>
        <d v="2024-02-07T00:00:00"/>
        <d v="2024-07-30T00:00:00"/>
        <d v="2024-01-16T00:00:00"/>
        <d v="2023-11-27T00:00:00"/>
        <d v="2024-01-28T00:00:00"/>
        <d v="2024-02-13T00:00:00"/>
        <d v="2024-10-14T00:00:00"/>
        <d v="2023-11-15T00:00:00"/>
        <d v="2023-10-07T00:00:00"/>
        <d v="2023-10-01T00:00:00"/>
        <d v="2023-10-04T00:00:00"/>
        <d v="2024-04-23T00:00:00"/>
        <d v="2024-08-04T00:00:00"/>
        <d v="2023-09-04T00:00:00"/>
        <d v="2023-12-07T00:00:00"/>
        <d v="2024-02-28T00:00:00"/>
        <d v="2023-10-19T00:00:00"/>
        <d v="2023-09-03T00:00:00"/>
        <d v="2024-01-12T00:00:00"/>
        <d v="2023-10-20T00:00:00"/>
        <d v="2024-10-06T00:00:00"/>
        <d v="2023-09-27T00:00:00"/>
        <d v="2024-06-05T00:00:00"/>
        <d v="2023-08-05T00:00:00"/>
        <d v="2024-08-25T00:00:00"/>
        <d v="2024-04-05T00:00:00"/>
        <d v="2024-05-06T00:00:00"/>
        <d v="2024-05-21T00:00:00"/>
        <d v="2024-10-20T00:00:00"/>
        <d v="2023-10-22T00:00:00"/>
        <d v="2023-10-27T00:00:00"/>
        <d v="2023-09-12T00:00:00"/>
        <d v="2023-07-11T00:00:00"/>
        <d v="2023-07-17T00:00:00"/>
        <d v="2023-07-21T00:00:00"/>
        <d v="2023-08-10T00:00:00"/>
        <d v="2024-11-03T00:00:00"/>
      </sharedItems>
      <fieldGroup par="24" base="20">
        <rangePr groupBy="months" startDate="2023-07-01T00:00:00" endDate="2024-12-02T00:00:00"/>
        <groupItems count="14">
          <s v="&lt;7/1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" numFmtId="0" databaseField="0">
      <fieldGroup base="13">
        <rangePr groupBy="quarters" startDate="2023-07-14T00:00:00" endDate="2025-02-02T00:00:00"/>
        <groupItems count="6">
          <s v="&lt;7/14/2023"/>
          <s v="Qtr1"/>
          <s v="Qtr2"/>
          <s v="Qtr3"/>
          <s v="Qtr4"/>
          <s v="&gt;2/2/2025"/>
        </groupItems>
      </fieldGroup>
    </cacheField>
    <cacheField name="Years" numFmtId="0" databaseField="0">
      <fieldGroup base="13">
        <rangePr groupBy="years" startDate="2023-07-14T00:00:00" endDate="2025-02-02T00:00:00"/>
        <groupItems count="5">
          <s v="&lt;7/14/2023"/>
          <s v="2023"/>
          <s v="2024"/>
          <s v="2025"/>
          <s v="&gt;2/2/2025"/>
        </groupItems>
      </fieldGroup>
    </cacheField>
    <cacheField name="Quarters2" numFmtId="0" databaseField="0">
      <fieldGroup base="20">
        <rangePr groupBy="quarters" startDate="2023-07-01T00:00:00" endDate="2024-12-02T00:00:00"/>
        <groupItems count="6">
          <s v="&lt;7/1/2023"/>
          <s v="Qtr1"/>
          <s v="Qtr2"/>
          <s v="Qtr3"/>
          <s v="Qtr4"/>
          <s v="&gt;12/2/2024"/>
        </groupItems>
      </fieldGroup>
    </cacheField>
    <cacheField name="Years2" numFmtId="0" databaseField="0">
      <fieldGroup base="20">
        <rangePr groupBy="years" startDate="2023-07-01T00:00:00" endDate="2024-12-02T00:00:00"/>
        <groupItems count="4">
          <s v="&lt;7/1/2023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THIKEYAN NALLAMUTHU" refreshedDate="45121.53874733796" createdVersion="7" refreshedVersion="7" minRefreshableVersion="3" recordCount="331" xr:uid="{47B24D8B-D5C8-4269-BCB2-126640B676C0}">
  <cacheSource type="worksheet">
    <worksheetSource ref="A7:V336" sheet="For OCM"/>
  </cacheSource>
  <cacheFields count="23">
    <cacheField name="Year" numFmtId="0">
      <sharedItems containsSemiMixedTypes="0" containsString="0" containsNumber="1" containsInteger="1" minValue="2023" maxValue="2023"/>
    </cacheField>
    <cacheField name="Planning Ssn" numFmtId="49">
      <sharedItems/>
    </cacheField>
    <cacheField name="Biz" numFmtId="0">
      <sharedItems/>
    </cacheField>
    <cacheField name="Core Category" numFmtId="0">
      <sharedItems/>
    </cacheField>
    <cacheField name="Planning Sum" numFmtId="0">
      <sharedItems/>
    </cacheField>
    <cacheField name="Main Sample Code" numFmtId="49">
      <sharedItems/>
    </cacheField>
    <cacheField name="Item#" numFmtId="49">
      <sharedItems count="18">
        <s v="248J"/>
        <s v="249J"/>
        <s v="267I"/>
        <s v="269I"/>
        <s v="270I"/>
        <s v="320J"/>
        <s v="321J"/>
        <s v="433J"/>
        <s v="447I"/>
        <s v="550I"/>
        <s v="551I"/>
        <s v="621J"/>
        <s v="656J"/>
        <s v="693J"/>
        <s v="879J"/>
        <s v="908J"/>
        <s v="912I"/>
        <s v="937L"/>
      </sharedItems>
    </cacheField>
    <cacheField name="Coeff" numFmtId="164">
      <sharedItems containsSemiMixedTypes="0" containsString="0" containsNumber="1" minValue="1.6" maxValue="5.8"/>
    </cacheField>
    <cacheField name="Publish Flag for Factory" numFmtId="49">
      <sharedItems/>
    </cacheField>
    <cacheField name="Order Plan Number" numFmtId="49">
      <sharedItems containsSemiMixedTypes="0" containsString="0" containsNumber="1" containsInteger="1" minValue="83969703" maxValue="86268349"/>
    </cacheField>
    <cacheField name="Swng Prd Month" numFmtId="167">
      <sharedItems containsSemiMixedTypes="0" containsNonDate="0" containsDate="1" containsString="0" minDate="2023-01-01T00:00:00" maxDate="2023-11-02T00:00:00"/>
    </cacheField>
    <cacheField name="Order Plan Qty" numFmtId="165">
      <sharedItems containsSemiMixedTypes="0" containsString="0" containsNumber="1" containsInteger="1" minValue="120" maxValue="169992"/>
    </cacheField>
    <cacheField name="Order Plan Qty(Coeff)" numFmtId="165">
      <sharedItems containsSemiMixedTypes="0" containsString="0" containsNumber="1" containsInteger="1" minValue="432" maxValue="441979"/>
    </cacheField>
    <cacheField name="Prod Plan Type" numFmtId="0">
      <sharedItems count="5">
        <s v="Ph1"/>
        <s v="Ph2"/>
        <s v="Ph3(Adj)"/>
        <s v="Ph3(Add)"/>
        <s v="Ph3(Stk)"/>
      </sharedItems>
    </cacheField>
    <cacheField name="WH" numFmtId="166">
      <sharedItems containsSemiMixedTypes="0" containsNonDate="0" containsDate="1" containsString="0" minDate="2023-03-16T00:00:00" maxDate="2024-01-03T00:00:00"/>
    </cacheField>
    <cacheField name="Fbrc DL_x000a_(Requested)" numFmtId="166">
      <sharedItems containsDate="1" containsMixedTypes="1" minDate="2022-06-21T00:00:00" maxDate="2023-08-12T00:00:00"/>
    </cacheField>
    <cacheField name="Fbrc DL_x000a_(Answered)" numFmtId="49">
      <sharedItems/>
    </cacheField>
    <cacheField name="Trim DL (Requested)" numFmtId="166">
      <sharedItems containsDate="1" containsMixedTypes="1" minDate="2022-11-04T00:00:00" maxDate="2023-11-17T00:00:00"/>
    </cacheField>
    <cacheField name="Trim DL_x000a_(Answered)" numFmtId="49">
      <sharedItems/>
    </cacheField>
    <cacheField name="PO DL_x000a_(Requested)" numFmtId="166">
      <sharedItems containsDate="1" containsMixedTypes="1" minDate="2022-11-24T00:00:00" maxDate="2023-12-01T00:00:00" count="95">
        <d v="2023-03-07T00:00:00"/>
        <d v="2023-04-11T00:00:00"/>
        <d v="2023-03-28T00:00:00"/>
        <s v=""/>
        <d v="2023-08-14T00:00:00"/>
        <d v="2023-08-10T00:00:00"/>
        <d v="2023-08-03T00:00:00"/>
        <d v="2023-08-31T00:00:00"/>
        <d v="2023-09-07T00:00:00"/>
        <d v="2023-09-14T00:00:00"/>
        <d v="2023-09-28T00:00:00"/>
        <d v="2023-10-05T00:00:00"/>
        <d v="2023-10-24T00:00:00"/>
        <d v="2023-10-12T00:00:00"/>
        <d v="2023-11-14T00:00:00"/>
        <d v="2023-07-21T00:00:00"/>
        <d v="2023-06-22T00:00:00"/>
        <d v="2023-07-18T00:00:00"/>
        <d v="2023-07-25T00:00:00"/>
        <d v="2023-08-17T00:00:00"/>
        <d v="2023-08-22T00:00:00"/>
        <d v="2023-09-19T00:00:00"/>
        <d v="2023-08-24T00:00:00"/>
        <d v="2023-09-26T00:00:00"/>
        <d v="2023-09-21T00:00:00"/>
        <d v="2023-10-10T00:00:00"/>
        <d v="2023-10-19T00:00:00"/>
        <d v="2023-09-11T00:00:00"/>
        <d v="2023-11-21T00:00:00"/>
        <d v="2023-11-30T00:00:00"/>
        <d v="2023-01-31T00:00:00"/>
        <d v="2022-11-24T00:00:00"/>
        <d v="2023-01-24T00:00:00"/>
        <d v="2023-02-14T00:00:00"/>
        <d v="2023-05-31T00:00:00"/>
        <d v="2023-03-21T00:00:00"/>
        <d v="2023-02-21T00:00:00"/>
        <d v="2023-05-23T00:00:00"/>
        <d v="2023-07-06T00:00:00"/>
        <d v="2023-07-20T00:00:00"/>
        <d v="2023-07-26T00:00:00"/>
        <d v="2023-03-14T00:00:00"/>
        <d v="2023-08-08T00:00:00"/>
        <d v="2023-06-09T00:00:00"/>
        <d v="2023-06-20T00:00:00"/>
        <d v="2023-08-29T00:00:00"/>
        <d v="2023-09-22T00:00:00"/>
        <d v="2023-10-27T00:00:00"/>
        <d v="2023-05-09T00:00:00"/>
        <d v="2023-01-10T00:00:00"/>
        <d v="2023-02-07T00:00:00"/>
        <d v="2023-05-25T00:00:00"/>
        <d v="2023-06-15T00:00:00"/>
        <d v="2023-06-29T00:00:00"/>
        <d v="2023-07-28T00:00:00"/>
        <d v="2023-07-27T00:00:00"/>
        <d v="2023-09-01T00:00:00"/>
        <d v="2023-08-15T00:00:00"/>
        <d v="2023-08-06T00:00:00"/>
        <d v="2023-10-06T00:00:00"/>
        <d v="2022-12-27T00:00:00"/>
        <d v="2023-02-24T00:00:00"/>
        <d v="2023-05-11T00:00:00"/>
        <d v="2023-06-13T00:00:00"/>
        <d v="2023-08-20T00:00:00"/>
        <d v="2023-01-20T00:00:00"/>
        <d v="2023-02-10T00:00:00"/>
        <d v="2023-02-28T00:00:00"/>
        <d v="2023-08-28T00:00:00"/>
        <d v="2023-09-05T00:00:00"/>
        <d v="2023-02-16T00:00:00"/>
        <d v="2023-03-16T00:00:00"/>
        <d v="2023-03-23T00:00:00"/>
        <d v="2023-04-20T00:00:00"/>
        <d v="2023-05-04T00:00:00"/>
        <d v="2023-04-27T00:00:00"/>
        <d v="2023-05-18T00:00:00"/>
        <d v="2023-06-08T00:00:00"/>
        <d v="2023-01-13T00:00:00"/>
        <d v="2023-07-11T00:00:00"/>
        <d v="2023-09-12T00:00:00"/>
        <d v="2022-12-02T00:00:00"/>
        <d v="2022-12-06T00:00:00"/>
        <d v="2022-12-20T00:00:00"/>
        <d v="2023-07-13T00:00:00"/>
        <d v="2023-01-17T00:00:00"/>
        <d v="2023-06-27T00:00:00"/>
        <d v="2023-08-01T00:00:00"/>
        <d v="2023-05-26T00:00:00"/>
        <d v="2023-10-26T00:00:00"/>
        <d v="2023-11-09T00:00:00"/>
        <d v="2023-11-16T00:00:00"/>
        <d v="2022-12-07T00:00:00"/>
        <d v="2023-02-03T00:00:00"/>
        <d v="2023-10-20T00:00:00"/>
      </sharedItems>
    </cacheField>
    <cacheField name="PO DL_x000a_(Answered)" numFmtId="49">
      <sharedItems count="81">
        <s v="23/03/07"/>
        <s v=""/>
        <s v="(23/08/15)"/>
        <s v="(23/08/24)"/>
        <s v="(23/08/22)"/>
        <s v="(23/08/03)"/>
        <s v="(23/09/12)"/>
        <s v="(23/09/14)"/>
        <s v="(23/09/26)"/>
        <s v="(23/09/05)"/>
        <s v="(23/10/10)"/>
        <s v="(23/09/29)"/>
        <s v="(23/10/17)"/>
        <s v="(23/10/24)"/>
        <s v="(23/10/12)"/>
        <s v="(23/03/28)"/>
        <s v="(23/07/20)"/>
        <s v="(23/05/02)"/>
        <s v="(23/06/27)"/>
        <s v="(23/07/18)"/>
        <s v="(23/08/10)"/>
        <s v="(23/08/17)"/>
        <s v="(23/08/01)"/>
        <s v="(23/10/26)"/>
        <s v="(23/09/07)"/>
        <s v="(23/09/19)"/>
        <s v="(23/07/25)"/>
        <s v="(23/09/21)"/>
        <s v="(23/09/28)"/>
        <s v="(23/10/05)"/>
        <s v="(23/10/19)"/>
        <s v="(23/11/21)"/>
        <s v="(23/11/14)"/>
        <s v="23/03/14"/>
        <s v="23/02/28"/>
        <s v="23/01/31"/>
        <s v="(23/02/21)"/>
        <s v="(23/05/30)"/>
        <s v="23/02/21"/>
        <s v="(23/07/06)"/>
        <s v="(23/08/08)"/>
        <s v="(23/08/29)"/>
        <s v="23/01/03"/>
        <s v="23/01/24"/>
        <s v="(23/05/16)"/>
        <s v="(23/05/04)"/>
        <s v="23/04/11"/>
        <s v="23/06/29"/>
        <s v="(23/07/29)"/>
        <s v="(23/08/31)"/>
        <s v="23/05/09"/>
        <s v="(23/07/04)"/>
        <s v="(23/05/09)"/>
        <s v="(23/06/06)"/>
        <s v="(23/01/10)"/>
        <s v="(23/08/30)"/>
        <s v="(23/07/11)"/>
        <s v="23/02/07"/>
        <s v="(23/09/06)"/>
        <s v="(23/02/16)"/>
        <s v="23/03/03"/>
        <s v="23/03/23"/>
        <s v="23/03/10"/>
        <s v="23/03/17"/>
        <s v="23/04/18"/>
        <s v="(23/05/23)"/>
        <s v="(23/06/22)"/>
        <s v="22/11/18"/>
        <s v="22/12/20"/>
        <s v="(23/07/13)"/>
        <s v="(23/09/20)"/>
        <s v="(23/10/06)"/>
        <s v="23/01/17"/>
        <s v="23/03/21"/>
        <s v="23/06/06"/>
        <s v="(23/06/20)"/>
        <s v="23/08/03"/>
        <s v="(23/11/09)"/>
        <s v="(23/11/16)"/>
        <s v="23/02/03"/>
        <s v="(23/07/27)"/>
      </sharedItems>
    </cacheField>
    <cacheField name="EXF" numFmtId="166">
      <sharedItems containsSemiMixedTypes="0" containsNonDate="0" containsDate="1" containsString="0" minDate="2023-03-09T00:00:00" maxDate="2023-12-11T00:00:00" count="133">
        <d v="2023-06-26T00:00:00"/>
        <d v="2023-07-08T00:00:00"/>
        <d v="2023-07-22T00:00:00"/>
        <d v="2023-07-27T00:00:00"/>
        <d v="2023-08-08T00:00:00"/>
        <d v="2023-08-30T00:00:00"/>
        <d v="2023-09-03T00:00:00"/>
        <d v="2023-09-11T00:00:00"/>
        <d v="2023-09-23T00:00:00"/>
        <d v="2023-09-27T00:00:00"/>
        <d v="2023-10-07T00:00:00"/>
        <d v="2023-10-13T00:00:00"/>
        <d v="2023-10-20T00:00:00"/>
        <d v="2023-10-22T00:00:00"/>
        <d v="2023-10-28T00:00:00"/>
        <d v="2023-11-04T00:00:00"/>
        <d v="2023-12-04T00:00:00"/>
        <d v="2023-06-16T00:00:00"/>
        <d v="2023-06-24T00:00:00"/>
        <d v="2023-07-31T00:00:00"/>
        <d v="2023-08-22T00:00:00"/>
        <d v="2023-08-25T00:00:00"/>
        <d v="2023-08-27T00:00:00"/>
        <d v="2023-08-29T00:00:00"/>
        <d v="2023-09-06T00:00:00"/>
        <d v="2023-09-08T00:00:00"/>
        <d v="2023-09-09T00:00:00"/>
        <d v="2023-09-12T00:00:00"/>
        <d v="2023-09-20T00:00:00"/>
        <d v="2023-09-21T00:00:00"/>
        <d v="2023-09-24T00:00:00"/>
        <d v="2023-09-30T00:00:00"/>
        <d v="2023-10-01T00:00:00"/>
        <d v="2023-10-08T00:00:00"/>
        <d v="2023-10-09T00:00:00"/>
        <d v="2023-10-15T00:00:00"/>
        <d v="2023-10-21T00:00:00"/>
        <d v="2023-10-25T00:00:00"/>
        <d v="2023-10-29T00:00:00"/>
        <d v="2023-11-17T00:00:00"/>
        <d v="2023-12-02T00:00:00"/>
        <d v="2023-12-10T00:00:00"/>
        <d v="2023-04-14T00:00:00"/>
        <d v="2023-05-06T00:00:00"/>
        <d v="2023-05-14T00:00:00"/>
        <d v="2023-05-20T00:00:00"/>
        <d v="2023-06-15T00:00:00"/>
        <d v="2023-07-06T00:00:00"/>
        <d v="2023-07-14T00:00:00"/>
        <d v="2023-07-20T00:00:00"/>
        <d v="2023-08-03T00:00:00"/>
        <d v="2023-08-06T00:00:00"/>
        <d v="2023-08-12T00:00:00"/>
        <d v="2023-08-14T00:00:00"/>
        <d v="2023-08-18T00:00:00"/>
        <d v="2023-08-21T00:00:00"/>
        <d v="2023-08-31T00:00:00"/>
        <d v="2023-09-04T00:00:00"/>
        <d v="2023-09-05T00:00:00"/>
        <d v="2023-10-06T00:00:00"/>
        <d v="2023-10-16T00:00:00"/>
        <d v="2023-11-08T00:00:00"/>
        <d v="2023-05-19T00:00:00"/>
        <d v="2023-06-01T00:00:00"/>
        <d v="2023-06-03T00:00:00"/>
        <d v="2023-06-05T00:00:00"/>
        <d v="2023-06-06T00:00:00"/>
        <d v="2023-06-08T00:00:00"/>
        <d v="2023-06-14T00:00:00"/>
        <d v="2023-07-01T00:00:00"/>
        <d v="2023-07-03T00:00:00"/>
        <d v="2023-07-24T00:00:00"/>
        <d v="2023-07-30T00:00:00"/>
        <d v="2023-08-09T00:00:00"/>
        <d v="2023-08-24T00:00:00"/>
        <d v="2023-09-14T00:00:00"/>
        <d v="2023-09-19T00:00:00"/>
        <d v="2023-10-10T00:00:00"/>
        <d v="2023-10-17T00:00:00"/>
        <d v="2023-04-17T00:00:00"/>
        <d v="2023-06-10T00:00:00"/>
        <d v="2023-06-25T00:00:00"/>
        <d v="2023-07-09T00:00:00"/>
        <d v="2023-07-15T00:00:00"/>
        <d v="2023-07-25T00:00:00"/>
        <d v="2023-09-02T00:00:00"/>
        <d v="2023-05-11T00:00:00"/>
        <d v="2023-05-23T00:00:00"/>
        <d v="2023-05-27T00:00:00"/>
        <d v="2023-07-23T00:00:00"/>
        <d v="2023-08-16T00:00:00"/>
        <d v="2023-10-26T00:00:00"/>
        <d v="2023-09-16T00:00:00"/>
        <d v="2023-03-09T00:00:00"/>
        <d v="2023-04-05T00:00:00"/>
        <d v="2023-04-12T00:00:00"/>
        <d v="2023-05-24T00:00:00"/>
        <d v="2023-05-31T00:00:00"/>
        <d v="2023-06-04T00:00:00"/>
        <d v="2023-06-13T00:00:00"/>
        <d v="2023-06-17T00:00:00"/>
        <d v="2023-08-17T00:00:00"/>
        <d v="2023-09-17T00:00:00"/>
        <d v="2023-04-30T00:00:00"/>
        <d v="2023-05-30T00:00:00"/>
        <d v="2023-06-30T00:00:00"/>
        <d v="2023-07-11T00:00:00"/>
        <d v="2023-07-21T00:00:00"/>
        <d v="2023-08-10T00:00:00"/>
        <d v="2023-08-15T00:00:00"/>
        <d v="2023-08-20T00:00:00"/>
        <d v="2023-04-28T00:00:00"/>
        <d v="2023-05-12T00:00:00"/>
        <d v="2023-05-21T00:00:00"/>
        <d v="2023-06-20T00:00:00"/>
        <d v="2023-08-01T00:00:00"/>
        <d v="2023-08-26T00:00:00"/>
        <d v="2023-10-03T00:00:00"/>
        <d v="2023-07-07T00:00:00"/>
        <d v="2023-09-13T00:00:00"/>
        <d v="2023-10-18T00:00:00"/>
        <d v="2023-05-09T00:00:00"/>
        <d v="2023-05-25T00:00:00"/>
        <d v="2023-05-29T00:00:00"/>
        <d v="2023-09-26T00:00:00"/>
        <d v="2023-11-01T00:00:00"/>
        <d v="2023-10-30T00:00:00"/>
        <d v="2023-11-19T00:00:00"/>
        <d v="2023-11-23T00:00:00"/>
        <d v="2023-11-30T00:00:00"/>
        <d v="2023-07-16T00:00:00"/>
        <d v="2023-10-04T00:00:00"/>
        <d v="2023-11-05T00:00:00"/>
      </sharedItems>
      <fieldGroup par="22" base="21">
        <rangePr groupBy="days" startDate="2023-03-09T00:00:00" endDate="2023-12-11T00:00:00"/>
        <groupItems count="368">
          <s v="&lt;3/9/2023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11/2023"/>
        </groupItems>
      </fieldGroup>
    </cacheField>
    <cacheField name="Months" numFmtId="0" databaseField="0">
      <fieldGroup base="21">
        <rangePr groupBy="months" startDate="2023-03-09T00:00:00" endDate="2023-12-11T00:00:00"/>
        <groupItems count="14">
          <s v="&lt;3/9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n v="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849371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s v="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(22/12/20)_x000a_"/>
    <d v="2023-01-13T00:00:00"/>
    <s v=""/>
    <d v="2022-11-06T00:00:00"/>
    <s v=""/>
    <n v="0"/>
    <s v=""/>
    <s v=""/>
    <s v=""/>
    <d v="2023-01-26T00:00:00"/>
    <s v="(23/01/04)"/>
    <d v="2023-01-27T00:00:00"/>
    <s v=""/>
    <d v="2022-11-06T00:00:00"/>
    <s v=""/>
    <n v="0"/>
    <s v=""/>
    <s v=""/>
    <n v="24"/>
    <n v="12"/>
    <n v="12"/>
    <n v="16"/>
    <n v="6400"/>
    <s v="Y"/>
    <s v="N"/>
    <s v=""/>
    <s v="Possible WH- 2023/03/26"/>
    <s v="2023/03/01"/>
    <n v="7"/>
    <n v="33"/>
    <s v="IN"/>
    <s v="IN"/>
    <s v="N"/>
    <d v="2022-10-28T00:13:23"/>
    <s v="APIPRM223"/>
    <s v=""/>
    <s v="Automatic Planning"/>
    <d v="2023-01-14T07:34:22"/>
    <s v="00651092"/>
    <s v="KAWASAKI Kenta[FRIN:Production Planning](川﨑 健太)"/>
    <s v="Production Plan Excel"/>
    <x v="0"/>
    <x v="0"/>
    <d v="2023-03-01T00:00:00"/>
    <d v="2023-01-19T00:00:00"/>
    <s v="Past"/>
    <n v="41"/>
    <m/>
    <n v="41"/>
    <n v="0"/>
    <m/>
    <x v="0"/>
  </r>
  <r>
    <n v="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5"/>
    <s v="8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0000"/>
    <s v="Y"/>
    <s v="N"/>
    <s v=""/>
    <s v=""/>
    <s v="2023/03/06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4"/>
    <s v="8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d v="2022-12-16T00:00:00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4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5"/>
    <s v="8th-3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3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6"/>
    <s v="9th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5200"/>
    <s v="Y"/>
    <s v="N"/>
    <s v=""/>
    <s v=""/>
    <s v="2023/04/05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4-05T00:00:00"/>
    <s v=""/>
    <s v="Y"/>
    <s v=""/>
    <m/>
    <s v=""/>
    <s v=""/>
    <m/>
    <x v="0"/>
  </r>
  <r>
    <n v="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849387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d v="2023-01-06T00:00:00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23/01/19_x000a_"/>
    <d v="2023-01-13T00:00:00"/>
    <s v=""/>
    <d v="2022-11-06T00:00:00"/>
    <s v=""/>
    <n v="0"/>
    <s v=""/>
    <s v=""/>
    <s v=""/>
    <d v="2023-01-26T00:00:00"/>
    <s v="23/01/13"/>
    <d v="2023-01-27T00:00:00"/>
    <s v=""/>
    <d v="2022-11-06T00:00:00"/>
    <s v=""/>
    <n v="0"/>
    <s v=""/>
    <s v=""/>
    <n v="24"/>
    <n v="12"/>
    <n v="12"/>
    <n v="16"/>
    <n v="1600"/>
    <s v="Y"/>
    <s v="N"/>
    <s v=""/>
    <s v="Possible WH - 2023/03/26"/>
    <s v="2023/03/01"/>
    <n v="7"/>
    <n v="33"/>
    <s v="IN"/>
    <s v="IN"/>
    <s v="N"/>
    <d v="2022-10-28T00:13:23"/>
    <s v="APIPRM223"/>
    <s v=""/>
    <s v="Automatic Planning"/>
    <d v="2023-01-18T15:08:22"/>
    <s v="00691381"/>
    <s v="MORITA SHUN[FRSH:PDSH Production Planning](森田 峻)"/>
    <s v="Production View"/>
    <x v="0"/>
    <x v="1"/>
    <d v="2023-03-01T00:00:00"/>
    <d v="2023-01-19T00:00:00"/>
    <s v="Past"/>
    <n v="41"/>
    <m/>
    <n v="41"/>
    <n v="0"/>
    <m/>
    <x v="0"/>
  </r>
  <r>
    <n v="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172675"/>
    <s v="8th"/>
    <x v="0"/>
    <d v="2023-02-13T00:00:00"/>
    <n v="0"/>
    <n v="0"/>
    <s v="Ship"/>
    <s v="STOP"/>
    <s v=""/>
    <d v="2023-04-21T00:00:00"/>
    <s v=""/>
    <d v="2023-04-21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850"/>
    <s v="Y"/>
    <s v="N"/>
    <s v=""/>
    <s v=""/>
    <s v="2023/03/12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1"/>
    <d v="2023-03-12T00:00:00"/>
    <s v=""/>
    <s v="Y"/>
    <s v=""/>
    <m/>
    <s v=""/>
    <s v=""/>
    <m/>
    <x v="0"/>
  </r>
  <r>
    <n v="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4404413"/>
    <s v="4th-1"/>
    <x v="2"/>
    <d v="2023-01-02T00:00:00"/>
    <n v="3000"/>
    <n v="15900"/>
    <s v="Ship"/>
    <s v="Ph3(Add)"/>
    <s v=""/>
    <d v="2023-03-18T00:00:00"/>
    <d v="2023-03-18T00:00:00"/>
    <d v="2023-04-12T00:00:00"/>
    <s v=""/>
    <s v=""/>
    <s v=""/>
    <s v=""/>
    <d v="2022-07-05T00:00:00"/>
    <s v=""/>
    <n v="0"/>
    <s v=""/>
    <s v=""/>
    <s v=""/>
    <s v=""/>
    <s v="22/07/1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d v="2022-12-02T00:00:00"/>
    <s v="(22/12/06)_x000a_"/>
    <s v=""/>
    <s v=""/>
    <d v="2022-07-05T00:00:00"/>
    <d v="2022-12-02T00:00:00"/>
    <n v="3000"/>
    <s v="T0723-455400-003"/>
    <s v="05 : Vendor Accepted"/>
    <s v=""/>
    <d v="2023-01-05T00:00:00"/>
    <s v="(22/12/13)"/>
    <s v=""/>
    <s v=""/>
    <d v="2022-07-05T00:00:00"/>
    <d v="2023-01-04T00:00:00"/>
    <n v="3000"/>
    <s v="P0723-455400-004"/>
    <s v="99 : Closed"/>
    <n v="16"/>
    <n v="12"/>
    <n v="12"/>
    <n v="12"/>
    <n v="0"/>
    <s v="Y"/>
    <s v="N"/>
    <s v=""/>
    <s v=""/>
    <s v="2023/02/06"/>
    <n v="7"/>
    <n v="33"/>
    <s v="IN"/>
    <s v="IN"/>
    <s v="N"/>
    <d v="2022-07-05T23:30:50"/>
    <s v="APIPRM223"/>
    <s v=""/>
    <s v="Automatic Planning"/>
    <d v="2023-01-05T00:37:11"/>
    <s v="00430107"/>
    <s v="HIRAI Rie[UQFR:UQEU Merchanding Planning (Paris Office)]"/>
    <s v="Update From PO"/>
    <x v="1"/>
    <x v="2"/>
    <d v="2023-02-06T00:00:00"/>
    <d v="2022-12-02T00:00:00"/>
    <s v="Past"/>
    <n v="66"/>
    <m/>
    <n v="66"/>
    <n v="198000"/>
    <m/>
    <x v="1"/>
  </r>
  <r>
    <n v="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7"/>
    <s v="4th-2"/>
    <x v="2"/>
    <d v="2023-01-02T00:00:00"/>
    <n v="0"/>
    <n v="0"/>
    <s v="Ship"/>
    <s v="STOP"/>
    <s v=""/>
    <d v="2023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2T00:00:00"/>
    <s v="_x000a_"/>
    <s v=""/>
    <s v=""/>
    <s v=""/>
    <s v=""/>
    <n v="0"/>
    <s v=""/>
    <s v=""/>
    <s v=""/>
    <d v="2023-01-06T00:00:00"/>
    <s v="23/01/06"/>
    <s v=""/>
    <s v=""/>
    <s v=""/>
    <s v=""/>
    <n v="0"/>
    <s v=""/>
    <s v=""/>
    <n v="16"/>
    <n v="12"/>
    <n v="12"/>
    <n v="12"/>
    <n v="0"/>
    <s v="Y"/>
    <s v="N"/>
    <s v=""/>
    <s v=""/>
    <s v="2023/02/06"/>
    <n v="7"/>
    <n v="33"/>
    <s v="IN"/>
    <s v="IN"/>
    <s v="N"/>
    <d v="2022-12-05T05:51:52"/>
    <s v="00691381"/>
    <s v="MORITA SHUN[FRSH:PDSH Production Planning](森田 峻)"/>
    <s v="Production View"/>
    <d v="2023-01-05T14:45:16"/>
    <s v="00691381"/>
    <s v="MORITA SHUN[FRSH:PDSH Production Planning](森田 峻)"/>
    <s v="Production View"/>
    <x v="0"/>
    <x v="2"/>
    <d v="2023-02-06T00:00:00"/>
    <d v="2022-12-12T00:00:00"/>
    <s v="Past"/>
    <n v="56"/>
    <m/>
    <n v="56"/>
    <n v="0"/>
    <m/>
    <x v="0"/>
  </r>
  <r>
    <n v="1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5072311"/>
    <s v="5th-1"/>
    <x v="2"/>
    <d v="2023-01-09T00:00:00"/>
    <n v="1992"/>
    <n v="10558"/>
    <s v="Ship"/>
    <s v="Ph3(Add)"/>
    <s v=""/>
    <d v="2023-03-22T00:00:00"/>
    <d v="2023-03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2T00:00:00"/>
    <s v="_x000a_"/>
    <s v=""/>
    <s v=""/>
    <s v=""/>
    <d v="2022-12-02T00:00:00"/>
    <n v="1992"/>
    <s v="T0723-455400-004"/>
    <s v="05 : Vendor Accepted"/>
    <s v=""/>
    <d v="2023-01-10T00:00:00"/>
    <s v=""/>
    <s v=""/>
    <s v=""/>
    <s v=""/>
    <d v="2023-01-04T00:00:00"/>
    <n v="1992"/>
    <s v="P0723-455400-003"/>
    <s v="99 : Closed"/>
    <n v="16"/>
    <n v="12"/>
    <n v="12"/>
    <n v="12"/>
    <n v="0"/>
    <s v="Y"/>
    <s v="N"/>
    <s v=""/>
    <s v=""/>
    <s v="2023/02/10"/>
    <n v="7"/>
    <n v="33"/>
    <s v="IN"/>
    <s v="IN"/>
    <s v="N"/>
    <d v="2022-12-02T09:20:53"/>
    <s v="00651092"/>
    <s v="KAWASAKI Kenta[FRIN:Production Planning](川﨑 健太)"/>
    <s v="Production Plan Excel"/>
    <d v="2023-01-05T00:37:11"/>
    <s v="00430107"/>
    <s v="HIRAI Rie[UQFR:UQEU Merchanding Planning (Paris Office)]"/>
    <s v="Update From PO"/>
    <x v="1"/>
    <x v="2"/>
    <d v="2023-02-10T00:00:00"/>
    <d v="2022-12-02T00:00:00"/>
    <s v="Past"/>
    <n v="70"/>
    <m/>
    <n v="70"/>
    <n v="139440"/>
    <m/>
    <x v="1"/>
  </r>
  <r>
    <n v="1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8"/>
    <s v="5th-2"/>
    <x v="2"/>
    <d v="2023-01-02T00:00:00"/>
    <n v="0"/>
    <n v="0"/>
    <s v="Ship"/>
    <s v="STOP"/>
    <s v=""/>
    <d v="2023-03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6T00:00:00"/>
    <s v="22/12/16_x000a_"/>
    <s v=""/>
    <s v=""/>
    <s v=""/>
    <s v=""/>
    <n v="0"/>
    <s v=""/>
    <s v=""/>
    <s v=""/>
    <d v="2023-01-10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2/10"/>
    <n v="7"/>
    <n v="33"/>
    <s v="IN"/>
    <s v="IN"/>
    <s v="N"/>
    <d v="2022-12-05T05:51:52"/>
    <s v="00691381"/>
    <s v="MORITA SHUN[FRSH:PDSH Production Planning](森田 峻)"/>
    <s v="Production View"/>
    <d v="2022-12-15T05:15:08"/>
    <s v="00691381"/>
    <s v="MORITA SHUN[FRSH:PDSH Production Planning](森田 峻)"/>
    <s v="Production View"/>
    <x v="0"/>
    <x v="2"/>
    <d v="2023-02-10T00:00:00"/>
    <d v="2022-12-16T00:00:00"/>
    <s v="Past"/>
    <n v="56"/>
    <m/>
    <n v="56"/>
    <n v="0"/>
    <m/>
    <x v="0"/>
  </r>
  <r>
    <n v="1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NotPub"/>
    <s v=""/>
    <d v="2023-07-31T00:00:00"/>
    <d v="2023-07-31T00:00:00"/>
    <x v="0"/>
    <n v="83880333"/>
    <s v="6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7-19T00:00:00"/>
    <s v="(22/11/01)"/>
    <s v=""/>
    <s v=""/>
    <s v=""/>
    <d v="2022-07-14T00:00:00"/>
    <n v="5000"/>
    <s v="F0723-0005122079-015"/>
    <s v="05 : Vendor Accepted"/>
    <s v=""/>
    <s v=""/>
    <s v=""/>
    <s v=""/>
    <s v=""/>
    <s v=""/>
    <s v=""/>
    <n v="0"/>
    <s v=""/>
    <s v=""/>
    <s v=""/>
    <s v=""/>
    <s v="23/01/03_x000a_"/>
    <s v=""/>
    <s v=""/>
    <s v=""/>
    <s v=""/>
    <n v="0"/>
    <s v=""/>
    <s v=""/>
    <s v=""/>
    <s v=""/>
    <s v="23/01/27"/>
    <s v=""/>
    <s v=""/>
    <s v=""/>
    <s v=""/>
    <n v="0"/>
    <s v=""/>
    <s v=""/>
    <n v="16"/>
    <n v="12"/>
    <n v="12"/>
    <n v="12"/>
    <n v="5000"/>
    <s v="Y"/>
    <s v="N"/>
    <s v=""/>
    <s v="Possible WH 04/08"/>
    <s v="2023/03/03"/>
    <n v="7"/>
    <n v="33"/>
    <s v="IN"/>
    <s v="IN"/>
    <s v="N"/>
    <d v="2022-04-29T15:46:30"/>
    <s v="00691381"/>
    <s v="MORITA SHUN[FRSH:PDSH Production Planning](森田 峻)"/>
    <s v="Production Plan Excel"/>
    <d v="2022-11-12T22:03:21"/>
    <s v="00651092"/>
    <s v="KAWASAKI Kenta[FRIN:Production Planning](川﨑 健太)"/>
    <s v="Production Plan Excel"/>
    <x v="0"/>
    <x v="2"/>
    <d v="2023-03-03T00:00:00"/>
    <s v=""/>
    <s v="Y"/>
    <s v=""/>
    <m/>
    <s v=""/>
    <s v=""/>
    <m/>
    <x v="0"/>
  </r>
  <r>
    <n v="1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4784838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350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2"/>
    <d v="2023-03-01T00:00:00"/>
    <d v="2022-12-27T00:00:00"/>
    <s v="Past"/>
    <n v="64"/>
    <m/>
    <n v="64"/>
    <n v="0"/>
    <m/>
    <x v="0"/>
  </r>
  <r>
    <n v="1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9240"/>
    <n v="9240"/>
    <n v="0"/>
    <n v="2628"/>
    <n v="0"/>
    <d v="2022-12-15T00:00:00"/>
    <s v="Pub"/>
    <s v=""/>
    <d v="2023-07-31T00:00:00"/>
    <d v="2023-07-31T00:00:00"/>
    <x v="0"/>
    <n v="84784420"/>
    <s v="4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54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3"/>
    <d v="2023-03-01T00:00:00"/>
    <d v="2022-12-27T00:00:00"/>
    <s v="Past"/>
    <n v="64"/>
    <m/>
    <n v="64"/>
    <n v="0"/>
    <m/>
    <x v="0"/>
  </r>
  <r>
    <n v="1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7"/>
    <s v="9th-1"/>
    <x v="2"/>
    <d v="2023-01-02T00:00:00"/>
    <n v="0"/>
    <n v="0"/>
    <s v="Ship"/>
    <s v="STOP"/>
    <s v=""/>
    <d v="2023-04-02T00:00:00"/>
    <s v=""/>
    <d v="2023-04-10T00:00:00"/>
    <s v=""/>
    <s v=""/>
    <s v=""/>
    <s v=""/>
    <d v="2022-09-20T00:00:00"/>
    <s v=""/>
    <n v="0"/>
    <s v=""/>
    <s v=""/>
    <s v=""/>
    <d v="2022-10-28T00:00:00"/>
    <s v="22/10/28"/>
    <d v="2022-10-28T00:00:00"/>
    <d v="2022-12-16T00:00:00"/>
    <d v="2022-10-02T00:00:00"/>
    <s v=""/>
    <n v="0"/>
    <s v=""/>
    <s v=""/>
    <d v="2022-12-16T00:00:00"/>
    <s v=""/>
    <s v=""/>
    <s v=""/>
    <s v=""/>
    <d v="2022-09-20T00:00:00"/>
    <s v=""/>
    <n v="0"/>
    <s v=""/>
    <s v=""/>
    <s v=""/>
    <d v="2022-12-27T00:00:00"/>
    <s v="23/01/10_x000a_"/>
    <d v="2023-01-20T00:00:00"/>
    <s v=""/>
    <d v="2022-09-20T00:00:00"/>
    <s v=""/>
    <n v="0"/>
    <s v=""/>
    <s v=""/>
    <s v=""/>
    <d v="2023-01-10T00:00:00"/>
    <s v="23/01/20"/>
    <d v="2023-01-27T00:00:00"/>
    <s v=""/>
    <d v="2022-09-20T00:00:00"/>
    <s v=""/>
    <n v="0"/>
    <s v=""/>
    <s v=""/>
    <n v="24"/>
    <n v="12"/>
    <n v="12"/>
    <n v="24"/>
    <n v="12600"/>
    <s v="Y"/>
    <s v="N"/>
    <s v=""/>
    <s v="Possible WH - 04/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8"/>
    <s v="9th-2"/>
    <x v="2"/>
    <d v="2023-01-02T00:00:00"/>
    <n v="0"/>
    <n v="0"/>
    <s v="Ship"/>
    <s v="STOP"/>
    <s v=""/>
    <d v="2023-04-02T00:00:00"/>
    <s v=""/>
    <d v="2023-03-13T00:00:00"/>
    <s v=""/>
    <s v=""/>
    <s v=""/>
    <s v=""/>
    <d v="2022-09-20T00:00:00"/>
    <s v=""/>
    <n v="0"/>
    <s v=""/>
    <s v=""/>
    <s v=""/>
    <d v="2022-10-28T00:00:00"/>
    <s v="22/10/28"/>
    <d v="2022-10-14T00:00:00"/>
    <s v=""/>
    <d v="2022-09-22T00:00:00"/>
    <s v=""/>
    <n v="0"/>
    <s v=""/>
    <s v=""/>
    <s v=""/>
    <s v=""/>
    <s v=""/>
    <s v=""/>
    <s v=""/>
    <d v="2022-09-20T00:00:00"/>
    <s v=""/>
    <n v="0"/>
    <s v=""/>
    <s v=""/>
    <s v=""/>
    <d v="2022-12-27T00:00:00"/>
    <s v="23/01/10_x000a_"/>
    <d v="2022-12-23T00:00:00"/>
    <s v=""/>
    <d v="2022-09-20T00:00:00"/>
    <s v=""/>
    <n v="0"/>
    <s v=""/>
    <s v=""/>
    <s v=""/>
    <d v="2023-01-10T00:00:00"/>
    <s v="23/01/20"/>
    <d v="2022-12-30T00:00:00"/>
    <s v=""/>
    <d v="2022-09-20T00:00:00"/>
    <s v=""/>
    <n v="0"/>
    <s v=""/>
    <s v=""/>
    <n v="24"/>
    <n v="12"/>
    <n v="12"/>
    <n v="24"/>
    <n v="7560"/>
    <s v="Y"/>
    <s v="N"/>
    <s v=""/>
    <s v="Possible WH 04-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62261"/>
    <s v="10th"/>
    <x v="0"/>
    <d v="2023-02-06T00:00:00"/>
    <n v="0"/>
    <n v="0"/>
    <s v="Ship"/>
    <s v="STOP"/>
    <s v=""/>
    <d v="2023-04-15T00:00:00"/>
    <s v=""/>
    <d v="2023-04-26T00:00:00"/>
    <s v=""/>
    <s v=""/>
    <s v=""/>
    <s v=""/>
    <d v="2022-07-14T00:00:00"/>
    <s v=""/>
    <n v="0"/>
    <s v=""/>
    <s v=""/>
    <s v=""/>
    <d v="2022-08-09T00:00:00"/>
    <s v="22/08/09"/>
    <d v="2022-08-02T00:00:00"/>
    <s v=""/>
    <d v="2022-07-19T00:00:00"/>
    <d v="2022-08-04T00:00:00"/>
    <n v="5300"/>
    <s v="F0723-0005122079-016"/>
    <s v="05 : Vendor Accepted"/>
    <s v=""/>
    <s v=""/>
    <s v=""/>
    <s v=""/>
    <s v=""/>
    <d v="2022-07-14T00:00:00"/>
    <s v=""/>
    <n v="0"/>
    <s v=""/>
    <s v=""/>
    <s v=""/>
    <s v=""/>
    <s v="_x000a_"/>
    <s v=""/>
    <s v=""/>
    <d v="2022-07-14T00:00:00"/>
    <s v=""/>
    <n v="0"/>
    <s v=""/>
    <s v=""/>
    <s v=""/>
    <s v=""/>
    <s v=""/>
    <s v=""/>
    <s v=""/>
    <d v="2022-07-14T00:00:00"/>
    <s v=""/>
    <n v="0"/>
    <s v=""/>
    <s v=""/>
    <n v="24"/>
    <n v="12"/>
    <n v="12"/>
    <n v="24"/>
    <n v="5300"/>
    <s v="Y"/>
    <s v="N"/>
    <s v=""/>
    <s v=""/>
    <s v="2023/03/06"/>
    <n v="7"/>
    <n v="33"/>
    <s v="IN"/>
    <s v="IN"/>
    <s v="N"/>
    <d v="2022-07-14T23:57:37"/>
    <s v="APIPRM223"/>
    <s v=""/>
    <s v="Automatic Planning"/>
    <d v="2022-11-07T19:35:03"/>
    <s v="plnprp20615bl01PrdplnSend"/>
    <s v=""/>
    <s v="Fix Flag Update"/>
    <x v="0"/>
    <x v="4"/>
    <d v="2023-03-06T00:00:00"/>
    <s v=""/>
    <s v="Y"/>
    <s v=""/>
    <m/>
    <s v=""/>
    <s v=""/>
    <m/>
    <x v="0"/>
  </r>
  <r>
    <n v="1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7"/>
    <s v="11th-1"/>
    <x v="0"/>
    <d v="2023-02-06T00:00:00"/>
    <n v="0"/>
    <n v="0"/>
    <s v="Ship"/>
    <s v="STOP"/>
    <s v=""/>
    <d v="2023-05-03T00:00:00"/>
    <s v=""/>
    <s v=""/>
    <s v=""/>
    <s v=""/>
    <s v=""/>
    <s v=""/>
    <s v=""/>
    <s v=""/>
    <n v="0"/>
    <s v=""/>
    <s v=""/>
    <s v=""/>
    <d v="2022-08-09T00:00:00"/>
    <s v="22/08/0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2/12/06)_x000a_"/>
    <s v=""/>
    <s v=""/>
    <s v=""/>
    <s v=""/>
    <n v="0"/>
    <s v=""/>
    <s v=""/>
    <s v=""/>
    <s v=""/>
    <s v="(22/12/13)"/>
    <s v=""/>
    <s v=""/>
    <s v=""/>
    <s v=""/>
    <n v="0"/>
    <s v=""/>
    <s v=""/>
    <n v="24"/>
    <n v="12"/>
    <n v="12"/>
    <n v="24"/>
    <n v="18200"/>
    <s v="Y"/>
    <s v="N"/>
    <s v=""/>
    <s v=""/>
    <s v="2023/03/24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1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04550"/>
    <s v="11th-2"/>
    <x v="0"/>
    <d v="2023-02-06T00:00:00"/>
    <n v="0"/>
    <n v="0"/>
    <s v="Ship"/>
    <s v="STOP"/>
    <s v=""/>
    <d v="2023-05-03T00:00:00"/>
    <s v=""/>
    <d v="2023-04-12T00:00:00"/>
    <s v=""/>
    <s v=""/>
    <s v=""/>
    <s v=""/>
    <d v="2022-07-05T00:00:00"/>
    <s v=""/>
    <n v="0"/>
    <s v=""/>
    <s v=""/>
    <s v=""/>
    <d v="2022-08-09T00:00:00"/>
    <s v="22/08/0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s v=""/>
    <s v="(22/12/06)_x000a_"/>
    <s v=""/>
    <s v=""/>
    <d v="2022-07-05T00:00:00"/>
    <s v=""/>
    <n v="0"/>
    <s v=""/>
    <s v=""/>
    <s v=""/>
    <s v=""/>
    <s v="(22/12/13)"/>
    <s v=""/>
    <s v=""/>
    <d v="2022-07-05T00:00:00"/>
    <s v=""/>
    <n v="0"/>
    <s v=""/>
    <s v=""/>
    <n v="24"/>
    <n v="12"/>
    <n v="12"/>
    <n v="24"/>
    <n v="19000"/>
    <s v="Y"/>
    <s v="N"/>
    <s v=""/>
    <s v=""/>
    <s v="2023/03/24"/>
    <n v="7"/>
    <n v="33"/>
    <s v="IN"/>
    <s v="IN"/>
    <s v="N"/>
    <d v="2022-07-05T23:30:50"/>
    <s v="APIPRM223"/>
    <s v=""/>
    <s v="Automatic Planning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2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8"/>
    <s v="12th"/>
    <x v="1"/>
    <d v="2023-03-06T00:00:00"/>
    <n v="0"/>
    <n v="0"/>
    <s v="Ship"/>
    <s v="STOP"/>
    <s v=""/>
    <d v="2023-05-13T00:00:00"/>
    <s v=""/>
    <s v=""/>
    <s v=""/>
    <s v=""/>
    <s v=""/>
    <s v=""/>
    <s v=""/>
    <s v=""/>
    <n v="0"/>
    <s v=""/>
    <s v=""/>
    <s v=""/>
    <d v="2022-07-19T00:00:00"/>
    <s v="22/07/1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3/01/03)_x000a_"/>
    <s v=""/>
    <s v=""/>
    <s v=""/>
    <s v=""/>
    <n v="0"/>
    <s v=""/>
    <s v=""/>
    <s v=""/>
    <s v=""/>
    <s v="(23/01/10)"/>
    <s v=""/>
    <s v=""/>
    <s v=""/>
    <s v=""/>
    <n v="0"/>
    <s v=""/>
    <s v=""/>
    <n v="24"/>
    <n v="12"/>
    <n v="12"/>
    <n v="24"/>
    <n v="15000"/>
    <s v="Y"/>
    <s v="N"/>
    <s v=""/>
    <s v=""/>
    <s v="2023/04/03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4-03T00:00:00"/>
    <s v=""/>
    <s v="Y"/>
    <s v=""/>
    <m/>
    <s v=""/>
    <s v=""/>
    <m/>
    <x v="0"/>
  </r>
  <r>
    <n v="2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Pub"/>
    <d v="2022-08-04T00:00:00"/>
    <d v="2023-07-31T00:00:00"/>
    <d v="2023-07-31T00:00:00"/>
    <x v="0"/>
    <n v="84085680"/>
    <s v="6th-1"/>
    <x v="2"/>
    <d v="2023-01-02T00:00:00"/>
    <n v="0"/>
    <n v="0"/>
    <s v="Ship"/>
    <s v="STOP"/>
    <s v=""/>
    <d v="2023-04-02T00:00:00"/>
    <s v=""/>
    <s v=""/>
    <s v=""/>
    <s v=""/>
    <s v=""/>
    <s v=""/>
    <s v=""/>
    <s v=""/>
    <n v="0"/>
    <s v=""/>
    <s v=""/>
    <s v=""/>
    <d v="2022-08-09T00:00:00"/>
    <s v="(22/10/04)"/>
    <s v=""/>
    <s v=""/>
    <s v=""/>
    <d v="2022-08-04T00:00:00"/>
    <n v="3800"/>
    <s v="F0723-0005124932-010"/>
    <s v="05 : Vendor Accepted"/>
    <d v="2022-12-16T00:00:00"/>
    <s v=""/>
    <s v=""/>
    <s v=""/>
    <s v=""/>
    <s v="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1-13T00:00:00"/>
    <s v="23/01/20"/>
    <d v="2023-01-13T00:00:00"/>
    <s v=""/>
    <d v="2022-11-06T00:00:00"/>
    <s v=""/>
    <n v="0"/>
    <s v=""/>
    <s v=""/>
    <n v="24"/>
    <n v="12"/>
    <n v="12"/>
    <n v="24"/>
    <n v="1440"/>
    <s v="Y"/>
    <s v="N"/>
    <s v=""/>
    <s v="Possible WH 04/01"/>
    <s v="2023/02/21"/>
    <n v="7"/>
    <n v="33"/>
    <s v="IN"/>
    <s v="IN"/>
    <s v="N"/>
    <d v="2022-05-25T07:25:25"/>
    <s v="00691381"/>
    <s v="MORITA SHUN[FRSH:PDSH Production Planning](森田 峻)"/>
    <s v="Production Plan Excel"/>
    <d v="2022-12-16T19:34:12"/>
    <s v="plnprp20615bl01PrdplnSend"/>
    <s v=""/>
    <s v="Fix Flag Update"/>
    <x v="0"/>
    <x v="5"/>
    <d v="2023-02-21T00:00:00"/>
    <d v="2023-01-06T00:00:00"/>
    <s v="Past"/>
    <n v="46"/>
    <m/>
    <n v="46"/>
    <n v="0"/>
    <m/>
    <x v="0"/>
  </r>
  <r>
    <n v="2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NotPub"/>
    <s v=""/>
    <d v="2023-07-31T00:00:00"/>
    <d v="2023-07-31T00:00:00"/>
    <x v="0"/>
    <n v="83938415"/>
    <s v="6th-2"/>
    <x v="2"/>
    <d v="2023-01-02T00:00:00"/>
    <n v="0"/>
    <n v="0"/>
    <s v="Ship"/>
    <s v="STOP"/>
    <s v=""/>
    <d v="2023-04-02T00:00:00"/>
    <s v=""/>
    <d v="2023-04-21T00:00:00"/>
    <s v=""/>
    <s v=""/>
    <s v=""/>
    <s v=""/>
    <d v="2022-05-05T00:00:00"/>
    <s v=""/>
    <n v="0"/>
    <s v=""/>
    <s v=""/>
    <s v=""/>
    <d v="2022-08-09T00:00:00"/>
    <s v="(22/11/29)"/>
    <s v=""/>
    <s v=""/>
    <d v="2022-05-05T00:00:00"/>
    <d v="2022-08-04T00:00:00"/>
    <n v="3000"/>
    <s v="F0723-0005124932-009"/>
    <s v="05 : Vendor Accepted"/>
    <d v="2022-12-16T00:00:00"/>
    <s v=""/>
    <s v=""/>
    <s v=""/>
    <s v=""/>
    <d v="2022-05-05T00:00:00"/>
    <s v=""/>
    <n v="0"/>
    <s v=""/>
    <s v=""/>
    <s v=""/>
    <s v=""/>
    <s v="23/01/10_x000a_"/>
    <s v=""/>
    <s v=""/>
    <d v="2022-05-05T00:00:00"/>
    <s v=""/>
    <n v="0"/>
    <s v=""/>
    <s v=""/>
    <s v=""/>
    <s v=""/>
    <s v="23/01/20"/>
    <s v=""/>
    <s v=""/>
    <d v="2022-05-05T00:00:00"/>
    <s v=""/>
    <n v="0"/>
    <s v=""/>
    <s v=""/>
    <n v="24"/>
    <n v="12"/>
    <n v="12"/>
    <n v="24"/>
    <n v="2400"/>
    <s v="Y"/>
    <s v="N"/>
    <s v=""/>
    <s v="Possible WH 04/01"/>
    <s v="2023/02/21"/>
    <n v="7"/>
    <n v="33"/>
    <s v="IN"/>
    <s v="IN"/>
    <s v="N"/>
    <d v="2022-05-05T23:30:52"/>
    <s v="APIPRM223"/>
    <s v=""/>
    <s v="Automatic Planning"/>
    <d v="2022-11-12T22:03:21"/>
    <s v="00651092"/>
    <s v="KAWASAKI Kenta[FRIN:Production Planning](川﨑 健太)"/>
    <s v="Production Plan Excel"/>
    <x v="0"/>
    <x v="5"/>
    <d v="2023-02-21T00:00:00"/>
    <s v=""/>
    <s v="Y"/>
    <s v=""/>
    <m/>
    <s v=""/>
    <s v=""/>
    <m/>
    <x v="0"/>
  </r>
  <r>
    <n v="2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0"/>
    <s v="6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5000"/>
    <s v="Y"/>
    <s v="N"/>
    <s v=""/>
    <s v=""/>
    <s v="2023/02/03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2-03T00:00:00"/>
    <s v=""/>
    <s v="Y"/>
    <s v=""/>
    <m/>
    <s v=""/>
    <s v=""/>
    <m/>
    <x v="0"/>
  </r>
  <r>
    <n v="2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739982"/>
    <s v="7th"/>
    <x v="2"/>
    <d v="2023-01-02T00:00:00"/>
    <n v="0"/>
    <n v="0"/>
    <s v="Ship"/>
    <s v="STOP"/>
    <s v=""/>
    <d v="2023-05-07T00:00:00"/>
    <s v=""/>
    <d v="2023-03-13T00:00:00"/>
    <s v=""/>
    <s v=""/>
    <s v=""/>
    <s v=""/>
    <d v="2022-09-20T00:00:00"/>
    <s v=""/>
    <n v="0"/>
    <s v=""/>
    <s v=""/>
    <s v=""/>
    <d v="2022-11-25T00:00:00"/>
    <s v=""/>
    <d v="2022-12-02T00:00:00"/>
    <s v=""/>
    <d v="2022-10-23T00:00:00"/>
    <s v=""/>
    <n v="0"/>
    <s v=""/>
    <s v=""/>
    <s v=""/>
    <s v=""/>
    <s v=""/>
    <s v=""/>
    <s v=""/>
    <d v="2022-09-20T00:00:00"/>
    <s v=""/>
    <n v="0"/>
    <s v=""/>
    <s v=""/>
    <s v=""/>
    <s v=""/>
    <s v="23/02/14_x000a_"/>
    <d v="2022-11-01T00:00:00"/>
    <s v=""/>
    <d v="2022-09-20T00:00:00"/>
    <s v=""/>
    <n v="0"/>
    <s v=""/>
    <s v=""/>
    <s v=""/>
    <s v=""/>
    <s v="23/02/24"/>
    <d v="2022-12-30T00:00:00"/>
    <s v=""/>
    <d v="2022-09-20T00:00:00"/>
    <s v=""/>
    <n v="0"/>
    <s v=""/>
    <s v=""/>
    <n v="16"/>
    <n v="12"/>
    <n v="12"/>
    <n v="12"/>
    <n v="12000"/>
    <s v="Y"/>
    <s v="N"/>
    <s v=""/>
    <s v="Possible WH 05/06"/>
    <s v="2023/03/28"/>
    <n v="7"/>
    <n v="33"/>
    <s v="IN"/>
    <s v="IN"/>
    <s v="N"/>
    <d v="2022-09-21T00:06:43"/>
    <s v="APIPRM223"/>
    <s v=""/>
    <s v="Automatic Planning"/>
    <d v="2022-11-28T19:33:29"/>
    <s v="plnprp20615bl01PrdplnSend"/>
    <s v=""/>
    <s v="Fix Flag Update"/>
    <x v="0"/>
    <x v="6"/>
    <d v="2023-03-28T00:00:00"/>
    <s v=""/>
    <s v="Y"/>
    <s v=""/>
    <m/>
    <s v=""/>
    <s v=""/>
    <m/>
    <x v="0"/>
  </r>
  <r>
    <n v="2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1"/>
    <s v="8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3000"/>
    <s v="Y"/>
    <s v="N"/>
    <s v=""/>
    <s v=""/>
    <s v="2023/03/06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3-06T00:00:00"/>
    <s v=""/>
    <s v="Y"/>
    <s v=""/>
    <m/>
    <s v=""/>
    <s v=""/>
    <m/>
    <x v="0"/>
  </r>
  <r>
    <n v="2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2"/>
    <s v="5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4000"/>
    <s v="Y"/>
    <s v="N"/>
    <s v=""/>
    <s v=""/>
    <s v="2023/02/03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2-03T00:00:00"/>
    <s v=""/>
    <s v="Y"/>
    <s v=""/>
    <m/>
    <s v=""/>
    <s v=""/>
    <m/>
    <x v="0"/>
  </r>
  <r>
    <n v="2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616114"/>
    <s v="6th"/>
    <x v="2"/>
    <d v="2023-01-02T00:00:00"/>
    <n v="0"/>
    <n v="0"/>
    <s v="Ship"/>
    <s v="STOP"/>
    <s v=""/>
    <d v="2023-05-07T00:00:00"/>
    <s v=""/>
    <d v="2023-03-24T00:00:00"/>
    <s v=""/>
    <s v=""/>
    <s v=""/>
    <s v=""/>
    <d v="2022-08-16T00:00:00"/>
    <s v=""/>
    <n v="0"/>
    <s v=""/>
    <s v=""/>
    <s v=""/>
    <d v="2022-11-25T00:00:00"/>
    <s v=""/>
    <d v="2022-12-02T00:00:00"/>
    <d v="2022-12-16T00:00:00"/>
    <d v="2022-10-23T00:00:00"/>
    <s v=""/>
    <n v="0"/>
    <s v=""/>
    <s v=""/>
    <d v="2022-12-16T00:00:00"/>
    <s v=""/>
    <s v=""/>
    <s v=""/>
    <s v=""/>
    <d v="2022-08-16T00:00:00"/>
    <s v=""/>
    <n v="0"/>
    <s v=""/>
    <s v=""/>
    <s v=""/>
    <s v=""/>
    <s v="23/02/14_x000a_"/>
    <s v=""/>
    <s v=""/>
    <d v="2022-08-16T00:00:00"/>
    <s v=""/>
    <n v="0"/>
    <s v=""/>
    <s v=""/>
    <s v=""/>
    <s v=""/>
    <s v="23/02/24"/>
    <s v=""/>
    <s v=""/>
    <d v="2022-08-16T00:00:00"/>
    <s v=""/>
    <n v="0"/>
    <s v=""/>
    <s v=""/>
    <n v="16"/>
    <n v="12"/>
    <n v="12"/>
    <n v="12"/>
    <n v="3000"/>
    <s v="Y"/>
    <s v="N"/>
    <s v=""/>
    <s v="Possible WH 05/06"/>
    <s v="2023/03/28"/>
    <n v="7"/>
    <n v="33"/>
    <s v="IN"/>
    <s v="IN"/>
    <s v="N"/>
    <d v="2022-08-16T23:42:54"/>
    <s v="APIPRM223"/>
    <s v=""/>
    <s v="Automatic Planning"/>
    <d v="2022-11-28T19:33:29"/>
    <s v="plnprp20615bl01PrdplnSend"/>
    <s v=""/>
    <s v="Fix Flag Update"/>
    <x v="0"/>
    <x v="7"/>
    <d v="2023-03-28T00:00:00"/>
    <s v=""/>
    <s v="Y"/>
    <s v=""/>
    <m/>
    <s v=""/>
    <s v=""/>
    <m/>
    <x v="0"/>
  </r>
  <r>
    <n v="2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3"/>
    <s v="7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3000"/>
    <s v="Y"/>
    <s v="N"/>
    <s v=""/>
    <s v=""/>
    <s v="2023/03/06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3-06T00:00:00"/>
    <s v=""/>
    <s v="Y"/>
    <s v=""/>
    <m/>
    <s v=""/>
    <s v=""/>
    <m/>
    <x v="0"/>
  </r>
  <r>
    <n v="2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Pub"/>
    <s v=""/>
    <d v="2023-07-31T00:00:00"/>
    <d v="2023-07-31T00:00:00"/>
    <x v="0"/>
    <n v="84209943"/>
    <s v="2nd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24"/>
    <n v="3700"/>
    <s v="Y"/>
    <s v="N"/>
    <s v=""/>
    <s v=""/>
    <s v="2023/03/26"/>
    <n v="7"/>
    <n v="33"/>
    <s v="IN"/>
    <s v="IN"/>
    <s v="N"/>
    <d v="2022-06-09T23:30:41"/>
    <s v="APIPRM223"/>
    <s v=""/>
    <s v="Automatic Planning"/>
    <d v="2022-11-07T19:35:03"/>
    <s v="plnprp20615bl01PrdplnSend"/>
    <s v=""/>
    <s v="Fix Flag Update"/>
    <x v="0"/>
    <x v="8"/>
    <d v="2023-03-26T00:00:00"/>
    <s v=""/>
    <s v="Y"/>
    <s v=""/>
    <m/>
    <s v=""/>
    <s v=""/>
    <m/>
    <x v="0"/>
  </r>
  <r>
    <n v="3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NotPub"/>
    <s v=""/>
    <d v="2023-07-31T00:00:00"/>
    <d v="2023-07-31T00:00:00"/>
    <x v="0"/>
    <n v="84209942"/>
    <s v="3rd"/>
    <x v="1"/>
    <d v="2023-03-06T00:00:00"/>
    <n v="0"/>
    <n v="0"/>
    <s v="Ship"/>
    <s v="STOP"/>
    <s v=""/>
    <d v="2023-05-19T00:00:00"/>
    <s v=""/>
    <d v="2023-03-24T00:00:00"/>
    <s v=""/>
    <s v=""/>
    <s v=""/>
    <s v=""/>
    <d v="2022-06-09T00:00:00"/>
    <s v=""/>
    <n v="0"/>
    <s v=""/>
    <s v=""/>
    <s v=""/>
    <d v="2022-08-16T00:00:00"/>
    <s v="(22/11/29)"/>
    <s v=""/>
    <s v=""/>
    <d v="2022-06-09T00:00:00"/>
    <d v="2022-08-11T00:00:00"/>
    <n v="9500"/>
    <s v="F0723-0005122128-005"/>
    <s v="05 : Vendor Accepted"/>
    <d v="2022-12-16T00:00:00"/>
    <s v=""/>
    <s v=""/>
    <s v=""/>
    <s v=""/>
    <d v="2022-06-09T00:00:00"/>
    <s v=""/>
    <n v="0"/>
    <s v=""/>
    <s v=""/>
    <s v=""/>
    <s v=""/>
    <s v="23/02/07_x000a_"/>
    <s v=""/>
    <s v=""/>
    <d v="2022-06-09T00:00:00"/>
    <s v=""/>
    <n v="0"/>
    <s v=""/>
    <s v=""/>
    <s v=""/>
    <s v=""/>
    <s v="23/03/09"/>
    <s v=""/>
    <s v=""/>
    <d v="2022-06-09T00:00:00"/>
    <s v=""/>
    <n v="0"/>
    <s v=""/>
    <s v=""/>
    <n v="24"/>
    <n v="12"/>
    <n v="12"/>
    <n v="24"/>
    <n v="9500"/>
    <s v="Y"/>
    <s v="N"/>
    <s v=""/>
    <s v="Possible WH 05/19"/>
    <s v="2023/04/09"/>
    <n v="7"/>
    <n v="33"/>
    <s v="IN"/>
    <s v="IN"/>
    <s v="N"/>
    <d v="2022-06-09T23:30:41"/>
    <s v="APIPRM223"/>
    <s v=""/>
    <s v="Automatic Planning"/>
    <d v="2022-11-12T22:03:21"/>
    <s v="00651092"/>
    <s v="KAWASAKI Kenta[FRIN:Production Planning](川﨑 健太)"/>
    <s v="Production Plan Excel"/>
    <x v="0"/>
    <x v="8"/>
    <d v="2023-04-09T00:00:00"/>
    <s v=""/>
    <s v="Y"/>
    <s v=""/>
    <m/>
    <s v=""/>
    <s v=""/>
    <m/>
    <x v="0"/>
  </r>
  <r>
    <n v="3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7"/>
    <s v="3rd"/>
    <x v="2"/>
    <d v="2023-01-02T00:00:00"/>
    <n v="0"/>
    <n v="0"/>
    <s v="Ship"/>
    <s v="STOP"/>
    <s v=""/>
    <d v="2023-03-12T00:00:00"/>
    <s v=""/>
    <s v=""/>
    <s v=""/>
    <s v=""/>
    <s v=""/>
    <s v=""/>
    <s v=""/>
    <s v=""/>
    <n v="0"/>
    <s v=""/>
    <s v=""/>
    <s v=""/>
    <d v="2022-05-31T00:00:00"/>
    <s v=""/>
    <d v="2022-07-05T00:00:00"/>
    <s v=""/>
    <d v="2022-05-19T00:00:00"/>
    <d v="2022-05-31T00:00:00"/>
    <n v="10000"/>
    <s v="F0723-0005122128-003"/>
    <s v="05 : Vendor Accepted"/>
    <s v=""/>
    <s v=""/>
    <s v=""/>
    <s v=""/>
    <s v=""/>
    <s v=""/>
    <s v=""/>
    <n v="0"/>
    <s v=""/>
    <s v=""/>
    <s v=""/>
    <d v="2022-05-31T00:00:00"/>
    <s v="(22/10/25)_x000a_"/>
    <d v="2022-08-02T00:00:00"/>
    <s v=""/>
    <d v="2022-05-19T00:00:00"/>
    <s v=""/>
    <n v="0"/>
    <s v=""/>
    <s v=""/>
    <s v=""/>
    <d v="2022-08-23T00:00:00"/>
    <s v="22/08/23"/>
    <d v="2022-09-20T00:00:00"/>
    <s v=""/>
    <d v="2022-05-19T00:00:00"/>
    <s v=""/>
    <n v="0"/>
    <s v=""/>
    <s v=""/>
    <n v="24"/>
    <n v="12"/>
    <n v="12"/>
    <n v="24"/>
    <n v="10000"/>
    <s v="Y"/>
    <s v="N"/>
    <s v=""/>
    <s v=""/>
    <s v="2023/01/31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1-31T00:00:00"/>
    <d v="2022-05-31T00:00:00"/>
    <s v="Past"/>
    <n v="245"/>
    <m/>
    <n v="245"/>
    <n v="0"/>
    <m/>
    <x v="0"/>
  </r>
  <r>
    <n v="3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8"/>
    <s v="4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5-31T00:00:00"/>
    <s v=""/>
    <d v="2022-07-26T00:00:00"/>
    <s v=""/>
    <d v="2022-05-19T00:00:00"/>
    <d v="2022-05-31T00:00:00"/>
    <n v="10000"/>
    <s v="F0723-0005122128-004"/>
    <s v="05 : Vendor Accepted"/>
    <s v=""/>
    <s v=""/>
    <s v=""/>
    <s v=""/>
    <s v=""/>
    <s v=""/>
    <s v=""/>
    <n v="0"/>
    <s v=""/>
    <s v=""/>
    <s v=""/>
    <d v="2022-05-31T00:00:00"/>
    <s v="(22/12/06)_x000a_"/>
    <d v="2022-08-30T00:00:00"/>
    <s v=""/>
    <d v="2022-05-19T00:00:00"/>
    <s v=""/>
    <n v="0"/>
    <s v=""/>
    <s v=""/>
    <s v=""/>
    <d v="2022-08-23T00:00:00"/>
    <s v="22/08/23"/>
    <d v="2022-10-18T00:00:00"/>
    <s v=""/>
    <d v="2022-05-19T00:00:00"/>
    <s v=""/>
    <n v="0"/>
    <s v=""/>
    <s v=""/>
    <n v="24"/>
    <n v="12"/>
    <n v="12"/>
    <n v="24"/>
    <n v="10000"/>
    <s v="Y"/>
    <s v="N"/>
    <s v=""/>
    <s v=""/>
    <s v="2023/03/03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3-03T00:00:00"/>
    <d v="2022-05-31T00:00:00"/>
    <s v="Past"/>
    <n v="276"/>
    <m/>
    <n v="276"/>
    <n v="0"/>
    <m/>
    <x v="0"/>
  </r>
  <r>
    <n v="3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763282"/>
    <s v="3rd-1"/>
    <x v="2"/>
    <d v="2023-01-09T00:00:00"/>
    <n v="0"/>
    <n v="0"/>
    <s v="Ship"/>
    <s v="STOP"/>
    <s v=""/>
    <d v="2023-03-16T00:00:00"/>
    <s v=""/>
    <d v="2023-03-16T00:00:00"/>
    <s v=""/>
    <s v=""/>
    <s v=""/>
    <s v=""/>
    <d v="2022-09-27T00:00:00"/>
    <s v=""/>
    <n v="0"/>
    <s v=""/>
    <s v=""/>
    <s v=""/>
    <d v="2022-10-14T00:00:00"/>
    <s v=""/>
    <d v="2022-10-14T00:00:00"/>
    <s v=""/>
    <d v="2022-09-27T00:00:00"/>
    <d v="2022-10-12T00:00:00"/>
    <n v="4200"/>
    <s v="F0723-0005122059-003"/>
    <s v="05 : Vendor Accepted"/>
    <s v=""/>
    <s v=""/>
    <s v=""/>
    <s v=""/>
    <s v=""/>
    <d v="2022-09-27T00:00:00"/>
    <s v=""/>
    <n v="0"/>
    <s v=""/>
    <s v=""/>
    <s v=""/>
    <s v=""/>
    <s v="_x000a_"/>
    <s v=""/>
    <s v=""/>
    <d v="2022-09-27T00:00:00"/>
    <s v=""/>
    <n v="0"/>
    <s v=""/>
    <s v=""/>
    <s v=""/>
    <s v=""/>
    <s v=""/>
    <s v=""/>
    <s v=""/>
    <d v="2022-09-27T00:00:00"/>
    <s v=""/>
    <n v="0"/>
    <s v=""/>
    <s v=""/>
    <n v="48"/>
    <n v="24"/>
    <n v="24"/>
    <n v="36"/>
    <n v="4200"/>
    <s v="Y"/>
    <s v="N"/>
    <s v=""/>
    <s v=""/>
    <s v="2023/02/04"/>
    <n v="7"/>
    <n v="33"/>
    <s v="IN"/>
    <s v="IN"/>
    <s v="N"/>
    <d v="2022-09-27T23:30:35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691319"/>
    <s v="3rd-2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7000"/>
    <s v="F0723-0005122059-004"/>
    <s v="05 : Vendor Accepted"/>
    <d v="2022-12-16T00:00:00"/>
    <s v=""/>
    <s v=""/>
    <s v=""/>
    <s v=""/>
    <d v="2022-09-06T00:00:00"/>
    <s v=""/>
    <n v="0"/>
    <s v=""/>
    <s v=""/>
    <s v=""/>
    <s v=""/>
    <s v="_x000a_"/>
    <s v=""/>
    <s v=""/>
    <d v="2022-09-06T00:00:00"/>
    <s v=""/>
    <n v="0"/>
    <s v=""/>
    <s v=""/>
    <s v=""/>
    <s v=""/>
    <s v=""/>
    <s v=""/>
    <s v=""/>
    <d v="2022-09-06T00:00:00"/>
    <s v=""/>
    <n v="0"/>
    <s v=""/>
    <s v=""/>
    <n v="48"/>
    <n v="24"/>
    <n v="24"/>
    <n v="36"/>
    <n v="7000"/>
    <s v="Y"/>
    <s v="N"/>
    <s v=""/>
    <s v=""/>
    <s v="2023/02/04"/>
    <n v="7"/>
    <n v="33"/>
    <s v="IN"/>
    <s v="IN"/>
    <s v="N"/>
    <d v="2022-09-07T00:09:44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d v="2022-10-19T00:00:00"/>
    <d v="2023-07-31T00:00:00"/>
    <d v="2023-07-31T00:00:00"/>
    <x v="0"/>
    <n v="84691948"/>
    <s v="2nd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3000"/>
    <s v="F0723-0005125175-002"/>
    <s v="05 : Vendor Accepted"/>
    <d v="2022-12-16T00:00:00"/>
    <s v=""/>
    <s v=""/>
    <s v=""/>
    <s v=""/>
    <d v="2022-09-06T00:00:00"/>
    <s v=""/>
    <n v="0"/>
    <s v=""/>
    <s v=""/>
    <s v=""/>
    <d v="2022-12-22T00:00:00"/>
    <s v="22/12/20_x000a_"/>
    <d v="2022-12-23T00:00:00"/>
    <s v=""/>
    <d v="2022-11-13T00:00:00"/>
    <s v=""/>
    <n v="0"/>
    <s v=""/>
    <s v=""/>
    <s v=""/>
    <d v="2023-01-03T00:00:00"/>
    <s v="22/12/30"/>
    <d v="2022-12-30T00:00:00"/>
    <s v=""/>
    <d v="2022-11-13T00:00:00"/>
    <s v=""/>
    <n v="0"/>
    <s v=""/>
    <s v=""/>
    <n v="48"/>
    <n v="24"/>
    <n v="24"/>
    <n v="36"/>
    <n v="1500"/>
    <s v="Y"/>
    <s v="N"/>
    <s v=""/>
    <s v="Possible WH - 2023/03/11"/>
    <s v="2023/02/04"/>
    <n v="7"/>
    <n v="33"/>
    <s v="IN"/>
    <s v="IN"/>
    <s v="N"/>
    <d v="2022-09-07T00:09:44"/>
    <s v="APIPRM223"/>
    <s v=""/>
    <s v="Automatic Planning"/>
    <d v="2023-01-09T07:49:07"/>
    <s v="00651092"/>
    <s v="KAWASAKI Kenta[FRIN:Production Planning](川﨑 健太)"/>
    <s v="Production Plan Excel"/>
    <x v="0"/>
    <x v="11"/>
    <d v="2023-02-04T00:00:00"/>
    <d v="2022-12-22T00:00:00"/>
    <s v="Past"/>
    <n v="44"/>
    <m/>
    <n v="44"/>
    <n v="0"/>
    <m/>
    <x v="0"/>
  </r>
  <r>
    <n v="3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s v=""/>
    <d v="2023-07-31T00:00:00"/>
    <d v="2023-07-31T00:00:00"/>
    <x v="0"/>
    <n v="84948342"/>
    <s v="3rd"/>
    <x v="2"/>
    <d v="2023-01-02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36"/>
    <n v="2250"/>
    <s v="Y"/>
    <s v="N"/>
    <s v=""/>
    <s v=""/>
    <s v="2023/03/21"/>
    <n v="7"/>
    <n v="33"/>
    <s v="IN"/>
    <s v="IN"/>
    <s v="N"/>
    <d v="2022-11-12T22:03:21"/>
    <s v="00651092"/>
    <s v="KAWASAKI Kenta[FRIN:Production Planning](川﨑 健太)"/>
    <s v="Production Plan Excel"/>
    <d v="2022-11-28T19:33:29"/>
    <s v="plnprp20615bl01PrdplnSend"/>
    <s v=""/>
    <s v="Fix Flag Update"/>
    <x v="0"/>
    <x v="11"/>
    <d v="2023-03-21T00:00:00"/>
    <s v=""/>
    <s v="Y"/>
    <s v=""/>
    <m/>
    <s v=""/>
    <s v=""/>
    <m/>
    <x v="0"/>
  </r>
  <r>
    <n v="3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7988"/>
    <n v="17988"/>
    <n v="0"/>
    <n v="0"/>
    <n v="0"/>
    <d v="2022-12-15T00:00:00"/>
    <s v="Pub"/>
    <s v=""/>
    <d v="2023-07-31T00:00:00"/>
    <d v="2023-07-31T00:00:00"/>
    <x v="0"/>
    <n v="84863670"/>
    <s v="5th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8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2"/>
    <d v="2023-04-01T00:00:00"/>
    <s v=""/>
    <s v="Y"/>
    <s v=""/>
    <m/>
    <s v=""/>
    <s v=""/>
    <m/>
    <x v="0"/>
  </r>
  <r>
    <n v="3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5076"/>
    <n v="5076"/>
    <n v="0"/>
    <n v="0"/>
    <n v="0"/>
    <d v="2022-12-15T00:00:00"/>
    <s v="Pub"/>
    <s v=""/>
    <d v="2023-07-31T00:00:00"/>
    <d v="2023-07-31T00:00:00"/>
    <x v="0"/>
    <n v="84863266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3"/>
    <d v="2023-04-01T00:00:00"/>
    <s v=""/>
    <s v="Y"/>
    <s v=""/>
    <m/>
    <s v=""/>
    <s v=""/>
    <m/>
    <x v="0"/>
  </r>
  <r>
    <n v="3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5028"/>
    <n v="5028"/>
    <n v="0"/>
    <n v="0"/>
    <n v="0"/>
    <d v="2022-12-15T00:00:00"/>
    <s v="Pub"/>
    <s v=""/>
    <d v="2023-07-31T00:00:00"/>
    <d v="2023-07-31T00:00:00"/>
    <x v="0"/>
    <n v="84863105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4"/>
    <d v="2023-04-01T00:00:00"/>
    <s v=""/>
    <s v="Y"/>
    <s v=""/>
    <m/>
    <s v=""/>
    <s v=""/>
    <m/>
    <x v="0"/>
  </r>
  <r>
    <n v="40"/>
    <x v="0"/>
    <x v="0"/>
    <x v="0"/>
    <s v="1"/>
    <s v="Sp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0.0"/>
    <s v="11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7032"/>
    <n v="7032"/>
    <n v="0"/>
    <n v="0"/>
    <n v="0"/>
    <d v="2022-12-15T00:00:00"/>
    <s v="Pub"/>
    <d v="2023-07-10T00:00:00"/>
    <d v="2023-05-31T00:00:00"/>
    <d v="2023-07-31T00:00:00"/>
    <x v="0"/>
    <n v="85341144"/>
    <s v="2nd"/>
    <x v="0"/>
    <d v="2023-02-06T00:00:00"/>
    <n v="6024"/>
    <n v="10241"/>
    <s v="Air"/>
    <s v="Ph2"/>
    <s v=""/>
    <d v="2023-03-18T00:00:00"/>
    <d v="2023-03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0T00:00:00"/>
    <s v="_x000a_"/>
    <s v=""/>
    <s v=""/>
    <s v=""/>
    <d v="2023-02-09T00:00:00"/>
    <n v="6024"/>
    <s v="T1123-455406-002"/>
    <s v="05 : Vendor Accepted"/>
    <s v=""/>
    <d v="2023-02-10T00:00:00"/>
    <s v=""/>
    <s v=""/>
    <s v=""/>
    <s v=""/>
    <d v="2023-02-09T00:00:00"/>
    <n v="6024"/>
    <s v="P1123-455406-002"/>
    <s v="99 : Closed"/>
    <n v="24"/>
    <n v="12"/>
    <n v="12"/>
    <n v="24"/>
    <n v="0"/>
    <s v="Y"/>
    <s v="N"/>
    <s v=""/>
    <s v=""/>
    <s v="2023/03/09"/>
    <n v="2"/>
    <n v="7"/>
    <s v="IN"/>
    <s v="IN"/>
    <s v="N"/>
    <d v="2023-02-09T10:31:07"/>
    <s v="00013020"/>
    <s v="OKUNO Yoshio[FRIN:Intimate, Cut and Sewn Apparel Production](奥野 義生)"/>
    <s v="Production Plan Excel"/>
    <d v="2023-02-19T00:33:35"/>
    <s v="00651092"/>
    <s v="KAWASAKI Kenta[FRIN:Production Planning](川﨑 健太)"/>
    <s v="Production Plan Excel"/>
    <x v="1"/>
    <x v="9"/>
    <d v="2023-03-09T00:00:00"/>
    <d v="2023-02-10T00:00:00"/>
    <s v="Past"/>
    <n v="27"/>
    <m/>
    <n v="27"/>
    <n v="162648"/>
    <m/>
    <x v="2"/>
  </r>
  <r>
    <n v="41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1490.0"/>
    <s v="12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4356"/>
    <n v="4356"/>
    <n v="0"/>
    <n v="0"/>
    <n v="0"/>
    <d v="2023-01-09T00:00:00"/>
    <s v="Pub"/>
    <s v=""/>
    <d v="2023-03-31T00:00:00"/>
    <d v="2023-04-30T00:00:00"/>
    <x v="0"/>
    <n v="84174754"/>
    <s v="5th"/>
    <x v="2"/>
    <d v="2023-01-09T00:00:00"/>
    <n v="0"/>
    <n v="0"/>
    <s v="Ship"/>
    <s v="STOP"/>
    <s v=""/>
    <d v="2023-02-15T00:00:00"/>
    <s v=""/>
    <d v="2023-02-13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2"/>
    <n v="2200"/>
    <s v="Y"/>
    <s v="N"/>
    <s v=""/>
    <s v=""/>
    <s v=""/>
    <n v="7"/>
    <n v="30"/>
    <s v="IN"/>
    <s v="IN"/>
    <s v="N"/>
    <d v="2022-06-07T23:30:31"/>
    <s v="APIPRM223"/>
    <s v=""/>
    <s v="Automatic Planning"/>
    <d v="2022-11-07T19:35:03"/>
    <s v="plnprp20615bl01PrdplnSend"/>
    <s v=""/>
    <s v="Fix Flag Update"/>
    <x v="0"/>
    <x v="8"/>
    <d v="2023-01-09T00:00:00"/>
    <s v=""/>
    <s v="Y"/>
    <s v=""/>
    <m/>
    <s v=""/>
    <s v=""/>
    <m/>
    <x v="0"/>
  </r>
  <r>
    <n v="42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1490.0"/>
    <s v="12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780"/>
    <n v="3780"/>
    <n v="0"/>
    <n v="0"/>
    <n v="0"/>
    <d v="2023-01-09T00:00:00"/>
    <s v="NotPub"/>
    <s v=""/>
    <d v="2023-03-31T00:00:00"/>
    <d v="2023-04-30T00:00:00"/>
    <x v="0"/>
    <n v="84032114"/>
    <s v="3rd"/>
    <x v="1"/>
    <d v="2023-03-06T00:00:00"/>
    <n v="0"/>
    <n v="0"/>
    <s v="Ship"/>
    <s v="Ph3(Add)"/>
    <s v=""/>
    <d v="2024-01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6T00:00:00"/>
    <n v="600"/>
    <s v="F1223-0005122128-003"/>
    <s v="05 : Vendor Accepted"/>
    <d v="2022-12-02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30"/>
    <s v="IN"/>
    <s v="IN"/>
    <s v="N"/>
    <d v="2022-05-19T12:48:25"/>
    <s v="00691381"/>
    <s v="MORITA SHUN[FRSH:PDSH Production Planning](森田 峻)"/>
    <s v="Production Plan Excel"/>
    <d v="2023-02-17T14:38:53"/>
    <s v="00651092"/>
    <s v="KAWASAKI Kenta[FRIN:Production Planning](川﨑 健太)"/>
    <s v="CHG000123488"/>
    <x v="0"/>
    <x v="9"/>
    <d v="2023-12-09T00:00:00"/>
    <s v=""/>
    <s v="Y"/>
    <s v=""/>
    <m/>
    <s v=""/>
    <s v=""/>
    <m/>
    <x v="1"/>
  </r>
  <r>
    <n v="43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6-05T00:00:00"/>
    <d v="2023-07-31T00:00:00"/>
    <d v="2023-07-31T00:00:00"/>
    <x v="0"/>
    <n v="85234339"/>
    <s v="1st"/>
    <x v="3"/>
    <d v="2023-04-03T00:00:00"/>
    <n v="4380"/>
    <n v="12264"/>
    <s v="Ship"/>
    <s v="Ph2"/>
    <s v=""/>
    <d v="2023-05-29T00:00:00"/>
    <d v="2023-05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4380"/>
    <s v="T1223-462968-001"/>
    <s v="05 : Vendor Accepted"/>
    <s v=""/>
    <d v="2023-02-17T00:00:00"/>
    <s v=""/>
    <s v=""/>
    <s v=""/>
    <s v=""/>
    <d v="2023-04-05T00:00:00"/>
    <n v="4380"/>
    <s v="P1223-462968-001"/>
    <s v="15 : Vendor Accepted(Updated)"/>
    <n v="12"/>
    <n v="8"/>
    <n v="8"/>
    <n v="12"/>
    <n v="0"/>
    <s v="Y"/>
    <s v="N"/>
    <s v=""/>
    <s v=""/>
    <s v="2023/04/22"/>
    <n v="7"/>
    <n v="30"/>
    <s v="IN"/>
    <s v="VN"/>
    <s v="N"/>
    <d v="2023-01-06T14:57:46"/>
    <s v="00691381"/>
    <s v="MORITA SHUN[FRSH:PDSH Production Planning](森田 峻)"/>
    <s v="Production Plan Excel"/>
    <d v="2023-04-05T14:01:47"/>
    <s v="00633185"/>
    <s v="CAPISTRANO Gen[FRPH:0904 - Merchandising Planning]"/>
    <s v="Update From PO"/>
    <x v="1"/>
    <x v="15"/>
    <d v="2023-04-22T00:00:00"/>
    <d v="2023-01-06T00:00:00"/>
    <s v="Past"/>
    <n v="106"/>
    <m/>
    <n v="106"/>
    <n v="464280"/>
    <m/>
    <x v="2"/>
  </r>
  <r>
    <n v="44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10T00:00:00"/>
    <d v="2023-07-31T00:00:00"/>
    <d v="2023-07-31T00:00:00"/>
    <x v="0"/>
    <n v="85234474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2-10T00:00:00"/>
    <n v="3550"/>
    <s v="F1223-0005123706-004"/>
    <s v="05 : Vendor Accepted"/>
    <s v=""/>
    <s v=""/>
    <s v=""/>
    <s v=""/>
    <s v=""/>
    <s v=""/>
    <s v=""/>
    <n v="0"/>
    <s v=""/>
    <s v=""/>
    <s v=""/>
    <d v="2023-04-13T00:00:00"/>
    <s v="_x000a_"/>
    <s v=""/>
    <s v=""/>
    <s v=""/>
    <s v=""/>
    <n v="0"/>
    <s v=""/>
    <s v=""/>
    <s v=""/>
    <d v="2023-06-01T00:00:00"/>
    <s v=""/>
    <s v=""/>
    <s v=""/>
    <s v=""/>
    <s v=""/>
    <n v="0"/>
    <s v=""/>
    <s v=""/>
    <n v="12"/>
    <n v="8"/>
    <n v="8"/>
    <n v="12"/>
    <n v="1300"/>
    <s v="Y"/>
    <s v="N"/>
    <s v=""/>
    <s v=""/>
    <s v="2023/07/09"/>
    <n v="7"/>
    <n v="30"/>
    <s v="IN"/>
    <s v="VN"/>
    <s v="N"/>
    <d v="2023-01-06T22:22:44"/>
    <s v="00651092"/>
    <s v="KAWASAKI Kenta[FRIN:Production Planning](川﨑 健太)"/>
    <s v="Production Plan Excel"/>
    <d v="2023-05-18T09:04:02"/>
    <s v="00651092"/>
    <s v="KAWASAKI Kenta[FRIN:Production Planning](川﨑 健太)"/>
    <s v="Production Plan Excel"/>
    <x v="0"/>
    <x v="15"/>
    <d v="2023-07-09T00:00:00"/>
    <d v="2023-04-13T00:00:00"/>
    <s v="Past"/>
    <n v="87"/>
    <m/>
    <n v="87"/>
    <n v="0"/>
    <m/>
    <x v="0"/>
  </r>
  <r>
    <n v="45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24T00:00:00"/>
    <d v="2023-07-31T00:00:00"/>
    <d v="2023-07-31T00:00:00"/>
    <x v="0"/>
    <n v="85372659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2-28T00:00:00"/>
    <s v=""/>
    <s v=""/>
    <s v=""/>
    <s v=""/>
    <d v="2023-02-24T00:00:00"/>
    <n v="2200"/>
    <s v="F1223-0005123706-005"/>
    <s v="05 : Vendor Accepted"/>
    <s v=""/>
    <s v=""/>
    <s v=""/>
    <s v=""/>
    <s v=""/>
    <s v=""/>
    <s v=""/>
    <n v="0"/>
    <s v=""/>
    <s v=""/>
    <s v=""/>
    <d v="2023-05-04T00:00:00"/>
    <s v="_x000a_"/>
    <s v=""/>
    <s v=""/>
    <s v=""/>
    <s v=""/>
    <n v="0"/>
    <s v=""/>
    <s v=""/>
    <s v=""/>
    <d v="2023-06-29T00:00:00"/>
    <s v="(23/05/23)"/>
    <s v=""/>
    <s v=""/>
    <s v=""/>
    <s v=""/>
    <n v="0"/>
    <s v=""/>
    <s v=""/>
    <n v="12"/>
    <n v="8"/>
    <n v="8"/>
    <n v="12"/>
    <n v="2200"/>
    <s v="Y"/>
    <s v="N"/>
    <s v=""/>
    <s v=""/>
    <s v=""/>
    <n v="7"/>
    <n v="30"/>
    <s v="IN"/>
    <s v="VN"/>
    <s v="N"/>
    <d v="2023-02-17T00:01:30"/>
    <s v="00651092"/>
    <s v="KAWASAKI Kenta[FRIN:Production Planning](川﨑 健太)"/>
    <s v="Production Plan Excel"/>
    <d v="2023-06-01T19:41:29"/>
    <s v="plnprp20615bl01PrdplnSend"/>
    <s v=""/>
    <s v="Fix Flag Update"/>
    <x v="0"/>
    <x v="15"/>
    <d v="2023-08-09T00:00:00"/>
    <d v="2023-05-04T00:00:00"/>
    <s v="Past"/>
    <n v="97"/>
    <m/>
    <n v="97"/>
    <n v="0"/>
    <m/>
    <x v="0"/>
  </r>
  <r>
    <n v="46"/>
    <x v="0"/>
    <x v="0"/>
    <x v="0"/>
    <s v="1"/>
    <s v="Sp"/>
    <s v="13"/>
    <s v="FRID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99000.0"/>
    <s v="13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1004"/>
    <n v="11004"/>
    <n v="16000"/>
    <n v="0"/>
    <n v="0"/>
    <d v="2022-12-15T00:00:00"/>
    <s v="Pub"/>
    <s v=""/>
    <d v="2023-07-31T00:00:00"/>
    <d v="2023-07-31T00:00:00"/>
    <x v="0"/>
    <n v="84027676"/>
    <s v="4th"/>
    <x v="2"/>
    <d v="2023-01-09T00:00:00"/>
    <n v="0"/>
    <n v="0"/>
    <s v="Ship"/>
    <s v="STOP"/>
    <s v=""/>
    <d v="2023-02-15T00:00:00"/>
    <s v=""/>
    <d v="2023-02-16T00:00:00"/>
    <s v=""/>
    <s v=""/>
    <s v=""/>
    <s v=""/>
    <d v="2022-05-17T00:00:00"/>
    <s v=""/>
    <n v="0"/>
    <s v=""/>
    <s v=""/>
    <s v=""/>
    <d v="2022-06-21T00:00:00"/>
    <s v="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s v=""/>
    <s v=""/>
    <s v="(22/10/11)_x000a_"/>
    <s v=""/>
    <s v=""/>
    <d v="2022-05-17T00:00:00"/>
    <s v=""/>
    <n v="0"/>
    <s v=""/>
    <s v=""/>
    <s v=""/>
    <s v=""/>
    <s v="(22/10/18)"/>
    <s v=""/>
    <s v=""/>
    <d v="2022-05-17T00:00:00"/>
    <s v=""/>
    <n v="0"/>
    <s v=""/>
    <s v=""/>
    <n v="24"/>
    <n v="12"/>
    <n v="12"/>
    <n v="24"/>
    <n v="4000"/>
    <s v="Y"/>
    <s v="N"/>
    <s v=""/>
    <s v=""/>
    <s v=""/>
    <n v="7"/>
    <n v="32"/>
    <s v="IN"/>
    <s v="IN"/>
    <s v="N"/>
    <d v="2022-05-17T23:30:47"/>
    <s v="APIPRM223"/>
    <s v=""/>
    <s v="Automatic Planning"/>
    <d v="2022-11-30T23:30:46"/>
    <s v="APIPRM223"/>
    <s v=""/>
    <s v="Automatic Planning"/>
    <x v="0"/>
    <x v="9"/>
    <d v="2023-01-07T00:00:00"/>
    <s v=""/>
    <s v="Y"/>
    <s v=""/>
    <m/>
    <s v=""/>
    <s v=""/>
    <m/>
    <x v="0"/>
  </r>
  <r>
    <n v="4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49.9"/>
    <s v="14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1360"/>
    <n v="21360"/>
    <n v="0"/>
    <n v="0"/>
    <n v="0"/>
    <d v="2022-12-15T00:00:00"/>
    <s v="Pub"/>
    <d v="2023-03-29T00:00:00"/>
    <d v="2023-07-31T00:00:00"/>
    <d v="2023-07-31T00:00:00"/>
    <x v="0"/>
    <n v="85187138"/>
    <s v="2nd"/>
    <x v="0"/>
    <d v="2023-02-06T00:00:00"/>
    <n v="8048"/>
    <n v="36216"/>
    <s v="Ship"/>
    <s v="Ph1"/>
    <s v="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3-01-05T00:00:00"/>
    <n v="8048"/>
    <s v="T1423-455409-004"/>
    <s v="05 : Vendor Accepted"/>
    <s v=""/>
    <d v="2022-12-27T00:00:00"/>
    <s v=""/>
    <s v=""/>
    <s v=""/>
    <s v=""/>
    <d v="2023-01-05T00:00:00"/>
    <n v="8048"/>
    <s v="P1423-455409-004"/>
    <s v="99 : Closed"/>
    <n v="24"/>
    <n v="12"/>
    <n v="12"/>
    <n v="16"/>
    <n v="0"/>
    <s v="Y"/>
    <s v="N"/>
    <s v=""/>
    <s v=""/>
    <s v="2023/02/12"/>
    <n v="7"/>
    <n v="55"/>
    <s v="IN"/>
    <s v="IN"/>
    <s v="N"/>
    <d v="2022-12-23T12:31:06"/>
    <s v="00691381"/>
    <s v="MORITA SHUN[FRSH:PDSH Production Planning](森田 峻)"/>
    <s v="Production Plan Excel"/>
    <d v="2023-01-05T16:18:51"/>
    <s v="00072047"/>
    <s v="SAITO Kenji[UQJP:Global Merchandising Planning Global](齋藤 賢治)"/>
    <s v="Update From PO"/>
    <x v="1"/>
    <x v="16"/>
    <d v="2023-02-12T00:00:00"/>
    <d v="2022-12-27T00:00:00"/>
    <s v="Past"/>
    <n v="47"/>
    <m/>
    <n v="47"/>
    <n v="378256"/>
    <m/>
    <x v="2"/>
  </r>
  <r>
    <n v="4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d v="2022-09-21T00:00:00"/>
    <d v="2023-07-31T00:00:00"/>
    <d v="2023-07-31T00:00:00"/>
    <x v="0"/>
    <n v="84167435"/>
    <s v="2nd"/>
    <x v="2"/>
    <d v="2023-01-02T00:00:00"/>
    <n v="0"/>
    <n v="0"/>
    <s v="Ship"/>
    <s v="STOP"/>
    <s v=""/>
    <d v="2023-03-29T00:00:00"/>
    <s v=""/>
    <d v="2023-03-10T00:00:00"/>
    <s v=""/>
    <s v=""/>
    <s v=""/>
    <s v=""/>
    <d v="2022-06-02T00:00:00"/>
    <s v=""/>
    <n v="0"/>
    <s v=""/>
    <s v=""/>
    <s v=""/>
    <d v="2022-09-22T00:00:00"/>
    <s v="22/12/13"/>
    <s v=""/>
    <s v=""/>
    <d v="2022-06-02T00:00:00"/>
    <d v="2022-09-21T00:00:00"/>
    <n v="3000"/>
    <s v="F1423-0005122079-013"/>
    <s v="05 : Vendor Accepted"/>
    <s v=""/>
    <s v=""/>
    <s v=""/>
    <s v=""/>
    <s v=""/>
    <d v="2022-06-02T00:00:00"/>
    <s v=""/>
    <n v="0"/>
    <s v=""/>
    <s v=""/>
    <s v=""/>
    <d v="2022-11-22T00:00:00"/>
    <s v="22/11/22_x000a_"/>
    <s v=""/>
    <s v=""/>
    <d v="2022-06-02T00:00:00"/>
    <s v=""/>
    <n v="0"/>
    <s v=""/>
    <s v=""/>
    <s v=""/>
    <d v="2023-01-04T00:00:00"/>
    <s v="22/12/22"/>
    <s v=""/>
    <s v=""/>
    <d v="2022-06-02T00:00:00"/>
    <s v=""/>
    <n v="0"/>
    <s v=""/>
    <s v=""/>
    <n v="16"/>
    <n v="12"/>
    <n v="12"/>
    <n v="12"/>
    <n v="3000"/>
    <s v="Y"/>
    <s v="N"/>
    <s v=""/>
    <s v=""/>
    <s v="2023/01/25"/>
    <n v="7"/>
    <n v="55"/>
    <s v="IN"/>
    <s v="IN"/>
    <s v="N"/>
    <d v="2022-06-02T23:30:45"/>
    <s v="APIPRM223"/>
    <s v=""/>
    <s v="Automatic Planning"/>
    <d v="2022-12-07T19:33:39"/>
    <s v="plnprp20615bl01PrdplnSend"/>
    <s v=""/>
    <s v="Fix Flag Update"/>
    <x v="0"/>
    <x v="2"/>
    <d v="2023-01-26T00:00:00"/>
    <d v="2022-11-22T00:00:00"/>
    <s v="Past"/>
    <n v="65"/>
    <m/>
    <n v="65"/>
    <n v="0"/>
    <m/>
    <x v="0"/>
  </r>
  <r>
    <n v="4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8"/>
    <s v="3rd"/>
    <x v="1"/>
    <d v="2023-03-06T00:00:00"/>
    <n v="0"/>
    <n v="0"/>
    <s v="Ship"/>
    <s v="STOP"/>
    <s v=""/>
    <d v="2023-05-01T00:00:00"/>
    <s v=""/>
    <d v="2023-05-01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d v="2023-01-20T00:00:00"/>
    <s v="(23/01/24)_x000a_"/>
    <d v="2023-02-03T00:00:00"/>
    <s v=""/>
    <d v="2022-11-03T00:00:00"/>
    <s v=""/>
    <n v="0"/>
    <s v=""/>
    <s v=""/>
    <s v=""/>
    <d v="2023-02-10T00:00:00"/>
    <s v="(23/02/03)"/>
    <d v="2023-02-24T00:00:00"/>
    <s v=""/>
    <d v="2022-11-03T00:00:00"/>
    <s v=""/>
    <n v="0"/>
    <s v=""/>
    <s v=""/>
    <n v="16"/>
    <n v="12"/>
    <n v="12"/>
    <n v="12"/>
    <n v="3000"/>
    <s v="Y"/>
    <s v="N"/>
    <s v=""/>
    <s v="Possible WH - 2023/04/16"/>
    <s v=""/>
    <n v="7"/>
    <n v="55"/>
    <s v="IN"/>
    <s v="IN"/>
    <s v="N"/>
    <d v="2022-11-02T00:00:44"/>
    <s v="APIPRM223"/>
    <s v=""/>
    <s v="Automatic Planning"/>
    <d v="2023-01-09T19:34:32"/>
    <s v="plnprp20615bl01PrdplnSend"/>
    <s v=""/>
    <s v="Fix Flag Update"/>
    <x v="0"/>
    <x v="2"/>
    <d v="2023-02-28T00:00:00"/>
    <d v="2023-01-20T00:00:00"/>
    <s v="Past"/>
    <n v="39"/>
    <m/>
    <n v="39"/>
    <n v="0"/>
    <m/>
    <x v="0"/>
  </r>
  <r>
    <n v="5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9"/>
    <s v="4th"/>
    <x v="1"/>
    <d v="2023-03-06T00:00:00"/>
    <n v="0"/>
    <n v="0"/>
    <s v="Ship"/>
    <s v="STOP"/>
    <s v=""/>
    <d v="2023-06-15T00:00:00"/>
    <s v=""/>
    <d v="2023-05-04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16"/>
    <n v="12"/>
    <n v="12"/>
    <n v="12"/>
    <n v="3000"/>
    <s v="Y"/>
    <s v="N"/>
    <s v=""/>
    <s v=""/>
    <s v="2023/04/14"/>
    <n v="7"/>
    <n v="55"/>
    <s v="IN"/>
    <s v="IN"/>
    <s v="N"/>
    <d v="2022-11-02T00:00:44"/>
    <s v="APIPRM223"/>
    <s v=""/>
    <s v="Automatic Planning"/>
    <d v="2022-11-28T19:33:29"/>
    <s v="plnprp20615bl01PrdplnSend"/>
    <s v=""/>
    <s v="Fix Flag Update"/>
    <x v="0"/>
    <x v="2"/>
    <d v="2023-04-14T00:00:00"/>
    <s v=""/>
    <s v="Y"/>
    <s v=""/>
    <m/>
    <s v=""/>
    <s v=""/>
    <m/>
    <x v="0"/>
  </r>
  <r>
    <n v="5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5286894"/>
    <s v="5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2"/>
    <d v="2023-05-20T00:00:00"/>
    <d v="2023-03-14T00:00:00"/>
    <s v="Past"/>
    <n v="67"/>
    <m/>
    <n v="67"/>
    <n v="0"/>
    <m/>
    <x v="0"/>
  </r>
  <r>
    <n v="5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4794255"/>
    <s v="2nd"/>
    <x v="2"/>
    <d v="2023-01-02T00:00:00"/>
    <n v="0"/>
    <n v="0"/>
    <s v="Ship"/>
    <s v="STOP"/>
    <s v=""/>
    <d v="2023-03-19T00:00:00"/>
    <s v=""/>
    <s v=""/>
    <s v=""/>
    <s v=""/>
    <s v=""/>
    <s v=""/>
    <s v=""/>
    <s v=""/>
    <n v="0"/>
    <s v=""/>
    <s v=""/>
    <s v=""/>
    <d v="2022-10-11T00:00:00"/>
    <s v="22/10/11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4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1/16"/>
    <n v="7"/>
    <n v="55"/>
    <s v="IN"/>
    <s v="IN"/>
    <s v="N"/>
    <d v="2022-10-07T08:35:14"/>
    <s v="00008144"/>
    <s v="MASUDA Yugo[UQJP:PDID Intimate, Cut &amp; Sewn Apparel &amp; Knitwear Production](増田 有吾)"/>
    <s v="Production View"/>
    <d v="2022-12-12T19:38:43"/>
    <s v="plnprp20615bl01PrdplnSend"/>
    <s v=""/>
    <s v="Fix Flag Update"/>
    <x v="0"/>
    <x v="3"/>
    <d v="2023-01-16T00:00:00"/>
    <d v="2022-12-27T00:00:00"/>
    <s v="Past"/>
    <n v="20"/>
    <m/>
    <n v="20"/>
    <n v="0"/>
    <m/>
    <x v="0"/>
  </r>
  <r>
    <n v="5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d v="2023-03-27T00:00:00"/>
    <d v="2023-07-31T00:00:00"/>
    <d v="2023-07-31T00:00:00"/>
    <x v="0"/>
    <n v="84443209"/>
    <s v="3rd"/>
    <x v="2"/>
    <d v="2023-01-02T00:00:00"/>
    <n v="948"/>
    <n v="5024"/>
    <s v="Ship"/>
    <s v="Ph2"/>
    <s v=""/>
    <d v="2023-04-13T00:00:00"/>
    <d v="2023-04-13T00:00:00"/>
    <d v="2023-02-15T00:00:00"/>
    <s v=""/>
    <s v=""/>
    <s v=""/>
    <s v=""/>
    <d v="2022-07-12T00:00:00"/>
    <s v=""/>
    <n v="0"/>
    <s v=""/>
    <s v=""/>
    <s v=""/>
    <d v="2022-08-09T00:00:00"/>
    <s v="(22/09/06)"/>
    <s v=""/>
    <s v=""/>
    <d v="2022-07-12T00:00:00"/>
    <d v="2022-08-04T00:00:00"/>
    <n v="1300"/>
    <s v="F1423-0005124932-004"/>
    <s v="05 : Vendor Accepted"/>
    <s v=""/>
    <s v=""/>
    <s v=""/>
    <s v=""/>
    <s v=""/>
    <d v="2022-07-12T00:00:00"/>
    <s v=""/>
    <n v="0"/>
    <s v=""/>
    <s v=""/>
    <s v=""/>
    <d v="2022-11-22T00:00:00"/>
    <s v="(22/10/08)_x000a_"/>
    <s v=""/>
    <s v=""/>
    <d v="2022-07-12T00:00:00"/>
    <d v="2022-11-18T00:00:00"/>
    <n v="948"/>
    <s v="T1423-455400-005"/>
    <s v="05 : Vendor Accepted"/>
    <s v=""/>
    <d v="2023-01-05T00:00:00"/>
    <s v="23/01/06"/>
    <s v=""/>
    <s v=""/>
    <d v="2022-07-12T00:00:00"/>
    <d v="2022-12-27T00:00:00"/>
    <n v="948"/>
    <s v="P1423-455400-005"/>
    <s v="99 : Closed"/>
    <n v="16"/>
    <n v="12"/>
    <n v="12"/>
    <n v="12"/>
    <n v="0"/>
    <s v="Y"/>
    <s v="N"/>
    <s v=""/>
    <s v=""/>
    <s v="2023/02/10"/>
    <n v="7"/>
    <n v="55"/>
    <s v="IN"/>
    <s v="IN"/>
    <s v="N"/>
    <d v="2022-07-12T23:30:48"/>
    <s v="APIPRM223"/>
    <s v=""/>
    <s v="Automatic Planning"/>
    <d v="2022-12-27T16:25:11"/>
    <s v="00119579"/>
    <s v="TSUTSUMI Shunichi[UQJP:Global Merchandising Planning Global](堤見 俊一)"/>
    <s v="Update From PO"/>
    <x v="1"/>
    <x v="3"/>
    <d v="2023-02-10T00:00:00"/>
    <d v="2022-11-22T00:00:00"/>
    <s v="Past"/>
    <n v="80"/>
    <m/>
    <n v="80"/>
    <n v="75840"/>
    <m/>
    <x v="2"/>
  </r>
  <r>
    <n v="5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5286895"/>
    <s v="4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3"/>
    <d v="2023-05-20T00:00:00"/>
    <d v="2023-03-14T00:00:00"/>
    <s v="Past"/>
    <n v="67"/>
    <m/>
    <n v="67"/>
    <n v="0"/>
    <m/>
    <x v="0"/>
  </r>
  <r>
    <n v="5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615928"/>
    <s v="4th"/>
    <x v="0"/>
    <d v="2023-02-06T00:00:00"/>
    <n v="1992"/>
    <n v="7171"/>
    <s v="Ship"/>
    <s v="Ph3(Adj)"/>
    <s v=""/>
    <d v="2023-04-13T00:00:00"/>
    <d v="2023-04-13T00:00:00"/>
    <d v="2023-03-31T00:00:00"/>
    <s v=""/>
    <s v=""/>
    <s v=""/>
    <s v=""/>
    <d v="2022-08-16T00:00:00"/>
    <s v=""/>
    <n v="0"/>
    <s v=""/>
    <s v=""/>
    <s v=""/>
    <d v="2022-10-05T00:00:00"/>
    <s v="22/11/01"/>
    <s v=""/>
    <s v=""/>
    <d v="2022-08-16T00:00:00"/>
    <d v="2022-10-05T00:00:00"/>
    <n v="8700"/>
    <s v="F1423-0005122079-014"/>
    <s v="05 : Vendor Accepted"/>
    <s v=""/>
    <s v=""/>
    <s v=""/>
    <s v=""/>
    <s v=""/>
    <d v="2022-08-16T00:00:00"/>
    <s v=""/>
    <n v="0"/>
    <s v=""/>
    <s v=""/>
    <s v=""/>
    <d v="2022-11-08T00:00:00"/>
    <s v="22/11/08_x000a_"/>
    <s v=""/>
    <s v=""/>
    <d v="2022-08-16T00:00:00"/>
    <d v="2022-11-03T00:00:00"/>
    <n v="1992"/>
    <s v="T1423-455394-008"/>
    <s v="05 : Vendor Accepted"/>
    <s v=""/>
    <d v="2023-01-20T00:00:00"/>
    <s v="23/01/20"/>
    <s v=""/>
    <s v=""/>
    <d v="2022-08-16T00:00:00"/>
    <d v="2023-01-27T00:00:00"/>
    <n v="1992"/>
    <s v="P1423-455394-008"/>
    <s v="99 : Closed"/>
    <n v="24"/>
    <n v="12"/>
    <n v="12"/>
    <n v="24"/>
    <n v="0"/>
    <s v="Y"/>
    <s v="N"/>
    <s v=""/>
    <s v="Possible WH is 3/25"/>
    <s v=""/>
    <n v="7"/>
    <n v="55"/>
    <s v="IN"/>
    <s v="IN"/>
    <s v="N"/>
    <d v="2022-08-16T23:42:54"/>
    <s v="APIPRM223"/>
    <s v=""/>
    <s v="Automatic Planning"/>
    <d v="2023-02-18T23:12:33"/>
    <s v="00651092"/>
    <s v="KAWASAKI Kenta[FRIN:Production Planning](川﨑 健太)"/>
    <s v="Production Plan Excel"/>
    <x v="1"/>
    <x v="4"/>
    <d v="2023-02-10T00:00:00"/>
    <d v="2022-11-08T00:00:00"/>
    <s v="Past"/>
    <n v="94"/>
    <m/>
    <n v="94"/>
    <n v="187248"/>
    <m/>
    <x v="3"/>
  </r>
  <r>
    <n v="5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774045"/>
    <s v="5th-1"/>
    <x v="3"/>
    <d v="2023-04-03T00:00:00"/>
    <n v="4800"/>
    <n v="17280"/>
    <s v="Ship"/>
    <s v="Ph3(Adj)"/>
    <s v=""/>
    <d v="2023-06-05T00:00:00"/>
    <d v="2023-06-05T00:00:00"/>
    <d v="2023-03-06T00:00:00"/>
    <s v=""/>
    <s v=""/>
    <s v=""/>
    <s v=""/>
    <d v="2022-09-29T00:00:00"/>
    <s v=""/>
    <n v="0"/>
    <s v=""/>
    <s v=""/>
    <s v=""/>
    <d v="2022-10-14T00:00:00"/>
    <s v=""/>
    <d v="2022-10-14T00:00:00"/>
    <s v=""/>
    <d v="2022-09-29T00:00:00"/>
    <d v="2022-10-12T00:00:00"/>
    <n v="5000"/>
    <s v="F1423-0005122079-015"/>
    <s v="05 : Vendor Accepted"/>
    <s v=""/>
    <s v=""/>
    <s v=""/>
    <s v=""/>
    <s v=""/>
    <d v="2022-09-29T00:00:00"/>
    <s v=""/>
    <n v="0"/>
    <s v=""/>
    <s v=""/>
    <s v=""/>
    <d v="2023-03-14T00:00:00"/>
    <s v="23/03/14_x000a_"/>
    <d v="2022-12-09T00:00:00"/>
    <s v=""/>
    <d v="2022-11-06T00:00:00"/>
    <d v="2023-03-17T00:00:00"/>
    <n v="4800"/>
    <s v="T1423-455394-009"/>
    <s v="05 : Vendor Accepted"/>
    <s v=""/>
    <d v="2023-03-23T00:00:00"/>
    <s v="22/12/09"/>
    <d v="2022-12-16T00:00:00"/>
    <s v=""/>
    <d v="2022-11-06T00:00:00"/>
    <d v="2023-03-22T00:00:00"/>
    <n v="4800"/>
    <s v="P1423-455394-009"/>
    <s v="99 : Closed"/>
    <n v="24"/>
    <n v="12"/>
    <n v="12"/>
    <n v="24"/>
    <n v="0"/>
    <s v="Y"/>
    <s v="N"/>
    <s v=""/>
    <s v="Possible WH - 2023/02/19"/>
    <s v=""/>
    <n v="7"/>
    <n v="55"/>
    <s v="IN"/>
    <s v="IN"/>
    <s v="N"/>
    <d v="2022-09-29T23:30:36"/>
    <s v="APIPRM223"/>
    <s v=""/>
    <s v="Automatic Planning"/>
    <d v="2023-03-22T19:27:35"/>
    <s v="00072047"/>
    <s v="SAITO Kenji[UQJP:Global Merchandising Planning Global](齋藤 賢治)"/>
    <s v="Update From PO"/>
    <x v="1"/>
    <x v="4"/>
    <d v="2023-04-04T00:00:00"/>
    <d v="2023-03-14T00:00:00"/>
    <s v="Past"/>
    <n v="21"/>
    <m/>
    <n v="21"/>
    <n v="100800"/>
    <m/>
    <x v="3"/>
  </r>
  <r>
    <n v="5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NotPub"/>
    <s v=""/>
    <d v="2023-07-31T00:00:00"/>
    <d v="2023-07-31T00:00:00"/>
    <x v="0"/>
    <n v="84814546"/>
    <s v="5th-2"/>
    <x v="3"/>
    <d v="2023-04-03T00:00:00"/>
    <n v="3000"/>
    <n v="10800"/>
    <s v="Ship"/>
    <s v="Ph3(Add)"/>
    <s v=""/>
    <d v="2023-06-05T00:00:00"/>
    <s v=""/>
    <d v="2023-05-15T00:00:00"/>
    <s v=""/>
    <s v=""/>
    <s v=""/>
    <s v=""/>
    <d v="2022-10-13T00:00:00"/>
    <s v=""/>
    <n v="0"/>
    <s v=""/>
    <s v=""/>
    <s v=""/>
    <d v="2022-10-28T00:00:00"/>
    <s v=""/>
    <d v="2022-10-28T00:00:00"/>
    <s v=""/>
    <d v="2022-10-13T00:00:00"/>
    <d v="2022-10-28T00:00:00"/>
    <n v="7000"/>
    <s v="F1423-0005122079-016"/>
    <s v="05 : Vendor Accepted"/>
    <s v=""/>
    <s v=""/>
    <s v=""/>
    <s v=""/>
    <s v=""/>
    <d v="2022-10-13T00:00:00"/>
    <s v=""/>
    <n v="0"/>
    <s v=""/>
    <s v=""/>
    <s v=""/>
    <s v=""/>
    <s v="23/03/07_x000a_"/>
    <d v="2023-02-17T00:00:00"/>
    <s v=""/>
    <d v="2022-11-06T00:00:00"/>
    <s v=""/>
    <n v="0"/>
    <s v=""/>
    <s v=""/>
    <s v=""/>
    <s v=""/>
    <s v="23/03/09"/>
    <d v="2023-02-24T00:00:00"/>
    <s v=""/>
    <d v="2022-11-06T00:00:00"/>
    <s v=""/>
    <n v="0"/>
    <s v=""/>
    <s v=""/>
    <n v="24"/>
    <n v="12"/>
    <n v="12"/>
    <n v="24"/>
    <n v="0"/>
    <s v="Y"/>
    <s v="N"/>
    <s v=""/>
    <s v="Possible WH - 2023/04/30"/>
    <s v=""/>
    <n v="7"/>
    <n v="55"/>
    <s v="IN"/>
    <s v="IN"/>
    <s v="N"/>
    <d v="2022-10-13T23:30:36"/>
    <s v="APIPRM223"/>
    <s v=""/>
    <s v="Automatic Planning"/>
    <d v="2023-03-13T11:21:08"/>
    <s v="plnprp20615bl01PrdplnSend"/>
    <s v=""/>
    <s v="Fix Flag Update"/>
    <x v="0"/>
    <x v="4"/>
    <d v="2023-04-04T00:00:00"/>
    <s v=""/>
    <s v="Y"/>
    <s v=""/>
    <m/>
    <s v=""/>
    <s v=""/>
    <m/>
    <x v="1"/>
  </r>
  <r>
    <n v="5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3974035"/>
    <s v="2nd"/>
    <x v="2"/>
    <d v="2023-01-02T00:00:00"/>
    <n v="1008"/>
    <n v="3629"/>
    <s v="Ship"/>
    <s v="Ph1"/>
    <s v=""/>
    <d v="2023-03-13T00:00:00"/>
    <d v="2023-03-13T00:00:00"/>
    <s v=""/>
    <s v=""/>
    <s v=""/>
    <s v=""/>
    <s v=""/>
    <s v=""/>
    <s v=""/>
    <n v="0"/>
    <s v=""/>
    <s v=""/>
    <s v=""/>
    <d v="2022-09-20T00:00:00"/>
    <s v="22/09/06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008"/>
    <s v="T1423-455394-007"/>
    <s v="05 : Vendor Accepted"/>
    <s v=""/>
    <d v="2022-11-15T00:00:00"/>
    <s v="22/11/22"/>
    <s v=""/>
    <s v=""/>
    <s v=""/>
    <d v="2022-11-10T00:00:00"/>
    <n v="1008"/>
    <s v="P1423-455394-007"/>
    <s v="99 : Closed"/>
    <n v="24"/>
    <n v="12"/>
    <n v="12"/>
    <n v="24"/>
    <n v="0"/>
    <s v="Y"/>
    <s v="N"/>
    <s v=""/>
    <s v=""/>
    <s v="2023/01/10"/>
    <n v="7"/>
    <n v="55"/>
    <s v="IN"/>
    <s v="IN"/>
    <s v="N"/>
    <d v="2022-05-11T14:50:33"/>
    <s v="00691381"/>
    <s v="MORITA SHUN[FRSH:PDSH Production Planning](森田 峻)"/>
    <s v="Production Plan Excel"/>
    <d v="2022-11-10T10:48:26"/>
    <s v="00123614"/>
    <s v="IWAMOCHI Mitsuru[UQJP:Global Merchandising Planning Global](岩持 充)"/>
    <s v="Update From PO"/>
    <x v="1"/>
    <x v="5"/>
    <d v="2023-01-10T00:00:00"/>
    <d v="2022-11-08T00:00:00"/>
    <s v="Past"/>
    <n v="63"/>
    <m/>
    <n v="63"/>
    <n v="63504"/>
    <m/>
    <x v="2"/>
  </r>
  <r>
    <n v="5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5264246"/>
    <s v="3rd"/>
    <x v="3"/>
    <d v="2023-04-03T00:00:00"/>
    <n v="1608"/>
    <n v="5789"/>
    <s v="Ship"/>
    <s v="Ph3(Adj)"/>
    <s v=""/>
    <d v="2023-06-12T00:00:00"/>
    <d v="2023-06-12T00:00:00"/>
    <s v=""/>
    <s v=""/>
    <s v=""/>
    <s v=""/>
    <s v=""/>
    <s v=""/>
    <s v=""/>
    <n v="0"/>
    <s v=""/>
    <s v=""/>
    <s v=""/>
    <d v="2023-01-31T00:00:00"/>
    <s v=""/>
    <s v=""/>
    <s v=""/>
    <d v="2023-01-15T00:00:00"/>
    <d v="2023-01-27T00:00:00"/>
    <n v="2300"/>
    <s v="F1423-0005124932-006"/>
    <s v="05 : Vendor Accepted"/>
    <s v=""/>
    <s v=""/>
    <s v=""/>
    <s v=""/>
    <s v=""/>
    <s v=""/>
    <s v=""/>
    <n v="0"/>
    <s v=""/>
    <s v=""/>
    <s v=""/>
    <d v="2023-03-21T00:00:00"/>
    <s v="23/03/21_x000a_"/>
    <s v=""/>
    <s v=""/>
    <d v="2023-01-15T00:00:00"/>
    <d v="2023-03-17T00:00:00"/>
    <n v="1608"/>
    <s v="T1423-455394-010"/>
    <s v="05 : Vendor Accepted"/>
    <s v=""/>
    <d v="2023-03-30T00:00:00"/>
    <s v="(23/03/30)"/>
    <s v=""/>
    <s v=""/>
    <d v="2023-01-15T00:00:00"/>
    <d v="2023-03-30T00:00:00"/>
    <n v="1608"/>
    <s v="P1423-455394-010"/>
    <s v="99 : Closed"/>
    <n v="24"/>
    <n v="12"/>
    <n v="12"/>
    <n v="24"/>
    <n v="0"/>
    <s v="Y"/>
    <s v="N"/>
    <s v=""/>
    <s v=""/>
    <s v="2023/04/11"/>
    <n v="7"/>
    <n v="55"/>
    <s v="IN"/>
    <s v="IN"/>
    <s v="N"/>
    <d v="2023-01-14T06:58:41"/>
    <s v="00651092"/>
    <s v="KAWASAKI Kenta[FRIN:Production Planning](川﨑 健太)"/>
    <s v="Production Plan Excel"/>
    <d v="2023-03-30T17:15:56"/>
    <s v="00072047"/>
    <s v="SAITO Kenji[UQJP:Global Merchandising Planning Global](齋藤 賢治)"/>
    <s v="Update From PO"/>
    <x v="1"/>
    <x v="5"/>
    <d v="2023-04-11T00:00:00"/>
    <d v="2023-03-21T00:00:00"/>
    <s v="Past"/>
    <n v="21"/>
    <m/>
    <n v="21"/>
    <n v="33768"/>
    <m/>
    <x v="3"/>
  </r>
  <r>
    <n v="6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4070"/>
    <s v="3rd"/>
    <x v="2"/>
    <d v="2023-01-02T00:00:00"/>
    <n v="1596"/>
    <n v="9097"/>
    <s v="Ship"/>
    <s v="Ph2"/>
    <s v=""/>
    <d v="2023-03-13T00:00:00"/>
    <d v="2023-03-13T00:00:00"/>
    <s v=""/>
    <s v=""/>
    <s v=""/>
    <s v=""/>
    <s v=""/>
    <s v=""/>
    <s v=""/>
    <n v="0"/>
    <s v=""/>
    <s v=""/>
    <s v=""/>
    <d v="2022-05-17T00:00:00"/>
    <s v=""/>
    <s v=""/>
    <s v=""/>
    <s v=""/>
    <d v="2022-05-17T00:00:00"/>
    <n v="2000"/>
    <s v="F1423-0005122079-007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596"/>
    <s v="T1423-455395-007"/>
    <s v="05 : Vendor Accepted"/>
    <s v=""/>
    <d v="2022-11-15T00:00:00"/>
    <s v="23/01/10"/>
    <s v=""/>
    <s v=""/>
    <s v=""/>
    <d v="2022-11-10T00:00:00"/>
    <n v="1596"/>
    <s v="P1423-455395-008"/>
    <s v="99 : Closed"/>
    <n v="16"/>
    <n v="12"/>
    <n v="12"/>
    <n v="12"/>
    <n v="0"/>
    <s v="Y"/>
    <s v="N"/>
    <s v=""/>
    <s v=""/>
    <s v="2023/01/10"/>
    <n v="7"/>
    <n v="55"/>
    <s v="IN"/>
    <s v="IN"/>
    <s v="N"/>
    <d v="2022-05-11T15:10:17"/>
    <s v="00691381"/>
    <s v="MORITA SHUN[FRSH:PDSH Production Planning](森田 峻)"/>
    <s v="Production Plan Excel"/>
    <d v="2022-11-10T17:10:07"/>
    <s v="00202933"/>
    <s v="TOMITA Namiyo[UQJP:Global Merchandising Planning Global](冨田 奈美代)"/>
    <s v="Update From PO"/>
    <x v="1"/>
    <x v="6"/>
    <d v="2023-01-10T00:00:00"/>
    <d v="2022-11-08T00:00:00"/>
    <s v="Past"/>
    <n v="63"/>
    <m/>
    <n v="63"/>
    <n v="100548"/>
    <m/>
    <x v="2"/>
  </r>
  <r>
    <n v="6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1288"/>
    <s v="4th"/>
    <x v="1"/>
    <d v="2023-03-06T00:00:00"/>
    <n v="2064"/>
    <n v="11765"/>
    <s v="Ship"/>
    <s v="Ph3(Adj)"/>
    <s v=""/>
    <d v="2023-06-07T00:00:00"/>
    <d v="2023-06-07T00:00:00"/>
    <d v="2022-11-15T00:00:00"/>
    <s v=""/>
    <s v=""/>
    <s v=""/>
    <s v=""/>
    <d v="2022-05-10T00:00:00"/>
    <s v=""/>
    <n v="0"/>
    <s v=""/>
    <s v=""/>
    <s v=""/>
    <d v="2022-05-17T00:00:00"/>
    <s v=""/>
    <s v=""/>
    <s v=""/>
    <d v="2022-05-10T00:00:00"/>
    <d v="2022-05-17T00:00:00"/>
    <n v="800"/>
    <s v="F1423-0005122079-004"/>
    <s v="05 : Vendor Accepted"/>
    <s v=""/>
    <s v=""/>
    <s v=""/>
    <s v=""/>
    <s v=""/>
    <d v="2022-05-10T00:00:00"/>
    <s v=""/>
    <n v="0"/>
    <s v=""/>
    <s v=""/>
    <s v=""/>
    <d v="2023-01-17T00:00:00"/>
    <s v="(22/12/06)_x000a_"/>
    <s v=""/>
    <s v=""/>
    <d v="2022-05-10T00:00:00"/>
    <d v="2023-01-11T00:00:00"/>
    <n v="2064"/>
    <s v="T1423-455395-008"/>
    <s v="05 : Vendor Accepted"/>
    <s v=""/>
    <d v="2023-03-07T00:00:00"/>
    <s v="(23/04/06)"/>
    <s v=""/>
    <s v=""/>
    <d v="2022-05-10T00:00:00"/>
    <d v="2023-03-01T00:00:00"/>
    <n v="2064"/>
    <s v="P1423-455395-010"/>
    <s v="99 : Closed"/>
    <n v="16"/>
    <n v="12"/>
    <n v="12"/>
    <n v="12"/>
    <n v="0"/>
    <s v="Y"/>
    <s v="N"/>
    <s v=""/>
    <s v=""/>
    <s v="2023/04/06"/>
    <n v="7"/>
    <n v="55"/>
    <s v="IN"/>
    <s v="IN"/>
    <s v="N"/>
    <d v="2022-05-10T23:30:44"/>
    <s v="APIPRM223"/>
    <s v=""/>
    <s v="Automatic Planning"/>
    <d v="2023-03-01T15:26:23"/>
    <s v="00202933"/>
    <s v="TOMITA Namiyo[UQJP:Global Merchandising Planning Global](冨田 奈美代)"/>
    <s v="Update From PO"/>
    <x v="1"/>
    <x v="6"/>
    <d v="2023-04-06T00:00:00"/>
    <d v="2023-01-17T00:00:00"/>
    <s v="Past"/>
    <n v="79"/>
    <m/>
    <n v="79"/>
    <n v="163056"/>
    <m/>
    <x v="3"/>
  </r>
  <r>
    <n v="6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223954"/>
    <s v="5th"/>
    <x v="3"/>
    <d v="2023-04-03T00:00:00"/>
    <n v="2028"/>
    <n v="11560"/>
    <s v="Ship"/>
    <s v="Ph3(Adj)"/>
    <s v=""/>
    <d v="2023-06-25T00:00:00"/>
    <d v="2023-06-25T00:00:00"/>
    <d v="2023-06-02T00:00:00"/>
    <s v=""/>
    <s v=""/>
    <s v=""/>
    <s v=""/>
    <d v="2022-06-09T00:00:00"/>
    <s v=""/>
    <n v="0"/>
    <s v=""/>
    <s v=""/>
    <s v=""/>
    <d v="2022-09-20T00:00:00"/>
    <s v="23/04/04"/>
    <s v=""/>
    <s v=""/>
    <d v="2022-06-09T00:00:00"/>
    <d v="2022-09-15T00:00:00"/>
    <n v="1210"/>
    <s v="F1423-0005122079-012"/>
    <s v="05 : Vendor Accepted"/>
    <s v=""/>
    <s v=""/>
    <s v=""/>
    <s v=""/>
    <s v=""/>
    <d v="2022-06-09T00:00:00"/>
    <s v=""/>
    <n v="0"/>
    <s v=""/>
    <s v=""/>
    <s v=""/>
    <d v="2023-03-16T00:00:00"/>
    <s v="(23/03/16)_x000a_"/>
    <d v="2023-02-10T00:00:00"/>
    <s v=""/>
    <d v="2022-11-13T00:00:00"/>
    <d v="2023-03-15T00:00:00"/>
    <n v="2028"/>
    <s v="T1423-455395-010"/>
    <s v="05 : Vendor Accepted"/>
    <s v=""/>
    <d v="2023-04-14T00:00:00"/>
    <s v="23/04/13"/>
    <d v="2023-03-03T00:00:00"/>
    <s v=""/>
    <d v="2022-11-13T00:00:00"/>
    <d v="2023-04-14T00:00:00"/>
    <n v="2028"/>
    <s v="P1423-455395-011"/>
    <s v="99 : Closed"/>
    <n v="16"/>
    <n v="12"/>
    <n v="12"/>
    <n v="12"/>
    <n v="0"/>
    <s v="Y"/>
    <s v="N"/>
    <s v=""/>
    <s v=""/>
    <s v="2023/04/24"/>
    <n v="7"/>
    <n v="55"/>
    <s v="IN"/>
    <s v="IN"/>
    <s v="N"/>
    <d v="2022-06-09T23:30:37"/>
    <s v="APIPRM223"/>
    <s v=""/>
    <s v="Automatic Planning"/>
    <d v="2023-04-14T11:19:29"/>
    <s v="00553885"/>
    <s v="CHIBA Yohei[UQJP:Global Merchandising Planning Global](千葉 庸平)"/>
    <s v="Update From PO"/>
    <x v="1"/>
    <x v="6"/>
    <d v="2023-04-24T00:00:00"/>
    <d v="2023-03-16T00:00:00"/>
    <s v="Past"/>
    <n v="39"/>
    <m/>
    <n v="39"/>
    <n v="79092"/>
    <m/>
    <x v="3"/>
  </r>
  <r>
    <n v="6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871336"/>
    <s v="6th"/>
    <x v="3"/>
    <d v="2023-04-03T00:00:00"/>
    <n v="2256"/>
    <n v="12859"/>
    <s v="Ship"/>
    <s v="Ph3(Stk)"/>
    <s v=""/>
    <d v="2023-07-03T00:00:00"/>
    <d v="2023-07-03T00:00:00"/>
    <d v="2023-05-29T00:00:00"/>
    <s v=""/>
    <s v=""/>
    <s v=""/>
    <s v=""/>
    <d v="2022-11-03T00:00:00"/>
    <s v=""/>
    <n v="0"/>
    <s v=""/>
    <s v=""/>
    <s v=""/>
    <d v="2022-12-23T00:00:00"/>
    <s v=""/>
    <d v="2023-01-06T00:00:00"/>
    <s v=""/>
    <d v="2022-11-03T00:00:00"/>
    <d v="2022-12-21T00:00:00"/>
    <n v="2250"/>
    <s v="F1423-0005122079-017"/>
    <s v="05 : Vendor Accepted"/>
    <s v=""/>
    <s v=""/>
    <s v=""/>
    <s v=""/>
    <s v=""/>
    <d v="2022-11-03T00:00:00"/>
    <s v=""/>
    <n v="0"/>
    <s v=""/>
    <s v=""/>
    <s v=""/>
    <d v="2023-03-28T00:00:00"/>
    <s v="23/03/14_x000a_"/>
    <d v="2023-03-03T00:00:00"/>
    <s v=""/>
    <d v="2022-11-03T00:00:00"/>
    <d v="2023-03-22T00:00:00"/>
    <n v="2256"/>
    <s v="T1423-455395-011"/>
    <s v="05 : Vendor Accepted"/>
    <s v=""/>
    <d v="2023-04-20T00:00:00"/>
    <s v="23/04/06"/>
    <d v="2023-03-24T00:00:00"/>
    <s v=""/>
    <d v="2022-11-03T00:00:00"/>
    <d v="2023-04-19T00:00:00"/>
    <n v="2256"/>
    <s v="P1423-455395-012"/>
    <s v="99 : Closed"/>
    <n v="16"/>
    <n v="12"/>
    <n v="12"/>
    <n v="12"/>
    <n v="0"/>
    <s v="Y"/>
    <s v="N"/>
    <s v=""/>
    <s v="Possible WH - 2023/05/14"/>
    <s v="2023/05/02"/>
    <n v="7"/>
    <n v="55"/>
    <s v="IN"/>
    <s v="IN"/>
    <s v="N"/>
    <d v="2022-11-03T23:58:44"/>
    <s v="APIPRM223"/>
    <s v=""/>
    <s v="Automatic Planning"/>
    <d v="2023-04-19T18:23:33"/>
    <s v="00202933"/>
    <s v="TOMITA Namiyo[UQJP:Global Merchandising Planning Global](冨田 奈美代)"/>
    <s v="Update From PO"/>
    <x v="1"/>
    <x v="6"/>
    <d v="2023-05-02T00:00:00"/>
    <d v="2023-03-28T00:00:00"/>
    <s v="Past"/>
    <n v="35"/>
    <m/>
    <n v="35"/>
    <n v="78960"/>
    <m/>
    <x v="1"/>
  </r>
  <r>
    <n v="6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4871794"/>
    <s v="2nd"/>
    <x v="1"/>
    <d v="2023-03-06T00:00:00"/>
    <n v="600"/>
    <n v="3420"/>
    <s v="Ship"/>
    <s v="Ph3(Stk)"/>
    <s v=""/>
    <d v="2023-05-11T00:00:00"/>
    <d v="2023-05-11T00:00:00"/>
    <d v="2024-04-27T00:00:00"/>
    <s v=""/>
    <s v=""/>
    <s v=""/>
    <s v=""/>
    <d v="2022-11-03T00:00:00"/>
    <s v=""/>
    <n v="0"/>
    <s v=""/>
    <s v=""/>
    <s v=""/>
    <s v=""/>
    <s v=""/>
    <d v="2023-12-08T00:00:00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d v="2023-02-02T00:00:00"/>
    <s v="23/02/02_x000a_"/>
    <d v="2024-02-02T00:00:00"/>
    <s v=""/>
    <d v="2022-11-03T00:00:00"/>
    <d v="2023-01-11T00:00:00"/>
    <n v="600"/>
    <s v="T1423-455395-009"/>
    <s v="05 : Vendor Accepted"/>
    <s v=""/>
    <d v="2023-02-28T00:00:00"/>
    <s v="23/01/27"/>
    <d v="2024-02-23T00:00:00"/>
    <s v=""/>
    <d v="2022-11-03T00:00:00"/>
    <d v="2023-02-22T00:00:00"/>
    <n v="600"/>
    <s v="P1423-455395-009"/>
    <s v="99 : Closed"/>
    <n v="16"/>
    <n v="12"/>
    <n v="12"/>
    <n v="12"/>
    <n v="0"/>
    <s v="Y"/>
    <s v="N"/>
    <s v=""/>
    <s v="Possible WH - 2023/04/09"/>
    <s v=""/>
    <n v="7"/>
    <n v="55"/>
    <s v="IN"/>
    <s v="IN"/>
    <s v="N"/>
    <d v="2022-11-03T23:58:44"/>
    <s v="APIPRM223"/>
    <s v=""/>
    <s v="Automatic Planning"/>
    <d v="2023-02-22T15:55:52"/>
    <s v="00119579"/>
    <s v="TSUTSUMI Shunichi[UQJP:Global Merchandising Planning Global](堤見 俊一)"/>
    <s v="Update From PO"/>
    <x v="1"/>
    <x v="7"/>
    <d v="2023-03-10T00:00:00"/>
    <d v="2023-02-02T00:00:00"/>
    <s v="Past"/>
    <n v="36"/>
    <m/>
    <n v="36"/>
    <n v="21600"/>
    <m/>
    <x v="1"/>
  </r>
  <r>
    <n v="6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5264247"/>
    <s v="3rd"/>
    <x v="6"/>
    <d v="2023-05-01T00:00:00"/>
    <n v="1488"/>
    <n v="8482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1-13T00:00:00"/>
    <s v=""/>
    <s v=""/>
    <s v=""/>
    <d v="2023-01-15T00:00:00"/>
    <d v="2023-02-14T00:00:00"/>
    <n v="2800"/>
    <s v="F1423-0005124932-008"/>
    <s v="05 : Vendor Accepted"/>
    <s v=""/>
    <s v=""/>
    <s v=""/>
    <s v=""/>
    <s v=""/>
    <s v=""/>
    <s v=""/>
    <n v="0"/>
    <s v=""/>
    <s v=""/>
    <s v=""/>
    <d v="2023-03-28T00:00:00"/>
    <s v="23/03/28_x000a_"/>
    <s v=""/>
    <s v=""/>
    <d v="2023-01-15T00:00:00"/>
    <d v="2023-03-22T00:00:00"/>
    <n v="1488"/>
    <s v="T1423-455395-012"/>
    <s v="05 : Vendor Accepted"/>
    <s v=""/>
    <d v="2023-04-20T00:00:00"/>
    <s v="23/04/18"/>
    <s v=""/>
    <s v=""/>
    <d v="2023-01-15T00:00:00"/>
    <d v="2023-04-19T00:00:00"/>
    <n v="1488"/>
    <s v="P1423-455395-013"/>
    <s v="99 : Closed"/>
    <n v="16"/>
    <n v="12"/>
    <n v="12"/>
    <n v="12"/>
    <n v="0"/>
    <s v="Y"/>
    <s v="N"/>
    <s v=""/>
    <s v=""/>
    <s v=""/>
    <n v="7"/>
    <n v="55"/>
    <s v="IN"/>
    <s v="IN"/>
    <s v="N"/>
    <d v="2023-01-14T06:58:41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7"/>
    <d v="2023-05-02T00:00:00"/>
    <d v="2023-03-28T00:00:00"/>
    <s v="Past"/>
    <n v="35"/>
    <m/>
    <n v="35"/>
    <n v="52080"/>
    <m/>
    <x v="3"/>
  </r>
  <r>
    <n v="6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s v=""/>
    <d v="2023-10-31T00:00:00"/>
    <d v="2023-12-31T00:00:00"/>
    <x v="0"/>
    <n v="83911141"/>
    <s v="2nd"/>
    <x v="2"/>
    <d v="2023-01-09T00:00:00"/>
    <n v="0"/>
    <n v="0"/>
    <s v="Ship"/>
    <s v="STOP"/>
    <s v=""/>
    <d v="2023-03-10T00:00:00"/>
    <s v=""/>
    <d v="2023-03-10T00:00:00"/>
    <s v=""/>
    <s v=""/>
    <s v=""/>
    <s v=""/>
    <d v="2022-05-03T00:00:00"/>
    <s v=""/>
    <n v="0"/>
    <s v=""/>
    <s v=""/>
    <s v=""/>
    <d v="2022-06-14T00:00:00"/>
    <s v="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s v=""/>
    <s v=""/>
    <s v="_x000a_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n v="48"/>
    <n v="24"/>
    <n v="24"/>
    <n v="36"/>
    <n v="4800"/>
    <s v="Y"/>
    <s v="N"/>
    <s v=""/>
    <s v=""/>
    <s v=""/>
    <n v="7"/>
    <n v="55"/>
    <s v="IN"/>
    <s v="IN"/>
    <s v="N"/>
    <d v="2022-05-03T23:30:40"/>
    <s v="APIPRM223"/>
    <s v=""/>
    <s v="Automatic Planning"/>
    <d v="2022-11-07T19:35:03"/>
    <s v="plnprp20615bl01PrdplnSend"/>
    <s v=""/>
    <s v="Fix Flag Update"/>
    <x v="0"/>
    <x v="10"/>
    <d v="2023-01-07T00:00:00"/>
    <s v=""/>
    <s v="Y"/>
    <s v=""/>
    <m/>
    <s v=""/>
    <s v=""/>
    <m/>
    <x v="0"/>
  </r>
  <r>
    <n v="6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d v="2022-06-01T00:00:00"/>
    <d v="2023-10-31T00:00:00"/>
    <d v="2023-12-31T00:00:00"/>
    <x v="0"/>
    <n v="83880371"/>
    <s v="3rd"/>
    <x v="3"/>
    <d v="2023-04-03T00:00:00"/>
    <n v="0"/>
    <n v="0"/>
    <s v="Ship"/>
    <s v="STOP"/>
    <s v=""/>
    <d v="2023-06-04T00:00:00"/>
    <s v=""/>
    <s v=""/>
    <s v=""/>
    <s v=""/>
    <s v=""/>
    <s v=""/>
    <s v=""/>
    <s v=""/>
    <n v="0"/>
    <s v=""/>
    <s v=""/>
    <s v=""/>
    <d v="2022-05-31T00:00:00"/>
    <s v=""/>
    <s v=""/>
    <s v=""/>
    <d v="2022-05-25T00:00:00"/>
    <d v="2022-06-01T00:00:00"/>
    <n v="2500"/>
    <s v="F1423-0005122059-002"/>
    <s v="AA : Allocated"/>
    <s v=""/>
    <s v=""/>
    <s v=""/>
    <s v=""/>
    <s v=""/>
    <s v=""/>
    <s v=""/>
    <n v="0"/>
    <s v=""/>
    <s v=""/>
    <s v=""/>
    <d v="2023-01-31T00:00:00"/>
    <s v="_x000a_"/>
    <d v="2022-12-27T00:00:00"/>
    <s v=""/>
    <d v="2022-11-13T00:00:00"/>
    <s v=""/>
    <n v="0"/>
    <s v=""/>
    <s v=""/>
    <s v=""/>
    <d v="2023-03-28T00:00:00"/>
    <s v=""/>
    <d v="2023-02-14T00:00:00"/>
    <s v=""/>
    <d v="2022-11-13T00:00:00"/>
    <s v=""/>
    <n v="0"/>
    <s v=""/>
    <s v=""/>
    <n v="48"/>
    <n v="24"/>
    <n v="24"/>
    <n v="36"/>
    <n v="5500"/>
    <s v="Y"/>
    <s v="N"/>
    <s v=""/>
    <s v=""/>
    <s v=""/>
    <n v="7"/>
    <n v="55"/>
    <s v="IN"/>
    <s v="IN"/>
    <s v="N"/>
    <d v="2022-04-29T16:13:40"/>
    <s v="00691381"/>
    <s v="MORITA SHUN[FRSH:PDSH Production Planning](森田 峻)"/>
    <s v="Production Plan Excel"/>
    <d v="2023-04-20T17:45:27"/>
    <s v="plnprp20501bl02PrdPlnDLAnsIf"/>
    <s v=""/>
    <s v="DL Answered(SPL)"/>
    <x v="0"/>
    <x v="10"/>
    <d v="2023-04-03T00:00:00"/>
    <d v="2023-01-31T00:00:00"/>
    <s v="Past"/>
    <n v="62"/>
    <m/>
    <n v="62"/>
    <n v="0"/>
    <m/>
    <x v="0"/>
  </r>
  <r>
    <n v="6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0803"/>
    <s v="5th"/>
    <x v="2"/>
    <d v="2023-01-02T00:00:00"/>
    <n v="0"/>
    <n v="0"/>
    <s v="Ship"/>
    <s v="STOP"/>
    <s v=""/>
    <d v="2023-03-12T00:00:00"/>
    <s v=""/>
    <d v="2023-01-15T00:00:00"/>
    <s v=""/>
    <s v=""/>
    <s v=""/>
    <s v=""/>
    <d v="2022-05-10T00:00:00"/>
    <s v=""/>
    <n v="0"/>
    <s v=""/>
    <s v=""/>
    <s v=""/>
    <d v="2022-07-12T00:00:00"/>
    <s v=""/>
    <s v=""/>
    <s v=""/>
    <d v="2022-05-10T00:00:00"/>
    <d v="2022-05-19T00:00:00"/>
    <n v="1000"/>
    <s v="F1423-0005122048-001"/>
    <s v="AA : Allocated"/>
    <s v=""/>
    <s v=""/>
    <s v=""/>
    <s v=""/>
    <s v=""/>
    <d v="2022-05-10T00:00:00"/>
    <s v=""/>
    <n v="0"/>
    <s v=""/>
    <s v=""/>
    <s v=""/>
    <d v="2022-06-14T00:00:00"/>
    <s v="(22/10/25)_x000a_"/>
    <s v=""/>
    <s v=""/>
    <d v="2022-05-10T00:00:00"/>
    <s v=""/>
    <n v="0"/>
    <s v=""/>
    <s v=""/>
    <s v=""/>
    <d v="2022-06-14T00:00:00"/>
    <s v="(22/11/01)"/>
    <s v=""/>
    <s v=""/>
    <d v="2022-05-10T00:00:00"/>
    <s v=""/>
    <n v="0"/>
    <s v=""/>
    <s v=""/>
    <n v="24"/>
    <n v="12"/>
    <n v="12"/>
    <n v="24"/>
    <n v="1000"/>
    <s v="Y"/>
    <s v="N"/>
    <s v=""/>
    <s v=""/>
    <s v="2023/01/09"/>
    <n v="7"/>
    <n v="55"/>
    <s v="IN"/>
    <s v="IN"/>
    <s v="N"/>
    <d v="2022-05-10T23:30:44"/>
    <s v="APIPRM223"/>
    <s v=""/>
    <s v="Automatic Planning"/>
    <d v="2022-11-07T19:35:03"/>
    <s v="plnprp20615bl01PrdplnSend"/>
    <s v=""/>
    <s v="Fix Flag Update"/>
    <x v="0"/>
    <x v="12"/>
    <d v="2023-01-09T00:00:00"/>
    <d v="2022-06-14T00:00:00"/>
    <s v="Past"/>
    <n v="209"/>
    <m/>
    <n v="209"/>
    <n v="0"/>
    <m/>
    <x v="0"/>
  </r>
  <r>
    <n v="6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3-04-24T00:00:00"/>
    <d v="2023-07-31T00:00:00"/>
    <d v="2023-07-31T00:00:00"/>
    <x v="0"/>
    <n v="85169792"/>
    <s v="6th"/>
    <x v="2"/>
    <d v="2023-01-02T00:00:00"/>
    <n v="2640"/>
    <n v="7392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2640"/>
    <s v="T1423-455405-015"/>
    <s v="05 : Vendor Accepted"/>
    <s v=""/>
    <d v="2022-12-23T00:00:00"/>
    <s v=""/>
    <s v=""/>
    <s v=""/>
    <s v=""/>
    <d v="2022-12-23T00:00:00"/>
    <n v="2640"/>
    <s v="P1423-455405-015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2"/>
    <d v="2023-01-22T00:00:00"/>
    <d v="2022-12-23T00:00:00"/>
    <s v="Past"/>
    <n v="30"/>
    <m/>
    <n v="30"/>
    <n v="79200"/>
    <m/>
    <x v="1"/>
  </r>
  <r>
    <n v="7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0"/>
    <s v="7th"/>
    <x v="1"/>
    <d v="2023-03-06T00:00:00"/>
    <n v="0"/>
    <n v="0"/>
    <s v="Ship"/>
    <s v="STOP"/>
    <s v=""/>
    <d v="2023-05-10T00:00:00"/>
    <s v=""/>
    <s v=""/>
    <s v=""/>
    <s v=""/>
    <s v=""/>
    <s v=""/>
    <s v=""/>
    <s v=""/>
    <n v="0"/>
    <s v=""/>
    <s v=""/>
    <s v=""/>
    <d v="2022-08-09T00:00:00"/>
    <s v=""/>
    <s v=""/>
    <s v=""/>
    <s v=""/>
    <d v="2022-05-19T00:00:00"/>
    <n v="1000"/>
    <s v="F1423-0005122048-004"/>
    <s v="99 : Closed"/>
    <s v=""/>
    <s v=""/>
    <s v=""/>
    <s v=""/>
    <s v=""/>
    <s v=""/>
    <s v=""/>
    <n v="0"/>
    <s v=""/>
    <s v=""/>
    <s v=""/>
    <d v="2022-06-14T00:00:00"/>
    <s v="(23/01/03)_x000a_"/>
    <s v=""/>
    <s v=""/>
    <s v=""/>
    <s v=""/>
    <n v="0"/>
    <s v=""/>
    <s v=""/>
    <s v=""/>
    <d v="2022-06-14T00:00:00"/>
    <s v="(23/01/10)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3-09T00:00:00"/>
    <d v="2022-06-14T00:00:00"/>
    <s v="Past"/>
    <n v="268"/>
    <m/>
    <n v="268"/>
    <n v="0"/>
    <m/>
    <x v="0"/>
  </r>
  <r>
    <n v="7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2"/>
    <s v="8th"/>
    <x v="6"/>
    <d v="2023-05-01T00:00:00"/>
    <n v="0"/>
    <n v="0"/>
    <s v="Ship"/>
    <s v="STOP"/>
    <s v=""/>
    <d v="2023-07-05T00:00:00"/>
    <s v=""/>
    <s v=""/>
    <s v=""/>
    <s v=""/>
    <s v=""/>
    <s v=""/>
    <s v=""/>
    <s v=""/>
    <n v="0"/>
    <s v=""/>
    <s v=""/>
    <s v=""/>
    <d v="2022-09-06T00:00:00"/>
    <s v=""/>
    <s v=""/>
    <s v=""/>
    <s v=""/>
    <d v="2022-05-19T00:00:00"/>
    <n v="1000"/>
    <s v="F1423-0005122048-005"/>
    <s v="99 : Closed"/>
    <s v=""/>
    <s v=""/>
    <s v=""/>
    <s v=""/>
    <s v=""/>
    <s v=""/>
    <s v=""/>
    <n v="0"/>
    <s v=""/>
    <s v=""/>
    <s v=""/>
    <d v="2022-06-14T00:00:00"/>
    <s v="_x000a_"/>
    <s v=""/>
    <s v=""/>
    <s v=""/>
    <s v=""/>
    <n v="0"/>
    <s v=""/>
    <s v=""/>
    <s v=""/>
    <d v="2022-06-14T00:00:00"/>
    <s v="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3-04-20T17:45:27"/>
    <s v="plnprp20501bl02PrdPlnDLAnsIf"/>
    <s v=""/>
    <s v="DL Answered(SPL)"/>
    <x v="0"/>
    <x v="12"/>
    <d v="2023-05-04T00:00:00"/>
    <d v="2022-06-14T00:00:00"/>
    <s v="Past"/>
    <n v="324"/>
    <m/>
    <n v="324"/>
    <n v="0"/>
    <m/>
    <x v="0"/>
  </r>
  <r>
    <n v="7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s v=""/>
    <d v="2023-07-31T00:00:00"/>
    <d v="2023-07-31T00:00:00"/>
    <x v="0"/>
    <n v="84200149"/>
    <s v="9th"/>
    <x v="7"/>
    <d v="2023-10-02T00:00:00"/>
    <n v="0"/>
    <n v="0"/>
    <s v="Ship"/>
    <s v="STOP"/>
    <s v=""/>
    <d v="2023-12-15T00:00:00"/>
    <s v=""/>
    <d v="2023-07-28T00:00:00"/>
    <s v=""/>
    <s v=""/>
    <s v=""/>
    <s v=""/>
    <d v="2022-06-07T00:00:00"/>
    <s v=""/>
    <n v="0"/>
    <s v=""/>
    <s v=""/>
    <s v=""/>
    <d v="2022-11-08T00:00:00"/>
    <s v="22/11/08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d v="2023-09-29T00:00:00"/>
    <s v="_x000a_"/>
    <d v="2023-09-29T00:00:00"/>
    <s v=""/>
    <d v="2022-09-20T00:00:00"/>
    <s v=""/>
    <n v="0"/>
    <s v=""/>
    <s v=""/>
    <s v=""/>
    <d v="2023-10-06T00:00:00"/>
    <s v=""/>
    <d v="2023-10-06T00:00:00"/>
    <s v=""/>
    <d v="2022-09-20T00:00:00"/>
    <s v=""/>
    <n v="0"/>
    <s v=""/>
    <s v=""/>
    <n v="24"/>
    <n v="12"/>
    <n v="12"/>
    <n v="24"/>
    <n v="5200"/>
    <s v="Y"/>
    <s v="N"/>
    <s v=""/>
    <s v=""/>
    <s v="2023/10/14"/>
    <n v="7"/>
    <n v="55"/>
    <s v="IN"/>
    <s v="IN"/>
    <s v="N"/>
    <d v="2022-06-07T23:30:45"/>
    <s v="APIPRM223"/>
    <s v=""/>
    <s v="Automatic Planning"/>
    <d v="2022-11-14T19:40:00"/>
    <s v="plnprp20615bl01PrdplnSend"/>
    <s v=""/>
    <s v="Fix Flag Update"/>
    <x v="0"/>
    <x v="12"/>
    <d v="2023-10-14T00:00:00"/>
    <d v="2023-09-29T00:00:00"/>
    <s v="Y"/>
    <n v="15"/>
    <m/>
    <n v="15"/>
    <n v="0"/>
    <m/>
    <x v="0"/>
  </r>
  <r>
    <n v="7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948344"/>
    <s v="6th"/>
    <x v="0"/>
    <d v="2023-02-06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2-03T00:00:00"/>
    <s v=""/>
    <d v="2022-11-14T00:00:00"/>
    <s v=""/>
    <n v="0"/>
    <s v=""/>
    <s v=""/>
    <s v=""/>
    <d v="2023-02-10T00:00:00"/>
    <s v=""/>
    <d v="2023-02-10T00:00:00"/>
    <s v=""/>
    <d v="2022-11-14T00:00:00"/>
    <s v=""/>
    <n v="0"/>
    <s v=""/>
    <s v=""/>
    <n v="24"/>
    <n v="12"/>
    <n v="12"/>
    <n v="24"/>
    <n v="1000"/>
    <s v="Y"/>
    <s v="N"/>
    <s v=""/>
    <s v=""/>
    <s v="2023/02/27"/>
    <n v="7"/>
    <n v="55"/>
    <s v="IN"/>
    <s v="IN"/>
    <s v="N"/>
    <d v="2022-11-12T22:03:21"/>
    <s v="00651092"/>
    <s v="KAWASAKI Kenta[FRIN:Production Planning](川﨑 健太)"/>
    <s v="Production Plan Excel"/>
    <d v="2023-01-13T19:36:08"/>
    <s v="plnprp20615bl01PrdplnSend"/>
    <s v=""/>
    <s v="Fix Flag Update"/>
    <x v="0"/>
    <x v="13"/>
    <d v="2023-02-27T00:00:00"/>
    <d v="2023-02-03T00:00:00"/>
    <s v="Past"/>
    <n v="24"/>
    <m/>
    <n v="24"/>
    <n v="0"/>
    <m/>
    <x v="0"/>
  </r>
  <r>
    <n v="7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223818"/>
    <s v="7th"/>
    <x v="1"/>
    <d v="2023-03-06T00:00:00"/>
    <n v="0"/>
    <n v="0"/>
    <s v="Ship"/>
    <s v="STOP"/>
    <s v=""/>
    <d v="2023-06-02T00:00:00"/>
    <s v=""/>
    <d v="2023-03-10T00:00:00"/>
    <s v=""/>
    <s v=""/>
    <s v=""/>
    <s v=""/>
    <d v="2022-06-09T00:00:00"/>
    <s v=""/>
    <n v="0"/>
    <s v=""/>
    <s v=""/>
    <s v=""/>
    <d v="2022-12-23T00:00:00"/>
    <s v="22/12/23"/>
    <d v="2023-01-06T00:00:00"/>
    <s v=""/>
    <d v="2022-10-23T00:00:00"/>
    <s v=""/>
    <n v="0"/>
    <s v=""/>
    <s v=""/>
    <s v=""/>
    <s v=""/>
    <s v=""/>
    <s v=""/>
    <s v=""/>
    <d v="2022-06-09T00:00:00"/>
    <s v=""/>
    <n v="0"/>
    <s v=""/>
    <s v=""/>
    <s v=""/>
    <d v="2023-03-09T00:00:00"/>
    <s v="23/03/07_x000a_"/>
    <d v="2023-03-10T00:00:00"/>
    <s v=""/>
    <d v="2022-11-06T00:00:00"/>
    <s v=""/>
    <n v="0"/>
    <s v=""/>
    <s v=""/>
    <s v=""/>
    <d v="2023-03-21T00:00:00"/>
    <s v="23/03/17"/>
    <d v="2023-03-17T00:00:00"/>
    <s v=""/>
    <d v="2022-11-06T00:00:00"/>
    <s v=""/>
    <n v="0"/>
    <s v=""/>
    <s v=""/>
    <n v="24"/>
    <n v="12"/>
    <n v="12"/>
    <n v="24"/>
    <n v="1000"/>
    <s v="Y"/>
    <s v="N"/>
    <s v=""/>
    <s v="Possible WH - 2023/05/28"/>
    <s v="2023/04/01"/>
    <n v="7"/>
    <n v="55"/>
    <s v="IN"/>
    <s v="IN"/>
    <s v="N"/>
    <d v="2022-06-09T23:30:37"/>
    <s v="APIPRM223"/>
    <s v=""/>
    <s v="Automatic Planning"/>
    <d v="2023-02-21T19:37:06"/>
    <s v="plnprp20615bl01PrdplnSend"/>
    <s v=""/>
    <s v="Fix Flag Update"/>
    <x v="0"/>
    <x v="13"/>
    <d v="2023-04-01T00:00:00"/>
    <d v="2023-03-09T00:00:00"/>
    <s v="Past"/>
    <n v="23"/>
    <m/>
    <n v="23"/>
    <n v="0"/>
    <m/>
    <x v="0"/>
  </r>
  <r>
    <n v="7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6000"/>
    <n v="6000"/>
    <n v="0"/>
    <n v="0"/>
    <n v="0"/>
    <d v="2022-12-15T00:00:00"/>
    <s v="Pub"/>
    <d v="2023-03-27T00:00:00"/>
    <d v="2023-07-31T00:00:00"/>
    <d v="2023-07-31T00:00:00"/>
    <x v="0"/>
    <n v="85169793"/>
    <s v="5th"/>
    <x v="2"/>
    <d v="2023-01-02T00:00:00"/>
    <n v="912"/>
    <n v="2554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912"/>
    <s v="T1423-455405-016"/>
    <s v="05 : Vendor Accepted"/>
    <s v=""/>
    <d v="2022-12-23T00:00:00"/>
    <s v=""/>
    <s v=""/>
    <s v=""/>
    <s v=""/>
    <d v="2022-12-23T00:00:00"/>
    <n v="912"/>
    <s v="P1423-455405-016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4"/>
    <d v="2023-01-22T00:00:00"/>
    <d v="2022-12-23T00:00:00"/>
    <s v="Past"/>
    <n v="30"/>
    <m/>
    <n v="30"/>
    <n v="27360"/>
    <m/>
    <x v="1"/>
  </r>
  <r>
    <n v="76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4T00:00:00"/>
    <d v="2023-07-31T00:00:00"/>
    <d v="2023-07-31T00:00:00"/>
    <x v="0"/>
    <n v="84198879"/>
    <s v="3rd"/>
    <x v="2"/>
    <d v="2023-01-09T00:00:00"/>
    <n v="0"/>
    <n v="0"/>
    <s v="Ship"/>
    <s v="STOP"/>
    <s v=""/>
    <d v="2023-02-03T00:00:00"/>
    <s v=""/>
    <d v="2023-02-03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4T00:00:00"/>
    <n v="1400"/>
    <s v="F2723-0005122128-003"/>
    <s v="05 : Vendor Accepted"/>
    <s v=""/>
    <s v=""/>
    <s v=""/>
    <s v=""/>
    <s v=""/>
    <d v="2022-06-07T00:00:00"/>
    <s v=""/>
    <n v="0"/>
    <s v=""/>
    <s v=""/>
    <s v=""/>
    <d v="2022-12-02T00:00:00"/>
    <s v="22/12/06_x000a_"/>
    <d v="2022-12-02T00:00:00"/>
    <s v=""/>
    <d v="2022-11-06T00:00:00"/>
    <s v=""/>
    <n v="0"/>
    <s v=""/>
    <s v=""/>
    <s v=""/>
    <d v="2022-12-27T00:00:00"/>
    <s v="23/01/06"/>
    <d v="2022-12-30T00:00:00"/>
    <s v=""/>
    <d v="2022-11-06T00:00:00"/>
    <s v=""/>
    <n v="0"/>
    <s v=""/>
    <s v=""/>
    <n v="24"/>
    <n v="12"/>
    <n v="12"/>
    <n v="24"/>
    <n v="1400"/>
    <s v="Y"/>
    <s v="N"/>
    <s v=""/>
    <s v="Possible WH 02/04"/>
    <s v=""/>
    <n v="7"/>
    <n v="14"/>
    <s v="IN"/>
    <s v="IN"/>
    <s v="N"/>
    <d v="2022-06-07T23:30:45"/>
    <s v="APIPRM223"/>
    <s v=""/>
    <s v="Automatic Planning"/>
    <d v="2022-11-21T19:36:20"/>
    <s v="plnprp20615bl01PrdplnSend"/>
    <s v=""/>
    <s v="Fix Flag Update"/>
    <x v="0"/>
    <x v="9"/>
    <d v="2023-01-13T00:00:00"/>
    <d v="2022-12-02T00:00:00"/>
    <s v="Past"/>
    <n v="42"/>
    <m/>
    <n v="42"/>
    <n v="0"/>
    <m/>
    <x v="0"/>
  </r>
  <r>
    <n v="77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6T00:00:00"/>
    <d v="2023-07-31T00:00:00"/>
    <d v="2023-07-31T00:00:00"/>
    <x v="0"/>
    <n v="84198880"/>
    <s v="4th"/>
    <x v="0"/>
    <d v="2023-02-13T00:00:00"/>
    <n v="0"/>
    <n v="0"/>
    <s v="Ship"/>
    <s v="STOP"/>
    <s v=""/>
    <d v="2023-03-10T00:00:00"/>
    <s v=""/>
    <d v="2023-03-10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6T00:00:00"/>
    <n v="3600"/>
    <s v="F2723-0005122128-005"/>
    <s v="AA : Allocated"/>
    <s v=""/>
    <s v=""/>
    <s v=""/>
    <s v=""/>
    <s v=""/>
    <d v="2022-06-07T00:00:00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2-03T00:00:00"/>
    <s v="23/02/10"/>
    <d v="2023-02-03T00:00:00"/>
    <s v=""/>
    <d v="2022-11-06T00:00:00"/>
    <s v=""/>
    <n v="0"/>
    <s v=""/>
    <s v=""/>
    <n v="24"/>
    <n v="12"/>
    <n v="12"/>
    <n v="24"/>
    <n v="3600"/>
    <s v="Y"/>
    <s v="N"/>
    <s v=""/>
    <s v="Possible WH 03/11"/>
    <s v=""/>
    <n v="7"/>
    <n v="14"/>
    <s v="IN"/>
    <s v="IN"/>
    <s v="N"/>
    <d v="2022-06-07T23:30:45"/>
    <s v="APIPRM223"/>
    <s v=""/>
    <s v="Automatic Planning"/>
    <d v="2022-12-26T19:36:45"/>
    <s v="plnprp20615bl01PrdplnSend"/>
    <s v=""/>
    <s v="Fix Flag Update"/>
    <x v="0"/>
    <x v="9"/>
    <d v="2023-02-17T00:00:00"/>
    <d v="2023-01-06T00:00:00"/>
    <s v="Past"/>
    <n v="42"/>
    <m/>
    <n v="42"/>
    <n v="0"/>
    <m/>
    <x v="0"/>
  </r>
  <r>
    <n v="78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NotPub"/>
    <s v=""/>
    <d v="2023-07-31T00:00:00"/>
    <d v="2023-08-31T00:00:00"/>
    <x v="0"/>
    <n v="84813252"/>
    <s v="3rd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1278"/>
    <s v="F3623-000512833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1278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1-11T16:00:06"/>
    <s v="00651092"/>
    <s v="KAWASAKI Kenta[FRIN:Production Planning](川﨑 健太)"/>
    <s v="Production Plan Excel"/>
    <x v="0"/>
    <x v="17"/>
    <d v="2023-02-04T00:00:00"/>
    <s v=""/>
    <s v="Y"/>
    <s v=""/>
    <m/>
    <s v=""/>
    <s v=""/>
    <m/>
    <x v="0"/>
  </r>
  <r>
    <n v="79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Pub"/>
    <s v=""/>
    <d v="2023-07-31T00:00:00"/>
    <d v="2023-08-31T00:00:00"/>
    <x v="0"/>
    <n v="85152699"/>
    <s v="4th"/>
    <x v="0"/>
    <d v="2023-02-06T00:00:00"/>
    <n v="0"/>
    <n v="0"/>
    <s v="Ship"/>
    <s v="STOP"/>
    <s v=""/>
    <d v="2023-02-21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200"/>
    <s v="F3623-0005128330-004"/>
    <s v="05 : Vendor Accepted"/>
    <s v=""/>
    <s v=""/>
    <s v=""/>
    <s v=""/>
    <s v=""/>
    <s v=""/>
    <s v=""/>
    <n v="0"/>
    <s v=""/>
    <s v=""/>
    <s v=""/>
    <d v="2023-01-11T00:00:00"/>
    <s v="23/01/11_x000a_"/>
    <s v=""/>
    <s v=""/>
    <s v=""/>
    <s v=""/>
    <n v="0"/>
    <s v=""/>
    <s v=""/>
    <s v=""/>
    <d v="2023-01-27T00:00:00"/>
    <s v=""/>
    <s v=""/>
    <s v=""/>
    <s v=""/>
    <s v=""/>
    <n v="0"/>
    <s v=""/>
    <s v=""/>
    <n v="36"/>
    <n v="12"/>
    <n v="12"/>
    <n v="12"/>
    <n v="0"/>
    <s v="Y"/>
    <s v="N"/>
    <s v=""/>
    <s v=""/>
    <s v="2023/02/14"/>
    <n v="7"/>
    <n v="0"/>
    <s v="IN"/>
    <s v="IN"/>
    <s v="N"/>
    <d v="2022-12-19T10:13:43"/>
    <s v="01069801"/>
    <s v="HUANG Yating[FRSH:PDSH Production Planning](黄 雅婷)"/>
    <s v="Production View"/>
    <d v="2023-01-12T10:43:45"/>
    <s v="01069801"/>
    <s v="HUANG Yating[FRSH:PDSH Production Planning](黄 雅婷)"/>
    <s v="Production View"/>
    <x v="0"/>
    <x v="17"/>
    <d v="2023-02-14T00:00:00"/>
    <d v="2023-01-11T00:00:00"/>
    <s v="Past"/>
    <n v="34"/>
    <m/>
    <n v="34"/>
    <n v="0"/>
    <m/>
    <x v="0"/>
  </r>
  <r>
    <n v="80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D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"/>
    <n v="1200"/>
    <n v="0"/>
    <n v="350"/>
    <n v="100"/>
    <d v="2022-12-06T00:00:00"/>
    <s v="NotPub"/>
    <s v=""/>
    <d v="2023-07-31T00:00:00"/>
    <d v="2023-08-31T00:00:00"/>
    <x v="0"/>
    <n v="84813303"/>
    <s v="3rd"/>
    <x v="2"/>
    <d v="2023-01-30T00:00:00"/>
    <n v="0"/>
    <n v="0"/>
    <s v="Ship"/>
    <s v="Ph3(Add)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274"/>
    <s v="F3623-000512894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0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2-17T14:38:53"/>
    <s v="plnprp20615bl01PrdplnSend"/>
    <s v=""/>
    <s v="CHG000123488"/>
    <x v="0"/>
    <x v="18"/>
    <d v="2023-02-04T00:00:00"/>
    <s v=""/>
    <s v="Y"/>
    <s v=""/>
    <m/>
    <s v=""/>
    <s v=""/>
    <m/>
    <x v="1"/>
  </r>
  <r>
    <n v="8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6-16T00:00:00"/>
    <d v="2023-07-31T00:00:00"/>
    <d v="2023-07-31T00:00:00"/>
    <x v="0"/>
    <n v="84085017"/>
    <s v="3rd-1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24T00:00:00"/>
    <s v=""/>
    <n v="0"/>
    <s v=""/>
    <s v=""/>
    <s v=""/>
    <d v="2022-06-21T00:00:00"/>
    <s v=""/>
    <s v=""/>
    <s v=""/>
    <d v="2022-05-24T00:00:00"/>
    <d v="2022-06-16T00:00:00"/>
    <n v="1100"/>
    <s v="F3623-0005124940-002"/>
    <s v="AA : Allocated"/>
    <s v=""/>
    <s v=""/>
    <s v=""/>
    <s v=""/>
    <s v=""/>
    <d v="2022-05-24T00:00:00"/>
    <s v=""/>
    <n v="0"/>
    <s v=""/>
    <s v=""/>
    <s v=""/>
    <d v="2022-11-23T00:00:00"/>
    <s v="22/11/23_x000a_"/>
    <s v=""/>
    <s v=""/>
    <d v="2022-05-24T00:00:00"/>
    <s v=""/>
    <n v="0"/>
    <s v=""/>
    <s v=""/>
    <s v=""/>
    <d v="2023-01-04T00:00:00"/>
    <s v="22/12/06"/>
    <s v=""/>
    <s v=""/>
    <d v="2022-05-24T00:00:00"/>
    <s v=""/>
    <n v="0"/>
    <s v=""/>
    <s v=""/>
    <n v="24"/>
    <n v="12"/>
    <n v="12"/>
    <n v="12"/>
    <n v="1100"/>
    <s v="Y"/>
    <s v="N"/>
    <s v=""/>
    <s v=""/>
    <s v="2023/02/05"/>
    <n v="7"/>
    <n v="0"/>
    <s v="IN"/>
    <s v="IN"/>
    <s v="N"/>
    <d v="2022-05-24T23:30:49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7-14T00:00:00"/>
    <d v="2023-07-31T00:00:00"/>
    <d v="2023-07-31T00:00:00"/>
    <x v="0"/>
    <n v="84223860"/>
    <s v="3rd-2"/>
    <x v="2"/>
    <d v="2023-01-02T00:00:00"/>
    <n v="0"/>
    <n v="0"/>
    <s v="Ship"/>
    <s v="STOP"/>
    <s v=""/>
    <d v="2023-02-12T00:00:00"/>
    <s v=""/>
    <d v="2023-01-15T00:00:00"/>
    <s v=""/>
    <s v=""/>
    <s v=""/>
    <s v=""/>
    <d v="2022-06-09T00:00:00"/>
    <s v=""/>
    <n v="0"/>
    <s v=""/>
    <s v=""/>
    <s v=""/>
    <d v="2022-07-19T00:00:00"/>
    <s v="(22/08/02)"/>
    <d v="2022-08-30T00:00:00"/>
    <s v=""/>
    <d v="2022-06-09T00:00:00"/>
    <d v="2022-07-14T00:00:00"/>
    <n v="220"/>
    <s v="F3623-0005124940-004"/>
    <s v="05 : Vendor Accepted"/>
    <s v=""/>
    <s v=""/>
    <s v=""/>
    <s v=""/>
    <s v=""/>
    <d v="2022-06-09T00:00:00"/>
    <s v=""/>
    <n v="0"/>
    <s v=""/>
    <s v=""/>
    <s v=""/>
    <d v="2022-11-23T00:00:00"/>
    <s v="22/11/23_x000a_"/>
    <d v="2022-10-18T00:00:00"/>
    <s v=""/>
    <d v="2022-06-09T00:00:00"/>
    <s v=""/>
    <n v="0"/>
    <s v=""/>
    <s v=""/>
    <s v=""/>
    <d v="2023-01-04T00:00:00"/>
    <s v="22/12/06"/>
    <d v="2022-10-25T00:00:00"/>
    <s v=""/>
    <d v="2022-06-09T00:00:00"/>
    <s v=""/>
    <n v="0"/>
    <s v=""/>
    <s v=""/>
    <n v="24"/>
    <n v="12"/>
    <n v="12"/>
    <n v="12"/>
    <n v="220"/>
    <s v="Y"/>
    <s v="N"/>
    <s v=""/>
    <s v=""/>
    <s v="2023/02/05"/>
    <n v="7"/>
    <n v="0"/>
    <s v="IN"/>
    <s v="IN"/>
    <s v="N"/>
    <d v="2022-06-09T23:30:37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s v=""/>
    <d v="2023-07-31T00:00:00"/>
    <d v="2023-07-31T00:00:00"/>
    <x v="0"/>
    <n v="84863317"/>
    <s v="4th"/>
    <x v="1"/>
    <d v="2023-03-06T00:00:00"/>
    <n v="0"/>
    <n v="0"/>
    <s v="Ship"/>
    <s v="STOP"/>
    <s v=""/>
    <d v="2023-03-18T00:00:00"/>
    <s v=""/>
    <d v="2023-03-18T00:00:00"/>
    <s v=""/>
    <s v=""/>
    <s v=""/>
    <s v=""/>
    <d v="2022-11-01T00:00:00"/>
    <s v=""/>
    <n v="0"/>
    <s v=""/>
    <s v=""/>
    <s v=""/>
    <d v="2022-12-09T00:00:00"/>
    <s v="22/12/09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12"/>
    <n v="1800"/>
    <s v="Y"/>
    <s v="N"/>
    <s v=""/>
    <s v=""/>
    <s v="2023/03/11"/>
    <n v="7"/>
    <n v="0"/>
    <s v="IN"/>
    <s v="IN"/>
    <s v="N"/>
    <d v="2022-11-02T00:00:44"/>
    <s v="APIPRM223"/>
    <s v=""/>
    <s v="Automatic Planning"/>
    <d v="2022-12-12T19:38:43"/>
    <s v="plnprp20615bl01PrdplnSend"/>
    <s v=""/>
    <s v="Fix Flag Update"/>
    <x v="0"/>
    <x v="16"/>
    <d v="2023-03-11T00:00:00"/>
    <s v=""/>
    <s v="Y"/>
    <s v=""/>
    <m/>
    <s v=""/>
    <s v=""/>
    <m/>
    <x v="0"/>
  </r>
  <r>
    <n v="8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d v="2022-06-16T00:00:00"/>
    <d v="2023-07-31T00:00:00"/>
    <d v="2023-07-31T00:00:00"/>
    <x v="0"/>
    <n v="84137434"/>
    <s v="2nd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31T00:00:00"/>
    <s v=""/>
    <n v="0"/>
    <s v=""/>
    <s v=""/>
    <s v=""/>
    <d v="2022-06-21T00:00:00"/>
    <s v=""/>
    <s v=""/>
    <s v=""/>
    <d v="2022-05-31T00:00:00"/>
    <d v="2022-06-16T00:00:00"/>
    <n v="200"/>
    <s v="F3623-0005124943-002"/>
    <s v="AA : Allocated"/>
    <s v=""/>
    <s v=""/>
    <s v=""/>
    <s v=""/>
    <s v=""/>
    <d v="2022-05-31T00:00:00"/>
    <s v=""/>
    <n v="0"/>
    <s v=""/>
    <s v=""/>
    <s v=""/>
    <d v="2022-11-23T00:00:00"/>
    <s v="22/11/23_x000a_"/>
    <s v=""/>
    <s v=""/>
    <d v="2022-05-31T00:00:00"/>
    <s v=""/>
    <n v="0"/>
    <s v=""/>
    <s v=""/>
    <s v=""/>
    <d v="2022-12-27T00:00:00"/>
    <s v="22/12/06"/>
    <s v=""/>
    <s v=""/>
    <d v="2022-05-31T00:00:00"/>
    <s v=""/>
    <n v="0"/>
    <s v=""/>
    <s v=""/>
    <n v="24"/>
    <n v="12"/>
    <n v="12"/>
    <n v="12"/>
    <n v="200"/>
    <s v="Y"/>
    <s v="N"/>
    <s v=""/>
    <s v=""/>
    <s v="2023/02/05"/>
    <n v="7"/>
    <n v="0"/>
    <s v="IN"/>
    <s v="IN"/>
    <s v="N"/>
    <d v="2022-05-31T23:30:56"/>
    <s v="APIPRM223"/>
    <s v=""/>
    <s v="Automatic Planning"/>
    <d v="2022-12-01T19:36:15"/>
    <s v="plnprp20615bl01PrdplnSend"/>
    <s v=""/>
    <s v="Fix Flag Update"/>
    <x v="0"/>
    <x v="19"/>
    <d v="2023-02-05T00:00:00"/>
    <d v="2022-11-23T00:00:00"/>
    <s v="Past"/>
    <n v="74"/>
    <m/>
    <n v="74"/>
    <n v="0"/>
    <m/>
    <x v="0"/>
  </r>
  <r>
    <n v="8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6"/>
    <s v="3rd"/>
    <x v="0"/>
    <d v="2023-02-20T00:00:00"/>
    <n v="0"/>
    <n v="0"/>
    <s v="Ship"/>
    <s v="STOP"/>
    <s v=""/>
    <d v="2023-03-05T00:00:00"/>
    <s v=""/>
    <d v="2023-03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90"/>
    <s v="Y"/>
    <s v="N"/>
    <s v=""/>
    <s v=""/>
    <s v="2023/02/26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2-26T00:00:00"/>
    <s v=""/>
    <s v="Y"/>
    <s v=""/>
    <m/>
    <s v=""/>
    <s v=""/>
    <m/>
    <x v="0"/>
  </r>
  <r>
    <n v="8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7"/>
    <s v="4th"/>
    <x v="1"/>
    <d v="2023-03-27T00:00:00"/>
    <n v="0"/>
    <n v="0"/>
    <s v="Ship"/>
    <s v="STOP"/>
    <s v=""/>
    <d v="2023-04-09T00:00:00"/>
    <s v=""/>
    <d v="2023-04-09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10"/>
    <s v="Y"/>
    <s v="N"/>
    <s v=""/>
    <s v=""/>
    <s v="2023/04/02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4-02T00:00:00"/>
    <s v=""/>
    <s v="Y"/>
    <s v=""/>
    <m/>
    <s v=""/>
    <s v=""/>
    <m/>
    <x v="0"/>
  </r>
  <r>
    <n v="8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170463"/>
    <s v="3rd"/>
    <x v="2"/>
    <d v="2023-01-02T00:00:00"/>
    <n v="0"/>
    <n v="0"/>
    <s v="Ship"/>
    <s v="STOP"/>
    <s v=""/>
    <d v="2023-01-29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01/22"/>
    <n v="7"/>
    <n v="0"/>
    <s v="IN"/>
    <s v="IN"/>
    <s v="N"/>
    <d v="2022-06-07T07:36:1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1-22T00:00:00"/>
    <s v=""/>
    <s v="Y"/>
    <s v=""/>
    <m/>
    <s v=""/>
    <s v=""/>
    <m/>
    <x v="0"/>
  </r>
  <r>
    <n v="8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814030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190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4"/>
    <d v="2023-02-04T00:00:00"/>
    <s v=""/>
    <s v="Y"/>
    <s v=""/>
    <m/>
    <s v=""/>
    <s v=""/>
    <m/>
    <x v="0"/>
  </r>
  <r>
    <n v="8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028450"/>
    <s v="3rd"/>
    <x v="2"/>
    <d v="2023-01-16T00:00:00"/>
    <n v="0"/>
    <n v="0"/>
    <s v="Ship"/>
    <s v="STOP"/>
    <s v=""/>
    <d v="2023-01-29T00:00:00"/>
    <s v=""/>
    <d v="2023-01-29T00:00:00"/>
    <s v=""/>
    <s v=""/>
    <s v=""/>
    <s v=""/>
    <d v="2022-05-17T00:00:00"/>
    <s v=""/>
    <n v="0"/>
    <s v=""/>
    <s v=""/>
    <s v=""/>
    <d v="2022-06-21T00:00:00"/>
    <s v="22/06/21"/>
    <s v=""/>
    <s v=""/>
    <d v="2022-05-17T00:00:00"/>
    <s v=""/>
    <n v="0"/>
    <s v=""/>
    <s v=""/>
    <d v="2022-12-16T00:00:00"/>
    <s v=""/>
    <s v=""/>
    <s v=""/>
    <s v=""/>
    <d v="2022-05-17T00:00:00"/>
    <s v=""/>
    <n v="0"/>
    <s v=""/>
    <s v=""/>
    <s v=""/>
    <s v=""/>
    <s v="_x000a_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n v="24"/>
    <n v="12"/>
    <n v="12"/>
    <n v="12"/>
    <n v="100"/>
    <s v="Y"/>
    <s v="N"/>
    <s v=""/>
    <s v=""/>
    <s v="2023/01/22"/>
    <n v="7"/>
    <n v="0"/>
    <s v="IN"/>
    <s v="IN"/>
    <s v="N"/>
    <d v="2022-05-17T23:30:47"/>
    <s v="APIPRM223"/>
    <s v=""/>
    <s v="Automatic Planning"/>
    <d v="2022-11-07T19:35:03"/>
    <s v="plnprp20615bl01PrdplnSend"/>
    <s v=""/>
    <s v="Fix Flag Update"/>
    <x v="0"/>
    <x v="5"/>
    <d v="2023-01-22T00:00:00"/>
    <s v=""/>
    <s v="Y"/>
    <s v=""/>
    <m/>
    <s v=""/>
    <s v=""/>
    <m/>
    <x v="0"/>
  </r>
  <r>
    <n v="9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814547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283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5"/>
    <d v="2023-02-04T00:00:00"/>
    <s v=""/>
    <s v="Y"/>
    <s v=""/>
    <m/>
    <s v=""/>
    <s v=""/>
    <m/>
    <x v="0"/>
  </r>
  <r>
    <n v="9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153941"/>
    <s v="7th"/>
    <x v="2"/>
    <d v="2023-01-02T00:00:00"/>
    <n v="384"/>
    <n v="1075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384"/>
    <s v="T3623-455405-007"/>
    <s v="15 : Vendor Accepted(Updated)"/>
    <s v=""/>
    <d v="2022-12-29T00:00:00"/>
    <s v=""/>
    <s v=""/>
    <s v=""/>
    <s v=""/>
    <d v="2022-12-27T00:00:00"/>
    <n v="384"/>
    <s v="P3623-455405-007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2"/>
    <d v="2023-01-18T00:00:00"/>
    <d v="2022-12-21T00:00:00"/>
    <s v="Past"/>
    <n v="28"/>
    <m/>
    <n v="28"/>
    <n v="10752"/>
    <m/>
    <x v="1"/>
  </r>
  <r>
    <n v="9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5152628"/>
    <s v="8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48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2"/>
    <d v="2023-01-23T00:00:00"/>
    <d v="2022-12-26T00:00:00"/>
    <s v="Past"/>
    <n v="28"/>
    <m/>
    <n v="28"/>
    <n v="0"/>
    <m/>
    <x v="0"/>
  </r>
  <r>
    <n v="9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3"/>
    <s v="9th"/>
    <x v="0"/>
    <d v="2023-02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12-02T00:00:00"/>
    <s v="22/12/02"/>
    <d v="2022-12-02T00:00:00"/>
    <s v=""/>
    <d v="2022-10-23T00:00:00"/>
    <s v=""/>
    <n v="0"/>
    <s v=""/>
    <s v=""/>
    <s v=""/>
    <s v=""/>
    <s v=""/>
    <s v=""/>
    <s v=""/>
    <s v=""/>
    <s v=""/>
    <n v="0"/>
    <s v=""/>
    <s v=""/>
    <s v=""/>
    <d v="2023-02-16T00:00:00"/>
    <s v="23/02/14_x000a_"/>
    <d v="2023-02-10T00:00:00"/>
    <s v=""/>
    <d v="2022-11-06T00:00:00"/>
    <s v=""/>
    <n v="0"/>
    <s v=""/>
    <s v=""/>
    <s v=""/>
    <d v="2023-02-16T00:00:00"/>
    <s v="23/02/24"/>
    <d v="2023-02-10T00:00:00"/>
    <s v=""/>
    <d v="2022-11-06T00:00:00"/>
    <s v=""/>
    <n v="0"/>
    <s v=""/>
    <s v=""/>
    <n v="24"/>
    <n v="12"/>
    <n v="12"/>
    <n v="12"/>
    <n v="2000"/>
    <s v="Y"/>
    <s v="N"/>
    <s v=""/>
    <s v="Possible WH - 2023/03/20"/>
    <s v="2023/03/08"/>
    <n v="7"/>
    <n v="0"/>
    <s v="IN"/>
    <s v="IN"/>
    <s v="N"/>
    <d v="2022-05-11T13:14:08"/>
    <s v="00691381"/>
    <s v="MORITA SHUN[FRSH:PDSH Production Planning](森田 峻)"/>
    <s v="Production Plan Excel"/>
    <d v="2023-01-19T19:40:52"/>
    <s v="plnprp20615bl01PrdplnSend"/>
    <s v=""/>
    <s v="Fix Flag Update"/>
    <x v="0"/>
    <x v="12"/>
    <d v="2023-03-08T00:00:00"/>
    <d v="2023-02-16T00:00:00"/>
    <s v="Past"/>
    <n v="20"/>
    <m/>
    <n v="20"/>
    <n v="0"/>
    <m/>
    <x v="0"/>
  </r>
  <r>
    <n v="9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5"/>
    <s v="10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000"/>
    <s v="Y"/>
    <s v="N"/>
    <s v=""/>
    <s v=""/>
    <s v="2023/04/08"/>
    <n v="7"/>
    <n v="0"/>
    <s v="IN"/>
    <s v="IN"/>
    <s v="N"/>
    <d v="2022-05-11T13:14:08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225034"/>
    <s v="10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470"/>
    <s v="Y"/>
    <s v="N"/>
    <s v=""/>
    <s v=""/>
    <s v="2023/04/08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871894"/>
    <s v="11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3-01-06T00:00:00"/>
    <s v="23/01/06"/>
    <d v="2023-01-06T00:00:00"/>
    <s v=""/>
    <d v="2022-11-0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3000"/>
    <s v="Y"/>
    <s v="N"/>
    <s v=""/>
    <s v=""/>
    <s v="2023/04/08"/>
    <n v="7"/>
    <n v="0"/>
    <s v="IN"/>
    <s v="IN"/>
    <s v="N"/>
    <d v="2022-11-04T06:09:27"/>
    <s v="00651092"/>
    <s v="KAWASAKI Kenta[FRIN:Production Planning](川﨑 健太)"/>
    <s v="Production Plan Excel"/>
    <d v="2023-01-09T19:34:32"/>
    <s v="plnprp20615bl01PrdplnSend"/>
    <s v=""/>
    <s v="Fix Flag Update"/>
    <x v="0"/>
    <x v="12"/>
    <d v="2023-04-08T00:00:00"/>
    <s v=""/>
    <s v="Y"/>
    <s v=""/>
    <m/>
    <s v=""/>
    <s v=""/>
    <m/>
    <x v="0"/>
  </r>
  <r>
    <n v="9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353328"/>
    <s v="1st"/>
    <x v="1"/>
    <d v="2023-03-06T00:00:00"/>
    <n v="1152"/>
    <n v="3226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152"/>
    <s v="T3623-455405-009"/>
    <s v="05 : Vendor Accepted"/>
    <s v=""/>
    <d v="2023-03-14T00:00:00"/>
    <s v=""/>
    <s v=""/>
    <s v=""/>
    <s v=""/>
    <d v="2023-03-13T00:00:00"/>
    <n v="1152"/>
    <s v="P3623-455405-009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2"/>
    <d v="2023-05-23T00:00:00"/>
    <d v="2023-03-03T00:00:00"/>
    <s v="Past"/>
    <n v="81"/>
    <m/>
    <n v="81"/>
    <n v="93312"/>
    <m/>
    <x v="1"/>
  </r>
  <r>
    <n v="9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s v=""/>
    <d v="2023-07-31T00:00:00"/>
    <d v="2023-07-31T00:00:00"/>
    <x v="0"/>
    <n v="85153942"/>
    <s v="3rd"/>
    <x v="0"/>
    <d v="2023-02-06T00:00:00"/>
    <n v="0"/>
    <n v="0"/>
    <s v="Ship"/>
    <s v="STOP"/>
    <s v=""/>
    <d v="2023-03-14T00:00:00"/>
    <s v=""/>
    <s v=""/>
    <s v=""/>
    <s v=""/>
    <s v=""/>
    <s v=""/>
    <s v=""/>
    <s v=""/>
    <n v="0"/>
    <s v=""/>
    <s v=""/>
    <s v=""/>
    <d v="2022-12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1000"/>
    <s v="Y"/>
    <s v="N"/>
    <s v=""/>
    <s v=""/>
    <s v="2023/03/07"/>
    <n v="7"/>
    <n v="0"/>
    <s v="IN"/>
    <s v="IN"/>
    <s v="N"/>
    <d v="2022-12-20T17:50:21"/>
    <s v="00651092"/>
    <s v="KAWASAKI Kenta[FRIN:Production Planning](川﨑 健太)"/>
    <s v="Production Plan Excel"/>
    <d v="2023-01-20T19:40:57"/>
    <s v="plnprp20615bl01PrdplnSend"/>
    <s v=""/>
    <s v="Fix Flag Update"/>
    <x v="0"/>
    <x v="13"/>
    <d v="2023-03-07T00:00:00"/>
    <d v="2023-02-07T00:00:00"/>
    <s v="Past"/>
    <n v="28"/>
    <m/>
    <n v="28"/>
    <n v="0"/>
    <m/>
    <x v="0"/>
  </r>
  <r>
    <n v="9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d v="2023-06-14T00:00:00"/>
    <d v="2023-07-31T00:00:00"/>
    <d v="2023-07-31T00:00:00"/>
    <x v="0"/>
    <n v="85353329"/>
    <s v="1st"/>
    <x v="1"/>
    <d v="2023-03-06T00:00:00"/>
    <n v="108"/>
    <n v="302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08"/>
    <s v="T3623-455405-010"/>
    <s v="15 : Vendor Accepted(Updated)"/>
    <s v=""/>
    <d v="2023-03-14T00:00:00"/>
    <s v=""/>
    <s v=""/>
    <s v=""/>
    <s v=""/>
    <d v="2023-03-13T00:00:00"/>
    <n v="108"/>
    <s v="P3623-455405-010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3"/>
    <d v="2023-05-23T00:00:00"/>
    <d v="2023-03-03T00:00:00"/>
    <s v="Past"/>
    <n v="81"/>
    <m/>
    <n v="81"/>
    <n v="8748"/>
    <m/>
    <x v="1"/>
  </r>
  <r>
    <n v="10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153943"/>
    <s v="3rd"/>
    <x v="2"/>
    <d v="2023-01-02T00:00:00"/>
    <n v="96"/>
    <n v="269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96"/>
    <s v="T3623-455405-008"/>
    <s v="15 : Vendor Accepted(Updated)"/>
    <s v=""/>
    <d v="2022-12-29T00:00:00"/>
    <s v=""/>
    <s v=""/>
    <s v=""/>
    <s v=""/>
    <d v="2022-12-27T00:00:00"/>
    <n v="96"/>
    <s v="P3623-455405-008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4"/>
    <d v="2023-01-18T00:00:00"/>
    <d v="2022-12-21T00:00:00"/>
    <s v="Past"/>
    <n v="28"/>
    <m/>
    <n v="28"/>
    <n v="2688"/>
    <m/>
    <x v="1"/>
  </r>
  <r>
    <n v="10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s v=""/>
    <d v="2023-07-31T00:00:00"/>
    <d v="2023-07-31T00:00:00"/>
    <x v="0"/>
    <n v="85152630"/>
    <s v="4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20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4"/>
    <d v="2023-01-23T00:00:00"/>
    <d v="2022-12-26T00:00:00"/>
    <s v="Past"/>
    <n v="28"/>
    <m/>
    <n v="28"/>
    <n v="0"/>
    <m/>
    <x v="0"/>
  </r>
  <r>
    <n v="10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353330"/>
    <s v="5th"/>
    <x v="1"/>
    <d v="2023-03-06T00:00:00"/>
    <n v="228"/>
    <n v="638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228"/>
    <s v="T3623-455405-011"/>
    <s v="05 : Vendor Accepted"/>
    <s v=""/>
    <d v="2023-03-14T00:00:00"/>
    <s v=""/>
    <s v=""/>
    <s v=""/>
    <s v=""/>
    <d v="2023-03-13T00:00:00"/>
    <n v="228"/>
    <s v="P3623-455405-011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4"/>
    <d v="2023-05-23T00:00:00"/>
    <d v="2023-03-03T00:00:00"/>
    <s v="Past"/>
    <n v="81"/>
    <m/>
    <n v="81"/>
    <n v="18468"/>
    <m/>
    <x v="1"/>
  </r>
  <r>
    <n v="103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4977294"/>
    <s v="1st"/>
    <x v="1"/>
    <d v="2023-03-06T00:00:00"/>
    <n v="912"/>
    <n v="2554"/>
    <s v="Ship"/>
    <s v="Ph1"/>
    <s v="●"/>
    <d v="2023-02-15T00:00:00"/>
    <d v="2023-02-15T00:00:00"/>
    <s v=""/>
    <s v=""/>
    <s v=""/>
    <s v=""/>
    <s v=""/>
    <s v=""/>
    <s v=""/>
    <n v="0"/>
    <s v=""/>
    <s v=""/>
    <s v=""/>
    <d v="2022-11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8T00:00:00"/>
    <n v="912"/>
    <s v="T3623-462968-001"/>
    <s v="05 : Vendor Accepted"/>
    <s v=""/>
    <d v="2022-11-20T00:00:00"/>
    <s v=""/>
    <s v=""/>
    <s v=""/>
    <s v=""/>
    <d v="2022-11-24T00:00:00"/>
    <n v="912"/>
    <s v="P3623-462968-001"/>
    <s v="99 : Closed"/>
    <n v="12"/>
    <n v="8"/>
    <n v="8"/>
    <n v="12"/>
    <n v="0"/>
    <s v="Y"/>
    <s v="N"/>
    <s v=""/>
    <s v=""/>
    <s v=""/>
    <n v="7"/>
    <n v="0"/>
    <s v="IN"/>
    <s v="VN"/>
    <s v="N"/>
    <d v="2022-11-17T15:26:26"/>
    <s v="00008144"/>
    <s v="MASUDA Yugo[UQJP:PDID Intimate, Cut &amp; Sewn Apparel &amp; Knitwear Production](増田 有吾)"/>
    <s v="Production Plan Excel"/>
    <d v="2023-02-19T00:03:47"/>
    <s v="00651092"/>
    <s v="KAWASAKI Kenta[FRIN:Production Planning](川﨑 健太)"/>
    <s v="Production Plan Excel"/>
    <x v="1"/>
    <x v="15"/>
    <d v="2023-02-08T00:00:00"/>
    <d v="2022-11-18T00:00:00"/>
    <s v="Past"/>
    <n v="82"/>
    <m/>
    <n v="82"/>
    <n v="74784"/>
    <m/>
    <x v="2"/>
  </r>
  <r>
    <n v="104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5496953"/>
    <s v="1st"/>
    <x v="4"/>
    <d v="2023-06-05T00:00:00"/>
    <n v="376"/>
    <n v="1053"/>
    <s v="Ship"/>
    <s v="Ph2"/>
    <s v=""/>
    <d v="2023-07-20T00:00:00"/>
    <d v="2023-07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376"/>
    <s v="T3623-462968-002"/>
    <s v="05 : Vendor Accepted"/>
    <s v=""/>
    <d v="2023-06-28T00:00:00"/>
    <s v=""/>
    <s v=""/>
    <s v=""/>
    <s v=""/>
    <d v="2023-06-28T00:00:00"/>
    <n v="376"/>
    <s v="P3623-462968-002"/>
    <s v="05 : Vendor Accepted"/>
    <n v="12"/>
    <n v="8"/>
    <n v="8"/>
    <n v="12"/>
    <n v="0"/>
    <s v="Y"/>
    <s v="N"/>
    <s v=""/>
    <s v=""/>
    <s v="2023/07/13"/>
    <n v="7"/>
    <n v="0"/>
    <s v="IN"/>
    <s v="VN"/>
    <s v="N"/>
    <d v="2023-04-12T21:17:21"/>
    <s v="00651092"/>
    <s v="KAWASAKI Kenta[FRIN:Production Planning](川﨑 健太)"/>
    <s v="Production Plan Excel"/>
    <d v="2023-06-29T04:45:28"/>
    <s v="00123614"/>
    <s v="IWAMOCHI Mitsuru[UQJP:Global Merchandising Planning Global](岩持 充)"/>
    <s v="Update From PO"/>
    <x v="1"/>
    <x v="15"/>
    <d v="2023-07-13T00:00:00"/>
    <d v="2023-04-14T00:00:00"/>
    <s v="Past"/>
    <n v="90"/>
    <m/>
    <n v="90"/>
    <n v="33840"/>
    <m/>
    <x v="2"/>
  </r>
  <r>
    <n v="105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364.0"/>
    <s v="01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2"/>
    <s v="1st"/>
    <x v="8"/>
    <d v="2023-07-03T00:00:00"/>
    <n v="200"/>
    <n v="2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200"/>
    <s v="F01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200"/>
    <s v="T0123-466224-001"/>
    <s v="33 : Approval Not Required"/>
    <s v=""/>
    <d v="2023-06-29T00:00:00"/>
    <s v=""/>
    <s v=""/>
    <s v=""/>
    <s v=""/>
    <d v="2023-06-28T00:00:00"/>
    <n v="200"/>
    <s v="P0123-466224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22T00:00:00"/>
    <d v="2023-03-24T00:00:00"/>
    <s v="Past"/>
    <n v="151"/>
    <m/>
    <n v="151"/>
    <n v="30200"/>
    <m/>
    <x v="2"/>
  </r>
  <r>
    <n v="106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364.0"/>
    <s v="01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3"/>
    <s v="1st"/>
    <x v="8"/>
    <d v="2023-07-03T00:00:00"/>
    <n v="80"/>
    <n v="8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72"/>
    <s v="F01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"/>
    <s v="T0123-466225-001"/>
    <s v="33 : Approval Not Required"/>
    <s v=""/>
    <d v="2023-06-29T00:00:00"/>
    <s v=""/>
    <s v=""/>
    <s v=""/>
    <s v=""/>
    <d v="2023-06-28T00:00:00"/>
    <n v="80"/>
    <s v="P0123-466225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22T00:00:00"/>
    <d v="2023-03-24T00:00:00"/>
    <s v="Past"/>
    <n v="151"/>
    <m/>
    <n v="151"/>
    <n v="12080"/>
    <m/>
    <x v="2"/>
  </r>
  <r>
    <n v="107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1"/>
    <s v="1st"/>
    <x v="6"/>
    <d v="2023-05-01T00:00:00"/>
    <n v="0"/>
    <n v="0"/>
    <s v="Ship"/>
    <s v="STOP"/>
    <s v=""/>
    <d v="2023-08-2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1"/>
    <s v="Y"/>
    <s v="N"/>
    <s v=""/>
    <s v=""/>
    <s v="2023/06/11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d v="2023-06-11T00:00:00"/>
    <s v=""/>
    <s v="Y"/>
    <s v=""/>
    <m/>
    <s v=""/>
    <s v=""/>
    <m/>
    <x v="0"/>
  </r>
  <r>
    <n v="108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0"/>
    <s v="2nd"/>
    <x v="6"/>
    <d v="2023-05-01T00:00:00"/>
    <n v="0"/>
    <n v="0"/>
    <s v="Ship"/>
    <s v="STOP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e v="#VALUE!"/>
    <s v=""/>
    <s v="Y"/>
    <s v=""/>
    <m/>
    <s v=""/>
    <s v=""/>
    <m/>
    <x v="0"/>
  </r>
  <r>
    <n v="109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3"/>
    <s v="1st-1"/>
    <x v="6"/>
    <d v="2023-05-01T00:00:00"/>
    <n v="0"/>
    <n v="0"/>
    <s v="Ship"/>
    <s v="Ph1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0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4"/>
    <s v="1st-2"/>
    <x v="6"/>
    <d v="2023-05-01T00:00:00"/>
    <n v="0"/>
    <n v="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1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.0"/>
    <s v="0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89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112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.0"/>
    <s v="0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113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.0"/>
    <s v="0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114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223419"/>
    <s v="1st"/>
    <x v="1"/>
    <d v="2023-03-06T00:00:00"/>
    <n v="6656"/>
    <n v="998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6656"/>
    <s v="T0623-459529-002"/>
    <s v="05 : Vendor Accepted"/>
    <s v=""/>
    <d v="2023-01-17T00:00:00"/>
    <s v=""/>
    <s v=""/>
    <s v=""/>
    <s v=""/>
    <d v="2023-01-16T00:00:00"/>
    <n v="6656"/>
    <s v="P0623-459529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16:41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7"/>
    <d v="2023-03-31T00:00:00"/>
    <d v="2023-01-05T00:00:00"/>
    <s v="Past"/>
    <n v="85"/>
    <m/>
    <n v="85"/>
    <n v="565760"/>
    <m/>
    <x v="2"/>
  </r>
  <r>
    <n v="115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448116"/>
    <s v="2nd"/>
    <x v="3"/>
    <d v="2023-04-24T00:00:00"/>
    <n v="7136"/>
    <n v="10704"/>
    <s v="Ship"/>
    <s v="Ph3(Adj)"/>
    <s v=""/>
    <d v="2023-06-05T00:00:00"/>
    <d v="2023-06-05T00:00:00"/>
    <s v=""/>
    <s v=""/>
    <s v=""/>
    <s v=""/>
    <s v=""/>
    <s v=""/>
    <s v=""/>
    <n v="0"/>
    <s v=""/>
    <s v=""/>
    <s v=""/>
    <d v="2023-03-20T00:00:00"/>
    <s v=""/>
    <s v=""/>
    <s v=""/>
    <s v=""/>
    <d v="2023-03-20T00:00:00"/>
    <n v="11700"/>
    <s v="F06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7136"/>
    <s v="T0623-459529-003"/>
    <s v="05 : Vendor Accepted"/>
    <s v=""/>
    <d v="2023-04-24T00:00:00"/>
    <s v=""/>
    <s v=""/>
    <s v=""/>
    <s v=""/>
    <d v="2023-04-12T00:00:00"/>
    <n v="7136"/>
    <s v="P0623-459529-002"/>
    <s v="99 : Closed"/>
    <n v="32"/>
    <n v="16"/>
    <n v="16"/>
    <n v="48"/>
    <n v="0"/>
    <s v="Y"/>
    <s v="N"/>
    <s v=""/>
    <s v=""/>
    <s v="2023/05/06"/>
    <n v="7"/>
    <n v="23"/>
    <s v="IN"/>
    <s v="IN"/>
    <s v="N"/>
    <d v="2023-03-20T07:28:41"/>
    <s v="00731088"/>
    <s v="ZHANG Hongxian[FRSH:PDSH Cut and Sewn Apparel Production MD](张 红仙)"/>
    <s v="Production Plan Excel"/>
    <d v="2023-04-12T16:42:18"/>
    <s v="00420151"/>
    <s v="HO CELIA[UQHK:Merchandising Planning, IMD]"/>
    <s v="Update From PO"/>
    <x v="1"/>
    <x v="27"/>
    <d v="2023-05-06T00:00:00"/>
    <d v="2023-04-14T00:00:00"/>
    <s v="Past"/>
    <n v="22"/>
    <m/>
    <n v="22"/>
    <n v="156992"/>
    <m/>
    <x v="3"/>
  </r>
  <r>
    <n v="116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223411"/>
    <s v="1st"/>
    <x v="1"/>
    <d v="2023-03-06T00:00:00"/>
    <n v="3072"/>
    <n v="4608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3072"/>
    <s v="T0623-461786-002"/>
    <s v="05 : Vendor Accepted"/>
    <s v=""/>
    <d v="2023-01-17T00:00:00"/>
    <s v=""/>
    <s v=""/>
    <s v=""/>
    <s v=""/>
    <d v="2023-01-16T00:00:00"/>
    <n v="3072"/>
    <s v="P0623-461786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8"/>
    <d v="2023-03-31T00:00:00"/>
    <d v="2023-01-05T00:00:00"/>
    <s v="Past"/>
    <n v="85"/>
    <m/>
    <n v="85"/>
    <n v="261120"/>
    <m/>
    <x v="2"/>
  </r>
  <r>
    <n v="117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448117"/>
    <s v="2nd"/>
    <x v="3"/>
    <d v="2023-04-24T00:00:00"/>
    <n v="2768"/>
    <n v="415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2768"/>
    <s v="T0623-461786-003"/>
    <s v="05 : Vendor Accepted"/>
    <s v=""/>
    <d v="2023-04-24T00:00:00"/>
    <s v=""/>
    <s v=""/>
    <s v=""/>
    <s v=""/>
    <d v="2023-05-09T00:00:00"/>
    <n v="2768"/>
    <s v="P0623-461786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8"/>
    <d v="2023-05-21T00:00:00"/>
    <d v="2023-04-14T00:00:00"/>
    <s v="Past"/>
    <n v="37"/>
    <m/>
    <n v="37"/>
    <n v="102416"/>
    <m/>
    <x v="3"/>
  </r>
  <r>
    <n v="118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223414"/>
    <s v="1st"/>
    <x v="1"/>
    <d v="2023-03-06T00:00:00"/>
    <n v="2176"/>
    <n v="326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2176"/>
    <s v="T0623-461787-002"/>
    <s v="05 : Vendor Accepted"/>
    <s v=""/>
    <d v="2023-01-17T00:00:00"/>
    <s v=""/>
    <s v=""/>
    <s v=""/>
    <s v=""/>
    <d v="2023-01-16T00:00:00"/>
    <n v="2176"/>
    <s v="P0623-461787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9"/>
    <d v="2023-03-31T00:00:00"/>
    <d v="2023-01-05T00:00:00"/>
    <s v="Past"/>
    <n v="85"/>
    <m/>
    <n v="85"/>
    <n v="184960"/>
    <m/>
    <x v="2"/>
  </r>
  <r>
    <n v="119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448118"/>
    <s v="2nd"/>
    <x v="3"/>
    <d v="2023-04-24T00:00:00"/>
    <n v="1808"/>
    <n v="271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1808"/>
    <s v="T0623-461787-003"/>
    <s v="05 : Vendor Accepted"/>
    <s v=""/>
    <d v="2023-04-24T00:00:00"/>
    <s v=""/>
    <s v=""/>
    <s v=""/>
    <s v=""/>
    <d v="2023-05-09T00:00:00"/>
    <n v="1808"/>
    <s v="P0623-461787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9"/>
    <d v="2023-05-21T00:00:00"/>
    <d v="2023-04-14T00:00:00"/>
    <s v="Past"/>
    <n v="37"/>
    <m/>
    <n v="37"/>
    <n v="66896"/>
    <m/>
    <x v="3"/>
  </r>
  <r>
    <n v="120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NotPub"/>
    <s v=""/>
    <d v="2023-08-31T00:00:00"/>
    <d v="2023-09-30T00:00:00"/>
    <x v="3"/>
    <n v="85415392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3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121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Pub"/>
    <d v="2023-07-12T00:00:00"/>
    <d v="2023-08-31T00:00:00"/>
    <d v="2023-09-30T00:00:00"/>
    <x v="3"/>
    <n v="85329571"/>
    <s v="1st"/>
    <x v="6"/>
    <d v="2023-05-01T00:00:00"/>
    <n v="8224"/>
    <n v="13158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d v="2023-03-02T00:00:00"/>
    <n v="26000"/>
    <s v="F0623-0005123654-003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5T00:00:00"/>
    <n v="8224"/>
    <s v="T0623-462904-001"/>
    <s v="05 : Vendor Accepted"/>
    <s v=""/>
    <d v="2023-04-14T00:00:00"/>
    <s v=""/>
    <s v=""/>
    <s v=""/>
    <d v="2023-02-13T00:00:00"/>
    <d v="2023-04-18T00:00:00"/>
    <n v="8224"/>
    <s v="P0623-462904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2-03T08:12:57"/>
    <s v="00601142"/>
    <s v="SASAI Emiko[FRVN:Production Planning]"/>
    <s v="Production Plan Excel"/>
    <d v="2023-04-18T20:06:06"/>
    <s v="00420151"/>
    <s v="HO CELIA[UQHK:Merchandising Planning, IMD]"/>
    <s v="Update From PO"/>
    <x v="1"/>
    <x v="30"/>
    <d v="2023-05-30T00:00:00"/>
    <d v="2023-03-14T00:00:00"/>
    <s v="Past"/>
    <n v="77"/>
    <m/>
    <n v="77"/>
    <n v="633248"/>
    <m/>
    <x v="2"/>
  </r>
  <r>
    <n v="122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99.0"/>
    <s v="06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992"/>
    <n v="12000"/>
    <n v="0"/>
    <n v="0"/>
    <n v="0"/>
    <d v="2023-06-26T00:00:00"/>
    <s v="Pub"/>
    <d v="2023-04-19T00:00:00"/>
    <d v="2023-08-31T00:00:00"/>
    <d v="2023-09-30T00:00:00"/>
    <x v="3"/>
    <n v="85415393"/>
    <s v="1st"/>
    <x v="6"/>
    <d v="2023-05-01T00:00:00"/>
    <n v="6992"/>
    <n v="111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6992"/>
    <s v="T0623-459552-001"/>
    <s v="05 : Vendor Accepted"/>
    <s v=""/>
    <d v="2023-04-14T00:00:00"/>
    <s v=""/>
    <s v=""/>
    <s v=""/>
    <s v=""/>
    <d v="2023-04-18T00:00:00"/>
    <n v="6992"/>
    <s v="P0623-459552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31"/>
    <d v="2023-05-30T00:00:00"/>
    <d v="2023-03-14T00:00:00"/>
    <s v="Past"/>
    <n v="77"/>
    <m/>
    <n v="77"/>
    <n v="538384"/>
    <m/>
    <x v="2"/>
  </r>
  <r>
    <n v="123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99.0"/>
    <s v="06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968"/>
    <n v="11456"/>
    <n v="0"/>
    <n v="0"/>
    <n v="0"/>
    <d v="2023-07-03T00:00:00"/>
    <s v="Pub"/>
    <d v="2023-04-19T00:00:00"/>
    <d v="2023-08-31T00:00:00"/>
    <d v="2023-09-30T00:00:00"/>
    <x v="3"/>
    <n v="85415395"/>
    <s v="1st"/>
    <x v="6"/>
    <d v="2023-05-01T00:00:00"/>
    <n v="5968"/>
    <n v="9549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968"/>
    <s v="T0623-466058-001"/>
    <s v="05 : Vendor Accepted"/>
    <s v=""/>
    <d v="2023-04-14T00:00:00"/>
    <s v=""/>
    <s v=""/>
    <s v=""/>
    <s v=""/>
    <d v="2023-04-18T00:00:00"/>
    <n v="5968"/>
    <s v="P0623-466058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4"/>
    <d v="2023-05-30T00:00:00"/>
    <d v="2023-03-14T00:00:00"/>
    <s v="Past"/>
    <n v="77"/>
    <m/>
    <n v="77"/>
    <n v="459536"/>
    <m/>
    <x v="2"/>
  </r>
  <r>
    <n v="124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99.0"/>
    <s v="06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92"/>
    <n v="8512"/>
    <n v="0"/>
    <n v="0"/>
    <n v="0"/>
    <d v="2023-07-03T00:00:00"/>
    <s v="Pub"/>
    <d v="2023-04-19T00:00:00"/>
    <d v="2023-08-31T00:00:00"/>
    <d v="2023-09-30T00:00:00"/>
    <x v="3"/>
    <n v="85415396"/>
    <s v="1st"/>
    <x v="6"/>
    <d v="2023-05-01T00:00:00"/>
    <n v="4992"/>
    <n v="79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4992"/>
    <s v="T0623-466059-001"/>
    <s v="05 : Vendor Accepted"/>
    <s v=""/>
    <d v="2023-04-14T00:00:00"/>
    <s v=""/>
    <s v=""/>
    <s v=""/>
    <s v=""/>
    <d v="2023-04-18T00:00:00"/>
    <n v="4992"/>
    <s v="P0623-466059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5"/>
    <d v="2023-05-30T00:00:00"/>
    <d v="2023-03-14T00:00:00"/>
    <s v="Past"/>
    <n v="77"/>
    <m/>
    <n v="77"/>
    <n v="384384"/>
    <m/>
    <x v="2"/>
  </r>
  <r>
    <n v="125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99.0"/>
    <s v="06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24"/>
    <n v="8344"/>
    <n v="0"/>
    <n v="0"/>
    <n v="0"/>
    <d v="2023-07-03T00:00:00"/>
    <s v="Pub"/>
    <d v="2023-05-01T00:00:00"/>
    <d v="2023-08-31T00:00:00"/>
    <d v="2023-09-30T00:00:00"/>
    <x v="3"/>
    <n v="85415397"/>
    <s v="1st"/>
    <x v="6"/>
    <d v="2023-05-01T00:00:00"/>
    <n v="5824"/>
    <n v="931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824"/>
    <s v="T0623-466060-001"/>
    <s v="05 : Vendor Accepted"/>
    <s v=""/>
    <d v="2023-05-01T00:00:00"/>
    <s v=""/>
    <s v=""/>
    <s v=""/>
    <s v=""/>
    <d v="2023-04-26T00:00:00"/>
    <n v="5824"/>
    <s v="P0623-466060-002"/>
    <s v="05 : Vendor Accepted"/>
    <n v="32"/>
    <n v="16"/>
    <n v="16"/>
    <n v="48"/>
    <n v="0"/>
    <s v="Y"/>
    <s v="N"/>
    <s v=""/>
    <s v=""/>
    <s v="2023/06/13"/>
    <n v="7"/>
    <n v="23"/>
    <s v="IN"/>
    <s v="IN"/>
    <s v="N"/>
    <d v="2023-03-07T16:04:32"/>
    <s v="00144290"/>
    <s v="INOUE Moeko[FRVN:Production Planning]"/>
    <s v="Production Plan Excel"/>
    <d v="2023-04-26T17:40:00"/>
    <s v="00420151"/>
    <s v="HO CELIA[UQHK:Merchandising Planning, IMD]"/>
    <s v="Update From PO"/>
    <x v="1"/>
    <x v="26"/>
    <d v="2023-06-13T00:00:00"/>
    <d v="2023-03-14T00:00:00"/>
    <s v="Past"/>
    <n v="91"/>
    <m/>
    <n v="91"/>
    <n v="529984"/>
    <m/>
    <x v="2"/>
  </r>
  <r>
    <n v="12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d v="2023-05-03T00:00:00"/>
    <d v="2023-08-31T00:00:00"/>
    <d v="2023-08-31T00:00:00"/>
    <x v="5"/>
    <n v="84704153"/>
    <s v="1st-1"/>
    <x v="2"/>
    <d v="2023-01-02T00:00:00"/>
    <n v="25200"/>
    <n v="4032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3T00:00:00"/>
    <n v="200000"/>
    <s v="F0723-0005123654-004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7T00:00:00"/>
    <n v="25200"/>
    <s v="T0723-459526-001"/>
    <s v="05 : Vendor Accepted"/>
    <s v=""/>
    <d v="2022-11-29T00:00:00"/>
    <s v=""/>
    <s v=""/>
    <s v=""/>
    <s v=""/>
    <d v="2022-11-25T00:00:00"/>
    <n v="25200"/>
    <s v="P0723-459526-001"/>
    <s v="99 : Closed"/>
    <n v="32"/>
    <n v="16"/>
    <n v="16"/>
    <n v="48"/>
    <n v="0"/>
    <s v="Y"/>
    <s v="N"/>
    <s v=""/>
    <s v=""/>
    <s v="2023/03/06"/>
    <n v="7"/>
    <n v="33"/>
    <s v="IN"/>
    <s v="IN"/>
    <s v="N"/>
    <d v="2022-09-12T13:19:22"/>
    <s v="00957681"/>
    <s v="MOON Soh Ra[FRVN:UQ Cut and Sewn Apparel Production MD]"/>
    <s v="Production Plan Excel"/>
    <d v="2022-11-30T19:38:42"/>
    <s v="plnprp20615bl01PrdplnSend"/>
    <s v=""/>
    <s v="Fix Flag Update"/>
    <x v="1"/>
    <x v="32"/>
    <d v="2023-03-06T00:00:00"/>
    <d v="2022-11-08T00:00:00"/>
    <s v="Past"/>
    <n v="118"/>
    <m/>
    <n v="118"/>
    <n v="2973600"/>
    <m/>
    <x v="2"/>
  </r>
  <r>
    <n v="12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4948339"/>
    <s v="1st-2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s v=""/>
    <n v="0"/>
    <s v=""/>
    <s v=""/>
    <s v=""/>
    <d v="2022-11-29T00:00:00"/>
    <s v=""/>
    <s v=""/>
    <s v=""/>
    <s v=""/>
    <s v=""/>
    <n v="0"/>
    <s v=""/>
    <s v=""/>
    <n v="32"/>
    <n v="16"/>
    <n v="16"/>
    <n v="48"/>
    <n v="11000"/>
    <s v="Y"/>
    <s v="N"/>
    <s v=""/>
    <s v=""/>
    <s v="2023/03/06"/>
    <n v="7"/>
    <n v="33"/>
    <s v="IN"/>
    <s v="IN"/>
    <s v="N"/>
    <d v="2022-11-12T22:03:21"/>
    <s v="00651092"/>
    <s v="KAWASAKI Kenta[FRIN:Production Planning](川﨑 健太)"/>
    <s v="Production Plan Excel"/>
    <d v="2022-11-30T19:38:42"/>
    <s v="plnprp20615bl01PrdplnSend"/>
    <s v=""/>
    <s v="Fix Flag Update"/>
    <x v="0"/>
    <x v="32"/>
    <d v="2023-03-06T00:00:00"/>
    <d v="2022-11-22T00:00:00"/>
    <s v="Past"/>
    <n v="104"/>
    <m/>
    <n v="104"/>
    <n v="0"/>
    <m/>
    <x v="0"/>
  </r>
  <r>
    <n v="12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5120215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11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2"/>
    <d v="2023-04-05T00:00:00"/>
    <d v="2023-03-07T00:00:00"/>
    <s v="Past"/>
    <n v="29"/>
    <m/>
    <n v="29"/>
    <n v="0"/>
    <m/>
    <x v="0"/>
  </r>
  <r>
    <n v="12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016"/>
    <n v="14016"/>
    <n v="0"/>
    <n v="0"/>
    <n v="0"/>
    <d v="2023-04-27T00:00:00"/>
    <s v="Pub"/>
    <s v=""/>
    <d v="2023-08-31T00:00:00"/>
    <d v="2023-08-31T00:00:00"/>
    <x v="5"/>
    <n v="85120218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3"/>
    <d v="2023-04-05T00:00:00"/>
    <d v="2023-03-07T00:00:00"/>
    <s v="Past"/>
    <n v="29"/>
    <m/>
    <n v="29"/>
    <n v="0"/>
    <m/>
    <x v="0"/>
  </r>
  <r>
    <n v="13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200"/>
    <n v="11200"/>
    <n v="0"/>
    <n v="0"/>
    <n v="0"/>
    <d v="2023-04-27T00:00:00"/>
    <s v="Pub"/>
    <s v=""/>
    <d v="2023-08-31T00:00:00"/>
    <d v="2023-08-31T00:00:00"/>
    <x v="5"/>
    <n v="85120222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4"/>
    <d v="2023-04-05T00:00:00"/>
    <d v="2023-03-07T00:00:00"/>
    <s v="Past"/>
    <n v="29"/>
    <m/>
    <n v="29"/>
    <n v="0"/>
    <m/>
    <x v="0"/>
  </r>
  <r>
    <n v="13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d v="2023-06-14T00:00:00"/>
    <d v="2023-08-31T00:00:00"/>
    <d v="2023-08-31T00:00:00"/>
    <x v="5"/>
    <n v="85482218"/>
    <s v="2nd"/>
    <x v="3"/>
    <d v="2023-04-03T00:00:00"/>
    <n v="10064"/>
    <n v="16102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10064"/>
    <s v="T0723-462439-002"/>
    <s v="05 : Vendor Accepted"/>
    <s v=""/>
    <d v="2023-04-22T00:00:00"/>
    <s v=""/>
    <s v=""/>
    <s v=""/>
    <s v=""/>
    <d v="2023-04-20T00:00:00"/>
    <n v="10064"/>
    <s v="P0723-462439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5"/>
    <d v="2023-05-03T00:00:00"/>
    <d v="2023-04-05T00:00:00"/>
    <s v="Past"/>
    <n v="28"/>
    <m/>
    <n v="28"/>
    <n v="281792"/>
    <m/>
    <x v="1"/>
  </r>
  <r>
    <n v="13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s v=""/>
    <d v="2023-08-31T00:00:00"/>
    <d v="2023-08-31T00:00:00"/>
    <x v="5"/>
    <n v="85496390"/>
    <s v="3rd"/>
    <x v="3"/>
    <d v="2023-04-03T00:00:00"/>
    <n v="0"/>
    <n v="0"/>
    <s v="Air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7T00:00:00"/>
    <s v="_x000a_"/>
    <s v=""/>
    <s v=""/>
    <s v=""/>
    <s v=""/>
    <n v="0"/>
    <s v=""/>
    <s v=""/>
    <s v=""/>
    <d v="2023-04-27T00:00:00"/>
    <s v=""/>
    <s v=""/>
    <s v=""/>
    <s v=""/>
    <s v=""/>
    <n v="0"/>
    <s v=""/>
    <s v=""/>
    <n v="32"/>
    <n v="16"/>
    <n v="16"/>
    <n v="48"/>
    <n v="10000"/>
    <s v="Y"/>
    <s v="N"/>
    <s v=""/>
    <s v=""/>
    <s v="2023/05/09"/>
    <n v="2"/>
    <n v="11"/>
    <s v="IN"/>
    <s v="IN"/>
    <s v="N"/>
    <d v="2023-04-12T07:12:57"/>
    <s v="00691381"/>
    <s v="MORITA SHUN[FRSH:PDSH Production Planning](森田 峻)"/>
    <s v="Production View"/>
    <d v="2023-04-25T14:47:51"/>
    <s v="00144290"/>
    <s v="INOUE Moeko[FRVN:Production Planning]"/>
    <s v="Production Plan Excel"/>
    <x v="0"/>
    <x v="35"/>
    <d v="2023-05-09T00:00:00"/>
    <d v="2023-04-17T00:00:00"/>
    <s v="Past"/>
    <n v="22"/>
    <m/>
    <n v="22"/>
    <n v="0"/>
    <m/>
    <x v="0"/>
  </r>
  <r>
    <n v="13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208"/>
    <n v="14208"/>
    <n v="0"/>
    <n v="0"/>
    <n v="0"/>
    <d v="2023-04-27T00:00:00"/>
    <s v="Pub"/>
    <d v="2023-05-31T00:00:00"/>
    <d v="2023-08-31T00:00:00"/>
    <d v="2023-08-31T00:00:00"/>
    <x v="5"/>
    <n v="85482219"/>
    <s v="2nd"/>
    <x v="3"/>
    <d v="2023-04-03T00:00:00"/>
    <n v="3008"/>
    <n v="4813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3008"/>
    <s v="T0723-462440-002"/>
    <s v="05 : Vendor Accepted"/>
    <s v=""/>
    <d v="2023-04-22T00:00:00"/>
    <s v=""/>
    <s v=""/>
    <s v=""/>
    <s v=""/>
    <d v="2023-04-20T00:00:00"/>
    <n v="3008"/>
    <s v="P0723-462440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6"/>
    <d v="2023-05-03T00:00:00"/>
    <d v="2023-04-05T00:00:00"/>
    <s v="Past"/>
    <n v="28"/>
    <m/>
    <n v="28"/>
    <n v="84224"/>
    <m/>
    <x v="1"/>
  </r>
  <r>
    <n v="13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d v="2023-06-05T00:00:00"/>
    <d v="2023-08-31T00:00:00"/>
    <d v="2023-09-30T00:00:00"/>
    <x v="3"/>
    <n v="85277808"/>
    <s v="1st"/>
    <x v="6"/>
    <d v="2023-05-01T00:00:00"/>
    <n v="4320"/>
    <n v="6912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2-07T00:00:00"/>
    <s v=""/>
    <s v=""/>
    <s v=""/>
    <s v=""/>
    <d v="2023-02-07T00:00:00"/>
    <n v="30000"/>
    <s v="F0723-0005123654-006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4320"/>
    <s v="T0723-462904-001"/>
    <s v="15 : Vendor Accepted(Updated)"/>
    <s v=""/>
    <d v="2023-04-14T00:00:00"/>
    <s v=""/>
    <s v=""/>
    <s v=""/>
    <d v="2023-02-13T00:00:00"/>
    <d v="2023-05-12T00:00:00"/>
    <n v="4320"/>
    <s v="P0723-462904-001"/>
    <s v="15 : Vendor Accepted(Updated)"/>
    <n v="32"/>
    <n v="16"/>
    <n v="16"/>
    <n v="48"/>
    <n v="0"/>
    <s v="Y"/>
    <s v="N"/>
    <s v=""/>
    <s v=""/>
    <s v="2023/05/22"/>
    <n v="7"/>
    <n v="33"/>
    <s v="IN"/>
    <s v="IN"/>
    <s v="N"/>
    <d v="2023-01-19T09:51:29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0"/>
    <d v="2023-05-22T00:00:00"/>
    <d v="2023-03-14T00:00:00"/>
    <s v="Past"/>
    <n v="69"/>
    <m/>
    <n v="69"/>
    <n v="298080"/>
    <m/>
    <x v="2"/>
  </r>
  <r>
    <n v="13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s v=""/>
    <d v="2023-08-31T00:00:00"/>
    <d v="2023-09-30T00:00:00"/>
    <x v="3"/>
    <n v="85605589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0"/>
    <d v="2023-06-27T00:00:00"/>
    <d v="2023-06-06T00:00:00"/>
    <s v="Past"/>
    <n v="21"/>
    <m/>
    <n v="21"/>
    <n v="0"/>
    <m/>
    <x v="0"/>
  </r>
  <r>
    <n v="13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d v="2023-06-05T00:00:00"/>
    <d v="2023-08-31T00:00:00"/>
    <d v="2023-09-30T00:00:00"/>
    <x v="3"/>
    <n v="85415399"/>
    <s v="1st"/>
    <x v="4"/>
    <d v="2023-06-05T00:00:00"/>
    <n v="5808"/>
    <n v="9293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808"/>
    <s v="T0723-459552-001"/>
    <s v="15 : Vendor Accepted(Updated)"/>
    <s v=""/>
    <d v="2023-04-14T00:00:00"/>
    <s v=""/>
    <s v=""/>
    <s v=""/>
    <s v=""/>
    <d v="2023-05-12T00:00:00"/>
    <n v="5808"/>
    <s v="P0723-459552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1"/>
    <d v="2023-05-22T00:00:00"/>
    <d v="2023-03-14T00:00:00"/>
    <s v="Past"/>
    <n v="69"/>
    <m/>
    <n v="69"/>
    <n v="400752"/>
    <m/>
    <x v="2"/>
  </r>
  <r>
    <n v="13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s v=""/>
    <d v="2023-08-31T00:00:00"/>
    <d v="2023-09-30T00:00:00"/>
    <x v="3"/>
    <n v="85605586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1"/>
    <d v="2023-06-27T00:00:00"/>
    <d v="2023-06-06T00:00:00"/>
    <s v="Past"/>
    <n v="21"/>
    <m/>
    <n v="21"/>
    <n v="0"/>
    <m/>
    <x v="0"/>
  </r>
  <r>
    <n v="13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1"/>
    <s v="1st"/>
    <x v="4"/>
    <d v="2023-06-05T00:00:00"/>
    <n v="2432"/>
    <n v="389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58-001"/>
    <s v="15 : Vendor Accepted(Updated)"/>
    <s v=""/>
    <d v="2023-04-14T00:00:00"/>
    <s v=""/>
    <s v=""/>
    <s v=""/>
    <s v=""/>
    <d v="2023-05-12T00:00:00"/>
    <n v="2432"/>
    <s v="P0723-466058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4"/>
    <d v="2023-05-22T00:00:00"/>
    <d v="2023-03-14T00:00:00"/>
    <s v="Past"/>
    <n v="69"/>
    <m/>
    <n v="69"/>
    <n v="167808"/>
    <m/>
    <x v="2"/>
  </r>
  <r>
    <n v="13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593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4"/>
    <d v="2023-06-27T00:00:00"/>
    <d v="2023-06-06T00:00:00"/>
    <s v="Past"/>
    <n v="21"/>
    <m/>
    <n v="21"/>
    <n v="0"/>
    <m/>
    <x v="0"/>
  </r>
  <r>
    <n v="14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d v="2023-06-05T00:00:00"/>
    <d v="2023-08-31T00:00:00"/>
    <d v="2023-09-30T00:00:00"/>
    <x v="3"/>
    <n v="85415402"/>
    <s v="1st"/>
    <x v="4"/>
    <d v="2023-06-05T00:00:00"/>
    <n v="5232"/>
    <n v="837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232"/>
    <s v="T0723-466059-001"/>
    <s v="15 : Vendor Accepted(Updated)"/>
    <s v=""/>
    <d v="2023-04-14T00:00:00"/>
    <s v=""/>
    <s v=""/>
    <s v=""/>
    <s v=""/>
    <d v="2023-05-12T00:00:00"/>
    <n v="5232"/>
    <s v="P0723-466059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5"/>
    <d v="2023-05-22T00:00:00"/>
    <d v="2023-03-14T00:00:00"/>
    <s v="Past"/>
    <n v="69"/>
    <m/>
    <n v="69"/>
    <n v="361008"/>
    <m/>
    <x v="2"/>
  </r>
  <r>
    <n v="14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s v=""/>
    <d v="2023-08-31T00:00:00"/>
    <d v="2023-09-30T00:00:00"/>
    <x v="3"/>
    <n v="85605597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5"/>
    <d v="2023-06-27T00:00:00"/>
    <d v="2023-06-06T00:00:00"/>
    <s v="Past"/>
    <n v="21"/>
    <m/>
    <n v="21"/>
    <n v="0"/>
    <m/>
    <x v="0"/>
  </r>
  <r>
    <n v="14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3"/>
    <s v="1st"/>
    <x v="4"/>
    <d v="2023-06-05T00:00:00"/>
    <n v="2432"/>
    <n v="389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60-001"/>
    <s v="15 : Vendor Accepted(Updated)"/>
    <s v=""/>
    <d v="2023-05-01T00:00:00"/>
    <s v=""/>
    <s v=""/>
    <s v=""/>
    <s v=""/>
    <d v="2023-05-12T00:00:00"/>
    <n v="2432"/>
    <s v="P0723-466060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6"/>
    <d v="2023-06-05T00:00:00"/>
    <d v="2023-03-14T00:00:00"/>
    <s v="Past"/>
    <n v="83"/>
    <m/>
    <n v="83"/>
    <n v="201856"/>
    <m/>
    <x v="2"/>
  </r>
  <r>
    <n v="14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601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6"/>
    <d v="2023-06-27T00:00:00"/>
    <d v="2023-06-06T00:00:00"/>
    <s v="Past"/>
    <n v="21"/>
    <m/>
    <n v="21"/>
    <n v="0"/>
    <m/>
    <x v="0"/>
  </r>
  <r>
    <n v="14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319754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35000"/>
    <s v="F0723-0005123654-005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0-001"/>
    <s v="05 : Vendor Accepted"/>
    <s v=""/>
    <d v="2023-03-21T00:00:00"/>
    <s v=""/>
    <s v=""/>
    <s v=""/>
    <s v=""/>
    <d v="2023-03-17T00:00:00"/>
    <n v="3616"/>
    <s v="P0723-463150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1T09:22:50"/>
    <s v="00144290"/>
    <s v="INOUE Moeko[FRVN:Production Planning]"/>
    <s v="Production Plan Excel"/>
    <d v="2023-04-19T11:28:14"/>
    <s v="00123675"/>
    <s v="YOKOI Satoshi[UQJP:Global Merchandising Planning Global](横井 智)"/>
    <s v="Update From PO"/>
    <x v="1"/>
    <x v="37"/>
    <d v="2023-06-05T00:00:00"/>
    <d v="2023-02-21T00:00:00"/>
    <s v="Past"/>
    <n v="104"/>
    <m/>
    <n v="104"/>
    <n v="376064"/>
    <m/>
    <x v="2"/>
  </r>
  <r>
    <n v="14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9.9"/>
    <s v="0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277466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1-001"/>
    <s v="05 : Vendor Accepted"/>
    <s v=""/>
    <d v="2023-03-21T00:00:00"/>
    <s v=""/>
    <s v=""/>
    <s v=""/>
    <s v=""/>
    <d v="2023-03-17T00:00:00"/>
    <n v="3616"/>
    <s v="P0723-463151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1"/>
    <s v="00123675"/>
    <s v="YOKOI Satoshi[UQJP:Global Merchandising Planning Global](横井 智)"/>
    <s v="Update From PO"/>
    <x v="1"/>
    <x v="38"/>
    <d v="2023-06-05T00:00:00"/>
    <d v="2023-02-21T00:00:00"/>
    <s v="Past"/>
    <n v="104"/>
    <m/>
    <n v="104"/>
    <n v="376064"/>
    <m/>
    <x v="2"/>
  </r>
  <r>
    <n v="14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8-16T00:00:00"/>
    <s v="Pub"/>
    <d v="2023-04-24T00:00:00"/>
    <d v="2023-10-31T00:00:00"/>
    <d v="2023-12-31T00:00:00"/>
    <x v="6"/>
    <n v="85340844"/>
    <s v="1st"/>
    <x v="6"/>
    <d v="2023-05-01T00:00:00"/>
    <n v="8368"/>
    <n v="1338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8368"/>
    <s v="T0723-463154-001"/>
    <s v="05 : Vendor Accepted"/>
    <s v=""/>
    <d v="2023-03-24T00:00:00"/>
    <s v=""/>
    <s v=""/>
    <s v=""/>
    <s v=""/>
    <d v="2023-03-24T00:00:00"/>
    <n v="8368"/>
    <s v="P0723-463154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8T14:51:00"/>
    <s v="00144290"/>
    <s v="INOUE Moeko[FRVN:Production Planning]"/>
    <s v="Production Plan Excel"/>
    <d v="2023-04-19T11:28:34"/>
    <s v="00123675"/>
    <s v="YOKOI Satoshi[UQJP:Global Merchandising Planning Global](横井 智)"/>
    <s v="Update From PO"/>
    <x v="1"/>
    <x v="39"/>
    <d v="2023-06-05T00:00:00"/>
    <d v="2023-02-21T00:00:00"/>
    <s v="Past"/>
    <n v="104"/>
    <m/>
    <n v="104"/>
    <n v="870272"/>
    <m/>
    <x v="2"/>
  </r>
  <r>
    <n v="14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9.9"/>
    <s v="0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200"/>
    <n v="7200"/>
    <n v="0"/>
    <n v="0"/>
    <n v="0"/>
    <d v="2023-08-16T00:00:00"/>
    <s v="Pub"/>
    <d v="2023-04-24T00:00:00"/>
    <d v="2023-10-31T00:00:00"/>
    <d v="2023-12-31T00:00:00"/>
    <x v="6"/>
    <n v="85277503"/>
    <s v="1st"/>
    <x v="3"/>
    <d v="2023-04-03T00:00:00"/>
    <n v="7184"/>
    <n v="1149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7184"/>
    <s v="T0723-463155-001"/>
    <s v="05 : Vendor Accepted"/>
    <s v=""/>
    <d v="2023-03-24T00:00:00"/>
    <s v=""/>
    <s v=""/>
    <s v=""/>
    <s v=""/>
    <d v="2023-03-24T00:00:00"/>
    <n v="7184"/>
    <s v="P0723-463155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39"/>
    <s v="00123675"/>
    <s v="YOKOI Satoshi[UQJP:Global Merchandising Planning Global](横井 智)"/>
    <s v="Update From PO"/>
    <x v="1"/>
    <x v="40"/>
    <d v="2023-06-05T00:00:00"/>
    <d v="2023-02-24T00:00:00"/>
    <s v="Past"/>
    <n v="101"/>
    <m/>
    <n v="101"/>
    <n v="725584"/>
    <m/>
    <x v="2"/>
  </r>
  <r>
    <n v="14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9.9"/>
    <s v="0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00"/>
    <n v="5400"/>
    <n v="0"/>
    <n v="0"/>
    <n v="0"/>
    <d v="2023-08-16T00:00:00"/>
    <s v="Pub"/>
    <d v="2023-04-24T00:00:00"/>
    <d v="2023-10-31T00:00:00"/>
    <d v="2023-12-31T00:00:00"/>
    <x v="6"/>
    <n v="85277479"/>
    <s v="1st"/>
    <x v="3"/>
    <d v="2023-04-03T00:00:00"/>
    <n v="5392"/>
    <n v="862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392"/>
    <s v="T0723-463152-001"/>
    <s v="05 : Vendor Accepted"/>
    <s v=""/>
    <d v="2023-03-21T00:00:00"/>
    <s v=""/>
    <s v=""/>
    <s v=""/>
    <s v=""/>
    <d v="2023-03-17T00:00:00"/>
    <n v="5392"/>
    <s v="P0723-463152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7"/>
    <s v="00123675"/>
    <s v="YOKOI Satoshi[UQJP:Global Merchandising Planning Global](横井 智)"/>
    <s v="Update From PO"/>
    <x v="1"/>
    <x v="41"/>
    <d v="2023-06-05T00:00:00"/>
    <d v="2023-02-21T00:00:00"/>
    <s v="Past"/>
    <n v="104"/>
    <m/>
    <n v="104"/>
    <n v="560768"/>
    <m/>
    <x v="2"/>
  </r>
  <r>
    <n v="14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800"/>
    <n v="6800"/>
    <n v="0"/>
    <n v="0"/>
    <n v="0"/>
    <d v="2023-08-16T00:00:00"/>
    <s v="Pub"/>
    <d v="2023-04-24T00:00:00"/>
    <d v="2023-10-31T00:00:00"/>
    <d v="2023-12-31T00:00:00"/>
    <x v="6"/>
    <n v="85277487"/>
    <s v="1st"/>
    <x v="3"/>
    <d v="2023-04-03T00:00:00"/>
    <n v="6768"/>
    <n v="1082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6768"/>
    <s v="T0723-463153-001"/>
    <s v="05 : Vendor Accepted"/>
    <s v=""/>
    <d v="2023-03-24T00:00:00"/>
    <s v=""/>
    <s v=""/>
    <s v=""/>
    <s v=""/>
    <d v="2023-03-24T00:00:00"/>
    <n v="6768"/>
    <s v="P0723-463153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46"/>
    <s v="00123675"/>
    <s v="YOKOI Satoshi[UQJP:Global Merchandising Planning Global](横井 智)"/>
    <s v="Update From PO"/>
    <x v="1"/>
    <x v="42"/>
    <d v="2023-06-05T00:00:00"/>
    <d v="2023-02-21T00:00:00"/>
    <s v="Past"/>
    <n v="104"/>
    <m/>
    <n v="104"/>
    <n v="703872"/>
    <m/>
    <x v="2"/>
  </r>
  <r>
    <n v="15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187088"/>
    <s v="9th"/>
    <x v="0"/>
    <d v="2023-02-06T00:00:00"/>
    <n v="30720"/>
    <n v="49152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720"/>
    <s v="T0723-455365-007"/>
    <s v="05 : Vendor Accepted"/>
    <s v=""/>
    <d v="2023-01-13T00:00:00"/>
    <s v=""/>
    <s v=""/>
    <s v=""/>
    <s v=""/>
    <d v="2023-01-13T00:00:00"/>
    <n v="30720"/>
    <s v="P0723-455365-007"/>
    <s v="05 : Vendor Accepted"/>
    <n v="48"/>
    <n v="24"/>
    <n v="24"/>
    <n v="48"/>
    <n v="0"/>
    <s v="Y"/>
    <s v="N"/>
    <s v=""/>
    <s v=""/>
    <s v="2023/07/06"/>
    <n v="7"/>
    <n v="33"/>
    <s v="IN"/>
    <s v="IN"/>
    <s v="N"/>
    <d v="2022-12-23T12:10:43"/>
    <s v="00008144"/>
    <s v="MASUDA Yugo[UQJP:PDID Intimate, Cut &amp; Sewn Apparel &amp; Knitwear Production](増田 有吾)"/>
    <s v="Production Plan Excel"/>
    <d v="2023-01-13T19:20:08"/>
    <s v="00123614"/>
    <s v="IWAMOCHI Mitsuru[UQJP:Global Merchandising Planning Global](岩持 充)"/>
    <s v="Update From PO"/>
    <x v="1"/>
    <x v="43"/>
    <d v="2023-07-06T00:00:00"/>
    <d v="2022-12-27T00:00:00"/>
    <s v="Past"/>
    <n v="191"/>
    <m/>
    <n v="191"/>
    <n v="5867520"/>
    <m/>
    <x v="2"/>
  </r>
  <r>
    <n v="15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s v=""/>
    <d v="2023-12-31T00:00:00"/>
    <d v="2023-12-31T00:00:00"/>
    <x v="7"/>
    <n v="84947312"/>
    <s v="10th"/>
    <x v="1"/>
    <d v="2023-03-06T00:00:00"/>
    <n v="0"/>
    <n v="0"/>
    <s v="Ship"/>
    <s v="STOP"/>
    <s v=""/>
    <d v="2023-05-08T00:00:00"/>
    <s v=""/>
    <d v="2023-05-08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3T00:00:00"/>
    <s v=""/>
    <n v="0"/>
    <s v=""/>
    <s v=""/>
    <s v=""/>
    <s v=""/>
    <s v=""/>
    <s v=""/>
    <s v=""/>
    <d v="2022-11-10T00:00:00"/>
    <s v=""/>
    <n v="0"/>
    <s v=""/>
    <s v=""/>
    <s v=""/>
    <d v="2023-02-16T00:00:00"/>
    <s v="(23/02/14)_x000a_"/>
    <d v="2023-02-10T00:00:00"/>
    <s v=""/>
    <d v="2022-11-13T00:00:00"/>
    <s v=""/>
    <n v="0"/>
    <s v=""/>
    <s v=""/>
    <s v=""/>
    <d v="2023-02-23T00:00:00"/>
    <s v="(23/02/24)"/>
    <d v="2023-02-24T00:00:00"/>
    <s v=""/>
    <d v="2022-11-10T00:00:00"/>
    <s v=""/>
    <n v="0"/>
    <s v=""/>
    <s v=""/>
    <n v="48"/>
    <n v="24"/>
    <n v="24"/>
    <n v="48"/>
    <n v="24000"/>
    <s v="Y"/>
    <s v="N"/>
    <s v=""/>
    <s v="Possible WH -2023-05-06"/>
    <s v="2023/03/29"/>
    <n v="7"/>
    <n v="33"/>
    <s v="IN"/>
    <s v="IN"/>
    <s v="N"/>
    <d v="2022-11-11T00:27:13"/>
    <s v="APIPRM223"/>
    <s v=""/>
    <s v="Automatic Planning"/>
    <d v="2023-01-26T19:34:32"/>
    <s v="plnprp20615bl01PrdplnSend"/>
    <s v=""/>
    <s v="Fix Flag Update"/>
    <x v="0"/>
    <x v="43"/>
    <d v="2023-03-29T00:00:00"/>
    <d v="2023-02-16T00:00:00"/>
    <s v="Past"/>
    <n v="41"/>
    <m/>
    <n v="41"/>
    <n v="0"/>
    <m/>
    <x v="0"/>
  </r>
  <r>
    <n v="15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55498"/>
    <s v="11th"/>
    <x v="1"/>
    <d v="2023-03-06T00:00:00"/>
    <n v="25056"/>
    <n v="40090"/>
    <s v="Ship"/>
    <s v="Ph3(Adj)"/>
    <s v=""/>
    <d v="2023-05-15T00:00:00"/>
    <d v="2023-05-15T00:00:00"/>
    <s v=""/>
    <s v=""/>
    <s v=""/>
    <s v=""/>
    <s v=""/>
    <s v=""/>
    <s v=""/>
    <n v="0"/>
    <s v=""/>
    <s v=""/>
    <s v=""/>
    <s v=""/>
    <s v=""/>
    <d v="2022-12-23T00:00:00"/>
    <s v=""/>
    <d v="2022-11-01T00:00:00"/>
    <s v=""/>
    <n v="0"/>
    <s v=""/>
    <s v=""/>
    <s v=""/>
    <s v=""/>
    <s v=""/>
    <s v=""/>
    <s v=""/>
    <s v=""/>
    <s v=""/>
    <n v="0"/>
    <s v=""/>
    <s v=""/>
    <s v=""/>
    <d v="2023-03-02T00:00:00"/>
    <s v="23/02/21_x000a_"/>
    <d v="2023-02-17T00:00:00"/>
    <s v=""/>
    <d v="2022-11-10T00:00:00"/>
    <d v="2023-02-17T00:00:00"/>
    <n v="25056"/>
    <s v="T0723-455365-009"/>
    <s v="05 : Vendor Accepted"/>
    <s v=""/>
    <d v="2023-03-16T00:00:00"/>
    <s v="23/03/03"/>
    <d v="2023-03-03T00:00:00"/>
    <s v=""/>
    <d v="2022-11-10T00:00:00"/>
    <d v="2023-02-17T00:00:00"/>
    <n v="25056"/>
    <s v="P0723-455365-009"/>
    <s v="99 : Closed"/>
    <n v="48"/>
    <n v="24"/>
    <n v="24"/>
    <n v="48"/>
    <n v="0"/>
    <s v="Y"/>
    <s v="N"/>
    <s v=""/>
    <s v="Possible WH - 2023/05/13"/>
    <s v="2023/04/05"/>
    <n v="7"/>
    <n v="33"/>
    <s v="IN"/>
    <s v="IN"/>
    <s v="N"/>
    <d v="2022-10-31T11:14:11"/>
    <s v="00691381"/>
    <s v="MORITA SHUN[FRSH:PDSH Production Planning](森田 峻)"/>
    <s v="Production Plan Excel"/>
    <d v="2023-02-17T16:24:10"/>
    <s v="00123614"/>
    <s v="IWAMOCHI Mitsuru[UQJP:Global Merchandising Planning Global](岩持 充)"/>
    <s v="Update From PO"/>
    <x v="1"/>
    <x v="43"/>
    <d v="2023-04-05T00:00:00"/>
    <d v="2023-03-02T00:00:00"/>
    <s v="Past"/>
    <n v="34"/>
    <m/>
    <n v="34"/>
    <n v="851904"/>
    <m/>
    <x v="3"/>
  </r>
  <r>
    <n v="15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8"/>
    <s v="12th"/>
    <x v="3"/>
    <d v="2023-04-03T00:00:00"/>
    <n v="24960"/>
    <n v="39936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s v=""/>
    <s v=""/>
    <d v="2022-12-16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3-09T00:00:00"/>
    <s v="23/02/28_x000a_"/>
    <d v="2023-02-24T00:00:00"/>
    <s v=""/>
    <d v="2022-11-13T00:00:00"/>
    <d v="2023-02-17T00:00:00"/>
    <n v="24960"/>
    <s v="T0723-455365-010"/>
    <s v="05 : Vendor Accepted"/>
    <s v=""/>
    <d v="2023-03-23T00:00:00"/>
    <s v="23/03/10"/>
    <d v="2023-03-10T00:00:00"/>
    <s v=""/>
    <d v="2022-11-13T00:00:00"/>
    <d v="2023-02-20T00:00:00"/>
    <n v="24960"/>
    <s v="P0723-455365-010"/>
    <s v="99 : Closed"/>
    <n v="48"/>
    <n v="24"/>
    <n v="24"/>
    <n v="48"/>
    <n v="0"/>
    <s v="Y"/>
    <s v="N"/>
    <s v=""/>
    <s v="Possible WH -2023-05-20"/>
    <s v="2023/04/12"/>
    <n v="7"/>
    <n v="33"/>
    <s v="IN"/>
    <s v="IN"/>
    <s v="N"/>
    <d v="2022-11-12T19:14:21"/>
    <s v="00651092"/>
    <s v="KAWASAKI Kenta[FRIN:Production Planning](川﨑 健太)"/>
    <s v="Production Plan Excel"/>
    <d v="2023-02-23T19:36:00"/>
    <s v="plnprp20615bl01PrdplnSend"/>
    <s v=""/>
    <s v="Fix Flag Update"/>
    <x v="1"/>
    <x v="43"/>
    <d v="2023-04-12T00:00:00"/>
    <d v="2023-03-09T00:00:00"/>
    <s v="Past"/>
    <n v="34"/>
    <m/>
    <n v="34"/>
    <n v="848640"/>
    <m/>
    <x v="3"/>
  </r>
  <r>
    <n v="15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516306"/>
    <s v="13th"/>
    <x v="3"/>
    <d v="2023-04-17T00:00:00"/>
    <n v="0"/>
    <n v="0"/>
    <s v="Ship"/>
    <s v="STOP"/>
    <s v=""/>
    <d v="2023-06-12T00:00:00"/>
    <s v=""/>
    <d v="2023-06-12T00:00:00"/>
    <s v=""/>
    <s v=""/>
    <s v=""/>
    <s v=""/>
    <d v="2022-07-26T00:00:00"/>
    <s v=""/>
    <n v="0"/>
    <s v=""/>
    <s v=""/>
    <s v=""/>
    <d v="2022-08-09T00:00:00"/>
    <s v=""/>
    <d v="2022-08-09T00:00:00"/>
    <s v=""/>
    <d v="2022-07-26T00:00:00"/>
    <d v="2022-08-02T00:00:00"/>
    <n v="5400"/>
    <s v="F0723-0005122031-016"/>
    <s v="05 : Vendor Accepted"/>
    <s v=""/>
    <s v=""/>
    <s v=""/>
    <s v=""/>
    <s v=""/>
    <d v="2022-07-26T00:00:00"/>
    <s v=""/>
    <n v="0"/>
    <s v=""/>
    <s v=""/>
    <s v=""/>
    <s v=""/>
    <s v="_x000a_"/>
    <s v=""/>
    <s v=""/>
    <d v="2022-07-26T00:00:00"/>
    <s v=""/>
    <n v="0"/>
    <s v=""/>
    <s v=""/>
    <s v=""/>
    <s v=""/>
    <s v=""/>
    <s v=""/>
    <s v=""/>
    <d v="2022-07-26T00:00:00"/>
    <s v=""/>
    <n v="0"/>
    <s v=""/>
    <s v=""/>
    <n v="48"/>
    <n v="24"/>
    <n v="24"/>
    <n v="48"/>
    <n v="5000"/>
    <s v="Y"/>
    <s v="N"/>
    <s v=""/>
    <s v=""/>
    <s v="2023/05/03"/>
    <n v="7"/>
    <n v="33"/>
    <s v="IN"/>
    <s v="IN"/>
    <s v="N"/>
    <d v="2022-07-27T00:03:05"/>
    <s v="APIPRM223"/>
    <s v=""/>
    <s v="Automatic Planning"/>
    <d v="2022-11-30T19:38:42"/>
    <s v="plnprp20615bl01PrdplnSend"/>
    <s v=""/>
    <s v="Fix Flag Update"/>
    <x v="0"/>
    <x v="43"/>
    <d v="2023-05-03T00:00:00"/>
    <s v=""/>
    <s v="Y"/>
    <s v=""/>
    <m/>
    <s v=""/>
    <s v=""/>
    <m/>
    <x v="0"/>
  </r>
  <r>
    <n v="15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6"/>
    <s v="14th"/>
    <x v="3"/>
    <d v="2023-04-10T00:00:00"/>
    <n v="50064"/>
    <n v="80102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d v="2022-12-23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2-17T00:00:00"/>
    <s v="23/03/07_x000a_"/>
    <d v="2023-03-03T00:00:00"/>
    <s v=""/>
    <d v="2022-11-13T00:00:00"/>
    <d v="2023-02-17T00:00:00"/>
    <n v="50064"/>
    <s v="T0723-455365-008"/>
    <s v="05 : Vendor Accepted"/>
    <s v=""/>
    <d v="2023-02-21T00:00:00"/>
    <s v="23/03/17"/>
    <d v="2023-03-17T00:00:00"/>
    <s v=""/>
    <d v="2022-11-13T00:00:00"/>
    <d v="2023-03-07T00:00:00"/>
    <n v="50064"/>
    <s v="P0723-455365-008"/>
    <s v="99 : Closed"/>
    <n v="48"/>
    <n v="24"/>
    <n v="24"/>
    <n v="48"/>
    <n v="0"/>
    <s v="Y"/>
    <s v="N"/>
    <s v=""/>
    <s v="Possible WH-2023-05-27"/>
    <s v="2023/05/11"/>
    <n v="7"/>
    <n v="33"/>
    <s v="IN"/>
    <s v="IN"/>
    <s v="N"/>
    <d v="2022-11-12T19:14:21"/>
    <s v="00651092"/>
    <s v="KAWASAKI Kenta[FRIN:Production Planning](川﨑 健太)"/>
    <s v="Production Plan Excel"/>
    <d v="2023-03-08T00:52:39"/>
    <s v="00430107"/>
    <s v="HIRAI Rie[UQFR:UQEU Merchanding Planning (Paris Office)]"/>
    <s v="Update From PO"/>
    <x v="1"/>
    <x v="43"/>
    <d v="2023-05-11T00:00:00"/>
    <d v="2023-02-17T00:00:00"/>
    <s v="Past"/>
    <n v="83"/>
    <m/>
    <n v="83"/>
    <n v="4155312"/>
    <m/>
    <x v="2"/>
  </r>
  <r>
    <n v="15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3969703"/>
    <s v="15th"/>
    <x v="6"/>
    <d v="2023-05-01T00:00:00"/>
    <n v="81744"/>
    <n v="130790"/>
    <s v="Ship"/>
    <s v="Ph3(Adj)"/>
    <s v=""/>
    <d v="2023-06-29T00:00:00"/>
    <d v="2023-06-29T00:00:00"/>
    <d v="2023-05-12T00:00:00"/>
    <s v=""/>
    <s v=""/>
    <s v=""/>
    <s v=""/>
    <d v="2022-05-10T00:00:00"/>
    <s v=""/>
    <n v="0"/>
    <s v=""/>
    <s v=""/>
    <s v=""/>
    <d v="2022-08-09T00:00:00"/>
    <s v=""/>
    <s v=""/>
    <s v=""/>
    <d v="2022-05-10T00:00:00"/>
    <d v="2022-07-07T00:00:00"/>
    <n v="50000"/>
    <s v="F0723-0005122031-013"/>
    <s v="05 : Vendor Accepted"/>
    <d v="2022-12-30T00:00:00"/>
    <s v=""/>
    <s v=""/>
    <s v=""/>
    <s v=""/>
    <d v="2022-05-10T00:00:00"/>
    <s v=""/>
    <n v="0"/>
    <s v=""/>
    <s v=""/>
    <s v=""/>
    <d v="2023-03-30T00:00:00"/>
    <s v="23/04/06_x000a_"/>
    <d v="2023-03-31T00:00:00"/>
    <s v=""/>
    <d v="2023-03-05T00:00:00"/>
    <d v="2023-03-29T00:00:00"/>
    <n v="81576"/>
    <s v="T0723-455365-011"/>
    <s v="15 : Vendor Accepted(Updated)"/>
    <s v=""/>
    <d v="2023-04-20T00:00:00"/>
    <s v="23/04/18"/>
    <d v="2023-04-14T00:00:00"/>
    <s v=""/>
    <d v="2023-03-05T00:00:00"/>
    <d v="2023-05-12T00:00:00"/>
    <n v="81744"/>
    <s v="P0723-455365-011"/>
    <s v="15 : Vendor Accepted(Updated)"/>
    <n v="48"/>
    <n v="24"/>
    <n v="24"/>
    <n v="48"/>
    <n v="0"/>
    <s v="Y"/>
    <s v="N"/>
    <s v=""/>
    <s v=""/>
    <s v="2023/05/20"/>
    <n v="7"/>
    <n v="33"/>
    <s v="IN"/>
    <s v="IN"/>
    <s v="N"/>
    <d v="2022-05-10T23:30:44"/>
    <s v="APIPRM223"/>
    <s v=""/>
    <s v="Automatic Planning"/>
    <d v="2023-05-12T14:37:05"/>
    <s v="00516043"/>
    <s v="YOSHIKAWA Seiichiro[UQFR:UQEU Merchanding Planning (Paris Office)]"/>
    <s v="Update From PO"/>
    <x v="1"/>
    <x v="43"/>
    <d v="2023-05-20T00:00:00"/>
    <d v="2023-03-30T00:00:00"/>
    <s v="Past"/>
    <n v="51"/>
    <m/>
    <n v="51"/>
    <n v="4168944"/>
    <m/>
    <x v="3"/>
  </r>
  <r>
    <n v="15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16535"/>
    <s v="16th-1"/>
    <x v="6"/>
    <d v="2023-05-15T00:00:00"/>
    <n v="80832"/>
    <n v="129331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2-10T00:00:00"/>
    <s v=""/>
    <d v="2023-02-10T00:00:00"/>
    <s v=""/>
    <d v="2022-10-18T00:00:00"/>
    <d v="2023-02-10T00:00:00"/>
    <n v="70000"/>
    <s v="F0723-0005122031-018"/>
    <s v="05 : Vendor Accepted"/>
    <d v="2022-12-30T00:00:00"/>
    <s v=""/>
    <s v=""/>
    <s v=""/>
    <s v=""/>
    <s v=""/>
    <s v=""/>
    <n v="0"/>
    <s v=""/>
    <s v=""/>
    <s v=""/>
    <d v="2023-04-18T00:00:00"/>
    <s v="_x000a_"/>
    <d v="2023-04-14T00:00:00"/>
    <s v=""/>
    <d v="2023-03-05T00:00:00"/>
    <d v="2023-04-12T00:00:00"/>
    <n v="80832"/>
    <s v="T0723-455365-012"/>
    <s v="15 : Vendor Accepted(Updated)"/>
    <s v=""/>
    <d v="2023-04-27T00:00:00"/>
    <s v=""/>
    <d v="2023-04-28T00:00:00"/>
    <s v=""/>
    <d v="2023-03-05T00:00:00"/>
    <d v="2023-05-12T00:00:00"/>
    <n v="80832"/>
    <s v="P0723-455365-012"/>
    <s v="99 : Closed"/>
    <n v="48"/>
    <n v="24"/>
    <n v="24"/>
    <n v="48"/>
    <n v="0"/>
    <s v="Y"/>
    <s v="N"/>
    <s v=""/>
    <s v=""/>
    <s v="2023/05/24"/>
    <n v="7"/>
    <n v="33"/>
    <s v="IN"/>
    <s v="IN"/>
    <s v="N"/>
    <d v="2022-10-18T12:02:42"/>
    <s v="00691381"/>
    <s v="MORITA SHUN[FRSH:PDSH Production Planning](森田 峻)"/>
    <s v="Production Plan Excel"/>
    <d v="2023-05-12T23:53:54"/>
    <s v="00430107"/>
    <s v="HIRAI Rie[UQFR:UQEU Merchanding Planning (Paris Office)]"/>
    <s v="Update From PO"/>
    <x v="1"/>
    <x v="43"/>
    <d v="2023-05-24T00:00:00"/>
    <d v="2023-04-18T00:00:00"/>
    <s v="Past"/>
    <n v="36"/>
    <m/>
    <n v="36"/>
    <n v="2909952"/>
    <m/>
    <x v="3"/>
  </r>
  <r>
    <n v="15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083631"/>
    <s v="16th-2"/>
    <x v="6"/>
    <d v="2023-05-22T00:00:00"/>
    <n v="49920"/>
    <n v="79872"/>
    <s v="Ship"/>
    <s v="Ph3(Adj)"/>
    <s v=""/>
    <d v="2023-07-03T00:00:00"/>
    <d v="2023-07-03T00:00:00"/>
    <d v="2023-06-15T00:00:00"/>
    <s v=""/>
    <s v=""/>
    <s v=""/>
    <s v=""/>
    <d v="2022-05-24T00:00:00"/>
    <s v=""/>
    <n v="0"/>
    <s v=""/>
    <s v=""/>
    <s v=""/>
    <d v="2022-08-09T00:00:00"/>
    <s v=""/>
    <s v=""/>
    <s v=""/>
    <d v="2022-05-24T00:00:00"/>
    <d v="2022-07-07T00:00:00"/>
    <n v="50000"/>
    <s v="F0723-0005122031-015"/>
    <s v="AA : Allocated"/>
    <d v="2022-12-30T00:00:00"/>
    <s v=""/>
    <s v=""/>
    <s v=""/>
    <s v=""/>
    <d v="2022-05-24T00:00:00"/>
    <s v=""/>
    <n v="0"/>
    <s v=""/>
    <s v=""/>
    <s v=""/>
    <d v="2023-04-25T00:00:00"/>
    <s v="_x000a_"/>
    <d v="2023-04-28T00:00:00"/>
    <s v=""/>
    <d v="2023-03-05T00:00:00"/>
    <d v="2023-04-21T00:00:00"/>
    <n v="49920"/>
    <s v="T0723-455365-013"/>
    <s v="05 : Vendor Accepted"/>
    <s v=""/>
    <d v="2023-05-04T00:00:00"/>
    <s v="(23/05/02)"/>
    <d v="2023-05-12T00:00:00"/>
    <s v=""/>
    <d v="2023-03-05T00:00:00"/>
    <d v="2023-05-12T00:00:00"/>
    <n v="49920"/>
    <s v="P0723-455365-013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2-05-24T23:30:49"/>
    <s v="APIPRM223"/>
    <s v=""/>
    <s v="Automatic Planning"/>
    <d v="2023-05-12T23:53:54"/>
    <s v="00430107"/>
    <s v="HIRAI Rie[UQFR:UQEU Merchanding Planning (Paris Office)]"/>
    <s v="Update From PO"/>
    <x v="1"/>
    <x v="43"/>
    <d v="2023-05-24T00:00:00"/>
    <d v="2023-04-25T00:00:00"/>
    <s v="Past"/>
    <n v="29"/>
    <m/>
    <n v="29"/>
    <n v="1447680"/>
    <m/>
    <x v="3"/>
  </r>
  <r>
    <n v="15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412714"/>
    <s v="17th"/>
    <x v="4"/>
    <d v="2023-06-05T00:00:00"/>
    <n v="49680"/>
    <n v="79488"/>
    <s v="Ship"/>
    <s v="Ph3(Adj)"/>
    <s v=""/>
    <d v="2023-07-10T00:00:00"/>
    <d v="2023-07-10T00:00:00"/>
    <s v=""/>
    <s v=""/>
    <s v=""/>
    <s v=""/>
    <s v=""/>
    <s v=""/>
    <s v=""/>
    <n v="0"/>
    <s v=""/>
    <s v=""/>
    <s v=""/>
    <d v="2023-03-21T00:00:00"/>
    <s v="(23/03/21)"/>
    <s v=""/>
    <s v=""/>
    <d v="2023-03-12T00:00:00"/>
    <d v="2023-03-14T00:00:00"/>
    <n v="50000"/>
    <s v="F0723-0005122031-022"/>
    <s v="05 : Vendor Accepted"/>
    <s v=""/>
    <s v=""/>
    <s v=""/>
    <s v=""/>
    <s v=""/>
    <s v=""/>
    <s v=""/>
    <n v="0"/>
    <s v=""/>
    <s v=""/>
    <s v=""/>
    <d v="2023-05-09T00:00:00"/>
    <s v="(23/05/09)_x000a_"/>
    <s v=""/>
    <s v=""/>
    <d v="2023-03-12T00:00:00"/>
    <d v="2023-05-05T00:00:00"/>
    <n v="49680"/>
    <s v="T0723-455365-014"/>
    <s v="05 : Vendor Accepted"/>
    <s v=""/>
    <d v="2023-05-18T00:00:00"/>
    <s v="(23/05/16)"/>
    <s v=""/>
    <s v=""/>
    <d v="2023-03-12T00:00:00"/>
    <d v="2023-05-31T00:00:00"/>
    <n v="49680"/>
    <s v="P0723-455365-014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3-03-03T00:20:04"/>
    <s v="00651092"/>
    <s v="KAWASAKI Kenta[FRIN:Production Planning](川﨑 健太)"/>
    <s v="Production Plan Excel"/>
    <d v="2023-05-31T08:43:02"/>
    <s v="00010908"/>
    <s v="HAYASHIDA Takuma[FRJP:GSCM Global Supply Control](林田 卓磨)"/>
    <s v="Update From PO"/>
    <x v="1"/>
    <x v="43"/>
    <d v="2023-05-31T00:00:00"/>
    <d v="2023-05-09T00:00:00"/>
    <s v="Past"/>
    <n v="22"/>
    <m/>
    <n v="22"/>
    <n v="1092960"/>
    <m/>
    <x v="3"/>
  </r>
  <r>
    <n v="16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4"/>
    <s v="18th"/>
    <x v="4"/>
    <d v="2023-06-05T00:00:00"/>
    <n v="19248"/>
    <n v="30797"/>
    <s v="Ship"/>
    <s v="Ph3(Add)"/>
    <s v=""/>
    <d v="2023-07-23T00:00:00"/>
    <d v="2023-07-2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6T00:00:00"/>
    <n v="19248"/>
    <s v="T0723-455365-015"/>
    <s v="15 : Vendor Accepted(Updated)"/>
    <s v=""/>
    <d v="2023-06-08T00:00:00"/>
    <s v=""/>
    <s v=""/>
    <s v=""/>
    <s v=""/>
    <d v="2023-07-04T00:00:00"/>
    <n v="19248"/>
    <s v="P0723-455365-015"/>
    <s v="15 : Vendor Accepted(Updated)"/>
    <n v="48"/>
    <n v="24"/>
    <n v="24"/>
    <n v="48"/>
    <n v="0"/>
    <s v="Y"/>
    <s v="N"/>
    <s v=""/>
    <s v=""/>
    <s v="2023/06/13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3T00:00:00"/>
    <d v="2023-05-30T00:00:00"/>
    <s v="Past"/>
    <n v="14"/>
    <m/>
    <n v="14"/>
    <n v="269472"/>
    <m/>
    <x v="1"/>
  </r>
  <r>
    <n v="16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8"/>
    <s v="19th-1"/>
    <x v="4"/>
    <d v="2023-06-05T00:00:00"/>
    <n v="32928"/>
    <n v="52685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32928"/>
    <s v="T0723-455365-016"/>
    <s v="15 : Vendor Accepted(Updated)"/>
    <s v=""/>
    <d v="2023-06-15T00:00:00"/>
    <s v=""/>
    <s v=""/>
    <s v=""/>
    <s v=""/>
    <d v="2023-07-04T00:00:00"/>
    <n v="32928"/>
    <s v="P0723-455365-016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362208"/>
    <m/>
    <x v="1"/>
  </r>
  <r>
    <n v="16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5"/>
    <s v="19th-2"/>
    <x v="4"/>
    <d v="2023-06-05T00:00:00"/>
    <n v="6000"/>
    <n v="9600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8T00:00:00"/>
    <s v="_x000a_"/>
    <s v=""/>
    <s v=""/>
    <s v=""/>
    <d v="2023-06-07T00:00:00"/>
    <n v="6000"/>
    <s v="T0723-455365-018"/>
    <s v="05 : Vendor Accepted"/>
    <s v=""/>
    <d v="2023-06-20T00:00:00"/>
    <s v=""/>
    <s v=""/>
    <s v=""/>
    <s v=""/>
    <d v="2023-07-04T00:00:00"/>
    <n v="6000"/>
    <s v="P0723-455365-017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7T00:00:00"/>
    <d v="2023-06-08T00:00:00"/>
    <s v="Past"/>
    <n v="9"/>
    <m/>
    <n v="9"/>
    <n v="54000"/>
    <m/>
    <x v="1"/>
  </r>
  <r>
    <n v="16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0"/>
    <s v="19th-3"/>
    <x v="4"/>
    <d v="2023-06-05T00:00:00"/>
    <n v="10464"/>
    <n v="16742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10464"/>
    <s v="T0723-455365-017"/>
    <s v="15 : Vendor Accepted(Updated)"/>
    <s v=""/>
    <d v="2023-06-22T00:00:00"/>
    <s v="(23/06/22)"/>
    <s v=""/>
    <s v=""/>
    <s v=""/>
    <d v="2023-07-04T00:00:00"/>
    <n v="10464"/>
    <s v="P0723-455365-018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115104"/>
    <m/>
    <x v="1"/>
  </r>
  <r>
    <n v="16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5"/>
    <s v="20th"/>
    <x v="4"/>
    <d v="2023-06-05T00:00:00"/>
    <n v="25000"/>
    <n v="40000"/>
    <s v="Ship"/>
    <s v="Ph3(Add)"/>
    <s v=""/>
    <d v="2023-07-29T00:00:00"/>
    <s v=""/>
    <d v="2023-08-17T00:00:00"/>
    <s v=""/>
    <s v=""/>
    <s v=""/>
    <s v=""/>
    <d v="2022-10-13T00:00:00"/>
    <s v=""/>
    <n v="0"/>
    <s v=""/>
    <s v=""/>
    <s v=""/>
    <d v="2023-03-10T00:00:00"/>
    <s v=""/>
    <s v=""/>
    <d v="2022-12-30T00:00:00"/>
    <d v="2023-03-01T00:00:00"/>
    <d v="2023-03-10T00:00:00"/>
    <n v="25000"/>
    <s v="F0723-0005122031-020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6/19"/>
    <n v="7"/>
    <n v="33"/>
    <s v="IN"/>
    <s v="IN"/>
    <s v="N"/>
    <d v="2022-10-13T23:30:36"/>
    <s v="APIPRM223"/>
    <s v=""/>
    <s v="Automatic Planning"/>
    <d v="2023-05-29T13:10:42"/>
    <s v="plnprp20615bl01PrdplnSend"/>
    <s v=""/>
    <s v="Fix Flag Update"/>
    <x v="0"/>
    <x v="43"/>
    <d v="2023-06-19T00:00:00"/>
    <s v=""/>
    <s v="Y"/>
    <s v=""/>
    <m/>
    <s v=""/>
    <s v=""/>
    <m/>
    <x v="1"/>
  </r>
  <r>
    <n v="16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8"/>
    <s v="21th"/>
    <x v="4"/>
    <d v="2023-06-12T00:00:00"/>
    <n v="50000"/>
    <n v="80000"/>
    <s v="Ship"/>
    <s v="Ph3(Add)"/>
    <s v=""/>
    <d v="2023-08-07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6/28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6-28T00:00:00"/>
    <s v=""/>
    <s v="Y"/>
    <s v=""/>
    <m/>
    <s v=""/>
    <s v=""/>
    <m/>
    <x v="1"/>
  </r>
  <r>
    <n v="16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9"/>
    <s v="22th"/>
    <x v="4"/>
    <d v="2023-06-19T00:00:00"/>
    <n v="25000"/>
    <n v="40000"/>
    <s v="Ship"/>
    <s v="Ph3(Add)"/>
    <s v=""/>
    <d v="2023-08-15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8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06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7-06T00:00:00"/>
    <s v=""/>
    <s v="Y"/>
    <s v=""/>
    <m/>
    <s v=""/>
    <s v=""/>
    <m/>
    <x v="1"/>
  </r>
  <r>
    <n v="16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4"/>
    <s v="23th"/>
    <x v="8"/>
    <d v="2023-07-03T00:00:00"/>
    <n v="25000"/>
    <n v="40000"/>
    <s v="Ship"/>
    <s v="Ph3(Add)"/>
    <s v=""/>
    <d v="2023-08-26T00:00:00"/>
    <s v=""/>
    <d v="2023-09-14T00:00:00"/>
    <s v=""/>
    <s v=""/>
    <s v=""/>
    <s v=""/>
    <d v="2022-10-13T00:00:00"/>
    <s v=""/>
    <n v="0"/>
    <s v=""/>
    <s v=""/>
    <s v=""/>
    <d v="2023-03-17T00:00:00"/>
    <s v=""/>
    <d v="2023-03-17T00:00:00"/>
    <d v="2022-12-30T00:00:00"/>
    <d v="2023-03-06T00:00:00"/>
    <d v="2023-03-14T00:00:00"/>
    <n v="25000"/>
    <s v="F0723-0005122031-023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7/17"/>
    <n v="7"/>
    <n v="33"/>
    <s v="IN"/>
    <s v="IN"/>
    <s v="N"/>
    <d v="2022-10-13T23:30:36"/>
    <s v="APIPRM223"/>
    <s v=""/>
    <s v="Automatic Planning"/>
    <d v="2023-03-20T19:38:56"/>
    <s v="plnprp20615bl01PrdplnSend"/>
    <s v=""/>
    <s v="Fix Flag Update"/>
    <x v="0"/>
    <x v="43"/>
    <d v="2023-07-17T00:00:00"/>
    <s v=""/>
    <s v="Y"/>
    <s v=""/>
    <m/>
    <s v=""/>
    <s v=""/>
    <m/>
    <x v="1"/>
  </r>
  <r>
    <n v="16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1"/>
    <s v="24th"/>
    <x v="8"/>
    <d v="2023-07-10T00:00:00"/>
    <n v="0"/>
    <n v="0"/>
    <s v="Ship"/>
    <s v="STOP"/>
    <s v=""/>
    <d v="2023-09-02T00:00:00"/>
    <s v=""/>
    <s v=""/>
    <s v=""/>
    <s v=""/>
    <s v=""/>
    <s v=""/>
    <s v=""/>
    <s v=""/>
    <n v="0"/>
    <s v=""/>
    <s v=""/>
    <s v=""/>
    <d v="2023-03-24T00:00:00"/>
    <s v=""/>
    <d v="2023-03-24T00:00:00"/>
    <s v=""/>
    <d v="2023-03-05T00:00:00"/>
    <d v="2023-03-24T00:00:00"/>
    <n v="25000"/>
    <s v="F0723-0005122031-024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24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00030593"/>
    <s v="MIYAMOTO Kenji[UQJP:PDBD Production Planning]"/>
    <s v="CHG000139236"/>
    <x v="0"/>
    <x v="43"/>
    <d v="2023-07-24T00:00:00"/>
    <s v=""/>
    <s v="Y"/>
    <s v=""/>
    <m/>
    <s v=""/>
    <s v=""/>
    <m/>
    <x v="0"/>
  </r>
  <r>
    <n v="16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2"/>
    <s v="25th"/>
    <x v="8"/>
    <d v="2023-07-17T00:00:00"/>
    <n v="0"/>
    <n v="0"/>
    <s v="Ship"/>
    <s v="STOP"/>
    <s v=""/>
    <d v="2023-09-09T00:00:00"/>
    <s v=""/>
    <s v=""/>
    <s v=""/>
    <s v=""/>
    <s v=""/>
    <s v=""/>
    <s v=""/>
    <s v=""/>
    <n v="0"/>
    <s v=""/>
    <s v=""/>
    <s v=""/>
    <d v="2023-03-31T00:00:00"/>
    <s v=""/>
    <d v="2023-03-31T00:00:00"/>
    <s v=""/>
    <d v="2023-03-05T00:00:00"/>
    <d v="2023-03-28T00:00:00"/>
    <n v="25000"/>
    <s v="F0723-0005122031-02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31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plnprp20615bl01PrdplnSend"/>
    <s v=""/>
    <s v="CHG000139236"/>
    <x v="0"/>
    <x v="43"/>
    <d v="2023-07-31T00:00:00"/>
    <s v=""/>
    <s v="Y"/>
    <s v=""/>
    <m/>
    <s v=""/>
    <s v=""/>
    <m/>
    <x v="0"/>
  </r>
  <r>
    <n v="17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9"/>
    <s v="26th-1"/>
    <x v="8"/>
    <d v="2023-07-03T00:00:00"/>
    <n v="19104"/>
    <n v="30566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9104"/>
    <s v="T0723-455365-019"/>
    <s v="15 : Vendor Accepted(Updated)"/>
    <s v=""/>
    <d v="2023-07-11T00:00:00"/>
    <s v=""/>
    <s v=""/>
    <s v=""/>
    <s v=""/>
    <d v="2023-07-07T00:00:00"/>
    <n v="19104"/>
    <s v="P0723-455365-019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1012512"/>
    <m/>
    <x v="1"/>
  </r>
  <r>
    <n v="17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1"/>
    <s v="26th-2"/>
    <x v="8"/>
    <d v="2023-07-03T00:00:00"/>
    <n v="14784"/>
    <n v="23654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4784"/>
    <s v="T0723-455365-020"/>
    <s v="15 : Vendor Accepted(Updated)"/>
    <s v=""/>
    <d v="2023-07-11T00:00:00"/>
    <s v=""/>
    <s v=""/>
    <s v=""/>
    <s v=""/>
    <d v="2023-07-07T00:00:00"/>
    <n v="14784"/>
    <s v="P0723-455365-020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783552"/>
    <m/>
    <x v="1"/>
  </r>
  <r>
    <n v="17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8"/>
    <s v="27th-1"/>
    <x v="5"/>
    <d v="2023-08-07T00:00:00"/>
    <n v="20519"/>
    <n v="32830"/>
    <s v="Air"/>
    <s v="Ph3(Adj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1"/>
    <x v="43"/>
    <d v="2023-08-19T00:00:00"/>
    <d v="2023-07-27T00:00:00"/>
    <s v="Y"/>
    <n v="23"/>
    <m/>
    <n v="23"/>
    <n v="471937"/>
    <m/>
    <x v="3"/>
  </r>
  <r>
    <n v="17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9"/>
    <s v="27th-2"/>
    <x v="5"/>
    <d v="2023-08-07T00:00:00"/>
    <n v="39481"/>
    <n v="63170"/>
    <s v="Air"/>
    <s v="Ph3(Add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0"/>
    <x v="43"/>
    <d v="2023-08-19T00:00:00"/>
    <d v="2023-07-27T00:00:00"/>
    <s v="Y"/>
    <n v="23"/>
    <m/>
    <n v="23"/>
    <n v="908063"/>
    <m/>
    <x v="1"/>
  </r>
  <r>
    <n v="17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0"/>
    <s v="28th-1"/>
    <x v="9"/>
    <d v="2023-09-04T00:00:00"/>
    <n v="16296"/>
    <n v="26074"/>
    <s v="Ship"/>
    <s v="Ph3(Adj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16296"/>
    <s v="F0723-0005122031-031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1"/>
    <x v="43"/>
    <d v="2023-09-23T00:00:00"/>
    <d v="2023-08-31T00:00:00"/>
    <s v="Y"/>
    <n v="23"/>
    <m/>
    <n v="23"/>
    <n v="374808"/>
    <m/>
    <x v="3"/>
  </r>
  <r>
    <n v="17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1"/>
    <s v="28th-2"/>
    <x v="9"/>
    <d v="2023-09-04T00:00:00"/>
    <n v="23704"/>
    <n v="37926"/>
    <s v="Ship"/>
    <s v="Ph3(Add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23704"/>
    <s v="F0723-0005122031-03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0"/>
    <x v="43"/>
    <d v="2023-09-23T00:00:00"/>
    <d v="2023-08-31T00:00:00"/>
    <s v="Y"/>
    <n v="23"/>
    <m/>
    <n v="23"/>
    <n v="545192"/>
    <m/>
    <x v="1"/>
  </r>
  <r>
    <n v="17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7"/>
    <s v="4th"/>
    <x v="1"/>
    <d v="2023-03-06T00:00:00"/>
    <n v="0"/>
    <n v="0"/>
    <s v="Ship"/>
    <s v="STOP"/>
    <s v=""/>
    <d v="2023-06-07T00:00:00"/>
    <s v=""/>
    <s v=""/>
    <s v=""/>
    <s v=""/>
    <s v=""/>
    <s v=""/>
    <s v=""/>
    <s v=""/>
    <n v="0"/>
    <s v=""/>
    <s v=""/>
    <s v=""/>
    <d v="2022-05-31T00:00:00"/>
    <s v=""/>
    <d v="2022-08-02T00:00:00"/>
    <s v=""/>
    <d v="2022-05-11T00:00:00"/>
    <d v="2022-05-27T00:00:00"/>
    <n v="5500"/>
    <s v="F0723-0005122031-011"/>
    <s v="99 : Closed"/>
    <s v=""/>
    <s v=""/>
    <s v=""/>
    <s v=""/>
    <s v=""/>
    <s v=""/>
    <s v=""/>
    <n v="0"/>
    <s v=""/>
    <s v=""/>
    <s v=""/>
    <d v="2022-12-27T00:00:00"/>
    <s v="23/01/03_x000a_"/>
    <d v="2022-09-20T00:00:00"/>
    <s v=""/>
    <d v="2022-05-11T00:00:00"/>
    <s v=""/>
    <n v="0"/>
    <s v=""/>
    <s v=""/>
    <s v=""/>
    <d v="2023-01-10T00:00:00"/>
    <s v="(23/01/06)"/>
    <d v="2022-09-27T00:00:00"/>
    <s v=""/>
    <d v="2022-05-11T00:00:00"/>
    <s v=""/>
    <n v="0"/>
    <s v=""/>
    <s v=""/>
    <n v="36"/>
    <n v="24"/>
    <n v="24"/>
    <n v="24"/>
    <n v="5500"/>
    <s v="Y"/>
    <s v="N"/>
    <s v=""/>
    <s v=""/>
    <s v="2023/04/28"/>
    <n v="7"/>
    <n v="33"/>
    <s v="IN"/>
    <s v="IN"/>
    <s v="N"/>
    <d v="2022-05-11T12:58:15"/>
    <s v="00691381"/>
    <s v="MORITA SHUN[FRSH:PDSH Production Planning](森田 峻)"/>
    <s v="Production Plan Excel"/>
    <d v="2022-12-12T19:38:43"/>
    <s v="plnprp20615bl01PrdplnSend"/>
    <s v=""/>
    <s v="Fix Flag Update"/>
    <x v="0"/>
    <x v="44"/>
    <d v="2023-04-28T00:00:00"/>
    <d v="2022-12-27T00:00:00"/>
    <s v="Past"/>
    <n v="122"/>
    <m/>
    <n v="122"/>
    <n v="0"/>
    <m/>
    <x v="0"/>
  </r>
  <r>
    <n v="17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3-06-21T00:00:00"/>
    <d v="2023-08-31T00:00:00"/>
    <d v="2023-08-31T00:00:00"/>
    <x v="7"/>
    <n v="85433238"/>
    <s v="5th"/>
    <x v="3"/>
    <d v="2023-04-03T00:00:00"/>
    <n v="42768"/>
    <n v="68429"/>
    <s v="Ship"/>
    <s v="Ph3(Add)"/>
    <s v=""/>
    <d v="2023-06-07T00:00:00"/>
    <d v="2023-06-07T00:00:00"/>
    <s v=""/>
    <s v=""/>
    <s v=""/>
    <s v=""/>
    <s v=""/>
    <s v=""/>
    <s v=""/>
    <n v="0"/>
    <s v=""/>
    <s v=""/>
    <s v=""/>
    <d v="2023-03-08T00:00:00"/>
    <s v=""/>
    <s v=""/>
    <s v=""/>
    <s v=""/>
    <d v="2023-03-27T00:00:00"/>
    <n v="40000"/>
    <s v="F0723-0005122031-025"/>
    <s v="05 : Vendor Accepted"/>
    <s v=""/>
    <s v=""/>
    <s v=""/>
    <s v=""/>
    <s v=""/>
    <s v=""/>
    <s v=""/>
    <n v="0"/>
    <s v=""/>
    <s v=""/>
    <s v=""/>
    <d v="2023-03-21T00:00:00"/>
    <s v="_x000a_"/>
    <s v=""/>
    <s v=""/>
    <s v=""/>
    <d v="2023-03-26T00:00:00"/>
    <n v="42768"/>
    <s v="T0723-457161-004"/>
    <s v="15 : Vendor Accepted(Updated)"/>
    <s v=""/>
    <d v="2023-03-30T00:00:00"/>
    <s v=""/>
    <s v=""/>
    <s v=""/>
    <s v=""/>
    <d v="2023-03-29T00:00:00"/>
    <n v="42768"/>
    <s v="P0723-457161-006"/>
    <s v="05 : Vendor Accepted"/>
    <n v="36"/>
    <n v="24"/>
    <n v="24"/>
    <n v="24"/>
    <n v="0"/>
    <s v="Y"/>
    <s v="N"/>
    <s v=""/>
    <s v=""/>
    <s v="2023/04/28"/>
    <n v="7"/>
    <n v="33"/>
    <s v="IN"/>
    <s v="IN"/>
    <s v="N"/>
    <d v="2023-03-13T06:02:36"/>
    <s v="00691381"/>
    <s v="MORITA SHUN[FRSH:PDSH Production Planning](森田 峻)"/>
    <s v="Production View"/>
    <d v="2023-03-29T17:28:41"/>
    <s v="00430107"/>
    <s v="HIRAI Rie[UQFR:UQEU Merchanding Planning (Paris Office)]"/>
    <s v="Update From PO"/>
    <x v="1"/>
    <x v="44"/>
    <d v="2023-04-28T00:00:00"/>
    <d v="2023-03-21T00:00:00"/>
    <s v="Past"/>
    <n v="38"/>
    <m/>
    <n v="38"/>
    <n v="1625184"/>
    <m/>
    <x v="1"/>
  </r>
  <r>
    <n v="17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8"/>
    <s v="6th"/>
    <x v="6"/>
    <d v="2023-05-01T00:00:00"/>
    <n v="0"/>
    <n v="0"/>
    <s v="Ship"/>
    <s v="STOP"/>
    <s v=""/>
    <d v="2023-07-08T00:00:00"/>
    <s v=""/>
    <s v=""/>
    <s v=""/>
    <s v=""/>
    <s v=""/>
    <s v=""/>
    <s v=""/>
    <s v=""/>
    <n v="0"/>
    <s v=""/>
    <s v=""/>
    <s v=""/>
    <d v="2022-05-31T00:00:00"/>
    <s v=""/>
    <d v="2022-09-13T00:00:00"/>
    <s v=""/>
    <d v="2022-05-11T00:00:00"/>
    <d v="2022-05-27T00:00:00"/>
    <n v="5000"/>
    <s v="F0723-0005122031-012"/>
    <s v="99 : Closed"/>
    <s v=""/>
    <s v=""/>
    <s v=""/>
    <s v=""/>
    <s v=""/>
    <s v=""/>
    <s v=""/>
    <n v="0"/>
    <s v=""/>
    <s v=""/>
    <s v=""/>
    <d v="2023-01-03T00:00:00"/>
    <s v="_x000a_"/>
    <d v="2022-10-25T00:00:00"/>
    <s v=""/>
    <d v="2022-05-11T00:00:00"/>
    <s v=""/>
    <n v="0"/>
    <s v=""/>
    <s v=""/>
    <s v=""/>
    <d v="2023-01-10T00:00:00"/>
    <s v=""/>
    <d v="2022-11-01T00:00:00"/>
    <s v=""/>
    <d v="2022-05-11T00:00:00"/>
    <s v=""/>
    <n v="0"/>
    <s v=""/>
    <s v=""/>
    <n v="36"/>
    <n v="24"/>
    <n v="24"/>
    <n v="24"/>
    <n v="5000"/>
    <s v="Y"/>
    <s v="N"/>
    <s v=""/>
    <s v=""/>
    <s v="2023/05/29"/>
    <n v="7"/>
    <n v="33"/>
    <s v="IN"/>
    <s v="IN"/>
    <s v="N"/>
    <d v="2022-05-11T12:58:15"/>
    <s v="00691381"/>
    <s v="MORITA SHUN[FRSH:PDSH Production Planning](森田 峻)"/>
    <s v="Production Plan Excel"/>
    <d v="2023-04-20T17:45:27"/>
    <s v="plnprp20501bl02PrdPlnDLAnsIf"/>
    <s v=""/>
    <s v="DL Answered(SPL)"/>
    <x v="0"/>
    <x v="44"/>
    <d v="2023-05-29T00:00:00"/>
    <d v="2023-01-03T00:00:00"/>
    <s v="Past"/>
    <n v="146"/>
    <m/>
    <n v="146"/>
    <n v="0"/>
    <m/>
    <x v="0"/>
  </r>
  <r>
    <n v="17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34883"/>
    <s v="1st"/>
    <x v="4"/>
    <d v="2023-06-12T00:00:00"/>
    <n v="0"/>
    <n v="0"/>
    <s v="Ship"/>
    <s v="STOP"/>
    <s v=""/>
    <d v="2023-07-31T00:00:00"/>
    <s v=""/>
    <d v="2023-07-31T00:00:00"/>
    <s v=""/>
    <s v=""/>
    <s v=""/>
    <s v=""/>
    <d v="2022-11-10T00:00:00"/>
    <s v=""/>
    <n v="0"/>
    <s v=""/>
    <s v=""/>
    <s v=""/>
    <d v="2023-02-17T00:00:00"/>
    <s v=""/>
    <d v="2023-02-17T00:00:00"/>
    <s v=""/>
    <d v="2023-01-25T00:00:00"/>
    <d v="2023-02-17T00:00:00"/>
    <n v="20000"/>
    <s v="F0723-0005122031-019"/>
    <s v="06 : Vendor Rejected"/>
    <s v=""/>
    <s v=""/>
    <s v=""/>
    <s v=""/>
    <s v=""/>
    <d v="2022-11-10T00:00:00"/>
    <s v=""/>
    <n v="0"/>
    <s v=""/>
    <s v=""/>
    <s v=""/>
    <s v=""/>
    <s v="23/05/09_x000a_"/>
    <d v="2023-05-05T00:00:00"/>
    <s v=""/>
    <d v="2023-01-15T00:00:00"/>
    <s v=""/>
    <n v="0"/>
    <s v=""/>
    <s v=""/>
    <s v=""/>
    <s v=""/>
    <s v="23/05/19"/>
    <d v="2023-05-19T00:00:00"/>
    <s v=""/>
    <d v="2023-01-15T00:00:00"/>
    <s v=""/>
    <n v="0"/>
    <s v=""/>
    <s v=""/>
    <n v="36"/>
    <n v="24"/>
    <n v="24"/>
    <n v="24"/>
    <n v="0"/>
    <s v="Y"/>
    <s v="N"/>
    <s v=""/>
    <s v="Possible WH -2023-07-29"/>
    <s v="2023/06/21"/>
    <n v="7"/>
    <n v="33"/>
    <s v="IN"/>
    <s v="IN"/>
    <s v="N"/>
    <d v="2022-11-11T00:27:01"/>
    <s v="APIPRM223"/>
    <s v=""/>
    <s v="Automatic Planning"/>
    <d v="2023-06-20T11:32:56"/>
    <s v="APIPRM223"/>
    <s v=""/>
    <s v="CHG000139236"/>
    <x v="0"/>
    <x v="44"/>
    <d v="2023-06-21T00:00:00"/>
    <s v=""/>
    <s v="Y"/>
    <s v=""/>
    <m/>
    <s v=""/>
    <s v=""/>
    <m/>
    <x v="0"/>
  </r>
  <r>
    <n v="18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s v=""/>
    <d v="2023-08-31T00:00:00"/>
    <d v="2023-08-31T00:00:00"/>
    <x v="7"/>
    <n v="84934884"/>
    <s v="8th"/>
    <x v="4"/>
    <d v="2023-06-05T00:00:00"/>
    <n v="0"/>
    <n v="0"/>
    <s v="Ship"/>
    <s v="STOP"/>
    <s v=""/>
    <d v="2023-08-03T00:00:00"/>
    <s v=""/>
    <d v="2023-08-03T00:00:00"/>
    <s v=""/>
    <s v=""/>
    <s v=""/>
    <s v=""/>
    <d v="2022-11-10T00:00:00"/>
    <s v=""/>
    <n v="0"/>
    <s v=""/>
    <s v=""/>
    <s v=""/>
    <d v="2023-02-24T00:00:00"/>
    <s v="23/02/24"/>
    <d v="2023-02-24T00:00:00"/>
    <d v="2022-12-30T00:00:00"/>
    <d v="2023-01-25T00:00:00"/>
    <s v=""/>
    <n v="0"/>
    <s v=""/>
    <s v=""/>
    <d v="2022-12-30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36"/>
    <n v="24"/>
    <n v="24"/>
    <n v="24"/>
    <n v="17000"/>
    <s v="Y"/>
    <s v="N"/>
    <s v=""/>
    <s v=""/>
    <s v="2023/06/24"/>
    <n v="7"/>
    <n v="33"/>
    <s v="IN"/>
    <s v="IN"/>
    <s v="N"/>
    <d v="2022-11-11T00:27:01"/>
    <s v="APIPRM223"/>
    <s v=""/>
    <s v="Automatic Planning"/>
    <d v="2023-04-30T23:30:32"/>
    <s v="APIPRM223"/>
    <s v=""/>
    <s v="Automatic Planning"/>
    <x v="0"/>
    <x v="44"/>
    <d v="2023-06-24T00:00:00"/>
    <s v=""/>
    <s v="Y"/>
    <s v=""/>
    <m/>
    <s v=""/>
    <s v=""/>
    <m/>
    <x v="0"/>
  </r>
  <r>
    <n v="18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4832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3-01-25T00:00:00"/>
    <d v="2023-03-10T00:00:00"/>
    <n v="20000"/>
    <s v="F0723-0005122031-021"/>
    <s v="05 : Vendor Accepted"/>
    <s v=""/>
    <s v=""/>
    <s v=""/>
    <s v=""/>
    <s v=""/>
    <s v=""/>
    <s v=""/>
    <n v="0"/>
    <s v=""/>
    <s v=""/>
    <s v=""/>
    <s v=""/>
    <s v="23/05/23_x000a_"/>
    <d v="2023-05-19T00:00:00"/>
    <s v=""/>
    <d v="2023-01-15T00:00:00"/>
    <s v=""/>
    <n v="0"/>
    <s v=""/>
    <s v=""/>
    <s v=""/>
    <s v=""/>
    <s v="23/06/02"/>
    <d v="2023-06-02T00:00:00"/>
    <s v=""/>
    <d v="2023-01-15T00:00:00"/>
    <s v=""/>
    <n v="0"/>
    <s v=""/>
    <s v=""/>
    <n v="36"/>
    <n v="24"/>
    <n v="24"/>
    <n v="24"/>
    <n v="0"/>
    <s v="Y"/>
    <s v="N"/>
    <s v=""/>
    <s v="Possible WH - 2023-08-12"/>
    <s v=""/>
    <n v="7"/>
    <n v="33"/>
    <s v="IN"/>
    <s v="IN"/>
    <s v="N"/>
    <d v="2022-11-12T19:14:21"/>
    <s v="00651092"/>
    <s v="KAWASAKI Kenta[FRIN:Production Planning](川﨑 健太)"/>
    <s v="Production Plan Excel"/>
    <d v="2023-06-20T11:32:56"/>
    <s v="plnprp20615bl01PrdplnSend"/>
    <s v=""/>
    <s v="CHG000139236"/>
    <x v="0"/>
    <x v="44"/>
    <d v="2023-07-06T00:00:00"/>
    <s v=""/>
    <s v="Y"/>
    <s v=""/>
    <m/>
    <s v=""/>
    <s v=""/>
    <m/>
    <x v="0"/>
  </r>
  <r>
    <n v="18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3955700"/>
    <s v="10th"/>
    <x v="8"/>
    <d v="2023-07-03T00:00:00"/>
    <n v="0"/>
    <n v="0"/>
    <s v="Ship"/>
    <s v="STOP"/>
    <s v=""/>
    <d v="2023-08-30T00:00:00"/>
    <s v=""/>
    <d v="2023-08-11T00:00:00"/>
    <s v=""/>
    <s v=""/>
    <s v=""/>
    <s v=""/>
    <d v="2022-05-10T00:00:00"/>
    <s v=""/>
    <n v="0"/>
    <s v=""/>
    <s v=""/>
    <s v=""/>
    <d v="2022-09-13T00:00:00"/>
    <s v="(22/07/19)"/>
    <s v=""/>
    <s v=""/>
    <d v="2022-05-10T00:00:00"/>
    <d v="2022-09-08T00:00:00"/>
    <n v="20000"/>
    <s v="F0723-0005122031-017"/>
    <s v="05 : Vendor Accepted"/>
    <d v="2022-12-30T00:00:00"/>
    <s v=""/>
    <s v=""/>
    <s v=""/>
    <s v=""/>
    <d v="2022-05-10T00:00:00"/>
    <s v=""/>
    <n v="0"/>
    <s v=""/>
    <s v=""/>
    <s v=""/>
    <s v=""/>
    <s v="23/06/06_x000a_"/>
    <s v=""/>
    <s v=""/>
    <d v="2022-05-10T00:00:00"/>
    <s v=""/>
    <n v="0"/>
    <s v=""/>
    <s v=""/>
    <s v=""/>
    <s v=""/>
    <s v="23/06/16"/>
    <s v=""/>
    <s v=""/>
    <d v="2022-05-10T00:00:00"/>
    <s v=""/>
    <n v="0"/>
    <s v=""/>
    <s v=""/>
    <n v="36"/>
    <n v="24"/>
    <n v="24"/>
    <n v="24"/>
    <n v="0"/>
    <s v="Y"/>
    <s v="N"/>
    <s v=""/>
    <s v="Possible WH - 2023/08/26"/>
    <s v="2023/07/21"/>
    <n v="7"/>
    <n v="33"/>
    <s v="IN"/>
    <s v="IN"/>
    <s v="N"/>
    <d v="2022-05-10T23:30:51"/>
    <s v="APIPRM223"/>
    <s v=""/>
    <s v="Automatic Planning"/>
    <d v="2023-06-20T11:32:56"/>
    <s v="00651092"/>
    <s v="KAWASAKI Kenta[FRIN:Production Planning](川﨑 健太)"/>
    <s v="CHG000139236"/>
    <x v="0"/>
    <x v="44"/>
    <d v="2023-07-21T00:00:00"/>
    <s v=""/>
    <s v="Y"/>
    <s v=""/>
    <m/>
    <s v=""/>
    <s v=""/>
    <m/>
    <x v="0"/>
  </r>
  <r>
    <n v="183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4995531"/>
    <s v="1st"/>
    <x v="0"/>
    <d v="2023-02-06T00:00:00"/>
    <n v="2400"/>
    <n v="360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11-22T00:00:00"/>
    <s v=""/>
    <s v=""/>
    <s v=""/>
    <s v=""/>
    <d v="2022-11-18T00:00:00"/>
    <n v="19000"/>
    <s v="F0823-0005123654-006"/>
    <s v="05 : Vendor Accepted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2400"/>
    <s v="T0823-459529-001"/>
    <s v="05 : Vendor Accepted"/>
    <s v=""/>
    <d v="2023-01-17T00:00:00"/>
    <s v=""/>
    <s v=""/>
    <s v=""/>
    <s v=""/>
    <d v="2023-01-13T00:00:00"/>
    <n v="2400"/>
    <s v="P0823-459529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1-18T07:47:41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7"/>
    <d v="2023-03-27T00:00:00"/>
    <d v="2022-12-27T00:00:00"/>
    <s v="Past"/>
    <n v="90"/>
    <m/>
    <n v="90"/>
    <n v="216000"/>
    <m/>
    <x v="2"/>
  </r>
  <r>
    <n v="184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5441858"/>
    <s v="1st"/>
    <x v="3"/>
    <d v="2023-04-24T00:00:00"/>
    <n v="1024"/>
    <n v="1536"/>
    <s v="Ship"/>
    <s v="Ph3(Adj)"/>
    <s v=""/>
    <d v="2023-05-25T00:00:00"/>
    <d v="2023-05-25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020"/>
    <s v="F0823-0005123654-020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024"/>
    <s v="T0823-459529-002"/>
    <s v="05 : Vendor Accepted"/>
    <s v=""/>
    <d v="2023-04-24T00:00:00"/>
    <s v=""/>
    <s v=""/>
    <s v=""/>
    <s v=""/>
    <d v="2023-04-18T00:00:00"/>
    <n v="1024"/>
    <s v="P0823-459529-002"/>
    <s v="99 : Closed"/>
    <n v="32"/>
    <n v="16"/>
    <n v="16"/>
    <n v="48"/>
    <n v="0"/>
    <s v="Y"/>
    <s v="N"/>
    <s v=""/>
    <s v=""/>
    <s v="2023/05/06"/>
    <n v="7"/>
    <n v="12"/>
    <s v="IN"/>
    <s v="IN"/>
    <s v="N"/>
    <d v="2023-03-16T15:42:46"/>
    <s v="00731088"/>
    <s v="ZHANG Hongxian[FRSH:PDSH Cut and Sewn Apparel Production MD](张 红仙)"/>
    <s v="Production Plan Excel"/>
    <d v="2023-04-18T14:52:06"/>
    <s v="00616973"/>
    <s v="LIM YING LING[UQSG:Merchandising Planning]"/>
    <s v="Update From PO"/>
    <x v="1"/>
    <x v="27"/>
    <d v="2023-05-06T00:00:00"/>
    <d v="2023-04-14T00:00:00"/>
    <s v="Past"/>
    <n v="22"/>
    <m/>
    <n v="22"/>
    <n v="22528"/>
    <m/>
    <x v="3"/>
  </r>
  <r>
    <n v="185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189798"/>
    <s v="1st"/>
    <x v="0"/>
    <d v="2023-02-06T00:00:00"/>
    <n v="2128"/>
    <n v="31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128"/>
    <s v="T0823-461786-002"/>
    <s v="05 : Vendor Accepted"/>
    <s v=""/>
    <d v="2023-01-17T00:00:00"/>
    <s v=""/>
    <s v=""/>
    <s v=""/>
    <s v=""/>
    <d v="2023-01-13T00:00:00"/>
    <n v="2128"/>
    <s v="P0823-461786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8"/>
    <d v="2023-03-27T00:00:00"/>
    <d v="2022-12-27T00:00:00"/>
    <s v="Past"/>
    <n v="90"/>
    <m/>
    <n v="90"/>
    <n v="191520"/>
    <m/>
    <x v="2"/>
  </r>
  <r>
    <n v="186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441859"/>
    <s v="1st"/>
    <x v="3"/>
    <d v="2023-04-24T00:00:00"/>
    <n v="912"/>
    <n v="1368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912"/>
    <s v="F0823-0005123654-01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912"/>
    <s v="T0823-461786-003"/>
    <s v="05 : Vendor Accepted"/>
    <s v=""/>
    <d v="2023-04-24T00:00:00"/>
    <s v=""/>
    <s v=""/>
    <s v=""/>
    <s v=""/>
    <d v="2023-05-11T00:00:00"/>
    <n v="912"/>
    <s v="P0823-461786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8"/>
    <d v="2023-05-21T00:00:00"/>
    <d v="2023-04-14T00:00:00"/>
    <s v="Past"/>
    <n v="37"/>
    <m/>
    <n v="37"/>
    <n v="33744"/>
    <m/>
    <x v="3"/>
  </r>
  <r>
    <n v="187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189801"/>
    <s v="1st"/>
    <x v="0"/>
    <d v="2023-02-06T00:00:00"/>
    <n v="2928"/>
    <n v="43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928"/>
    <s v="T0823-461787-002"/>
    <s v="05 : Vendor Accepted"/>
    <s v=""/>
    <d v="2023-01-17T00:00:00"/>
    <s v=""/>
    <s v=""/>
    <s v=""/>
    <s v=""/>
    <d v="2023-01-13T00:00:00"/>
    <n v="2928"/>
    <s v="P0823-461787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9"/>
    <d v="2023-03-27T00:00:00"/>
    <d v="2022-12-27T00:00:00"/>
    <s v="Past"/>
    <n v="90"/>
    <m/>
    <n v="90"/>
    <n v="263520"/>
    <m/>
    <x v="2"/>
  </r>
  <r>
    <n v="188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441860"/>
    <s v="1st"/>
    <x v="3"/>
    <d v="2023-04-24T00:00:00"/>
    <n v="1248"/>
    <n v="1872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252"/>
    <s v="F0823-0005123654-01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248"/>
    <s v="T0823-461787-003"/>
    <s v="05 : Vendor Accepted"/>
    <s v=""/>
    <d v="2023-04-24T00:00:00"/>
    <s v=""/>
    <s v=""/>
    <s v=""/>
    <s v=""/>
    <d v="2023-05-11T00:00:00"/>
    <n v="1248"/>
    <s v="P0823-461787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9"/>
    <d v="2023-05-21T00:00:00"/>
    <d v="2023-04-14T00:00:00"/>
    <s v="Past"/>
    <n v="37"/>
    <m/>
    <n v="37"/>
    <n v="46176"/>
    <m/>
    <x v="3"/>
  </r>
  <r>
    <n v="189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19.9"/>
    <s v="08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900"/>
    <n v="1900"/>
    <n v="0"/>
    <n v="0"/>
    <n v="0"/>
    <d v="2023-05-01T00:00:00"/>
    <s v="Pub"/>
    <s v=""/>
    <d v="2023-07-31T00:00:00"/>
    <d v="2023-08-31T00:00:00"/>
    <x v="4"/>
    <n v="85189804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27T00:00:00"/>
    <d v="2022-12-27T00:00:00"/>
    <s v="Past"/>
    <n v="90"/>
    <m/>
    <n v="90"/>
    <n v="0"/>
    <m/>
    <x v="0"/>
  </r>
  <r>
    <n v="190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19.9"/>
    <s v="08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710"/>
    <n v="1710"/>
    <n v="0"/>
    <n v="0"/>
    <n v="0"/>
    <d v="2023-05-01T00:00:00"/>
    <s v="Pub"/>
    <s v=""/>
    <d v="2023-07-31T00:00:00"/>
    <d v="2023-08-31T00:00:00"/>
    <x v="4"/>
    <n v="85189807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27T00:00:00"/>
    <d v="2022-12-27T00:00:00"/>
    <s v="Past"/>
    <n v="90"/>
    <m/>
    <n v="90"/>
    <n v="0"/>
    <m/>
    <x v="0"/>
  </r>
  <r>
    <n v="191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19.9"/>
    <s v="08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750"/>
    <n v="4750"/>
    <n v="0"/>
    <n v="0"/>
    <n v="0"/>
    <d v="2023-05-01T00:00:00"/>
    <s v="Pub"/>
    <s v=""/>
    <d v="2023-07-31T00:00:00"/>
    <d v="2023-08-31T00:00:00"/>
    <x v="4"/>
    <n v="85189810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3328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27T00:00:00"/>
    <d v="2022-12-27T00:00:00"/>
    <s v="Past"/>
    <n v="90"/>
    <m/>
    <n v="90"/>
    <n v="0"/>
    <m/>
    <x v="0"/>
  </r>
  <r>
    <n v="19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680683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52000"/>
    <s v="F0823-0005123654-004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8816"/>
    <s v="T0823-459526-001"/>
    <s v="05 : Vendor Accepted"/>
    <s v=""/>
    <d v="2022-11-29T00:00:00"/>
    <s v=""/>
    <s v=""/>
    <s v=""/>
    <d v="2022-09-06T00:00:00"/>
    <d v="2022-11-24T00:00:00"/>
    <n v="8816"/>
    <s v="P0823-45952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9T00:00:00"/>
    <d v="2022-11-08T00:00:00"/>
    <s v="Past"/>
    <n v="93"/>
    <m/>
    <n v="93"/>
    <n v="819888"/>
    <m/>
    <x v="2"/>
  </r>
  <r>
    <n v="19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948337"/>
    <s v="2nd"/>
    <x v="0"/>
    <d v="2023-02-06T00:00:00"/>
    <n v="3568"/>
    <n v="5709"/>
    <s v="Ship"/>
    <s v="Ph2"/>
    <s v=""/>
    <d v="2023-03-15T00:00:00"/>
    <d v="2023-03-15T00:00:00"/>
    <s v=""/>
    <s v=""/>
    <s v=""/>
    <s v=""/>
    <s v=""/>
    <s v=""/>
    <s v=""/>
    <n v="0"/>
    <s v=""/>
    <s v=""/>
    <s v=""/>
    <d v="2023-01-24T00:00:00"/>
    <s v=""/>
    <d v="2023-01-24T00:00:00"/>
    <s v=""/>
    <d v="2022-12-12T00:00:00"/>
    <d v="2022-11-18T00:00:00"/>
    <n v="10000"/>
    <s v="F0823-0005123654-005"/>
    <s v="05 : Vendor Accepted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3568"/>
    <s v="T0823-459526-002"/>
    <s v="05 : Vendor Accepted"/>
    <s v=""/>
    <d v="2023-02-13T00:00:00"/>
    <s v=""/>
    <d v="2023-03-14T00:00:00"/>
    <s v=""/>
    <d v="2022-12-12T00:00:00"/>
    <d v="2023-02-07T00:00:00"/>
    <n v="3568"/>
    <s v="P0823-45952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1-12T22:03:2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32"/>
    <d v="2023-02-24T00:00:00"/>
    <d v="2023-02-03T00:00:00"/>
    <s v="Past"/>
    <n v="21"/>
    <m/>
    <n v="21"/>
    <n v="74928"/>
    <m/>
    <x v="2"/>
  </r>
  <r>
    <n v="19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4847675"/>
    <s v="1st"/>
    <x v="2"/>
    <d v="2023-01-02T00:00:00"/>
    <n v="3600"/>
    <n v="576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600"/>
    <s v="T0823-462436-002"/>
    <s v="05 : Vendor Accepted"/>
    <s v=""/>
    <d v="2022-11-29T00:00:00"/>
    <s v=""/>
    <s v=""/>
    <s v=""/>
    <d v="2022-10-27T00:00:00"/>
    <d v="2022-11-24T00:00:00"/>
    <n v="3600"/>
    <s v="P0823-46243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3"/>
    <d v="2023-02-09T00:00:00"/>
    <d v="2022-11-08T00:00:00"/>
    <s v="Past"/>
    <n v="93"/>
    <m/>
    <n v="93"/>
    <n v="334800"/>
    <m/>
    <x v="2"/>
  </r>
  <r>
    <n v="19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5120216"/>
    <s v="2nd"/>
    <x v="0"/>
    <d v="2023-02-06T00:00:00"/>
    <n v="2704"/>
    <n v="4326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2704"/>
    <s v="T0823-462436-003"/>
    <s v="05 : Vendor Accepted"/>
    <s v=""/>
    <d v="2023-02-13T00:00:00"/>
    <s v=""/>
    <d v="2023-03-14T00:00:00"/>
    <s v=""/>
    <d v="2022-12-12T00:00:00"/>
    <d v="2023-02-07T00:00:00"/>
    <n v="2704"/>
    <s v="P0823-46243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2-12T07:41:20"/>
    <s v="00144290"/>
    <s v="INOUE Moeko[FRVN:Production Planning]"/>
    <s v="Production Plan Excel"/>
    <d v="2023-02-07T09:55:58"/>
    <s v="00616973"/>
    <s v="LIM YING LING[UQSG:Merchandising Planning]"/>
    <s v="Update From PO"/>
    <x v="1"/>
    <x v="33"/>
    <d v="2023-02-24T00:00:00"/>
    <d v="2023-02-03T00:00:00"/>
    <s v="Past"/>
    <n v="21"/>
    <m/>
    <n v="21"/>
    <n v="56784"/>
    <m/>
    <x v="2"/>
  </r>
  <r>
    <n v="19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4847710"/>
    <s v="1st"/>
    <x v="2"/>
    <d v="2023-01-02T00:00:00"/>
    <n v="2400"/>
    <n v="384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400"/>
    <s v="T0823-462437-001"/>
    <s v="05 : Vendor Accepted"/>
    <s v=""/>
    <d v="2022-11-29T00:00:00"/>
    <s v=""/>
    <s v=""/>
    <s v=""/>
    <d v="2022-10-27T00:00:00"/>
    <d v="2022-11-24T00:00:00"/>
    <n v="2400"/>
    <s v="P0823-462437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4"/>
    <d v="2023-02-09T00:00:00"/>
    <d v="2022-11-08T00:00:00"/>
    <s v="Past"/>
    <n v="93"/>
    <m/>
    <n v="93"/>
    <n v="223200"/>
    <m/>
    <x v="2"/>
  </r>
  <r>
    <n v="19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5120220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d v="2023-03-07T00:00:00"/>
    <s v=""/>
    <d v="2022-12-12T00:00:00"/>
    <d v="2023-02-01T00:00:00"/>
    <n v="2096"/>
    <s v="T0823-462437-002"/>
    <s v="05 : Vendor Accepted"/>
    <s v=""/>
    <d v="2023-02-23T00:00:00"/>
    <s v=""/>
    <d v="2023-03-14T00:00:00"/>
    <s v=""/>
    <d v="2022-12-12T00:00:00"/>
    <d v="2023-02-21T00:00:00"/>
    <n v="2096"/>
    <s v="P0823-462437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12T07:41:20"/>
    <s v="00144290"/>
    <s v="INOUE Moeko[FRVN:Production Planning]"/>
    <s v="Production Plan Excel"/>
    <d v="2023-02-21T14:11:45"/>
    <s v="00616973"/>
    <s v="LIM YING LING[UQSG:Merchandising Planning]"/>
    <s v="Update From PO"/>
    <x v="1"/>
    <x v="34"/>
    <d v="2023-03-06T00:00:00"/>
    <d v="2023-02-07T00:00:00"/>
    <s v="Past"/>
    <n v="27"/>
    <m/>
    <n v="27"/>
    <n v="56592"/>
    <m/>
    <x v="2"/>
  </r>
  <r>
    <n v="19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4847742"/>
    <s v="1st"/>
    <x v="2"/>
    <d v="2023-01-02T00:00:00"/>
    <n v="2000"/>
    <n v="320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000"/>
    <s v="T0823-462438-001"/>
    <s v="05 : Vendor Accepted"/>
    <s v=""/>
    <d v="2022-12-13T00:00:00"/>
    <s v=""/>
    <s v=""/>
    <s v=""/>
    <d v="2022-10-27T00:00:00"/>
    <d v="2022-12-07T00:00:00"/>
    <n v="2000"/>
    <s v="P0823-462438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2-07T19:00:37"/>
    <s v="00616973"/>
    <s v="LIM YING LING[UQSG:Merchandising Planning]"/>
    <s v="Update From PO"/>
    <x v="1"/>
    <x v="48"/>
    <d v="2023-02-09T00:00:00"/>
    <d v="2022-11-08T00:00:00"/>
    <s v="Past"/>
    <n v="93"/>
    <m/>
    <n v="93"/>
    <n v="186000"/>
    <m/>
    <x v="2"/>
  </r>
  <r>
    <n v="19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5264241"/>
    <s v="2nd"/>
    <x v="0"/>
    <d v="2023-02-06T00:00:00"/>
    <n v="992"/>
    <n v="1587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d v="2023-01-16T00:00:00"/>
    <s v=""/>
    <n v="0"/>
    <s v=""/>
    <s v=""/>
    <s v=""/>
    <s v=""/>
    <s v=""/>
    <s v=""/>
    <s v=""/>
    <d v="2023-01-16T00:00:00"/>
    <s v=""/>
    <n v="0"/>
    <s v=""/>
    <s v=""/>
    <s v=""/>
    <d v="2023-02-03T00:00:00"/>
    <s v="_x000a_"/>
    <s v=""/>
    <s v=""/>
    <d v="2023-01-16T00:00:00"/>
    <d v="2023-02-01T00:00:00"/>
    <n v="992"/>
    <s v="T0823-462438-002"/>
    <s v="05 : Vendor Accepted"/>
    <s v=""/>
    <d v="2023-02-13T00:00:00"/>
    <s v=""/>
    <s v=""/>
    <s v=""/>
    <d v="2023-01-16T00:00:00"/>
    <d v="2023-02-07T00:00:00"/>
    <n v="992"/>
    <s v="P0823-462438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3-01-14T06:58:4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48"/>
    <d v="2023-02-24T00:00:00"/>
    <d v="2023-02-03T00:00:00"/>
    <s v="Past"/>
    <n v="21"/>
    <m/>
    <n v="21"/>
    <n v="20832"/>
    <m/>
    <x v="2"/>
  </r>
  <r>
    <n v="20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4847753"/>
    <s v="1st"/>
    <x v="2"/>
    <d v="2023-01-02T00:00:00"/>
    <n v="3200"/>
    <n v="512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200"/>
    <s v="T0823-462439-001"/>
    <s v="05 : Vendor Accepted"/>
    <s v=""/>
    <d v="2022-11-29T00:00:00"/>
    <s v=""/>
    <s v=""/>
    <s v=""/>
    <d v="2022-10-27T00:00:00"/>
    <d v="2022-11-24T00:00:00"/>
    <n v="3200"/>
    <s v="P0823-462439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5"/>
    <d v="2023-02-09T00:00:00"/>
    <d v="2022-11-08T00:00:00"/>
    <s v="Past"/>
    <n v="93"/>
    <m/>
    <n v="93"/>
    <n v="297600"/>
    <m/>
    <x v="2"/>
  </r>
  <r>
    <n v="20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5277149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2096"/>
    <s v="T0823-462439-002"/>
    <s v="05 : Vendor Accepted"/>
    <s v=""/>
    <d v="2023-02-23T00:00:00"/>
    <s v=""/>
    <s v=""/>
    <s v=""/>
    <s v=""/>
    <d v="2023-02-21T00:00:00"/>
    <n v="2096"/>
    <s v="P0823-462439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3-01-18T09:06:04"/>
    <s v="00144290"/>
    <s v="INOUE Moeko[FRVN:Production Planning]"/>
    <s v="Production Plan Excel"/>
    <d v="2023-02-21T14:11:45"/>
    <s v="00616973"/>
    <s v="LIM YING LING[UQSG:Merchandising Planning]"/>
    <s v="Update From PO"/>
    <x v="1"/>
    <x v="35"/>
    <d v="2023-03-06T00:00:00"/>
    <d v="2023-02-07T00:00:00"/>
    <s v="Past"/>
    <n v="27"/>
    <m/>
    <n v="27"/>
    <n v="56592"/>
    <m/>
    <x v="2"/>
  </r>
  <r>
    <n v="20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4847682"/>
    <s v="1st"/>
    <x v="2"/>
    <d v="2023-01-02T00:00:00"/>
    <n v="4800"/>
    <n v="76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4800"/>
    <s v="T0823-462440-001"/>
    <s v="05 : Vendor Accepted"/>
    <s v=""/>
    <d v="2022-11-29T00:00:00"/>
    <s v=""/>
    <s v=""/>
    <s v=""/>
    <d v="2022-10-27T00:00:00"/>
    <d v="2022-11-24T00:00:00"/>
    <n v="4800"/>
    <s v="P0823-462440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6"/>
    <d v="2023-02-09T00:00:00"/>
    <d v="2022-11-08T00:00:00"/>
    <s v="Past"/>
    <n v="93"/>
    <m/>
    <n v="93"/>
    <n v="446400"/>
    <m/>
    <x v="2"/>
  </r>
  <r>
    <n v="20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5169851"/>
    <s v="2nd"/>
    <x v="1"/>
    <d v="2023-03-06T00:00:00"/>
    <n v="3600"/>
    <n v="5760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d v="2023-02-01T00:00:00"/>
    <n v="3600"/>
    <s v="T0823-462440-002"/>
    <s v="05 : Vendor Accepted"/>
    <s v=""/>
    <d v="2023-02-13T00:00:00"/>
    <s v=""/>
    <s v=""/>
    <s v=""/>
    <s v=""/>
    <d v="2023-02-07T00:00:00"/>
    <n v="3600"/>
    <s v="P0823-462440-002"/>
    <s v="99 : Closed"/>
    <n v="32"/>
    <n v="16"/>
    <n v="16"/>
    <n v="48"/>
    <n v="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7T09:55:58"/>
    <s v="00616973"/>
    <s v="LIM YING LING[UQSG:Merchandising Planning]"/>
    <s v="Update From PO"/>
    <x v="1"/>
    <x v="36"/>
    <d v="2023-02-24T00:00:00"/>
    <d v="2023-02-03T00:00:00"/>
    <s v="Past"/>
    <n v="21"/>
    <m/>
    <n v="21"/>
    <n v="75600"/>
    <m/>
    <x v="2"/>
  </r>
  <r>
    <n v="20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4847687"/>
    <s v="1st"/>
    <x v="2"/>
    <d v="2023-01-02T00:00:00"/>
    <n v="8800"/>
    <n v="140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00"/>
    <s v="T0823-462441-001"/>
    <s v="05 : Vendor Accepted"/>
    <s v=""/>
    <d v="2022-11-29T00:00:00"/>
    <s v=""/>
    <s v=""/>
    <s v=""/>
    <d v="2022-10-27T00:00:00"/>
    <d v="2022-11-24T00:00:00"/>
    <n v="8800"/>
    <s v="P0823-462441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49"/>
    <d v="2023-02-09T00:00:00"/>
    <d v="2022-11-08T00:00:00"/>
    <s v="Past"/>
    <n v="93"/>
    <m/>
    <n v="93"/>
    <n v="818400"/>
    <m/>
    <x v="2"/>
  </r>
  <r>
    <n v="20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5169853"/>
    <s v="2nd"/>
    <x v="0"/>
    <d v="2023-02-06T00:00:00"/>
    <n v="4496"/>
    <n v="719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4496"/>
    <s v="T0823-462441-002"/>
    <s v="05 : Vendor Accepted"/>
    <s v=""/>
    <d v="2023-02-23T00:00:00"/>
    <s v=""/>
    <s v=""/>
    <s v=""/>
    <s v=""/>
    <d v="2023-02-21T00:00:00"/>
    <n v="4496"/>
    <s v="P0823-462441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21T14:33:34"/>
    <s v="00144290"/>
    <s v="INOUE Moeko[FRVN:Production Planning]"/>
    <s v="Production Plan Excel"/>
    <d v="2023-02-21T14:11:45"/>
    <s v="00616973"/>
    <s v="LIM YING LING[UQSG:Merchandising Planning]"/>
    <s v="Update From PO"/>
    <x v="1"/>
    <x v="49"/>
    <d v="2023-03-06T00:00:00"/>
    <d v="2023-02-07T00:00:00"/>
    <s v="Past"/>
    <n v="27"/>
    <m/>
    <n v="27"/>
    <n v="121392"/>
    <m/>
    <x v="2"/>
  </r>
  <r>
    <n v="20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d v="2023-04-10T00:00:00"/>
    <d v="2023-06-30T00:00:00"/>
    <d v="2023-07-31T00:00:00"/>
    <x v="5"/>
    <n v="84847717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16"/>
    <s v="T0823-462442-001"/>
    <s v="05 : Vendor Accepted"/>
    <s v=""/>
    <d v="2022-11-29T00:00:00"/>
    <s v=""/>
    <s v=""/>
    <s v=""/>
    <d v="2022-10-27T00:00:00"/>
    <d v="2022-11-24T00:00:00"/>
    <n v="8816"/>
    <s v="P0823-462442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50"/>
    <d v="2023-02-09T00:00:00"/>
    <d v="2022-11-08T00:00:00"/>
    <s v="Past"/>
    <n v="93"/>
    <m/>
    <n v="93"/>
    <n v="819888"/>
    <m/>
    <x v="2"/>
  </r>
  <r>
    <n v="20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s v=""/>
    <d v="2023-06-30T00:00:00"/>
    <d v="2023-07-31T00:00:00"/>
    <x v="5"/>
    <n v="85169855"/>
    <s v="2nd"/>
    <x v="1"/>
    <d v="2023-03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s v=""/>
    <n v="0"/>
    <s v=""/>
    <s v=""/>
    <s v=""/>
    <d v="2023-02-13T00:00:00"/>
    <s v="23/02/13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8T12:38:18"/>
    <s v="00691381"/>
    <s v="MORITA SHUN[FRSH:PDSH Production Planning](森田 峻)"/>
    <s v="Production View"/>
    <x v="0"/>
    <x v="50"/>
    <d v="2023-02-24T00:00:00"/>
    <d v="2023-02-03T00:00:00"/>
    <s v="Past"/>
    <n v="21"/>
    <m/>
    <n v="21"/>
    <n v="0"/>
    <m/>
    <x v="0"/>
  </r>
  <r>
    <n v="20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14T00:00:00"/>
    <d v="2023-11-15T00:00:00"/>
    <d v="2023-12-15T00:00:00"/>
    <x v="3"/>
    <n v="85277804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1-31T00:00:00"/>
    <s v=""/>
    <s v=""/>
    <s v=""/>
    <s v=""/>
    <d v="2023-02-02T00:00:00"/>
    <n v="15000"/>
    <s v="F0823-0005123654-012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4T00:00:00"/>
    <n v="2800"/>
    <s v="T0823-462904-001"/>
    <s v="05 : Vendor Accepted"/>
    <s v=""/>
    <d v="2023-04-14T00:00:00"/>
    <s v=""/>
    <s v=""/>
    <s v=""/>
    <d v="2023-02-13T00:00:00"/>
    <d v="2023-04-18T00:00:00"/>
    <n v="2800"/>
    <s v="P0823-462904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1-19T09:51:29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0"/>
    <d v="2023-06-12T00:00:00"/>
    <d v="2023-03-14T00:00:00"/>
    <s v="Past"/>
    <n v="90"/>
    <m/>
    <n v="90"/>
    <n v="252000"/>
    <m/>
    <x v="2"/>
  </r>
  <r>
    <n v="20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4487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"/>
    <s v=""/>
    <s v=""/>
    <d v="2023-05-08T00:00:00"/>
    <s v=""/>
    <n v="0"/>
    <s v=""/>
    <s v=""/>
    <n v="32"/>
    <n v="16"/>
    <n v="16"/>
    <n v="48"/>
    <n v="452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0"/>
    <d v="2023-07-06T00:00:00"/>
    <d v="2023-06-16T00:00:00"/>
    <s v="Past"/>
    <n v="20"/>
    <m/>
    <n v="20"/>
    <n v="0"/>
    <m/>
    <x v="0"/>
  </r>
  <r>
    <n v="21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21T00:00:00"/>
    <d v="2023-11-15T00:00:00"/>
    <d v="2023-12-15T00:00:00"/>
    <x v="3"/>
    <n v="85415405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800"/>
    <s v="T0823-459552-001"/>
    <s v="05 : Vendor Accepted"/>
    <s v=""/>
    <d v="2023-04-14T00:00:00"/>
    <s v=""/>
    <s v=""/>
    <s v=""/>
    <s v=""/>
    <d v="2023-04-18T00:00:00"/>
    <n v="2800"/>
    <s v="P0823-459552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1"/>
    <d v="2023-06-12T00:00:00"/>
    <d v="2023-03-14T00:00:00"/>
    <s v="Past"/>
    <n v="90"/>
    <m/>
    <n v="90"/>
    <n v="252000"/>
    <m/>
    <x v="2"/>
  </r>
  <r>
    <n v="21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5391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23/06/26"/>
    <s v=""/>
    <s v=""/>
    <s v="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21T06:16:4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21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15407"/>
    <s v="1st"/>
    <x v="4"/>
    <d v="2023-06-05T00:00:00"/>
    <n v="2288"/>
    <n v="366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288"/>
    <s v="T0823-466058-001"/>
    <s v="05 : Vendor Accepted"/>
    <s v=""/>
    <d v="2023-04-14T00:00:00"/>
    <s v=""/>
    <s v=""/>
    <s v=""/>
    <s v=""/>
    <d v="2023-04-18T00:00:00"/>
    <n v="2288"/>
    <s v="P0823-466058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4"/>
    <d v="2023-06-12T00:00:00"/>
    <d v="2023-03-14T00:00:00"/>
    <s v="Past"/>
    <n v="90"/>
    <m/>
    <n v="90"/>
    <n v="205920"/>
    <m/>
    <x v="2"/>
  </r>
  <r>
    <n v="21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48720"/>
    <s v="2nd"/>
    <x v="8"/>
    <d v="2023-07-03T00:00:00"/>
    <n v="1008"/>
    <n v="1613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008"/>
    <s v="T0823-466058-002"/>
    <s v="05 : Vendor Accepted"/>
    <s v=""/>
    <d v="2023-06-26T00:00:00"/>
    <s v=""/>
    <s v=""/>
    <s v=""/>
    <d v="2023-05-08T00:00:00"/>
    <d v="2023-06-19T00:00:00"/>
    <n v="1008"/>
    <s v="P0823-466058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4"/>
    <d v="2023-07-06T00:00:00"/>
    <d v="2023-06-16T00:00:00"/>
    <s v="Past"/>
    <n v="20"/>
    <m/>
    <n v="20"/>
    <n v="20160"/>
    <m/>
    <x v="3"/>
  </r>
  <r>
    <n v="21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15408"/>
    <s v="1st"/>
    <x v="4"/>
    <d v="2023-06-05T00:00:00"/>
    <n v="1488"/>
    <n v="238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488"/>
    <s v="T0823-466059-001"/>
    <s v="05 : Vendor Accepted"/>
    <s v=""/>
    <d v="2023-04-14T00:00:00"/>
    <s v=""/>
    <s v=""/>
    <s v=""/>
    <s v=""/>
    <d v="2023-04-18T00:00:00"/>
    <n v="1488"/>
    <s v="P0823-466059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5"/>
    <d v="2023-06-12T00:00:00"/>
    <d v="2023-03-14T00:00:00"/>
    <s v="Past"/>
    <n v="90"/>
    <m/>
    <n v="90"/>
    <n v="133920"/>
    <m/>
    <x v="2"/>
  </r>
  <r>
    <n v="21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48724"/>
    <s v="2nd"/>
    <x v="8"/>
    <d v="2023-07-03T00:00:00"/>
    <n v="1200"/>
    <n v="1920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200"/>
    <s v="T0823-466059-002"/>
    <s v="05 : Vendor Accepted"/>
    <s v=""/>
    <d v="2023-06-26T00:00:00"/>
    <s v=""/>
    <s v=""/>
    <s v=""/>
    <d v="2023-05-08T00:00:00"/>
    <d v="2023-06-19T00:00:00"/>
    <n v="1200"/>
    <s v="P0823-466059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5"/>
    <d v="2023-07-06T00:00:00"/>
    <d v="2023-06-16T00:00:00"/>
    <s v="Past"/>
    <n v="20"/>
    <m/>
    <n v="20"/>
    <n v="24000"/>
    <m/>
    <x v="3"/>
  </r>
  <r>
    <n v="21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415409"/>
    <s v="1st"/>
    <x v="4"/>
    <d v="2023-06-05T00:00:00"/>
    <n v="1104"/>
    <n v="17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104"/>
    <s v="T0823-466060-001"/>
    <s v="05 : Vendor Accepted"/>
    <s v=""/>
    <d v="2023-05-01T00:00:00"/>
    <s v=""/>
    <s v=""/>
    <s v=""/>
    <s v=""/>
    <d v="2023-04-26T00:00:00"/>
    <n v="1104"/>
    <s v="P0823-46606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6"/>
    <d v="2023-06-26T00:00:00"/>
    <d v="2023-03-14T00:00:00"/>
    <s v="Past"/>
    <n v="104"/>
    <m/>
    <n v="104"/>
    <n v="114816"/>
    <m/>
    <x v="2"/>
  </r>
  <r>
    <n v="21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539121"/>
    <s v="2nd"/>
    <x v="8"/>
    <d v="2023-07-03T00:00:00"/>
    <n v="816"/>
    <n v="1306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3T00:00:00"/>
    <n v="816"/>
    <s v="T0823-466060-002"/>
    <s v="05 : Vendor Accepted"/>
    <s v=""/>
    <d v="2023-06-26T00:00:00"/>
    <s v=""/>
    <s v=""/>
    <s v=""/>
    <s v=""/>
    <d v="2023-06-19T00:00:00"/>
    <n v="816"/>
    <s v="P0823-466060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19T18:09:03"/>
    <s v="00616973"/>
    <s v="LIM YING LING[UQSG:Merchandising Planning]"/>
    <s v="Update From PO"/>
    <x v="1"/>
    <x v="26"/>
    <d v="2023-07-06T00:00:00"/>
    <d v="2023-06-16T00:00:00"/>
    <s v="Past"/>
    <n v="20"/>
    <m/>
    <n v="20"/>
    <n v="16320"/>
    <m/>
    <x v="3"/>
  </r>
  <r>
    <n v="21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9.9"/>
    <s v="08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80"/>
    <n v="2880"/>
    <n v="0"/>
    <n v="0"/>
    <n v="0"/>
    <d v="2023-07-31T00:00:00"/>
    <s v="Pub"/>
    <d v="2023-06-19T00:00:00"/>
    <d v="2023-10-31T00:00:00"/>
    <d v="2023-11-30T00:00:00"/>
    <x v="2"/>
    <n v="85501608"/>
    <s v="1st"/>
    <x v="4"/>
    <d v="2023-06-05T00:00:00"/>
    <n v="2864"/>
    <n v="4582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64"/>
    <s v="T0823-466910-001"/>
    <s v="05 : Vendor Accepted"/>
    <s v=""/>
    <d v="2023-05-09T00:00:00"/>
    <s v=""/>
    <s v=""/>
    <s v=""/>
    <s v=""/>
    <d v="2023-06-16T00:00:00"/>
    <n v="2864"/>
    <s v="P0823-466910-001"/>
    <s v="15 : Vendor Accepted(Updated)"/>
    <n v="32"/>
    <n v="16"/>
    <n v="16"/>
    <n v="48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2"/>
    <d v="2023-06-24T00:00:00"/>
    <d v="2023-04-18T00:00:00"/>
    <s v="Past"/>
    <n v="67"/>
    <m/>
    <n v="67"/>
    <n v="191888"/>
    <m/>
    <x v="2"/>
  </r>
  <r>
    <n v="21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9.9"/>
    <s v="08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20"/>
    <n v="5120"/>
    <n v="0"/>
    <n v="0"/>
    <n v="0"/>
    <d v="2023-07-31T00:00:00"/>
    <s v="Pub"/>
    <d v="2023-06-19T00:00:00"/>
    <d v="2023-10-31T00:00:00"/>
    <d v="2023-11-30T00:00:00"/>
    <x v="2"/>
    <n v="85501618"/>
    <s v="1st"/>
    <x v="4"/>
    <d v="2023-06-05T00:00:00"/>
    <n v="2400"/>
    <n v="3840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400"/>
    <s v="T0823-467056-001"/>
    <s v="05 : Vendor Accepted"/>
    <s v=""/>
    <d v="2023-05-09T00:00:00"/>
    <s v=""/>
    <s v=""/>
    <s v=""/>
    <s v=""/>
    <d v="2023-06-16T00:00:00"/>
    <n v="2400"/>
    <s v="P0823-467056-001"/>
    <s v="15 : Vendor Accepted(Updated)"/>
    <n v="32"/>
    <n v="16"/>
    <n v="16"/>
    <n v="32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3"/>
    <d v="2023-06-24T00:00:00"/>
    <d v="2023-04-18T00:00:00"/>
    <s v="Past"/>
    <n v="67"/>
    <m/>
    <n v="67"/>
    <n v="160800"/>
    <m/>
    <x v="2"/>
  </r>
  <r>
    <n v="22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19.9"/>
    <s v="08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2-12-26T00:00:00"/>
    <s v="Pub"/>
    <d v="2023-05-22T00:00:00"/>
    <d v="2023-10-31T00:00:00"/>
    <d v="2023-11-30T00:00:00"/>
    <x v="7"/>
    <n v="85374322"/>
    <s v="2nd"/>
    <x v="1"/>
    <d v="2023-03-06T00:00:00"/>
    <n v="3504"/>
    <n v="5606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500"/>
    <s v="F0823-0005123654-014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504"/>
    <s v="T0823-459314-004"/>
    <s v="15 : Vendor Accepted(Updated)"/>
    <s v=""/>
    <d v="2023-03-20T00:00:00"/>
    <s v=""/>
    <s v=""/>
    <s v=""/>
    <s v=""/>
    <d v="2023-03-15T00:00:00"/>
    <n v="3504"/>
    <s v="P0823-459314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1"/>
    <d v="2023-04-01T00:00:00"/>
    <d v="2023-03-10T00:00:00"/>
    <s v="Past"/>
    <n v="22"/>
    <m/>
    <n v="22"/>
    <n v="77088"/>
    <m/>
    <x v="1"/>
  </r>
  <r>
    <n v="22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d v="2023-04-10T00:00:00"/>
    <d v="2023-10-31T00:00:00"/>
    <d v="2023-11-30T00:00:00"/>
    <x v="6"/>
    <n v="85277449"/>
    <s v="1st"/>
    <x v="1"/>
    <d v="2023-03-06T00:00:00"/>
    <n v="2608"/>
    <n v="417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7000"/>
    <s v="F0823-0005123654-011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08"/>
    <s v="T0823-463150-001"/>
    <s v="05 : Vendor Accepted"/>
    <s v=""/>
    <d v="2023-03-21T00:00:00"/>
    <s v=""/>
    <s v=""/>
    <s v=""/>
    <s v=""/>
    <d v="2023-03-16T00:00:00"/>
    <n v="2608"/>
    <s v="P0823-46315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16T15:46:12"/>
    <s v="00511035"/>
    <s v="NG STELLA[UQSG:Merchandising Planning]"/>
    <s v="Update From PO"/>
    <x v="1"/>
    <x v="37"/>
    <d v="2023-06-26T00:00:00"/>
    <d v="2023-02-21T00:00:00"/>
    <s v="Past"/>
    <n v="125"/>
    <m/>
    <n v="125"/>
    <n v="326000"/>
    <m/>
    <x v="2"/>
  </r>
  <r>
    <n v="22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s v=""/>
    <d v="2023-10-31T00:00:00"/>
    <d v="2023-11-30T00:00:00"/>
    <x v="6"/>
    <n v="85340755"/>
    <s v="2nd"/>
    <x v="3"/>
    <d v="2023-04-03T00:00:00"/>
    <n v="0"/>
    <n v="0"/>
    <s v="Ship"/>
    <s v="Ph2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s v=""/>
    <s v=""/>
    <s v="_x000a_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n v="32"/>
    <n v="16"/>
    <n v="16"/>
    <n v="48"/>
    <n v="0"/>
    <s v="Y"/>
    <s v="N"/>
    <s v=""/>
    <s v=""/>
    <s v="2023/06/26"/>
    <n v="7"/>
    <n v="12"/>
    <s v="IN"/>
    <s v="IN"/>
    <s v="N"/>
    <d v="2023-02-08T13:51:40"/>
    <s v="00144290"/>
    <s v="INOUE Moeko[FRVN:Production Planning]"/>
    <s v="Production Plan Excel"/>
    <d v="2023-03-20T20:18:44"/>
    <s v="00082322"/>
    <s v="NABESHIMA Satoshi[UQJP:PDBD Production Planning]"/>
    <s v="Production Plan Excel"/>
    <x v="1"/>
    <x v="37"/>
    <d v="2023-06-26T00:00:00"/>
    <s v=""/>
    <s v="Y"/>
    <s v=""/>
    <m/>
    <s v=""/>
    <s v=""/>
    <m/>
    <x v="2"/>
  </r>
  <r>
    <n v="22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19.9"/>
    <s v="08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5"/>
    <n v="1055"/>
    <n v="0"/>
    <n v="0"/>
    <n v="0"/>
    <d v="2022-12-26T00:00:00"/>
    <s v="NotPub"/>
    <s v=""/>
    <d v="2023-08-31T00:00:00"/>
    <d v="2023-08-31T00:00:00"/>
    <x v="7"/>
    <n v="85374317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2"/>
    <d v="2023-04-01T00:00:00"/>
    <d v="2023-03-10T00:00:00"/>
    <s v="Past"/>
    <n v="22"/>
    <m/>
    <n v="22"/>
    <n v="0"/>
    <m/>
    <x v="0"/>
  </r>
  <r>
    <n v="22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19.9"/>
    <s v="08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2-12-26T00:00:00"/>
    <s v="Pub"/>
    <d v="2023-05-22T00:00:00"/>
    <d v="2023-10-31T00:00:00"/>
    <d v="2023-11-30T00:00:00"/>
    <x v="7"/>
    <n v="85374320"/>
    <s v="2nd"/>
    <x v="1"/>
    <d v="2023-03-06T00:00:00"/>
    <n v="1808"/>
    <n v="2893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1800"/>
    <s v="F0823-0005123654-015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1808"/>
    <s v="T0823-459310-003"/>
    <s v="15 : Vendor Accepted(Updated)"/>
    <s v=""/>
    <d v="2023-03-20T00:00:00"/>
    <s v=""/>
    <s v=""/>
    <s v=""/>
    <s v=""/>
    <d v="2023-03-15T00:00:00"/>
    <n v="1808"/>
    <s v="P0823-459310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3"/>
    <d v="2023-04-01T00:00:00"/>
    <d v="2023-03-10T00:00:00"/>
    <s v="Past"/>
    <n v="22"/>
    <m/>
    <n v="22"/>
    <n v="39776"/>
    <m/>
    <x v="1"/>
  </r>
  <r>
    <n v="22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9.9"/>
    <s v="08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92"/>
    <n v="4392"/>
    <n v="0"/>
    <n v="0"/>
    <n v="0"/>
    <d v="2022-12-26T00:00:00"/>
    <s v="Pub"/>
    <d v="2023-05-22T00:00:00"/>
    <d v="2023-10-31T00:00:00"/>
    <d v="2023-11-30T00:00:00"/>
    <x v="7"/>
    <n v="85374321"/>
    <s v="2nd"/>
    <x v="1"/>
    <d v="2023-03-06T00:00:00"/>
    <n v="3040"/>
    <n v="486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050"/>
    <s v="F0823-0005123654-016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040"/>
    <s v="T0823-459311-003"/>
    <s v="05 : Vendor Accepted"/>
    <s v=""/>
    <d v="2023-03-20T00:00:00"/>
    <s v=""/>
    <s v=""/>
    <s v=""/>
    <s v=""/>
    <d v="2023-03-15T00:00:00"/>
    <n v="3040"/>
    <s v="P0823-459311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4"/>
    <d v="2023-04-01T00:00:00"/>
    <d v="2023-03-10T00:00:00"/>
    <s v="Past"/>
    <n v="22"/>
    <m/>
    <n v="22"/>
    <n v="66880"/>
    <m/>
    <x v="1"/>
  </r>
  <r>
    <n v="22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40841"/>
    <s v="1st-1"/>
    <x v="6"/>
    <d v="2023-05-01T00:00:00"/>
    <n v="2288"/>
    <n v="36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288"/>
    <s v="T0823-463154-001"/>
    <s v="05 : Vendor Accepted"/>
    <s v=""/>
    <d v="2023-03-24T00:00:00"/>
    <s v=""/>
    <s v=""/>
    <s v=""/>
    <s v=""/>
    <d v="2023-03-22T00:00:00"/>
    <n v="2288"/>
    <s v="P0823-463154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08T14:51:00"/>
    <s v="00144290"/>
    <s v="INOUE Moeko[FRVN:Production Planning]"/>
    <s v="Production Plan Excel"/>
    <d v="2023-03-22T15:42:51"/>
    <s v="00511035"/>
    <s v="NG STELLA[UQSG:Merchandising Planning]"/>
    <s v="Update From PO"/>
    <x v="1"/>
    <x v="39"/>
    <d v="2023-06-26T00:00:00"/>
    <d v="2023-02-21T00:00:00"/>
    <s v="Past"/>
    <n v="125"/>
    <m/>
    <n v="125"/>
    <n v="286000"/>
    <m/>
    <x v="2"/>
  </r>
  <r>
    <n v="22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96682"/>
    <s v="1st-2"/>
    <x v="6"/>
    <d v="2023-05-01T00:00:00"/>
    <n v="2080"/>
    <n v="332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8T00:00:00"/>
    <n v="2080"/>
    <s v="T0823-463154-002"/>
    <s v="05 : Vendor Accepted"/>
    <s v=""/>
    <d v="2023-03-24T00:00:00"/>
    <s v=""/>
    <s v=""/>
    <s v=""/>
    <s v=""/>
    <d v="2023-03-22T00:00:00"/>
    <n v="2080"/>
    <s v="P0823-463154-002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24T11:38:25"/>
    <s v="00651092"/>
    <s v="KAWASAKI Kenta[FRIN:Production Planning](川﨑 健太)"/>
    <s v="Production View"/>
    <d v="2023-03-22T15:42:51"/>
    <s v="00511035"/>
    <s v="NG STELLA[UQSG:Merchandising Planning]"/>
    <s v="Update From PO"/>
    <x v="1"/>
    <x v="39"/>
    <d v="2023-06-26T00:00:00"/>
    <d v="2023-02-24T00:00:00"/>
    <s v="Past"/>
    <n v="122"/>
    <m/>
    <n v="122"/>
    <n v="253760"/>
    <m/>
    <x v="2"/>
  </r>
  <r>
    <n v="22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9.9"/>
    <s v="08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0"/>
    <n v="5800"/>
    <n v="0"/>
    <n v="0"/>
    <n v="0"/>
    <d v="2022-12-26T00:00:00"/>
    <s v="Pub"/>
    <d v="2023-05-22T00:00:00"/>
    <d v="2023-10-31T00:00:00"/>
    <d v="2023-11-30T00:00:00"/>
    <x v="7"/>
    <n v="85374319"/>
    <s v="2nd"/>
    <x v="1"/>
    <d v="2023-03-06T00:00:00"/>
    <n v="4640"/>
    <n v="742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4650"/>
    <s v="F0823-0005123654-017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4640"/>
    <s v="T0823-459308-003"/>
    <s v="15 : Vendor Accepted(Updated)"/>
    <s v=""/>
    <d v="2023-03-20T00:00:00"/>
    <s v=""/>
    <s v=""/>
    <s v=""/>
    <s v=""/>
    <d v="2023-03-15T00:00:00"/>
    <n v="4640"/>
    <s v="P0823-459308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5"/>
    <d v="2023-04-01T00:00:00"/>
    <d v="2023-03-10T00:00:00"/>
    <s v="Past"/>
    <n v="22"/>
    <m/>
    <n v="22"/>
    <n v="102080"/>
    <m/>
    <x v="1"/>
  </r>
  <r>
    <n v="22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7"/>
    <x v="47"/>
    <s v="ｷｰｽﾍﾘﾝｸﾞUT(S)B"/>
    <s v="19.9"/>
    <s v="08343N251H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"/>
    <n v="1200"/>
    <n v="0"/>
    <n v="0"/>
    <n v="0"/>
    <d v="2022-12-26T00:00:00"/>
    <s v="NotPub"/>
    <s v=""/>
    <d v="2023-08-31T00:00:00"/>
    <d v="2023-08-31T00:00:00"/>
    <x v="7"/>
    <n v="85374318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6"/>
    <d v="2023-04-01T00:00:00"/>
    <d v="2023-03-10T00:00:00"/>
    <s v="Past"/>
    <n v="22"/>
    <m/>
    <n v="22"/>
    <n v="0"/>
    <m/>
    <x v="0"/>
  </r>
  <r>
    <n v="23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8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100"/>
    <n v="2100"/>
    <n v="0"/>
    <n v="0"/>
    <n v="0"/>
    <d v="2023-07-15T00:00:00"/>
    <s v="Pub"/>
    <d v="2023-04-10T00:00:00"/>
    <d v="2023-10-31T00:00:00"/>
    <d v="2023-11-30T00:00:00"/>
    <x v="6"/>
    <n v="85277484"/>
    <s v="1st"/>
    <x v="3"/>
    <d v="2023-04-03T00:00:00"/>
    <n v="2096"/>
    <n v="335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096"/>
    <s v="T0823-463153-001"/>
    <s v="05 : Vendor Accepted"/>
    <s v=""/>
    <d v="2023-03-24T00:00:00"/>
    <s v=""/>
    <s v=""/>
    <s v=""/>
    <s v=""/>
    <d v="2023-03-22T00:00:00"/>
    <n v="2096"/>
    <s v="P0823-463153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22T15:42:51"/>
    <s v="00511035"/>
    <s v="NG STELLA[UQSG:Merchandising Planning]"/>
    <s v="Update From PO"/>
    <x v="1"/>
    <x v="42"/>
    <d v="2023-06-26T00:00:00"/>
    <d v="2023-02-21T00:00:00"/>
    <s v="Past"/>
    <n v="125"/>
    <m/>
    <n v="125"/>
    <n v="262000"/>
    <m/>
    <x v="2"/>
  </r>
  <r>
    <n v="231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1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232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277809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1-19T09:51:29"/>
    <s v="00144290"/>
    <s v="INOUE Moeko[FRVN:Production Planning]"/>
    <s v="Production Plan Excel"/>
    <d v="2023-02-06T19:41:35"/>
    <s v="plnprp20615bl01PrdplnSend"/>
    <s v=""/>
    <s v="Fix Flag Update"/>
    <x v="0"/>
    <x v="30"/>
    <d v="2023-03-29T00:00:00"/>
    <s v=""/>
    <s v="Y"/>
    <s v=""/>
    <m/>
    <s v=""/>
    <s v=""/>
    <m/>
    <x v="0"/>
  </r>
  <r>
    <n v="233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499.0"/>
    <s v="09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1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234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499.0"/>
    <s v="09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235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499.0"/>
    <s v="09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236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499.0"/>
    <s v="09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5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237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4904876"/>
    <s v="1st"/>
    <x v="1"/>
    <d v="2023-03-06T00:00:00"/>
    <n v="4528"/>
    <n v="6792"/>
    <s v="Ship"/>
    <s v="Ph1"/>
    <s v="●"/>
    <d v="2023-04-30T00:00:00"/>
    <d v="2023-04-30T00:00:00"/>
    <d v="2023-04-15T00:00:00"/>
    <s v=""/>
    <s v=""/>
    <s v=""/>
    <s v=""/>
    <d v="2022-11-07T00:00:00"/>
    <s v=""/>
    <n v="0"/>
    <s v=""/>
    <s v=""/>
    <s v=""/>
    <d v="2022-11-22T00:00:00"/>
    <s v=""/>
    <s v=""/>
    <s v=""/>
    <d v="2022-11-10T00:00:00"/>
    <d v="2022-11-18T00:00:00"/>
    <n v="31000"/>
    <s v="F1023-0005123654-003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10T00:00:00"/>
    <d v="2022-12-23T00:00:00"/>
    <n v="4528"/>
    <s v="T1023-459529-001"/>
    <s v="05 : Vendor Accepted"/>
    <s v=""/>
    <d v="2023-01-17T00:00:00"/>
    <s v=""/>
    <s v=""/>
    <s v=""/>
    <d v="2022-11-10T00:00:00"/>
    <d v="2023-01-17T00:00:00"/>
    <n v="4528"/>
    <s v="P1023-459529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1-08T00:18:30"/>
    <s v="APIPRM223"/>
    <s v=""/>
    <s v="Automatic Planning"/>
    <d v="2023-02-19T00:35:19"/>
    <s v="00651092"/>
    <s v="KAWASAKI Kenta[FRIN:Production Planning](川﨑 健太)"/>
    <s v="Production Plan Excel"/>
    <x v="1"/>
    <x v="27"/>
    <d v="2023-03-19T00:00:00"/>
    <d v="2022-12-27T00:00:00"/>
    <s v="Past"/>
    <n v="82"/>
    <m/>
    <n v="82"/>
    <n v="371296"/>
    <m/>
    <x v="2"/>
  </r>
  <r>
    <n v="238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2-12-30T00:00:00"/>
    <d v="2023-08-31T00:00:00"/>
    <d v="2023-09-30T00:00:00"/>
    <x v="4"/>
    <n v="85040800"/>
    <s v="2nd"/>
    <x v="1"/>
    <d v="2023-03-06T00:00:00"/>
    <n v="0"/>
    <n v="0"/>
    <s v="Ship"/>
    <s v="STOP"/>
    <s v=""/>
    <d v="2023-05-15T00:00:00"/>
    <s v=""/>
    <d v="2023-05-15T00:00:00"/>
    <s v=""/>
    <s v=""/>
    <s v=""/>
    <s v=""/>
    <d v="2022-11-29T00:00:00"/>
    <s v=""/>
    <n v="0"/>
    <s v=""/>
    <s v=""/>
    <s v=""/>
    <d v="2023-01-03T00:00:00"/>
    <s v=""/>
    <d v="2023-01-24T00:00:00"/>
    <s v=""/>
    <d v="2022-11-29T00:00:00"/>
    <d v="2022-12-30T00:00:00"/>
    <n v="1500"/>
    <s v="F1023-0005123654-004"/>
    <s v="05 : Vendor Accepted"/>
    <s v=""/>
    <s v=""/>
    <s v=""/>
    <s v=""/>
    <s v=""/>
    <d v="2022-11-29T00:00:00"/>
    <s v=""/>
    <n v="0"/>
    <s v=""/>
    <s v=""/>
    <s v=""/>
    <d v="2023-01-03T00:00:00"/>
    <s v="_x000a_"/>
    <d v="2023-03-07T00:00:00"/>
    <s v=""/>
    <d v="2022-11-29T00:00:00"/>
    <s v=""/>
    <n v="0"/>
    <s v=""/>
    <s v=""/>
    <s v=""/>
    <d v="2023-02-28T00:00:00"/>
    <s v=""/>
    <d v="2023-03-14T00:00:00"/>
    <s v=""/>
    <d v="2022-11-29T00:00:00"/>
    <s v=""/>
    <n v="0"/>
    <s v=""/>
    <s v=""/>
    <n v="32"/>
    <n v="16"/>
    <n v="16"/>
    <n v="48"/>
    <n v="1500"/>
    <s v="Y"/>
    <s v="N"/>
    <s v=""/>
    <s v=""/>
    <s v="2023/04/03"/>
    <n v="7"/>
    <n v="35"/>
    <s v="IN"/>
    <s v="IN"/>
    <s v="N"/>
    <d v="2022-11-30T00:49:30"/>
    <s v="APIPRM223"/>
    <s v=""/>
    <s v="Automatic Planning"/>
    <d v="2023-01-31T19:37:51"/>
    <s v="plnprp20615bl01PrdplnSend"/>
    <s v=""/>
    <s v="Fix Flag Update"/>
    <x v="0"/>
    <x v="27"/>
    <d v="2023-04-03T00:00:00"/>
    <d v="2023-01-03T00:00:00"/>
    <s v="Past"/>
    <n v="90"/>
    <m/>
    <n v="90"/>
    <n v="0"/>
    <m/>
    <x v="0"/>
  </r>
  <r>
    <n v="239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5441861"/>
    <s v="1st"/>
    <x v="3"/>
    <d v="2023-04-24T00:00:00"/>
    <n v="4560"/>
    <n v="6840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500"/>
    <s v="F1023-0005123654-01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4560"/>
    <s v="T1023-459529-002"/>
    <s v="05 : Vendor Accepted"/>
    <s v=""/>
    <d v="2023-04-24T00:00:00"/>
    <s v=""/>
    <s v=""/>
    <s v=""/>
    <s v=""/>
    <d v="2023-04-17T00:00:00"/>
    <n v="4560"/>
    <s v="P1023-459529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4-17T13:21:37"/>
    <s v="00203001"/>
    <s v="USUKI Yushin[LTUS:Ariake (Transformation) Office]"/>
    <s v="Update From PO"/>
    <x v="1"/>
    <x v="27"/>
    <d v="2023-05-05T00:00:00"/>
    <d v="2023-04-14T00:00:00"/>
    <s v="Past"/>
    <n v="21"/>
    <m/>
    <n v="21"/>
    <n v="95760"/>
    <m/>
    <x v="3"/>
  </r>
  <r>
    <n v="240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189797"/>
    <s v="1st"/>
    <x v="1"/>
    <d v="2023-03-06T00:00:00"/>
    <n v="4528"/>
    <n v="679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528"/>
    <s v="T1023-461786-002"/>
    <s v="05 : Vendor Accepted"/>
    <s v=""/>
    <d v="2023-01-17T00:00:00"/>
    <s v=""/>
    <s v=""/>
    <s v=""/>
    <s v=""/>
    <d v="2023-01-17T00:00:00"/>
    <n v="4528"/>
    <s v="P1023-461786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8"/>
    <d v="2023-03-19T00:00:00"/>
    <d v="2022-12-27T00:00:00"/>
    <s v="Past"/>
    <n v="82"/>
    <m/>
    <n v="82"/>
    <n v="371296"/>
    <m/>
    <x v="2"/>
  </r>
  <r>
    <n v="241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441862"/>
    <s v="1st"/>
    <x v="3"/>
    <d v="2023-04-24T00:00:00"/>
    <n v="2992"/>
    <n v="4488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2992"/>
    <s v="T1023-461786-003"/>
    <s v="05 : Vendor Accepted"/>
    <s v=""/>
    <d v="2023-04-24T00:00:00"/>
    <s v=""/>
    <s v=""/>
    <s v=""/>
    <s v=""/>
    <d v="2023-04-17T00:00:00"/>
    <n v="2992"/>
    <s v="P1023-461786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22T12:07:43"/>
    <s v="00739743"/>
    <s v="LIU Yen Ju[UQTW:Merchandising](劉 晏如)"/>
    <s v="Update From PO"/>
    <x v="1"/>
    <x v="28"/>
    <d v="2023-05-05T00:00:00"/>
    <d v="2023-04-14T00:00:00"/>
    <s v="Past"/>
    <n v="21"/>
    <m/>
    <n v="21"/>
    <n v="62832"/>
    <m/>
    <x v="3"/>
  </r>
  <r>
    <n v="242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03T00:00:00"/>
    <d v="2023-08-31T00:00:00"/>
    <d v="2023-09-30T00:00:00"/>
    <x v="4"/>
    <n v="85189800"/>
    <s v="1st"/>
    <x v="1"/>
    <d v="2023-03-06T00:00:00"/>
    <n v="4240"/>
    <n v="636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240"/>
    <s v="T1023-461787-002"/>
    <s v="05 : Vendor Accepted"/>
    <s v=""/>
    <d v="2023-01-17T00:00:00"/>
    <s v=""/>
    <s v=""/>
    <s v=""/>
    <s v=""/>
    <d v="2023-01-17T00:00:00"/>
    <n v="4240"/>
    <s v="P1023-461787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9"/>
    <d v="2023-03-19T00:00:00"/>
    <d v="2022-12-27T00:00:00"/>
    <s v="Past"/>
    <n v="82"/>
    <m/>
    <n v="82"/>
    <n v="347680"/>
    <m/>
    <x v="2"/>
  </r>
  <r>
    <n v="243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s v=""/>
    <d v="2023-08-31T00:00:00"/>
    <d v="2023-09-30T00:00:00"/>
    <x v="4"/>
    <n v="85441863"/>
    <s v="2nd"/>
    <x v="3"/>
    <d v="2023-04-24T00:00:00"/>
    <n v="0"/>
    <n v="0"/>
    <s v="Ship"/>
    <s v="STOP"/>
    <s v=""/>
    <d v="2023-06-1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9"/>
    <d v="2023-05-05T00:00:00"/>
    <d v="2023-04-14T00:00:00"/>
    <s v="Past"/>
    <n v="21"/>
    <m/>
    <n v="21"/>
    <n v="0"/>
    <m/>
    <x v="0"/>
  </r>
  <r>
    <n v="244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0.0"/>
    <s v="10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7000"/>
    <n v="7000"/>
    <n v="0"/>
    <n v="0"/>
    <n v="0"/>
    <d v="2023-05-12T00:00:00"/>
    <s v="Pub"/>
    <s v=""/>
    <d v="2023-08-31T00:00:00"/>
    <d v="2023-09-30T00:00:00"/>
    <x v="4"/>
    <n v="85189803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4864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04T00:00:00"/>
    <d v="2022-12-27T00:00:00"/>
    <s v="Past"/>
    <n v="67"/>
    <m/>
    <n v="67"/>
    <n v="0"/>
    <m/>
    <x v="0"/>
  </r>
  <r>
    <n v="245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0.0"/>
    <s v="10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s v=""/>
    <d v="2023-08-31T00:00:00"/>
    <d v="2023-09-30T00:00:00"/>
    <x v="4"/>
    <n v="85189806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5648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04T00:00:00"/>
    <d v="2022-12-27T00:00:00"/>
    <s v="Past"/>
    <n v="67"/>
    <m/>
    <n v="67"/>
    <n v="0"/>
    <m/>
    <x v="0"/>
  </r>
  <r>
    <n v="246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0.0"/>
    <s v="10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0000"/>
    <n v="10000"/>
    <n v="0"/>
    <n v="0"/>
    <n v="0"/>
    <d v="2023-05-12T00:00:00"/>
    <s v="Pub"/>
    <s v=""/>
    <d v="2023-08-31T00:00:00"/>
    <d v="2023-09-30T00:00:00"/>
    <x v="4"/>
    <n v="85189809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6432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04T00:00:00"/>
    <d v="2022-12-27T00:00:00"/>
    <s v="Past"/>
    <n v="67"/>
    <m/>
    <n v="67"/>
    <n v="0"/>
    <m/>
    <x v="0"/>
  </r>
  <r>
    <n v="24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277803"/>
    <s v="1st"/>
    <x v="6"/>
    <d v="2023-05-01T00:00:00"/>
    <n v="5552"/>
    <n v="888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23/01/31"/>
    <s v=""/>
    <s v=""/>
    <s v=""/>
    <d v="2023-01-27T00:00:00"/>
    <n v="20000"/>
    <s v="F1023-0005123654-008"/>
    <s v="05 : Vendor Accepted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552"/>
    <s v="T1023-462904-001"/>
    <s v="05 : Vendor Accepted"/>
    <s v=""/>
    <d v="2023-04-14T00:00:00"/>
    <s v=""/>
    <s v=""/>
    <s v=""/>
    <s v=""/>
    <d v="2023-04-18T00:00:00"/>
    <n v="5552"/>
    <s v="P1023-462904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1-19T09:51:29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0"/>
    <d v="2023-05-27T00:00:00"/>
    <d v="2023-03-14T00:00:00"/>
    <s v="Past"/>
    <n v="74"/>
    <m/>
    <n v="74"/>
    <n v="410848"/>
    <m/>
    <x v="2"/>
  </r>
  <r>
    <n v="24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7"/>
    <s v="2nd"/>
    <x v="4"/>
    <d v="2023-06-05T00:00:00"/>
    <n v="5008"/>
    <n v="80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008"/>
    <s v="T1023-462904-002"/>
    <s v="05 : Vendor Accepted"/>
    <s v=""/>
    <d v="2023-06-16T00:00:00"/>
    <s v=""/>
    <s v=""/>
    <s v=""/>
    <s v=""/>
    <d v="2023-06-14T00:00:00"/>
    <n v="5008"/>
    <s v="P1023-462904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0"/>
    <d v="2023-06-26T00:00:00"/>
    <d v="2023-06-06T00:00:00"/>
    <s v="Past"/>
    <n v="20"/>
    <m/>
    <n v="20"/>
    <n v="100160"/>
    <m/>
    <x v="3"/>
  </r>
  <r>
    <n v="24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0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0"/>
    <d v="2023-07-06T00:00:00"/>
    <d v="2023-06-26T00:00:00"/>
    <s v="Past"/>
    <n v="10"/>
    <m/>
    <n v="10"/>
    <n v="0"/>
    <m/>
    <x v="0"/>
  </r>
  <r>
    <n v="25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415417"/>
    <s v="1st"/>
    <x v="6"/>
    <d v="2023-05-01T00:00:00"/>
    <n v="5456"/>
    <n v="87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456"/>
    <s v="T1023-459552-001"/>
    <s v="05 : Vendor Accepted"/>
    <s v=""/>
    <d v="2023-04-14T00:00:00"/>
    <s v=""/>
    <s v=""/>
    <s v=""/>
    <s v=""/>
    <d v="2023-04-18T00:00:00"/>
    <n v="5456"/>
    <s v="P1023-459552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1"/>
    <d v="2023-05-27T00:00:00"/>
    <d v="2023-03-14T00:00:00"/>
    <s v="Past"/>
    <n v="74"/>
    <m/>
    <n v="74"/>
    <n v="403744"/>
    <m/>
    <x v="2"/>
  </r>
  <r>
    <n v="25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5"/>
    <s v="2nd"/>
    <x v="4"/>
    <d v="2023-06-05T00:00:00"/>
    <n v="1008"/>
    <n v="16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1008"/>
    <s v="T1023-459552-002"/>
    <s v="05 : Vendor Accepted"/>
    <s v=""/>
    <d v="2023-06-16T00:00:00"/>
    <s v=""/>
    <s v=""/>
    <s v=""/>
    <s v=""/>
    <d v="2023-06-14T00:00:00"/>
    <n v="1008"/>
    <s v="P1023-459552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1"/>
    <d v="2023-06-26T00:00:00"/>
    <d v="2023-06-06T00:00:00"/>
    <s v="Past"/>
    <n v="20"/>
    <m/>
    <n v="20"/>
    <n v="20160"/>
    <m/>
    <x v="3"/>
  </r>
  <r>
    <n v="25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1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1"/>
    <d v="2023-07-06T00:00:00"/>
    <d v="2023-06-26T00:00:00"/>
    <s v="Past"/>
    <n v="10"/>
    <m/>
    <n v="10"/>
    <n v="0"/>
    <m/>
    <x v="0"/>
  </r>
  <r>
    <n v="25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415419"/>
    <s v="1st"/>
    <x v="6"/>
    <d v="2023-05-01T00:00:00"/>
    <n v="2144"/>
    <n v="34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144"/>
    <s v="T1023-466058-001"/>
    <s v="05 : Vendor Accepted"/>
    <s v=""/>
    <d v="2023-04-14T00:00:00"/>
    <s v=""/>
    <s v=""/>
    <s v=""/>
    <s v=""/>
    <d v="2023-04-18T00:00:00"/>
    <n v="2144"/>
    <s v="P1023-466058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24"/>
    <d v="2023-05-27T00:00:00"/>
    <d v="2023-03-14T00:00:00"/>
    <s v="Past"/>
    <n v="74"/>
    <m/>
    <n v="74"/>
    <n v="158656"/>
    <m/>
    <x v="2"/>
  </r>
  <r>
    <n v="25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539118"/>
    <s v="2nd"/>
    <x v="4"/>
    <d v="2023-06-05T00:00:00"/>
    <n v="3504"/>
    <n v="5606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504"/>
    <s v="T1023-466058-002"/>
    <s v="05 : Vendor Accepted"/>
    <s v=""/>
    <d v="2023-06-16T00:00:00"/>
    <s v=""/>
    <s v=""/>
    <s v=""/>
    <s v=""/>
    <d v="2023-06-14T00:00:00"/>
    <n v="3504"/>
    <s v="P1023-466058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4"/>
    <d v="2023-06-26T00:00:00"/>
    <d v="2023-06-06T00:00:00"/>
    <s v="Past"/>
    <n v="20"/>
    <m/>
    <n v="20"/>
    <n v="70080"/>
    <m/>
    <x v="3"/>
  </r>
  <r>
    <n v="25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s v=""/>
    <d v="2023-07-31T00:00:00"/>
    <d v="2023-08-31T00:00:00"/>
    <x v="3"/>
    <n v="85733112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4"/>
    <d v="2023-07-06T00:00:00"/>
    <d v="2023-06-26T00:00:00"/>
    <s v="Past"/>
    <n v="10"/>
    <m/>
    <n v="10"/>
    <n v="0"/>
    <m/>
    <x v="0"/>
  </r>
  <r>
    <n v="25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415420"/>
    <s v="1st"/>
    <x v="6"/>
    <d v="2023-05-01T00:00:00"/>
    <n v="3008"/>
    <n v="481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008"/>
    <s v="T1023-466059-001"/>
    <s v="05 : Vendor Accepted"/>
    <s v=""/>
    <d v="2023-04-14T00:00:00"/>
    <s v=""/>
    <s v=""/>
    <s v=""/>
    <s v=""/>
    <d v="2023-04-18T00:00:00"/>
    <n v="3008"/>
    <s v="P1023-466059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4-18T18:54:02"/>
    <s v="00583846"/>
    <s v="FANG Pingwen[UQTW:Merchandising](方 品文)"/>
    <s v="Update From PO"/>
    <x v="1"/>
    <x v="25"/>
    <d v="2023-05-27T00:00:00"/>
    <d v="2023-03-14T00:00:00"/>
    <s v="Past"/>
    <n v="74"/>
    <m/>
    <n v="74"/>
    <n v="222592"/>
    <m/>
    <x v="2"/>
  </r>
  <r>
    <n v="25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539119"/>
    <s v="2nd"/>
    <x v="4"/>
    <d v="2023-06-05T00:00:00"/>
    <n v="4448"/>
    <n v="7117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448"/>
    <s v="T1023-466059-002"/>
    <s v="05 : Vendor Accepted"/>
    <s v=""/>
    <d v="2023-06-16T00:00:00"/>
    <s v=""/>
    <s v=""/>
    <s v=""/>
    <s v=""/>
    <d v="2023-06-14T00:00:00"/>
    <n v="4448"/>
    <s v="P1023-466059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5"/>
    <d v="2023-06-26T00:00:00"/>
    <d v="2023-06-06T00:00:00"/>
    <s v="Past"/>
    <n v="20"/>
    <m/>
    <n v="20"/>
    <n v="88960"/>
    <m/>
    <x v="3"/>
  </r>
  <r>
    <n v="25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s v=""/>
    <d v="2023-07-31T00:00:00"/>
    <d v="2023-08-31T00:00:00"/>
    <x v="3"/>
    <n v="85733113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5"/>
    <d v="2023-07-06T00:00:00"/>
    <d v="2023-06-26T00:00:00"/>
    <s v="Past"/>
    <n v="10"/>
    <m/>
    <n v="10"/>
    <n v="0"/>
    <m/>
    <x v="0"/>
  </r>
  <r>
    <n v="25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415421"/>
    <s v="1st"/>
    <x v="6"/>
    <d v="2023-05-01T00:00:00"/>
    <n v="3968"/>
    <n v="6349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968"/>
    <s v="T1023-466060-001"/>
    <s v="05 : Vendor Accepted"/>
    <s v=""/>
    <d v="2023-05-01T00:00:00"/>
    <s v=""/>
    <s v=""/>
    <s v=""/>
    <s v=""/>
    <d v="2023-04-27T00:00:00"/>
    <n v="3968"/>
    <s v="P1023-466060-001"/>
    <s v="05 : Vendor Accepted"/>
    <n v="32"/>
    <n v="16"/>
    <n v="16"/>
    <n v="48"/>
    <n v="0"/>
    <s v="Y"/>
    <s v="N"/>
    <s v=""/>
    <s v=""/>
    <s v="2023/06/10"/>
    <n v="7"/>
    <n v="35"/>
    <s v="IN"/>
    <s v="IN"/>
    <s v="N"/>
    <d v="2023-03-07T16:04:32"/>
    <s v="00144290"/>
    <s v="INOUE Moeko[FRVN:Production Planning]"/>
    <s v="Production Plan Excel"/>
    <d v="2023-04-27T15:33:41"/>
    <s v="00583818"/>
    <s v="LAI Jo Fan[UQTW:Merchandising](賴 若凡)"/>
    <s v="Update From PO"/>
    <x v="1"/>
    <x v="26"/>
    <d v="2023-06-10T00:00:00"/>
    <d v="2023-03-14T00:00:00"/>
    <s v="Past"/>
    <n v="88"/>
    <m/>
    <n v="88"/>
    <n v="349184"/>
    <m/>
    <x v="2"/>
  </r>
  <r>
    <n v="26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539120"/>
    <s v="2nd"/>
    <x v="4"/>
    <d v="2023-06-05T00:00:00"/>
    <n v="5968"/>
    <n v="9549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968"/>
    <s v="T1023-466060-002"/>
    <s v="05 : Vendor Accepted"/>
    <s v=""/>
    <d v="2023-06-16T00:00:00"/>
    <s v=""/>
    <s v=""/>
    <s v=""/>
    <s v=""/>
    <d v="2023-06-14T00:00:00"/>
    <n v="5968"/>
    <s v="P1023-466060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6"/>
    <d v="2023-06-26T00:00:00"/>
    <d v="2023-06-06T00:00:00"/>
    <s v="Past"/>
    <n v="20"/>
    <m/>
    <n v="20"/>
    <n v="119360"/>
    <m/>
    <x v="3"/>
  </r>
  <r>
    <n v="26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s v=""/>
    <d v="2023-07-31T00:00:00"/>
    <d v="2023-08-31T00:00:00"/>
    <x v="3"/>
    <n v="85733114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2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6"/>
    <d v="2023-07-06T00:00:00"/>
    <d v="2023-06-26T00:00:00"/>
    <s v="Past"/>
    <n v="10"/>
    <m/>
    <n v="10"/>
    <n v="0"/>
    <m/>
    <x v="0"/>
  </r>
  <r>
    <n v="26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8"/>
    <x v="48"/>
    <s v="ｱﾝﾃﾞｨｳｫｰﾎﾙUT(S)A"/>
    <s v="590.0"/>
    <s v="10343N251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928"/>
    <n v="2928"/>
    <n v="0"/>
    <n v="0"/>
    <n v="0"/>
    <d v="2023-02-10T00:00:00"/>
    <s v="NotPub"/>
    <s v=""/>
    <d v="2023-08-31T00:00:00"/>
    <d v="2023-09-30T00:00:00"/>
    <x v="7"/>
    <n v="8488759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7"/>
    <d v="2023-02-11T00:00:00"/>
    <s v=""/>
    <s v="Y"/>
    <s v=""/>
    <m/>
    <s v=""/>
    <s v=""/>
    <m/>
    <x v="0"/>
  </r>
  <r>
    <n v="26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0.0"/>
    <s v="10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52"/>
    <n v="2752"/>
    <n v="0"/>
    <n v="0"/>
    <n v="0"/>
    <d v="2023-02-10T00:00:00"/>
    <s v="Pub"/>
    <d v="2023-07-12T00:00:00"/>
    <d v="2023-08-31T00:00:00"/>
    <d v="2023-09-30T00:00:00"/>
    <x v="7"/>
    <n v="85374309"/>
    <s v="2n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0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4-002"/>
    <s v="05 : Vendor Accepted"/>
    <s v=""/>
    <d v="2023-03-20T00:00:00"/>
    <s v=""/>
    <s v=""/>
    <s v=""/>
    <s v=""/>
    <d v="2023-03-15T00:00:00"/>
    <n v="1008"/>
    <s v="P1023-459314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1"/>
    <d v="2023-03-31T00:00:00"/>
    <d v="2023-03-10T00:00:00"/>
    <s v="Past"/>
    <n v="21"/>
    <m/>
    <n v="21"/>
    <n v="21168"/>
    <m/>
    <x v="1"/>
  </r>
  <r>
    <n v="26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0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0T00:00:00"/>
    <d v="2023-08-31T00:00:00"/>
    <d v="2023-09-30T00:00:00"/>
    <x v="6"/>
    <n v="85277448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19T00:00:00"/>
    <n v="10000"/>
    <s v="F1023-0005123654-007"/>
    <s v="05 : Vendor Accepted"/>
    <s v=""/>
    <s v=""/>
    <s v=""/>
    <s v=""/>
    <s v=""/>
    <s v=""/>
    <s v=""/>
    <n v="0"/>
    <s v=""/>
    <s v=""/>
    <s v=""/>
    <d v="2023-02-21T00:00:00"/>
    <s v="23/02/21_x000a_"/>
    <s v=""/>
    <s v=""/>
    <s v=""/>
    <d v="2023-02-17T00:00:00"/>
    <n v="2512"/>
    <s v="T1023-463150-001"/>
    <s v="05 : Vendor Accepted"/>
    <s v=""/>
    <d v="2023-03-21T00:00:00"/>
    <s v=""/>
    <s v=""/>
    <s v=""/>
    <s v=""/>
    <d v="2023-03-17T00:00:00"/>
    <n v="2512"/>
    <s v="P1023-463150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7T10:21:28"/>
    <s v="00203001"/>
    <s v="USUKI Yushin[LTUS:Ariake (Transformation) Office]"/>
    <s v="Update From PO"/>
    <x v="1"/>
    <x v="37"/>
    <d v="2023-06-03T00:00:00"/>
    <d v="2023-02-21T00:00:00"/>
    <s v="Past"/>
    <n v="102"/>
    <m/>
    <n v="102"/>
    <n v="256224"/>
    <m/>
    <x v="2"/>
  </r>
  <r>
    <n v="26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0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62"/>
    <s v="1st"/>
    <x v="1"/>
    <d v="2023-03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21_x000a_"/>
    <s v=""/>
    <s v=""/>
    <s v=""/>
    <s v=""/>
    <n v="0"/>
    <s v=""/>
    <s v=""/>
    <s v=""/>
    <d v="2023-03-07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2-16T20:55:47"/>
    <s v="00651092"/>
    <s v="KAWASAKI Kenta[FRIN:Production Planning](川﨑 健太)"/>
    <s v="Production View"/>
    <x v="0"/>
    <x v="38"/>
    <d v="2023-06-03T00:00:00"/>
    <d v="2023-02-21T00:00:00"/>
    <s v="Past"/>
    <n v="102"/>
    <m/>
    <n v="102"/>
    <n v="0"/>
    <m/>
    <x v="0"/>
  </r>
  <r>
    <n v="26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590.0"/>
    <s v="10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2-10T00:00:00"/>
    <s v="NotPub"/>
    <s v=""/>
    <d v="2023-08-31T00:00:00"/>
    <d v="2023-09-30T00:00:00"/>
    <x v="7"/>
    <n v="84906256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31"/>
    <s v="APIPRM223"/>
    <s v=""/>
    <s v="Automatic Planning"/>
    <d v="2022-12-12T19:38:43"/>
    <s v="plnprp20615bl01PrdplnSend"/>
    <s v=""/>
    <s v="Fix Flag Update"/>
    <x v="0"/>
    <x v="52"/>
    <d v="2023-02-11T00:00:00"/>
    <s v=""/>
    <s v="Y"/>
    <s v=""/>
    <m/>
    <s v=""/>
    <s v=""/>
    <m/>
    <x v="0"/>
  </r>
  <r>
    <n v="26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NotPub"/>
    <s v=""/>
    <d v="2023-08-31T00:00:00"/>
    <d v="2023-09-30T00:00:00"/>
    <x v="7"/>
    <n v="8488762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43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3"/>
    <d v="2023-02-11T00:00:00"/>
    <s v=""/>
    <s v="Y"/>
    <s v=""/>
    <m/>
    <s v=""/>
    <s v=""/>
    <m/>
    <x v="0"/>
  </r>
  <r>
    <n v="26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Pub"/>
    <d v="2023-07-03T00:00:00"/>
    <d v="2023-08-31T00:00:00"/>
    <d v="2023-09-30T00:00:00"/>
    <x v="7"/>
    <n v="85374307"/>
    <s v="3r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1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0-002"/>
    <s v="05 : Vendor Accepted"/>
    <s v=""/>
    <d v="2023-03-20T00:00:00"/>
    <s v=""/>
    <s v=""/>
    <s v=""/>
    <s v=""/>
    <d v="2023-03-15T00:00:00"/>
    <n v="1008"/>
    <s v="P1023-459310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3"/>
    <d v="2023-03-31T00:00:00"/>
    <d v="2023-03-10T00:00:00"/>
    <s v="Past"/>
    <n v="21"/>
    <m/>
    <n v="21"/>
    <n v="21168"/>
    <m/>
    <x v="1"/>
  </r>
  <r>
    <n v="26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0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184"/>
    <n v="3184"/>
    <n v="0"/>
    <n v="0"/>
    <n v="0"/>
    <d v="2023-02-10T00:00:00"/>
    <s v="Pub"/>
    <d v="2023-06-05T00:00:00"/>
    <d v="2023-08-31T00:00:00"/>
    <d v="2023-09-30T00:00:00"/>
    <x v="7"/>
    <n v="85374308"/>
    <s v="2nd"/>
    <x v="1"/>
    <d v="2023-03-06T00:00:00"/>
    <n v="1440"/>
    <n v="230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500"/>
    <s v="F1023-0005123654-012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440"/>
    <s v="T1023-459311-002"/>
    <s v="05 : Vendor Accepted"/>
    <s v=""/>
    <d v="2023-03-20T00:00:00"/>
    <s v=""/>
    <s v=""/>
    <s v=""/>
    <s v=""/>
    <d v="2023-03-15T00:00:00"/>
    <n v="1440"/>
    <s v="P1023-459311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4"/>
    <d v="2023-03-31T00:00:00"/>
    <d v="2023-03-10T00:00:00"/>
    <s v="Past"/>
    <n v="21"/>
    <m/>
    <n v="21"/>
    <n v="30240"/>
    <m/>
    <x v="1"/>
  </r>
  <r>
    <n v="27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30T00:00:00"/>
    <d v="2023-08-31T00:00:00"/>
    <d v="2023-09-30T00:00:00"/>
    <x v="6"/>
    <n v="85340836"/>
    <s v="1st"/>
    <x v="6"/>
    <d v="2023-05-01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d v="2023-02-08T00:00:00"/>
    <s v=""/>
    <n v="0"/>
    <s v=""/>
    <s v=""/>
    <s v=""/>
    <s v=""/>
    <s v=""/>
    <s v=""/>
    <s v=""/>
    <d v="2023-02-08T00:00:00"/>
    <s v=""/>
    <n v="0"/>
    <s v=""/>
    <s v=""/>
    <s v=""/>
    <d v="2023-02-21T00:00:00"/>
    <s v="_x000a_"/>
    <s v=""/>
    <s v=""/>
    <d v="2023-02-08T00:00:00"/>
    <d v="2023-02-17T00:00:00"/>
    <n v="2512"/>
    <s v="T1023-463154-001"/>
    <s v="05 : Vendor Accepted"/>
    <s v=""/>
    <d v="2023-03-24T00:00:00"/>
    <s v=""/>
    <s v=""/>
    <s v=""/>
    <d v="2023-02-08T00:00:00"/>
    <d v="2023-03-22T00:00:00"/>
    <n v="2512"/>
    <s v="P1023-463154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2-08T14:51:00"/>
    <s v="00144290"/>
    <s v="INOUE Moeko[FRVN:Production Planning]"/>
    <s v="Production Plan Excel"/>
    <d v="2023-03-22T18:48:50"/>
    <s v="00583818"/>
    <s v="LAI Jo Fan[UQTW:Merchandising](賴 若凡)"/>
    <s v="Update From PO"/>
    <x v="1"/>
    <x v="39"/>
    <d v="2023-06-03T00:00:00"/>
    <d v="2023-02-21T00:00:00"/>
    <s v="Past"/>
    <n v="102"/>
    <m/>
    <n v="102"/>
    <n v="256224"/>
    <m/>
    <x v="2"/>
  </r>
  <r>
    <n v="27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39"/>
    <s v="2nd"/>
    <x v="6"/>
    <d v="2023-05-22T00:00:00"/>
    <n v="0"/>
    <n v="0"/>
    <s v="Ship"/>
    <s v="Ph1"/>
    <s v=""/>
    <d v="2023-07-1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7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7T00:00:00"/>
    <s v=""/>
    <s v="Y"/>
    <s v=""/>
    <m/>
    <s v=""/>
    <s v=""/>
    <m/>
    <x v="2"/>
  </r>
  <r>
    <n v="27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40"/>
    <s v="3rd"/>
    <x v="6"/>
    <d v="2023-05-29T00:00:00"/>
    <n v="0"/>
    <n v="0"/>
    <s v="Ship"/>
    <s v="Ph1"/>
    <s v=""/>
    <d v="2023-07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8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8T00:00:00"/>
    <s v=""/>
    <s v="Y"/>
    <s v=""/>
    <m/>
    <s v=""/>
    <s v=""/>
    <m/>
    <x v="2"/>
  </r>
  <r>
    <n v="27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s v=""/>
    <d v="2023-08-31T00:00:00"/>
    <d v="2023-09-30T00:00:00"/>
    <x v="7"/>
    <n v="84887608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5"/>
    <d v="2023-02-11T00:00:00"/>
    <s v=""/>
    <s v="Y"/>
    <s v=""/>
    <m/>
    <s v=""/>
    <s v=""/>
    <m/>
    <x v="0"/>
  </r>
  <r>
    <n v="27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d v="2023-05-22T00:00:00"/>
    <d v="2023-08-31T00:00:00"/>
    <d v="2023-09-30T00:00:00"/>
    <x v="7"/>
    <n v="85374306"/>
    <s v="3rd"/>
    <x v="1"/>
    <d v="2023-03-06T00:00:00"/>
    <n v="2496"/>
    <n v="399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2500"/>
    <s v="F1023-0005123654-013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2496"/>
    <s v="T1023-459308-002"/>
    <s v="05 : Vendor Accepted"/>
    <s v=""/>
    <d v="2023-03-20T00:00:00"/>
    <s v=""/>
    <s v=""/>
    <s v=""/>
    <s v=""/>
    <d v="2023-03-15T00:00:00"/>
    <n v="2496"/>
    <s v="P1023-459308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5"/>
    <d v="2023-03-31T00:00:00"/>
    <d v="2023-03-10T00:00:00"/>
    <s v="Past"/>
    <n v="21"/>
    <m/>
    <n v="21"/>
    <n v="52416"/>
    <m/>
    <x v="1"/>
  </r>
  <r>
    <n v="27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9"/>
    <x v="49"/>
    <s v="ｷｰｽﾍﾘﾝｸﾞUT(S)C"/>
    <s v="590.0"/>
    <s v="10343N251I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96"/>
    <n v="2896"/>
    <n v="0"/>
    <n v="0"/>
    <n v="0"/>
    <d v="2023-02-10T00:00:00"/>
    <s v="Pub"/>
    <s v=""/>
    <d v="2023-08-31T00:00:00"/>
    <d v="2023-09-30T00:00:00"/>
    <x v="7"/>
    <n v="84887553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60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8"/>
    <d v="2023-02-11T00:00:00"/>
    <s v=""/>
    <s v="Y"/>
    <s v=""/>
    <m/>
    <s v=""/>
    <s v=""/>
    <m/>
    <x v="0"/>
  </r>
  <r>
    <n v="27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0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75"/>
    <s v="1st"/>
    <x v="3"/>
    <d v="2023-04-03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5T11:54:24"/>
    <s v="00144290"/>
    <s v="INOUE Moeko[FRVN:Production Planning]"/>
    <s v="Production Plan Excel"/>
    <x v="0"/>
    <x v="41"/>
    <d v="2023-06-03T00:00:00"/>
    <d v="2023-02-21T00:00:00"/>
    <s v="Past"/>
    <n v="102"/>
    <m/>
    <n v="102"/>
    <n v="0"/>
    <m/>
    <x v="0"/>
  </r>
  <r>
    <n v="27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0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7T00:00:00"/>
    <d v="2023-08-31T00:00:00"/>
    <d v="2023-09-30T00:00:00"/>
    <x v="6"/>
    <n v="8527748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12"/>
    <s v="T1023-463153-001"/>
    <s v="05 : Vendor Accepted"/>
    <s v=""/>
    <d v="2023-03-24T00:00:00"/>
    <s v=""/>
    <s v=""/>
    <s v=""/>
    <s v=""/>
    <d v="2023-03-22T00:00:00"/>
    <n v="2512"/>
    <s v="P1023-463153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22T18:48:50"/>
    <s v="00583818"/>
    <s v="LAI Jo Fan[UQTW:Merchandising](賴 若凡)"/>
    <s v="Update From PO"/>
    <x v="1"/>
    <x v="42"/>
    <d v="2023-06-03T00:00:00"/>
    <d v="2023-02-21T00:00:00"/>
    <s v="Past"/>
    <n v="102"/>
    <m/>
    <n v="102"/>
    <n v="256224"/>
    <m/>
    <x v="2"/>
  </r>
  <r>
    <n v="278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223420"/>
    <s v="1st"/>
    <x v="0"/>
    <d v="2023-02-06T00:00:00"/>
    <n v="3200"/>
    <n v="4800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200"/>
    <s v="T1123-459529-002"/>
    <s v="05 : Vendor Accepted"/>
    <s v=""/>
    <d v="2023-01-17T00:00:00"/>
    <s v=""/>
    <s v=""/>
    <s v=""/>
    <s v=""/>
    <d v="2023-01-13T00:00:00"/>
    <n v="3200"/>
    <s v="P1123-459529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16:41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7"/>
    <d v="2023-04-02T00:00:00"/>
    <d v="2023-01-05T00:00:00"/>
    <s v="Past"/>
    <n v="87"/>
    <m/>
    <n v="87"/>
    <n v="278400"/>
    <m/>
    <x v="2"/>
  </r>
  <r>
    <n v="279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447325"/>
    <s v="1st"/>
    <x v="3"/>
    <d v="2023-04-03T00:00:00"/>
    <n v="624"/>
    <n v="936"/>
    <s v="Ship"/>
    <s v="Ph1"/>
    <s v="●"/>
    <d v="2023-06-12T00:00:00"/>
    <d v="2023-06-12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00"/>
    <s v="F1123-0005123654-007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624"/>
    <s v="T1123-459529-003"/>
    <s v="05 : Vendor Accepted"/>
    <s v=""/>
    <d v="2023-04-24T00:00:00"/>
    <s v=""/>
    <s v=""/>
    <s v=""/>
    <s v=""/>
    <d v="2023-04-19T00:00:00"/>
    <n v="624"/>
    <s v="P1123-459529-002"/>
    <s v="99 : Closed"/>
    <n v="32"/>
    <n v="16"/>
    <n v="16"/>
    <n v="48"/>
    <n v="0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4-19T15:56:44"/>
    <s v="00119579"/>
    <s v="TSUTSUMI Shunichi[UQJP:Global Merchandising Planning Global](堤見 俊一)"/>
    <s v="Update From PO"/>
    <x v="1"/>
    <x v="27"/>
    <d v="2023-05-08T00:00:00"/>
    <d v="2023-04-14T00:00:00"/>
    <s v="Past"/>
    <n v="24"/>
    <m/>
    <n v="24"/>
    <n v="14976"/>
    <m/>
    <x v="2"/>
  </r>
  <r>
    <n v="280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223412"/>
    <s v="1st"/>
    <x v="0"/>
    <d v="2023-02-06T00:00:00"/>
    <n v="3744"/>
    <n v="5616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744"/>
    <s v="T1123-461786-002"/>
    <s v="05 : Vendor Accepted"/>
    <s v=""/>
    <d v="2023-01-17T00:00:00"/>
    <s v=""/>
    <s v=""/>
    <s v=""/>
    <s v=""/>
    <d v="2023-01-13T00:00:00"/>
    <n v="3744"/>
    <s v="P1123-461786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8"/>
    <d v="2023-04-02T00:00:00"/>
    <d v="2023-01-05T00:00:00"/>
    <s v="Past"/>
    <n v="87"/>
    <m/>
    <n v="87"/>
    <n v="325728"/>
    <m/>
    <x v="2"/>
  </r>
  <r>
    <n v="281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447326"/>
    <s v="1st"/>
    <x v="3"/>
    <d v="2023-04-03T00:00:00"/>
    <n v="1536"/>
    <n v="2304"/>
    <s v="Ship"/>
    <s v="Ph1"/>
    <s v="●"/>
    <d v="2023-06-27T00:00:00"/>
    <d v="2023-06-27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700"/>
    <s v="F1123-0005123654-00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536"/>
    <s v="T1123-461786-003"/>
    <s v="15 : Vendor Accepted(Updated)"/>
    <s v=""/>
    <d v="2023-04-24T00:00:00"/>
    <s v=""/>
    <s v=""/>
    <s v=""/>
    <s v=""/>
    <d v="2023-05-12T00:00:00"/>
    <n v="1536"/>
    <s v="P1123-461786-002"/>
    <s v="99 : Closed"/>
    <n v="32"/>
    <n v="16"/>
    <n v="16"/>
    <n v="48"/>
    <n v="0"/>
    <s v="Y"/>
    <s v="N"/>
    <s v=""/>
    <s v=""/>
    <s v="2023/05/23"/>
    <n v="7"/>
    <n v="28"/>
    <s v="IN"/>
    <s v="IN"/>
    <s v="N"/>
    <d v="2023-03-17T14:23:48"/>
    <s v="00731088"/>
    <s v="ZHANG Hongxian[FRSH:PDSH Cut and Sewn Apparel Production MD](张 红仙)"/>
    <s v="Production Plan Excel"/>
    <d v="2023-05-12T15:11:46"/>
    <s v="00119579"/>
    <s v="TSUTSUMI Shunichi[UQJP:Global Merchandising Planning Global](堤見 俊一)"/>
    <s v="Update From PO"/>
    <x v="1"/>
    <x v="28"/>
    <d v="2023-05-23T00:00:00"/>
    <d v="2023-04-14T00:00:00"/>
    <s v="Past"/>
    <n v="39"/>
    <m/>
    <n v="39"/>
    <n v="59904"/>
    <m/>
    <x v="2"/>
  </r>
  <r>
    <n v="282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5-24T00:00:00"/>
    <d v="2023-07-30T00:00:00"/>
    <d v="2023-09-30T00:00:00"/>
    <x v="4"/>
    <n v="85223415"/>
    <s v="1st"/>
    <x v="0"/>
    <d v="2023-02-06T00:00:00"/>
    <n v="2592"/>
    <n v="388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2592"/>
    <s v="T1123-461787-002"/>
    <s v="05 : Vendor Accepted"/>
    <s v=""/>
    <d v="2023-01-17T00:00:00"/>
    <s v=""/>
    <s v=""/>
    <s v=""/>
    <s v=""/>
    <d v="2023-01-13T00:00:00"/>
    <n v="2592"/>
    <s v="P1123-461787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9"/>
    <d v="2023-04-02T00:00:00"/>
    <d v="2023-01-05T00:00:00"/>
    <s v="Past"/>
    <n v="87"/>
    <m/>
    <n v="87"/>
    <n v="225504"/>
    <m/>
    <x v="2"/>
  </r>
  <r>
    <n v="283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3-17T00:00:00"/>
    <d v="2023-07-30T00:00:00"/>
    <d v="2023-09-30T00:00:00"/>
    <x v="4"/>
    <n v="85447327"/>
    <s v="2nd"/>
    <x v="3"/>
    <d v="2023-04-03T00:00:00"/>
    <n v="0"/>
    <n v="0"/>
    <s v="Ship"/>
    <s v="STOP"/>
    <s v=""/>
    <d v="2023-06-12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400"/>
    <s v="F1123-0005123654-00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432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5-23T10:44:56"/>
    <s v="00731088"/>
    <s v="ZHANG Hongxian[FRSH:PDSH Cut and Sewn Apparel Production MD](张 红仙)"/>
    <s v="Production Plan Excel"/>
    <x v="0"/>
    <x v="29"/>
    <d v="2023-05-08T00:00:00"/>
    <d v="2023-04-14T00:00:00"/>
    <s v="Past"/>
    <n v="24"/>
    <m/>
    <n v="24"/>
    <n v="0"/>
    <m/>
    <x v="0"/>
  </r>
  <r>
    <n v="28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277805"/>
    <s v="1st"/>
    <x v="4"/>
    <d v="2023-06-05T00:00:00"/>
    <n v="13008"/>
    <n v="20813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44000"/>
    <s v="F1123-0005123654-004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13008"/>
    <s v="T1123-462904-001"/>
    <s v="05 : Vendor Accepted"/>
    <s v=""/>
    <d v="2023-04-14T00:00:00"/>
    <s v=""/>
    <s v=""/>
    <s v=""/>
    <d v="2023-01-30T00:00:00"/>
    <d v="2023-05-30T00:00:00"/>
    <n v="13008"/>
    <s v="P1123-462904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1-19T09:51:29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0"/>
    <d v="2023-06-06T00:00:00"/>
    <d v="2023-03-14T00:00:00"/>
    <s v="Past"/>
    <n v="84"/>
    <m/>
    <n v="84"/>
    <n v="1092672"/>
    <m/>
    <x v="2"/>
  </r>
  <r>
    <n v="28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s v=""/>
    <d v="2023-07-31T00:00:00"/>
    <d v="2023-09-30T00:00:00"/>
    <x v="3"/>
    <n v="85605619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7000"/>
    <s v="Y"/>
    <s v="N"/>
    <s v=""/>
    <s v=""/>
    <s v="2023/06/29"/>
    <n v="7"/>
    <n v="28"/>
    <s v="IN"/>
    <s v="IN"/>
    <s v="N"/>
    <d v="2023-05-17T13:39:38"/>
    <s v="01026325"/>
    <s v="NISHIMURA Yuki[UQNY:USGHQ IT]"/>
    <s v="Production Plan Excel"/>
    <d v="2023-06-14T12:20:48"/>
    <s v="00087414"/>
    <s v="OTA Shinnosuke[FRVN:Production Planning]"/>
    <s v="Production Plan Excel"/>
    <x v="0"/>
    <x v="30"/>
    <d v="2023-06-29T00:00:00"/>
    <d v="2023-06-06T00:00:00"/>
    <s v="Past"/>
    <n v="23"/>
    <m/>
    <n v="23"/>
    <n v="0"/>
    <m/>
    <x v="0"/>
  </r>
  <r>
    <n v="28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816148"/>
    <s v="3rd"/>
    <x v="4"/>
    <d v="2023-06-19T00:00:00"/>
    <n v="3888"/>
    <n v="6221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3888"/>
    <s v="T1123-462904-002"/>
    <s v="05 : Vendor Accepted"/>
    <s v=""/>
    <d v="2023-06-26T00:00:00"/>
    <s v=""/>
    <s v=""/>
    <s v=""/>
    <s v=""/>
    <d v="2023-06-16T00:00:00"/>
    <n v="3888"/>
    <s v="P1123-462904-002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6T10:40:14"/>
    <s v="00556781"/>
    <s v="SUGINO Sumio[UQTH:Merchandising Planning]"/>
    <s v="Update From PO"/>
    <x v="1"/>
    <x v="30"/>
    <d v="2023-07-09T00:00:00"/>
    <d v="2023-06-16T00:00:00"/>
    <s v="Past"/>
    <n v="23"/>
    <m/>
    <n v="23"/>
    <n v="89424"/>
    <m/>
    <x v="3"/>
  </r>
  <r>
    <n v="28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d v="2023-06-21T00:00:00"/>
    <d v="2023-07-31T00:00:00"/>
    <d v="2023-09-30T00:00:00"/>
    <x v="3"/>
    <n v="85415423"/>
    <s v="1st"/>
    <x v="4"/>
    <d v="2023-06-05T00:00:00"/>
    <n v="4912"/>
    <n v="7859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4912"/>
    <s v="T1123-459552-001"/>
    <s v="05 : Vendor Accepted"/>
    <s v=""/>
    <d v="2023-04-14T00:00:00"/>
    <s v=""/>
    <s v=""/>
    <s v=""/>
    <s v=""/>
    <d v="2023-05-30T00:00:00"/>
    <n v="4912"/>
    <s v="P1123-459552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1"/>
    <d v="2023-06-06T00:00:00"/>
    <d v="2023-03-14T00:00:00"/>
    <s v="Past"/>
    <n v="84"/>
    <m/>
    <n v="84"/>
    <n v="412608"/>
    <m/>
    <x v="2"/>
  </r>
  <r>
    <n v="28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605584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4T12:20:48"/>
    <s v="00087414"/>
    <s v="OTA Shinnosuke[FRVN:Production Planning]"/>
    <s v="Production Plan Excel"/>
    <x v="0"/>
    <x v="31"/>
    <d v="2023-06-29T00:00:00"/>
    <d v="2023-06-06T00:00:00"/>
    <s v="Past"/>
    <n v="23"/>
    <m/>
    <n v="23"/>
    <n v="0"/>
    <m/>
    <x v="0"/>
  </r>
  <r>
    <n v="28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816147"/>
    <s v="3rd"/>
    <x v="4"/>
    <d v="2023-06-19T00:00:00"/>
    <n v="0"/>
    <n v="0"/>
    <s v="Ship"/>
    <s v="STOP"/>
    <s v=""/>
    <d v="2023-08-1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20T15:41:02"/>
    <s v="00087414"/>
    <s v="OTA Shinnosuke[FRVN:Production Planning]"/>
    <s v="Production Plan Excel"/>
    <x v="0"/>
    <x v="31"/>
    <d v="2023-07-09T00:00:00"/>
    <d v="2023-06-16T00:00:00"/>
    <s v="Past"/>
    <n v="23"/>
    <m/>
    <n v="23"/>
    <n v="0"/>
    <m/>
    <x v="0"/>
  </r>
  <r>
    <n v="29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415425"/>
    <s v="1st"/>
    <x v="4"/>
    <d v="2023-06-05T00:00:00"/>
    <n v="6000"/>
    <n v="96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6000"/>
    <s v="T1123-466058-001"/>
    <s v="05 : Vendor Accepted"/>
    <s v=""/>
    <d v="2023-04-14T00:00:00"/>
    <s v=""/>
    <s v=""/>
    <s v=""/>
    <s v=""/>
    <d v="2023-05-30T00:00:00"/>
    <n v="6000"/>
    <s v="P1123-466058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4"/>
    <d v="2023-06-06T00:00:00"/>
    <d v="2023-03-14T00:00:00"/>
    <s v="Past"/>
    <n v="84"/>
    <m/>
    <n v="84"/>
    <n v="504000"/>
    <m/>
    <x v="2"/>
  </r>
  <r>
    <n v="29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605591"/>
    <s v="2nd"/>
    <x v="4"/>
    <d v="2023-06-12T00:00:00"/>
    <n v="3008"/>
    <n v="48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3008"/>
    <s v="T1123-466058-002"/>
    <s v="05 : Vendor Accepted"/>
    <s v=""/>
    <d v="2023-06-16T00:00:00"/>
    <s v=""/>
    <s v=""/>
    <s v=""/>
    <s v=""/>
    <d v="2023-06-16T00:00:00"/>
    <n v="3008"/>
    <s v="P1123-466058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4"/>
    <d v="2023-06-29T00:00:00"/>
    <d v="2023-06-06T00:00:00"/>
    <s v="Past"/>
    <n v="23"/>
    <m/>
    <n v="23"/>
    <n v="69184"/>
    <m/>
    <x v="3"/>
  </r>
  <r>
    <n v="29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816149"/>
    <s v="3rd"/>
    <x v="4"/>
    <d v="2023-06-19T00:00:00"/>
    <n v="1968"/>
    <n v="314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1968"/>
    <s v="T1123-466058-003"/>
    <s v="05 : Vendor Accepted"/>
    <s v=""/>
    <d v="2023-06-26T00:00:00"/>
    <s v=""/>
    <s v=""/>
    <s v=""/>
    <s v=""/>
    <d v="2023-06-19T00:00:00"/>
    <n v="1968"/>
    <s v="P1123-466058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4"/>
    <d v="2023-07-09T00:00:00"/>
    <d v="2023-06-16T00:00:00"/>
    <s v="Past"/>
    <n v="23"/>
    <m/>
    <n v="23"/>
    <n v="45264"/>
    <m/>
    <x v="3"/>
  </r>
  <r>
    <n v="29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415426"/>
    <s v="1st"/>
    <x v="6"/>
    <d v="2023-05-01T00:00:00"/>
    <n v="14000"/>
    <n v="224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000"/>
    <s v="T1123-466059-001"/>
    <s v="05 : Vendor Accepted"/>
    <s v=""/>
    <d v="2023-04-14T00:00:00"/>
    <s v=""/>
    <s v=""/>
    <s v=""/>
    <s v=""/>
    <d v="2023-05-30T00:00:00"/>
    <n v="14000"/>
    <s v="P1123-466059-001"/>
    <s v="15 : Vendor Accepted(Updated)"/>
    <n v="32"/>
    <n v="16"/>
    <n v="16"/>
    <n v="48"/>
    <n v="0"/>
    <s v="Y"/>
    <s v="N"/>
    <s v=""/>
    <s v=""/>
    <s v="2023/06/06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5"/>
    <d v="2023-06-06T00:00:00"/>
    <d v="2023-03-14T00:00:00"/>
    <s v="Past"/>
    <n v="84"/>
    <m/>
    <n v="84"/>
    <n v="1176000"/>
    <m/>
    <x v="2"/>
  </r>
  <r>
    <n v="29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605595"/>
    <s v="2nd"/>
    <x v="4"/>
    <d v="2023-06-12T00:00:00"/>
    <n v="1008"/>
    <n v="16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1008"/>
    <s v="T1123-466059-002"/>
    <s v="05 : Vendor Accepted"/>
    <s v=""/>
    <d v="2023-06-16T00:00:00"/>
    <s v=""/>
    <s v=""/>
    <s v=""/>
    <s v=""/>
    <d v="2023-06-16T00:00:00"/>
    <n v="1008"/>
    <s v="P1123-466059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5"/>
    <d v="2023-06-29T00:00:00"/>
    <d v="2023-06-06T00:00:00"/>
    <s v="Past"/>
    <n v="23"/>
    <m/>
    <n v="23"/>
    <n v="23184"/>
    <m/>
    <x v="3"/>
  </r>
  <r>
    <n v="29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816150"/>
    <s v="3rd"/>
    <x v="4"/>
    <d v="2023-06-19T00:00:00"/>
    <n v="4944"/>
    <n v="7910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4944"/>
    <s v="T1123-466059-003"/>
    <s v="05 : Vendor Accepted"/>
    <s v=""/>
    <d v="2023-06-26T00:00:00"/>
    <s v=""/>
    <s v=""/>
    <s v=""/>
    <s v=""/>
    <d v="2023-06-19T00:00:00"/>
    <n v="4944"/>
    <s v="P1123-466059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5"/>
    <d v="2023-07-09T00:00:00"/>
    <d v="2023-06-16T00:00:00"/>
    <s v="Past"/>
    <n v="23"/>
    <m/>
    <n v="23"/>
    <n v="113712"/>
    <m/>
    <x v="3"/>
  </r>
  <r>
    <n v="29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415427"/>
    <s v="1st"/>
    <x v="4"/>
    <d v="2023-06-05T00:00:00"/>
    <n v="12000"/>
    <n v="19200"/>
    <s v="Ship"/>
    <s v="Ph1"/>
    <s v="●"/>
    <d v="2023-07-18T00:00:00"/>
    <d v="2023-07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0"/>
    <s v="T1123-466060-001"/>
    <s v="05 : Vendor Accepted"/>
    <s v=""/>
    <d v="2023-05-01T00:00:00"/>
    <s v=""/>
    <s v=""/>
    <s v=""/>
    <s v=""/>
    <d v="2023-06-01T00:00:00"/>
    <n v="12000"/>
    <s v="P1123-466060-001"/>
    <s v="15 : Vendor Accepted(Updated)"/>
    <n v="32"/>
    <n v="16"/>
    <n v="16"/>
    <n v="48"/>
    <n v="0"/>
    <s v="Y"/>
    <s v="N"/>
    <s v=""/>
    <s v=""/>
    <s v="2023/06/13"/>
    <n v="7"/>
    <n v="28"/>
    <s v="IN"/>
    <s v="IN"/>
    <s v="N"/>
    <d v="2023-03-07T16:04:32"/>
    <s v="00144290"/>
    <s v="INOUE Moeko[FRVN:Production Planning]"/>
    <s v="Production Plan Excel"/>
    <d v="2023-06-01T16:45:20"/>
    <s v="00556781"/>
    <s v="SUGINO Sumio[UQTH:Merchandising Planning]"/>
    <s v="Update From PO"/>
    <x v="1"/>
    <x v="26"/>
    <d v="2023-06-13T00:00:00"/>
    <d v="2023-03-14T00:00:00"/>
    <s v="Past"/>
    <n v="91"/>
    <m/>
    <n v="91"/>
    <n v="1092000"/>
    <m/>
    <x v="2"/>
  </r>
  <r>
    <n v="29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605599"/>
    <s v="2nd"/>
    <x v="4"/>
    <d v="2023-06-12T00:00:00"/>
    <n v="2992"/>
    <n v="4787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2992"/>
    <s v="T1123-466060-002"/>
    <s v="05 : Vendor Accepted"/>
    <s v=""/>
    <d v="2023-06-16T00:00:00"/>
    <s v=""/>
    <s v=""/>
    <s v=""/>
    <s v=""/>
    <d v="2023-06-16T00:00:00"/>
    <n v="2992"/>
    <s v="P1123-466060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6"/>
    <d v="2023-06-29T00:00:00"/>
    <d v="2023-06-06T00:00:00"/>
    <s v="Past"/>
    <n v="23"/>
    <m/>
    <n v="23"/>
    <n v="68816"/>
    <m/>
    <x v="3"/>
  </r>
  <r>
    <n v="29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816151"/>
    <s v="3rd"/>
    <x v="4"/>
    <d v="2023-06-19T00:00:00"/>
    <n v="2112"/>
    <n v="337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2112"/>
    <s v="T1123-466060-003"/>
    <s v="05 : Vendor Accepted"/>
    <s v=""/>
    <d v="2023-06-26T00:00:00"/>
    <s v=""/>
    <s v=""/>
    <s v=""/>
    <s v=""/>
    <d v="2023-06-19T00:00:00"/>
    <n v="2112"/>
    <s v="P1123-466060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6"/>
    <d v="2023-07-09T00:00:00"/>
    <d v="2023-06-16T00:00:00"/>
    <s v="Past"/>
    <n v="23"/>
    <m/>
    <n v="23"/>
    <n v="48576"/>
    <m/>
    <x v="3"/>
  </r>
  <r>
    <n v="29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5-30T00:00:00"/>
    <d v="2023-12-31T00:00:00"/>
    <d v="2024-02-28T00:00:00"/>
    <x v="2"/>
    <n v="85501610"/>
    <s v="1st-1"/>
    <x v="4"/>
    <d v="2023-06-05T00:00:00"/>
    <n v="7184"/>
    <n v="1149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184"/>
    <s v="T1123-466910-001"/>
    <s v="05 : Vendor Accepted"/>
    <s v=""/>
    <d v="2023-05-09T00:00:00"/>
    <s v=""/>
    <s v=""/>
    <s v=""/>
    <s v=""/>
    <d v="2023-05-05T00:00:00"/>
    <n v="7184"/>
    <s v="P1123-466910-001"/>
    <s v="05 : Vendor Accepted"/>
    <n v="32"/>
    <n v="16"/>
    <n v="16"/>
    <n v="48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2"/>
    <d v="2023-06-22T00:00:00"/>
    <d v="2023-04-18T00:00:00"/>
    <s v="Past"/>
    <n v="65"/>
    <m/>
    <n v="65"/>
    <n v="466960"/>
    <m/>
    <x v="2"/>
  </r>
  <r>
    <n v="30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4-19T00:00:00"/>
    <d v="2023-12-31T00:00:00"/>
    <d v="2024-02-28T00:00:00"/>
    <x v="2"/>
    <n v="85501611"/>
    <s v="1st-2"/>
    <x v="4"/>
    <d v="2023-06-05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7200"/>
    <s v="F1123-0005123654-01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720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2T00:00:00"/>
    <s v=""/>
    <s v="Y"/>
    <s v=""/>
    <m/>
    <s v=""/>
    <s v=""/>
    <m/>
    <x v="0"/>
  </r>
  <r>
    <n v="30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4-19T00:00:00"/>
    <d v="2023-12-31T00:00:00"/>
    <d v="2024-02-28T00:00:00"/>
    <x v="2"/>
    <n v="85501621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5400"/>
    <s v="F1123-0005123654-012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32"/>
    <n v="5400"/>
    <s v="Y"/>
    <s v="N"/>
    <s v=""/>
    <s v=""/>
    <s v="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5-26T00:00:00"/>
    <s v=""/>
    <s v="Y"/>
    <s v=""/>
    <m/>
    <s v=""/>
    <s v=""/>
    <m/>
    <x v="0"/>
  </r>
  <r>
    <n v="30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5-29T00:00:00"/>
    <d v="2023-12-31T00:00:00"/>
    <d v="2024-02-28T00:00:00"/>
    <x v="2"/>
    <n v="85501620"/>
    <s v="2nd"/>
    <x v="4"/>
    <d v="2023-06-05T00:00:00"/>
    <n v="5440"/>
    <n v="8704"/>
    <s v="Ship"/>
    <s v="Ph1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5440"/>
    <s v="T1123-467056-001"/>
    <s v="05 : Vendor Accepted"/>
    <s v=""/>
    <d v="2023-05-09T00:00:00"/>
    <s v=""/>
    <s v=""/>
    <s v=""/>
    <s v=""/>
    <d v="2023-05-05T00:00:00"/>
    <n v="5440"/>
    <s v="P1123-467056-001"/>
    <s v="05 : Vendor Accepted"/>
    <n v="32"/>
    <n v="16"/>
    <n v="16"/>
    <n v="32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3"/>
    <d v="2023-06-22T00:00:00"/>
    <d v="2023-04-18T00:00:00"/>
    <s v="Past"/>
    <n v="65"/>
    <m/>
    <n v="65"/>
    <n v="353600"/>
    <m/>
    <x v="2"/>
  </r>
  <r>
    <n v="30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1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40"/>
    <n v="2640"/>
    <n v="0"/>
    <n v="0"/>
    <n v="0"/>
    <d v="2023-07-24T00:00:00"/>
    <s v="Pub"/>
    <d v="2023-03-20T00:00:00"/>
    <d v="2023-10-31T00:00:00"/>
    <d v="2023-12-31T00:00:00"/>
    <x v="6"/>
    <n v="85277450"/>
    <s v="1st"/>
    <x v="3"/>
    <d v="2023-04-03T00:00:00"/>
    <n v="2640"/>
    <n v="422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5500"/>
    <s v="F1123-0005123654-003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40"/>
    <s v="T1123-463150-001"/>
    <s v="05 : Vendor Accepted"/>
    <s v=""/>
    <d v="2023-03-21T00:00:00"/>
    <s v=""/>
    <s v=""/>
    <s v=""/>
    <s v=""/>
    <d v="2023-03-15T00:00:00"/>
    <n v="2640"/>
    <s v="P1123-463150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7"/>
    <d v="2023-06-10T00:00:00"/>
    <d v="2023-02-21T00:00:00"/>
    <s v="Past"/>
    <n v="109"/>
    <m/>
    <n v="109"/>
    <n v="287760"/>
    <m/>
    <x v="2"/>
  </r>
  <r>
    <n v="30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4-10T00:00:00"/>
    <d v="2023-10-31T00:00:00"/>
    <d v="2023-12-31T00:00:00"/>
    <x v="6"/>
    <n v="85277464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1-001"/>
    <s v="15 : Vendor Accepted(Updated)"/>
    <s v=""/>
    <d v="2023-03-21T00:00:00"/>
    <s v=""/>
    <s v=""/>
    <s v=""/>
    <s v=""/>
    <d v="2023-03-15T00:00:00"/>
    <n v="2576"/>
    <s v="P1123-463151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8"/>
    <d v="2023-06-10T00:00:00"/>
    <d v="2023-02-21T00:00:00"/>
    <s v="Past"/>
    <n v="109"/>
    <m/>
    <n v="109"/>
    <n v="280784"/>
    <m/>
    <x v="2"/>
  </r>
  <r>
    <n v="30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6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38"/>
    <d v="2023-06-10T00:00:00"/>
    <d v="2023-02-14T00:00:00"/>
    <s v="Past"/>
    <n v="116"/>
    <m/>
    <n v="116"/>
    <n v="0"/>
    <m/>
    <x v="0"/>
  </r>
  <r>
    <n v="30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448703"/>
    <s v="3rd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s v=""/>
    <s v=""/>
    <s v="_x000a_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n v="32"/>
    <n v="16"/>
    <n v="16"/>
    <n v="48"/>
    <n v="430"/>
    <s v="Y"/>
    <s v="N"/>
    <s v=""/>
    <s v=""/>
    <s v="2023/08/11"/>
    <n v="7"/>
    <n v="28"/>
    <s v="IN"/>
    <s v="IN"/>
    <s v="N"/>
    <d v="2023-03-20T20:18:44"/>
    <s v="00082322"/>
    <s v="NABESHIMA Satoshi[UQJP:PDBD Production Planning]"/>
    <s v="Production Plan Excel"/>
    <d v="2023-04-06T17:14:25"/>
    <s v="00651092"/>
    <s v="KAWASAKI Kenta[FRIN:Production Planning](川﨑 健太)"/>
    <s v="Production Plan Excel"/>
    <x v="0"/>
    <x v="38"/>
    <d v="2023-08-11T00:00:00"/>
    <s v=""/>
    <s v="Y"/>
    <s v=""/>
    <m/>
    <s v=""/>
    <s v=""/>
    <m/>
    <x v="0"/>
  </r>
  <r>
    <n v="30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1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560"/>
    <n v="6560"/>
    <n v="0"/>
    <n v="0"/>
    <n v="0"/>
    <d v="2023-01-23T00:00:00"/>
    <s v="Pub"/>
    <d v="2023-06-28T00:00:00"/>
    <d v="2023-06-30T00:00:00"/>
    <d v="2023-08-31T00:00:00"/>
    <x v="7"/>
    <n v="86077878"/>
    <s v="2n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3"/>
    <d v="2023-08-22T00:00:00"/>
    <d v="2023-08-01T00:00:00"/>
    <s v="Y"/>
    <n v="21"/>
    <m/>
    <n v="21"/>
    <n v="21000"/>
    <m/>
    <x v="1"/>
  </r>
  <r>
    <n v="30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5430799"/>
    <s v="2nd"/>
    <x v="3"/>
    <d v="2023-04-03T00:00:00"/>
    <n v="2880"/>
    <n v="460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10T00:00:00"/>
    <s v=""/>
    <s v=""/>
    <s v=""/>
    <s v=""/>
    <d v="2023-03-10T00:00:00"/>
    <n v="2800"/>
    <s v="F1123-0005123654-005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2880"/>
    <s v="T1123-459311-002"/>
    <s v="05 : Vendor Accepted"/>
    <s v=""/>
    <d v="2023-04-17T00:00:00"/>
    <s v=""/>
    <s v=""/>
    <s v=""/>
    <s v=""/>
    <d v="2023-04-13T00:00:00"/>
    <n v="2880"/>
    <s v="P1123-459311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4"/>
    <d v="2023-04-30T00:00:00"/>
    <d v="2023-04-07T00:00:00"/>
    <s v="Past"/>
    <n v="23"/>
    <m/>
    <n v="23"/>
    <n v="66240"/>
    <m/>
    <x v="1"/>
  </r>
  <r>
    <n v="30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6077879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4"/>
    <d v="2023-08-22T00:00:00"/>
    <d v="2023-08-01T00:00:00"/>
    <s v="Y"/>
    <n v="21"/>
    <m/>
    <n v="21"/>
    <n v="21000"/>
    <m/>
    <x v="1"/>
  </r>
  <r>
    <n v="31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1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340842"/>
    <s v="1st"/>
    <x v="6"/>
    <d v="2023-05-01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4-001"/>
    <s v="15 : Vendor Accepted(Updated)"/>
    <s v=""/>
    <d v="2023-03-24T00:00:00"/>
    <s v=""/>
    <s v=""/>
    <s v=""/>
    <s v=""/>
    <d v="2023-03-22T00:00:00"/>
    <n v="2576"/>
    <s v="P1123-463154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2-08T14:51:00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39"/>
    <d v="2023-06-10T00:00:00"/>
    <d v="2023-02-21T00:00:00"/>
    <s v="Past"/>
    <n v="109"/>
    <m/>
    <n v="109"/>
    <n v="280784"/>
    <m/>
    <x v="2"/>
  </r>
  <r>
    <n v="31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501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3T00:00:00"/>
    <n v="2576"/>
    <s v="T1123-463155-001"/>
    <s v="05 : Vendor Accepted"/>
    <s v=""/>
    <d v="2023-03-24T00:00:00"/>
    <s v=""/>
    <s v=""/>
    <s v=""/>
    <s v=""/>
    <d v="2023-03-22T00:00:00"/>
    <n v="2576"/>
    <s v="P1123-463155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0"/>
    <d v="2023-06-10T00:00:00"/>
    <d v="2023-02-24T00:00:00"/>
    <s v="Past"/>
    <n v="106"/>
    <m/>
    <n v="106"/>
    <n v="273056"/>
    <m/>
    <x v="2"/>
  </r>
  <r>
    <n v="31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40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0"/>
    <d v="2023-06-10T00:00:00"/>
    <d v="2023-02-14T00:00:00"/>
    <s v="Past"/>
    <n v="116"/>
    <m/>
    <n v="116"/>
    <n v="0"/>
    <m/>
    <x v="0"/>
  </r>
  <r>
    <n v="31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5430802"/>
    <s v="2nd"/>
    <x v="3"/>
    <d v="2023-04-03T00:00:00"/>
    <n v="1680"/>
    <n v="268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0T00:00:00"/>
    <n v="1700"/>
    <s v="F1123-0005123654-006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1680"/>
    <s v="T1123-459308-002"/>
    <s v="05 : Vendor Accepted"/>
    <s v=""/>
    <d v="2023-04-17T00:00:00"/>
    <s v=""/>
    <s v=""/>
    <s v=""/>
    <s v=""/>
    <d v="2023-04-13T00:00:00"/>
    <n v="1680"/>
    <s v="P1123-459308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5"/>
    <d v="2023-04-30T00:00:00"/>
    <d v="2023-04-07T00:00:00"/>
    <s v="Past"/>
    <n v="23"/>
    <m/>
    <n v="23"/>
    <n v="38640"/>
    <m/>
    <x v="1"/>
  </r>
  <r>
    <n v="31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6077896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5"/>
    <d v="2023-08-22T00:00:00"/>
    <d v="2023-08-01T00:00:00"/>
    <s v="Y"/>
    <n v="21"/>
    <m/>
    <n v="21"/>
    <n v="21000"/>
    <m/>
    <x v="1"/>
  </r>
  <r>
    <n v="31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d v="2023-03-20T00:00:00"/>
    <d v="2023-10-31T00:00:00"/>
    <d v="2023-12-31T00:00:00"/>
    <x v="6"/>
    <n v="85277477"/>
    <s v="1st"/>
    <x v="3"/>
    <d v="2023-04-03T00:00:00"/>
    <n v="2864"/>
    <n v="458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864"/>
    <s v="T1123-463152-001"/>
    <s v="05 : Vendor Accepted"/>
    <s v=""/>
    <d v="2023-03-21T00:00:00"/>
    <s v=""/>
    <s v=""/>
    <s v=""/>
    <s v=""/>
    <d v="2023-03-15T00:00:00"/>
    <n v="2864"/>
    <s v="P1123-463152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41"/>
    <d v="2023-06-10T00:00:00"/>
    <d v="2023-02-21T00:00:00"/>
    <s v="Past"/>
    <n v="109"/>
    <m/>
    <n v="109"/>
    <n v="312176"/>
    <m/>
    <x v="2"/>
  </r>
  <r>
    <n v="31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s v=""/>
    <d v="2023-10-31T00:00:00"/>
    <d v="2023-12-31T00:00:00"/>
    <x v="6"/>
    <n v="85264237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1"/>
    <d v="2023-06-10T00:00:00"/>
    <d v="2023-02-14T00:00:00"/>
    <s v="Past"/>
    <n v="116"/>
    <m/>
    <n v="116"/>
    <n v="0"/>
    <m/>
    <x v="0"/>
  </r>
  <r>
    <n v="31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485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3-001"/>
    <s v="15 : Vendor Accepted(Updated)"/>
    <s v=""/>
    <d v="2023-03-24T00:00:00"/>
    <s v=""/>
    <s v=""/>
    <s v=""/>
    <s v=""/>
    <d v="2023-03-22T00:00:00"/>
    <n v="2576"/>
    <s v="P1123-463153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2"/>
    <d v="2023-06-10T00:00:00"/>
    <d v="2023-02-21T00:00:00"/>
    <s v="Past"/>
    <n v="109"/>
    <m/>
    <n v="109"/>
    <n v="280784"/>
    <m/>
    <x v="2"/>
  </r>
  <r>
    <n v="31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8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2"/>
    <d v="2023-06-10T00:00:00"/>
    <d v="2023-02-14T00:00:00"/>
    <s v="Past"/>
    <n v="116"/>
    <m/>
    <n v="116"/>
    <n v="0"/>
    <m/>
    <x v="0"/>
  </r>
  <r>
    <n v="31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d v="2023-02-08T00:00:00"/>
    <d v="2023-07-31T00:00:00"/>
    <d v="2023-08-31T00:00:00"/>
    <x v="5"/>
    <n v="84680590"/>
    <s v="1st"/>
    <x v="2"/>
    <d v="2023-01-02T00:00:00"/>
    <n v="4912"/>
    <n v="7859"/>
    <s v="Ship"/>
    <s v="Ph1"/>
    <s v="●"/>
    <d v="2023-03-22T00:00:00"/>
    <d v="2023-03-22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70000"/>
    <s v="F1223-0005123654-003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4912"/>
    <s v="T1223-459526-001"/>
    <s v="05 : Vendor Accepted"/>
    <s v=""/>
    <d v="2022-11-29T00:00:00"/>
    <s v=""/>
    <s v=""/>
    <s v=""/>
    <d v="2022-09-06T00:00:00"/>
    <d v="2022-11-25T00:00:00"/>
    <n v="4912"/>
    <s v="P1223-459526-001"/>
    <s v="99 : Closed"/>
    <n v="32"/>
    <n v="16"/>
    <n v="16"/>
    <n v="16"/>
    <n v="0"/>
    <s v="Y"/>
    <s v="N"/>
    <s v=""/>
    <s v=""/>
    <s v="2023/02/13"/>
    <n v="7"/>
    <n v="3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13T00:00:00"/>
    <d v="2022-11-08T00:00:00"/>
    <s v="Past"/>
    <n v="97"/>
    <m/>
    <n v="97"/>
    <n v="476464"/>
    <m/>
    <x v="2"/>
  </r>
  <r>
    <n v="32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s v=""/>
    <d v="2023-07-31T00:00:00"/>
    <d v="2023-08-31T00:00:00"/>
    <x v="5"/>
    <n v="8512021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2-10T00:00:00"/>
    <s v=""/>
    <d v="2022-12-12T00:00:00"/>
    <s v=""/>
    <n v="0"/>
    <s v=""/>
    <s v=""/>
    <s v=""/>
    <d v="2023-02-03T00:00:00"/>
    <s v="23/02/03"/>
    <d v="2023-02-17T00:00:00"/>
    <s v=""/>
    <d v="2022-12-12T00:00:00"/>
    <s v=""/>
    <n v="0"/>
    <s v=""/>
    <s v=""/>
    <n v="32"/>
    <n v="16"/>
    <n v="16"/>
    <n v="16"/>
    <n v="21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2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NotPub"/>
    <s v=""/>
    <d v="2023-07-31T00:00:00"/>
    <d v="2023-08-31T00:00:00"/>
    <x v="5"/>
    <n v="84948338"/>
    <s v="3r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2-03T00:00:00"/>
    <s v=""/>
    <d v="2023-02-03T00:00:00"/>
    <s v=""/>
    <d v="2022-11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100"/>
    <s v="Y"/>
    <s v="N"/>
    <s v=""/>
    <s v=""/>
    <s v="2023/04/08"/>
    <n v="7"/>
    <n v="30"/>
    <s v="IN"/>
    <s v="IN"/>
    <s v="N"/>
    <d v="2022-11-12T22:03:21"/>
    <s v="00651092"/>
    <s v="KAWASAKI Kenta[FRIN:Production Planning](川﨑 健太)"/>
    <s v="Production Plan Excel"/>
    <d v="2023-02-06T19:41:35"/>
    <s v="plnprp20615bl01PrdplnSend"/>
    <s v=""/>
    <s v="Fix Flag Update"/>
    <x v="0"/>
    <x v="32"/>
    <d v="2023-04-08T00:00:00"/>
    <s v=""/>
    <s v="Y"/>
    <s v=""/>
    <m/>
    <s v=""/>
    <s v=""/>
    <m/>
    <x v="0"/>
  </r>
  <r>
    <n v="32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790.0"/>
    <s v="12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72"/>
    <n v="5472"/>
    <n v="0"/>
    <n v="0"/>
    <n v="0"/>
    <d v="2023-04-10T00:00:00"/>
    <s v="Pub"/>
    <s v=""/>
    <d v="2023-07-31T00:00:00"/>
    <d v="2023-08-31T00:00:00"/>
    <x v="5"/>
    <n v="85120217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4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15T00:00:00"/>
    <d v="2023-01-24T00:00:00"/>
    <s v="Past"/>
    <n v="22"/>
    <m/>
    <n v="22"/>
    <n v="0"/>
    <m/>
    <x v="0"/>
  </r>
  <r>
    <n v="32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790.0"/>
    <s v="12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536"/>
    <n v="9536"/>
    <n v="0"/>
    <n v="0"/>
    <n v="0"/>
    <d v="2023-04-10T00:00:00"/>
    <s v="Pub"/>
    <d v="2023-03-27T00:00:00"/>
    <d v="2023-07-31T00:00:00"/>
    <d v="2023-08-31T00:00:00"/>
    <x v="5"/>
    <n v="85120221"/>
    <s v="2nd"/>
    <x v="0"/>
    <d v="2023-02-06T00:00:00"/>
    <n v="4208"/>
    <n v="6733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4208"/>
    <s v="T1223-462437-002"/>
    <s v="05 : Vendor Accepted"/>
    <s v=""/>
    <d v="2023-02-03T00:00:00"/>
    <s v=""/>
    <d v="2023-03-14T00:00:00"/>
    <s v=""/>
    <d v="2022-12-12T00:00:00"/>
    <d v="2023-02-01T00:00:00"/>
    <n v="4208"/>
    <s v="P1223-462437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4"/>
    <d v="2023-02-25T00:00:00"/>
    <d v="2023-01-24T00:00:00"/>
    <s v="Past"/>
    <n v="32"/>
    <m/>
    <n v="32"/>
    <n v="134656"/>
    <m/>
    <x v="2"/>
  </r>
  <r>
    <n v="32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790.0"/>
    <s v="12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4"/>
    <n v="6304"/>
    <n v="0"/>
    <n v="0"/>
    <n v="0"/>
    <d v="2023-04-10T00:00:00"/>
    <s v="Pub"/>
    <s v=""/>
    <d v="2023-07-31T00:00:00"/>
    <d v="2023-08-31T00:00:00"/>
    <x v="5"/>
    <n v="8512022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7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5T00:00:00"/>
    <d v="2023-01-24T00:00:00"/>
    <s v="Past"/>
    <n v="22"/>
    <m/>
    <n v="22"/>
    <n v="0"/>
    <m/>
    <x v="0"/>
  </r>
  <r>
    <n v="32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790.0"/>
    <s v="12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424"/>
    <n v="17424"/>
    <n v="0"/>
    <n v="0"/>
    <n v="0"/>
    <d v="2023-04-10T00:00:00"/>
    <s v="Pub"/>
    <d v="2023-03-27T00:00:00"/>
    <d v="2023-07-31T00:00:00"/>
    <d v="2023-08-31T00:00:00"/>
    <x v="5"/>
    <n v="85120225"/>
    <s v="2nd"/>
    <x v="0"/>
    <d v="2023-02-06T00:00:00"/>
    <n v="10000"/>
    <n v="16000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10000"/>
    <s v="T1223-462439-002"/>
    <s v="05 : Vendor Accepted"/>
    <s v=""/>
    <d v="2023-02-03T00:00:00"/>
    <s v=""/>
    <d v="2023-03-14T00:00:00"/>
    <s v=""/>
    <d v="2022-12-12T00:00:00"/>
    <d v="2023-02-01T00:00:00"/>
    <n v="10000"/>
    <s v="P1223-462439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5"/>
    <d v="2023-02-25T00:00:00"/>
    <d v="2023-01-24T00:00:00"/>
    <s v="Past"/>
    <n v="32"/>
    <m/>
    <n v="32"/>
    <n v="320000"/>
    <m/>
    <x v="2"/>
  </r>
  <r>
    <n v="32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790.0"/>
    <s v="12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84"/>
    <n v="9184"/>
    <n v="0"/>
    <n v="0"/>
    <n v="0"/>
    <d v="2023-04-10T00:00:00"/>
    <s v="Pub"/>
    <d v="2023-03-27T00:00:00"/>
    <d v="2023-07-31T00:00:00"/>
    <d v="2023-08-31T00:00:00"/>
    <x v="5"/>
    <n v="85120226"/>
    <s v="2nd"/>
    <x v="0"/>
    <d v="2023-02-06T00:00:00"/>
    <n v="2528"/>
    <n v="4045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528"/>
    <s v="T1223-462440-002"/>
    <s v="05 : Vendor Accepted"/>
    <s v=""/>
    <d v="2023-02-03T00:00:00"/>
    <s v=""/>
    <d v="2023-03-14T00:00:00"/>
    <s v=""/>
    <d v="2022-12-12T00:00:00"/>
    <d v="2023-02-01T00:00:00"/>
    <n v="2528"/>
    <s v="P1223-462440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6"/>
    <d v="2023-02-15T00:00:00"/>
    <d v="2023-01-24T00:00:00"/>
    <s v="Past"/>
    <n v="22"/>
    <m/>
    <n v="22"/>
    <n v="55616"/>
    <m/>
    <x v="2"/>
  </r>
  <r>
    <n v="32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790.0"/>
    <s v="12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48"/>
    <n v="8048"/>
    <n v="0"/>
    <n v="0"/>
    <n v="0"/>
    <d v="2023-04-10T00:00:00"/>
    <s v="Pub"/>
    <d v="2023-03-27T00:00:00"/>
    <d v="2023-07-31T00:00:00"/>
    <d v="2023-08-31T00:00:00"/>
    <x v="5"/>
    <n v="85120227"/>
    <s v="2nd"/>
    <x v="0"/>
    <d v="2023-02-06T00:00:00"/>
    <n v="2448"/>
    <n v="3917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448"/>
    <s v="T1223-462441-002"/>
    <s v="05 : Vendor Accepted"/>
    <s v=""/>
    <d v="2023-02-03T00:00:00"/>
    <s v=""/>
    <d v="2023-03-14T00:00:00"/>
    <s v=""/>
    <d v="2022-12-12T00:00:00"/>
    <d v="2023-02-01T00:00:00"/>
    <n v="2448"/>
    <s v="P1223-462441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49"/>
    <d v="2023-02-25T00:00:00"/>
    <d v="2023-01-24T00:00:00"/>
    <s v="Past"/>
    <n v="32"/>
    <m/>
    <n v="32"/>
    <n v="78336"/>
    <m/>
    <x v="2"/>
  </r>
  <r>
    <n v="32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790.0"/>
    <s v="12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68"/>
    <n v="9168"/>
    <n v="0"/>
    <n v="0"/>
    <n v="0"/>
    <d v="2023-04-10T00:00:00"/>
    <s v="Pub"/>
    <d v="2023-03-03T00:00:00"/>
    <d v="2023-07-31T00:00:00"/>
    <d v="2023-08-31T00:00:00"/>
    <x v="5"/>
    <n v="85169856"/>
    <s v="2nd"/>
    <x v="0"/>
    <d v="2023-02-06T00:00:00"/>
    <n v="1808"/>
    <n v="2893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s v=""/>
    <s v=""/>
    <s v=""/>
    <d v="2023-01-23T00:00:00"/>
    <n v="1808"/>
    <s v="T1223-462442-002"/>
    <s v="05 : Vendor Accepted"/>
    <s v=""/>
    <d v="2023-02-03T00:00:00"/>
    <s v=""/>
    <s v=""/>
    <s v=""/>
    <s v=""/>
    <d v="2023-02-01T00:00:00"/>
    <n v="1808"/>
    <s v="P1223-462442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21T14:33:34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50"/>
    <d v="2023-02-15T00:00:00"/>
    <d v="2023-01-24T00:00:00"/>
    <s v="Past"/>
    <n v="22"/>
    <m/>
    <n v="22"/>
    <n v="39776"/>
    <m/>
    <x v="2"/>
  </r>
  <r>
    <n v="32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790.0"/>
    <s v="12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17T00:00:00"/>
    <s v="Pub"/>
    <d v="2023-04-12T00:00:00"/>
    <d v="2023-12-31T00:00:00"/>
    <d v="2023-12-31T00:00:00"/>
    <x v="3"/>
    <n v="85277806"/>
    <s v="1st"/>
    <x v="4"/>
    <d v="2023-06-05T00:00:00"/>
    <n v="1"/>
    <n v="2"/>
    <s v="Ship"/>
    <s v="Ph1"/>
    <s v="●"/>
    <d v="2023-06-22T00:00:00"/>
    <s v=""/>
    <s v=""/>
    <s v=""/>
    <s v=""/>
    <s v=""/>
    <s v=""/>
    <s v=""/>
    <s v=""/>
    <n v="0"/>
    <s v=""/>
    <s v=""/>
    <s v=""/>
    <d v="2023-02-07T00:00:00"/>
    <s v="23/02/07"/>
    <s v=""/>
    <s v=""/>
    <s v=""/>
    <d v="2023-02-03T00:00:00"/>
    <n v="50000"/>
    <s v="F1223-0005123654-005"/>
    <s v="05 : Vendor Accepted"/>
    <s v=""/>
    <s v=""/>
    <s v=""/>
    <s v=""/>
    <s v=""/>
    <d v="2023-02-13T00:00:00"/>
    <s v=""/>
    <n v="0"/>
    <s v=""/>
    <s v=""/>
    <s v=""/>
    <s v=""/>
    <s v="_x000a_"/>
    <s v=""/>
    <s v=""/>
    <d v="2023-02-13T00:00:00"/>
    <s v=""/>
    <n v="0"/>
    <s v=""/>
    <s v=""/>
    <s v=""/>
    <s v=""/>
    <s v=""/>
    <s v=""/>
    <s v=""/>
    <d v="2023-02-13T00:00:00"/>
    <s v=""/>
    <n v="0"/>
    <s v=""/>
    <s v=""/>
    <n v="32"/>
    <n v="16"/>
    <n v="16"/>
    <n v="16"/>
    <n v="0"/>
    <s v="Y"/>
    <s v="N"/>
    <s v=""/>
    <s v=""/>
    <s v=""/>
    <n v="7"/>
    <n v="30"/>
    <s v="IN"/>
    <s v="IN"/>
    <s v="N"/>
    <d v="2023-01-19T09:51:29"/>
    <s v="00144290"/>
    <s v="INOUE Moeko[FRVN:Production Planning]"/>
    <s v="Production Plan Excel"/>
    <d v="2023-03-07T16:04:32"/>
    <s v="00144290"/>
    <s v="INOUE Moeko[FRVN:Production Planning]"/>
    <s v="Production Plan Excel"/>
    <x v="1"/>
    <x v="30"/>
    <d v="2023-05-16T00:00:00"/>
    <s v=""/>
    <s v="Y"/>
    <s v=""/>
    <m/>
    <s v=""/>
    <s v=""/>
    <m/>
    <x v="2"/>
  </r>
  <r>
    <n v="33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5-30T00:00:00"/>
    <d v="2023-12-31T00:00:00"/>
    <d v="2024-01-31T00:00:00"/>
    <x v="2"/>
    <n v="85501612"/>
    <s v="1st-1"/>
    <x v="4"/>
    <d v="2023-06-05T00:00:00"/>
    <n v="12160"/>
    <n v="194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12160"/>
    <s v="T1223-466910-001"/>
    <s v="05 : Vendor Accepted"/>
    <s v=""/>
    <d v="2023-05-09T00:00:00"/>
    <s v=""/>
    <s v=""/>
    <s v=""/>
    <s v=""/>
    <d v="2023-05-05T00:00:00"/>
    <n v="12160"/>
    <s v="P1223-466910-001"/>
    <s v="05 : Vendor Accepted"/>
    <n v="32"/>
    <n v="16"/>
    <n v="16"/>
    <n v="16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2"/>
    <d v="2023-06-21T00:00:00"/>
    <d v="2023-04-18T00:00:00"/>
    <s v="Past"/>
    <n v="64"/>
    <m/>
    <n v="64"/>
    <n v="778240"/>
    <m/>
    <x v="2"/>
  </r>
  <r>
    <n v="33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4-18T00:00:00"/>
    <d v="2023-12-31T00:00:00"/>
    <d v="2024-01-31T00:00:00"/>
    <x v="2"/>
    <n v="85501613"/>
    <s v="1st-2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8T00:00:00"/>
    <n v="20000"/>
    <s v="F1223-0005123654-00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000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1T00:00:00"/>
    <s v=""/>
    <s v="Y"/>
    <s v=""/>
    <m/>
    <s v=""/>
    <s v=""/>
    <m/>
    <x v="0"/>
  </r>
  <r>
    <n v="33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790.0"/>
    <s v="12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60"/>
    <n v="9000"/>
    <n v="0"/>
    <n v="0"/>
    <n v="0"/>
    <d v="2023-07-24T00:00:00"/>
    <s v="Pub"/>
    <d v="2023-05-29T00:00:00"/>
    <d v="2023-12-31T00:00:00"/>
    <d v="2024-01-31T00:00:00"/>
    <x v="2"/>
    <n v="85501622"/>
    <s v="1st"/>
    <x v="4"/>
    <d v="2023-06-05T00:00:00"/>
    <n v="8160"/>
    <n v="130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8160"/>
    <s v="T1223-467056-001"/>
    <s v="05 : Vendor Accepted"/>
    <s v=""/>
    <d v="2023-05-09T00:00:00"/>
    <s v=""/>
    <s v=""/>
    <s v=""/>
    <s v=""/>
    <d v="2023-05-05T00:00:00"/>
    <n v="8160"/>
    <s v="P1223-467056-001"/>
    <s v="05 : Vendor Accepted"/>
    <n v="32"/>
    <n v="16"/>
    <n v="16"/>
    <n v="32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3"/>
    <d v="2023-06-21T00:00:00"/>
    <d v="2023-04-18T00:00:00"/>
    <s v="Past"/>
    <n v="64"/>
    <m/>
    <n v="64"/>
    <n v="522240"/>
    <m/>
    <x v="2"/>
  </r>
  <r>
    <n v="33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790.0"/>
    <s v="12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96"/>
    <n v="5424"/>
    <n v="0"/>
    <n v="0"/>
    <n v="0"/>
    <d v="2023-02-06T00:00:00"/>
    <s v="Pub"/>
    <d v="2023-05-22T00:00:00"/>
    <d v="2023-10-31T00:00:00"/>
    <d v="2023-12-31T00:00:00"/>
    <x v="7"/>
    <n v="85396692"/>
    <s v="2nd"/>
    <x v="1"/>
    <d v="2023-03-06T00:00:00"/>
    <n v="1552"/>
    <n v="248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552"/>
    <s v="T1223-459314-002"/>
    <s v="05 : Vendor Accepted"/>
    <s v=""/>
    <d v="2023-03-27T00:00:00"/>
    <s v="(23/04/03)"/>
    <s v=""/>
    <s v=""/>
    <s v=""/>
    <d v="2023-03-23T00:00:00"/>
    <n v="1552"/>
    <s v="P1223-459314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23T18:33:09"/>
    <s v="00123615"/>
    <s v="USHIGUCHI Yuri[FRPH:0904 - Merchandising Planning]"/>
    <s v="Update From PO"/>
    <x v="1"/>
    <x v="51"/>
    <d v="2023-04-15T00:00:00"/>
    <d v="2023-03-17T00:00:00"/>
    <s v="Past"/>
    <n v="29"/>
    <m/>
    <n v="29"/>
    <n v="45008"/>
    <m/>
    <x v="3"/>
  </r>
  <r>
    <n v="33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Pub"/>
    <d v="2023-06-28T00:00:00"/>
    <d v="2023-10-31T00:00:00"/>
    <d v="2023-12-31T00:00:00"/>
    <x v="6"/>
    <n v="85309903"/>
    <s v="1st"/>
    <x v="3"/>
    <d v="2023-04-03T00:00:00"/>
    <n v="3856"/>
    <n v="617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1-30T00:00:00"/>
    <n v="23000"/>
    <s v="F1223-0005123654-004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856"/>
    <s v="T1223-463150-001"/>
    <s v="05 : Vendor Accepted"/>
    <s v=""/>
    <d v="2023-03-21T00:00:00"/>
    <s v=""/>
    <s v=""/>
    <s v=""/>
    <s v=""/>
    <d v="2023-03-17T00:00:00"/>
    <n v="3856"/>
    <s v="P1223-463150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30T08:37:07"/>
    <s v="00691381"/>
    <s v="MORITA SHUN[FRSH:PDSH Production Planning](森田 峻)"/>
    <s v="Production Plan Excel"/>
    <d v="2023-03-17T16:26:00"/>
    <s v="00123615"/>
    <s v="USHIGUCHI Yuri[FRPH:0904 - Merchandising Planning]"/>
    <s v="Update From PO"/>
    <x v="1"/>
    <x v="37"/>
    <d v="2023-06-08T00:00:00"/>
    <d v="2023-02-21T00:00:00"/>
    <s v="Past"/>
    <n v="107"/>
    <m/>
    <n v="107"/>
    <n v="412592"/>
    <m/>
    <x v="2"/>
  </r>
  <r>
    <n v="33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NotPub"/>
    <s v=""/>
    <d v="2023-10-31T00:00:00"/>
    <d v="2023-12-31T00:00:00"/>
    <x v="6"/>
    <n v="85448702"/>
    <s v="2n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380"/>
    <s v="Y"/>
    <s v="N"/>
    <s v=""/>
    <s v=""/>
    <s v="2023/09/08"/>
    <n v="7"/>
    <n v="30"/>
    <s v="IN"/>
    <s v="IN"/>
    <s v="N"/>
    <d v="2023-03-20T20:18:44"/>
    <s v="00082322"/>
    <s v="NABESHIMA Satoshi[UQJP:PDBD Production Planning]"/>
    <s v="Production Plan Excel"/>
    <d v="2023-06-26T19:36:17"/>
    <s v="plnprp20615bl01PrdplnSend"/>
    <s v=""/>
    <s v="Fix Flag Update"/>
    <x v="0"/>
    <x v="37"/>
    <d v="2023-09-08T00:00:00"/>
    <s v=""/>
    <s v="Y"/>
    <s v=""/>
    <m/>
    <s v=""/>
    <s v=""/>
    <m/>
    <x v="0"/>
  </r>
  <r>
    <n v="33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790.0"/>
    <s v="12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64"/>
    <n v="4000"/>
    <n v="0"/>
    <n v="0"/>
    <n v="0"/>
    <d v="2023-08-07T00:00:00"/>
    <s v="Pub"/>
    <d v="2023-03-20T00:00:00"/>
    <d v="2023-10-31T00:00:00"/>
    <d v="2023-12-31T00:00:00"/>
    <x v="6"/>
    <n v="85277465"/>
    <s v="1st"/>
    <x v="3"/>
    <d v="2023-04-03T00:00:00"/>
    <n v="3664"/>
    <n v="586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64"/>
    <s v="T1223-463151-001"/>
    <s v="05 : Vendor Accepted"/>
    <s v=""/>
    <d v="2023-03-21T00:00:00"/>
    <s v=""/>
    <s v=""/>
    <s v=""/>
    <s v=""/>
    <d v="2023-03-17T00:00:00"/>
    <n v="3664"/>
    <s v="P1223-463151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38"/>
    <d v="2023-06-08T00:00:00"/>
    <d v="2023-02-21T00:00:00"/>
    <s v="Past"/>
    <n v="107"/>
    <m/>
    <n v="107"/>
    <n v="392048"/>
    <m/>
    <x v="2"/>
  </r>
  <r>
    <n v="33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790.0"/>
    <s v="12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424"/>
    <n v="3700"/>
    <n v="0"/>
    <n v="0"/>
    <n v="0"/>
    <d v="2023-02-06T00:00:00"/>
    <s v="Pub"/>
    <s v=""/>
    <d v="2023-10-31T00:00:00"/>
    <d v="2023-12-31T00:00:00"/>
    <x v="7"/>
    <n v="85396690"/>
    <s v="2nd"/>
    <x v="1"/>
    <d v="2023-03-06T00:00:00"/>
    <n v="0"/>
    <n v="0"/>
    <s v="Ship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23/03/17_x000a_"/>
    <s v=""/>
    <s v=""/>
    <s v=""/>
    <s v=""/>
    <n v="0"/>
    <s v=""/>
    <s v=""/>
    <s v=""/>
    <d v="2023-03-27T00:00:00"/>
    <s v=""/>
    <s v=""/>
    <s v=""/>
    <s v=""/>
    <s v=""/>
    <n v="0"/>
    <s v=""/>
    <s v=""/>
    <n v="32"/>
    <n v="16"/>
    <n v="16"/>
    <n v="16"/>
    <n v="16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15T06:38:57"/>
    <s v="00691381"/>
    <s v="MORITA SHUN[FRSH:PDSH Production Planning](森田 峻)"/>
    <s v="Production View"/>
    <x v="0"/>
    <x v="53"/>
    <d v="2023-04-15T00:00:00"/>
    <d v="2023-03-17T00:00:00"/>
    <s v="Past"/>
    <n v="29"/>
    <m/>
    <n v="29"/>
    <n v="0"/>
    <m/>
    <x v="0"/>
  </r>
  <r>
    <n v="33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790.0"/>
    <s v="12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96"/>
    <n v="6600"/>
    <n v="0"/>
    <n v="0"/>
    <n v="0"/>
    <d v="2023-02-06T00:00:00"/>
    <s v="Pub"/>
    <d v="2023-05-29T00:00:00"/>
    <d v="2023-10-31T00:00:00"/>
    <d v="2023-12-31T00:00:00"/>
    <x v="7"/>
    <n v="85396691"/>
    <s v="2nd"/>
    <x v="3"/>
    <d v="2023-04-03T00:00:00"/>
    <n v="3248"/>
    <n v="5197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3248"/>
    <s v="T1223-459311-002"/>
    <s v="05 : Vendor Accepted"/>
    <s v=""/>
    <d v="2023-04-02T00:00:00"/>
    <s v="(23/04/03)"/>
    <s v=""/>
    <s v=""/>
    <s v=""/>
    <d v="2023-03-30T00:00:00"/>
    <n v="3248"/>
    <s v="P1223-459311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4"/>
    <d v="2023-04-15T00:00:00"/>
    <d v="2023-03-17T00:00:00"/>
    <s v="Past"/>
    <n v="29"/>
    <m/>
    <n v="29"/>
    <n v="94192"/>
    <m/>
    <x v="3"/>
  </r>
  <r>
    <n v="33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790.0"/>
    <s v="12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340843"/>
    <s v="1st"/>
    <x v="6"/>
    <d v="2023-05-01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4-002"/>
    <s v="05 : Vendor Accepted"/>
    <s v=""/>
    <d v="2023-03-24T00:00:00"/>
    <s v=""/>
    <s v=""/>
    <s v=""/>
    <s v=""/>
    <d v="2023-03-22T00:00:00"/>
    <n v="4480"/>
    <s v="P1223-463154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2-08T14:51:00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39"/>
    <d v="2023-06-08T00:00:00"/>
    <d v="2023-02-21T00:00:00"/>
    <s v="Past"/>
    <n v="107"/>
    <m/>
    <n v="107"/>
    <n v="479360"/>
    <m/>
    <x v="2"/>
  </r>
  <r>
    <n v="34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790.0"/>
    <s v="12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584"/>
    <n v="3900"/>
    <n v="0"/>
    <n v="0"/>
    <n v="0"/>
    <d v="2023-08-07T00:00:00"/>
    <s v="Pub"/>
    <d v="2023-03-27T00:00:00"/>
    <d v="2023-10-31T00:00:00"/>
    <d v="2023-12-31T00:00:00"/>
    <x v="6"/>
    <n v="85277502"/>
    <s v="1st"/>
    <x v="3"/>
    <d v="2023-04-03T00:00:00"/>
    <n v="3584"/>
    <n v="573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0T00:00:00"/>
    <n v="3584"/>
    <s v="T1223-463155-001"/>
    <s v="05 : Vendor Accepted"/>
    <s v=""/>
    <d v="2023-03-24T00:00:00"/>
    <s v=""/>
    <s v=""/>
    <s v=""/>
    <s v=""/>
    <d v="2023-03-22T00:00:00"/>
    <n v="3584"/>
    <s v="P1223-463155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0"/>
    <d v="2023-06-08T00:00:00"/>
    <d v="2023-02-24T00:00:00"/>
    <s v="Past"/>
    <n v="104"/>
    <m/>
    <n v="104"/>
    <n v="372736"/>
    <m/>
    <x v="2"/>
  </r>
  <r>
    <n v="34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790.0"/>
    <s v="12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800"/>
    <n v="0"/>
    <n v="0"/>
    <n v="0"/>
    <d v="2023-02-06T00:00:00"/>
    <s v="Pub"/>
    <d v="2023-05-22T00:00:00"/>
    <d v="2023-10-31T00:00:00"/>
    <d v="2023-12-31T00:00:00"/>
    <x v="7"/>
    <n v="85396689"/>
    <s v="2nd"/>
    <x v="3"/>
    <d v="2023-04-03T00:00:00"/>
    <n v="1952"/>
    <n v="312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952"/>
    <s v="T1223-459308-002"/>
    <s v="05 : Vendor Accepted"/>
    <s v=""/>
    <d v="2023-04-02T00:00:00"/>
    <s v="(23/04/03)"/>
    <s v=""/>
    <s v=""/>
    <s v=""/>
    <d v="2023-03-30T00:00:00"/>
    <n v="1952"/>
    <s v="P1223-459308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5"/>
    <d v="2023-04-15T00:00:00"/>
    <d v="2023-03-17T00:00:00"/>
    <s v="Past"/>
    <n v="29"/>
    <m/>
    <n v="29"/>
    <n v="56608"/>
    <m/>
    <x v="3"/>
  </r>
  <r>
    <n v="34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790.0"/>
    <s v="12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60"/>
    <n v="3700"/>
    <n v="0"/>
    <n v="0"/>
    <n v="0"/>
    <d v="2023-08-07T00:00:00"/>
    <s v="Pub"/>
    <d v="2023-03-20T00:00:00"/>
    <d v="2023-10-31T00:00:00"/>
    <d v="2023-12-31T00:00:00"/>
    <x v="6"/>
    <n v="85277478"/>
    <s v="1st"/>
    <x v="3"/>
    <d v="2023-04-03T00:00:00"/>
    <n v="3360"/>
    <n v="537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360"/>
    <s v="T1223-463152-002"/>
    <s v="05 : Vendor Accepted"/>
    <s v=""/>
    <d v="2023-03-21T00:00:00"/>
    <s v=""/>
    <s v=""/>
    <s v=""/>
    <s v=""/>
    <d v="2023-03-17T00:00:00"/>
    <n v="3360"/>
    <s v="P1223-463152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41"/>
    <d v="2023-06-08T00:00:00"/>
    <d v="2023-02-21T00:00:00"/>
    <s v="Past"/>
    <n v="107"/>
    <m/>
    <n v="107"/>
    <n v="359520"/>
    <m/>
    <x v="2"/>
  </r>
  <r>
    <n v="34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790.0"/>
    <s v="12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277486"/>
    <s v="1st"/>
    <x v="3"/>
    <d v="2023-04-03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3-002"/>
    <s v="05 : Vendor Accepted"/>
    <s v=""/>
    <d v="2023-03-24T00:00:00"/>
    <s v=""/>
    <s v=""/>
    <s v=""/>
    <s v=""/>
    <d v="2023-03-22T00:00:00"/>
    <n v="4480"/>
    <s v="P1223-463153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2"/>
    <d v="2023-06-08T00:00:00"/>
    <d v="2023-02-21T00:00:00"/>
    <s v="Past"/>
    <n v="107"/>
    <m/>
    <n v="107"/>
    <n v="479360"/>
    <m/>
    <x v="2"/>
  </r>
  <r>
    <n v="34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277807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2-07T00:00:00"/>
    <s v=""/>
    <s v=""/>
    <s v=""/>
    <s v=""/>
    <d v="2023-02-09T00:00:00"/>
    <n v="20000"/>
    <s v="F13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2T00:00:00"/>
    <n v="2800"/>
    <s v="T1323-462904-001"/>
    <s v="05 : Vendor Accepted"/>
    <s v=""/>
    <d v="2023-04-14T00:00:00"/>
    <s v=""/>
    <s v=""/>
    <s v=""/>
    <d v="2023-02-13T00:00:00"/>
    <d v="2023-04-19T00:00:00"/>
    <n v="2800"/>
    <s v="P1323-462904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1-19T09:51:29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0"/>
    <d v="2023-06-06T00:00:00"/>
    <d v="2023-03-14T00:00:00"/>
    <s v="Past"/>
    <n v="84"/>
    <m/>
    <n v="84"/>
    <n v="235200"/>
    <m/>
    <x v="2"/>
  </r>
  <r>
    <n v="34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605588"/>
    <s v="2nd"/>
    <x v="4"/>
    <d v="2023-06-05T00:00:00"/>
    <n v="3264"/>
    <n v="5222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3264"/>
    <s v="T1323-462904-002"/>
    <s v="15 : Vendor Accepted(Updated)"/>
    <s v=""/>
    <d v="2023-06-09T00:00:00"/>
    <s v=""/>
    <s v=""/>
    <s v=""/>
    <s v=""/>
    <d v="2023-06-08T00:00:00"/>
    <n v="3264"/>
    <s v="P1323-462904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0"/>
    <d v="2023-06-26T00:00:00"/>
    <d v="2023-06-06T00:00:00"/>
    <s v="Past"/>
    <n v="20"/>
    <m/>
    <n v="20"/>
    <n v="65280"/>
    <m/>
    <x v="3"/>
  </r>
  <r>
    <n v="34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817218"/>
    <s v="3rd"/>
    <x v="4"/>
    <d v="2023-06-12T00:00:00"/>
    <n v="1024"/>
    <n v="1638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1024"/>
    <s v="T1323-462904-003"/>
    <s v="05 : Vendor Accepted"/>
    <s v=""/>
    <d v="2023-06-16T00:00:00"/>
    <s v=""/>
    <s v=""/>
    <s v=""/>
    <s v=""/>
    <d v="2023-06-12T00:00:00"/>
    <n v="1024"/>
    <s v="P1323-462904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0"/>
    <d v="2023-07-06T00:00:00"/>
    <d v="2023-06-16T00:00:00"/>
    <s v="Past"/>
    <n v="20"/>
    <m/>
    <n v="20"/>
    <n v="20480"/>
    <m/>
    <x v="3"/>
  </r>
  <r>
    <n v="34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s v=""/>
    <d v="2023-08-17T00:00:00"/>
    <d v="2023-09-17T00:00:00"/>
    <x v="3"/>
    <n v="85372658"/>
    <s v="4th"/>
    <x v="10"/>
    <d v="2024-05-06T00:00:00"/>
    <n v="0"/>
    <n v="0"/>
    <s v="Ship"/>
    <s v="STOP"/>
    <s v=""/>
    <d v="2024-07-13T00:00:00"/>
    <s v=""/>
    <s v=""/>
    <s v=""/>
    <s v=""/>
    <s v=""/>
    <s v=""/>
    <s v=""/>
    <s v=""/>
    <n v="0"/>
    <s v=""/>
    <s v=""/>
    <s v=""/>
    <d v="2023-03-24T00:00:00"/>
    <s v="23/03/24"/>
    <s v=""/>
    <s v=""/>
    <s v=""/>
    <s v=""/>
    <n v="0"/>
    <s v=""/>
    <s v=""/>
    <s v=""/>
    <s v=""/>
    <s v=""/>
    <s v=""/>
    <s v=""/>
    <s v=""/>
    <s v=""/>
    <n v="0"/>
    <s v=""/>
    <s v=""/>
    <s v=""/>
    <d v="2023-04-25T00:00:00"/>
    <s v="_x000a_"/>
    <s v=""/>
    <s v=""/>
    <s v=""/>
    <s v=""/>
    <n v="0"/>
    <s v=""/>
    <s v=""/>
    <s v=""/>
    <d v="2023-05-16T00:00:00"/>
    <s v=""/>
    <s v=""/>
    <s v=""/>
    <s v=""/>
    <s v=""/>
    <n v="0"/>
    <s v=""/>
    <s v=""/>
    <n v="32"/>
    <n v="16"/>
    <n v="16"/>
    <n v="48"/>
    <n v="1"/>
    <s v="Y"/>
    <s v="N"/>
    <s v=""/>
    <s v=""/>
    <s v="2024/06/04"/>
    <n v="7"/>
    <n v="32"/>
    <s v="IN"/>
    <s v="IN"/>
    <s v="N"/>
    <d v="2023-02-16T23:52:21"/>
    <s v="00651092"/>
    <s v="KAWASAKI Kenta[FRIN:Production Planning](川﨑 健太)"/>
    <s v="Production Plan Excel"/>
    <d v="2023-04-10T19:36:29"/>
    <s v="plnprp20615bl01PrdplnSend"/>
    <s v=""/>
    <s v="Fix Flag Update"/>
    <x v="0"/>
    <x v="30"/>
    <d v="2024-06-04T00:00:00"/>
    <d v="2023-04-25T00:00:00"/>
    <s v="Past"/>
    <n v="406"/>
    <m/>
    <n v="406"/>
    <n v="0"/>
    <m/>
    <x v="0"/>
  </r>
  <r>
    <n v="34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415429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59552-001"/>
    <s v="05 : Vendor Accepted"/>
    <s v=""/>
    <d v="2023-04-14T00:00:00"/>
    <s v=""/>
    <s v=""/>
    <s v=""/>
    <s v=""/>
    <d v="2023-04-19T00:00:00"/>
    <n v="3104"/>
    <s v="P1323-459552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1"/>
    <d v="2023-06-06T00:00:00"/>
    <d v="2023-03-14T00:00:00"/>
    <s v="Past"/>
    <n v="84"/>
    <m/>
    <n v="84"/>
    <n v="260736"/>
    <m/>
    <x v="2"/>
  </r>
  <r>
    <n v="34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605585"/>
    <s v="2nd"/>
    <x v="4"/>
    <d v="2023-06-05T00:00:00"/>
    <n v="832"/>
    <n v="133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832"/>
    <s v="T1323-459552-002"/>
    <s v="15 : Vendor Accepted(Updated)"/>
    <s v=""/>
    <d v="2023-06-09T00:00:00"/>
    <s v=""/>
    <s v=""/>
    <s v=""/>
    <s v=""/>
    <d v="2023-06-08T00:00:00"/>
    <n v="832"/>
    <s v="P1323-459552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1"/>
    <d v="2023-06-26T00:00:00"/>
    <d v="2023-06-06T00:00:00"/>
    <s v="Past"/>
    <n v="20"/>
    <m/>
    <n v="20"/>
    <n v="16640"/>
    <m/>
    <x v="3"/>
  </r>
  <r>
    <n v="35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817217"/>
    <s v="3rd"/>
    <x v="4"/>
    <d v="2023-06-12T00:00:00"/>
    <n v="288"/>
    <n v="461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288"/>
    <s v="T1323-459552-003"/>
    <s v="05 : Vendor Accepted"/>
    <s v=""/>
    <d v="2023-06-16T00:00:00"/>
    <s v=""/>
    <s v=""/>
    <s v=""/>
    <s v=""/>
    <d v="2023-06-12T00:00:00"/>
    <n v="288"/>
    <s v="P1323-459552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1"/>
    <d v="2023-07-06T00:00:00"/>
    <d v="2023-06-16T00:00:00"/>
    <s v="Past"/>
    <n v="20"/>
    <m/>
    <n v="20"/>
    <n v="5760"/>
    <m/>
    <x v="3"/>
  </r>
  <r>
    <n v="35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415431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66058-001"/>
    <s v="05 : Vendor Accepted"/>
    <s v=""/>
    <d v="2023-04-14T00:00:00"/>
    <s v=""/>
    <s v=""/>
    <s v=""/>
    <s v=""/>
    <d v="2023-04-19T00:00:00"/>
    <n v="3104"/>
    <s v="P1323-466058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4"/>
    <d v="2023-06-06T00:00:00"/>
    <d v="2023-03-14T00:00:00"/>
    <s v="Past"/>
    <n v="84"/>
    <m/>
    <n v="84"/>
    <n v="260736"/>
    <m/>
    <x v="2"/>
  </r>
  <r>
    <n v="352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605592"/>
    <s v="2nd"/>
    <x v="4"/>
    <d v="2023-06-05T00:00:00"/>
    <n v="2896"/>
    <n v="4634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896"/>
    <s v="T1323-466058-002"/>
    <s v="15 : Vendor Accepted(Updated)"/>
    <s v=""/>
    <d v="2023-06-09T00:00:00"/>
    <s v=""/>
    <s v=""/>
    <s v=""/>
    <s v=""/>
    <d v="2023-06-08T00:00:00"/>
    <n v="2896"/>
    <s v="P1323-466058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4"/>
    <d v="2023-06-26T00:00:00"/>
    <d v="2023-06-06T00:00:00"/>
    <s v="Past"/>
    <n v="20"/>
    <m/>
    <n v="20"/>
    <n v="57920"/>
    <m/>
    <x v="3"/>
  </r>
  <r>
    <n v="353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817219"/>
    <s v="3rd"/>
    <x v="4"/>
    <d v="2023-06-12T00:00:00"/>
    <n v="912"/>
    <n v="1459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912"/>
    <s v="T1323-466058-003"/>
    <s v="05 : Vendor Accepted"/>
    <s v=""/>
    <d v="2023-06-16T00:00:00"/>
    <s v=""/>
    <s v=""/>
    <s v=""/>
    <s v=""/>
    <d v="2023-06-12T00:00:00"/>
    <n v="912"/>
    <s v="P1323-466058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4"/>
    <d v="2023-07-06T00:00:00"/>
    <d v="2023-06-16T00:00:00"/>
    <s v="Past"/>
    <n v="20"/>
    <m/>
    <n v="20"/>
    <n v="18240"/>
    <m/>
    <x v="3"/>
  </r>
  <r>
    <n v="35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415432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2800"/>
    <s v="T1323-466059-001"/>
    <s v="05 : Vendor Accepted"/>
    <s v=""/>
    <d v="2023-04-14T00:00:00"/>
    <s v=""/>
    <s v=""/>
    <s v=""/>
    <s v=""/>
    <d v="2023-04-19T00:00:00"/>
    <n v="2800"/>
    <s v="P1323-466059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5"/>
    <d v="2023-06-06T00:00:00"/>
    <d v="2023-03-14T00:00:00"/>
    <s v="Past"/>
    <n v="84"/>
    <m/>
    <n v="84"/>
    <n v="235200"/>
    <m/>
    <x v="2"/>
  </r>
  <r>
    <n v="35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605596"/>
    <s v="2nd"/>
    <x v="4"/>
    <d v="2023-06-05T00:00:00"/>
    <n v="2288"/>
    <n v="366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288"/>
    <s v="T1323-466059-002"/>
    <s v="15 : Vendor Accepted(Updated)"/>
    <s v=""/>
    <d v="2023-06-09T00:00:00"/>
    <s v=""/>
    <s v=""/>
    <s v=""/>
    <s v=""/>
    <d v="2023-06-08T00:00:00"/>
    <n v="2288"/>
    <s v="P1323-466059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5"/>
    <d v="2023-06-26T00:00:00"/>
    <d v="2023-06-06T00:00:00"/>
    <s v="Past"/>
    <n v="20"/>
    <m/>
    <n v="20"/>
    <n v="45760"/>
    <m/>
    <x v="3"/>
  </r>
  <r>
    <n v="35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817220"/>
    <s v="3rd"/>
    <x v="4"/>
    <d v="2023-06-12T00:00:00"/>
    <n v="720"/>
    <n v="1152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720"/>
    <s v="T1323-466059-003"/>
    <s v="05 : Vendor Accepted"/>
    <s v=""/>
    <d v="2023-06-16T00:00:00"/>
    <s v=""/>
    <s v=""/>
    <s v=""/>
    <s v=""/>
    <d v="2023-06-12T00:00:00"/>
    <n v="720"/>
    <s v="P1323-466059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5"/>
    <d v="2023-07-06T00:00:00"/>
    <d v="2023-06-16T00:00:00"/>
    <s v="Past"/>
    <n v="20"/>
    <m/>
    <n v="20"/>
    <n v="14400"/>
    <m/>
    <x v="3"/>
  </r>
  <r>
    <n v="35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415433"/>
    <s v="1st"/>
    <x v="4"/>
    <d v="2023-06-05T00:00:00"/>
    <n v="3200"/>
    <n v="5120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200"/>
    <s v="T1323-466060-001"/>
    <s v="05 : Vendor Accepted"/>
    <s v=""/>
    <d v="2023-05-01T00:00:00"/>
    <s v=""/>
    <s v=""/>
    <s v=""/>
    <s v=""/>
    <d v="2023-04-27T00:00:00"/>
    <n v="3200"/>
    <s v="P1323-466060-001"/>
    <s v="05 : Vendor Accepted"/>
    <n v="32"/>
    <n v="16"/>
    <n v="16"/>
    <n v="48"/>
    <n v="0"/>
    <s v="Y"/>
    <s v="N"/>
    <s v=""/>
    <s v=""/>
    <s v="2023/06/20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6"/>
    <d v="2023-06-20T00:00:00"/>
    <d v="2023-03-14T00:00:00"/>
    <s v="Past"/>
    <n v="98"/>
    <m/>
    <n v="98"/>
    <n v="313600"/>
    <m/>
    <x v="2"/>
  </r>
  <r>
    <n v="35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605600"/>
    <s v="2nd"/>
    <x v="4"/>
    <d v="2023-06-05T00:00:00"/>
    <n v="2128"/>
    <n v="3405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128"/>
    <s v="T1323-466060-002"/>
    <s v="15 : Vendor Accepted(Updated)"/>
    <s v=""/>
    <d v="2023-06-09T00:00:00"/>
    <s v=""/>
    <s v=""/>
    <s v=""/>
    <s v=""/>
    <d v="2023-06-08T00:00:00"/>
    <n v="2128"/>
    <s v="P1323-466060-003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6"/>
    <d v="2023-06-26T00:00:00"/>
    <d v="2023-06-06T00:00:00"/>
    <s v="Past"/>
    <n v="20"/>
    <m/>
    <n v="20"/>
    <n v="42560"/>
    <m/>
    <x v="3"/>
  </r>
  <r>
    <n v="35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817221"/>
    <s v="3rd"/>
    <x v="4"/>
    <d v="2023-06-12T00:00:00"/>
    <n v="672"/>
    <n v="1075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672"/>
    <s v="T1323-466060-003"/>
    <s v="05 : Vendor Accepted"/>
    <s v=""/>
    <d v="2023-06-16T00:00:00"/>
    <s v=""/>
    <s v=""/>
    <s v=""/>
    <s v=""/>
    <d v="2023-06-12T00:00:00"/>
    <n v="672"/>
    <s v="P1323-466060-004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6"/>
    <d v="2023-07-06T00:00:00"/>
    <d v="2023-06-16T00:00:00"/>
    <s v="Past"/>
    <n v="20"/>
    <m/>
    <n v="20"/>
    <n v="13440"/>
    <m/>
    <x v="3"/>
  </r>
  <r>
    <n v="36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1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11-27T00:00:00"/>
    <s v="Pub"/>
    <d v="2023-05-29T00:00:00"/>
    <d v="2024-01-15T00:00:00"/>
    <d v="2024-02-15T00:00:00"/>
    <x v="2"/>
    <n v="85504278"/>
    <s v="1st"/>
    <x v="4"/>
    <d v="2023-06-05T00:00:00"/>
    <n v="2976"/>
    <n v="4762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976"/>
    <s v="T1423-466910-001"/>
    <s v="15 : Vendor Accepted(Updated)"/>
    <s v=""/>
    <d v="2023-05-09T00:00:00"/>
    <s v=""/>
    <s v=""/>
    <s v=""/>
    <s v=""/>
    <d v="2023-05-05T00:00:00"/>
    <n v="2976"/>
    <s v="P1423-466910-001"/>
    <s v="05 : Vendor Accepted"/>
    <n v="32"/>
    <n v="16"/>
    <n v="16"/>
    <n v="48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2"/>
    <d v="2023-06-19T00:00:00"/>
    <d v="2023-04-18T00:00:00"/>
    <s v="Past"/>
    <n v="62"/>
    <m/>
    <n v="62"/>
    <n v="184512"/>
    <m/>
    <x v="2"/>
  </r>
  <r>
    <n v="36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1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00"/>
    <n v="2200"/>
    <n v="0"/>
    <n v="0"/>
    <n v="0"/>
    <d v="2023-11-27T00:00:00"/>
    <s v="Pub"/>
    <d v="2023-05-29T00:00:00"/>
    <d v="2024-01-15T00:00:00"/>
    <d v="2024-02-15T00:00:00"/>
    <x v="2"/>
    <n v="85504279"/>
    <s v="1st"/>
    <x v="4"/>
    <d v="2023-06-05T00:00:00"/>
    <n v="2240"/>
    <n v="3584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240"/>
    <s v="T1423-467056-001"/>
    <s v="05 : Vendor Accepted"/>
    <s v=""/>
    <d v="2023-05-09T00:00:00"/>
    <s v=""/>
    <s v=""/>
    <s v=""/>
    <s v=""/>
    <d v="2023-05-05T00:00:00"/>
    <n v="2240"/>
    <s v="P1423-467056-001"/>
    <s v="05 : Vendor Accepted"/>
    <n v="32"/>
    <n v="16"/>
    <n v="16"/>
    <n v="32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3"/>
    <d v="2023-06-19T00:00:00"/>
    <d v="2023-04-18T00:00:00"/>
    <s v="Past"/>
    <n v="62"/>
    <m/>
    <n v="62"/>
    <n v="138880"/>
    <m/>
    <x v="2"/>
  </r>
  <r>
    <n v="36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3973675"/>
    <s v="7th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5-31T00:00:00"/>
    <s v=""/>
    <d v="2022-10-11T00:00:00"/>
    <s v=""/>
    <d v="2022-05-11T00:00:00"/>
    <d v="2022-05-27T00:00:00"/>
    <n v="30000"/>
    <s v="F1423-0005122031-007"/>
    <s v="AA : Allocated"/>
    <s v=""/>
    <s v=""/>
    <s v=""/>
    <s v=""/>
    <s v=""/>
    <s v=""/>
    <s v=""/>
    <n v="0"/>
    <s v=""/>
    <s v=""/>
    <s v=""/>
    <s v=""/>
    <s v="22/12/06_x000a_"/>
    <d v="2022-11-22T00:00:00"/>
    <s v=""/>
    <d v="2022-06-05T00:00:00"/>
    <s v=""/>
    <n v="0"/>
    <s v=""/>
    <s v=""/>
    <s v=""/>
    <s v=""/>
    <s v="22/12/13"/>
    <d v="2022-11-29T00:00:00"/>
    <s v=""/>
    <d v="2022-06-05T00:00:00"/>
    <s v=""/>
    <n v="0"/>
    <s v=""/>
    <s v=""/>
    <n v="48"/>
    <n v="24"/>
    <n v="24"/>
    <n v="48"/>
    <n v="30000"/>
    <s v="Y"/>
    <s v="N"/>
    <s v=""/>
    <s v=""/>
    <s v="2023/02/12"/>
    <n v="7"/>
    <n v="55"/>
    <s v="IN"/>
    <s v="IN"/>
    <s v="N"/>
    <d v="2022-05-11T10:03:38"/>
    <s v="00691381"/>
    <s v="MORITA SHUN[FRSH:PDSH Production Planning](森田 峻)"/>
    <s v="Production Plan Excel"/>
    <d v="2022-12-19T01:33:44"/>
    <s v="00651092"/>
    <s v="KAWASAKI Kenta[FRIN:Production Planning](川﨑 健太)"/>
    <s v="Production Plan Excel"/>
    <x v="0"/>
    <x v="43"/>
    <d v="2023-02-12T00:00:00"/>
    <s v=""/>
    <s v="Y"/>
    <s v=""/>
    <m/>
    <s v=""/>
    <s v=""/>
    <m/>
    <x v="0"/>
  </r>
  <r>
    <n v="36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4947206"/>
    <s v="8th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3/04"/>
    <n v="7"/>
    <n v="55"/>
    <s v="IN"/>
    <s v="IN"/>
    <s v="N"/>
    <d v="2022-11-11T00:27:13"/>
    <s v="APIPRM223"/>
    <s v=""/>
    <s v="Automatic Planning"/>
    <d v="2022-12-05T19:35:07"/>
    <s v="plnprp20615bl01PrdplnSend"/>
    <s v=""/>
    <s v="Fix Flag Update"/>
    <x v="0"/>
    <x v="43"/>
    <d v="2023-03-04T00:00:00"/>
    <s v=""/>
    <s v="Y"/>
    <s v=""/>
    <m/>
    <s v=""/>
    <s v=""/>
    <m/>
    <x v="0"/>
  </r>
  <r>
    <n v="36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4"/>
    <s v="9th"/>
    <x v="1"/>
    <d v="2023-03-27T00:00:00"/>
    <n v="0"/>
    <n v="0"/>
    <s v="Ship"/>
    <s v="STOP"/>
    <s v=""/>
    <d v="2023-06-02T00:00:00"/>
    <s v=""/>
    <d v="2023-06-02T00:00:00"/>
    <s v=""/>
    <s v=""/>
    <s v=""/>
    <s v=""/>
    <d v="2022-11-10T00:00:00"/>
    <s v=""/>
    <n v="0"/>
    <s v=""/>
    <s v=""/>
    <s v=""/>
    <s v=""/>
    <s v=""/>
    <d v="2022-12-30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01"/>
    <n v="7"/>
    <n v="55"/>
    <s v="IN"/>
    <s v="IN"/>
    <s v="N"/>
    <d v="2022-11-11T00:27:13"/>
    <s v="APIPRM223"/>
    <s v=""/>
    <s v="Automatic Planning"/>
    <d v="2022-12-19T01:36:08"/>
    <s v="plnprp20615bl01PrdplnSend"/>
    <s v=""/>
    <s v="Fix Flag Update"/>
    <x v="0"/>
    <x v="43"/>
    <d v="2023-04-01T00:00:00"/>
    <s v=""/>
    <s v="Y"/>
    <s v=""/>
    <m/>
    <s v=""/>
    <s v=""/>
    <m/>
    <x v="0"/>
  </r>
  <r>
    <n v="365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5"/>
    <s v="10th"/>
    <x v="3"/>
    <d v="2023-04-24T00:00:00"/>
    <n v="0"/>
    <n v="0"/>
    <s v="Ship"/>
    <s v="STOP"/>
    <s v=""/>
    <d v="2023-06-30T00:00:00"/>
    <s v=""/>
    <d v="2023-06-30T00:00:00"/>
    <s v=""/>
    <s v=""/>
    <s v=""/>
    <s v=""/>
    <d v="2022-11-10T00:00:00"/>
    <s v=""/>
    <n v="0"/>
    <s v=""/>
    <s v=""/>
    <s v=""/>
    <d v="2023-01-27T00:00:00"/>
    <s v=""/>
    <d v="2023-01-27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29"/>
    <n v="7"/>
    <n v="55"/>
    <s v="IN"/>
    <s v="IN"/>
    <s v="N"/>
    <d v="2022-11-11T00:27:13"/>
    <s v="APIPRM223"/>
    <s v=""/>
    <s v="Automatic Planning"/>
    <d v="2023-01-30T19:37:46"/>
    <s v="plnprp20615bl01PrdplnSend"/>
    <s v=""/>
    <s v="Fix Flag Update"/>
    <x v="0"/>
    <x v="43"/>
    <d v="2023-04-29T00:00:00"/>
    <s v=""/>
    <s v="Y"/>
    <s v=""/>
    <m/>
    <s v=""/>
    <s v=""/>
    <m/>
    <x v="0"/>
  </r>
  <r>
    <n v="366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5187089"/>
    <s v="11th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3T00:00:00"/>
    <s v="23/01/13"/>
    <s v=""/>
    <s v=""/>
    <s v=""/>
    <s v=""/>
    <n v="0"/>
    <s v=""/>
    <s v=""/>
    <n v="48"/>
    <n v="24"/>
    <n v="24"/>
    <n v="48"/>
    <n v="1"/>
    <s v="Y"/>
    <s v="N"/>
    <s v=""/>
    <s v=""/>
    <s v="2023/06/14"/>
    <n v="7"/>
    <n v="55"/>
    <s v="IN"/>
    <s v="IN"/>
    <s v="N"/>
    <d v="2022-12-23T12:10:43"/>
    <s v="00008144"/>
    <s v="MASUDA Yugo[UQJP:PDID Intimate, Cut &amp; Sewn Apparel &amp; Knitwear Production](増田 有吾)"/>
    <s v="Production Plan Excel"/>
    <d v="2023-01-11T16:16:56"/>
    <s v="00691381"/>
    <s v="MORITA SHUN[FRSH:PDSH Production Planning](森田 峻)"/>
    <s v="Production View"/>
    <x v="0"/>
    <x v="43"/>
    <d v="2023-06-14T00:00:00"/>
    <d v="2022-12-27T00:00:00"/>
    <s v="Past"/>
    <n v="169"/>
    <m/>
    <n v="169"/>
    <n v="0"/>
    <m/>
    <x v="0"/>
  </r>
  <r>
    <n v="367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1"/>
    <s v="12th"/>
    <x v="4"/>
    <d v="2023-06-19T00:00:00"/>
    <n v="0"/>
    <n v="0"/>
    <s v="Ship"/>
    <s v="STOP"/>
    <s v=""/>
    <d v="2023-08-17T00:00:00"/>
    <s v=""/>
    <d v="2023-08-17T00:00:00"/>
    <s v=""/>
    <s v=""/>
    <s v=""/>
    <s v=""/>
    <d v="2022-10-18T00:00:00"/>
    <s v=""/>
    <n v="0"/>
    <s v=""/>
    <s v=""/>
    <s v=""/>
    <d v="2023-03-10T00:00:00"/>
    <s v=""/>
    <d v="2023-03-24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3-13T19:36:19"/>
    <s v="plnprp20615bl01PrdplnSend"/>
    <s v=""/>
    <s v="Fix Flag Update"/>
    <x v="0"/>
    <x v="43"/>
    <d v="2023-06-16T00:00:00"/>
    <s v=""/>
    <s v="Y"/>
    <s v=""/>
    <m/>
    <s v=""/>
    <s v=""/>
    <m/>
    <x v="0"/>
  </r>
  <r>
    <n v="368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0"/>
    <s v="13th"/>
    <x v="8"/>
    <d v="2023-07-17T00:00:00"/>
    <n v="0"/>
    <n v="0"/>
    <s v="Ship"/>
    <s v="STOP"/>
    <s v=""/>
    <d v="2023-09-14T00:00:00"/>
    <s v=""/>
    <d v="2023-09-14T00:00:00"/>
    <s v=""/>
    <s v=""/>
    <s v=""/>
    <s v=""/>
    <d v="2022-10-18T00:00:00"/>
    <s v=""/>
    <n v="0"/>
    <s v=""/>
    <s v=""/>
    <s v=""/>
    <d v="2023-04-07T00:00:00"/>
    <s v=""/>
    <d v="2023-04-21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4-10T19:36:29"/>
    <s v="plnprp20615bl01PrdplnSend"/>
    <s v=""/>
    <s v="Fix Flag Update"/>
    <x v="0"/>
    <x v="43"/>
    <d v="2023-07-14T00:00:00"/>
    <s v=""/>
    <s v="Y"/>
    <s v=""/>
    <m/>
    <s v=""/>
    <s v=""/>
    <m/>
    <x v="0"/>
  </r>
  <r>
    <n v="369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A"/>
    <s v="CSN0020671"/>
    <s v="SUPIMA T"/>
    <s v="SUPIMA_343N156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00"/>
    <n v="120000"/>
    <n v="0"/>
    <n v="30000"/>
    <n v="30000"/>
    <d v="2023-01-15T00:00:00"/>
    <s v="Pub"/>
    <d v="2023-02-20T00:00:00"/>
    <d v="2023-08-31T00:00:00"/>
    <d v="2023-08-31T00:00:00"/>
    <x v="7"/>
    <n v="84600202"/>
    <s v="2nd"/>
    <x v="2"/>
    <d v="2023-01-02T00:00:00"/>
    <n v="27816"/>
    <n v="44506"/>
    <s v="Ship"/>
    <s v="Ph2"/>
    <s v=""/>
    <d v="2023-03-30T00:00:00"/>
    <d v="2023-03-30T00:00:00"/>
    <d v="2023-03-15T00:00:00"/>
    <s v=""/>
    <s v=""/>
    <s v=""/>
    <s v=""/>
    <d v="2022-08-16T00:00:00"/>
    <s v=""/>
    <n v="0"/>
    <s v=""/>
    <s v=""/>
    <s v=""/>
    <s v=""/>
    <s v=""/>
    <s v=""/>
    <s v=""/>
    <d v="2022-11-16T00:00:00"/>
    <s v=""/>
    <n v="0"/>
    <s v=""/>
    <s v=""/>
    <s v=""/>
    <s v=""/>
    <s v=""/>
    <s v=""/>
    <s v=""/>
    <d v="2022-08-16T00:00:00"/>
    <s v=""/>
    <n v="0"/>
    <s v=""/>
    <s v=""/>
    <s v=""/>
    <d v="2022-11-25T00:00:00"/>
    <s v="22/12/27_x000a_"/>
    <s v=""/>
    <s v=""/>
    <d v="2022-11-16T00:00:00"/>
    <d v="2022-11-24T00:00:00"/>
    <n v="27816"/>
    <s v="T1423-458040-003"/>
    <s v="05 : Vendor Accepted"/>
    <s v=""/>
    <d v="2022-11-29T00:00:00"/>
    <s v="23/01/06"/>
    <s v=""/>
    <s v=""/>
    <d v="2022-11-16T00:00:00"/>
    <d v="2022-11-25T00:00:00"/>
    <n v="27816"/>
    <s v="P1423-458040-003"/>
    <s v="99 : Closed"/>
    <n v="48"/>
    <n v="24"/>
    <n v="24"/>
    <n v="48"/>
    <n v="0"/>
    <s v="Y"/>
    <s v="N"/>
    <s v=""/>
    <s v="Possible WH - 2023/03/19"/>
    <s v="2023/01/27"/>
    <n v="7"/>
    <n v="55"/>
    <s v="IN"/>
    <s v="IN"/>
    <s v="N"/>
    <d v="2022-08-16T23:42:50"/>
    <s v="APIPRM223"/>
    <s v=""/>
    <s v="Automatic Planning"/>
    <d v="2022-11-30T19:38:42"/>
    <s v="plnprp20615bl01PrdplnSend"/>
    <s v=""/>
    <s v="Fix Flag Update"/>
    <x v="1"/>
    <x v="59"/>
    <d v="2023-01-27T00:00:00"/>
    <d v="2022-11-25T00:00:00"/>
    <s v="Past"/>
    <n v="63"/>
    <m/>
    <n v="63"/>
    <n v="1752408"/>
    <m/>
    <x v="2"/>
  </r>
  <r>
    <n v="37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4984773"/>
    <s v="3rd-1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17T00:00:00"/>
    <s v=""/>
    <n v="0"/>
    <s v=""/>
    <s v=""/>
    <s v=""/>
    <d v="2022-12-09T00:00:00"/>
    <s v="22/12/09"/>
    <d v="2022-12-09T00:00:00"/>
    <s v=""/>
    <d v="2022-11-17T00:00:00"/>
    <s v=""/>
    <n v="0"/>
    <s v=""/>
    <s v=""/>
    <s v=""/>
    <s v=""/>
    <s v=""/>
    <s v=""/>
    <s v=""/>
    <d v="2022-11-17T00:00:00"/>
    <s v=""/>
    <n v="0"/>
    <s v=""/>
    <s v=""/>
    <s v=""/>
    <d v="2023-02-16T00:00:00"/>
    <s v="_x000a_"/>
    <d v="2023-02-17T00:00:00"/>
    <s v=""/>
    <d v="2022-11-17T00:00:00"/>
    <s v=""/>
    <n v="0"/>
    <s v=""/>
    <s v=""/>
    <s v=""/>
    <d v="2023-02-23T00:00:00"/>
    <s v=""/>
    <d v="2023-02-24T00:00:00"/>
    <s v=""/>
    <d v="2022-11-17T00:00:00"/>
    <s v=""/>
    <n v="0"/>
    <s v=""/>
    <s v=""/>
    <n v="48"/>
    <n v="24"/>
    <n v="24"/>
    <n v="48"/>
    <n v="9900"/>
    <s v="Y"/>
    <s v="N"/>
    <s v=""/>
    <s v=""/>
    <s v=""/>
    <n v="7"/>
    <n v="55"/>
    <s v="IN"/>
    <s v="IN"/>
    <s v="N"/>
    <d v="2022-11-18T00:41:31"/>
    <s v="APIPRM223"/>
    <s v=""/>
    <s v="Automatic Planning"/>
    <d v="2023-01-26T19:34:32"/>
    <s v="plnprp20615bl01PrdplnSend"/>
    <s v=""/>
    <s v="Fix Flag Update"/>
    <x v="0"/>
    <x v="60"/>
    <d v="2023-03-08T00:00:00"/>
    <d v="2023-02-16T00:00:00"/>
    <s v="Past"/>
    <n v="20"/>
    <m/>
    <n v="20"/>
    <n v="0"/>
    <m/>
    <x v="0"/>
  </r>
  <r>
    <n v="37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5040926"/>
    <s v="3rd-2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29T00:00:00"/>
    <s v=""/>
    <n v="0"/>
    <s v=""/>
    <s v=""/>
    <s v=""/>
    <d v="2022-12-09T00:00:00"/>
    <s v="22/12/09"/>
    <d v="2022-12-09T00:00:00"/>
    <s v=""/>
    <d v="2022-11-29T00:00:00"/>
    <s v=""/>
    <n v="0"/>
    <s v=""/>
    <s v=""/>
    <s v=""/>
    <s v=""/>
    <s v=""/>
    <s v=""/>
    <s v=""/>
    <d v="2022-11-29T00:00:00"/>
    <s v=""/>
    <n v="0"/>
    <s v=""/>
    <s v=""/>
    <s v=""/>
    <d v="2023-02-10T00:00:00"/>
    <s v="_x000a_"/>
    <d v="2023-02-10T00:00:00"/>
    <s v=""/>
    <d v="2022-11-30T00:00:00"/>
    <s v=""/>
    <n v="0"/>
    <s v=""/>
    <s v=""/>
    <s v=""/>
    <d v="2023-02-24T00:00:00"/>
    <s v=""/>
    <d v="2023-02-24T00:00:00"/>
    <s v=""/>
    <d v="2022-11-29T00:00:00"/>
    <s v=""/>
    <n v="0"/>
    <s v=""/>
    <s v=""/>
    <n v="48"/>
    <n v="24"/>
    <n v="24"/>
    <n v="48"/>
    <n v="5100"/>
    <s v="Y"/>
    <s v="N"/>
    <s v=""/>
    <s v=""/>
    <s v=""/>
    <n v="7"/>
    <n v="55"/>
    <s v="IN"/>
    <s v="IN"/>
    <s v="N"/>
    <d v="2022-11-30T00:49:31"/>
    <s v="APIPRM223"/>
    <s v=""/>
    <s v="Automatic Planning"/>
    <d v="2023-01-27T19:47:05"/>
    <s v="plnprp20615bl01PrdplnSend"/>
    <s v=""/>
    <s v="Fix Flag Update"/>
    <x v="0"/>
    <x v="60"/>
    <d v="2023-03-08T00:00:00"/>
    <d v="2023-02-10T00:00:00"/>
    <s v="Past"/>
    <n v="26"/>
    <m/>
    <n v="26"/>
    <n v="0"/>
    <m/>
    <x v="0"/>
  </r>
  <r>
    <n v="37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704154"/>
    <s v="1st"/>
    <x v="2"/>
    <d v="2023-01-02T00:00:00"/>
    <n v="3024"/>
    <n v="483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6T00:00:00"/>
    <n v="35000"/>
    <s v="F1723-0005123654-001"/>
    <s v="05 : Vendor Accepted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59526-001"/>
    <s v="05 : Vendor Accepted"/>
    <s v=""/>
    <d v="2022-11-29T00:00:00"/>
    <s v=""/>
    <s v=""/>
    <s v=""/>
    <s v=""/>
    <d v="2023-01-17T00:00:00"/>
    <n v="3024"/>
    <s v="P1723-459526-001"/>
    <s v="99 : Closed"/>
    <n v="32"/>
    <n v="16"/>
    <n v="16"/>
    <n v="16"/>
    <n v="0"/>
    <s v="Y"/>
    <s v="N"/>
    <s v=""/>
    <s v=""/>
    <s v=""/>
    <n v="7"/>
    <n v="82"/>
    <s v="IN"/>
    <s v="IN"/>
    <s v="N"/>
    <d v="2022-09-12T13:19:22"/>
    <s v="00957681"/>
    <s v="MOON Soh Ra[FRVN:UQ Cut and Sewn Apparel Production MD]"/>
    <s v="Production Plan Excel"/>
    <d v="2023-01-17T17:59:31"/>
    <s v="00541924"/>
    <s v=""/>
    <s v="Update From PO"/>
    <x v="1"/>
    <x v="32"/>
    <d v="2022-12-07T00:00:00"/>
    <d v="2022-11-08T00:00:00"/>
    <s v="Past"/>
    <n v="29"/>
    <m/>
    <n v="29"/>
    <n v="87696"/>
    <m/>
    <x v="2"/>
  </r>
  <r>
    <n v="37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2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08T00:00:00"/>
    <d v="2023-01-24T00:00:00"/>
    <s v="Past"/>
    <n v="15"/>
    <m/>
    <n v="15"/>
    <n v="0"/>
    <m/>
    <x v="0"/>
  </r>
  <r>
    <n v="37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4948340"/>
    <s v="3rd"/>
    <x v="0"/>
    <d v="2023-02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16T00:00:00"/>
    <s v="23/01/16"/>
    <s v=""/>
    <s v=""/>
    <s v=""/>
    <s v=""/>
    <n v="0"/>
    <s v=""/>
    <s v=""/>
    <n v="32"/>
    <n v="16"/>
    <n v="16"/>
    <n v="16"/>
    <n v="1000"/>
    <s v="Y"/>
    <s v="N"/>
    <s v=""/>
    <s v=""/>
    <s v="2023/02/15"/>
    <n v="7"/>
    <n v="82"/>
    <s v="IN"/>
    <s v="IN"/>
    <s v="N"/>
    <d v="2022-11-12T22:03:21"/>
    <s v="00651092"/>
    <s v="KAWASAKI Kenta[FRIN:Production Planning](川﨑 健太)"/>
    <s v="Production Plan Excel"/>
    <d v="2023-01-11T16:16:56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7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d v="2023-04-10T00:00:00"/>
    <d v="2023-07-31T00:00:00"/>
    <d v="2023-08-31T00:00:00"/>
    <x v="5"/>
    <n v="84872040"/>
    <s v="2nd"/>
    <x v="0"/>
    <d v="2023-02-06T00:00:00"/>
    <n v="3040"/>
    <n v="4864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40"/>
    <s v="T1723-462436-001"/>
    <s v="05 : Vendor Accepted"/>
    <s v=""/>
    <d v="2022-11-29T00:00:00"/>
    <s v=""/>
    <s v=""/>
    <s v=""/>
    <s v=""/>
    <d v="2023-01-17T00:00:00"/>
    <n v="3040"/>
    <s v="P1723-462436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3"/>
    <d v="2022-12-07T00:00:00"/>
    <d v="2022-11-08T00:00:00"/>
    <s v="Past"/>
    <n v="29"/>
    <m/>
    <n v="29"/>
    <n v="88160"/>
    <m/>
    <x v="2"/>
  </r>
  <r>
    <n v="37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s v=""/>
    <d v="2023-07-31T00:00:00"/>
    <d v="2023-08-31T00:00:00"/>
    <x v="5"/>
    <n v="85277144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08T00:00:00"/>
    <d v="2023-01-24T00:00:00"/>
    <s v="Past"/>
    <n v="15"/>
    <m/>
    <n v="15"/>
    <n v="0"/>
    <m/>
    <x v="0"/>
  </r>
  <r>
    <n v="37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d v="2023-04-10T00:00:00"/>
    <d v="2023-07-31T00:00:00"/>
    <d v="2023-08-31T00:00:00"/>
    <x v="5"/>
    <n v="84872043"/>
    <s v="2nd"/>
    <x v="0"/>
    <d v="2023-02-06T00:00:00"/>
    <n v="3648"/>
    <n v="5837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648"/>
    <s v="T1723-462437-001"/>
    <s v="05 : Vendor Accepted"/>
    <s v=""/>
    <d v="2022-11-29T00:00:00"/>
    <s v=""/>
    <s v=""/>
    <s v=""/>
    <s v=""/>
    <d v="2023-01-17T00:00:00"/>
    <n v="3648"/>
    <s v="P1723-462437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4"/>
    <d v="2022-12-07T00:00:00"/>
    <d v="2022-11-08T00:00:00"/>
    <s v="Past"/>
    <n v="29"/>
    <m/>
    <n v="29"/>
    <n v="105792"/>
    <m/>
    <x v="2"/>
  </r>
  <r>
    <n v="37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277145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9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4"/>
    <d v="2023-02-18T00:00:00"/>
    <d v="2023-01-24T00:00:00"/>
    <s v="Past"/>
    <n v="25"/>
    <m/>
    <n v="25"/>
    <n v="0"/>
    <m/>
    <x v="0"/>
  </r>
  <r>
    <n v="37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120223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_x000a_"/>
    <d v="2023-03-07T00:00:00"/>
    <s v=""/>
    <d v="2022-12-12T00:00:00"/>
    <s v=""/>
    <n v="0"/>
    <s v=""/>
    <s v=""/>
    <s v=""/>
    <d v="2023-02-24T00:00:00"/>
    <s v=""/>
    <d v="2023-03-14T00:00:00"/>
    <s v=""/>
    <d v="2022-12-12T00:00:00"/>
    <s v=""/>
    <n v="0"/>
    <s v=""/>
    <s v=""/>
    <n v="32"/>
    <n v="16"/>
    <n v="16"/>
    <n v="16"/>
    <n v="900"/>
    <s v="Y"/>
    <s v="N"/>
    <s v=""/>
    <s v=""/>
    <s v="2023/03/18"/>
    <n v="7"/>
    <n v="82"/>
    <s v="IN"/>
    <s v="IN"/>
    <s v="N"/>
    <d v="2022-12-12T07:41:20"/>
    <s v="00144290"/>
    <s v="INOUE Moeko[FRVN:Production Planning]"/>
    <s v="Production Plan Excel"/>
    <d v="2023-01-18T09:06:04"/>
    <s v="00144290"/>
    <s v="INOUE Moeko[FRVN:Production Planning]"/>
    <s v="Production Plan Excel"/>
    <x v="0"/>
    <x v="34"/>
    <d v="2023-03-18T00:00:00"/>
    <d v="2023-01-24T00:00:00"/>
    <s v="Past"/>
    <n v="53"/>
    <m/>
    <n v="53"/>
    <n v="0"/>
    <m/>
    <x v="0"/>
  </r>
  <r>
    <n v="38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872046"/>
    <s v="2nd"/>
    <x v="0"/>
    <d v="2023-02-06T00:00:00"/>
    <n v="3024"/>
    <n v="483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62438-001"/>
    <s v="05 : Vendor Accepted"/>
    <s v=""/>
    <d v="2022-12-13T00:00:00"/>
    <s v=""/>
    <s v=""/>
    <s v=""/>
    <s v=""/>
    <d v="2023-01-17T00:00:00"/>
    <n v="3024"/>
    <s v="P1723-462438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8"/>
    <d v="2022-12-07T00:00:00"/>
    <d v="2022-11-08T00:00:00"/>
    <s v="Past"/>
    <n v="29"/>
    <m/>
    <n v="29"/>
    <n v="87696"/>
    <m/>
    <x v="2"/>
  </r>
  <r>
    <n v="38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7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08T00:00:00"/>
    <d v="2023-01-24T00:00:00"/>
    <s v="Past"/>
    <n v="15"/>
    <m/>
    <n v="15"/>
    <n v="0"/>
    <m/>
    <x v="0"/>
  </r>
  <r>
    <n v="38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4872049"/>
    <s v="2nd"/>
    <x v="0"/>
    <d v="2023-02-06T00:00:00"/>
    <n v="4064"/>
    <n v="650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064"/>
    <s v="T1723-462439-001"/>
    <s v="05 : Vendor Accepted"/>
    <s v=""/>
    <d v="2022-11-29T00:00:00"/>
    <s v=""/>
    <s v=""/>
    <s v=""/>
    <s v=""/>
    <d v="2023-01-17T00:00:00"/>
    <n v="4064"/>
    <s v="P1723-462439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5"/>
    <d v="2022-12-07T00:00:00"/>
    <d v="2022-11-08T00:00:00"/>
    <s v="Past"/>
    <n v="29"/>
    <m/>
    <n v="29"/>
    <n v="117856"/>
    <m/>
    <x v="2"/>
  </r>
  <r>
    <n v="38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5277150"/>
    <s v="3rd"/>
    <x v="0"/>
    <d v="2023-02-13T00:00:00"/>
    <n v="3600"/>
    <n v="5760"/>
    <s v="Air"/>
    <s v="Ph2"/>
    <s v=""/>
    <d v="2023-03-11T00:00:00"/>
    <d v="2023-03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3600"/>
    <s v="T1723-462439-002"/>
    <s v="05 : Vendor Accepted"/>
    <s v=""/>
    <d v="2023-02-03T00:00:00"/>
    <s v=""/>
    <s v=""/>
    <s v=""/>
    <s v=""/>
    <d v="2023-02-03T00:00:00"/>
    <n v="3600"/>
    <s v="P1723-462439-002"/>
    <s v="99 : Closed"/>
    <n v="32"/>
    <n v="16"/>
    <n v="16"/>
    <n v="16"/>
    <n v="0"/>
    <s v="Y"/>
    <s v="N"/>
    <s v=""/>
    <s v=""/>
    <s v="2023/02/26"/>
    <n v="2"/>
    <n v="11"/>
    <s v="IN"/>
    <s v="IN"/>
    <s v="N"/>
    <d v="2023-01-18T09:06:04"/>
    <s v="00144290"/>
    <s v="INOUE Moeko[FRVN:Production Planning]"/>
    <s v="Production Plan Excel"/>
    <d v="2023-02-03T13:21:58"/>
    <s v="00202933"/>
    <s v="TOMITA Namiyo[UQJP:Global Merchandising Planning Global](冨田 奈美代)"/>
    <s v="Update From PO"/>
    <x v="1"/>
    <x v="35"/>
    <d v="2023-02-26T00:00:00"/>
    <d v="2023-01-24T00:00:00"/>
    <s v="Past"/>
    <n v="33"/>
    <m/>
    <n v="33"/>
    <n v="118800"/>
    <m/>
    <x v="2"/>
  </r>
  <r>
    <n v="38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s v=""/>
    <d v="2023-07-31T00:00:00"/>
    <d v="2023-08-31T00:00:00"/>
    <x v="5"/>
    <n v="85169850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0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35"/>
    <d v="2023-03-18T00:00:00"/>
    <d v="2023-01-24T00:00:00"/>
    <s v="Past"/>
    <n v="53"/>
    <m/>
    <n v="53"/>
    <n v="0"/>
    <m/>
    <x v="0"/>
  </r>
  <r>
    <n v="38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d v="2023-04-10T00:00:00"/>
    <d v="2023-07-31T00:00:00"/>
    <d v="2023-08-31T00:00:00"/>
    <x v="5"/>
    <n v="84872052"/>
    <s v="2nd"/>
    <x v="0"/>
    <d v="2023-02-06T00:00:00"/>
    <n v="4464"/>
    <n v="714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464"/>
    <s v="T1723-462440-001"/>
    <s v="05 : Vendor Accepted"/>
    <s v=""/>
    <d v="2022-11-29T00:00:00"/>
    <s v=""/>
    <s v=""/>
    <s v=""/>
    <s v=""/>
    <d v="2023-01-17T00:00:00"/>
    <n v="4464"/>
    <s v="P1723-462440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6"/>
    <d v="2022-12-07T00:00:00"/>
    <d v="2022-11-08T00:00:00"/>
    <s v="Past"/>
    <n v="29"/>
    <m/>
    <n v="29"/>
    <n v="129456"/>
    <m/>
    <x v="2"/>
  </r>
  <r>
    <n v="38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s v=""/>
    <d v="2023-07-31T00:00:00"/>
    <d v="2023-08-31T00:00:00"/>
    <x v="5"/>
    <n v="85277152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6"/>
    <d v="2023-02-08T00:00:00"/>
    <d v="2023-01-24T00:00:00"/>
    <s v="Past"/>
    <n v="15"/>
    <m/>
    <n v="15"/>
    <n v="0"/>
    <m/>
    <x v="0"/>
  </r>
  <r>
    <n v="38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5"/>
    <s v="2nd"/>
    <x v="0"/>
    <d v="2023-02-06T00:00:00"/>
    <n v="5280"/>
    <n v="844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1-001"/>
    <s v="05 : Vendor Accepted"/>
    <s v=""/>
    <d v="2022-11-29T00:00:00"/>
    <s v=""/>
    <s v=""/>
    <s v=""/>
    <s v=""/>
    <d v="2023-01-17T00:00:00"/>
    <n v="5280"/>
    <s v="P1723-462441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9"/>
    <d v="2022-12-07T00:00:00"/>
    <d v="2022-11-08T00:00:00"/>
    <s v="Past"/>
    <n v="29"/>
    <m/>
    <n v="29"/>
    <n v="153120"/>
    <m/>
    <x v="2"/>
  </r>
  <r>
    <n v="38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3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18T00:00:00"/>
    <d v="2023-01-24T00:00:00"/>
    <s v="Past"/>
    <n v="25"/>
    <m/>
    <n v="25"/>
    <n v="0"/>
    <m/>
    <x v="0"/>
  </r>
  <r>
    <n v="38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169854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2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49"/>
    <d v="2023-03-18T00:00:00"/>
    <d v="2023-01-24T00:00:00"/>
    <s v="Past"/>
    <n v="53"/>
    <m/>
    <n v="53"/>
    <n v="0"/>
    <m/>
    <x v="0"/>
  </r>
  <r>
    <n v="39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8"/>
    <s v="1st"/>
    <x v="0"/>
    <d v="2023-02-06T00:00:00"/>
    <n v="5280"/>
    <n v="844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2-001"/>
    <s v="05 : Vendor Accepted"/>
    <s v=""/>
    <d v="2022-11-29T00:00:00"/>
    <s v=""/>
    <s v=""/>
    <s v=""/>
    <s v=""/>
    <d v="2023-01-17T00:00:00"/>
    <n v="5280"/>
    <s v="P1723-462442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50"/>
    <d v="2022-12-07T00:00:00"/>
    <d v="2022-11-08T00:00:00"/>
    <s v="Past"/>
    <n v="29"/>
    <m/>
    <n v="29"/>
    <n v="153120"/>
    <m/>
    <x v="2"/>
  </r>
  <r>
    <n v="39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5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50"/>
    <d v="2023-02-08T00:00:00"/>
    <d v="2023-01-24T00:00:00"/>
    <s v="Past"/>
    <n v="15"/>
    <m/>
    <n v="15"/>
    <n v="0"/>
    <m/>
    <x v="0"/>
  </r>
  <r>
    <n v="39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9.9"/>
    <s v="1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0"/>
    <n v="550"/>
    <n v="0"/>
    <n v="0"/>
    <n v="0"/>
    <d v="2023-08-15T00:00:00"/>
    <s v="Pub"/>
    <d v="2023-05-24T00:00:00"/>
    <d v="2023-12-31T00:00:00"/>
    <d v="2024-01-31T00:00:00"/>
    <x v="2"/>
    <n v="85504391"/>
    <s v="1st"/>
    <x v="4"/>
    <d v="2023-06-05T00:00:00"/>
    <n v="560"/>
    <n v="896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560"/>
    <s v="T1723-466910-001"/>
    <s v="05 : Vendor Accepted"/>
    <s v=""/>
    <d v="2023-05-09T00:00:00"/>
    <s v=""/>
    <s v=""/>
    <s v=""/>
    <s v=""/>
    <d v="2023-05-05T00:00:00"/>
    <n v="560"/>
    <s v="P1723-466910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2"/>
    <d v="2023-06-14T00:00:00"/>
    <d v="2023-04-19T00:00:00"/>
    <s v="Past"/>
    <n v="56"/>
    <m/>
    <n v="56"/>
    <n v="31360"/>
    <m/>
    <x v="2"/>
  </r>
  <r>
    <n v="39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9.9"/>
    <s v="1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8-15T00:00:00"/>
    <s v="Pub"/>
    <d v="2023-05-24T00:00:00"/>
    <d v="2023-12-31T00:00:00"/>
    <d v="2024-01-31T00:00:00"/>
    <x v="2"/>
    <n v="85504392"/>
    <s v="1st"/>
    <x v="4"/>
    <d v="2023-06-05T00:00:00"/>
    <n v="448"/>
    <n v="717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448"/>
    <s v="T1723-467056-001"/>
    <s v="05 : Vendor Accepted"/>
    <s v=""/>
    <d v="2023-05-09T00:00:00"/>
    <s v=""/>
    <s v=""/>
    <s v=""/>
    <s v=""/>
    <d v="2023-05-05T00:00:00"/>
    <n v="448"/>
    <s v="P1723-467056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3"/>
    <d v="2023-06-14T00:00:00"/>
    <d v="2023-04-19T00:00:00"/>
    <s v="Past"/>
    <n v="56"/>
    <m/>
    <n v="56"/>
    <n v="25088"/>
    <m/>
    <x v="2"/>
  </r>
  <r>
    <n v="394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9.9"/>
    <s v="17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1600"/>
    <n v="1600"/>
    <n v="0"/>
    <n v="0"/>
    <n v="0"/>
    <d v="2023-09-01T00:00:00"/>
    <s v="Pub"/>
    <d v="2023-07-03T00:00:00"/>
    <d v="2023-09-30T00:00:00"/>
    <d v="2023-10-30T00:00:00"/>
    <x v="1"/>
    <n v="85433874"/>
    <s v="1st"/>
    <x v="8"/>
    <d v="2023-07-03T00:00:00"/>
    <n v="1600"/>
    <n v="16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1600"/>
    <s v="F17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1600"/>
    <s v="T1723-466224-001"/>
    <s v="33 : Approval Not Required"/>
    <s v=""/>
    <d v="2023-06-29T00:00:00"/>
    <s v=""/>
    <s v=""/>
    <s v=""/>
    <s v=""/>
    <d v="2023-06-28T00:00:00"/>
    <n v="1600"/>
    <s v="P1723-466224-002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18T00:00:00"/>
    <d v="2023-03-24T00:00:00"/>
    <s v="Past"/>
    <n v="147"/>
    <m/>
    <n v="147"/>
    <n v="235200"/>
    <m/>
    <x v="2"/>
  </r>
  <r>
    <n v="395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9.9"/>
    <s v="17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800"/>
    <n v="800"/>
    <n v="0"/>
    <n v="0"/>
    <n v="0"/>
    <d v="2023-09-01T00:00:00"/>
    <s v="Pub"/>
    <d v="2023-07-03T00:00:00"/>
    <d v="2023-09-30T00:00:00"/>
    <d v="2023-10-30T00:00:00"/>
    <x v="1"/>
    <n v="85433875"/>
    <s v="1st"/>
    <x v="8"/>
    <d v="2023-07-03T00:00:00"/>
    <n v="800"/>
    <n v="8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800"/>
    <s v="F17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0"/>
    <s v="T1723-466225-001"/>
    <s v="33 : Approval Not Required"/>
    <s v=""/>
    <d v="2023-06-29T00:00:00"/>
    <s v=""/>
    <s v=""/>
    <s v=""/>
    <s v=""/>
    <d v="2023-06-28T00:00:00"/>
    <n v="800"/>
    <s v="P1723-466225-001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18T00:00:00"/>
    <d v="2023-03-24T00:00:00"/>
    <s v="Past"/>
    <n v="147"/>
    <m/>
    <n v="147"/>
    <n v="117600"/>
    <m/>
    <x v="2"/>
  </r>
  <r>
    <n v="396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1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4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397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1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4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398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1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6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399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1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7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400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1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8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401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223421"/>
    <s v="1st"/>
    <x v="1"/>
    <d v="2023-03-06T00:00:00"/>
    <n v="2512"/>
    <n v="376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2512"/>
    <s v="T2523-459529-002"/>
    <s v="05 : Vendor Accepted"/>
    <s v=""/>
    <d v="2023-01-17T00:00:00"/>
    <s v=""/>
    <s v=""/>
    <s v=""/>
    <s v=""/>
    <d v="2023-01-16T00:00:00"/>
    <n v="2512"/>
    <s v="P2523-459529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16:41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7"/>
    <d v="2023-04-07T00:00:00"/>
    <d v="2023-01-05T00:00:00"/>
    <s v="Past"/>
    <n v="92"/>
    <m/>
    <n v="92"/>
    <n v="231104"/>
    <m/>
    <x v="2"/>
  </r>
  <r>
    <n v="402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447033"/>
    <s v="1st"/>
    <x v="3"/>
    <d v="2023-04-24T00:00:00"/>
    <n v="1504"/>
    <n v="2256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1328"/>
    <s v="F2523-0005123654-002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9T00:00:00"/>
    <n v="1504"/>
    <s v="T2523-459529-003"/>
    <s v="05 : Vendor Accepted"/>
    <s v=""/>
    <d v="2023-04-24T00:00:00"/>
    <s v=""/>
    <s v=""/>
    <s v=""/>
    <s v=""/>
    <d v="2023-04-28T00:00:00"/>
    <n v="1504"/>
    <s v="P2523-459529-002"/>
    <s v="99 : Closed"/>
    <n v="32"/>
    <n v="16"/>
    <n v="16"/>
    <n v="16"/>
    <n v="0"/>
    <s v="Y"/>
    <s v="N"/>
    <s v=""/>
    <s v=""/>
    <s v="2023/05/21"/>
    <n v="7"/>
    <n v="23"/>
    <s v="IN"/>
    <s v="IN"/>
    <s v="N"/>
    <d v="2023-03-17T11:08:40"/>
    <s v="00731088"/>
    <s v="ZHANG Hongxian[FRSH:PDSH Cut and Sewn Apparel Production MD](张 红仙)"/>
    <s v="Production Plan Excel"/>
    <d v="2023-04-28T15:31:12"/>
    <s v="00119579"/>
    <s v="TSUTSUMI Shunichi[UQJP:Global Merchandising Planning Global](堤見 俊一)"/>
    <s v="Update From PO"/>
    <x v="1"/>
    <x v="27"/>
    <d v="2023-05-21T00:00:00"/>
    <d v="2023-04-14T00:00:00"/>
    <s v="Past"/>
    <n v="37"/>
    <m/>
    <n v="37"/>
    <n v="55648"/>
    <m/>
    <x v="3"/>
  </r>
  <r>
    <n v="403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4-24T00:00:00"/>
    <d v="2023-07-30T00:00:00"/>
    <d v="2023-09-30T00:00:00"/>
    <x v="4"/>
    <n v="85223413"/>
    <s v="1st"/>
    <x v="1"/>
    <d v="2023-03-06T00:00:00"/>
    <n v="1696"/>
    <n v="254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696"/>
    <s v="T2523-461786-002"/>
    <s v="05 : Vendor Accepted"/>
    <s v=""/>
    <d v="2023-01-17T00:00:00"/>
    <s v=""/>
    <s v=""/>
    <s v=""/>
    <s v=""/>
    <d v="2023-01-16T00:00:00"/>
    <n v="1696"/>
    <s v="P2523-461786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8"/>
    <d v="2023-04-07T00:00:00"/>
    <d v="2023-01-05T00:00:00"/>
    <s v="Past"/>
    <n v="92"/>
    <m/>
    <n v="92"/>
    <n v="156032"/>
    <m/>
    <x v="2"/>
  </r>
  <r>
    <n v="404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3-20T00:00:00"/>
    <d v="2023-07-30T00:00:00"/>
    <d v="2023-09-30T00:00:00"/>
    <x v="4"/>
    <n v="85447034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864"/>
    <s v="F2523-0005123654-003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86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8"/>
    <d v="2023-05-14T00:00:00"/>
    <d v="2023-04-14T00:00:00"/>
    <s v="Past"/>
    <n v="30"/>
    <m/>
    <n v="30"/>
    <n v="0"/>
    <m/>
    <x v="0"/>
  </r>
  <r>
    <n v="405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4-24T00:00:00"/>
    <d v="2023-07-30T00:00:00"/>
    <d v="2023-09-30T00:00:00"/>
    <x v="4"/>
    <n v="85223416"/>
    <s v="1st"/>
    <x v="1"/>
    <d v="2023-03-06T00:00:00"/>
    <n v="1216"/>
    <n v="182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216"/>
    <s v="T2523-461787-002"/>
    <s v="05 : Vendor Accepted"/>
    <s v=""/>
    <d v="2023-01-17T00:00:00"/>
    <s v=""/>
    <s v=""/>
    <s v=""/>
    <s v=""/>
    <d v="2023-01-16T00:00:00"/>
    <n v="1216"/>
    <s v="P2523-461787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9"/>
    <d v="2023-04-07T00:00:00"/>
    <d v="2023-01-05T00:00:00"/>
    <s v="Past"/>
    <n v="92"/>
    <m/>
    <n v="92"/>
    <n v="111872"/>
    <m/>
    <x v="2"/>
  </r>
  <r>
    <n v="406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3-20T00:00:00"/>
    <d v="2023-07-30T00:00:00"/>
    <d v="2023-09-30T00:00:00"/>
    <x v="4"/>
    <n v="85447035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704"/>
    <s v="F25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70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9"/>
    <d v="2023-05-14T00:00:00"/>
    <d v="2023-04-14T00:00:00"/>
    <s v="Past"/>
    <n v="30"/>
    <m/>
    <n v="30"/>
    <n v="0"/>
    <m/>
    <x v="0"/>
  </r>
  <r>
    <n v="407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277812"/>
    <s v="1st"/>
    <x v="6"/>
    <d v="2023-05-01T00:00:00"/>
    <n v="1120"/>
    <n v="1792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2000"/>
    <s v="F25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1120"/>
    <s v="T2523-462904-001"/>
    <s v="05 : Vendor Accepted"/>
    <s v=""/>
    <d v="2023-04-14T00:00:00"/>
    <s v=""/>
    <s v=""/>
    <s v=""/>
    <d v="2023-02-13T00:00:00"/>
    <d v="2023-04-19T00:00:00"/>
    <n v="1120"/>
    <s v="P2523-462904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1-19T09:51:29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0"/>
    <d v="2023-06-05T00:00:00"/>
    <d v="2023-03-14T00:00:00"/>
    <s v="Past"/>
    <n v="83"/>
    <m/>
    <n v="83"/>
    <n v="92960"/>
    <m/>
    <x v="2"/>
  </r>
  <r>
    <n v="408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605590"/>
    <s v="2nd"/>
    <x v="4"/>
    <d v="2023-06-05T00:00:00"/>
    <n v="464"/>
    <n v="742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64"/>
    <s v="T2523-462904-002"/>
    <s v="05 : Vendor Accepted"/>
    <s v=""/>
    <d v="2023-06-16T00:00:00"/>
    <s v=""/>
    <s v=""/>
    <s v=""/>
    <s v=""/>
    <d v="2023-06-14T00:00:00"/>
    <n v="464"/>
    <s v="P2523-462904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30"/>
    <d v="2023-06-28T00:00:00"/>
    <d v="2023-06-06T00:00:00"/>
    <s v="Past"/>
    <n v="22"/>
    <m/>
    <n v="22"/>
    <n v="10208"/>
    <m/>
    <x v="3"/>
  </r>
  <r>
    <n v="409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d v="2023-06-14T00:00:00"/>
    <d v="2023-10-31T00:00:00"/>
    <d v="2023-12-31T00:00:00"/>
    <x v="3"/>
    <n v="85415450"/>
    <s v="1st"/>
    <x v="6"/>
    <d v="2023-05-01T00:00:00"/>
    <n v="1008"/>
    <n v="1613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008"/>
    <s v="T2523-459552-001"/>
    <s v="05 : Vendor Accepted"/>
    <s v=""/>
    <d v="2023-04-14T00:00:00"/>
    <s v=""/>
    <s v=""/>
    <s v=""/>
    <s v=""/>
    <d v="2023-04-19T00:00:00"/>
    <n v="1008"/>
    <s v="P2523-459552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1"/>
    <d v="2023-06-05T00:00:00"/>
    <d v="2023-03-14T00:00:00"/>
    <s v="Past"/>
    <n v="83"/>
    <m/>
    <n v="83"/>
    <n v="83664"/>
    <m/>
    <x v="2"/>
  </r>
  <r>
    <n v="410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s v=""/>
    <d v="2023-10-31T00:00:00"/>
    <d v="2023-12-31T00:00:00"/>
    <x v="3"/>
    <n v="85605587"/>
    <s v="2nd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23/06/16"/>
    <s v=""/>
    <s v=""/>
    <s v=""/>
    <s v=""/>
    <n v="0"/>
    <s v=""/>
    <s v=""/>
    <n v="32"/>
    <n v="16"/>
    <n v="16"/>
    <n v="16"/>
    <n v="1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07:34:34"/>
    <s v="00691381"/>
    <s v="MORITA SHUN[FRSH:PDSH Production Planning](森田 峻)"/>
    <s v="Production View"/>
    <x v="0"/>
    <x v="31"/>
    <d v="2023-06-28T00:00:00"/>
    <d v="2023-06-06T00:00:00"/>
    <s v="Past"/>
    <n v="22"/>
    <m/>
    <n v="22"/>
    <n v="0"/>
    <m/>
    <x v="0"/>
  </r>
  <r>
    <n v="411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415452"/>
    <s v="1st"/>
    <x v="6"/>
    <d v="2023-05-01T00:00:00"/>
    <n v="1200"/>
    <n v="1920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"/>
    <s v="T2523-466058-001"/>
    <s v="05 : Vendor Accepted"/>
    <s v=""/>
    <d v="2023-04-14T00:00:00"/>
    <s v=""/>
    <s v=""/>
    <s v=""/>
    <s v=""/>
    <d v="2023-04-19T00:00:00"/>
    <n v="1200"/>
    <s v="P2523-466058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4"/>
    <d v="2023-06-05T00:00:00"/>
    <d v="2023-03-14T00:00:00"/>
    <s v="Past"/>
    <n v="83"/>
    <m/>
    <n v="83"/>
    <n v="99600"/>
    <m/>
    <x v="2"/>
  </r>
  <r>
    <n v="412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605594"/>
    <s v="2nd"/>
    <x v="4"/>
    <d v="2023-06-05T00:00:00"/>
    <n v="304"/>
    <n v="486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04"/>
    <s v="T2523-466058-002"/>
    <s v="05 : Vendor Accepted"/>
    <s v=""/>
    <d v="2023-06-16T00:00:00"/>
    <s v=""/>
    <s v=""/>
    <s v=""/>
    <s v=""/>
    <d v="2023-06-14T00:00:00"/>
    <n v="304"/>
    <s v="P2523-466058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4"/>
    <d v="2023-06-28T00:00:00"/>
    <d v="2023-06-06T00:00:00"/>
    <s v="Past"/>
    <n v="22"/>
    <m/>
    <n v="22"/>
    <n v="6688"/>
    <m/>
    <x v="3"/>
  </r>
  <r>
    <n v="413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415453"/>
    <s v="1st"/>
    <x v="6"/>
    <d v="2023-05-01T00:00:00"/>
    <n v="912"/>
    <n v="1459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912"/>
    <s v="T2523-466059-001"/>
    <s v="05 : Vendor Accepted"/>
    <s v=""/>
    <d v="2023-04-14T00:00:00"/>
    <s v=""/>
    <s v=""/>
    <s v=""/>
    <s v=""/>
    <d v="2023-04-19T00:00:00"/>
    <n v="912"/>
    <s v="P2523-466059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5"/>
    <d v="2023-06-05T00:00:00"/>
    <d v="2023-03-14T00:00:00"/>
    <s v="Past"/>
    <n v="83"/>
    <m/>
    <n v="83"/>
    <n v="75696"/>
    <m/>
    <x v="2"/>
  </r>
  <r>
    <n v="414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605598"/>
    <s v="2nd"/>
    <x v="4"/>
    <d v="2023-06-05T00:00:00"/>
    <n v="544"/>
    <n v="870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44"/>
    <s v="T2523-466059-002"/>
    <s v="05 : Vendor Accepted"/>
    <s v=""/>
    <d v="2023-06-16T00:00:00"/>
    <s v=""/>
    <s v=""/>
    <s v=""/>
    <s v=""/>
    <d v="2023-06-14T00:00:00"/>
    <n v="544"/>
    <s v="P2523-466059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5"/>
    <d v="2023-06-28T00:00:00"/>
    <d v="2023-06-06T00:00:00"/>
    <s v="Past"/>
    <n v="22"/>
    <m/>
    <n v="22"/>
    <n v="11968"/>
    <m/>
    <x v="3"/>
  </r>
  <r>
    <n v="415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415454"/>
    <s v="1st"/>
    <x v="4"/>
    <d v="2023-06-05T00:00:00"/>
    <n v="1424"/>
    <n v="2278"/>
    <s v="Ship"/>
    <s v="Ph1"/>
    <s v="●"/>
    <d v="2023-07-19T00:00:00"/>
    <d v="2023-07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24"/>
    <s v="T2523-466060-001"/>
    <s v="05 : Vendor Accepted"/>
    <s v=""/>
    <d v="2023-05-01T00:00:00"/>
    <s v=""/>
    <s v=""/>
    <s v=""/>
    <s v=""/>
    <d v="2023-04-26T00:00:00"/>
    <n v="1424"/>
    <s v="P2523-466060-001"/>
    <s v="05 : Vendor Accepted"/>
    <n v="32"/>
    <n v="16"/>
    <n v="16"/>
    <n v="16"/>
    <n v="0"/>
    <s v="Y"/>
    <s v="N"/>
    <s v=""/>
    <s v=""/>
    <s v="2023/06/19"/>
    <n v="7"/>
    <n v="23"/>
    <s v="IN"/>
    <s v="IN"/>
    <s v="N"/>
    <d v="2023-03-07T16:04:32"/>
    <s v="00144290"/>
    <s v="INOUE Moeko[FRVN:Production Planning]"/>
    <s v="Production Plan Excel"/>
    <d v="2023-05-29T00:21:57"/>
    <s v="00651092"/>
    <s v="KAWASAKI Kenta[FRIN:Production Planning](川﨑 健太)"/>
    <s v="Production Plan Excel"/>
    <x v="1"/>
    <x v="26"/>
    <d v="2023-06-19T00:00:00"/>
    <d v="2023-03-14T00:00:00"/>
    <s v="Past"/>
    <n v="97"/>
    <m/>
    <n v="97"/>
    <n v="138128"/>
    <m/>
    <x v="2"/>
  </r>
  <r>
    <n v="416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605602"/>
    <s v="2nd"/>
    <x v="4"/>
    <d v="2023-06-05T00:00:00"/>
    <n v="336"/>
    <n v="538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36"/>
    <s v="T2523-466060-002"/>
    <s v="05 : Vendor Accepted"/>
    <s v=""/>
    <d v="2023-06-16T00:00:00"/>
    <s v=""/>
    <s v=""/>
    <s v=""/>
    <s v=""/>
    <d v="2023-06-14T00:00:00"/>
    <n v="336"/>
    <s v="P2523-466060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6"/>
    <d v="2023-06-28T00:00:00"/>
    <d v="2023-06-06T00:00:00"/>
    <s v="Past"/>
    <n v="22"/>
    <m/>
    <n v="22"/>
    <n v="7392"/>
    <m/>
    <x v="3"/>
  </r>
  <r>
    <n v="417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5-03T00:00:00"/>
    <d v="2023-08-31T00:00:00"/>
    <d v="2023-09-30T00:00:00"/>
    <x v="4"/>
    <n v="84857206"/>
    <s v="1st"/>
    <x v="0"/>
    <d v="2023-02-06T00:00:00"/>
    <n v="2304"/>
    <n v="3456"/>
    <s v="Ship"/>
    <s v="Ph1"/>
    <s v="●"/>
    <d v="2023-04-15T00:00:00"/>
    <d v="2023-04-15T00:00:00"/>
    <d v="2023-04-15T00:00:00"/>
    <s v=""/>
    <s v=""/>
    <s v=""/>
    <s v=""/>
    <d v="2022-11-01T00:00:00"/>
    <s v=""/>
    <n v="0"/>
    <s v=""/>
    <s v=""/>
    <s v=""/>
    <d v="2022-11-22T00:00:00"/>
    <s v="22/11/22"/>
    <d v="2022-11-22T00:00:00"/>
    <s v=""/>
    <d v="2022-11-01T00:00:00"/>
    <d v="2022-11-22T00:00:00"/>
    <n v="18000"/>
    <s v="F2723-0005123654-008"/>
    <s v="05 : Vendor Accepted"/>
    <s v=""/>
    <s v=""/>
    <s v=""/>
    <s v=""/>
    <s v=""/>
    <d v="2022-11-01T00:00:00"/>
    <s v=""/>
    <n v="0"/>
    <s v=""/>
    <s v=""/>
    <s v=""/>
    <d v="2022-12-27T00:00:00"/>
    <s v="22/12/27_x000a_"/>
    <d v="2023-03-07T00:00:00"/>
    <s v=""/>
    <d v="2022-11-01T00:00:00"/>
    <d v="2022-12-23T00:00:00"/>
    <n v="2304"/>
    <s v="T2723-459529-001"/>
    <s v="05 : Vendor Accepted"/>
    <s v=""/>
    <d v="2023-01-17T00:00:00"/>
    <s v=""/>
    <d v="2023-03-14T00:00:00"/>
    <s v=""/>
    <d v="2022-11-01T00:00:00"/>
    <d v="2023-01-13T00:00:00"/>
    <n v="2304"/>
    <s v="P2723-459529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1-02T00:00:40"/>
    <s v="APIPRM223"/>
    <s v=""/>
    <s v="Automatic Planning"/>
    <d v="2023-02-19T00:22:58"/>
    <s v="00651092"/>
    <s v="KAWASAKI Kenta[FRIN:Production Planning](川﨑 健太)"/>
    <s v="Production Plan Excel"/>
    <x v="1"/>
    <x v="27"/>
    <d v="2023-03-25T00:00:00"/>
    <d v="2022-12-27T00:00:00"/>
    <s v="Past"/>
    <n v="88"/>
    <m/>
    <n v="88"/>
    <n v="202752"/>
    <m/>
    <x v="2"/>
  </r>
  <r>
    <n v="418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3-16T00:00:00"/>
    <d v="2023-08-31T00:00:00"/>
    <d v="2023-09-30T00:00:00"/>
    <x v="4"/>
    <n v="85441855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1116"/>
    <s v="F2723-0005123654-017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7"/>
    <d v="2023-05-05T00:00:00"/>
    <d v="2023-04-14T00:00:00"/>
    <s v="Past"/>
    <n v="21"/>
    <m/>
    <n v="21"/>
    <n v="0"/>
    <m/>
    <x v="0"/>
  </r>
  <r>
    <n v="419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189799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6-002"/>
    <s v="05 : Vendor Accepted"/>
    <s v=""/>
    <d v="2023-01-17T00:00:00"/>
    <s v=""/>
    <s v=""/>
    <s v=""/>
    <s v=""/>
    <d v="2023-01-13T00:00:00"/>
    <n v="2736"/>
    <s v="P2723-461786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8"/>
    <d v="2023-03-25T00:00:00"/>
    <d v="2022-12-27T00:00:00"/>
    <s v="Past"/>
    <n v="88"/>
    <m/>
    <n v="88"/>
    <n v="240768"/>
    <m/>
    <x v="2"/>
  </r>
  <r>
    <n v="420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441856"/>
    <s v="1st"/>
    <x v="3"/>
    <d v="2023-04-24T00:00:00"/>
    <n v="1792"/>
    <n v="2688"/>
    <s v="Ship"/>
    <s v="Ph3(Adj)"/>
    <s v=""/>
    <d v="2023-06-10T00:00:00"/>
    <d v="2023-06-10T00:00:00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684"/>
    <s v="F2723-0005123654-018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d v="2023-04-13T00:00:00"/>
    <n v="1792"/>
    <s v="T2723-461786-003"/>
    <s v="05 : Vendor Accepted"/>
    <s v=""/>
    <d v="2023-04-24T00:00:00"/>
    <s v=""/>
    <s v=""/>
    <s v=""/>
    <s v=""/>
    <d v="2023-05-09T00:00:00"/>
    <n v="1792"/>
    <s v="P2723-461786-002"/>
    <s v="99 : Closed"/>
    <n v="32"/>
    <n v="16"/>
    <n v="16"/>
    <n v="48"/>
    <n v="0"/>
    <s v="Y"/>
    <s v="N"/>
    <s v=""/>
    <s v=""/>
    <s v="2023/05/20"/>
    <n v="7"/>
    <n v="14"/>
    <s v="IN"/>
    <s v="IN"/>
    <s v="N"/>
    <d v="2023-03-16T15:38:21"/>
    <s v="00731088"/>
    <s v="ZHANG Hongxian[FRSH:PDSH Cut and Sewn Apparel Production MD](张 红仙)"/>
    <s v="Production Plan Excel"/>
    <d v="2023-05-09T16:58:41"/>
    <s v="01017788"/>
    <s v="MAH HAW FONG[UQMY:Merchandising Planning]"/>
    <s v="Update From PO"/>
    <x v="1"/>
    <x v="28"/>
    <d v="2023-05-20T00:00:00"/>
    <d v="2023-04-14T00:00:00"/>
    <s v="Past"/>
    <n v="36"/>
    <m/>
    <n v="36"/>
    <n v="64512"/>
    <m/>
    <x v="3"/>
  </r>
  <r>
    <n v="421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d v="2023-04-10T00:00:00"/>
    <d v="2023-08-31T00:00:00"/>
    <d v="2023-09-30T00:00:00"/>
    <x v="4"/>
    <n v="85189802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7-002"/>
    <s v="05 : Vendor Accepted"/>
    <s v=""/>
    <d v="2023-01-17T00:00:00"/>
    <s v=""/>
    <s v=""/>
    <s v=""/>
    <s v=""/>
    <d v="2023-01-13T00:00:00"/>
    <n v="2736"/>
    <s v="P2723-461787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9"/>
    <d v="2023-03-25T00:00:00"/>
    <d v="2022-12-27T00:00:00"/>
    <s v="Past"/>
    <n v="88"/>
    <m/>
    <n v="88"/>
    <n v="240768"/>
    <m/>
    <x v="2"/>
  </r>
  <r>
    <n v="422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s v=""/>
    <d v="2023-08-31T00:00:00"/>
    <d v="2023-09-30T00:00:00"/>
    <x v="4"/>
    <n v="85441857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1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4-10T04:06:14"/>
    <s v="00651092"/>
    <s v="KAWASAKI Kenta[FRIN:Production Planning](川﨑 健太)"/>
    <s v="Production View"/>
    <x v="0"/>
    <x v="29"/>
    <d v="2023-05-05T00:00:00"/>
    <d v="2023-04-14T00:00:00"/>
    <s v="Past"/>
    <n v="21"/>
    <m/>
    <n v="21"/>
    <n v="0"/>
    <m/>
    <x v="0"/>
  </r>
  <r>
    <n v="423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.9"/>
    <s v="27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05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5"/>
    <d v="2023-03-25T00:00:00"/>
    <d v="2022-12-27T00:00:00"/>
    <s v="Past"/>
    <n v="88"/>
    <m/>
    <n v="88"/>
    <n v="0"/>
    <m/>
    <x v="0"/>
  </r>
  <r>
    <n v="424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.9"/>
    <s v="27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44"/>
    <n v="2544"/>
    <n v="0"/>
    <n v="0"/>
    <n v="0"/>
    <d v="2023-05-01T00:00:00"/>
    <s v="Pub"/>
    <s v=""/>
    <d v="2023-08-31T00:00:00"/>
    <d v="2023-09-30T00:00:00"/>
    <x v="4"/>
    <n v="85189808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6"/>
    <d v="2023-03-25T00:00:00"/>
    <d v="2022-12-27T00:00:00"/>
    <s v="Past"/>
    <n v="88"/>
    <m/>
    <n v="88"/>
    <n v="0"/>
    <m/>
    <x v="0"/>
  </r>
  <r>
    <n v="425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.9"/>
    <s v="27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11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7"/>
    <d v="2023-03-25T00:00:00"/>
    <d v="2022-12-27T00:00:00"/>
    <s v="Past"/>
    <n v="88"/>
    <m/>
    <n v="88"/>
    <n v="0"/>
    <m/>
    <x v="0"/>
  </r>
  <r>
    <n v="42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d v="2023-03-20T00:00:00"/>
    <d v="2023-07-31T00:00:00"/>
    <d v="2023-07-31T00:00:00"/>
    <x v="5"/>
    <n v="84680666"/>
    <s v="1st"/>
    <x v="2"/>
    <d v="2023-01-02T00:00:00"/>
    <n v="3904"/>
    <n v="624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25000"/>
    <s v="F2723-0005123654-005"/>
    <s v="05 : Vendor Accepted"/>
    <s v=""/>
    <s v=""/>
    <s v=""/>
    <s v=""/>
    <s v=""/>
    <d v="2022-09-06T00:00:00"/>
    <s v=""/>
    <n v="0"/>
    <s v=""/>
    <s v=""/>
    <s v=""/>
    <d v="2022-11-08T00:00:00"/>
    <s v="22/11/08_x000a_"/>
    <s v=""/>
    <s v=""/>
    <d v="2022-09-06T00:00:00"/>
    <d v="2022-11-03T00:00:00"/>
    <n v="3904"/>
    <s v="T2723-459526-001"/>
    <s v="05 : Vendor Accepted"/>
    <s v=""/>
    <d v="2022-11-29T00:00:00"/>
    <s v=""/>
    <s v=""/>
    <s v=""/>
    <d v="2022-09-06T00:00:00"/>
    <d v="2022-11-22T00:00:00"/>
    <n v="3904"/>
    <s v="P2723-45952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7T00:00:00"/>
    <d v="2022-11-08T00:00:00"/>
    <s v="Past"/>
    <n v="91"/>
    <m/>
    <n v="91"/>
    <n v="355264"/>
    <m/>
    <x v="2"/>
  </r>
  <r>
    <n v="42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5277143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210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3T00:00:00"/>
    <d v="2023-01-24T00:00:00"/>
    <s v="Past"/>
    <n v="20"/>
    <m/>
    <n v="20"/>
    <n v="0"/>
    <m/>
    <x v="0"/>
  </r>
  <r>
    <n v="42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4948341"/>
    <s v="3rd"/>
    <x v="3"/>
    <d v="2023-04-24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4T00:00:00"/>
    <s v="22/11/22_x000a_"/>
    <s v=""/>
    <s v=""/>
    <s v=""/>
    <s v=""/>
    <n v="0"/>
    <s v=""/>
    <s v=""/>
    <s v=""/>
    <d v="2023-04-14T00:00:00"/>
    <s v=""/>
    <s v=""/>
    <s v=""/>
    <s v=""/>
    <s v=""/>
    <n v="0"/>
    <s v=""/>
    <s v=""/>
    <n v="32"/>
    <n v="16"/>
    <n v="16"/>
    <n v="48"/>
    <n v="996"/>
    <s v="Y"/>
    <s v="N"/>
    <s v=""/>
    <s v=""/>
    <s v=""/>
    <n v="7"/>
    <n v="14"/>
    <s v="IN"/>
    <s v="IN"/>
    <s v="N"/>
    <d v="2022-11-12T22:03:21"/>
    <s v="00651092"/>
    <s v="KAWASAKI Kenta[FRIN:Production Planning](川﨑 健太)"/>
    <s v="Production Plan Excel"/>
    <d v="2023-03-17T19:41:46"/>
    <s v="plnprp20615bl01PrdplnSend"/>
    <s v=""/>
    <s v="Fix Flag Update"/>
    <x v="0"/>
    <x v="32"/>
    <d v="2023-04-24T00:00:00"/>
    <d v="2023-04-04T00:00:00"/>
    <s v="Past"/>
    <n v="20"/>
    <m/>
    <n v="20"/>
    <n v="0"/>
    <m/>
    <x v="0"/>
  </r>
  <r>
    <n v="42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3-03-03T00:00:00"/>
    <d v="2023-07-31T00:00:00"/>
    <d v="2023-07-31T00:00:00"/>
    <x v="5"/>
    <n v="84837884"/>
    <s v="1st"/>
    <x v="2"/>
    <d v="2023-01-02T00:00:00"/>
    <n v="3712"/>
    <n v="593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3712"/>
    <s v="T2723-462436-001"/>
    <s v="05 : Vendor Accepted"/>
    <s v=""/>
    <d v="2022-11-29T00:00:00"/>
    <s v=""/>
    <s v=""/>
    <s v=""/>
    <d v="2022-10-25T00:00:00"/>
    <d v="2022-11-22T00:00:00"/>
    <n v="3712"/>
    <s v="P2723-46243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3"/>
    <d v="2023-02-07T00:00:00"/>
    <d v="2022-11-08T00:00:00"/>
    <s v="Past"/>
    <n v="91"/>
    <m/>
    <n v="91"/>
    <n v="337792"/>
    <m/>
    <x v="2"/>
  </r>
  <r>
    <n v="43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2-12-14T00:00:00"/>
    <d v="2023-07-31T00:00:00"/>
    <d v="2023-07-31T00:00:00"/>
    <x v="5"/>
    <n v="85040396"/>
    <s v="2nd"/>
    <x v="0"/>
    <d v="2023-02-06T00:00:00"/>
    <n v="0"/>
    <n v="0"/>
    <s v="Ship"/>
    <s v="STOP"/>
    <s v=""/>
    <d v="2023-03-06T00:00:00"/>
    <s v="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996"/>
    <s v="F2723-0005123654-009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s v=""/>
    <n v="0"/>
    <s v=""/>
    <s v=""/>
    <s v=""/>
    <d v="2023-02-03T00:00:00"/>
    <s v="23/02/03"/>
    <d v="2023-03-14T00:00:00"/>
    <s v=""/>
    <d v="2022-11-29T00:00:00"/>
    <s v=""/>
    <n v="0"/>
    <s v=""/>
    <s v=""/>
    <n v="32"/>
    <n v="16"/>
    <n v="16"/>
    <n v="48"/>
    <n v="983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2T08:08:14"/>
    <s v="00691381"/>
    <s v="MORITA SHUN[FRSH:PDSH Production Planning](森田 峻)"/>
    <s v="Production View"/>
    <x v="0"/>
    <x v="33"/>
    <d v="2023-02-13T00:00:00"/>
    <d v="2023-01-24T00:00:00"/>
    <s v="Past"/>
    <n v="20"/>
    <m/>
    <n v="20"/>
    <n v="0"/>
    <m/>
    <x v="0"/>
  </r>
  <r>
    <n v="43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4837925"/>
    <s v="1st"/>
    <x v="2"/>
    <d v="2023-01-02T00:00:00"/>
    <n v="2768"/>
    <n v="442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768"/>
    <s v="T2723-462437-001"/>
    <s v="05 : Vendor Accepted"/>
    <s v=""/>
    <d v="2022-11-29T00:00:00"/>
    <s v=""/>
    <s v=""/>
    <s v=""/>
    <d v="2022-10-25T00:00:00"/>
    <d v="2022-11-22T00:00:00"/>
    <n v="2768"/>
    <s v="P2723-462437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4"/>
    <d v="2023-02-07T00:00:00"/>
    <d v="2022-11-08T00:00:00"/>
    <s v="Past"/>
    <n v="91"/>
    <m/>
    <n v="91"/>
    <n v="251888"/>
    <m/>
    <x v="2"/>
  </r>
  <r>
    <n v="43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5277146"/>
    <s v="2nd"/>
    <x v="0"/>
    <d v="2023-02-06T00:00:00"/>
    <n v="2016"/>
    <n v="3226"/>
    <s v="Ship"/>
    <s v="Ph2"/>
    <s v=""/>
    <d v="2023-03-16T00:00:00"/>
    <d v="2023-03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2016"/>
    <s v="T2723-462437-002"/>
    <s v="05 : Vendor Accepted"/>
    <s v=""/>
    <d v="2023-02-03T00:00:00"/>
    <s v=""/>
    <s v=""/>
    <s v=""/>
    <s v=""/>
    <d v="2023-02-01T00:00:00"/>
    <n v="2016"/>
    <s v="P2723-462437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1T16:14:34"/>
    <s v="01017788"/>
    <s v="MAH HAW FONG[UQMY:Merchandising Planning]"/>
    <s v="Update From PO"/>
    <x v="1"/>
    <x v="34"/>
    <d v="2023-02-23T00:00:00"/>
    <d v="2023-01-24T00:00:00"/>
    <s v="Past"/>
    <n v="30"/>
    <m/>
    <n v="30"/>
    <n v="60480"/>
    <m/>
    <x v="2"/>
  </r>
  <r>
    <n v="43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d v="2023-02-06T00:00:00"/>
    <d v="2023-07-31T00:00:00"/>
    <d v="2023-07-31T00:00:00"/>
    <x v="5"/>
    <n v="84837970"/>
    <s v="1st"/>
    <x v="2"/>
    <d v="2023-01-02T00:00:00"/>
    <n v="2288"/>
    <n v="36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288"/>
    <s v="T2723-462438-001"/>
    <s v="05 : Vendor Accepted"/>
    <s v=""/>
    <d v="2022-12-06T00:00:00"/>
    <s v=""/>
    <s v=""/>
    <s v=""/>
    <d v="2022-10-25T00:00:00"/>
    <d v="2022-11-30T00:00:00"/>
    <n v="2288"/>
    <s v="P2723-462438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8"/>
    <d v="2023-02-07T00:00:00"/>
    <d v="2022-11-08T00:00:00"/>
    <s v="Past"/>
    <n v="91"/>
    <m/>
    <n v="91"/>
    <n v="208208"/>
    <m/>
    <x v="2"/>
  </r>
  <r>
    <n v="43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s v=""/>
    <d v="2023-07-31T00:00:00"/>
    <d v="2023-07-31T00:00:00"/>
    <x v="5"/>
    <n v="85277148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56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3T00:00:00"/>
    <d v="2023-01-24T00:00:00"/>
    <s v="Past"/>
    <n v="20"/>
    <m/>
    <n v="20"/>
    <n v="0"/>
    <m/>
    <x v="0"/>
  </r>
  <r>
    <n v="43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4837846"/>
    <s v="1st"/>
    <x v="2"/>
    <d v="2023-01-02T00:00:00"/>
    <n v="2896"/>
    <n v="4634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896"/>
    <s v="T2723-462439-001"/>
    <s v="05 : Vendor Accepted"/>
    <s v=""/>
    <d v="2022-11-29T00:00:00"/>
    <s v=""/>
    <s v=""/>
    <s v=""/>
    <d v="2022-10-25T00:00:00"/>
    <d v="2022-11-22T00:00:00"/>
    <n v="2896"/>
    <s v="P2723-462439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5"/>
    <d v="2023-02-07T00:00:00"/>
    <d v="2022-11-08T00:00:00"/>
    <s v="Past"/>
    <n v="91"/>
    <m/>
    <n v="91"/>
    <n v="263536"/>
    <m/>
    <x v="2"/>
  </r>
  <r>
    <n v="43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5040371"/>
    <s v="2nd-1"/>
    <x v="0"/>
    <d v="2023-02-06T00:00:00"/>
    <n v="5616"/>
    <n v="8986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704"/>
    <s v="F2723-0005123654-010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5616"/>
    <s v="T2723-462439-002"/>
    <s v="15 : Vendor Accepted(Updated)"/>
    <s v=""/>
    <d v="2023-02-03T00:00:00"/>
    <s v=""/>
    <d v="2023-03-14T00:00:00"/>
    <s v=""/>
    <d v="2022-11-29T00:00:00"/>
    <d v="2023-02-01T00:00:00"/>
    <n v="5616"/>
    <s v="P2723-462439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5"/>
    <d v="2023-02-23T00:00:00"/>
    <d v="2023-01-24T00:00:00"/>
    <s v="Past"/>
    <n v="30"/>
    <m/>
    <n v="30"/>
    <n v="168480"/>
    <m/>
    <x v="2"/>
  </r>
  <r>
    <n v="43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s v=""/>
    <d v="2023-07-31T00:00:00"/>
    <d v="2023-07-31T00:00:00"/>
    <x v="5"/>
    <n v="85277151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10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5"/>
    <d v="2023-02-23T00:00:00"/>
    <d v="2023-01-24T00:00:00"/>
    <s v="Past"/>
    <n v="30"/>
    <m/>
    <n v="30"/>
    <n v="0"/>
    <m/>
    <x v="0"/>
  </r>
  <r>
    <n v="43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4837898"/>
    <s v="1st"/>
    <x v="2"/>
    <d v="2023-01-02T00:00:00"/>
    <n v="2592"/>
    <n v="4147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92"/>
    <s v="T2723-462440-001"/>
    <s v="05 : Vendor Accepted"/>
    <s v=""/>
    <d v="2022-11-29T00:00:00"/>
    <s v=""/>
    <s v=""/>
    <s v=""/>
    <d v="2022-10-25T00:00:00"/>
    <d v="2022-11-22T00:00:00"/>
    <n v="2592"/>
    <s v="P2723-462440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6"/>
    <d v="2023-02-07T00:00:00"/>
    <d v="2022-11-08T00:00:00"/>
    <s v="Past"/>
    <n v="91"/>
    <m/>
    <n v="91"/>
    <n v="235872"/>
    <m/>
    <x v="2"/>
  </r>
  <r>
    <n v="43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5039906"/>
    <s v="2nd"/>
    <x v="0"/>
    <d v="2023-02-06T00:00:00"/>
    <n v="3408"/>
    <n v="545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08"/>
    <s v="F2723-0005123654-011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408"/>
    <s v="T2723-462440-002"/>
    <s v="05 : Vendor Accepted"/>
    <s v=""/>
    <d v="2023-02-03T00:00:00"/>
    <s v=""/>
    <d v="2023-03-14T00:00:00"/>
    <s v=""/>
    <d v="2022-11-29T00:00:00"/>
    <d v="2023-02-01T00:00:00"/>
    <n v="3408"/>
    <s v="P2723-462440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6"/>
    <d v="2023-02-13T00:00:00"/>
    <d v="2023-01-24T00:00:00"/>
    <s v="Past"/>
    <n v="20"/>
    <m/>
    <n v="20"/>
    <n v="68160"/>
    <m/>
    <x v="2"/>
  </r>
  <r>
    <n v="44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4837937"/>
    <s v="1st"/>
    <x v="2"/>
    <d v="2023-01-02T00:00:00"/>
    <n v="4288"/>
    <n v="68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4288"/>
    <s v="T2723-462441-001"/>
    <s v="05 : Vendor Accepted"/>
    <s v=""/>
    <d v="2022-11-29T00:00:00"/>
    <s v=""/>
    <s v=""/>
    <s v=""/>
    <d v="2022-10-25T00:00:00"/>
    <d v="2022-11-22T00:00:00"/>
    <n v="4288"/>
    <s v="P2723-462441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9"/>
    <d v="2023-02-07T00:00:00"/>
    <d v="2022-11-08T00:00:00"/>
    <s v="Past"/>
    <n v="91"/>
    <m/>
    <n v="91"/>
    <n v="390208"/>
    <m/>
    <x v="2"/>
  </r>
  <r>
    <n v="44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5040126"/>
    <s v="2nd-1"/>
    <x v="0"/>
    <d v="2023-02-06T00:00:00"/>
    <n v="880"/>
    <n v="1408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1112"/>
    <s v="F2723-0005123654-012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880"/>
    <s v="T2723-462441-002"/>
    <s v="05 : Vendor Accepted"/>
    <s v=""/>
    <d v="2023-02-03T00:00:00"/>
    <s v=""/>
    <d v="2023-03-14T00:00:00"/>
    <s v=""/>
    <d v="2022-11-29T00:00:00"/>
    <d v="2023-02-01T00:00:00"/>
    <n v="880"/>
    <s v="P2723-462441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49"/>
    <d v="2023-02-23T00:00:00"/>
    <d v="2023-01-24T00:00:00"/>
    <s v="Past"/>
    <n v="30"/>
    <m/>
    <n v="30"/>
    <n v="26400"/>
    <m/>
    <x v="2"/>
  </r>
  <r>
    <n v="44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s v=""/>
    <d v="2023-07-31T00:00:00"/>
    <d v="2023-07-31T00:00:00"/>
    <x v="5"/>
    <n v="85277154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7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23T00:00:00"/>
    <d v="2023-01-24T00:00:00"/>
    <s v="Past"/>
    <n v="30"/>
    <m/>
    <n v="30"/>
    <n v="0"/>
    <m/>
    <x v="0"/>
  </r>
  <r>
    <n v="44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4837983"/>
    <s v="1st"/>
    <x v="2"/>
    <d v="2023-01-02T00:00:00"/>
    <n v="2576"/>
    <n v="4122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76"/>
    <s v="T2723-462442-001"/>
    <s v="05 : Vendor Accepted"/>
    <s v=""/>
    <d v="2022-11-29T00:00:00"/>
    <s v=""/>
    <s v=""/>
    <s v=""/>
    <d v="2022-10-25T00:00:00"/>
    <d v="2022-11-22T00:00:00"/>
    <n v="2576"/>
    <s v="P2723-462442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50"/>
    <d v="2023-02-07T00:00:00"/>
    <d v="2022-11-08T00:00:00"/>
    <s v="Past"/>
    <n v="91"/>
    <m/>
    <n v="91"/>
    <n v="234416"/>
    <m/>
    <x v="2"/>
  </r>
  <r>
    <n v="44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5040322"/>
    <s v="2nd"/>
    <x v="0"/>
    <d v="2023-02-06T00:00:00"/>
    <n v="3008"/>
    <n v="481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24"/>
    <s v="F2723-0005123654-013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008"/>
    <s v="T2723-462442-002"/>
    <s v="05 : Vendor Accepted"/>
    <s v=""/>
    <d v="2023-02-03T00:00:00"/>
    <s v=""/>
    <d v="2023-03-14T00:00:00"/>
    <s v=""/>
    <d v="2022-11-29T00:00:00"/>
    <d v="2023-02-01T00:00:00"/>
    <n v="3008"/>
    <s v="P2723-462442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50"/>
    <d v="2023-02-13T00:00:00"/>
    <d v="2023-01-24T00:00:00"/>
    <s v="Past"/>
    <n v="20"/>
    <m/>
    <n v="20"/>
    <n v="60160"/>
    <m/>
    <x v="2"/>
  </r>
  <r>
    <n v="44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277814"/>
    <s v="1st"/>
    <x v="4"/>
    <d v="2023-06-05T00:00:00"/>
    <n v="3872"/>
    <n v="6195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"/>
    <s v=""/>
    <s v=""/>
    <s v=""/>
    <d v="2023-01-27T00:00:00"/>
    <n v="30000"/>
    <s v="F2723-0005123654-015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3872"/>
    <s v="T2723-462904-001"/>
    <s v="05 : Vendor Accepted"/>
    <s v=""/>
    <d v="2023-04-14T00:00:00"/>
    <s v=""/>
    <s v=""/>
    <s v=""/>
    <d v="2023-01-30T00:00:00"/>
    <d v="2023-04-18T00:00:00"/>
    <n v="3872"/>
    <s v="P2723-462904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1-19T09:51:29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0"/>
    <d v="2023-06-17T00:00:00"/>
    <d v="2023-03-14T00:00:00"/>
    <s v="Past"/>
    <n v="95"/>
    <m/>
    <n v="95"/>
    <n v="367840"/>
    <m/>
    <x v="2"/>
  </r>
  <r>
    <n v="44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448719"/>
    <s v="2nd"/>
    <x v="8"/>
    <d v="2023-07-03T00:00:00"/>
    <n v="992"/>
    <n v="1587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992"/>
    <s v="T2723-462904-002"/>
    <s v="05 : Vendor Accepted"/>
    <s v=""/>
    <d v="2023-06-26T00:00:00"/>
    <s v=""/>
    <s v=""/>
    <s v=""/>
    <d v="2023-05-08T00:00:00"/>
    <d v="2023-06-14T00:00:00"/>
    <n v="992"/>
    <s v="P2723-462904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30"/>
    <d v="2023-07-06T00:00:00"/>
    <d v="2023-06-16T00:00:00"/>
    <s v="Past"/>
    <n v="20"/>
    <m/>
    <n v="20"/>
    <n v="19840"/>
    <m/>
    <x v="3"/>
  </r>
  <r>
    <n v="44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d v="2023-06-14T00:00:00"/>
    <d v="2023-10-31T00:00:00"/>
    <d v="2023-11-30T00:00:00"/>
    <x v="3"/>
    <n v="85415456"/>
    <s v="1st"/>
    <x v="4"/>
    <d v="2023-06-05T00:00:00"/>
    <n v="3632"/>
    <n v="5811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632"/>
    <s v="T2723-459552-001"/>
    <s v="05 : Vendor Accepted"/>
    <s v=""/>
    <d v="2023-04-14T00:00:00"/>
    <s v=""/>
    <s v=""/>
    <s v=""/>
    <s v=""/>
    <d v="2023-04-18T00:00:00"/>
    <n v="3632"/>
    <s v="P2723-459552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1"/>
    <d v="2023-06-17T00:00:00"/>
    <d v="2023-03-14T00:00:00"/>
    <s v="Past"/>
    <n v="95"/>
    <m/>
    <n v="95"/>
    <n v="345040"/>
    <m/>
    <x v="2"/>
  </r>
  <r>
    <n v="44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s v=""/>
    <d v="2023-10-31T00:00:00"/>
    <d v="2023-11-30T00:00:00"/>
    <x v="3"/>
    <n v="85448715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44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d v="2023-06-14T00:00:00"/>
    <d v="2023-10-31T00:00:00"/>
    <d v="2023-11-30T00:00:00"/>
    <x v="3"/>
    <n v="85415458"/>
    <s v="1st"/>
    <x v="4"/>
    <d v="2023-06-05T00:00:00"/>
    <n v="3376"/>
    <n v="5402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376"/>
    <s v="T2723-466058-001"/>
    <s v="05 : Vendor Accepted"/>
    <s v=""/>
    <d v="2023-04-14T00:00:00"/>
    <s v=""/>
    <s v=""/>
    <s v=""/>
    <s v=""/>
    <d v="2023-04-18T00:00:00"/>
    <n v="3376"/>
    <s v="P2723-466058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4"/>
    <d v="2023-06-17T00:00:00"/>
    <d v="2023-03-14T00:00:00"/>
    <s v="Past"/>
    <n v="95"/>
    <m/>
    <n v="95"/>
    <n v="320720"/>
    <m/>
    <x v="2"/>
  </r>
  <r>
    <n v="45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s v=""/>
    <d v="2023-10-31T00:00:00"/>
    <d v="2023-11-30T00:00:00"/>
    <x v="3"/>
    <n v="85448723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24"/>
    <d v="2023-07-06T00:00:00"/>
    <d v="2023-06-16T00:00:00"/>
    <s v="Past"/>
    <n v="20"/>
    <m/>
    <n v="20"/>
    <n v="0"/>
    <m/>
    <x v="0"/>
  </r>
  <r>
    <n v="45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15459"/>
    <s v="1st"/>
    <x v="4"/>
    <d v="2023-06-05T00:00:00"/>
    <n v="2800"/>
    <n v="448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800"/>
    <s v="T2723-466059-001"/>
    <s v="05 : Vendor Accepted"/>
    <s v=""/>
    <d v="2023-04-14T00:00:00"/>
    <s v=""/>
    <s v=""/>
    <s v=""/>
    <s v=""/>
    <d v="2023-04-18T00:00:00"/>
    <n v="2800"/>
    <s v="P2723-466059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5"/>
    <d v="2023-06-17T00:00:00"/>
    <d v="2023-03-14T00:00:00"/>
    <s v="Past"/>
    <n v="95"/>
    <m/>
    <n v="95"/>
    <n v="266000"/>
    <m/>
    <x v="2"/>
  </r>
  <r>
    <n v="45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48726"/>
    <s v="2nd"/>
    <x v="8"/>
    <d v="2023-07-03T00:00:00"/>
    <n v="1472"/>
    <n v="2355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472"/>
    <s v="T2723-466059-002"/>
    <s v="05 : Vendor Accepted"/>
    <s v=""/>
    <d v="2023-06-26T00:00:00"/>
    <s v=""/>
    <s v=""/>
    <s v=""/>
    <d v="2023-05-08T00:00:00"/>
    <d v="2023-06-14T00:00:00"/>
    <n v="1472"/>
    <s v="P2723-466059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5"/>
    <d v="2023-07-06T00:00:00"/>
    <d v="2023-06-16T00:00:00"/>
    <s v="Past"/>
    <n v="20"/>
    <m/>
    <n v="20"/>
    <n v="29440"/>
    <m/>
    <x v="3"/>
  </r>
  <r>
    <n v="45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15460"/>
    <s v="1st"/>
    <x v="4"/>
    <d v="2023-06-05T00:00:00"/>
    <n v="2496"/>
    <n v="3994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96"/>
    <s v="T2723-466060-001"/>
    <s v="05 : Vendor Accepted"/>
    <s v=""/>
    <d v="2023-05-01T00:00:00"/>
    <s v=""/>
    <s v=""/>
    <s v=""/>
    <s v=""/>
    <d v="2023-04-25T00:00:00"/>
    <n v="2496"/>
    <s v="P2723-466060-001"/>
    <s v="05 : Vendor Accepted"/>
    <n v="32"/>
    <n v="16"/>
    <n v="16"/>
    <n v="48"/>
    <n v="0"/>
    <s v="Y"/>
    <s v="N"/>
    <s v=""/>
    <s v=""/>
    <s v="2023/07/01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6"/>
    <d v="2023-07-01T00:00:00"/>
    <d v="2023-03-14T00:00:00"/>
    <s v="Past"/>
    <n v="109"/>
    <m/>
    <n v="109"/>
    <n v="272064"/>
    <m/>
    <x v="2"/>
  </r>
  <r>
    <n v="45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48729"/>
    <s v="2nd"/>
    <x v="8"/>
    <d v="2023-07-03T00:00:00"/>
    <n v="1344"/>
    <n v="2150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344"/>
    <s v="T2723-466060-002"/>
    <s v="05 : Vendor Accepted"/>
    <s v=""/>
    <d v="2023-06-26T00:00:00"/>
    <s v=""/>
    <s v=""/>
    <s v=""/>
    <d v="2023-05-08T00:00:00"/>
    <d v="2023-06-14T00:00:00"/>
    <n v="1344"/>
    <s v="P2723-466060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6"/>
    <d v="2023-07-06T00:00:00"/>
    <d v="2023-06-16T00:00:00"/>
    <s v="Past"/>
    <n v="20"/>
    <m/>
    <n v="20"/>
    <n v="26880"/>
    <m/>
    <x v="3"/>
  </r>
  <r>
    <n v="45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4-14T00:00:00"/>
    <d v="2023-12-31T00:00:00"/>
    <d v="2024-01-31T00:00:00"/>
    <x v="2"/>
    <n v="85501617"/>
    <s v="1st"/>
    <x v="4"/>
    <d v="2023-06-05T00:00:00"/>
    <n v="0"/>
    <n v="0"/>
    <s v="Ship"/>
    <s v="STOP"/>
    <s v=""/>
    <d v="2023-07-1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4200"/>
    <s v="F2723-0005123654-01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4200"/>
    <s v="Y"/>
    <s v="N"/>
    <s v=""/>
    <s v=""/>
    <s v="2023/06/19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19T00:00:00"/>
    <s v=""/>
    <s v="Y"/>
    <s v=""/>
    <m/>
    <s v=""/>
    <s v=""/>
    <m/>
    <x v="0"/>
  </r>
  <r>
    <n v="45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6-28T00:00:00"/>
    <d v="2023-12-31T00:00:00"/>
    <d v="2024-01-31T00:00:00"/>
    <x v="2"/>
    <n v="85501616"/>
    <s v="2nd"/>
    <x v="4"/>
    <d v="2023-06-05T00:00:00"/>
    <n v="4224"/>
    <n v="6758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4224"/>
    <s v="T2723-466910-001"/>
    <s v="05 : Vendor Accepted"/>
    <s v=""/>
    <d v="2023-05-09T00:00:00"/>
    <s v=""/>
    <s v=""/>
    <s v=""/>
    <s v=""/>
    <d v="2023-06-15T00:00:00"/>
    <n v="4224"/>
    <s v="P2723-466910-001"/>
    <s v="15 : Vendor Accepted(Updated)"/>
    <n v="32"/>
    <n v="16"/>
    <n v="16"/>
    <n v="48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2"/>
    <d v="2023-06-21T00:00:00"/>
    <d v="2023-04-18T00:00:00"/>
    <s v="Past"/>
    <n v="64"/>
    <m/>
    <n v="64"/>
    <n v="270336"/>
    <m/>
    <x v="2"/>
  </r>
  <r>
    <n v="45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4-14T00:00:00"/>
    <d v="2023-12-31T00:00:00"/>
    <d v="2024-01-31T00:00:00"/>
    <x v="2"/>
    <n v="85501625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2800"/>
    <s v="F2723-0005123654-02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800"/>
    <s v="Y"/>
    <s v="N"/>
    <s v=""/>
    <s v=""/>
    <s v="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6-09T00:00:00"/>
    <s v=""/>
    <s v="Y"/>
    <s v=""/>
    <m/>
    <s v=""/>
    <s v=""/>
    <m/>
    <x v="0"/>
  </r>
  <r>
    <n v="45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6-28T00:00:00"/>
    <d v="2023-12-31T00:00:00"/>
    <d v="2024-01-31T00:00:00"/>
    <x v="2"/>
    <n v="85501624"/>
    <s v="2nd"/>
    <x v="4"/>
    <d v="2023-06-05T00:00:00"/>
    <n v="2800"/>
    <n v="4480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00"/>
    <s v="T2723-467056-001"/>
    <s v="05 : Vendor Accepted"/>
    <s v=""/>
    <d v="2023-05-09T00:00:00"/>
    <s v=""/>
    <s v=""/>
    <s v=""/>
    <s v=""/>
    <d v="2023-06-15T00:00:00"/>
    <n v="2800"/>
    <s v="P2723-467056-001"/>
    <s v="15 : Vendor Accepted(Updated)"/>
    <n v="32"/>
    <n v="16"/>
    <n v="16"/>
    <n v="16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3"/>
    <d v="2023-06-21T00:00:00"/>
    <d v="2023-04-18T00:00:00"/>
    <s v="Past"/>
    <n v="64"/>
    <m/>
    <n v="64"/>
    <n v="179200"/>
    <m/>
    <x v="2"/>
  </r>
  <r>
    <n v="45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.9"/>
    <s v="27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28"/>
    <n v="3328"/>
    <n v="0"/>
    <n v="0"/>
    <n v="0"/>
    <d v="2023-01-09T00:00:00"/>
    <s v="Pub"/>
    <d v="2023-07-12T00:00:00"/>
    <d v="2023-10-31T00:00:00"/>
    <d v="2023-12-31T00:00:00"/>
    <x v="7"/>
    <n v="85527203"/>
    <s v="2nd"/>
    <x v="6"/>
    <d v="2023-05-01T00:00:00"/>
    <n v="1968"/>
    <n v="314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1968"/>
    <s v="T2723-459314-002"/>
    <s v="05 : Vendor Accepted"/>
    <s v=""/>
    <d v="2023-05-19T00:00:00"/>
    <s v=""/>
    <s v=""/>
    <s v=""/>
    <s v=""/>
    <d v="2023-05-17T00:00:00"/>
    <n v="1968"/>
    <s v="P2723-459314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1"/>
    <d v="2023-05-30T00:00:00"/>
    <d v="2023-05-09T00:00:00"/>
    <s v="Past"/>
    <n v="21"/>
    <m/>
    <n v="21"/>
    <n v="41328"/>
    <m/>
    <x v="1"/>
  </r>
  <r>
    <n v="46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.9"/>
    <s v="2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7-24T00:00:00"/>
    <s v="Pub"/>
    <d v="2023-03-20T00:00:00"/>
    <d v="2023-10-31T00:00:00"/>
    <d v="2023-12-31T00:00:00"/>
    <x v="6"/>
    <n v="8528702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5T00:00:00"/>
    <n v="18000"/>
    <s v="F2723-0005123654-014"/>
    <s v="05 : Vendor Accepted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2512"/>
    <s v="T2723-463150-001"/>
    <s v="05 : Vendor Accepted"/>
    <s v=""/>
    <d v="2023-03-21T00:00:00"/>
    <s v=""/>
    <s v=""/>
    <s v=""/>
    <s v=""/>
    <d v="2023-03-15T00:00:00"/>
    <n v="2512"/>
    <s v="P2723-463150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20T08:22:13"/>
    <s v="00691381"/>
    <s v="MORITA SHUN[FRSH:PDSH Production Planning](森田 峻)"/>
    <s v="Production Plan Excel"/>
    <d v="2023-03-15T14:15:14"/>
    <s v="01017788"/>
    <s v="MAH HAW FONG[UQMY:Merchandising Planning]"/>
    <s v="Update From PO"/>
    <x v="1"/>
    <x v="37"/>
    <d v="2023-06-24T00:00:00"/>
    <d v="2023-03-14T00:00:00"/>
    <s v="Past"/>
    <n v="102"/>
    <m/>
    <n v="102"/>
    <n v="256224"/>
    <m/>
    <x v="2"/>
  </r>
  <r>
    <n v="46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.9"/>
    <s v="2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69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1-001"/>
    <s v="05 : Vendor Accepted"/>
    <s v=""/>
    <d v="2023-03-21T00:00:00"/>
    <s v=""/>
    <s v=""/>
    <s v=""/>
    <s v=""/>
    <d v="2023-03-15T00:00:00"/>
    <n v="1520"/>
    <s v="P2723-463151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38"/>
    <d v="2023-06-24T00:00:00"/>
    <d v="2023-03-14T00:00:00"/>
    <s v="Past"/>
    <n v="102"/>
    <m/>
    <n v="102"/>
    <n v="155040"/>
    <m/>
    <x v="2"/>
  </r>
  <r>
    <n v="46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.9"/>
    <s v="27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88"/>
    <n v="5088"/>
    <n v="0"/>
    <n v="0"/>
    <n v="0"/>
    <d v="2023-01-09T00:00:00"/>
    <s v="Pub"/>
    <d v="2023-07-10T00:00:00"/>
    <d v="2023-10-31T00:00:00"/>
    <d v="2023-12-31T00:00:00"/>
    <x v="7"/>
    <n v="85527204"/>
    <s v="2nd"/>
    <x v="6"/>
    <d v="2023-05-01T00:00:00"/>
    <n v="3648"/>
    <n v="5837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648"/>
    <s v="T2723-459311-002"/>
    <s v="05 : Vendor Accepted"/>
    <s v=""/>
    <d v="2023-05-19T00:00:00"/>
    <s v=""/>
    <s v=""/>
    <s v=""/>
    <s v=""/>
    <d v="2023-05-17T00:00:00"/>
    <n v="3648"/>
    <s v="P2723-459311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4"/>
    <d v="2023-05-30T00:00:00"/>
    <d v="2023-05-09T00:00:00"/>
    <s v="Past"/>
    <n v="21"/>
    <m/>
    <n v="21"/>
    <n v="76608"/>
    <m/>
    <x v="1"/>
  </r>
  <r>
    <n v="46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.9"/>
    <s v="2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0"/>
    <n v="2560"/>
    <n v="0"/>
    <n v="0"/>
    <n v="0"/>
    <d v="2023-07-24T00:00:00"/>
    <s v="Pub"/>
    <d v="2023-03-20T00:00:00"/>
    <d v="2023-10-31T00:00:00"/>
    <d v="2023-12-31T00:00:00"/>
    <x v="6"/>
    <n v="85340846"/>
    <s v="1st"/>
    <x v="6"/>
    <d v="2023-05-01T00:00:00"/>
    <n v="2560"/>
    <n v="409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560"/>
    <s v="T2723-463154-001"/>
    <s v="05 : Vendor Accepted"/>
    <s v=""/>
    <d v="2023-03-24T00:00:00"/>
    <s v=""/>
    <s v=""/>
    <s v=""/>
    <s v=""/>
    <d v="2023-03-15T00:00:00"/>
    <n v="2560"/>
    <s v="P2723-463154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2-08T14:51:00"/>
    <s v="00144290"/>
    <s v="INOUE Moeko[FRVN:Production Planning]"/>
    <s v="Production Plan Excel"/>
    <d v="2023-03-15T14:15:14"/>
    <s v="01017788"/>
    <s v="MAH HAW FONG[UQMY:Merchandising Planning]"/>
    <s v="Update From PO"/>
    <x v="1"/>
    <x v="39"/>
    <d v="2023-06-24T00:00:00"/>
    <d v="2023-03-14T00:00:00"/>
    <s v="Past"/>
    <n v="102"/>
    <m/>
    <n v="102"/>
    <n v="261120"/>
    <m/>
    <x v="2"/>
  </r>
  <r>
    <n v="46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.9"/>
    <s v="2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7-24T00:00:00"/>
    <s v="Pub"/>
    <d v="2023-03-20T00:00:00"/>
    <d v="2023-10-31T00:00:00"/>
    <d v="2023-12-31T00:00:00"/>
    <x v="6"/>
    <n v="85277506"/>
    <s v="1st"/>
    <x v="3"/>
    <d v="2023-04-03T00:00:00"/>
    <n v="3040"/>
    <n v="48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3040"/>
    <s v="T2723-463155-001"/>
    <s v="05 : Vendor Accepted"/>
    <s v=""/>
    <d v="2023-03-24T00:00:00"/>
    <s v=""/>
    <s v=""/>
    <s v=""/>
    <s v=""/>
    <d v="2023-03-15T00:00:00"/>
    <n v="3040"/>
    <s v="P2723-463155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0"/>
    <d v="2023-06-24T00:00:00"/>
    <d v="2023-03-14T00:00:00"/>
    <s v="Past"/>
    <n v="102"/>
    <m/>
    <n v="102"/>
    <n v="310080"/>
    <m/>
    <x v="2"/>
  </r>
  <r>
    <n v="46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.9"/>
    <s v="27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56"/>
    <n v="5056"/>
    <n v="0"/>
    <n v="0"/>
    <n v="0"/>
    <d v="2023-01-09T00:00:00"/>
    <s v="Pub"/>
    <d v="2023-07-03T00:00:00"/>
    <d v="2023-10-31T00:00:00"/>
    <d v="2023-12-31T00:00:00"/>
    <x v="7"/>
    <n v="85527215"/>
    <s v="2nd"/>
    <x v="6"/>
    <d v="2023-05-01T00:00:00"/>
    <n v="3312"/>
    <n v="529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312"/>
    <s v="T2723-459308-002"/>
    <s v="05 : Vendor Accepted"/>
    <s v=""/>
    <d v="2023-05-19T00:00:00"/>
    <s v=""/>
    <s v=""/>
    <s v=""/>
    <s v=""/>
    <d v="2023-05-17T00:00:00"/>
    <n v="3312"/>
    <s v="P2723-459308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5"/>
    <d v="2023-05-30T00:00:00"/>
    <d v="2023-05-09T00:00:00"/>
    <s v="Past"/>
    <n v="21"/>
    <m/>
    <n v="21"/>
    <n v="69552"/>
    <m/>
    <x v="1"/>
  </r>
  <r>
    <n v="46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.9"/>
    <s v="2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82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2-001"/>
    <s v="05 : Vendor Accepted"/>
    <s v=""/>
    <d v="2023-03-21T00:00:00"/>
    <s v=""/>
    <s v=""/>
    <s v=""/>
    <s v=""/>
    <d v="2023-03-15T00:00:00"/>
    <n v="1520"/>
    <s v="P2723-463152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1"/>
    <d v="2023-06-24T00:00:00"/>
    <d v="2023-03-14T00:00:00"/>
    <s v="Past"/>
    <n v="102"/>
    <m/>
    <n v="102"/>
    <n v="155040"/>
    <m/>
    <x v="2"/>
  </r>
  <r>
    <n v="46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.9"/>
    <s v="2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84"/>
    <n v="1984"/>
    <n v="0"/>
    <n v="0"/>
    <n v="0"/>
    <d v="2023-07-24T00:00:00"/>
    <s v="Pub"/>
    <d v="2023-03-20T00:00:00"/>
    <d v="2023-10-31T00:00:00"/>
    <d v="2023-12-31T00:00:00"/>
    <x v="6"/>
    <n v="85277490"/>
    <s v="1st"/>
    <x v="3"/>
    <d v="2023-04-03T00:00:00"/>
    <n v="1984"/>
    <n v="317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984"/>
    <s v="T2723-463153-001"/>
    <s v="05 : Vendor Accepted"/>
    <s v=""/>
    <d v="2023-03-24T00:00:00"/>
    <s v=""/>
    <s v=""/>
    <s v=""/>
    <s v=""/>
    <d v="2023-03-15T00:00:00"/>
    <n v="1984"/>
    <s v="P2723-463153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6:03"/>
    <s v="01017788"/>
    <s v="MAH HAW FONG[UQMY:Merchandising Planning]"/>
    <s v="Update From PO"/>
    <x v="1"/>
    <x v="42"/>
    <d v="2023-06-24T00:00:00"/>
    <d v="2023-03-14T00:00:00"/>
    <s v="Past"/>
    <n v="102"/>
    <m/>
    <n v="102"/>
    <n v="202368"/>
    <m/>
    <x v="2"/>
  </r>
  <r>
    <n v="46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490.0"/>
    <s v="36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d v="2023-04-12T00:00:00"/>
    <d v="2023-07-31T00:00:00"/>
    <d v="2023-08-31T00:00:00"/>
    <x v="5"/>
    <n v="84680646"/>
    <s v="1st"/>
    <x v="2"/>
    <d v="2023-01-02T00:00:00"/>
    <n v="420"/>
    <n v="672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10-07T00:00:00"/>
    <s v="22/10/07"/>
    <s v=""/>
    <s v=""/>
    <d v="2022-09-06T00:00:00"/>
    <d v="2022-09-26T00:00:00"/>
    <n v="5900"/>
    <s v="F3623-0005123654-006"/>
    <s v="05 : Vendor Accepted"/>
    <s v=""/>
    <s v=""/>
    <s v=""/>
    <s v=""/>
    <s v=""/>
    <d v="2022-09-06T00:00:00"/>
    <s v=""/>
    <n v="0"/>
    <s v=""/>
    <s v=""/>
    <s v=""/>
    <d v="2022-11-22T00:00:00"/>
    <s v="22/11/22_x000a_"/>
    <s v=""/>
    <s v=""/>
    <d v="2022-09-06T00:00:00"/>
    <d v="2022-11-07T00:00:00"/>
    <n v="420"/>
    <s v="T3623-459526-001"/>
    <s v="05 : Vendor Accepted"/>
    <s v=""/>
    <d v="2022-11-29T00:00:00"/>
    <s v=""/>
    <s v=""/>
    <s v=""/>
    <d v="2022-09-06T00:00:00"/>
    <d v="2022-11-25T00:00:00"/>
    <n v="420"/>
    <s v="P3623-459526-001"/>
    <s v="99 : Closed"/>
    <n v="24"/>
    <n v="12"/>
    <n v="12"/>
    <n v="12"/>
    <n v="0"/>
    <s v="Y"/>
    <s v="N"/>
    <s v=""/>
    <s v=""/>
    <s v="2023/02/21"/>
    <n v="7"/>
    <n v="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21T00:00:00"/>
    <d v="2022-11-22T00:00:00"/>
    <s v="Past"/>
    <n v="91"/>
    <m/>
    <n v="91"/>
    <n v="38220"/>
    <m/>
    <x v="2"/>
  </r>
  <r>
    <n v="46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490.0"/>
    <s v="36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s v=""/>
    <d v="2023-07-31T00:00:00"/>
    <d v="2023-08-31T00:00:00"/>
    <x v="5"/>
    <n v="8487011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3"/>
    <d v="2023-02-08T00:00:00"/>
    <s v=""/>
    <s v="Y"/>
    <s v=""/>
    <m/>
    <s v=""/>
    <s v=""/>
    <m/>
    <x v="2"/>
  </r>
  <r>
    <n v="47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d v="2023-05-31T00:00:00"/>
    <d v="2023-07-31T00:00:00"/>
    <d v="2023-08-31T00:00:00"/>
    <x v="5"/>
    <n v="85496507"/>
    <s v="2nd-1"/>
    <x v="3"/>
    <d v="2023-04-03T00:00:00"/>
    <n v="912"/>
    <n v="1459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912"/>
    <s v="T3623-462439-002"/>
    <s v="05 : Vendor Accepted"/>
    <s v=""/>
    <d v="2023-04-20T00:00:00"/>
    <s v=""/>
    <s v=""/>
    <s v=""/>
    <s v=""/>
    <d v="2023-04-19T00:00:00"/>
    <n v="912"/>
    <s v="P3623-462439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5"/>
    <d v="2023-05-05T00:00:00"/>
    <d v="2023-04-12T00:00:00"/>
    <s v="Past"/>
    <n v="23"/>
    <m/>
    <n v="23"/>
    <n v="20976"/>
    <m/>
    <x v="1"/>
  </r>
  <r>
    <n v="47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s v=""/>
    <d v="2023-07-31T00:00:00"/>
    <d v="2023-08-31T00:00:00"/>
    <x v="5"/>
    <n v="85502556"/>
    <s v="2n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9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5"/>
    <d v="2023-05-05T00:00:00"/>
    <d v="2023-04-12T00:00:00"/>
    <s v="Past"/>
    <n v="23"/>
    <m/>
    <n v="23"/>
    <n v="0"/>
    <m/>
    <x v="0"/>
  </r>
  <r>
    <n v="47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487018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6"/>
    <d v="2023-02-08T00:00:00"/>
    <s v=""/>
    <s v="Y"/>
    <s v=""/>
    <m/>
    <s v=""/>
    <s v=""/>
    <m/>
    <x v="2"/>
  </r>
  <r>
    <n v="47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d v="2023-05-31T00:00:00"/>
    <d v="2023-07-31T00:00:00"/>
    <d v="2023-08-31T00:00:00"/>
    <x v="5"/>
    <n v="85496508"/>
    <s v="3rd-1"/>
    <x v="3"/>
    <d v="2023-04-03T00:00:00"/>
    <n v="1032"/>
    <n v="1651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1032"/>
    <s v="T3623-462440-002"/>
    <s v="05 : Vendor Accepted"/>
    <s v=""/>
    <d v="2023-04-20T00:00:00"/>
    <s v=""/>
    <s v=""/>
    <s v=""/>
    <s v=""/>
    <d v="2023-04-19T00:00:00"/>
    <n v="1032"/>
    <s v="P3623-462440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6"/>
    <d v="2023-05-05T00:00:00"/>
    <d v="2023-04-12T00:00:00"/>
    <s v="Past"/>
    <n v="23"/>
    <m/>
    <n v="23"/>
    <n v="23736"/>
    <m/>
    <x v="1"/>
  </r>
  <r>
    <n v="47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5502557"/>
    <s v="3r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10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6"/>
    <d v="2023-05-05T00:00:00"/>
    <d v="2023-04-12T00:00:00"/>
    <s v="Past"/>
    <n v="23"/>
    <m/>
    <n v="23"/>
    <n v="0"/>
    <m/>
    <x v="0"/>
  </r>
  <r>
    <n v="47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490.0"/>
    <s v="36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00"/>
    <n v="1100"/>
    <n v="0"/>
    <n v="0"/>
    <n v="0"/>
    <d v="2023-07-15T00:00:00"/>
    <s v="Pub"/>
    <d v="2023-05-29T00:00:00"/>
    <d v="2023-12-31T00:00:00"/>
    <d v="2024-01-31T00:00:00"/>
    <x v="2"/>
    <n v="85501614"/>
    <s v="1st"/>
    <x v="4"/>
    <d v="2023-06-05T00:00:00"/>
    <n v="1164"/>
    <n v="1862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1164"/>
    <s v="T3623-466910-001"/>
    <s v="05 : Vendor Accepted"/>
    <s v=""/>
    <d v="2023-05-09T00:00:00"/>
    <s v=""/>
    <s v=""/>
    <s v=""/>
    <s v=""/>
    <d v="2023-05-05T00:00:00"/>
    <n v="1164"/>
    <s v="P3623-466910-001"/>
    <s v="05 : Vendor Accepted"/>
    <n v="24"/>
    <n v="12"/>
    <n v="12"/>
    <n v="12"/>
    <n v="0"/>
    <s v="Y"/>
    <s v="N"/>
    <s v=""/>
    <s v=""/>
    <s v="2023/06/26"/>
    <n v="7"/>
    <n v="0"/>
    <s v="IN"/>
    <s v="IN"/>
    <s v="N"/>
    <d v="2023-04-14T06:38:59"/>
    <s v="00087414"/>
    <s v="OTA Shinnosuke[FRVN:Production Planning]"/>
    <s v="Production Plan Excel"/>
    <d v="2023-05-28T23:59:17"/>
    <s v="00651092"/>
    <s v="KAWASAKI Kenta[FRIN:Production Planning](川﨑 健太)"/>
    <s v="Production Plan Excel"/>
    <x v="1"/>
    <x v="22"/>
    <d v="2023-06-26T00:00:00"/>
    <d v="2023-04-18T00:00:00"/>
    <s v="Past"/>
    <n v="69"/>
    <m/>
    <n v="69"/>
    <n v="80316"/>
    <m/>
    <x v="2"/>
  </r>
  <r>
    <n v="47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490.0"/>
    <s v="36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32"/>
    <n v="732"/>
    <n v="0"/>
    <n v="0"/>
    <n v="0"/>
    <d v="2023-07-15T00:00:00"/>
    <s v="Pub"/>
    <d v="2023-05-29T00:00:00"/>
    <d v="2023-12-31T00:00:00"/>
    <d v="2024-01-31T00:00:00"/>
    <x v="2"/>
    <n v="85502614"/>
    <s v="1st"/>
    <x v="4"/>
    <d v="2023-06-05T00:00:00"/>
    <n v="732"/>
    <n v="1171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32"/>
    <s v="T3623-467056-001"/>
    <s v="05 : Vendor Accepted"/>
    <s v=""/>
    <d v="2023-05-09T00:00:00"/>
    <s v=""/>
    <s v=""/>
    <s v=""/>
    <s v=""/>
    <d v="2023-05-05T00:00:00"/>
    <n v="732"/>
    <s v="P3623-467056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6T12:31:15"/>
    <s v="00123675"/>
    <s v="YOKOI Satoshi[UQJP:Global Merchandising Planning Global](横井 智)"/>
    <s v="Production Plan Excel"/>
    <d v="2023-05-28T23:59:17"/>
    <s v="00651092"/>
    <s v="KAWASAKI Kenta[FRIN:Production Planning](川﨑 健太)"/>
    <s v="Production Plan Excel"/>
    <x v="1"/>
    <x v="23"/>
    <d v="2023-06-26T00:00:00"/>
    <d v="2023-04-18T00:00:00"/>
    <s v="Past"/>
    <n v="69"/>
    <m/>
    <n v="69"/>
    <n v="50508"/>
    <m/>
    <x v="2"/>
  </r>
  <r>
    <n v="47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490.0"/>
    <s v="36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"/>
    <n v="300"/>
    <n v="0"/>
    <n v="0"/>
    <n v="0"/>
    <d v="2023-07-24T00:00:00"/>
    <s v="Pub"/>
    <d v="2023-05-22T00:00:00"/>
    <d v="2023-10-31T00:00:00"/>
    <d v="2023-12-31T00:00:00"/>
    <x v="6"/>
    <n v="85310705"/>
    <s v="1st"/>
    <x v="3"/>
    <d v="2023-04-03T00:00:00"/>
    <n v="312"/>
    <n v="49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2000"/>
    <s v="F3623-0005123654-007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12"/>
    <s v="T3623-463150-001"/>
    <s v="05 : Vendor Accepted"/>
    <s v=""/>
    <d v="2023-03-21T00:00:00"/>
    <s v=""/>
    <s v=""/>
    <s v=""/>
    <s v=""/>
    <d v="2023-03-17T00:00:00"/>
    <n v="312"/>
    <s v="P3623-463150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31T12:43:36"/>
    <s v="00123675"/>
    <s v="YOKOI Satoshi[UQJP:Global Merchandising Planning Global](横井 智)"/>
    <s v="Production Plan Excel"/>
    <d v="2023-03-17T19:18:47"/>
    <s v="00123614"/>
    <s v="IWAMOCHI Mitsuru[UQJP:Global Merchandising Planning Global](岩持 充)"/>
    <s v="Update From PO"/>
    <x v="1"/>
    <x v="37"/>
    <d v="2023-07-08T00:00:00"/>
    <d v="2023-02-21T00:00:00"/>
    <s v="Past"/>
    <n v="137"/>
    <m/>
    <n v="137"/>
    <n v="42744"/>
    <m/>
    <x v="2"/>
  </r>
  <r>
    <n v="47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490.0"/>
    <s v="36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68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1-001"/>
    <s v="05 : Vendor Accepted"/>
    <s v=""/>
    <d v="2023-03-21T00:00:00"/>
    <s v=""/>
    <s v=""/>
    <s v=""/>
    <s v=""/>
    <d v="2023-03-17T00:00:00"/>
    <n v="408"/>
    <s v="P3623-463151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38"/>
    <d v="2023-07-08T00:00:00"/>
    <d v="2023-02-21T00:00:00"/>
    <s v="Past"/>
    <n v="137"/>
    <m/>
    <n v="137"/>
    <n v="55896"/>
    <m/>
    <x v="2"/>
  </r>
  <r>
    <n v="47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"/>
    <n v="1000"/>
    <n v="0"/>
    <n v="0"/>
    <n v="0"/>
    <d v="2023-01-09T00:00:00"/>
    <s v="Pub"/>
    <d v="2023-05-22T00:00:00"/>
    <d v="2023-10-31T00:00:00"/>
    <d v="2023-12-31T00:00:00"/>
    <x v="7"/>
    <n v="85374327"/>
    <s v="2nd"/>
    <x v="1"/>
    <d v="2023-03-06T00:00:00"/>
    <n v="600"/>
    <n v="960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500"/>
    <s v="F3623-0005123654-009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600"/>
    <s v="T3623-459311-002"/>
    <s v="05 : Vendor Accepted"/>
    <s v=""/>
    <d v="2023-03-28T00:00:00"/>
    <s v="(23/03/29)"/>
    <s v=""/>
    <s v=""/>
    <s v=""/>
    <d v="2023-03-27T00:00:00"/>
    <n v="600"/>
    <s v="P3623-459311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4"/>
    <d v="2023-04-08T00:00:00"/>
    <d v="2023-03-10T00:00:00"/>
    <s v="Past"/>
    <n v="29"/>
    <m/>
    <n v="29"/>
    <n v="17400"/>
    <m/>
    <x v="1"/>
  </r>
  <r>
    <n v="48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490.0"/>
    <s v="36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340845"/>
    <s v="1st"/>
    <x v="6"/>
    <d v="2023-05-01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228"/>
    <s v="T3623-463154-001"/>
    <s v="05 : Vendor Accepted"/>
    <s v=""/>
    <d v="2023-03-24T00:00:00"/>
    <s v=""/>
    <s v=""/>
    <s v=""/>
    <s v=""/>
    <d v="2023-03-27T00:00:00"/>
    <n v="228"/>
    <s v="P3623-463154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2-08T14:51:00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39"/>
    <d v="2023-07-08T00:00:00"/>
    <d v="2023-02-21T00:00:00"/>
    <s v="Past"/>
    <n v="137"/>
    <m/>
    <n v="137"/>
    <n v="31236"/>
    <m/>
    <x v="2"/>
  </r>
  <r>
    <n v="48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490.0"/>
    <s v="36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277505"/>
    <s v="1st"/>
    <x v="3"/>
    <d v="2023-04-03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228"/>
    <s v="T3623-463155-001"/>
    <s v="05 : Vendor Accepted"/>
    <s v=""/>
    <d v="2023-03-24T00:00:00"/>
    <s v=""/>
    <s v=""/>
    <s v=""/>
    <s v=""/>
    <d v="2023-03-27T00:00:00"/>
    <n v="228"/>
    <s v="P3623-463155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40"/>
    <d v="2023-07-08T00:00:00"/>
    <d v="2023-02-24T00:00:00"/>
    <s v="Past"/>
    <n v="134"/>
    <m/>
    <n v="134"/>
    <n v="30552"/>
    <m/>
    <x v="2"/>
  </r>
  <r>
    <n v="48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490.0"/>
    <s v="36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1-09T00:00:00"/>
    <s v="Pub"/>
    <d v="2023-05-22T00:00:00"/>
    <d v="2023-10-31T00:00:00"/>
    <d v="2023-12-31T00:00:00"/>
    <x v="7"/>
    <n v="85374324"/>
    <s v="2nd"/>
    <x v="1"/>
    <d v="2023-03-06T00:00:00"/>
    <n v="120"/>
    <n v="192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250"/>
    <s v="F3623-0005123654-010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120"/>
    <s v="T3623-459308-002"/>
    <s v="05 : Vendor Accepted"/>
    <s v=""/>
    <d v="2023-03-28T00:00:00"/>
    <s v="(23/03/29)"/>
    <s v=""/>
    <s v=""/>
    <s v=""/>
    <d v="2023-03-27T00:00:00"/>
    <n v="120"/>
    <s v="P3623-459308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5"/>
    <d v="2023-04-08T00:00:00"/>
    <d v="2023-03-10T00:00:00"/>
    <s v="Past"/>
    <n v="29"/>
    <m/>
    <n v="29"/>
    <n v="3480"/>
    <m/>
    <x v="1"/>
  </r>
  <r>
    <n v="48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490.0"/>
    <s v="36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0"/>
    <n v="500"/>
    <n v="0"/>
    <n v="0"/>
    <n v="0"/>
    <d v="2023-07-24T00:00:00"/>
    <s v="Pub"/>
    <d v="2023-05-22T00:00:00"/>
    <d v="2023-10-31T00:00:00"/>
    <d v="2023-12-31T00:00:00"/>
    <x v="6"/>
    <n v="85277481"/>
    <s v="1st"/>
    <x v="3"/>
    <d v="2023-04-03T00:00:00"/>
    <n v="516"/>
    <n v="82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16"/>
    <s v="T3623-463152-001"/>
    <s v="05 : Vendor Accepted"/>
    <s v=""/>
    <d v="2023-03-21T00:00:00"/>
    <s v=""/>
    <s v=""/>
    <s v=""/>
    <s v=""/>
    <d v="2023-03-17T00:00:00"/>
    <n v="516"/>
    <s v="P3623-463152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1"/>
    <d v="2023-07-08T00:00:00"/>
    <d v="2023-02-21T00:00:00"/>
    <s v="Past"/>
    <n v="137"/>
    <m/>
    <n v="137"/>
    <n v="70692"/>
    <m/>
    <x v="2"/>
  </r>
  <r>
    <n v="48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490.0"/>
    <s v="36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89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3-001"/>
    <s v="05 : Vendor Accepted"/>
    <s v=""/>
    <d v="2023-03-24T00:00:00"/>
    <s v=""/>
    <s v=""/>
    <s v=""/>
    <s v=""/>
    <d v="2023-03-17T00:00:00"/>
    <n v="408"/>
    <s v="P3623-463153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2"/>
    <d v="2023-07-08T00:00:00"/>
    <d v="2023-02-21T00:00:00"/>
    <s v="Past"/>
    <n v="137"/>
    <m/>
    <n v="137"/>
    <n v="55896"/>
    <m/>
    <x v="2"/>
  </r>
  <r>
    <n v="48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288196"/>
    <s v="1st"/>
    <x v="2"/>
    <d v="2023-01-02T00:00:00"/>
    <n v="1104"/>
    <n v="3091"/>
    <s v="Ship"/>
    <s v="Ph1"/>
    <s v="●"/>
    <d v="2023-02-03T00:00:00"/>
    <d v="2023-02-03T00:00:00"/>
    <d v="2022-12-15T00:00:00"/>
    <s v=""/>
    <s v=""/>
    <s v=""/>
    <s v=""/>
    <d v="2022-06-16T00:00:00"/>
    <s v=""/>
    <n v="0"/>
    <s v=""/>
    <s v=""/>
    <s v=""/>
    <d v="2022-06-28T00:00:00"/>
    <s v=""/>
    <s v=""/>
    <s v=""/>
    <d v="2022-06-16T00:00:00"/>
    <d v="2022-06-22T00:00:00"/>
    <n v="2200"/>
    <s v="F3623-0005123706-004"/>
    <s v="05 : Vendor Accepted"/>
    <s v=""/>
    <s v=""/>
    <s v=""/>
    <s v=""/>
    <s v=""/>
    <d v="2022-06-16T00:00:00"/>
    <s v=""/>
    <n v="0"/>
    <s v=""/>
    <s v=""/>
    <s v=""/>
    <d v="2022-06-28T00:00:00"/>
    <s v="_x000a_"/>
    <s v=""/>
    <s v=""/>
    <d v="2022-06-16T00:00:00"/>
    <d v="2022-07-14T00:00:00"/>
    <n v="1104"/>
    <s v="T3623-455388-005"/>
    <s v="15 : Vendor Accepted(Updated)"/>
    <s v=""/>
    <d v="2022-10-25T00:00:00"/>
    <s v="22/10/25"/>
    <s v=""/>
    <s v=""/>
    <d v="2022-06-16T00:00:00"/>
    <d v="2022-10-20T00:00:00"/>
    <n v="1104"/>
    <s v="P3623-455388-004"/>
    <s v="99 : Closed"/>
    <n v="24"/>
    <n v="16"/>
    <n v="16"/>
    <n v="24"/>
    <n v="0"/>
    <s v="Y"/>
    <s v="N"/>
    <s v=""/>
    <s v=""/>
    <s v="2023/01/27"/>
    <n v="7"/>
    <n v="0"/>
    <s v="IN"/>
    <s v="VN"/>
    <s v="N"/>
    <d v="2022-06-16T23:30:44"/>
    <s v="APIPRM223"/>
    <s v=""/>
    <s v="Automatic Planning"/>
    <d v="2022-11-30T19:38:42"/>
    <s v="plnprp20615bl01PrdplnSend"/>
    <s v=""/>
    <s v="Fix Flag Update"/>
    <x v="1"/>
    <x v="61"/>
    <d v="2023-01-27T00:00:00"/>
    <d v="2022-06-28T00:00:00"/>
    <s v="Past"/>
    <n v="213"/>
    <m/>
    <n v="213"/>
    <n v="235152"/>
    <m/>
    <x v="2"/>
  </r>
  <r>
    <n v="48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0"/>
    <s v="2nd"/>
    <x v="2"/>
    <d v="2023-01-02T00:00:00"/>
    <n v="4904"/>
    <n v="13731"/>
    <s v="Ship"/>
    <s v="Ph1"/>
    <s v=""/>
    <d v="2023-02-10T00:00:00"/>
    <d v="2023-02-10T00:00:00"/>
    <s v=""/>
    <s v=""/>
    <s v=""/>
    <s v=""/>
    <s v=""/>
    <s v=""/>
    <s v=""/>
    <n v="0"/>
    <s v=""/>
    <s v=""/>
    <s v=""/>
    <d v="2022-05-31T00:00:00"/>
    <s v=""/>
    <s v=""/>
    <s v=""/>
    <s v=""/>
    <d v="2022-06-03T00:00:00"/>
    <n v="6000"/>
    <s v="F3623-0005123706-001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7-14T00:00:00"/>
    <n v="4904"/>
    <s v="T3623-455388-004"/>
    <s v="15 : Vendor Accepted(Updated)"/>
    <s v=""/>
    <d v="2022-11-01T00:00:00"/>
    <s v="22/11/01"/>
    <s v=""/>
    <s v=""/>
    <s v=""/>
    <d v="2022-10-13T00:00:00"/>
    <n v="4904"/>
    <s v="P3623-455388-003"/>
    <s v="99 : Closed"/>
    <n v="24"/>
    <n v="16"/>
    <n v="16"/>
    <n v="24"/>
    <n v="0"/>
    <s v="Y"/>
    <s v="N"/>
    <s v=""/>
    <s v=""/>
    <s v="2023/02/03"/>
    <n v="7"/>
    <n v="0"/>
    <s v="IN"/>
    <s v="VN"/>
    <s v="N"/>
    <d v="2022-05-25T05:09:52"/>
    <s v="00691381"/>
    <s v="MORITA SHUN[FRSH:PDSH Production Planning](森田 峻)"/>
    <s v="Production Plan Excel"/>
    <d v="2022-11-30T19:38:42"/>
    <s v="plnprp20615bl01PrdplnSend"/>
    <s v=""/>
    <s v="Fix Flag Update"/>
    <x v="1"/>
    <x v="61"/>
    <d v="2023-02-03T00:00:00"/>
    <d v="2022-06-28T00:00:00"/>
    <s v="Past"/>
    <n v="220"/>
    <m/>
    <n v="220"/>
    <n v="1078880"/>
    <m/>
    <x v="2"/>
  </r>
  <r>
    <n v="48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1"/>
    <s v="3rd"/>
    <x v="2"/>
    <d v="2023-01-02T00:00:00"/>
    <n v="4888"/>
    <n v="13686"/>
    <s v="Ship"/>
    <s v="Ph2"/>
    <s v=""/>
    <d v="2023-02-15T00:00:00"/>
    <d v="2023-02-15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2"/>
    <s v="05 : Vendor Accepted"/>
    <s v=""/>
    <s v=""/>
    <s v=""/>
    <s v=""/>
    <s v=""/>
    <s v=""/>
    <s v=""/>
    <n v="0"/>
    <s v=""/>
    <s v=""/>
    <s v=""/>
    <d v="2022-09-13T00:00:00"/>
    <s v="22/09/13_x000a_"/>
    <s v=""/>
    <s v=""/>
    <s v=""/>
    <d v="2022-09-07T00:00:00"/>
    <n v="4888"/>
    <s v="T3623-455388-006"/>
    <s v="05 : Vendor Accepted"/>
    <s v=""/>
    <d v="2022-12-09T00:00:00"/>
    <s v="22/09/17"/>
    <s v=""/>
    <s v=""/>
    <s v=""/>
    <d v="2022-12-08T00:00:00"/>
    <n v="4888"/>
    <s v="P3623-455388-006"/>
    <s v="99 : Closed"/>
    <n v="24"/>
    <n v="16"/>
    <n v="16"/>
    <n v="24"/>
    <n v="0"/>
    <s v="Y"/>
    <s v="N"/>
    <s v=""/>
    <s v=""/>
    <s v="2023/02/08"/>
    <n v="7"/>
    <n v="0"/>
    <s v="IN"/>
    <s v="VN"/>
    <s v="N"/>
    <d v="2022-05-25T05:09:52"/>
    <s v="00691381"/>
    <s v="MORITA SHUN[FRSH:PDSH Production Planning](森田 峻)"/>
    <s v="Production Plan Excel"/>
    <d v="2022-12-08T16:40:04"/>
    <s v="00202933"/>
    <s v="TOMITA Namiyo[UQJP:Global Merchandising Planning Global](冨田 奈美代)"/>
    <s v="Update From PO"/>
    <x v="1"/>
    <x v="61"/>
    <d v="2023-02-08T00:00:00"/>
    <d v="2022-09-13T00:00:00"/>
    <s v="Past"/>
    <n v="148"/>
    <m/>
    <n v="148"/>
    <n v="723424"/>
    <m/>
    <x v="2"/>
  </r>
  <r>
    <n v="48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2"/>
    <s v="4th-1"/>
    <x v="0"/>
    <d v="2023-02-06T00:00:00"/>
    <n v="480"/>
    <n v="1344"/>
    <s v="Ship"/>
    <s v="Ph3(Adj)"/>
    <s v=""/>
    <d v="2023-03-17T00:00:00"/>
    <d v="2023-03-17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3"/>
    <s v="05 : Vendor Accepted"/>
    <s v=""/>
    <s v=""/>
    <s v=""/>
    <s v=""/>
    <s v=""/>
    <s v=""/>
    <s v=""/>
    <n v="0"/>
    <s v=""/>
    <s v=""/>
    <s v=""/>
    <d v="2023-02-10T00:00:00"/>
    <s v="22/10/25_x000a_"/>
    <s v=""/>
    <s v=""/>
    <s v=""/>
    <d v="2022-10-27T00:00:00"/>
    <n v="480"/>
    <s v="T3623-455388-007"/>
    <s v="05 : Vendor Accepted"/>
    <s v=""/>
    <d v="2022-12-20T00:00:00"/>
    <s v="22/10/18"/>
    <s v=""/>
    <s v=""/>
    <s v=""/>
    <d v="2023-01-12T00:00:00"/>
    <n v="480"/>
    <s v="P3623-455388-005"/>
    <s v="15 : Vendor Accepted(Updated)"/>
    <n v="24"/>
    <n v="16"/>
    <n v="16"/>
    <n v="24"/>
    <n v="0"/>
    <s v="Y"/>
    <s v="N"/>
    <s v=""/>
    <s v=""/>
    <s v="2023/03/10"/>
    <n v="7"/>
    <n v="0"/>
    <s v="IN"/>
    <s v="VN"/>
    <s v="N"/>
    <d v="2022-05-25T05:09:52"/>
    <s v="00691381"/>
    <s v="MORITA SHUN[FRSH:PDSH Production Planning](森田 峻)"/>
    <s v="Production Plan Excel"/>
    <d v="2023-01-12T17:55:26"/>
    <s v="00202933"/>
    <s v="TOMITA Namiyo[UQJP:Global Merchandising Planning Global](冨田 奈美代)"/>
    <s v="Update From PO"/>
    <x v="1"/>
    <x v="61"/>
    <d v="2023-03-10T00:00:00"/>
    <d v="2023-02-10T00:00:00"/>
    <s v="Past"/>
    <n v="28"/>
    <m/>
    <n v="28"/>
    <n v="13440"/>
    <m/>
    <x v="3"/>
  </r>
  <r>
    <n v="48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72330"/>
    <s v="4th-2"/>
    <x v="0"/>
    <d v="2023-02-06T00:00:00"/>
    <n v="792"/>
    <n v="2218"/>
    <s v="Ship"/>
    <s v="Ph2"/>
    <s v=""/>
    <d v="2023-03-17T00:00:00"/>
    <d v="2023-03-1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9T00:00:00"/>
    <s v="_x000a_"/>
    <s v=""/>
    <s v=""/>
    <s v=""/>
    <d v="2022-12-09T00:00:00"/>
    <n v="792"/>
    <s v="T3623-455388-009"/>
    <s v="05 : Vendor Accepted"/>
    <s v=""/>
    <d v="2023-01-20T00:00:00"/>
    <s v=""/>
    <s v=""/>
    <s v=""/>
    <s v=""/>
    <d v="2023-01-12T00:00:00"/>
    <n v="792"/>
    <s v="P3623-455388-007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12-02T10:04:16"/>
    <s v="00030593"/>
    <s v="MIYAMOTO Kenji[UQJP:PDBD Production Planning]"/>
    <s v="Production Plan Excel"/>
    <d v="2023-02-19T00:03:47"/>
    <s v="00651092"/>
    <s v="KAWASAKI Kenta[FRIN:Production Planning](川﨑 健太)"/>
    <s v="Production Plan Excel"/>
    <x v="1"/>
    <x v="61"/>
    <d v="2023-03-10T00:00:00"/>
    <d v="2022-12-09T00:00:00"/>
    <s v="Past"/>
    <n v="91"/>
    <m/>
    <n v="91"/>
    <n v="72072"/>
    <m/>
    <x v="2"/>
  </r>
  <r>
    <n v="49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2-12-14T00:00:00"/>
    <d v="2023-10-31T00:00:00"/>
    <d v="2023-12-31T00:00:00"/>
    <x v="7"/>
    <n v="84836265"/>
    <s v="5th"/>
    <x v="3"/>
    <d v="2023-04-03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2-16T00:00:00"/>
    <s v=""/>
    <d v="2022-12-16T00:00:00"/>
    <s v=""/>
    <d v="2022-10-23T00:00:00"/>
    <d v="2022-12-14T00:00:00"/>
    <n v="792"/>
    <s v="F3623-0005123706-006"/>
    <s v="05 : Vendor Accepted"/>
    <s v=""/>
    <s v=""/>
    <s v=""/>
    <s v=""/>
    <s v=""/>
    <s v=""/>
    <s v=""/>
    <n v="0"/>
    <s v=""/>
    <s v=""/>
    <s v=""/>
    <d v="2023-03-02T00:00:00"/>
    <s v="_x000a_"/>
    <d v="2023-02-17T00:00:00"/>
    <s v=""/>
    <d v="2022-11-06T00:00:00"/>
    <s v=""/>
    <n v="0"/>
    <s v=""/>
    <s v=""/>
    <s v=""/>
    <d v="2023-04-13T00:00:00"/>
    <s v=""/>
    <d v="2023-04-07T00:00:00"/>
    <s v=""/>
    <d v="2022-12-11T00:00:00"/>
    <s v=""/>
    <n v="0"/>
    <s v=""/>
    <s v=""/>
    <n v="24"/>
    <n v="16"/>
    <n v="16"/>
    <n v="24"/>
    <n v="792"/>
    <s v="Y"/>
    <s v="N"/>
    <s v=""/>
    <s v=""/>
    <s v="2023/04/23"/>
    <n v="7"/>
    <n v="0"/>
    <s v="IN"/>
    <s v="VN"/>
    <s v="N"/>
    <d v="2022-10-21T13:17:34"/>
    <s v="00651092"/>
    <s v="KAWASAKI Kenta[FRIN:Production Planning](川﨑 健太)"/>
    <s v="Production Plan Excel"/>
    <d v="2023-03-16T19:38:56"/>
    <s v="plnprp20615bl01PrdplnSend"/>
    <s v=""/>
    <s v="Fix Flag Update"/>
    <x v="0"/>
    <x v="61"/>
    <d v="2023-04-23T00:00:00"/>
    <d v="2023-03-02T00:00:00"/>
    <s v="Past"/>
    <n v="52"/>
    <m/>
    <n v="52"/>
    <n v="0"/>
    <m/>
    <x v="0"/>
  </r>
  <r>
    <n v="49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4606"/>
    <s v="6th"/>
    <x v="3"/>
    <d v="2023-04-03T00:00:00"/>
    <n v="5728"/>
    <n v="16038"/>
    <s v="Ship"/>
    <s v="Ph3(Adj)"/>
    <s v=""/>
    <d v="2023-06-09T00:00:00"/>
    <d v="2023-06-09T00:00:00"/>
    <d v="2023-05-15T00:00:00"/>
    <s v=""/>
    <s v=""/>
    <s v=""/>
    <s v=""/>
    <d v="2022-10-20T00:00:00"/>
    <s v=""/>
    <n v="0"/>
    <s v=""/>
    <s v=""/>
    <s v=""/>
    <d v="2022-12-16T00:00:00"/>
    <s v=""/>
    <d v="2022-12-16T00:00:00"/>
    <s v=""/>
    <d v="2022-11-23T00:00:00"/>
    <d v="2022-12-14T00:00:00"/>
    <n v="3300"/>
    <s v="F3623-0005123706-005"/>
    <s v="05 : Vendor Accepted"/>
    <s v=""/>
    <s v=""/>
    <s v=""/>
    <s v=""/>
    <s v=""/>
    <d v="2022-10-20T00:00:00"/>
    <s v=""/>
    <n v="0"/>
    <s v=""/>
    <s v=""/>
    <s v=""/>
    <d v="2023-03-09T00:00:00"/>
    <s v="23/01/31_x000a_"/>
    <d v="2023-02-17T00:00:00"/>
    <s v=""/>
    <d v="2022-11-23T00:00:00"/>
    <d v="2023-03-09T00:00:00"/>
    <n v="5728"/>
    <s v="T3623-455388-012"/>
    <s v="15 : Vendor Accepted(Updated)"/>
    <s v=""/>
    <d v="2023-04-19T00:00:00"/>
    <s v="23/04/20"/>
    <d v="2023-02-17T00:00:00"/>
    <s v=""/>
    <d v="2022-11-23T00:00:00"/>
    <d v="2023-04-19T00:00:00"/>
    <n v="5728"/>
    <s v="P3623-455388-010"/>
    <s v="05 : Vendor Accepted"/>
    <n v="24"/>
    <n v="16"/>
    <n v="16"/>
    <n v="24"/>
    <n v="0"/>
    <s v="Y"/>
    <s v="N"/>
    <s v=""/>
    <s v=""/>
    <s v="2023/06/02"/>
    <n v="7"/>
    <n v="0"/>
    <s v="IN"/>
    <s v="VN"/>
    <s v="N"/>
    <d v="2022-10-20T23:30:33"/>
    <s v="APIPRM223"/>
    <s v=""/>
    <s v="Automatic Planning"/>
    <d v="2023-04-30T23:30:32"/>
    <s v="APIPRM223"/>
    <s v=""/>
    <s v="Automatic Planning"/>
    <x v="1"/>
    <x v="61"/>
    <d v="2023-06-02T00:00:00"/>
    <d v="2023-03-09T00:00:00"/>
    <s v="Past"/>
    <n v="85"/>
    <m/>
    <n v="85"/>
    <n v="486880"/>
    <m/>
    <x v="3"/>
  </r>
  <r>
    <n v="49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264245"/>
    <s v="7th"/>
    <x v="3"/>
    <d v="2023-04-03T00:00:00"/>
    <n v="3432"/>
    <n v="9610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9T00:00:00"/>
    <s v="_x000a_"/>
    <s v=""/>
    <s v=""/>
    <s v=""/>
    <d v="2023-01-20T00:00:00"/>
    <n v="3432"/>
    <s v="T3623-455388-010"/>
    <s v="05 : Vendor Accepted"/>
    <s v=""/>
    <d v="2023-02-28T00:00:00"/>
    <s v=""/>
    <s v=""/>
    <s v=""/>
    <s v=""/>
    <d v="2023-03-23T00:00:00"/>
    <n v="3432"/>
    <s v="P3623-455388-008"/>
    <s v="15 : Vendor Accepted(Updated)"/>
    <n v="24"/>
    <n v="16"/>
    <n v="16"/>
    <n v="24"/>
    <n v="0"/>
    <s v="Y"/>
    <s v="N"/>
    <s v=""/>
    <s v=""/>
    <s v="2023/06/13"/>
    <n v="7"/>
    <n v="0"/>
    <s v="IN"/>
    <s v="VN"/>
    <s v="N"/>
    <d v="2023-01-14T06:58:41"/>
    <s v="00651092"/>
    <s v="KAWASAKI Kenta[FRIN:Production Planning](川﨑 健太)"/>
    <s v="Production Plan Excel"/>
    <d v="2023-03-23T17:25:45"/>
    <s v="00119579"/>
    <s v="TSUTSUMI Shunichi[UQJP:Global Merchandising Planning Global](堤見 俊一)"/>
    <s v="Update From PO"/>
    <x v="1"/>
    <x v="61"/>
    <d v="2023-06-13T00:00:00"/>
    <d v="2023-01-19T00:00:00"/>
    <s v="Past"/>
    <n v="145"/>
    <m/>
    <n v="145"/>
    <n v="497640"/>
    <m/>
    <x v="2"/>
  </r>
  <r>
    <n v="49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6264"/>
    <s v="8th"/>
    <x v="6"/>
    <d v="2023-05-01T00:00:00"/>
    <n v="1816"/>
    <n v="5085"/>
    <s v="Ship"/>
    <s v="Ph3(Adj)"/>
    <s v=""/>
    <d v="2023-06-03T00:00:00"/>
    <d v="2023-06-03T00:00:00"/>
    <d v="2023-05-15T00:00:00"/>
    <s v=""/>
    <s v=""/>
    <s v=""/>
    <s v=""/>
    <s v=""/>
    <s v=""/>
    <n v="0"/>
    <s v=""/>
    <s v=""/>
    <s v=""/>
    <d v="2023-01-20T00:00:00"/>
    <s v=""/>
    <d v="2023-01-20T00:00:00"/>
    <s v=""/>
    <d v="2022-10-23T00:00:00"/>
    <d v="2023-01-20T00:00:00"/>
    <n v="4000"/>
    <s v="F3623-0005123706-007"/>
    <s v="05 : Vendor Accepted"/>
    <s v=""/>
    <s v=""/>
    <s v=""/>
    <s v=""/>
    <s v=""/>
    <s v=""/>
    <s v=""/>
    <n v="0"/>
    <s v=""/>
    <s v=""/>
    <s v=""/>
    <d v="2023-03-09T00:00:00"/>
    <s v="23/02/28_x000a_"/>
    <d v="2023-03-17T00:00:00"/>
    <s v=""/>
    <d v="2022-11-06T00:00:00"/>
    <d v="2023-03-09T00:00:00"/>
    <n v="1816"/>
    <s v="T3623-455388-013"/>
    <s v="15 : Vendor Accepted(Updated)"/>
    <s v=""/>
    <d v="2023-05-17T00:00:00"/>
    <s v="(23/05/16)"/>
    <d v="2023-03-17T00:00:00"/>
    <s v=""/>
    <d v="2022-11-06T00:00:00"/>
    <d v="2023-04-21T00:00:00"/>
    <n v="1816"/>
    <s v="P3623-455388-011"/>
    <s v="05 : Vendor Accepted"/>
    <n v="24"/>
    <n v="16"/>
    <n v="16"/>
    <n v="24"/>
    <n v="0"/>
    <s v="Y"/>
    <s v="N"/>
    <s v=""/>
    <s v=""/>
    <s v="2023/05/27"/>
    <n v="7"/>
    <n v="0"/>
    <s v="IN"/>
    <s v="VN"/>
    <s v="N"/>
    <d v="2022-10-21T13:17:34"/>
    <s v="00651092"/>
    <s v="KAWASAKI Kenta[FRIN:Production Planning](川﨑 健太)"/>
    <s v="Production Plan Excel"/>
    <d v="2023-04-30T23:30:32"/>
    <s v="APIPRM223"/>
    <s v=""/>
    <s v="Automatic Planning"/>
    <x v="1"/>
    <x v="61"/>
    <d v="2023-05-27T00:00:00"/>
    <d v="2023-03-09T00:00:00"/>
    <s v="Past"/>
    <n v="79"/>
    <m/>
    <n v="79"/>
    <n v="143464"/>
    <m/>
    <x v="3"/>
  </r>
  <r>
    <n v="49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28353"/>
    <s v="1st"/>
    <x v="6"/>
    <d v="2023-05-08T00:00:00"/>
    <n v="720"/>
    <n v="2016"/>
    <s v="Ship"/>
    <s v="Ph3(Adj)"/>
    <s v=""/>
    <d v="2023-06-15T00:00:00"/>
    <d v="2023-06-15T00:00:00"/>
    <d v="2023-05-30T00:00:00"/>
    <s v=""/>
    <s v=""/>
    <s v=""/>
    <s v=""/>
    <d v="2022-11-24T00:00:00"/>
    <s v=""/>
    <n v="0"/>
    <s v=""/>
    <s v=""/>
    <s v=""/>
    <d v="2023-02-07T00:00:00"/>
    <s v=""/>
    <s v=""/>
    <s v=""/>
    <d v="2023-01-29T00:00:00"/>
    <d v="2023-02-02T00:00:00"/>
    <n v="3000"/>
    <s v="F3623-0005123706-009"/>
    <s v="05 : Vendor Accepted"/>
    <s v=""/>
    <s v=""/>
    <s v=""/>
    <s v=""/>
    <s v=""/>
    <d v="2022-11-24T00:00:00"/>
    <s v=""/>
    <n v="0"/>
    <s v=""/>
    <s v=""/>
    <s v=""/>
    <d v="2023-03-31T00:00:00"/>
    <s v="23/03/23_x000a_"/>
    <d v="2023-03-31T00:00:00"/>
    <s v=""/>
    <d v="2023-03-12T00:00:00"/>
    <d v="2023-03-13T00:00:00"/>
    <n v="720"/>
    <s v="T3623-455388-014"/>
    <s v="06 : Vendor Rejected"/>
    <s v=""/>
    <d v="2023-05-26T00:00:00"/>
    <s v="23/05/04"/>
    <d v="2023-05-26T00:00:00"/>
    <s v=""/>
    <d v="2023-03-12T00:00:00"/>
    <d v="2023-05-24T00:00:00"/>
    <n v="720"/>
    <s v="P3623-455388-012"/>
    <s v="03 : Approved"/>
    <n v="24"/>
    <n v="16"/>
    <n v="16"/>
    <n v="24"/>
    <n v="0"/>
    <s v="Y"/>
    <s v="N"/>
    <s v=""/>
    <s v=""/>
    <s v="2023/06/08"/>
    <n v="7"/>
    <n v="0"/>
    <s v="IN"/>
    <s v="VN"/>
    <s v="N"/>
    <d v="2022-11-25T00:49:03"/>
    <s v="APIPRM223"/>
    <s v=""/>
    <s v="Automatic Planning"/>
    <d v="2023-05-24T18:50:04"/>
    <s v="00123614"/>
    <s v="IWAMOCHI Mitsuru[UQJP:Global Merchandising Planning Global](岩持 充)"/>
    <s v="Update From PO"/>
    <x v="1"/>
    <x v="61"/>
    <d v="2023-06-08T00:00:00"/>
    <d v="2023-03-31T00:00:00"/>
    <s v="Past"/>
    <n v="69"/>
    <m/>
    <n v="69"/>
    <n v="49680"/>
    <m/>
    <x v="3"/>
  </r>
  <r>
    <n v="49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375146"/>
    <s v="9th-2"/>
    <x v="6"/>
    <d v="2023-05-29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3-24T00:00:00"/>
    <s v="23/03/24"/>
    <s v="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08"/>
    <n v="7"/>
    <n v="0"/>
    <s v="IN"/>
    <s v="VN"/>
    <s v="N"/>
    <d v="2023-02-21T15:02:54"/>
    <s v="00691381"/>
    <s v="MORITA SHUN[FRSH:PDSH Production Planning](森田 峻)"/>
    <s v="Production Plan Excel"/>
    <d v="2023-04-19T05:53:17"/>
    <s v="00691381"/>
    <s v="MORITA SHUN[FRSH:PDSH Production Planning](森田 峻)"/>
    <s v="Production View"/>
    <x v="0"/>
    <x v="61"/>
    <d v="2023-06-08T00:00:00"/>
    <s v=""/>
    <s v="Y"/>
    <s v=""/>
    <m/>
    <s v=""/>
    <s v=""/>
    <m/>
    <x v="0"/>
  </r>
  <r>
    <n v="49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1-20T00:00:00"/>
    <d v="2023-10-31T00:00:00"/>
    <d v="2023-12-31T00:00:00"/>
    <x v="7"/>
    <n v="84834605"/>
    <s v="10th"/>
    <x v="4"/>
    <d v="2023-06-05T00:00:00"/>
    <n v="0"/>
    <n v="0"/>
    <s v="Ship"/>
    <s v="STOP"/>
    <s v=""/>
    <d v="2023-06-30T00:00:00"/>
    <s v=""/>
    <d v="2023-05-10T00:00:00"/>
    <s v=""/>
    <s v=""/>
    <s v=""/>
    <s v=""/>
    <d v="2022-10-20T00:00:00"/>
    <s v=""/>
    <n v="0"/>
    <s v=""/>
    <s v=""/>
    <s v=""/>
    <d v="2023-01-20T00:00:00"/>
    <s v=""/>
    <d v="2023-01-20T00:00:00"/>
    <s v=""/>
    <d v="2022-10-23T00:00:00"/>
    <d v="2023-01-20T00:00:00"/>
    <n v="7000"/>
    <s v="F3623-0005123706-008"/>
    <s v="05 : Vendor Accepted"/>
    <s v=""/>
    <s v=""/>
    <s v=""/>
    <s v=""/>
    <s v=""/>
    <d v="2022-10-20T00:00:00"/>
    <s v=""/>
    <n v="0"/>
    <s v=""/>
    <s v=""/>
    <s v=""/>
    <d v="2023-04-13T00:00:00"/>
    <s v="23/04/13_x000a_"/>
    <d v="2023-03-17T00:00:00"/>
    <s v=""/>
    <d v="2022-11-07T00:00:00"/>
    <s v=""/>
    <n v="0"/>
    <s v=""/>
    <s v=""/>
    <s v=""/>
    <d v="2023-06-06T00:00:00"/>
    <s v="(23/06/13)"/>
    <d v="2023-03-17T00:00:00"/>
    <s v=""/>
    <d v="2022-11-07T00:00:00"/>
    <s v=""/>
    <n v="0"/>
    <s v=""/>
    <s v=""/>
    <n v="24"/>
    <n v="16"/>
    <n v="16"/>
    <n v="24"/>
    <n v="3000"/>
    <s v="Y"/>
    <s v="N"/>
    <s v=""/>
    <s v=""/>
    <s v="2023/06/23"/>
    <n v="7"/>
    <n v="0"/>
    <s v="IN"/>
    <s v="VN"/>
    <s v="N"/>
    <d v="2022-10-20T23:30:33"/>
    <s v="APIPRM223"/>
    <s v=""/>
    <s v="Automatic Planning"/>
    <d v="2023-05-09T19:32:01"/>
    <s v="plnprp20615bl01PrdplnSend"/>
    <s v=""/>
    <s v="Fix Flag Update"/>
    <x v="0"/>
    <x v="61"/>
    <d v="2023-06-23T00:00:00"/>
    <d v="2023-04-13T00:00:00"/>
    <s v="Past"/>
    <n v="71"/>
    <m/>
    <n v="71"/>
    <n v="0"/>
    <m/>
    <x v="0"/>
  </r>
  <r>
    <n v="49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3-24T00:00:00"/>
    <d v="2023-10-31T00:00:00"/>
    <d v="2023-12-31T00:00:00"/>
    <x v="7"/>
    <n v="85375145"/>
    <s v="11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3-24T00:00:00"/>
    <s v="(23/03/14)"/>
    <s v=""/>
    <s v=""/>
    <d v="2023-03-12T00:00:00"/>
    <d v="2023-03-24T00:00:00"/>
    <n v="3000"/>
    <s v="F3623-0005123706-010"/>
    <s v="05 : Vendor Accepted"/>
    <s v=""/>
    <s v=""/>
    <s v=""/>
    <s v=""/>
    <s v=""/>
    <s v=""/>
    <s v=""/>
    <n v="0"/>
    <s v=""/>
    <s v=""/>
    <s v=""/>
    <d v="2023-05-09T00:00:00"/>
    <s v="23/05/09_x000a_"/>
    <s v=""/>
    <s v=""/>
    <d v="2023-03-12T00:00:00"/>
    <s v=""/>
    <n v="0"/>
    <s v=""/>
    <s v=""/>
    <s v=""/>
    <d v="2023-06-25T00:00:00"/>
    <s v="(23/06/27)"/>
    <s v=""/>
    <s v=""/>
    <d v="2023-03-12T00:00:00"/>
    <s v=""/>
    <n v="0"/>
    <s v=""/>
    <s v=""/>
    <n v="24"/>
    <n v="16"/>
    <n v="16"/>
    <n v="24"/>
    <n v="0"/>
    <s v="Y"/>
    <s v="N"/>
    <s v=""/>
    <s v=""/>
    <s v="2023/07/08"/>
    <n v="7"/>
    <n v="0"/>
    <s v="IN"/>
    <s v="VN"/>
    <s v="N"/>
    <d v="2023-02-21T15:02:54"/>
    <s v="00691381"/>
    <s v="MORITA SHUN[FRSH:PDSH Production Planning](森田 峻)"/>
    <s v="Production Plan Excel"/>
    <d v="2023-05-28T19:42:42"/>
    <s v="plnprp20615bl01PrdplnSend"/>
    <s v=""/>
    <s v="Fix Flag Update"/>
    <x v="0"/>
    <x v="61"/>
    <d v="2023-07-08T00:00:00"/>
    <d v="2023-05-09T00:00:00"/>
    <s v="Past"/>
    <n v="60"/>
    <m/>
    <n v="60"/>
    <n v="0"/>
    <m/>
    <x v="0"/>
  </r>
  <r>
    <n v="49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287454"/>
    <s v="12th"/>
    <x v="8"/>
    <d v="2023-07-03T00:00:00"/>
    <n v="0"/>
    <n v="0"/>
    <s v="Ship"/>
    <s v="STOP"/>
    <s v=""/>
    <d v="2023-07-23T00:00:00"/>
    <s v=""/>
    <s v=""/>
    <s v=""/>
    <s v=""/>
    <s v=""/>
    <s v=""/>
    <s v=""/>
    <s v=""/>
    <n v="0"/>
    <s v=""/>
    <s v=""/>
    <s v=""/>
    <d v="2023-03-28T00:00:00"/>
    <s v=""/>
    <d v="2023-03-10T00:00:00"/>
    <s v=""/>
    <d v="2023-01-22T00:00:00"/>
    <d v="2023-03-31T00:00:00"/>
    <n v="3000"/>
    <s v="F3623-0005123706-011"/>
    <s v="05 : Vendor Accepted"/>
    <s v=""/>
    <s v=""/>
    <s v=""/>
    <s v=""/>
    <s v=""/>
    <s v=""/>
    <s v=""/>
    <n v="0"/>
    <s v=""/>
    <s v=""/>
    <s v=""/>
    <d v="2023-05-16T00:00:00"/>
    <s v="23/05/16_x000a_"/>
    <d v="2023-05-12T00:00:00"/>
    <s v=""/>
    <d v="2023-01-22T00:00:00"/>
    <s v=""/>
    <n v="0"/>
    <s v=""/>
    <s v=""/>
    <s v=""/>
    <d v="2023-07-06T00:00:00"/>
    <s v="(23/07/04)"/>
    <d v="2023-06-30T00:00:00"/>
    <s v=""/>
    <d v="2023-01-22T00:00:00"/>
    <s v=""/>
    <n v="0"/>
    <s v=""/>
    <s v=""/>
    <n v="24"/>
    <n v="16"/>
    <n v="16"/>
    <n v="24"/>
    <n v="0"/>
    <s v="Y"/>
    <s v="N"/>
    <s v=""/>
    <s v=""/>
    <s v="2023/07/16"/>
    <n v="7"/>
    <n v="0"/>
    <s v="IN"/>
    <s v="VN"/>
    <s v="N"/>
    <d v="2023-01-22T19:08:38"/>
    <s v="00651092"/>
    <s v="KAWASAKI Kenta[FRIN:Production Planning](川﨑 健太)"/>
    <s v="Production Plan Excel"/>
    <d v="2023-06-08T19:42:50"/>
    <s v="plnprp20615bl01PrdplnSend"/>
    <s v=""/>
    <s v="Fix Flag Update"/>
    <x v="0"/>
    <x v="61"/>
    <d v="2023-07-16T00:00:00"/>
    <d v="2023-05-16T00:00:00"/>
    <s v="Past"/>
    <n v="61"/>
    <m/>
    <n v="61"/>
    <n v="0"/>
    <m/>
    <x v="0"/>
  </r>
  <r>
    <n v="49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338407"/>
    <s v="1st"/>
    <x v="2"/>
    <d v="2023-01-02T00:00:00"/>
    <n v="1024"/>
    <n v="2867"/>
    <s v="Ship"/>
    <s v="Ph1"/>
    <s v="●"/>
    <d v="2023-01-19T00:00:00"/>
    <d v="2023-01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06-28T00:00:00"/>
    <s v="_x000a_"/>
    <s v=""/>
    <s v=""/>
    <s v=""/>
    <d v="2022-06-24T00:00:00"/>
    <n v="1024"/>
    <s v="T3623-455388-002"/>
    <s v="05 : Vendor Accepted"/>
    <s v=""/>
    <d v="2022-10-11T00:00:00"/>
    <s v="22/10/11"/>
    <s v=""/>
    <s v=""/>
    <s v=""/>
    <d v="2022-10-11T00:00:00"/>
    <n v="1024"/>
    <s v="P3623-455388-001"/>
    <s v="99 : Closed"/>
    <n v="24"/>
    <n v="16"/>
    <n v="16"/>
    <n v="24"/>
    <n v="0"/>
    <s v="Y"/>
    <s v="N"/>
    <s v=""/>
    <s v=""/>
    <s v="2023/01/12"/>
    <n v="7"/>
    <n v="0"/>
    <s v="IN"/>
    <s v="VN"/>
    <s v="N"/>
    <d v="2022-06-24T06:33:33"/>
    <s v="00116597"/>
    <s v="ISONO Yuta[UQJP:Global Merchandising Planning Global](磯野 友多)"/>
    <s v="Production Plan Excel"/>
    <d v="2022-11-30T19:38:42"/>
    <s v="plnprp20615bl01PrdplnSend"/>
    <s v=""/>
    <s v="Fix Flag Update"/>
    <x v="1"/>
    <x v="62"/>
    <d v="2023-01-12T00:00:00"/>
    <d v="2022-06-28T00:00:00"/>
    <s v="Past"/>
    <n v="198"/>
    <m/>
    <n v="198"/>
    <n v="202752"/>
    <m/>
    <x v="2"/>
  </r>
  <r>
    <n v="50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948345"/>
    <s v="2nd"/>
    <x v="3"/>
    <d v="2023-04-03T00:00:00"/>
    <n v="504"/>
    <n v="1411"/>
    <s v="Ship"/>
    <s v="Ph2"/>
    <s v=""/>
    <d v="2023-05-03T00:00:00"/>
    <d v="2023-05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20T00:00:00"/>
    <n v="504"/>
    <s v="T3623-455388-011"/>
    <s v="05 : Vendor Accepted"/>
    <s v=""/>
    <d v="2023-03-21T00:00:00"/>
    <s v=""/>
    <s v=""/>
    <s v=""/>
    <s v=""/>
    <d v="2023-03-17T00:00:00"/>
    <n v="504"/>
    <s v="P3623-455388-009"/>
    <s v="99 : Closed"/>
    <n v="24"/>
    <n v="16"/>
    <n v="16"/>
    <n v="24"/>
    <n v="0"/>
    <s v="Y"/>
    <s v="N"/>
    <s v=""/>
    <s v=""/>
    <s v="2023/04/26"/>
    <n v="7"/>
    <n v="0"/>
    <s v="IN"/>
    <s v="VN"/>
    <s v="N"/>
    <d v="2022-11-12T22:03:21"/>
    <s v="00651092"/>
    <s v="KAWASAKI Kenta[FRIN:Production Planning](川﨑 健太)"/>
    <s v="Production Plan Excel"/>
    <d v="2023-03-17T19:18:47"/>
    <s v="00123614"/>
    <s v="IWAMOCHI Mitsuru[UQJP:Global Merchandising Planning Global](岩持 充)"/>
    <s v="Update From PO"/>
    <x v="1"/>
    <x v="62"/>
    <d v="2023-04-26T00:00:00"/>
    <d v="2023-01-24T00:00:00"/>
    <s v="Past"/>
    <n v="92"/>
    <m/>
    <n v="92"/>
    <n v="46368"/>
    <m/>
    <x v="2"/>
  </r>
  <r>
    <n v="50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s v=""/>
    <d v="2023-10-31T00:00:00"/>
    <d v="2023-12-31T00:00:00"/>
    <x v="7"/>
    <n v="85264248"/>
    <s v="3rd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2-17T00:00:00"/>
    <s v="23/02/17"/>
    <d v="2023-02-17T00:00:00"/>
    <s v=""/>
    <d v="2023-01-15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23"/>
    <n v="7"/>
    <n v="0"/>
    <s v="IN"/>
    <s v="VN"/>
    <s v="N"/>
    <d v="2023-01-14T07:34:22"/>
    <s v="00651092"/>
    <s v="KAWASAKI Kenta[FRIN:Production Planning](川﨑 健太)"/>
    <s v="Production Plan Excel"/>
    <d v="2023-04-19T05:53:17"/>
    <s v="00691381"/>
    <s v="MORITA SHUN[FRSH:PDSH Production Planning](森田 峻)"/>
    <s v="Production View"/>
    <x v="0"/>
    <x v="62"/>
    <d v="2023-06-23T00:00:00"/>
    <s v=""/>
    <s v="Y"/>
    <s v=""/>
    <m/>
    <s v=""/>
    <s v=""/>
    <m/>
    <x v="0"/>
  </r>
  <r>
    <n v="50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3-31T00:00:00"/>
    <d v="2023-10-31T00:00:00"/>
    <d v="2023-12-31T00:00:00"/>
    <x v="7"/>
    <n v="85287456"/>
    <s v="4th"/>
    <x v="4"/>
    <d v="2023-06-05T00:00:00"/>
    <n v="0"/>
    <n v="0"/>
    <s v="Ship"/>
    <s v="STOP"/>
    <s v=""/>
    <d v="2023-07-29T00:00:00"/>
    <s v=""/>
    <d v="2023-06-30T00:00:00"/>
    <s v=""/>
    <s v=""/>
    <s v=""/>
    <s v=""/>
    <s v=""/>
    <s v=""/>
    <n v="0"/>
    <s v=""/>
    <s v=""/>
    <s v=""/>
    <d v="2023-03-28T00:00:00"/>
    <s v=""/>
    <s v=""/>
    <s v=""/>
    <d v="2023-01-29T00:00:00"/>
    <d v="2023-03-31T00:00:00"/>
    <n v="2500"/>
    <s v="F3623-0005123720-001"/>
    <s v="05 : Vendor Accepted"/>
    <s v=""/>
    <s v=""/>
    <s v=""/>
    <s v=""/>
    <s v=""/>
    <s v=""/>
    <s v=""/>
    <n v="0"/>
    <s v=""/>
    <s v=""/>
    <s v=""/>
    <d v="2023-05-23T00:00:00"/>
    <s v="(23/05/09)_x000a_"/>
    <s v=""/>
    <s v=""/>
    <d v="2023-01-29T00:00:00"/>
    <s v=""/>
    <n v="0"/>
    <s v=""/>
    <s v=""/>
    <s v=""/>
    <s v=""/>
    <s v="(23/07/11)"/>
    <s v=""/>
    <s v=""/>
    <d v="2023-01-29T00:00:00"/>
    <s v=""/>
    <n v="0"/>
    <s v=""/>
    <s v=""/>
    <n v="24"/>
    <n v="16"/>
    <n v="16"/>
    <n v="24"/>
    <n v="0"/>
    <s v="Y"/>
    <s v="N"/>
    <s v=""/>
    <s v=""/>
    <s v="2023/07/22"/>
    <n v="7"/>
    <n v="0"/>
    <s v="IN"/>
    <s v="VN"/>
    <s v="N"/>
    <d v="2023-01-22T19:08:38"/>
    <s v="00651092"/>
    <s v="KAWASAKI Kenta[FRIN:Production Planning](川﨑 健太)"/>
    <s v="Production Plan Excel"/>
    <d v="2023-05-29T19:38:11"/>
    <s v="plnprp20615bl01PrdplnSend"/>
    <s v=""/>
    <s v="Fix Flag Update"/>
    <x v="0"/>
    <x v="62"/>
    <d v="2023-07-22T00:00:00"/>
    <d v="2023-05-23T00:00:00"/>
    <s v="Past"/>
    <n v="60"/>
    <m/>
    <n v="60"/>
    <n v="0"/>
    <m/>
    <x v="0"/>
  </r>
  <r>
    <n v="50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5"/>
    <s v="2nd"/>
    <x v="2"/>
    <d v="2023-01-02T00:00:00"/>
    <n v="5364"/>
    <n v="8582"/>
    <s v="Ship"/>
    <s v="Ph2"/>
    <s v=""/>
    <d v="2023-02-15T00:00:00"/>
    <d v="2023-02-15T00:00:00"/>
    <d v="2023-04-16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0"/>
    <s v="F3623-0005122031-003"/>
    <s v="05 : Vendor Accepted"/>
    <s v=""/>
    <s v=""/>
    <s v=""/>
    <s v=""/>
    <s v=""/>
    <d v="2022-06-09T00:00:00"/>
    <s v=""/>
    <n v="0"/>
    <s v=""/>
    <s v=""/>
    <s v=""/>
    <d v="2022-11-15T00:00:00"/>
    <s v="(22/10/11)_x000a_"/>
    <d v="2022-11-15T00:00:00"/>
    <s v=""/>
    <d v="2022-09-05T00:00:00"/>
    <d v="2022-11-11T00:00:00"/>
    <n v="5364"/>
    <s v="T3623-455365-003"/>
    <s v="05 : Vendor Accepted"/>
    <s v=""/>
    <d v="2022-12-27T00:00:00"/>
    <s v="23/01/04"/>
    <d v="2022-11-22T00:00:00"/>
    <s v=""/>
    <d v="2022-09-05T00:00:00"/>
    <d v="2022-12-22T00:00:00"/>
    <n v="5364"/>
    <s v="P3623-455365-003"/>
    <s v="99 : Closed"/>
    <n v="48"/>
    <n v="24"/>
    <n v="24"/>
    <n v="36"/>
    <n v="0"/>
    <s v="Y"/>
    <s v="N"/>
    <s v=""/>
    <s v=""/>
    <s v="2023/02/08"/>
    <n v="7"/>
    <n v="0"/>
    <s v="IN"/>
    <s v="IN"/>
    <s v="N"/>
    <d v="2022-06-09T23:30:46"/>
    <s v="APIPRM223"/>
    <s v=""/>
    <s v="Automatic Planning"/>
    <d v="2022-12-22T17:42:03"/>
    <s v="00072047"/>
    <s v="SAITO Kenji[UQJP:Global Merchandising Planning Global](齋藤 賢治)"/>
    <s v="Update From PO"/>
    <x v="1"/>
    <x v="43"/>
    <d v="2023-02-08T00:00:00"/>
    <d v="2022-11-15T00:00:00"/>
    <s v="Past"/>
    <n v="85"/>
    <m/>
    <n v="85"/>
    <n v="455940"/>
    <m/>
    <x v="2"/>
  </r>
  <r>
    <n v="50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947615"/>
    <s v="3rd"/>
    <x v="0"/>
    <d v="2023-02-27T00:00:00"/>
    <n v="7308"/>
    <n v="11693"/>
    <s v="Ship"/>
    <s v="Ph3(Adj)"/>
    <s v=""/>
    <d v="2023-03-16T00:00:00"/>
    <d v="2023-03-16T00:00:00"/>
    <d v="2023-03-08T00:00:00"/>
    <s v=""/>
    <s v=""/>
    <s v=""/>
    <s v=""/>
    <d v="2022-11-10T00:00:00"/>
    <s v=""/>
    <n v="0"/>
    <s v=""/>
    <s v=""/>
    <s v=""/>
    <d v="2022-11-25T00:00:00"/>
    <s v=""/>
    <d v="2022-11-25T00:00:00"/>
    <s v=""/>
    <d v="2022-11-15T00:00:00"/>
    <d v="2022-11-23T00:00:00"/>
    <n v="3600"/>
    <s v="F3623-0005122031-006"/>
    <s v="05 : Vendor Accepted"/>
    <s v=""/>
    <s v=""/>
    <s v=""/>
    <s v=""/>
    <s v=""/>
    <d v="2022-11-10T00:00:00"/>
    <s v=""/>
    <n v="0"/>
    <s v=""/>
    <s v=""/>
    <s v=""/>
    <d v="2023-02-09T00:00:00"/>
    <s v="(23/02/09)_x000a_"/>
    <d v="2023-02-03T00:00:00"/>
    <s v=""/>
    <d v="2022-11-15T00:00:00"/>
    <d v="2023-02-07T00:00:00"/>
    <n v="7308"/>
    <s v="T3623-455365-005"/>
    <s v="05 : Vendor Accepted"/>
    <s v=""/>
    <d v="2023-02-16T00:00:00"/>
    <s v="(23/02/16)"/>
    <d v="2023-02-03T00:00:00"/>
    <s v=""/>
    <d v="2022-11-15T00:00:00"/>
    <d v="2023-02-09T00:00:00"/>
    <n v="7308"/>
    <s v="P3623-455365-005"/>
    <s v="99 : Closed"/>
    <n v="48"/>
    <n v="24"/>
    <n v="24"/>
    <n v="36"/>
    <n v="0"/>
    <s v="Y"/>
    <s v="N"/>
    <s v=""/>
    <s v=""/>
    <s v="2023/03/09"/>
    <n v="7"/>
    <n v="0"/>
    <s v="IN"/>
    <s v="IN"/>
    <s v="N"/>
    <d v="2022-11-11T00:27:13"/>
    <s v="APIPRM223"/>
    <s v=""/>
    <s v="Automatic Planning"/>
    <d v="2023-02-09T14:39:07"/>
    <s v="00123614"/>
    <s v="IWAMOCHI Mitsuru[UQJP:Global Merchandising Planning Global](岩持 充)"/>
    <s v="Update From PO"/>
    <x v="1"/>
    <x v="43"/>
    <d v="2023-03-09T00:00:00"/>
    <d v="2023-02-09T00:00:00"/>
    <s v="Past"/>
    <n v="28"/>
    <m/>
    <n v="28"/>
    <n v="204624"/>
    <m/>
    <x v="3"/>
  </r>
  <r>
    <n v="50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2-12-14T00:00:00"/>
    <d v="2023-08-31T00:00:00"/>
    <d v="2023-08-31T00:00:00"/>
    <x v="7"/>
    <n v="85028364"/>
    <s v="4th"/>
    <x v="1"/>
    <d v="2023-03-13T00:00:00"/>
    <n v="0"/>
    <n v="0"/>
    <s v="Ship"/>
    <s v="STOP"/>
    <s v=""/>
    <d v="2023-03-22T00:00:00"/>
    <s v=""/>
    <d v="2023-03-22T00:00:00"/>
    <s v=""/>
    <s v=""/>
    <s v=""/>
    <s v=""/>
    <d v="2022-11-24T00:00:00"/>
    <s v=""/>
    <n v="0"/>
    <s v=""/>
    <s v=""/>
    <s v=""/>
    <d v="2022-12-16T00:00:00"/>
    <s v=""/>
    <d v="2022-12-16T00:00:00"/>
    <s v=""/>
    <d v="2022-11-24T00:00:00"/>
    <d v="2022-12-14T00:00:00"/>
    <n v="480"/>
    <s v="F3623-0005122031-007"/>
    <s v="05 : Vendor Accepted"/>
    <s v=""/>
    <s v=""/>
    <s v=""/>
    <s v=""/>
    <s v=""/>
    <d v="2022-11-24T00:00:00"/>
    <s v=""/>
    <n v="0"/>
    <s v=""/>
    <s v=""/>
    <s v=""/>
    <d v="2023-02-23T00:00:00"/>
    <s v="(23/02/14)_x000a_"/>
    <d v="2023-02-17T00:00:00"/>
    <s v=""/>
    <d v="2022-12-05T00:00:00"/>
    <s v=""/>
    <n v="0"/>
    <s v=""/>
    <s v=""/>
    <s v=""/>
    <d v="2023-03-03T00:00:00"/>
    <s v="(23/02/23)"/>
    <d v="2023-03-03T00:00:00"/>
    <s v=""/>
    <d v="2022-12-11T00:00:00"/>
    <s v=""/>
    <n v="0"/>
    <s v=""/>
    <s v=""/>
    <n v="48"/>
    <n v="24"/>
    <n v="24"/>
    <n v="36"/>
    <n v="480"/>
    <s v="Y"/>
    <s v="N"/>
    <s v=""/>
    <s v=""/>
    <s v=""/>
    <n v="7"/>
    <n v="0"/>
    <s v="IN"/>
    <s v="IN"/>
    <s v="N"/>
    <d v="2022-11-25T00:49:03"/>
    <s v="APIPRM223"/>
    <s v=""/>
    <s v="Automatic Planning"/>
    <d v="2023-02-03T19:37:11"/>
    <s v="plnprp20615bl01PrdplnSend"/>
    <s v=""/>
    <s v="Fix Flag Update"/>
    <x v="0"/>
    <x v="43"/>
    <d v="2023-03-15T00:00:00"/>
    <d v="2023-02-23T00:00:00"/>
    <s v="Past"/>
    <n v="20"/>
    <m/>
    <n v="20"/>
    <n v="0"/>
    <m/>
    <x v="0"/>
  </r>
  <r>
    <n v="50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5028363"/>
    <s v="5th"/>
    <x v="1"/>
    <d v="2023-03-06T00:00:00"/>
    <n v="5436"/>
    <n v="8698"/>
    <s v="Ship"/>
    <s v="Ph3(Adj)"/>
    <s v=""/>
    <d v="2023-04-19T00:00:00"/>
    <d v="2023-04-19T00:00:00"/>
    <d v="2023-04-19T00:00:00"/>
    <s v=""/>
    <s v=""/>
    <s v=""/>
    <s v=""/>
    <d v="2022-11-24T00:00:00"/>
    <s v=""/>
    <n v="0"/>
    <s v=""/>
    <s v=""/>
    <s v=""/>
    <d v="2023-01-06T00:00:00"/>
    <s v="23/01/06"/>
    <d v="2023-01-06T00:00:00"/>
    <s v=""/>
    <d v="2022-12-05T00:00:00"/>
    <d v="2023-01-05T00:00:00"/>
    <n v="3100"/>
    <s v="F3623-0005122031-008"/>
    <s v="05 : Vendor Accepted"/>
    <s v=""/>
    <s v=""/>
    <s v=""/>
    <s v=""/>
    <s v=""/>
    <d v="2022-11-24T00:00:00"/>
    <s v=""/>
    <n v="0"/>
    <s v=""/>
    <s v=""/>
    <s v=""/>
    <d v="2023-03-16T00:00:00"/>
    <s v="23/03/14_x000a_"/>
    <d v="2023-03-16T00:00:00"/>
    <s v=""/>
    <d v="2022-12-05T00:00:00"/>
    <d v="2023-03-17T00:00:00"/>
    <n v="5436"/>
    <s v="T3623-455365-007"/>
    <s v="05 : Vendor Accepted"/>
    <s v=""/>
    <d v="2023-03-23T00:00:00"/>
    <s v="23/03/23"/>
    <d v="2023-03-31T00:00:00"/>
    <s v=""/>
    <d v="2022-12-11T00:00:00"/>
    <d v="2023-03-21T00:00:00"/>
    <n v="5436"/>
    <s v="P3623-455365-006"/>
    <s v="99 : Closed"/>
    <n v="48"/>
    <n v="24"/>
    <n v="24"/>
    <n v="36"/>
    <n v="0"/>
    <s v="Y"/>
    <s v="N"/>
    <s v=""/>
    <s v=""/>
    <s v="2023/04/12"/>
    <n v="7"/>
    <n v="0"/>
    <s v="IN"/>
    <s v="IN"/>
    <s v="N"/>
    <d v="2022-11-25T00:49:03"/>
    <s v="APIPRM223"/>
    <s v=""/>
    <s v="Automatic Planning"/>
    <d v="2023-03-21T17:24:59"/>
    <s v="00202933"/>
    <s v="TOMITA Namiyo[UQJP:Global Merchandising Planning Global](冨田 奈美代)"/>
    <s v="Update From PO"/>
    <x v="1"/>
    <x v="43"/>
    <d v="2023-04-12T00:00:00"/>
    <d v="2023-03-16T00:00:00"/>
    <s v="Past"/>
    <n v="27"/>
    <m/>
    <n v="27"/>
    <n v="146772"/>
    <m/>
    <x v="3"/>
  </r>
  <r>
    <n v="50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6"/>
    <s v="6th"/>
    <x v="6"/>
    <d v="2023-05-01T00:00:00"/>
    <n v="2808"/>
    <n v="4493"/>
    <s v="Ship"/>
    <s v="Ph3(Adj)"/>
    <s v=""/>
    <d v="2023-06-11T00:00:00"/>
    <d v="2023-06-11T00:00:00"/>
    <d v="2023-05-21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2100"/>
    <s v="F3623-0005122031-004"/>
    <s v="05 : Vendor Accepted"/>
    <s v=""/>
    <s v=""/>
    <s v=""/>
    <s v=""/>
    <s v=""/>
    <d v="2022-06-09T00:00:00"/>
    <s v=""/>
    <n v="0"/>
    <s v=""/>
    <s v=""/>
    <s v=""/>
    <d v="2023-05-11T00:00:00"/>
    <s v="23/05/11_x000a_"/>
    <d v="2023-04-21T00:00:00"/>
    <s v=""/>
    <d v="2022-09-20T00:00:00"/>
    <d v="2023-05-10T00:00:00"/>
    <n v="2808"/>
    <s v="T3623-455365-008"/>
    <s v="05 : Vendor Accepted"/>
    <s v=""/>
    <d v="2023-05-25T00:00:00"/>
    <s v="(23/05/23)"/>
    <d v="2023-04-21T00:00:00"/>
    <s v=""/>
    <d v="2022-09-20T00:00:00"/>
    <d v="2023-05-23T00:00:00"/>
    <n v="2808"/>
    <s v="P3623-455365-007"/>
    <s v="99 : Closed"/>
    <n v="48"/>
    <n v="24"/>
    <n v="24"/>
    <n v="36"/>
    <n v="0"/>
    <s v="Y"/>
    <s v="N"/>
    <s v=""/>
    <s v=""/>
    <s v="2023/06/04"/>
    <n v="7"/>
    <n v="0"/>
    <s v="IN"/>
    <s v="IN"/>
    <s v="N"/>
    <d v="2022-06-09T23:30:46"/>
    <s v="APIPRM223"/>
    <s v=""/>
    <s v="Automatic Planning"/>
    <d v="2023-05-23T18:52:30"/>
    <s v="00123614"/>
    <s v="IWAMOCHI Mitsuru[UQJP:Global Merchandising Planning Global](岩持 充)"/>
    <s v="Update From PO"/>
    <x v="1"/>
    <x v="43"/>
    <d v="2023-06-04T00:00:00"/>
    <d v="2023-05-11T00:00:00"/>
    <s v="Past"/>
    <n v="24"/>
    <m/>
    <n v="24"/>
    <n v="67392"/>
    <m/>
    <x v="3"/>
  </r>
  <r>
    <n v="50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NotPub"/>
    <s v=""/>
    <d v="2023-08-31T00:00:00"/>
    <d v="2023-08-31T00:00:00"/>
    <x v="7"/>
    <n v="84229977"/>
    <s v="7th"/>
    <x v="4"/>
    <d v="2023-06-05T00:00:00"/>
    <n v="0"/>
    <n v="0"/>
    <s v="Ship"/>
    <s v="STOP"/>
    <s v=""/>
    <d v="2023-06-18T00:00:00"/>
    <s v=""/>
    <d v="2023-06-18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6300"/>
    <s v="F3623-0005122031-005"/>
    <s v="AA : Allocated"/>
    <d v="2023-01-13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48"/>
    <n v="24"/>
    <n v="24"/>
    <n v="36"/>
    <n v="6300"/>
    <s v="Y"/>
    <s v="N"/>
    <s v=""/>
    <s v=""/>
    <s v="2023/06/11"/>
    <n v="7"/>
    <n v="0"/>
    <s v="IN"/>
    <s v="IN"/>
    <s v="N"/>
    <d v="2022-06-09T23:30:46"/>
    <s v="APIPRM223"/>
    <s v=""/>
    <s v="Automatic Planning"/>
    <d v="2023-01-22T19:08:38"/>
    <s v="00651092"/>
    <s v="KAWASAKI Kenta[FRIN:Production Planning](川﨑 健太)"/>
    <s v="Production Plan Excel"/>
    <x v="0"/>
    <x v="43"/>
    <d v="2023-06-11T00:00:00"/>
    <s v=""/>
    <s v="Y"/>
    <s v=""/>
    <m/>
    <s v=""/>
    <s v=""/>
    <m/>
    <x v="0"/>
  </r>
  <r>
    <n v="50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4-05T00:00:00"/>
    <d v="2023-08-31T00:00:00"/>
    <d v="2023-08-31T00:00:00"/>
    <x v="7"/>
    <n v="85287453"/>
    <s v="8th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06T00:00:00"/>
    <s v="(23/03/21)"/>
    <d v="2023-03-03T00:00:00"/>
    <s v=""/>
    <d v="2023-01-22T00:00:00"/>
    <d v="2023-04-05T00:00:00"/>
    <n v="4000"/>
    <s v="F3623-0005122031-009"/>
    <s v="05 : Vendor Accepted"/>
    <s v=""/>
    <s v=""/>
    <s v=""/>
    <s v=""/>
    <s v=""/>
    <s v=""/>
    <s v=""/>
    <n v="0"/>
    <s v=""/>
    <s v=""/>
    <s v=""/>
    <d v="2023-06-01T00:00:00"/>
    <s v="23/06/01_x000a_"/>
    <d v="2023-05-26T00:00:00"/>
    <s v=""/>
    <d v="2023-01-22T00:00:00"/>
    <s v=""/>
    <n v="0"/>
    <s v=""/>
    <s v=""/>
    <s v=""/>
    <d v="2023-06-13T00:00:00"/>
    <s v="23/06/13"/>
    <d v="2023-06-09T00:00:00"/>
    <s v=""/>
    <d v="2023-01-22T00:00:00"/>
    <s v=""/>
    <n v="0"/>
    <s v=""/>
    <s v=""/>
    <n v="48"/>
    <n v="24"/>
    <n v="24"/>
    <n v="36"/>
    <n v="0"/>
    <s v="Y"/>
    <s v="N"/>
    <s v=""/>
    <s v=""/>
    <s v="2023/06/23"/>
    <n v="7"/>
    <n v="0"/>
    <s v="IN"/>
    <s v="IN"/>
    <s v="N"/>
    <d v="2023-01-22T19:08:38"/>
    <s v="00651092"/>
    <s v="KAWASAKI Kenta[FRIN:Production Planning](川﨑 健太)"/>
    <s v="Production Plan Excel"/>
    <d v="2023-05-16T19:38:59"/>
    <s v="plnprp20615bl01PrdplnSend"/>
    <s v=""/>
    <s v="Fix Flag Update"/>
    <x v="0"/>
    <x v="43"/>
    <d v="2023-06-23T00:00:00"/>
    <d v="2023-06-01T00:00:00"/>
    <s v="Past"/>
    <n v="22"/>
    <m/>
    <n v="22"/>
    <n v="0"/>
    <m/>
    <x v="0"/>
  </r>
  <r>
    <n v="51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18709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1-22T00:00:00"/>
    <s v=""/>
    <n v="0"/>
    <s v=""/>
    <s v=""/>
    <s v=""/>
    <d v="2023-07-27T00:00:00"/>
    <s v="23/07/27"/>
    <d v="2023-07-21T00:00:00"/>
    <s v=""/>
    <d v="2023-01-22T00:00:00"/>
    <s v=""/>
    <n v="0"/>
    <s v=""/>
    <s v=""/>
    <n v="48"/>
    <n v="24"/>
    <n v="24"/>
    <n v="36"/>
    <n v="0"/>
    <s v="Y"/>
    <s v="N"/>
    <s v=""/>
    <s v=""/>
    <s v="2023/08/08"/>
    <n v="7"/>
    <n v="0"/>
    <s v="IN"/>
    <s v="IN"/>
    <s v="N"/>
    <d v="2022-12-23T12:10:43"/>
    <s v="00008144"/>
    <s v="MASUDA Yugo[UQJP:PDID Intimate, Cut &amp; Sewn Apparel &amp; Knitwear Production](増田 有吾)"/>
    <s v="Production Plan Excel"/>
    <d v="2023-06-29T19:35:01"/>
    <s v="plnprp20615bl01PrdplnSend"/>
    <s v=""/>
    <s v="Fix Flag Update"/>
    <x v="0"/>
    <x v="43"/>
    <d v="2023-08-08T00:00:00"/>
    <d v="2023-07-18T00:00:00"/>
    <s v="Y"/>
    <n v="21"/>
    <m/>
    <n v="21"/>
    <n v="0"/>
    <m/>
    <x v="0"/>
  </r>
  <r>
    <n v="51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2"/>
    <s v="10th"/>
    <x v="5"/>
    <d v="2023-08-07T00:00:00"/>
    <n v="2980"/>
    <n v="4768"/>
    <s v="Ship"/>
    <s v="Ph3(Add)"/>
    <s v=""/>
    <d v="2023-08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_x000a_"/>
    <s v=""/>
    <s v=""/>
    <s v=""/>
    <s v=""/>
    <n v="0"/>
    <s v=""/>
    <s v=""/>
    <s v=""/>
    <d v="2023-08-08T00:00:00"/>
    <s v=""/>
    <s v=""/>
    <s v=""/>
    <s v=""/>
    <s v=""/>
    <n v="0"/>
    <s v=""/>
    <s v=""/>
    <n v="48"/>
    <n v="24"/>
    <n v="24"/>
    <n v="36"/>
    <n v="0"/>
    <s v="Y"/>
    <s v="N"/>
    <s v=""/>
    <s v=""/>
    <s v="2023/08/18"/>
    <n v="7"/>
    <n v="0"/>
    <s v="IN"/>
    <s v="IN"/>
    <s v="N"/>
    <d v="2023-07-07T09:49:22"/>
    <s v="00691381"/>
    <s v="MORITA SHUN[FRSH:PDSH Production Planning](森田 峻)"/>
    <s v="Production View"/>
    <d v="2023-07-11T19:39:39"/>
    <s v="plnprp20615bl01PrdplnSend"/>
    <s v=""/>
    <s v="Fix Flag Update"/>
    <x v="0"/>
    <x v="43"/>
    <d v="2023-08-18T00:00:00"/>
    <d v="2023-07-27T00:00:00"/>
    <s v="Y"/>
    <n v="22"/>
    <m/>
    <n v="22"/>
    <n v="65560"/>
    <m/>
    <x v="1"/>
  </r>
  <r>
    <n v="51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89"/>
    <s v="11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8-17T00:00:00"/>
    <s v="23/08/17_x000a_"/>
    <d v="2023-07-14T00:00:00"/>
    <s v=""/>
    <d v="2023-01-22T00:00:00"/>
    <s v=""/>
    <n v="0"/>
    <s v=""/>
    <s v=""/>
    <s v=""/>
    <d v="2023-08-29T00:00:00"/>
    <s v="23/08/29"/>
    <d v="2023-08-25T00:00:00"/>
    <s v=""/>
    <d v="2023-01-22T00:00:00"/>
    <s v=""/>
    <n v="0"/>
    <s v=""/>
    <s v=""/>
    <n v="48"/>
    <n v="24"/>
    <n v="24"/>
    <n v="36"/>
    <n v="0"/>
    <s v="Y"/>
    <s v="N"/>
    <s v=""/>
    <s v=""/>
    <s v="2023/09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09-08T00:00:00"/>
    <d v="2023-08-17T00:00:00"/>
    <s v="Y"/>
    <n v="22"/>
    <m/>
    <n v="22"/>
    <n v="0"/>
    <m/>
    <x v="0"/>
  </r>
  <r>
    <n v="51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3"/>
    <s v="12th"/>
    <x v="9"/>
    <d v="2023-09-04T00:00:00"/>
    <n v="2750"/>
    <n v="4400"/>
    <s v="Ship"/>
    <s v="Ph3(Add)"/>
    <s v=""/>
    <d v="2023-09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24T00:00:00"/>
    <s v="_x000a_"/>
    <s v=""/>
    <s v=""/>
    <s v=""/>
    <s v=""/>
    <n v="0"/>
    <s v=""/>
    <s v=""/>
    <s v=""/>
    <d v="2023-08-31T00:00:00"/>
    <s v=""/>
    <s v=""/>
    <s v=""/>
    <s v=""/>
    <s v=""/>
    <n v="0"/>
    <s v=""/>
    <s v=""/>
    <n v="48"/>
    <n v="24"/>
    <n v="24"/>
    <n v="36"/>
    <n v="0"/>
    <s v="Y"/>
    <s v="N"/>
    <s v=""/>
    <s v=""/>
    <s v="2023/09/17"/>
    <n v="7"/>
    <n v="0"/>
    <s v="IN"/>
    <s v="IN"/>
    <s v="N"/>
    <d v="2023-07-07T09:49:22"/>
    <s v="00691381"/>
    <s v="MORITA SHUN[FRSH:PDSH Production Planning](森田 峻)"/>
    <s v="Production View"/>
    <d v="2023-07-07T09:49:10"/>
    <s v="plnprp20615bl01PrdplnSend"/>
    <s v=""/>
    <s v="Fix Flag Update"/>
    <x v="0"/>
    <x v="43"/>
    <d v="2023-09-17T00:00:00"/>
    <d v="2023-08-24T00:00:00"/>
    <s v="Y"/>
    <n v="24"/>
    <m/>
    <n v="24"/>
    <n v="66000"/>
    <m/>
    <x v="1"/>
  </r>
  <r>
    <n v="51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90"/>
    <s v="13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9-14T00:00:00"/>
    <s v="23/09/14_x000a_"/>
    <d v="2023-07-14T00:00:00"/>
    <s v=""/>
    <d v="2023-01-22T00:00:00"/>
    <s v=""/>
    <n v="0"/>
    <s v=""/>
    <s v=""/>
    <s v=""/>
    <d v="2023-09-28T00:00:00"/>
    <s v="23/09/28"/>
    <d v="2023-09-22T00:00:00"/>
    <s v=""/>
    <d v="2023-01-22T00:00:00"/>
    <s v=""/>
    <n v="0"/>
    <s v=""/>
    <s v=""/>
    <n v="48"/>
    <n v="24"/>
    <n v="24"/>
    <n v="36"/>
    <n v="0"/>
    <s v="Y"/>
    <s v="N"/>
    <s v=""/>
    <s v=""/>
    <s v="2023/10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10-08T00:00:00"/>
    <d v="2023-09-14T00:00:00"/>
    <s v="Y"/>
    <n v="24"/>
    <m/>
    <n v="24"/>
    <n v="0"/>
    <m/>
    <x v="0"/>
  </r>
  <r>
    <n v="51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169415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3"/>
    <d v="2023-06-08T00:00:00"/>
    <d v="2022-12-21T00:00:00"/>
    <s v="Past"/>
    <n v="169"/>
    <m/>
    <n v="169"/>
    <n v="0"/>
    <m/>
    <x v="0"/>
  </r>
  <r>
    <n v="51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d v="2023-05-15T00:00:00"/>
    <d v="2023-10-31T00:00:00"/>
    <d v="2023-12-31T00:00:00"/>
    <x v="6"/>
    <n v="85187346"/>
    <s v="2nd"/>
    <x v="4"/>
    <d v="2023-06-05T00:00:00"/>
    <n v="4248"/>
    <n v="6797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4300"/>
    <s v="F3623-0005122527-010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04T00:00:00"/>
    <n v="4248"/>
    <s v="T3623-461556-001"/>
    <s v="05 : Vendor Accepted"/>
    <s v=""/>
    <d v="2023-04-18T00:00:00"/>
    <s v="23/04/25"/>
    <s v=""/>
    <s v=""/>
    <s v=""/>
    <d v="2023-04-14T00:00:00"/>
    <n v="4248"/>
    <s v="P3623-461556-001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3"/>
    <d v="2023-07-08T00:00:00"/>
    <d v="2023-01-10T00:00:00"/>
    <s v="Past"/>
    <n v="179"/>
    <m/>
    <n v="179"/>
    <n v="760392"/>
    <m/>
    <x v="2"/>
  </r>
  <r>
    <n v="51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264233"/>
    <s v="3rd"/>
    <x v="8"/>
    <d v="2023-07-03T00:00:00"/>
    <n v="0"/>
    <n v="0"/>
    <s v="Ship"/>
    <s v="STOP"/>
    <s v=""/>
    <d v="2023-07-24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3200"/>
    <s v="Y"/>
    <s v="N"/>
    <s v=""/>
    <s v=""/>
    <s v="2023/07/17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3"/>
    <d v="2023-07-17T00:00:00"/>
    <d v="2023-03-21T00:00:00"/>
    <s v="Past"/>
    <n v="118"/>
    <m/>
    <n v="118"/>
    <n v="0"/>
    <m/>
    <x v="0"/>
  </r>
  <r>
    <n v="51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169416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4"/>
    <d v="2023-06-08T00:00:00"/>
    <d v="2022-12-21T00:00:00"/>
    <s v="Past"/>
    <n v="169"/>
    <m/>
    <n v="169"/>
    <n v="0"/>
    <m/>
    <x v="0"/>
  </r>
  <r>
    <n v="51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d v="2023-05-15T00:00:00"/>
    <d v="2023-10-31T00:00:00"/>
    <d v="2023-12-31T00:00:00"/>
    <x v="6"/>
    <n v="85187348"/>
    <s v="2nd"/>
    <x v="4"/>
    <d v="2023-06-05T00:00:00"/>
    <n v="1176"/>
    <n v="1882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12T00:00:00"/>
    <n v="1176"/>
    <s v="F3623-0005130501-006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1176"/>
    <s v="T3623-461556-003"/>
    <s v="05 : Vendor Accepted"/>
    <s v=""/>
    <d v="2023-04-18T00:00:00"/>
    <s v="23/04/25"/>
    <s v=""/>
    <s v=""/>
    <s v=""/>
    <d v="2023-04-14T00:00:00"/>
    <n v="1176"/>
    <s v="P3623-461556-002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4"/>
    <d v="2023-07-08T00:00:00"/>
    <d v="2023-01-10T00:00:00"/>
    <s v="Past"/>
    <n v="179"/>
    <m/>
    <n v="179"/>
    <n v="210504"/>
    <m/>
    <x v="2"/>
  </r>
  <r>
    <n v="52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264234"/>
    <s v="3rd"/>
    <x v="8"/>
    <d v="2023-07-03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500"/>
    <s v="Y"/>
    <s v="N"/>
    <s v=""/>
    <s v=""/>
    <s v="2023/07/22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4"/>
    <d v="2023-07-22T00:00:00"/>
    <d v="2023-03-21T00:00:00"/>
    <s v="Past"/>
    <n v="123"/>
    <m/>
    <n v="123"/>
    <n v="0"/>
    <m/>
    <x v="0"/>
  </r>
  <r>
    <n v="52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1"/>
    <s v="2nd"/>
    <x v="2"/>
    <d v="2023-01-02T00:00:00"/>
    <n v="3756"/>
    <n v="6010"/>
    <s v="Ship"/>
    <s v="Ph1"/>
    <s v=""/>
    <d v="2023-01-30T00:00:00"/>
    <d v="2023-01-30T00:00:00"/>
    <s v=""/>
    <s v=""/>
    <s v=""/>
    <s v=""/>
    <s v=""/>
    <s v=""/>
    <s v=""/>
    <n v="0"/>
    <s v=""/>
    <s v=""/>
    <s v=""/>
    <d v="2022-05-31T00:00:00"/>
    <s v=""/>
    <s v=""/>
    <s v=""/>
    <s v=""/>
    <d v="2022-06-07T00:00:00"/>
    <n v="15000"/>
    <s v="F3623-0005122527-001"/>
    <s v="05 : Vendor Accepted"/>
    <s v=""/>
    <s v=""/>
    <s v=""/>
    <s v=""/>
    <s v=""/>
    <s v=""/>
    <s v=""/>
    <n v="0"/>
    <s v=""/>
    <s v=""/>
    <s v=""/>
    <d v="2022-06-10T00:00:00"/>
    <s v="_x000a_"/>
    <s v=""/>
    <s v=""/>
    <s v=""/>
    <d v="2022-06-22T00:00:00"/>
    <n v="3756"/>
    <s v="T3623-455360-002"/>
    <s v="15 : Vendor Accepted(Updated)"/>
    <s v=""/>
    <d v="2022-11-08T00:00:00"/>
    <s v="22/11/08"/>
    <s v=""/>
    <s v=""/>
    <s v=""/>
    <d v="2022-11-25T00:00:00"/>
    <n v="3756"/>
    <s v="P3623-455360-005"/>
    <s v="99 : Closed"/>
    <n v="48"/>
    <n v="12"/>
    <n v="12"/>
    <n v="36"/>
    <n v="0"/>
    <s v="Y"/>
    <s v="N"/>
    <s v=""/>
    <s v=""/>
    <s v="2023/01/23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1-23T00:00:00"/>
    <d v="2022-06-10T00:00:00"/>
    <s v="Past"/>
    <n v="227"/>
    <m/>
    <n v="227"/>
    <n v="852612"/>
    <m/>
    <x v="2"/>
  </r>
  <r>
    <n v="52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4"/>
    <s v="3rd"/>
    <x v="2"/>
    <d v="2023-01-02T00:00:00"/>
    <n v="3252"/>
    <n v="5203"/>
    <s v="Ship"/>
    <s v="Ph3(Adj)"/>
    <s v=""/>
    <d v="2023-02-15T00:00:00"/>
    <d v="2023-02-15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3"/>
    <s v="05 : Vendor Accepted"/>
    <s v=""/>
    <s v=""/>
    <s v=""/>
    <s v=""/>
    <s v=""/>
    <s v=""/>
    <s v=""/>
    <n v="0"/>
    <s v=""/>
    <s v=""/>
    <s v=""/>
    <d v="2022-11-04T00:00:00"/>
    <s v="(22/10/11)_x000a_"/>
    <d v="2022-11-11T00:00:00"/>
    <s v=""/>
    <d v="2022-09-20T00:00:00"/>
    <d v="2022-11-02T00:00:00"/>
    <n v="3252"/>
    <s v="T3623-455360-005"/>
    <s v="05 : Vendor Accepted"/>
    <s v=""/>
    <d v="2022-11-04T00:00:00"/>
    <s v="(22/10/18)"/>
    <d v="2022-11-11T00:00:00"/>
    <s v=""/>
    <d v="2022-09-20T00:00:00"/>
    <d v="2022-11-25T00:00:00"/>
    <n v="3252"/>
    <s v="P3623-455360-003"/>
    <s v="99 : Closed"/>
    <n v="48"/>
    <n v="12"/>
    <n v="12"/>
    <n v="36"/>
    <n v="0"/>
    <s v="Y"/>
    <s v="N"/>
    <s v=""/>
    <s v=""/>
    <s v="2023/02/08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2-08T00:00:00"/>
    <d v="2022-11-04T00:00:00"/>
    <s v="Past"/>
    <n v="96"/>
    <m/>
    <n v="96"/>
    <n v="312192"/>
    <m/>
    <x v="3"/>
  </r>
  <r>
    <n v="52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947715"/>
    <s v="4th"/>
    <x v="0"/>
    <d v="2023-02-06T00:00:00"/>
    <n v="1068"/>
    <n v="1709"/>
    <s v="Ship"/>
    <s v="Ph2"/>
    <s v=""/>
    <d v="2023-02-25T00:00:00"/>
    <d v="2023-02-25T00:00:00"/>
    <s v=""/>
    <s v=""/>
    <s v=""/>
    <s v=""/>
    <s v=""/>
    <s v=""/>
    <s v=""/>
    <n v="0"/>
    <s v=""/>
    <s v=""/>
    <s v=""/>
    <d v="2022-11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5T00:00:00"/>
    <s v="_x000a_"/>
    <s v=""/>
    <s v=""/>
    <s v=""/>
    <d v="2022-11-11T00:00:00"/>
    <n v="1068"/>
    <s v="T3623-455360-007"/>
    <s v="05 : Vendor Accepted"/>
    <s v=""/>
    <d v="2023-01-12T00:00:00"/>
    <s v=""/>
    <s v=""/>
    <s v=""/>
    <s v=""/>
    <d v="2023-01-10T00:00:00"/>
    <n v="1068"/>
    <s v="P3623-455360-008"/>
    <s v="99 : Closed"/>
    <n v="48"/>
    <n v="12"/>
    <n v="12"/>
    <n v="36"/>
    <n v="0"/>
    <s v="Y"/>
    <s v="N"/>
    <s v=""/>
    <s v=""/>
    <s v="2023/02/18"/>
    <n v="7"/>
    <n v="0"/>
    <s v="IN"/>
    <s v="VN"/>
    <s v="N"/>
    <d v="2022-11-11T06:15:31"/>
    <s v="00691381"/>
    <s v="MORITA SHUN[FRSH:PDSH Production Planning](森田 峻)"/>
    <s v="Production View"/>
    <d v="2023-01-10T17:39:05"/>
    <s v="00541924"/>
    <s v=""/>
    <s v="Update From PO"/>
    <x v="1"/>
    <x v="65"/>
    <d v="2023-02-18T00:00:00"/>
    <d v="2022-11-15T00:00:00"/>
    <s v="Past"/>
    <n v="95"/>
    <m/>
    <n v="95"/>
    <n v="101460"/>
    <m/>
    <x v="2"/>
  </r>
  <r>
    <n v="52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3"/>
    <s v="5th"/>
    <x v="1"/>
    <d v="2023-03-06T00:00:00"/>
    <n v="972"/>
    <n v="1555"/>
    <s v="Ship"/>
    <s v="Ph2"/>
    <s v=""/>
    <d v="2023-03-26T00:00:00"/>
    <d v="2023-03-26T00:00:00"/>
    <s v=""/>
    <s v=""/>
    <s v=""/>
    <s v=""/>
    <s v=""/>
    <s v=""/>
    <s v=""/>
    <n v="0"/>
    <s v=""/>
    <s v=""/>
    <s v=""/>
    <d v="2022-06-14T00:00:00"/>
    <s v=""/>
    <s v=""/>
    <s v=""/>
    <s v=""/>
    <d v="2022-06-14T00:00:00"/>
    <n v="1000"/>
    <s v="F3623-0005122527-002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6-22T00:00:00"/>
    <n v="972"/>
    <s v="T3623-455360-003"/>
    <s v="05 : Vendor Accepted"/>
    <s v=""/>
    <d v="2022-11-01T00:00:00"/>
    <s v="22/11/01"/>
    <s v=""/>
    <s v=""/>
    <s v=""/>
    <d v="2022-10-27T00:00:00"/>
    <n v="972"/>
    <s v="P3623-455360-002"/>
    <s v="99 : Closed"/>
    <n v="48"/>
    <n v="12"/>
    <n v="12"/>
    <n v="36"/>
    <n v="0"/>
    <s v="Y"/>
    <s v="N"/>
    <s v=""/>
    <s v=""/>
    <s v="2023/03/19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3-19T00:00:00"/>
    <d v="2022-06-28T00:00:00"/>
    <s v="Past"/>
    <n v="264"/>
    <m/>
    <n v="264"/>
    <n v="256608"/>
    <m/>
    <x v="2"/>
  </r>
  <r>
    <n v="52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085426"/>
    <s v="6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5"/>
    <s v="05 : Vendor Accepted"/>
    <s v=""/>
    <s v=""/>
    <s v=""/>
    <s v=""/>
    <s v=""/>
    <s v=""/>
    <s v=""/>
    <n v="0"/>
    <s v=""/>
    <s v=""/>
    <s v=""/>
    <s v=""/>
    <s v="22/12/06_x000a_"/>
    <d v="2023-01-13T00:00:00"/>
    <s v=""/>
    <d v="2022-09-20T00:00:00"/>
    <s v=""/>
    <n v="0"/>
    <s v=""/>
    <s v=""/>
    <s v=""/>
    <s v=""/>
    <s v="22/12/13"/>
    <d v="2023-01-13T00:00:00"/>
    <s v=""/>
    <d v="2022-09-20T00:00:00"/>
    <s v=""/>
    <n v="0"/>
    <s v=""/>
    <s v=""/>
    <n v="48"/>
    <n v="12"/>
    <n v="12"/>
    <n v="36"/>
    <n v="800"/>
    <s v="Y"/>
    <s v="N"/>
    <s v=""/>
    <s v=""/>
    <s v="2023/04/08"/>
    <n v="7"/>
    <n v="0"/>
    <s v="IN"/>
    <s v="VN"/>
    <s v="N"/>
    <d v="2022-05-25T04:57:46"/>
    <s v="00691381"/>
    <s v="MORITA SHUN[FRSH:PDSH Production Planning](森田 峻)"/>
    <s v="Production Plan Excel"/>
    <d v="2023-02-22T15:57:17"/>
    <s v="00651092"/>
    <s v="KAWASAKI Kenta[FRIN:Production Planning](川﨑 健太)"/>
    <s v="Production Plan Excel"/>
    <x v="0"/>
    <x v="65"/>
    <d v="2023-04-08T00:00:00"/>
    <s v=""/>
    <s v="Y"/>
    <s v=""/>
    <m/>
    <s v=""/>
    <s v=""/>
    <m/>
    <x v="0"/>
  </r>
  <r>
    <n v="52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833871"/>
    <s v="7th"/>
    <x v="3"/>
    <d v="2023-04-03T00:00:00"/>
    <n v="3564"/>
    <n v="5702"/>
    <s v="Ship"/>
    <s v="Ph3(Adj)"/>
    <s v=""/>
    <d v="2023-04-10T00:00:00"/>
    <d v="2023-04-10T00:00:00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2500"/>
    <s v="F3623-0005122527-008"/>
    <s v="05 : Vendor Accepted"/>
    <s v=""/>
    <s v=""/>
    <s v=""/>
    <s v=""/>
    <s v=""/>
    <d v="2022-10-20T00:00:00"/>
    <s v=""/>
    <n v="0"/>
    <s v=""/>
    <s v=""/>
    <s v=""/>
    <d v="2023-01-06T00:00:00"/>
    <s v="_x000a_"/>
    <d v="2023-01-06T00:00:00"/>
    <s v=""/>
    <d v="2022-11-06T00:00:00"/>
    <d v="2023-01-06T00:00:00"/>
    <n v="3564"/>
    <s v="T3623-455360-010"/>
    <s v="05 : Vendor Accepted"/>
    <s v=""/>
    <d v="2023-03-15T00:00:00"/>
    <s v="(23/03/15)"/>
    <d v="2023-01-06T00:00:00"/>
    <s v=""/>
    <d v="2022-11-06T00:00:00"/>
    <d v="2023-03-14T00:00:00"/>
    <n v="3564"/>
    <s v="P3623-455360-011"/>
    <s v="99 : Closed"/>
    <n v="48"/>
    <n v="12"/>
    <n v="12"/>
    <n v="36"/>
    <n v="0"/>
    <s v="Y"/>
    <s v="N"/>
    <s v=""/>
    <s v=""/>
    <s v=""/>
    <n v="7"/>
    <n v="0"/>
    <s v="IN"/>
    <s v="VN"/>
    <s v="N"/>
    <d v="2022-10-20T23:30:33"/>
    <s v="APIPRM223"/>
    <s v=""/>
    <s v="Automatic Planning"/>
    <d v="2023-04-12T23:30:45"/>
    <s v="APIPRM223"/>
    <s v=""/>
    <s v="Automatic Planning"/>
    <x v="1"/>
    <x v="65"/>
    <d v="2023-04-03T00:00:00"/>
    <d v="2023-01-06T00:00:00"/>
    <s v="Past"/>
    <n v="87"/>
    <m/>
    <n v="87"/>
    <n v="310068"/>
    <m/>
    <x v="3"/>
  </r>
  <r>
    <n v="52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1"/>
    <s v="8th-1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75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2"/>
    <s v="8th-2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5"/>
    <s v="8th-3"/>
    <x v="3"/>
    <d v="2023-04-10T00:00:00"/>
    <n v="4464"/>
    <n v="7142"/>
    <s v="Ship"/>
    <s v="Ph3(Adj)"/>
    <s v=""/>
    <d v="2023-05-30T00:00:00"/>
    <d v="2023-05-30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4"/>
    <s v="05 : Vendor Accepted"/>
    <s v=""/>
    <s v=""/>
    <s v=""/>
    <s v=""/>
    <s v=""/>
    <s v=""/>
    <s v=""/>
    <n v="0"/>
    <s v=""/>
    <s v=""/>
    <s v=""/>
    <d v="2023-03-07T00:00:00"/>
    <s v="22/10/25_x000a_"/>
    <s v=""/>
    <s v=""/>
    <d v="2023-03-01T00:00:00"/>
    <d v="2023-03-02T00:00:00"/>
    <n v="4464"/>
    <s v="T3623-455360-014"/>
    <s v="05 : Vendor Accepted"/>
    <s v=""/>
    <d v="2023-04-27T00:00:00"/>
    <s v="22/11/01"/>
    <s v=""/>
    <s v=""/>
    <d v="2023-03-01T00:00:00"/>
    <d v="2023-05-04T00:00:00"/>
    <n v="4464"/>
    <s v="P3623-455360-013"/>
    <s v="99 : Closed"/>
    <n v="48"/>
    <n v="12"/>
    <n v="12"/>
    <n v="36"/>
    <n v="0"/>
    <s v="Y"/>
    <s v="N"/>
    <s v=""/>
    <s v=""/>
    <s v="2023/05/23"/>
    <n v="7"/>
    <n v="0"/>
    <s v="IN"/>
    <s v="VN"/>
    <s v="N"/>
    <d v="2022-05-25T04:57:46"/>
    <s v="00691381"/>
    <s v="MORITA SHUN[FRSH:PDSH Production Planning](森田 峻)"/>
    <s v="Production Plan Excel"/>
    <d v="2023-05-04T15:21:12"/>
    <s v="00119579"/>
    <s v="TSUTSUMI Shunichi[UQJP:Global Merchandising Planning Global](堤見 俊一)"/>
    <s v="Update From PO"/>
    <x v="1"/>
    <x v="65"/>
    <d v="2023-05-23T00:00:00"/>
    <d v="2023-03-07T00:00:00"/>
    <s v="Past"/>
    <n v="77"/>
    <m/>
    <n v="77"/>
    <n v="343728"/>
    <m/>
    <x v="3"/>
  </r>
  <r>
    <n v="53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085429"/>
    <s v="9th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5000"/>
    <s v="F3623-0005122527-006"/>
    <s v="05 : Vendor Accepted"/>
    <d v="2023-01-13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2500"/>
    <s v="Y"/>
    <s v="N"/>
    <s v=""/>
    <s v=""/>
    <s v="2023/06/08"/>
    <n v="7"/>
    <n v="0"/>
    <s v="IN"/>
    <s v="VN"/>
    <s v="N"/>
    <d v="2022-05-25T04:57:46"/>
    <s v="00691381"/>
    <s v="MORITA SHUN[FRSH:PDSH Production Planning](森田 峻)"/>
    <s v="Production Plan Excel"/>
    <d v="2023-04-18T19:24:29"/>
    <s v="00651092"/>
    <s v="KAWASAKI Kenta[FRIN:Production Planning](川﨑 健太)"/>
    <s v="Production Plan Excel"/>
    <x v="0"/>
    <x v="65"/>
    <d v="2023-06-08T00:00:00"/>
    <s v=""/>
    <s v="Y"/>
    <s v=""/>
    <m/>
    <s v=""/>
    <s v=""/>
    <m/>
    <x v="0"/>
  </r>
  <r>
    <n v="53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228611"/>
    <s v="10th"/>
    <x v="4"/>
    <d v="2023-06-05T00:00:00"/>
    <n v="0"/>
    <n v="0"/>
    <s v="Ship"/>
    <s v="STOP"/>
    <s v=""/>
    <d v="2023-06-20T00:00:00"/>
    <s v=""/>
    <d v="2023-05-15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"/>
    <s v="F3623-0005122527-007"/>
    <s v="05 : Vendor Accepted"/>
    <s v=""/>
    <s v=""/>
    <s v=""/>
    <s v=""/>
    <s v=""/>
    <d v="2022-06-09T00:00:00"/>
    <s v=""/>
    <n v="0"/>
    <s v=""/>
    <s v=""/>
    <s v=""/>
    <d v="2023-04-04T00:00:00"/>
    <s v="_x000a_"/>
    <s v=""/>
    <s v=""/>
    <d v="2023-03-01T00:00:00"/>
    <s v=""/>
    <n v="0"/>
    <s v=""/>
    <s v=""/>
    <s v=""/>
    <d v="2023-05-25T00:00:00"/>
    <s v="(23/06/01)"/>
    <s v=""/>
    <s v=""/>
    <d v="2023-03-01T00:00:00"/>
    <s v=""/>
    <n v="0"/>
    <s v=""/>
    <s v=""/>
    <n v="48"/>
    <n v="12"/>
    <n v="12"/>
    <n v="36"/>
    <n v="3000"/>
    <s v="Y"/>
    <s v="N"/>
    <s v=""/>
    <s v=""/>
    <s v="2023/06/13"/>
    <n v="7"/>
    <n v="0"/>
    <s v="IN"/>
    <s v="VN"/>
    <s v="N"/>
    <d v="2022-06-09T23:30:46"/>
    <s v="APIPRM223"/>
    <s v=""/>
    <s v="Automatic Planning"/>
    <d v="2023-04-27T19:43:05"/>
    <s v="plnprp20615bl01PrdplnSend"/>
    <s v=""/>
    <s v="Fix Flag Update"/>
    <x v="0"/>
    <x v="65"/>
    <d v="2023-06-13T00:00:00"/>
    <d v="2023-04-04T00:00:00"/>
    <s v="Past"/>
    <n v="70"/>
    <m/>
    <n v="70"/>
    <n v="0"/>
    <m/>
    <x v="0"/>
  </r>
  <r>
    <n v="53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2-09T00:00:00"/>
    <d v="2023-10-31T00:00:00"/>
    <d v="2023-12-31T00:00:00"/>
    <x v="7"/>
    <n v="85341213"/>
    <s v="11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800"/>
    <s v="F3623-0005122527-013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28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5"/>
    <d v="2023-06-18T00:00:00"/>
    <d v="2023-04-06T00:00:00"/>
    <s v="Past"/>
    <n v="73"/>
    <m/>
    <n v="73"/>
    <n v="0"/>
    <m/>
    <x v="0"/>
  </r>
  <r>
    <n v="53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872304"/>
    <s v="12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22527-00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1000"/>
    <s v="Y"/>
    <s v="N"/>
    <s v=""/>
    <s v=""/>
    <s v="2023/07/08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2-24T07:21:20"/>
    <s v="00651092"/>
    <s v="KAWASAKI Kenta[FRIN:Production Planning](川﨑 健太)"/>
    <s v="CHG000124456"/>
    <x v="0"/>
    <x v="65"/>
    <d v="2023-07-08T00:00:00"/>
    <s v=""/>
    <s v="Y"/>
    <s v=""/>
    <m/>
    <s v=""/>
    <s v=""/>
    <m/>
    <x v="0"/>
  </r>
  <r>
    <n v="53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5815195"/>
    <s v="13th"/>
    <x v="5"/>
    <d v="2023-08-07T00:00:00"/>
    <n v="324"/>
    <n v="518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2"/>
    <s v="F3623-0005122527-016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324"/>
    <s v="T3623-455360-015"/>
    <s v="15 : Vendor Accepted(Updated)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30T13:26:46"/>
    <s v="01251126"/>
    <s v="BEHL Ankit[UQIN:Merchandising]"/>
    <s v="Update From PO"/>
    <x v="1"/>
    <x v="65"/>
    <d v="2023-09-06T00:00:00"/>
    <d v="2023-06-22T00:00:00"/>
    <s v="Past"/>
    <n v="76"/>
    <m/>
    <n v="76"/>
    <n v="24624"/>
    <m/>
    <x v="1"/>
  </r>
  <r>
    <n v="53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864017"/>
    <s v="2nd"/>
    <x v="2"/>
    <d v="2023-01-02T00:00:00"/>
    <n v="1536"/>
    <n v="2458"/>
    <s v="Ship"/>
    <s v="Ph3(Adj)"/>
    <s v=""/>
    <d v="2023-01-31T00:00:00"/>
    <d v="2023-01-3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2T00:00:00"/>
    <n v="1536"/>
    <s v="T3623-455360-006"/>
    <s v="05 : Vendor Accepted"/>
    <s v=""/>
    <d v="2022-11-04T00:00:00"/>
    <s v=""/>
    <s v=""/>
    <s v=""/>
    <s v=""/>
    <d v="2022-11-11T00:00:00"/>
    <n v="1536"/>
    <s v="P3623-455360-004"/>
    <s v="99 : Closed"/>
    <n v="48"/>
    <n v="12"/>
    <n v="12"/>
    <n v="36"/>
    <n v="0"/>
    <s v="Y"/>
    <s v="N"/>
    <s v=""/>
    <s v=""/>
    <s v="2023/01/24"/>
    <n v="7"/>
    <n v="0"/>
    <s v="IN"/>
    <s v="VN"/>
    <s v="N"/>
    <d v="2022-11-02T11:55:23"/>
    <s v="00008144"/>
    <s v="MASUDA Yugo[UQJP:PDID Intimate, Cut &amp; Sewn Apparel &amp; Knitwear Production](増田 有吾)"/>
    <s v="Production Plan Excel"/>
    <d v="2022-11-30T19:38:42"/>
    <s v="plnprp20615bl01PrdplnSend"/>
    <s v=""/>
    <s v="Fix Flag Update"/>
    <x v="1"/>
    <x v="66"/>
    <d v="2023-01-24T00:00:00"/>
    <d v="2022-11-04T00:00:00"/>
    <s v="Past"/>
    <n v="81"/>
    <m/>
    <n v="81"/>
    <n v="124416"/>
    <m/>
    <x v="3"/>
  </r>
  <r>
    <n v="53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152633"/>
    <s v="3rd-1"/>
    <x v="0"/>
    <d v="2023-02-06T00:00:00"/>
    <n v="0"/>
    <n v="0"/>
    <s v="Ship"/>
    <s v="STOP"/>
    <s v=""/>
    <d v="2023-02-28T00:00:00"/>
    <s v=""/>
    <s v=""/>
    <s v=""/>
    <s v=""/>
    <s v=""/>
    <s v=""/>
    <s v=""/>
    <s v=""/>
    <n v="0"/>
    <s v=""/>
    <s v=""/>
    <s v=""/>
    <d v="2022-12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4T00:00:00"/>
    <s v="_x000a_"/>
    <s v=""/>
    <s v=""/>
    <s v=""/>
    <s v=""/>
    <n v="0"/>
    <s v=""/>
    <s v=""/>
    <s v=""/>
    <d v="2023-02-03T00:00:00"/>
    <s v=""/>
    <s v=""/>
    <s v=""/>
    <s v=""/>
    <s v=""/>
    <n v="0"/>
    <s v=""/>
    <s v=""/>
    <n v="48"/>
    <n v="12"/>
    <n v="12"/>
    <n v="36"/>
    <n v="1000"/>
    <s v="Y"/>
    <s v="N"/>
    <s v=""/>
    <s v=""/>
    <s v="2023/02/21"/>
    <n v="7"/>
    <n v="0"/>
    <s v="IN"/>
    <s v="VN"/>
    <s v="N"/>
    <d v="2022-12-19T08:45:26"/>
    <s v="00691381"/>
    <s v="MORITA SHUN[FRSH:PDSH Production Planning](森田 峻)"/>
    <s v="Production View"/>
    <d v="2023-01-22T18:49:24"/>
    <s v="00651092"/>
    <s v="KAWASAKI Kenta[FRIN:Production Planning](川﨑 健太)"/>
    <s v="Production Plan Excel"/>
    <x v="0"/>
    <x v="66"/>
    <d v="2023-02-21T00:00:00"/>
    <d v="2022-12-14T00:00:00"/>
    <s v="Past"/>
    <n v="69"/>
    <m/>
    <n v="69"/>
    <n v="0"/>
    <m/>
    <x v="0"/>
  </r>
  <r>
    <n v="53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NotPub"/>
    <d v="2022-12-14T00:00:00"/>
    <d v="2023-10-31T00:00:00"/>
    <d v="2023-12-31T00:00:00"/>
    <x v="7"/>
    <n v="84872305"/>
    <s v="3rd-2"/>
    <x v="0"/>
    <d v="2023-02-06T00:00:00"/>
    <n v="1452"/>
    <n v="2323"/>
    <s v="Ship"/>
    <s v="Ph3(Add)"/>
    <s v=""/>
    <d v="2023-02-28T00:00:00"/>
    <d v="2023-02-28T00:00:00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30501-004"/>
    <s v="05 : Vendor Accepted"/>
    <s v=""/>
    <s v=""/>
    <s v=""/>
    <s v=""/>
    <s v=""/>
    <s v=""/>
    <s v=""/>
    <n v="0"/>
    <s v=""/>
    <s v=""/>
    <s v=""/>
    <d v="2022-12-16T00:00:00"/>
    <s v="_x000a_"/>
    <s v=""/>
    <s v=""/>
    <s v=""/>
    <d v="2022-12-14T00:00:00"/>
    <n v="1452"/>
    <s v="T3623-455360-009"/>
    <s v="05 : Vendor Accepted"/>
    <s v=""/>
    <d v="2023-02-03T00:00:00"/>
    <s v=""/>
    <s v=""/>
    <s v=""/>
    <s v=""/>
    <d v="2022-12-14T00:00:00"/>
    <n v="1452"/>
    <s v="P3623-455360-007"/>
    <s v="99 : Closed"/>
    <n v="48"/>
    <n v="12"/>
    <n v="12"/>
    <n v="36"/>
    <n v="0"/>
    <s v="Y"/>
    <s v="N"/>
    <s v=""/>
    <s v=""/>
    <s v="2023/02/21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1-06T19:33:19"/>
    <s v="plnprp20615bl01PrdplnSend"/>
    <s v=""/>
    <s v="Fix Flag Update"/>
    <x v="1"/>
    <x v="66"/>
    <d v="2023-02-21T00:00:00"/>
    <d v="2022-12-16T00:00:00"/>
    <s v="Past"/>
    <n v="67"/>
    <m/>
    <n v="67"/>
    <n v="97284"/>
    <m/>
    <x v="1"/>
  </r>
  <r>
    <n v="53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70"/>
    <s v="4th-1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1000"/>
    <s v="F3623-0005130501-001"/>
    <s v="05 : Vendor Accepted"/>
    <s v=""/>
    <s v=""/>
    <s v=""/>
    <s v=""/>
    <s v=""/>
    <d v="2022-10-20T00:00:00"/>
    <s v=""/>
    <n v="0"/>
    <s v=""/>
    <s v=""/>
    <s v=""/>
    <s v=""/>
    <s v="_x000a_"/>
    <d v="2023-01-06T00:00:00"/>
    <s v=""/>
    <d v="2022-10-25T00:00:00"/>
    <s v=""/>
    <n v="0"/>
    <s v=""/>
    <s v=""/>
    <s v=""/>
    <s v=""/>
    <s v=""/>
    <d v="2023-01-06T00:00:00"/>
    <s v=""/>
    <d v="2022-10-25T00:00:00"/>
    <s v=""/>
    <n v="0"/>
    <s v=""/>
    <s v=""/>
    <n v="48"/>
    <n v="12"/>
    <n v="12"/>
    <n v="36"/>
    <n v="1000"/>
    <s v="Y"/>
    <s v="N"/>
    <s v=""/>
    <s v=""/>
    <s v="2023/04/05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3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46459"/>
    <s v="4th-2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5T00:00:00"/>
    <s v=""/>
    <n v="0"/>
    <s v=""/>
    <s v=""/>
    <s v=""/>
    <d v="2022-11-04T00:00:00"/>
    <s v=""/>
    <d v="2022-11-04T00:00:00"/>
    <s v=""/>
    <d v="2022-10-25T00:00:00"/>
    <d v="2022-11-02T00:00:00"/>
    <n v="150"/>
    <s v="F3623-0005130501-003"/>
    <s v="05 : Vendor Accepted"/>
    <s v=""/>
    <s v=""/>
    <s v=""/>
    <s v=""/>
    <s v=""/>
    <d v="2022-10-25T00:00:00"/>
    <s v=""/>
    <n v="0"/>
    <s v=""/>
    <s v=""/>
    <s v=""/>
    <s v=""/>
    <s v="_x000a_"/>
    <d v="2023-01-06T00:00:00"/>
    <s v=""/>
    <d v="2022-10-26T00:00:00"/>
    <s v=""/>
    <n v="0"/>
    <s v=""/>
    <s v=""/>
    <s v=""/>
    <s v=""/>
    <s v=""/>
    <d v="2023-01-06T00:00:00"/>
    <s v=""/>
    <d v="2022-10-26T00:00:00"/>
    <s v=""/>
    <n v="0"/>
    <s v=""/>
    <s v=""/>
    <n v="48"/>
    <n v="12"/>
    <n v="12"/>
    <n v="36"/>
    <n v="150"/>
    <s v="Y"/>
    <s v="N"/>
    <s v=""/>
    <s v=""/>
    <s v="2023/04/05"/>
    <n v="7"/>
    <n v="0"/>
    <s v="IN"/>
    <s v="VN"/>
    <s v="N"/>
    <d v="2022-10-25T23:55:14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4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947716"/>
    <s v="5th"/>
    <x v="3"/>
    <d v="2023-04-03T00:00:00"/>
    <n v="1008"/>
    <n v="1613"/>
    <s v="Ship"/>
    <s v="Ph3(Adj)"/>
    <s v=""/>
    <d v="2023-04-10T00:00:00"/>
    <d v="2023-04-10T00:00:00"/>
    <s v=""/>
    <s v=""/>
    <s v=""/>
    <s v=""/>
    <s v=""/>
    <s v=""/>
    <s v=""/>
    <n v="0"/>
    <s v=""/>
    <s v=""/>
    <s v=""/>
    <s v=""/>
    <s v=""/>
    <s v=""/>
    <s v=""/>
    <d v="2022-11-24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2-11-24T00:00:00"/>
    <d v="2023-01-06T00:00:00"/>
    <n v="1008"/>
    <s v="T3623-455360-011"/>
    <s v="05 : Vendor Accepted"/>
    <s v=""/>
    <d v="2023-03-15T00:00:00"/>
    <s v="(23/03/15)"/>
    <s v=""/>
    <s v=""/>
    <d v="2022-11-24T00:00:00"/>
    <d v="2023-03-14T00:00:00"/>
    <n v="1008"/>
    <s v="P3623-455360-012"/>
    <s v="99 : Closed"/>
    <n v="48"/>
    <n v="12"/>
    <n v="12"/>
    <n v="36"/>
    <n v="0"/>
    <s v="Y"/>
    <s v="N"/>
    <s v=""/>
    <s v=""/>
    <s v=""/>
    <n v="7"/>
    <n v="0"/>
    <s v="IN"/>
    <s v="VN"/>
    <s v="N"/>
    <d v="2022-11-11T06:15:31"/>
    <s v="00691381"/>
    <s v="MORITA SHUN[FRSH:PDSH Production Planning](森田 峻)"/>
    <s v="Production View"/>
    <d v="2023-03-14T18:47:50"/>
    <s v="00072047"/>
    <s v="SAITO Kenji[UQJP:Global Merchandising Planning Global](齋藤 賢治)"/>
    <s v="Update From PO"/>
    <x v="1"/>
    <x v="66"/>
    <d v="2023-04-03T00:00:00"/>
    <d v="2023-01-06T00:00:00"/>
    <s v="Past"/>
    <n v="87"/>
    <m/>
    <n v="87"/>
    <n v="87696"/>
    <m/>
    <x v="3"/>
  </r>
  <r>
    <n v="54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287293"/>
    <s v="6th"/>
    <x v="3"/>
    <d v="2023-04-03T00:00:00"/>
    <n v="0"/>
    <n v="0"/>
    <s v="Ship"/>
    <s v="STOP"/>
    <s v=""/>
    <d v="2023-05-17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10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6"/>
    <d v="2023-05-10T00:00:00"/>
    <d v="2023-02-28T00:00:00"/>
    <s v="Past"/>
    <n v="71"/>
    <m/>
    <n v="71"/>
    <n v="0"/>
    <m/>
    <x v="0"/>
  </r>
  <r>
    <n v="54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405415"/>
    <s v="7th"/>
    <x v="3"/>
    <d v="2023-04-10T00:00:00"/>
    <n v="1008"/>
    <n v="1613"/>
    <s v="Ship"/>
    <s v="Ph1"/>
    <s v=""/>
    <d v="2023-06-20T00:00:00"/>
    <d v="2023-06-20T00:00:00"/>
    <s v=""/>
    <s v=""/>
    <s v=""/>
    <s v=""/>
    <s v=""/>
    <s v=""/>
    <s v=""/>
    <n v="0"/>
    <s v=""/>
    <s v=""/>
    <s v=""/>
    <d v="2023-03-0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2T00:00:00"/>
    <s v="_x000a_"/>
    <s v=""/>
    <s v=""/>
    <s v=""/>
    <d v="2023-03-02T00:00:00"/>
    <n v="1008"/>
    <s v="T3623-455360-013"/>
    <s v="05 : Vendor Accepted"/>
    <s v=""/>
    <d v="2023-03-02T00:00:00"/>
    <s v=""/>
    <s v=""/>
    <s v=""/>
    <s v=""/>
    <d v="2023-03-13T00:00:00"/>
    <n v="1008"/>
    <s v="P3623-455360-010"/>
    <s v="99 : Closed"/>
    <n v="48"/>
    <n v="12"/>
    <n v="12"/>
    <n v="36"/>
    <n v="0"/>
    <s v="Y"/>
    <s v="N"/>
    <s v=""/>
    <s v=""/>
    <s v="2023/06/13"/>
    <n v="7"/>
    <n v="0"/>
    <s v="IN"/>
    <s v="VN"/>
    <s v="N"/>
    <d v="2023-03-02T11:59:28"/>
    <s v="00116182"/>
    <s v="NAKAZATO Junichi[UQJP:Global Merchandising Planning Global](中里 潤一)"/>
    <s v="Production Plan Excel"/>
    <d v="2023-03-13T19:37:23"/>
    <s v="00072047"/>
    <s v="SAITO Kenji[UQJP:Global Merchandising Planning Global](齋藤 賢治)"/>
    <s v="Update From PO"/>
    <x v="1"/>
    <x v="66"/>
    <d v="2023-06-13T00:00:00"/>
    <d v="2023-03-02T00:00:00"/>
    <s v="Past"/>
    <n v="103"/>
    <m/>
    <n v="103"/>
    <n v="103824"/>
    <m/>
    <x v="2"/>
  </r>
  <r>
    <n v="54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69"/>
    <s v="8th"/>
    <x v="6"/>
    <d v="2023-05-01T00:00:00"/>
    <n v="0"/>
    <n v="0"/>
    <s v="Ship"/>
    <s v="STOP"/>
    <s v=""/>
    <d v="2023-05-10T00:00:00"/>
    <s v=""/>
    <d v="2023-05-10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420"/>
    <s v="F3623-0005130501-002"/>
    <s v="05 : Vendor Accepted"/>
    <s v=""/>
    <s v=""/>
    <s v=""/>
    <s v=""/>
    <s v=""/>
    <d v="2022-10-20T00:00:00"/>
    <s v=""/>
    <n v="0"/>
    <s v=""/>
    <s v=""/>
    <s v=""/>
    <s v=""/>
    <s v="_x000a_"/>
    <d v="2023-02-17T00:00:00"/>
    <s v=""/>
    <d v="2022-10-26T00:00:00"/>
    <s v=""/>
    <n v="0"/>
    <s v=""/>
    <s v=""/>
    <s v=""/>
    <s v=""/>
    <s v=""/>
    <d v="2023-02-17T00:00:00"/>
    <s v=""/>
    <d v="2022-10-26T00:00:00"/>
    <s v=""/>
    <n v="0"/>
    <s v=""/>
    <s v=""/>
    <n v="48"/>
    <n v="12"/>
    <n v="12"/>
    <n v="36"/>
    <n v="420"/>
    <s v="Y"/>
    <s v="N"/>
    <s v=""/>
    <s v=""/>
    <s v="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5-03T00:00:00"/>
    <s v=""/>
    <s v="Y"/>
    <s v=""/>
    <m/>
    <s v=""/>
    <s v=""/>
    <m/>
    <x v="0"/>
  </r>
  <r>
    <n v="54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2-09T00:00:00"/>
    <d v="2023-10-31T00:00:00"/>
    <d v="2023-12-31T00:00:00"/>
    <x v="7"/>
    <n v="85341214"/>
    <s v="9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000"/>
    <s v="F3623-0005130501-008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13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6"/>
    <d v="2023-06-18T00:00:00"/>
    <d v="2023-04-06T00:00:00"/>
    <s v="Past"/>
    <n v="73"/>
    <m/>
    <n v="73"/>
    <n v="0"/>
    <m/>
    <x v="0"/>
  </r>
  <r>
    <n v="54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815196"/>
    <s v="10th"/>
    <x v="5"/>
    <d v="2023-08-07T00:00:00"/>
    <n v="108"/>
    <n v="173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"/>
    <s v="F3623-0005130501-009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108"/>
    <s v="T3623-455360-016"/>
    <s v="05 : Vendor Accepted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26T19:36:17"/>
    <s v="plnprp20615bl01PrdplnSend"/>
    <s v=""/>
    <s v="Fix Flag Update"/>
    <x v="1"/>
    <x v="66"/>
    <d v="2023-09-06T00:00:00"/>
    <d v="2023-06-22T00:00:00"/>
    <s v="Past"/>
    <n v="76"/>
    <m/>
    <n v="76"/>
    <n v="8208"/>
    <m/>
    <x v="1"/>
  </r>
  <r>
    <n v="54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d v="2023-05-17T00:00:00"/>
    <d v="2023-12-31T00:00:00"/>
    <d v="2024-01-31T00:00:00"/>
    <x v="3"/>
    <n v="85250018"/>
    <s v="1st"/>
    <x v="3"/>
    <d v="2023-04-03T00:00:00"/>
    <n v="19380"/>
    <n v="8721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23/02/14_x000a_"/>
    <s v=""/>
    <s v=""/>
    <s v=""/>
    <d v="2023-02-09T00:00:00"/>
    <n v="19380"/>
    <s v="T0123-460333-004"/>
    <s v="05 : Vendor Accepted"/>
    <s v=""/>
    <d v="2023-02-21T00:00:00"/>
    <s v="23/02/21"/>
    <s v=""/>
    <s v=""/>
    <s v=""/>
    <d v="2023-03-06T00:00:00"/>
    <n v="19380"/>
    <s v="P0123-460333-005"/>
    <s v="05 : Vendor Accepted"/>
    <n v="24"/>
    <n v="12"/>
    <n v="12"/>
    <n v="24"/>
    <n v="0"/>
    <s v="Y"/>
    <s v="N"/>
    <s v=""/>
    <s v=""/>
    <s v="2023/05/30"/>
    <n v="7"/>
    <n v="39"/>
    <s v="IN"/>
    <s v="IN"/>
    <s v="N"/>
    <d v="2023-01-12T06:30:07"/>
    <s v="00651092"/>
    <s v="KAWASAKI Kenta[FRIN:Production Planning](川﨑 健太)"/>
    <s v="Production Plan Excel"/>
    <d v="2023-05-16T08:15:10"/>
    <s v="plnprp20615bl01PrdplnSend"/>
    <s v=""/>
    <s v="Fix Flag Update"/>
    <x v="1"/>
    <x v="67"/>
    <d v="2023-05-30T00:00:00"/>
    <d v="2023-01-31T00:00:00"/>
    <s v="Past"/>
    <n v="119"/>
    <m/>
    <n v="119"/>
    <n v="2306220"/>
    <m/>
    <x v="2"/>
  </r>
  <r>
    <n v="54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s v=""/>
    <d v="2023-12-31T00:00:00"/>
    <d v="2024-01-31T00:00:00"/>
    <x v="3"/>
    <n v="85327435"/>
    <s v="2n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2-02T00:00:00"/>
    <s v=""/>
    <n v="0"/>
    <s v=""/>
    <s v=""/>
    <s v=""/>
    <d v="2023-02-21T00:00:00"/>
    <s v="23/02/21"/>
    <d v="2023-02-21T00:00:00"/>
    <s v=""/>
    <d v="2023-02-02T00:00:00"/>
    <s v=""/>
    <n v="0"/>
    <s v=""/>
    <s v=""/>
    <s v=""/>
    <s v=""/>
    <s v=""/>
    <s v=""/>
    <s v=""/>
    <d v="2023-02-02T00:00:00"/>
    <s v=""/>
    <n v="0"/>
    <s v=""/>
    <s v=""/>
    <s v=""/>
    <d v="2023-04-11T00:00:00"/>
    <s v="_x000a_"/>
    <d v="2023-04-11T00:00:00"/>
    <s v=""/>
    <d v="2023-02-02T00:00:00"/>
    <s v=""/>
    <n v="0"/>
    <s v=""/>
    <s v=""/>
    <s v=""/>
    <d v="2023-04-25T00:00:00"/>
    <s v=""/>
    <d v="2023-04-25T00:00:00"/>
    <s v=""/>
    <d v="2023-02-02T00:00:00"/>
    <s v=""/>
    <n v="0"/>
    <s v=""/>
    <s v=""/>
    <n v="24"/>
    <n v="12"/>
    <n v="12"/>
    <n v="24"/>
    <n v="0"/>
    <s v="Y"/>
    <s v="N"/>
    <s v=""/>
    <s v=""/>
    <s v="2023/06/30"/>
    <n v="7"/>
    <n v="39"/>
    <s v="IN"/>
    <s v="IN"/>
    <s v="N"/>
    <d v="2023-02-02T23:44:28"/>
    <s v="APIPRM223"/>
    <s v=""/>
    <s v="Automatic Planning"/>
    <d v="2023-05-16T08:15:10"/>
    <s v="plnprp20615bl01PrdplnSend"/>
    <s v=""/>
    <s v="Fix Flag Update"/>
    <x v="0"/>
    <x v="67"/>
    <d v="2023-06-30T00:00:00"/>
    <d v="2023-04-11T00:00:00"/>
    <s v="Past"/>
    <n v="80"/>
    <m/>
    <n v="80"/>
    <n v="0"/>
    <m/>
    <x v="0"/>
  </r>
  <r>
    <n v="54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2"/>
    <s v="1st"/>
    <x v="4"/>
    <d v="2023-06-05T00:00:00"/>
    <n v="36548"/>
    <n v="21197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36548"/>
    <s v="T0123-462199-002"/>
    <s v="05 : Vendor Accepted"/>
    <s v=""/>
    <d v="2023-02-21T00:00:00"/>
    <s v=""/>
    <s v=""/>
    <s v=""/>
    <s v=""/>
    <d v="2023-02-20T00:00:00"/>
    <n v="36548"/>
    <s v="P0123-462199-002"/>
    <s v="05 : Vendor Accepted"/>
    <n v="16"/>
    <n v="12"/>
    <n v="12"/>
    <n v="16"/>
    <n v="0"/>
    <s v="Y"/>
    <s v="N"/>
    <s v=""/>
    <s v=""/>
    <s v=""/>
    <n v="7"/>
    <n v="39"/>
    <s v="IN"/>
    <s v="IN"/>
    <s v="N"/>
    <d v="2023-01-12T06:24:02"/>
    <s v="00651092"/>
    <s v="KAWASAKI Kenta[FRIN:Production Planning](川﨑 健太)"/>
    <s v="Production Plan Excel"/>
    <d v="2023-05-16T08:15:10"/>
    <s v="plnprp20615bl01PrdplnSend"/>
    <s v=""/>
    <s v="Fix Flag Update"/>
    <x v="1"/>
    <x v="68"/>
    <d v="2023-05-30T00:00:00"/>
    <d v="2023-01-31T00:00:00"/>
    <s v="Past"/>
    <n v="119"/>
    <m/>
    <n v="119"/>
    <n v="4349212"/>
    <m/>
    <x v="2"/>
  </r>
  <r>
    <n v="54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3"/>
    <s v="2nd"/>
    <x v="8"/>
    <d v="2023-07-03T00:00:00"/>
    <n v="20000"/>
    <n v="116000"/>
    <s v="Ship"/>
    <s v="Ph2"/>
    <s v=""/>
    <d v="2023-08-31T00:00:00"/>
    <d v="2023-08-31T00:00:00"/>
    <s v=""/>
    <s v=""/>
    <s v=""/>
    <s v=""/>
    <s v=""/>
    <s v=""/>
    <s v=""/>
    <n v="0"/>
    <s v=""/>
    <s v=""/>
    <s v=""/>
    <d v="2023-03-07T00:00:00"/>
    <s v="23/02/14"/>
    <d v="2023-02-14T00:00:00"/>
    <s v=""/>
    <d v="2023-01-12T00:00:00"/>
    <d v="2023-03-03T00:00:00"/>
    <n v="20000"/>
    <s v="F0123-0005122079-001"/>
    <s v="05 : Vendor Accepted"/>
    <s v=""/>
    <s v=""/>
    <s v=""/>
    <s v=""/>
    <s v=""/>
    <s v=""/>
    <s v=""/>
    <n v="0"/>
    <s v=""/>
    <s v=""/>
    <s v=""/>
    <d v="2023-05-16T00:00:00"/>
    <s v="(23/05/16)_x000a_"/>
    <d v="2023-05-16T00:00:00"/>
    <s v=""/>
    <d v="2023-03-21T00:00:00"/>
    <d v="2023-05-14T00:00:00"/>
    <n v="20000"/>
    <s v="T0123-462199-003"/>
    <s v="05 : Vendor Accepted"/>
    <s v=""/>
    <d v="2023-05-23T00:00:00"/>
    <s v="(23/06/06)"/>
    <d v="2023-06-20T00:00:00"/>
    <s v=""/>
    <d v="2023-03-21T00:00:00"/>
    <d v="2023-05-23T00:00:00"/>
    <n v="20000"/>
    <s v="P0123-462199-003"/>
    <s v="05 : Vendor Accepted"/>
    <n v="16"/>
    <n v="12"/>
    <n v="12"/>
    <n v="16"/>
    <n v="0"/>
    <s v="Y"/>
    <s v="N"/>
    <s v=""/>
    <s v=""/>
    <s v="2023/07/16"/>
    <n v="7"/>
    <n v="39"/>
    <s v="IN"/>
    <s v="IN"/>
    <s v="N"/>
    <d v="2023-01-12T06:24:02"/>
    <s v="00651092"/>
    <s v="KAWASAKI Kenta[FRIN:Production Planning](川﨑 健太)"/>
    <s v="Production Plan Excel"/>
    <d v="2023-05-24T03:43:14"/>
    <s v="00021118"/>
    <s v="ENDO Hiromi[UQJP:Global Merchandising Planning Japan](遠藤 裕美)"/>
    <s v="Update From PO"/>
    <x v="1"/>
    <x v="68"/>
    <d v="2023-07-16T00:00:00"/>
    <d v="2023-05-16T00:00:00"/>
    <s v="Past"/>
    <n v="61"/>
    <m/>
    <n v="61"/>
    <n v="1220000"/>
    <m/>
    <x v="2"/>
  </r>
  <r>
    <n v="55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4949493"/>
    <s v="1st"/>
    <x v="2"/>
    <d v="2023-01-02T00:00:00"/>
    <n v="169992"/>
    <n v="441979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7T00:00:00"/>
    <n v="169992"/>
    <s v="T0123-460316-001"/>
    <s v="05 : Vendor Accepted"/>
    <s v=""/>
    <d v="2022-12-02T00:00:00"/>
    <s v=""/>
    <s v=""/>
    <s v=""/>
    <s v=""/>
    <d v="2022-12-06T00:00:00"/>
    <n v="169992"/>
    <s v="P0123-460316-001"/>
    <s v="99 : Closed"/>
    <n v="36"/>
    <n v="18"/>
    <n v="18"/>
    <n v="36"/>
    <n v="0"/>
    <s v="Y"/>
    <s v="N"/>
    <s v=""/>
    <s v=""/>
    <s v="2023/04/30"/>
    <n v="7"/>
    <n v="39"/>
    <s v="IN"/>
    <s v="IN"/>
    <s v="N"/>
    <d v="2022-11-15T15:46:53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69"/>
    <d v="2023-04-30T00:00:00"/>
    <d v="2022-11-18T00:00:00"/>
    <s v="Past"/>
    <n v="163"/>
    <m/>
    <n v="163"/>
    <n v="27708696"/>
    <m/>
    <x v="2"/>
  </r>
  <r>
    <n v="55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00414"/>
    <s v="2nd"/>
    <x v="0"/>
    <d v="2023-02-06T00:00:00"/>
    <n v="21996"/>
    <n v="57190"/>
    <s v="Ship"/>
    <s v="Ph2"/>
    <s v=""/>
    <d v="2023-07-15T00:00:00"/>
    <d v="2023-07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5T00:00:00"/>
    <n v="22000"/>
    <s v="F0123-0005122059-001"/>
    <s v="05 : Vendor Accepted"/>
    <s v=""/>
    <s v=""/>
    <s v=""/>
    <s v=""/>
    <s v=""/>
    <d v="2022-12-27T00:00:00"/>
    <s v=""/>
    <n v="0"/>
    <s v=""/>
    <s v=""/>
    <s v=""/>
    <d v="2023-01-24T00:00:00"/>
    <s v="23/01/24_x000a_"/>
    <d v="2023-02-21T00:00:00"/>
    <s v=""/>
    <d v="2022-12-27T00:00:00"/>
    <d v="2023-01-20T00:00:00"/>
    <n v="21996"/>
    <s v="T0123-460316-004"/>
    <s v="05 : Vendor Accepted"/>
    <s v=""/>
    <d v="2023-02-14T00:00:00"/>
    <s v="23/01/31"/>
    <d v="2023-04-18T00:00:00"/>
    <s v=""/>
    <d v="2022-12-27T00:00:00"/>
    <d v="2023-02-08T00:00:00"/>
    <n v="21996"/>
    <s v="P0123-460316-004"/>
    <s v="05 : Vendor Accepted"/>
    <n v="36"/>
    <n v="18"/>
    <n v="18"/>
    <n v="36"/>
    <n v="0"/>
    <s v="Y"/>
    <s v="N"/>
    <s v=""/>
    <s v="This order we have planed in the March Production, so we haven't maintained the standard leadtime"/>
    <s v="2023/05/30"/>
    <n v="7"/>
    <n v="39"/>
    <s v="IN"/>
    <s v="IN"/>
    <s v="N"/>
    <d v="2022-12-27T23:33:46"/>
    <s v="APIPRM223"/>
    <s v=""/>
    <s v="Automatic Planning"/>
    <d v="2023-05-16T08:15:10"/>
    <s v="plnprp20615bl01PrdplnSend"/>
    <s v=""/>
    <s v="Fix Flag Update"/>
    <x v="1"/>
    <x v="69"/>
    <d v="2023-05-30T00:00:00"/>
    <d v="2023-01-24T00:00:00"/>
    <s v="Past"/>
    <n v="126"/>
    <m/>
    <n v="126"/>
    <n v="2771496"/>
    <m/>
    <x v="2"/>
  </r>
  <r>
    <n v="55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64242"/>
    <s v="3rd"/>
    <x v="1"/>
    <d v="2023-03-06T00:00:00"/>
    <n v="50076"/>
    <n v="130198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00000"/>
    <s v="F0123-0005122059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5T00:00:00"/>
    <n v="50076"/>
    <s v="T0123-460316-005"/>
    <s v="05 : Vendor Accepted"/>
    <s v=""/>
    <d v="2023-02-28T00:00:00"/>
    <s v=""/>
    <s v=""/>
    <s v=""/>
    <s v=""/>
    <d v="2023-02-22T00:00:00"/>
    <n v="50076"/>
    <s v="P0123-460316-005"/>
    <s v="05 : Vendor Accepted"/>
    <n v="36"/>
    <n v="18"/>
    <n v="18"/>
    <n v="36"/>
    <n v="0"/>
    <s v="Y"/>
    <s v="N"/>
    <s v=""/>
    <s v=""/>
    <s v="2023/06/30"/>
    <n v="7"/>
    <n v="39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6-30T00:00:00"/>
    <d v="2023-01-31T00:00:00"/>
    <s v="Past"/>
    <n v="150"/>
    <m/>
    <n v="150"/>
    <n v="7511400"/>
    <m/>
    <x v="2"/>
  </r>
  <r>
    <n v="55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08257"/>
    <s v="4th"/>
    <x v="6"/>
    <d v="2023-05-01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2-03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23/02/14_x000a_"/>
    <s v=""/>
    <s v=""/>
    <s v=""/>
    <s v=""/>
    <n v="0"/>
    <s v=""/>
    <s v=""/>
    <s v=""/>
    <d v="2023-03-14T00:00:00"/>
    <s v=""/>
    <s v=""/>
    <s v=""/>
    <s v=""/>
    <s v=""/>
    <n v="0"/>
    <s v=""/>
    <s v=""/>
    <n v="36"/>
    <n v="18"/>
    <n v="18"/>
    <n v="36"/>
    <n v="0"/>
    <s v="Y"/>
    <s v="N"/>
    <s v=""/>
    <s v=""/>
    <s v="2023/07/15"/>
    <n v="7"/>
    <n v="39"/>
    <s v="IN"/>
    <s v="IN"/>
    <s v="N"/>
    <d v="2023-01-27T22:46:15"/>
    <s v="00651092"/>
    <s v="KAWASAKI Kenta[FRIN:Production Planning](川﨑 健太)"/>
    <s v="Production Plan Excel"/>
    <d v="2023-05-16T08:15:10"/>
    <s v="plnprp20615bl01PrdplnSend"/>
    <s v=""/>
    <s v="Fix Flag Update"/>
    <x v="0"/>
    <x v="69"/>
    <d v="2023-07-15T00:00:00"/>
    <d v="2023-02-14T00:00:00"/>
    <s v="Past"/>
    <n v="151"/>
    <m/>
    <n v="151"/>
    <n v="0"/>
    <m/>
    <x v="0"/>
  </r>
  <r>
    <n v="55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10400"/>
    <s v="5th"/>
    <x v="4"/>
    <d v="2023-06-05T00:00:00"/>
    <n v="100008"/>
    <n v="260021"/>
    <s v="Ship"/>
    <s v="Ph2"/>
    <s v=""/>
    <d v="2023-08-30T00:00:00"/>
    <d v="2023-08-30T00:00:00"/>
    <s v=""/>
    <s v=""/>
    <s v=""/>
    <s v=""/>
    <s v=""/>
    <s v=""/>
    <s v=""/>
    <n v="0"/>
    <s v=""/>
    <s v=""/>
    <s v=""/>
    <d v="2023-02-14T00:00:00"/>
    <s v="23/02/14"/>
    <s v=""/>
    <s v=""/>
    <d v="2023-02-05T00:00:00"/>
    <d v="2023-02-08T00:00:00"/>
    <n v="200000"/>
    <s v="F0123-0005122059-004"/>
    <s v="05 : Vendor Accepted"/>
    <s v=""/>
    <s v=""/>
    <s v=""/>
    <s v=""/>
    <s v=""/>
    <s v=""/>
    <s v=""/>
    <n v="0"/>
    <s v=""/>
    <s v=""/>
    <s v=""/>
    <d v="2023-02-15T00:00:00"/>
    <s v="23/02/21_x000a_"/>
    <s v=""/>
    <s v=""/>
    <d v="2023-02-05T00:00:00"/>
    <d v="2023-02-17T00:00:00"/>
    <n v="100008"/>
    <s v="T0123-460316-006"/>
    <s v="05 : Vendor Accepted"/>
    <s v=""/>
    <d v="2023-02-28T00:00:00"/>
    <s v="23/02/28"/>
    <s v=""/>
    <s v=""/>
    <d v="2023-02-05T00:00:00"/>
    <d v="2023-02-22T00:00:00"/>
    <n v="100008"/>
    <s v="P0123-460316-006"/>
    <s v="05 : Vendor Accepted"/>
    <n v="36"/>
    <n v="18"/>
    <n v="18"/>
    <n v="36"/>
    <n v="0"/>
    <s v="Y"/>
    <s v="N"/>
    <s v=""/>
    <s v=""/>
    <s v="2023/07/15"/>
    <n v="7"/>
    <n v="39"/>
    <s v="IN"/>
    <s v="IN"/>
    <s v="N"/>
    <d v="2023-01-31T06:25:05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7-15T00:00:00"/>
    <d v="2023-02-15T00:00:00"/>
    <s v="Past"/>
    <n v="150"/>
    <m/>
    <n v="150"/>
    <n v="15001200"/>
    <m/>
    <x v="2"/>
  </r>
  <r>
    <n v="55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52698"/>
    <s v="6th"/>
    <x v="8"/>
    <d v="2023-07-03T00:00:00"/>
    <n v="25000"/>
    <n v="65000"/>
    <s v="Ship"/>
    <s v="Ph3(Adj)"/>
    <s v=""/>
    <d v="2023-08-26T00:00:00"/>
    <s v=""/>
    <s v=""/>
    <s v=""/>
    <s v=""/>
    <s v=""/>
    <s v=""/>
    <s v=""/>
    <s v=""/>
    <n v="0"/>
    <s v=""/>
    <s v=""/>
    <s v=""/>
    <s v=""/>
    <s v=""/>
    <d v="2023-04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6-29T00:00:00"/>
    <s v="(23/06/27)_x000a_"/>
    <d v="2023-07-14T00:00:00"/>
    <s v=""/>
    <d v="2023-03-23T00:00:00"/>
    <s v=""/>
    <n v="0"/>
    <s v=""/>
    <s v=""/>
    <s v=""/>
    <s v=""/>
    <s v="(23/07/04)"/>
    <d v="2023-07-21T00:00:00"/>
    <s v=""/>
    <d v="2023-03-23T00:00:00"/>
    <s v=""/>
    <n v="0"/>
    <s v=""/>
    <s v=""/>
    <n v="36"/>
    <n v="18"/>
    <n v="18"/>
    <n v="36"/>
    <n v="0"/>
    <s v="Y"/>
    <s v="N"/>
    <s v=""/>
    <s v=""/>
    <s v="2023/07/19"/>
    <n v="7"/>
    <n v="31"/>
    <s v="IN"/>
    <s v="IN"/>
    <s v="N"/>
    <d v="2023-02-12T17:33:49"/>
    <s v="00651092"/>
    <s v="KAWASAKI Kenta[FRIN:Production Planning](川﨑 健太)"/>
    <s v="Production Plan Excel"/>
    <d v="2023-07-03T19:38:56"/>
    <s v="plnprp20615bl01PrdplnSend"/>
    <s v=""/>
    <s v="Fix Flag Update"/>
    <x v="1"/>
    <x v="69"/>
    <d v="2023-07-19T00:00:00"/>
    <d v="2023-06-29T00:00:00"/>
    <s v="Past"/>
    <n v="20"/>
    <m/>
    <n v="20"/>
    <n v="500000"/>
    <m/>
    <x v="3"/>
  </r>
  <r>
    <n v="55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3"/>
    <s v="7th"/>
    <x v="8"/>
    <d v="2023-07-10T00:00:00"/>
    <n v="25000"/>
    <n v="65000"/>
    <s v="Ship"/>
    <s v="Ph3(Adj)"/>
    <s v=""/>
    <d v="2023-09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06T00:00:00"/>
    <s v="(23/07/06)_x000a_"/>
    <s v=""/>
    <s v=""/>
    <s v=""/>
    <s v=""/>
    <n v="0"/>
    <s v=""/>
    <s v=""/>
    <s v=""/>
    <d v="2023-07-18T00:00:00"/>
    <s v="(23/07/18)"/>
    <s v=""/>
    <s v=""/>
    <s v=""/>
    <s v=""/>
    <n v="0"/>
    <s v=""/>
    <s v=""/>
    <n v="36"/>
    <n v="18"/>
    <n v="18"/>
    <n v="36"/>
    <n v="0"/>
    <s v="Y"/>
    <s v="N"/>
    <s v=""/>
    <s v=""/>
    <s v="2023/07/29"/>
    <n v="7"/>
    <n v="31"/>
    <s v="IN"/>
    <s v="IN"/>
    <s v="N"/>
    <d v="2023-04-13T21:41:14"/>
    <s v="00651092"/>
    <s v="KAWASAKI Kenta[FRIN:Production Planning](川﨑 健太)"/>
    <s v="Production Plan Excel"/>
    <d v="2023-06-21T12:45:29"/>
    <s v="plnprp20501bl02PrdPlnDLAnsIf"/>
    <s v=""/>
    <s v="DL Answered(SPL)"/>
    <x v="1"/>
    <x v="69"/>
    <d v="2023-07-29T00:00:00"/>
    <d v="2023-07-06T00:00:00"/>
    <s v="Past"/>
    <n v="23"/>
    <m/>
    <n v="23"/>
    <n v="575000"/>
    <m/>
    <x v="3"/>
  </r>
  <r>
    <n v="55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4"/>
    <s v="8th"/>
    <x v="5"/>
    <d v="2023-08-07T00:00:00"/>
    <n v="25000"/>
    <n v="65000"/>
    <s v="Ship"/>
    <s v="Ph3(Adj)"/>
    <s v=""/>
    <d v="2023-09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08T00:00:00"/>
    <s v="(23/08/03)"/>
    <s v=""/>
    <s v=""/>
    <s v=""/>
    <s v=""/>
    <n v="0"/>
    <s v=""/>
    <s v=""/>
    <n v="36"/>
    <n v="18"/>
    <n v="18"/>
    <n v="36"/>
    <n v="0"/>
    <s v="Y"/>
    <s v="N"/>
    <s v=""/>
    <s v=""/>
    <s v="2023/08/18"/>
    <n v="7"/>
    <n v="31"/>
    <s v="IN"/>
    <s v="IN"/>
    <s v="N"/>
    <d v="2023-04-13T21:41:14"/>
    <s v="00651092"/>
    <s v="KAWASAKI Kenta[FRIN:Production Planning](川﨑 健太)"/>
    <s v="Production Plan Excel"/>
    <d v="2023-07-11T19:39:39"/>
    <s v="plnprp20615bl01PrdplnSend"/>
    <s v=""/>
    <s v="Fix Flag Update"/>
    <x v="1"/>
    <x v="69"/>
    <d v="2023-08-18T00:00:00"/>
    <d v="2023-07-27T00:00:00"/>
    <s v="Y"/>
    <n v="22"/>
    <m/>
    <n v="22"/>
    <n v="550000"/>
    <m/>
    <x v="3"/>
  </r>
  <r>
    <n v="55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50025"/>
    <s v="9th"/>
    <x v="5"/>
    <d v="2023-08-14T00:00:00"/>
    <n v="50000"/>
    <n v="130000"/>
    <s v="Ship"/>
    <s v="Ph3(Adj)"/>
    <s v=""/>
    <d v="2023-09-30T00:00:00"/>
    <s v=""/>
    <s v=""/>
    <s v=""/>
    <s v=""/>
    <s v=""/>
    <s v=""/>
    <s v=""/>
    <s v=""/>
    <n v="0"/>
    <s v=""/>
    <s v=""/>
    <s v=""/>
    <d v="2023-01-24T00:00:00"/>
    <s v=""/>
    <d v="2023-03-14T00:00:00"/>
    <s v=""/>
    <d v="2023-01-12T00:00:00"/>
    <d v="2023-01-20T00:00:00"/>
    <n v="50000"/>
    <s v="F0123-0005122059-002"/>
    <s v="05 : Vendor Accepted"/>
    <s v=""/>
    <s v=""/>
    <s v=""/>
    <s v=""/>
    <s v=""/>
    <s v=""/>
    <s v=""/>
    <n v="0"/>
    <s v=""/>
    <s v=""/>
    <s v=""/>
    <d v="2023-08-03T00:00:00"/>
    <s v="(23/07/27)_x000a_"/>
    <d v="2023-04-18T00:00:00"/>
    <s v=""/>
    <d v="2023-01-29T00:00:00"/>
    <s v=""/>
    <n v="0"/>
    <s v=""/>
    <s v=""/>
    <s v=""/>
    <d v="2023-08-15T00:00:00"/>
    <s v="(23/08/10)"/>
    <d v="2023-06-20T00:00:00"/>
    <s v=""/>
    <d v="2023-01-29T00:00:00"/>
    <s v=""/>
    <n v="0"/>
    <s v=""/>
    <s v=""/>
    <n v="36"/>
    <n v="18"/>
    <n v="18"/>
    <n v="36"/>
    <n v="0"/>
    <s v="Y"/>
    <s v="N"/>
    <s v=""/>
    <s v=""/>
    <s v="2023/08/23"/>
    <n v="7"/>
    <n v="31"/>
    <s v="IN"/>
    <s v="IN"/>
    <s v="N"/>
    <d v="2023-01-12T06:37:2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3T00:00:00"/>
    <d v="2023-08-03T00:00:00"/>
    <s v="Y"/>
    <n v="20"/>
    <m/>
    <n v="20"/>
    <n v="1000000"/>
    <m/>
    <x v="3"/>
  </r>
  <r>
    <n v="55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5"/>
    <s v="10th"/>
    <x v="5"/>
    <d v="2023-08-21T00:00:00"/>
    <n v="25000"/>
    <n v="65000"/>
    <s v="Ship"/>
    <s v="Ph3(Adj)"/>
    <s v=""/>
    <d v="2023-10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0"/>
    <s v="Y"/>
    <s v="N"/>
    <s v=""/>
    <s v=""/>
    <s v="2023/08/28"/>
    <n v="7"/>
    <n v="31"/>
    <s v="IN"/>
    <s v="IN"/>
    <s v="N"/>
    <d v="2023-04-13T21:41:1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8T00:00:00"/>
    <d v="2023-08-08T00:00:00"/>
    <s v="Y"/>
    <n v="20"/>
    <m/>
    <n v="20"/>
    <n v="500000"/>
    <m/>
    <x v="3"/>
  </r>
  <r>
    <n v="56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370535"/>
    <s v="11th"/>
    <x v="5"/>
    <d v="2023-08-28T00:00:00"/>
    <n v="0"/>
    <n v="0"/>
    <s v="Ship"/>
    <s v="STOP"/>
    <s v=""/>
    <d v="2023-10-10T00:00:00"/>
    <s v=""/>
    <d v="2023-10-10T00:00:00"/>
    <s v=""/>
    <s v=""/>
    <s v=""/>
    <s v=""/>
    <d v="2023-02-16T00:00:00"/>
    <s v=""/>
    <n v="0"/>
    <s v=""/>
    <s v=""/>
    <s v=""/>
    <d v="2023-05-19T00:00:00"/>
    <s v=""/>
    <d v="2023-05-19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36"/>
    <n v="11000"/>
    <s v="Y"/>
    <s v="N"/>
    <s v=""/>
    <s v=""/>
    <s v="2023/09/02"/>
    <n v="7"/>
    <n v="31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69"/>
    <d v="2023-09-02T00:00:00"/>
    <s v=""/>
    <s v="Y"/>
    <s v=""/>
    <m/>
    <s v=""/>
    <s v=""/>
    <m/>
    <x v="0"/>
  </r>
  <r>
    <n v="56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432734"/>
    <s v="12th"/>
    <x v="9"/>
    <d v="2023-09-04T00:00:00"/>
    <n v="20000"/>
    <n v="52000"/>
    <s v="Ship"/>
    <s v="Ph3(Add)"/>
    <s v=""/>
    <d v="2023-11-15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3-11T08:38:54"/>
    <s v="00691381"/>
    <s v="MORITA SHUN[FRSH:PDSH Production Planning](森田 峻)"/>
    <s v="Production Plan Excel"/>
    <d v="2023-06-19T19:33:05"/>
    <s v="plnprp20615bl01PrdplnSend"/>
    <s v=""/>
    <s v="Fix Flag Update"/>
    <x v="0"/>
    <x v="69"/>
    <d v="2023-10-08T00:00:00"/>
    <s v=""/>
    <s v="Y"/>
    <s v=""/>
    <m/>
    <s v=""/>
    <s v=""/>
    <m/>
    <x v="1"/>
  </r>
  <r>
    <n v="56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520682"/>
    <s v="13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08T00:00:00"/>
    <s v="_x000a_"/>
    <d v="2023-08-08T00:00:00"/>
    <s v=""/>
    <d v="2023-05-01T00:00:00"/>
    <s v=""/>
    <n v="0"/>
    <s v=""/>
    <s v=""/>
    <s v=""/>
    <d v="2023-09-22T00:00:00"/>
    <s v=""/>
    <d v="2023-09-22T00:00:00"/>
    <s v=""/>
    <d v="2023-04-26T00:00:00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69"/>
    <d v="2023-10-08T00:00:00"/>
    <d v="2023-08-08T00:00:00"/>
    <s v="Y"/>
    <n v="61"/>
    <m/>
    <n v="61"/>
    <n v="0"/>
    <m/>
    <x v="3"/>
  </r>
  <r>
    <n v="5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136983"/>
    <s v="1st"/>
    <x v="0"/>
    <d v="2023-02-06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22/12/27"/>
    <s v=""/>
    <s v=""/>
    <s v=""/>
    <s v=""/>
    <n v="0"/>
    <s v=""/>
    <s v=""/>
    <n v="24"/>
    <n v="12"/>
    <n v="12"/>
    <n v="12"/>
    <n v="0"/>
    <s v="Y"/>
    <s v="N"/>
    <s v=""/>
    <s v=""/>
    <s v="2023/05/06"/>
    <n v="7"/>
    <n v="33"/>
    <s v="IN"/>
    <s v="IN"/>
    <s v="N"/>
    <d v="2022-12-15T09:58:10"/>
    <s v="00651092"/>
    <s v="KAWASAKI Kenta[FRIN:Production Planning](川﨑 健太)"/>
    <s v="Production Plan Excel"/>
    <d v="2023-05-16T08:15:10"/>
    <s v="plnprp20615bl01PrdplnSend"/>
    <s v=""/>
    <s v="Fix Flag Update"/>
    <x v="0"/>
    <x v="70"/>
    <d v="2023-05-06T00:00:00"/>
    <d v="2022-12-20T00:00:00"/>
    <s v="Past"/>
    <n v="137"/>
    <m/>
    <n v="137"/>
    <n v="0"/>
    <m/>
    <x v="0"/>
  </r>
  <r>
    <n v="5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6"/>
    <s v="2nd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0"/>
    <d v="2023-06-05T00:00:00"/>
    <s v=""/>
    <s v="Y"/>
    <s v=""/>
    <m/>
    <s v=""/>
    <s v=""/>
    <m/>
    <x v="3"/>
  </r>
  <r>
    <n v="5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35634"/>
    <s v="3rd"/>
    <x v="4"/>
    <d v="2023-06-05T00:00:00"/>
    <n v="2892"/>
    <n v="13014"/>
    <s v="Ship"/>
    <s v="Ph1"/>
    <s v=""/>
    <d v="2023-09-09T00:00:00"/>
    <d v="2023-09-09T00:00:00"/>
    <d v="2023-06-15T00:00:00"/>
    <s v=""/>
    <s v=""/>
    <s v=""/>
    <s v=""/>
    <d v="2023-03-14T00:00:00"/>
    <d v="2023-04-12T00:00:00"/>
    <n v="2900"/>
    <s v="Y0723-0005124940-001"/>
    <s v="05 : Vendor Accepted"/>
    <s v=""/>
    <d v="2023-03-31T00:00:00"/>
    <s v=""/>
    <s v=""/>
    <s v=""/>
    <d v="2023-03-30T00:00:00"/>
    <d v="2023-04-12T00:00:00"/>
    <n v="2900"/>
    <s v="F0723-0005124940-003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2892"/>
    <s v="T0723-462728-002"/>
    <s v="05 : Vendor Accepted"/>
    <s v=""/>
    <d v="2023-05-23T00:00:00"/>
    <s v="(23/05/16)"/>
    <s v=""/>
    <s v=""/>
    <d v="2023-03-30T00:00:00"/>
    <d v="2023-05-17T00:00:00"/>
    <n v="2892"/>
    <s v="P0723-462728-002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0"/>
    <d v="2023-07-31T00:00:00"/>
    <d v="2023-05-16T00:00:00"/>
    <s v="Past"/>
    <n v="76"/>
    <m/>
    <n v="76"/>
    <n v="219792"/>
    <m/>
    <x v="2"/>
  </r>
  <r>
    <n v="5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64573"/>
    <s v="4th"/>
    <x v="8"/>
    <d v="2023-07-03T00:00:00"/>
    <n v="2904"/>
    <n v="13068"/>
    <s v="Ship"/>
    <s v="Ph3(Stk)"/>
    <s v=""/>
    <d v="2023-08-24T00:00:00"/>
    <d v="2023-08-24T00:00:00"/>
    <d v="2023-08-24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2900"/>
    <s v="F0723-0005124940-004"/>
    <s v="05 : Vendor Accepted"/>
    <s v=""/>
    <s v=""/>
    <s v=""/>
    <s v=""/>
    <s v=""/>
    <d v="2023-03-28T00:00:00"/>
    <s v=""/>
    <n v="0"/>
    <s v=""/>
    <s v=""/>
    <s v=""/>
    <d v="2023-06-20T00:00:00"/>
    <s v="(23/06/20)_x000a_"/>
    <d v="2023-06-16T00:00:00"/>
    <s v=""/>
    <d v="2023-04-05T00:00:00"/>
    <d v="2023-06-14T00:00:00"/>
    <n v="2904"/>
    <s v="T0723-462728-003"/>
    <s v="05 : Vendor Accepted"/>
    <s v=""/>
    <d v="2023-06-22T00:00:00"/>
    <s v="(23/07/04)"/>
    <d v="2023-06-30T00:00:00"/>
    <s v=""/>
    <d v="2023-04-05T00:00:00"/>
    <d v="2023-06-23T00:00:00"/>
    <n v="2904"/>
    <s v="P0723-462728-003"/>
    <s v="05 : Vendor Accepted"/>
    <n v="24"/>
    <n v="12"/>
    <n v="12"/>
    <n v="12"/>
    <n v="0"/>
    <s v="Y"/>
    <s v="N"/>
    <s v=""/>
    <s v=""/>
    <s v="2023/07/15"/>
    <n v="7"/>
    <n v="33"/>
    <s v="IN"/>
    <s v="IN"/>
    <s v="N"/>
    <d v="2023-03-28T23:30:31"/>
    <s v="APIPRM223"/>
    <s v=""/>
    <s v="Automatic Planning"/>
    <d v="2023-06-23T23:51:48"/>
    <s v="00430107"/>
    <s v="HIRAI Rie[UQFR:UQEU Merchanding Planning (Paris Office)]"/>
    <s v="Update From PO"/>
    <x v="1"/>
    <x v="70"/>
    <d v="2023-07-15T00:00:00"/>
    <d v="2023-06-20T00:00:00"/>
    <s v="Past"/>
    <n v="25"/>
    <m/>
    <n v="25"/>
    <n v="72600"/>
    <m/>
    <x v="1"/>
  </r>
  <r>
    <n v="5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NotPub"/>
    <s v=""/>
    <d v="2023-11-30T00:00:00"/>
    <d v="2024-01-31T00:00:00"/>
    <x v="3"/>
    <n v="85513415"/>
    <s v="5th"/>
    <x v="5"/>
    <d v="2023-08-14T00:00:00"/>
    <n v="3900"/>
    <n v="17550"/>
    <s v="Ship"/>
    <s v="Ph3(Add)"/>
    <s v=""/>
    <d v="2023-09-29T00:00:00"/>
    <s v=""/>
    <d v="2023-09-29T00:00:00"/>
    <s v=""/>
    <s v=""/>
    <s v=""/>
    <s v=""/>
    <d v="2023-04-20T00:00:00"/>
    <s v=""/>
    <n v="0"/>
    <s v=""/>
    <s v=""/>
    <s v=""/>
    <d v="2023-05-26T00:00:00"/>
    <s v=""/>
    <d v="2023-05-26T00:00:00"/>
    <s v=""/>
    <d v="2023-04-20T00:00:00"/>
    <d v="2023-05-24T00:00:00"/>
    <n v="3900"/>
    <s v="F0723-0005124940-006"/>
    <s v="05 : Vendor Accepted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0"/>
    <d v="2023-08-20T00:00:00"/>
    <s v=""/>
    <s v="Y"/>
    <s v=""/>
    <m/>
    <s v=""/>
    <s v=""/>
    <m/>
    <x v="1"/>
  </r>
  <r>
    <n v="5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13414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6-09T00:00:00"/>
    <s v="23/06/09"/>
    <d v="2023-06-09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80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6-12T19:38:13"/>
    <s v="plnprp20615bl01PrdplnSend"/>
    <s v=""/>
    <s v="Fix Flag Update"/>
    <x v="0"/>
    <x v="70"/>
    <d v="2023-09-03T00:00:00"/>
    <s v=""/>
    <s v="Y"/>
    <s v=""/>
    <m/>
    <s v=""/>
    <s v=""/>
    <m/>
    <x v="0"/>
  </r>
  <r>
    <n v="5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7"/>
    <s v="7th-1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4-26T00:00:00"/>
    <s v=""/>
    <n v="0"/>
    <s v=""/>
    <s v=""/>
    <s v=""/>
    <d v="2023-08-18T00:00:00"/>
    <s v=""/>
    <d v="2023-08-18T00:00:00"/>
    <s v=""/>
    <d v="2023-04-26T00:00:00"/>
    <s v=""/>
    <n v="0"/>
    <s v=""/>
    <s v=""/>
    <n v="24"/>
    <n v="12"/>
    <n v="12"/>
    <n v="12"/>
    <n v="1"/>
    <s v="Y"/>
    <s v="N"/>
    <s v=""/>
    <s v=""/>
    <s v="2023/09/05"/>
    <n v="7"/>
    <n v="33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0"/>
    <d v="2023-09-05T00:00:00"/>
    <d v="2023-08-04T00:00:00"/>
    <s v="Y"/>
    <n v="32"/>
    <m/>
    <n v="32"/>
    <n v="0"/>
    <m/>
    <x v="0"/>
  </r>
  <r>
    <n v="5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45909"/>
    <s v="7th-2"/>
    <x v="5"/>
    <d v="2023-08-07T00:00:00"/>
    <n v="3500"/>
    <n v="15750"/>
    <s v="Ship"/>
    <s v="Ph3(Adj)"/>
    <s v=""/>
    <d v="2023-10-15T00:00:00"/>
    <s v=""/>
    <d v="2023-08-13T00:00:00"/>
    <s v=""/>
    <s v=""/>
    <s v=""/>
    <s v=""/>
    <d v="2023-03-16T00:00:00"/>
    <s v=""/>
    <n v="0"/>
    <s v=""/>
    <s v=""/>
    <s v=""/>
    <d v="2023-04-25T00:00:00"/>
    <s v="(23/05/23)"/>
    <s v=""/>
    <s v=""/>
    <d v="2023-03-30T00:00:00"/>
    <d v="2023-04-27T00:00:00"/>
    <n v="3500"/>
    <s v="F0723-0005124940-005"/>
    <s v="05 : Vendor Accepted"/>
    <s v=""/>
    <s v=""/>
    <s v=""/>
    <s v=""/>
    <s v=""/>
    <d v="2023-03-16T00:00:00"/>
    <s v=""/>
    <n v="0"/>
    <s v=""/>
    <s v=""/>
    <s v=""/>
    <d v="2023-08-10T00:00:00"/>
    <s v="(23/08/15)_x000a_"/>
    <d v="2023-08-04T00:00:00"/>
    <s v=""/>
    <d v="2023-04-20T00:00:00"/>
    <s v=""/>
    <n v="0"/>
    <s v=""/>
    <s v=""/>
    <s v=""/>
    <d v="2023-08-24T00:00:00"/>
    <s v="(23/08/24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3-16T23:31:57"/>
    <s v="APIPRM223"/>
    <s v=""/>
    <s v="Automatic Planning"/>
    <d v="2023-07-08T12:15:28"/>
    <s v="plnprp20501bl02PrdPlnDLAnsIf"/>
    <s v=""/>
    <s v="DL Answered(SPL)"/>
    <x v="1"/>
    <x v="70"/>
    <d v="2023-09-05T00:00:00"/>
    <d v="2023-08-10T00:00:00"/>
    <s v="Y"/>
    <n v="26"/>
    <m/>
    <n v="26"/>
    <n v="91000"/>
    <m/>
    <x v="3"/>
  </r>
  <r>
    <n v="5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8"/>
    <s v="8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0"/>
    <d v="2023-10-06T00:00:00"/>
    <d v="2023-09-08T00:00:00"/>
    <s v="Y"/>
    <n v="28"/>
    <m/>
    <n v="28"/>
    <n v="0"/>
    <m/>
    <x v="0"/>
  </r>
  <r>
    <n v="5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44210"/>
    <s v="8th-2"/>
    <x v="9"/>
    <d v="2023-09-04T00:00:00"/>
    <n v="0"/>
    <n v="0"/>
    <s v="Ship"/>
    <s v="STOP"/>
    <s v=""/>
    <d v="2023-11-15T00:00:00"/>
    <s v=""/>
    <d v="2023-11-15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4T00:00:00"/>
    <s v=""/>
    <n v="0"/>
    <s v=""/>
    <s v=""/>
    <s v=""/>
    <s v=""/>
    <s v=""/>
    <s v=""/>
    <s v=""/>
    <d v="2023-05-11T00:00:00"/>
    <s v=""/>
    <n v="0"/>
    <s v=""/>
    <s v=""/>
    <s v=""/>
    <d v="2023-09-12T00:00:00"/>
    <s v="(23/09/07)_x000a_"/>
    <d v="2023-08-11T00:00:00"/>
    <s v=""/>
    <d v="2023-05-14T00:00:00"/>
    <s v=""/>
    <n v="0"/>
    <s v=""/>
    <s v=""/>
    <s v=""/>
    <d v="2023-09-26T00:00:00"/>
    <s v="(23/09/21)"/>
    <d v="2023-08-25T00:00:00"/>
    <s v=""/>
    <d v="2023-05-14T00:00:00"/>
    <s v=""/>
    <n v="0"/>
    <s v=""/>
    <s v=""/>
    <n v="24"/>
    <n v="12"/>
    <n v="12"/>
    <n v="12"/>
    <n v="5600"/>
    <s v="Y"/>
    <s v="N"/>
    <s v=""/>
    <s v=""/>
    <s v="2023/10/06"/>
    <n v="7"/>
    <n v="33"/>
    <s v="IN"/>
    <s v="IN"/>
    <s v="N"/>
    <d v="2023-05-11T23:30:28"/>
    <s v="APIPRM223"/>
    <s v=""/>
    <s v="Automatic Planning"/>
    <d v="2023-06-19T19:33:05"/>
    <s v="plnprp20615bl01PrdplnSend"/>
    <s v=""/>
    <s v="Fix Flag Update"/>
    <x v="0"/>
    <x v="70"/>
    <d v="2023-10-06T00:00:00"/>
    <d v="2023-09-12T00:00:00"/>
    <s v="Y"/>
    <n v="24"/>
    <m/>
    <n v="24"/>
    <n v="0"/>
    <m/>
    <x v="0"/>
  </r>
  <r>
    <n v="5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9"/>
    <s v="9th"/>
    <x v="7"/>
    <d v="2023-10-02T00:00:00"/>
    <n v="1"/>
    <n v="5"/>
    <s v="Ship"/>
    <s v="Ph3(Adj)"/>
    <s v=""/>
    <d v="2023-12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0"/>
    <d v="2023-11-05T00:00:00"/>
    <d v="2023-10-06T00:00:00"/>
    <s v="Y"/>
    <n v="30"/>
    <m/>
    <n v="30"/>
    <n v="30"/>
    <m/>
    <x v="3"/>
  </r>
  <r>
    <n v="5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35571"/>
    <s v="1st"/>
    <x v="4"/>
    <d v="2023-06-05T00:00:00"/>
    <n v="1512"/>
    <n v="6804"/>
    <s v="Ship"/>
    <s v="Ph1"/>
    <s v="●"/>
    <d v="2023-09-09T00:00:00"/>
    <d v="2023-09-09T00:00:00"/>
    <d v="2023-06-15T00:00:00"/>
    <s v=""/>
    <s v=""/>
    <s v=""/>
    <s v=""/>
    <d v="2023-03-14T00:00:00"/>
    <d v="2023-04-12T00:00:00"/>
    <n v="1500"/>
    <s v="Y0723-0005124943-001"/>
    <s v="05 : Vendor Accepted"/>
    <s v=""/>
    <d v="2023-03-31T00:00:00"/>
    <s v=""/>
    <s v=""/>
    <s v=""/>
    <d v="2023-03-30T00:00:00"/>
    <d v="2023-04-12T00:00:00"/>
    <n v="1500"/>
    <s v="F0723-0005124943-004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1512"/>
    <s v="T0723-462728-001"/>
    <s v="05 : Vendor Accepted"/>
    <s v=""/>
    <d v="2023-05-23T00:00:00"/>
    <s v="(23/05/16)"/>
    <s v=""/>
    <s v=""/>
    <d v="2023-03-30T00:00:00"/>
    <d v="2023-05-17T00:00:00"/>
    <n v="1512"/>
    <s v="P0723-462728-001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1"/>
    <d v="2023-07-31T00:00:00"/>
    <d v="2023-05-16T00:00:00"/>
    <s v="Past"/>
    <n v="76"/>
    <m/>
    <n v="76"/>
    <n v="114912"/>
    <m/>
    <x v="2"/>
  </r>
  <r>
    <n v="5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56742"/>
    <s v="2nd"/>
    <x v="8"/>
    <d v="2023-07-31T00:00:00"/>
    <n v="2100"/>
    <n v="9450"/>
    <s v="Ship"/>
    <s v="Ph3(Stk)"/>
    <s v=""/>
    <d v="2023-09-21T00:00:00"/>
    <s v=""/>
    <d v="2023-09-21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100"/>
    <s v="F0723-0005124943-003"/>
    <s v="05 : Vendor Accepted"/>
    <s v=""/>
    <s v=""/>
    <s v=""/>
    <s v=""/>
    <s v=""/>
    <d v="2023-03-23T00:00:00"/>
    <s v=""/>
    <n v="0"/>
    <s v=""/>
    <s v=""/>
    <s v=""/>
    <d v="2023-07-20T00:00:00"/>
    <s v="(23/07/18)_x000a_"/>
    <d v="2023-07-14T00:00:00"/>
    <s v=""/>
    <d v="2023-04-05T00:00:00"/>
    <s v=""/>
    <n v="0"/>
    <s v=""/>
    <s v=""/>
    <s v=""/>
    <s v=""/>
    <s v="(23/08/01)"/>
    <d v="2023-07-28T00:00:00"/>
    <s v=""/>
    <d v="2023-04-05T00:00:00"/>
    <s v=""/>
    <n v="0"/>
    <s v=""/>
    <s v=""/>
    <n v="24"/>
    <n v="12"/>
    <n v="12"/>
    <n v="12"/>
    <n v="0"/>
    <s v="Y"/>
    <s v="N"/>
    <s v=""/>
    <s v=""/>
    <s v="2023/08/12"/>
    <n v="7"/>
    <n v="33"/>
    <s v="IN"/>
    <s v="IN"/>
    <s v="N"/>
    <d v="2023-03-23T23:35:49"/>
    <s v="APIPRM223"/>
    <s v=""/>
    <s v="Automatic Planning"/>
    <d v="2023-07-10T19:34:54"/>
    <s v="plnprp20615bl01PrdplnSend"/>
    <s v=""/>
    <s v="Fix Flag Update"/>
    <x v="0"/>
    <x v="71"/>
    <d v="2023-08-12T00:00:00"/>
    <d v="2023-07-20T00:00:00"/>
    <s v="Y"/>
    <n v="23"/>
    <m/>
    <n v="23"/>
    <n v="48300"/>
    <m/>
    <x v="1"/>
  </r>
  <r>
    <n v="5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3"/>
    <s v="3rd"/>
    <x v="5"/>
    <d v="2023-08-07T00:00:00"/>
    <n v="1500"/>
    <n v="6750"/>
    <s v="Air"/>
    <s v="Ph3(Add)"/>
    <s v=""/>
    <d v="2023-08-23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7T00:00:00"/>
    <n v="1500"/>
    <s v="F0723-0005124943-005"/>
    <s v="05 : Vendor Accepted"/>
    <s v=""/>
    <s v=""/>
    <s v=""/>
    <s v=""/>
    <s v=""/>
    <s v=""/>
    <s v=""/>
    <n v="0"/>
    <s v=""/>
    <s v=""/>
    <s v=""/>
    <d v="2023-07-20T00:00:00"/>
    <s v="(23/07/13)_x000a_"/>
    <s v=""/>
    <s v=""/>
    <s v=""/>
    <s v=""/>
    <n v="0"/>
    <s v=""/>
    <s v=""/>
    <s v=""/>
    <d v="2023-07-27T00:00:00"/>
    <s v="(23/07/27)"/>
    <s v=""/>
    <s v=""/>
    <s v=""/>
    <s v=""/>
    <n v="0"/>
    <s v=""/>
    <s v=""/>
    <n v="24"/>
    <n v="12"/>
    <n v="12"/>
    <n v="12"/>
    <n v="0"/>
    <s v="Y"/>
    <s v="N"/>
    <s v=""/>
    <s v=""/>
    <s v=""/>
    <n v="2"/>
    <n v="11"/>
    <s v="IN"/>
    <s v="IN"/>
    <s v="N"/>
    <d v="2023-05-01T06:13:52"/>
    <s v="00691381"/>
    <s v="MORITA SHUN[FRSH:PDSH Production Planning](森田 峻)"/>
    <s v="Production View"/>
    <d v="2023-06-29T19:35:01"/>
    <s v="plnprp20615bl01PrdplnSend"/>
    <s v=""/>
    <s v="Fix Flag Update"/>
    <x v="0"/>
    <x v="71"/>
    <d v="2023-08-10T00:00:00"/>
    <d v="2023-07-20T00:00:00"/>
    <s v="Y"/>
    <n v="21"/>
    <m/>
    <n v="21"/>
    <n v="31500"/>
    <m/>
    <x v="1"/>
  </r>
  <r>
    <n v="5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4"/>
    <s v="1st"/>
    <x v="5"/>
    <d v="2023-08-07T00:00:00"/>
    <n v="1464"/>
    <n v="6588"/>
    <s v="Ship"/>
    <s v="Ph3(Add)"/>
    <s v=""/>
    <d v="2023-09-18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9T00:00:00"/>
    <n v="1500"/>
    <s v="F0723-0005124943-006"/>
    <s v="05 : Vendor Accepted"/>
    <s v=""/>
    <s v=""/>
    <s v=""/>
    <s v=""/>
    <s v=""/>
    <s v=""/>
    <s v=""/>
    <n v="0"/>
    <s v=""/>
    <s v=""/>
    <s v=""/>
    <d v="2023-07-13T00:00:00"/>
    <s v="(23/07/18)_x000a_"/>
    <s v=""/>
    <s v=""/>
    <s v=""/>
    <d v="2023-07-12T00:00:00"/>
    <n v="1464"/>
    <s v="T0723-462728-004"/>
    <s v="33 : Approval Not Required"/>
    <s v=""/>
    <d v="2023-07-27T00:00:00"/>
    <s v="(23/07/29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12T05:47:25"/>
    <s v="00032157"/>
    <s v="HIRUMA Toshihiro[UQJP:Global Merchandising Planning Global](比留間 俊博)"/>
    <s v="Update From PO"/>
    <x v="1"/>
    <x v="71"/>
    <d v="2023-08-09T00:00:00"/>
    <d v="2023-07-13T00:00:00"/>
    <s v="Y"/>
    <n v="27"/>
    <m/>
    <n v="27"/>
    <n v="39528"/>
    <m/>
    <x v="1"/>
  </r>
  <r>
    <n v="57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486011"/>
    <s v="5th"/>
    <x v="5"/>
    <d v="2023-08-14T00:00:00"/>
    <n v="0"/>
    <n v="0"/>
    <s v="Ship"/>
    <s v="STOP"/>
    <s v=""/>
    <d v="2023-09-29T00:00:00"/>
    <s v=""/>
    <d v="2023-09-29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s v=""/>
    <s v="_x000a_"/>
    <s v=""/>
    <s v=""/>
    <d v="2023-04-06T00:00:00"/>
    <s v=""/>
    <n v="0"/>
    <s v=""/>
    <s v=""/>
    <s v=""/>
    <s v=""/>
    <s v=""/>
    <s v=""/>
    <s v=""/>
    <d v="2023-04-06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06T23:30:37"/>
    <s v="APIPRM223"/>
    <s v=""/>
    <s v="Automatic Planning"/>
    <d v="2023-05-31T23:30:42"/>
    <s v="APIPRM223"/>
    <s v=""/>
    <s v="Automatic Planning"/>
    <x v="0"/>
    <x v="71"/>
    <d v="2023-08-20T00:00:00"/>
    <s v=""/>
    <s v="Y"/>
    <s v=""/>
    <m/>
    <s v=""/>
    <s v=""/>
    <m/>
    <x v="0"/>
  </r>
  <r>
    <n v="57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13389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7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1"/>
    <d v="2023-09-03T00:00:00"/>
    <s v=""/>
    <s v="Y"/>
    <s v=""/>
    <m/>
    <s v=""/>
    <s v=""/>
    <m/>
    <x v="0"/>
  </r>
  <r>
    <n v="58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6150856"/>
    <s v="7th"/>
    <x v="9"/>
    <d v="2023-09-04T00:00:00"/>
    <n v="6000"/>
    <n v="27000"/>
    <s v="Ship"/>
    <s v="Ph3(Adj)"/>
    <s v=""/>
    <d v="2023-11-13T00:00:00"/>
    <s v=""/>
    <s v=""/>
    <s v=""/>
    <s v=""/>
    <s v=""/>
    <s v=""/>
    <s v=""/>
    <s v=""/>
    <n v="0"/>
    <s v=""/>
    <s v=""/>
    <s v=""/>
    <d v="2023-06-28T00:00:00"/>
    <s v=""/>
    <s v=""/>
    <s v=""/>
    <s v=""/>
    <d v="2023-06-28T00:00:00"/>
    <n v="6000"/>
    <s v="F0723-0005124943-008"/>
    <s v="05 : Vendor Accepted"/>
    <s v=""/>
    <s v=""/>
    <s v=""/>
    <s v=""/>
    <s v=""/>
    <s v=""/>
    <s v=""/>
    <n v="0"/>
    <s v=""/>
    <s v=""/>
    <s v=""/>
    <d v="2023-09-08T00:00:00"/>
    <s v="(23/09/12)_x000a_"/>
    <d v="2023-09-08T00:00:00"/>
    <s v=""/>
    <d v="2023-06-28T00:00:00"/>
    <s v=""/>
    <n v="0"/>
    <s v=""/>
    <s v=""/>
    <s v=""/>
    <d v="2023-09-22T00:00:00"/>
    <s v="(23/09/21)"/>
    <d v="2023-09-22T00:00:00"/>
    <s v=""/>
    <d v="2023-06-28T00:00:00"/>
    <s v=""/>
    <n v="0"/>
    <s v=""/>
    <s v=""/>
    <n v="24"/>
    <n v="12"/>
    <n v="12"/>
    <n v="12"/>
    <n v="0"/>
    <s v="Y"/>
    <s v="N"/>
    <s v=""/>
    <s v=""/>
    <s v="2023/10/04"/>
    <n v="7"/>
    <n v="33"/>
    <s v="IN"/>
    <s v="IN"/>
    <s v="N"/>
    <d v="2023-06-28T15:39:17"/>
    <s v="00651092"/>
    <s v="KAWASAKI Kenta[FRIN:Production Planning](川﨑 健太)"/>
    <s v="Production Plan Excel"/>
    <d v="2023-07-08T12:15:28"/>
    <s v="plnprp20501bl02PrdPlnDLAnsIf"/>
    <s v=""/>
    <s v="DL Answered(SPL)"/>
    <x v="1"/>
    <x v="71"/>
    <d v="2023-10-04T00:00:00"/>
    <d v="2023-09-08T00:00:00"/>
    <s v="Y"/>
    <n v="26"/>
    <m/>
    <n v="26"/>
    <n v="156000"/>
    <m/>
    <x v="3"/>
  </r>
  <r>
    <n v="58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20882"/>
    <s v="8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8T15:40:04"/>
    <s v="00651092"/>
    <s v="KAWASAKI Kenta[FRIN:Production Planning](川﨑 健太)"/>
    <s v="Production Plan Excel"/>
    <x v="0"/>
    <x v="71"/>
    <d v="2023-10-06T00:00:00"/>
    <d v="2023-09-01T00:00:00"/>
    <s v="Y"/>
    <n v="35"/>
    <m/>
    <n v="35"/>
    <n v="0"/>
    <m/>
    <x v="0"/>
  </r>
  <r>
    <n v="58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0883"/>
    <s v="9th"/>
    <x v="7"/>
    <d v="2023-10-02T00:00:00"/>
    <n v="6000"/>
    <n v="27000"/>
    <s v="Ship"/>
    <s v="Ph3(Adj)"/>
    <s v=""/>
    <d v="2023-12-15T00:00:00"/>
    <s v=""/>
    <s v=""/>
    <s v=""/>
    <s v=""/>
    <s v=""/>
    <s v=""/>
    <s v=""/>
    <s v=""/>
    <n v="0"/>
    <s v=""/>
    <s v=""/>
    <s v=""/>
    <d v="2023-06-30T00:00:00"/>
    <s v="(23/07/18)"/>
    <d v="2023-06-30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4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04T19:45:30"/>
    <s v="plnprp20501bl02PrdPlnDLAnsIf"/>
    <s v=""/>
    <s v="DL Answered(SPL)"/>
    <x v="1"/>
    <x v="71"/>
    <d v="2023-11-05T00:00:00"/>
    <d v="2023-10-06T00:00:00"/>
    <s v="Y"/>
    <n v="30"/>
    <m/>
    <n v="30"/>
    <n v="180000"/>
    <m/>
    <x v="3"/>
  </r>
  <r>
    <n v="58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4881361"/>
    <s v="1st"/>
    <x v="0"/>
    <d v="2023-02-06T00:00:00"/>
    <n v="2004"/>
    <n v="10621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d v="2022-11-24T00:00:00"/>
    <n v="2000"/>
    <s v="F0723-0005122079-017"/>
    <s v="05 : Vendor Accepted"/>
    <s v=""/>
    <s v=""/>
    <s v=""/>
    <s v=""/>
    <s v=""/>
    <d v="2022-11-07T00:00:00"/>
    <s v=""/>
    <n v="0"/>
    <s v=""/>
    <s v=""/>
    <s v=""/>
    <d v="2022-11-22T00:00:00"/>
    <s v="_x000a_"/>
    <s v=""/>
    <s v=""/>
    <d v="2022-11-07T00:00:00"/>
    <d v="2022-11-24T00:00:00"/>
    <n v="2004"/>
    <s v="T0723-460324-001"/>
    <s v="05 : Vendor Accepted"/>
    <s v=""/>
    <d v="2022-11-24T00:00:00"/>
    <s v=""/>
    <s v=""/>
    <s v=""/>
    <d v="2022-11-07T00:00:00"/>
    <d v="2022-11-24T00:00:00"/>
    <n v="2004"/>
    <s v="P0723-460324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5-06T00:00:00"/>
    <d v="2022-11-22T00:00:00"/>
    <s v="Past"/>
    <n v="165"/>
    <m/>
    <n v="165"/>
    <n v="330660"/>
    <m/>
    <x v="2"/>
  </r>
  <r>
    <n v="58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52144"/>
    <s v="2nd"/>
    <x v="1"/>
    <d v="2023-03-06T00:00:00"/>
    <n v="3204"/>
    <n v="16981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3204"/>
    <s v="T0723-460324-003"/>
    <s v="05 : Vendor Accepted"/>
    <s v=""/>
    <d v="2022-12-27T00:00:00"/>
    <s v=""/>
    <s v=""/>
    <s v=""/>
    <s v=""/>
    <d v="2022-12-22T00:00:00"/>
    <n v="3204"/>
    <s v="P0723-460324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9:07"/>
    <s v="00691381"/>
    <s v="MORITA SHUN[FRSH:PDSH Production Planning](森田 峻)"/>
    <s v="Production Plan Excel"/>
    <d v="2023-05-16T08:15:10"/>
    <s v="plnprp20615bl01PrdplnSend"/>
    <s v=""/>
    <s v="Fix Flag Update"/>
    <x v="1"/>
    <x v="72"/>
    <d v="2023-05-06T00:00:00"/>
    <d v="2022-12-20T00:00:00"/>
    <s v="Past"/>
    <n v="137"/>
    <m/>
    <n v="137"/>
    <n v="438948"/>
    <m/>
    <x v="2"/>
  </r>
  <r>
    <n v="58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36963"/>
    <s v="3rd"/>
    <x v="3"/>
    <d v="2023-04-03T00:00:00"/>
    <n v="1524"/>
    <n v="8077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10T00:00:00"/>
    <s v=""/>
    <d v="2023-02-21T00:00:00"/>
    <s v=""/>
    <d v="2022-12-22T00:00:00"/>
    <d v="2023-01-12T00:00:00"/>
    <n v="2000"/>
    <s v="F0723-0005122079-021"/>
    <s v="05 : Vendor Accepted"/>
    <s v=""/>
    <s v=""/>
    <s v=""/>
    <s v=""/>
    <s v=""/>
    <s v=""/>
    <s v=""/>
    <n v="0"/>
    <s v=""/>
    <s v=""/>
    <s v=""/>
    <d v="2023-04-11T00:00:00"/>
    <s v="_x000a_"/>
    <d v="2023-04-11T00:00:00"/>
    <s v=""/>
    <d v="2023-01-15T00:00:00"/>
    <d v="2023-01-26T00:00:00"/>
    <n v="1524"/>
    <s v="T0723-460324-005"/>
    <s v="05 : Vendor Accepted"/>
    <s v=""/>
    <d v="2023-03-28T00:00:00"/>
    <s v=""/>
    <d v="2023-04-25T00:00:00"/>
    <s v=""/>
    <d v="2023-01-15T00:00:00"/>
    <d v="2023-03-22T00:00:00"/>
    <n v="1524"/>
    <s v="P0723-460324-005"/>
    <s v="05 : Vendor Accepted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6T00:00:00"/>
    <d v="2023-04-11T00:00:00"/>
    <s v="Past"/>
    <n v="86"/>
    <m/>
    <n v="86"/>
    <n v="131064"/>
    <m/>
    <x v="2"/>
  </r>
  <r>
    <n v="58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4"/>
    <s v="4th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5T00:00:00"/>
    <s v=""/>
    <s v="Y"/>
    <s v=""/>
    <m/>
    <s v=""/>
    <s v=""/>
    <m/>
    <x v="3"/>
  </r>
  <r>
    <n v="58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5"/>
    <s v="5th"/>
    <x v="4"/>
    <d v="2023-06-05T00:00:00"/>
    <n v="1"/>
    <n v="5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7-06T00:00:00"/>
    <s v=""/>
    <s v="Y"/>
    <s v=""/>
    <m/>
    <s v=""/>
    <s v=""/>
    <m/>
    <x v="3"/>
  </r>
  <r>
    <n v="58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73718"/>
    <s v="6th"/>
    <x v="8"/>
    <d v="2023-07-03T00:00:00"/>
    <n v="8312"/>
    <n v="44054"/>
    <s v="Ship"/>
    <s v="Ph3(Adj)"/>
    <s v=""/>
    <d v="2023-08-24T00:00:00"/>
    <d v="2023-08-24T00:00:00"/>
    <d v="2023-08-24T00:00:00"/>
    <s v=""/>
    <s v=""/>
    <s v=""/>
    <s v=""/>
    <d v="2023-03-30T00:00:00"/>
    <s v=""/>
    <n v="0"/>
    <s v=""/>
    <s v=""/>
    <s v=""/>
    <d v="2023-04-14T00:00:00"/>
    <s v=""/>
    <d v="2023-04-14T00:00:00"/>
    <s v=""/>
    <d v="2023-03-30T00:00:00"/>
    <d v="2023-04-12T00:00:00"/>
    <n v="4800"/>
    <s v="F0723-0005122079-026"/>
    <s v="05 : Vendor Accepted"/>
    <s v=""/>
    <s v=""/>
    <s v=""/>
    <s v=""/>
    <s v=""/>
    <d v="2023-03-30T00:00:00"/>
    <s v=""/>
    <n v="0"/>
    <s v=""/>
    <s v=""/>
    <s v=""/>
    <d v="2023-06-20T00:00:00"/>
    <s v="23/06/20_x000a_"/>
    <d v="2023-06-16T00:00:00"/>
    <s v=""/>
    <d v="2023-04-05T00:00:00"/>
    <d v="2023-06-14T00:00:00"/>
    <n v="8312"/>
    <s v="T0723-460324-006"/>
    <s v="05 : Vendor Accepted"/>
    <s v=""/>
    <d v="2023-06-22T00:00:00"/>
    <s v="(23/07/04)"/>
    <d v="2023-06-30T00:00:00"/>
    <s v=""/>
    <d v="2023-04-05T00:00:00"/>
    <d v="2023-06-23T00:00:00"/>
    <n v="8312"/>
    <s v="P0723-460324-006"/>
    <s v="05 : Vendor Accepted"/>
    <n v="12"/>
    <n v="8"/>
    <n v="8"/>
    <n v="12"/>
    <n v="0"/>
    <s v="Y"/>
    <s v="N"/>
    <s v=""/>
    <s v=""/>
    <s v="2023/07/15"/>
    <n v="7"/>
    <n v="33"/>
    <s v="IN"/>
    <s v="IN"/>
    <s v="N"/>
    <d v="2023-03-30T23:30:47"/>
    <s v="APIPRM223"/>
    <s v=""/>
    <s v="Automatic Planning"/>
    <d v="2023-06-23T23:51:48"/>
    <s v="00430107"/>
    <s v="HIRAI Rie[UQFR:UQEU Merchanding Planning (Paris Office)]"/>
    <s v="Update From PO"/>
    <x v="1"/>
    <x v="72"/>
    <d v="2023-07-15T00:00:00"/>
    <d v="2023-06-20T00:00:00"/>
    <s v="Past"/>
    <n v="25"/>
    <m/>
    <n v="25"/>
    <n v="207800"/>
    <m/>
    <x v="3"/>
  </r>
  <r>
    <n v="58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87855"/>
    <s v="7th-1"/>
    <x v="8"/>
    <d v="2023-07-10T00:00:00"/>
    <n v="2500"/>
    <n v="13250"/>
    <s v="Ship"/>
    <s v="Ph3(Adj)"/>
    <s v=""/>
    <d v="2023-09-15T00:00:00"/>
    <s v=""/>
    <d v="2023-09-15T00:00:00"/>
    <s v=""/>
    <s v=""/>
    <s v=""/>
    <s v=""/>
    <d v="2023-04-06T00:00:00"/>
    <s v=""/>
    <n v="0"/>
    <s v=""/>
    <s v=""/>
    <s v=""/>
    <d v="2023-04-25T00:00:00"/>
    <s v=""/>
    <d v="2023-05-12T00:00:00"/>
    <s v=""/>
    <d v="2023-04-11T00:00:00"/>
    <d v="2023-04-27T00:00:00"/>
    <n v="7000"/>
    <s v="F0723-0005122079-031"/>
    <s v="05 : Vendor Accepted"/>
    <s v=""/>
    <s v=""/>
    <s v=""/>
    <s v=""/>
    <s v=""/>
    <d v="2023-04-06T00:00:00"/>
    <s v=""/>
    <n v="0"/>
    <s v=""/>
    <s v=""/>
    <s v=""/>
    <d v="2023-07-13T00:00:00"/>
    <s v="23/07/13_x000a_"/>
    <d v="2023-07-07T00:00:00"/>
    <s v=""/>
    <d v="2023-04-18T00:00:00"/>
    <s v=""/>
    <n v="0"/>
    <s v=""/>
    <s v=""/>
    <s v=""/>
    <d v="2023-07-27T00:00:00"/>
    <s v="(23/07/25)"/>
    <d v="2023-07-21T00:00:00"/>
    <s v=""/>
    <d v="2023-04-18T00:00:00"/>
    <s v=""/>
    <n v="0"/>
    <s v=""/>
    <s v=""/>
    <n v="12"/>
    <n v="8"/>
    <n v="8"/>
    <n v="12"/>
    <n v="0"/>
    <s v="Y"/>
    <s v="N"/>
    <s v=""/>
    <s v=""/>
    <s v="2023/08/06"/>
    <n v="7"/>
    <n v="33"/>
    <s v="IN"/>
    <s v="IN"/>
    <s v="N"/>
    <d v="2023-04-06T23:30:39"/>
    <s v="APIPRM223"/>
    <s v=""/>
    <s v="Automatic Planning"/>
    <d v="2023-07-12T06:18:41"/>
    <s v="00691381"/>
    <s v="MORITA SHUN[FRSH:PDSH Production Planning](森田 峻)"/>
    <s v="Production View"/>
    <x v="1"/>
    <x v="72"/>
    <d v="2023-08-06T00:00:00"/>
    <d v="2023-07-13T00:00:00"/>
    <s v="Y"/>
    <n v="24"/>
    <m/>
    <n v="24"/>
    <n v="60000"/>
    <m/>
    <x v="3"/>
  </r>
  <r>
    <n v="59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370367"/>
    <s v="7th-2"/>
    <x v="8"/>
    <d v="2023-07-10T00:00:00"/>
    <n v="0"/>
    <n v="0"/>
    <s v="Ship"/>
    <s v="STOP"/>
    <s v=""/>
    <d v="2023-09-15T00:00:00"/>
    <s v=""/>
    <d v="2023-09-03T00:00:00"/>
    <s v=""/>
    <s v=""/>
    <s v=""/>
    <s v=""/>
    <d v="2023-02-16T00:00:00"/>
    <s v=""/>
    <n v="0"/>
    <s v=""/>
    <s v=""/>
    <s v=""/>
    <d v="2023-05-12T00:00:00"/>
    <s v="23/05/12"/>
    <d v="2023-05-12T00:00:00"/>
    <s v=""/>
    <d v="2023-04-05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1000"/>
    <s v="Y"/>
    <s v="N"/>
    <s v=""/>
    <s v=""/>
    <s v="2023/08/06"/>
    <n v="7"/>
    <n v="33"/>
    <s v="IN"/>
    <s v="IN"/>
    <s v="N"/>
    <d v="2023-02-16T23:46:31"/>
    <s v="APIPRM223"/>
    <s v=""/>
    <s v="Automatic Planning"/>
    <d v="2023-05-16T08:15:10"/>
    <s v="plnprp20615bl01PrdplnSend"/>
    <s v=""/>
    <s v="Fix Flag Update"/>
    <x v="0"/>
    <x v="72"/>
    <d v="2023-08-06T00:00:00"/>
    <s v=""/>
    <s v="Y"/>
    <s v=""/>
    <m/>
    <s v=""/>
    <s v=""/>
    <m/>
    <x v="0"/>
  </r>
  <r>
    <n v="59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00530"/>
    <s v="8th-1"/>
    <x v="5"/>
    <d v="2023-08-07T00:00:00"/>
    <n v="2000"/>
    <n v="10600"/>
    <s v="Ship"/>
    <s v="Ph3(Stk)"/>
    <s v=""/>
    <d v="2023-09-30T00:00:00"/>
    <s v=""/>
    <d v="2023-09-30T00:00:00"/>
    <s v=""/>
    <s v=""/>
    <s v=""/>
    <s v=""/>
    <d v="2023-04-13T00:00:00"/>
    <s v=""/>
    <n v="0"/>
    <s v=""/>
    <s v=""/>
    <s v=""/>
    <d v="2023-04-25T00:00:00"/>
    <s v="(23/05/09)"/>
    <d v="2023-05-26T00:00:00"/>
    <s v=""/>
    <d v="2023-04-18T00:00:00"/>
    <d v="2023-04-27T00:00:00"/>
    <n v="2000"/>
    <s v="F0723-0005122079-032"/>
    <s v="05 : Vendor Accepted"/>
    <s v=""/>
    <s v=""/>
    <s v=""/>
    <s v=""/>
    <s v=""/>
    <d v="2023-04-13T00:00:00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4-13T23:30:29"/>
    <s v="APIPRM223"/>
    <s v=""/>
    <s v="Automatic Planning"/>
    <d v="2023-07-08T12:15:28"/>
    <s v="plnprp20501bl02PrdPlnDLAnsIf"/>
    <s v=""/>
    <s v="DL Answered(SPL)"/>
    <x v="0"/>
    <x v="72"/>
    <d v="2023-08-21T00:00:00"/>
    <d v="2023-07-27T00:00:00"/>
    <s v="Y"/>
    <n v="25"/>
    <m/>
    <n v="25"/>
    <n v="50000"/>
    <m/>
    <x v="1"/>
  </r>
  <r>
    <n v="59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NotPub"/>
    <s v=""/>
    <d v="2024-01-31T00:00:00"/>
    <d v="2024-01-31T00:00:00"/>
    <x v="3"/>
    <n v="85382801"/>
    <s v="8th-2"/>
    <x v="5"/>
    <d v="2023-08-07T00:00:00"/>
    <n v="3000"/>
    <n v="15900"/>
    <s v="Ship"/>
    <s v="Ph3(Add)"/>
    <s v=""/>
    <d v="2023-09-30T00:00:00"/>
    <s v=""/>
    <d v="2023-09-30T00:00:00"/>
    <s v=""/>
    <s v=""/>
    <s v=""/>
    <s v=""/>
    <d v="2023-02-21T00:00:00"/>
    <s v=""/>
    <n v="0"/>
    <s v=""/>
    <s v=""/>
    <s v=""/>
    <d v="2023-05-26T00:00:00"/>
    <s v="23/05/02"/>
    <d v="2023-05-26T00:00:00"/>
    <s v=""/>
    <d v="2023-04-05T00:00:00"/>
    <d v="2023-05-24T00:00:00"/>
    <n v="3000"/>
    <s v="F0723-0005122079-034"/>
    <s v="05 : Vendor Accepted"/>
    <s v=""/>
    <s v=""/>
    <s v=""/>
    <s v=""/>
    <s v=""/>
    <d v="2023-02-21T00:00:00"/>
    <s v=""/>
    <n v="0"/>
    <s v=""/>
    <s v=""/>
    <s v=""/>
    <s v=""/>
    <s v="23/07/06_x000a_"/>
    <s v=""/>
    <s v=""/>
    <d v="2023-02-21T00:00:00"/>
    <s v=""/>
    <n v="0"/>
    <s v=""/>
    <s v=""/>
    <s v=""/>
    <s v=""/>
    <s v="23/08/01"/>
    <s v=""/>
    <s v=""/>
    <d v="2023-02-21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2-21T23:30:30"/>
    <s v="APIPRM223"/>
    <s v=""/>
    <s v="Automatic Planning"/>
    <d v="2023-05-29T19:38:11"/>
    <s v="plnprp20615bl01PrdplnSend"/>
    <s v=""/>
    <s v="Fix Flag Update"/>
    <x v="0"/>
    <x v="72"/>
    <d v="2023-08-21T00:00:00"/>
    <s v=""/>
    <s v="Y"/>
    <s v=""/>
    <m/>
    <s v=""/>
    <s v=""/>
    <m/>
    <x v="1"/>
  </r>
  <r>
    <n v="59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136964"/>
    <s v="8th-3"/>
    <x v="5"/>
    <d v="2023-08-07T00:00:00"/>
    <n v="0"/>
    <n v="0"/>
    <s v="Ship"/>
    <s v="Ph3(Adj)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8-21T00:00:00"/>
    <s v=""/>
    <s v="Y"/>
    <s v=""/>
    <m/>
    <s v=""/>
    <s v=""/>
    <m/>
    <x v="3"/>
  </r>
  <r>
    <n v="59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6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06T00:00:00"/>
    <d v="2023-09-08T00:00:00"/>
    <s v="Y"/>
    <n v="28"/>
    <m/>
    <n v="28"/>
    <n v="0"/>
    <m/>
    <x v="0"/>
  </r>
  <r>
    <n v="59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1-05T00:00:00"/>
    <d v="2023-10-06T00:00:00"/>
    <s v="Y"/>
    <n v="30"/>
    <m/>
    <n v="30"/>
    <n v="0"/>
    <m/>
    <x v="0"/>
  </r>
  <r>
    <n v="59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52143"/>
    <s v="1st"/>
    <x v="0"/>
    <d v="2023-02-06T00:00:00"/>
    <n v="432"/>
    <n v="229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432"/>
    <s v="T0723-460324-002"/>
    <s v="05 : Vendor Accepted"/>
    <s v=""/>
    <d v="2022-12-27T00:00:00"/>
    <s v=""/>
    <s v=""/>
    <s v=""/>
    <s v=""/>
    <d v="2022-12-22T00:00:00"/>
    <n v="432"/>
    <s v="P0723-460324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8:35"/>
    <s v="00691381"/>
    <s v="MORITA SHUN[FRSH:PDSH Production Planning](森田 峻)"/>
    <s v="Production Plan Excel"/>
    <d v="2023-05-16T08:15:10"/>
    <s v="plnprp20615bl01PrdplnSend"/>
    <s v=""/>
    <s v="Fix Flag Update"/>
    <x v="1"/>
    <x v="73"/>
    <d v="2023-05-06T00:00:00"/>
    <d v="2022-12-20T00:00:00"/>
    <s v="Past"/>
    <n v="137"/>
    <m/>
    <n v="137"/>
    <n v="59184"/>
    <m/>
    <x v="2"/>
  </r>
  <r>
    <n v="59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7"/>
    <s v="2nd"/>
    <x v="1"/>
    <d v="2023-03-06T00:00:00"/>
    <n v="2000"/>
    <n v="106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2000"/>
    <s v="F0723-0005124932-011"/>
    <s v="05 : Vendor Accepted"/>
    <s v=""/>
    <s v=""/>
    <s v=""/>
    <s v=""/>
    <s v=""/>
    <s v=""/>
    <s v=""/>
    <n v="0"/>
    <s v=""/>
    <s v=""/>
    <s v=""/>
    <s v=""/>
    <s v="_x000a_"/>
    <d v="2023-04-11T00:00:00"/>
    <s v=""/>
    <d v="2022-12-22T00:00:00"/>
    <d v="2023-01-25T00:00:00"/>
    <n v="2000"/>
    <s v="T0723-460324-004"/>
    <s v="05 : Vendor Accepted"/>
    <s v=""/>
    <s v=""/>
    <s v=""/>
    <d v="2023-04-25T00:00:00"/>
    <s v=""/>
    <d v="2022-12-22T00:00:00"/>
    <d v="2023-01-25T00:00:00"/>
    <n v="2000"/>
    <s v="P0723-460324-004"/>
    <s v="05 : Vendor Accepted"/>
    <n v="12"/>
    <n v="8"/>
    <n v="8"/>
    <n v="12"/>
    <n v="0"/>
    <s v="Y"/>
    <s v="N"/>
    <s v=""/>
    <s v="Need the manual update  Fabric &amp; BD - 1/10"/>
    <s v="2023/06/05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5T00:00:00"/>
    <s v=""/>
    <s v="Y"/>
    <s v=""/>
    <m/>
    <s v=""/>
    <s v=""/>
    <m/>
    <x v="2"/>
  </r>
  <r>
    <n v="59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8"/>
    <s v="3r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6-05T00:00:00"/>
    <s v=""/>
    <s v="Y"/>
    <s v=""/>
    <m/>
    <s v=""/>
    <s v=""/>
    <m/>
    <x v="3"/>
  </r>
  <r>
    <n v="59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9"/>
    <s v="4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7-06T00:00:00"/>
    <s v=""/>
    <s v="Y"/>
    <s v=""/>
    <m/>
    <s v=""/>
    <s v=""/>
    <m/>
    <x v="3"/>
  </r>
  <r>
    <n v="60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8"/>
    <s v="5th"/>
    <x v="5"/>
    <d v="2023-08-07T00:00:00"/>
    <n v="4000"/>
    <n v="212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s v=""/>
    <s v=""/>
    <d v="2023-04-18T00:00:00"/>
    <d v="2023-04-27T00:00:00"/>
    <n v="4000"/>
    <s v="F0723-0005124932-020"/>
    <s v="05 : Vendor Accepted"/>
    <s v=""/>
    <s v=""/>
    <s v=""/>
    <s v=""/>
    <s v=""/>
    <s v="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3"/>
    <d v="2023-08-21T00:00:00"/>
    <d v="2023-07-27T00:00:00"/>
    <s v="Y"/>
    <n v="25"/>
    <m/>
    <n v="25"/>
    <n v="100000"/>
    <m/>
    <x v="3"/>
  </r>
  <r>
    <n v="60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520890"/>
    <s v="6th"/>
    <x v="9"/>
    <d v="2023-09-04T00:00:00"/>
    <n v="1"/>
    <n v="5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3"/>
    <d v="2023-10-06T00:00:00"/>
    <d v="2023-09-08T00:00:00"/>
    <s v="Y"/>
    <n v="28"/>
    <m/>
    <n v="28"/>
    <n v="28"/>
    <m/>
    <x v="3"/>
  </r>
  <r>
    <n v="60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91"/>
    <s v="7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24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0"/>
    <x v="73"/>
    <d v="2023-11-05T00:00:00"/>
    <d v="2023-09-29T00:00:00"/>
    <s v="Y"/>
    <n v="37"/>
    <m/>
    <n v="37"/>
    <n v="0"/>
    <m/>
    <x v="0"/>
  </r>
  <r>
    <n v="60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863844"/>
    <s v="1st"/>
    <x v="2"/>
    <d v="2023-01-02T00:00:00"/>
    <n v="4548"/>
    <n v="16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4548"/>
    <s v="T0723-460322-001"/>
    <s v="05 : Vendor Accepted"/>
    <s v=""/>
    <d v="2022-11-24T00:00:00"/>
    <s v=""/>
    <s v=""/>
    <s v=""/>
    <s v=""/>
    <d v="2022-11-25T00:00:00"/>
    <n v="4548"/>
    <s v="P0723-460322-001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04T00:00:00"/>
    <s v="Past"/>
    <n v="183"/>
    <m/>
    <n v="183"/>
    <n v="832284"/>
    <m/>
    <x v="2"/>
  </r>
  <r>
    <n v="60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09886"/>
    <s v="2nd"/>
    <x v="0"/>
    <d v="2023-02-06T00:00:00"/>
    <n v="9996"/>
    <n v="35986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9996"/>
    <s v="T0723-460322-003"/>
    <s v="05 : Vendor Accepted"/>
    <s v=""/>
    <d v="2022-11-24T00:00:00"/>
    <s v=""/>
    <s v=""/>
    <s v=""/>
    <s v=""/>
    <d v="2022-11-29T00:00:00"/>
    <n v="9996"/>
    <s v="P0723-460322-003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11T00:00:00"/>
    <s v="Past"/>
    <n v="176"/>
    <m/>
    <n v="176"/>
    <n v="1759296"/>
    <m/>
    <x v="2"/>
  </r>
  <r>
    <n v="60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8"/>
    <s v="3rd"/>
    <x v="1"/>
    <d v="2023-03-06T00:00:00"/>
    <n v="16968"/>
    <n v="61085"/>
    <s v="Ship"/>
    <s v="Ph1"/>
    <s v=""/>
    <d v="2023-06-29T00:00:00"/>
    <d v="2023-06-29T00:00:00"/>
    <d v="2023-06-15T00:00:00"/>
    <s v=""/>
    <s v=""/>
    <s v=""/>
    <s v=""/>
    <d v="2022-11-08T00:00:00"/>
    <s v=""/>
    <n v="0"/>
    <s v=""/>
    <s v=""/>
    <s v=""/>
    <d v="2023-01-10T00:00:00"/>
    <s v="23/01/10"/>
    <s v=""/>
    <s v=""/>
    <d v="2022-11-08T00:00:00"/>
    <s v=""/>
    <n v="0"/>
    <s v=""/>
    <s v=""/>
    <s v=""/>
    <s v=""/>
    <s v=""/>
    <s v=""/>
    <s v=""/>
    <d v="2022-11-08T00:00:00"/>
    <s v=""/>
    <n v="0"/>
    <s v=""/>
    <s v=""/>
    <s v=""/>
    <d v="2023-02-07T00:00:00"/>
    <s v="23/03/07_x000a_"/>
    <s v=""/>
    <s v=""/>
    <d v="2022-11-08T00:00:00"/>
    <d v="2022-12-15T00:00:00"/>
    <n v="16968"/>
    <s v="T0723-460322-005"/>
    <s v="05 : Vendor Accepted"/>
    <s v=""/>
    <d v="2023-01-31T00:00:00"/>
    <s v="23/03/14"/>
    <s v=""/>
    <s v=""/>
    <d v="2022-11-08T00:00:00"/>
    <d v="2023-01-25T00:00:00"/>
    <n v="16968"/>
    <s v="P0723-460322-005"/>
    <s v="99 : Closed"/>
    <n v="24"/>
    <n v="12"/>
    <n v="12"/>
    <n v="12"/>
    <n v="0"/>
    <s v="Y"/>
    <s v="N"/>
    <s v=""/>
    <s v=""/>
    <s v="2023/05/20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5-20T00:00:00"/>
    <d v="2023-02-07T00:00:00"/>
    <s v="Past"/>
    <n v="102"/>
    <m/>
    <n v="102"/>
    <n v="1730736"/>
    <m/>
    <x v="2"/>
  </r>
  <r>
    <n v="60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3"/>
    <s v="4th"/>
    <x v="3"/>
    <d v="2023-04-03T00:00:00"/>
    <n v="15900"/>
    <n v="57240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2-12-20T00:00:00"/>
    <s v="(23/01/10)"/>
    <s v=""/>
    <s v=""/>
    <s v=""/>
    <d v="2023-01-04T00:00:00"/>
    <n v="15000"/>
    <s v="F0723-0005122079-018"/>
    <s v="05 : Vendor Accepted"/>
    <s v=""/>
    <s v=""/>
    <s v=""/>
    <s v=""/>
    <s v=""/>
    <s v=""/>
    <s v=""/>
    <n v="0"/>
    <s v=""/>
    <s v=""/>
    <s v=""/>
    <d v="2023-02-10T00:00:00"/>
    <s v="(23/01/10)_x000a_"/>
    <s v=""/>
    <s v=""/>
    <s v=""/>
    <d v="2023-01-26T00:00:00"/>
    <n v="15900"/>
    <s v="T0723-460322-006"/>
    <s v="05 : Vendor Accepted"/>
    <s v=""/>
    <d v="2023-02-21T00:00:00"/>
    <s v="(23/02/21)"/>
    <s v=""/>
    <s v=""/>
    <s v=""/>
    <d v="2023-02-15T00:00:00"/>
    <n v="15900"/>
    <s v="P0723-460322-007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9T12:27:54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7-06T00:00:00"/>
    <d v="2023-02-10T00:00:00"/>
    <s v="Past"/>
    <n v="146"/>
    <m/>
    <n v="146"/>
    <n v="2321400"/>
    <m/>
    <x v="2"/>
  </r>
  <r>
    <n v="60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9"/>
    <s v="5th"/>
    <x v="6"/>
    <d v="2023-05-01T00:00:00"/>
    <n v="10008"/>
    <n v="36029"/>
    <s v="Ship"/>
    <s v="Ph2"/>
    <s v=""/>
    <d v="2023-08-15T00:00:00"/>
    <d v="2023-08-15T00:00:00"/>
    <d v="2023-08-15T00:00:00"/>
    <s v=""/>
    <s v=""/>
    <s v=""/>
    <s v=""/>
    <d v="2022-11-08T00:00:00"/>
    <s v=""/>
    <n v="0"/>
    <s v=""/>
    <s v=""/>
    <s v=""/>
    <d v="2022-12-27T00:00:00"/>
    <s v="(23/01/10)"/>
    <s v=""/>
    <s v=""/>
    <d v="2022-11-08T00:00:00"/>
    <d v="2023-01-04T00:00:00"/>
    <n v="10000"/>
    <s v="F0723-0005122079-019"/>
    <s v="05 : Vendor Accepted"/>
    <s v=""/>
    <s v=""/>
    <s v=""/>
    <s v=""/>
    <s v=""/>
    <d v="2022-11-08T00:00:00"/>
    <s v=""/>
    <n v="0"/>
    <s v=""/>
    <s v=""/>
    <s v=""/>
    <d v="2023-02-21T00:00:00"/>
    <s v="23/02/14_x000a_"/>
    <s v=""/>
    <s v=""/>
    <d v="2022-11-08T00:00:00"/>
    <d v="2023-02-16T00:00:00"/>
    <n v="10008"/>
    <s v="T0723-460322-008"/>
    <s v="05 : Vendor Accepted"/>
    <s v=""/>
    <d v="2023-03-21T00:00:00"/>
    <s v="23/02/21"/>
    <s v=""/>
    <s v=""/>
    <d v="2022-11-08T00:00:00"/>
    <d v="2023-03-15T00:00:00"/>
    <n v="10008"/>
    <s v="P0723-460322-008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7-06T00:00:00"/>
    <d v="2023-02-21T00:00:00"/>
    <s v="Past"/>
    <n v="135"/>
    <m/>
    <n v="135"/>
    <n v="1351080"/>
    <m/>
    <x v="2"/>
  </r>
  <r>
    <n v="60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35841"/>
    <s v="6th"/>
    <x v="4"/>
    <d v="2023-06-05T00:00:00"/>
    <n v="0"/>
    <n v="0"/>
    <s v="Ship"/>
    <s v="STOP"/>
    <s v=""/>
    <d v="2023-07-31T00:00:00"/>
    <s v=""/>
    <s v=""/>
    <s v=""/>
    <s v=""/>
    <s v=""/>
    <s v=""/>
    <s v=""/>
    <s v=""/>
    <n v="0"/>
    <s v=""/>
    <s v=""/>
    <s v=""/>
    <d v="2023-05-09T00:00:00"/>
    <s v=""/>
    <s v=""/>
    <s v=""/>
    <s v=""/>
    <s v=""/>
    <n v="0"/>
    <s v=""/>
    <s v=""/>
    <d v="2023-07-07T00:00:00"/>
    <s v=""/>
    <s v=""/>
    <s v=""/>
    <s v=""/>
    <s v=""/>
    <s v=""/>
    <n v="0"/>
    <s v=""/>
    <s v=""/>
    <s v=""/>
    <d v="2023-05-25T00:00:00"/>
    <s v="_x000a_"/>
    <s v=""/>
    <s v=""/>
    <s v=""/>
    <s v=""/>
    <n v="0"/>
    <s v=""/>
    <s v=""/>
    <s v=""/>
    <d v="2023-06-08T00:00:00"/>
    <s v=""/>
    <s v=""/>
    <s v=""/>
    <s v=""/>
    <s v=""/>
    <n v="0"/>
    <s v=""/>
    <s v=""/>
    <n v="24"/>
    <n v="12"/>
    <n v="12"/>
    <n v="12"/>
    <n v="15000"/>
    <s v="Y"/>
    <s v="N"/>
    <s v=""/>
    <s v=""/>
    <s v="2023/06/21"/>
    <n v="7"/>
    <n v="33"/>
    <s v="IN"/>
    <s v="IN"/>
    <s v="N"/>
    <d v="2023-05-05T19:40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1T00:00:00"/>
    <d v="2023-05-25T00:00:00"/>
    <s v="Past"/>
    <n v="27"/>
    <m/>
    <n v="27"/>
    <n v="0"/>
    <m/>
    <x v="0"/>
  </r>
  <r>
    <n v="60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495032"/>
    <s v="7th"/>
    <x v="8"/>
    <d v="2023-07-17T00:00:00"/>
    <n v="5016"/>
    <n v="18058"/>
    <s v="Ship"/>
    <s v="Ph3(Adj)"/>
    <s v=""/>
    <d v="2023-08-29T00:00:00"/>
    <d v="2023-08-29T00:00:00"/>
    <d v="2023-08-29T00:00:00"/>
    <s v=""/>
    <s v=""/>
    <s v=""/>
    <s v=""/>
    <d v="2023-04-11T00:00:00"/>
    <s v=""/>
    <n v="0"/>
    <s v=""/>
    <s v=""/>
    <s v=""/>
    <d v="2023-04-25T00:00:00"/>
    <s v=""/>
    <d v="2023-04-28T00:00:00"/>
    <s v=""/>
    <d v="2023-04-11T00:00:00"/>
    <d v="2023-04-27T00:00:00"/>
    <n v="5000"/>
    <s v="F0723-0005122079-027"/>
    <s v="05 : Vendor Accepted"/>
    <s v=""/>
    <s v=""/>
    <s v=""/>
    <s v=""/>
    <s v=""/>
    <d v="2023-04-11T00:00:00"/>
    <s v=""/>
    <n v="0"/>
    <s v=""/>
    <s v=""/>
    <s v=""/>
    <d v="2023-06-22T00:00:00"/>
    <s v="(23/06/22)_x000a_"/>
    <d v="2023-06-16T00:00:00"/>
    <s v=""/>
    <d v="2023-04-18T00:00:00"/>
    <d v="2023-06-21T00:00:00"/>
    <n v="5016"/>
    <s v="T0723-460322-011"/>
    <s v="05 : Vendor Accepted"/>
    <s v=""/>
    <d v="2023-07-06T00:00:00"/>
    <s v="(23/07/06)"/>
    <d v="2023-07-07T00:00:00"/>
    <s v=""/>
    <d v="2023-04-11T00:00:00"/>
    <d v="2023-07-05T00:00:00"/>
    <n v="5016"/>
    <s v="P0723-460322-011"/>
    <s v="03 : Approved"/>
    <n v="24"/>
    <n v="12"/>
    <n v="12"/>
    <n v="12"/>
    <n v="0"/>
    <s v="Y"/>
    <s v="N"/>
    <s v=""/>
    <s v=""/>
    <s v=""/>
    <n v="7"/>
    <n v="33"/>
    <s v="IN"/>
    <s v="IN"/>
    <s v="N"/>
    <d v="2023-04-11T23:30:30"/>
    <s v="APIPRM223"/>
    <s v=""/>
    <s v="Automatic Planning"/>
    <d v="2023-07-06T03:37:10"/>
    <s v="00123614"/>
    <s v="IWAMOCHI Mitsuru[UQJP:Global Merchandising Planning Global](岩持 充)"/>
    <s v="Update From PO"/>
    <x v="1"/>
    <x v="74"/>
    <d v="2023-07-20T00:00:00"/>
    <d v="2023-06-22T00:00:00"/>
    <s v="Past"/>
    <n v="28"/>
    <m/>
    <n v="28"/>
    <n v="140448"/>
    <m/>
    <x v="3"/>
  </r>
  <r>
    <n v="61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0700"/>
    <s v="8th"/>
    <x v="8"/>
    <d v="2023-07-31T00:00:00"/>
    <n v="8700"/>
    <n v="31320"/>
    <s v="Ship"/>
    <s v="Ph3(Adj)"/>
    <s v=""/>
    <d v="2023-09-12T00:00:00"/>
    <s v=""/>
    <d v="2023-09-12T00:00:00"/>
    <s v=""/>
    <s v=""/>
    <s v=""/>
    <s v=""/>
    <d v="2023-04-13T00:00:00"/>
    <s v=""/>
    <n v="0"/>
    <s v=""/>
    <s v=""/>
    <s v=""/>
    <d v="2023-04-25T00:00:00"/>
    <s v=""/>
    <d v="2023-05-05T00:00:00"/>
    <s v=""/>
    <d v="2023-04-18T00:00:00"/>
    <d v="2023-04-27T00:00:00"/>
    <n v="8700"/>
    <s v="F0723-0005122079-028"/>
    <s v="05 : Vendor Accepted"/>
    <s v=""/>
    <s v=""/>
    <s v=""/>
    <s v=""/>
    <s v=""/>
    <d v="2023-04-13T00:00:00"/>
    <s v=""/>
    <n v="0"/>
    <s v=""/>
    <s v=""/>
    <s v=""/>
    <d v="2023-07-13T00:00:00"/>
    <s v="(23/07/06)_x000a_"/>
    <d v="2023-06-30T00:00:00"/>
    <s v=""/>
    <d v="2023-04-18T00:00:00"/>
    <s v=""/>
    <n v="0"/>
    <s v=""/>
    <s v=""/>
    <s v=""/>
    <d v="2023-07-20T00:00:00"/>
    <s v="(23/07/20)"/>
    <d v="2023-07-21T00:00:00"/>
    <s v=""/>
    <d v="2023-04-13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13T23:30:29"/>
    <s v="APIPRM223"/>
    <s v=""/>
    <s v="Automatic Planning"/>
    <d v="2023-06-25T23:21:13"/>
    <s v="00966899"/>
    <s v="SANJAY Bharadwaj[FRIN:Intimate, Cut and Sewn Apparel Production](Sanjay Sanjay)"/>
    <s v="Production Plan Excel"/>
    <x v="1"/>
    <x v="74"/>
    <d v="2023-08-03T00:00:00"/>
    <d v="2023-07-13T00:00:00"/>
    <s v="Y"/>
    <n v="21"/>
    <m/>
    <n v="21"/>
    <n v="182700"/>
    <m/>
    <x v="3"/>
  </r>
  <r>
    <n v="61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4"/>
    <s v="9th"/>
    <x v="8"/>
    <d v="2023-07-03T00:00:00"/>
    <n v="10000"/>
    <n v="36000"/>
    <s v="Ship"/>
    <s v="Ph3(Adj)"/>
    <s v=""/>
    <d v="2023-09-15T00:00:00"/>
    <s v=""/>
    <s v=""/>
    <s v=""/>
    <s v=""/>
    <s v=""/>
    <s v=""/>
    <s v=""/>
    <s v=""/>
    <n v="0"/>
    <s v=""/>
    <s v=""/>
    <s v=""/>
    <d v="2022-12-27T00:00:00"/>
    <s v="(23/01/24)"/>
    <s v=""/>
    <s v=""/>
    <s v=""/>
    <d v="2023-01-06T00:00:00"/>
    <n v="10000"/>
    <s v="F0723-0005122079-020"/>
    <s v="05 : Vendor Accepted"/>
    <s v=""/>
    <s v=""/>
    <s v=""/>
    <s v=""/>
    <s v=""/>
    <s v=""/>
    <s v=""/>
    <n v="0"/>
    <s v=""/>
    <s v=""/>
    <s v=""/>
    <d v="2023-07-13T00:00:00"/>
    <s v="(23/07/11)_x000a_"/>
    <d v="2023-07-07T00:00:00"/>
    <s v=""/>
    <d v="2023-04-05T00:00:00"/>
    <s v=""/>
    <n v="0"/>
    <s v=""/>
    <s v=""/>
    <s v=""/>
    <d v="2023-07-26T00:00:00"/>
    <s v="(23/07/25)"/>
    <d v="2023-07-21T00:00:00"/>
    <s v=""/>
    <d v="2023-04-05T00:00:00"/>
    <s v=""/>
    <n v="0"/>
    <s v=""/>
    <s v=""/>
    <n v="24"/>
    <n v="12"/>
    <n v="12"/>
    <n v="12"/>
    <n v="0"/>
    <s v="Y"/>
    <s v="N"/>
    <s v=""/>
    <s v=""/>
    <s v="2023/08/06"/>
    <n v="7"/>
    <n v="33"/>
    <s v="IN"/>
    <s v="IN"/>
    <s v="N"/>
    <d v="2022-11-09T12:30:18"/>
    <s v="00691381"/>
    <s v="MORITA SHUN[FRSH:PDSH Production Planning](森田 峻)"/>
    <s v="Production Plan Excel"/>
    <d v="2023-06-28T19:33:40"/>
    <s v="plnprp20615bl01PrdplnSend"/>
    <s v=""/>
    <s v="Fix Flag Update"/>
    <x v="1"/>
    <x v="74"/>
    <d v="2023-08-06T00:00:00"/>
    <d v="2023-07-13T00:00:00"/>
    <s v="Y"/>
    <n v="24"/>
    <m/>
    <n v="24"/>
    <n v="240000"/>
    <m/>
    <x v="3"/>
  </r>
  <r>
    <n v="61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9185"/>
    <s v="10th"/>
    <x v="5"/>
    <d v="2023-08-14T00:00:00"/>
    <n v="7300"/>
    <n v="26280"/>
    <s v="Ship"/>
    <s v="Ph3(Adj)"/>
    <s v=""/>
    <d v="2023-10-04T00:00:00"/>
    <s v=""/>
    <d v="2023-10-04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d v="2023-05-31T00:00:00"/>
    <n v="7300"/>
    <s v="F0723-0005122079-035"/>
    <s v="05 : Vendor Accepted"/>
    <s v=""/>
    <s v=""/>
    <s v=""/>
    <s v=""/>
    <s v=""/>
    <d v="2023-04-18T00:00:00"/>
    <s v=""/>
    <n v="0"/>
    <s v=""/>
    <s v=""/>
    <s v=""/>
    <d v="2023-08-03T00:00:00"/>
    <s v="(23/08/03)_x000a_"/>
    <d v="2023-07-28T00:00:00"/>
    <s v=""/>
    <d v="2023-04-18T00:00:00"/>
    <s v=""/>
    <n v="0"/>
    <s v=""/>
    <s v=""/>
    <s v=""/>
    <d v="2023-08-14T00:00:00"/>
    <s v="(23/08/15)"/>
    <d v="2023-08-11T00:00:00"/>
    <s v=""/>
    <d v="2023-04-18T00:00:00"/>
    <s v=""/>
    <n v="0"/>
    <s v=""/>
    <s v=""/>
    <n v="24"/>
    <n v="12"/>
    <n v="12"/>
    <n v="12"/>
    <n v="0"/>
    <s v="Y"/>
    <s v="N"/>
    <s v=""/>
    <s v=""/>
    <s v="2023/08/25"/>
    <n v="7"/>
    <n v="33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1"/>
    <x v="74"/>
    <d v="2023-08-25T00:00:00"/>
    <d v="2023-08-03T00:00:00"/>
    <s v="Y"/>
    <n v="22"/>
    <m/>
    <n v="22"/>
    <n v="160600"/>
    <m/>
    <x v="3"/>
  </r>
  <r>
    <n v="61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1-25T00:00:00"/>
    <d v="2024-01-31T00:00:00"/>
    <d v="2024-01-31T00:00:00"/>
    <x v="3"/>
    <n v="85221959"/>
    <s v="11th"/>
    <x v="5"/>
    <d v="2023-08-07T00:00:00"/>
    <n v="0"/>
    <n v="0"/>
    <s v="Ship"/>
    <s v="Ph3(Adj)"/>
    <s v=""/>
    <d v="2023-10-07T00:00:00"/>
    <s v=""/>
    <d v="2023-09-15T00:00:00"/>
    <s v=""/>
    <s v=""/>
    <s v=""/>
    <s v=""/>
    <d v="2023-01-03T00:00:00"/>
    <s v=""/>
    <n v="0"/>
    <s v=""/>
    <s v=""/>
    <s v=""/>
    <d v="2023-01-31T00:00:00"/>
    <s v="23/01/24"/>
    <d v="2023-03-21T00:00:00"/>
    <s v=""/>
    <d v="2023-01-03T00:00:00"/>
    <d v="2023-01-25T00:00:00"/>
    <n v="3700"/>
    <s v="F0723-0005122079-023"/>
    <s v="05 : Vendor Accepted"/>
    <s v=""/>
    <s v=""/>
    <s v=""/>
    <s v=""/>
    <s v=""/>
    <d v="2023-01-03T00:00:00"/>
    <s v=""/>
    <n v="0"/>
    <s v=""/>
    <s v=""/>
    <s v=""/>
    <s v=""/>
    <s v="(23/08/01)_x000a_"/>
    <d v="2023-05-16T00:00:00"/>
    <s v=""/>
    <d v="2023-01-03T00:00:00"/>
    <s v=""/>
    <n v="0"/>
    <s v=""/>
    <s v=""/>
    <s v=""/>
    <s v=""/>
    <s v="(23/08/15)"/>
    <d v="2023-05-23T00:00:00"/>
    <s v=""/>
    <d v="2023-01-03T00:00:00"/>
    <s v=""/>
    <n v="0"/>
    <s v=""/>
    <s v=""/>
    <n v="24"/>
    <n v="12"/>
    <n v="12"/>
    <n v="12"/>
    <n v="0"/>
    <s v="Y"/>
    <s v="N"/>
    <s v=""/>
    <s v=""/>
    <s v="2023/08/28"/>
    <n v="7"/>
    <n v="33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28T00:00:00"/>
    <s v=""/>
    <s v="Y"/>
    <s v=""/>
    <m/>
    <s v=""/>
    <s v=""/>
    <m/>
    <x v="3"/>
  </r>
  <r>
    <n v="61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41166"/>
    <s v="12th-1"/>
    <x v="5"/>
    <d v="2023-08-21T00:00:00"/>
    <n v="10000"/>
    <n v="36000"/>
    <s v="Ship"/>
    <s v="Ph3(Stk)"/>
    <s v=""/>
    <d v="2023-10-15T00:00:00"/>
    <s v=""/>
    <d v="2023-10-15T00:00:00"/>
    <s v=""/>
    <s v=""/>
    <s v=""/>
    <s v=""/>
    <d v="2023-05-09T00:00:00"/>
    <s v=""/>
    <n v="0"/>
    <s v=""/>
    <s v=""/>
    <s v=""/>
    <d v="2023-06-02T00:00:00"/>
    <s v=""/>
    <d v="2023-06-02T00:00:00"/>
    <s v=""/>
    <d v="2023-05-14T00:00:00"/>
    <d v="2023-05-31T00:00:00"/>
    <n v="10000"/>
    <s v="F0723-0005122079-036"/>
    <s v="05 : Vendor Accepted"/>
    <s v=""/>
    <s v=""/>
    <s v=""/>
    <s v=""/>
    <s v=""/>
    <d v="2023-05-09T00:00:00"/>
    <s v=""/>
    <n v="0"/>
    <s v=""/>
    <s v=""/>
    <s v=""/>
    <d v="2023-08-10T00:00:00"/>
    <s v="(23/08/15)_x000a_"/>
    <d v="2023-07-28T00:00:00"/>
    <s v=""/>
    <d v="2023-05-14T00:00:00"/>
    <s v=""/>
    <n v="0"/>
    <s v=""/>
    <s v=""/>
    <s v=""/>
    <d v="2023-08-24T00:00:00"/>
    <s v="(23/08/24)"/>
    <d v="2023-08-11T00:00:00"/>
    <s v=""/>
    <d v="2023-05-14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7-08T12:15:28"/>
    <s v="plnprp20501bl02PrdPlnDLAnsIf"/>
    <s v=""/>
    <s v="DL Answered(SPL)"/>
    <x v="0"/>
    <x v="74"/>
    <d v="2023-09-05T00:00:00"/>
    <d v="2023-08-10T00:00:00"/>
    <s v="Y"/>
    <n v="26"/>
    <m/>
    <n v="26"/>
    <n v="260000"/>
    <m/>
    <x v="1"/>
  </r>
  <r>
    <n v="61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41167"/>
    <s v="12th-2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9T00:00:00"/>
    <s v="23/06/09"/>
    <d v="2023-06-09T00:00:00"/>
    <s v=""/>
    <d v="2023-05-17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500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6-12T19:38:13"/>
    <s v="plnprp20615bl01PrdplnSend"/>
    <s v=""/>
    <s v="Fix Flag Update"/>
    <x v="0"/>
    <x v="74"/>
    <d v="2023-09-05T00:00:00"/>
    <s v=""/>
    <s v="Y"/>
    <s v=""/>
    <m/>
    <s v=""/>
    <s v=""/>
    <m/>
    <x v="0"/>
  </r>
  <r>
    <n v="61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09184"/>
    <s v="13th"/>
    <x v="9"/>
    <d v="2023-09-04T00:00:00"/>
    <n v="0"/>
    <n v="0"/>
    <s v="Ship"/>
    <s v="STOP"/>
    <s v=""/>
    <d v="2023-10-17T00:00:00"/>
    <s v=""/>
    <d v="2023-10-17T00:00:00"/>
    <s v=""/>
    <s v=""/>
    <s v=""/>
    <s v=""/>
    <d v="2023-04-18T00:00:00"/>
    <s v=""/>
    <n v="0"/>
    <s v=""/>
    <s v=""/>
    <s v=""/>
    <d v="2023-06-09T00:00:00"/>
    <s v="23/06/09"/>
    <d v="2023-06-09T00:00:00"/>
    <s v=""/>
    <d v="2023-04-18T00:00:00"/>
    <s v=""/>
    <n v="0"/>
    <s v=""/>
    <s v=""/>
    <d v="2023-07-07T00:00:00"/>
    <s v=""/>
    <s v=""/>
    <s v=""/>
    <s v=""/>
    <d v="2023-04-18T00:00:00"/>
    <s v=""/>
    <n v="0"/>
    <s v=""/>
    <s v=""/>
    <s v=""/>
    <s v=""/>
    <s v="_x000a_"/>
    <d v="2023-08-04T00:00:00"/>
    <s v=""/>
    <d v="2023-04-18T00:00:00"/>
    <s v=""/>
    <n v="0"/>
    <s v=""/>
    <s v=""/>
    <s v=""/>
    <s v=""/>
    <s v=""/>
    <d v="2023-08-25T00:00:00"/>
    <s v=""/>
    <d v="2023-04-18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4-18T23:30:40"/>
    <s v="APIPRM223"/>
    <s v=""/>
    <s v="Automatic Planning"/>
    <d v="2023-06-12T19:38:13"/>
    <s v="plnprp20615bl01PrdplnSend"/>
    <s v=""/>
    <s v="Fix Flag Update"/>
    <x v="0"/>
    <x v="74"/>
    <d v="2023-09-07T00:00:00"/>
    <s v=""/>
    <s v="Y"/>
    <s v=""/>
    <m/>
    <s v=""/>
    <s v=""/>
    <m/>
    <x v="0"/>
  </r>
  <r>
    <n v="61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7"/>
    <s v="14th"/>
    <x v="9"/>
    <d v="2023-09-04T00:00:00"/>
    <n v="20868"/>
    <n v="75125"/>
    <s v="Ship"/>
    <s v="Ph2"/>
    <s v=""/>
    <d v="2023-10-22T00:00:00"/>
    <s v=""/>
    <d v="2023-09-15T00:00:00"/>
    <s v=""/>
    <s v=""/>
    <s v=""/>
    <s v=""/>
    <d v="2022-11-08T00:00:00"/>
    <s v=""/>
    <n v="0"/>
    <s v=""/>
    <s v=""/>
    <s v=""/>
    <d v="2023-06-09T00:00:00"/>
    <s v="(23/05/23)"/>
    <d v="2023-06-09T00:00:00"/>
    <s v=""/>
    <d v="2023-04-05T00:00:00"/>
    <d v="2023-06-07T00:00:00"/>
    <n v="22100"/>
    <s v="F0723-0005122079-037"/>
    <s v="05 : Vendor Accepted"/>
    <s v=""/>
    <s v=""/>
    <s v=""/>
    <s v=""/>
    <s v=""/>
    <d v="2022-11-08T00:00:00"/>
    <s v=""/>
    <n v="0"/>
    <s v=""/>
    <s v=""/>
    <s v=""/>
    <d v="2023-07-13T00:00:00"/>
    <s v="23/07/13_x000a_"/>
    <d v="2023-08-04T00:00:00"/>
    <s v=""/>
    <d v="2023-04-20T00:00:00"/>
    <d v="2023-07-12T00:00:00"/>
    <n v="20868"/>
    <s v="T0723-460322-012"/>
    <s v="33 : Approval Not Required"/>
    <s v=""/>
    <d v="2023-08-08T00:00:00"/>
    <s v="(23/08/01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12"/>
    <n v="7"/>
    <n v="33"/>
    <s v="IN"/>
    <s v="IN"/>
    <s v="N"/>
    <d v="2022-11-08T23:32:48"/>
    <s v="APIPRM223"/>
    <s v=""/>
    <s v="Automatic Planning"/>
    <d v="2023-07-12T06:10:33"/>
    <s v="00032157"/>
    <s v="HIRUMA Toshihiro[UQJP:Global Merchandising Planning Global](比留間 俊博)"/>
    <s v="Update From PO"/>
    <x v="1"/>
    <x v="74"/>
    <d v="2023-09-12T00:00:00"/>
    <d v="2023-07-13T00:00:00"/>
    <s v="Y"/>
    <n v="61"/>
    <m/>
    <n v="61"/>
    <n v="1272948"/>
    <m/>
    <x v="2"/>
  </r>
  <r>
    <n v="61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349221"/>
    <s v="15th"/>
    <x v="9"/>
    <d v="2023-09-04T00:00:00"/>
    <n v="0"/>
    <n v="0"/>
    <s v="Ship"/>
    <s v="STOP"/>
    <s v=""/>
    <d v="2023-10-30T00:00:00"/>
    <s v=""/>
    <d v="2023-09-15T00:00:00"/>
    <s v=""/>
    <s v=""/>
    <s v=""/>
    <s v=""/>
    <d v="2023-02-09T00:00:00"/>
    <s v=""/>
    <n v="0"/>
    <s v=""/>
    <s v=""/>
    <s v=""/>
    <d v="2023-06-23T00:00:00"/>
    <s v="23/06/23"/>
    <d v="2023-06-23T00:00:00"/>
    <s v=""/>
    <d v="2023-04-05T00:00:00"/>
    <s v=""/>
    <n v="0"/>
    <s v=""/>
    <s v=""/>
    <d v="2023-07-07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10000"/>
    <s v="Y"/>
    <s v="N"/>
    <s v=""/>
    <s v=""/>
    <s v="2023/09/20"/>
    <n v="7"/>
    <n v="33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0T00:00:00"/>
    <s v=""/>
    <s v="Y"/>
    <s v=""/>
    <m/>
    <s v=""/>
    <s v=""/>
    <m/>
    <x v="0"/>
  </r>
  <r>
    <n v="61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20898"/>
    <s v="16th"/>
    <x v="9"/>
    <d v="2023-09-04T00:00:00"/>
    <n v="17500"/>
    <n v="6300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(23/07/10)"/>
    <d v="2023-07-07T00:00:00"/>
    <s v=""/>
    <d v="2023-06-05T00:00:00"/>
    <d v="2023-07-05T00:00:00"/>
    <n v="17500"/>
    <s v="F0723-0005122079-038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6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4"/>
    <d v="2023-10-06T00:00:00"/>
    <d v="2023-09-08T00:00:00"/>
    <s v="Y"/>
    <n v="28"/>
    <m/>
    <n v="28"/>
    <n v="490000"/>
    <m/>
    <x v="3"/>
  </r>
  <r>
    <n v="62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20899"/>
    <s v="17th"/>
    <x v="7"/>
    <d v="2023-10-02T00:00:00"/>
    <n v="0"/>
    <n v="0"/>
    <s v="Ship"/>
    <s v="Ph3(Adj)"/>
    <s v=""/>
    <d v="2023-12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24T00:00:00"/>
    <s v="_x000a_"/>
    <d v="2023-08-24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4"/>
    <d v="2023-11-05T00:00:00"/>
    <d v="2023-08-24T00:00:00"/>
    <s v="Y"/>
    <n v="73"/>
    <m/>
    <n v="73"/>
    <n v="0"/>
    <m/>
    <x v="3"/>
  </r>
  <r>
    <n v="62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863847"/>
    <s v="1st-1"/>
    <x v="2"/>
    <d v="2023-01-02T00:00:00"/>
    <n v="2436"/>
    <n v="877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2436"/>
    <s v="T0723-460322-002"/>
    <s v="05 : Vendor Accepted"/>
    <s v=""/>
    <d v="2022-11-24T00:00:00"/>
    <s v=""/>
    <s v=""/>
    <s v=""/>
    <s v=""/>
    <d v="2022-11-25T00:00:00"/>
    <n v="2436"/>
    <s v="P0723-460322-002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04T00:00:00"/>
    <s v="Past"/>
    <n v="183"/>
    <m/>
    <n v="183"/>
    <n v="445788"/>
    <m/>
    <x v="2"/>
  </r>
  <r>
    <n v="62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909887"/>
    <s v="1st-2"/>
    <x v="2"/>
    <d v="2023-01-09T00:00:00"/>
    <n v="5004"/>
    <n v="18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5004"/>
    <s v="T0723-460322-004"/>
    <s v="05 : Vendor Accepted"/>
    <s v=""/>
    <d v="2022-11-24T00:00:00"/>
    <s v=""/>
    <s v=""/>
    <s v=""/>
    <s v=""/>
    <d v="2022-11-29T00:00:00"/>
    <n v="5004"/>
    <s v="P0723-460322-004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11T00:00:00"/>
    <s v="Past"/>
    <n v="176"/>
    <m/>
    <n v="176"/>
    <n v="880704"/>
    <m/>
    <x v="2"/>
  </r>
  <r>
    <n v="62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76569"/>
    <s v="2nd"/>
    <x v="0"/>
    <d v="2023-02-06T00:00:00"/>
    <n v="3132"/>
    <n v="11275"/>
    <s v="Ship"/>
    <s v="Ph2"/>
    <s v=""/>
    <d v="2023-07-25T00:00:00"/>
    <d v="2023-07-25T00:00:00"/>
    <d v="2023-06-15T00:00:00"/>
    <s v=""/>
    <s v=""/>
    <s v=""/>
    <s v=""/>
    <d v="2023-01-17T00:00:00"/>
    <s v=""/>
    <n v="0"/>
    <s v=""/>
    <s v=""/>
    <s v=""/>
    <d v="2023-01-31T00:00:00"/>
    <s v=""/>
    <s v=""/>
    <s v=""/>
    <d v="2023-01-18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(23/02/14)_x000a_"/>
    <s v=""/>
    <s v=""/>
    <d v="2023-01-18T00:00:00"/>
    <d v="2023-02-02T00:00:00"/>
    <n v="3132"/>
    <s v="T0723-460322-007"/>
    <s v="05 : Vendor Accepted"/>
    <s v=""/>
    <d v="2023-02-14T00:00:00"/>
    <s v="(23/02/21)"/>
    <s v=""/>
    <s v=""/>
    <d v="2023-01-18T00:00:00"/>
    <d v="2023-02-08T00:00:00"/>
    <n v="3132"/>
    <s v="P0723-460322-006"/>
    <s v="05 : Vendor Accepted"/>
    <n v="24"/>
    <n v="12"/>
    <n v="12"/>
    <n v="12"/>
    <n v="0"/>
    <s v="Y"/>
    <s v="N"/>
    <s v=""/>
    <s v=""/>
    <s v="2023/06/1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5"/>
    <d v="2023-06-15T00:00:00"/>
    <d v="2023-02-07T00:00:00"/>
    <s v="Past"/>
    <n v="128"/>
    <m/>
    <n v="128"/>
    <n v="400896"/>
    <m/>
    <x v="2"/>
  </r>
  <r>
    <n v="62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13596"/>
    <s v="3rd"/>
    <x v="4"/>
    <d v="2023-06-05T00:00:00"/>
    <n v="1296"/>
    <n v="4666"/>
    <s v="Ship"/>
    <s v="Ph2"/>
    <s v=""/>
    <d v="2023-08-15T00:00:00"/>
    <d v="2023-08-15T00:00:00"/>
    <s v=""/>
    <s v=""/>
    <s v=""/>
    <s v=""/>
    <s v=""/>
    <s v=""/>
    <d v="2023-04-12T00:00:00"/>
    <n v="1300"/>
    <s v="Y0723-0005124932-001"/>
    <s v="05 : Vendor Accepted"/>
    <s v=""/>
    <d v="2023-01-17T00:00:00"/>
    <s v=""/>
    <d v="2023-01-17T00:00:00"/>
    <s v=""/>
    <d v="2023-04-12T00:00:00"/>
    <d v="2023-04-12T00:00:00"/>
    <n v="1300"/>
    <s v="F0723-0005124932-017"/>
    <s v="05 : Vendor Accepted"/>
    <s v=""/>
    <s v=""/>
    <s v=""/>
    <s v=""/>
    <s v=""/>
    <s v=""/>
    <s v=""/>
    <n v="0"/>
    <s v=""/>
    <s v=""/>
    <s v=""/>
    <d v="2023-05-06T00:00:00"/>
    <s v="(23/05/02)_x000a_"/>
    <s v=""/>
    <s v=""/>
    <d v="2023-04-16T00:00:00"/>
    <d v="2023-05-03T00:00:00"/>
    <n v="1296"/>
    <s v="T0723-460322-009"/>
    <s v="05 : Vendor Accepted"/>
    <s v=""/>
    <d v="2023-05-31T00:00:00"/>
    <s v="(23/05/30)"/>
    <s v=""/>
    <s v=""/>
    <d v="2023-04-16T00:00:00"/>
    <d v="2023-05-29T00:00:00"/>
    <n v="1296"/>
    <s v="P0723-460322-009"/>
    <s v="05 : Vendor Accepted"/>
    <n v="24"/>
    <n v="12"/>
    <n v="12"/>
    <n v="12"/>
    <n v="0"/>
    <s v="Y"/>
    <s v="N"/>
    <s v=""/>
    <s v=""/>
    <s v="2023/07/06"/>
    <n v="7"/>
    <n v="33"/>
    <s v="IN"/>
    <s v="IN"/>
    <s v="N"/>
    <d v="2023-03-04T23:01:37"/>
    <s v="00651092"/>
    <s v="KAWASAKI Kenta[FRIN:Production Planning](川﨑 健太)"/>
    <s v="Production Plan Excel"/>
    <d v="2023-05-29T21:32:22"/>
    <s v="00430107"/>
    <s v="HIRAI Rie[UQFR:UQEU Merchanding Planning (Paris Office)]"/>
    <s v="Update From PO"/>
    <x v="1"/>
    <x v="75"/>
    <d v="2023-07-06T00:00:00"/>
    <d v="2023-05-06T00:00:00"/>
    <s v="Past"/>
    <n v="61"/>
    <m/>
    <n v="61"/>
    <n v="79056"/>
    <m/>
    <x v="2"/>
  </r>
  <r>
    <n v="62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88211"/>
    <s v="4th"/>
    <x v="5"/>
    <d v="2023-08-14T00:00:00"/>
    <n v="4700"/>
    <n v="16920"/>
    <s v="Ship"/>
    <s v="Ph3(Adj)"/>
    <s v=""/>
    <d v="2023-09-27T00:00:00"/>
    <s v=""/>
    <d v="2023-09-27T00:00:00"/>
    <s v=""/>
    <s v=""/>
    <s v=""/>
    <s v=""/>
    <d v="2023-04-06T00:00:00"/>
    <s v=""/>
    <n v="0"/>
    <s v=""/>
    <s v=""/>
    <s v=""/>
    <d v="2023-04-19T00:00:00"/>
    <s v=""/>
    <d v="2023-04-21T00:00:00"/>
    <s v=""/>
    <d v="2023-04-06T00:00:00"/>
    <d v="2023-04-19T00:00:00"/>
    <n v="4700"/>
    <s v="F0723-0005124932-019"/>
    <s v="05 : Vendor Accepted"/>
    <s v=""/>
    <s v=""/>
    <s v=""/>
    <s v=""/>
    <s v=""/>
    <d v="2023-04-06T00:00:00"/>
    <s v=""/>
    <n v="0"/>
    <s v=""/>
    <s v=""/>
    <s v=""/>
    <d v="2023-07-25T00:00:00"/>
    <s v="(23/07/27)_x000a_"/>
    <d v="2023-07-14T00:00:00"/>
    <s v=""/>
    <d v="2023-04-11T00:00:00"/>
    <s v=""/>
    <n v="0"/>
    <s v=""/>
    <s v=""/>
    <s v=""/>
    <d v="2023-08-08T00:00:00"/>
    <s v="(23/08/08)"/>
    <d v="2023-08-04T00:00:00"/>
    <s v=""/>
    <d v="2023-04-06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06T23:30:39"/>
    <s v="APIPRM223"/>
    <s v=""/>
    <s v="Automatic Planning"/>
    <d v="2023-07-10T19:34:54"/>
    <s v="plnprp20615bl01PrdplnSend"/>
    <s v=""/>
    <s v="Fix Flag Update"/>
    <x v="1"/>
    <x v="75"/>
    <d v="2023-08-18T00:00:00"/>
    <d v="2023-07-25T00:00:00"/>
    <s v="Y"/>
    <n v="24"/>
    <m/>
    <n v="24"/>
    <n v="112800"/>
    <m/>
    <x v="3"/>
  </r>
  <r>
    <n v="62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22089"/>
    <s v="5th"/>
    <x v="5"/>
    <d v="2023-08-07T00:00:00"/>
    <n v="2928"/>
    <n v="10541"/>
    <s v="Ship"/>
    <s v="Ph3(Adj)"/>
    <s v=""/>
    <d v="2023-09-30T00:00:00"/>
    <s v=""/>
    <d v="2023-09-15T00:00:00"/>
    <s v=""/>
    <s v=""/>
    <s v=""/>
    <s v=""/>
    <d v="2023-01-03T00:00:00"/>
    <s v=""/>
    <n v="0"/>
    <s v=""/>
    <s v=""/>
    <s v=""/>
    <d v="2023-01-26T00:00:00"/>
    <s v="(23/01/24)"/>
    <d v="2023-02-14T00:00:00"/>
    <s v=""/>
    <d v="2023-01-03T00:00:00"/>
    <d v="2023-01-25T00:00:00"/>
    <n v="4200"/>
    <s v="F0723-0005124932-015"/>
    <s v="05 : Vendor Accepted"/>
    <s v=""/>
    <s v=""/>
    <s v=""/>
    <s v=""/>
    <s v=""/>
    <d v="2023-01-03T00:00:00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24"/>
    <n v="12"/>
    <n v="12"/>
    <n v="12"/>
    <n v="0"/>
    <s v="Y"/>
    <s v="N"/>
    <s v=""/>
    <s v=""/>
    <s v="2023/08/21"/>
    <n v="7"/>
    <n v="33"/>
    <s v="IN"/>
    <s v="IN"/>
    <s v="N"/>
    <d v="2023-01-03T23:45:07"/>
    <s v="APIPRM223"/>
    <s v=""/>
    <s v="Automatic Planning"/>
    <d v="2023-07-08T12:15:28"/>
    <s v="plnprp20501bl02PrdPlnDLAnsIf"/>
    <s v=""/>
    <s v="DL Answered(SPL)"/>
    <x v="1"/>
    <x v="75"/>
    <d v="2023-08-21T00:00:00"/>
    <d v="2023-07-27T00:00:00"/>
    <s v="Y"/>
    <n v="25"/>
    <m/>
    <n v="25"/>
    <n v="73200"/>
    <m/>
    <x v="3"/>
  </r>
  <r>
    <n v="62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67796"/>
    <s v="6th"/>
    <x v="5"/>
    <d v="2023-08-07T00:00:00"/>
    <n v="5550"/>
    <n v="19980"/>
    <s v="Ship"/>
    <s v="Ph3(Adj)"/>
    <s v=""/>
    <d v="2023-10-01T00:00:00"/>
    <s v=""/>
    <d v="2023-10-01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5550"/>
    <s v="F0723-0005124932-018"/>
    <s v="05 : Vendor Accepted"/>
    <s v=""/>
    <s v=""/>
    <s v=""/>
    <s v=""/>
    <s v=""/>
    <d v="2023-03-28T00:00:00"/>
    <s v=""/>
    <n v="0"/>
    <s v=""/>
    <s v=""/>
    <s v=""/>
    <d v="2023-08-01T00:00:00"/>
    <s v="(23/08/01)_x000a_"/>
    <d v="2023-07-28T00:00:00"/>
    <s v=""/>
    <d v="2023-06-14T00:00:00"/>
    <s v=""/>
    <n v="0"/>
    <s v=""/>
    <s v=""/>
    <s v=""/>
    <d v="2023-08-10T00:00:00"/>
    <s v="(23/08/10)"/>
    <d v="2023-08-04T00:00:00"/>
    <s v=""/>
    <d v="2023-06-14T00:00:00"/>
    <s v=""/>
    <n v="0"/>
    <s v=""/>
    <s v=""/>
    <n v="24"/>
    <n v="12"/>
    <n v="12"/>
    <n v="12"/>
    <n v="0"/>
    <s v="Y"/>
    <s v="N"/>
    <s v=""/>
    <s v=""/>
    <s v="2023/08/22"/>
    <n v="7"/>
    <n v="33"/>
    <s v="IN"/>
    <s v="IN"/>
    <s v="N"/>
    <d v="2023-03-28T23:30:33"/>
    <s v="APIPRM223"/>
    <s v=""/>
    <s v="Automatic Planning"/>
    <d v="2023-07-08T12:15:28"/>
    <s v="plnprp20501bl02PrdPlnDLAnsIf"/>
    <s v=""/>
    <s v="DL Answered(SPL)"/>
    <x v="1"/>
    <x v="75"/>
    <d v="2023-08-22T00:00:00"/>
    <d v="2023-08-01T00:00:00"/>
    <s v="Y"/>
    <n v="21"/>
    <m/>
    <n v="21"/>
    <n v="116550"/>
    <m/>
    <x v="3"/>
  </r>
  <r>
    <n v="62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6"/>
    <s v="7th"/>
    <x v="7"/>
    <d v="2023-10-02T00:00:00"/>
    <n v="5000"/>
    <n v="18000"/>
    <s v="Ship"/>
    <s v="Ph3(Adj)"/>
    <s v=""/>
    <d v="2023-11-18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5000"/>
    <s v="F0723-0005124932-023"/>
    <s v="05 : Vendor Accepted"/>
    <s v=""/>
    <s v=""/>
    <s v=""/>
    <s v=""/>
    <s v=""/>
    <s v=""/>
    <s v=""/>
    <n v="0"/>
    <s v=""/>
    <s v=""/>
    <s v=""/>
    <d v="2023-09-14T00:00:00"/>
    <s v="(23/09/19)_x000a_"/>
    <s v=""/>
    <s v=""/>
    <s v=""/>
    <s v=""/>
    <n v="0"/>
    <s v=""/>
    <s v=""/>
    <s v=""/>
    <d v="2023-09-28T00:00:00"/>
    <s v="(23/09/28)"/>
    <s v=""/>
    <s v=""/>
    <s v=""/>
    <s v=""/>
    <n v="0"/>
    <s v=""/>
    <s v=""/>
    <n v="24"/>
    <n v="12"/>
    <n v="12"/>
    <n v="12"/>
    <n v="0"/>
    <s v="Y"/>
    <s v="N"/>
    <s v=""/>
    <s v=""/>
    <s v="2023/10/09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09T00:00:00"/>
    <d v="2023-09-14T00:00:00"/>
    <s v="Y"/>
    <n v="25"/>
    <m/>
    <n v="25"/>
    <n v="125000"/>
    <m/>
    <x v="3"/>
  </r>
  <r>
    <n v="62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7"/>
    <s v="8th"/>
    <x v="7"/>
    <d v="2023-10-02T00:00:00"/>
    <n v="6500"/>
    <n v="23400"/>
    <s v="Ship"/>
    <s v="Ph3(Adj)"/>
    <s v=""/>
    <d v="2023-11-2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6500"/>
    <s v="F0723-0005124932-024"/>
    <s v="05 : Vendor Accepted"/>
    <s v=""/>
    <s v=""/>
    <s v=""/>
    <s v=""/>
    <s v=""/>
    <s v=""/>
    <s v=""/>
    <n v="0"/>
    <s v=""/>
    <s v=""/>
    <s v=""/>
    <d v="2023-09-21T00:00:00"/>
    <s v="(23/09/26)_x000a_"/>
    <s v=""/>
    <s v=""/>
    <s v=""/>
    <s v=""/>
    <n v="0"/>
    <s v=""/>
    <s v=""/>
    <s v=""/>
    <d v="2023-10-05T00:00:00"/>
    <s v="(23/10/05)"/>
    <s v=""/>
    <s v=""/>
    <s v=""/>
    <s v=""/>
    <n v="0"/>
    <s v=""/>
    <s v=""/>
    <n v="24"/>
    <n v="12"/>
    <n v="12"/>
    <n v="12"/>
    <n v="0"/>
    <s v="Y"/>
    <s v="N"/>
    <s v=""/>
    <s v=""/>
    <s v="2023/10/16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16T00:00:00"/>
    <d v="2023-09-21T00:00:00"/>
    <s v="Y"/>
    <n v="25"/>
    <m/>
    <n v="25"/>
    <n v="162500"/>
    <m/>
    <x v="3"/>
  </r>
  <r>
    <n v="63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520900"/>
    <s v="9th"/>
    <x v="7"/>
    <d v="2023-10-02T00:00:00"/>
    <n v="3000"/>
    <n v="10800"/>
    <s v="Ship"/>
    <s v="Ph3(Add)"/>
    <s v=""/>
    <d v="2023-11-30T00:00:00"/>
    <s v=""/>
    <s v=""/>
    <s v=""/>
    <s v=""/>
    <s v=""/>
    <s v=""/>
    <s v=""/>
    <s v=""/>
    <n v="0"/>
    <s v=""/>
    <s v=""/>
    <s v=""/>
    <d v="2023-06-16T00:00:00"/>
    <s v=""/>
    <d v="2023-06-02T00:00:00"/>
    <s v=""/>
    <d v="2023-04-26T00:00:00"/>
    <s v=""/>
    <n v="0"/>
    <s v=""/>
    <s v=""/>
    <d v="2023-07-07T00:00:00"/>
    <s v=""/>
    <s v=""/>
    <s v=""/>
    <s v=""/>
    <s v=""/>
    <s v=""/>
    <n v="0"/>
    <s v=""/>
    <s v=""/>
    <s v=""/>
    <s v=""/>
    <s v="(23/09/28)_x000a_"/>
    <d v="2023-09-01T00:00:00"/>
    <s v=""/>
    <d v="2023-04-26T00:00:00"/>
    <s v=""/>
    <n v="0"/>
    <s v=""/>
    <s v=""/>
    <s v=""/>
    <s v=""/>
    <s v="(23/10/10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21"/>
    <n v="7"/>
    <n v="33"/>
    <s v="IN"/>
    <s v="IN"/>
    <s v="N"/>
    <d v="2023-04-26T06:39:41"/>
    <s v="00087414"/>
    <s v="OTA Shinnosuke[FRVN:Production Planning]"/>
    <s v="Production Plan Excel"/>
    <d v="2023-06-21T12:45:29"/>
    <s v="plnprp20501bl02PrdPlnDLAnsIf"/>
    <s v=""/>
    <s v="DL Answered(SPL)"/>
    <x v="0"/>
    <x v="75"/>
    <d v="2023-10-21T00:00:00"/>
    <s v=""/>
    <s v="Y"/>
    <s v=""/>
    <m/>
    <s v=""/>
    <s v=""/>
    <m/>
    <x v="1"/>
  </r>
  <r>
    <n v="63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863852"/>
    <s v="1st-1"/>
    <x v="2"/>
    <d v="2023-01-02T00:00:00"/>
    <n v="3252"/>
    <n v="1853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3252"/>
    <s v="T0723-460323-001"/>
    <s v="05 : Vendor Accepted"/>
    <s v=""/>
    <d v="2022-11-24T00:00:00"/>
    <s v=""/>
    <s v=""/>
    <s v=""/>
    <s v=""/>
    <d v="2022-11-25T00:00:00"/>
    <n v="3252"/>
    <s v="P0723-460323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04T00:00:00"/>
    <s v="Past"/>
    <n v="183"/>
    <m/>
    <n v="183"/>
    <n v="595116"/>
    <m/>
    <x v="2"/>
  </r>
  <r>
    <n v="63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09888"/>
    <s v="1st-2"/>
    <x v="2"/>
    <d v="2023-01-09T00:00:00"/>
    <n v="3012"/>
    <n v="17168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3012"/>
    <s v="T0723-460323-003"/>
    <s v="05 : Vendor Accepted"/>
    <s v=""/>
    <d v="2022-11-24T00:00:00"/>
    <s v=""/>
    <s v=""/>
    <s v=""/>
    <s v=""/>
    <d v="2022-11-29T00:00:00"/>
    <n v="3012"/>
    <s v="P0723-460323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11T00:00:00"/>
    <s v="Past"/>
    <n v="176"/>
    <m/>
    <n v="176"/>
    <n v="530112"/>
    <m/>
    <x v="2"/>
  </r>
  <r>
    <n v="63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3"/>
    <s v="1st"/>
    <x v="1"/>
    <d v="2023-03-06T00:00:00"/>
    <n v="5100"/>
    <n v="29070"/>
    <s v="Ship"/>
    <s v="Ph2"/>
    <s v=""/>
    <d v="2023-07-13T00:00:00"/>
    <d v="2023-07-13T00:00:00"/>
    <s v=""/>
    <s v=""/>
    <s v=""/>
    <s v=""/>
    <s v=""/>
    <s v=""/>
    <s v=""/>
    <n v="0"/>
    <s v=""/>
    <s v=""/>
    <s v=""/>
    <d v="2023-01-24T00:00:00"/>
    <s v="23/01/24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2/12/27_x000a_"/>
    <s v=""/>
    <s v=""/>
    <s v=""/>
    <d v="2022-12-16T00:00:00"/>
    <n v="5100"/>
    <s v="T0723-460323-005"/>
    <s v="05 : Vendor Accepted"/>
    <s v=""/>
    <d v="2023-01-24T00:00:00"/>
    <s v="23/01/24"/>
    <s v=""/>
    <s v=""/>
    <s v=""/>
    <d v="2023-01-25T00:00:00"/>
    <n v="5100"/>
    <s v="P0723-460323-005"/>
    <s v="99 : Closed"/>
    <n v="12"/>
    <n v="8"/>
    <n v="8"/>
    <n v="12"/>
    <n v="0"/>
    <s v="Y"/>
    <s v="N"/>
    <s v=""/>
    <s v=""/>
    <s v="2023/06/03"/>
    <n v="7"/>
    <n v="33"/>
    <s v="IN"/>
    <s v="IN"/>
    <s v="N"/>
    <d v="2022-11-09T12:47:40"/>
    <s v="00691381"/>
    <s v="MORITA SHUN[FRSH:PDSH Production Planning](森田 峻)"/>
    <s v="Production Plan Excel"/>
    <d v="2023-05-16T08:15:10"/>
    <s v="plnprp20615bl01PrdplnSend"/>
    <s v=""/>
    <s v="Fix Flag Update"/>
    <x v="1"/>
    <x v="76"/>
    <d v="2023-06-03T00:00:00"/>
    <d v="2023-02-21T00:00:00"/>
    <s v="Past"/>
    <n v="102"/>
    <m/>
    <n v="102"/>
    <n v="520200"/>
    <m/>
    <x v="2"/>
  </r>
  <r>
    <n v="63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275967"/>
    <s v="3rd"/>
    <x v="3"/>
    <d v="2023-04-03T00:00:00"/>
    <n v="6396"/>
    <n v="36457"/>
    <s v="Ship"/>
    <s v="Ph2"/>
    <s v=""/>
    <d v="2023-07-15T00:00:00"/>
    <d v="2023-07-15T00:00:00"/>
    <d v="2023-06-15T00:00:00"/>
    <s v=""/>
    <s v=""/>
    <s v=""/>
    <s v=""/>
    <d v="2023-01-17T00:00:00"/>
    <s v=""/>
    <n v="0"/>
    <s v=""/>
    <s v=""/>
    <s v=""/>
    <d v="2023-01-24T00:00:00"/>
    <s v=""/>
    <s v=""/>
    <s v=""/>
    <d v="2023-01-18T00:00:00"/>
    <d v="2023-01-24T00:00:00"/>
    <n v="6400"/>
    <s v="F0723-0005122079-022"/>
    <s v="05 : Vendor Accepted"/>
    <s v=""/>
    <s v=""/>
    <s v=""/>
    <s v=""/>
    <s v=""/>
    <d v="2023-01-17T00:00:00"/>
    <s v=""/>
    <n v="0"/>
    <s v=""/>
    <s v=""/>
    <s v=""/>
    <d v="2023-01-25T00:00:00"/>
    <s v="_x000a_"/>
    <s v=""/>
    <s v=""/>
    <d v="2023-01-18T00:00:00"/>
    <d v="2023-01-25T00:00:00"/>
    <n v="6396"/>
    <s v="T0723-460323-006"/>
    <s v="05 : Vendor Accepted"/>
    <s v=""/>
    <d v="2023-03-07T00:00:00"/>
    <s v="23/02/21"/>
    <s v=""/>
    <s v=""/>
    <d v="2023-01-18T00:00:00"/>
    <d v="2023-03-23T00:00:00"/>
    <n v="6396"/>
    <s v="P0723-460323-006"/>
    <s v="15 : Vendor Accepted(Updated)"/>
    <n v="12"/>
    <n v="8"/>
    <n v="8"/>
    <n v="12"/>
    <n v="0"/>
    <s v="Y"/>
    <s v="N"/>
    <s v=""/>
    <s v=""/>
    <s v="2023/06/0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6"/>
    <d v="2023-06-05T00:00:00"/>
    <d v="2023-01-25T00:00:00"/>
    <s v="Past"/>
    <n v="131"/>
    <m/>
    <n v="131"/>
    <n v="837876"/>
    <m/>
    <x v="2"/>
  </r>
  <r>
    <n v="63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74546"/>
    <s v="4th"/>
    <x v="6"/>
    <d v="2023-05-01T00:00:00"/>
    <n v="3304"/>
    <n v="18833"/>
    <s v="Ship"/>
    <s v="Ph3(Add)"/>
    <s v=""/>
    <d v="2023-06-29T00:00:00"/>
    <d v="2023-06-29T00:00:00"/>
    <s v=""/>
    <s v=""/>
    <s v=""/>
    <s v=""/>
    <s v=""/>
    <s v=""/>
    <s v=""/>
    <n v="0"/>
    <s v=""/>
    <s v=""/>
    <s v=""/>
    <d v="2023-03-31T00:00:00"/>
    <s v=""/>
    <s v=""/>
    <s v=""/>
    <s v=""/>
    <d v="2023-03-31T00:00:00"/>
    <n v="3200"/>
    <s v="F0723-0005122079-025"/>
    <s v="05 : Vendor Accepted"/>
    <d v="2023-07-07T00:00:00"/>
    <s v=""/>
    <s v=""/>
    <s v=""/>
    <s v=""/>
    <s v=""/>
    <s v=""/>
    <n v="0"/>
    <s v=""/>
    <s v=""/>
    <s v=""/>
    <d v="2023-04-20T00:00:00"/>
    <s v="_x000a_"/>
    <s v=""/>
    <s v=""/>
    <s v=""/>
    <d v="2023-04-19T00:00:00"/>
    <n v="3316"/>
    <s v="T0723-460323-009"/>
    <s v="15 : Vendor Accepted(Updated)"/>
    <s v=""/>
    <d v="2023-05-09T00:00:00"/>
    <s v=""/>
    <s v=""/>
    <s v=""/>
    <s v=""/>
    <d v="2023-04-27T00:00:00"/>
    <n v="3304"/>
    <s v="P0723-460323-007"/>
    <s v="05 : Vendor Accepted"/>
    <n v="12"/>
    <n v="8"/>
    <n v="8"/>
    <n v="12"/>
    <n v="0"/>
    <s v="Y"/>
    <s v="N"/>
    <s v=""/>
    <s v=""/>
    <s v="2023/05/20"/>
    <n v="7"/>
    <n v="33"/>
    <s v="IN"/>
    <s v="IN"/>
    <s v="N"/>
    <d v="2023-03-31T05:16:58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0T00:00:00"/>
    <d v="2023-04-20T00:00:00"/>
    <s v="Past"/>
    <n v="30"/>
    <m/>
    <n v="30"/>
    <n v="99120"/>
    <m/>
    <x v="1"/>
  </r>
  <r>
    <n v="63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0892"/>
    <s v="5th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5T00:00:00"/>
    <s v=""/>
    <s v="Y"/>
    <s v=""/>
    <m/>
    <s v=""/>
    <s v=""/>
    <m/>
    <x v="3"/>
  </r>
  <r>
    <n v="63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89590"/>
    <s v="6th"/>
    <x v="6"/>
    <d v="2023-05-01T00:00:00"/>
    <n v="6028"/>
    <n v="34360"/>
    <s v="Ship"/>
    <s v="Ph3(Add)"/>
    <s v=""/>
    <d v="2023-08-12T00:00:00"/>
    <d v="2023-08-12T00:00:00"/>
    <s v=""/>
    <s v=""/>
    <s v=""/>
    <s v=""/>
    <s v=""/>
    <s v=""/>
    <s v=""/>
    <n v="0"/>
    <s v=""/>
    <s v=""/>
    <s v=""/>
    <d v="2023-03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3T00:00:00"/>
    <n v="6028"/>
    <s v="T0723-460323-007"/>
    <s v="15 : Vendor Accepted(Updated)"/>
    <s v=""/>
    <d v="2023-05-09T00:00:00"/>
    <s v="(23/05/04)"/>
    <s v=""/>
    <s v=""/>
    <s v=""/>
    <d v="2023-05-31T00:00:00"/>
    <n v="6028"/>
    <s v="P0723-460323-008"/>
    <s v="15 : Vendor Accepted(Updated)"/>
    <n v="12"/>
    <n v="8"/>
    <n v="8"/>
    <n v="12"/>
    <n v="0"/>
    <s v="Y"/>
    <s v="N"/>
    <s v=""/>
    <s v=""/>
    <s v="2023/07/03"/>
    <n v="7"/>
    <n v="33"/>
    <s v="IN"/>
    <s v="IN"/>
    <s v="N"/>
    <d v="2023-04-07T10:51:46"/>
    <s v="00691381"/>
    <s v="MORITA SHUN[FRSH:PDSH Production Planning](森田 峻)"/>
    <s v="Production View"/>
    <d v="2023-05-31T08:43:02"/>
    <s v="00010908"/>
    <s v="HAYASHIDA Takuma[FRJP:GSCM Global Supply Control](林田 卓磨)"/>
    <s v="Update From PO"/>
    <x v="1"/>
    <x v="76"/>
    <d v="2023-07-03T00:00:00"/>
    <d v="2023-04-18T00:00:00"/>
    <s v="Past"/>
    <n v="76"/>
    <m/>
    <n v="76"/>
    <n v="458128"/>
    <m/>
    <x v="1"/>
  </r>
  <r>
    <n v="63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0996"/>
    <s v="7th"/>
    <x v="4"/>
    <d v="2023-06-26T00:00:00"/>
    <n v="3984"/>
    <n v="22709"/>
    <s v="Ship"/>
    <s v="Ph2"/>
    <s v=""/>
    <d v="2023-08-10T00:00:00"/>
    <d v="2023-08-10T00:00:00"/>
    <d v="2023-08-20T00:00:00"/>
    <s v=""/>
    <s v=""/>
    <s v=""/>
    <s v=""/>
    <d v="2023-03-02T00:00:00"/>
    <s v=""/>
    <n v="0"/>
    <s v=""/>
    <s v=""/>
    <s v=""/>
    <d v="2023-03-24T00:00:00"/>
    <s v="(23/04/11)"/>
    <s v=""/>
    <s v=""/>
    <d v="2023-03-02T00:00:00"/>
    <d v="2023-03-24T00:00:00"/>
    <n v="3200"/>
    <s v="F0723-0005122079-024"/>
    <s v="05 : Vendor Accepted"/>
    <s v=""/>
    <s v=""/>
    <s v=""/>
    <s v=""/>
    <s v=""/>
    <d v="2023-03-02T00:00:00"/>
    <s v=""/>
    <n v="0"/>
    <s v=""/>
    <s v=""/>
    <s v=""/>
    <d v="2023-04-20T00:00:00"/>
    <s v="(23/04/18)_x000a_"/>
    <d v="2023-06-09T00:00:00"/>
    <s v=""/>
    <d v="2023-03-23T00:00:00"/>
    <d v="2023-04-19T00:00:00"/>
    <n v="3984"/>
    <s v="T0723-460323-008"/>
    <s v="15 : Vendor Accepted(Updated)"/>
    <s v=""/>
    <d v="2023-05-25T00:00:00"/>
    <s v="(23/05/16)"/>
    <d v="2023-06-23T00:00:00"/>
    <s v=""/>
    <d v="2023-03-23T00:00:00"/>
    <d v="2023-05-24T00:00:00"/>
    <n v="3984"/>
    <s v="P0723-460323-009"/>
    <s v="05 : Vendor Accepted"/>
    <n v="12"/>
    <n v="8"/>
    <n v="8"/>
    <n v="12"/>
    <n v="0"/>
    <s v="Y"/>
    <s v="N"/>
    <s v=""/>
    <s v=""/>
    <s v="2023/07/01"/>
    <n v="7"/>
    <n v="33"/>
    <s v="IN"/>
    <s v="IN"/>
    <s v="N"/>
    <d v="2023-03-02T23:35:39"/>
    <s v="APIPRM223"/>
    <s v=""/>
    <s v="Automatic Planning"/>
    <d v="2023-05-24T18:50:04"/>
    <s v="00123614"/>
    <s v="IWAMOCHI Mitsuru[UQJP:Global Merchandising Planning Global](岩持 充)"/>
    <s v="Update From PO"/>
    <x v="1"/>
    <x v="76"/>
    <d v="2023-07-01T00:00:00"/>
    <d v="2023-04-20T00:00:00"/>
    <s v="Past"/>
    <n v="72"/>
    <m/>
    <n v="72"/>
    <n v="286848"/>
    <m/>
    <x v="2"/>
  </r>
  <r>
    <n v="63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7235"/>
    <s v="8th"/>
    <x v="8"/>
    <d v="2023-07-03T00:00:00"/>
    <n v="1748"/>
    <n v="9964"/>
    <s v="Ship"/>
    <s v="Ph3(Add)"/>
    <s v=""/>
    <d v="2023-09-08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7-07T00:00:00"/>
    <n v="1750"/>
    <s v="F0723-0005122079-039"/>
    <s v="05 : Vendor Accepted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07T00:00:00"/>
    <n v="1748"/>
    <s v="T0723-460323-010"/>
    <s v="05 : Vendor Accepted"/>
    <s v=""/>
    <d v="2023-07-20T00:00:00"/>
    <s v="(23/07/18)"/>
    <s v=""/>
    <s v=""/>
    <s v=""/>
    <s v=""/>
    <n v="0"/>
    <s v=""/>
    <s v=""/>
    <n v="12"/>
    <n v="8"/>
    <n v="8"/>
    <n v="12"/>
    <n v="0"/>
    <s v="Y"/>
    <s v="N"/>
    <s v=""/>
    <s v=""/>
    <s v="2023/07/30"/>
    <n v="7"/>
    <n v="33"/>
    <s v="IN"/>
    <s v="IN"/>
    <s v="N"/>
    <d v="2023-05-01T06:13:52"/>
    <s v="00691381"/>
    <s v="MORITA SHUN[FRSH:PDSH Production Planning](森田 峻)"/>
    <s v="Production View"/>
    <d v="2023-07-07T15:07:20"/>
    <s v="01545626"/>
    <s v="SMITH Daniel[UQEU:UQEU Merchanding Planning (London Office)]"/>
    <s v="Update From PO"/>
    <x v="1"/>
    <x v="76"/>
    <d v="2023-07-30T00:00:00"/>
    <d v="2023-07-06T00:00:00"/>
    <s v="Past"/>
    <n v="24"/>
    <m/>
    <n v="24"/>
    <n v="41952"/>
    <m/>
    <x v="1"/>
  </r>
  <r>
    <n v="64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NotPub"/>
    <s v=""/>
    <d v="2024-01-31T00:00:00"/>
    <d v="2024-01-31T00:00:00"/>
    <x v="3"/>
    <n v="85410995"/>
    <s v="9th"/>
    <x v="8"/>
    <d v="2023-07-10T00:00:00"/>
    <n v="3900"/>
    <n v="22230"/>
    <s v="Ship"/>
    <s v="Ph3(Add)"/>
    <s v=""/>
    <d v="2023-09-30T00:00:00"/>
    <s v=""/>
    <d v="2023-09-03T00:00:00"/>
    <s v=""/>
    <s v=""/>
    <s v=""/>
    <s v=""/>
    <d v="2023-03-02T00:00:00"/>
    <s v=""/>
    <n v="0"/>
    <s v=""/>
    <s v=""/>
    <s v=""/>
    <d v="2023-05-26T00:00:00"/>
    <s v=""/>
    <d v="2023-05-26T00:00:00"/>
    <d v="2023-07-07T00:00:00"/>
    <d v="2023-04-05T00:00:00"/>
    <d v="2023-05-24T00:00:00"/>
    <n v="3900"/>
    <s v="F0723-0005122079-033"/>
    <s v="05 : Vendor Accepted"/>
    <d v="2023-07-07T00:00:00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3-02T23:35:39"/>
    <s v="APIPRM223"/>
    <s v=""/>
    <s v="Automatic Planning"/>
    <d v="2023-05-29T19:38:11"/>
    <s v="plnprp20615bl01PrdplnSend"/>
    <s v=""/>
    <s v="Fix Flag Update"/>
    <x v="0"/>
    <x v="76"/>
    <d v="2023-08-21T00:00:00"/>
    <s v=""/>
    <s v="Y"/>
    <s v=""/>
    <m/>
    <s v=""/>
    <s v=""/>
    <m/>
    <x v="1"/>
  </r>
  <r>
    <n v="64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5"/>
    <s v="10th"/>
    <x v="5"/>
    <d v="2023-08-07T00:00:00"/>
    <n v="4000"/>
    <n v="228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9)"/>
    <d v="2023-05-19T00:00:00"/>
    <s v=""/>
    <d v="2023-03-28T00:00:00"/>
    <d v="2023-04-27T00:00:00"/>
    <n v="4000"/>
    <s v="F0723-0005122079-029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28T00:00:00"/>
    <s v=""/>
    <n v="0"/>
    <s v=""/>
    <s v=""/>
    <s v=""/>
    <d v="2023-08-10T00:00:00"/>
    <s v="(23/08/10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1-09T12:47:40"/>
    <s v="00691381"/>
    <s v="MORITA SHUN[FRSH:PDSH Production Planning](森田 峻)"/>
    <s v="Production Plan Excel"/>
    <d v="2023-07-08T12:15:28"/>
    <s v="plnprp20501bl02PrdPlnDLAnsIf"/>
    <s v=""/>
    <s v="DL Answered(SPL)"/>
    <x v="1"/>
    <x v="76"/>
    <d v="2023-08-21T00:00:00"/>
    <d v="2023-07-27T00:00:00"/>
    <s v="Y"/>
    <n v="25"/>
    <m/>
    <n v="25"/>
    <n v="100000"/>
    <m/>
    <x v="3"/>
  </r>
  <r>
    <n v="64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3597"/>
    <s v="11th"/>
    <x v="5"/>
    <d v="2023-08-07T00:00:00"/>
    <n v="4000"/>
    <n v="22800"/>
    <s v="Ship"/>
    <s v="Ph3(Adj)"/>
    <s v=""/>
    <d v="2023-10-06T00:00:00"/>
    <s v=""/>
    <s v=""/>
    <s v=""/>
    <s v=""/>
    <s v=""/>
    <s v=""/>
    <s v=""/>
    <s v=""/>
    <n v="0"/>
    <s v=""/>
    <s v=""/>
    <s v=""/>
    <d v="2023-04-25T00:00:00"/>
    <s v=""/>
    <d v="2023-05-12T00:00:00"/>
    <s v=""/>
    <d v="2023-04-05T00:00:00"/>
    <d v="2023-04-27T00:00:00"/>
    <n v="4000"/>
    <s v="F0723-0005122079-030"/>
    <s v="05 : Vendor Accepted"/>
    <s v=""/>
    <s v=""/>
    <s v=""/>
    <s v=""/>
    <s v=""/>
    <s v=""/>
    <s v=""/>
    <n v="0"/>
    <s v=""/>
    <s v=""/>
    <s v=""/>
    <d v="2023-08-03T00:00:00"/>
    <s v="23/08/03_x000a_"/>
    <d v="2023-07-07T00:00:00"/>
    <s v=""/>
    <d v="2023-04-05T00:00:00"/>
    <s v=""/>
    <n v="0"/>
    <s v=""/>
    <s v=""/>
    <s v=""/>
    <d v="2023-08-17T00:00:00"/>
    <s v="(23/07/25)"/>
    <d v="2023-07-2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04T23:01:37"/>
    <s v="00651092"/>
    <s v="KAWASAKI Kenta[FRIN:Production Planning](川﨑 健太)"/>
    <s v="Production Plan Excel"/>
    <d v="2023-07-12T06:23:49"/>
    <s v="plnprp20615bl01PrdplnSend"/>
    <s v=""/>
    <s v="Fix Flag Update"/>
    <x v="1"/>
    <x v="76"/>
    <d v="2023-08-27T00:00:00"/>
    <d v="2023-08-03T00:00:00"/>
    <s v="Y"/>
    <n v="24"/>
    <m/>
    <n v="24"/>
    <n v="96000"/>
    <m/>
    <x v="3"/>
  </r>
  <r>
    <n v="64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410994"/>
    <s v="12th"/>
    <x v="5"/>
    <d v="2023-08-28T00:00:00"/>
    <n v="0"/>
    <n v="0"/>
    <s v="Ship"/>
    <s v="STOP"/>
    <s v=""/>
    <d v="2023-10-15T00:00:00"/>
    <s v=""/>
    <d v="2023-09-17T00:00:00"/>
    <s v=""/>
    <s v=""/>
    <s v=""/>
    <s v=""/>
    <d v="2023-03-02T00:00:00"/>
    <s v=""/>
    <n v="0"/>
    <s v=""/>
    <s v=""/>
    <s v=""/>
    <d v="2023-06-09T00:00:00"/>
    <s v="23/06/09"/>
    <d v="2023-06-09T00:00:00"/>
    <s v=""/>
    <d v="2023-04-05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4200"/>
    <s v="Y"/>
    <s v="N"/>
    <s v=""/>
    <s v=""/>
    <s v="2023/09/05"/>
    <n v="7"/>
    <n v="33"/>
    <s v="IN"/>
    <s v="IN"/>
    <s v="N"/>
    <d v="2023-03-02T23:35:39"/>
    <s v="APIPRM223"/>
    <s v=""/>
    <s v="Automatic Planning"/>
    <d v="2023-06-12T19:38:13"/>
    <s v="plnprp20615bl01PrdplnSend"/>
    <s v=""/>
    <s v="Fix Flag Update"/>
    <x v="0"/>
    <x v="76"/>
    <d v="2023-09-05T00:00:00"/>
    <s v=""/>
    <s v="Y"/>
    <s v=""/>
    <m/>
    <s v=""/>
    <s v=""/>
    <m/>
    <x v="0"/>
  </r>
  <r>
    <n v="64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3"/>
    <s v="13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0-06T00:00:00"/>
    <d v="2023-09-08T00:00:00"/>
    <s v="Y"/>
    <n v="28"/>
    <m/>
    <n v="28"/>
    <n v="0"/>
    <m/>
    <x v="0"/>
  </r>
  <r>
    <n v="64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4"/>
    <s v="14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6-2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2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1-05T00:00:00"/>
    <d v="2023-10-06T00:00:00"/>
    <s v="Y"/>
    <n v="30"/>
    <m/>
    <n v="30"/>
    <n v="0"/>
    <m/>
    <x v="0"/>
  </r>
  <r>
    <n v="64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863855"/>
    <s v="1st-1"/>
    <x v="2"/>
    <d v="2023-01-02T00:00:00"/>
    <n v="1764"/>
    <n v="100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1764"/>
    <s v="T0723-460323-002"/>
    <s v="05 : Vendor Accepted"/>
    <s v=""/>
    <d v="2022-11-24T00:00:00"/>
    <s v=""/>
    <s v=""/>
    <s v=""/>
    <s v=""/>
    <d v="2022-11-25T00:00:00"/>
    <n v="1764"/>
    <s v="P0723-460323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04T00:00:00"/>
    <s v="Past"/>
    <n v="183"/>
    <m/>
    <n v="183"/>
    <n v="322812"/>
    <m/>
    <x v="2"/>
  </r>
  <r>
    <n v="64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909889"/>
    <s v="1st-2"/>
    <x v="2"/>
    <d v="2023-01-09T00:00:00"/>
    <n v="2004"/>
    <n v="11423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2004"/>
    <s v="T0723-460323-004"/>
    <s v="05 : Vendor Accepted"/>
    <s v=""/>
    <d v="2022-11-24T00:00:00"/>
    <s v=""/>
    <s v=""/>
    <s v=""/>
    <s v=""/>
    <d v="2022-11-29T00:00:00"/>
    <n v="2004"/>
    <s v="P0723-460323-004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11T00:00:00"/>
    <s v="Past"/>
    <n v="176"/>
    <m/>
    <n v="176"/>
    <n v="352704"/>
    <m/>
    <x v="2"/>
  </r>
  <r>
    <n v="64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5"/>
    <s v="2nd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7"/>
    <d v="2023-06-05T00:00:00"/>
    <s v=""/>
    <s v="Y"/>
    <s v=""/>
    <m/>
    <s v=""/>
    <s v=""/>
    <m/>
    <x v="3"/>
  </r>
  <r>
    <n v="64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60"/>
    <s v="3r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1000"/>
    <s v="F0723-0005124932-013"/>
    <s v="05 : Vendor Accepted"/>
    <s v=""/>
    <s v=""/>
    <s v=""/>
    <s v=""/>
    <s v=""/>
    <s v=""/>
    <s v=""/>
    <n v="0"/>
    <s v=""/>
    <s v=""/>
    <s v=""/>
    <d v="2023-01-31T00:00:00"/>
    <s v="(23/05/02)_x000a_"/>
    <d v="2023-04-11T00:00:00"/>
    <s v=""/>
    <d v="2023-01-15T00:00:00"/>
    <s v=""/>
    <n v="0"/>
    <s v=""/>
    <s v=""/>
    <s v=""/>
    <d v="2023-02-21T00:00:00"/>
    <s v="(23/05/30)"/>
    <d v="2023-04-25T00:00:00"/>
    <s v=""/>
    <d v="2023-01-15T00:00:00"/>
    <s v=""/>
    <n v="0"/>
    <s v=""/>
    <s v="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06T00:00:00"/>
    <d v="2023-01-31T00:00:00"/>
    <s v="Past"/>
    <n v="156"/>
    <m/>
    <n v="156"/>
    <n v="0"/>
    <m/>
    <x v="0"/>
  </r>
  <r>
    <n v="65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733178"/>
    <s v="4th"/>
    <x v="8"/>
    <d v="2023-07-03T00:00:00"/>
    <n v="0"/>
    <n v="0"/>
    <s v="Ship"/>
    <s v="STOP"/>
    <s v=""/>
    <d v="2023-08-27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7_x000a_"/>
    <s v=""/>
    <s v=""/>
    <s v=""/>
    <s v=""/>
    <n v="0"/>
    <s v=""/>
    <s v=""/>
    <s v=""/>
    <d v="2023-07-06T00:00:00"/>
    <s v="(23/07/06)"/>
    <s v=""/>
    <s v=""/>
    <s v=""/>
    <s v=""/>
    <n v="0"/>
    <s v=""/>
    <s v=""/>
    <n v="12"/>
    <n v="8"/>
    <n v="8"/>
    <n v="12"/>
    <n v="2000"/>
    <s v="Y"/>
    <s v="N"/>
    <s v=""/>
    <s v=""/>
    <s v="2023/07/18"/>
    <n v="7"/>
    <n v="33"/>
    <s v="IN"/>
    <s v="IN"/>
    <s v="N"/>
    <d v="2023-05-29T06:18:13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7"/>
    <d v="2023-07-18T00:00:00"/>
    <d v="2023-06-27T00:00:00"/>
    <s v="Past"/>
    <n v="21"/>
    <m/>
    <n v="21"/>
    <n v="0"/>
    <m/>
    <x v="0"/>
  </r>
  <r>
    <n v="65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59"/>
    <s v="5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2-11-22T00:00:00"/>
    <s v=""/>
    <d v="2022-11-22T00:00:00"/>
    <s v=""/>
    <d v="2023-01-15T00:00:00"/>
    <d v="2023-01-12T00:00:00"/>
    <n v="1500"/>
    <s v="F0723-0005124932-012"/>
    <s v="05 : Vendor Accepted"/>
    <s v=""/>
    <s v=""/>
    <s v=""/>
    <s v=""/>
    <s v=""/>
    <s v=""/>
    <s v=""/>
    <n v="0"/>
    <s v=""/>
    <s v=""/>
    <s v=""/>
    <d v="2023-01-31T00:00:00"/>
    <s v="(23/05/16)_x000a_"/>
    <d v="2023-05-16T00:00:00"/>
    <s v=""/>
    <d v="2023-01-25T00:00:00"/>
    <s v=""/>
    <n v="0"/>
    <s v=""/>
    <s v=""/>
    <s v=""/>
    <d v="2023-02-21T00:00:00"/>
    <s v="(23/06/13)"/>
    <d v="2023-05-23T00:00:00"/>
    <s v=""/>
    <d v="2023-01-25T00:00:00"/>
    <s v=""/>
    <n v="0"/>
    <s v=""/>
    <s v=""/>
    <n v="12"/>
    <n v="8"/>
    <n v="8"/>
    <n v="12"/>
    <n v="0"/>
    <s v="Y"/>
    <s v="N"/>
    <s v=""/>
    <s v=""/>
    <s v="2023/07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21T00:00:00"/>
    <d v="2023-01-31T00:00:00"/>
    <s v="Past"/>
    <n v="171"/>
    <m/>
    <n v="171"/>
    <n v="0"/>
    <m/>
    <x v="0"/>
  </r>
  <r>
    <n v="65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7236"/>
    <s v="6th"/>
    <x v="5"/>
    <d v="2023-08-07T00:00:00"/>
    <n v="1000"/>
    <n v="5700"/>
    <s v="Ship"/>
    <s v="Ph3(Add)"/>
    <s v=""/>
    <d v="2023-09-18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1000"/>
    <s v="F0723-0005124932-021"/>
    <s v="05 : Vendor Accepted"/>
    <s v=""/>
    <s v=""/>
    <s v=""/>
    <s v=""/>
    <s v=""/>
    <s v=""/>
    <s v=""/>
    <n v="0"/>
    <s v=""/>
    <s v=""/>
    <s v=""/>
    <d v="2023-07-13T00:00:00"/>
    <s v="(23/07/19)_x000a_"/>
    <s v=""/>
    <s v=""/>
    <s v=""/>
    <s v=""/>
    <n v="0"/>
    <s v=""/>
    <s v=""/>
    <s v=""/>
    <d v="2023-07-27T00:00:00"/>
    <s v="(23/07/29)"/>
    <s v=""/>
    <s v=""/>
    <s v=""/>
    <s v=""/>
    <n v="0"/>
    <s v=""/>
    <s v=""/>
    <n v="12"/>
    <n v="8"/>
    <n v="8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06T20:15:27"/>
    <s v="plnprp20501bl02PrdPlnDLAnsIf"/>
    <s v=""/>
    <s v="DL Answered(SPL)"/>
    <x v="0"/>
    <x v="77"/>
    <d v="2023-08-09T00:00:00"/>
    <d v="2023-07-13T00:00:00"/>
    <s v="Y"/>
    <n v="27"/>
    <m/>
    <n v="27"/>
    <n v="27000"/>
    <m/>
    <x v="1"/>
  </r>
  <r>
    <n v="65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136961"/>
    <s v="7th"/>
    <x v="5"/>
    <d v="2023-08-07T00:00:00"/>
    <n v="0"/>
    <n v="0"/>
    <s v="Ship"/>
    <s v="STOP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8-21T00:00:00"/>
    <s v=""/>
    <s v="Y"/>
    <s v=""/>
    <m/>
    <s v=""/>
    <s v=""/>
    <m/>
    <x v="0"/>
  </r>
  <r>
    <n v="65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459153"/>
    <s v="8th"/>
    <x v="5"/>
    <d v="2023-08-14T00:00:00"/>
    <n v="2200"/>
    <n v="12540"/>
    <s v="Ship"/>
    <s v="Ph3(Stk)"/>
    <s v=""/>
    <d v="2023-10-06T00:00:00"/>
    <s v=""/>
    <d v="2023-10-06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200"/>
    <s v="F0723-0005124932-016"/>
    <s v="05 : Vendor Accepted"/>
    <s v=""/>
    <s v=""/>
    <s v=""/>
    <s v=""/>
    <s v=""/>
    <d v="2023-03-23T00:00:00"/>
    <s v=""/>
    <n v="0"/>
    <s v=""/>
    <s v=""/>
    <s v=""/>
    <d v="2023-08-03T00:00:00"/>
    <s v="(23/08/03)_x000a_"/>
    <d v="2023-07-28T00:00:00"/>
    <s v=""/>
    <d v="2023-04-05T00:00:00"/>
    <s v=""/>
    <n v="0"/>
    <s v=""/>
    <s v=""/>
    <s v=""/>
    <d v="2023-08-17T00:00:00"/>
    <s v="(23/08/17)"/>
    <d v="2023-08-1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7"/>
    <d v="2023-08-27T00:00:00"/>
    <d v="2023-08-03T00:00:00"/>
    <s v="Y"/>
    <n v="24"/>
    <m/>
    <n v="24"/>
    <n v="52800"/>
    <m/>
    <x v="1"/>
  </r>
  <r>
    <n v="65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6"/>
    <s v="9th"/>
    <x v="9"/>
    <d v="2023-09-04T00:00:00"/>
    <n v="1"/>
    <n v="6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7"/>
    <d v="2023-10-06T00:00:00"/>
    <d v="2023-09-08T00:00:00"/>
    <s v="Y"/>
    <n v="28"/>
    <m/>
    <n v="28"/>
    <n v="28"/>
    <m/>
    <x v="3"/>
  </r>
  <r>
    <n v="65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52089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7"/>
    <d v="2023-11-05T00:00:00"/>
    <d v="2023-09-29T00:00:00"/>
    <s v="Y"/>
    <n v="37"/>
    <m/>
    <n v="37"/>
    <n v="0"/>
    <m/>
    <x v="0"/>
  </r>
  <r>
    <n v="65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3"/>
    <s v="1st"/>
    <x v="0"/>
    <d v="2023-02-06T00:00:00"/>
    <n v="19344"/>
    <n v="50294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22/11/18_x000a_"/>
    <s v=""/>
    <s v=""/>
    <d v="2022-11-07T00:00:00"/>
    <d v="2022-11-20T00:00:00"/>
    <n v="19344"/>
    <s v="T0723-460318-001"/>
    <s v="05 : Vendor Accepted"/>
    <s v=""/>
    <d v="2022-12-02T00:00:00"/>
    <s v="22/11/18"/>
    <s v=""/>
    <s v=""/>
    <d v="2022-11-07T00:00:00"/>
    <d v="2022-12-09T00:00:00"/>
    <n v="19344"/>
    <s v="P0723-460318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06T00:00:00"/>
    <d v="2022-11-18T00:00:00"/>
    <s v="Past"/>
    <n v="169"/>
    <m/>
    <n v="169"/>
    <n v="3269136"/>
    <m/>
    <x v="2"/>
  </r>
  <r>
    <n v="65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3"/>
    <s v="2nd"/>
    <x v="0"/>
    <d v="2023-02-06T00:00:00"/>
    <n v="5796"/>
    <n v="15070"/>
    <s v="Ship"/>
    <s v="Ph1"/>
    <s v=""/>
    <d v="2023-06-30T00:00:00"/>
    <d v="2023-06-30T00:00:00"/>
    <s v=""/>
    <s v=""/>
    <s v=""/>
    <s v=""/>
    <s v=""/>
    <s v=""/>
    <s v=""/>
    <n v="0"/>
    <s v=""/>
    <s v=""/>
    <s v=""/>
    <d v="2023-01-06T00:00:00"/>
    <s v=""/>
    <s v=""/>
    <s v=""/>
    <s v=""/>
    <d v="2023-01-04T00:00:00"/>
    <n v="5692"/>
    <s v="F0723-0005122048-008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5796"/>
    <s v="T0723-460318-004"/>
    <s v="05 : Vendor Accepted"/>
    <s v=""/>
    <d v="2023-01-10T00:00:00"/>
    <s v="23/01/03"/>
    <s v=""/>
    <s v=""/>
    <s v=""/>
    <d v="2023-01-13T00:00:00"/>
    <n v="5796"/>
    <s v="P0723-460318-004"/>
    <s v="99 : Closed"/>
    <n v="36"/>
    <n v="18"/>
    <n v="18"/>
    <n v="24"/>
    <n v="0"/>
    <s v="Y"/>
    <s v="N"/>
    <s v=""/>
    <s v=""/>
    <s v="2023/05/21"/>
    <n v="7"/>
    <n v="33"/>
    <s v="IN"/>
    <s v="IN"/>
    <s v="N"/>
    <d v="2022-11-10T06:03:02"/>
    <s v="00691381"/>
    <s v="MORITA SHUN[FRSH:PDSH Production Planning](森田 峻)"/>
    <s v="Production Plan Excel"/>
    <d v="2023-05-16T08:15:10"/>
    <s v="plnprp20615bl01PrdplnSend"/>
    <s v=""/>
    <s v="Fix Flag Update"/>
    <x v="1"/>
    <x v="78"/>
    <d v="2023-05-21T00:00:00"/>
    <d v="2023-01-06T00:00:00"/>
    <s v="Past"/>
    <n v="135"/>
    <m/>
    <n v="135"/>
    <n v="782460"/>
    <m/>
    <x v="2"/>
  </r>
  <r>
    <n v="65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5053342"/>
    <s v="3rd"/>
    <x v="0"/>
    <d v="2023-02-06T00:00:00"/>
    <n v="6600"/>
    <n v="1716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6700"/>
    <s v="F0723-0005122048-006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6600"/>
    <s v="T0723-460318-006"/>
    <s v="05 : Vendor Accepted"/>
    <s v=""/>
    <d v="2023-01-10T00:00:00"/>
    <s v="23/01/03"/>
    <s v=""/>
    <s v=""/>
    <s v=""/>
    <d v="2023-01-13T00:00:00"/>
    <n v="6600"/>
    <s v="P0723-460318-006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6-05T00:00:00"/>
    <d v="2023-01-06T00:00:00"/>
    <s v="Past"/>
    <n v="150"/>
    <m/>
    <n v="150"/>
    <n v="990000"/>
    <m/>
    <x v="2"/>
  </r>
  <r>
    <n v="66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1"/>
    <s v="4th"/>
    <x v="3"/>
    <d v="2023-04-03T00:00:00"/>
    <n v="2976"/>
    <n v="7738"/>
    <s v="Ship"/>
    <s v="Ph2"/>
    <s v=""/>
    <d v="2023-07-30T00:00:00"/>
    <d v="2023-07-30T00:00:00"/>
    <d v="2023-08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d v="2023-01-04T00:00:00"/>
    <n v="3000"/>
    <s v="F0723-0005122048-007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3T00:00:00"/>
    <n v="2976"/>
    <s v="T0723-460318-003"/>
    <s v="05 : Vendor Accepted"/>
    <s v=""/>
    <d v="2023-01-10T00:00:00"/>
    <s v="23/01/03"/>
    <s v=""/>
    <s v=""/>
    <d v="2022-11-07T00:00:00"/>
    <d v="2023-01-13T00:00:00"/>
    <n v="2976"/>
    <s v="P0723-460318-003"/>
    <s v="05 : Vendor Accepted"/>
    <n v="36"/>
    <n v="18"/>
    <n v="18"/>
    <n v="24"/>
    <n v="0"/>
    <s v="Y"/>
    <s v="N"/>
    <s v=""/>
    <s v=""/>
    <s v="2023/06/20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20T00:00:00"/>
    <d v="2023-01-06T00:00:00"/>
    <s v="Past"/>
    <n v="165"/>
    <m/>
    <n v="165"/>
    <n v="491040"/>
    <m/>
    <x v="2"/>
  </r>
  <r>
    <n v="66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s v=""/>
    <d v="2023-12-31T00:00:00"/>
    <d v="2024-01-31T00:00:00"/>
    <x v="3"/>
    <n v="85053343"/>
    <s v="5th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1-31T00:00:00"/>
    <s v="23/01/31"/>
    <d v="2023-02-21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d v="2023-04-11T00:00:00"/>
    <s v=""/>
    <d v="2022-12-22T00:00:00"/>
    <s v=""/>
    <n v="0"/>
    <s v=""/>
    <s v=""/>
    <s v=""/>
    <d v="2023-05-23T00:00:00"/>
    <s v="23/01/31"/>
    <d v="2023-04-25T00:00:00"/>
    <s v=""/>
    <d v="2022-12-22T00:00:00"/>
    <s v=""/>
    <n v="0"/>
    <s v=""/>
    <s v=""/>
    <n v="36"/>
    <n v="18"/>
    <n v="18"/>
    <n v="24"/>
    <n v="3000"/>
    <s v="Y"/>
    <s v="N"/>
    <s v=""/>
    <s v="This order we have planed in the March Production, so we haven't maintained the standard leadtime"/>
    <s v="2023/07/21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78"/>
    <d v="2023-07-21T00:00:00"/>
    <d v="2023-05-16T00:00:00"/>
    <s v="Past"/>
    <n v="66"/>
    <m/>
    <n v="66"/>
    <n v="0"/>
    <m/>
    <x v="0"/>
  </r>
  <r>
    <n v="66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2"/>
    <s v="6th"/>
    <x v="8"/>
    <d v="2023-07-03T00:00:00"/>
    <n v="3000"/>
    <n v="7800"/>
    <s v="Ship"/>
    <s v="Ph3(Adj)"/>
    <s v=""/>
    <d v="2023-09-15T00:00:00"/>
    <s v=""/>
    <d v="2023-09-15T00:00:00"/>
    <s v=""/>
    <s v=""/>
    <s v=""/>
    <s v=""/>
    <d v="2022-11-07T00:00:00"/>
    <s v=""/>
    <n v="0"/>
    <s v=""/>
    <s v=""/>
    <s v=""/>
    <d v="2023-03-17T00:00:00"/>
    <s v=""/>
    <d v="2023-03-17T00:00:00"/>
    <s v=""/>
    <d v="2023-02-23T00:00:00"/>
    <d v="2023-03-14T00:00:00"/>
    <n v="4500"/>
    <s v="F0723-0005122048-010"/>
    <s v="05 : Vendor Accepted"/>
    <s v=""/>
    <s v=""/>
    <s v=""/>
    <s v=""/>
    <s v=""/>
    <d v="2022-11-07T00:00:00"/>
    <s v=""/>
    <n v="0"/>
    <s v=""/>
    <s v=""/>
    <s v=""/>
    <d v="2023-07-13T00:00:00"/>
    <s v="(23/07/13)_x000a_"/>
    <d v="2023-07-07T00:00:00"/>
    <s v=""/>
    <d v="2023-04-05T00:00:00"/>
    <s v=""/>
    <n v="0"/>
    <s v=""/>
    <s v=""/>
    <s v=""/>
    <d v="2023-07-27T00:00:00"/>
    <s v="(23/07/25)"/>
    <d v="2023-07-21T00:00:00"/>
    <s v=""/>
    <d v="2023-04-05T00:00:00"/>
    <s v=""/>
    <n v="0"/>
    <s v=""/>
    <s v=""/>
    <n v="36"/>
    <n v="18"/>
    <n v="18"/>
    <n v="24"/>
    <n v="0"/>
    <s v="Y"/>
    <s v="N"/>
    <s v=""/>
    <s v="Possible WH - 2023/09/16"/>
    <s v="2023/08/06"/>
    <n v="7"/>
    <n v="33"/>
    <s v="IN"/>
    <s v="IN"/>
    <s v="N"/>
    <d v="2022-11-08T00:18:20"/>
    <s v="APIPRM223"/>
    <s v=""/>
    <s v="Automatic Planning"/>
    <d v="2023-07-12T10:28:40"/>
    <s v="00651092"/>
    <s v="KAWASAKI Kenta[FRIN:Production Planning](川﨑 健太)"/>
    <s v="Production Plan Excel"/>
    <x v="1"/>
    <x v="78"/>
    <d v="2023-08-06T00:00:00"/>
    <d v="2023-07-13T00:00:00"/>
    <s v="Y"/>
    <n v="24"/>
    <m/>
    <n v="24"/>
    <n v="72000"/>
    <m/>
    <x v="3"/>
  </r>
  <r>
    <n v="6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4"/>
    <s v="7th"/>
    <x v="9"/>
    <d v="2023-09-04T00:00:00"/>
    <n v="3000"/>
    <n v="7800"/>
    <s v="Ship"/>
    <s v="Ph3(Adj)"/>
    <s v=""/>
    <d v="2023-10-15T00:00:00"/>
    <s v=""/>
    <s v=""/>
    <s v=""/>
    <s v=""/>
    <s v=""/>
    <s v=""/>
    <s v=""/>
    <s v=""/>
    <n v="0"/>
    <s v=""/>
    <s v=""/>
    <s v=""/>
    <d v="2023-04-25T00:00:00"/>
    <s v="(23/05/23)"/>
    <d v="2023-04-28T00:00:00"/>
    <s v=""/>
    <d v="2023-02-23T00:00:00"/>
    <d v="2023-04-20T00:00:00"/>
    <n v="4200"/>
    <s v="F0723-0005122048-011"/>
    <s v="05 : Vendor Accepted"/>
    <s v=""/>
    <s v=""/>
    <s v=""/>
    <s v=""/>
    <s v=""/>
    <s v=""/>
    <s v=""/>
    <n v="0"/>
    <s v=""/>
    <s v=""/>
    <s v=""/>
    <d v="2023-08-14T00:00:00"/>
    <s v="(23/08/15)_x000a_"/>
    <d v="2023-07-28T00:00:00"/>
    <s v=""/>
    <d v="2023-02-23T00:00:00"/>
    <s v=""/>
    <n v="0"/>
    <s v=""/>
    <s v=""/>
    <s v=""/>
    <d v="2023-08-24T00:00:00"/>
    <s v="(23/08/24)"/>
    <d v="2023-08-11T00:00:00"/>
    <s v=""/>
    <d v="2023-01-24T00:00:00"/>
    <s v=""/>
    <n v="0"/>
    <s v=""/>
    <s v=""/>
    <n v="36"/>
    <n v="18"/>
    <n v="18"/>
    <n v="24"/>
    <n v="0"/>
    <s v="Y"/>
    <s v="N"/>
    <s v=""/>
    <s v=""/>
    <s v=""/>
    <n v="7"/>
    <n v="33"/>
    <s v="IN"/>
    <s v="IN"/>
    <s v="N"/>
    <d v="2022-11-10T06:03:02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8"/>
    <d v="2023-09-05T00:00:00"/>
    <d v="2023-08-14T00:00:00"/>
    <s v="Y"/>
    <n v="22"/>
    <m/>
    <n v="22"/>
    <n v="66000"/>
    <m/>
    <x v="3"/>
  </r>
  <r>
    <n v="6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405"/>
    <s v="1st"/>
    <x v="2"/>
    <d v="2023-01-02T00:00:00"/>
    <n v="4062"/>
    <n v="10561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_x000a_"/>
    <s v=""/>
    <s v=""/>
    <s v=""/>
    <d v="2022-11-23T00:00:00"/>
    <n v="4062"/>
    <s v="T0723-460318-002"/>
    <s v="05 : Vendor Accepted"/>
    <s v=""/>
    <d v="2022-12-02T00:00:00"/>
    <s v=""/>
    <s v=""/>
    <s v=""/>
    <s v=""/>
    <d v="2022-12-09T00:00:00"/>
    <n v="4062"/>
    <s v="P0723-460318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5:34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5-06T00:00:00"/>
    <d v="2022-11-22T00:00:00"/>
    <s v="Past"/>
    <n v="165"/>
    <m/>
    <n v="165"/>
    <n v="670230"/>
    <m/>
    <x v="2"/>
  </r>
  <r>
    <n v="6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2"/>
    <s v="2nd"/>
    <x v="0"/>
    <d v="2023-02-06T00:00:00"/>
    <n v="2796"/>
    <n v="7270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1000"/>
    <s v="F0723-0005140585-00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2796"/>
    <s v="T0723-460318-005"/>
    <s v="05 : Vendor Accepted"/>
    <s v=""/>
    <d v="2023-01-10T00:00:00"/>
    <s v="23/01/03"/>
    <s v=""/>
    <s v=""/>
    <s v=""/>
    <d v="2023-01-13T00:00:00"/>
    <n v="2796"/>
    <s v="P0723-460318-005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6-05T00:00:00"/>
    <d v="2023-01-06T00:00:00"/>
    <s v="Past"/>
    <n v="150"/>
    <m/>
    <n v="150"/>
    <n v="419400"/>
    <m/>
    <x v="2"/>
  </r>
  <r>
    <n v="6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s v=""/>
    <d v="2023-12-31T00:00:00"/>
    <d v="2024-01-31T00:00:00"/>
    <x v="3"/>
    <n v="84995723"/>
    <s v="3rd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31T00:00:00"/>
    <s v="23/01/31"/>
    <s v=""/>
    <s v=""/>
    <d v="2023-01-10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s v=""/>
    <s v=""/>
    <d v="2023-01-10T00:00:00"/>
    <s v=""/>
    <n v="0"/>
    <s v=""/>
    <s v=""/>
    <s v=""/>
    <d v="2023-05-23T00:00:00"/>
    <s v="23/01/31"/>
    <s v=""/>
    <s v=""/>
    <d v="2023-01-10T00:00:00"/>
    <s v=""/>
    <n v="0"/>
    <s v=""/>
    <s v=""/>
    <n v="36"/>
    <n v="18"/>
    <n v="18"/>
    <n v="24"/>
    <n v="150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0"/>
    <x v="79"/>
    <d v="2023-07-06T00:00:00"/>
    <d v="2023-05-16T00:00:00"/>
    <s v="Past"/>
    <n v="51"/>
    <m/>
    <n v="51"/>
    <n v="0"/>
    <m/>
    <x v="0"/>
  </r>
  <r>
    <n v="6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4"/>
    <s v="4th"/>
    <x v="5"/>
    <d v="2023-08-07T00:00:00"/>
    <n v="1300"/>
    <n v="3380"/>
    <s v="Ship"/>
    <s v="Ph3(Adj)"/>
    <s v=""/>
    <d v="2023-09-30T00:00:00"/>
    <s v=""/>
    <s v=""/>
    <s v=""/>
    <s v=""/>
    <s v=""/>
    <s v=""/>
    <s v=""/>
    <s v=""/>
    <n v="0"/>
    <s v=""/>
    <s v=""/>
    <s v=""/>
    <d v="2023-01-31T00:00:00"/>
    <s v="23/01/24"/>
    <d v="2023-01-24T00:00:00"/>
    <s v=""/>
    <d v="2022-12-22T00:00:00"/>
    <d v="2023-01-26T00:00:00"/>
    <n v="2080"/>
    <s v="F0723-0005140585-003"/>
    <s v="05 : Vendor Accepted"/>
    <s v=""/>
    <s v=""/>
    <s v=""/>
    <s v=""/>
    <s v=""/>
    <s v="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36"/>
    <n v="18"/>
    <n v="18"/>
    <n v="24"/>
    <n v="0"/>
    <s v="Y"/>
    <s v="N"/>
    <s v=""/>
    <s v="This order we have planed in the March Production, so we haven't maintained the standard leadtime"/>
    <s v="2023/08/21"/>
    <n v="7"/>
    <n v="33"/>
    <s v="IN"/>
    <s v="IN"/>
    <s v="N"/>
    <d v="2022-11-18T11:01:23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79"/>
    <d v="2023-08-21T00:00:00"/>
    <d v="2023-07-27T00:00:00"/>
    <s v="Y"/>
    <n v="25"/>
    <m/>
    <n v="25"/>
    <n v="32500"/>
    <m/>
    <x v="3"/>
  </r>
  <r>
    <n v="6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49492"/>
    <s v="1st"/>
    <x v="2"/>
    <d v="2023-01-02T00:00:00"/>
    <n v="5940"/>
    <n v="154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22/11/18_x000a_"/>
    <s v=""/>
    <s v=""/>
    <s v=""/>
    <d v="2022-11-20T00:00:00"/>
    <n v="5940"/>
    <s v="T0723-462055-001"/>
    <s v="15 : Vendor Accepted(Updated)"/>
    <s v=""/>
    <d v="2022-11-24T00:00:00"/>
    <s v="22/11/18"/>
    <s v=""/>
    <s v=""/>
    <s v=""/>
    <d v="2022-12-14T00:00:00"/>
    <n v="5940"/>
    <s v="P0723-462055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5T15:43:12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80"/>
    <d v="2023-05-06T00:00:00"/>
    <d v="2022-11-18T00:00:00"/>
    <s v="Past"/>
    <n v="169"/>
    <m/>
    <n v="169"/>
    <n v="1003860"/>
    <m/>
    <x v="2"/>
  </r>
  <r>
    <n v="6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51294"/>
    <s v="2nd"/>
    <x v="3"/>
    <d v="2023-04-03T00:00:00"/>
    <n v="2994"/>
    <n v="7784"/>
    <s v="Ship"/>
    <s v="Ph2"/>
    <s v=""/>
    <d v="2023-08-15T00:00:00"/>
    <d v="2023-08-15T00:00:00"/>
    <d v="2023-08-15T00:00:00"/>
    <s v=""/>
    <s v=""/>
    <s v=""/>
    <s v=""/>
    <d v="2022-11-15T00:00:00"/>
    <s v=""/>
    <n v="0"/>
    <s v=""/>
    <s v=""/>
    <s v=""/>
    <d v="2023-01-13T00:00:00"/>
    <s v="23/01/24"/>
    <s v=""/>
    <s v=""/>
    <d v="2023-01-10T00:00:00"/>
    <d v="2023-01-12T00:00:00"/>
    <n v="3000"/>
    <s v="F0723-0005122048-009"/>
    <s v="05 : Vendor Accepted"/>
    <s v=""/>
    <s v=""/>
    <s v=""/>
    <s v=""/>
    <s v=""/>
    <d v="2022-11-15T00:00:00"/>
    <s v=""/>
    <n v="0"/>
    <s v=""/>
    <s v=""/>
    <s v=""/>
    <d v="2023-01-24T00:00:00"/>
    <s v="23/01/24_x000a_"/>
    <s v=""/>
    <s v=""/>
    <d v="2023-01-10T00:00:00"/>
    <d v="2023-01-24T00:00:00"/>
    <n v="2994"/>
    <s v="T0723-462055-006"/>
    <s v="05 : Vendor Accepted"/>
    <s v=""/>
    <d v="2023-01-31T00:00:00"/>
    <s v="23/01/31"/>
    <s v=""/>
    <s v=""/>
    <d v="2023-01-10T00:00:00"/>
    <d v="2023-01-27T00:00:00"/>
    <n v="2994"/>
    <s v="P0723-462055-006"/>
    <s v="05 : Vendor Accepted"/>
    <n v="36"/>
    <n v="18"/>
    <n v="18"/>
    <n v="24"/>
    <n v="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7-06T00:00:00"/>
    <d v="2023-01-24T00:00:00"/>
    <s v="Past"/>
    <n v="163"/>
    <m/>
    <n v="163"/>
    <n v="488022"/>
    <m/>
    <x v="2"/>
  </r>
  <r>
    <n v="6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76475"/>
    <s v="3rd"/>
    <x v="5"/>
    <d v="2023-08-07T00:00:00"/>
    <n v="1500"/>
    <n v="390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9T00:00:00"/>
    <s v="(23/05/23)"/>
    <d v="2023-05-19T00:00:00"/>
    <s v=""/>
    <d v="2023-04-05T00:00:00"/>
    <d v="2023-05-19T00:00:00"/>
    <n v="2000"/>
    <s v="F0723-0005122048-012"/>
    <s v="05 : Vendor Accepted"/>
    <s v=""/>
    <s v=""/>
    <s v=""/>
    <s v=""/>
    <s v=""/>
    <s v=""/>
    <s v=""/>
    <n v="0"/>
    <s v=""/>
    <s v=""/>
    <s v=""/>
    <d v="2023-08-14T00:00:00"/>
    <s v="(23/08/15)_x000a_"/>
    <d v="2023-08-04T00:00:00"/>
    <s v=""/>
    <d v="2023-04-05T00:00:00"/>
    <s v=""/>
    <n v="0"/>
    <s v=""/>
    <s v=""/>
    <s v=""/>
    <d v="2023-08-24T00:00:00"/>
    <s v="(23/08/24)"/>
    <d v="2023-08-18T00:00:00"/>
    <s v=""/>
    <d v="2023-04-05T00:00:00"/>
    <s v=""/>
    <n v="0"/>
    <s v=""/>
    <s v=""/>
    <n v="36"/>
    <n v="18"/>
    <n v="18"/>
    <n v="24"/>
    <n v="0"/>
    <s v="Y"/>
    <s v="N"/>
    <s v=""/>
    <s v=""/>
    <s v="2023/09/05"/>
    <n v="7"/>
    <n v="33"/>
    <s v="IN"/>
    <s v="IN"/>
    <s v="N"/>
    <d v="2022-11-16T06:50:47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80"/>
    <d v="2023-09-05T00:00:00"/>
    <d v="2023-08-14T00:00:00"/>
    <s v="Y"/>
    <n v="22"/>
    <m/>
    <n v="22"/>
    <n v="33000"/>
    <m/>
    <x v="3"/>
  </r>
  <r>
    <n v="6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4995406"/>
    <s v="1st-1"/>
    <x v="2"/>
    <d v="2023-01-02T00:00:00"/>
    <n v="3990"/>
    <n v="1037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0T00:00:00"/>
    <n v="3990"/>
    <s v="T0723-462055-002"/>
    <s v="15 : Vendor Accepted(Updated)"/>
    <s v=""/>
    <d v="2022-11-24T00:00:00"/>
    <s v=""/>
    <s v=""/>
    <s v=""/>
    <s v=""/>
    <d v="2022-12-14T00:00:00"/>
    <n v="3990"/>
    <s v="P0723-462055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5-06T00:00:00"/>
    <d v="2022-11-18T00:00:00"/>
    <s v="Past"/>
    <n v="169"/>
    <m/>
    <n v="169"/>
    <n v="674310"/>
    <m/>
    <x v="2"/>
  </r>
  <r>
    <n v="6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1"/>
    <s v="1st-2"/>
    <x v="2"/>
    <d v="2023-01-02T00:00:00"/>
    <n v="2274"/>
    <n v="59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06T00:00:00"/>
    <s v=""/>
    <s v=""/>
    <s v=""/>
    <d v="2022-12-22T00:00:00"/>
    <d v="2023-01-04T00:00:00"/>
    <n v="2282"/>
    <s v="F0723-0005092034-001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2-12-22T00:00:00"/>
    <d v="2023-01-13T00:00:00"/>
    <n v="2274"/>
    <s v="T0723-462055-004"/>
    <s v="05 : Vendor Accepted"/>
    <s v=""/>
    <d v="2023-01-10T00:00:00"/>
    <s v=""/>
    <s v=""/>
    <s v=""/>
    <d v="2022-12-22T00:00:00"/>
    <d v="2023-01-13T00:00:00"/>
    <n v="2274"/>
    <s v="P0723-462055-004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1"/>
    <x v="81"/>
    <d v="2023-05-06T00:00:00"/>
    <d v="2023-01-06T00:00:00"/>
    <s v="Past"/>
    <n v="120"/>
    <m/>
    <n v="120"/>
    <n v="272880"/>
    <m/>
    <x v="2"/>
  </r>
  <r>
    <n v="6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s v=""/>
    <d v="2023-12-31T00:00:00"/>
    <d v="2024-01-31T00:00:00"/>
    <x v="3"/>
    <n v="85136912"/>
    <s v="2nd"/>
    <x v="4"/>
    <d v="2023-06-05T00:00:00"/>
    <n v="0"/>
    <n v="0"/>
    <s v="Ship"/>
    <s v="STOP"/>
    <s v=""/>
    <d v="2023-07-30T00:00:00"/>
    <s v=""/>
    <s v=""/>
    <s v=""/>
    <s v=""/>
    <s v=""/>
    <s v=""/>
    <s v=""/>
    <s v=""/>
    <n v="0"/>
    <s v=""/>
    <s v=""/>
    <s v=""/>
    <d v="2023-02-07T00:00:00"/>
    <s v="23/02/07"/>
    <d v="2023-02-07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4-11T00:00:00"/>
    <s v="_x000a_"/>
    <d v="2023-04-11T00:00:00"/>
    <s v=""/>
    <d v="2023-01-25T00:00:00"/>
    <s v=""/>
    <n v="0"/>
    <s v=""/>
    <s v=""/>
    <s v=""/>
    <d v="2023-04-25T00:00:00"/>
    <s v=""/>
    <d v="2023-04-25T00:00:00"/>
    <s v=""/>
    <d v="2023-01-25T00:00:00"/>
    <s v=""/>
    <n v="0"/>
    <s v=""/>
    <s v=""/>
    <n v="36"/>
    <n v="18"/>
    <n v="18"/>
    <n v="24"/>
    <n v="1000"/>
    <s v="Y"/>
    <s v="N"/>
    <s v=""/>
    <s v="Need the manual update  PO - 1/10"/>
    <s v="2023/06/30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6-20T00:00:00"/>
    <d v="2023-04-11T00:00:00"/>
    <s v="Past"/>
    <n v="70"/>
    <m/>
    <n v="70"/>
    <n v="0"/>
    <m/>
    <x v="0"/>
  </r>
  <r>
    <n v="6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3"/>
    <s v="3rd"/>
    <x v="5"/>
    <d v="2023-08-07T00:00:00"/>
    <n v="1200"/>
    <n v="312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d v="2023-04-21T00:00:00"/>
    <s v=""/>
    <d v="2023-03-05T00:00:00"/>
    <d v="2023-04-20T00:00:00"/>
    <n v="1600"/>
    <s v="F0723-0005092034-002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05T00:00:00"/>
    <s v=""/>
    <n v="0"/>
    <s v=""/>
    <s v=""/>
    <s v=""/>
    <d v="2023-08-10T00:00:00"/>
    <s v="(23/08/10)"/>
    <d v="2023-07-28T00:00:00"/>
    <s v=""/>
    <d v="2023-01-24T00:00:00"/>
    <s v=""/>
    <n v="0"/>
    <s v=""/>
    <s v=""/>
    <n v="36"/>
    <n v="18"/>
    <n v="18"/>
    <n v="24"/>
    <n v="0"/>
    <s v="Y"/>
    <s v="N"/>
    <s v=""/>
    <s v=""/>
    <s v="2023/08/21"/>
    <n v="7"/>
    <n v="33"/>
    <s v="IN"/>
    <s v="IN"/>
    <s v="N"/>
    <d v="2022-12-15T09:01:31"/>
    <s v="00651092"/>
    <s v="KAWASAKI Kenta[FRIN:Production Planning](川﨑 健太)"/>
    <s v="Production Plan Excel"/>
    <d v="2023-07-12T10:28:40"/>
    <s v="00651092"/>
    <s v="KAWASAKI Kenta[FRIN:Production Planning](川﨑 健太)"/>
    <s v="Production Plan Excel"/>
    <x v="1"/>
    <x v="81"/>
    <d v="2023-08-21T00:00:00"/>
    <d v="2023-07-27T00:00:00"/>
    <s v="Y"/>
    <n v="25"/>
    <m/>
    <n v="25"/>
    <n v="30000"/>
    <m/>
    <x v="3"/>
  </r>
  <r>
    <n v="6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4995407"/>
    <s v="1st"/>
    <x v="2"/>
    <d v="2023-01-02T00:00:00"/>
    <n v="4278"/>
    <n v="1112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3T00:00:00"/>
    <n v="4278"/>
    <s v="T0723-462055-003"/>
    <s v="05 : Vendor Accepted"/>
    <s v=""/>
    <d v="2022-11-24T00:00:00"/>
    <s v=""/>
    <s v=""/>
    <s v=""/>
    <s v=""/>
    <d v="2022-11-24T00:00:00"/>
    <n v="4278"/>
    <s v="P0723-462055-003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5-06T00:00:00"/>
    <d v="2022-11-18T00:00:00"/>
    <s v="Past"/>
    <n v="169"/>
    <m/>
    <n v="169"/>
    <n v="722982"/>
    <m/>
    <x v="2"/>
  </r>
  <r>
    <n v="6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187362"/>
    <s v="2nd"/>
    <x v="2"/>
    <d v="2023-01-02T00:00:00"/>
    <n v="3108"/>
    <n v="8081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04T00:00:00"/>
    <n v="3114"/>
    <s v="F0723-0005140585-002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3T00:00:00"/>
    <n v="3108"/>
    <s v="T0723-462055-005"/>
    <s v="05 : Vendor Accepted"/>
    <s v=""/>
    <d v="2023-01-10T00:00:00"/>
    <s v=""/>
    <s v=""/>
    <s v=""/>
    <d v="2023-01-03T00:00:00"/>
    <d v="2023-01-13T00:00:00"/>
    <n v="3108"/>
    <s v="P0723-462055-005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2"/>
    <d v="2023-06-05T00:00:00"/>
    <d v="2023-01-06T00:00:00"/>
    <s v="Past"/>
    <n v="150"/>
    <m/>
    <n v="150"/>
    <n v="466200"/>
    <m/>
    <x v="2"/>
  </r>
  <r>
    <n v="6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224362"/>
    <s v="3rd"/>
    <x v="8"/>
    <d v="2023-07-03T00:00:00"/>
    <n v="1908"/>
    <n v="4961"/>
    <s v="Ship"/>
    <s v="Ph3(Adj)"/>
    <s v=""/>
    <d v="2023-09-05T00:00:00"/>
    <d v="2023-09-05T00:00:00"/>
    <s v=""/>
    <s v=""/>
    <s v=""/>
    <s v=""/>
    <s v=""/>
    <s v=""/>
    <s v=""/>
    <n v="0"/>
    <s v=""/>
    <s v=""/>
    <s v=""/>
    <d v="2023-03-24T00:00:00"/>
    <s v=""/>
    <d v="2023-03-24T00:00:00"/>
    <s v=""/>
    <d v="2023-02-23T00:00:00"/>
    <d v="2023-03-24T00:00:00"/>
    <n v="1900"/>
    <s v="F0723-0005140585-004"/>
    <s v="05 : Vendor Accepted"/>
    <s v=""/>
    <s v=""/>
    <s v=""/>
    <s v=""/>
    <s v=""/>
    <s v=""/>
    <s v=""/>
    <n v="0"/>
    <s v=""/>
    <s v=""/>
    <s v=""/>
    <d v="2023-06-29T00:00:00"/>
    <s v="(23/06/27)_x000a_"/>
    <d v="2023-06-23T00:00:00"/>
    <s v=""/>
    <d v="2023-04-05T00:00:00"/>
    <d v="2023-06-28T00:00:00"/>
    <n v="1908"/>
    <s v="T0723-462055-007"/>
    <s v="15 : Vendor Accepted(Updated)"/>
    <s v=""/>
    <d v="2023-07-11T00:00:00"/>
    <s v="(23/07/04)"/>
    <d v="2023-07-07T00:00:00"/>
    <s v=""/>
    <d v="2023-04-05T00:00:00"/>
    <d v="2023-07-07T00:00:00"/>
    <n v="1908"/>
    <s v="P0723-462055-007"/>
    <s v="03 : Approved"/>
    <n v="36"/>
    <n v="18"/>
    <n v="18"/>
    <n v="24"/>
    <n v="0"/>
    <s v="Y"/>
    <s v="N"/>
    <s v=""/>
    <s v=""/>
    <s v="2023/07/27"/>
    <n v="7"/>
    <n v="33"/>
    <s v="IN"/>
    <s v="IN"/>
    <s v="N"/>
    <d v="2023-01-05T13:54:11"/>
    <s v="00651092"/>
    <s v="KAWASAKI Kenta[FRIN:Production Planning](川﨑 健太)"/>
    <s v="Production Plan Excel"/>
    <d v="2023-07-07T17:19:57"/>
    <s v="00430107"/>
    <s v="HIRAI Rie[UQFR:UQEU Merchanding Planning (Paris Office)]"/>
    <s v="Update From PO"/>
    <x v="1"/>
    <x v="82"/>
    <d v="2023-07-27T00:00:00"/>
    <d v="2023-06-29T00:00:00"/>
    <s v="Past"/>
    <n v="28"/>
    <m/>
    <n v="28"/>
    <n v="53424"/>
    <m/>
    <x v="3"/>
  </r>
  <r>
    <n v="67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77"/>
    <s v="1st"/>
    <x v="1"/>
    <d v="2023-03-06T00:00:00"/>
    <n v="11256"/>
    <n v="2701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1256"/>
    <s v="T0823-459786-003"/>
    <s v="05 : Vendor Accepted"/>
    <s v=""/>
    <d v="2023-02-14T00:00:00"/>
    <s v="23/02/14"/>
    <s v=""/>
    <s v=""/>
    <s v=""/>
    <d v="2023-03-16T00:00:00"/>
    <n v="11256"/>
    <s v="P0823-459786-001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13T00:00:00"/>
    <d v="2022-12-27T00:00:00"/>
    <s v="Past"/>
    <n v="137"/>
    <m/>
    <n v="137"/>
    <n v="1542072"/>
    <m/>
    <x v="2"/>
  </r>
  <r>
    <n v="67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70017"/>
    <s v="2nd"/>
    <x v="4"/>
    <d v="2023-06-05T00:00:00"/>
    <n v="3720"/>
    <n v="8928"/>
    <s v="Ship"/>
    <s v="Ph2"/>
    <s v=""/>
    <d v="2023-07-15T00:00:00"/>
    <d v="2023-07-15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2T00:00:00"/>
    <n v="3500"/>
    <s v="F0823-0005128330-002"/>
    <s v="05 : Vendor Accepted"/>
    <s v=""/>
    <s v=""/>
    <s v="(23/04/04)"/>
    <s v=""/>
    <s v=""/>
    <s v=""/>
    <s v=""/>
    <n v="0"/>
    <s v=""/>
    <s v=""/>
    <s v=""/>
    <d v="2023-04-04T00:00:00"/>
    <s v="23/04/04_x000a_"/>
    <d v="2023-04-25T00:00:00"/>
    <s v=""/>
    <d v="2022-12-25T00:00:00"/>
    <d v="2023-03-31T00:00:00"/>
    <n v="3720"/>
    <s v="T0823-459786-005"/>
    <s v="05 : Vendor Accepted"/>
    <s v=""/>
    <d v="2023-04-25T00:00:00"/>
    <s v="23/04/25"/>
    <d v="2023-05-16T00:00:00"/>
    <s v=""/>
    <d v="2022-12-25T00:00:00"/>
    <d v="2023-04-18T00:00:00"/>
    <n v="3720"/>
    <s v="P0823-459786-003"/>
    <s v="05 : Vendor Accepted"/>
    <n v="36"/>
    <n v="24"/>
    <n v="24"/>
    <n v="24"/>
    <n v="0"/>
    <s v="Y"/>
    <s v="N"/>
    <s v=""/>
    <s v=""/>
    <s v="2023/06/26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6-26T00:00:00"/>
    <d v="2023-04-04T00:00:00"/>
    <s v="Past"/>
    <n v="83"/>
    <m/>
    <n v="83"/>
    <n v="308760"/>
    <m/>
    <x v="2"/>
  </r>
  <r>
    <n v="68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80"/>
    <s v="3rd"/>
    <x v="8"/>
    <d v="2023-07-03T00:00:00"/>
    <n v="7032"/>
    <n v="16877"/>
    <s v="Ship"/>
    <s v="Ph2"/>
    <s v=""/>
    <d v="2023-08-10T00:00:00"/>
    <d v="2023-08-10T00:00:00"/>
    <s v=""/>
    <s v=""/>
    <s v=""/>
    <s v=""/>
    <s v=""/>
    <s v=""/>
    <s v=""/>
    <n v="0"/>
    <s v=""/>
    <s v=""/>
    <s v=""/>
    <d v="2023-03-03T00:00:00"/>
    <s v="23/03/03"/>
    <d v="2023-01-31T00:00:00"/>
    <s v=""/>
    <d v="2022-12-25T00:00:00"/>
    <d v="2023-01-05T00:00:00"/>
    <n v="7500"/>
    <s v="F0823-0005128330-001"/>
    <s v="05 : Vendor Accepted"/>
    <s v=""/>
    <s v=""/>
    <s v=""/>
    <s v=""/>
    <s v=""/>
    <s v=""/>
    <s v=""/>
    <n v="0"/>
    <s v=""/>
    <s v=""/>
    <s v=""/>
    <d v="2023-05-09T00:00:00"/>
    <s v="_x000a_"/>
    <d v="2023-05-09T00:00:00"/>
    <s v=""/>
    <d v="2023-03-05T00:00:00"/>
    <d v="2023-05-05T00:00:00"/>
    <n v="7032"/>
    <s v="T0823-459786-006"/>
    <s v="05 : Vendor Accepted"/>
    <s v=""/>
    <d v="2023-06-16T00:00:00"/>
    <s v=""/>
    <d v="2023-06-20T00:00:00"/>
    <s v=""/>
    <d v="2023-03-05T00:00:00"/>
    <d v="2023-06-14T00:00:00"/>
    <n v="7032"/>
    <s v="P0823-459786-004"/>
    <s v="05 : Vendor Accepted"/>
    <n v="36"/>
    <n v="24"/>
    <n v="24"/>
    <n v="24"/>
    <n v="0"/>
    <s v="Y"/>
    <s v="N"/>
    <s v=""/>
    <s v=""/>
    <s v="2023/07/22"/>
    <n v="7"/>
    <n v="12"/>
    <s v="IN"/>
    <s v="IN"/>
    <s v="N"/>
    <d v="2022-12-21T23:49:42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83"/>
    <d v="2023-07-22T00:00:00"/>
    <d v="2023-05-09T00:00:00"/>
    <s v="Past"/>
    <n v="74"/>
    <m/>
    <n v="74"/>
    <n v="520368"/>
    <m/>
    <x v="2"/>
  </r>
  <r>
    <n v="681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70018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d v="2023-06-06T00:00:00"/>
    <s v="23/05/26"/>
    <d v="2023-05-26T00:00:00"/>
    <s v=""/>
    <d v="2023-03-06T00:00:00"/>
    <s v=""/>
    <n v="0"/>
    <s v=""/>
    <s v=""/>
    <s v=""/>
    <s v=""/>
    <s v=""/>
    <s v=""/>
    <s v=""/>
    <s v=""/>
    <s v=""/>
    <n v="0"/>
    <s v=""/>
    <s v=""/>
    <s v=""/>
    <d v="2023-07-07T00:00:00"/>
    <s v="23/07/05_x000a_"/>
    <d v="2023-06-30T00:00:00"/>
    <s v=""/>
    <d v="2023-03-05T00:00:00"/>
    <s v=""/>
    <n v="0"/>
    <s v=""/>
    <s v=""/>
    <s v=""/>
    <d v="2023-07-17T00:00:00"/>
    <s v="23/07/14"/>
    <d v="2023-07-14T00:00:00"/>
    <s v=""/>
    <d v="2023-03-05T00:00:00"/>
    <s v=""/>
    <n v="0"/>
    <s v=""/>
    <s v=""/>
    <n v="36"/>
    <n v="24"/>
    <n v="24"/>
    <n v="24"/>
    <n v="0"/>
    <s v="Y"/>
    <s v="N"/>
    <s v=""/>
    <s v=""/>
    <s v="2023/07/27"/>
    <n v="7"/>
    <n v="12"/>
    <s v="IN"/>
    <s v="IN"/>
    <s v="N"/>
    <d v="2022-12-22T00:52:08"/>
    <s v="00651092"/>
    <s v="KAWASAKI Kenta[FRIN:Production Planning](川﨑 健太)"/>
    <s v="Production Plan Excel"/>
    <d v="2023-06-19T19:33:05"/>
    <s v="plnprp20615bl01PrdplnSend"/>
    <s v=""/>
    <s v="Fix Flag Update"/>
    <x v="1"/>
    <x v="83"/>
    <d v="2023-07-27T00:00:00"/>
    <d v="2023-07-07T00:00:00"/>
    <s v="Past"/>
    <n v="20"/>
    <m/>
    <n v="20"/>
    <n v="0"/>
    <m/>
    <x v="3"/>
  </r>
  <r>
    <n v="682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83"/>
    <s v="5th"/>
    <x v="5"/>
    <d v="2023-08-07T00:00:00"/>
    <n v="0"/>
    <n v="0"/>
    <s v="Ship"/>
    <s v="Ph3(Adj)"/>
    <s v=""/>
    <d v="2023-08-30T00:00:00"/>
    <s v=""/>
    <s v=""/>
    <s v=""/>
    <s v=""/>
    <s v=""/>
    <s v=""/>
    <s v=""/>
    <s v=""/>
    <n v="0"/>
    <s v=""/>
    <s v=""/>
    <s v=""/>
    <d v="2023-06-21T00:00:00"/>
    <s v="(23/06/09)"/>
    <d v="2023-06-09T00:00:00"/>
    <s v=""/>
    <d v="2023-03-05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07T00:00:00"/>
    <s v=""/>
    <d v="2023-04-05T00:00:00"/>
    <s v=""/>
    <n v="0"/>
    <s v=""/>
    <s v=""/>
    <s v=""/>
    <d v="2023-07-28T00:00:00"/>
    <s v="23/07/28"/>
    <d v="2023-07-28T00:00:00"/>
    <s v=""/>
    <d v="2023-03-05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1T23:49:42"/>
    <s v="00651092"/>
    <s v="KAWASAKI Kenta[FRIN:Production Planning](川﨑 健太)"/>
    <s v="Production Plan Excel"/>
    <d v="2023-06-30T19:35:16"/>
    <s v="plnprp20615bl01PrdplnSend"/>
    <s v=""/>
    <s v="Fix Flag Update"/>
    <x v="1"/>
    <x v="83"/>
    <d v="2023-08-11T00:00:00"/>
    <d v="2023-07-14T00:00:00"/>
    <s v="Y"/>
    <n v="28"/>
    <m/>
    <n v="28"/>
    <n v="0"/>
    <m/>
    <x v="3"/>
  </r>
  <r>
    <n v="683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0"/>
    <s v="6th"/>
    <x v="5"/>
    <d v="2023-08-07T00:00:00"/>
    <n v="4000"/>
    <n v="9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(23/06/30)"/>
    <d v="2023-06-30T00:00:00"/>
    <s v=""/>
    <d v="2023-03-05T00:00:00"/>
    <d v="2023-07-05T00:00:00"/>
    <n v="4000"/>
    <s v="F0823-0005128330-003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7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7"/>
    <n v="7"/>
    <n v="12"/>
    <s v="IN"/>
    <s v="IN"/>
    <s v="N"/>
    <d v="2023-03-04T22:37:33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7T00:00:00"/>
    <d v="2023-08-04T00:00:00"/>
    <s v="Y"/>
    <n v="23"/>
    <m/>
    <n v="23"/>
    <n v="92000"/>
    <m/>
    <x v="3"/>
  </r>
  <r>
    <n v="684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508244"/>
    <s v="7th"/>
    <x v="9"/>
    <d v="2023-09-18T00:00:00"/>
    <n v="3000"/>
    <n v="7200"/>
    <s v="Ship"/>
    <s v="Ph3(Adj)"/>
    <s v=""/>
    <d v="2023-10-10T00:00:00"/>
    <s v=""/>
    <d v="2023-10-10T00:00:00"/>
    <s v=""/>
    <s v=""/>
    <s v=""/>
    <s v=""/>
    <d v="2023-04-18T00:00:00"/>
    <s v=""/>
    <n v="0"/>
    <s v=""/>
    <s v=""/>
    <s v=""/>
    <d v="2023-08-01T00:00:00"/>
    <s v="(23/07/21)"/>
    <d v="2023-07-21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08-31T00:00:00"/>
    <s v="(23/08/25)_x000a_"/>
    <d v="2023-08-25T00:00:00"/>
    <s v=""/>
    <d v="2023-04-18T00:00:00"/>
    <s v=""/>
    <n v="0"/>
    <s v=""/>
    <s v=""/>
    <s v=""/>
    <d v="2023-09-11T00:00:00"/>
    <s v="(23/09/04)"/>
    <d v="2023-09-08T00:00:00"/>
    <s v=""/>
    <d v="2023-04-18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3-04-18T23:30:32"/>
    <s v="APIPRM223"/>
    <s v=""/>
    <s v="Automatic Planning"/>
    <d v="2023-07-01T13:45:28"/>
    <s v="plnprp20501bl02PrdPlnDLAnsIf"/>
    <s v=""/>
    <s v="DL Answered(SPL)"/>
    <x v="1"/>
    <x v="83"/>
    <d v="2023-09-21T00:00:00"/>
    <d v="2023-08-31T00:00:00"/>
    <s v="Y"/>
    <n v="21"/>
    <m/>
    <n v="21"/>
    <n v="63000"/>
    <m/>
    <x v="3"/>
  </r>
  <r>
    <n v="685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89"/>
    <s v="8th"/>
    <x v="9"/>
    <d v="2023-09-04T00:00:00"/>
    <n v="5000"/>
    <n v="12000"/>
    <s v="Ship"/>
    <s v="Ph3(Adj)"/>
    <s v=""/>
    <d v="2023-10-15T00:00:00"/>
    <s v=""/>
    <s v=""/>
    <s v=""/>
    <s v=""/>
    <s v=""/>
    <s v=""/>
    <s v=""/>
    <s v=""/>
    <n v="0"/>
    <s v=""/>
    <s v=""/>
    <s v=""/>
    <d v="2023-08-07T00:00:00"/>
    <s v="(23/07/28)"/>
    <d v="2023-07-28T00:00:00"/>
    <s v=""/>
    <d v="2023-04-06T00:00:00"/>
    <s v=""/>
    <n v="0"/>
    <s v=""/>
    <s v=""/>
    <s v=""/>
    <s v=""/>
    <s v=""/>
    <s v=""/>
    <s v=""/>
    <s v=""/>
    <s v=""/>
    <n v="0"/>
    <s v=""/>
    <s v=""/>
    <s v=""/>
    <d v="2023-09-06T00:00:00"/>
    <s v="(23/09/01)_x000a_"/>
    <d v="2023-09-01T00:00:00"/>
    <s v=""/>
    <d v="2023-04-06T00:00:00"/>
    <s v=""/>
    <n v="0"/>
    <s v=""/>
    <s v=""/>
    <s v=""/>
    <d v="2023-09-15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6"/>
    <n v="7"/>
    <n v="12"/>
    <s v="IN"/>
    <s v="IN"/>
    <s v="N"/>
    <d v="2023-03-04T22:37:33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6T00:00:00"/>
    <d v="2023-09-06T00:00:00"/>
    <s v="Y"/>
    <n v="20"/>
    <m/>
    <n v="20"/>
    <n v="100000"/>
    <m/>
    <x v="3"/>
  </r>
  <r>
    <n v="686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1"/>
    <s v="9th-1"/>
    <x v="9"/>
    <d v="2023-09-04T00:00:00"/>
    <n v="1900"/>
    <n v="4560"/>
    <s v="Ship"/>
    <s v="Ph3(Adj)"/>
    <s v=""/>
    <d v="2023-10-30T00:00:00"/>
    <s v=""/>
    <s v=""/>
    <s v=""/>
    <s v=""/>
    <s v=""/>
    <s v=""/>
    <s v=""/>
    <s v=""/>
    <n v="0"/>
    <s v=""/>
    <s v=""/>
    <s v=""/>
    <d v="2023-07-28T00:00:00"/>
    <s v="(23/07/28)"/>
    <d v="2023-08-11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3-09-20T00:00:00"/>
    <s v="23/09/12_x000a_"/>
    <d v="2023-09-08T00:00:00"/>
    <s v=""/>
    <d v="2023-03-28T00:00:00"/>
    <s v=""/>
    <n v="0"/>
    <s v=""/>
    <s v=""/>
    <s v=""/>
    <d v="2023-09-29T00:00:00"/>
    <s v="23/09/22"/>
    <d v="2023-09-22T00:00:00"/>
    <s v=""/>
    <d v="2023-03-05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3-03-04T22:37:33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39900"/>
    <m/>
    <x v="3"/>
  </r>
  <r>
    <n v="687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94"/>
    <s v="9th-2"/>
    <x v="9"/>
    <d v="2023-09-04T00:00:00"/>
    <n v="2600"/>
    <n v="6240"/>
    <s v="Ship"/>
    <s v="Ph3(Adj)"/>
    <s v=""/>
    <d v="2023-10-30T00:00:00"/>
    <s v=""/>
    <s v=""/>
    <s v=""/>
    <s v=""/>
    <s v=""/>
    <s v=""/>
    <s v=""/>
    <s v=""/>
    <n v="0"/>
    <s v=""/>
    <s v=""/>
    <s v=""/>
    <d v="2023-08-16T00:00:00"/>
    <s v="(23/08/16)"/>
    <d v="2023-08-11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0T00:00:00"/>
    <s v="(23/09/15)_x000a_"/>
    <d v="2023-09-15T00:00:00"/>
    <s v=""/>
    <d v="2023-05-29T00:00:00"/>
    <s v=""/>
    <n v="0"/>
    <s v=""/>
    <s v=""/>
    <s v=""/>
    <d v="2023-09-29T00:00:00"/>
    <s v="(23/09/27)"/>
    <d v="2023-09-22T00:00:00"/>
    <s v=""/>
    <d v="2023-05-29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2-12-21T23:49:42"/>
    <s v="00651092"/>
    <s v="KAWASAKI Kenta[FRIN:Production Planning](川﨑 健太)"/>
    <s v="Production Plan Excel"/>
    <d v="2023-06-26T08:37:39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54600"/>
    <m/>
    <x v="3"/>
  </r>
  <r>
    <n v="68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95"/>
    <s v="10th"/>
    <x v="7"/>
    <d v="2023-10-02T00:00:00"/>
    <n v="0"/>
    <n v="0"/>
    <s v="Ship"/>
    <s v="Ph3(Stk)"/>
    <s v=""/>
    <d v="2023-11-15T00:00:00"/>
    <s v=""/>
    <s v=""/>
    <s v=""/>
    <s v=""/>
    <s v=""/>
    <s v=""/>
    <s v=""/>
    <s v=""/>
    <n v="0"/>
    <s v=""/>
    <s v=""/>
    <s v=""/>
    <d v="2023-09-06T00:00:00"/>
    <s v="(23/08/30)"/>
    <d v="2023-08-25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9T00:00:00"/>
    <s v="(23/09/29)_x000a_"/>
    <d v="2023-09-29T00:00:00"/>
    <s v=""/>
    <d v="2023-05-29T00:00:00"/>
    <s v=""/>
    <n v="0"/>
    <s v=""/>
    <s v=""/>
    <s v=""/>
    <d v="2023-10-10T00:00:00"/>
    <s v="(23/10/10)"/>
    <d v="2023-10-13T00:00:00"/>
    <s v=""/>
    <d v="2023-05-29T00:00:00"/>
    <s v=""/>
    <n v="0"/>
    <s v=""/>
    <s v=""/>
    <n v="36"/>
    <n v="24"/>
    <n v="24"/>
    <n v="24"/>
    <n v="0"/>
    <s v="Y"/>
    <s v="N"/>
    <s v=""/>
    <s v=""/>
    <s v="2023/10/27"/>
    <n v="7"/>
    <n v="12"/>
    <s v="IN"/>
    <s v="IN"/>
    <s v="N"/>
    <d v="2022-12-21T23:49:42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0"/>
    <x v="83"/>
    <d v="2023-10-27T00:00:00"/>
    <d v="2023-09-29T00:00:00"/>
    <s v="Y"/>
    <n v="28"/>
    <m/>
    <n v="28"/>
    <n v="0"/>
    <m/>
    <x v="1"/>
  </r>
  <r>
    <n v="68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5"/>
    <s v="1st"/>
    <x v="1"/>
    <d v="2023-03-06T00:00:00"/>
    <n v="3360"/>
    <n v="806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d v="2022-12-28T00:00:00"/>
    <n v="3360"/>
    <s v="F0823-0005128940-001"/>
    <s v="05 : Vendor Accepted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360"/>
    <s v="T0823-459786-004"/>
    <s v="05 : Vendor Accepted"/>
    <s v=""/>
    <d v="2023-02-14T00:00:00"/>
    <s v="23/02/14"/>
    <s v=""/>
    <s v=""/>
    <d v="2022-12-27T00:00:00"/>
    <d v="2023-03-16T00:00:00"/>
    <n v="3360"/>
    <s v="P0823-459786-002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13T00:00:00"/>
    <d v="2022-12-28T00:00:00"/>
    <s v="Past"/>
    <n v="136"/>
    <m/>
    <n v="136"/>
    <n v="456960"/>
    <m/>
    <x v="2"/>
  </r>
  <r>
    <n v="69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6"/>
    <s v="2nd"/>
    <x v="5"/>
    <d v="2023-08-07T00:00:00"/>
    <n v="900"/>
    <n v="2160"/>
    <s v="Ship"/>
    <s v="Ph3(Adj)"/>
    <s v=""/>
    <d v="2023-08-30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0T00:00:00"/>
    <n v="900"/>
    <s v="F0823-0005128940-002"/>
    <s v="05 : Vendor Accepted"/>
    <d v="2023-07-14T00:00:00"/>
    <s v=""/>
    <s v=""/>
    <s v=""/>
    <s v=""/>
    <s v=""/>
    <s v=""/>
    <n v="0"/>
    <s v=""/>
    <s v=""/>
    <s v=""/>
    <d v="2023-07-20T00:00:00"/>
    <s v="(23/07/20)_x000a_"/>
    <d v="2023-07-14T00:00:00"/>
    <s v=""/>
    <d v="2023-05-29T00:00:00"/>
    <s v=""/>
    <n v="0"/>
    <s v=""/>
    <s v=""/>
    <s v=""/>
    <d v="2023-08-01T00:00:00"/>
    <s v="(23/08/01)"/>
    <d v="2023-07-28T00:00:00"/>
    <s v=""/>
    <d v="2023-05-29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2T00:52:08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4"/>
    <d v="2023-08-11T00:00:00"/>
    <d v="2023-07-20T00:00:00"/>
    <s v="Y"/>
    <n v="22"/>
    <m/>
    <n v="22"/>
    <n v="19800"/>
    <m/>
    <x v="3"/>
  </r>
  <r>
    <n v="69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1020"/>
    <s v="1st"/>
    <x v="6"/>
    <d v="2023-05-01T00:00:00"/>
    <n v="0"/>
    <n v="0"/>
    <s v="Ship"/>
    <s v="STOP"/>
    <s v="●"/>
    <d v="2023-06-18T00:00:00"/>
    <s v=""/>
    <d v="2023-06-18T00:00:00"/>
    <s v=""/>
    <s v=""/>
    <s v=""/>
    <s v=""/>
    <d v="2023-05-09T00:00:00"/>
    <s v=""/>
    <n v="0"/>
    <s v=""/>
    <s v=""/>
    <s v=""/>
    <s v=""/>
    <s v=""/>
    <s v=""/>
    <s v=""/>
    <d v="2023-05-15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15T00:00:00"/>
    <s v=""/>
    <n v="0"/>
    <s v=""/>
    <s v=""/>
    <s v=""/>
    <s v=""/>
    <s v=""/>
    <s v=""/>
    <s v=""/>
    <d v="2023-05-15T00:00:00"/>
    <s v=""/>
    <n v="0"/>
    <s v=""/>
    <s v=""/>
    <n v="12"/>
    <n v="8"/>
    <n v="8"/>
    <n v="12"/>
    <n v="1300"/>
    <s v="Y"/>
    <s v="N"/>
    <s v=""/>
    <s v=""/>
    <s v="2023/05/30"/>
    <n v="7"/>
    <n v="12"/>
    <s v="IN"/>
    <s v="IN"/>
    <s v="N"/>
    <d v="2023-05-09T23:30:28"/>
    <s v="APIPRM223"/>
    <s v=""/>
    <s v="Automatic Planning"/>
    <d v="2023-05-31T23:30:43"/>
    <s v="APIPRM223"/>
    <s v=""/>
    <s v="Automatic Planning"/>
    <x v="0"/>
    <x v="72"/>
    <d v="2023-05-30T00:00:00"/>
    <s v=""/>
    <s v="Y"/>
    <s v=""/>
    <m/>
    <s v=""/>
    <s v=""/>
    <m/>
    <x v="0"/>
  </r>
  <r>
    <n v="69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249970"/>
    <s v="2nd-1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(23/04/18)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(23/04/25)_x000a_"/>
    <s v=""/>
    <s v=""/>
    <s v=""/>
    <s v=""/>
    <n v="0"/>
    <s v=""/>
    <s v=""/>
    <s v=""/>
    <d v="2023-02-21T00:00:00"/>
    <s v="(23/05/16)"/>
    <s v=""/>
    <s v=""/>
    <s v=""/>
    <s v=""/>
    <n v="0"/>
    <s v=""/>
    <s v=""/>
    <n v="12"/>
    <n v="8"/>
    <n v="8"/>
    <n v="12"/>
    <n v="0"/>
    <s v="Y"/>
    <s v="N"/>
    <s v=""/>
    <s v=""/>
    <s v="2023/06/26"/>
    <n v="7"/>
    <n v="12"/>
    <s v="IN"/>
    <s v="IN"/>
    <s v="N"/>
    <d v="2023-01-12T06:01:25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6-26T00:00:00"/>
    <d v="2023-01-24T00:00:00"/>
    <s v="Past"/>
    <n v="153"/>
    <m/>
    <n v="153"/>
    <n v="0"/>
    <m/>
    <x v="0"/>
  </r>
  <r>
    <n v="69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308260"/>
    <s v="2nd-2"/>
    <x v="4"/>
    <d v="2023-06-05T00:00:00"/>
    <n v="792"/>
    <n v="4198"/>
    <s v="Ship"/>
    <s v="Ph2"/>
    <s v=""/>
    <d v="2023-07-15T00:00:00"/>
    <d v="2023-07-15T00:00:00"/>
    <d v="2023-07-15T00:00:00"/>
    <s v=""/>
    <s v=""/>
    <s v=""/>
    <s v=""/>
    <s v=""/>
    <s v=""/>
    <n v="0"/>
    <s v=""/>
    <s v=""/>
    <s v=""/>
    <d v="2023-02-28T00:00:00"/>
    <s v="23/02/28"/>
    <s v=""/>
    <s v=""/>
    <s v=""/>
    <d v="2023-03-02T00:00:00"/>
    <n v="800"/>
    <s v="F0823-0005122079-001"/>
    <s v="05 : Vendor Accepted"/>
    <s v=""/>
    <s v=""/>
    <s v=""/>
    <s v=""/>
    <s v=""/>
    <s v=""/>
    <s v=""/>
    <n v="0"/>
    <s v=""/>
    <s v=""/>
    <s v=""/>
    <d v="2023-03-07T00:00:00"/>
    <s v="23/03/07_x000a_"/>
    <s v=""/>
    <s v=""/>
    <s v=""/>
    <d v="2023-03-02T00:00:00"/>
    <n v="792"/>
    <s v="T0823-460324-005"/>
    <s v="15 : Vendor Accepted(Updated)"/>
    <s v=""/>
    <d v="2023-03-14T00:00:00"/>
    <s v="23/03/14"/>
    <s v=""/>
    <s v=""/>
    <s v=""/>
    <d v="2023-03-10T00:00:00"/>
    <n v="792"/>
    <s v="P0823-460324-004"/>
    <s v="05 : Vendor Accepted"/>
    <n v="12"/>
    <n v="8"/>
    <n v="8"/>
    <n v="12"/>
    <n v="0"/>
    <s v="Y"/>
    <s v="N"/>
    <s v=""/>
    <s v=""/>
    <s v="2023/06/26"/>
    <n v="7"/>
    <n v="12"/>
    <s v="IN"/>
    <s v="IN"/>
    <s v="N"/>
    <d v="2023-01-27T23:47:55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26T00:00:00"/>
    <d v="2023-03-07T00:00:00"/>
    <s v="Past"/>
    <n v="111"/>
    <m/>
    <n v="111"/>
    <n v="87912"/>
    <m/>
    <x v="2"/>
  </r>
  <r>
    <n v="69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1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8/27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8-27T00:00:00"/>
    <s v=""/>
    <s v="Y"/>
    <s v=""/>
    <m/>
    <s v=""/>
    <s v=""/>
    <m/>
    <x v="0"/>
  </r>
  <r>
    <n v="69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461062"/>
    <s v="4th"/>
    <x v="5"/>
    <d v="2023-08-07T00:00:00"/>
    <n v="1500"/>
    <n v="7950"/>
    <s v="Ship"/>
    <s v="Ph3(Adj)"/>
    <s v=""/>
    <d v="2023-09-19T00:00:00"/>
    <s v=""/>
    <s v=""/>
    <s v=""/>
    <s v=""/>
    <s v=""/>
    <s v=""/>
    <s v=""/>
    <s v=""/>
    <n v="0"/>
    <s v=""/>
    <s v=""/>
    <s v=""/>
    <d v="2023-04-25T00:00:00"/>
    <s v="(23/04/18)"/>
    <s v=""/>
    <s v=""/>
    <s v=""/>
    <d v="2023-04-21T00:00:00"/>
    <n v="1500"/>
    <s v="F0823-0005122079-002"/>
    <s v="05 : Vendor Accepted"/>
    <s v=""/>
    <s v=""/>
    <s v=""/>
    <s v=""/>
    <s v=""/>
    <s v=""/>
    <s v=""/>
    <n v="0"/>
    <s v=""/>
    <s v=""/>
    <s v=""/>
    <d v="2023-08-10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12"/>
    <n v="8"/>
    <n v="8"/>
    <n v="12"/>
    <n v="0"/>
    <s v="Y"/>
    <s v="N"/>
    <s v=""/>
    <s v=""/>
    <s v="2023/08/31"/>
    <n v="7"/>
    <n v="12"/>
    <s v="IN"/>
    <s v="IN"/>
    <s v="N"/>
    <d v="2023-03-24T02:22:23"/>
    <s v="00651092"/>
    <s v="KAWASAKI Kenta[FRIN:Production Planning](川﨑 健太)"/>
    <s v="Production View"/>
    <d v="2023-07-08T12:15:28"/>
    <s v="plnprp20501bl02PrdPlnDLAnsIf"/>
    <s v=""/>
    <s v="DL Answered(SPL)"/>
    <x v="1"/>
    <x v="72"/>
    <d v="2023-08-31T00:00:00"/>
    <d v="2023-08-10T00:00:00"/>
    <s v="Y"/>
    <n v="21"/>
    <m/>
    <n v="21"/>
    <n v="31500"/>
    <m/>
    <x v="3"/>
  </r>
  <r>
    <n v="69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2"/>
    <s v="5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9/26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9-26T00:00:00"/>
    <s v=""/>
    <s v="Y"/>
    <s v=""/>
    <m/>
    <s v=""/>
    <s v=""/>
    <m/>
    <x v="0"/>
  </r>
  <r>
    <n v="69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NotPub"/>
    <s v=""/>
    <d v="2023-11-15T00:00:00"/>
    <d v="2023-12-31T00:00:00"/>
    <x v="3"/>
    <n v="85547943"/>
    <s v="6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1"/>
    <n v="7"/>
    <n v="12"/>
    <s v="IN"/>
    <s v="IN"/>
    <s v="N"/>
    <d v="2023-05-16T05:21:33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10-11T00:00:00"/>
    <s v=""/>
    <s v="Y"/>
    <s v=""/>
    <m/>
    <s v=""/>
    <s v=""/>
    <m/>
    <x v="0"/>
  </r>
  <r>
    <n v="69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9.9"/>
    <s v="08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8500"/>
    <n v="20500"/>
    <n v="0"/>
    <n v="1300"/>
    <n v="1600"/>
    <d v="2023-06-15T00:00:00"/>
    <s v="Pub"/>
    <s v=""/>
    <d v="2023-11-15T00:00:00"/>
    <d v="2023-12-31T00:00:00"/>
    <x v="3"/>
    <n v="85249953"/>
    <s v="1st"/>
    <x v="1"/>
    <d v="2023-03-06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(23/02/21)"/>
    <s v=""/>
    <s v=""/>
    <s v=""/>
    <s v=""/>
    <n v="0"/>
    <s v=""/>
    <s v=""/>
    <n v="24"/>
    <n v="12"/>
    <n v="12"/>
    <n v="12"/>
    <n v="0"/>
    <s v="Y"/>
    <s v="N"/>
    <s v=""/>
    <s v=""/>
    <s v="2023/06/26"/>
    <n v="7"/>
    <n v="12"/>
    <s v="IN"/>
    <s v="IN"/>
    <s v="N"/>
    <d v="2023-01-12T05:54:06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6T00:00:00"/>
    <d v="2023-01-24T00:00:00"/>
    <s v="Past"/>
    <n v="153"/>
    <m/>
    <n v="153"/>
    <n v="0"/>
    <m/>
    <x v="0"/>
  </r>
  <r>
    <n v="69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s v=""/>
    <d v="2023-11-15T00:00:00"/>
    <d v="2023-12-31T00:00:00"/>
    <x v="3"/>
    <n v="85249967"/>
    <s v="1st"/>
    <x v="6"/>
    <d v="2023-05-01T00:00:00"/>
    <n v="0"/>
    <n v="0"/>
    <s v="Ship"/>
    <s v="Ph1"/>
    <s v="●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8T00:00:00"/>
    <s v="_x000a_"/>
    <s v=""/>
    <s v=""/>
    <s v=""/>
    <s v=""/>
    <n v="0"/>
    <s v=""/>
    <s v=""/>
    <s v=""/>
    <d v="2023-04-25T00:00:00"/>
    <s v=""/>
    <s v=""/>
    <s v=""/>
    <s v=""/>
    <s v=""/>
    <n v="0"/>
    <s v=""/>
    <s v=""/>
    <n v="12"/>
    <n v="8"/>
    <n v="8"/>
    <n v="12"/>
    <n v="0"/>
    <s v="Y"/>
    <s v="N"/>
    <s v=""/>
    <s v=""/>
    <s v="2023/05/27"/>
    <n v="7"/>
    <n v="12"/>
    <s v="IN"/>
    <s v="IN"/>
    <s v="N"/>
    <d v="2023-01-12T05:5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7T00:00:00"/>
    <d v="2023-03-28T00:00:00"/>
    <s v="Past"/>
    <n v="60"/>
    <m/>
    <n v="60"/>
    <n v="0"/>
    <m/>
    <x v="2"/>
  </r>
  <r>
    <n v="70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d v="2023-06-21T00:00:00"/>
    <d v="2023-11-15T00:00:00"/>
    <d v="2023-12-31T00:00:00"/>
    <x v="3"/>
    <n v="85249968"/>
    <s v="2nd"/>
    <x v="5"/>
    <d v="2023-08-07T00:00:00"/>
    <n v="248"/>
    <n v="1414"/>
    <s v="Ship"/>
    <s v="Ph2"/>
    <s v=""/>
    <d v="2023-08-12T00:00:00"/>
    <d v="2023-08-12T00:00:00"/>
    <d v="2023-07-15T00:00:00"/>
    <s v=""/>
    <s v=""/>
    <s v=""/>
    <s v=""/>
    <s v=""/>
    <s v=""/>
    <n v="0"/>
    <s v=""/>
    <s v=""/>
    <s v=""/>
    <d v="2023-05-16T00:00:00"/>
    <s v="(23/03/21)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d v="2023-03-17T00:00:00"/>
    <n v="248"/>
    <s v="T0823-460323-004"/>
    <s v="05 : Vendor Accepted"/>
    <s v=""/>
    <d v="2023-06-15T00:00:00"/>
    <s v="23/04/11"/>
    <s v=""/>
    <s v=""/>
    <s v=""/>
    <d v="2023-06-14T00:00:00"/>
    <n v="248"/>
    <s v="P0823-460323-004"/>
    <s v="05 : Vendor Accepted"/>
    <n v="12"/>
    <n v="8"/>
    <n v="8"/>
    <n v="12"/>
    <n v="0"/>
    <s v="Y"/>
    <s v="N"/>
    <s v=""/>
    <s v=""/>
    <s v=""/>
    <n v="7"/>
    <n v="12"/>
    <s v="IN"/>
    <s v="IN"/>
    <s v="N"/>
    <d v="2023-01-12T05:59:20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76"/>
    <d v="2023-07-24T00:00:00"/>
    <d v="2023-03-21T00:00:00"/>
    <s v="Past"/>
    <n v="125"/>
    <m/>
    <n v="125"/>
    <n v="31000"/>
    <m/>
    <x v="2"/>
  </r>
  <r>
    <n v="70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4904010"/>
    <s v="1st"/>
    <x v="1"/>
    <d v="2023-03-06T00:00:00"/>
    <n v="3904"/>
    <n v="16787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2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904"/>
    <s v="T0823-462057-001"/>
    <s v="05 : Vendor Accepted"/>
    <s v=""/>
    <d v="2023-01-20T00:00:00"/>
    <s v="(23/01/10)"/>
    <s v=""/>
    <s v=""/>
    <d v="2022-11-07T00:00:00"/>
    <d v="2023-02-08T00:00:00"/>
    <n v="3904"/>
    <s v="P0823-462057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27T00:00:00"/>
    <d v="2022-12-27T00:00:00"/>
    <s v="Past"/>
    <n v="151"/>
    <m/>
    <n v="151"/>
    <n v="589504"/>
    <m/>
    <x v="2"/>
  </r>
  <r>
    <n v="70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187351"/>
    <s v="2nd-1"/>
    <x v="8"/>
    <d v="2023-07-03T00:00:00"/>
    <n v="1504"/>
    <n v="6467"/>
    <s v="Ship"/>
    <s v="Ph2"/>
    <s v=""/>
    <d v="2023-09-04T00:00:00"/>
    <d v="2023-09-04T00:00:00"/>
    <d v="2023-08-15T00:00:00"/>
    <s v=""/>
    <s v=""/>
    <s v=""/>
    <s v=""/>
    <s v=""/>
    <s v=""/>
    <n v="0"/>
    <s v=""/>
    <s v=""/>
    <s v=""/>
    <d v="2023-03-23T00:00:00"/>
    <s v="23/03/23"/>
    <d v="2023-02-14T00:00:00"/>
    <s v=""/>
    <d v="2022-12-25T00:00:00"/>
    <d v="2023-03-22T00:00:00"/>
    <n v="1000"/>
    <s v="F0823-0005140369-003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1504"/>
    <s v="T0823-462057-002"/>
    <s v="05 : Vendor Accepted"/>
    <s v=""/>
    <d v="2023-06-20T00:00:00"/>
    <s v="(23/08/01)"/>
    <d v="2023-07-18T00:00:00"/>
    <s v=""/>
    <d v="2023-03-21T00:00:00"/>
    <d v="2023-07-06T00:00:00"/>
    <n v="1504"/>
    <s v="P0823-462057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2-12-23T23:47:41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5"/>
    <d v="2023-08-16T00:00:00"/>
    <d v="2023-04-25T00:00:00"/>
    <s v="Past"/>
    <n v="113"/>
    <m/>
    <n v="113"/>
    <n v="169952"/>
    <m/>
    <x v="2"/>
  </r>
  <r>
    <n v="70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14727"/>
    <s v="2nd-2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09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992"/>
    <s v="T0823-462057-003"/>
    <s v="05 : Vendor Accepted"/>
    <s v=""/>
    <d v="2023-06-20T00:00:00"/>
    <s v=""/>
    <s v=""/>
    <s v=""/>
    <s v=""/>
    <d v="2023-07-06T00:00:00"/>
    <n v="992"/>
    <s v="P0823-462057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5"/>
    <d v="2023-08-16T00:00:00"/>
    <d v="2023-05-16T00:00:00"/>
    <s v="Past"/>
    <n v="92"/>
    <m/>
    <n v="92"/>
    <n v="91264"/>
    <m/>
    <x v="2"/>
  </r>
  <r>
    <n v="70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4-12T00:00:00"/>
    <d v="2023-10-15T00:00:00"/>
    <d v="2023-11-30T00:00:00"/>
    <x v="3"/>
    <n v="85352697"/>
    <s v="3rd"/>
    <x v="9"/>
    <d v="2023-09-18T00:00:00"/>
    <n v="0"/>
    <n v="0"/>
    <s v="Ship"/>
    <s v="STOP"/>
    <s v=""/>
    <d v="2023-10-14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100"/>
    <s v="F0823-0005140369-005"/>
    <s v="05 : Vendor Accepted"/>
    <s v=""/>
    <s v=""/>
    <s v=""/>
    <s v=""/>
    <s v=""/>
    <s v="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9-14T00:00:00"/>
    <s v="(23/09/15)"/>
    <d v="2023-08-25T00:00:00"/>
    <s v=""/>
    <d v="2023-03-23T00:00:00"/>
    <s v=""/>
    <n v="0"/>
    <s v=""/>
    <s v=""/>
    <n v="24"/>
    <n v="16"/>
    <n v="16"/>
    <n v="16"/>
    <n v="1100"/>
    <s v="Y"/>
    <s v="N"/>
    <s v=""/>
    <s v=""/>
    <s v="2023/09/25"/>
    <n v="7"/>
    <n v="12"/>
    <s v="IN"/>
    <s v="IN"/>
    <s v="N"/>
    <d v="2023-02-12T17:21:26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85"/>
    <d v="2023-09-25T00:00:00"/>
    <d v="2023-07-25T00:00:00"/>
    <s v="Y"/>
    <n v="62"/>
    <m/>
    <n v="62"/>
    <n v="0"/>
    <m/>
    <x v="0"/>
  </r>
  <r>
    <n v="70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02584"/>
    <s v="4th"/>
    <x v="7"/>
    <d v="2023-10-02T00:00:00"/>
    <n v="1020"/>
    <n v="4386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20"/>
    <s v="F0823-0005140369-008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5"/>
    <d v="2023-10-26T00:00:00"/>
    <d v="2023-07-25T00:00:00"/>
    <s v="Y"/>
    <n v="93"/>
    <m/>
    <n v="93"/>
    <n v="94860"/>
    <m/>
    <x v="2"/>
  </r>
  <r>
    <n v="70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4904316"/>
    <s v="1st"/>
    <x v="1"/>
    <d v="2023-03-06T00:00:00"/>
    <n v="3536"/>
    <n v="15205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1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536"/>
    <s v="T0823-462024-001"/>
    <s v="05 : Vendor Accepted"/>
    <s v=""/>
    <d v="2023-01-20T00:00:00"/>
    <s v="(23/01/10)"/>
    <s v=""/>
    <s v=""/>
    <d v="2022-11-07T00:00:00"/>
    <d v="2023-02-08T00:00:00"/>
    <n v="3536"/>
    <s v="P0823-462024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27T00:00:00"/>
    <d v="2022-12-27T00:00:00"/>
    <s v="Past"/>
    <n v="151"/>
    <m/>
    <n v="151"/>
    <n v="533936"/>
    <m/>
    <x v="2"/>
  </r>
  <r>
    <n v="70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352696"/>
    <s v="2nd-1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3-23T00:00:00"/>
    <s v="23/03/23"/>
    <s v=""/>
    <s v=""/>
    <s v=""/>
    <d v="2023-03-22T00:00:00"/>
    <n v="1000"/>
    <s v="F0823-0005140369-004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992"/>
    <s v="T0823-462024-002"/>
    <s v="05 : Vendor Accepted"/>
    <s v=""/>
    <d v="2023-06-20T00:00:00"/>
    <s v="(23/08/01)"/>
    <d v="2023-07-18T00:00:00"/>
    <s v=""/>
    <d v="2023-03-21T00:00:00"/>
    <d v="2023-07-06T00:00:00"/>
    <n v="992"/>
    <s v="P0823-462024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2-12T17:21:26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6"/>
    <d v="2023-08-16T00:00:00"/>
    <d v="2023-04-25T00:00:00"/>
    <s v="Past"/>
    <n v="113"/>
    <m/>
    <n v="113"/>
    <n v="112096"/>
    <m/>
    <x v="2"/>
  </r>
  <r>
    <n v="70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14728"/>
    <s v="2nd-2"/>
    <x v="8"/>
    <d v="2023-07-03T00:00:00"/>
    <n v="1504"/>
    <n v="6467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10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1504"/>
    <s v="T0823-462024-003"/>
    <s v="05 : Vendor Accepted"/>
    <s v=""/>
    <d v="2023-06-20T00:00:00"/>
    <s v=""/>
    <s v=""/>
    <s v=""/>
    <s v=""/>
    <d v="2023-07-06T00:00:00"/>
    <n v="1504"/>
    <s v="P0823-462024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6"/>
    <d v="2023-08-16T00:00:00"/>
    <d v="2023-05-16T00:00:00"/>
    <s v="Past"/>
    <n v="92"/>
    <m/>
    <n v="92"/>
    <n v="138368"/>
    <m/>
    <x v="2"/>
  </r>
  <r>
    <n v="70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4-12T00:00:00"/>
    <d v="2023-10-15T00:00:00"/>
    <d v="2023-11-30T00:00:00"/>
    <x v="3"/>
    <n v="85304955"/>
    <s v="3rd"/>
    <x v="9"/>
    <d v="2023-09-18T00:00:00"/>
    <n v="0"/>
    <n v="0"/>
    <s v="Ship"/>
    <s v="STOP"/>
    <s v=""/>
    <d v="2023-09-28T00:00:00"/>
    <s v=""/>
    <d v="2023-08-15T00:00:00"/>
    <s v=""/>
    <s v=""/>
    <s v=""/>
    <s v=""/>
    <d v="2023-01-26T00:00:00"/>
    <s v=""/>
    <n v="0"/>
    <s v=""/>
    <s v=""/>
    <s v=""/>
    <d v="2023-04-14T00:00:00"/>
    <s v="(23/05/30)"/>
    <d v="2023-04-14T00:00:00"/>
    <s v=""/>
    <d v="2023-03-23T00:00:00"/>
    <d v="2023-04-12T00:00:00"/>
    <n v="1500"/>
    <s v="F0823-0005140369-006"/>
    <s v="05 : Vendor Accepted"/>
    <s v=""/>
    <s v=""/>
    <s v=""/>
    <s v=""/>
    <s v=""/>
    <d v="2023-01-26T00:00:00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8-29T00:00:00"/>
    <s v="(23/09/15)"/>
    <d v="2023-08-25T00:00:00"/>
    <s v=""/>
    <d v="2023-03-23T00:00:00"/>
    <s v=""/>
    <n v="0"/>
    <s v=""/>
    <s v=""/>
    <n v="24"/>
    <n v="16"/>
    <n v="16"/>
    <n v="16"/>
    <n v="1500"/>
    <s v="Y"/>
    <s v="N"/>
    <s v=""/>
    <s v=""/>
    <s v=""/>
    <n v="7"/>
    <n v="12"/>
    <s v="IN"/>
    <s v="IN"/>
    <s v="N"/>
    <d v="2023-01-27T00:02:17"/>
    <s v="APIPRM223"/>
    <s v=""/>
    <s v="Automatic Planning"/>
    <d v="2023-07-12T11:00:45"/>
    <s v="00651092"/>
    <s v="KAWASAKI Kenta[FRIN:Production Planning](川﨑 健太)"/>
    <s v="Production Plan Excel"/>
    <x v="0"/>
    <x v="86"/>
    <d v="2023-09-09T00:00:00"/>
    <d v="2023-07-25T00:00:00"/>
    <s v="Y"/>
    <n v="46"/>
    <m/>
    <n v="46"/>
    <n v="0"/>
    <m/>
    <x v="0"/>
  </r>
  <r>
    <n v="71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02585"/>
    <s v="4th"/>
    <x v="7"/>
    <d v="2023-10-02T00:00:00"/>
    <n v="1000"/>
    <n v="4300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00"/>
    <s v="F0823-0005140369-007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6"/>
    <d v="2023-10-26T00:00:00"/>
    <d v="2023-07-25T00:00:00"/>
    <s v="Y"/>
    <n v="93"/>
    <m/>
    <n v="93"/>
    <n v="93000"/>
    <m/>
    <x v="2"/>
  </r>
  <r>
    <n v="711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249982"/>
    <s v="1st"/>
    <x v="6"/>
    <d v="2023-05-01T00:00:00"/>
    <n v="1936"/>
    <n v="102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3T00:00:00"/>
    <s v=""/>
    <s v=""/>
    <s v=""/>
    <s v=""/>
    <d v="2023-01-13T00:00:00"/>
    <n v="3000"/>
    <s v="F1123-0005122079-001"/>
    <s v="05 : Vendor Accepted"/>
    <s v=""/>
    <s v=""/>
    <s v=""/>
    <s v=""/>
    <s v=""/>
    <s v=""/>
    <s v=""/>
    <n v="0"/>
    <s v=""/>
    <s v=""/>
    <s v=""/>
    <d v="2023-01-24T00:00:00"/>
    <s v="(23/02/14)_x000a_"/>
    <s v=""/>
    <s v=""/>
    <s v=""/>
    <d v="2023-02-03T00:00:00"/>
    <n v="1936"/>
    <s v="T1123-460324-003"/>
    <s v="15 : Vendor Accepted(Updated)"/>
    <s v=""/>
    <d v="2023-02-21T00:00:00"/>
    <s v="23/02/21"/>
    <s v=""/>
    <s v=""/>
    <s v=""/>
    <d v="2023-02-17T00:00:00"/>
    <n v="1936"/>
    <s v="P1123-460324-003"/>
    <s v="05 : Vendor Accepted"/>
    <n v="12"/>
    <n v="8"/>
    <n v="8"/>
    <n v="12"/>
    <n v="0"/>
    <s v="Y"/>
    <s v="N"/>
    <s v=""/>
    <s v=""/>
    <s v="2023/06/10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10T00:00:00"/>
    <d v="2023-01-24T00:00:00"/>
    <s v="Past"/>
    <n v="137"/>
    <m/>
    <n v="137"/>
    <n v="265232"/>
    <m/>
    <x v="2"/>
  </r>
  <r>
    <n v="712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413599"/>
    <s v="2nd"/>
    <x v="5"/>
    <d v="2023-08-14T00:00:00"/>
    <n v="1200"/>
    <n v="6360"/>
    <s v="Ship"/>
    <s v="Ph3(Adj)"/>
    <s v=""/>
    <d v="2023-10-07T00:00:00"/>
    <s v=""/>
    <s v=""/>
    <s v=""/>
    <s v=""/>
    <s v=""/>
    <s v=""/>
    <s v=""/>
    <s v=""/>
    <n v="0"/>
    <s v=""/>
    <s v=""/>
    <s v=""/>
    <d v="2023-04-25T00:00:00"/>
    <s v="(23/05/16)"/>
    <d v="2023-05-26T00:00:00"/>
    <s v=""/>
    <d v="2023-03-26T00:00:00"/>
    <d v="2023-04-24T00:00:00"/>
    <n v="1200"/>
    <s v="F1123-0005122079-002"/>
    <s v="05 : Vendor Accepted"/>
    <s v=""/>
    <s v=""/>
    <s v=""/>
    <s v=""/>
    <s v=""/>
    <s v=""/>
    <s v=""/>
    <n v="0"/>
    <s v=""/>
    <s v=""/>
    <s v=""/>
    <d v="2023-08-10T00:00:00"/>
    <s v="(23/08/10)_x000a_"/>
    <d v="2023-07-21T00:00:00"/>
    <s v=""/>
    <d v="2023-03-26T00:00:00"/>
    <s v=""/>
    <n v="0"/>
    <s v=""/>
    <s v=""/>
    <s v=""/>
    <d v="2023-08-20T00:00:00"/>
    <s v="(23/08/22)"/>
    <d v="2023-08-04T00:00:00"/>
    <s v=""/>
    <d v="2023-03-23T00:00:00"/>
    <s v=""/>
    <n v="0"/>
    <s v=""/>
    <s v=""/>
    <n v="12"/>
    <n v="8"/>
    <n v="8"/>
    <n v="12"/>
    <n v="0"/>
    <s v="Y"/>
    <s v="N"/>
    <s v=""/>
    <s v=""/>
    <s v="2023/09/02"/>
    <n v="7"/>
    <n v="28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2T00:00:00"/>
    <d v="2023-08-10T00:00:00"/>
    <s v="Y"/>
    <n v="23"/>
    <m/>
    <n v="23"/>
    <n v="27600"/>
    <m/>
    <x v="3"/>
  </r>
  <r>
    <n v="713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s v=""/>
    <d v="2023-09-30T00:00:00"/>
    <d v="2023-12-31T00:00:00"/>
    <x v="3"/>
    <n v="85520952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11"/>
    <n v="7"/>
    <n v="28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11T00:00:00"/>
    <d v="2023-08-18T00:00:00"/>
    <s v="Y"/>
    <n v="54"/>
    <m/>
    <n v="54"/>
    <n v="0"/>
    <m/>
    <x v="3"/>
  </r>
  <r>
    <n v="714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78"/>
    <s v="1st"/>
    <x v="1"/>
    <d v="2023-03-06T00:00:00"/>
    <n v="0"/>
    <n v="0"/>
    <s v="Ship"/>
    <s v="STOP"/>
    <s v="●"/>
    <d v="2023-07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0"/>
    <s v="Y"/>
    <s v="N"/>
    <s v=""/>
    <s v=""/>
    <s v="2023/06/03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03T00:00:00"/>
    <d v="2023-01-24T00:00:00"/>
    <s v="Past"/>
    <n v="130"/>
    <m/>
    <n v="130"/>
    <n v="0"/>
    <m/>
    <x v="0"/>
  </r>
  <r>
    <n v="715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80"/>
    <s v="2nd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2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16T00:00:00"/>
    <s v="_x000a_"/>
    <s v=""/>
    <s v=""/>
    <s v=""/>
    <s v=""/>
    <n v="0"/>
    <s v=""/>
    <s v=""/>
    <s v=""/>
    <d v="2023-06-13T00:00:00"/>
    <s v=""/>
    <s v=""/>
    <s v=""/>
    <s v=""/>
    <s v=""/>
    <n v="0"/>
    <s v=""/>
    <s v=""/>
    <n v="24"/>
    <n v="12"/>
    <n v="12"/>
    <n v="12"/>
    <n v="0"/>
    <s v="Y"/>
    <s v="N"/>
    <s v=""/>
    <s v=""/>
    <s v="2023/07/11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7-11T00:00:00"/>
    <d v="2023-05-16T00:00:00"/>
    <s v="Past"/>
    <n v="56"/>
    <m/>
    <n v="56"/>
    <n v="0"/>
    <m/>
    <x v="0"/>
  </r>
  <r>
    <n v="716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7-05T00:00:00"/>
    <d v="2023-08-30T00:00:00"/>
    <d v="2023-10-31T00:00:00"/>
    <x v="3"/>
    <n v="84903988"/>
    <s v="1st"/>
    <x v="1"/>
    <d v="2023-03-06T00:00:00"/>
    <n v="8520"/>
    <n v="3663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8520"/>
    <s v="T1123-462057-001"/>
    <s v="05 : Vendor Accepted"/>
    <s v=""/>
    <d v="2023-01-20T00:00:00"/>
    <s v="(23/01/10)"/>
    <s v=""/>
    <s v=""/>
    <d v="2022-11-07T00:00:00"/>
    <d v="2023-05-02T00:00:00"/>
    <n v="8520"/>
    <s v="P1123-462057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11T00:00:00"/>
    <d v="2023-01-06T00:00:00"/>
    <s v="Past"/>
    <n v="125"/>
    <m/>
    <n v="125"/>
    <n v="1065000"/>
    <m/>
    <x v="2"/>
  </r>
  <r>
    <n v="717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4-11T00:00:00"/>
    <d v="2023-08-30T00:00:00"/>
    <d v="2023-10-31T00:00:00"/>
    <x v="3"/>
    <n v="85293481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1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5"/>
    <d v="2023-09-03T00:00:00"/>
    <d v="2023-07-13T00:00:00"/>
    <s v="Y"/>
    <n v="52"/>
    <m/>
    <n v="52"/>
    <n v="0"/>
    <m/>
    <x v="3"/>
  </r>
  <r>
    <n v="718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7-05T00:00:00"/>
    <d v="2023-08-30T00:00:00"/>
    <d v="2023-10-31T00:00:00"/>
    <x v="3"/>
    <n v="84904336"/>
    <s v="1st"/>
    <x v="1"/>
    <d v="2023-03-06T00:00:00"/>
    <n v="6720"/>
    <n v="2889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6720"/>
    <s v="T1123-462024-001"/>
    <s v="05 : Vendor Accepted"/>
    <s v=""/>
    <d v="2023-01-20T00:00:00"/>
    <s v="(23/01/10)"/>
    <s v=""/>
    <s v=""/>
    <d v="2022-11-07T00:00:00"/>
    <d v="2023-05-02T00:00:00"/>
    <n v="6720"/>
    <s v="P1123-462024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11T00:00:00"/>
    <d v="2023-01-06T00:00:00"/>
    <s v="Past"/>
    <n v="125"/>
    <m/>
    <n v="125"/>
    <n v="840000"/>
    <m/>
    <x v="2"/>
  </r>
  <r>
    <n v="719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4-11T00:00:00"/>
    <d v="2023-08-30T00:00:00"/>
    <d v="2023-10-31T00:00:00"/>
    <x v="3"/>
    <n v="85293586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2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6"/>
    <d v="2023-09-03T00:00:00"/>
    <d v="2023-07-13T00:00:00"/>
    <s v="Y"/>
    <n v="52"/>
    <m/>
    <n v="52"/>
    <n v="0"/>
    <m/>
    <x v="3"/>
  </r>
  <r>
    <n v="720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6472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5T00:00:00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d v="2022-11-15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1-16T00:50:01"/>
    <s v="APIPRM223"/>
    <s v=""/>
    <s v="Automatic Planning"/>
    <d v="2023-05-16T08:15:10"/>
    <s v="plnprp20615bl01PrdplnSend"/>
    <s v=""/>
    <s v="Fix Flag Update"/>
    <x v="0"/>
    <x v="87"/>
    <d v="2023-07-09T00:00:00"/>
    <d v="2023-04-04T00:00:00"/>
    <s v="Past"/>
    <n v="96"/>
    <m/>
    <n v="96"/>
    <n v="0"/>
    <m/>
    <x v="0"/>
  </r>
  <r>
    <n v="721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5136898"/>
    <s v="2nd"/>
    <x v="5"/>
    <d v="2023-08-07T00:00:00"/>
    <n v="0"/>
    <n v="0"/>
    <s v="Ship"/>
    <s v="STOP"/>
    <s v=""/>
    <d v="2024-07-04T00:00:00"/>
    <s v=""/>
    <d v="2024-07-04T00:00:00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25T00:00:00"/>
    <s v=""/>
    <n v="0"/>
    <s v=""/>
    <s v=""/>
    <s v=""/>
    <s v=""/>
    <s v="23/07/04"/>
    <d v="2023-07-18T00:00:00"/>
    <s v=""/>
    <d v="2023-04-25T00:00:00"/>
    <s v=""/>
    <n v="0"/>
    <s v=""/>
    <s v=""/>
    <n v="36"/>
    <n v="24"/>
    <n v="24"/>
    <n v="12"/>
    <n v="4500"/>
    <s v="Y"/>
    <s v="N"/>
    <s v=""/>
    <s v=""/>
    <s v="2024/05/28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7"/>
    <d v="2024-05-28T00:00:00"/>
    <s v=""/>
    <s v="Y"/>
    <s v=""/>
    <m/>
    <s v=""/>
    <s v=""/>
    <m/>
    <x v="0"/>
  </r>
  <r>
    <n v="722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90405"/>
    <s v="3rd"/>
    <x v="9"/>
    <d v="2023-09-04T00:00:00"/>
    <n v="0"/>
    <n v="0"/>
    <s v="Ship"/>
    <s v="STOP"/>
    <s v=""/>
    <d v="2023-09-30T00:00:00"/>
    <s v=""/>
    <d v="2023-09-15T00:00:00"/>
    <s v=""/>
    <s v="23/05/16"/>
    <s v=""/>
    <s v=""/>
    <d v="2022-11-17T00:00:00"/>
    <s v=""/>
    <n v="0"/>
    <s v=""/>
    <s v=""/>
    <s v=""/>
    <d v="2023-05-16T00:00:00"/>
    <s v="23/05/16"/>
    <d v="2023-05-30T00:00:00"/>
    <s v=""/>
    <d v="2023-04-05T00:00:00"/>
    <s v=""/>
    <n v="0"/>
    <s v=""/>
    <s v=""/>
    <s v=""/>
    <s v=""/>
    <s v="(23/06/13)"/>
    <s v=""/>
    <s v=""/>
    <d v="2022-11-17T00:00:00"/>
    <s v=""/>
    <n v="0"/>
    <s v=""/>
    <s v=""/>
    <s v=""/>
    <s v=""/>
    <s v="23/06/13_x000a_"/>
    <d v="2023-07-28T00:00:00"/>
    <s v=""/>
    <d v="2023-04-18T00:00:00"/>
    <s v=""/>
    <n v="0"/>
    <s v=""/>
    <s v=""/>
    <s v=""/>
    <s v=""/>
    <s v="23/07/18"/>
    <d v="2023-08-04T00:00:00"/>
    <s v=""/>
    <d v="2023-04-18T00:00:00"/>
    <s v=""/>
    <n v="0"/>
    <s v=""/>
    <s v=""/>
    <n v="36"/>
    <n v="24"/>
    <n v="24"/>
    <n v="12"/>
    <n v="5500"/>
    <s v="Y"/>
    <s v="N"/>
    <s v=""/>
    <s v=""/>
    <s v=""/>
    <n v="7"/>
    <n v="30"/>
    <s v="IN"/>
    <s v="VN"/>
    <s v="N"/>
    <d v="2022-11-18T00:41:30"/>
    <s v="APIPRM223"/>
    <s v=""/>
    <s v="Automatic Planning"/>
    <d v="2023-05-22T19:33:40"/>
    <s v="plnprp20615bl01PrdplnSend"/>
    <s v=""/>
    <s v="Fix Flag Update"/>
    <x v="0"/>
    <x v="87"/>
    <d v="2023-08-24T00:00:00"/>
    <s v=""/>
    <s v="Y"/>
    <s v=""/>
    <m/>
    <s v=""/>
    <s v=""/>
    <m/>
    <x v="0"/>
  </r>
  <r>
    <n v="723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6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7-09T00:00:00"/>
    <d v="2023-04-04T00:00:00"/>
    <s v="Past"/>
    <n v="96"/>
    <m/>
    <n v="96"/>
    <n v="0"/>
    <m/>
    <x v="0"/>
  </r>
  <r>
    <n v="724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7"/>
    <s v="2nd"/>
    <x v="5"/>
    <d v="2023-08-07T00:00:00"/>
    <n v="0"/>
    <n v="0"/>
    <s v="Ship"/>
    <s v="STOP"/>
    <s v=""/>
    <d v="2023-09-15T00:00:00"/>
    <s v=""/>
    <s v="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05T00:00:00"/>
    <s v=""/>
    <n v="0"/>
    <s v=""/>
    <s v=""/>
    <s v=""/>
    <s v=""/>
    <s v="23/07/04"/>
    <d v="2023-07-18T00:00:00"/>
    <s v=""/>
    <d v="2023-04-05T00:00:00"/>
    <s v=""/>
    <n v="0"/>
    <s v=""/>
    <s v=""/>
    <n v="36"/>
    <n v="24"/>
    <n v="24"/>
    <n v="12"/>
    <n v="200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8-09T00:00:00"/>
    <s v=""/>
    <s v="Y"/>
    <s v=""/>
    <m/>
    <s v=""/>
    <s v=""/>
    <m/>
    <x v="0"/>
  </r>
  <r>
    <n v="725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8"/>
    <s v="3rd"/>
    <x v="9"/>
    <d v="2023-09-04T00:00:00"/>
    <n v="0"/>
    <n v="0"/>
    <s v="Ship"/>
    <s v="Ph2"/>
    <s v=""/>
    <d v="2023-09-30T00:00:00"/>
    <s v=""/>
    <s v=""/>
    <s v=""/>
    <s v="23/07/04"/>
    <s v=""/>
    <s v=""/>
    <s v=""/>
    <s v=""/>
    <n v="0"/>
    <s v=""/>
    <s v=""/>
    <s v=""/>
    <s v=""/>
    <s v="23/07/04"/>
    <d v="2023-06-30T00:00:00"/>
    <s v=""/>
    <d v="2022-12-2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7-28T00:00:00"/>
    <s v=""/>
    <d v="2022-12-25T00:00:00"/>
    <s v=""/>
    <n v="0"/>
    <s v=""/>
    <s v=""/>
    <s v=""/>
    <s v=""/>
    <s v="23/08/11"/>
    <d v="2023-08-04T00:00:00"/>
    <s v=""/>
    <d v="2022-12-25T00:00:00"/>
    <s v=""/>
    <n v="0"/>
    <s v=""/>
    <s v=""/>
    <n v="36"/>
    <n v="24"/>
    <n v="24"/>
    <n v="12"/>
    <n v="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8"/>
    <d v="2023-08-24T00:00:00"/>
    <s v=""/>
    <s v="Y"/>
    <s v=""/>
    <m/>
    <s v=""/>
    <s v=""/>
    <m/>
    <x v="2"/>
  </r>
  <r>
    <n v="726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NotPub"/>
    <s v=""/>
    <d v="2023-10-31T00:00:00"/>
    <d v="2023-12-31T00:00:00"/>
    <x v="1"/>
    <n v="85182971"/>
    <s v="4th"/>
    <x v="9"/>
    <d v="2023-09-25T00:00:00"/>
    <n v="0"/>
    <n v="0"/>
    <s v="Ship"/>
    <s v="Ph3(Add)"/>
    <s v=""/>
    <d v="2023-11-08T00:00:00"/>
    <s v=""/>
    <d v="2023-11-08T00:00:00"/>
    <s v=""/>
    <s v=""/>
    <s v=""/>
    <s v=""/>
    <d v="2022-12-22T00:00:00"/>
    <s v=""/>
    <n v="0"/>
    <s v=""/>
    <s v=""/>
    <s v=""/>
    <s v=""/>
    <s v=""/>
    <d v="2023-08-04T00:00:00"/>
    <s v=""/>
    <d v="2023-03-19T00:00:00"/>
    <s v=""/>
    <n v="0"/>
    <s v=""/>
    <s v=""/>
    <d v="2023-09-01T00:00:00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36"/>
    <n v="24"/>
    <n v="24"/>
    <n v="12"/>
    <n v="0"/>
    <s v="Y"/>
    <s v="N"/>
    <s v=""/>
    <s v=""/>
    <s v="2023/10/01"/>
    <n v="7"/>
    <n v="30"/>
    <s v="IN"/>
    <s v="VN"/>
    <s v="N"/>
    <d v="2022-12-22T23:54:07"/>
    <s v="APIPRM223"/>
    <s v=""/>
    <s v="Automatic Planning"/>
    <d v="2023-05-16T08:15:10"/>
    <s v="plnprp20615bl01PrdplnSend"/>
    <s v=""/>
    <s v="Fix Flag Update"/>
    <x v="0"/>
    <x v="88"/>
    <d v="2023-10-02T00:00:00"/>
    <s v=""/>
    <s v="Y"/>
    <s v=""/>
    <m/>
    <s v=""/>
    <s v=""/>
    <m/>
    <x v="1"/>
  </r>
  <r>
    <n v="727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899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15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7-09T00:00:00"/>
    <d v="2023-04-04T00:00:00"/>
    <s v="Past"/>
    <n v="96"/>
    <m/>
    <n v="96"/>
    <n v="0"/>
    <m/>
    <x v="0"/>
  </r>
  <r>
    <n v="728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435551"/>
    <s v="2nd"/>
    <x v="8"/>
    <d v="2023-07-03T00:00:00"/>
    <n v="0"/>
    <n v="0"/>
    <s v="Ship"/>
    <s v="STOP"/>
    <s v=""/>
    <d v="2023-09-15T00:00:00"/>
    <s v=""/>
    <d v="2023-10-09T00:00:00"/>
    <s v=""/>
    <s v=""/>
    <s v=""/>
    <s v=""/>
    <d v="2023-03-14T00:00:00"/>
    <s v=""/>
    <n v="0"/>
    <s v=""/>
    <s v=""/>
    <s v=""/>
    <d v="2023-04-04T00:00:00"/>
    <s v=""/>
    <s v=""/>
    <s v=""/>
    <d v="2023-03-26T00:00:00"/>
    <s v=""/>
    <n v="0"/>
    <s v=""/>
    <s v=""/>
    <s v=""/>
    <s v=""/>
    <s v=""/>
    <s v=""/>
    <s v=""/>
    <d v="2023-03-14T00:00:00"/>
    <s v=""/>
    <n v="0"/>
    <s v=""/>
    <s v=""/>
    <s v=""/>
    <d v="2023-04-25T00:00:00"/>
    <s v="_x000a_"/>
    <d v="2023-05-16T00:00:00"/>
    <s v=""/>
    <d v="2023-04-05T00:00:00"/>
    <s v=""/>
    <n v="0"/>
    <s v=""/>
    <s v=""/>
    <s v=""/>
    <s v=""/>
    <s v=""/>
    <d v="2023-06-20T00:00:00"/>
    <s v=""/>
    <d v="2023-04-05T00:00:00"/>
    <s v=""/>
    <n v="0"/>
    <s v=""/>
    <s v=""/>
    <n v="36"/>
    <n v="24"/>
    <n v="24"/>
    <n v="12"/>
    <n v="1"/>
    <s v="Y"/>
    <s v="N"/>
    <s v=""/>
    <s v=""/>
    <s v="2023/08/09"/>
    <n v="7"/>
    <n v="30"/>
    <s v="IN"/>
    <s v="VN"/>
    <s v="N"/>
    <d v="2023-03-14T23:30:30"/>
    <s v="APIPRM223"/>
    <s v=""/>
    <s v="Automatic Planning"/>
    <d v="2023-05-16T08:15:10"/>
    <s v="plnprp20615bl01PrdplnSend"/>
    <s v=""/>
    <s v="Fix Flag Update"/>
    <x v="0"/>
    <x v="89"/>
    <d v="2023-08-09T00:00:00"/>
    <d v="2023-04-25T00:00:00"/>
    <s v="Past"/>
    <n v="106"/>
    <m/>
    <n v="106"/>
    <n v="0"/>
    <m/>
    <x v="0"/>
  </r>
  <r>
    <n v="729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901"/>
    <s v="3rd"/>
    <x v="5"/>
    <d v="2023-08-07T00:00:00"/>
    <n v="0"/>
    <n v="0"/>
    <s v="Ship"/>
    <s v="STOP"/>
    <s v=""/>
    <d v="2023-09-30T00:00:00"/>
    <s v=""/>
    <s v=""/>
    <s v=""/>
    <s v="23/06/27"/>
    <s v=""/>
    <s v=""/>
    <s v=""/>
    <s v=""/>
    <n v="0"/>
    <s v=""/>
    <s v=""/>
    <s v=""/>
    <s v=""/>
    <s v="23/06/27"/>
    <d v="2023-05-02T00:00:00"/>
    <s v=""/>
    <d v="2023-04-0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6-13T00:00:00"/>
    <s v=""/>
    <d v="2023-04-05T00:00:00"/>
    <s v=""/>
    <n v="0"/>
    <s v=""/>
    <s v=""/>
    <s v=""/>
    <s v=""/>
    <s v="23/08/11"/>
    <d v="2023-07-18T00:00:00"/>
    <s v=""/>
    <d v="2023-04-05T00:00:00"/>
    <s v=""/>
    <n v="0"/>
    <s v=""/>
    <s v=""/>
    <n v="36"/>
    <n v="24"/>
    <n v="24"/>
    <n v="12"/>
    <n v="0"/>
    <s v="Y"/>
    <s v="N"/>
    <s v=""/>
    <s v=""/>
    <s v="2023/08/24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8-24T00:00:00"/>
    <s v=""/>
    <s v="Y"/>
    <s v=""/>
    <m/>
    <s v=""/>
    <s v=""/>
    <m/>
    <x v="0"/>
  </r>
  <r>
    <n v="73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249946"/>
    <s v="1st"/>
    <x v="6"/>
    <d v="2023-05-01T00:00:00"/>
    <n v="2988"/>
    <n v="15836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2-28T00:00:00"/>
    <s v="23/03/07"/>
    <s v=""/>
    <s v=""/>
    <s v=""/>
    <d v="2023-02-24T00:00:00"/>
    <n v="9000"/>
    <s v="F1223-0005122079-003"/>
    <s v="05 : Vendor Accepted"/>
    <s v=""/>
    <s v=""/>
    <s v=""/>
    <s v=""/>
    <s v=""/>
    <s v=""/>
    <s v=""/>
    <n v="0"/>
    <s v=""/>
    <s v=""/>
    <s v=""/>
    <d v="2023-03-07T00:00:00"/>
    <s v="23/03/07_x000a_"/>
    <d v="2023-03-14T00:00:00"/>
    <s v=""/>
    <d v="2023-02-19T00:00:00"/>
    <d v="2023-02-28T00:00:00"/>
    <n v="2988"/>
    <s v="T1223-460324-004"/>
    <s v="05 : Vendor Accepted"/>
    <s v=""/>
    <d v="2023-03-28T00:00:00"/>
    <s v="23/05/09"/>
    <d v="2023-03-21T00:00:00"/>
    <s v=""/>
    <d v="2023-02-19T00:00:00"/>
    <d v="2023-03-24T00:00:00"/>
    <n v="2988"/>
    <s v="P1223-460324-004"/>
    <s v="05 : Vendor Accepted"/>
    <n v="12"/>
    <n v="8"/>
    <n v="8"/>
    <n v="12"/>
    <n v="0"/>
    <s v="Y"/>
    <s v="N"/>
    <s v=""/>
    <s v=""/>
    <s v="2023/07/09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9T00:00:00"/>
    <d v="2023-03-07T00:00:00"/>
    <s v="Past"/>
    <n v="124"/>
    <m/>
    <n v="124"/>
    <n v="370512"/>
    <m/>
    <x v="2"/>
  </r>
  <r>
    <n v="73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520985"/>
    <s v="2n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2"/>
    <d v="2023-06-09T00:00:00"/>
    <s v=""/>
    <s v="Y"/>
    <s v=""/>
    <m/>
    <s v=""/>
    <s v=""/>
    <m/>
    <x v="3"/>
  </r>
  <r>
    <n v="73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1720"/>
    <s v="3rd"/>
    <x v="8"/>
    <d v="2023-07-17T00:00:00"/>
    <n v="0"/>
    <n v="0"/>
    <s v="Ship"/>
    <s v="Ph3(Adj)"/>
    <s v=""/>
    <d v="2023-08-30T00:00:00"/>
    <s v=""/>
    <d v="2023-08-30T00:00:00"/>
    <s v=""/>
    <s v=""/>
    <s v=""/>
    <s v=""/>
    <d v="2023-03-02T00:00:00"/>
    <s v=""/>
    <n v="0"/>
    <s v=""/>
    <s v=""/>
    <s v=""/>
    <d v="2023-04-25T00:00:00"/>
    <s v="(23/04/25)"/>
    <d v="2023-04-28T00:00:00"/>
    <s v=""/>
    <d v="2023-03-23T00:00:00"/>
    <d v="2023-04-20T00:00:00"/>
    <n v="2800"/>
    <s v="F1223-0005122079-005"/>
    <s v="05 : Vendor Accepted"/>
    <s v=""/>
    <s v=""/>
    <s v=""/>
    <s v=""/>
    <s v=""/>
    <d v="2023-03-02T00:00:00"/>
    <s v=""/>
    <n v="0"/>
    <s v=""/>
    <s v=""/>
    <s v=""/>
    <d v="2023-06-27T00:00:00"/>
    <s v="(23/06/27)_x000a_"/>
    <d v="2023-06-23T00:00:00"/>
    <s v=""/>
    <d v="2023-03-23T00:00:00"/>
    <s v=""/>
    <n v="0"/>
    <s v=""/>
    <s v=""/>
    <s v=""/>
    <d v="2023-07-11T00:00:00"/>
    <s v="(23/07/11)"/>
    <d v="2023-07-07T00:00:00"/>
    <s v=""/>
    <d v="2023-03-23T00:00:00"/>
    <s v=""/>
    <n v="0"/>
    <s v=""/>
    <s v=""/>
    <n v="12"/>
    <n v="8"/>
    <n v="8"/>
    <n v="12"/>
    <n v="0"/>
    <s v="Y"/>
    <s v="N"/>
    <s v=""/>
    <s v=""/>
    <s v="2023/07/24"/>
    <n v="7"/>
    <n v="30"/>
    <s v="IN"/>
    <s v="IN"/>
    <s v="N"/>
    <d v="2023-03-02T23:35:39"/>
    <s v="APIPRM223"/>
    <s v=""/>
    <s v="Automatic Planning"/>
    <d v="2023-06-12T19:38:13"/>
    <s v="plnprp20615bl01PrdplnSend"/>
    <s v=""/>
    <s v="Fix Flag Update"/>
    <x v="1"/>
    <x v="72"/>
    <d v="2023-07-24T00:00:00"/>
    <d v="2023-06-27T00:00:00"/>
    <s v="Past"/>
    <n v="27"/>
    <m/>
    <n v="27"/>
    <n v="0"/>
    <m/>
    <x v="3"/>
  </r>
  <r>
    <n v="73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3600"/>
    <s v="4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4-25T00:00:00"/>
    <s v="(23/04/25)"/>
    <d v="2023-05-12T00:00:00"/>
    <s v=""/>
    <d v="2023-03-26T00:00:00"/>
    <d v="2023-04-20T00:00:00"/>
    <n v="3000"/>
    <s v="F1223-0005122079-006"/>
    <s v="05 : Vendor Accepted"/>
    <s v=""/>
    <s v=""/>
    <s v=""/>
    <s v=""/>
    <s v=""/>
    <s v=""/>
    <s v=""/>
    <n v="0"/>
    <s v=""/>
    <s v=""/>
    <s v=""/>
    <d v="2023-07-13T00:00:00"/>
    <s v="23/07/13_x000a_"/>
    <d v="2023-07-07T00:00:00"/>
    <s v=""/>
    <d v="2023-03-26T00:00:00"/>
    <s v=""/>
    <n v="0"/>
    <s v=""/>
    <s v=""/>
    <s v=""/>
    <d v="2023-07-27T00:00:00"/>
    <s v="(23/07/25)"/>
    <d v="2023-07-2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0"/>
    <x v="72"/>
    <d v="2023-08-09T00:00:00"/>
    <d v="2023-07-13T00:00:00"/>
    <s v="Y"/>
    <n v="27"/>
    <m/>
    <n v="27"/>
    <n v="0"/>
    <m/>
    <x v="0"/>
  </r>
  <r>
    <n v="73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413601"/>
    <s v="5th"/>
    <x v="9"/>
    <d v="2023-09-04T00:00:00"/>
    <n v="4800"/>
    <n v="25440"/>
    <s v="Ship"/>
    <s v="Ph3(Adj)"/>
    <s v=""/>
    <d v="2023-10-13T00:00:00"/>
    <s v=""/>
    <s v=""/>
    <s v=""/>
    <s v=""/>
    <s v=""/>
    <s v=""/>
    <s v=""/>
    <s v=""/>
    <n v="0"/>
    <s v=""/>
    <s v=""/>
    <s v=""/>
    <d v="2023-05-02T00:00:00"/>
    <s v="(23/05/30)"/>
    <d v="2023-06-09T00:00:00"/>
    <s v=""/>
    <d v="2023-03-26T00:00:00"/>
    <d v="2023-04-28T00:00:00"/>
    <n v="2000"/>
    <s v="F1223-0005122079-008"/>
    <s v="05 : Vendor Accepted"/>
    <s v=""/>
    <s v=""/>
    <s v=""/>
    <s v=""/>
    <s v=""/>
    <s v=""/>
    <s v=""/>
    <n v="0"/>
    <s v=""/>
    <s v=""/>
    <s v=""/>
    <d v="2023-08-10T00:00:00"/>
    <s v="(23/08/17)_x000a_"/>
    <d v="2023-08-04T00:00:00"/>
    <s v=""/>
    <d v="2023-03-26T00:00:00"/>
    <s v=""/>
    <n v="0"/>
    <s v=""/>
    <s v=""/>
    <s v=""/>
    <d v="2023-08-24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6T00:00:00"/>
    <d v="2023-08-10T00:00:00"/>
    <s v="Y"/>
    <n v="27"/>
    <m/>
    <n v="27"/>
    <n v="129600"/>
    <m/>
    <x v="3"/>
  </r>
  <r>
    <n v="73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411718"/>
    <s v="6th"/>
    <x v="9"/>
    <d v="2023-09-04T00:00:00"/>
    <n v="0"/>
    <n v="0"/>
    <s v="Ship"/>
    <s v="STOP"/>
    <s v=""/>
    <d v="2023-10-22T00:00:00"/>
    <s v=""/>
    <d v="2023-09-27T00:00:00"/>
    <s v=""/>
    <s v=""/>
    <s v=""/>
    <s v=""/>
    <d v="2023-03-02T00:00:00"/>
    <s v=""/>
    <n v="0"/>
    <s v=""/>
    <s v=""/>
    <s v=""/>
    <d v="2023-06-16T00:00:00"/>
    <s v="23/06/16"/>
    <d v="2023-06-16T00:00:00"/>
    <s v=""/>
    <d v="2023-03-23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2000"/>
    <s v="Y"/>
    <s v="N"/>
    <s v=""/>
    <s v=""/>
    <s v="2023/09/15"/>
    <n v="7"/>
    <n v="30"/>
    <s v="IN"/>
    <s v="IN"/>
    <s v="N"/>
    <d v="2023-03-02T23:35:39"/>
    <s v="APIPRM223"/>
    <s v=""/>
    <s v="Automatic Planning"/>
    <d v="2023-06-19T19:33:05"/>
    <s v="plnprp20615bl01PrdplnSend"/>
    <s v=""/>
    <s v="Fix Flag Update"/>
    <x v="0"/>
    <x v="72"/>
    <d v="2023-09-15T00:00:00"/>
    <s v=""/>
    <s v="Y"/>
    <s v=""/>
    <m/>
    <s v=""/>
    <s v=""/>
    <m/>
    <x v="0"/>
  </r>
  <r>
    <n v="73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654984"/>
    <s v="7th"/>
    <x v="9"/>
    <d v="2023-09-18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d v="2023-06-23T00:00:00"/>
    <s v="23/06/23"/>
    <d v="2023-06-23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8-29T00:00:00"/>
    <s v="(23/08/17)_x000a_"/>
    <d v="2023-08-18T00:00:00"/>
    <s v=""/>
    <d v="2023-06-07T00:00:00"/>
    <s v=""/>
    <n v="0"/>
    <s v=""/>
    <s v=""/>
    <s v=""/>
    <d v="2023-09-12T00:00:00"/>
    <s v="(23/09/07)"/>
    <d v="2023-09-08T00:00:00"/>
    <s v=""/>
    <d v="2023-05-24T00:00:00"/>
    <s v=""/>
    <n v="0"/>
    <s v=""/>
    <s v=""/>
    <n v="12"/>
    <n v="8"/>
    <n v="8"/>
    <n v="12"/>
    <n v="1000"/>
    <s v="Y"/>
    <s v="N"/>
    <s v=""/>
    <s v=""/>
    <s v="2023/09/23"/>
    <n v="7"/>
    <n v="30"/>
    <s v="IN"/>
    <s v="IN"/>
    <s v="N"/>
    <d v="2023-05-22T19:44:50"/>
    <s v="APIPRM223"/>
    <s v=""/>
    <s v="Automatic Planning"/>
    <d v="2023-06-26T19:36:17"/>
    <s v="plnprp20615bl01PrdplnSend"/>
    <s v=""/>
    <s v="Fix Flag Update"/>
    <x v="0"/>
    <x v="72"/>
    <d v="2023-09-23T00:00:00"/>
    <d v="2023-08-29T00:00:00"/>
    <s v="Y"/>
    <n v="25"/>
    <m/>
    <n v="25"/>
    <n v="0"/>
    <m/>
    <x v="0"/>
  </r>
  <r>
    <n v="73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249944"/>
    <s v="1st"/>
    <x v="6"/>
    <d v="2023-05-01T00:00:00"/>
    <n v="5040"/>
    <n v="2872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d v="2023-02-07T00:00:00"/>
    <s v=""/>
    <s v=""/>
    <s v=""/>
    <s v=""/>
    <d v="2023-01-13T00:00:00"/>
    <n v="6400"/>
    <s v="F1223-0005122079-001"/>
    <s v="05 : Vendor Accepted"/>
    <s v=""/>
    <s v=""/>
    <s v=""/>
    <s v=""/>
    <s v=""/>
    <s v=""/>
    <s v=""/>
    <n v="0"/>
    <s v=""/>
    <s v=""/>
    <s v=""/>
    <d v="2023-02-28T00:00:00"/>
    <s v="23/02/14_x000a_"/>
    <s v=""/>
    <s v=""/>
    <s v=""/>
    <d v="2023-02-24T00:00:00"/>
    <n v="5040"/>
    <s v="T1223-460323-004"/>
    <s v="05 : Vendor Accepted"/>
    <s v=""/>
    <d v="2023-03-07T00:00:00"/>
    <s v="23/02/21"/>
    <s v=""/>
    <s v=""/>
    <s v=""/>
    <d v="2023-02-28T00:00:00"/>
    <n v="5040"/>
    <s v="P1223-460323-004"/>
    <s v="05 : Vendor Accepted"/>
    <n v="12"/>
    <n v="8"/>
    <n v="8"/>
    <n v="12"/>
    <n v="0"/>
    <s v="Y"/>
    <s v="N"/>
    <s v=""/>
    <s v=""/>
    <s v="2023/06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6T00:00:00"/>
    <d v="2023-02-28T00:00:00"/>
    <s v="Past"/>
    <n v="98"/>
    <m/>
    <n v="98"/>
    <n v="493920"/>
    <m/>
    <x v="2"/>
  </r>
  <r>
    <n v="73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1-13T00:00:00"/>
    <d v="2023-12-31T00:00:00"/>
    <d v="2024-01-31T00:00:00"/>
    <x v="3"/>
    <n v="85249945"/>
    <s v="2nd"/>
    <x v="4"/>
    <d v="2023-06-05T00:00:00"/>
    <n v="0"/>
    <n v="0"/>
    <s v="Ship"/>
    <s v="STOP"/>
    <s v=""/>
    <d v="2023-08-12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1-13T00:00:00"/>
    <n v="4000"/>
    <s v="F1223-0005122079-002"/>
    <s v="05 : Vendor Accepted"/>
    <s v=""/>
    <s v=""/>
    <s v=""/>
    <s v=""/>
    <s v=""/>
    <s v=""/>
    <s v=""/>
    <n v="0"/>
    <s v=""/>
    <s v=""/>
    <s v=""/>
    <d v="2023-03-07T00:00:00"/>
    <s v="_x000a_"/>
    <s v=""/>
    <s v=""/>
    <s v=""/>
    <s v=""/>
    <n v="0"/>
    <s v=""/>
    <s v=""/>
    <s v=""/>
    <d v="2023-03-28T00:00:00"/>
    <s v=""/>
    <s v=""/>
    <s v=""/>
    <s v=""/>
    <s v=""/>
    <n v="0"/>
    <s v=""/>
    <s v=""/>
    <n v="12"/>
    <n v="8"/>
    <n v="8"/>
    <n v="12"/>
    <n v="0"/>
    <s v="Y"/>
    <s v="N"/>
    <s v=""/>
    <s v=""/>
    <s v="2023/07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0"/>
    <x v="76"/>
    <d v="2023-07-06T00:00:00"/>
    <d v="2023-03-07T00:00:00"/>
    <s v="Past"/>
    <n v="121"/>
    <m/>
    <n v="121"/>
    <n v="0"/>
    <m/>
    <x v="0"/>
  </r>
  <r>
    <n v="73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5"/>
    <s v="3rd"/>
    <x v="8"/>
    <d v="2023-07-03T00:00:00"/>
    <n v="1052"/>
    <n v="5996"/>
    <s v="Ship"/>
    <s v="Ph2"/>
    <s v=""/>
    <d v="2023-09-12T00:00:00"/>
    <d v="2023-09-12T00:00:00"/>
    <s v=""/>
    <s v=""/>
    <s v=""/>
    <s v=""/>
    <s v=""/>
    <s v=""/>
    <s v=""/>
    <n v="0"/>
    <s v=""/>
    <s v=""/>
    <s v=""/>
    <d v="2023-04-04T00:00:00"/>
    <s v="(23/03/21)"/>
    <d v="2023-03-21T00:00:00"/>
    <s v=""/>
    <d v="2023-03-06T00:00:00"/>
    <d v="2023-03-31T00:00:00"/>
    <n v="1000"/>
    <s v="F1223-0005122079-004"/>
    <s v="05 : Vendor Accepted"/>
    <s v=""/>
    <s v=""/>
    <s v=""/>
    <s v=""/>
    <s v=""/>
    <s v=""/>
    <s v=""/>
    <n v="0"/>
    <s v=""/>
    <s v=""/>
    <s v=""/>
    <d v="2023-05-23T00:00:00"/>
    <s v="_x000a_"/>
    <d v="2023-05-16T00:00:00"/>
    <s v=""/>
    <d v="2023-03-21T00:00:00"/>
    <d v="2023-06-27T00:00:00"/>
    <n v="1052"/>
    <s v="T1223-460323-007"/>
    <s v="05 : Vendor Accepted"/>
    <s v=""/>
    <d v="2023-06-29T00:00:00"/>
    <s v="23/06/29"/>
    <d v="2023-06-20T00:00:00"/>
    <s v=""/>
    <d v="2023-03-21T00:00:00"/>
    <d v="2023-06-27T00:00:00"/>
    <n v="1052"/>
    <s v="P1223-460323-009"/>
    <s v="05 : Vendor Accepted"/>
    <n v="12"/>
    <n v="8"/>
    <n v="8"/>
    <n v="12"/>
    <n v="0"/>
    <s v="Y"/>
    <s v="N"/>
    <s v=""/>
    <s v=""/>
    <s v="2023/08/06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6T00:00:00"/>
    <d v="2023-05-23T00:00:00"/>
    <s v="Past"/>
    <n v="75"/>
    <m/>
    <n v="75"/>
    <n v="78900"/>
    <m/>
    <x v="2"/>
  </r>
  <r>
    <n v="74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6"/>
    <s v="4th"/>
    <x v="5"/>
    <d v="2023-08-07T00:00:00"/>
    <n v="1556"/>
    <n v="886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25T00:00:00"/>
    <s v="(23/04/18)"/>
    <d v="2023-04-25T00:00:00"/>
    <s v=""/>
    <d v="2023-02-26T00:00:00"/>
    <d v="2023-04-20T00:00:00"/>
    <n v="1500"/>
    <s v="F1223-0005122079-007"/>
    <s v="05 : Vendor Accepted"/>
    <s v=""/>
    <s v=""/>
    <s v=""/>
    <s v=""/>
    <s v=""/>
    <s v=""/>
    <s v=""/>
    <n v="0"/>
    <s v=""/>
    <s v=""/>
    <s v=""/>
    <d v="2023-05-23T00:00:00"/>
    <s v="23/06/06_x000a_"/>
    <d v="2023-06-20T00:00:00"/>
    <s v=""/>
    <d v="2023-03-21T00:00:00"/>
    <d v="2023-06-27T00:00:00"/>
    <n v="1556"/>
    <s v="T1223-460323-008"/>
    <s v="05 : Vendor Accepted"/>
    <s v=""/>
    <d v="2023-06-29T00:00:00"/>
    <s v="(23/06/27)"/>
    <d v="2023-07-18T00:00:00"/>
    <s v=""/>
    <d v="2023-03-21T00:00:00"/>
    <d v="2023-06-27T00:00:00"/>
    <n v="1556"/>
    <s v="P1223-460323-010"/>
    <s v="05 : Vendor Accepted"/>
    <n v="12"/>
    <n v="8"/>
    <n v="8"/>
    <n v="12"/>
    <n v="0"/>
    <s v="Y"/>
    <s v="N"/>
    <s v=""/>
    <s v=""/>
    <s v="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9T00:00:00"/>
    <d v="2023-05-23T00:00:00"/>
    <s v="Past"/>
    <n v="78"/>
    <m/>
    <n v="78"/>
    <n v="121368"/>
    <m/>
    <x v="2"/>
  </r>
  <r>
    <n v="74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545525"/>
    <s v="5th-1"/>
    <x v="9"/>
    <d v="2023-09-04T00:00:00"/>
    <n v="1900"/>
    <n v="10830"/>
    <s v="Ship"/>
    <s v="Ph3(Adj)"/>
    <s v=""/>
    <d v="2023-10-15T00:00:00"/>
    <s v=""/>
    <d v="2023-10-15T00:00:00"/>
    <s v=""/>
    <s v=""/>
    <s v=""/>
    <s v=""/>
    <d v="2023-05-11T00:00:00"/>
    <s v=""/>
    <n v="0"/>
    <s v=""/>
    <s v=""/>
    <s v=""/>
    <d v="2023-06-13T00:00:00"/>
    <s v=""/>
    <d v="2023-06-09T00:00:00"/>
    <s v=""/>
    <d v="2023-05-17T00:00:00"/>
    <d v="2023-06-09T00:00:00"/>
    <n v="1900"/>
    <s v="F1223-0005122079-011"/>
    <s v="05 : Vendor Accepted"/>
    <s v=""/>
    <s v=""/>
    <s v=""/>
    <s v=""/>
    <s v=""/>
    <d v="2023-05-11T00:00:00"/>
    <s v=""/>
    <n v="0"/>
    <s v=""/>
    <s v=""/>
    <s v=""/>
    <d v="2023-08-14T00:00:00"/>
    <s v="(23/08/17)_x000a_"/>
    <d v="2023-08-04T00:00:00"/>
    <s v=""/>
    <d v="2023-05-17T00:00:00"/>
    <s v=""/>
    <n v="0"/>
    <s v=""/>
    <s v=""/>
    <s v=""/>
    <d v="2023-08-29T00:00:00"/>
    <s v="(23/08/29)"/>
    <d v="2023-08-25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6"/>
    <d v="2023-09-08T00:00:00"/>
    <d v="2023-08-14T00:00:00"/>
    <s v="Y"/>
    <n v="25"/>
    <m/>
    <n v="25"/>
    <n v="47500"/>
    <m/>
    <x v="3"/>
  </r>
  <r>
    <n v="74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NotPub"/>
    <s v=""/>
    <d v="2023-12-31T00:00:00"/>
    <d v="2024-01-31T00:00:00"/>
    <x v="3"/>
    <n v="85473763"/>
    <s v="5th-2"/>
    <x v="9"/>
    <d v="2023-09-04T00:00:00"/>
    <n v="1000"/>
    <n v="5700"/>
    <s v="Ship"/>
    <s v="Ph3(Add)"/>
    <s v=""/>
    <d v="2023-10-15T00:00:00"/>
    <s v=""/>
    <d v="2023-10-15T00:00:00"/>
    <s v=""/>
    <s v=""/>
    <s v=""/>
    <s v=""/>
    <d v="2023-03-30T00:00:00"/>
    <s v=""/>
    <n v="0"/>
    <s v=""/>
    <s v=""/>
    <s v=""/>
    <d v="2023-05-23T00:00:00"/>
    <s v="(23/05/30)"/>
    <d v="2023-05-23T00:00:00"/>
    <s v=""/>
    <d v="2023-04-16T00:00:00"/>
    <d v="2023-05-19T00:00:00"/>
    <n v="1000"/>
    <s v="F1223-0005122079-010"/>
    <s v="05 : Vendor Accepted"/>
    <s v=""/>
    <s v=""/>
    <s v=""/>
    <s v=""/>
    <s v=""/>
    <d v="2023-03-30T00:00:00"/>
    <s v=""/>
    <n v="0"/>
    <s v=""/>
    <s v=""/>
    <s v=""/>
    <s v=""/>
    <s v="(23/08/17)_x000a_"/>
    <d v="2023-08-01T00:00:00"/>
    <s v=""/>
    <d v="2023-04-16T00:00:00"/>
    <s v=""/>
    <n v="0"/>
    <s v=""/>
    <s v=""/>
    <s v=""/>
    <s v=""/>
    <s v="(23/08/29)"/>
    <d v="2023-08-25T00:00:00"/>
    <s v=""/>
    <d v="2023-04-09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30T23:30:47"/>
    <s v="APIPRM223"/>
    <s v=""/>
    <s v="Automatic Planning"/>
    <d v="2023-07-12T11:00:45"/>
    <s v="00651092"/>
    <s v="KAWASAKI Kenta[FRIN:Production Planning](川﨑 健太)"/>
    <s v="Production Plan Excel"/>
    <x v="0"/>
    <x v="76"/>
    <d v="2023-09-08T00:00:00"/>
    <s v=""/>
    <s v="Y"/>
    <s v=""/>
    <m/>
    <s v=""/>
    <s v=""/>
    <m/>
    <x v="1"/>
  </r>
  <r>
    <n v="74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7"/>
    <s v="6th"/>
    <x v="9"/>
    <d v="2023-09-04T00:00:00"/>
    <n v="1300"/>
    <n v="7410"/>
    <s v="Ship"/>
    <s v="Ph2"/>
    <s v=""/>
    <d v="2023-11-16T00:00:00"/>
    <s v=""/>
    <s v=""/>
    <s v=""/>
    <s v=""/>
    <s v=""/>
    <s v=""/>
    <s v=""/>
    <s v=""/>
    <n v="0"/>
    <s v=""/>
    <s v=""/>
    <s v=""/>
    <d v="2023-05-16T00:00:00"/>
    <s v="(23/05/30)"/>
    <d v="2023-06-02T00:00:00"/>
    <s v=""/>
    <d v="2023-03-23T00:00:00"/>
    <d v="2023-05-11T00:00:00"/>
    <n v="1300"/>
    <s v="F1223-0005122079-009"/>
    <s v="05 : Vendor Accepted"/>
    <s v=""/>
    <s v=""/>
    <s v=""/>
    <s v=""/>
    <s v=""/>
    <s v=""/>
    <s v=""/>
    <n v="0"/>
    <s v=""/>
    <s v=""/>
    <s v=""/>
    <d v="2023-07-18T00:00:00"/>
    <s v="(23/08/17)_x000a_"/>
    <d v="2023-07-28T00:00:00"/>
    <s v=""/>
    <d v="2023-03-23T00:00:00"/>
    <s v=""/>
    <n v="0"/>
    <s v=""/>
    <s v=""/>
    <s v=""/>
    <d v="2023-08-06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10/10"/>
    <n v="7"/>
    <n v="30"/>
    <s v="IN"/>
    <s v="IN"/>
    <s v="N"/>
    <d v="2023-02-24T20:19:49"/>
    <s v="00691381"/>
    <s v="MORITA SHUN[FRSH:PDSH Production Planning](森田 峻)"/>
    <s v="Production Plan Excel"/>
    <d v="2023-07-12T11:01:17"/>
    <s v="plnprp20615bl01PrdplnSend"/>
    <s v=""/>
    <s v="Fix Flag Update"/>
    <x v="1"/>
    <x v="76"/>
    <d v="2023-10-10T00:00:00"/>
    <d v="2023-07-18T00:00:00"/>
    <s v="Y"/>
    <n v="84"/>
    <m/>
    <n v="84"/>
    <n v="109200"/>
    <m/>
    <x v="2"/>
  </r>
  <r>
    <n v="74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s v=""/>
    <d v="2023-12-31T00:00:00"/>
    <d v="2024-01-31T00:00:00"/>
    <x v="3"/>
    <n v="85397138"/>
    <s v="7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6T00:00:00"/>
    <s v="23/05/16"/>
    <d v="2023-06-02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9-12T00:00:00"/>
    <s v="(23/09/12)_x000a_"/>
    <d v="2023-07-28T00:00:00"/>
    <s v=""/>
    <d v="2023-03-23T00:00:00"/>
    <s v=""/>
    <n v="0"/>
    <s v=""/>
    <s v=""/>
    <s v=""/>
    <d v="2023-09-26T00:00:00"/>
    <s v="(23/09/26)"/>
    <d v="2023-09-22T00:00:00"/>
    <s v=""/>
    <d v="2023-03-23T00:00:00"/>
    <s v=""/>
    <n v="0"/>
    <s v=""/>
    <s v=""/>
    <n v="12"/>
    <n v="8"/>
    <n v="8"/>
    <n v="12"/>
    <n v="1000"/>
    <s v="Y"/>
    <s v="N"/>
    <s v=""/>
    <s v=""/>
    <s v="2023/10/09"/>
    <n v="7"/>
    <n v="30"/>
    <s v="IN"/>
    <s v="IN"/>
    <s v="N"/>
    <d v="2023-02-24T20:19:49"/>
    <s v="00691381"/>
    <s v="MORITA SHUN[FRSH:PDSH Production Planning](森田 峻)"/>
    <s v="Production Plan Excel"/>
    <d v="2023-05-22T19:33:40"/>
    <s v="plnprp20615bl01PrdplnSend"/>
    <s v=""/>
    <s v="Fix Flag Update"/>
    <x v="0"/>
    <x v="76"/>
    <d v="2023-10-09T00:00:00"/>
    <d v="2023-09-12T00:00:00"/>
    <s v="Y"/>
    <n v="27"/>
    <m/>
    <n v="27"/>
    <n v="0"/>
    <m/>
    <x v="0"/>
  </r>
  <r>
    <n v="74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091503"/>
    <s v="1st"/>
    <x v="1"/>
    <d v="2023-03-06T00:00:00"/>
    <n v="11160"/>
    <n v="47988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1000"/>
    <s v="F1223-0005140369-001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160"/>
    <s v="T1223-462057-001"/>
    <s v="05 : Vendor Accepted"/>
    <s v=""/>
    <d v="2023-01-20T00:00:00"/>
    <s v="(23/01/10)"/>
    <s v=""/>
    <s v=""/>
    <d v="2022-12-06T00:00:00"/>
    <d v="2023-03-27T00:00:00"/>
    <n v="11160"/>
    <s v="P1223-462057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5"/>
    <d v="2023-05-23T00:00:00"/>
    <d v="2022-12-27T00:00:00"/>
    <s v="Past"/>
    <n v="147"/>
    <m/>
    <n v="147"/>
    <n v="1640520"/>
    <m/>
    <x v="2"/>
  </r>
  <r>
    <n v="74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174511"/>
    <s v="2nd"/>
    <x v="3"/>
    <d v="2023-04-03T00:00:00"/>
    <n v="1512"/>
    <n v="6502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500"/>
    <s v="F1223-0005140369-003"/>
    <s v="05 : Vendor Accepted"/>
    <s v=""/>
    <s v=""/>
    <s v=""/>
    <s v=""/>
    <s v=""/>
    <d v="2022-12-22T00:00:00"/>
    <s v=""/>
    <n v="0"/>
    <s v=""/>
    <s v=""/>
    <s v=""/>
    <d v="2023-01-31T00:00:00"/>
    <s v="23/01/31_x000a_"/>
    <d v="2023-02-21T00:00:00"/>
    <s v=""/>
    <d v="2022-12-22T00:00:00"/>
    <d v="2023-02-03T00:00:00"/>
    <n v="1512"/>
    <s v="T1223-462057-002"/>
    <s v="05 : Vendor Accepted"/>
    <s v=""/>
    <d v="2023-02-28T00:00:00"/>
    <s v="23/02/28"/>
    <d v="2023-04-18T00:00:00"/>
    <s v=""/>
    <d v="2022-12-22T00:00:00"/>
    <d v="2023-02-24T00:00:00"/>
    <n v="1512"/>
    <s v="P1223-462057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5"/>
    <d v="2023-07-23T00:00:00"/>
    <d v="2023-01-31T00:00:00"/>
    <s v="Past"/>
    <n v="173"/>
    <m/>
    <n v="173"/>
    <n v="261576"/>
    <m/>
    <x v="2"/>
  </r>
  <r>
    <n v="74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s v=""/>
    <d v="2023-09-30T00:00:00"/>
    <d v="2023-10-31T00:00:00"/>
    <x v="3"/>
    <n v="85457165"/>
    <s v="3rd"/>
    <x v="5"/>
    <d v="2023-08-21T00:00:00"/>
    <n v="0"/>
    <n v="0"/>
    <s v="Ship"/>
    <s v="STOP"/>
    <s v=""/>
    <d v="2023-10-16T00:00:00"/>
    <s v=""/>
    <d v="2023-10-04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1000"/>
    <s v="F1223-0005140369-005"/>
    <s v="05 : Vendor Accepted"/>
    <s v=""/>
    <s v=""/>
    <s v=""/>
    <s v=""/>
    <s v=""/>
    <d v="2023-03-23T00:00:00"/>
    <s v=""/>
    <n v="0"/>
    <s v=""/>
    <s v=""/>
    <s v=""/>
    <d v="2023-07-25T00:00:00"/>
    <s v="(23/07/11)_x000a_"/>
    <s v=""/>
    <s v=""/>
    <d v="2023-03-23T00:00:00"/>
    <s v=""/>
    <n v="0"/>
    <s v=""/>
    <s v=""/>
    <s v=""/>
    <d v="2023-08-29T00:00:00"/>
    <s v="(23/08/15)"/>
    <s v=""/>
    <s v=""/>
    <d v="2023-03-23T00:00:00"/>
    <s v=""/>
    <n v="0"/>
    <s v=""/>
    <s v=""/>
    <n v="24"/>
    <n v="16"/>
    <n v="16"/>
    <n v="16"/>
    <n v="1000"/>
    <s v="Y"/>
    <s v="N"/>
    <s v=""/>
    <s v=""/>
    <s v="2023/09/09"/>
    <n v="7"/>
    <n v="30"/>
    <s v="IN"/>
    <s v="IN"/>
    <s v="N"/>
    <d v="2023-03-23T23:35:50"/>
    <s v="APIPRM223"/>
    <s v=""/>
    <s v="Automatic Planning"/>
    <d v="2023-07-12T06:30:51"/>
    <s v="00691381"/>
    <s v="MORITA SHUN[FRSH:PDSH Production Planning](森田 峻)"/>
    <s v="Production Plan Excel"/>
    <x v="0"/>
    <x v="85"/>
    <d v="2023-09-09T00:00:00"/>
    <d v="2023-07-25T00:00:00"/>
    <s v="Y"/>
    <n v="46"/>
    <m/>
    <n v="46"/>
    <n v="0"/>
    <m/>
    <x v="0"/>
  </r>
  <r>
    <n v="74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092077"/>
    <s v="1st"/>
    <x v="1"/>
    <d v="2023-03-06T00:00:00"/>
    <n v="11352"/>
    <n v="48814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2000"/>
    <s v="F1223-0005140369-002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352"/>
    <s v="T1223-462024-001"/>
    <s v="05 : Vendor Accepted"/>
    <s v=""/>
    <d v="2023-01-20T00:00:00"/>
    <s v="(23/01/10)"/>
    <s v=""/>
    <s v=""/>
    <d v="2022-12-06T00:00:00"/>
    <d v="2023-03-27T00:00:00"/>
    <n v="11352"/>
    <s v="P1223-462024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5-23T00:00:00"/>
    <d v="2022-12-27T00:00:00"/>
    <s v="Past"/>
    <n v="147"/>
    <m/>
    <n v="147"/>
    <n v="1668744"/>
    <m/>
    <x v="2"/>
  </r>
  <r>
    <n v="74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175102"/>
    <s v="2nd"/>
    <x v="3"/>
    <d v="2023-04-03T00:00:00"/>
    <n v="2016"/>
    <n v="8669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400"/>
    <s v="F1223-0005140369-004"/>
    <s v="05 : Vendor Accepted"/>
    <s v=""/>
    <s v=""/>
    <s v=""/>
    <s v=""/>
    <s v=""/>
    <d v="2022-12-22T00:00:00"/>
    <s v=""/>
    <n v="0"/>
    <s v=""/>
    <s v=""/>
    <s v=""/>
    <d v="2023-01-31T00:00:00"/>
    <s v="23/01/24_x000a_"/>
    <d v="2023-02-21T00:00:00"/>
    <s v=""/>
    <d v="2022-12-22T00:00:00"/>
    <d v="2023-02-03T00:00:00"/>
    <n v="2016"/>
    <s v="T1223-462024-002"/>
    <s v="05 : Vendor Accepted"/>
    <s v=""/>
    <d v="2023-02-28T00:00:00"/>
    <s v="23/02/28"/>
    <d v="2023-04-18T00:00:00"/>
    <s v=""/>
    <d v="2022-12-22T00:00:00"/>
    <d v="2023-02-24T00:00:00"/>
    <n v="2016"/>
    <s v="P1223-462024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7-23T00:00:00"/>
    <d v="2023-01-31T00:00:00"/>
    <s v="Past"/>
    <n v="173"/>
    <m/>
    <n v="173"/>
    <n v="348768"/>
    <m/>
    <x v="2"/>
  </r>
  <r>
    <n v="75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175103"/>
    <s v="3rd"/>
    <x v="5"/>
    <d v="2023-08-14T00:00:00"/>
    <n v="0"/>
    <n v="0"/>
    <s v="Ship"/>
    <s v="STOP"/>
    <s v=""/>
    <d v="2023-09-27T00:00:00"/>
    <s v=""/>
    <d v="2023-09-27T00:00:00"/>
    <s v=""/>
    <s v=""/>
    <s v=""/>
    <s v=""/>
    <d v="2022-12-22T00:00:00"/>
    <s v=""/>
    <n v="0"/>
    <s v=""/>
    <s v=""/>
    <s v=""/>
    <d v="2023-04-25T00:00:00"/>
    <s v="(23/05/09)"/>
    <s v=""/>
    <s v=""/>
    <d v="2023-04-18T00:00:00"/>
    <s v=""/>
    <n v="0"/>
    <s v=""/>
    <s v=""/>
    <s v=""/>
    <s v=""/>
    <s v=""/>
    <s v=""/>
    <s v=""/>
    <d v="2022-12-22T00:00:00"/>
    <s v=""/>
    <n v="0"/>
    <s v=""/>
    <s v=""/>
    <s v=""/>
    <d v="2023-07-04T00:00:00"/>
    <s v="(23/07/04)_x000a_"/>
    <s v=""/>
    <s v=""/>
    <d v="2023-04-18T00:00:00"/>
    <s v=""/>
    <n v="0"/>
    <s v=""/>
    <s v=""/>
    <s v=""/>
    <d v="2023-08-08T00:00:00"/>
    <s v="(23/08/08)"/>
    <s v=""/>
    <s v=""/>
    <d v="2023-04-18T00:00:00"/>
    <s v=""/>
    <n v="0"/>
    <s v=""/>
    <s v=""/>
    <n v="24"/>
    <n v="16"/>
    <n v="16"/>
    <n v="16"/>
    <n v="1700"/>
    <s v="Y"/>
    <s v="N"/>
    <s v=""/>
    <s v=""/>
    <s v="2023/08/21"/>
    <n v="7"/>
    <n v="30"/>
    <s v="IN"/>
    <s v="IN"/>
    <s v="N"/>
    <d v="2022-12-22T23:53:56"/>
    <s v="APIPRM223"/>
    <s v=""/>
    <s v="Automatic Planning"/>
    <d v="2023-07-11T19:39:39"/>
    <s v="plnprp20615bl01PrdplnSend"/>
    <s v=""/>
    <s v="Fix Flag Update"/>
    <x v="0"/>
    <x v="86"/>
    <d v="2023-08-21T00:00:00"/>
    <d v="2023-07-04T00:00:00"/>
    <s v="Past"/>
    <n v="48"/>
    <m/>
    <n v="48"/>
    <n v="0"/>
    <m/>
    <x v="0"/>
  </r>
  <r>
    <n v="75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12250"/>
    <s v="4th"/>
    <x v="9"/>
    <d v="2023-09-18T00:00:00"/>
    <n v="0"/>
    <n v="0"/>
    <s v="Ship"/>
    <s v="STOP"/>
    <s v=""/>
    <d v="2023-11-01T00:00:00"/>
    <s v=""/>
    <d v="2023-11-01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6"/>
    <n v="16"/>
    <n v="16"/>
    <n v="1600"/>
    <s v="Y"/>
    <s v="N"/>
    <s v=""/>
    <s v=""/>
    <s v="2023/09/25"/>
    <n v="7"/>
    <n v="30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86"/>
    <d v="2023-09-25T00:00:00"/>
    <s v=""/>
    <s v="Y"/>
    <s v=""/>
    <m/>
    <s v=""/>
    <s v=""/>
    <m/>
    <x v="0"/>
  </r>
  <r>
    <n v="75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29053"/>
    <s v="5th"/>
    <x v="9"/>
    <d v="2023-09-25T00:00:00"/>
    <n v="0"/>
    <n v="0"/>
    <s v="Ship"/>
    <s v="STOP"/>
    <s v=""/>
    <d v="2023-11-08T00:00:00"/>
    <s v=""/>
    <d v="2023-11-08T00:00:00"/>
    <s v=""/>
    <s v=""/>
    <s v=""/>
    <s v=""/>
    <d v="2023-05-02T00:00:00"/>
    <s v=""/>
    <n v="0"/>
    <s v=""/>
    <s v=""/>
    <s v=""/>
    <d v="2023-05-12T00:00:00"/>
    <s v="23/05/12"/>
    <d v="2023-05-12T00:00:00"/>
    <s v=""/>
    <d v="2023-05-02T00:00:00"/>
    <s v=""/>
    <n v="0"/>
    <s v=""/>
    <s v=""/>
    <s v=""/>
    <s v=""/>
    <s v=""/>
    <s v=""/>
    <s v=""/>
    <d v="2023-05-02T00:00:00"/>
    <s v=""/>
    <n v="0"/>
    <s v=""/>
    <s v=""/>
    <s v=""/>
    <s v=""/>
    <s v="_x000a_"/>
    <s v=""/>
    <s v=""/>
    <d v="2023-05-02T00:00:00"/>
    <s v=""/>
    <n v="0"/>
    <s v=""/>
    <s v=""/>
    <s v=""/>
    <s v=""/>
    <s v=""/>
    <s v=""/>
    <s v=""/>
    <d v="2023-05-02T00:00:00"/>
    <s v=""/>
    <n v="0"/>
    <s v=""/>
    <s v=""/>
    <n v="24"/>
    <n v="16"/>
    <n v="16"/>
    <n v="16"/>
    <n v="1320"/>
    <s v="Y"/>
    <s v="N"/>
    <s v=""/>
    <s v=""/>
    <s v="2023/10/01"/>
    <n v="7"/>
    <n v="30"/>
    <s v="IN"/>
    <s v="IN"/>
    <s v="N"/>
    <d v="2023-05-02T23:30:27"/>
    <s v="APIPRM223"/>
    <s v=""/>
    <s v="Automatic Planning"/>
    <d v="2023-05-16T08:15:10"/>
    <s v="plnprp20615bl01PrdplnSend"/>
    <s v=""/>
    <s v="Fix Flag Update"/>
    <x v="0"/>
    <x v="86"/>
    <d v="2023-10-02T00:00:00"/>
    <s v=""/>
    <s v="Y"/>
    <s v=""/>
    <m/>
    <s v=""/>
    <s v=""/>
    <m/>
    <x v="0"/>
  </r>
  <r>
    <n v="75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46071"/>
    <s v="6th"/>
    <x v="7"/>
    <d v="2023-10-09T00:00:00"/>
    <n v="0"/>
    <n v="0"/>
    <s v="Ship"/>
    <s v="STOP"/>
    <s v=""/>
    <d v="2023-11-22T00:00:00"/>
    <s v=""/>
    <d v="2023-11-22T00:00:00"/>
    <s v=""/>
    <s v=""/>
    <s v=""/>
    <s v=""/>
    <d v="2023-05-11T00:00:00"/>
    <s v=""/>
    <n v="0"/>
    <s v=""/>
    <s v=""/>
    <s v=""/>
    <d v="2023-05-26T00:00:00"/>
    <s v="23/05/26"/>
    <d v="2023-05-2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24"/>
    <n v="16"/>
    <n v="16"/>
    <n v="16"/>
    <n v="1600"/>
    <s v="Y"/>
    <s v="N"/>
    <s v=""/>
    <s v=""/>
    <s v="2023/10/16"/>
    <n v="7"/>
    <n v="30"/>
    <s v="IN"/>
    <s v="IN"/>
    <s v="N"/>
    <d v="2023-05-11T23:30:38"/>
    <s v="APIPRM223"/>
    <s v=""/>
    <s v="Automatic Planning"/>
    <d v="2023-05-29T19:38:11"/>
    <s v="plnprp20615bl01PrdplnSend"/>
    <s v=""/>
    <s v="Fix Flag Update"/>
    <x v="0"/>
    <x v="86"/>
    <d v="2023-10-16T00:00:00"/>
    <s v=""/>
    <s v="Y"/>
    <s v=""/>
    <m/>
    <s v=""/>
    <s v=""/>
    <m/>
    <x v="0"/>
  </r>
  <r>
    <n v="75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9"/>
    <s v="1st"/>
    <x v="1"/>
    <d v="2023-03-06T00:00:00"/>
    <n v="1728"/>
    <n v="4493"/>
    <s v="Ship"/>
    <s v="Ph1"/>
    <s v="●"/>
    <d v="2023-06-15T00:00:00"/>
    <d v="2023-06-15T00:00:00"/>
    <d v="2023-06-15T00:00:00"/>
    <s v=""/>
    <s v=""/>
    <s v=""/>
    <s v=""/>
    <d v="2023-01-03T00:00:00"/>
    <s v=""/>
    <n v="0"/>
    <s v=""/>
    <s v=""/>
    <s v=""/>
    <d v="2023-01-10T00:00:00"/>
    <s v=""/>
    <s v=""/>
    <s v=""/>
    <d v="2023-01-05T00:00:00"/>
    <s v=""/>
    <n v="0"/>
    <s v=""/>
    <s v=""/>
    <s v=""/>
    <s v=""/>
    <s v=""/>
    <s v=""/>
    <s v=""/>
    <d v="2023-01-03T00:00:00"/>
    <s v=""/>
    <n v="0"/>
    <s v=""/>
    <s v=""/>
    <s v=""/>
    <d v="2023-01-10T00:00:00"/>
    <s v="_x000a_"/>
    <s v=""/>
    <s v=""/>
    <d v="2023-01-05T00:00:00"/>
    <d v="2023-01-06T00:00:00"/>
    <n v="1728"/>
    <s v="T1223-462130-003"/>
    <s v="05 : Vendor Accepted"/>
    <s v=""/>
    <d v="2023-01-17T00:00:00"/>
    <s v=""/>
    <s v=""/>
    <s v=""/>
    <d v="2023-01-05T00:00:00"/>
    <d v="2023-02-08T00:00:00"/>
    <n v="1728"/>
    <s v="P1223-462130-003"/>
    <s v="99 : Closed"/>
    <n v="36"/>
    <n v="18"/>
    <n v="18"/>
    <n v="18"/>
    <n v="0"/>
    <s v="Y"/>
    <s v="N"/>
    <s v=""/>
    <s v="Need the manual update  Fabric - 1/10 BD - 1/6 PO - 1/10"/>
    <s v="2023/05/09"/>
    <n v="7"/>
    <n v="30"/>
    <s v="IN"/>
    <s v="IN"/>
    <s v="N"/>
    <d v="2023-01-03T23:44:57"/>
    <s v="APIPRM223"/>
    <s v=""/>
    <s v="Automatic Planning"/>
    <d v="2023-05-16T08:15:10"/>
    <s v="plnprp20615bl01PrdplnSend"/>
    <s v=""/>
    <s v="Fix Flag Update"/>
    <x v="1"/>
    <x v="90"/>
    <d v="2023-05-09T00:00:00"/>
    <d v="2023-01-10T00:00:00"/>
    <s v="Past"/>
    <n v="119"/>
    <m/>
    <n v="119"/>
    <n v="205632"/>
    <m/>
    <x v="2"/>
  </r>
  <r>
    <n v="75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75179"/>
    <s v="2nd-1"/>
    <x v="1"/>
    <d v="2023-03-06T00:00:00"/>
    <n v="414"/>
    <n v="1076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410"/>
    <s v="F1223-0005122128-008"/>
    <s v="05 : Vendor Accepted"/>
    <s v=""/>
    <s v=""/>
    <s v=""/>
    <s v=""/>
    <s v=""/>
    <d v="2022-12-22T00:00:00"/>
    <s v=""/>
    <n v="0"/>
    <s v=""/>
    <s v=""/>
    <s v=""/>
    <d v="2023-01-10T00:00:00"/>
    <s v="_x000a_"/>
    <d v="2023-02-21T00:00:00"/>
    <s v=""/>
    <d v="2022-12-22T00:00:00"/>
    <d v="2023-01-06T00:00:00"/>
    <n v="414"/>
    <s v="T1223-462130-001"/>
    <s v="05 : Vendor Accepted"/>
    <s v=""/>
    <d v="2023-01-17T00:00:00"/>
    <s v=""/>
    <d v="2023-04-18T00:00:00"/>
    <s v=""/>
    <d v="2022-12-22T00:00:00"/>
    <d v="2023-02-08T00:00:00"/>
    <n v="414"/>
    <s v="P1223-462130-001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74520"/>
    <m/>
    <x v="2"/>
  </r>
  <r>
    <n v="75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94451"/>
    <s v="2nd-2"/>
    <x v="1"/>
    <d v="2023-03-06T00:00:00"/>
    <n v="2664"/>
    <n v="6926"/>
    <s v="Ship"/>
    <s v="Ph2"/>
    <s v=""/>
    <d v="2023-08-15T00:00:00"/>
    <d v="2023-08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6T00:00:00"/>
    <n v="5100"/>
    <s v="F1223-0005122128-007"/>
    <s v="05 : Vendor Accepted"/>
    <s v=""/>
    <s v=""/>
    <s v=""/>
    <s v=""/>
    <s v=""/>
    <d v="2022-12-27T00:00:00"/>
    <s v=""/>
    <n v="0"/>
    <s v=""/>
    <s v=""/>
    <s v=""/>
    <d v="2023-01-10T00:00:00"/>
    <s v="_x000a_"/>
    <d v="2023-02-21T00:00:00"/>
    <s v=""/>
    <d v="2022-12-27T00:00:00"/>
    <d v="2023-01-06T00:00:00"/>
    <n v="2664"/>
    <s v="T1223-462130-002"/>
    <s v="05 : Vendor Accepted"/>
    <s v=""/>
    <d v="2023-01-17T00:00:00"/>
    <s v=""/>
    <d v="2023-04-18T00:00:00"/>
    <s v=""/>
    <d v="2022-12-27T00:00:00"/>
    <d v="2023-02-08T00:00:00"/>
    <n v="2664"/>
    <s v="P1223-462130-002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7T23:33:45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479520"/>
    <m/>
    <x v="2"/>
  </r>
  <r>
    <n v="75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8"/>
    <s v="3rd"/>
    <x v="4"/>
    <d v="2023-06-05T00:00:00"/>
    <n v="2016"/>
    <n v="5242"/>
    <s v="Ship"/>
    <s v="Ph3(Adj)"/>
    <s v=""/>
    <d v="2023-08-15T00:00:00"/>
    <d v="2023-08-15T00:00:00"/>
    <d v="2023-09-20T00:00:00"/>
    <s v=""/>
    <s v=""/>
    <s v=""/>
    <s v=""/>
    <d v="2023-01-03T00:00:00"/>
    <s v=""/>
    <n v="0"/>
    <s v=""/>
    <s v=""/>
    <s v=""/>
    <d v="2023-04-25T00:00:00"/>
    <s v="23/04/25"/>
    <s v=""/>
    <s v=""/>
    <d v="2023-04-18T00:00:00"/>
    <d v="2023-04-20T00:00:00"/>
    <n v="3200"/>
    <s v="F1223-0005122128-009"/>
    <s v="05 : Vendor Accepted"/>
    <s v=""/>
    <s v=""/>
    <s v=""/>
    <s v=""/>
    <s v=""/>
    <d v="2023-01-03T00:00:00"/>
    <s v=""/>
    <n v="0"/>
    <s v=""/>
    <s v=""/>
    <s v=""/>
    <d v="2023-05-23T00:00:00"/>
    <s v="(23/06/27)_x000a_"/>
    <s v=""/>
    <s v=""/>
    <d v="2023-04-18T00:00:00"/>
    <d v="2023-05-19T00:00:00"/>
    <n v="2016"/>
    <s v="T1223-462130-004"/>
    <s v="05 : Vendor Accepted"/>
    <s v=""/>
    <d v="2023-06-27T00:00:00"/>
    <s v="(23/08/01)"/>
    <s v=""/>
    <s v=""/>
    <d v="2023-04-18T00:00:00"/>
    <d v="2023-06-23T00:00:00"/>
    <n v="2016"/>
    <s v="P1223-462130-004"/>
    <s v="03 : Approved"/>
    <n v="36"/>
    <n v="18"/>
    <n v="18"/>
    <n v="18"/>
    <n v="0"/>
    <s v="Y"/>
    <s v="N"/>
    <s v=""/>
    <s v=""/>
    <s v="2023/07/09"/>
    <n v="7"/>
    <n v="30"/>
    <s v="IN"/>
    <s v="IN"/>
    <s v="N"/>
    <d v="2023-01-03T23:44:57"/>
    <s v="APIPRM223"/>
    <s v=""/>
    <s v="Automatic Planning"/>
    <d v="2023-06-23T16:31:42"/>
    <s v="00123615"/>
    <s v="USHIGUCHI Yuri[FRPH:0904 - Merchandising Planning]"/>
    <s v="Update From PO"/>
    <x v="1"/>
    <x v="90"/>
    <d v="2023-07-09T00:00:00"/>
    <d v="2023-05-23T00:00:00"/>
    <s v="Past"/>
    <n v="47"/>
    <m/>
    <n v="47"/>
    <n v="94752"/>
    <m/>
    <x v="3"/>
  </r>
  <r>
    <n v="75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6-09T00:00:00"/>
    <d v="2023-12-31T00:00:00"/>
    <d v="2024-01-31T00:00:00"/>
    <x v="3"/>
    <n v="85650778"/>
    <s v="4th"/>
    <x v="5"/>
    <d v="2023-08-28T00:00:00"/>
    <n v="0"/>
    <n v="0"/>
    <s v="Ship"/>
    <s v="STOP"/>
    <s v=""/>
    <d v="2023-10-09T00:00:00"/>
    <s v=""/>
    <d v="2023-10-09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700"/>
    <s v="F1223-0005122128-011"/>
    <s v="05 : Vendor Accepted"/>
    <s v=""/>
    <s v=""/>
    <s v=""/>
    <s v=""/>
    <s v=""/>
    <d v="2023-05-22T00:00:00"/>
    <s v=""/>
    <n v="0"/>
    <s v=""/>
    <s v=""/>
    <s v=""/>
    <d v="2023-07-07T00:00:00"/>
    <s v="23/07/07_x000a_"/>
    <d v="2023-07-07T00:00:00"/>
    <s v=""/>
    <d v="2023-06-11T00:00:00"/>
    <s v=""/>
    <n v="0"/>
    <s v=""/>
    <s v=""/>
    <s v=""/>
    <d v="2023-08-18T00:00:00"/>
    <s v=""/>
    <d v="2023-08-18T00:00:00"/>
    <s v=""/>
    <d v="2023-06-11T00:00:00"/>
    <s v=""/>
    <n v="0"/>
    <s v=""/>
    <s v=""/>
    <n v="36"/>
    <n v="18"/>
    <n v="18"/>
    <n v="18"/>
    <n v="700"/>
    <s v="Y"/>
    <s v="N"/>
    <s v=""/>
    <s v=""/>
    <s v="2023/09/02"/>
    <n v="7"/>
    <n v="30"/>
    <s v="IN"/>
    <s v="IN"/>
    <s v="N"/>
    <d v="2023-05-22T19:44:50"/>
    <s v="APIPRM223"/>
    <s v=""/>
    <s v="Automatic Planning"/>
    <d v="2023-07-10T19:34:54"/>
    <s v="plnprp20615bl01PrdplnSend"/>
    <s v=""/>
    <s v="Fix Flag Update"/>
    <x v="0"/>
    <x v="90"/>
    <d v="2023-09-02T00:00:00"/>
    <d v="2023-07-07T00:00:00"/>
    <s v="Past"/>
    <n v="57"/>
    <m/>
    <n v="57"/>
    <n v="0"/>
    <m/>
    <x v="0"/>
  </r>
  <r>
    <n v="75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06656"/>
    <s v="5th"/>
    <x v="9"/>
    <d v="2023-09-25T00:00:00"/>
    <n v="900"/>
    <n v="2340"/>
    <s v="Ship"/>
    <s v="Ph3(Adj)"/>
    <s v=""/>
    <d v="2023-11-06T00:00:00"/>
    <s v=""/>
    <d v="2023-11-06T00:00:00"/>
    <s v=""/>
    <s v=""/>
    <s v=""/>
    <s v=""/>
    <d v="2023-04-18T00:00:00"/>
    <s v=""/>
    <n v="0"/>
    <s v=""/>
    <s v=""/>
    <s v=""/>
    <d v="2023-05-05T00:00:00"/>
    <s v=""/>
    <d v="2023-05-05T00:00:00"/>
    <s v=""/>
    <d v="2023-04-18T00:00:00"/>
    <d v="2023-05-02T00:00:00"/>
    <n v="1000"/>
    <s v="F1223-0005122128-010"/>
    <s v="05 : Vendor Accepted"/>
    <s v=""/>
    <s v=""/>
    <s v=""/>
    <s v=""/>
    <s v=""/>
    <d v="2023-04-18T00:00:00"/>
    <s v=""/>
    <n v="0"/>
    <s v=""/>
    <s v=""/>
    <s v=""/>
    <d v="2023-08-14T00:00:00"/>
    <s v="(23/08/15)_x000a_"/>
    <d v="2023-08-04T00:00:00"/>
    <s v=""/>
    <d v="2023-04-18T00:00:00"/>
    <s v=""/>
    <n v="0"/>
    <s v=""/>
    <s v=""/>
    <s v=""/>
    <d v="2023-09-19T00:00:00"/>
    <s v="(23/09/20)"/>
    <d v="2023-09-15T00:00:00"/>
    <s v=""/>
    <d v="2023-04-18T00:00:00"/>
    <s v=""/>
    <n v="0"/>
    <s v=""/>
    <s v=""/>
    <n v="36"/>
    <n v="18"/>
    <n v="18"/>
    <n v="18"/>
    <n v="0"/>
    <s v="Y"/>
    <s v="N"/>
    <s v=""/>
    <s v=""/>
    <s v="2023/09/30"/>
    <n v="7"/>
    <n v="30"/>
    <s v="IN"/>
    <s v="IN"/>
    <s v="N"/>
    <d v="2023-04-18T23:30:31"/>
    <s v="APIPRM223"/>
    <s v=""/>
    <s v="Automatic Planning"/>
    <d v="2023-07-08T12:15:28"/>
    <s v="plnprp20501bl02PrdPlnDLAnsIf"/>
    <s v=""/>
    <s v="DL Answered(SPL)"/>
    <x v="1"/>
    <x v="90"/>
    <d v="2023-09-30T00:00:00"/>
    <d v="2023-08-14T00:00:00"/>
    <s v="Y"/>
    <n v="47"/>
    <m/>
    <n v="47"/>
    <n v="42300"/>
    <m/>
    <x v="3"/>
  </r>
  <r>
    <n v="76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0998"/>
    <s v="6th"/>
    <x v="7"/>
    <d v="2023-10-02T00:00:00"/>
    <n v="600"/>
    <n v="156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(23/07/13)"/>
    <s v=""/>
    <s v=""/>
    <d v="2023-06-07T00:00:00"/>
    <s v=""/>
    <n v="0"/>
    <s v=""/>
    <s v=""/>
    <s v=""/>
    <s v=""/>
    <s v=""/>
    <s v=""/>
    <s v=""/>
    <s v=""/>
    <s v=""/>
    <n v="0"/>
    <s v=""/>
    <s v=""/>
    <s v=""/>
    <d v="2023-08-11T00:00:00"/>
    <s v="(23/08/22)_x000a_"/>
    <d v="2023-08-11T00:00:00"/>
    <s v=""/>
    <d v="2023-06-11T00:00:00"/>
    <s v=""/>
    <n v="0"/>
    <s v=""/>
    <s v=""/>
    <s v=""/>
    <d v="2023-09-22T00:00:00"/>
    <s v="(23/09/29)"/>
    <d v="2023-09-22T00:00:00"/>
    <s v=""/>
    <d v="2023-06-11T00:00:00"/>
    <s v=""/>
    <n v="0"/>
    <s v=""/>
    <s v=""/>
    <n v="36"/>
    <n v="18"/>
    <n v="18"/>
    <n v="18"/>
    <n v="0"/>
    <s v="Y"/>
    <s v="N"/>
    <s v=""/>
    <s v=""/>
    <s v="2023/10/09"/>
    <n v="7"/>
    <n v="30"/>
    <s v="IN"/>
    <s v="IN"/>
    <s v="N"/>
    <d v="2023-04-26T06:39:41"/>
    <s v="00087414"/>
    <s v="OTA Shinnosuke[FRVN:Production Planning]"/>
    <s v="Production Plan Excel"/>
    <d v="2023-07-08T12:15:28"/>
    <s v="plnprp20501bl02PrdPlnDLAnsIf"/>
    <s v=""/>
    <s v="DL Answered(SPL)"/>
    <x v="1"/>
    <x v="90"/>
    <d v="2023-10-09T00:00:00"/>
    <d v="2023-08-11T00:00:00"/>
    <s v="Y"/>
    <n v="59"/>
    <m/>
    <n v="59"/>
    <n v="35400"/>
    <m/>
    <x v="3"/>
  </r>
  <r>
    <n v="76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9074"/>
    <s v="7th"/>
    <x v="7"/>
    <d v="2023-10-09T00:00:00"/>
    <n v="990"/>
    <n v="2574"/>
    <s v="Ship"/>
    <s v="Ph3(Add)"/>
    <s v=""/>
    <d v="2023-11-22T00:00:00"/>
    <s v=""/>
    <d v="2023-11-22T00:00:00"/>
    <s v=""/>
    <s v=""/>
    <s v=""/>
    <s v=""/>
    <d v="2023-05-02T00:00:00"/>
    <s v=""/>
    <n v="0"/>
    <s v=""/>
    <s v=""/>
    <s v=""/>
    <d v="2023-06-13T00:00:00"/>
    <s v="(23/07/18)"/>
    <d v="2023-05-12T00:00:00"/>
    <s v=""/>
    <d v="2023-05-02T00:00:00"/>
    <s v=""/>
    <n v="0"/>
    <s v=""/>
    <s v=""/>
    <d v="2023-07-14T00:00:00"/>
    <s v=""/>
    <s v=""/>
    <s v=""/>
    <s v=""/>
    <d v="2023-05-02T00:00:00"/>
    <s v=""/>
    <n v="0"/>
    <s v=""/>
    <s v=""/>
    <s v=""/>
    <d v="2023-09-26T00:00:00"/>
    <s v="(23/08/29)_x000a_"/>
    <s v=""/>
    <s v=""/>
    <d v="2023-05-02T00:00:00"/>
    <s v=""/>
    <n v="0"/>
    <s v=""/>
    <s v=""/>
    <s v=""/>
    <d v="2023-10-05T00:00:00"/>
    <s v="(23/10/06)"/>
    <s v=""/>
    <s v=""/>
    <d v="2023-05-02T00:00:00"/>
    <s v=""/>
    <n v="0"/>
    <s v=""/>
    <s v=""/>
    <n v="36"/>
    <n v="18"/>
    <n v="18"/>
    <n v="18"/>
    <n v="0"/>
    <s v="Y"/>
    <s v="N"/>
    <s v=""/>
    <s v=""/>
    <s v="2023/10/16"/>
    <n v="7"/>
    <n v="30"/>
    <s v="IN"/>
    <s v="IN"/>
    <s v="N"/>
    <d v="2023-05-02T23:30:27"/>
    <s v="APIPRM223"/>
    <s v=""/>
    <s v="Automatic Planning"/>
    <d v="2023-07-08T12:15:28"/>
    <s v="plnprp20501bl02PrdPlnDLAnsIf"/>
    <s v=""/>
    <s v="DL Answered(SPL)"/>
    <x v="0"/>
    <x v="90"/>
    <d v="2023-10-16T00:00:00"/>
    <d v="2023-09-26T00:00:00"/>
    <s v="Y"/>
    <n v="20"/>
    <m/>
    <n v="20"/>
    <n v="19800"/>
    <m/>
    <x v="1"/>
  </r>
  <r>
    <n v="76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s v=""/>
    <d v="2023-12-31T00:00:00"/>
    <d v="2024-01-31T00:00:00"/>
    <x v="3"/>
    <n v="85540781"/>
    <s v="8th"/>
    <x v="7"/>
    <d v="2023-10-16T00:00:00"/>
    <n v="0"/>
    <n v="0"/>
    <s v="Ship"/>
    <s v="STOP"/>
    <s v=""/>
    <d v="2023-11-29T00:00:00"/>
    <s v=""/>
    <d v="2023-11-29T00:00:00"/>
    <s v=""/>
    <s v=""/>
    <s v=""/>
    <s v=""/>
    <d v="2023-05-09T00:00:00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990"/>
    <s v="Y"/>
    <s v="N"/>
    <s v=""/>
    <s v=""/>
    <s v="2023/10/22"/>
    <n v="7"/>
    <n v="30"/>
    <s v="IN"/>
    <s v="IN"/>
    <s v="N"/>
    <d v="2023-05-09T23:30:27"/>
    <s v="APIPRM223"/>
    <s v=""/>
    <s v="Automatic Planning"/>
    <d v="2023-05-22T23:30:31"/>
    <s v="APIPRM223"/>
    <s v=""/>
    <s v="Automatic Planning"/>
    <x v="0"/>
    <x v="90"/>
    <d v="2023-10-23T00:00:00"/>
    <s v=""/>
    <s v="Y"/>
    <s v=""/>
    <m/>
    <s v=""/>
    <s v=""/>
    <m/>
    <x v="0"/>
  </r>
  <r>
    <n v="7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4932577"/>
    <s v="1st"/>
    <x v="0"/>
    <d v="2023-02-06T00:00:00"/>
    <n v="4032"/>
    <n v="18144"/>
    <s v="Ship"/>
    <s v="Ph1"/>
    <s v="●"/>
    <d v="2023-06-15T00:00:00"/>
    <d v="2023-06-15T00:00:00"/>
    <d v="2023-06-15T00:00:00"/>
    <s v=""/>
    <s v=""/>
    <s v=""/>
    <s v=""/>
    <d v="2022-11-10T00:00:00"/>
    <s v=""/>
    <n v="0"/>
    <s v=""/>
    <s v=""/>
    <s v=""/>
    <d v="2023-01-06T00:00:00"/>
    <s v="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s v=""/>
    <d v="2023-01-06T00:00:00"/>
    <s v="22/12/27_x000a_"/>
    <s v=""/>
    <s v=""/>
    <d v="2022-11-10T00:00:00"/>
    <d v="2023-01-12T00:00:00"/>
    <n v="4032"/>
    <s v="T1423-460333-002"/>
    <s v="05 : Vendor Accepted"/>
    <s v=""/>
    <d v="2023-01-17T00:00:00"/>
    <s v="23/01/03"/>
    <s v=""/>
    <s v=""/>
    <d v="2022-11-10T00:00:00"/>
    <d v="2023-03-03T00:00:00"/>
    <n v="4032"/>
    <s v="P1423-460333-004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11T00:26:59"/>
    <s v="APIPRM223"/>
    <s v=""/>
    <s v="Automatic Planning"/>
    <d v="2023-05-16T08:15:10"/>
    <s v="plnprp20615bl01PrdplnSend"/>
    <s v=""/>
    <s v="Fix Flag Update"/>
    <x v="1"/>
    <x v="67"/>
    <d v="2023-04-14T00:00:00"/>
    <d v="2023-01-06T00:00:00"/>
    <s v="Past"/>
    <n v="98"/>
    <m/>
    <n v="98"/>
    <n v="395136"/>
    <m/>
    <x v="2"/>
  </r>
  <r>
    <n v="7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329741"/>
    <s v="2nd"/>
    <x v="3"/>
    <d v="2023-04-03T00:00:00"/>
    <n v="4536"/>
    <n v="204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_x000a_"/>
    <s v=""/>
    <s v=""/>
    <s v=""/>
    <d v="2023-02-09T00:00:00"/>
    <n v="4536"/>
    <s v="T1423-460333-003"/>
    <s v="05 : Vendor Accepted"/>
    <s v=""/>
    <d v="2023-02-21T00:00:00"/>
    <s v=""/>
    <s v=""/>
    <s v=""/>
    <s v=""/>
    <d v="2023-03-03T00:00:00"/>
    <n v="4536"/>
    <s v="P1423-460333-005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67"/>
    <d v="2023-04-14T00:00:00"/>
    <d v="2023-02-14T00:00:00"/>
    <s v="Past"/>
    <n v="59"/>
    <m/>
    <n v="59"/>
    <n v="267624"/>
    <m/>
    <x v="2"/>
  </r>
  <r>
    <n v="7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431292"/>
    <s v="3rd"/>
    <x v="8"/>
    <d v="2023-07-03T00:00:00"/>
    <n v="1992"/>
    <n v="8964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04T00:00:00"/>
    <s v="(23/04/04)"/>
    <s v=""/>
    <s v=""/>
    <d v="2023-03-28T00:00:00"/>
    <d v="2023-03-30T00:00:00"/>
    <n v="2000"/>
    <s v="F1423-0005124940-003"/>
    <s v="05 : Vendor Accepted"/>
    <s v=""/>
    <s v=""/>
    <s v=""/>
    <s v=""/>
    <s v=""/>
    <s v=""/>
    <s v=""/>
    <n v="0"/>
    <s v=""/>
    <s v=""/>
    <s v=""/>
    <d v="2023-05-16T00:00:00"/>
    <s v="23/05/16_x000a_"/>
    <s v=""/>
    <s v=""/>
    <d v="2023-03-28T00:00:00"/>
    <d v="2023-05-11T00:00:00"/>
    <n v="1992"/>
    <s v="T1423-460333-006"/>
    <s v="05 : Vendor Accepted"/>
    <s v=""/>
    <d v="2023-06-08T00:00:00"/>
    <s v="23/06/06"/>
    <s v=""/>
    <s v=""/>
    <d v="2023-03-28T00:00:00"/>
    <d v="2023-06-06T00:00:00"/>
    <n v="1992"/>
    <s v="P1423-460333-007"/>
    <s v="05 : Vendor Accepted"/>
    <n v="24"/>
    <n v="12"/>
    <n v="12"/>
    <n v="12"/>
    <n v="0"/>
    <s v="Y"/>
    <s v="N"/>
    <s v=""/>
    <s v=""/>
    <s v="2023/07/15"/>
    <n v="7"/>
    <n v="55"/>
    <s v="IN"/>
    <s v="IN"/>
    <s v="N"/>
    <d v="2023-03-10T09:55:12"/>
    <s v="00691381"/>
    <s v="MORITA SHUN[FRSH:PDSH Production Planning](森田 峻)"/>
    <s v="Production Plan Excel"/>
    <d v="2023-06-06T19:15:29"/>
    <s v="00072047"/>
    <s v="SAITO Kenji[UQJP:Global Merchandising Planning Global](齋藤 賢治)"/>
    <s v="Update From PO"/>
    <x v="1"/>
    <x v="67"/>
    <d v="2023-07-15T00:00:00"/>
    <d v="2023-05-16T00:00:00"/>
    <s v="Past"/>
    <n v="60"/>
    <m/>
    <n v="60"/>
    <n v="119520"/>
    <m/>
    <x v="2"/>
  </r>
  <r>
    <n v="7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264250"/>
    <s v="4th"/>
    <x v="5"/>
    <d v="2023-08-07T00:00:00"/>
    <n v="2040"/>
    <n v="9180"/>
    <s v="Ship"/>
    <s v="Ph2"/>
    <s v=""/>
    <d v="2023-09-27T00:00:00"/>
    <d v="2023-09-27T00:00:00"/>
    <s v=""/>
    <s v=""/>
    <s v=""/>
    <s v=""/>
    <s v=""/>
    <s v=""/>
    <s v=""/>
    <n v="0"/>
    <s v=""/>
    <s v=""/>
    <s v=""/>
    <d v="2023-04-20T00:00:00"/>
    <s v=""/>
    <d v="2023-04-25T00:00:00"/>
    <s v=""/>
    <d v="2023-03-12T00:00:00"/>
    <d v="2023-04-19T00:00:00"/>
    <n v="2000"/>
    <s v="F1423-0005124940-004"/>
    <s v="05 : Vendor Accepted"/>
    <s v=""/>
    <s v=""/>
    <s v=""/>
    <s v=""/>
    <s v=""/>
    <s v=""/>
    <s v=""/>
    <n v="0"/>
    <s v=""/>
    <s v=""/>
    <s v=""/>
    <d v="2023-05-16T00:00:00"/>
    <s v="(23/05/23)_x000a_"/>
    <d v="2023-06-20T00:00:00"/>
    <s v=""/>
    <d v="2023-03-21T00:00:00"/>
    <d v="2023-05-11T00:00:00"/>
    <n v="2040"/>
    <s v="T1423-460333-005"/>
    <s v="05 : Vendor Accepted"/>
    <s v=""/>
    <d v="2023-06-22T00:00:00"/>
    <s v="(23/06/20)"/>
    <d v="2023-07-18T00:00:00"/>
    <s v=""/>
    <d v="2023-03-21T00:00:00"/>
    <d v="2023-06-20T00:00:00"/>
    <n v="2040"/>
    <s v="P1423-460333-009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1-14T07:34:22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67"/>
    <d v="2023-07-27T00:00:00"/>
    <d v="2023-05-16T00:00:00"/>
    <s v="Past"/>
    <n v="72"/>
    <m/>
    <n v="72"/>
    <n v="146880"/>
    <m/>
    <x v="2"/>
  </r>
  <r>
    <n v="7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2079"/>
    <s v="5th"/>
    <x v="5"/>
    <d v="2023-08-07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(23/08/15)_x000a_"/>
    <s v=""/>
    <s v=""/>
    <s v=""/>
    <s v=""/>
    <n v="0"/>
    <s v=""/>
    <s v=""/>
    <s v=""/>
    <d v="2023-08-24T00:00:00"/>
    <s v="(23/08/24)"/>
    <s v=""/>
    <s v=""/>
    <s v=""/>
    <s v=""/>
    <n v="0"/>
    <s v=""/>
    <s v=""/>
    <n v="24"/>
    <n v="12"/>
    <n v="12"/>
    <n v="12"/>
    <n v="6000"/>
    <s v="Y"/>
    <s v="N"/>
    <s v=""/>
    <s v=""/>
    <s v="2023/09/05"/>
    <n v="7"/>
    <n v="55"/>
    <s v="IN"/>
    <s v="IN"/>
    <s v="N"/>
    <d v="2023-04-27T12:30:2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67"/>
    <d v="2023-09-05T00:00:00"/>
    <d v="2023-08-15T00:00:00"/>
    <s v="Y"/>
    <n v="21"/>
    <m/>
    <n v="21"/>
    <n v="0"/>
    <m/>
    <x v="0"/>
  </r>
  <r>
    <n v="7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4-21T00:00:00"/>
    <d v="2024-05-31T00:00:00"/>
    <d v="2024-07-31T00:00:00"/>
    <x v="3"/>
    <n v="85431293"/>
    <s v="6th"/>
    <x v="9"/>
    <d v="2023-09-04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4-25T00:00:00"/>
    <s v="(23/05/23)"/>
    <d v="2023-06-02T00:00:00"/>
    <s v=""/>
    <d v="2023-03-23T00:00:00"/>
    <d v="2023-04-21T00:00:00"/>
    <n v="7500"/>
    <s v="F1423-0005124940-005"/>
    <s v="05 : Vendor Accepted"/>
    <s v=""/>
    <s v=""/>
    <s v=""/>
    <s v=""/>
    <s v=""/>
    <s v=""/>
    <s v=""/>
    <n v="0"/>
    <s v=""/>
    <s v=""/>
    <s v=""/>
    <d v="2023-08-03T00:00:00"/>
    <s v="(23/08/03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5-23T10:33:36"/>
    <s v="plnprp20615bl01PrdplnSend"/>
    <s v=""/>
    <s v="CHG000134952"/>
    <x v="1"/>
    <x v="67"/>
    <d v="2023-08-29T00:00:00"/>
    <d v="2023-08-03T00:00:00"/>
    <s v="Y"/>
    <n v="26"/>
    <m/>
    <n v="26"/>
    <n v="0"/>
    <m/>
    <x v="3"/>
  </r>
  <r>
    <n v="7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431295"/>
    <s v="7th"/>
    <x v="7"/>
    <d v="2023-10-02T00:00:00"/>
    <n v="0"/>
    <n v="0"/>
    <s v="Ship"/>
    <s v="STOP"/>
    <s v=""/>
    <d v="2023-12-13T00:00:00"/>
    <s v=""/>
    <s v=""/>
    <s v=""/>
    <s v=""/>
    <s v=""/>
    <s v=""/>
    <s v=""/>
    <s v=""/>
    <n v="0"/>
    <s v=""/>
    <s v=""/>
    <s v=""/>
    <d v="2023-07-14T00:00:00"/>
    <s v="23/07/14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(23/09/19)_x000a_"/>
    <s v=""/>
    <s v=""/>
    <s v=""/>
    <s v=""/>
    <n v="0"/>
    <s v=""/>
    <s v=""/>
    <s v=""/>
    <s v=""/>
    <s v="(23/09/28)"/>
    <s v=""/>
    <s v=""/>
    <s v=""/>
    <s v=""/>
    <n v="0"/>
    <s v=""/>
    <s v=""/>
    <n v="24"/>
    <n v="12"/>
    <n v="12"/>
    <n v="12"/>
    <n v="4000"/>
    <s v="Y"/>
    <s v="N"/>
    <s v=""/>
    <s v=""/>
    <s v="2023/10/12"/>
    <n v="7"/>
    <n v="55"/>
    <s v="IN"/>
    <s v="IN"/>
    <s v="N"/>
    <d v="2023-03-10T09:56:02"/>
    <s v="00691381"/>
    <s v="MORITA SHUN[FRSH:PDSH Production Planning](森田 峻)"/>
    <s v="Production Plan Excel"/>
    <d v="2023-07-07T14:54:10"/>
    <s v="00691381"/>
    <s v="MORITA SHUN[FRSH:PDSH Production Planning](森田 峻)"/>
    <s v="Production View"/>
    <x v="0"/>
    <x v="67"/>
    <d v="2023-10-12T00:00:00"/>
    <s v=""/>
    <s v="Y"/>
    <s v=""/>
    <m/>
    <s v=""/>
    <s v=""/>
    <m/>
    <x v="0"/>
  </r>
  <r>
    <n v="7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1051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67"/>
    <d v="2023-10-14T00:00:00"/>
    <d v="2023-09-08T00:00:00"/>
    <s v="Y"/>
    <n v="36"/>
    <m/>
    <n v="36"/>
    <n v="0"/>
    <m/>
    <x v="0"/>
  </r>
  <r>
    <n v="7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654449"/>
    <s v="9th"/>
    <x v="7"/>
    <d v="2023-10-02T00:00:00"/>
    <n v="0"/>
    <n v="0"/>
    <s v="Ship"/>
    <s v="STOP"/>
    <s v=""/>
    <d v="2023-12-25T00:00:00"/>
    <s v=""/>
    <d v="2023-11-27T00:00:00"/>
    <s v=""/>
    <s v=""/>
    <s v=""/>
    <s v=""/>
    <d v="2023-05-22T00:00:00"/>
    <s v=""/>
    <n v="0"/>
    <s v=""/>
    <s v=""/>
    <s v=""/>
    <d v="2023-07-14T00:00:00"/>
    <s v="23/07/14"/>
    <d v="2023-06-16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28T00:00:00"/>
    <s v="(23/10/03)_x000a_"/>
    <d v="2023-08-17T00:00:00"/>
    <s v=""/>
    <d v="2023-05-24T00:00:00"/>
    <s v=""/>
    <n v="0"/>
    <s v=""/>
    <s v=""/>
    <s v=""/>
    <d v="2023-10-12T00:00:00"/>
    <s v="(23/10/12)"/>
    <d v="2023-09-08T00:00:00"/>
    <s v=""/>
    <d v="2023-05-24T00:00:00"/>
    <s v=""/>
    <n v="0"/>
    <s v=""/>
    <s v=""/>
    <n v="24"/>
    <n v="12"/>
    <n v="12"/>
    <n v="12"/>
    <n v="1300"/>
    <s v="Y"/>
    <s v="N"/>
    <s v=""/>
    <s v=""/>
    <s v="2023/10/22"/>
    <n v="7"/>
    <n v="55"/>
    <s v="IN"/>
    <s v="IN"/>
    <s v="N"/>
    <d v="2023-05-22T19:44:50"/>
    <s v="APIPRM223"/>
    <s v=""/>
    <s v="Automatic Planning"/>
    <d v="2023-07-07T14:54:10"/>
    <s v="00691381"/>
    <s v="MORITA SHUN[FRSH:PDSH Production Planning](森田 峻)"/>
    <s v="Production View"/>
    <x v="0"/>
    <x v="67"/>
    <d v="2023-10-24T00:00:00"/>
    <d v="2023-09-28T00:00:00"/>
    <s v="Y"/>
    <n v="26"/>
    <m/>
    <n v="26"/>
    <n v="0"/>
    <m/>
    <x v="0"/>
  </r>
  <r>
    <n v="7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513717"/>
    <s v="10th"/>
    <x v="7"/>
    <d v="2023-10-02T00:00:00"/>
    <n v="5000"/>
    <n v="22500"/>
    <s v="Ship"/>
    <s v="Ph3(Adj)"/>
    <s v=""/>
    <d v="2024-01-02T00:00:00"/>
    <s v=""/>
    <d v="2023-11-07T00:00:00"/>
    <s v=""/>
    <s v=""/>
    <s v=""/>
    <s v=""/>
    <d v="2023-04-20T00:00:00"/>
    <s v=""/>
    <n v="0"/>
    <s v=""/>
    <s v=""/>
    <s v=""/>
    <d v="2023-08-01T00:00:00"/>
    <s v="23/08/01"/>
    <d v="2023-06-09T00:00:00"/>
    <s v=""/>
    <d v="2023-04-26T00:00:00"/>
    <s v=""/>
    <n v="0"/>
    <s v=""/>
    <s v=""/>
    <s v=""/>
    <s v=""/>
    <s v=""/>
    <s v=""/>
    <s v=""/>
    <d v="2023-04-20T00:00:00"/>
    <s v=""/>
    <n v="0"/>
    <s v=""/>
    <s v=""/>
    <s v=""/>
    <d v="2023-10-05T00:00:00"/>
    <s v="(23/09/12)_x000a_"/>
    <d v="2023-08-04T00:00:00"/>
    <s v=""/>
    <d v="2023-04-26T00:00:00"/>
    <s v=""/>
    <n v="0"/>
    <s v=""/>
    <s v=""/>
    <s v=""/>
    <d v="2023-10-19T00:00:00"/>
    <s v="(23/09/21)"/>
    <d v="2023-08-25T00:00:00"/>
    <s v=""/>
    <d v="2023-04-20T00:00:00"/>
    <s v=""/>
    <n v="0"/>
    <s v=""/>
    <s v=""/>
    <n v="24"/>
    <n v="12"/>
    <n v="12"/>
    <n v="12"/>
    <n v="0"/>
    <s v="Y"/>
    <s v="N"/>
    <s v=""/>
    <s v=""/>
    <s v="2023/10/31"/>
    <n v="7"/>
    <n v="55"/>
    <s v="IN"/>
    <s v="IN"/>
    <s v="N"/>
    <d v="2023-04-20T23:30:40"/>
    <s v="APIPRM223"/>
    <s v=""/>
    <s v="Automatic Planning"/>
    <d v="2023-07-04T19:45:30"/>
    <s v="plnprp20501bl02PrdPlnDLAnsIf"/>
    <s v=""/>
    <s v="DL Answered(SPL)"/>
    <x v="1"/>
    <x v="67"/>
    <d v="2023-11-01T00:00:00"/>
    <d v="2023-10-05T00:00:00"/>
    <s v="Y"/>
    <n v="27"/>
    <m/>
    <n v="27"/>
    <n v="135000"/>
    <m/>
    <x v="3"/>
  </r>
  <r>
    <n v="7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4880484"/>
    <s v="1st"/>
    <x v="1"/>
    <d v="2023-03-06T00:00:00"/>
    <n v="2004"/>
    <n v="901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2004"/>
    <s v="T1423-460333-001"/>
    <s v="05 : Vendor Accepted"/>
    <s v=""/>
    <d v="2023-01-17T00:00:00"/>
    <s v="23/01/17"/>
    <s v=""/>
    <s v=""/>
    <d v="2022-11-07T00:00:00"/>
    <d v="2023-02-08T00:00:00"/>
    <n v="2004"/>
    <s v="P1423-460333-002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1"/>
    <d v="2023-04-14T00:00:00"/>
    <d v="2023-01-06T00:00:00"/>
    <s v="Past"/>
    <n v="98"/>
    <m/>
    <n v="98"/>
    <n v="196392"/>
    <m/>
    <x v="2"/>
  </r>
  <r>
    <n v="7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329742"/>
    <s v="2nd"/>
    <x v="3"/>
    <d v="2023-04-03T00:00:00"/>
    <n v="1008"/>
    <n v="4536"/>
    <s v="Ship"/>
    <s v="Ph3(Adj)"/>
    <s v=""/>
    <d v="2023-07-30T00:00:00"/>
    <d v="2023-07-30T00:00:00"/>
    <s v=""/>
    <s v=""/>
    <s v=""/>
    <s v=""/>
    <s v=""/>
    <s v=""/>
    <s v=""/>
    <n v="0"/>
    <s v=""/>
    <s v=""/>
    <s v=""/>
    <d v="2023-02-24T00:00:00"/>
    <s v=""/>
    <s v=""/>
    <s v=""/>
    <s v=""/>
    <d v="2023-02-22T00:00:00"/>
    <n v="1500"/>
    <s v="F1423-0005124943-003"/>
    <s v="05 : Vendor Accepted"/>
    <s v=""/>
    <s v=""/>
    <s v=""/>
    <s v=""/>
    <s v=""/>
    <s v=""/>
    <s v=""/>
    <n v="0"/>
    <s v=""/>
    <s v=""/>
    <s v=""/>
    <d v="2023-03-14T00:00:00"/>
    <s v="23/03/14_x000a_"/>
    <s v=""/>
    <s v=""/>
    <s v=""/>
    <d v="2023-03-10T00:00:00"/>
    <n v="1008"/>
    <s v="T1423-460333-004"/>
    <s v="06 : Vendor Rejected"/>
    <s v=""/>
    <d v="2023-03-21T00:00:00"/>
    <s v="23/03/21"/>
    <s v=""/>
    <s v=""/>
    <s v=""/>
    <d v="2023-05-10T00:00:00"/>
    <n v="1008"/>
    <s v="P1423-460333-006"/>
    <s v="15 : Vendor Accepted(Updated)"/>
    <n v="24"/>
    <n v="12"/>
    <n v="12"/>
    <n v="12"/>
    <n v="0"/>
    <s v="Y"/>
    <s v="N"/>
    <s v=""/>
    <s v=""/>
    <s v="2023/05/29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91"/>
    <d v="2023-05-29T00:00:00"/>
    <d v="2023-03-14T00:00:00"/>
    <s v="Past"/>
    <n v="76"/>
    <m/>
    <n v="76"/>
    <n v="76608"/>
    <m/>
    <x v="3"/>
  </r>
  <r>
    <n v="7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13603"/>
    <s v="3rd"/>
    <x v="8"/>
    <d v="2023-07-03T00:00:00"/>
    <n v="996"/>
    <n v="448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4-04T00:00:00"/>
    <s v=""/>
    <s v=""/>
    <s v=""/>
    <d v="2023-03-09T00:00:00"/>
    <d v="2023-03-17T00:00:00"/>
    <n v="1000"/>
    <s v="F1423-0005124943-004"/>
    <s v="05 : Vendor Accepted"/>
    <s v=""/>
    <s v=""/>
    <s v=""/>
    <s v=""/>
    <s v=""/>
    <s v=""/>
    <s v=""/>
    <n v="0"/>
    <s v=""/>
    <s v=""/>
    <s v=""/>
    <d v="2023-05-18T00:00:00"/>
    <s v="23/05/18_x000a_"/>
    <d v="2023-05-16T00:00:00"/>
    <s v=""/>
    <d v="2023-03-21T00:00:00"/>
    <d v="2023-05-16T00:00:00"/>
    <n v="996"/>
    <s v="T1423-460333-007"/>
    <s v="05 : Vendor Accepted"/>
    <s v=""/>
    <d v="2023-06-15T00:00:00"/>
    <s v="(23/06/06)"/>
    <d v="2023-06-20T00:00:00"/>
    <s v=""/>
    <d v="2023-03-21T00:00:00"/>
    <d v="2023-06-13T00:00:00"/>
    <n v="996"/>
    <s v="P1423-460333-008"/>
    <s v="05 : Vendor Accepted"/>
    <n v="24"/>
    <n v="12"/>
    <n v="12"/>
    <n v="12"/>
    <n v="0"/>
    <s v="Y"/>
    <s v="N"/>
    <s v=""/>
    <s v=""/>
    <s v="2023/07/20"/>
    <n v="7"/>
    <n v="55"/>
    <s v="IN"/>
    <s v="IN"/>
    <s v="N"/>
    <d v="2023-03-04T23:01:37"/>
    <s v="00651092"/>
    <s v="KAWASAKI Kenta[FRIN:Production Planning](川﨑 健太)"/>
    <s v="Production Plan Excel"/>
    <d v="2023-06-13T17:28:34"/>
    <s v="00202933"/>
    <s v="TOMITA Namiyo[UQJP:Global Merchandising Planning Global](冨田 奈美代)"/>
    <s v="Update From PO"/>
    <x v="1"/>
    <x v="91"/>
    <d v="2023-07-20T00:00:00"/>
    <d v="2023-05-18T00:00:00"/>
    <s v="Past"/>
    <n v="63"/>
    <m/>
    <n v="63"/>
    <n v="62748"/>
    <m/>
    <x v="2"/>
  </r>
  <r>
    <n v="7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31294"/>
    <s v="4th"/>
    <x v="5"/>
    <d v="2023-08-07T00:00:00"/>
    <n v="2004"/>
    <n v="9018"/>
    <s v="Ship"/>
    <s v="Ph2"/>
    <s v=""/>
    <d v="2023-10-04T00:00:00"/>
    <d v="2023-10-04T00:00:00"/>
    <s v=""/>
    <s v=""/>
    <s v=""/>
    <s v=""/>
    <s v=""/>
    <s v=""/>
    <s v=""/>
    <n v="0"/>
    <s v=""/>
    <s v=""/>
    <s v=""/>
    <d v="2023-04-20T00:00:00"/>
    <s v=""/>
    <s v=""/>
    <s v=""/>
    <s v=""/>
    <d v="2023-04-19T00:00:00"/>
    <n v="2000"/>
    <s v="F1423-0005124943-005"/>
    <s v="05 : Vendor Accepted"/>
    <s v=""/>
    <s v=""/>
    <s v=""/>
    <s v=""/>
    <s v=""/>
    <s v=""/>
    <s v=""/>
    <n v="0"/>
    <s v=""/>
    <s v=""/>
    <s v=""/>
    <d v="2023-06-02T00:00:00"/>
    <s v="23/05/18_x000a_"/>
    <d v="2023-06-20T00:00:00"/>
    <s v=""/>
    <d v="2023-03-21T00:00:00"/>
    <d v="2023-05-31T00:00:00"/>
    <n v="2004"/>
    <s v="T1423-460333-008"/>
    <s v="05 : Vendor Accepted"/>
    <s v=""/>
    <d v="2023-06-27T00:00:00"/>
    <s v="(23/06/06)"/>
    <d v="2023-07-18T00:00:00"/>
    <s v=""/>
    <d v="2023-03-21T00:00:00"/>
    <d v="2023-06-23T00:00:00"/>
    <n v="2004"/>
    <s v="P1423-460333-010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6-23T16:26:42"/>
    <s v="00119579"/>
    <s v="TSUTSUMI Shunichi[UQJP:Global Merchandising Planning Global](堤見 俊一)"/>
    <s v="Update From PO"/>
    <x v="1"/>
    <x v="91"/>
    <d v="2023-08-03T00:00:00"/>
    <d v="2023-06-02T00:00:00"/>
    <s v="Past"/>
    <n v="62"/>
    <m/>
    <n v="62"/>
    <n v="124248"/>
    <m/>
    <x v="2"/>
  </r>
  <r>
    <n v="7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522080"/>
    <s v="5th"/>
    <x v="5"/>
    <d v="2023-08-07T00:00:00"/>
    <n v="3000"/>
    <n v="13500"/>
    <s v="Ship"/>
    <s v="Ph3(Adj)"/>
    <s v=""/>
    <d v="2023-10-18T00:00:00"/>
    <s v=""/>
    <s v=""/>
    <s v=""/>
    <s v=""/>
    <s v=""/>
    <s v=""/>
    <s v=""/>
    <s v=""/>
    <n v="0"/>
    <s v=""/>
    <s v=""/>
    <s v=""/>
    <d v="2023-05-18T00:00:00"/>
    <s v=""/>
    <s v=""/>
    <s v=""/>
    <s v=""/>
    <d v="2023-05-18T00:00:00"/>
    <n v="3000"/>
    <s v="F1423-0005124943-007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03T00:00:00"/>
    <s v="23/08/03"/>
    <s v=""/>
    <s v=""/>
    <s v=""/>
    <s v=""/>
    <n v="0"/>
    <s v=""/>
    <s v=""/>
    <n v="24"/>
    <n v="12"/>
    <n v="12"/>
    <n v="12"/>
    <n v="0"/>
    <s v="Y"/>
    <s v="N"/>
    <s v=""/>
    <s v=""/>
    <s v="2023/08/17"/>
    <n v="7"/>
    <n v="55"/>
    <s v="IN"/>
    <s v="IN"/>
    <s v="N"/>
    <d v="2023-04-27T12:30:21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1"/>
    <x v="91"/>
    <d v="2023-08-17T00:00:00"/>
    <d v="2023-07-27T00:00:00"/>
    <s v="Y"/>
    <n v="21"/>
    <m/>
    <n v="21"/>
    <n v="63000"/>
    <m/>
    <x v="3"/>
  </r>
  <r>
    <n v="7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175395"/>
    <s v="6th-1"/>
    <x v="9"/>
    <d v="2023-09-04T00:00:00"/>
    <n v="2000"/>
    <n v="9000"/>
    <s v="Ship"/>
    <s v="Ph3(Adj)"/>
    <s v=""/>
    <d v="2023-10-30T00:00:00"/>
    <s v=""/>
    <d v="2023-08-31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d v="2023-01-26T00:00:00"/>
    <n v="2000"/>
    <s v="F1423-0005124943-002"/>
    <s v="05 : Vendor Accepted"/>
    <s v=""/>
    <s v=""/>
    <s v=""/>
    <s v=""/>
    <s v=""/>
    <d v="2022-12-22T00:00:00"/>
    <s v=""/>
    <n v="0"/>
    <s v=""/>
    <s v=""/>
    <s v=""/>
    <d v="2023-08-08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2-12-22T23:53:56"/>
    <s v="APIPRM223"/>
    <s v=""/>
    <s v="Automatic Planning"/>
    <d v="2023-07-08T12:15:28"/>
    <s v="plnprp20501bl02PrdPlnDLAnsIf"/>
    <s v=""/>
    <s v="DL Answered(SPL)"/>
    <x v="1"/>
    <x v="91"/>
    <d v="2023-08-29T00:00:00"/>
    <d v="2023-08-08T00:00:00"/>
    <s v="Y"/>
    <n v="21"/>
    <m/>
    <n v="21"/>
    <n v="42000"/>
    <m/>
    <x v="3"/>
  </r>
  <r>
    <n v="7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68669"/>
    <s v="6th-2"/>
    <x v="9"/>
    <d v="2023-09-04T00:00:00"/>
    <n v="1500"/>
    <n v="6750"/>
    <s v="Ship"/>
    <s v="Ph3(Add)"/>
    <s v=""/>
    <d v="2023-10-30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3-03-29T00:00:00"/>
    <d v="2023-04-26T00:00:00"/>
    <n v="1500"/>
    <s v="F1423-0005124943-006"/>
    <s v="05 : Vendor Accepted"/>
    <s v=""/>
    <s v=""/>
    <s v=""/>
    <s v=""/>
    <s v=""/>
    <s v=""/>
    <s v=""/>
    <n v="0"/>
    <s v=""/>
    <s v=""/>
    <s v=""/>
    <d v="2023-08-08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29T05:40:21"/>
    <s v="00651092"/>
    <s v="KAWASAKI Kenta[FRIN:Production Planning](川﨑 健太)"/>
    <s v="Production Plan Excel"/>
    <d v="2023-07-08T12:15:28"/>
    <s v="plnprp20501bl02PrdPlnDLAnsIf"/>
    <s v=""/>
    <s v="DL Answered(SPL)"/>
    <x v="0"/>
    <x v="91"/>
    <d v="2023-08-29T00:00:00"/>
    <d v="2023-08-08T00:00:00"/>
    <s v="Y"/>
    <n v="21"/>
    <m/>
    <n v="21"/>
    <n v="31500"/>
    <m/>
    <x v="1"/>
  </r>
  <r>
    <n v="7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733764"/>
    <s v="7th"/>
    <x v="9"/>
    <d v="2023-09-04T00:00:00"/>
    <n v="2000"/>
    <n v="90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"/>
    <s v=""/>
    <s v=""/>
    <d v="2023-06-07T00:00:00"/>
    <d v="2023-06-09T00:00:00"/>
    <n v="2000"/>
    <s v="F1423-0005124943-008"/>
    <s v="05 : Vendor Accepted"/>
    <s v=""/>
    <s v=""/>
    <s v=""/>
    <s v=""/>
    <s v=""/>
    <s v=""/>
    <s v=""/>
    <n v="0"/>
    <s v=""/>
    <s v=""/>
    <s v=""/>
    <d v="2023-08-08T00:00:00"/>
    <s v="(23/08/22)_x000a_"/>
    <d v="2023-08-04T00:00:00"/>
    <s v=""/>
    <d v="2023-06-14T00:00:00"/>
    <s v=""/>
    <n v="0"/>
    <s v=""/>
    <s v=""/>
    <s v=""/>
    <d v="2023-08-17T00:00:00"/>
    <s v="(23/08/31)"/>
    <d v="2023-08-11T00:00:00"/>
    <s v=""/>
    <d v="2023-06-11T00:00:00"/>
    <s v=""/>
    <n v="0"/>
    <s v=""/>
    <s v=""/>
    <n v="24"/>
    <n v="12"/>
    <n v="12"/>
    <n v="12"/>
    <n v="0"/>
    <s v="Y"/>
    <s v="N"/>
    <s v=""/>
    <s v=""/>
    <s v="2023/09/14"/>
    <n v="7"/>
    <n v="55"/>
    <s v="IN"/>
    <s v="IN"/>
    <s v="N"/>
    <d v="2023-05-30T05:26:27"/>
    <s v="00651092"/>
    <s v="KAWASAKI Kenta[FRIN:Production Planning](川﨑 健太)"/>
    <s v="Production Plan Excel"/>
    <d v="2023-07-08T12:15:28"/>
    <s v="plnprp20501bl02PrdPlnDLAnsIf"/>
    <s v=""/>
    <s v="DL Answered(SPL)"/>
    <x v="1"/>
    <x v="91"/>
    <d v="2023-09-14T00:00:00"/>
    <d v="2023-08-08T00:00:00"/>
    <s v="Y"/>
    <n v="37"/>
    <m/>
    <n v="37"/>
    <n v="74000"/>
    <m/>
    <x v="3"/>
  </r>
  <r>
    <n v="7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654114"/>
    <s v="8th"/>
    <x v="7"/>
    <d v="2023-10-02T00:00:00"/>
    <n v="1500"/>
    <n v="6750"/>
    <s v="Ship"/>
    <s v="Ph3(Adj)"/>
    <s v=""/>
    <d v="2023-11-27T00:00:00"/>
    <s v=""/>
    <d v="2023-11-27T00:00:00"/>
    <s v=""/>
    <s v=""/>
    <s v=""/>
    <s v=""/>
    <d v="2023-05-22T00:00:00"/>
    <s v=""/>
    <n v="0"/>
    <s v=""/>
    <s v=""/>
    <s v=""/>
    <d v="2023-06-30T00:00:00"/>
    <s v=""/>
    <s v=""/>
    <s v=""/>
    <d v="2023-05-31T00:00:00"/>
    <s v=""/>
    <n v="0"/>
    <s v=""/>
    <s v=""/>
    <s v=""/>
    <s v=""/>
    <s v=""/>
    <s v=""/>
    <s v=""/>
    <d v="2023-05-22T00:00:00"/>
    <s v=""/>
    <n v="0"/>
    <s v=""/>
    <s v=""/>
    <s v=""/>
    <d v="2023-08-31T00:00:00"/>
    <s v="(23/09/05)_x000a_"/>
    <s v=""/>
    <s v=""/>
    <d v="2023-05-31T00:00:00"/>
    <s v=""/>
    <n v="0"/>
    <s v=""/>
    <s v=""/>
    <s v=""/>
    <d v="2023-09-14T00:00:00"/>
    <s v="(23/09/14)"/>
    <s v=""/>
    <s v=""/>
    <d v="2023-05-31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91"/>
    <d v="2023-09-26T00:00:00"/>
    <d v="2023-08-31T00:00:00"/>
    <s v="Y"/>
    <n v="26"/>
    <m/>
    <n v="26"/>
    <n v="39000"/>
    <m/>
    <x v="3"/>
  </r>
  <r>
    <n v="7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65333"/>
    <s v="1st"/>
    <x v="0"/>
    <d v="2023-02-06T00:00:00"/>
    <n v="5028"/>
    <n v="26648"/>
    <s v="Ship"/>
    <s v="Ph1"/>
    <s v="●"/>
    <d v="2023-06-15T00:00:00"/>
    <d v="2023-06-15T00:00:00"/>
    <d v="2023-06-15T00:00:00"/>
    <s v=""/>
    <s v=""/>
    <s v=""/>
    <s v=""/>
    <d v="2022-12-20T00:00:00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d v="2022-12-20T00:00:00"/>
    <s v=""/>
    <n v="0"/>
    <s v=""/>
    <s v=""/>
    <s v=""/>
    <d v="2023-01-06T00:00:00"/>
    <s v="_x000a_"/>
    <s v=""/>
    <s v=""/>
    <d v="2023-01-03T00:00:00"/>
    <d v="2023-01-12T00:00:00"/>
    <n v="5028"/>
    <s v="T1423-460324-002"/>
    <s v="05 : Vendor Accepted"/>
    <s v=""/>
    <d v="2023-01-10T00:00:00"/>
    <s v=""/>
    <s v=""/>
    <s v=""/>
    <d v="2023-01-03T00:00:00"/>
    <d v="2023-01-17T00:00:00"/>
    <n v="5028"/>
    <s v="P1423-460324-002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21T03:32:28"/>
    <s v="APIPRM223"/>
    <s v=""/>
    <s v="Automatic Planning"/>
    <d v="2023-05-16T08:15:10"/>
    <s v="plnprp20615bl01PrdplnSend"/>
    <s v=""/>
    <s v="Fix Flag Update"/>
    <x v="1"/>
    <x v="72"/>
    <d v="2023-04-14T00:00:00"/>
    <d v="2023-01-06T00:00:00"/>
    <s v="Past"/>
    <n v="98"/>
    <m/>
    <n v="98"/>
    <n v="492744"/>
    <m/>
    <x v="2"/>
  </r>
  <r>
    <n v="7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5"/>
    <s v="2n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5-14T00:00:00"/>
    <s v=""/>
    <s v="Y"/>
    <s v=""/>
    <m/>
    <s v=""/>
    <s v=""/>
    <m/>
    <x v="3"/>
  </r>
  <r>
    <n v="78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925376"/>
    <s v="3rd"/>
    <x v="6"/>
    <d v="2023-05-01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12"/>
    <n v="8"/>
    <n v="8"/>
    <n v="12"/>
    <n v="0"/>
    <s v="Y"/>
    <s v="N"/>
    <s v=""/>
    <s v=""/>
    <s v="2023/05/28"/>
    <n v="7"/>
    <n v="55"/>
    <s v="IN"/>
    <s v="IN"/>
    <s v="N"/>
    <d v="2022-11-09T12:42:08"/>
    <s v="00691381"/>
    <s v="MORITA SHUN[FRSH:PDSH Production Planning](森田 峻)"/>
    <s v="Production Plan Excel"/>
    <d v="2023-05-16T08:15:10"/>
    <s v="plnprp20615bl01PrdplnSend"/>
    <s v=""/>
    <s v="Fix Flag Update"/>
    <x v="0"/>
    <x v="72"/>
    <d v="2023-05-28T00:00:00"/>
    <d v="2023-01-24T00:00:00"/>
    <s v="Past"/>
    <n v="124"/>
    <m/>
    <n v="124"/>
    <n v="0"/>
    <m/>
    <x v="0"/>
  </r>
  <r>
    <n v="78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881757"/>
    <s v="4th"/>
    <x v="6"/>
    <d v="2023-05-01T00:00:00"/>
    <n v="0"/>
    <n v="0"/>
    <s v="Ship"/>
    <s v="STOP"/>
    <s v=""/>
    <d v="2023-09-15T00:00:00"/>
    <s v=""/>
    <d v="2023-08-15T00:00:00"/>
    <s v=""/>
    <s v=""/>
    <s v=""/>
    <s v=""/>
    <d v="2022-11-07T00:00:00"/>
    <s v=""/>
    <n v="0"/>
    <s v=""/>
    <s v=""/>
    <s v=""/>
    <d v="2022-12-27T00:00:00"/>
    <s v="22/12/27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24T00:00:00"/>
    <s v="22/12/27_x000a_"/>
    <s v=""/>
    <s v=""/>
    <d v="2022-11-07T00:00:00"/>
    <s v=""/>
    <n v="0"/>
    <s v=""/>
    <s v=""/>
    <s v=""/>
    <d v="2023-01-31T00:00:00"/>
    <s v="23/01/03"/>
    <s v=""/>
    <s v=""/>
    <d v="2022-11-07T00:00:00"/>
    <s v=""/>
    <n v="0"/>
    <s v=""/>
    <s v=""/>
    <n v="12"/>
    <n v="8"/>
    <n v="8"/>
    <n v="12"/>
    <n v="0"/>
    <s v="Y"/>
    <s v="N"/>
    <s v=""/>
    <s v=""/>
    <s v="2023/07/15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0"/>
    <x v="72"/>
    <d v="2023-07-15T00:00:00"/>
    <d v="2023-01-24T00:00:00"/>
    <s v="Past"/>
    <n v="172"/>
    <m/>
    <n v="172"/>
    <n v="0"/>
    <m/>
    <x v="0"/>
  </r>
  <r>
    <n v="78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6"/>
    <s v="5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6-14T00:00:00"/>
    <s v=""/>
    <s v="Y"/>
    <s v=""/>
    <m/>
    <s v=""/>
    <s v=""/>
    <m/>
    <x v="3"/>
  </r>
  <r>
    <n v="78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4881758"/>
    <s v="6th"/>
    <x v="8"/>
    <d v="2023-07-03T00:00:00"/>
    <n v="996"/>
    <n v="5279"/>
    <s v="Ship"/>
    <s v="Ph2"/>
    <s v=""/>
    <d v="2023-09-27T00:00:00"/>
    <d v="2023-09-27T00:00:00"/>
    <d v="2023-06-15T00:00:00"/>
    <s v=""/>
    <s v=""/>
    <s v=""/>
    <s v=""/>
    <d v="2022-11-07T00:00:00"/>
    <s v=""/>
    <n v="0"/>
    <s v=""/>
    <s v=""/>
    <s v=""/>
    <d v="2022-12-27T00:00:00"/>
    <s v="23/03/07"/>
    <d v="2023-02-21T00:00:00"/>
    <s v=""/>
    <d v="2023-01-15T00:00:00"/>
    <d v="2023-02-22T00:00:00"/>
    <n v="1000"/>
    <s v="F1423-0005122079-018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4-18T00:00:00"/>
    <s v=""/>
    <d v="2023-03-28T00:00:00"/>
    <d v="2023-05-11T00:00:00"/>
    <n v="996"/>
    <s v="T1423-460324-004"/>
    <s v="05 : Vendor Accepted"/>
    <s v=""/>
    <d v="2023-06-13T00:00:00"/>
    <s v="(23/06/06)"/>
    <d v="2023-05-16T00:00:00"/>
    <s v=""/>
    <d v="2023-03-28T00:00:00"/>
    <d v="2023-06-07T00:00:00"/>
    <n v="996"/>
    <s v="P1423-460324-004"/>
    <s v="05 : Vendor Accepted"/>
    <n v="12"/>
    <n v="8"/>
    <n v="8"/>
    <n v="12"/>
    <n v="0"/>
    <s v="Y"/>
    <s v="N"/>
    <s v=""/>
    <s v=""/>
    <s v="2023/07/27"/>
    <n v="7"/>
    <n v="55"/>
    <s v="IN"/>
    <s v="IN"/>
    <s v="N"/>
    <d v="2022-11-08T00:18:20"/>
    <s v="APIPRM223"/>
    <s v=""/>
    <s v="Automatic Planning"/>
    <d v="2023-06-07T16:30:50"/>
    <s v="00072047"/>
    <s v="SAITO Kenji[UQJP:Global Merchandising Planning Global](齋藤 賢治)"/>
    <s v="Update From PO"/>
    <x v="1"/>
    <x v="72"/>
    <d v="2023-07-27T00:00:00"/>
    <d v="2023-05-16T00:00:00"/>
    <s v="Past"/>
    <n v="72"/>
    <m/>
    <n v="72"/>
    <n v="71712"/>
    <m/>
    <x v="2"/>
  </r>
  <r>
    <n v="78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224368"/>
    <s v="7th-1"/>
    <x v="5"/>
    <d v="2023-08-07T00:00:00"/>
    <n v="1800"/>
    <n v="954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4-21T00:00:00"/>
    <s v=""/>
    <d v="2023-03-23T00:00:00"/>
    <d v="2023-04-19T00:00:00"/>
    <n v="1500"/>
    <s v="F1423-0005122079-021"/>
    <s v="05 : Vendor Accepted"/>
    <s v=""/>
    <s v=""/>
    <s v=""/>
    <s v=""/>
    <s v=""/>
    <s v=""/>
    <s v=""/>
    <n v="0"/>
    <s v=""/>
    <s v=""/>
    <s v=""/>
    <d v="2023-07-18T00:00:00"/>
    <s v="(23/06/20)_x000a_"/>
    <d v="2023-06-16T00:00:00"/>
    <s v=""/>
    <d v="2023-03-23T00:00:00"/>
    <s v=""/>
    <n v="0"/>
    <s v=""/>
    <s v=""/>
    <s v=""/>
    <d v="2023-07-18T00:00:00"/>
    <s v="(23/07/04)"/>
    <d v="2023-06-30T00:00:00"/>
    <s v=""/>
    <d v="2023-03-23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1-05T13:54:11"/>
    <s v="00651092"/>
    <s v="KAWASAKI Kenta[FRIN:Production Planning](川﨑 健太)"/>
    <s v="Production Plan Excel"/>
    <d v="2023-06-28T07:24:23"/>
    <s v="plnprp20615bl01PrdplnSend"/>
    <s v=""/>
    <s v="Fix Flag Update"/>
    <x v="1"/>
    <x v="72"/>
    <d v="2023-08-12T00:00:00"/>
    <d v="2023-07-18T00:00:00"/>
    <s v="Y"/>
    <n v="25"/>
    <m/>
    <n v="25"/>
    <n v="45000"/>
    <m/>
    <x v="2"/>
  </r>
  <r>
    <n v="78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440142"/>
    <s v="7th-2"/>
    <x v="5"/>
    <d v="2023-08-07T00:00:00"/>
    <n v="990"/>
    <n v="5247"/>
    <s v="Ship"/>
    <s v="Ph2"/>
    <s v=""/>
    <d v="2023-10-13T00:00:00"/>
    <s v=""/>
    <d v="2023-09-15T00:00:00"/>
    <s v=""/>
    <s v=""/>
    <s v=""/>
    <s v=""/>
    <d v="2023-03-14T00:00:00"/>
    <s v=""/>
    <n v="0"/>
    <s v=""/>
    <s v=""/>
    <s v=""/>
    <d v="2023-05-19T00:00:00"/>
    <s v=""/>
    <d v="2023-04-21T00:00:00"/>
    <s v=""/>
    <d v="2023-03-28T00:00:00"/>
    <d v="2023-04-19T00:00:00"/>
    <n v="990"/>
    <s v="F1423-0005122079-022"/>
    <s v="05 : Vendor Accepted"/>
    <d v="2023-06-30T00:00:00"/>
    <s v=""/>
    <s v=""/>
    <s v=""/>
    <s v=""/>
    <d v="2023-03-14T00:00:00"/>
    <s v=""/>
    <n v="0"/>
    <s v=""/>
    <s v=""/>
    <s v=""/>
    <d v="2023-07-20T00:00:00"/>
    <s v="(23/07/18)_x000a_"/>
    <d v="2023-06-16T00:00:00"/>
    <s v=""/>
    <d v="2023-03-28T00:00:00"/>
    <s v=""/>
    <n v="0"/>
    <s v=""/>
    <s v=""/>
    <s v=""/>
    <d v="2023-07-18T00:00:00"/>
    <s v="(23/08/01)"/>
    <d v="2023-06-30T00:00:00"/>
    <s v=""/>
    <d v="2023-03-28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3-14T23:30:41"/>
    <s v="APIPRM223"/>
    <s v=""/>
    <s v="Automatic Planning"/>
    <d v="2023-06-28T07:24:23"/>
    <s v="plnprp20615bl01PrdplnSend"/>
    <s v=""/>
    <s v="Fix Flag Update"/>
    <x v="1"/>
    <x v="72"/>
    <d v="2023-08-12T00:00:00"/>
    <d v="2023-07-20T00:00:00"/>
    <s v="Y"/>
    <n v="23"/>
    <m/>
    <n v="23"/>
    <n v="22770"/>
    <m/>
    <x v="2"/>
  </r>
  <r>
    <n v="79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36965"/>
    <s v="8th"/>
    <x v="5"/>
    <d v="2023-08-07T00:00:00"/>
    <n v="1200"/>
    <n v="6360"/>
    <s v="Ship"/>
    <s v="Ph2"/>
    <s v=""/>
    <d v="2023-10-15T00:00:00"/>
    <s v=""/>
    <s v=""/>
    <s v=""/>
    <s v=""/>
    <s v=""/>
    <s v=""/>
    <s v=""/>
    <s v=""/>
    <n v="0"/>
    <s v=""/>
    <s v=""/>
    <s v=""/>
    <d v="2023-04-25T00:00:00"/>
    <s v="(23/05/02)"/>
    <d v="2023-05-19T00:00:00"/>
    <s v=""/>
    <d v="2023-03-23T00:00:00"/>
    <d v="2023-04-21T00:00:00"/>
    <n v="1000"/>
    <s v="F1423-0005122079-024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14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8-14T00:00:00"/>
    <d v="2023-07-20T00:00:00"/>
    <s v="Y"/>
    <n v="25"/>
    <m/>
    <n v="25"/>
    <n v="30000"/>
    <m/>
    <x v="2"/>
  </r>
  <r>
    <n v="79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545522"/>
    <s v="9th"/>
    <x v="5"/>
    <d v="2023-08-28T00:00:00"/>
    <n v="2300"/>
    <n v="12190"/>
    <s v="Ship"/>
    <s v="Ph2"/>
    <s v=""/>
    <d v="2023-11-01T00:00:00"/>
    <s v=""/>
    <d v="2023-10-18T00:00:00"/>
    <s v=""/>
    <s v=""/>
    <s v=""/>
    <s v=""/>
    <d v="2023-05-11T00:00:00"/>
    <s v=""/>
    <n v="0"/>
    <s v=""/>
    <s v=""/>
    <s v=""/>
    <d v="2023-05-26T00:00:00"/>
    <s v=""/>
    <d v="2023-05-26T00:00:00"/>
    <s v=""/>
    <d v="2023-05-11T00:00:00"/>
    <d v="2023-05-24T00:00:00"/>
    <n v="510"/>
    <s v="F1423-0005122079-026"/>
    <s v="05 : Vendor Accepted"/>
    <s v=""/>
    <s v=""/>
    <s v=""/>
    <s v=""/>
    <s v=""/>
    <d v="2023-05-11T00:00:00"/>
    <s v=""/>
    <n v="0"/>
    <s v=""/>
    <s v=""/>
    <s v=""/>
    <d v="2023-07-27T00:00:00"/>
    <s v="(23/08/08)_x000a_"/>
    <d v="2023-07-21T00:00:00"/>
    <s v=""/>
    <d v="2023-05-11T00:00:00"/>
    <s v=""/>
    <n v="0"/>
    <s v=""/>
    <s v=""/>
    <s v=""/>
    <d v="2023-07-20T00:00:00"/>
    <s v="(23/08/15)"/>
    <d v="2023-08-04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2"/>
    <d v="2023-08-31T00:00:00"/>
    <d v="2023-07-27T00:00:00"/>
    <s v="Y"/>
    <n v="35"/>
    <m/>
    <n v="35"/>
    <n v="80500"/>
    <m/>
    <x v="2"/>
  </r>
  <r>
    <n v="79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654617"/>
    <s v="10th"/>
    <x v="5"/>
    <d v="2023-08-07T00:00:00"/>
    <n v="0"/>
    <n v="0"/>
    <s v="Ship"/>
    <s v="Ph2"/>
    <s v=""/>
    <d v="2023-12-04T00:00:00"/>
    <s v=""/>
    <d v="2023-11-06T00:00:00"/>
    <s v=""/>
    <s v=""/>
    <s v=""/>
    <s v=""/>
    <d v="2023-05-22T00:00:00"/>
    <s v=""/>
    <n v="0"/>
    <s v=""/>
    <s v=""/>
    <s v=""/>
    <d v="2023-07-04T00:00:00"/>
    <s v="(23/07/07)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1T00:00:00"/>
    <s v="(23/09/12)_x000a_"/>
    <d v="2023-09-01T00:00:00"/>
    <s v=""/>
    <d v="2023-06-11T00:00:00"/>
    <s v=""/>
    <n v="0"/>
    <s v=""/>
    <s v=""/>
    <s v=""/>
    <d v="2023-09-01T00:00:00"/>
    <s v="(23/09/21)"/>
    <d v="2023-09-15T00:00:00"/>
    <s v=""/>
    <d v="2023-06-11T00:00:00"/>
    <s v=""/>
    <n v="0"/>
    <s v=""/>
    <s v=""/>
    <n v="12"/>
    <n v="8"/>
    <n v="8"/>
    <n v="12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0T19:34:54"/>
    <s v="plnprp20615bl01PrdplnSend"/>
    <s v=""/>
    <s v="Fix Flag Update"/>
    <x v="1"/>
    <x v="72"/>
    <d v="2023-10-03T00:00:00"/>
    <d v="2023-09-01T00:00:00"/>
    <s v="Y"/>
    <n v="32"/>
    <m/>
    <n v="32"/>
    <n v="0"/>
    <m/>
    <x v="2"/>
  </r>
  <r>
    <n v="79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7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15T00:00:00"/>
    <s v="_x000a_"/>
    <d v="2023-09-15T00:00:00"/>
    <s v=""/>
    <d v="2023-06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14T00:00:00"/>
    <d v="2023-09-15T00:00:00"/>
    <s v="Y"/>
    <n v="29"/>
    <m/>
    <n v="29"/>
    <n v="0"/>
    <m/>
    <x v="0"/>
  </r>
  <r>
    <n v="79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13350"/>
    <s v="1st"/>
    <x v="0"/>
    <d v="2023-02-06T00:00:00"/>
    <n v="2000"/>
    <n v="10600"/>
    <s v="Ship"/>
    <s v="Ph1"/>
    <s v="●"/>
    <d v="2023-06-15T00:00:00"/>
    <d v="2023-06-15T00:00:00"/>
    <d v="2023-06-15T00:00:00"/>
    <s v=""/>
    <s v=""/>
    <s v=""/>
    <s v=""/>
    <d v="2022-12-08T00:00:00"/>
    <s v=""/>
    <n v="0"/>
    <s v=""/>
    <s v=""/>
    <s v=""/>
    <d v="2022-12-27T00:00:00"/>
    <s v=""/>
    <s v=""/>
    <s v=""/>
    <d v="2022-12-08T00:00:00"/>
    <d v="2022-12-21T00:00:00"/>
    <n v="1400"/>
    <s v="F1423-0005124932-005"/>
    <s v="05 : Vendor Accepted"/>
    <s v=""/>
    <s v=""/>
    <s v=""/>
    <s v=""/>
    <s v=""/>
    <d v="2022-12-08T00:00:00"/>
    <s v=""/>
    <n v="0"/>
    <s v=""/>
    <s v=""/>
    <s v=""/>
    <d v="2023-01-06T00:00:00"/>
    <s v="_x000a_"/>
    <s v=""/>
    <s v=""/>
    <d v="2022-12-08T00:00:00"/>
    <d v="2023-01-12T00:00:00"/>
    <n v="2000"/>
    <s v="T1423-460324-001"/>
    <s v="05 : Vendor Accepted"/>
    <s v=""/>
    <d v="2023-01-10T00:00:00"/>
    <s v=""/>
    <s v=""/>
    <s v=""/>
    <d v="2022-12-08T00:00:00"/>
    <d v="2023-01-17T00:00:00"/>
    <n v="2000"/>
    <s v="P1423-460324-001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09T00:16:26"/>
    <s v="APIPRM223"/>
    <s v=""/>
    <s v="Automatic Planning"/>
    <d v="2023-05-16T08:15:10"/>
    <s v="plnprp20615bl01PrdplnSend"/>
    <s v=""/>
    <s v="Fix Flag Update"/>
    <x v="1"/>
    <x v="73"/>
    <d v="2023-04-14T00:00:00"/>
    <d v="2023-01-06T00:00:00"/>
    <s v="Past"/>
    <n v="98"/>
    <m/>
    <n v="98"/>
    <n v="196000"/>
    <m/>
    <x v="2"/>
  </r>
  <r>
    <n v="79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87365"/>
    <s v="2nd"/>
    <x v="3"/>
    <d v="2023-04-03T00:00:00"/>
    <n v="984"/>
    <n v="5215"/>
    <s v="Ship"/>
    <s v="Ph2"/>
    <s v=""/>
    <d v="2023-08-26T00:00:00"/>
    <d v="2023-08-26T00:00:00"/>
    <s v=""/>
    <s v=""/>
    <s v=""/>
    <s v=""/>
    <s v=""/>
    <s v=""/>
    <s v=""/>
    <n v="0"/>
    <s v=""/>
    <s v=""/>
    <s v=""/>
    <d v="2023-01-06T00:00:00"/>
    <s v=""/>
    <d v="2023-01-17T00:00:00"/>
    <s v=""/>
    <d v="2022-12-25T00:00:00"/>
    <d v="2023-02-03T00:00:00"/>
    <n v="1100"/>
    <s v="F1423-0005124932-007"/>
    <s v="05 : Vendor Accepted"/>
    <s v=""/>
    <s v=""/>
    <s v=""/>
    <s v=""/>
    <s v=""/>
    <s v=""/>
    <s v=""/>
    <n v="0"/>
    <s v=""/>
    <s v=""/>
    <s v=""/>
    <d v="2023-01-06T00:00:00"/>
    <s v="(23/02/14)_x000a_"/>
    <d v="2023-04-11T00:00:00"/>
    <s v=""/>
    <d v="2022-12-25T00:00:00"/>
    <d v="2023-02-03T00:00:00"/>
    <n v="984"/>
    <s v="T1423-460324-003"/>
    <s v="05 : Vendor Accepted"/>
    <s v=""/>
    <d v="2023-02-21T00:00:00"/>
    <s v="23/02/21"/>
    <d v="2023-04-25T00:00:00"/>
    <s v=""/>
    <d v="2022-12-25T00:00:00"/>
    <d v="2023-02-15T00:00:00"/>
    <n v="984"/>
    <s v="P1423-460324-003"/>
    <s v="05 : Vendor Accepted"/>
    <n v="12"/>
    <n v="8"/>
    <n v="8"/>
    <n v="12"/>
    <n v="0"/>
    <s v="Y"/>
    <s v="N"/>
    <s v=""/>
    <s v=""/>
    <s v="2023/06/25"/>
    <n v="7"/>
    <n v="55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25T00:00:00"/>
    <d v="2023-01-06T00:00:00"/>
    <s v="Past"/>
    <n v="170"/>
    <m/>
    <n v="170"/>
    <n v="167280"/>
    <m/>
    <x v="2"/>
  </r>
  <r>
    <n v="79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8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5-14T00:00:00"/>
    <s v=""/>
    <s v="Y"/>
    <s v=""/>
    <m/>
    <s v=""/>
    <s v=""/>
    <m/>
    <x v="0"/>
  </r>
  <r>
    <n v="79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9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6-14T00:00:00"/>
    <s v=""/>
    <s v="Y"/>
    <s v=""/>
    <m/>
    <s v=""/>
    <s v=""/>
    <m/>
    <x v="0"/>
  </r>
  <r>
    <n v="79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654696"/>
    <s v="5th"/>
    <x v="9"/>
    <d v="2023-09-04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800"/>
    <s v="Y"/>
    <s v="N"/>
    <s v=""/>
    <s v=""/>
    <s v=""/>
    <n v="7"/>
    <n v="55"/>
    <s v="IN"/>
    <s v="IN"/>
    <s v="N"/>
    <d v="2023-05-22T19:44:50"/>
    <s v="APIPRM223"/>
    <s v=""/>
    <s v="Automatic Planning"/>
    <d v="2023-06-28T05:36:19"/>
    <s v="plnprp20615bl01PrdplnSend"/>
    <s v=""/>
    <s v="Fix Flag Update"/>
    <x v="0"/>
    <x v="73"/>
    <d v="2023-09-05T00:00:00"/>
    <s v=""/>
    <s v="Y"/>
    <s v=""/>
    <m/>
    <s v=""/>
    <s v=""/>
    <m/>
    <x v="0"/>
  </r>
  <r>
    <n v="79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11T00:00:00"/>
    <d v="2023-12-31T00:00:00"/>
    <d v="2024-02-28T00:00:00"/>
    <x v="3"/>
    <n v="85136969"/>
    <s v="6th"/>
    <x v="9"/>
    <d v="2023-09-04T00:00:00"/>
    <n v="0"/>
    <n v="0"/>
    <s v="Ship"/>
    <s v="Ph2"/>
    <s v=""/>
    <d v="2023-11-29T00:00:00"/>
    <s v=""/>
    <s v=""/>
    <s v=""/>
    <s v=""/>
    <s v=""/>
    <s v=""/>
    <s v=""/>
    <s v=""/>
    <n v="0"/>
    <s v=""/>
    <s v=""/>
    <s v=""/>
    <d v="2023-05-16T00:00:00"/>
    <s v="(23/05/23)"/>
    <d v="2023-05-05T00:00:00"/>
    <s v=""/>
    <d v="2023-03-23T00:00:00"/>
    <d v="2023-05-11T00:00:00"/>
    <n v="500"/>
    <s v="F1423-0005124932-013"/>
    <s v="05 : Vendor Accepted"/>
    <s v=""/>
    <s v=""/>
    <s v=""/>
    <s v=""/>
    <s v=""/>
    <s v=""/>
    <s v=""/>
    <n v="0"/>
    <s v=""/>
    <s v=""/>
    <s v=""/>
    <d v="2023-08-31T00:00:00"/>
    <s v="(23/09/05)_x000a_"/>
    <d v="2023-08-11T00:00:00"/>
    <s v=""/>
    <d v="2023-03-23T00:00:00"/>
    <s v=""/>
    <n v="0"/>
    <s v=""/>
    <s v=""/>
    <s v=""/>
    <d v="2023-08-31T00:00:00"/>
    <s v="(23/09/14)"/>
    <d v="2023-09-01T00:00:00"/>
    <s v=""/>
    <d v="2023-03-23T00:00:00"/>
    <s v=""/>
    <n v="0"/>
    <s v=""/>
    <s v=""/>
    <n v="12"/>
    <n v="8"/>
    <n v="8"/>
    <n v="12"/>
    <n v="0"/>
    <s v="Y"/>
    <s v="N"/>
    <s v=""/>
    <s v=""/>
    <s v="2023/09/28"/>
    <n v="7"/>
    <n v="55"/>
    <s v="IN"/>
    <s v="IN"/>
    <s v="N"/>
    <d v="2022-12-15T09:19:27"/>
    <s v="00651092"/>
    <s v="KAWASAKI Kenta[FRIN:Production Planning](川﨑 健太)"/>
    <s v="Production Plan Excel"/>
    <d v="2023-06-28T07:13:47"/>
    <s v="00966899"/>
    <s v="SANJAY Bharadwaj[FRIN:Intimate, Cut and Sewn Apparel Production](Sanjay Sanjay)"/>
    <s v="CHG000140154"/>
    <x v="1"/>
    <x v="73"/>
    <d v="2023-09-28T00:00:00"/>
    <d v="2023-08-31T00:00:00"/>
    <s v="Y"/>
    <n v="28"/>
    <m/>
    <n v="28"/>
    <n v="0"/>
    <m/>
    <x v="2"/>
  </r>
  <r>
    <n v="80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31T00:00:00"/>
    <d v="2023-12-31T00:00:00"/>
    <d v="2024-02-28T00:00:00"/>
    <x v="3"/>
    <n v="85521060"/>
    <s v="7th"/>
    <x v="7"/>
    <d v="2023-10-02T00:00:00"/>
    <n v="0"/>
    <n v="0"/>
    <s v="Ship"/>
    <s v="Ph2"/>
    <s v=""/>
    <d v="2023-12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d v="2023-05-31T00:00:00"/>
    <n v="500"/>
    <s v="F1423-0005124932-014"/>
    <s v="05 : Vendor Accepted"/>
    <s v=""/>
    <s v=""/>
    <s v=""/>
    <s v=""/>
    <s v=""/>
    <s v=""/>
    <s v=""/>
    <n v="0"/>
    <s v=""/>
    <s v=""/>
    <s v=""/>
    <d v="2023-09-19T00:00:00"/>
    <s v="(23/09/07)_x000a_"/>
    <d v="2023-09-08T00:00:00"/>
    <s v=""/>
    <d v="2023-05-03T00:00:00"/>
    <s v=""/>
    <n v="0"/>
    <s v=""/>
    <s v=""/>
    <s v=""/>
    <d v="2023-09-19T00:00:00"/>
    <s v="(23/09/28)"/>
    <d v="2023-09-29T00:00:00"/>
    <s v=""/>
    <d v="2023-04-26T00:00:00"/>
    <s v=""/>
    <n v="0"/>
    <s v=""/>
    <s v=""/>
    <n v="12"/>
    <n v="8"/>
    <n v="8"/>
    <n v="12"/>
    <n v="0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8T07:13:47"/>
    <s v="plnprp20615bl01PrdplnSend"/>
    <s v=""/>
    <s v="CHG000140154"/>
    <x v="1"/>
    <x v="73"/>
    <d v="2023-10-14T00:00:00"/>
    <d v="2023-09-19T00:00:00"/>
    <s v="Y"/>
    <n v="25"/>
    <m/>
    <n v="25"/>
    <n v="0"/>
    <m/>
    <x v="2"/>
  </r>
  <r>
    <n v="80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1"/>
    <s v="1st"/>
    <x v="2"/>
    <d v="2023-01-02T00:00:00"/>
    <n v="6432"/>
    <n v="231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6432"/>
    <s v="T1423-460322-001"/>
    <s v="05 : Vendor Accepted"/>
    <s v=""/>
    <d v="2023-01-31T00:00:00"/>
    <s v="23/03/14"/>
    <s v=""/>
    <s v=""/>
    <s v=""/>
    <d v="2023-01-12T00:00:00"/>
    <n v="6432"/>
    <s v="P1423-460322-001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4-14T00:00:00"/>
    <d v="2023-01-24T00:00:00"/>
    <s v="Past"/>
    <n v="80"/>
    <m/>
    <n v="80"/>
    <n v="514560"/>
    <m/>
    <x v="2"/>
  </r>
  <r>
    <n v="80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882406"/>
    <s v="2nd"/>
    <x v="0"/>
    <d v="2023-02-06T00:00:00"/>
    <n v="2676"/>
    <n v="9634"/>
    <s v="Ship"/>
    <s v="Ph1"/>
    <s v=""/>
    <d v="2023-07-15T00:00:00"/>
    <d v="2023-07-15T00:00:00"/>
    <d v="2023-06-15T00:00:00"/>
    <s v=""/>
    <s v=""/>
    <s v=""/>
    <s v=""/>
    <d v="2022-11-07T00:00:00"/>
    <s v=""/>
    <n v="0"/>
    <s v=""/>
    <s v=""/>
    <s v=""/>
    <d v="2023-01-10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3/03/14_x000a_"/>
    <s v=""/>
    <s v=""/>
    <d v="2022-11-07T00:00:00"/>
    <d v="2023-01-12T00:00:00"/>
    <n v="2676"/>
    <s v="T1423-460322-003"/>
    <s v="05 : Vendor Accepted"/>
    <s v=""/>
    <d v="2023-01-24T00:00:00"/>
    <s v="23/02/28"/>
    <s v=""/>
    <s v=""/>
    <d v="2022-11-07T00:00:00"/>
    <d v="2023-01-19T00:00:00"/>
    <n v="2676"/>
    <s v="P1423-460322-003"/>
    <s v="99 : Closed"/>
    <n v="24"/>
    <n v="12"/>
    <n v="12"/>
    <n v="12"/>
    <n v="0"/>
    <s v="Y"/>
    <s v="N"/>
    <s v=""/>
    <s v="Need the manual update  Fabric &amp; BD- 1/10"/>
    <s v="2023/05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5-14T00:00:00"/>
    <d v="2023-01-10T00:00:00"/>
    <s v="Past"/>
    <n v="124"/>
    <m/>
    <n v="124"/>
    <n v="331824"/>
    <m/>
    <x v="2"/>
  </r>
  <r>
    <n v="80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69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5-14T00:00:00"/>
    <s v=""/>
    <s v="Y"/>
    <s v=""/>
    <m/>
    <s v=""/>
    <s v=""/>
    <m/>
    <x v="0"/>
  </r>
  <r>
    <n v="80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0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6-14T00:00:00"/>
    <s v=""/>
    <s v="Y"/>
    <s v=""/>
    <m/>
    <s v=""/>
    <s v=""/>
    <m/>
    <x v="0"/>
  </r>
  <r>
    <n v="80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4925203"/>
    <s v="5th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5/09_x000a_"/>
    <s v=""/>
    <s v=""/>
    <s v=""/>
    <s v=""/>
    <n v="0"/>
    <s v=""/>
    <s v=""/>
    <s v=""/>
    <d v="2023-01-31T00:00:00"/>
    <s v="23/05/16"/>
    <s v=""/>
    <s v=""/>
    <s v=""/>
    <s v=""/>
    <n v="0"/>
    <s v=""/>
    <s v=""/>
    <n v="24"/>
    <n v="12"/>
    <n v="12"/>
    <n v="12"/>
    <n v="0"/>
    <s v="Y"/>
    <s v="N"/>
    <s v=""/>
    <s v=""/>
    <s v="2023/07/15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0"/>
    <x v="74"/>
    <d v="2023-07-15T00:00:00"/>
    <d v="2023-01-24T00:00:00"/>
    <s v="Past"/>
    <n v="172"/>
    <m/>
    <n v="172"/>
    <n v="0"/>
    <m/>
    <x v="0"/>
  </r>
  <r>
    <n v="80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431449"/>
    <s v="6th"/>
    <x v="8"/>
    <d v="2023-07-03T00:00:00"/>
    <n v="2000"/>
    <n v="720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3-23T00:00:00"/>
    <d v="2023-04-19T00:00:00"/>
    <n v="2000"/>
    <s v="F1423-0005122079-020"/>
    <s v="05 : Vendor Accepted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3-23T00:00:00"/>
    <s v=""/>
    <n v="0"/>
    <s v=""/>
    <s v=""/>
    <s v=""/>
    <d v="2023-07-18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3-10T10:57:34"/>
    <s v="00691381"/>
    <s v="MORITA SHUN[FRSH:PDSH Production Planning](森田 峻)"/>
    <s v="Production Plan Excel"/>
    <d v="2023-06-28T07:24:23"/>
    <s v="plnprp20615bl01PrdplnSend"/>
    <s v=""/>
    <s v="Fix Flag Update"/>
    <x v="1"/>
    <x v="74"/>
    <d v="2023-08-12T00:00:00"/>
    <d v="2023-07-18T00:00:00"/>
    <s v="Y"/>
    <n v="25"/>
    <m/>
    <n v="25"/>
    <n v="50000"/>
    <m/>
    <x v="2"/>
  </r>
  <r>
    <n v="80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2"/>
    <s v="7th"/>
    <x v="8"/>
    <d v="2023-07-03T00:00:00"/>
    <n v="6888"/>
    <n v="24797"/>
    <s v="Ship"/>
    <s v="Ph2"/>
    <s v=""/>
    <d v="2023-11-05T00:00:00"/>
    <d v="2023-11-05T00:00:00"/>
    <s v=""/>
    <s v=""/>
    <s v=""/>
    <s v=""/>
    <s v=""/>
    <s v=""/>
    <s v=""/>
    <n v="0"/>
    <s v=""/>
    <s v=""/>
    <s v=""/>
    <d v="2023-04-04T00:00:00"/>
    <s v="23/04/04"/>
    <d v="2023-02-21T00:00:00"/>
    <s v=""/>
    <d v="2023-01-15T00:00:00"/>
    <d v="2023-03-30T00:00:00"/>
    <n v="3000"/>
    <s v="F1423-0005122079-019"/>
    <s v="05 : Vendor Accepted"/>
    <s v=""/>
    <s v=""/>
    <s v=""/>
    <s v=""/>
    <s v=""/>
    <s v=""/>
    <s v=""/>
    <n v="0"/>
    <s v=""/>
    <s v=""/>
    <s v=""/>
    <d v="2023-05-23T00:00:00"/>
    <s v="(23/05/23)_x000a_"/>
    <d v="2023-04-18T00:00:00"/>
    <s v=""/>
    <d v="2023-03-21T00:00:00"/>
    <d v="2023-06-16T00:00:00"/>
    <n v="6888"/>
    <s v="T1423-460322-006"/>
    <s v="16 : Vendor Rejected(Updated)"/>
    <s v=""/>
    <d v="2023-06-20T00:00:00"/>
    <s v="(23/05/30)"/>
    <d v="2023-05-16T00:00:00"/>
    <s v=""/>
    <d v="2023-03-21T00:00:00"/>
    <d v="2023-07-05T00:00:00"/>
    <n v="6888"/>
    <s v="P1423-460322-007"/>
    <s v="13 : Approved(Updated)"/>
    <n v="24"/>
    <n v="12"/>
    <n v="12"/>
    <n v="12"/>
    <n v="0"/>
    <s v="Y"/>
    <s v="N"/>
    <s v=""/>
    <s v="Need the manual update  Fabric &amp; BD - 1/10"/>
    <s v="2023/09/04"/>
    <n v="7"/>
    <n v="55"/>
    <s v="IN"/>
    <s v="IN"/>
    <s v="N"/>
    <d v="2022-11-09T10:55:38"/>
    <s v="00691381"/>
    <s v="MORITA SHUN[FRSH:PDSH Production Planning](森田 峻)"/>
    <s v="Production Plan Excel"/>
    <d v="2023-07-05T18:50:20"/>
    <s v="00202933"/>
    <s v="TOMITA Namiyo[UQJP:Global Merchandising Planning Global](冨田 奈美代)"/>
    <s v="Update From PO"/>
    <x v="1"/>
    <x v="74"/>
    <d v="2023-09-04T00:00:00"/>
    <d v="2023-05-23T00:00:00"/>
    <s v="Past"/>
    <n v="104"/>
    <m/>
    <n v="104"/>
    <n v="716352"/>
    <m/>
    <x v="2"/>
  </r>
  <r>
    <n v="80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46930"/>
    <s v="8th"/>
    <x v="5"/>
    <d v="2023-08-07T00:00:00"/>
    <n v="8000"/>
    <n v="28800"/>
    <s v="Ship"/>
    <s v="Ph2"/>
    <s v=""/>
    <d v="2023-10-13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8000"/>
    <s v="F1423-0005122079-027"/>
    <s v="05 : Vendor Accepted"/>
    <s v=""/>
    <s v=""/>
    <s v=""/>
    <s v=""/>
    <s v=""/>
    <s v=""/>
    <s v=""/>
    <n v="0"/>
    <s v=""/>
    <s v=""/>
    <s v=""/>
    <d v="2023-07-20T00:00:00"/>
    <s v="_x000a_"/>
    <s v=""/>
    <s v=""/>
    <s v=""/>
    <s v=""/>
    <n v="0"/>
    <s v=""/>
    <s v=""/>
    <s v=""/>
    <d v="2023-07-18T00:00:00"/>
    <s v=""/>
    <s v=""/>
    <s v=""/>
    <s v="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5-12T14:30:19"/>
    <s v="00691381"/>
    <s v="MORITA SHUN[FRSH:PDSH Production Planning](森田 峻)"/>
    <s v="Production View"/>
    <d v="2023-06-28T07:24:23"/>
    <s v="plnprp20615bl01PrdplnSend"/>
    <s v=""/>
    <s v="Fix Flag Update"/>
    <x v="1"/>
    <x v="74"/>
    <d v="2023-08-12T00:00:00"/>
    <d v="2023-07-20T00:00:00"/>
    <s v="Y"/>
    <n v="23"/>
    <m/>
    <n v="23"/>
    <n v="184000"/>
    <m/>
    <x v="2"/>
  </r>
  <r>
    <n v="80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34060"/>
    <s v="9th"/>
    <x v="5"/>
    <d v="2023-08-28T00:00:00"/>
    <n v="4000"/>
    <n v="14400"/>
    <s v="Ship"/>
    <s v="Ph2"/>
    <s v=""/>
    <d v="2023-11-01T00:00:00"/>
    <s v=""/>
    <d v="2023-10-25T00:00:00"/>
    <s v=""/>
    <s v=""/>
    <s v=""/>
    <s v=""/>
    <d v="2023-05-04T00:00:00"/>
    <s v=""/>
    <n v="0"/>
    <s v=""/>
    <s v=""/>
    <s v=""/>
    <d v="2023-06-13T00:00:00"/>
    <s v=""/>
    <d v="2023-06-02T00:00:00"/>
    <s v=""/>
    <d v="2023-05-04T00:00:00"/>
    <d v="2023-06-09T00:00:00"/>
    <n v="4000"/>
    <s v="F1423-0005122079-030"/>
    <s v="05 : Vendor Accepted"/>
    <s v=""/>
    <s v=""/>
    <s v=""/>
    <s v=""/>
    <s v=""/>
    <d v="2023-05-04T00:00:00"/>
    <s v=""/>
    <n v="0"/>
    <s v=""/>
    <s v=""/>
    <s v=""/>
    <d v="2023-06-28T00:00:00"/>
    <s v="(23/08/08)_x000a_"/>
    <d v="2023-07-28T00:00:00"/>
    <s v=""/>
    <d v="2023-05-04T00:00:00"/>
    <s v=""/>
    <n v="0"/>
    <s v=""/>
    <s v=""/>
    <s v=""/>
    <d v="2023-07-18T00:00:00"/>
    <s v="(23/08/15)"/>
    <d v="2023-08-11T00:00:00"/>
    <s v=""/>
    <d v="2023-05-04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04T23:30:31"/>
    <s v="APIPRM223"/>
    <s v=""/>
    <s v="Automatic Planning"/>
    <d v="2023-07-08T12:15:28"/>
    <s v="plnprp20501bl02PrdPlnDLAnsIf"/>
    <s v=""/>
    <s v="DL Answered(SPL)"/>
    <x v="1"/>
    <x v="74"/>
    <d v="2023-08-31T00:00:00"/>
    <d v="2023-06-28T00:00:00"/>
    <s v="Past"/>
    <n v="64"/>
    <m/>
    <n v="64"/>
    <n v="256000"/>
    <m/>
    <x v="2"/>
  </r>
  <r>
    <n v="81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430698"/>
    <s v="10th"/>
    <x v="9"/>
    <d v="2023-09-11T00:00:00"/>
    <n v="0"/>
    <n v="0"/>
    <s v="Ship"/>
    <s v="STOP"/>
    <s v=""/>
    <d v="2023-12-01T00:00:00"/>
    <s v=""/>
    <d v="2023-10-20T00:00:00"/>
    <s v=""/>
    <s v=""/>
    <s v=""/>
    <s v=""/>
    <d v="2023-03-09T00:00:00"/>
    <s v=""/>
    <n v="0"/>
    <s v=""/>
    <s v=""/>
    <s v=""/>
    <d v="2023-07-07T00:00:00"/>
    <s v="23/07/07"/>
    <d v="2023-05-26T00:00:00"/>
    <d v="2023-06-30T00:00:00"/>
    <d v="2023-03-29T00:00:00"/>
    <s v=""/>
    <n v="0"/>
    <s v=""/>
    <s v=""/>
    <d v="2023-06-30T00:00:00"/>
    <s v=""/>
    <s v=""/>
    <s v=""/>
    <s v=""/>
    <d v="2023-03-09T00:00:00"/>
    <s v=""/>
    <n v="0"/>
    <s v=""/>
    <s v=""/>
    <s v=""/>
    <d v="2023-07-13T00:00:00"/>
    <s v="(23/08/24)_x000a_"/>
    <d v="2023-07-14T00:00:00"/>
    <s v=""/>
    <d v="2023-03-28T00:00:00"/>
    <s v=""/>
    <n v="0"/>
    <s v=""/>
    <s v=""/>
    <s v=""/>
    <d v="2023-08-24T00:00:00"/>
    <s v="(23/09/05)"/>
    <d v="2023-08-04T00:00:00"/>
    <s v=""/>
    <d v="2023-03-23T00:00:00"/>
    <s v=""/>
    <n v="0"/>
    <s v=""/>
    <s v=""/>
    <n v="24"/>
    <n v="12"/>
    <n v="12"/>
    <n v="12"/>
    <n v="2000"/>
    <s v="Y"/>
    <s v="N"/>
    <s v=""/>
    <s v=""/>
    <s v="2023/09/30"/>
    <n v="7"/>
    <n v="55"/>
    <s v="IN"/>
    <s v="IN"/>
    <s v="N"/>
    <d v="2023-03-09T23:32:41"/>
    <s v="APIPRM223"/>
    <s v=""/>
    <s v="Automatic Planning"/>
    <d v="2023-07-07T14:54:10"/>
    <s v="00691381"/>
    <s v="MORITA SHUN[FRSH:PDSH Production Planning](森田 峻)"/>
    <s v="Production View"/>
    <x v="0"/>
    <x v="74"/>
    <d v="2023-09-30T00:00:00"/>
    <d v="2023-07-13T00:00:00"/>
    <s v="Y"/>
    <n v="79"/>
    <m/>
    <n v="79"/>
    <n v="0"/>
    <m/>
    <x v="0"/>
  </r>
  <r>
    <n v="81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1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4"/>
    <d v="2023-10-14T00:00:00"/>
    <d v="2023-09-08T00:00:00"/>
    <s v="Y"/>
    <n v="36"/>
    <m/>
    <n v="36"/>
    <n v="0"/>
    <m/>
    <x v="0"/>
  </r>
  <r>
    <n v="81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1"/>
    <s v="1st-1"/>
    <x v="0"/>
    <d v="2023-02-06T00:00:00"/>
    <n v="852"/>
    <n v="306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852"/>
    <s v="T1423-460322-002"/>
    <s v="05 : Vendor Accepted"/>
    <s v=""/>
    <d v="2023-01-31T00:00:00"/>
    <s v="23/03/14"/>
    <s v=""/>
    <s v=""/>
    <s v=""/>
    <d v="2023-01-12T00:00:00"/>
    <n v="852"/>
    <s v="P1423-460322-002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93720"/>
    <m/>
    <x v="2"/>
  </r>
  <r>
    <n v="81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3"/>
    <s v="1st-2"/>
    <x v="0"/>
    <d v="2023-02-13T00:00:00"/>
    <n v="3000"/>
    <n v="108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18T00:00:00"/>
    <n v="3000"/>
    <s v="T1423-460322-004"/>
    <s v="05 : Vendor Accepted"/>
    <s v=""/>
    <d v="2023-01-31T00:00:00"/>
    <s v="23/01/31"/>
    <s v=""/>
    <s v=""/>
    <s v=""/>
    <d v="2023-01-27T00:00:00"/>
    <n v="3000"/>
    <s v="P1423-460322-004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330000"/>
    <m/>
    <x v="2"/>
  </r>
  <r>
    <n v="81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4995644"/>
    <s v="2nd"/>
    <x v="3"/>
    <d v="2023-04-03T00:00:00"/>
    <n v="0"/>
    <n v="0"/>
    <s v="Ship"/>
    <s v="STOP"/>
    <s v=""/>
    <d v="2023-07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3T00:00:00"/>
    <s v="22/12/13_x000a_"/>
    <s v=""/>
    <s v=""/>
    <s v=""/>
    <s v=""/>
    <n v="0"/>
    <s v=""/>
    <s v=""/>
    <s v=""/>
    <d v="2022-12-13T00:00:00"/>
    <s v="22/12/13"/>
    <s v=""/>
    <s v=""/>
    <s v=""/>
    <s v=""/>
    <n v="0"/>
    <s v=""/>
    <s v=""/>
    <n v="24"/>
    <n v="12"/>
    <n v="12"/>
    <n v="12"/>
    <n v="0"/>
    <s v="Y"/>
    <s v="N"/>
    <s v=""/>
    <s v=""/>
    <s v="2023/05/05"/>
    <n v="7"/>
    <n v="55"/>
    <s v="IN"/>
    <s v="IN"/>
    <s v="N"/>
    <d v="2022-11-18T10:04:19"/>
    <s v="00691381"/>
    <s v="MORITA SHUN[FRSH:PDSH Production Planning](森田 峻)"/>
    <s v="Production Plan Excel"/>
    <d v="2023-05-16T08:15:10"/>
    <s v="plnprp20615bl01PrdplnSend"/>
    <s v=""/>
    <s v="Fix Flag Update"/>
    <x v="0"/>
    <x v="75"/>
    <d v="2023-05-05T00:00:00"/>
    <d v="2022-12-13T00:00:00"/>
    <s v="Past"/>
    <n v="143"/>
    <m/>
    <n v="143"/>
    <n v="0"/>
    <m/>
    <x v="0"/>
  </r>
  <r>
    <n v="81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2"/>
    <s v="3rd"/>
    <x v="6"/>
    <d v="2023-05-01T00:00:00"/>
    <n v="1"/>
    <n v="4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5-14T00:00:00"/>
    <s v=""/>
    <s v="Y"/>
    <s v=""/>
    <m/>
    <s v=""/>
    <s v=""/>
    <m/>
    <x v="3"/>
  </r>
  <r>
    <n v="81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3"/>
    <s v="4th"/>
    <x v="4"/>
    <d v="2023-06-05T00:00:00"/>
    <n v="1"/>
    <n v="4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6-14T00:00:00"/>
    <s v=""/>
    <s v="Y"/>
    <s v=""/>
    <m/>
    <s v=""/>
    <s v=""/>
    <m/>
    <x v="3"/>
  </r>
  <r>
    <n v="81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882542"/>
    <s v="5th"/>
    <x v="8"/>
    <d v="2023-07-03T00:00:00"/>
    <n v="2016"/>
    <n v="7258"/>
    <s v="Ship"/>
    <s v="Ph1"/>
    <s v=""/>
    <d v="2023-09-14T00:00:00"/>
    <d v="2023-09-14T00:00:00"/>
    <d v="2023-06-15T00:00:00"/>
    <s v=""/>
    <s v=""/>
    <s v=""/>
    <s v=""/>
    <d v="2022-11-07T00:00:00"/>
    <s v=""/>
    <n v="0"/>
    <s v=""/>
    <s v=""/>
    <s v=""/>
    <d v="2023-04-21T00:00:00"/>
    <s v=""/>
    <s v=""/>
    <s v=""/>
    <d v="2023-02-09T00:00:00"/>
    <d v="2023-04-19T00:00:00"/>
    <n v="2000"/>
    <s v="F1423-0005124932-012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5-16T00:00:00"/>
    <s v=""/>
    <d v="2023-04-05T00:00:00"/>
    <d v="2023-05-11T00:00:00"/>
    <n v="2016"/>
    <s v="T1423-460322-005"/>
    <s v="05 : Vendor Accepted"/>
    <s v=""/>
    <d v="2023-05-23T00:00:00"/>
    <s v="(23/05/02)"/>
    <d v="2023-06-20T00:00:00"/>
    <s v=""/>
    <d v="2023-04-05T00:00:00"/>
    <d v="2023-05-23T00:00:00"/>
    <n v="2016"/>
    <s v="P1423-460322-005"/>
    <s v="05 : Vendor Accepted"/>
    <n v="24"/>
    <n v="12"/>
    <n v="12"/>
    <n v="12"/>
    <n v="0"/>
    <s v="Y"/>
    <s v="N"/>
    <s v=""/>
    <s v=""/>
    <s v="2023/07/14"/>
    <n v="7"/>
    <n v="55"/>
    <s v="IN"/>
    <s v="IN"/>
    <s v="N"/>
    <d v="2022-11-08T00:18:20"/>
    <s v="APIPRM223"/>
    <s v=""/>
    <s v="Automatic Planning"/>
    <d v="2023-05-23T18:52:30"/>
    <s v="00123614"/>
    <s v="IWAMOCHI Mitsuru[UQJP:Global Merchandising Planning Global](岩持 充)"/>
    <s v="Update From PO"/>
    <x v="1"/>
    <x v="75"/>
    <d v="2023-07-14T00:00:00"/>
    <d v="2023-05-16T00:00:00"/>
    <s v="Past"/>
    <n v="59"/>
    <m/>
    <n v="59"/>
    <n v="118944"/>
    <m/>
    <x v="2"/>
  </r>
  <r>
    <n v="81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431450"/>
    <s v="6th"/>
    <x v="5"/>
    <d v="2023-08-07T00:00:00"/>
    <n v="7900"/>
    <n v="28440"/>
    <s v="Ship"/>
    <s v="Ph2"/>
    <s v=""/>
    <d v="2023-10-15T00:00:00"/>
    <s v=""/>
    <s v=""/>
    <s v=""/>
    <s v=""/>
    <s v=""/>
    <s v=""/>
    <s v=""/>
    <s v=""/>
    <n v="0"/>
    <s v=""/>
    <s v=""/>
    <s v=""/>
    <d v="2023-04-14T00:00:00"/>
    <s v="(23/04/25)"/>
    <d v="2023-04-14T00:00:00"/>
    <s v=""/>
    <d v="2023-03-23T00:00:00"/>
    <d v="2023-04-12T00:00:00"/>
    <n v="1900"/>
    <s v="F1423-0005124932-010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4"/>
    <n v="7"/>
    <n v="55"/>
    <s v="IN"/>
    <s v="IN"/>
    <s v="N"/>
    <d v="2023-03-10T10:57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08-14T00:00:00"/>
    <d v="2023-07-20T00:00:00"/>
    <s v="Y"/>
    <n v="25"/>
    <m/>
    <n v="25"/>
    <n v="197500"/>
    <m/>
    <x v="2"/>
  </r>
  <r>
    <n v="81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NotPub"/>
    <d v="2023-04-12T00:00:00"/>
    <d v="2024-05-31T00:00:00"/>
    <d v="2024-07-31T00:00:00"/>
    <x v="3"/>
    <n v="85421959"/>
    <s v="7th"/>
    <x v="9"/>
    <d v="2023-09-11T00:00:00"/>
    <n v="1000"/>
    <n v="3600"/>
    <s v="Ship"/>
    <s v="Ph2"/>
    <s v=""/>
    <d v="2023-11-17T00:00:00"/>
    <s v=""/>
    <d v="2023-11-17T00:00:00"/>
    <s v=""/>
    <s v=""/>
    <s v=""/>
    <s v=""/>
    <d v="2023-03-07T00:00:00"/>
    <s v=""/>
    <n v="0"/>
    <s v=""/>
    <s v=""/>
    <s v=""/>
    <d v="2023-04-14T00:00:00"/>
    <s v=""/>
    <d v="2023-04-14T00:00:00"/>
    <s v=""/>
    <d v="2023-03-23T00:00:00"/>
    <d v="2023-04-12T00:00:00"/>
    <n v="1000"/>
    <s v="F1423-0005124932-009"/>
    <s v="05 : Vendor Accepted"/>
    <d v="2023-06-30T00:00:00"/>
    <s v=""/>
    <s v=""/>
    <s v=""/>
    <s v=""/>
    <d v="2023-03-07T00:00:00"/>
    <s v=""/>
    <n v="0"/>
    <s v=""/>
    <s v=""/>
    <s v=""/>
    <s v=""/>
    <s v="(23/08/22)_x000a_"/>
    <d v="2023-07-25T00:00:00"/>
    <s v=""/>
    <d v="2023-06-28T00:00:00"/>
    <s v=""/>
    <n v="0"/>
    <s v=""/>
    <s v=""/>
    <s v=""/>
    <s v=""/>
    <s v="(23/09/05)"/>
    <d v="2023-08-22T00:00:00"/>
    <s v=""/>
    <d v="2023-06-28T00:00:00"/>
    <s v=""/>
    <n v="0"/>
    <s v=""/>
    <s v=""/>
    <n v="24"/>
    <n v="12"/>
    <n v="12"/>
    <n v="12"/>
    <n v="0"/>
    <s v="Y"/>
    <s v="N"/>
    <s v=""/>
    <s v=""/>
    <s v="2023/09/16"/>
    <n v="7"/>
    <n v="55"/>
    <s v="IN"/>
    <s v="IN"/>
    <s v="N"/>
    <d v="2023-03-07T23:30:59"/>
    <s v="APIPRM223"/>
    <s v=""/>
    <s v="Automatic Planning"/>
    <d v="2023-07-11T14:59:18"/>
    <s v="plnprp20615bl01PrdplnSend"/>
    <s v=""/>
    <s v="Fix Flag Update"/>
    <x v="1"/>
    <x v="75"/>
    <d v="2023-09-16T00:00:00"/>
    <s v=""/>
    <s v="Y"/>
    <s v=""/>
    <m/>
    <s v=""/>
    <s v=""/>
    <m/>
    <x v="2"/>
  </r>
  <r>
    <n v="82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5521074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5"/>
    <d v="2023-10-14T00:00:00"/>
    <d v="2023-09-08T00:00:00"/>
    <s v="Y"/>
    <n v="36"/>
    <m/>
    <n v="36"/>
    <n v="0"/>
    <m/>
    <x v="0"/>
  </r>
  <r>
    <n v="82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4881487"/>
    <s v="1st"/>
    <x v="0"/>
    <d v="2023-02-06T00:00:00"/>
    <n v="3160"/>
    <n v="18012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3160"/>
    <s v="T1423-460323-002"/>
    <s v="05 : Vendor Accepted"/>
    <s v=""/>
    <d v="2023-01-24T00:00:00"/>
    <s v="23/01/03"/>
    <s v=""/>
    <s v=""/>
    <d v="2022-11-07T00:00:00"/>
    <d v="2023-01-19T00:00:00"/>
    <n v="3160"/>
    <s v="P1423-460323-002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5-19T00:00:00"/>
    <d v="2023-01-06T00:00:00"/>
    <s v="Past"/>
    <n v="133"/>
    <m/>
    <n v="133"/>
    <n v="420280"/>
    <m/>
    <x v="2"/>
  </r>
  <r>
    <n v="82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182196"/>
    <s v="2nd"/>
    <x v="1"/>
    <d v="2023-03-06T00:00:00"/>
    <n v="5004"/>
    <n v="28523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10T00:00:00"/>
    <s v="_x000a_"/>
    <d v="2023-03-14T00:00:00"/>
    <s v=""/>
    <d v="2022-12-22T00:00:00"/>
    <d v="2023-01-12T00:00:00"/>
    <n v="5004"/>
    <s v="T1423-460323-003"/>
    <s v="05 : Vendor Accepted"/>
    <s v=""/>
    <d v="2023-02-07T00:00:00"/>
    <s v="(23/02/21)"/>
    <d v="2023-03-21T00:00:00"/>
    <s v=""/>
    <d v="2022-12-22T00:00:00"/>
    <d v="2023-02-08T00:00:00"/>
    <n v="5004"/>
    <s v="P1423-460323-003"/>
    <s v="05 : Vendor Accepted"/>
    <n v="12"/>
    <n v="8"/>
    <n v="8"/>
    <n v="12"/>
    <n v="0"/>
    <s v="Y"/>
    <s v="N"/>
    <s v=""/>
    <s v="Need the manual update  Fabric &amp; BD - 1/10"/>
    <s v="2023/06/14"/>
    <n v="7"/>
    <n v="55"/>
    <s v="IN"/>
    <s v="IN"/>
    <s v="N"/>
    <d v="2022-12-22T23:54:07"/>
    <s v="APIPRM223"/>
    <s v=""/>
    <s v="Automatic Planning"/>
    <d v="2023-05-16T08:15:10"/>
    <s v="plnprp20615bl01PrdplnSend"/>
    <s v=""/>
    <s v="Fix Flag Update"/>
    <x v="1"/>
    <x v="76"/>
    <d v="2023-06-14T00:00:00"/>
    <d v="2023-01-10T00:00:00"/>
    <s v="Past"/>
    <n v="155"/>
    <m/>
    <n v="155"/>
    <n v="775620"/>
    <m/>
    <x v="2"/>
  </r>
  <r>
    <n v="82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1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5-14T00:00:00"/>
    <s v=""/>
    <s v="Y"/>
    <s v=""/>
    <m/>
    <s v=""/>
    <s v=""/>
    <m/>
    <x v="0"/>
  </r>
  <r>
    <n v="82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2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14T00:00:00"/>
    <s v=""/>
    <s v="Y"/>
    <s v=""/>
    <m/>
    <s v=""/>
    <s v=""/>
    <m/>
    <x v="0"/>
  </r>
  <r>
    <n v="82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654505"/>
    <s v="5th"/>
    <x v="8"/>
    <d v="2023-07-03T00:00:00"/>
    <n v="0"/>
    <n v="0"/>
    <s v="Ship"/>
    <s v="STOP"/>
    <s v=""/>
    <d v="2023-09-04T00:00:00"/>
    <s v=""/>
    <d v="2023-09-0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5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6"/>
    <d v="2023-07-04T00:00:00"/>
    <s v=""/>
    <s v="Y"/>
    <s v=""/>
    <m/>
    <s v=""/>
    <s v=""/>
    <m/>
    <x v="0"/>
  </r>
  <r>
    <n v="82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264249"/>
    <s v="6th"/>
    <x v="8"/>
    <d v="2023-07-03T00:00:00"/>
    <n v="3000"/>
    <n v="17100"/>
    <s v="Ship"/>
    <s v="Ph2"/>
    <s v=""/>
    <d v="2023-09-30T00:00:00"/>
    <d v="2023-09-30T00:00:00"/>
    <s v=""/>
    <s v=""/>
    <s v=""/>
    <s v=""/>
    <s v=""/>
    <s v=""/>
    <s v=""/>
    <n v="0"/>
    <s v=""/>
    <s v=""/>
    <s v=""/>
    <d v="2023-04-25T00:00:00"/>
    <s v="(23/04/18)"/>
    <d v="2023-05-05T00:00:00"/>
    <s v=""/>
    <d v="2023-04-05T00:00:00"/>
    <d v="2023-04-21T00:00:00"/>
    <n v="1000"/>
    <s v="F1423-0005122079-023"/>
    <s v="05 : Vendor Accepted"/>
    <s v=""/>
    <s v=""/>
    <s v=""/>
    <s v=""/>
    <s v=""/>
    <s v=""/>
    <s v=""/>
    <n v="0"/>
    <s v=""/>
    <s v=""/>
    <s v=""/>
    <d v="2023-07-06T00:00:00"/>
    <s v="(23/07/04)_x000a_"/>
    <d v="2023-06-30T00:00:00"/>
    <s v=""/>
    <d v="2023-04-05T00:00:00"/>
    <d v="2023-07-05T00:00:00"/>
    <n v="3000"/>
    <s v="T1423-460323-004"/>
    <s v="06 : Vendor Rejected"/>
    <s v=""/>
    <d v="2023-07-06T00:00:00"/>
    <s v="(23/07/18)"/>
    <d v="2023-07-14T00:00:00"/>
    <s v=""/>
    <d v="2023-03-23T00:00:00"/>
    <d v="2023-07-05T00:00:00"/>
    <n v="3000"/>
    <s v="P1423-460323-004"/>
    <s v="03 : Approved"/>
    <n v="12"/>
    <n v="8"/>
    <n v="8"/>
    <n v="12"/>
    <n v="0"/>
    <s v="Y"/>
    <s v="N"/>
    <s v=""/>
    <s v=""/>
    <s v="2023/07/30"/>
    <n v="7"/>
    <n v="55"/>
    <s v="IN"/>
    <s v="IN"/>
    <s v="N"/>
    <d v="2023-01-14T07:34:22"/>
    <s v="00651092"/>
    <s v="KAWASAKI Kenta[FRIN:Production Planning](川﨑 健太)"/>
    <s v="Production Plan Excel"/>
    <d v="2023-07-05T18:50:20"/>
    <s v="00202933"/>
    <s v="TOMITA Namiyo[UQJP:Global Merchandising Planning Global](冨田 奈美代)"/>
    <s v="Update From PO"/>
    <x v="1"/>
    <x v="76"/>
    <d v="2023-07-30T00:00:00"/>
    <d v="2023-07-06T00:00:00"/>
    <s v="Past"/>
    <n v="24"/>
    <m/>
    <n v="24"/>
    <n v="72000"/>
    <m/>
    <x v="2"/>
  </r>
  <r>
    <n v="82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5-18T00:00:00"/>
    <d v="2024-05-31T00:00:00"/>
    <d v="2024-07-31T00:00:00"/>
    <x v="3"/>
    <n v="85533895"/>
    <s v="7th"/>
    <x v="5"/>
    <d v="2023-08-21T00:00:00"/>
    <n v="0"/>
    <n v="0"/>
    <s v="Ship"/>
    <s v="STOP"/>
    <s v=""/>
    <d v="2023-10-24T00:00:00"/>
    <s v=""/>
    <d v="2023-10-10T00:00:00"/>
    <s v=""/>
    <s v=""/>
    <s v=""/>
    <s v=""/>
    <d v="2023-05-04T00:00:00"/>
    <s v=""/>
    <n v="0"/>
    <s v=""/>
    <s v=""/>
    <s v=""/>
    <d v="2023-05-19T00:00:00"/>
    <s v=""/>
    <d v="2023-05-19T00:00:00"/>
    <s v=""/>
    <d v="2023-05-04T00:00:00"/>
    <d v="2023-05-18T00:00:00"/>
    <n v="5300"/>
    <s v="F1423-0005122079-025"/>
    <s v="05 : Vendor Accepted"/>
    <s v=""/>
    <s v=""/>
    <s v=""/>
    <s v=""/>
    <s v=""/>
    <d v="2023-05-04T00:00:00"/>
    <s v=""/>
    <n v="0"/>
    <s v=""/>
    <s v=""/>
    <s v=""/>
    <d v="2023-06-28T00:00:00"/>
    <s v="(23/08/01)_x000a_"/>
    <d v="2023-07-07T00:00:00"/>
    <s v=""/>
    <d v="2023-05-09T00:00:00"/>
    <s v=""/>
    <n v="0"/>
    <s v=""/>
    <s v=""/>
    <s v=""/>
    <d v="2023-07-18T00:00:00"/>
    <s v="(23/08/08)"/>
    <d v="2023-07-28T00:00:00"/>
    <s v=""/>
    <d v="2023-05-04T00:00:00"/>
    <s v=""/>
    <n v="0"/>
    <s v=""/>
    <s v=""/>
    <n v="12"/>
    <n v="8"/>
    <n v="8"/>
    <n v="12"/>
    <n v="5300"/>
    <s v="Y"/>
    <s v="N"/>
    <s v=""/>
    <s v=""/>
    <s v=""/>
    <n v="7"/>
    <n v="55"/>
    <s v="IN"/>
    <s v="IN"/>
    <s v="N"/>
    <d v="2023-05-04T23:30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3T00:00:00"/>
    <d v="2023-06-28T00:00:00"/>
    <s v="Past"/>
    <n v="56"/>
    <m/>
    <n v="56"/>
    <n v="0"/>
    <m/>
    <x v="0"/>
  </r>
  <r>
    <n v="82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432724"/>
    <s v="8th"/>
    <x v="9"/>
    <d v="2023-09-18T00:00:00"/>
    <n v="2000"/>
    <n v="11400"/>
    <s v="Ship"/>
    <s v="Ph3(Adj)"/>
    <s v=""/>
    <d v="2023-10-30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3-23T00:00:00"/>
    <d v="2023-05-31T00:00:00"/>
    <n v="2000"/>
    <s v="F1423-0005122079-028"/>
    <s v="05 : Vendor Accepted"/>
    <d v="2023-06-30T00:00:00"/>
    <s v=""/>
    <s v=""/>
    <s v=""/>
    <s v=""/>
    <s v=""/>
    <s v=""/>
    <n v="0"/>
    <s v=""/>
    <s v=""/>
    <s v=""/>
    <s v=""/>
    <s v="(23/08/08)_x000a_"/>
    <d v="2023-07-14T00:00:00"/>
    <s v=""/>
    <d v="2023-06-28T00:00:00"/>
    <s v=""/>
    <n v="0"/>
    <s v=""/>
    <s v=""/>
    <s v=""/>
    <s v=""/>
    <s v="(23/08/15)"/>
    <d v="2023-08-22T00:00:00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3-11T08:07:30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6"/>
    <d v="2023-08-29T00:00:00"/>
    <s v=""/>
    <s v="Y"/>
    <s v=""/>
    <m/>
    <s v=""/>
    <s v=""/>
    <m/>
    <x v="3"/>
  </r>
  <r>
    <n v="82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3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11T00:00:00"/>
    <s v="_x000a_"/>
    <d v="2023-08-11T00:00:00"/>
    <s v=""/>
    <d v="2023-05-01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2023/09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6"/>
    <d v="2023-09-14T00:00:00"/>
    <d v="2023-08-11T00:00:00"/>
    <s v="Y"/>
    <n v="34"/>
    <m/>
    <n v="34"/>
    <n v="0"/>
    <m/>
    <x v="0"/>
  </r>
  <r>
    <n v="83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654504"/>
    <s v="10th"/>
    <x v="9"/>
    <d v="2023-09-18T00:00:00"/>
    <n v="800"/>
    <n v="4560"/>
    <s v="Ship"/>
    <s v="Ph2"/>
    <s v=""/>
    <d v="2023-11-20T00:00:00"/>
    <s v=""/>
    <d v="2023-11-20T00:00:00"/>
    <s v=""/>
    <s v=""/>
    <s v=""/>
    <s v=""/>
    <d v="2023-05-22T00:00:00"/>
    <s v=""/>
    <n v="0"/>
    <s v=""/>
    <s v=""/>
    <s v=""/>
    <d v="2023-06-13T00:00:00"/>
    <s v=""/>
    <d v="2023-06-23T00:00:00"/>
    <s v=""/>
    <d v="2023-05-24T00:00:00"/>
    <d v="2023-06-09T00:00:00"/>
    <n v="800"/>
    <s v="F1423-0005122079-029"/>
    <s v="05 : Vendor Accepted"/>
    <s v=""/>
    <s v=""/>
    <s v=""/>
    <s v=""/>
    <s v=""/>
    <d v="2023-05-22T00:00:00"/>
    <s v=""/>
    <n v="0"/>
    <s v=""/>
    <s v=""/>
    <s v=""/>
    <d v="2023-07-13T00:00:00"/>
    <s v="(23/08/29)_x000a_"/>
    <d v="2023-08-18T00:00:00"/>
    <s v=""/>
    <d v="2023-05-24T00:00:00"/>
    <s v=""/>
    <n v="0"/>
    <s v=""/>
    <s v=""/>
    <s v=""/>
    <d v="2023-08-15T00:00:00"/>
    <s v="(23/09/05)"/>
    <d v="2023-09-01T00:00:00"/>
    <s v=""/>
    <d v="2023-05-24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6"/>
    <d v="2023-09-19T00:00:00"/>
    <d v="2023-07-13T00:00:00"/>
    <s v="Y"/>
    <n v="68"/>
    <m/>
    <n v="68"/>
    <n v="54400"/>
    <m/>
    <x v="2"/>
  </r>
  <r>
    <n v="83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4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1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6"/>
    <d v="2023-10-14T00:00:00"/>
    <d v="2023-09-08T00:00:00"/>
    <s v="Y"/>
    <n v="36"/>
    <m/>
    <n v="36"/>
    <n v="0"/>
    <m/>
    <x v="0"/>
  </r>
  <r>
    <n v="83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4880186"/>
    <s v="1st"/>
    <x v="0"/>
    <d v="2023-02-06T00:00:00"/>
    <n v="1072"/>
    <n v="6110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072"/>
    <s v="T1423-460323-001"/>
    <s v="05 : Vendor Accepted"/>
    <s v=""/>
    <d v="2023-01-24T00:00:00"/>
    <s v="23/01/03"/>
    <s v=""/>
    <s v=""/>
    <d v="2022-11-07T00:00:00"/>
    <d v="2023-01-19T00:00:00"/>
    <n v="1072"/>
    <s v="P1423-460323-001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7"/>
    <d v="2023-05-19T00:00:00"/>
    <d v="2023-01-06T00:00:00"/>
    <s v="Past"/>
    <n v="133"/>
    <m/>
    <n v="133"/>
    <n v="142576"/>
    <m/>
    <x v="2"/>
  </r>
  <r>
    <n v="83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136962"/>
    <s v="2nd"/>
    <x v="5"/>
    <d v="2023-08-07T00:00:00"/>
    <n v="1500"/>
    <n v="8550"/>
    <s v="Ship"/>
    <s v="Ph3(Adj)"/>
    <s v=""/>
    <d v="2023-10-30T00:00:00"/>
    <s v=""/>
    <s v=""/>
    <s v=""/>
    <s v=""/>
    <s v=""/>
    <s v=""/>
    <s v=""/>
    <s v=""/>
    <n v="0"/>
    <s v=""/>
    <s v=""/>
    <s v=""/>
    <d v="2023-04-14T00:00:00"/>
    <s v="(23/05/09)"/>
    <d v="2023-04-14T00:00:00"/>
    <s v=""/>
    <d v="2023-03-23T00:00:00"/>
    <d v="2023-04-12T00:00:00"/>
    <n v="1500"/>
    <s v="F1423-0005124932-011"/>
    <s v="05 : Vendor Accepted"/>
    <s v=""/>
    <s v=""/>
    <s v=""/>
    <s v=""/>
    <s v=""/>
    <s v=""/>
    <s v=""/>
    <n v="0"/>
    <s v=""/>
    <s v=""/>
    <s v=""/>
    <d v="2023-08-03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2023/08/29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9T00:00:00"/>
    <d v="2023-08-03T00:00:00"/>
    <s v="Y"/>
    <n v="26"/>
    <m/>
    <n v="26"/>
    <n v="39000"/>
    <m/>
    <x v="3"/>
  </r>
  <r>
    <n v="83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6"/>
    <s v="3rd"/>
    <x v="9"/>
    <d v="2023-09-04T00:00:00"/>
    <n v="2000"/>
    <n v="11400"/>
    <s v="Ship"/>
    <s v="Ph3(Adj)"/>
    <s v=""/>
    <d v="2023-11-15T00:00:00"/>
    <s v=""/>
    <d v="2023-09-04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2000"/>
    <s v="F1423-0005124932-015"/>
    <s v="05 : Vendor Accepted"/>
    <s v=""/>
    <s v=""/>
    <s v=""/>
    <s v=""/>
    <s v=""/>
    <d v="2023-05-22T00:00:00"/>
    <s v=""/>
    <n v="0"/>
    <s v=""/>
    <s v=""/>
    <s v=""/>
    <d v="2023-08-18T00:00:00"/>
    <s v="(23/08/22)_x000a_"/>
    <d v="2023-08-18T00:00:00"/>
    <s v=""/>
    <d v="2023-07-02T00:00:00"/>
    <s v=""/>
    <n v="0"/>
    <s v=""/>
    <s v=""/>
    <s v=""/>
    <d v="2023-09-01T00:00:00"/>
    <s v="(23/08/31)"/>
    <d v="2023-09-01T00:00:00"/>
    <s v=""/>
    <d v="2023-07-02T00:00:00"/>
    <s v=""/>
    <n v="0"/>
    <s v=""/>
    <s v=""/>
    <n v="12"/>
    <n v="8"/>
    <n v="8"/>
    <n v="12"/>
    <n v="0"/>
    <s v="Y"/>
    <s v="N"/>
    <s v=""/>
    <s v=""/>
    <s v="2023/09/14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7"/>
    <d v="2023-09-14T00:00:00"/>
    <d v="2023-08-18T00:00:00"/>
    <s v="Y"/>
    <n v="27"/>
    <m/>
    <n v="27"/>
    <n v="54000"/>
    <m/>
    <x v="3"/>
  </r>
  <r>
    <n v="83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5"/>
    <s v="4th"/>
    <x v="7"/>
    <d v="2023-10-23T00:00:00"/>
    <n v="2000"/>
    <n v="11400"/>
    <s v="Ship"/>
    <s v="Ph3(Adj)"/>
    <s v=""/>
    <d v="2023-12-18T00:00:00"/>
    <s v=""/>
    <d v="2023-11-20T00:00:00"/>
    <s v=""/>
    <s v=""/>
    <s v=""/>
    <s v=""/>
    <d v="2023-05-22T00:00:00"/>
    <s v=""/>
    <n v="0"/>
    <s v=""/>
    <s v=""/>
    <s v=""/>
    <d v="2023-06-30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2T00:00:00"/>
    <s v="(23/09/26)_x000a_"/>
    <d v="2023-09-22T00:00:00"/>
    <s v=""/>
    <d v="2023-07-02T00:00:00"/>
    <s v=""/>
    <n v="0"/>
    <s v=""/>
    <s v=""/>
    <s v=""/>
    <d v="2023-10-06T00:00:00"/>
    <s v="(23/10/05)"/>
    <d v="2023-10-06T00:00:00"/>
    <s v=""/>
    <d v="2023-07-02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77"/>
    <d v="2023-10-17T00:00:00"/>
    <d v="2023-09-22T00:00:00"/>
    <s v="Y"/>
    <n v="25"/>
    <m/>
    <n v="25"/>
    <n v="50000"/>
    <m/>
    <x v="3"/>
  </r>
  <r>
    <n v="83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881435"/>
    <s v="1st"/>
    <x v="0"/>
    <d v="2023-02-06T00:00:00"/>
    <n v="4620"/>
    <n v="12012"/>
    <s v="Ship"/>
    <s v="Ph1"/>
    <s v="●"/>
    <d v="2023-06-29T00:00:00"/>
    <d v="2023-06-29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_x000a_"/>
    <s v=""/>
    <s v=""/>
    <d v="2022-11-07T00:00:00"/>
    <d v="2022-11-30T00:00:00"/>
    <n v="4620"/>
    <s v="T1423-460318-001"/>
    <s v="05 : Vendor Accepted"/>
    <s v=""/>
    <d v="2022-12-20T00:00:00"/>
    <s v="22/12/20"/>
    <s v=""/>
    <s v=""/>
    <d v="2022-11-07T00:00:00"/>
    <d v="2022-12-15T00:00:00"/>
    <n v="4620"/>
    <s v="P1423-460318-001"/>
    <s v="99 : Closed"/>
    <n v="36"/>
    <n v="18"/>
    <n v="18"/>
    <n v="24"/>
    <n v="0"/>
    <s v="Y"/>
    <s v="N"/>
    <s v=""/>
    <s v=""/>
    <s v="2023/04/28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4-28T00:00:00"/>
    <d v="2022-11-18T00:00:00"/>
    <s v="Past"/>
    <n v="161"/>
    <m/>
    <n v="161"/>
    <n v="743820"/>
    <m/>
    <x v="2"/>
  </r>
  <r>
    <n v="83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053344"/>
    <s v="2nd"/>
    <x v="0"/>
    <d v="2023-02-06T00:00:00"/>
    <n v="1980"/>
    <n v="514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2000"/>
    <s v="F1423-0005122048-01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06T00:00:00"/>
    <n v="1980"/>
    <s v="T1423-460318-003"/>
    <s v="05 : Vendor Accepted"/>
    <s v=""/>
    <d v="2023-01-10T00:00:00"/>
    <s v="23/01/03"/>
    <s v=""/>
    <s v=""/>
    <s v=""/>
    <d v="2023-01-06T00:00:00"/>
    <n v="1980"/>
    <s v="P1423-460318-003"/>
    <s v="05 : Vendor Accepted"/>
    <n v="36"/>
    <n v="18"/>
    <n v="18"/>
    <n v="24"/>
    <n v="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5-14T00:00:00"/>
    <d v="2023-01-06T00:00:00"/>
    <s v="Past"/>
    <n v="128"/>
    <m/>
    <n v="128"/>
    <n v="253440"/>
    <m/>
    <x v="2"/>
  </r>
  <r>
    <n v="83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2"/>
    <s v="3r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6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8"/>
    <d v="2023-05-30T00:00:00"/>
    <s v=""/>
    <s v="Y"/>
    <s v=""/>
    <m/>
    <s v=""/>
    <s v=""/>
    <m/>
    <x v="0"/>
  </r>
  <r>
    <n v="83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1"/>
    <s v="4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30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33:05"/>
    <s v="00651092"/>
    <s v="KAWASAKI Kenta[FRIN:Production Planning](川﨑 健太)"/>
    <s v="Production Plan Excel"/>
    <x v="0"/>
    <x v="78"/>
    <d v="2023-06-20T00:00:00"/>
    <s v=""/>
    <s v="Y"/>
    <s v=""/>
    <m/>
    <s v=""/>
    <s v=""/>
    <m/>
    <x v="0"/>
  </r>
  <r>
    <n v="84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0"/>
    <s v="5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6-16T00:00:00"/>
    <s v="_x000a_"/>
    <d v="2023-06-16T00:00:00"/>
    <s v=""/>
    <d v="2023-06-05T00:00:00"/>
    <s v=""/>
    <n v="0"/>
    <s v=""/>
    <s v=""/>
    <s v=""/>
    <d v="2023-06-23T00:00:00"/>
    <s v=""/>
    <d v="2023-06-23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07T04:14:38"/>
    <s v="00691381"/>
    <s v="MORITA SHUN[FRSH:PDSH Production Planning](森田 峻)"/>
    <s v="Production View"/>
    <x v="0"/>
    <x v="78"/>
    <d v="2023-07-11T00:00:00"/>
    <d v="2023-06-16T00:00:00"/>
    <s v="Past"/>
    <n v="25"/>
    <m/>
    <n v="25"/>
    <n v="0"/>
    <m/>
    <x v="0"/>
  </r>
  <r>
    <n v="84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546932"/>
    <s v="6th"/>
    <x v="8"/>
    <d v="2023-07-03T00:00:00"/>
    <n v="0"/>
    <n v="0"/>
    <s v="Ship"/>
    <s v="STOP"/>
    <s v=""/>
    <d v="2023-09-20T00:00:00"/>
    <s v=""/>
    <s v=""/>
    <s v=""/>
    <s v=""/>
    <s v=""/>
    <s v=""/>
    <s v=""/>
    <s v=""/>
    <n v="0"/>
    <s v=""/>
    <s v=""/>
    <s v=""/>
    <d v="2023-05-16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23/06/29_x000a_"/>
    <s v=""/>
    <s v=""/>
    <s v=""/>
    <s v=""/>
    <n v="0"/>
    <s v=""/>
    <s v=""/>
    <s v=""/>
    <d v="2023-07-10T00:00:00"/>
    <s v="(23/07/06)"/>
    <s v=""/>
    <s v=""/>
    <s v=""/>
    <s v=""/>
    <n v="0"/>
    <s v=""/>
    <s v=""/>
    <n v="36"/>
    <n v="18"/>
    <n v="18"/>
    <n v="24"/>
    <n v="3000"/>
    <s v="Y"/>
    <s v="N"/>
    <s v=""/>
    <s v=""/>
    <s v="2023/07/20"/>
    <n v="7"/>
    <n v="55"/>
    <s v="IN"/>
    <s v="IN"/>
    <s v="N"/>
    <d v="2023-05-12T14:30:19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8"/>
    <d v="2023-07-20T00:00:00"/>
    <d v="2023-06-29T00:00:00"/>
    <s v="Past"/>
    <n v="21"/>
    <m/>
    <n v="21"/>
    <n v="0"/>
    <m/>
    <x v="0"/>
  </r>
  <r>
    <n v="84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546931"/>
    <s v="7th"/>
    <x v="8"/>
    <d v="2023-07-03T00:00:00"/>
    <n v="1080"/>
    <n v="2808"/>
    <s v="Ship"/>
    <s v="Ph3(Add)"/>
    <s v=""/>
    <d v="2023-09-25T00:00:00"/>
    <d v="2023-09-25T00:00:00"/>
    <s v=""/>
    <s v=""/>
    <s v=""/>
    <s v=""/>
    <s v=""/>
    <s v=""/>
    <s v=""/>
    <n v="0"/>
    <s v=""/>
    <s v=""/>
    <s v=""/>
    <d v="2023-05-16T00:00:00"/>
    <s v=""/>
    <s v=""/>
    <s v=""/>
    <s v=""/>
    <d v="2023-06-28T00:00:00"/>
    <n v="1000"/>
    <s v="F1423-0005122048-019"/>
    <s v="05 : Vendor Accepted"/>
    <s v=""/>
    <s v=""/>
    <s v=""/>
    <s v=""/>
    <s v=""/>
    <s v=""/>
    <s v=""/>
    <n v="0"/>
    <s v=""/>
    <s v=""/>
    <s v=""/>
    <d v="2023-07-04T00:00:00"/>
    <s v="(23/07/04)_x000a_"/>
    <s v=""/>
    <s v=""/>
    <s v=""/>
    <d v="2023-06-28T00:00:00"/>
    <n v="1080"/>
    <s v="T1423-460318-007"/>
    <s v="15 : Vendor Accepted(Updated)"/>
    <s v=""/>
    <d v="2023-07-13T00:00:00"/>
    <s v="(23/07/13)"/>
    <s v=""/>
    <s v=""/>
    <s v=""/>
    <d v="2023-07-05T00:00:00"/>
    <n v="1080"/>
    <s v="P1423-460318-007"/>
    <s v="03 : Approved"/>
    <n v="36"/>
    <n v="18"/>
    <n v="18"/>
    <n v="24"/>
    <n v="0"/>
    <s v="Y"/>
    <s v="N"/>
    <s v=""/>
    <s v=""/>
    <s v="2023/07/25"/>
    <n v="7"/>
    <n v="55"/>
    <s v="IN"/>
    <s v="IN"/>
    <s v="N"/>
    <d v="2023-05-12T14:30:19"/>
    <s v="00691381"/>
    <s v="MORITA SHUN[FRSH:PDSH Production Planning](森田 峻)"/>
    <s v="Production View"/>
    <d v="2023-07-05T08:31:16"/>
    <s v="00202933"/>
    <s v="TOMITA Namiyo[UQJP:Global Merchandising Planning Global](冨田 奈美代)"/>
    <s v="Update From PO"/>
    <x v="1"/>
    <x v="78"/>
    <d v="2023-07-25T00:00:00"/>
    <d v="2023-07-04T00:00:00"/>
    <s v="Past"/>
    <n v="21"/>
    <m/>
    <n v="21"/>
    <n v="22680"/>
    <m/>
    <x v="1"/>
  </r>
  <r>
    <n v="84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69"/>
    <s v="8th-1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7-07T00:00:00"/>
    <s v="_x000a_"/>
    <d v="2023-07-07T00:00:00"/>
    <s v=""/>
    <d v="2023-06-05T00:00:00"/>
    <s v=""/>
    <n v="0"/>
    <s v=""/>
    <s v=""/>
    <s v=""/>
    <d v="2023-07-14T00:00:00"/>
    <s v=""/>
    <d v="2023-07-14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6T19:33:45"/>
    <s v="plnprp20615bl01PrdplnSend"/>
    <s v=""/>
    <s v="Fix Flag Update"/>
    <x v="0"/>
    <x v="78"/>
    <d v="2023-08-01T00:00:00"/>
    <d v="2023-07-07T00:00:00"/>
    <s v="Past"/>
    <n v="25"/>
    <m/>
    <n v="25"/>
    <n v="0"/>
    <m/>
    <x v="0"/>
  </r>
  <r>
    <n v="84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3"/>
    <s v="8th-2"/>
    <x v="8"/>
    <d v="2023-07-03T00:00:00"/>
    <n v="2280"/>
    <n v="5928"/>
    <s v="Ship"/>
    <s v="Ph3(Adj)"/>
    <s v=""/>
    <d v="2023-10-02T00:00:00"/>
    <d v="2023-10-02T00:00:00"/>
    <s v=""/>
    <s v=""/>
    <s v=""/>
    <s v=""/>
    <s v=""/>
    <s v=""/>
    <s v=""/>
    <n v="0"/>
    <s v=""/>
    <s v=""/>
    <s v=""/>
    <d v="2023-01-11T00:00:00"/>
    <s v="23/01/11"/>
    <d v="2023-01-17T00:00:00"/>
    <s v=""/>
    <d v="2022-12-22T00:00:00"/>
    <d v="2023-01-11T00:00:00"/>
    <n v="1500"/>
    <s v="F1423-0005122048-013"/>
    <s v="05 : Vendor Accepted"/>
    <s v=""/>
    <s v=""/>
    <s v=""/>
    <s v=""/>
    <s v=""/>
    <s v=""/>
    <s v=""/>
    <n v="0"/>
    <s v=""/>
    <s v=""/>
    <s v=""/>
    <d v="2023-06-27T00:00:00"/>
    <s v="23/06/13_x000a_"/>
    <d v="2023-04-18T00:00:00"/>
    <s v=""/>
    <d v="2023-03-21T00:00:00"/>
    <d v="2023-06-27T00:00:00"/>
    <n v="2280"/>
    <s v="T1423-460318-004"/>
    <s v="05 : Vendor Accepted"/>
    <s v=""/>
    <d v="2023-07-20T00:00:00"/>
    <s v="(23/08/29)"/>
    <d v="2023-05-16T00:00:00"/>
    <s v=""/>
    <d v="2023-03-21T00:00:00"/>
    <d v="2023-07-06T00:00:00"/>
    <n v="2280"/>
    <s v="P1423-460318-004"/>
    <s v="13 : Approved(Updated)"/>
    <n v="36"/>
    <n v="18"/>
    <n v="18"/>
    <n v="24"/>
    <n v="0"/>
    <s v="Y"/>
    <s v="N"/>
    <s v=""/>
    <s v="This order we have planed in the March Production, so we haven't maintained the standard leadtime"/>
    <s v="2023/08/01"/>
    <n v="7"/>
    <n v="55"/>
    <s v="IN"/>
    <s v="IN"/>
    <s v="N"/>
    <d v="2022-11-16T06:27:38"/>
    <s v="00691381"/>
    <s v="MORITA SHUN[FRSH:PDSH Production Planning](森田 峻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79800"/>
    <m/>
    <x v="3"/>
  </r>
  <r>
    <n v="84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373682"/>
    <s v="8th-3"/>
    <x v="8"/>
    <d v="2023-07-03T00:00:00"/>
    <n v="3000"/>
    <n v="7800"/>
    <s v="Ship"/>
    <s v="Ph3(Add)"/>
    <s v=""/>
    <d v="2023-10-02T00:00:00"/>
    <d v="2023-10-02T00:00:00"/>
    <s v=""/>
    <s v=""/>
    <s v=""/>
    <s v=""/>
    <s v=""/>
    <s v=""/>
    <s v=""/>
    <n v="0"/>
    <s v=""/>
    <s v=""/>
    <s v=""/>
    <d v="2023-05-10T00:00:00"/>
    <s v="23/05/10"/>
    <d v="2023-05-12T00:00:00"/>
    <s v=""/>
    <d v="2023-02-19T00:00:00"/>
    <d v="2023-05-10T00:00:00"/>
    <n v="2800"/>
    <s v="F1423-0005122048-015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7T00:00:00"/>
    <n v="3000"/>
    <s v="T1423-460318-006"/>
    <s v="05 : Vendor Accepted"/>
    <s v=""/>
    <d v="2023-07-20T00:00:00"/>
    <s v=""/>
    <s v=""/>
    <s v=""/>
    <s v=""/>
    <d v="2023-07-06T00:00:00"/>
    <n v="3000"/>
    <s v="P1423-460318-006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18T23:12:33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105000"/>
    <m/>
    <x v="1"/>
  </r>
  <r>
    <n v="84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4"/>
    <s v="9th"/>
    <x v="5"/>
    <d v="2023-08-07T00:00:00"/>
    <n v="1800"/>
    <n v="4680"/>
    <s v="Ship"/>
    <s v="Ph3(Adj)"/>
    <s v=""/>
    <d v="2023-10-27T00:00:00"/>
    <s v=""/>
    <s v=""/>
    <s v=""/>
    <s v=""/>
    <s v=""/>
    <s v=""/>
    <s v=""/>
    <s v=""/>
    <n v="0"/>
    <s v=""/>
    <s v=""/>
    <s v=""/>
    <d v="2023-04-28T00:00:00"/>
    <s v="(23/05/16)"/>
    <d v="2023-03-17T00:00:00"/>
    <s v=""/>
    <d v="2022-12-22T00:00:00"/>
    <d v="2023-04-26T00:00:00"/>
    <n v="2000"/>
    <s v="F1423-0005122048-014"/>
    <s v="05 : Vendor Accepted"/>
    <s v=""/>
    <s v=""/>
    <s v=""/>
    <s v=""/>
    <s v=""/>
    <s v=""/>
    <s v=""/>
    <n v="0"/>
    <s v=""/>
    <s v=""/>
    <s v=""/>
    <d v="2023-08-03T00:00:00"/>
    <s v="(23/08/03)_x000a_"/>
    <d v="2023-06-16T00:00:00"/>
    <s v=""/>
    <d v="2022-12-22T00:00:00"/>
    <s v=""/>
    <n v="0"/>
    <s v=""/>
    <s v=""/>
    <s v=""/>
    <d v="2023-08-14T00:00:00"/>
    <s v="(23/08/15)"/>
    <d v="2023-06-30T00:00:00"/>
    <s v=""/>
    <d v="2022-12-22T00:00:00"/>
    <s v=""/>
    <n v="0"/>
    <s v=""/>
    <s v=""/>
    <n v="36"/>
    <n v="18"/>
    <n v="18"/>
    <n v="24"/>
    <n v="0"/>
    <s v="Y"/>
    <s v="N"/>
    <s v=""/>
    <s v=""/>
    <s v="2023/08/26"/>
    <n v="7"/>
    <n v="55"/>
    <s v="IN"/>
    <s v="IN"/>
    <s v="N"/>
    <d v="2022-11-16T06:27:38"/>
    <s v="00691381"/>
    <s v="MORITA SHUN[FRSH:PDSH Production Planning](森田 峻)"/>
    <s v="Production Plan Excel"/>
    <d v="2023-06-13T11:08:10"/>
    <s v="00966899"/>
    <s v="SANJAY Bharadwaj[FRIN:Intimate, Cut and Sewn Apparel Production](Sanjay Sanjay)"/>
    <s v="Production Plan Excel"/>
    <x v="1"/>
    <x v="78"/>
    <d v="2023-08-26T00:00:00"/>
    <d v="2023-08-03T00:00:00"/>
    <s v="Y"/>
    <n v="23"/>
    <m/>
    <n v="23"/>
    <n v="41400"/>
    <m/>
    <x v="3"/>
  </r>
  <r>
    <n v="84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264243"/>
    <s v="10th"/>
    <x v="9"/>
    <d v="2023-09-04T00:00:00"/>
    <n v="2000"/>
    <n v="5200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(23/06/06)"/>
    <d v="2023-05-19T00:00:00"/>
    <s v=""/>
    <d v="2023-03-29T00:00:00"/>
    <d v="2023-05-18T00:00:00"/>
    <n v="4100"/>
    <s v="F1423-0005122048-017"/>
    <s v="05 : Vendor Accepted"/>
    <s v=""/>
    <s v=""/>
    <s v=""/>
    <s v=""/>
    <s v=""/>
    <s v=""/>
    <s v=""/>
    <n v="0"/>
    <s v=""/>
    <s v=""/>
    <s v=""/>
    <d v="2023-08-24T00:00:00"/>
    <s v="(23/08/22)_x000a_"/>
    <d v="2023-08-18T00:00:00"/>
    <s v=""/>
    <d v="2023-03-29T00:00:00"/>
    <s v=""/>
    <n v="0"/>
    <s v=""/>
    <s v=""/>
    <s v=""/>
    <d v="2023-08-31T00:00:00"/>
    <s v="(23/08/31)"/>
    <d v="2023-09-01T00:00:00"/>
    <s v=""/>
    <d v="2023-03-29T00:00:00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1-14T06:58:4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78"/>
    <d v="2023-09-14T00:00:00"/>
    <d v="2023-08-24T00:00:00"/>
    <s v="Y"/>
    <n v="21"/>
    <m/>
    <n v="21"/>
    <n v="42000"/>
    <m/>
    <x v="3"/>
  </r>
  <r>
    <n v="84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4995602"/>
    <s v="1st"/>
    <x v="0"/>
    <d v="2023-02-06T00:00:00"/>
    <n v="2190"/>
    <n v="5694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d v="2022-11-30T00:00:00"/>
    <n v="2190"/>
    <s v="T1423-460318-002"/>
    <s v="05 : Vendor Accepted"/>
    <s v=""/>
    <d v="2022-12-20T00:00:00"/>
    <s v="22/12/20"/>
    <s v=""/>
    <s v=""/>
    <s v=""/>
    <d v="2022-12-15T00:00:00"/>
    <n v="2190"/>
    <s v="P1423-460318-002"/>
    <s v="05 : Vendor Accepted"/>
    <n v="36"/>
    <n v="18"/>
    <n v="18"/>
    <n v="24"/>
    <n v="0"/>
    <s v="Y"/>
    <s v="N"/>
    <s v=""/>
    <s v=""/>
    <s v="2023/05/12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5-12T00:00:00"/>
    <d v="2022-11-22T00:00:00"/>
    <s v="Past"/>
    <n v="171"/>
    <m/>
    <n v="171"/>
    <n v="374490"/>
    <m/>
    <x v="2"/>
  </r>
  <r>
    <n v="84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4"/>
    <s v="2n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5-30T00:00:00"/>
    <s v=""/>
    <s v="Y"/>
    <s v=""/>
    <m/>
    <s v=""/>
    <s v=""/>
    <m/>
    <x v="0"/>
  </r>
  <r>
    <n v="85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3"/>
    <s v="3rd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79"/>
    <d v="2023-06-20T00:00:00"/>
    <s v=""/>
    <s v="Y"/>
    <s v=""/>
    <m/>
    <s v=""/>
    <s v=""/>
    <m/>
    <x v="0"/>
  </r>
  <r>
    <n v="85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349729"/>
    <s v="4th-1"/>
    <x v="8"/>
    <d v="2023-07-03T00:00:00"/>
    <n v="1740"/>
    <n v="4524"/>
    <s v="Ship"/>
    <s v="Ph3(Add)"/>
    <s v=""/>
    <d v="2023-10-02T00:00:00"/>
    <d v="2023-10-02T00:00:00"/>
    <d v="2023-08-22T00:00:00"/>
    <s v=""/>
    <s v=""/>
    <s v=""/>
    <s v=""/>
    <d v="2023-02-09T00:00:00"/>
    <s v=""/>
    <n v="0"/>
    <s v=""/>
    <s v=""/>
    <s v=""/>
    <d v="2023-05-31T00:00:00"/>
    <s v="23/05/31"/>
    <d v="2023-06-02T00:00:00"/>
    <d v="2023-06-30T00:00:00"/>
    <d v="2023-03-05T00:00:00"/>
    <d v="2023-05-31T00:00:00"/>
    <n v="1700"/>
    <s v="F1423-0005140585-002"/>
    <s v="05 : Vendor Accepted"/>
    <d v="2023-06-30T00:00:00"/>
    <s v=""/>
    <s v=""/>
    <s v=""/>
    <s v=""/>
    <d v="2023-02-09T00:00:00"/>
    <s v=""/>
    <n v="0"/>
    <s v=""/>
    <s v=""/>
    <s v=""/>
    <d v="2023-06-27T00:00:00"/>
    <s v="_x000a_"/>
    <d v="2023-05-26T00:00:00"/>
    <s v=""/>
    <d v="2023-02-09T00:00:00"/>
    <d v="2023-06-27T00:00:00"/>
    <n v="1740"/>
    <s v="T1423-460318-005"/>
    <s v="05 : Vendor Accepted"/>
    <s v=""/>
    <d v="2023-07-20T00:00:00"/>
    <s v=""/>
    <d v="2023-06-09T00:00:00"/>
    <s v=""/>
    <d v="2023-02-09T00:00:00"/>
    <d v="2023-07-06T00:00:00"/>
    <n v="1740"/>
    <s v="P1423-460318-005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09T23:48:39"/>
    <s v="APIPRM223"/>
    <s v=""/>
    <s v="Automatic Planning"/>
    <d v="2023-07-06T18:53:59"/>
    <s v="00123614"/>
    <s v="IWAMOCHI Mitsuru[UQJP:Global Merchandising Planning Global](岩持 充)"/>
    <s v="Update From PO"/>
    <x v="1"/>
    <x v="79"/>
    <d v="2023-08-01T00:00:00"/>
    <d v="2023-06-27T00:00:00"/>
    <s v="Past"/>
    <n v="35"/>
    <m/>
    <n v="35"/>
    <n v="60900"/>
    <m/>
    <x v="1"/>
  </r>
  <r>
    <n v="85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1"/>
    <s v="4th-2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8-01T00:00:00"/>
    <s v=""/>
    <s v="Y"/>
    <s v=""/>
    <m/>
    <s v=""/>
    <s v=""/>
    <m/>
    <x v="0"/>
  </r>
  <r>
    <n v="85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136910"/>
    <s v="5th"/>
    <x v="5"/>
    <d v="2023-08-07T00:00:00"/>
    <n v="1200"/>
    <n v="3120"/>
    <s v="Ship"/>
    <s v="Ph3(Adj)"/>
    <s v=""/>
    <d v="2023-10-28T00:00:00"/>
    <s v=""/>
    <s v=""/>
    <s v=""/>
    <s v=""/>
    <s v=""/>
    <s v=""/>
    <s v=""/>
    <s v=""/>
    <n v="0"/>
    <s v=""/>
    <s v=""/>
    <s v=""/>
    <d v="2023-03-24T00:00:00"/>
    <s v=""/>
    <d v="2023-02-24T00:00:00"/>
    <s v=""/>
    <d v="2023-02-14T00:00:00"/>
    <d v="2023-03-22T00:00:00"/>
    <n v="1700"/>
    <s v="F1423-0005140585-001"/>
    <s v="05 : Vendor Accepted"/>
    <s v=""/>
    <s v=""/>
    <s v=""/>
    <s v=""/>
    <s v=""/>
    <s v=""/>
    <s v=""/>
    <n v="0"/>
    <s v=""/>
    <s v=""/>
    <s v=""/>
    <d v="2023-08-03T00:00:00"/>
    <s v="(23/08/03)_x000a_"/>
    <d v="2023-06-30T00:00:00"/>
    <s v=""/>
    <d v="2023-02-15T00:00:00"/>
    <s v=""/>
    <n v="0"/>
    <s v=""/>
    <s v=""/>
    <s v=""/>
    <d v="2023-08-17T00:00:00"/>
    <s v="(23/08/17)"/>
    <d v="2023-07-14T00:00:00"/>
    <s v=""/>
    <d v="2022-12-22T00:00:00"/>
    <s v=""/>
    <n v="0"/>
    <s v=""/>
    <s v=""/>
    <n v="36"/>
    <n v="18"/>
    <n v="18"/>
    <n v="24"/>
    <n v="0"/>
    <s v="Y"/>
    <s v="N"/>
    <s v=""/>
    <s v=""/>
    <s v="2023/08/27"/>
    <n v="7"/>
    <n v="55"/>
    <s v="IN"/>
    <s v="IN"/>
    <s v="N"/>
    <d v="2022-12-15T09:01:31"/>
    <s v="00651092"/>
    <s v="KAWASAKI Kenta[FRIN:Production Planning](川﨑 健太)"/>
    <s v="Production Plan Excel"/>
    <d v="2023-06-02T17:45:28"/>
    <s v="plnprp20501bl02PrdPlnDLAnsIf"/>
    <s v=""/>
    <s v="DL Answered(SPL)"/>
    <x v="1"/>
    <x v="79"/>
    <d v="2023-08-27T00:00:00"/>
    <d v="2023-08-03T00:00:00"/>
    <s v="Y"/>
    <n v="24"/>
    <m/>
    <n v="24"/>
    <n v="28800"/>
    <m/>
    <x v="3"/>
  </r>
  <r>
    <n v="85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654882"/>
    <s v="6th"/>
    <x v="9"/>
    <d v="2023-09-04T00:00:00"/>
    <n v="1600"/>
    <n v="4160"/>
    <s v="Ship"/>
    <s v="Ph3(Adj)"/>
    <s v=""/>
    <d v="2023-12-04T00:00:00"/>
    <s v=""/>
    <d v="2023-09-11T00:00:00"/>
    <s v=""/>
    <s v=""/>
    <s v=""/>
    <s v=""/>
    <d v="2023-05-22T00:00:00"/>
    <s v=""/>
    <n v="0"/>
    <s v=""/>
    <s v=""/>
    <s v=""/>
    <d v="2023-07-25T00:00:00"/>
    <s v=""/>
    <s v=""/>
    <s v=""/>
    <d v="2023-06-07T00:00:00"/>
    <s v=""/>
    <n v="0"/>
    <s v=""/>
    <s v=""/>
    <s v=""/>
    <s v=""/>
    <s v=""/>
    <s v=""/>
    <s v=""/>
    <d v="2023-05-22T00:00:00"/>
    <s v=""/>
    <n v="0"/>
    <s v=""/>
    <s v=""/>
    <s v=""/>
    <d v="2023-09-11T00:00:00"/>
    <s v="(23/09/12)_x000a_"/>
    <d v="2023-08-11T00:00:00"/>
    <s v=""/>
    <d v="2023-06-14T00:00:00"/>
    <s v=""/>
    <n v="0"/>
    <s v=""/>
    <s v=""/>
    <s v=""/>
    <d v="2023-09-21T00:00:00"/>
    <s v="(23/09/21)"/>
    <d v="2023-08-18T00:00:00"/>
    <s v=""/>
    <d v="2023-06-14T00:00:00"/>
    <s v=""/>
    <n v="0"/>
    <s v=""/>
    <s v=""/>
    <n v="36"/>
    <n v="18"/>
    <n v="18"/>
    <n v="24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79"/>
    <d v="2023-10-03T00:00:00"/>
    <d v="2023-09-11T00:00:00"/>
    <s v="Y"/>
    <n v="22"/>
    <m/>
    <n v="22"/>
    <n v="35200"/>
    <m/>
    <x v="3"/>
  </r>
  <r>
    <n v="85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90"/>
    <s v="1st"/>
    <x v="2"/>
    <d v="2023-01-02T00:00:00"/>
    <n v="3150"/>
    <n v="8190"/>
    <s v="Ship"/>
    <s v="Ph1"/>
    <s v="●"/>
    <d v="2023-06-15T00:00:00"/>
    <d v="2023-06-15T00:00:00"/>
    <d v="2023-06-15T00:00:00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d v="2022-12-06T00:00:00"/>
    <s v="_x000a_"/>
    <s v=""/>
    <s v=""/>
    <d v="2022-11-15T00:00:00"/>
    <d v="2022-11-30T00:00:00"/>
    <n v="3150"/>
    <s v="T1423-462055-001"/>
    <s v="05 : Vendor Accepted"/>
    <s v=""/>
    <d v="2022-12-06T00:00:00"/>
    <s v=""/>
    <s v=""/>
    <s v=""/>
    <d v="2022-11-15T00:00:00"/>
    <d v="2022-12-01T00:00:00"/>
    <n v="3150"/>
    <s v="P1423-462055-002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4-14T00:00:00"/>
    <d v="2022-12-06T00:00:00"/>
    <s v="Past"/>
    <n v="129"/>
    <m/>
    <n v="129"/>
    <n v="406350"/>
    <m/>
    <x v="2"/>
  </r>
  <r>
    <n v="85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2-12-22T00:00:00"/>
    <d v="2024-05-31T00:00:00"/>
    <d v="2024-07-31T00:00:00"/>
    <x v="3"/>
    <n v="84976476"/>
    <s v="2nd"/>
    <x v="3"/>
    <d v="2023-04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1000"/>
    <s v="F1423-0005122048-012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31T00:00:00"/>
    <s v=""/>
    <s v=""/>
    <s v=""/>
    <s v=""/>
    <s v=""/>
    <n v="0"/>
    <s v=""/>
    <s v=""/>
    <n v="36"/>
    <n v="18"/>
    <n v="18"/>
    <n v="24"/>
    <n v="1000"/>
    <s v="Y"/>
    <s v="N"/>
    <s v=""/>
    <s v=""/>
    <s v="2023/05/14"/>
    <n v="7"/>
    <n v="55"/>
    <s v="IN"/>
    <s v="IN"/>
    <s v="N"/>
    <d v="2022-11-16T06:53:31"/>
    <s v="00691381"/>
    <s v="MORITA SHUN[FRSH:PDSH Production Planning](森田 峻)"/>
    <s v="Production Plan Excel"/>
    <d v="2023-05-16T08:15:10"/>
    <s v="plnprp20615bl01PrdplnSend"/>
    <s v=""/>
    <s v="Fix Flag Update"/>
    <x v="0"/>
    <x v="80"/>
    <d v="2023-05-14T00:00:00"/>
    <d v="2023-01-24T00:00:00"/>
    <s v="Past"/>
    <n v="110"/>
    <m/>
    <n v="110"/>
    <n v="0"/>
    <m/>
    <x v="0"/>
  </r>
  <r>
    <n v="85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4976477"/>
    <s v="3rd"/>
    <x v="8"/>
    <d v="2023-07-03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7-21T00:00:00"/>
    <s v="_x000a_"/>
    <d v="2023-07-21T00:00:00"/>
    <s v=""/>
    <d v="2022-12-22T00:00:00"/>
    <s v=""/>
    <n v="0"/>
    <s v=""/>
    <s v=""/>
    <s v=""/>
    <d v="2023-07-28T00:00:00"/>
    <s v=""/>
    <d v="2023-07-28T00:00:00"/>
    <s v=""/>
    <d v="2022-12-22T00:00:00"/>
    <s v=""/>
    <n v="0"/>
    <s v=""/>
    <s v=""/>
    <n v="36"/>
    <n v="18"/>
    <n v="18"/>
    <n v="24"/>
    <n v="550"/>
    <s v="Y"/>
    <s v="N"/>
    <s v=""/>
    <s v=""/>
    <s v="2023/08/14"/>
    <n v="7"/>
    <n v="55"/>
    <s v="IN"/>
    <s v="IN"/>
    <s v="N"/>
    <d v="2022-11-16T06:53:31"/>
    <s v="00691381"/>
    <s v="MORITA SHUN[FRSH:PDSH Production Planning](森田 峻)"/>
    <s v="Production Plan Excel"/>
    <d v="2023-06-30T19:35:16"/>
    <s v="plnprp20615bl01PrdplnSend"/>
    <s v=""/>
    <s v="Fix Flag Update"/>
    <x v="0"/>
    <x v="80"/>
    <d v="2023-08-14T00:00:00"/>
    <d v="2023-07-21T00:00:00"/>
    <s v="Y"/>
    <n v="24"/>
    <m/>
    <n v="24"/>
    <n v="0"/>
    <m/>
    <x v="0"/>
  </r>
  <r>
    <n v="85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5546933"/>
    <s v="4th"/>
    <x v="5"/>
    <d v="2023-08-07T00:00:00"/>
    <n v="1000"/>
    <n v="2600"/>
    <s v="Ship"/>
    <s v="Ph3(Adj)"/>
    <s v=""/>
    <d v="2023-10-16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122048-018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3T00:00:00"/>
    <s v="(23/08/03)"/>
    <s v=""/>
    <s v=""/>
    <s v=""/>
    <s v=""/>
    <n v="0"/>
    <s v=""/>
    <s v=""/>
    <n v="36"/>
    <n v="18"/>
    <n v="18"/>
    <n v="24"/>
    <n v="0"/>
    <s v="Y"/>
    <s v="N"/>
    <s v=""/>
    <s v=""/>
    <s v="2023/08/14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1"/>
    <x v="80"/>
    <d v="2023-08-15T00:00:00"/>
    <d v="2023-07-25T00:00:00"/>
    <s v="Y"/>
    <n v="21"/>
    <m/>
    <n v="21"/>
    <n v="21000"/>
    <m/>
    <x v="3"/>
  </r>
  <r>
    <n v="85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87"/>
    <s v="5th"/>
    <x v="9"/>
    <d v="2023-09-04T00:00:00"/>
    <n v="1350"/>
    <n v="3510"/>
    <s v="Ship"/>
    <s v="Ph3(Adj)"/>
    <s v=""/>
    <d v="2023-11-03T00:00:00"/>
    <s v=""/>
    <d v="2023-11-03T00:00:00"/>
    <s v=""/>
    <s v=""/>
    <s v=""/>
    <s v=""/>
    <d v="2022-11-15T00:00:00"/>
    <s v=""/>
    <n v="0"/>
    <s v=""/>
    <s v=""/>
    <s v=""/>
    <d v="2023-05-19T00:00:00"/>
    <s v=""/>
    <d v="2023-05-19T00:00:00"/>
    <s v=""/>
    <d v="2023-01-05T00:00:00"/>
    <d v="2023-05-18T00:00:00"/>
    <n v="1350"/>
    <s v="F1423-0005122048-016"/>
    <s v="05 : Vendor Accepted"/>
    <d v="2023-06-30T00:00:00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1-05T00:00:00"/>
    <s v=""/>
    <n v="0"/>
    <s v=""/>
    <s v=""/>
    <s v=""/>
    <d v="2023-08-22T00:00:00"/>
    <s v="(23/08/22)"/>
    <d v="2023-08-18T00:00:00"/>
    <s v=""/>
    <d v="2022-12-22T00:00:00"/>
    <s v=""/>
    <n v="0"/>
    <s v=""/>
    <s v=""/>
    <n v="36"/>
    <n v="18"/>
    <n v="18"/>
    <n v="24"/>
    <n v="0"/>
    <s v="Y"/>
    <s v="N"/>
    <s v=""/>
    <s v=""/>
    <s v=""/>
    <n v="7"/>
    <n v="55"/>
    <s v="IN"/>
    <s v="IN"/>
    <s v="N"/>
    <d v="2022-11-16T00:50:01"/>
    <s v="APIPRM223"/>
    <s v=""/>
    <s v="Automatic Planning"/>
    <d v="2023-07-12T11:00:45"/>
    <s v="00651092"/>
    <s v="KAWASAKI Kenta[FRIN:Production Planning](川﨑 健太)"/>
    <s v="Production Plan Excel"/>
    <x v="1"/>
    <x v="80"/>
    <d v="2023-09-02T00:00:00"/>
    <d v="2023-08-10T00:00:00"/>
    <s v="Y"/>
    <n v="23"/>
    <m/>
    <n v="23"/>
    <n v="31050"/>
    <m/>
    <x v="3"/>
  </r>
  <r>
    <n v="86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NotPub"/>
    <s v=""/>
    <d v="2024-05-31T00:00:00"/>
    <d v="2024-07-31T00:00:00"/>
    <x v="3"/>
    <n v="86268348"/>
    <s v="6th"/>
    <x v="9"/>
    <d v="2023-09-04T00:00:00"/>
    <n v="2000"/>
    <n v="52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0"/>
    <x v="80"/>
    <d v="2023-09-14T00:00:00"/>
    <s v=""/>
    <s v="Y"/>
    <s v=""/>
    <m/>
    <s v=""/>
    <s v=""/>
    <m/>
    <x v="1"/>
  </r>
  <r>
    <n v="86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5534559"/>
    <s v="7th"/>
    <x v="7"/>
    <d v="2023-10-02T00:00:00"/>
    <n v="0"/>
    <n v="0"/>
    <s v="Ship"/>
    <s v="STOP"/>
    <s v=""/>
    <d v="2023-12-06T00:00:00"/>
    <s v=""/>
    <d v="2023-12-06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9-08T00:00:00"/>
    <s v="_x000a_"/>
    <d v="2023-09-08T00:00:00"/>
    <s v=""/>
    <d v="2023-05-10T00:00:00"/>
    <s v=""/>
    <n v="0"/>
    <s v=""/>
    <s v=""/>
    <s v=""/>
    <d v="2023-09-22T00:00:00"/>
    <s v=""/>
    <d v="2023-09-22T00:00:00"/>
    <s v=""/>
    <d v="2023-05-04T00:00:00"/>
    <s v=""/>
    <n v="0"/>
    <s v=""/>
    <s v=""/>
    <n v="36"/>
    <n v="18"/>
    <n v="18"/>
    <n v="24"/>
    <n v="300"/>
    <s v="Y"/>
    <s v="N"/>
    <s v=""/>
    <s v=""/>
    <s v=""/>
    <n v="7"/>
    <n v="55"/>
    <s v="IN"/>
    <s v="IN"/>
    <s v="N"/>
    <d v="2023-05-04T23:30:39"/>
    <s v="APIPRM223"/>
    <s v=""/>
    <s v="Automatic Planning"/>
    <d v="2023-05-22T19:33:40"/>
    <s v="plnprp20615bl01PrdplnSend"/>
    <s v=""/>
    <s v="Fix Flag Update"/>
    <x v="0"/>
    <x v="80"/>
    <d v="2023-10-05T00:00:00"/>
    <d v="2023-09-08T00:00:00"/>
    <s v="Y"/>
    <n v="27"/>
    <m/>
    <n v="27"/>
    <n v="0"/>
    <m/>
    <x v="0"/>
  </r>
  <r>
    <n v="86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4995609"/>
    <s v="1st"/>
    <x v="2"/>
    <d v="2023-01-02T00:00:00"/>
    <n v="3000"/>
    <n v="780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3000"/>
    <s v="T1423-462055-002"/>
    <s v="05 : Vendor Accepted"/>
    <s v=""/>
    <d v="2022-12-06T00:00:00"/>
    <s v=""/>
    <s v=""/>
    <s v=""/>
    <s v=""/>
    <d v="2022-12-01T00:00:00"/>
    <n v="3000"/>
    <s v="P1423-462055-001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1"/>
    <d v="2023-04-14T00:00:00"/>
    <d v="2022-12-06T00:00:00"/>
    <s v="Past"/>
    <n v="129"/>
    <m/>
    <n v="129"/>
    <n v="387000"/>
    <m/>
    <x v="2"/>
  </r>
  <r>
    <n v="8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0505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1"/>
    <d v="2023-04-14T00:00:00"/>
    <s v=""/>
    <s v="Y"/>
    <s v=""/>
    <m/>
    <s v=""/>
    <s v=""/>
    <m/>
    <x v="0"/>
  </r>
  <r>
    <n v="8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58761"/>
    <s v="3rd-1"/>
    <x v="6"/>
    <d v="2023-05-01T00:00:00"/>
    <n v="0"/>
    <n v="0"/>
    <s v="Ship"/>
    <s v="STOP"/>
    <s v=""/>
    <d v="2023-07-15T00:00:00"/>
    <s v=""/>
    <d v="2023-07-15T00:00:00"/>
    <s v=""/>
    <s v=""/>
    <s v=""/>
    <s v=""/>
    <d v="2022-12-01T00:00:00"/>
    <s v=""/>
    <n v="0"/>
    <s v=""/>
    <s v=""/>
    <s v=""/>
    <d v="2022-12-20T00:00:00"/>
    <s v=""/>
    <s v=""/>
    <s v=""/>
    <d v="2022-12-01T00:00:00"/>
    <d v="2022-12-22T00:00:00"/>
    <n v="2100"/>
    <s v="F1423-0005092034-004"/>
    <s v="05 : Vendor Accepted"/>
    <s v=""/>
    <s v=""/>
    <s v=""/>
    <s v=""/>
    <s v=""/>
    <d v="2022-12-01T00:00:00"/>
    <s v=""/>
    <n v="0"/>
    <s v=""/>
    <s v=""/>
    <s v=""/>
    <d v="2023-01-06T00:00:00"/>
    <s v="_x000a_"/>
    <s v=""/>
    <s v=""/>
    <d v="2022-12-01T00:00:00"/>
    <s v=""/>
    <n v="0"/>
    <s v=""/>
    <s v=""/>
    <s v=""/>
    <d v="2023-01-10T00:00:00"/>
    <s v=""/>
    <s v=""/>
    <s v=""/>
    <d v="2022-12-01T00:00:00"/>
    <s v=""/>
    <n v="0"/>
    <s v=""/>
    <s v=""/>
    <n v="36"/>
    <n v="18"/>
    <n v="18"/>
    <n v="24"/>
    <n v="2100"/>
    <s v="Y"/>
    <s v="N"/>
    <s v=""/>
    <s v=""/>
    <s v="2023/05/14"/>
    <n v="7"/>
    <n v="55"/>
    <s v="IN"/>
    <s v="IN"/>
    <s v="N"/>
    <d v="2022-12-02T00:55:16"/>
    <s v="APIPRM223"/>
    <s v=""/>
    <s v="Automatic Planning"/>
    <d v="2023-05-31T23:30:42"/>
    <s v="APIPRM223"/>
    <s v=""/>
    <s v="Automatic Planning"/>
    <x v="0"/>
    <x v="81"/>
    <d v="2023-05-14T00:00:00"/>
    <d v="2023-01-06T00:00:00"/>
    <s v="Past"/>
    <n v="128"/>
    <m/>
    <n v="128"/>
    <n v="0"/>
    <m/>
    <x v="0"/>
  </r>
  <r>
    <n v="8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053347"/>
    <s v="3rd-2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36"/>
    <n v="18"/>
    <n v="18"/>
    <n v="24"/>
    <n v="200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5-14T00:00:00"/>
    <d v="2023-01-24T00:00:00"/>
    <s v="Past"/>
    <n v="110"/>
    <m/>
    <n v="110"/>
    <n v="0"/>
    <m/>
    <x v="0"/>
  </r>
  <r>
    <n v="8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486606"/>
    <s v="4th"/>
    <x v="8"/>
    <d v="2023-07-31T00:00:00"/>
    <n v="0"/>
    <n v="0"/>
    <s v="Ship"/>
    <s v="STOP"/>
    <s v=""/>
    <d v="2023-10-03T00:00:00"/>
    <s v=""/>
    <d v="2023-10-03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07-07T00:00:00"/>
    <s v="_x000a_"/>
    <d v="2023-07-07T00:00:00"/>
    <s v=""/>
    <d v="2023-04-06T00:00:00"/>
    <s v=""/>
    <n v="0"/>
    <s v=""/>
    <s v=""/>
    <s v=""/>
    <d v="2023-07-21T00:00:00"/>
    <s v=""/>
    <d v="2023-07-21T00:00:00"/>
    <s v=""/>
    <d v="2023-04-06T00:00:00"/>
    <s v=""/>
    <n v="0"/>
    <s v=""/>
    <s v=""/>
    <n v="36"/>
    <n v="18"/>
    <n v="18"/>
    <n v="24"/>
    <n v="100"/>
    <s v="Y"/>
    <s v="N"/>
    <s v=""/>
    <s v=""/>
    <s v=""/>
    <n v="7"/>
    <n v="55"/>
    <s v="IN"/>
    <s v="IN"/>
    <s v="N"/>
    <d v="2023-04-06T23:30:38"/>
    <s v="APIPRM223"/>
    <s v=""/>
    <s v="Automatic Planning"/>
    <d v="2023-06-23T19:37:38"/>
    <s v="plnprp20615bl01PrdplnSend"/>
    <s v=""/>
    <s v="Fix Flag Update"/>
    <x v="0"/>
    <x v="81"/>
    <d v="2023-08-02T00:00:00"/>
    <d v="2023-07-07T00:00:00"/>
    <s v="Past"/>
    <n v="26"/>
    <m/>
    <n v="26"/>
    <n v="0"/>
    <m/>
    <x v="0"/>
  </r>
  <r>
    <n v="8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816139"/>
    <s v="5th"/>
    <x v="8"/>
    <d v="2023-07-03T00:00:00"/>
    <n v="3000"/>
    <n v="7800"/>
    <s v="Ship"/>
    <s v="Ph2"/>
    <s v=""/>
    <d v="2023-11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4T00:00:00"/>
    <s v="(23/08/17)_x000a_"/>
    <d v="2023-08-18T00:00:00"/>
    <s v=""/>
    <d v="2023-06-28T00:00:00"/>
    <s v=""/>
    <n v="0"/>
    <s v=""/>
    <s v=""/>
    <s v=""/>
    <d v="2023-07-28T00:00:00"/>
    <s v="(23/08/29)"/>
    <d v="2023-08-25T00:00:00"/>
    <s v=""/>
    <d v="2023-06-11T00:00:00"/>
    <s v=""/>
    <n v="0"/>
    <s v=""/>
    <s v=""/>
    <n v="36"/>
    <n v="18"/>
    <n v="18"/>
    <n v="24"/>
    <n v="0"/>
    <s v="Y"/>
    <s v="N"/>
    <s v=""/>
    <s v=""/>
    <s v="2023/09/19"/>
    <n v="7"/>
    <n v="55"/>
    <s v="IN"/>
    <s v="IN"/>
    <s v="N"/>
    <d v="2023-06-05T08:41:32"/>
    <s v="00651092"/>
    <s v="KAWASAKI Kenta[FRIN:Production Planning](川﨑 健太)"/>
    <s v="Production Plan Excel"/>
    <d v="2023-07-12T10:30:22"/>
    <s v="plnprp20615bl01PrdplnSend"/>
    <s v=""/>
    <s v="Fix Flag Update"/>
    <x v="1"/>
    <x v="81"/>
    <d v="2023-09-19T00:00:00"/>
    <d v="2023-07-14T00:00:00"/>
    <s v="Y"/>
    <n v="67"/>
    <m/>
    <n v="67"/>
    <n v="201000"/>
    <m/>
    <x v="2"/>
  </r>
  <r>
    <n v="8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37779"/>
    <s v="6th"/>
    <x v="5"/>
    <d v="2023-08-07T00:00:00"/>
    <n v="0"/>
    <n v="0"/>
    <s v="Ship"/>
    <s v="Ph3(Adj)"/>
    <s v=""/>
    <d v="2023-10-13T00:00:00"/>
    <s v=""/>
    <d v="2023-08-15T00:00:00"/>
    <s v=""/>
    <s v=""/>
    <s v=""/>
    <s v=""/>
    <d v="2022-11-29T00:00:00"/>
    <s v=""/>
    <n v="0"/>
    <s v=""/>
    <s v=""/>
    <s v=""/>
    <d v="2022-12-20T00:00:00"/>
    <s v=""/>
    <s v=""/>
    <s v=""/>
    <d v="2022-11-29T00:00:00"/>
    <d v="2022-12-22T00:00:00"/>
    <n v="2000"/>
    <s v="F1423-0005092034-003"/>
    <s v="05 : Vendor Accepted"/>
    <s v=""/>
    <s v=""/>
    <s v=""/>
    <s v=""/>
    <s v=""/>
    <d v="2022-11-29T00:00:00"/>
    <s v=""/>
    <n v="0"/>
    <s v=""/>
    <s v=""/>
    <s v=""/>
    <d v="2023-07-20T00:00:00"/>
    <s v="23/07/20_x000a_"/>
    <d v="2023-07-14T00:00:00"/>
    <s v=""/>
    <d v="2023-02-19T00:00:00"/>
    <s v=""/>
    <n v="0"/>
    <s v=""/>
    <s v=""/>
    <s v=""/>
    <d v="2023-08-01T00:00:00"/>
    <s v="23/08/01"/>
    <d v="2023-07-28T00:00:00"/>
    <s v=""/>
    <d v="2023-02-19T00:00:00"/>
    <s v=""/>
    <n v="0"/>
    <s v=""/>
    <s v=""/>
    <n v="36"/>
    <n v="18"/>
    <n v="18"/>
    <n v="24"/>
    <n v="0"/>
    <s v="Y"/>
    <s v="N"/>
    <s v=""/>
    <s v=""/>
    <s v="2023/08/12"/>
    <n v="7"/>
    <n v="55"/>
    <s v="IN"/>
    <s v="IN"/>
    <s v="N"/>
    <d v="2022-11-30T00:49:30"/>
    <s v="APIPRM223"/>
    <s v=""/>
    <s v="Automatic Planning"/>
    <d v="2023-07-04T19:40:42"/>
    <s v="plnprp20615bl01PrdplnSend"/>
    <s v=""/>
    <s v="Fix Flag Update"/>
    <x v="1"/>
    <x v="81"/>
    <d v="2023-08-12T00:00:00"/>
    <d v="2023-07-20T00:00:00"/>
    <s v="Y"/>
    <n v="23"/>
    <m/>
    <n v="23"/>
    <n v="0"/>
    <m/>
    <x v="3"/>
  </r>
  <r>
    <n v="8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546934"/>
    <s v="7th"/>
    <x v="5"/>
    <d v="2023-08-07T00:00:00"/>
    <n v="1000"/>
    <n v="2600"/>
    <s v="Ship"/>
    <s v="Ph3(Add)"/>
    <s v=""/>
    <d v="2023-10-21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092034-005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10T00:00:00"/>
    <s v="(23/08/10)"/>
    <s v=""/>
    <s v=""/>
    <s v=""/>
    <s v=""/>
    <n v="0"/>
    <s v=""/>
    <s v=""/>
    <n v="36"/>
    <n v="18"/>
    <n v="18"/>
    <n v="24"/>
    <n v="0"/>
    <s v="Y"/>
    <s v="N"/>
    <s v=""/>
    <s v=""/>
    <s v="2023/08/20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0"/>
    <x v="81"/>
    <d v="2023-08-20T00:00:00"/>
    <d v="2023-07-27T00:00:00"/>
    <s v="Y"/>
    <n v="24"/>
    <m/>
    <n v="24"/>
    <n v="24000"/>
    <m/>
    <x v="1"/>
  </r>
  <r>
    <n v="8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13117"/>
    <s v="8th"/>
    <x v="9"/>
    <d v="2023-09-04T00:00:00"/>
    <n v="0"/>
    <n v="0"/>
    <s v="Ship"/>
    <s v="STOP"/>
    <s v=""/>
    <d v="2023-11-07T00:00:00"/>
    <s v=""/>
    <d v="2023-06-15T00:00:00"/>
    <s v=""/>
    <s v=""/>
    <s v=""/>
    <s v=""/>
    <d v="2023-01-31T00:00:00"/>
    <s v=""/>
    <n v="0"/>
    <s v=""/>
    <s v=""/>
    <s v=""/>
    <d v="2023-04-28T00:00:00"/>
    <s v="23/04/28"/>
    <s v=""/>
    <s v=""/>
    <d v="2023-02-09T00:00:00"/>
    <s v=""/>
    <n v="0"/>
    <s v=""/>
    <s v=""/>
    <s v=""/>
    <s v=""/>
    <s v=""/>
    <s v=""/>
    <s v=""/>
    <d v="2023-01-31T00:00:00"/>
    <s v=""/>
    <n v="0"/>
    <s v=""/>
    <s v=""/>
    <s v=""/>
    <d v="2023-06-20T00:00:00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36"/>
    <n v="18"/>
    <n v="18"/>
    <n v="24"/>
    <n v="2500"/>
    <s v="Y"/>
    <s v="N"/>
    <s v=""/>
    <s v=""/>
    <s v=""/>
    <n v="7"/>
    <n v="55"/>
    <s v="IN"/>
    <s v="IN"/>
    <s v="N"/>
    <d v="2023-01-31T23:45:58"/>
    <s v="APIPRM223"/>
    <s v=""/>
    <s v="Automatic Planning"/>
    <d v="2023-06-26T19:36:17"/>
    <s v="plnprp20615bl01PrdplnSend"/>
    <s v=""/>
    <s v="Fix Flag Update"/>
    <x v="0"/>
    <x v="81"/>
    <d v="2023-09-06T00:00:00"/>
    <d v="2023-06-20T00:00:00"/>
    <s v="Past"/>
    <n v="78"/>
    <m/>
    <n v="78"/>
    <n v="0"/>
    <m/>
    <x v="0"/>
  </r>
  <r>
    <n v="8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4995613"/>
    <s v="1st"/>
    <x v="2"/>
    <d v="2023-01-02T00:00:00"/>
    <n v="1536"/>
    <n v="399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1536"/>
    <s v="T1423-462055-003"/>
    <s v="05 : Vendor Accepted"/>
    <s v=""/>
    <d v="2022-12-06T00:00:00"/>
    <s v=""/>
    <s v=""/>
    <s v=""/>
    <s v=""/>
    <d v="2022-12-01T00:00:00"/>
    <n v="1536"/>
    <s v="P1423-462055-003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2"/>
    <d v="2023-04-14T00:00:00"/>
    <d v="2022-12-06T00:00:00"/>
    <s v="Past"/>
    <n v="129"/>
    <m/>
    <n v="129"/>
    <n v="198144"/>
    <m/>
    <x v="2"/>
  </r>
  <r>
    <n v="8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0500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2"/>
    <d v="2023-04-14T00:00:00"/>
    <s v=""/>
    <s v="Y"/>
    <s v=""/>
    <m/>
    <s v=""/>
    <s v=""/>
    <m/>
    <x v="0"/>
  </r>
  <r>
    <n v="8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271471"/>
    <s v="3rd"/>
    <x v="3"/>
    <d v="2023-04-03T00:00:00"/>
    <n v="0"/>
    <n v="0"/>
    <s v="Ship"/>
    <s v="STOP"/>
    <s v=""/>
    <d v="2023-06-29T00:00:00"/>
    <s v=""/>
    <d v="2023-06-15T00:00:00"/>
    <s v=""/>
    <s v=""/>
    <s v=""/>
    <s v=""/>
    <d v="2023-01-17T00:00:00"/>
    <s v=""/>
    <n v="0"/>
    <s v=""/>
    <s v=""/>
    <s v=""/>
    <d v="2023-01-24T00:00:00"/>
    <s v="23/01/24"/>
    <s v=""/>
    <s v=""/>
    <d v="2023-01-19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23/02/07_x000a_"/>
    <s v=""/>
    <s v=""/>
    <d v="2023-01-19T00:00:00"/>
    <s v=""/>
    <n v="0"/>
    <s v=""/>
    <s v=""/>
    <s v=""/>
    <d v="2023-02-21T00:00:00"/>
    <s v="23/02/21"/>
    <s v=""/>
    <s v=""/>
    <d v="2023-01-19T00:00:00"/>
    <s v=""/>
    <n v="0"/>
    <s v=""/>
    <s v=""/>
    <n v="36"/>
    <n v="18"/>
    <n v="18"/>
    <n v="24"/>
    <n v="1500"/>
    <s v="Y"/>
    <s v="N"/>
    <s v=""/>
    <s v=""/>
    <s v="2023/04/28"/>
    <n v="7"/>
    <n v="55"/>
    <s v="IN"/>
    <s v="IN"/>
    <s v="N"/>
    <d v="2023-01-17T23:51:58"/>
    <s v="APIPRM223"/>
    <s v=""/>
    <s v="Automatic Planning"/>
    <d v="2023-05-16T08:15:10"/>
    <s v="plnprp20615bl01PrdplnSend"/>
    <s v=""/>
    <s v="Fix Flag Update"/>
    <x v="0"/>
    <x v="82"/>
    <d v="2023-04-28T00:00:00"/>
    <d v="2023-02-07T00:00:00"/>
    <s v="Past"/>
    <n v="80"/>
    <m/>
    <n v="80"/>
    <n v="0"/>
    <m/>
    <x v="0"/>
  </r>
  <r>
    <n v="8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5"/>
    <s v="4th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s v=""/>
    <n v="0"/>
    <s v=""/>
    <s v=""/>
    <s v=""/>
    <d v="2023-01-10T00:00:00"/>
    <s v=""/>
    <s v=""/>
    <s v=""/>
    <d v="2023-01-03T00:00:00"/>
    <s v=""/>
    <n v="0"/>
    <s v=""/>
    <s v=""/>
    <n v="36"/>
    <n v="18"/>
    <n v="18"/>
    <n v="24"/>
    <n v="800"/>
    <s v="Y"/>
    <s v="N"/>
    <s v=""/>
    <s v=""/>
    <s v="2023/05/14"/>
    <n v="7"/>
    <n v="55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2"/>
    <d v="2023-05-14T00:00:00"/>
    <d v="2023-01-06T00:00:00"/>
    <s v="Past"/>
    <n v="128"/>
    <m/>
    <n v="128"/>
    <n v="0"/>
    <m/>
    <x v="0"/>
  </r>
  <r>
    <n v="8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9"/>
    <s v="5th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5-30T00:00:00"/>
    <s v=""/>
    <s v="Y"/>
    <s v=""/>
    <m/>
    <s v=""/>
    <s v=""/>
    <m/>
    <x v="0"/>
  </r>
  <r>
    <n v="8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8"/>
    <s v="6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7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41:32"/>
    <s v="00651092"/>
    <s v="KAWASAKI Kenta[FRIN:Production Planning](川﨑 健太)"/>
    <s v="Production Plan Excel"/>
    <x v="0"/>
    <x v="82"/>
    <d v="2023-06-20T00:00:00"/>
    <s v=""/>
    <s v="Y"/>
    <s v=""/>
    <m/>
    <s v=""/>
    <s v=""/>
    <m/>
    <x v="0"/>
  </r>
  <r>
    <n v="8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6"/>
    <s v="7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6-02T00:00:00"/>
    <s v="_x000a_"/>
    <d v="2023-06-02T00:00:00"/>
    <s v=""/>
    <d v="2022-12-22T00:00:00"/>
    <s v=""/>
    <n v="0"/>
    <s v=""/>
    <s v=""/>
    <s v=""/>
    <d v="2023-06-16T00:00:00"/>
    <s v=""/>
    <d v="2023-06-16T00:00:00"/>
    <s v=""/>
    <d v="2022-12-22T00:00:00"/>
    <s v=""/>
    <n v="0"/>
    <s v=""/>
    <s v=""/>
    <n v="36"/>
    <n v="18"/>
    <n v="18"/>
    <n v="24"/>
    <n v="900"/>
    <s v="Y"/>
    <s v="N"/>
    <s v=""/>
    <s v=""/>
    <s v=""/>
    <n v="7"/>
    <n v="55"/>
    <s v="IN"/>
    <s v="IN"/>
    <s v="N"/>
    <d v="2022-12-15T09:01:31"/>
    <s v="00651092"/>
    <s v="KAWASAKI Kenta[FRIN:Production Planning](川﨑 健太)"/>
    <s v="Production Plan Excel"/>
    <d v="2023-05-19T19:37:09"/>
    <s v="plnprp20615bl01PrdplnSend"/>
    <s v=""/>
    <s v="Fix Flag Update"/>
    <x v="0"/>
    <x v="82"/>
    <d v="2023-06-29T00:00:00"/>
    <d v="2023-06-02T00:00:00"/>
    <s v="Past"/>
    <n v="27"/>
    <m/>
    <n v="27"/>
    <n v="0"/>
    <m/>
    <x v="0"/>
  </r>
  <r>
    <n v="8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7"/>
    <s v="8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7-11T00:00:00"/>
    <s v=""/>
    <s v="Y"/>
    <s v=""/>
    <m/>
    <s v=""/>
    <s v=""/>
    <m/>
    <x v="0"/>
  </r>
  <r>
    <n v="8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13041"/>
    <s v="9th"/>
    <x v="5"/>
    <d v="2023-08-07T00:00:00"/>
    <n v="0"/>
    <n v="0"/>
    <s v="Ship"/>
    <s v="STOP"/>
    <s v=""/>
    <d v="2023-10-21T00:00:00"/>
    <s v=""/>
    <d v="2023-06-15T00:00:00"/>
    <s v=""/>
    <s v=""/>
    <s v=""/>
    <s v=""/>
    <d v="2023-01-31T00:00:00"/>
    <s v=""/>
    <n v="0"/>
    <s v=""/>
    <s v=""/>
    <s v=""/>
    <d v="2023-03-24T00:00:00"/>
    <s v="23/04/28"/>
    <d v="2023-03-24T00:00:00"/>
    <s v=""/>
    <d v="2023-02-23T00:00:00"/>
    <s v=""/>
    <n v="0"/>
    <s v=""/>
    <s v=""/>
    <s v=""/>
    <s v=""/>
    <s v=""/>
    <s v=""/>
    <s v=""/>
    <d v="2023-01-31T00:00:00"/>
    <s v=""/>
    <n v="0"/>
    <s v=""/>
    <s v=""/>
    <s v=""/>
    <d v="2023-06-16T00:00:00"/>
    <s v="_x000a_"/>
    <d v="2023-06-16T00:00:00"/>
    <s v=""/>
    <d v="2023-02-23T00:00:00"/>
    <s v=""/>
    <n v="0"/>
    <s v=""/>
    <s v=""/>
    <s v=""/>
    <d v="2023-08-04T00:00:00"/>
    <s v=""/>
    <d v="2023-08-04T00:00:00"/>
    <s v=""/>
    <d v="2023-02-19T00:00:00"/>
    <s v=""/>
    <n v="0"/>
    <s v=""/>
    <s v=""/>
    <n v="36"/>
    <n v="18"/>
    <n v="18"/>
    <n v="24"/>
    <n v="2500"/>
    <s v="Y"/>
    <s v="N"/>
    <s v=""/>
    <s v=""/>
    <s v="2023/08/20"/>
    <n v="7"/>
    <n v="55"/>
    <s v="IN"/>
    <s v="IN"/>
    <s v="N"/>
    <d v="2023-01-31T23:45:58"/>
    <s v="APIPRM223"/>
    <s v=""/>
    <s v="Automatic Planning"/>
    <d v="2023-07-07T19:42:23"/>
    <s v="plnprp20615bl01PrdplnSend"/>
    <s v=""/>
    <s v="Fix Flag Update"/>
    <x v="0"/>
    <x v="82"/>
    <d v="2023-08-20T00:00:00"/>
    <d v="2023-06-16T00:00:00"/>
    <s v="Past"/>
    <n v="65"/>
    <m/>
    <n v="65"/>
    <n v="0"/>
    <m/>
    <x v="0"/>
  </r>
  <r>
    <n v="8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5651276"/>
    <s v="10th"/>
    <x v="5"/>
    <d v="2023-08-07T00:00:00"/>
    <n v="1500"/>
    <n v="3900"/>
    <s v="Ship"/>
    <s v="Ph3(Adj)"/>
    <s v=""/>
    <d v="2023-10-30T00:00:00"/>
    <s v=""/>
    <d v="2023-10-02T00:00:00"/>
    <s v=""/>
    <s v=""/>
    <s v=""/>
    <s v=""/>
    <d v="2023-05-22T00:00:00"/>
    <s v=""/>
    <n v="0"/>
    <s v=""/>
    <s v=""/>
    <s v=""/>
    <d v="2023-06-09T00:00:00"/>
    <s v=""/>
    <s v=""/>
    <s v=""/>
    <d v="2023-06-04T00:00:00"/>
    <d v="2023-06-07T00:00:00"/>
    <n v="1500"/>
    <s v="F1423-0005140585-003"/>
    <s v="05 : Vendor Accepted"/>
    <s v=""/>
    <s v=""/>
    <s v=""/>
    <s v=""/>
    <s v=""/>
    <d v="2023-05-22T00:00:00"/>
    <s v=""/>
    <n v="0"/>
    <s v=""/>
    <s v=""/>
    <s v=""/>
    <d v="2023-08-08T00:00:00"/>
    <s v="(23/08/08)_x000a_"/>
    <s v=""/>
    <s v=""/>
    <d v="2023-06-04T00:00:00"/>
    <s v=""/>
    <n v="0"/>
    <s v=""/>
    <s v=""/>
    <s v=""/>
    <d v="2023-08-17T00:00:00"/>
    <s v="(23/08/17)"/>
    <s v=""/>
    <s v=""/>
    <d v="2023-06-04T00:00:00"/>
    <s v=""/>
    <n v="0"/>
    <s v=""/>
    <s v=""/>
    <n v="36"/>
    <n v="18"/>
    <n v="18"/>
    <n v="24"/>
    <n v="0"/>
    <s v="Y"/>
    <s v="N"/>
    <s v=""/>
    <s v=""/>
    <s v="2023/08/29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82"/>
    <d v="2023-08-29T00:00:00"/>
    <d v="2023-08-08T00:00:00"/>
    <s v="Y"/>
    <n v="21"/>
    <m/>
    <n v="21"/>
    <n v="31500"/>
    <m/>
    <x v="3"/>
  </r>
  <r>
    <n v="8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73683"/>
    <s v="11th"/>
    <x v="9"/>
    <d v="2023-09-04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6-06T00:00:00"/>
    <s v="23/06/06"/>
    <d v="2023-05-12T00:00:00"/>
    <s v=""/>
    <d v="2023-02-19T00:00:00"/>
    <s v=""/>
    <n v="0"/>
    <s v=""/>
    <s v=""/>
    <d v="2023-06-30T00:00:00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4T00:00:00"/>
    <s v="(23/09/14)"/>
    <s v=""/>
    <s v=""/>
    <s v=""/>
    <s v=""/>
    <n v="0"/>
    <s v=""/>
    <s v=""/>
    <n v="36"/>
    <n v="18"/>
    <n v="18"/>
    <n v="24"/>
    <n v="700"/>
    <s v="Y"/>
    <s v="N"/>
    <s v=""/>
    <s v=""/>
    <s v="2023/09/26"/>
    <n v="7"/>
    <n v="55"/>
    <s v="IN"/>
    <s v="IN"/>
    <s v="N"/>
    <d v="2023-02-18T23:12:33"/>
    <s v="00651092"/>
    <s v="KAWASAKI Kenta[FRIN:Production Planning](川﨑 健太)"/>
    <s v="Production Plan Excel"/>
    <d v="2023-06-12T19:38:13"/>
    <s v="plnprp20615bl01PrdplnSend"/>
    <s v=""/>
    <s v="Fix Flag Update"/>
    <x v="0"/>
    <x v="82"/>
    <d v="2023-09-26T00:00:00"/>
    <d v="2023-09-05T00:00:00"/>
    <s v="Y"/>
    <n v="21"/>
    <m/>
    <n v="21"/>
    <n v="0"/>
    <m/>
    <x v="0"/>
  </r>
  <r>
    <n v="882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6"/>
    <s v="1st"/>
    <x v="6"/>
    <d v="2023-05-01T00:00:00"/>
    <n v="1496"/>
    <n v="7929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19T00:00:00"/>
    <n v="1496"/>
    <s v="T1723-460324-003"/>
    <s v="05 : Vendor Accepted"/>
    <s v=""/>
    <d v="2023-02-21T00:00:00"/>
    <s v="23/02/21"/>
    <s v=""/>
    <s v=""/>
    <s v=""/>
    <d v="2023-02-15T00:00:00"/>
    <n v="1496"/>
    <s v="P1723-460324-003"/>
    <s v="05 : Vendor Accep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4-17T00:00:00"/>
    <d v="2023-01-24T00:00:00"/>
    <s v="Past"/>
    <n v="83"/>
    <m/>
    <n v="83"/>
    <n v="124168"/>
    <m/>
    <x v="2"/>
  </r>
  <r>
    <n v="883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7"/>
    <s v="2nd"/>
    <x v="4"/>
    <d v="2023-06-05T00:00:00"/>
    <n v="1012"/>
    <n v="5364"/>
    <s v="Ship"/>
    <s v="Ph2"/>
    <s v=""/>
    <d v="2023-10-22T00:00:00"/>
    <d v="2023-10-22T00:00:00"/>
    <s v=""/>
    <s v=""/>
    <s v=""/>
    <s v=""/>
    <s v=""/>
    <s v=""/>
    <s v=""/>
    <n v="0"/>
    <s v=""/>
    <s v=""/>
    <s v=""/>
    <d v="2023-04-18T00:00:00"/>
    <s v="(23/04/18)"/>
    <s v=""/>
    <s v=""/>
    <d v="2023-04-13T00:00:00"/>
    <d v="2023-04-19T00:00:00"/>
    <n v="1000"/>
    <s v="F1723-0005122079-001"/>
    <s v="05 : Vendor Accepted"/>
    <s v=""/>
    <s v=""/>
    <s v=""/>
    <s v=""/>
    <s v=""/>
    <s v=""/>
    <s v=""/>
    <n v="0"/>
    <s v=""/>
    <s v=""/>
    <s v=""/>
    <d v="2023-05-02T00:00:00"/>
    <s v="23/04/18_x000a_"/>
    <s v=""/>
    <s v=""/>
    <d v="2023-04-13T00:00:00"/>
    <d v="2023-05-10T00:00:00"/>
    <n v="1012"/>
    <s v="T1723-460324-005"/>
    <s v="05 : Vendor Accepted"/>
    <s v=""/>
    <d v="2023-05-11T00:00:00"/>
    <s v="(23/05/09)"/>
    <s v=""/>
    <s v=""/>
    <d v="2023-04-13T00:00:00"/>
    <d v="2023-06-15T00:00:00"/>
    <n v="1012"/>
    <s v="P1723-460324-005"/>
    <s v="15 : Vendor Accepted(Updated)"/>
    <n v="12"/>
    <n v="8"/>
    <n v="8"/>
    <n v="12"/>
    <n v="0"/>
    <s v="Y"/>
    <s v="N"/>
    <s v=""/>
    <s v=""/>
    <s v="2023/07/25"/>
    <n v="7"/>
    <n v="82"/>
    <s v="IN"/>
    <s v="IN"/>
    <s v="N"/>
    <d v="2023-01-12T06:13:13"/>
    <s v="00651092"/>
    <s v="KAWASAKI Kenta[FRIN:Production Planning](川﨑 健太)"/>
    <s v="Production Plan Excel"/>
    <d v="2023-06-15T17:48:36"/>
    <s v="00202933"/>
    <s v="TOMITA Namiyo[UQJP:Global Merchandising Planning Global](冨田 奈美代)"/>
    <s v="Update From PO"/>
    <x v="1"/>
    <x v="72"/>
    <d v="2023-07-25T00:00:00"/>
    <d v="2023-05-02T00:00:00"/>
    <s v="Past"/>
    <n v="84"/>
    <m/>
    <n v="84"/>
    <n v="85008"/>
    <m/>
    <x v="2"/>
  </r>
  <r>
    <n v="884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8"/>
    <s v="3rd"/>
    <x v="8"/>
    <d v="2023-07-03T00:00:00"/>
    <n v="972"/>
    <n v="5152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4-21T00:00:00"/>
    <s v=""/>
    <d v="2023-04-21T00:00:00"/>
    <s v=""/>
    <d v="2023-04-05T00:00:00"/>
    <d v="2023-04-19T00:00:00"/>
    <n v="1000"/>
    <s v="F1723-0005122079-002"/>
    <s v="05 : Vendor Accepted"/>
    <s v=""/>
    <s v=""/>
    <s v=""/>
    <s v=""/>
    <s v=""/>
    <s v=""/>
    <s v=""/>
    <n v="0"/>
    <s v=""/>
    <s v=""/>
    <s v=""/>
    <d v="2023-06-08T00:00:00"/>
    <s v="(23/06/22)_x000a_"/>
    <d v="2023-06-16T00:00:00"/>
    <s v=""/>
    <d v="2023-04-05T00:00:00"/>
    <d v="2023-06-07T00:00:00"/>
    <n v="3504"/>
    <s v="T1723-460324-007"/>
    <s v="16 : Vendor Rejected(Updated)"/>
    <s v=""/>
    <d v="2023-06-22T00:00:00"/>
    <s v="(23/07/06)"/>
    <d v="2023-06-30T00:00:00"/>
    <s v=""/>
    <d v="2023-04-05T00:00:00"/>
    <d v="2023-06-20T00:00:00"/>
    <n v="972"/>
    <s v="P1723-460324-007"/>
    <s v="06 : Vendor Rejec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72"/>
    <d v="2023-07-03T00:00:00"/>
    <d v="2023-06-08T00:00:00"/>
    <s v="Past"/>
    <n v="25"/>
    <m/>
    <n v="25"/>
    <n v="24300"/>
    <m/>
    <x v="3"/>
  </r>
  <r>
    <n v="885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4"/>
    <s v="4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_x000a_"/>
    <d v="2023-07-14T00:00:00"/>
    <s v=""/>
    <d v="2023-04-26T00:00:00"/>
    <s v=""/>
    <n v="0"/>
    <s v=""/>
    <s v=""/>
    <s v=""/>
    <d v="2023-08-04T00:00:00"/>
    <s v=""/>
    <d v="2023-08-04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2"/>
    <d v="2023-08-18T00:00:00"/>
    <d v="2023-07-14T00:00:00"/>
    <s v="Y"/>
    <n v="35"/>
    <m/>
    <n v="35"/>
    <n v="0"/>
    <m/>
    <x v="0"/>
  </r>
  <r>
    <n v="886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5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09-17T00:00:00"/>
    <d v="2023-08-18T00:00:00"/>
    <s v="Y"/>
    <n v="30"/>
    <m/>
    <n v="30"/>
    <n v="0"/>
    <m/>
    <x v="0"/>
  </r>
  <r>
    <n v="88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69997"/>
    <s v="1st"/>
    <x v="1"/>
    <d v="2023-03-06T00:00:00"/>
    <n v="17064"/>
    <n v="4095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7064"/>
    <s v="T2723-459786-001"/>
    <s v="15 : Vendor Accepted(Updated)"/>
    <s v=""/>
    <d v="2023-02-14T00:00:00"/>
    <s v="23/02/14"/>
    <s v=""/>
    <s v=""/>
    <s v=""/>
    <d v="2023-02-10T00:00:00"/>
    <n v="17064"/>
    <s v="P2723-459786-002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25T00:00:00"/>
    <d v="2022-12-27T00:00:00"/>
    <s v="Past"/>
    <n v="149"/>
    <m/>
    <n v="149"/>
    <n v="2542536"/>
    <m/>
    <x v="2"/>
  </r>
  <r>
    <n v="88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1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5-25T00:00:00"/>
    <s v=""/>
    <s v="Y"/>
    <s v=""/>
    <m/>
    <s v=""/>
    <s v=""/>
    <m/>
    <x v="3"/>
  </r>
  <r>
    <n v="88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2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6-25T00:00:00"/>
    <s v=""/>
    <s v="Y"/>
    <s v=""/>
    <m/>
    <s v=""/>
    <s v=""/>
    <m/>
    <x v="3"/>
  </r>
  <r>
    <n v="89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19"/>
    <s v="4th"/>
    <x v="8"/>
    <d v="2023-07-03T00:00:00"/>
    <n v="12024"/>
    <n v="28858"/>
    <s v="Ship"/>
    <s v="Ph2"/>
    <s v=""/>
    <d v="2023-08-26T00:00:00"/>
    <d v="2023-08-26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4T00:00:00"/>
    <n v="12000"/>
    <s v="F2723-0005128330-002"/>
    <s v="05 : Vendor Accepted"/>
    <s v=""/>
    <s v=""/>
    <s v="(23/04/04)"/>
    <s v=""/>
    <s v=""/>
    <s v=""/>
    <s v=""/>
    <n v="0"/>
    <s v=""/>
    <s v=""/>
    <s v=""/>
    <d v="2023-05-16T00:00:00"/>
    <s v="23/05/16_x000a_"/>
    <d v="2023-05-09T00:00:00"/>
    <s v=""/>
    <d v="2023-03-29T00:00:00"/>
    <d v="2023-05-12T00:00:00"/>
    <n v="12024"/>
    <s v="T2723-459786-005"/>
    <s v="05 : Vendor Accepted"/>
    <s v=""/>
    <d v="2023-05-16T00:00:00"/>
    <s v="23/04/25"/>
    <d v="2023-06-20T00:00:00"/>
    <s v=""/>
    <d v="2023-03-29T00:00:00"/>
    <d v="2023-05-12T00:00:00"/>
    <n v="12024"/>
    <s v="P2723-459786-005"/>
    <s v="05 : Vendor Accepted"/>
    <n v="36"/>
    <n v="24"/>
    <n v="24"/>
    <n v="24"/>
    <n v="0"/>
    <s v="Y"/>
    <s v="N"/>
    <s v=""/>
    <s v=""/>
    <s v="2023/08/0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05T00:00:00"/>
    <d v="2023-05-16T00:00:00"/>
    <s v="Past"/>
    <n v="81"/>
    <m/>
    <n v="81"/>
    <n v="973944"/>
    <m/>
    <x v="2"/>
  </r>
  <r>
    <n v="89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3"/>
    <s v="5th"/>
    <x v="5"/>
    <d v="2023-08-07T00:00:00"/>
    <n v="1500"/>
    <n v="3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23/07/07"/>
    <d v="2023-06-23T00:00:00"/>
    <s v=""/>
    <d v="2022-12-25T00:00:00"/>
    <d v="2023-07-05T00:00:00"/>
    <n v="1500"/>
    <s v="F2723-0005128330-004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2-12-22T00:00:00"/>
    <s v=""/>
    <n v="0"/>
    <s v=""/>
    <s v=""/>
    <s v=""/>
    <d v="2023-08-14T00:00:00"/>
    <s v="(23/08/14)"/>
    <d v="2023-08-11T00:00:00"/>
    <s v=""/>
    <d v="2022-12-22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2-12-21T23:49:42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5T00:00:00"/>
    <d v="2023-08-04T00:00:00"/>
    <s v="Y"/>
    <n v="21"/>
    <m/>
    <n v="21"/>
    <n v="31500"/>
    <m/>
    <x v="3"/>
  </r>
  <r>
    <n v="89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0"/>
    <s v="6th"/>
    <x v="5"/>
    <d v="2023-08-07T00:00:00"/>
    <n v="9360"/>
    <n v="22464"/>
    <s v="Ship"/>
    <s v="Ph2"/>
    <s v=""/>
    <d v="2023-09-21T00:00:00"/>
    <d v="2023-09-21T00:00:00"/>
    <s v=""/>
    <s v=""/>
    <s v=""/>
    <s v=""/>
    <s v=""/>
    <s v=""/>
    <s v=""/>
    <n v="0"/>
    <s v=""/>
    <s v=""/>
    <s v=""/>
    <d v="2023-01-06T00:00:00"/>
    <s v=""/>
    <d v="2023-01-31T00:00:00"/>
    <s v=""/>
    <d v="2022-12-25T00:00:00"/>
    <d v="2023-01-04T00:00:00"/>
    <n v="11000"/>
    <s v="F2723-0005128330-001"/>
    <s v="05 : Vendor Accepted"/>
    <s v=""/>
    <s v=""/>
    <s v=""/>
    <s v=""/>
    <s v=""/>
    <s v=""/>
    <s v=""/>
    <n v="0"/>
    <s v=""/>
    <s v=""/>
    <s v=""/>
    <d v="2023-04-11T00:00:00"/>
    <s v="23/04/11_x000a_"/>
    <d v="2023-03-28T00:00:00"/>
    <s v=""/>
    <d v="2022-12-25T00:00:00"/>
    <d v="2023-04-07T00:00:00"/>
    <n v="9360"/>
    <s v="T2723-459786-003"/>
    <s v="05 : Vendor Accepted"/>
    <s v=""/>
    <d v="2023-05-16T00:00:00"/>
    <s v="23/02/14"/>
    <d v="2023-04-18T00:00:00"/>
    <s v=""/>
    <d v="2022-12-25T00:00:00"/>
    <d v="2023-05-11T00:00:00"/>
    <n v="9360"/>
    <s v="P2723-459786-004"/>
    <s v="05 : Vendor Accepted"/>
    <n v="36"/>
    <n v="24"/>
    <n v="24"/>
    <n v="24"/>
    <n v="0"/>
    <s v="Y"/>
    <s v="N"/>
    <s v=""/>
    <s v=""/>
    <s v="2023/08/31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31T00:00:00"/>
    <d v="2023-04-11T00:00:00"/>
    <s v="Past"/>
    <n v="142"/>
    <m/>
    <n v="142"/>
    <n v="1329120"/>
    <m/>
    <x v="2"/>
  </r>
  <r>
    <n v="89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2"/>
    <s v="7th"/>
    <x v="5"/>
    <d v="2023-08-07T00:00:00"/>
    <n v="0"/>
    <n v="0"/>
    <s v="Ship"/>
    <s v="STOP"/>
    <s v=""/>
    <d v="2023-09-22T00:00:00"/>
    <s v=""/>
    <s v=""/>
    <s v=""/>
    <s v=""/>
    <s v=""/>
    <s v=""/>
    <s v=""/>
    <s v=""/>
    <n v="0"/>
    <s v=""/>
    <s v=""/>
    <s v=""/>
    <d v="2023-07-14T00:00:00"/>
    <s v=""/>
    <d v="2023-06-30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5000"/>
    <s v="Y"/>
    <s v="N"/>
    <s v=""/>
    <s v=""/>
    <s v="2023/09/01"/>
    <n v="7"/>
    <n v="14"/>
    <s v="IN"/>
    <s v="IN"/>
    <s v="N"/>
    <d v="2022-12-22T00:52:08"/>
    <s v="00651092"/>
    <s v="KAWASAKI Kenta[FRIN:Production Planning](川﨑 健太)"/>
    <s v="Production Plan Excel"/>
    <d v="2023-07-03T19:38:56"/>
    <s v="plnprp20615bl01PrdplnSend"/>
    <s v=""/>
    <s v="Fix Flag Update"/>
    <x v="0"/>
    <x v="83"/>
    <d v="2023-09-01T00:00:00"/>
    <s v=""/>
    <s v="Y"/>
    <s v=""/>
    <m/>
    <s v=""/>
    <s v=""/>
    <m/>
    <x v="0"/>
  </r>
  <r>
    <n v="89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534363"/>
    <s v="8th-1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5-04T00:00:00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d v="2023-05-04T00:00:00"/>
    <s v=""/>
    <n v="0"/>
    <s v=""/>
    <s v=""/>
    <s v=""/>
    <d v="2023-08-17T00:00:00"/>
    <s v="_x000a_"/>
    <d v="2023-08-11T00:00:00"/>
    <s v=""/>
    <d v="2023-05-14T00:00:00"/>
    <s v=""/>
    <n v="0"/>
    <s v=""/>
    <s v=""/>
    <s v=""/>
    <d v="2023-08-29T00:00:00"/>
    <s v=""/>
    <d v="2023-08-25T00:00:00"/>
    <s v=""/>
    <d v="2023-05-14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5-04T23:30:31"/>
    <s v="APIPRM223"/>
    <s v=""/>
    <s v="Automatic Planning"/>
    <d v="2023-07-03T19:38:56"/>
    <s v="plnprp20615bl01PrdplnSend"/>
    <s v=""/>
    <s v="Fix Flag Update"/>
    <x v="1"/>
    <x v="83"/>
    <d v="2023-09-09T00:00:00"/>
    <d v="2023-08-17T00:00:00"/>
    <s v="Y"/>
    <n v="23"/>
    <m/>
    <n v="23"/>
    <n v="0"/>
    <m/>
    <x v="3"/>
  </r>
  <r>
    <n v="89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1"/>
    <s v="8th-2"/>
    <x v="9"/>
    <d v="2023-09-04T00:00:00"/>
    <n v="10000"/>
    <n v="24000"/>
    <s v="Ship"/>
    <s v="Ph3(Adj)"/>
    <s v=""/>
    <d v="2023-09-30T00:00:00"/>
    <s v=""/>
    <s v=""/>
    <s v=""/>
    <s v=""/>
    <s v=""/>
    <s v=""/>
    <s v=""/>
    <s v=""/>
    <n v="0"/>
    <s v=""/>
    <s v=""/>
    <s v=""/>
    <d v="2023-07-21T00:00:00"/>
    <s v="(23/07/18)"/>
    <d v="2023-07-14T00:00:00"/>
    <s v=""/>
    <d v="2023-03-26T00:00:00"/>
    <s v=""/>
    <n v="0"/>
    <s v=""/>
    <s v=""/>
    <s v=""/>
    <s v=""/>
    <s v=""/>
    <s v=""/>
    <s v=""/>
    <s v=""/>
    <s v=""/>
    <n v="0"/>
    <s v=""/>
    <s v=""/>
    <s v=""/>
    <d v="2023-08-18T00:00:00"/>
    <s v="(23/08/18)_x000a_"/>
    <d v="2023-08-11T00:00:00"/>
    <s v=""/>
    <d v="2023-03-26T00:00:00"/>
    <s v=""/>
    <n v="0"/>
    <s v=""/>
    <s v=""/>
    <s v=""/>
    <d v="2023-08-29T00:00:00"/>
    <s v="(23/08/28)"/>
    <d v="2023-08-25T00:00:00"/>
    <s v=""/>
    <d v="2022-12-22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220000"/>
    <m/>
    <x v="3"/>
  </r>
  <r>
    <n v="89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496197"/>
    <s v="8th-3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4-11T00:00:00"/>
    <s v=""/>
    <n v="0"/>
    <s v=""/>
    <s v=""/>
    <s v=""/>
    <d v="2023-07-21T00:00:00"/>
    <s v=""/>
    <d v="2023-07-07T00:00:00"/>
    <s v=""/>
    <d v="2023-04-18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1T00:00:00"/>
    <s v=""/>
    <d v="2023-04-11T00:00:00"/>
    <s v=""/>
    <n v="0"/>
    <s v=""/>
    <s v=""/>
    <s v=""/>
    <d v="2023-08-29T00:00:00"/>
    <s v=""/>
    <d v="2023-08-25T00:00:00"/>
    <s v=""/>
    <d v="2023-04-11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4-11T23:30:39"/>
    <s v="APIPRM223"/>
    <s v=""/>
    <s v="Automatic Planning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0"/>
    <m/>
    <x v="3"/>
  </r>
  <r>
    <n v="89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3"/>
    <s v="9th"/>
    <x v="9"/>
    <d v="2023-09-04T00:00:00"/>
    <n v="0"/>
    <n v="0"/>
    <s v="Ship"/>
    <s v="Ph3(Add)"/>
    <s v=""/>
    <d v="2023-10-07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09/16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0"/>
    <x v="83"/>
    <d v="2023-09-16T00:00:00"/>
    <s v=""/>
    <s v="Y"/>
    <s v=""/>
    <m/>
    <s v=""/>
    <s v=""/>
    <m/>
    <x v="1"/>
  </r>
  <r>
    <n v="89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235751"/>
    <s v="10th"/>
    <x v="7"/>
    <d v="2023-10-02T00:00:00"/>
    <n v="0"/>
    <n v="0"/>
    <s v="Ship"/>
    <s v="Ph3(Adj)"/>
    <s v=""/>
    <d v="2023-10-07T00:00:00"/>
    <s v=""/>
    <s v=""/>
    <s v=""/>
    <s v=""/>
    <s v=""/>
    <s v=""/>
    <s v=""/>
    <s v=""/>
    <n v="0"/>
    <s v=""/>
    <s v=""/>
    <s v=""/>
    <d v="2023-07-28T00:00:00"/>
    <s v="(23/07/14)"/>
    <d v="2023-07-21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8-25T00:00:00"/>
    <s v="23/08/11_x000a_"/>
    <d v="2023-08-18T00:00:00"/>
    <s v=""/>
    <d v="2023-04-18T00:00:00"/>
    <s v=""/>
    <n v="0"/>
    <s v=""/>
    <s v=""/>
    <s v=""/>
    <d v="2023-09-05T00:00:00"/>
    <s v="23/09/01"/>
    <d v="2023-09-01T00:00:00"/>
    <s v=""/>
    <d v="2023-01-10T00:00:00"/>
    <s v=""/>
    <n v="0"/>
    <s v=""/>
    <s v=""/>
    <n v="36"/>
    <n v="24"/>
    <n v="24"/>
    <n v="24"/>
    <n v="0"/>
    <s v="Y"/>
    <s v="N"/>
    <s v=""/>
    <s v=""/>
    <s v=""/>
    <n v="7"/>
    <n v="14"/>
    <s v="IN"/>
    <s v="IN"/>
    <s v="N"/>
    <d v="2023-01-10T08:08:48"/>
    <s v="00651092"/>
    <s v="KAWASAKI Kenta[FRIN:Production Planning](川﨑 健太)"/>
    <s v="Production Plan Excel"/>
    <d v="2023-06-23T14:29:09"/>
    <s v="00923120"/>
    <s v="HE Tongxin[FRSH:PDSH Production Planning](何 童欣)"/>
    <s v="CHG000139818"/>
    <x v="1"/>
    <x v="83"/>
    <d v="2023-09-16T00:00:00"/>
    <d v="2023-08-25T00:00:00"/>
    <s v="Y"/>
    <n v="22"/>
    <m/>
    <n v="22"/>
    <n v="0"/>
    <m/>
    <x v="3"/>
  </r>
  <r>
    <n v="89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654292"/>
    <s v="11th-1"/>
    <x v="7"/>
    <d v="2023-10-02T00:00:00"/>
    <n v="0"/>
    <n v="0"/>
    <s v="Ship"/>
    <s v="Ph3(Adj)"/>
    <s v=""/>
    <d v="2023-10-30T00:00:00"/>
    <s v=""/>
    <d v="2023-10-30T00:00:00"/>
    <s v=""/>
    <s v=""/>
    <s v=""/>
    <s v=""/>
    <d v="2023-05-22T00:00:00"/>
    <s v=""/>
    <n v="0"/>
    <s v=""/>
    <s v=""/>
    <s v=""/>
    <d v="2023-08-07T00:00:00"/>
    <s v=""/>
    <d v="2023-08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6T00:00:00"/>
    <s v="_x000a_"/>
    <d v="2023-09-06T00:00:00"/>
    <s v=""/>
    <d v="2023-05-24T00:00:00"/>
    <s v=""/>
    <n v="0"/>
    <s v=""/>
    <s v=""/>
    <s v=""/>
    <d v="2023-09-22T00:00:00"/>
    <s v=""/>
    <d v="2023-09-22T00:00:00"/>
    <s v=""/>
    <d v="2023-05-24T00:00:00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9T14:52:09"/>
    <s v="00923120"/>
    <s v="HE Tongxin[FRSH:PDSH Production Planning](何 童欣)"/>
    <s v="Production Plan Excel"/>
    <x v="1"/>
    <x v="83"/>
    <d v="2023-10-09T00:00:00"/>
    <d v="2023-09-06T00:00:00"/>
    <s v="Y"/>
    <n v="33"/>
    <m/>
    <n v="33"/>
    <n v="0"/>
    <m/>
    <x v="3"/>
  </r>
  <r>
    <n v="90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4"/>
    <s v="11th-2"/>
    <x v="7"/>
    <d v="2023-10-02T00:00:00"/>
    <n v="10000"/>
    <n v="24000"/>
    <s v="Ship"/>
    <s v="Ph3(Add)"/>
    <s v=""/>
    <d v="2023-10-30T00:00:00"/>
    <s v=""/>
    <s v=""/>
    <s v=""/>
    <s v=""/>
    <s v=""/>
    <s v=""/>
    <s v=""/>
    <s v=""/>
    <n v="0"/>
    <s v=""/>
    <s v=""/>
    <s v=""/>
    <d v="2023-08-04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5-29T14:52:09"/>
    <s v="00923120"/>
    <s v="HE Tongxin[FRSH:PDSH Production Planning](何 童欣)"/>
    <s v="Production Plan Excel"/>
    <x v="0"/>
    <x v="83"/>
    <d v="2023-10-09T00:00:00"/>
    <s v=""/>
    <s v="Y"/>
    <s v=""/>
    <m/>
    <s v=""/>
    <s v=""/>
    <m/>
    <x v="1"/>
  </r>
  <r>
    <n v="90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0"/>
    <s v="12th"/>
    <x v="7"/>
    <d v="2023-10-02T00:00:00"/>
    <n v="4000"/>
    <n v="9600"/>
    <s v="Ship"/>
    <s v="Ph2"/>
    <s v=""/>
    <d v="2023-10-31T00:00:00"/>
    <s v=""/>
    <s v=""/>
    <s v=""/>
    <s v=""/>
    <s v=""/>
    <s v=""/>
    <s v=""/>
    <s v=""/>
    <n v="0"/>
    <s v=""/>
    <s v=""/>
    <s v=""/>
    <d v="2023-03-21T00:00:00"/>
    <s v=""/>
    <d v="2023-03-21T00:00:00"/>
    <s v=""/>
    <d v="2023-02-09T00:00:00"/>
    <d v="2023-03-17T00:00:00"/>
    <n v="3000"/>
    <s v="F2723-0005128330-003"/>
    <s v="05 : Vendor Accepted"/>
    <s v=""/>
    <s v=""/>
    <s v="(23/05/09)"/>
    <s v=""/>
    <s v=""/>
    <s v=""/>
    <s v=""/>
    <n v="0"/>
    <s v=""/>
    <s v=""/>
    <s v=""/>
    <d v="2023-07-25T00:00:00"/>
    <s v="23/07/25_x000a_"/>
    <d v="2023-05-09T00:00:00"/>
    <s v=""/>
    <d v="2023-02-09T00:00:00"/>
    <s v=""/>
    <n v="0"/>
    <s v=""/>
    <s v=""/>
    <s v=""/>
    <d v="2023-09-05T00:00:00"/>
    <s v="(23/09/05)"/>
    <d v="2023-06-20T00:00:00"/>
    <s v=""/>
    <d v="2022-12-25T00:00:00"/>
    <s v=""/>
    <n v="0"/>
    <s v=""/>
    <s v=""/>
    <n v="36"/>
    <n v="24"/>
    <n v="24"/>
    <n v="24"/>
    <n v="0"/>
    <s v="Y"/>
    <s v="N"/>
    <s v=""/>
    <s v=""/>
    <s v="2023/10/10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10-10T00:00:00"/>
    <d v="2023-07-25T00:00:00"/>
    <s v="Y"/>
    <n v="77"/>
    <m/>
    <n v="77"/>
    <n v="308000"/>
    <m/>
    <x v="2"/>
  </r>
  <r>
    <n v="90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29"/>
    <s v="1st"/>
    <x v="1"/>
    <d v="2023-03-06T00:00:00"/>
    <n v="3072"/>
    <n v="7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s v=""/>
    <n v="0"/>
    <s v=""/>
    <s v="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072"/>
    <s v="T2723-459786-002"/>
    <s v="05 : Vendor Accepted"/>
    <s v=""/>
    <d v="2023-02-14T00:00:00"/>
    <s v="23/02/14"/>
    <s v=""/>
    <s v=""/>
    <d v="2022-12-27T00:00:00"/>
    <d v="2023-02-10T00:00:00"/>
    <n v="3072"/>
    <s v="P2723-459786-001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25T00:00:00"/>
    <d v="2022-12-28T00:00:00"/>
    <s v="Past"/>
    <n v="148"/>
    <m/>
    <n v="148"/>
    <n v="454656"/>
    <m/>
    <x v="2"/>
  </r>
  <r>
    <n v="90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3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5-25T00:00:00"/>
    <s v=""/>
    <s v="Y"/>
    <s v=""/>
    <m/>
    <s v=""/>
    <s v=""/>
    <m/>
    <x v="3"/>
  </r>
  <r>
    <n v="90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4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6-25T00:00:00"/>
    <s v=""/>
    <s v="Y"/>
    <s v=""/>
    <m/>
    <s v=""/>
    <s v=""/>
    <m/>
    <x v="3"/>
  </r>
  <r>
    <n v="90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0632"/>
    <s v="4th"/>
    <x v="5"/>
    <d v="2023-08-07T00:00:00"/>
    <n v="1524"/>
    <n v="3658"/>
    <s v="Ship"/>
    <s v="Ph3(Adj)"/>
    <s v=""/>
    <d v="2023-08-30T00:00:00"/>
    <d v="2023-08-30T00:00:00"/>
    <d v="2023-08-30T00:00:00"/>
    <s v=""/>
    <s v=""/>
    <s v=""/>
    <s v=""/>
    <d v="2023-01-03T00:00:00"/>
    <s v=""/>
    <n v="0"/>
    <s v=""/>
    <s v=""/>
    <s v=""/>
    <d v="2023-05-26T00:00:00"/>
    <s v="(23/05/12)"/>
    <d v="2023-05-12T00:00:00"/>
    <s v=""/>
    <d v="2023-02-12T00:00:00"/>
    <s v=""/>
    <n v="0"/>
    <s v=""/>
    <s v=""/>
    <s v=""/>
    <s v=""/>
    <s v=""/>
    <s v=""/>
    <s v=""/>
    <d v="2023-01-03T00:00:00"/>
    <s v=""/>
    <n v="0"/>
    <s v=""/>
    <s v=""/>
    <s v=""/>
    <d v="2023-07-19T00:00:00"/>
    <s v="23/06/14_x000a_"/>
    <d v="2023-07-14T00:00:00"/>
    <s v=""/>
    <d v="2023-02-12T00:00:00"/>
    <d v="2023-05-12T00:00:00"/>
    <n v="1524"/>
    <s v="T2723-459786-006"/>
    <s v="33 : Approval Not Required"/>
    <s v=""/>
    <d v="2023-07-28T00:00:00"/>
    <s v="23/07/28"/>
    <d v="2023-07-28T00:00:00"/>
    <s v=""/>
    <d v="2023-01-03T00:00:00"/>
    <d v="2023-05-12T00:00:00"/>
    <n v="1524"/>
    <s v="P2723-459786-006"/>
    <s v="03 : Approved"/>
    <n v="36"/>
    <n v="24"/>
    <n v="24"/>
    <n v="24"/>
    <n v="0"/>
    <s v="Y"/>
    <s v="N"/>
    <s v=""/>
    <s v=""/>
    <s v=""/>
    <n v="7"/>
    <n v="14"/>
    <s v="IN"/>
    <s v="IN"/>
    <s v="N"/>
    <d v="2023-01-03T23:44:59"/>
    <s v="APIPRM223"/>
    <s v=""/>
    <s v="Automatic Planning"/>
    <d v="2023-06-30T19:35:16"/>
    <s v="plnprp20615bl01PrdplnSend"/>
    <s v=""/>
    <s v="Fix Flag Update"/>
    <x v="1"/>
    <x v="84"/>
    <d v="2023-08-09T00:00:00"/>
    <d v="2023-07-19T00:00:00"/>
    <s v="Y"/>
    <n v="21"/>
    <m/>
    <n v="21"/>
    <n v="32004"/>
    <m/>
    <x v="3"/>
  </r>
  <r>
    <n v="90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4361"/>
    <s v="5th-1"/>
    <x v="5"/>
    <d v="2023-08-07T00:00:00"/>
    <n v="1008"/>
    <n v="241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7T00:00:00"/>
    <n v="3000"/>
    <s v="F2723-0005128940-001"/>
    <s v="05 : Vendor Accepted"/>
    <s v=""/>
    <s v=""/>
    <s v=""/>
    <s v=""/>
    <s v=""/>
    <s v=""/>
    <s v=""/>
    <n v="0"/>
    <s v=""/>
    <s v=""/>
    <s v=""/>
    <d v="2023-04-11T00:00:00"/>
    <s v="23/04/11_x000a_"/>
    <s v=""/>
    <s v=""/>
    <s v=""/>
    <d v="2023-04-07T00:00:00"/>
    <n v="1008"/>
    <s v="T2723-459786-004"/>
    <s v="05 : Vendor Accepted"/>
    <s v=""/>
    <d v="2023-05-09T00:00:00"/>
    <s v="23/02/14"/>
    <s v=""/>
    <s v=""/>
    <s v=""/>
    <d v="2023-05-03T00:00:00"/>
    <n v="1008"/>
    <s v="P2723-459786-003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8-25T00:00:00"/>
    <d v="2023-04-11T00:00:00"/>
    <s v="Past"/>
    <n v="136"/>
    <m/>
    <n v="136"/>
    <n v="137088"/>
    <m/>
    <x v="2"/>
  </r>
  <r>
    <n v="90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2166"/>
    <s v="5th-2"/>
    <x v="5"/>
    <d v="2023-08-07T00:00:00"/>
    <n v="1700"/>
    <n v="4080"/>
    <s v="Ship"/>
    <s v="Ph3(Adj)"/>
    <s v=""/>
    <d v="2023-09-15T00:00:00"/>
    <s v=""/>
    <d v="2023-08-30T00:00:00"/>
    <s v=""/>
    <s v=""/>
    <s v=""/>
    <s v=""/>
    <d v="2023-03-02T00:00:00"/>
    <s v=""/>
    <n v="0"/>
    <s v=""/>
    <s v=""/>
    <s v=""/>
    <d v="2023-06-06T00:00:00"/>
    <s v="(23/05/26)"/>
    <d v="2023-05-26T00:00:00"/>
    <s v=""/>
    <d v="2023-03-05T00:00:00"/>
    <d v="2023-06-29T00:00:00"/>
    <n v="1700"/>
    <s v="F2723-0005128940-003"/>
    <s v="03 : Approved"/>
    <s v=""/>
    <s v=""/>
    <s v=""/>
    <s v=""/>
    <s v=""/>
    <d v="2023-03-02T00:00:00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4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3-03-02T23:35:40"/>
    <s v="APIPRM223"/>
    <s v=""/>
    <s v="Automatic Planning"/>
    <d v="2023-06-29T17:08:25"/>
    <s v="01017788"/>
    <s v="MAH HAW FONG[UQMY:Merchandising Planning]"/>
    <s v="Update From PO"/>
    <x v="1"/>
    <x v="84"/>
    <d v="2023-08-25T00:00:00"/>
    <d v="2023-08-04T00:00:00"/>
    <s v="Y"/>
    <n v="21"/>
    <m/>
    <n v="21"/>
    <n v="35700"/>
    <m/>
    <x v="3"/>
  </r>
  <r>
    <n v="90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30"/>
    <s v="6th-1"/>
    <x v="9"/>
    <d v="2023-09-04T00:00:00"/>
    <n v="2560"/>
    <n v="6144"/>
    <s v="Ship"/>
    <s v="Ph3(Add)"/>
    <s v=""/>
    <d v="2023-10-15T00:00:00"/>
    <s v=""/>
    <s v=""/>
    <s v=""/>
    <s v=""/>
    <s v=""/>
    <s v=""/>
    <s v=""/>
    <s v=""/>
    <n v="0"/>
    <s v=""/>
    <s v=""/>
    <s v=""/>
    <d v="2023-06-23T00:00:00"/>
    <s v="(23/07/11)"/>
    <d v="2023-06-23T00:00:00"/>
    <d v="2023-07-07T00:00:00"/>
    <d v="2023-03-05T00:00:00"/>
    <d v="2023-06-23T00:00:00"/>
    <n v="2560"/>
    <s v="F2723-0005128940-002"/>
    <s v="05 : Vendor Accepted"/>
    <d v="2023-07-07T00:00:00"/>
    <s v=""/>
    <s v=""/>
    <s v=""/>
    <s v=""/>
    <s v=""/>
    <s v=""/>
    <n v="0"/>
    <s v=""/>
    <s v=""/>
    <s v=""/>
    <d v="2023-09-01T00:00:00"/>
    <s v="(23/09/01)_x000a_"/>
    <s v=""/>
    <s v=""/>
    <s v=""/>
    <s v=""/>
    <n v="0"/>
    <s v=""/>
    <s v=""/>
    <s v=""/>
    <d v="2023-09-11T00:00:00"/>
    <s v="(23/09/11)"/>
    <s v=""/>
    <s v=""/>
    <s v="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2-12-22T00:52:08"/>
    <s v="00651092"/>
    <s v="KAWASAKI Kenta[FRIN:Production Planning](川﨑 健太)"/>
    <s v="Production Plan Excel"/>
    <d v="2023-06-26T19:36:17"/>
    <s v="plnprp20615bl01PrdplnSend"/>
    <s v=""/>
    <s v="Fix Flag Update"/>
    <x v="0"/>
    <x v="84"/>
    <d v="2023-09-24T00:00:00"/>
    <d v="2023-09-01T00:00:00"/>
    <s v="Y"/>
    <n v="23"/>
    <m/>
    <n v="23"/>
    <n v="58880"/>
    <m/>
    <x v="1"/>
  </r>
  <r>
    <n v="90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3592"/>
    <s v="6th-2"/>
    <x v="9"/>
    <d v="2023-09-04T00:00:00"/>
    <n v="4050"/>
    <n v="9720"/>
    <s v="Ship"/>
    <s v="Ph3(Adj)"/>
    <s v=""/>
    <d v="2023-10-15T00:00:00"/>
    <s v=""/>
    <s v=""/>
    <s v=""/>
    <s v=""/>
    <s v=""/>
    <s v=""/>
    <s v=""/>
    <s v=""/>
    <n v="0"/>
    <s v=""/>
    <s v=""/>
    <s v=""/>
    <d v="2023-07-11T00:00:00"/>
    <s v="23/07/11"/>
    <d v="2023-06-23T00:00:00"/>
    <s v=""/>
    <d v="2023-03-05T00:00:00"/>
    <d v="2023-07-07T00:00:00"/>
    <n v="4050"/>
    <s v="F2723-0005128940-004"/>
    <s v="03 : Approved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3-03-04T22:37:33"/>
    <s v="00651092"/>
    <s v="KAWASAKI Kenta[FRIN:Production Planning](川﨑 健太)"/>
    <s v="Production Plan Excel"/>
    <d v="2023-07-07T15:54:54"/>
    <s v="01017788"/>
    <s v="MAH HAW FONG[UQMY:Merchandising Planning]"/>
    <s v="Update From PO"/>
    <x v="1"/>
    <x v="84"/>
    <d v="2023-09-24T00:00:00"/>
    <d v="2023-09-01T00:00:00"/>
    <s v="Y"/>
    <n v="23"/>
    <m/>
    <n v="23"/>
    <n v="93150"/>
    <m/>
    <x v="3"/>
  </r>
  <r>
    <n v="91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s v=""/>
    <d v="2023-12-31T00:00:00"/>
    <d v="2024-01-31T00:00:00"/>
    <x v="3"/>
    <n v="85654736"/>
    <s v="7th"/>
    <x v="7"/>
    <d v="2023-10-02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36"/>
    <n v="24"/>
    <n v="24"/>
    <n v="24"/>
    <n v="200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3T16:39:26"/>
    <s v="00651092"/>
    <s v="KAWASAKI Kenta[FRIN:Production Planning](川﨑 健太)"/>
    <s v="Production Plan Excel"/>
    <x v="0"/>
    <x v="84"/>
    <d v="2023-10-09T00:00:00"/>
    <s v=""/>
    <s v="Y"/>
    <s v=""/>
    <m/>
    <s v=""/>
    <s v=""/>
    <m/>
    <x v="0"/>
  </r>
  <r>
    <n v="91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7-10T00:00:00"/>
    <d v="2023-12-31T00:00:00"/>
    <d v="2024-01-31T00:00:00"/>
    <x v="3"/>
    <n v="85249992"/>
    <s v="1st"/>
    <x v="6"/>
    <d v="2023-05-01T00:00:00"/>
    <n v="2516"/>
    <n v="14341"/>
    <s v="Ship"/>
    <s v="Ph1"/>
    <s v="●"/>
    <d v="2023-06-22T00:00:00"/>
    <d v="2023-06-22T00:00:00"/>
    <s v=""/>
    <s v=""/>
    <s v=""/>
    <s v=""/>
    <s v=""/>
    <s v=""/>
    <s v=""/>
    <n v="0"/>
    <s v=""/>
    <s v=""/>
    <s v=""/>
    <d v="2023-01-17T00:00:00"/>
    <s v=""/>
    <s v=""/>
    <s v=""/>
    <s v=""/>
    <d v="2023-01-13T00:00:00"/>
    <n v="2400"/>
    <s v="F2723-0005122079-001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d v="2023-01-20T00:00:00"/>
    <n v="2516"/>
    <s v="T2723-460323-002"/>
    <s v="05 : Vendor Accepted"/>
    <s v=""/>
    <d v="2023-02-21T00:00:00"/>
    <s v=""/>
    <s v=""/>
    <s v=""/>
    <s v=""/>
    <d v="2023-02-17T00:00:00"/>
    <n v="2516"/>
    <s v="P2723-460323-002"/>
    <s v="99 : Closed"/>
    <n v="12"/>
    <n v="8"/>
    <n v="8"/>
    <n v="12"/>
    <n v="0"/>
    <s v="Y"/>
    <s v="N"/>
    <s v=""/>
    <s v=""/>
    <s v="2023/06/01"/>
    <n v="7"/>
    <n v="14"/>
    <s v="IN"/>
    <s v="IN"/>
    <s v="N"/>
    <d v="2023-01-12T06:1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1T00:00:00"/>
    <d v="2023-01-24T00:00:00"/>
    <s v="Past"/>
    <n v="128"/>
    <m/>
    <n v="128"/>
    <n v="322048"/>
    <m/>
    <x v="2"/>
  </r>
  <r>
    <n v="91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521180"/>
    <s v="2n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5T00:00:00"/>
    <s v=""/>
    <s v="Y"/>
    <s v=""/>
    <m/>
    <s v=""/>
    <s v=""/>
    <m/>
    <x v="0"/>
  </r>
  <r>
    <n v="91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370932"/>
    <s v="3rd"/>
    <x v="5"/>
    <d v="2023-08-14T00:00:00"/>
    <n v="0"/>
    <n v="0"/>
    <s v="Ship"/>
    <s v="STOP"/>
    <s v=""/>
    <d v="2023-09-09T00:00:00"/>
    <s v=""/>
    <d v="2023-09-09T00:00:00"/>
    <s v=""/>
    <s v=""/>
    <s v=""/>
    <s v=""/>
    <d v="2023-02-16T00:00:00"/>
    <s v=""/>
    <n v="0"/>
    <s v=""/>
    <s v=""/>
    <s v=""/>
    <d v="2023-05-26T00:00:00"/>
    <s v="23/05/26"/>
    <d v="2023-05-26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550"/>
    <s v="Y"/>
    <s v="N"/>
    <s v=""/>
    <s v=""/>
    <s v="2023/08/19"/>
    <n v="7"/>
    <n v="14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76"/>
    <d v="2023-08-19T00:00:00"/>
    <s v=""/>
    <s v="Y"/>
    <s v=""/>
    <m/>
    <s v=""/>
    <s v=""/>
    <m/>
    <x v="0"/>
  </r>
  <r>
    <n v="91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4-28T00:00:00"/>
    <d v="2023-12-31T00:00:00"/>
    <d v="2024-01-31T00:00:00"/>
    <x v="3"/>
    <n v="85370934"/>
    <s v="4th"/>
    <x v="5"/>
    <d v="2023-08-14T00:00:00"/>
    <n v="0"/>
    <n v="0"/>
    <s v="Ship"/>
    <s v="STOP"/>
    <s v=""/>
    <d v="2023-09-16T00:00:00"/>
    <s v=""/>
    <d v="2023-09-09T00:00:00"/>
    <s v=""/>
    <s v=""/>
    <s v=""/>
    <s v=""/>
    <d v="2023-02-16T00:00:00"/>
    <s v=""/>
    <n v="0"/>
    <s v=""/>
    <s v=""/>
    <s v=""/>
    <d v="2023-05-02T00:00:00"/>
    <s v="(23/05/09)"/>
    <d v="2023-05-12T00:00:00"/>
    <s v=""/>
    <d v="2023-04-16T00:00:00"/>
    <d v="2023-04-28T00:00:00"/>
    <n v="3800"/>
    <s v="F2723-0005122079-002"/>
    <s v="05 : Vendor Accepted"/>
    <s v=""/>
    <s v=""/>
    <s v=""/>
    <s v=""/>
    <s v=""/>
    <d v="2023-02-16T00:00:00"/>
    <s v=""/>
    <n v="0"/>
    <s v=""/>
    <s v=""/>
    <s v=""/>
    <d v="2023-08-03T00:00:00"/>
    <s v="(23/08/03)_x000a_"/>
    <d v="2023-07-07T00:00:00"/>
    <s v=""/>
    <d v="2023-04-16T00:00:00"/>
    <s v=""/>
    <n v="0"/>
    <s v=""/>
    <s v=""/>
    <s v=""/>
    <d v="2023-08-14T00:00:00"/>
    <s v="(23/08/15)"/>
    <d v="2023-08-04T00:00:00"/>
    <s v=""/>
    <d v="2023-03-23T00:00:00"/>
    <s v=""/>
    <n v="0"/>
    <s v=""/>
    <s v=""/>
    <n v="12"/>
    <n v="8"/>
    <n v="8"/>
    <n v="12"/>
    <n v="3800"/>
    <s v="Y"/>
    <s v="N"/>
    <s v=""/>
    <s v=""/>
    <s v="2023/08/26"/>
    <n v="7"/>
    <n v="14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6T00:00:00"/>
    <d v="2023-08-03T00:00:00"/>
    <s v="Y"/>
    <n v="23"/>
    <m/>
    <n v="23"/>
    <n v="0"/>
    <m/>
    <x v="0"/>
  </r>
  <r>
    <n v="91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4"/>
    <s v="1st"/>
    <x v="1"/>
    <d v="2023-03-06T00:00:00"/>
    <n v="4040"/>
    <n v="17372"/>
    <s v="Ship"/>
    <s v="Ph1"/>
    <s v="●"/>
    <d v="2023-06-26T00:00:00"/>
    <d v="2023-06-2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4040"/>
    <s v="T2723-462057-001"/>
    <s v="05 : Vendor Accepted"/>
    <s v=""/>
    <d v="2023-02-10T00:00:00"/>
    <s v="(23/01/10)"/>
    <s v=""/>
    <s v=""/>
    <s v=""/>
    <d v="2023-03-24T00:00:00"/>
    <n v="4040"/>
    <s v="P2723-462057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5T00:00:00"/>
    <d v="2022-12-27T00:00:00"/>
    <s v="Past"/>
    <n v="160"/>
    <m/>
    <n v="160"/>
    <n v="646400"/>
    <m/>
    <x v="2"/>
  </r>
  <r>
    <n v="91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5"/>
    <s v="2nd"/>
    <x v="3"/>
    <d v="2023-04-03T00:00:00"/>
    <n v="1808"/>
    <n v="777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(23/01/03)_x000a_"/>
    <s v=""/>
    <s v=""/>
    <d v="2023-01-03T00:00:00"/>
    <d v="2023-01-06T00:00:00"/>
    <n v="1808"/>
    <s v="T2723-462057-002"/>
    <s v="05 : Vendor Accepted"/>
    <s v=""/>
    <d v="2023-02-10T00:00:00"/>
    <s v="(23/01/10)"/>
    <s v=""/>
    <s v=""/>
    <d v="2023-01-03T00:00:00"/>
    <d v="2023-02-10T00:00:00"/>
    <n v="1808"/>
    <s v="P2723-462057-002"/>
    <s v="05 : Vendor Accepted"/>
    <n v="24"/>
    <n v="16"/>
    <n v="16"/>
    <n v="16"/>
    <n v="0"/>
    <s v="Y"/>
    <s v="N"/>
    <s v=""/>
    <s v=""/>
    <s v="2023/06/24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24T00:00:00"/>
    <d v="2023-01-06T00:00:00"/>
    <s v="Past"/>
    <n v="169"/>
    <m/>
    <n v="169"/>
    <n v="305552"/>
    <m/>
    <x v="2"/>
  </r>
  <r>
    <n v="91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6"/>
    <s v="3rd"/>
    <x v="5"/>
    <d v="2023-08-07T00:00:00"/>
    <n v="2150"/>
    <n v="9245"/>
    <s v="Ship"/>
    <s v="Ph3(Adj)"/>
    <s v=""/>
    <d v="2023-09-30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2150"/>
    <s v="F2723-0005140369-003"/>
    <s v="05 : Vendor Accepted"/>
    <s v=""/>
    <s v=""/>
    <s v=""/>
    <s v=""/>
    <s v=""/>
    <s v=""/>
    <s v=""/>
    <n v="0"/>
    <s v=""/>
    <s v=""/>
    <s v=""/>
    <d v="2023-07-25T00:00:00"/>
    <s v="(23/07/25)_x000a_"/>
    <d v="2023-07-14T00:00:00"/>
    <s v=""/>
    <d v="2023-04-05T00:00:00"/>
    <s v=""/>
    <n v="0"/>
    <s v=""/>
    <s v=""/>
    <s v=""/>
    <d v="2023-08-29T00:00:00"/>
    <s v="(23/08/30)"/>
    <d v="2023-08-25T00:00:00"/>
    <s v=""/>
    <d v="2023-03-23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15T09:19:27"/>
    <s v="00651092"/>
    <s v="KAWASAKI Kenta[FRIN:Production Planning](川﨑 健太)"/>
    <s v="Production Plan Excel"/>
    <d v="2023-07-10T19:34:54"/>
    <s v="plnprp20615bl01PrdplnSend"/>
    <s v=""/>
    <s v="Fix Flag Update"/>
    <x v="1"/>
    <x v="85"/>
    <d v="2023-09-09T00:00:00"/>
    <d v="2023-07-25T00:00:00"/>
    <s v="Y"/>
    <n v="46"/>
    <m/>
    <n v="46"/>
    <n v="98900"/>
    <m/>
    <x v="3"/>
  </r>
  <r>
    <n v="91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2"/>
    <s v="1st"/>
    <x v="1"/>
    <d v="2023-03-06T00:00:00"/>
    <n v="3408"/>
    <n v="14654"/>
    <s v="Ship"/>
    <s v="Ph1"/>
    <s v="●"/>
    <d v="2023-06-26T00:00:00"/>
    <d v="2023-06-26T00:00:00"/>
    <d v="2023-06-15T00:00:00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3408"/>
    <s v="T2723-462024-001"/>
    <s v="05 : Vendor Accepted"/>
    <s v=""/>
    <d v="2023-02-10T00:00:00"/>
    <s v="(23/01/10)"/>
    <s v=""/>
    <s v=""/>
    <d v="2022-12-06T00:00:00"/>
    <d v="2023-03-24T00:00:00"/>
    <n v="3408"/>
    <s v="P2723-462024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6-05T00:00:00"/>
    <d v="2022-12-27T00:00:00"/>
    <s v="Past"/>
    <n v="160"/>
    <m/>
    <n v="160"/>
    <n v="545280"/>
    <m/>
    <x v="2"/>
  </r>
  <r>
    <n v="91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1"/>
    <s v="2nd"/>
    <x v="6"/>
    <d v="2023-05-01T00:00:00"/>
    <n v="1520"/>
    <n v="6536"/>
    <s v="Ship"/>
    <s v="Ph2"/>
    <s v=""/>
    <d v="2023-08-15T00:00:00"/>
    <d v="2023-08-15T00:00:00"/>
    <d v="2023-08-15T00:00:00"/>
    <s v=""/>
    <s v=""/>
    <s v=""/>
    <s v=""/>
    <d v="2022-12-06T00:00:00"/>
    <s v=""/>
    <n v="0"/>
    <s v=""/>
    <s v=""/>
    <s v=""/>
    <d v="2023-01-10T00:00:00"/>
    <s v="(23/01/10)"/>
    <d v="2023-02-14T00:00:00"/>
    <s v=""/>
    <d v="2022-12-22T00:00:00"/>
    <d v="2023-01-06T00:00:00"/>
    <n v="1500"/>
    <s v="F2723-0005140369-001"/>
    <s v="05 : Vendor Accepted"/>
    <s v=""/>
    <s v=""/>
    <s v=""/>
    <s v=""/>
    <s v=""/>
    <d v="2022-12-06T00:00:00"/>
    <s v=""/>
    <n v="0"/>
    <s v=""/>
    <s v=""/>
    <s v=""/>
    <d v="2023-02-21T00:00:00"/>
    <s v="23/01/24_x000a_"/>
    <d v="2023-03-21T00:00:00"/>
    <s v=""/>
    <d v="2022-12-22T00:00:00"/>
    <d v="2023-02-17T00:00:00"/>
    <n v="1520"/>
    <s v="T2723-462024-002"/>
    <s v="05 : Vendor Accepted"/>
    <s v=""/>
    <d v="2023-02-28T00:00:00"/>
    <s v="23/02/07"/>
    <d v="2023-05-16T00:00:00"/>
    <s v=""/>
    <d v="2022-12-22T00:00:00"/>
    <d v="2023-02-24T00:00:00"/>
    <n v="1520"/>
    <s v="P2723-462024-002"/>
    <s v="05 : Vendor Accepted"/>
    <n v="24"/>
    <n v="16"/>
    <n v="16"/>
    <n v="16"/>
    <n v="0"/>
    <s v="Y"/>
    <s v="N"/>
    <s v=""/>
    <s v="Need the manual update  Fabric - 1/10"/>
    <s v="2023/07/25"/>
    <n v="7"/>
    <n v="14"/>
    <s v="IN"/>
    <s v="IN"/>
    <s v="N"/>
    <d v="2022-12-07T06:14:15"/>
    <s v="APIPRM223"/>
    <s v=""/>
    <s v="Automatic Planning"/>
    <d v="2023-05-31T23:30:42"/>
    <s v="APIPRM223"/>
    <s v=""/>
    <s v="Automatic Planning"/>
    <x v="1"/>
    <x v="86"/>
    <d v="2023-07-25T00:00:00"/>
    <d v="2023-02-21T00:00:00"/>
    <s v="Past"/>
    <n v="154"/>
    <m/>
    <n v="154"/>
    <n v="234080"/>
    <m/>
    <x v="2"/>
  </r>
  <r>
    <n v="92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1"/>
    <s v="3rd"/>
    <x v="5"/>
    <d v="2023-08-14T00:00:00"/>
    <n v="2000"/>
    <n v="8600"/>
    <s v="Ship"/>
    <s v="Ph3(Adj)"/>
    <s v=""/>
    <d v="2023-09-30T00:00:00"/>
    <s v=""/>
    <d v="2023-09-09T00:00:00"/>
    <s v=""/>
    <s v=""/>
    <s v=""/>
    <s v=""/>
    <d v="2022-12-08T00:00:00"/>
    <s v=""/>
    <n v="0"/>
    <s v=""/>
    <s v=""/>
    <s v=""/>
    <d v="2023-05-02T00:00:00"/>
    <s v="23/05/02"/>
    <s v=""/>
    <s v=""/>
    <d v="2023-04-18T00:00:00"/>
    <d v="2023-04-28T00:00:00"/>
    <n v="3350"/>
    <s v="F2723-0005140369-004"/>
    <s v="05 : Vendor Accepted"/>
    <s v=""/>
    <s v=""/>
    <s v=""/>
    <s v=""/>
    <s v=""/>
    <d v="2022-12-08T00:00:00"/>
    <s v=""/>
    <n v="0"/>
    <s v=""/>
    <s v=""/>
    <s v=""/>
    <d v="2023-07-25T00:00:00"/>
    <s v="23/07/25_x000a_"/>
    <s v=""/>
    <s v=""/>
    <d v="2023-04-18T00:00:00"/>
    <s v=""/>
    <n v="0"/>
    <s v=""/>
    <s v=""/>
    <s v=""/>
    <d v="2023-08-28T00:00:00"/>
    <s v="(23/08/08)"/>
    <s v=""/>
    <s v=""/>
    <d v="2023-04-18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09T00:16:25"/>
    <s v="APIPRM223"/>
    <s v=""/>
    <s v="Automatic Planning"/>
    <d v="2023-07-10T19:34:54"/>
    <s v="plnprp20615bl01PrdplnSend"/>
    <s v=""/>
    <s v="Fix Flag Update"/>
    <x v="1"/>
    <x v="86"/>
    <d v="2023-09-09T00:00:00"/>
    <d v="2023-07-25T00:00:00"/>
    <s v="Y"/>
    <n v="46"/>
    <m/>
    <n v="46"/>
    <n v="92000"/>
    <m/>
    <x v="3"/>
  </r>
  <r>
    <n v="92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0"/>
    <s v="4th"/>
    <x v="9"/>
    <d v="2023-09-11T00:00:00"/>
    <n v="1000"/>
    <n v="43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4-14T00:00:00"/>
    <s v="(23/06/06)"/>
    <d v="2023-04-14T00:00:00"/>
    <s v=""/>
    <d v="2023-03-23T00:00:00"/>
    <d v="2023-04-12T00:00:00"/>
    <n v="1000"/>
    <s v="F2723-0005140369-002"/>
    <s v="05 : Vendor Accepted"/>
    <s v=""/>
    <s v=""/>
    <s v=""/>
    <s v=""/>
    <s v=""/>
    <d v="2022-12-08T00:00:00"/>
    <s v=""/>
    <n v="0"/>
    <s v=""/>
    <s v=""/>
    <s v=""/>
    <d v="2023-08-01T00:00:00"/>
    <s v="(23/08/01)_x000a_"/>
    <d v="2023-07-21T00:00:00"/>
    <s v=""/>
    <d v="2023-04-05T00:00:00"/>
    <s v=""/>
    <n v="0"/>
    <s v=""/>
    <s v=""/>
    <s v=""/>
    <d v="2023-09-05T00:00:00"/>
    <s v="(23/09/06)"/>
    <d v="2023-09-01T00:00:00"/>
    <s v=""/>
    <d v="2023-03-23T00:00:00"/>
    <s v=""/>
    <n v="0"/>
    <s v=""/>
    <s v=""/>
    <n v="24"/>
    <n v="16"/>
    <n v="16"/>
    <n v="16"/>
    <n v="0"/>
    <s v="Y"/>
    <s v="N"/>
    <s v=""/>
    <s v=""/>
    <s v="2023/09/16"/>
    <n v="7"/>
    <n v="14"/>
    <s v="IN"/>
    <s v="IN"/>
    <s v="N"/>
    <d v="2022-12-09T00:16:25"/>
    <s v="APIPRM223"/>
    <s v=""/>
    <s v="Automatic Planning"/>
    <d v="2023-07-08T12:15:28"/>
    <s v="plnprp20501bl02PrdPlnDLAnsIf"/>
    <s v=""/>
    <s v="DL Answered(SPL)"/>
    <x v="1"/>
    <x v="86"/>
    <d v="2023-09-16T00:00:00"/>
    <d v="2023-08-01T00:00:00"/>
    <s v="Y"/>
    <n v="46"/>
    <m/>
    <n v="46"/>
    <n v="46000"/>
    <m/>
    <x v="3"/>
  </r>
  <r>
    <n v="92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s v=""/>
    <d v="2023-10-31T00:00:00"/>
    <d v="2023-11-30T00:00:00"/>
    <x v="3"/>
    <n v="85524120"/>
    <s v="5th"/>
    <x v="7"/>
    <d v="2023-10-02T00:00:00"/>
    <n v="0"/>
    <n v="0"/>
    <s v="Ship"/>
    <s v="STOP"/>
    <s v=""/>
    <d v="2023-11-21T00:00:00"/>
    <s v=""/>
    <d v="2023-11-21T00:00:00"/>
    <s v=""/>
    <s v=""/>
    <s v=""/>
    <s v=""/>
    <d v="2023-04-27T00:00:00"/>
    <s v=""/>
    <n v="0"/>
    <s v=""/>
    <s v=""/>
    <s v=""/>
    <d v="2023-05-16T00:00:00"/>
    <s v="23/05/16"/>
    <d v="2023-05-16T00:00:00"/>
    <s v=""/>
    <d v="2023-04-27T00:00:00"/>
    <s v=""/>
    <n v="0"/>
    <s v=""/>
    <s v=""/>
    <s v=""/>
    <s v=""/>
    <s v=""/>
    <s v=""/>
    <s v=""/>
    <d v="2023-04-27T00:00:00"/>
    <s v=""/>
    <n v="0"/>
    <s v=""/>
    <s v=""/>
    <s v=""/>
    <d v="2023-08-01T00:00:00"/>
    <s v="_x000a_"/>
    <d v="2023-08-01T00:00:00"/>
    <s v=""/>
    <d v="2023-04-27T00:00:00"/>
    <s v=""/>
    <n v="0"/>
    <s v=""/>
    <s v=""/>
    <s v=""/>
    <d v="2023-09-12T00:00:00"/>
    <s v=""/>
    <d v="2023-09-12T00:00:00"/>
    <s v=""/>
    <d v="2023-04-27T00:00:00"/>
    <s v=""/>
    <n v="0"/>
    <s v=""/>
    <s v=""/>
    <n v="24"/>
    <n v="16"/>
    <n v="16"/>
    <n v="16"/>
    <n v="1400"/>
    <s v="Y"/>
    <s v="N"/>
    <s v=""/>
    <s v=""/>
    <s v="2023/10/31"/>
    <n v="7"/>
    <n v="14"/>
    <s v="IN"/>
    <s v="IN"/>
    <s v="N"/>
    <d v="2023-04-27T23:30:29"/>
    <s v="APIPRM223"/>
    <s v=""/>
    <s v="Automatic Planning"/>
    <d v="2023-05-31T23:30:42"/>
    <s v="APIPRM223"/>
    <s v=""/>
    <s v="Automatic Planning"/>
    <x v="0"/>
    <x v="86"/>
    <d v="2023-10-31T00:00:00"/>
    <d v="2023-08-01T00:00:00"/>
    <s v="Y"/>
    <n v="91"/>
    <m/>
    <n v="91"/>
    <n v="0"/>
    <m/>
    <x v="0"/>
  </r>
  <r>
    <n v="92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5"/>
    <s v="1st"/>
    <x v="1"/>
    <d v="2023-03-06T00:00:00"/>
    <n v="3024"/>
    <n v="786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3024"/>
    <s v="T2723-462130-001"/>
    <s v="05 : Vendor Accepted"/>
    <s v=""/>
    <d v="2023-02-10T00:00:00"/>
    <s v=""/>
    <s v=""/>
    <s v=""/>
    <d v="2023-01-03T00:00:00"/>
    <d v="2023-02-10T00:00:00"/>
    <n v="3024"/>
    <s v="P2723-462130-002"/>
    <s v="99 : Closed"/>
    <n v="36"/>
    <n v="18"/>
    <n v="18"/>
    <n v="24"/>
    <n v="0"/>
    <s v="Y"/>
    <s v="N"/>
    <s v=""/>
    <s v=""/>
    <s v="2023/05/2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5-25T00:00:00"/>
    <d v="2023-01-06T00:00:00"/>
    <s v="Past"/>
    <n v="139"/>
    <m/>
    <n v="139"/>
    <n v="420336"/>
    <m/>
    <x v="2"/>
  </r>
  <r>
    <n v="92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6"/>
    <s v="2nd"/>
    <x v="1"/>
    <d v="2023-03-06T00:00:00"/>
    <n v="2016"/>
    <n v="5242"/>
    <s v="Ship"/>
    <s v="Ph2"/>
    <s v=""/>
    <d v="2023-06-26T00:00:00"/>
    <d v="2023-06-26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13T00:00:00"/>
    <n v="2000"/>
    <s v="F2723-0005122128-007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2016"/>
    <s v="T2723-462130-002"/>
    <s v="05 : Vendor Accepted"/>
    <s v=""/>
    <d v="2023-02-10T00:00:00"/>
    <s v=""/>
    <s v=""/>
    <s v=""/>
    <d v="2023-01-03T00:00:00"/>
    <d v="2023-03-24T00:00:00"/>
    <n v="2016"/>
    <s v="P2723-462130-003"/>
    <s v="99 : Closed"/>
    <n v="36"/>
    <n v="18"/>
    <n v="18"/>
    <n v="24"/>
    <n v="0"/>
    <s v="Y"/>
    <s v="N"/>
    <s v=""/>
    <s v=""/>
    <s v="2023/06/0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6-05T00:00:00"/>
    <d v="2023-01-06T00:00:00"/>
    <s v="Past"/>
    <n v="150"/>
    <m/>
    <n v="150"/>
    <n v="302400"/>
    <m/>
    <x v="2"/>
  </r>
  <r>
    <n v="92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25388"/>
    <s v="3rd"/>
    <x v="3"/>
    <d v="2023-04-03T00:00:00"/>
    <n v="1200"/>
    <n v="3120"/>
    <s v="Ship"/>
    <s v="Ph2"/>
    <s v=""/>
    <d v="2023-08-13T00:00:00"/>
    <d v="2023-08-13T00:00:00"/>
    <d v="2023-07-15T00:00:00"/>
    <s v=""/>
    <s v=""/>
    <s v=""/>
    <s v=""/>
    <d v="2022-12-13T00:00:00"/>
    <s v=""/>
    <n v="0"/>
    <s v=""/>
    <s v=""/>
    <s v=""/>
    <d v="2023-01-31T00:00:00"/>
    <s v=""/>
    <d v="2023-01-10T00:00:00"/>
    <s v=""/>
    <d v="2022-12-22T00:00:00"/>
    <d v="2023-01-27T00:00:00"/>
    <n v="1200"/>
    <s v="F2723-0005122128-008"/>
    <s v="05 : Vendor Accepted"/>
    <s v=""/>
    <s v=""/>
    <s v=""/>
    <s v=""/>
    <s v=""/>
    <d v="2022-12-13T00:00:00"/>
    <s v=""/>
    <n v="0"/>
    <s v=""/>
    <s v=""/>
    <s v=""/>
    <d v="2023-01-31T00:00:00"/>
    <s v="23/01/31_x000a_"/>
    <d v="2023-02-21T00:00:00"/>
    <s v=""/>
    <d v="2022-12-22T00:00:00"/>
    <d v="2023-01-27T00:00:00"/>
    <n v="1200"/>
    <s v="T2723-462130-003"/>
    <s v="05 : Vendor Accepted"/>
    <s v=""/>
    <d v="2023-02-10T00:00:00"/>
    <s v="23/01/31"/>
    <d v="2023-04-18T00:00:00"/>
    <s v=""/>
    <d v="2022-12-22T00:00:00"/>
    <d v="2023-02-10T00:00:00"/>
    <n v="1200"/>
    <s v="P2723-462130-001"/>
    <s v="05 : Vendor Accepted"/>
    <n v="36"/>
    <n v="18"/>
    <n v="18"/>
    <n v="24"/>
    <n v="0"/>
    <s v="Y"/>
    <s v="N"/>
    <s v=""/>
    <s v=""/>
    <s v="2023/07/23"/>
    <n v="7"/>
    <n v="14"/>
    <s v="IN"/>
    <s v="IN"/>
    <s v="N"/>
    <d v="2022-12-14T00:18:38"/>
    <s v="APIPRM223"/>
    <s v=""/>
    <s v="Automatic Planning"/>
    <d v="2023-05-16T08:15:10"/>
    <s v="plnprp20615bl01PrdplnSend"/>
    <s v=""/>
    <s v="Fix Flag Update"/>
    <x v="1"/>
    <x v="90"/>
    <d v="2023-07-23T00:00:00"/>
    <d v="2023-01-31T00:00:00"/>
    <s v="Past"/>
    <n v="173"/>
    <m/>
    <n v="173"/>
    <n v="207600"/>
    <m/>
    <x v="2"/>
  </r>
  <r>
    <n v="92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650916"/>
    <s v="4th"/>
    <x v="8"/>
    <d v="2023-07-17T00:00:00"/>
    <n v="0"/>
    <n v="0"/>
    <s v="Ship"/>
    <s v="STOP"/>
    <s v=""/>
    <d v="2023-08-14T00:00:00"/>
    <s v=""/>
    <d v="2023-08-1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000"/>
    <s v="Y"/>
    <s v="N"/>
    <s v=""/>
    <s v=""/>
    <s v="2023/07/24"/>
    <n v="7"/>
    <n v="14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90"/>
    <d v="2023-07-24T00:00:00"/>
    <s v=""/>
    <s v="Y"/>
    <s v=""/>
    <m/>
    <s v=""/>
    <s v=""/>
    <m/>
    <x v="0"/>
  </r>
  <r>
    <n v="92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NotPub"/>
    <s v=""/>
    <d v="2023-11-30T00:00:00"/>
    <d v="2024-01-31T00:00:00"/>
    <x v="3"/>
    <n v="85366759"/>
    <s v="5th"/>
    <x v="5"/>
    <d v="2023-08-21T00:00:00"/>
    <n v="0"/>
    <n v="0"/>
    <s v="Ship"/>
    <s v="STOP"/>
    <s v=""/>
    <d v="2023-09-16T00:00:00"/>
    <s v=""/>
    <d v="2023-09-16T00:00:00"/>
    <s v=""/>
    <s v=""/>
    <s v=""/>
    <s v=""/>
    <d v="2023-02-16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800"/>
    <s v="Y"/>
    <s v="N"/>
    <s v=""/>
    <s v=""/>
    <s v="2023/08/26"/>
    <n v="7"/>
    <n v="14"/>
    <s v="IN"/>
    <s v="IN"/>
    <s v="N"/>
    <d v="2023-02-16T23:46:29"/>
    <s v="APIPRM223"/>
    <s v=""/>
    <s v="Automatic Planning"/>
    <d v="2023-05-30T05:26:27"/>
    <s v="00651092"/>
    <s v="KAWASAKI Kenta[FRIN:Production Planning](川﨑 健太)"/>
    <s v="Production Plan Excel"/>
    <x v="0"/>
    <x v="90"/>
    <d v="2023-08-26T00:00:00"/>
    <s v=""/>
    <s v="Y"/>
    <s v=""/>
    <m/>
    <s v=""/>
    <s v=""/>
    <m/>
    <x v="0"/>
  </r>
  <r>
    <n v="92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366756"/>
    <s v="6th"/>
    <x v="9"/>
    <d v="2023-09-04T00:00:00"/>
    <n v="0"/>
    <n v="0"/>
    <s v="Ship"/>
    <s v="STOP"/>
    <s v=""/>
    <d v="2023-09-30T00:00:00"/>
    <s v=""/>
    <d v="2023-09-30T00:00:00"/>
    <s v=""/>
    <s v=""/>
    <s v=""/>
    <s v=""/>
    <d v="2023-02-16T00:00:00"/>
    <s v=""/>
    <n v="0"/>
    <s v=""/>
    <s v=""/>
    <s v=""/>
    <d v="2023-04-14T00:00:00"/>
    <s v="23/04/14"/>
    <d v="2023-04-14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09/09"/>
    <n v="7"/>
    <n v="14"/>
    <s v="IN"/>
    <s v="IN"/>
    <s v="N"/>
    <d v="2023-02-16T23:46:29"/>
    <s v="APIPRM223"/>
    <s v=""/>
    <s v="Automatic Planning"/>
    <d v="2023-05-16T08:15:10"/>
    <s v="plnprp20615bl01PrdplnSend"/>
    <s v=""/>
    <s v="Fix Flag Update"/>
    <x v="0"/>
    <x v="90"/>
    <d v="2023-09-09T00:00:00"/>
    <s v=""/>
    <s v="Y"/>
    <s v=""/>
    <m/>
    <s v=""/>
    <s v=""/>
    <m/>
    <x v="0"/>
  </r>
  <r>
    <n v="92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6"/>
    <s v="7th"/>
    <x v="9"/>
    <d v="2023-09-11T00:00:00"/>
    <n v="0"/>
    <n v="0"/>
    <s v="Ship"/>
    <s v="STOP"/>
    <s v=""/>
    <d v="2023-10-04T00:00:00"/>
    <s v=""/>
    <d v="2023-10-04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7-21T00:00:00"/>
    <s v="_x000a_"/>
    <d v="2023-07-21T00:00:00"/>
    <s v=""/>
    <d v="2023-04-11T00:00:00"/>
    <s v=""/>
    <n v="0"/>
    <s v=""/>
    <s v=""/>
    <s v=""/>
    <d v="2023-09-01T00:00:00"/>
    <s v=""/>
    <d v="2023-09-01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7-10T19:34:54"/>
    <s v="plnprp20615bl01PrdplnSend"/>
    <s v=""/>
    <s v="Fix Flag Update"/>
    <x v="0"/>
    <x v="90"/>
    <d v="2023-09-13T00:00:00"/>
    <d v="2023-07-21T00:00:00"/>
    <s v="Y"/>
    <n v="54"/>
    <m/>
    <n v="54"/>
    <n v="0"/>
    <m/>
    <x v="0"/>
  </r>
  <r>
    <n v="93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7"/>
    <s v="8th"/>
    <x v="9"/>
    <d v="2023-09-04T00:00:00"/>
    <n v="1300"/>
    <n v="3380"/>
    <s v="Ship"/>
    <s v="Ph3(Adj)"/>
    <s v=""/>
    <d v="2023-10-15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750"/>
    <s v="F2723-0005122128-009"/>
    <s v="05 : Vendor Accepted"/>
    <s v=""/>
    <s v=""/>
    <s v=""/>
    <s v=""/>
    <s v=""/>
    <s v=""/>
    <s v=""/>
    <n v="0"/>
    <s v=""/>
    <s v=""/>
    <s v=""/>
    <d v="2023-08-08T00:00:00"/>
    <s v="(23/07/25)_x000a_"/>
    <d v="2023-07-14T00:00:00"/>
    <s v=""/>
    <d v="2023-03-23T00:00:00"/>
    <s v=""/>
    <n v="0"/>
    <s v=""/>
    <s v=""/>
    <s v=""/>
    <d v="2023-09-12T00:00:00"/>
    <s v="(23/08/30)"/>
    <d v="2023-08-25T00:00:00"/>
    <s v=""/>
    <d v="2023-03-23T00:00:00"/>
    <s v=""/>
    <n v="0"/>
    <s v=""/>
    <s v=""/>
    <n v="36"/>
    <n v="18"/>
    <n v="18"/>
    <n v="24"/>
    <n v="0"/>
    <s v="Y"/>
    <s v="N"/>
    <s v=""/>
    <s v=""/>
    <s v="2023/09/24"/>
    <n v="7"/>
    <n v="14"/>
    <s v="IN"/>
    <s v="IN"/>
    <s v="N"/>
    <d v="2022-12-15T08:47:58"/>
    <s v="00651092"/>
    <s v="KAWASAKI Kenta[FRIN:Production Planning](川﨑 健太)"/>
    <s v="Production Plan Excel"/>
    <d v="2023-07-12T11:01:17"/>
    <s v="plnprp20615bl01PrdplnSend"/>
    <s v=""/>
    <s v="Fix Flag Update"/>
    <x v="1"/>
    <x v="90"/>
    <d v="2023-09-24T00:00:00"/>
    <d v="2023-08-08T00:00:00"/>
    <s v="Y"/>
    <n v="47"/>
    <m/>
    <n v="47"/>
    <n v="61100"/>
    <m/>
    <x v="3"/>
  </r>
  <r>
    <n v="93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5"/>
    <s v="9th"/>
    <x v="9"/>
    <d v="2023-09-25T00:00:00"/>
    <n v="0"/>
    <n v="0"/>
    <s v="Ship"/>
    <s v="STOP"/>
    <s v=""/>
    <d v="2023-10-19T00:00:00"/>
    <s v=""/>
    <d v="2023-10-19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04T00:00:00"/>
    <s v="_x000a_"/>
    <d v="2023-08-04T00:00:00"/>
    <s v=""/>
    <d v="2023-04-12T00:00:00"/>
    <s v=""/>
    <n v="0"/>
    <s v=""/>
    <s v=""/>
    <s v=""/>
    <d v="2023-09-15T00:00:00"/>
    <s v=""/>
    <d v="2023-09-15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09-28T00:00:00"/>
    <d v="2023-08-04T00:00:00"/>
    <s v="Y"/>
    <n v="55"/>
    <m/>
    <n v="55"/>
    <n v="0"/>
    <m/>
    <x v="0"/>
  </r>
  <r>
    <n v="93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4"/>
    <s v="10th-1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8T00:00:00"/>
    <s v=""/>
    <d v="2023-04-12T00:00:00"/>
    <s v=""/>
    <n v="0"/>
    <s v=""/>
    <s v=""/>
    <s v=""/>
    <d v="2023-09-29T00:00:00"/>
    <s v=""/>
    <d v="2023-09-29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6"/>
    <s v="10th-2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9T00:00:00"/>
    <s v=""/>
    <d v="2023-09-29T00:00:00"/>
    <s v=""/>
    <d v="2023-04-20T00:00:00"/>
    <s v=""/>
    <n v="0"/>
    <s v=""/>
    <s v=""/>
    <n v="36"/>
    <n v="18"/>
    <n v="18"/>
    <n v="24"/>
    <n v="40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34593"/>
    <s v="11th"/>
    <x v="7"/>
    <d v="2023-10-16T00:00:00"/>
    <n v="0"/>
    <n v="0"/>
    <s v="Ship"/>
    <s v="STOP"/>
    <s v=""/>
    <d v="2023-11-08T00:00:00"/>
    <s v=""/>
    <d v="2023-11-08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8-18T00:00:00"/>
    <s v="_x000a_"/>
    <d v="2023-08-18T00:00:00"/>
    <s v=""/>
    <d v="2023-05-09T00:00:00"/>
    <s v=""/>
    <n v="0"/>
    <s v=""/>
    <s v=""/>
    <s v=""/>
    <d v="2023-10-06T00:00:00"/>
    <s v=""/>
    <d v="2023-10-06T00:00:00"/>
    <s v=""/>
    <d v="2023-05-04T00:00:00"/>
    <s v=""/>
    <n v="0"/>
    <s v=""/>
    <s v=""/>
    <n v="36"/>
    <n v="18"/>
    <n v="18"/>
    <n v="24"/>
    <n v="560"/>
    <s v="Y"/>
    <s v="N"/>
    <s v=""/>
    <s v=""/>
    <s v=""/>
    <n v="7"/>
    <n v="14"/>
    <s v="IN"/>
    <s v="IN"/>
    <s v="N"/>
    <d v="2023-05-04T23:30:39"/>
    <s v="APIPRM223"/>
    <s v=""/>
    <s v="Automatic Planning"/>
    <d v="2023-05-22T23:30:31"/>
    <s v="APIPRM223"/>
    <s v=""/>
    <s v="Automatic Planning"/>
    <x v="0"/>
    <x v="90"/>
    <d v="2023-10-18T00:00:00"/>
    <d v="2023-08-18T00:00:00"/>
    <s v="Y"/>
    <n v="61"/>
    <m/>
    <n v="61"/>
    <n v="0"/>
    <m/>
    <x v="0"/>
  </r>
  <r>
    <n v="93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21187"/>
    <s v="12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s v=""/>
    <s v=""/>
    <n v="0"/>
    <s v=""/>
    <s v=""/>
    <s v=""/>
    <d v="2023-08-25T00:00:00"/>
    <s v="_x000a_"/>
    <d v="2023-08-25T00:00:00"/>
    <s v=""/>
    <d v="2023-05-10T00:00:00"/>
    <s v=""/>
    <n v="0"/>
    <s v=""/>
    <s v=""/>
    <s v=""/>
    <d v="2023-10-06T00:00:00"/>
    <s v=""/>
    <d v="2023-10-06T00:00:00"/>
    <s v=""/>
    <d v="2023-04-26T00:00:00"/>
    <s v=""/>
    <n v="0"/>
    <s v=""/>
    <s v=""/>
    <n v="36"/>
    <n v="18"/>
    <n v="18"/>
    <n v="24"/>
    <n v="1"/>
    <s v="Y"/>
    <s v="N"/>
    <s v=""/>
    <s v=""/>
    <s v="2023/10/25"/>
    <n v="7"/>
    <n v="14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0"/>
    <x v="90"/>
    <d v="2023-10-25T00:00:00"/>
    <d v="2023-08-25T00:00:00"/>
    <s v="Y"/>
    <n v="61"/>
    <m/>
    <n v="61"/>
    <n v="0"/>
    <m/>
    <x v="0"/>
  </r>
  <r>
    <n v="93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3"/>
    <s v="13th-1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25T00:00:00"/>
    <s v="_x000a_"/>
    <d v="2023-08-25T00:00:00"/>
    <s v=""/>
    <d v="2023-04-12T00:00:00"/>
    <s v=""/>
    <n v="0"/>
    <s v=""/>
    <s v=""/>
    <s v=""/>
    <d v="2023-10-13T00:00:00"/>
    <s v=""/>
    <d v="2023-10-13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5"/>
    <s v="13th-2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25T00:00:00"/>
    <s v="_x000a_"/>
    <d v="2023-08-25T00:00:00"/>
    <s v=""/>
    <d v="2023-04-26T00:00:00"/>
    <s v=""/>
    <n v="0"/>
    <s v=""/>
    <s v=""/>
    <s v=""/>
    <d v="2023-10-13T00:00:00"/>
    <s v=""/>
    <d v="2023-10-13T00:00:00"/>
    <s v=""/>
    <d v="2023-04-20T00:00:00"/>
    <s v=""/>
    <n v="0"/>
    <s v=""/>
    <s v=""/>
    <n v="36"/>
    <n v="18"/>
    <n v="18"/>
    <n v="24"/>
    <n v="41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493336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0T00:00:00"/>
    <s v=""/>
    <n v="0"/>
    <s v=""/>
    <s v=""/>
    <s v=""/>
    <d v="2023-03-24T00:00:00"/>
    <s v="23/03/24"/>
    <d v="2023-03-14T00:00:00"/>
    <s v=""/>
    <d v="2022-12-25T00:00:00"/>
    <s v=""/>
    <n v="0"/>
    <s v=""/>
    <s v=""/>
    <s v=""/>
    <s v=""/>
    <s v="(23/04/04)"/>
    <s v=""/>
    <s v=""/>
    <d v="2022-11-10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2-11-11T00:26:59"/>
    <s v="APIPRM223"/>
    <s v=""/>
    <s v="Automatic Planning"/>
    <d v="2023-05-16T08:15:10"/>
    <s v="plnprp20615bl01PrdplnSend"/>
    <s v=""/>
    <s v="Fix Flag Update"/>
    <x v="0"/>
    <x v="87"/>
    <d v="2023-08-08T00:00:00"/>
    <d v="2023-04-04T00:00:00"/>
    <s v="Past"/>
    <n v="126"/>
    <m/>
    <n v="126"/>
    <n v="0"/>
    <m/>
    <x v="0"/>
  </r>
  <r>
    <n v="93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7355"/>
    <s v="2nd-1"/>
    <x v="5"/>
    <d v="2023-08-07T00:00:00"/>
    <n v="0"/>
    <n v="0"/>
    <s v="Ship"/>
    <s v="Ph2"/>
    <s v=""/>
    <d v="2023-09-15T00:00:00"/>
    <s v=""/>
    <s v=""/>
    <s v=""/>
    <s v="23/05/16"/>
    <s v=""/>
    <s v=""/>
    <s v=""/>
    <s v=""/>
    <n v="0"/>
    <s v=""/>
    <s v=""/>
    <s v=""/>
    <d v="2023-04-04T00:00:00"/>
    <s v="23/04/04"/>
    <d v="2023-05-02T00:00:00"/>
    <s v=""/>
    <d v="2023-02-22T00:00:00"/>
    <s v=""/>
    <n v="0"/>
    <s v=""/>
    <s v=""/>
    <s v=""/>
    <s v=""/>
    <s v="(23/06/13)"/>
    <s v=""/>
    <s v=""/>
    <s v=""/>
    <s v=""/>
    <n v="0"/>
    <s v=""/>
    <s v=""/>
    <s v=""/>
    <d v="2023-06-13T00:00:00"/>
    <s v="23/06/13_x000a_"/>
    <d v="2023-06-13T00:00:00"/>
    <s v=""/>
    <d v="2023-04-25T00:00:00"/>
    <s v=""/>
    <n v="0"/>
    <s v=""/>
    <s v=""/>
    <s v=""/>
    <d v="2023-07-18T00:00:00"/>
    <s v="23/07/18"/>
    <d v="2023-07-18T00:00:00"/>
    <s v=""/>
    <d v="2023-04-25T00:00:00"/>
    <s v=""/>
    <n v="0"/>
    <s v=""/>
    <s v=""/>
    <n v="36"/>
    <n v="24"/>
    <n v="24"/>
    <n v="12"/>
    <n v="0"/>
    <s v="Y"/>
    <s v="N"/>
    <s v=""/>
    <s v=""/>
    <s v="2023/08/31"/>
    <n v="7"/>
    <n v="0"/>
    <s v="IN"/>
    <s v="VN"/>
    <s v="N"/>
    <d v="2022-12-24T00:23:33"/>
    <s v="00651092"/>
    <s v="KAWASAKI Kenta[FRIN:Production Planning](川﨑 健太)"/>
    <s v="Production Plan Excel"/>
    <d v="2023-06-20T19:38:37"/>
    <s v="plnprp20615bl01PrdplnSend"/>
    <s v=""/>
    <s v="Fix Flag Update"/>
    <x v="1"/>
    <x v="87"/>
    <d v="2023-09-08T00:00:00"/>
    <d v="2023-06-13T00:00:00"/>
    <s v="Past"/>
    <n v="87"/>
    <m/>
    <n v="87"/>
    <n v="0"/>
    <m/>
    <x v="2"/>
  </r>
  <r>
    <n v="94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59337"/>
    <s v="2nd-2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3-03-23T00:00:00"/>
    <s v=""/>
    <n v="0"/>
    <s v=""/>
    <s v=""/>
    <s v=""/>
    <s v=""/>
    <s v=""/>
    <d v="2023-05-02T00:00:00"/>
    <s v=""/>
    <d v="2023-03-23T00:00:00"/>
    <s v=""/>
    <n v="0"/>
    <s v=""/>
    <s v=""/>
    <s v=""/>
    <s v=""/>
    <s v=""/>
    <s v=""/>
    <s v=""/>
    <d v="2023-03-23T00:00:00"/>
    <s v=""/>
    <n v="0"/>
    <s v=""/>
    <s v=""/>
    <s v=""/>
    <s v=""/>
    <s v="_x000a_"/>
    <d v="2023-06-13T00:00:00"/>
    <s v=""/>
    <d v="2023-03-23T00:00:00"/>
    <s v=""/>
    <n v="0"/>
    <s v=""/>
    <s v=""/>
    <s v=""/>
    <s v=""/>
    <s v=""/>
    <d v="2023-07-18T00:00:00"/>
    <s v=""/>
    <d v="2023-03-23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VN"/>
    <s v="N"/>
    <d v="2023-03-23T23:35:51"/>
    <s v="APIPRM223"/>
    <s v=""/>
    <s v="Automatic Planning"/>
    <d v="2023-05-16T08:15:10"/>
    <s v="plnprp20615bl01PrdplnSend"/>
    <s v=""/>
    <s v="Fix Flag Update"/>
    <x v="1"/>
    <x v="87"/>
    <d v="2023-09-08T00:00:00"/>
    <s v=""/>
    <s v="Y"/>
    <s v=""/>
    <m/>
    <s v=""/>
    <s v=""/>
    <m/>
    <x v="2"/>
  </r>
  <r>
    <n v="94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62989"/>
    <s v="3rd"/>
    <x v="9"/>
    <d v="2023-09-04T00:00:00"/>
    <n v="0"/>
    <n v="0"/>
    <s v="Ship"/>
    <s v="Ph2"/>
    <s v=""/>
    <d v="2023-09-30T00:00:00"/>
    <s v=""/>
    <s v=""/>
    <s v=""/>
    <s v=""/>
    <s v=""/>
    <s v=""/>
    <s v=""/>
    <s v=""/>
    <n v="0"/>
    <s v=""/>
    <s v=""/>
    <s v=""/>
    <d v="2023-04-25T00:00:00"/>
    <s v="23/04/25"/>
    <d v="2023-05-30T00:00:00"/>
    <s v=""/>
    <d v="2023-04-05T00:00:00"/>
    <s v=""/>
    <n v="0"/>
    <s v=""/>
    <s v=""/>
    <s v=""/>
    <s v=""/>
    <s v=""/>
    <s v=""/>
    <s v=""/>
    <s v=""/>
    <s v=""/>
    <n v="0"/>
    <s v=""/>
    <s v=""/>
    <s v=""/>
    <d v="2023-05-16T00:00:00"/>
    <s v="_x000a_"/>
    <d v="2023-07-18T00:00:00"/>
    <s v=""/>
    <d v="2023-04-05T00:00:00"/>
    <s v=""/>
    <n v="0"/>
    <s v=""/>
    <s v=""/>
    <s v=""/>
    <d v="2023-06-06T00:00:00"/>
    <s v=""/>
    <d v="2023-08-15T00:00:00"/>
    <s v=""/>
    <d v="2023-04-05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VN"/>
    <s v="N"/>
    <d v="2023-03-27T14:05:03"/>
    <s v="00580978"/>
    <s v="SHENG Wei[FRSH:PDSH Cut and Sewn Apparel Production MD](盛 伟)"/>
    <s v="Production Plan Excel"/>
    <d v="2023-05-16T08:15:10"/>
    <s v="plnprp20615bl01PrdplnSend"/>
    <s v=""/>
    <s v="Fix Flag Update"/>
    <x v="1"/>
    <x v="87"/>
    <d v="2023-09-23T00:00:00"/>
    <d v="2023-05-16T00:00:00"/>
    <s v="Past"/>
    <n v="130"/>
    <m/>
    <n v="130"/>
    <n v="0"/>
    <m/>
    <x v="2"/>
  </r>
  <r>
    <n v="94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3015"/>
    <s v="4th"/>
    <x v="7"/>
    <d v="2023-10-16T00:00:00"/>
    <n v="0"/>
    <n v="0"/>
    <s v="Ship"/>
    <s v="Ph2"/>
    <s v=""/>
    <d v="2023-10-28T00:00:00"/>
    <s v=""/>
    <d v="2023-10-28T00:00:00"/>
    <s v=""/>
    <s v="23/08/22"/>
    <s v=""/>
    <s v=""/>
    <d v="2022-12-22T00:00:00"/>
    <s v=""/>
    <n v="0"/>
    <s v=""/>
    <s v=""/>
    <s v=""/>
    <s v=""/>
    <s v="23/08/22"/>
    <d v="2023-09-01T00:00:00"/>
    <s v=""/>
    <d v="2022-12-25T00:00:00"/>
    <s v=""/>
    <n v="0"/>
    <s v=""/>
    <s v=""/>
    <s v=""/>
    <s v=""/>
    <s v="(23/09/22)"/>
    <s v=""/>
    <s v=""/>
    <d v="2022-12-22T00:00:00"/>
    <s v=""/>
    <n v="0"/>
    <s v=""/>
    <s v=""/>
    <s v=""/>
    <s v=""/>
    <s v="23/09/22_x000a_"/>
    <d v="2023-09-29T00:00:00"/>
    <s v=""/>
    <d v="2022-12-25T00:00:00"/>
    <s v=""/>
    <n v="0"/>
    <s v=""/>
    <s v=""/>
    <s v=""/>
    <s v=""/>
    <s v="23/10/02"/>
    <d v="2023-10-06T00:00:00"/>
    <s v=""/>
    <d v="2022-12-25T00:00:00"/>
    <s v=""/>
    <n v="0"/>
    <s v=""/>
    <s v=""/>
    <n v="36"/>
    <n v="24"/>
    <n v="24"/>
    <n v="12"/>
    <n v="0"/>
    <s v="Y"/>
    <s v="N"/>
    <s v=""/>
    <s v=""/>
    <s v="2023/10/21"/>
    <n v="7"/>
    <n v="0"/>
    <s v="IN"/>
    <s v="VN"/>
    <s v="N"/>
    <d v="2022-12-22T23:54:07"/>
    <s v="APIPRM223"/>
    <s v=""/>
    <s v="Automatic Planning"/>
    <d v="2023-05-16T08:15:10"/>
    <s v="plnprp20615bl01PrdplnSend"/>
    <s v=""/>
    <s v="Fix Flag Update"/>
    <x v="1"/>
    <x v="87"/>
    <d v="2023-10-21T00:00:00"/>
    <s v=""/>
    <s v="Y"/>
    <s v=""/>
    <m/>
    <s v=""/>
    <s v=""/>
    <m/>
    <x v="2"/>
  </r>
  <r>
    <n v="94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1488"/>
    <n v="1488"/>
    <n v="0"/>
    <n v="0"/>
    <n v="0"/>
    <d v="2023-08-28T00:00:00"/>
    <s v="Pub"/>
    <d v="2023-04-11T00:00:00"/>
    <d v="2024-02-28T00:00:00"/>
    <d v="2024-03-31T00:00:00"/>
    <x v="1"/>
    <n v="85491500"/>
    <s v="1st"/>
    <x v="4"/>
    <d v="2023-06-05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1T00:00:00"/>
    <s v="_x000a_"/>
    <s v=""/>
    <s v=""/>
    <s v=""/>
    <d v="2023-04-11T00:00:00"/>
    <n v="744"/>
    <s v="T3623-460295-002"/>
    <s v="33 : Approval Not Required"/>
    <s v=""/>
    <d v="2023-05-09T00:00:00"/>
    <s v=""/>
    <s v=""/>
    <s v=""/>
    <s v="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3-04-11T06:27:36"/>
    <s v="00923120"/>
    <s v="HE Tongxin[FRSH:PDSH Production Planning](何 童欣)"/>
    <s v="Production Plan Excel"/>
    <d v="2023-05-16T08:15:10"/>
    <s v="plnprp20615bl01PrdplnSend"/>
    <s v=""/>
    <s v="Fix Flag Update"/>
    <x v="0"/>
    <x v="88"/>
    <d v="2023-08-08T00:00:00"/>
    <d v="2023-04-11T00:00:00"/>
    <s v="Past"/>
    <n v="119"/>
    <m/>
    <n v="119"/>
    <n v="0"/>
    <m/>
    <x v="0"/>
  </r>
  <r>
    <n v="94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1490.0"/>
    <s v="36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300"/>
    <n v="1300"/>
    <n v="0"/>
    <n v="0"/>
    <n v="0"/>
    <d v="2023-08-28T00:00:00"/>
    <s v="Pub"/>
    <s v=""/>
    <d v="2024-02-28T00:00:00"/>
    <d v="2024-02-28T00:00:00"/>
    <x v="1"/>
    <n v="85315849"/>
    <s v="1st"/>
    <x v="8"/>
    <d v="2023-07-03T00:00:00"/>
    <n v="0"/>
    <n v="0"/>
    <s v="Ship"/>
    <s v="STOP"/>
    <s v="●"/>
    <d v="2023-08-15T00:00:00"/>
    <s v=""/>
    <d v="2023-08-15T00:00:00"/>
    <s v=""/>
    <s v="23/03/07"/>
    <d v="2023-07-21T00:00:00"/>
    <s v=""/>
    <d v="2023-02-21T00:00:00"/>
    <s v=""/>
    <n v="0"/>
    <s v=""/>
    <s v=""/>
    <s v=""/>
    <d v="2023-03-24T00:00:00"/>
    <s v="23/03/24"/>
    <d v="2023-04-18T00:00:00"/>
    <s v=""/>
    <d v="2023-01-31T00:00:00"/>
    <s v=""/>
    <n v="0"/>
    <s v=""/>
    <s v=""/>
    <s v=""/>
    <s v=""/>
    <s v="(23/04/04)"/>
    <s v=""/>
    <s v=""/>
    <d v="2023-01-31T00:00:00"/>
    <s v=""/>
    <n v="0"/>
    <s v=""/>
    <s v=""/>
    <s v=""/>
    <d v="2023-04-04T00:00:00"/>
    <s v="23/04/04_x000a_"/>
    <d v="2023-05-30T00:00:00"/>
    <s v=""/>
    <d v="2023-01-31T00:00:00"/>
    <s v=""/>
    <n v="0"/>
    <s v=""/>
    <s v=""/>
    <s v=""/>
    <d v="2023-05-09T00:00:00"/>
    <s v="23/05/02"/>
    <d v="2023-06-20T00:00:00"/>
    <s v=""/>
    <d v="2023-01-31T00:00:00"/>
    <s v=""/>
    <n v="0"/>
    <s v=""/>
    <s v=""/>
    <n v="36"/>
    <n v="24"/>
    <n v="24"/>
    <n v="12"/>
    <n v="0"/>
    <s v="Y"/>
    <s v="N"/>
    <s v=""/>
    <s v=""/>
    <s v="2023/08/08"/>
    <n v="7"/>
    <n v="0"/>
    <s v="IN"/>
    <s v="VN"/>
    <s v="N"/>
    <d v="2023-01-31T23:46:06"/>
    <s v="APIPRM223"/>
    <s v=""/>
    <s v="Automatic Planning"/>
    <d v="2023-05-23T13:51:11"/>
    <s v="00410202"/>
    <s v="ZHU Yan[FRSH:PDSH Production Planning](朱 燕)"/>
    <s v="Production Plan Excel"/>
    <x v="0"/>
    <x v="89"/>
    <d v="2023-08-08T00:00:00"/>
    <d v="2023-04-04T00:00:00"/>
    <s v="Past"/>
    <n v="126"/>
    <m/>
    <n v="126"/>
    <n v="0"/>
    <m/>
    <x v="0"/>
  </r>
  <r>
    <n v="94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87354"/>
    <s v="1st"/>
    <x v="1"/>
    <d v="2023-03-06T00:00:00"/>
    <n v="3096"/>
    <n v="743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96"/>
    <s v="T3623-459786-001"/>
    <s v="15 : Vendor Accepted(Updated)"/>
    <s v=""/>
    <d v="2023-02-14T00:00:00"/>
    <s v="23/02/14"/>
    <s v=""/>
    <s v=""/>
    <s v=""/>
    <d v="2023-02-09T00:00:00"/>
    <n v="3096"/>
    <s v="P3623-459786-002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4-23T00:00:00"/>
    <d v="2022-12-27T00:00:00"/>
    <s v="Past"/>
    <n v="117"/>
    <m/>
    <n v="117"/>
    <n v="362232"/>
    <m/>
    <x v="2"/>
  </r>
  <r>
    <n v="94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149736"/>
    <s v="2nd"/>
    <x v="6"/>
    <d v="2023-05-01T00:00:00"/>
    <n v="0"/>
    <n v="0"/>
    <s v="Ship"/>
    <s v="Ph1"/>
    <s v=""/>
    <d v="2023-06-15T00:00:00"/>
    <s v=""/>
    <d v="2023-06-15T00:00:00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d v="2023-03-14T00:00:00"/>
    <s v="_x000a_"/>
    <s v=""/>
    <s v=""/>
    <d v="2022-12-15T00:00:00"/>
    <s v=""/>
    <n v="0"/>
    <s v=""/>
    <s v=""/>
    <s v=""/>
    <d v="2023-03-28T00:00:00"/>
    <s v=""/>
    <s v=""/>
    <s v=""/>
    <d v="2022-12-15T00:00:00"/>
    <s v=""/>
    <n v="0"/>
    <s v=""/>
    <s v=""/>
    <n v="36"/>
    <n v="24"/>
    <n v="24"/>
    <n v="12"/>
    <n v="0"/>
    <s v="Y"/>
    <s v="N"/>
    <s v=""/>
    <s v=""/>
    <s v="2023/06/08"/>
    <n v="7"/>
    <n v="0"/>
    <s v="IN"/>
    <s v="IN"/>
    <s v="N"/>
    <d v="2022-12-16T00:13:38"/>
    <s v="APIPRM223"/>
    <s v=""/>
    <s v="Automatic Planning"/>
    <d v="2023-05-22T23:30:33"/>
    <s v="APIPRM223"/>
    <s v=""/>
    <s v="Automatic Planning"/>
    <x v="1"/>
    <x v="83"/>
    <d v="2023-06-08T00:00:00"/>
    <d v="2023-03-14T00:00:00"/>
    <s v="Past"/>
    <n v="86"/>
    <m/>
    <n v="86"/>
    <n v="0"/>
    <m/>
    <x v="2"/>
  </r>
  <r>
    <n v="94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69975"/>
    <s v="3rd"/>
    <x v="4"/>
    <d v="2023-06-05T00:00:00"/>
    <n v="3000"/>
    <n v="72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3-21T00:00:00"/>
    <s v="23/03/21"/>
    <d v="2023-03-21T00:00:00"/>
    <s v=""/>
    <d v="2023-02-09T00:00:00"/>
    <d v="2023-03-16T00:00:00"/>
    <n v="3000"/>
    <s v="F3623-0005128330-005"/>
    <s v="05 : Vendor Accepted"/>
    <s v=""/>
    <s v=""/>
    <s v=""/>
    <s v=""/>
    <s v=""/>
    <s v=""/>
    <s v=""/>
    <n v="0"/>
    <s v=""/>
    <s v=""/>
    <s v=""/>
    <d v="2023-04-04T00:00:00"/>
    <s v="_x000a_"/>
    <d v="2023-05-09T00:00:00"/>
    <s v=""/>
    <d v="2023-02-09T00:00:00"/>
    <d v="2023-03-31T00:00:00"/>
    <n v="3000"/>
    <s v="T3623-459786-003"/>
    <s v="05 : Vendor Accepted"/>
    <s v=""/>
    <d v="2023-04-25T00:00:00"/>
    <s v=""/>
    <d v="2023-06-20T00:00:00"/>
    <s v=""/>
    <d v="2022-12-25T00:00:00"/>
    <d v="2023-04-20T00:00:00"/>
    <n v="3000"/>
    <s v="P3623-459786-003"/>
    <s v="05 : Vendor Accepted"/>
    <n v="36"/>
    <n v="24"/>
    <n v="24"/>
    <n v="12"/>
    <n v="0"/>
    <s v="Y"/>
    <s v="N"/>
    <s v=""/>
    <s v=""/>
    <s v="2023/07/08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7-08T00:00:00"/>
    <d v="2023-04-04T00:00:00"/>
    <s v="Past"/>
    <n v="95"/>
    <m/>
    <n v="95"/>
    <n v="285000"/>
    <m/>
    <x v="2"/>
  </r>
  <r>
    <n v="94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480557"/>
    <s v="1st"/>
    <x v="8"/>
    <d v="2023-07-31T00:00:00"/>
    <n v="720"/>
    <n v="1728"/>
    <s v="Ship"/>
    <s v="Ph3(Adj)"/>
    <s v=""/>
    <d v="2023-08-09T00:00:00"/>
    <s v=""/>
    <d v="2023-08-09T00:00:00"/>
    <s v=""/>
    <s v=""/>
    <s v=""/>
    <s v=""/>
    <d v="2023-04-04T00:00:00"/>
    <s v=""/>
    <n v="0"/>
    <s v=""/>
    <s v=""/>
    <s v=""/>
    <d v="2023-07-04T00:00:00"/>
    <s v="23/07/04"/>
    <d v="2023-05-26T00:00:00"/>
    <s v=""/>
    <d v="2023-04-10T00:00:00"/>
    <d v="2023-06-13T00:00:00"/>
    <n v="1064"/>
    <s v="F3623-0005128330-006"/>
    <s v="05 : Vendor Accepted"/>
    <s v=""/>
    <s v=""/>
    <s v=""/>
    <s v=""/>
    <s v=""/>
    <d v="2023-04-04T00:00:00"/>
    <s v=""/>
    <n v="0"/>
    <s v=""/>
    <s v=""/>
    <s v=""/>
    <d v="2023-07-13T00:00:00"/>
    <s v="23/07/13_x000a_"/>
    <d v="2023-07-05T00:00:00"/>
    <s v=""/>
    <d v="2023-04-10T00:00:00"/>
    <d v="2023-07-12T00:00:00"/>
    <n v="720"/>
    <s v="T3623-459786-005"/>
    <s v="33 : Approval Not Required"/>
    <s v=""/>
    <d v="2023-07-21T00:00:00"/>
    <s v="23/07/13"/>
    <d v="2023-07-21T00:00:00"/>
    <s v=""/>
    <d v="2023-04-04T00:00:00"/>
    <s v=""/>
    <n v="0"/>
    <s v="P3623-459786-005"/>
    <s v=""/>
    <n v="36"/>
    <n v="24"/>
    <n v="24"/>
    <n v="12"/>
    <n v="0"/>
    <s v="Y"/>
    <s v="N"/>
    <s v=""/>
    <s v=""/>
    <s v=""/>
    <n v="7"/>
    <n v="0"/>
    <s v="IN"/>
    <s v="IN"/>
    <s v="N"/>
    <d v="2023-04-05T07:43:10"/>
    <s v="APIPRM223"/>
    <s v=""/>
    <s v="Automatic Planning"/>
    <d v="2023-07-12T06:22:52"/>
    <s v="00161765"/>
    <s v="SUGISAKI Keiko[UQJP:Global Merchandising Planning Global](杉崎 圭子)"/>
    <s v="Update From PO"/>
    <x v="1"/>
    <x v="83"/>
    <d v="2023-08-02T00:00:00"/>
    <d v="2023-07-13T00:00:00"/>
    <s v="Y"/>
    <n v="20"/>
    <m/>
    <n v="20"/>
    <n v="14400"/>
    <m/>
    <x v="3"/>
  </r>
  <r>
    <n v="94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4"/>
    <s v="5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83"/>
    <d v="2023-09-08T00:00:00"/>
    <d v="2023-08-04T00:00:00"/>
    <s v="Y"/>
    <n v="35"/>
    <m/>
    <n v="35"/>
    <n v="0"/>
    <m/>
    <x v="3"/>
  </r>
  <r>
    <n v="95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36897"/>
    <s v="6th"/>
    <x v="9"/>
    <d v="2023-09-04T00:00:00"/>
    <n v="2000"/>
    <n v="4800"/>
    <s v="Ship"/>
    <s v="Ph3(Adj)"/>
    <s v=""/>
    <d v="2023-09-30T00:00:00"/>
    <s v=""/>
    <s v=""/>
    <s v=""/>
    <s v=""/>
    <s v=""/>
    <s v=""/>
    <s v=""/>
    <s v=""/>
    <n v="0"/>
    <s v=""/>
    <s v=""/>
    <s v=""/>
    <d v="2023-08-04T00:00:00"/>
    <s v="(23/07/21)"/>
    <d v="2023-07-21T00:00:00"/>
    <s v=""/>
    <d v="2022-12-25T00:00:00"/>
    <s v=""/>
    <n v="0"/>
    <s v=""/>
    <s v="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2-12-21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IN"/>
    <s v="N"/>
    <d v="2022-12-15T08:47:58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3T00:00:00"/>
    <d v="2023-09-01T00:00:00"/>
    <s v="Y"/>
    <n v="22"/>
    <m/>
    <n v="22"/>
    <n v="44000"/>
    <m/>
    <x v="3"/>
  </r>
  <r>
    <n v="95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NotPub"/>
    <s v=""/>
    <d v="2023-12-31T00:00:00"/>
    <d v="2024-01-31T00:00:00"/>
    <x v="3"/>
    <n v="85169976"/>
    <s v="7th"/>
    <x v="9"/>
    <d v="2023-09-04T00:00:00"/>
    <n v="1700"/>
    <n v="4080"/>
    <s v="Ship"/>
    <s v="Ph3(Add)"/>
    <s v=""/>
    <d v="2023-10-07T00:00:00"/>
    <s v=""/>
    <s v=""/>
    <s v=""/>
    <s v=""/>
    <s v=""/>
    <s v=""/>
    <s v=""/>
    <s v=""/>
    <n v="0"/>
    <s v=""/>
    <s v=""/>
    <s v=""/>
    <d v="2023-08-11T00:00:00"/>
    <s v=""/>
    <d v="2023-07-28T00:00:00"/>
    <s v=""/>
    <d v="2022-12-25T00:00:00"/>
    <s v=""/>
    <n v="0"/>
    <s v=""/>
    <s v=""/>
    <d v="2023-06-30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12"/>
    <n v="0"/>
    <s v="Y"/>
    <s v="N"/>
    <s v=""/>
    <s v=""/>
    <s v="2023/09/30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0"/>
    <x v="83"/>
    <d v="2023-09-30T00:00:00"/>
    <s v=""/>
    <s v="Y"/>
    <s v=""/>
    <m/>
    <s v=""/>
    <s v=""/>
    <m/>
    <x v="1"/>
  </r>
  <r>
    <n v="95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654375"/>
    <s v="8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22T00:00:00"/>
    <s v="23/08/22"/>
    <d v="2023-08-18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3"/>
    <d v="2023-10-16T00:00:00"/>
    <d v="2023-09-26T00:00:00"/>
    <s v="Y"/>
    <n v="20"/>
    <m/>
    <n v="20"/>
    <n v="6000"/>
    <m/>
    <x v="3"/>
  </r>
  <r>
    <n v="95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5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83"/>
    <d v="2023-11-08T00:00:00"/>
    <d v="2023-09-01T00:00:00"/>
    <s v="Y"/>
    <n v="68"/>
    <m/>
    <n v="68"/>
    <n v="0"/>
    <m/>
    <x v="3"/>
  </r>
  <r>
    <n v="95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7"/>
    <s v="1st"/>
    <x v="1"/>
    <d v="2023-03-06T00:00:00"/>
    <n v="480"/>
    <n v="115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d v="2022-12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2-12-26T00:00:00"/>
    <d v="2022-12-27T00:00:00"/>
    <n v="480"/>
    <s v="T3623-459786-002"/>
    <s v="15 : Vendor Accepted(Updated)"/>
    <s v=""/>
    <d v="2023-02-14T00:00:00"/>
    <s v="23/02/14"/>
    <s v=""/>
    <s v=""/>
    <d v="2022-12-26T00:00:00"/>
    <d v="2023-02-09T00:00:00"/>
    <n v="480"/>
    <s v="P3623-459786-001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4-23T00:00:00"/>
    <s v=""/>
    <s v="Y"/>
    <s v=""/>
    <m/>
    <s v=""/>
    <s v=""/>
    <m/>
    <x v="2"/>
  </r>
  <r>
    <n v="95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8"/>
    <s v="2nd"/>
    <x v="8"/>
    <d v="2023-07-03T00:00:00"/>
    <n v="500"/>
    <n v="1200"/>
    <s v="Ship"/>
    <s v="Ph3(Add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1T00:00:00"/>
    <n v="500"/>
    <s v="F3623-0005128940-005"/>
    <s v="05 : Vendor Accepted"/>
    <s v=""/>
    <s v=""/>
    <s v=""/>
    <s v=""/>
    <s v=""/>
    <s v=""/>
    <s v=""/>
    <n v="0"/>
    <s v=""/>
    <s v=""/>
    <s v=""/>
    <d v="2023-07-18T00:00:00"/>
    <s v="(23/07/11)_x000a_"/>
    <s v=""/>
    <s v=""/>
    <s v=""/>
    <s v=""/>
    <n v="0"/>
    <s v=""/>
    <s v=""/>
    <s v=""/>
    <d v="2023-07-27T00:00:00"/>
    <s v="(23/07/21)"/>
    <s v=""/>
    <s v=""/>
    <s v=""/>
    <s v=""/>
    <n v="0"/>
    <s v=""/>
    <s v=""/>
    <n v="36"/>
    <n v="24"/>
    <n v="24"/>
    <n v="12"/>
    <n v="0"/>
    <s v="Y"/>
    <s v="N"/>
    <s v=""/>
    <s v=""/>
    <s v="2023/08/08"/>
    <n v="7"/>
    <n v="0"/>
    <s v="IN"/>
    <s v="IN"/>
    <s v="N"/>
    <d v="2022-12-22T00:52:08"/>
    <s v="00651092"/>
    <s v="KAWASAKI Kenta[FRIN:Production Planning](川﨑 健太)"/>
    <s v="Production Plan Excel"/>
    <d v="2023-06-29T19:35:01"/>
    <s v="plnprp20615bl01PrdplnSend"/>
    <s v=""/>
    <s v="Fix Flag Update"/>
    <x v="0"/>
    <x v="84"/>
    <d v="2023-08-08T00:00:00"/>
    <d v="2023-07-18T00:00:00"/>
    <s v="Y"/>
    <n v="21"/>
    <m/>
    <n v="21"/>
    <n v="10500"/>
    <m/>
    <x v="1"/>
  </r>
  <r>
    <n v="95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224360"/>
    <s v="3rd"/>
    <x v="5"/>
    <d v="2023-08-07T00:00:00"/>
    <n v="660"/>
    <n v="1584"/>
    <s v="Ship"/>
    <s v="Ph2"/>
    <s v=""/>
    <d v="2023-08-05T00:00:00"/>
    <d v="2023-08-05T00:00:00"/>
    <s v=""/>
    <s v=""/>
    <s v=""/>
    <s v=""/>
    <s v=""/>
    <s v=""/>
    <s v=""/>
    <n v="0"/>
    <s v=""/>
    <s v=""/>
    <s v=""/>
    <d v="2023-03-07T00:00:00"/>
    <s v=""/>
    <d v="2023-03-07T00:00:00"/>
    <s v=""/>
    <d v="2023-02-09T00:00:00"/>
    <d v="2023-03-02T00:00:00"/>
    <n v="420"/>
    <s v="F3623-0005128940-004"/>
    <s v="05 : Vendor Accepted"/>
    <s v=""/>
    <s v=""/>
    <s v=""/>
    <s v=""/>
    <s v=""/>
    <s v=""/>
    <s v=""/>
    <n v="0"/>
    <s v=""/>
    <s v=""/>
    <s v=""/>
    <d v="2023-05-30T00:00:00"/>
    <s v="23/05/30_x000a_"/>
    <d v="2023-05-23T00:00:00"/>
    <s v=""/>
    <d v="2023-02-09T00:00:00"/>
    <d v="2023-05-26T00:00:00"/>
    <n v="660"/>
    <s v="T3623-459786-004"/>
    <s v="33 : Approval Not Required"/>
    <s v=""/>
    <d v="2023-07-04T00:00:00"/>
    <s v="23/06/20"/>
    <d v="2023-06-20T00:00:00"/>
    <s v=""/>
    <d v="2023-01-05T00:00:00"/>
    <d v="2023-07-05T00:00:00"/>
    <n v="660"/>
    <s v="P3623-459786-004"/>
    <s v="15 : Vendor Accepted(Updated)"/>
    <n v="36"/>
    <n v="24"/>
    <n v="24"/>
    <n v="12"/>
    <n v="0"/>
    <s v="Y"/>
    <s v="N"/>
    <s v=""/>
    <s v=""/>
    <s v=""/>
    <n v="7"/>
    <n v="0"/>
    <s v="IN"/>
    <s v="IN"/>
    <s v="N"/>
    <d v="2023-01-05T13:54:11"/>
    <s v="00651092"/>
    <s v="KAWASAKI Kenta[FRIN:Production Planning](川﨑 健太)"/>
    <s v="Production Plan Excel"/>
    <d v="2023-07-05T07:04:44"/>
    <s v="00553885"/>
    <s v="CHIBA Yohei[UQJP:Global Merchandising Planning Global](千葉 庸平)"/>
    <s v="Update From PO"/>
    <x v="1"/>
    <x v="84"/>
    <d v="2023-07-29T00:00:00"/>
    <d v="2023-05-30T00:00:00"/>
    <s v="Past"/>
    <n v="60"/>
    <m/>
    <n v="60"/>
    <n v="39600"/>
    <m/>
    <x v="2"/>
  </r>
  <r>
    <n v="95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6"/>
    <s v="4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84"/>
    <d v="2023-09-08T00:00:00"/>
    <d v="2023-08-04T00:00:00"/>
    <s v="Y"/>
    <n v="35"/>
    <m/>
    <n v="35"/>
    <n v="0"/>
    <m/>
    <x v="3"/>
  </r>
  <r>
    <n v="95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653976"/>
    <s v="5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01T00:00:00"/>
    <s v="23/08/01"/>
    <d v="2023-07-14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4"/>
    <d v="2023-10-16T00:00:00"/>
    <d v="2023-09-26T00:00:00"/>
    <s v="Y"/>
    <n v="20"/>
    <m/>
    <n v="20"/>
    <n v="6000"/>
    <m/>
    <x v="3"/>
  </r>
  <r>
    <n v="95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11T00:00:00"/>
    <s v=""/>
    <d v="2023-07-11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84"/>
    <d v="2023-11-08T00:00:00"/>
    <d v="2023-09-01T00:00:00"/>
    <s v="Y"/>
    <n v="68"/>
    <m/>
    <n v="68"/>
    <n v="0"/>
    <m/>
    <x v="3"/>
  </r>
  <r>
    <n v="96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4995767"/>
    <s v="1st"/>
    <x v="1"/>
    <d v="2023-03-06T00:00:00"/>
    <n v="1656"/>
    <n v="745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000"/>
    <s v="F3623-0005124940-005"/>
    <s v="05 : Vendor Accepted"/>
    <s v=""/>
    <s v=""/>
    <s v=""/>
    <s v=""/>
    <s v=""/>
    <s v=""/>
    <s v=""/>
    <n v="0"/>
    <s v=""/>
    <s v=""/>
    <s v=""/>
    <d v="2023-01-10T00:00:00"/>
    <s v="22/12/27_x000a_"/>
    <s v=""/>
    <s v=""/>
    <s v=""/>
    <d v="2023-01-13T00:00:00"/>
    <n v="1656"/>
    <s v="T3623-460333-001"/>
    <s v="05 : Vendor Accepted"/>
    <s v=""/>
    <d v="2023-02-10T00:00:00"/>
    <s v="23/01/03"/>
    <s v=""/>
    <s v=""/>
    <s v=""/>
    <d v="2023-03-28T00:00:00"/>
    <n v="1656"/>
    <s v="P3623-460333-003"/>
    <s v="99 : Closed"/>
    <n v="24"/>
    <n v="12"/>
    <n v="12"/>
    <n v="12"/>
    <n v="0"/>
    <s v="Y"/>
    <s v="N"/>
    <s v=""/>
    <s v="Need the manual update  BD - 1/10 &amp; PO - 1/17"/>
    <s v="2023/06/08"/>
    <n v="7"/>
    <n v="0"/>
    <s v="IN"/>
    <s v="IN"/>
    <s v="N"/>
    <d v="2022-11-18T11:38:15"/>
    <s v="00691381"/>
    <s v="MORITA SHUN[FRSH:PDSH Production Planning](森田 峻)"/>
    <s v="Production Plan Excel"/>
    <d v="2023-05-16T08:15:10"/>
    <s v="plnprp20615bl01PrdplnSend"/>
    <s v=""/>
    <s v="Fix Flag Update"/>
    <x v="1"/>
    <x v="67"/>
    <d v="2023-06-08T00:00:00"/>
    <d v="2023-01-10T00:00:00"/>
    <s v="Past"/>
    <n v="149"/>
    <m/>
    <n v="149"/>
    <n v="246744"/>
    <m/>
    <x v="2"/>
  </r>
  <r>
    <n v="96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264251"/>
    <s v="2nd"/>
    <x v="8"/>
    <d v="2023-07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2-14T00:00:00"/>
    <s v=""/>
    <d v="2023-02-21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d v="2023-04-11T00:00:00"/>
    <s v=""/>
    <d v="2023-01-15T00:00:00"/>
    <s v=""/>
    <n v="0"/>
    <s v=""/>
    <s v=""/>
    <s v=""/>
    <d v="2023-03-14T00:00:00"/>
    <s v="23/02/21"/>
    <d v="2023-04-25T00:00:00"/>
    <s v=""/>
    <d v="2023-01-15T00:00:00"/>
    <s v=""/>
    <n v="0"/>
    <s v=""/>
    <s v=""/>
    <n v="24"/>
    <n v="12"/>
    <n v="12"/>
    <n v="12"/>
    <n v="0"/>
    <s v="Y"/>
    <s v="N"/>
    <s v=""/>
    <s v=""/>
    <s v="2023/07/08"/>
    <n v="7"/>
    <n v="0"/>
    <s v="IN"/>
    <s v="IN"/>
    <s v="N"/>
    <d v="2023-01-14T07:34:22"/>
    <s v="00651092"/>
    <s v="KAWASAKI Kenta[FRIN:Production Planning](川﨑 健太)"/>
    <s v="Production Plan Excel"/>
    <d v="2023-05-16T08:15:10"/>
    <s v="plnprp20615bl01PrdplnSend"/>
    <s v=""/>
    <s v="Fix Flag Update"/>
    <x v="0"/>
    <x v="67"/>
    <d v="2023-07-08T00:00:00"/>
    <d v="2023-02-21T00:00:00"/>
    <s v="Past"/>
    <n v="137"/>
    <m/>
    <n v="137"/>
    <n v="0"/>
    <m/>
    <x v="0"/>
  </r>
  <r>
    <n v="96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223245"/>
    <s v="3rd"/>
    <x v="5"/>
    <d v="2023-08-07T00:00:00"/>
    <n v="700"/>
    <n v="3150"/>
    <s v="Ship"/>
    <s v="Ph3(Adj)"/>
    <s v=""/>
    <d v="2023-09-15T00:00:00"/>
    <s v=""/>
    <s v=""/>
    <s v=""/>
    <s v=""/>
    <s v=""/>
    <s v=""/>
    <s v=""/>
    <s v=""/>
    <n v="0"/>
    <s v=""/>
    <s v=""/>
    <s v=""/>
    <d v="2023-04-25T00:00:00"/>
    <s v="(23/05/30)"/>
    <d v="2023-06-02T00:00:00"/>
    <s v=""/>
    <d v="2023-04-13T00:00:00"/>
    <d v="2023-04-21T00:00:00"/>
    <n v="700"/>
    <s v="F3623-0005124940-006"/>
    <s v="05 : Vendor Accepted"/>
    <s v=""/>
    <s v=""/>
    <s v=""/>
    <s v=""/>
    <s v=""/>
    <s v=""/>
    <s v=""/>
    <n v="0"/>
    <s v=""/>
    <s v=""/>
    <s v=""/>
    <d v="2023-08-14T00:00:00"/>
    <s v="(23/08/17)_x000a_"/>
    <d v="2023-07-28T00:00:00"/>
    <s v=""/>
    <d v="2023-03-23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3-01-04T12:57:47"/>
    <s v="00651092"/>
    <s v="KAWASAKI Kenta[FRIN:Production Planning](川﨑 健太)"/>
    <s v="Production Plan Excel"/>
    <d v="2023-07-08T12:15:28"/>
    <s v="plnprp20501bl02PrdPlnDLAnsIf"/>
    <s v=""/>
    <s v="DL Answered(SPL)"/>
    <x v="1"/>
    <x v="67"/>
    <d v="2023-09-08T00:00:00"/>
    <d v="2023-08-14T00:00:00"/>
    <s v="Y"/>
    <n v="25"/>
    <m/>
    <n v="25"/>
    <n v="17500"/>
    <m/>
    <x v="3"/>
  </r>
  <r>
    <n v="96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513674"/>
    <s v="4th"/>
    <x v="9"/>
    <d v="2023-09-11T00:00:00"/>
    <n v="270"/>
    <n v="1215"/>
    <s v="Ship"/>
    <s v="Ph3(Stk)"/>
    <s v=""/>
    <d v="2023-09-20T00:00:00"/>
    <s v=""/>
    <d v="2023-09-20T00:00:00"/>
    <s v=""/>
    <s v=""/>
    <s v=""/>
    <s v=""/>
    <d v="2023-04-20T00:00:00"/>
    <s v=""/>
    <n v="0"/>
    <s v=""/>
    <s v=""/>
    <s v=""/>
    <d v="2023-06-16T00:00:00"/>
    <s v=""/>
    <d v="2023-06-16T00:00:00"/>
    <s v=""/>
    <d v="2023-04-26T00:00:00"/>
    <d v="2023-06-15T00:00:00"/>
    <n v="270"/>
    <s v="F3623-0005124940-007"/>
    <s v="05 : Vendor Accepted"/>
    <s v=""/>
    <s v=""/>
    <s v=""/>
    <s v=""/>
    <s v=""/>
    <d v="2023-04-20T00:00:00"/>
    <s v=""/>
    <n v="0"/>
    <s v=""/>
    <s v=""/>
    <s v=""/>
    <d v="2023-08-17T00:00:00"/>
    <s v="(23/08/22)_x000a_"/>
    <d v="2023-08-11T00:00:00"/>
    <s v=""/>
    <d v="2023-04-26T00:00:00"/>
    <s v=""/>
    <n v="0"/>
    <s v=""/>
    <s v=""/>
    <s v=""/>
    <d v="2023-08-31T00:00:00"/>
    <s v="(23/08/31)"/>
    <d v="2023-09-01T00:00:00"/>
    <s v=""/>
    <d v="2023-04-2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20T23:30:40"/>
    <s v="APIPRM223"/>
    <s v=""/>
    <s v="Automatic Planning"/>
    <d v="2023-07-08T12:15:28"/>
    <s v="plnprp20501bl02PrdPlnDLAnsIf"/>
    <s v=""/>
    <s v="DL Answered(SPL)"/>
    <x v="0"/>
    <x v="67"/>
    <d v="2023-09-13T00:00:00"/>
    <d v="2023-08-17T00:00:00"/>
    <s v="Y"/>
    <n v="27"/>
    <m/>
    <n v="27"/>
    <n v="7290"/>
    <m/>
    <x v="1"/>
  </r>
  <r>
    <n v="96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NotPub"/>
    <s v=""/>
    <d v="2023-12-31T00:00:00"/>
    <d v="2024-01-31T00:00:00"/>
    <x v="3"/>
    <n v="85473666"/>
    <s v="5th"/>
    <x v="9"/>
    <d v="2023-09-18T00:00:00"/>
    <n v="950"/>
    <n v="4275"/>
    <s v="Ship"/>
    <s v="Ph3(Add)"/>
    <s v=""/>
    <d v="2023-09-28T00:00:00"/>
    <s v=""/>
    <d v="2023-09-28T00:00:00"/>
    <s v=""/>
    <s v=""/>
    <s v=""/>
    <s v=""/>
    <d v="2023-03-30T00:00:00"/>
    <s v=""/>
    <n v="0"/>
    <s v=""/>
    <s v=""/>
    <s v=""/>
    <d v="2023-06-23T00:00:00"/>
    <s v=""/>
    <d v="2023-06-23T00:00:00"/>
    <d v="2023-08-04T00:00:00"/>
    <d v="2023-04-02T00:00:00"/>
    <s v=""/>
    <n v="0"/>
    <s v=""/>
    <s v=""/>
    <d v="2023-08-04T00:00:00"/>
    <s v=""/>
    <s v=""/>
    <s v=""/>
    <s v=""/>
    <d v="2023-03-30T00:00:00"/>
    <s v=""/>
    <n v="0"/>
    <s v=""/>
    <s v=""/>
    <s v=""/>
    <s v=""/>
    <s v="_x000a_"/>
    <d v="2023-07-28T00:00:00"/>
    <s v=""/>
    <d v="2023-03-30T00:00:00"/>
    <s v=""/>
    <n v="0"/>
    <s v=""/>
    <s v=""/>
    <s v=""/>
    <s v=""/>
    <s v=""/>
    <d v="2023-09-08T00:00:00"/>
    <s v=""/>
    <d v="2023-03-3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3-30T23:30:47"/>
    <s v="APIPRM223"/>
    <s v=""/>
    <s v="Automatic Planning"/>
    <d v="2023-06-26T19:36:17"/>
    <s v="plnprp20615bl01PrdplnSend"/>
    <s v=""/>
    <s v="Fix Flag Update"/>
    <x v="0"/>
    <x v="67"/>
    <d v="2023-09-21T00:00:00"/>
    <s v=""/>
    <s v="Y"/>
    <s v=""/>
    <m/>
    <s v=""/>
    <s v=""/>
    <m/>
    <x v="1"/>
  </r>
  <r>
    <n v="96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21208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8-17T00:00:00"/>
    <s v="_x000a_"/>
    <d v="2023-08-17T00:00:00"/>
    <s v=""/>
    <d v="2023-05-17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1"/>
    <x v="67"/>
    <d v="2023-10-09T00:00:00"/>
    <d v="2023-08-17T00:00:00"/>
    <s v="Y"/>
    <n v="53"/>
    <m/>
    <n v="53"/>
    <n v="0"/>
    <m/>
    <x v="3"/>
  </r>
  <r>
    <n v="96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08890"/>
    <s v="7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10-10T00:00:00"/>
    <s v="_x000a_"/>
    <d v="2023-07-28T00:00:00"/>
    <s v=""/>
    <d v="2023-04-18T00:00:00"/>
    <s v=""/>
    <n v="0"/>
    <s v=""/>
    <s v=""/>
    <s v=""/>
    <d v="2023-10-24T00:00:00"/>
    <s v=""/>
    <d v="2023-10-20T00:00:00"/>
    <s v=""/>
    <d v="2023-04-1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6-05T19:36:12"/>
    <s v="plnprp20615bl01PrdplnSend"/>
    <s v=""/>
    <s v="Fix Flag Update"/>
    <x v="0"/>
    <x v="67"/>
    <d v="2023-11-03T00:00:00"/>
    <d v="2023-10-10T00:00:00"/>
    <s v="Y"/>
    <n v="24"/>
    <m/>
    <n v="24"/>
    <n v="0"/>
    <m/>
    <x v="1"/>
  </r>
  <r>
    <n v="96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41048"/>
    <s v="8th"/>
    <x v="11"/>
    <d v="2023-11-20T00:00:00"/>
    <n v="0"/>
    <n v="0"/>
    <s v="Ship"/>
    <s v="Ph3(Stk)"/>
    <s v=""/>
    <d v="2023-12-01T00:00:00"/>
    <s v=""/>
    <d v="2023-12-01T00:00:00"/>
    <s v=""/>
    <s v=""/>
    <s v=""/>
    <s v=""/>
    <d v="2023-05-09T00:00:00"/>
    <s v=""/>
    <n v="0"/>
    <s v=""/>
    <s v=""/>
    <s v=""/>
    <d v="2023-07-14T00:00:00"/>
    <s v="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31T00:00:00"/>
    <s v="_x000a_"/>
    <d v="2023-09-08T00:00:00"/>
    <s v=""/>
    <d v="2023-05-09T00:00:00"/>
    <s v=""/>
    <n v="0"/>
    <s v=""/>
    <s v=""/>
    <s v=""/>
    <d v="2023-11-14T00:00:00"/>
    <s v=""/>
    <d v="2023-11-10T00:00:00"/>
    <s v=""/>
    <d v="2023-05-09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7-03T19:38:56"/>
    <s v="plnprp20615bl01PrdplnSend"/>
    <s v=""/>
    <s v="Fix Flag Update"/>
    <x v="0"/>
    <x v="67"/>
    <d v="2023-11-24T00:00:00"/>
    <d v="2023-10-31T00:00:00"/>
    <s v="Y"/>
    <n v="24"/>
    <m/>
    <n v="24"/>
    <n v="0"/>
    <m/>
    <x v="1"/>
  </r>
  <r>
    <n v="96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132067"/>
    <s v="1st"/>
    <x v="1"/>
    <d v="2023-03-06T00:00:00"/>
    <n v="420"/>
    <n v="1890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300"/>
    <s v="F3623-0005124943-003"/>
    <s v="05 : Vendor Accepted"/>
    <s v=""/>
    <s v=""/>
    <s v=""/>
    <s v=""/>
    <s v=""/>
    <d v="2022-12-13T00:00:00"/>
    <s v=""/>
    <n v="0"/>
    <s v=""/>
    <s v=""/>
    <s v=""/>
    <d v="2023-01-13T00:00:00"/>
    <s v="_x000a_"/>
    <s v=""/>
    <s v=""/>
    <d v="2022-12-13T00:00:00"/>
    <d v="2023-01-13T00:00:00"/>
    <n v="420"/>
    <s v="T3623-460333-002"/>
    <s v="05 : Vendor Accepted"/>
    <s v=""/>
    <d v="2023-02-10T00:00:00"/>
    <s v=""/>
    <s v=""/>
    <s v=""/>
    <d v="2022-12-13T00:00:00"/>
    <d v="2023-03-20T00:00:00"/>
    <n v="420"/>
    <s v="P3623-460333-002"/>
    <s v="99 : Closed"/>
    <n v="24"/>
    <n v="12"/>
    <n v="12"/>
    <n v="12"/>
    <n v="0"/>
    <s v="Y"/>
    <s v="N"/>
    <s v=""/>
    <s v="Need the manual update PO - 1/17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1"/>
    <d v="2023-06-08T00:00:00"/>
    <d v="2023-01-13T00:00:00"/>
    <s v="Past"/>
    <n v="146"/>
    <m/>
    <n v="146"/>
    <n v="61320"/>
    <m/>
    <x v="2"/>
  </r>
  <r>
    <n v="96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202417"/>
    <s v="2nd"/>
    <x v="5"/>
    <d v="2023-08-07T00:00:00"/>
    <n v="216"/>
    <n v="972"/>
    <s v="Ship"/>
    <s v="Ph2"/>
    <s v=""/>
    <d v="2023-09-12T00:00:00"/>
    <s v=""/>
    <d v="2023-08-15T00:00:00"/>
    <s v=""/>
    <s v=""/>
    <s v=""/>
    <s v=""/>
    <d v="2022-12-27T00:00:00"/>
    <s v=""/>
    <n v="0"/>
    <s v=""/>
    <s v=""/>
    <s v=""/>
    <d v="2023-03-03T00:00:00"/>
    <s v="(23/01/17)"/>
    <d v="2023-02-14T00:00:00"/>
    <s v=""/>
    <d v="2022-12-27T00:00:00"/>
    <d v="2023-03-01T00:00:00"/>
    <n v="200"/>
    <s v="F3623-0005124943-004"/>
    <s v="05 : Vendor Accepted"/>
    <s v=""/>
    <s v=""/>
    <s v="(23/01/17)"/>
    <s v=""/>
    <s v=""/>
    <d v="2022-12-27T00:00:00"/>
    <s v=""/>
    <n v="0"/>
    <s v=""/>
    <s v=""/>
    <s v=""/>
    <d v="2023-05-11T00:00:00"/>
    <s v="(23/07/04)_x000a_"/>
    <d v="2023-06-20T00:00:00"/>
    <s v=""/>
    <d v="2023-03-21T00:00:00"/>
    <d v="2023-05-11T00:00:00"/>
    <n v="216"/>
    <s v="T3623-460333-003"/>
    <s v="05 : Vendor Accepted"/>
    <s v=""/>
    <d v="2023-08-01T00:00:00"/>
    <s v="(23/08/01)"/>
    <d v="2023-07-18T00:00:00"/>
    <s v=""/>
    <d v="2023-03-21T00:00:00"/>
    <s v=""/>
    <n v="0"/>
    <s v=""/>
    <s v=""/>
    <n v="24"/>
    <n v="12"/>
    <n v="12"/>
    <n v="12"/>
    <n v="0"/>
    <s v="Y"/>
    <s v="N"/>
    <s v=""/>
    <s v="Need the manual update  Fabric - 1/10"/>
    <s v="2023/09/05"/>
    <n v="7"/>
    <n v="0"/>
    <s v="IN"/>
    <s v="IN"/>
    <s v="N"/>
    <d v="2022-12-27T23:33:54"/>
    <s v="APIPRM223"/>
    <s v=""/>
    <s v="Automatic Planning"/>
    <d v="2023-07-04T19:40:42"/>
    <s v="plnprp20615bl01PrdplnSend"/>
    <s v=""/>
    <s v="Fix Flag Update"/>
    <x v="1"/>
    <x v="91"/>
    <d v="2023-09-05T00:00:00"/>
    <d v="2023-05-11T00:00:00"/>
    <s v="Past"/>
    <n v="117"/>
    <m/>
    <n v="117"/>
    <n v="25272"/>
    <m/>
    <x v="2"/>
  </r>
  <r>
    <n v="97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521209"/>
    <s v="3rd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91"/>
    <d v="2023-10-09T00:00:00"/>
    <d v="2023-09-08T00:00:00"/>
    <s v="Y"/>
    <n v="31"/>
    <m/>
    <n v="31"/>
    <n v="0"/>
    <m/>
    <x v="3"/>
  </r>
  <r>
    <n v="97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175584"/>
    <s v="4th"/>
    <x v="7"/>
    <d v="2023-10-02T00:00:00"/>
    <n v="0"/>
    <n v="0"/>
    <s v="Ship"/>
    <s v="Ph3(Adj)"/>
    <s v=""/>
    <d v="2023-10-14T00:00:00"/>
    <s v=""/>
    <d v="2023-10-14T00:00:00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24"/>
    <n v="12"/>
    <n v="12"/>
    <n v="12"/>
    <n v="0"/>
    <s v="Y"/>
    <s v="N"/>
    <s v=""/>
    <s v=""/>
    <s v="2023/10/07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1"/>
    <d v="2023-10-07T00:00:00"/>
    <s v=""/>
    <s v="Y"/>
    <s v=""/>
    <m/>
    <s v=""/>
    <s v=""/>
    <m/>
    <x v="3"/>
  </r>
  <r>
    <n v="97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4882274"/>
    <s v="1st"/>
    <x v="1"/>
    <d v="2023-03-06T00:00:00"/>
    <n v="1460"/>
    <n v="773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2/12/27_x000a_"/>
    <s v=""/>
    <s v=""/>
    <d v="2022-11-07T00:00:00"/>
    <d v="2023-01-26T00:00:00"/>
    <n v="1460"/>
    <s v="T3623-460324-001"/>
    <s v="05 : Vendor Accepted"/>
    <s v=""/>
    <d v="2023-01-31T00:00:00"/>
    <s v="23/01/31"/>
    <s v=""/>
    <s v=""/>
    <d v="2022-11-07T00:00:00"/>
    <d v="2023-01-27T00:00:00"/>
    <n v="1460"/>
    <s v="P3623-460324-001"/>
    <s v="05 : Vendor Accepted"/>
    <n v="12"/>
    <n v="8"/>
    <n v="8"/>
    <n v="12"/>
    <n v="0"/>
    <s v="Y"/>
    <s v="N"/>
    <s v=""/>
    <s v="Need the manual update  BD - 1/10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6-08T00:00:00"/>
    <d v="2023-01-10T00:00:00"/>
    <s v="Past"/>
    <n v="149"/>
    <m/>
    <n v="149"/>
    <n v="217540"/>
    <m/>
    <x v="2"/>
  </r>
  <r>
    <n v="97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521212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8T00:00:00"/>
    <s v=""/>
    <s v="Y"/>
    <s v=""/>
    <m/>
    <s v=""/>
    <s v=""/>
    <m/>
    <x v="3"/>
  </r>
  <r>
    <n v="97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3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2"/>
    <d v="2023-07-09T00:00:00"/>
    <s v=""/>
    <s v="Y"/>
    <s v=""/>
    <m/>
    <s v=""/>
    <s v=""/>
    <m/>
    <x v="3"/>
  </r>
  <r>
    <n v="97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1T00:00:00"/>
    <d v="2023-12-31T00:00:00"/>
    <d v="2024-01-31T00:00:00"/>
    <x v="3"/>
    <n v="85370526"/>
    <s v="4th"/>
    <x v="8"/>
    <d v="2023-07-31T00:00:00"/>
    <n v="0"/>
    <n v="0"/>
    <s v="Ship"/>
    <s v="STOP"/>
    <s v=""/>
    <d v="2023-08-12T00:00:00"/>
    <s v=""/>
    <d v="2023-08-12T00:00:00"/>
    <s v=""/>
    <s v=""/>
    <s v=""/>
    <s v=""/>
    <d v="2023-02-16T00:00:00"/>
    <s v=""/>
    <n v="0"/>
    <s v=""/>
    <s v=""/>
    <s v=""/>
    <d v="2023-04-25T00:00:00"/>
    <s v="(23/04/25)"/>
    <d v="2023-05-12T00:00:00"/>
    <s v=""/>
    <d v="2023-03-26T00:00:00"/>
    <d v="2023-04-21T00:00:00"/>
    <n v="460"/>
    <s v="F3623-0005122079-013"/>
    <s v="05 : Vendor Accepted"/>
    <s v=""/>
    <s v=""/>
    <s v=""/>
    <s v=""/>
    <s v=""/>
    <d v="2023-02-16T00:00:00"/>
    <s v=""/>
    <n v="0"/>
    <s v=""/>
    <s v=""/>
    <s v=""/>
    <d v="2023-07-13T00:00:00"/>
    <s v="(23/07/11)_x000a_"/>
    <d v="2023-07-07T00:00:00"/>
    <s v=""/>
    <d v="2023-03-26T00:00:00"/>
    <s v=""/>
    <n v="0"/>
    <s v=""/>
    <s v=""/>
    <s v=""/>
    <d v="2023-07-25T00:00:00"/>
    <s v="(23/07/25)"/>
    <d v="2023-07-21T00:00:00"/>
    <s v=""/>
    <d v="2023-03-23T00:00:00"/>
    <s v=""/>
    <n v="0"/>
    <s v=""/>
    <s v=""/>
    <n v="12"/>
    <n v="8"/>
    <n v="8"/>
    <n v="12"/>
    <n v="200"/>
    <s v="Y"/>
    <s v="N"/>
    <s v=""/>
    <s v=""/>
    <s v="2023/08/05"/>
    <n v="7"/>
    <n v="0"/>
    <s v="IN"/>
    <s v="IN"/>
    <s v="N"/>
    <d v="2023-02-16T23:46:31"/>
    <s v="APIPRM223"/>
    <s v=""/>
    <s v="Automatic Planning"/>
    <d v="2023-07-06T09:58:35"/>
    <s v="00651092"/>
    <s v="KAWASAKI Kenta[FRIN:Production Planning](川﨑 健太)"/>
    <s v="Production Plan Excel"/>
    <x v="0"/>
    <x v="72"/>
    <d v="2023-08-05T00:00:00"/>
    <d v="2023-07-13T00:00:00"/>
    <s v="Y"/>
    <n v="23"/>
    <m/>
    <n v="23"/>
    <n v="0"/>
    <m/>
    <x v="0"/>
  </r>
  <r>
    <n v="97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370527"/>
    <s v="5th-1"/>
    <x v="5"/>
    <d v="2023-08-14T00:00:00"/>
    <n v="500"/>
    <n v="2650"/>
    <s v="Ship"/>
    <s v="Ph3(Adj)"/>
    <s v=""/>
    <d v="2023-09-15T00:00:00"/>
    <s v=""/>
    <d v="2023-08-26T00:00:00"/>
    <s v=""/>
    <s v=""/>
    <s v=""/>
    <s v=""/>
    <d v="2023-02-16T00:00:00"/>
    <s v=""/>
    <n v="0"/>
    <s v=""/>
    <s v=""/>
    <s v=""/>
    <d v="2023-05-02T00:00:00"/>
    <s v="(23/05/30)"/>
    <d v="2023-06-09T00:00:00"/>
    <s v=""/>
    <d v="2023-03-26T00:00:00"/>
    <d v="2023-04-27T00:00:00"/>
    <n v="470"/>
    <s v="F3623-0005122079-014"/>
    <s v="05 : Vendor Accepted"/>
    <s v=""/>
    <s v=""/>
    <s v=""/>
    <s v=""/>
    <s v=""/>
    <d v="2023-02-16T00:00:00"/>
    <s v=""/>
    <n v="0"/>
    <s v=""/>
    <s v=""/>
    <s v=""/>
    <d v="2023-08-14T00:00:00"/>
    <s v="(23/08/17)_x000a_"/>
    <d v="2023-08-04T00:00:00"/>
    <s v=""/>
    <d v="2023-03-26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09/08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72"/>
    <d v="2023-09-08T00:00:00"/>
    <d v="2023-08-14T00:00:00"/>
    <s v="Y"/>
    <n v="25"/>
    <m/>
    <n v="25"/>
    <n v="12500"/>
    <m/>
    <x v="3"/>
  </r>
  <r>
    <n v="97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7"/>
    <s v="5th-2"/>
    <x v="5"/>
    <d v="2023-08-14T00:00:00"/>
    <n v="0"/>
    <n v="0"/>
    <s v="Ship"/>
    <s v="STOP"/>
    <s v=""/>
    <d v="2023-09-15T00:00:00"/>
    <s v=""/>
    <d v="2023-09-15T00:00:00"/>
    <s v=""/>
    <s v=""/>
    <s v=""/>
    <s v=""/>
    <d v="2023-04-18T00:00:00"/>
    <s v=""/>
    <n v="0"/>
    <s v=""/>
    <s v=""/>
    <s v=""/>
    <d v="2023-05-02T00:00:00"/>
    <s v=""/>
    <d v="2023-06-09T00:00:00"/>
    <s v=""/>
    <d v="2023-04-18T00:00:00"/>
    <d v="2023-04-27T00:00:00"/>
    <n v="240"/>
    <s v="F3623-0005122079-016"/>
    <s v="05 : Vendor Accepted"/>
    <s v=""/>
    <s v=""/>
    <s v=""/>
    <s v=""/>
    <s v=""/>
    <d v="2023-04-18T00:00:00"/>
    <s v=""/>
    <n v="0"/>
    <s v=""/>
    <s v=""/>
    <s v=""/>
    <d v="2023-08-14T00:00:00"/>
    <s v="(23/08/17)_x000a_"/>
    <d v="2023-08-04T00:00:00"/>
    <s v=""/>
    <d v="2023-04-18T00:00:00"/>
    <s v=""/>
    <n v="0"/>
    <s v=""/>
    <s v=""/>
    <s v=""/>
    <d v="2023-08-29T00:00:00"/>
    <s v="(23/08/29)"/>
    <d v="2023-08-25T00:00:00"/>
    <s v=""/>
    <d v="2023-04-18T00:00:00"/>
    <s v=""/>
    <n v="0"/>
    <s v=""/>
    <s v=""/>
    <n v="12"/>
    <n v="8"/>
    <n v="8"/>
    <n v="12"/>
    <n v="100"/>
    <s v="Y"/>
    <s v="N"/>
    <s v=""/>
    <s v=""/>
    <s v="2023/09/08"/>
    <n v="7"/>
    <n v="0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0"/>
    <x v="72"/>
    <d v="2023-09-08T00:00:00"/>
    <d v="2023-08-14T00:00:00"/>
    <s v="Y"/>
    <n v="25"/>
    <m/>
    <n v="25"/>
    <n v="0"/>
    <m/>
    <x v="0"/>
  </r>
  <r>
    <n v="97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4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09T00:00:00"/>
    <d v="2023-08-18T00:00:00"/>
    <s v="Y"/>
    <n v="52"/>
    <m/>
    <n v="52"/>
    <n v="0"/>
    <m/>
    <x v="3"/>
  </r>
  <r>
    <n v="97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5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1-08T00:00:00"/>
    <d v="2023-08-18T00:00:00"/>
    <s v="Y"/>
    <n v="82"/>
    <m/>
    <n v="82"/>
    <n v="0"/>
    <m/>
    <x v="3"/>
  </r>
  <r>
    <n v="98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6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4-18T00:00:00"/>
    <s v=""/>
    <n v="0"/>
    <s v=""/>
    <s v=""/>
    <s v=""/>
    <d v="2023-05-02T00:00:00"/>
    <s v=""/>
    <d v="2023-08-11T00:00:00"/>
    <s v=""/>
    <d v="2023-04-18T00:00:00"/>
    <d v="2023-04-27T00:00:00"/>
    <n v="170"/>
    <s v="F3623-0005122079-015"/>
    <s v="05 : Vendor Accepted"/>
    <s v=""/>
    <s v=""/>
    <s v=""/>
    <s v=""/>
    <s v=""/>
    <d v="2023-04-18T00:00:00"/>
    <s v=""/>
    <n v="0"/>
    <s v=""/>
    <s v=""/>
    <s v=""/>
    <d v="2023-10-17T00:00:00"/>
    <s v="_x000a_"/>
    <d v="2023-10-06T00:00:00"/>
    <s v=""/>
    <d v="2023-04-18T00:00:00"/>
    <s v=""/>
    <n v="0"/>
    <s v=""/>
    <s v=""/>
    <s v=""/>
    <d v="2023-10-26T00:00:00"/>
    <s v=""/>
    <d v="2023-10-27T00:00:00"/>
    <s v=""/>
    <d v="2023-04-18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5-31T23:30:43"/>
    <s v="APIPRM223"/>
    <s v=""/>
    <s v="Automatic Planning"/>
    <x v="0"/>
    <x v="72"/>
    <d v="2023-11-09T00:00:00"/>
    <d v="2023-10-17T00:00:00"/>
    <s v="Y"/>
    <n v="23"/>
    <m/>
    <n v="23"/>
    <n v="0"/>
    <m/>
    <x v="1"/>
  </r>
  <r>
    <n v="98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298231"/>
    <s v="1st-1"/>
    <x v="3"/>
    <d v="2023-04-03T00:00:00"/>
    <n v="228"/>
    <n v="1208"/>
    <s v="Ship"/>
    <s v="Ph2"/>
    <s v=""/>
    <d v="2023-06-15T00:00:00"/>
    <d v="2023-06-15T00:00:00"/>
    <d v="2023-09-30T00:00:00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_x000a_"/>
    <s v=""/>
    <s v=""/>
    <d v="2023-01-24T00:00:00"/>
    <d v="2023-01-26T00:00:00"/>
    <n v="228"/>
    <s v="T3623-460324-003"/>
    <s v="05 : Vendor Accepted"/>
    <s v=""/>
    <d v="2023-02-24T00:00:00"/>
    <s v=""/>
    <s v=""/>
    <s v=""/>
    <d v="2023-01-24T00:00:00"/>
    <d v="2023-02-22T00:00:00"/>
    <n v="228"/>
    <s v="P3623-460324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3-01-24T23:57:19"/>
    <s v="APIPRM223"/>
    <s v=""/>
    <s v="Automatic Planning"/>
    <d v="2023-05-16T08:15:10"/>
    <s v="plnprp20615bl01PrdplnSend"/>
    <s v=""/>
    <s v="Fix Flag Update"/>
    <x v="1"/>
    <x v="73"/>
    <d v="2023-06-08T00:00:00"/>
    <s v=""/>
    <s v="Y"/>
    <s v=""/>
    <m/>
    <s v=""/>
    <s v=""/>
    <m/>
    <x v="2"/>
  </r>
  <r>
    <n v="98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136970"/>
    <s v="1st-2"/>
    <x v="3"/>
    <d v="2023-04-03T00:00:00"/>
    <n v="380"/>
    <n v="2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0T00:00:00"/>
    <s v="_x000a_"/>
    <s v=""/>
    <s v=""/>
    <s v=""/>
    <d v="2023-01-26T00:00:00"/>
    <n v="380"/>
    <s v="T3623-460324-002"/>
    <s v="05 : Vendor Accepted"/>
    <s v=""/>
    <d v="2023-03-07T00:00:00"/>
    <s v="23/03/07"/>
    <s v=""/>
    <s v=""/>
    <s v=""/>
    <d v="2023-03-02T00:00:00"/>
    <n v="380"/>
    <s v="P3623-460324-003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8T00:00:00"/>
    <d v="2023-01-20T00:00:00"/>
    <s v="Past"/>
    <n v="139"/>
    <m/>
    <n v="139"/>
    <n v="52820"/>
    <m/>
    <x v="2"/>
  </r>
  <r>
    <n v="98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521216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3"/>
    <d v="2023-06-08T00:00:00"/>
    <s v=""/>
    <s v="Y"/>
    <s v=""/>
    <m/>
    <s v=""/>
    <s v=""/>
    <m/>
    <x v="3"/>
  </r>
  <r>
    <n v="98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7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3"/>
    <d v="2023-07-09T00:00:00"/>
    <s v=""/>
    <s v="Y"/>
    <s v=""/>
    <m/>
    <s v=""/>
    <s v=""/>
    <m/>
    <x v="3"/>
  </r>
  <r>
    <n v="98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8"/>
    <s v="4th"/>
    <x v="9"/>
    <d v="2023-09-04T00:00:00"/>
    <n v="0"/>
    <n v="0"/>
    <s v="Ship"/>
    <s v="STOP"/>
    <s v=""/>
    <d v="2023-10-16T00:00:00"/>
    <s v=""/>
    <s v=""/>
    <s v=""/>
    <s v=""/>
    <s v=""/>
    <s v=""/>
    <s v=""/>
    <s v=""/>
    <n v="0"/>
    <s v=""/>
    <s v=""/>
    <s v=""/>
    <d v="2023-05-26T00:00:00"/>
    <s v="23/05/26"/>
    <d v="2023-05-26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5-29T19:38:11"/>
    <s v="plnprp20615bl01PrdplnSend"/>
    <s v=""/>
    <s v="Fix Flag Update"/>
    <x v="0"/>
    <x v="73"/>
    <d v="2023-10-09T00:00:00"/>
    <d v="2023-09-08T00:00:00"/>
    <s v="Y"/>
    <n v="31"/>
    <m/>
    <n v="31"/>
    <n v="0"/>
    <m/>
    <x v="0"/>
  </r>
  <r>
    <n v="98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9"/>
    <s v="5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1"/>
    <x v="73"/>
    <d v="2023-11-08T00:00:00"/>
    <d v="2023-09-08T00:00:00"/>
    <s v="Y"/>
    <n v="61"/>
    <m/>
    <n v="61"/>
    <n v="0"/>
    <m/>
    <x v="3"/>
  </r>
  <r>
    <n v="98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4880270"/>
    <s v="1st"/>
    <x v="3"/>
    <d v="2023-04-03T00:00:00"/>
    <n v="1020"/>
    <n v="3672"/>
    <s v="Ship"/>
    <s v="Ph1"/>
    <s v="●"/>
    <d v="2023-07-29T00:00:00"/>
    <d v="2023-07-29T00:00:00"/>
    <d v="2023-06-15T00:00:00"/>
    <s v=""/>
    <s v=""/>
    <s v=""/>
    <s v=""/>
    <d v="2022-11-07T00:00:00"/>
    <s v=""/>
    <n v="0"/>
    <s v=""/>
    <s v=""/>
    <s v=""/>
    <d v="2023-01-10T00:00:00"/>
    <s v="(23/02/14)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2-07T00:00:00"/>
    <s v="23/04/04_x000a_"/>
    <s v=""/>
    <s v=""/>
    <d v="2022-11-07T00:00:00"/>
    <d v="2022-12-15T00:00:00"/>
    <n v="1020"/>
    <s v="T3623-460322-001"/>
    <s v="05 : Vendor Accepted"/>
    <s v=""/>
    <d v="2023-02-21T00:00:00"/>
    <s v="23/02/21"/>
    <s v=""/>
    <s v=""/>
    <d v="2022-11-07T00:00:00"/>
    <d v="2023-02-15T00:00:00"/>
    <n v="1020"/>
    <s v="P3623-460322-001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7-22T00:00:00"/>
    <d v="2023-02-07T00:00:00"/>
    <s v="Past"/>
    <n v="165"/>
    <m/>
    <n v="165"/>
    <n v="168300"/>
    <m/>
    <x v="2"/>
  </r>
  <r>
    <n v="98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221801"/>
    <s v="2nd"/>
    <x v="3"/>
    <d v="2023-04-03T00:00:00"/>
    <n v="948"/>
    <n v="3413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3-21T00:00:00"/>
    <s v=""/>
    <d v="2023-01-03T00:00:00"/>
    <d v="2023-01-06T00:00:00"/>
    <n v="910"/>
    <s v="F3623-0005122079-009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948"/>
    <s v="T3623-460322-003"/>
    <s v="05 : Vendor Accepted"/>
    <s v=""/>
    <d v="2023-03-14T00:00:00"/>
    <s v="23/02/21"/>
    <d v="2023-05-23T00:00:00"/>
    <s v=""/>
    <d v="2023-01-03T00:00:00"/>
    <d v="2023-03-09T00:00:00"/>
    <n v="948"/>
    <s v="P3623-460322-003"/>
    <s v="05 : Vendor Accepted"/>
    <n v="24"/>
    <n v="12"/>
    <n v="12"/>
    <n v="12"/>
    <n v="0"/>
    <s v="Y"/>
    <s v="N"/>
    <s v=""/>
    <s v="Need the manual update  Fabric &amp; BD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08T00:00:00"/>
    <d v="2023-02-21T00:00:00"/>
    <s v="Past"/>
    <n v="168"/>
    <m/>
    <n v="168"/>
    <n v="159264"/>
    <m/>
    <x v="2"/>
  </r>
  <r>
    <n v="98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28"/>
    <s v="3rd"/>
    <x v="4"/>
    <d v="2023-06-05T00:00:00"/>
    <n v="1"/>
    <n v="4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4"/>
    <d v="2023-07-09T00:00:00"/>
    <s v=""/>
    <s v="Y"/>
    <s v=""/>
    <m/>
    <s v=""/>
    <s v=""/>
    <m/>
    <x v="3"/>
  </r>
  <r>
    <n v="99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29"/>
    <s v="4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12T00:00:00"/>
    <s v="23/05/12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07T00:00:00"/>
    <s v="_x000a_"/>
    <d v="2023-07-07T00:00:00"/>
    <s v=""/>
    <d v="2023-04-26T00:00:00"/>
    <s v=""/>
    <n v="0"/>
    <s v=""/>
    <s v=""/>
    <s v=""/>
    <d v="2023-07-21T00:00:00"/>
    <s v=""/>
    <d v="2023-07-21T00:00:00"/>
    <s v=""/>
    <d v="2023-04-26T00:00:00"/>
    <s v=""/>
    <n v="0"/>
    <s v=""/>
    <s v=""/>
    <n v="24"/>
    <n v="12"/>
    <n v="12"/>
    <n v="12"/>
    <n v="1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6-23T19:37:38"/>
    <s v="plnprp20615bl01PrdplnSend"/>
    <s v=""/>
    <s v="Fix Flag Update"/>
    <x v="0"/>
    <x v="74"/>
    <d v="2023-08-08T00:00:00"/>
    <d v="2023-07-07T00:00:00"/>
    <s v="Past"/>
    <n v="32"/>
    <m/>
    <n v="32"/>
    <n v="0"/>
    <m/>
    <x v="0"/>
  </r>
  <r>
    <n v="99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136957"/>
    <s v="5th"/>
    <x v="5"/>
    <d v="2023-08-07T00:00:00"/>
    <n v="500"/>
    <n v="1800"/>
    <s v="Ship"/>
    <s v="Ph3(Adj)"/>
    <s v=""/>
    <d v="2023-09-15T00:00:00"/>
    <s v=""/>
    <s v=""/>
    <s v=""/>
    <s v=""/>
    <s v=""/>
    <s v=""/>
    <s v=""/>
    <s v=""/>
    <n v="0"/>
    <s v=""/>
    <s v=""/>
    <s v=""/>
    <d v="2023-06-13T00:00:00"/>
    <s v="(23/05/30)"/>
    <d v="2023-06-09T00:00:00"/>
    <s v=""/>
    <d v="2023-04-05T00:00:00"/>
    <d v="2023-06-09T00:00:00"/>
    <n v="500"/>
    <s v="F3623-0005122079-017"/>
    <s v="05 : Vendor Accepted"/>
    <s v=""/>
    <s v=""/>
    <s v=""/>
    <s v=""/>
    <s v=""/>
    <s v=""/>
    <s v=""/>
    <n v="0"/>
    <s v=""/>
    <s v=""/>
    <s v=""/>
    <d v="2023-08-14T00:00:00"/>
    <s v="(23/08/17)_x000a_"/>
    <d v="2023-08-04T00:00:00"/>
    <s v=""/>
    <d v="2023-04-05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4"/>
    <d v="2023-09-08T00:00:00"/>
    <d v="2023-08-14T00:00:00"/>
    <s v="Y"/>
    <n v="25"/>
    <m/>
    <n v="25"/>
    <n v="12500"/>
    <m/>
    <x v="3"/>
  </r>
  <r>
    <n v="99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349084"/>
    <s v="6th"/>
    <x v="9"/>
    <d v="2023-09-18T00:00:00"/>
    <n v="900"/>
    <n v="3240"/>
    <s v="Ship"/>
    <s v="Ph3(Add)"/>
    <s v=""/>
    <d v="2023-09-30T00:00:00"/>
    <s v=""/>
    <d v="2023-09-30T00:00:00"/>
    <s v=""/>
    <s v=""/>
    <s v=""/>
    <s v=""/>
    <d v="2023-02-09T00:00:00"/>
    <s v=""/>
    <n v="0"/>
    <s v=""/>
    <s v=""/>
    <s v=""/>
    <d v="2023-06-23T00:00:00"/>
    <s v=""/>
    <d v="2023-06-23T00:00:00"/>
    <s v=""/>
    <d v="2023-03-23T00:00:00"/>
    <d v="2023-06-21T00:00:00"/>
    <n v="900"/>
    <s v="F3623-0005122079-019"/>
    <s v="05 : Vendor Accepted"/>
    <d v="2023-08-04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9/23"/>
    <n v="7"/>
    <n v="0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3T00:00:00"/>
    <s v=""/>
    <s v="Y"/>
    <s v=""/>
    <m/>
    <s v=""/>
    <s v=""/>
    <m/>
    <x v="1"/>
  </r>
  <r>
    <n v="99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940213"/>
    <s v="7th"/>
    <x v="9"/>
    <d v="2023-09-04T00:00:00"/>
    <n v="500"/>
    <n v="1800"/>
    <s v="Ship"/>
    <s v="Ph3(Adj)"/>
    <s v=""/>
    <d v="2023-10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6-14T00:00:00"/>
    <d v="2023-07-05T00:00:00"/>
    <n v="500"/>
    <s v="F3623-0005122079-020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8)"/>
    <d v="2023-09-22T00:00:00"/>
    <s v=""/>
    <d v="2023-06-14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6-14T12:27:00"/>
    <s v="00651092"/>
    <s v="KAWASAKI Kenta[FRIN:Production Planning](川﨑 健太)"/>
    <s v="Production Plan Excel"/>
    <d v="2023-07-10T19:34:54"/>
    <s v="plnprp20615bl01PrdplnSend"/>
    <s v=""/>
    <s v="Fix Flag Update"/>
    <x v="1"/>
    <x v="74"/>
    <d v="2023-10-08T00:00:00"/>
    <d v="2023-09-08T00:00:00"/>
    <s v="Y"/>
    <n v="30"/>
    <m/>
    <n v="30"/>
    <n v="15000"/>
    <m/>
    <x v="3"/>
  </r>
  <r>
    <n v="99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41144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5-14T00:00:00"/>
    <s v=""/>
    <n v="0"/>
    <s v=""/>
    <s v=""/>
    <s v=""/>
    <s v=""/>
    <s v=""/>
    <s v=""/>
    <s v=""/>
    <d v="2023-05-09T00:00:00"/>
    <s v=""/>
    <n v="0"/>
    <s v=""/>
    <s v=""/>
    <s v=""/>
    <d v="2023-10-10T00:00:00"/>
    <s v="_x000a_"/>
    <d v="2023-09-29T00:00:00"/>
    <s v=""/>
    <d v="2023-05-14T00:00:00"/>
    <s v=""/>
    <n v="0"/>
    <s v=""/>
    <s v=""/>
    <s v=""/>
    <d v="2023-10-24T00:00:00"/>
    <s v=""/>
    <d v="2023-10-20T00:00:00"/>
    <s v=""/>
    <d v="2023-05-14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5-23T10:33:36"/>
    <s v="00966899"/>
    <s v="SANJAY Bharadwaj[FRIN:Intimate, Cut and Sewn Apparel Production](Sanjay Sanjay)"/>
    <s v="CHG000134952"/>
    <x v="0"/>
    <x v="74"/>
    <d v="2023-11-03T00:00:00"/>
    <d v="2023-10-10T00:00:00"/>
    <s v="Y"/>
    <n v="24"/>
    <m/>
    <n v="24"/>
    <n v="0"/>
    <m/>
    <x v="1"/>
  </r>
  <r>
    <n v="99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30"/>
    <s v="9th"/>
    <x v="7"/>
    <d v="2023-10-02T00:00:00"/>
    <n v="5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8-11T00:00:00"/>
    <s v="(23/08/08)"/>
    <d v="2023-08-11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3-10-13T00:00:00"/>
    <s v="(23/10/17)_x000a_"/>
    <d v="2023-10-13T00:00:00"/>
    <s v=""/>
    <d v="2023-06-18T00:00:00"/>
    <s v=""/>
    <n v="0"/>
    <s v=""/>
    <s v=""/>
    <s v=""/>
    <d v="2023-10-27T00:00:00"/>
    <s v="(23/10/26)"/>
    <d v="2023-10-27T00:00:00"/>
    <s v=""/>
    <d v="2023-06-28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4"/>
    <d v="2023-11-08T00:00:00"/>
    <d v="2023-10-13T00:00:00"/>
    <s v="Y"/>
    <n v="26"/>
    <m/>
    <n v="26"/>
    <n v="13000"/>
    <m/>
    <x v="3"/>
  </r>
  <r>
    <n v="99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541143"/>
    <s v="10th"/>
    <x v="12"/>
    <d v="2023-12-11T00:00:00"/>
    <n v="200"/>
    <n v="720"/>
    <s v="Ship"/>
    <s v="Ph3(Add)"/>
    <s v=""/>
    <d v="2023-12-23T00:00:00"/>
    <s v=""/>
    <d v="2023-12-23T00:00:00"/>
    <s v=""/>
    <s v=""/>
    <s v=""/>
    <s v=""/>
    <d v="2023-05-09T00:00:00"/>
    <s v=""/>
    <n v="0"/>
    <s v=""/>
    <s v=""/>
    <s v=""/>
    <d v="2023-09-15T00:00:00"/>
    <s v=""/>
    <d v="2023-09-15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0"/>
    <s v="Y"/>
    <s v="N"/>
    <s v=""/>
    <s v=""/>
    <s v="2023/12/16"/>
    <n v="7"/>
    <n v="0"/>
    <s v="IN"/>
    <s v="IN"/>
    <s v="N"/>
    <d v="2023-05-09T23:30:28"/>
    <s v="APIPRM223"/>
    <s v=""/>
    <s v="Automatic Planning"/>
    <d v="2023-05-16T08:15:10"/>
    <s v="plnprp20615bl01PrdplnSend"/>
    <s v=""/>
    <s v="Fix Flag Update"/>
    <x v="0"/>
    <x v="74"/>
    <d v="2023-12-16T00:00:00"/>
    <s v=""/>
    <s v="Y"/>
    <s v=""/>
    <m/>
    <s v=""/>
    <s v=""/>
    <m/>
    <x v="1"/>
  </r>
  <r>
    <n v="99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120803"/>
    <s v="1st"/>
    <x v="3"/>
    <d v="2023-04-03T00:00:00"/>
    <n v="168"/>
    <n v="605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d v="2023-01-1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2-12-15T00:00:00"/>
    <n v="168"/>
    <s v="T3623-460322-002"/>
    <s v="05 : Vendor Accepted"/>
    <s v=""/>
    <d v="2023-02-21T00:00:00"/>
    <s v="23/02/21"/>
    <s v=""/>
    <s v=""/>
    <s v=""/>
    <d v="2023-02-15T00:00:00"/>
    <n v="168"/>
    <s v="P3623-460322-002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2-13T08:05:06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7-22T00:00:00"/>
    <d v="2023-02-07T00:00:00"/>
    <s v="Past"/>
    <n v="165"/>
    <m/>
    <n v="165"/>
    <n v="27720"/>
    <m/>
    <x v="2"/>
  </r>
  <r>
    <n v="99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222425"/>
    <s v="2nd"/>
    <x v="3"/>
    <d v="2023-04-03T00:00:00"/>
    <n v="120"/>
    <n v="432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2-14T00:00:00"/>
    <s v=""/>
    <d v="2023-01-03T00:00:00"/>
    <d v="2023-01-06T00:00:00"/>
    <n v="310"/>
    <s v="F3623-0005124932-006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120"/>
    <s v="T3623-460322-004"/>
    <s v="05 : Vendor Accepted"/>
    <s v=""/>
    <d v="2023-03-14T00:00:00"/>
    <s v="23/02/21"/>
    <d v="2023-05-23T00:00:00"/>
    <s v=""/>
    <d v="2023-01-03T00:00:00"/>
    <d v="2023-03-09T00:00:00"/>
    <n v="120"/>
    <s v="P3623-460322-004"/>
    <s v="05 : Vendor Accepted"/>
    <n v="24"/>
    <n v="12"/>
    <n v="12"/>
    <n v="12"/>
    <n v="0"/>
    <s v="Y"/>
    <s v="N"/>
    <s v=""/>
    <s v="Need the manual update  Fabric &amp; BD 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5"/>
    <d v="2023-08-08T00:00:00"/>
    <d v="2023-02-21T00:00:00"/>
    <s v="Past"/>
    <n v="168"/>
    <m/>
    <n v="168"/>
    <n v="20160"/>
    <m/>
    <x v="2"/>
  </r>
  <r>
    <n v="99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1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7-09T00:00:00"/>
    <s v=""/>
    <s v="Y"/>
    <s v=""/>
    <m/>
    <s v=""/>
    <s v=""/>
    <m/>
    <x v="3"/>
  </r>
  <r>
    <n v="100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2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2"/>
    <n v="12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8-08T00:00:00"/>
    <s v=""/>
    <s v="Y"/>
    <s v=""/>
    <m/>
    <s v=""/>
    <s v=""/>
    <m/>
    <x v="3"/>
  </r>
  <r>
    <n v="100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349728"/>
    <s v="5th"/>
    <x v="5"/>
    <d v="2023-08-21T00:00:00"/>
    <n v="0"/>
    <n v="0"/>
    <s v="Ship"/>
    <s v="Ph3(Adj)"/>
    <s v=""/>
    <d v="2023-09-02T00:00:00"/>
    <s v=""/>
    <d v="2023-09-02T00:00:00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8/26"/>
    <n v="7"/>
    <n v="0"/>
    <s v="IN"/>
    <s v="IN"/>
    <s v="N"/>
    <d v="2023-02-09T23:48:39"/>
    <s v="APIPRM223"/>
    <s v=""/>
    <s v="Automatic Planning"/>
    <d v="2023-05-16T08:15:10"/>
    <s v="plnprp20615bl01PrdplnSend"/>
    <s v=""/>
    <s v="Fix Flag Update"/>
    <x v="1"/>
    <x v="75"/>
    <d v="2023-08-26T00:00:00"/>
    <s v=""/>
    <s v="Y"/>
    <s v=""/>
    <m/>
    <s v=""/>
    <s v=""/>
    <m/>
    <x v="3"/>
  </r>
  <r>
    <n v="100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397119"/>
    <s v="6th"/>
    <x v="9"/>
    <d v="2023-09-04T00:00:00"/>
    <n v="800"/>
    <n v="288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6T00:00:00"/>
    <s v="(23/06/20)"/>
    <d v="2023-04-14T00:00:00"/>
    <s v=""/>
    <d v="2023-03-23T00:00:00"/>
    <d v="2023-05-11T00:00:00"/>
    <n v="800"/>
    <s v="F3623-0005124932-008"/>
    <s v="05 : Vendor Accepted"/>
    <s v=""/>
    <s v=""/>
    <s v=""/>
    <s v=""/>
    <s v=""/>
    <s v=""/>
    <s v=""/>
    <n v="0"/>
    <s v=""/>
    <s v=""/>
    <s v=""/>
    <d v="2023-09-14T00:00:00"/>
    <s v="(23/09/14)_x000a_"/>
    <d v="2023-07-14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2-24T19:26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10-08T00:00:00"/>
    <d v="2023-09-14T00:00:00"/>
    <s v="Y"/>
    <n v="24"/>
    <m/>
    <n v="24"/>
    <n v="19200"/>
    <m/>
    <x v="3"/>
  </r>
  <r>
    <n v="100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7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5"/>
    <d v="2023-11-08T00:00:00"/>
    <d v="2023-10-06T00:00:00"/>
    <s v="Y"/>
    <n v="33"/>
    <m/>
    <n v="33"/>
    <n v="0"/>
    <m/>
    <x v="3"/>
  </r>
  <r>
    <n v="100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4881977"/>
    <s v="1st"/>
    <x v="0"/>
    <d v="2023-02-06T00:00:00"/>
    <n v="1656"/>
    <n v="9439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23T00:00:00"/>
    <n v="1500"/>
    <s v="F3623-0005122079-008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656"/>
    <s v="T3623-460323-001"/>
    <s v="05 : Vendor Accepted"/>
    <s v=""/>
    <d v="2023-01-10T00:00:00"/>
    <s v="23/01/03"/>
    <s v=""/>
    <s v=""/>
    <d v="2022-11-07T00:00:00"/>
    <d v="2023-02-03T00:00:00"/>
    <n v="1656"/>
    <s v="P3623-460323-001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8T00:00:00"/>
    <d v="2023-01-06T00:00:00"/>
    <s v="Past"/>
    <n v="153"/>
    <m/>
    <n v="153"/>
    <n v="253368"/>
    <m/>
    <x v="2"/>
  </r>
  <r>
    <n v="100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015816"/>
    <s v="2nd"/>
    <x v="1"/>
    <d v="2023-03-06T00:00:00"/>
    <n v="492"/>
    <n v="2804"/>
    <s v="Ship"/>
    <s v="Ph1"/>
    <s v=""/>
    <d v="2023-07-15T00:00:00"/>
    <d v="2023-07-15T00:00:00"/>
    <d v="2023-06-15T00:00:00"/>
    <s v=""/>
    <s v=""/>
    <s v=""/>
    <s v=""/>
    <d v="2022-11-22T00:00:00"/>
    <s v=""/>
    <n v="0"/>
    <s v=""/>
    <s v=""/>
    <s v=""/>
    <d v="2023-01-24T00:00:00"/>
    <s v=""/>
    <s v=""/>
    <s v=""/>
    <d v="2023-01-19T00:00:00"/>
    <d v="2023-02-09T00:00:00"/>
    <n v="500"/>
    <s v="F3623-0005122079-011"/>
    <s v="05 : Vendor Accepted"/>
    <s v=""/>
    <s v=""/>
    <s v=""/>
    <s v=""/>
    <s v=""/>
    <d v="2022-11-22T00:00:00"/>
    <s v=""/>
    <n v="0"/>
    <s v=""/>
    <s v=""/>
    <s v=""/>
    <d v="2023-01-24T00:00:00"/>
    <s v="(23/02/14)_x000a_"/>
    <s v=""/>
    <s v=""/>
    <d v="2023-01-19T00:00:00"/>
    <d v="2023-02-09T00:00:00"/>
    <n v="492"/>
    <s v="T3623-460323-003"/>
    <s v="05 : Vendor Accepted"/>
    <s v=""/>
    <d v="2023-02-07T00:00:00"/>
    <s v="(23/02/21)"/>
    <s v=""/>
    <s v=""/>
    <d v="2023-01-19T00:00:00"/>
    <d v="2023-02-09T00:00:00"/>
    <n v="492"/>
    <s v="P3623-460323-003"/>
    <s v="05 : Vendor Accepted"/>
    <n v="12"/>
    <n v="8"/>
    <n v="8"/>
    <n v="12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16T08:15:10"/>
    <s v="plnprp20615bl01PrdplnSend"/>
    <s v=""/>
    <s v="Fix Flag Update"/>
    <x v="1"/>
    <x v="76"/>
    <d v="2023-07-08T00:00:00"/>
    <d v="2023-01-24T00:00:00"/>
    <s v="Past"/>
    <n v="165"/>
    <m/>
    <n v="165"/>
    <n v="81180"/>
    <m/>
    <x v="2"/>
  </r>
  <r>
    <n v="100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0"/>
    <s v="3rd"/>
    <x v="6"/>
    <d v="2023-05-01T00:00:00"/>
    <n v="1"/>
    <n v="6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8T00:00:00"/>
    <s v=""/>
    <s v="Y"/>
    <s v=""/>
    <m/>
    <s v=""/>
    <s v=""/>
    <m/>
    <x v="3"/>
  </r>
  <r>
    <n v="100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1"/>
    <s v="4th"/>
    <x v="4"/>
    <d v="2023-06-05T00:00:00"/>
    <n v="1"/>
    <n v="6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7-09T00:00:00"/>
    <s v=""/>
    <s v="Y"/>
    <s v=""/>
    <m/>
    <s v=""/>
    <s v=""/>
    <m/>
    <x v="3"/>
  </r>
  <r>
    <n v="100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261305"/>
    <s v="5th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1-12T00:00:00"/>
    <s v=""/>
    <n v="0"/>
    <s v=""/>
    <s v=""/>
    <s v=""/>
    <d v="2023-02-14T00:00:00"/>
    <s v="23/02/14"/>
    <d v="2023-02-21T00:00:00"/>
    <s v=""/>
    <d v="2023-01-12T00:00:00"/>
    <s v=""/>
    <n v="0"/>
    <s v=""/>
    <s v=""/>
    <s v=""/>
    <s v=""/>
    <s v=""/>
    <s v=""/>
    <s v=""/>
    <d v="2023-01-12T00:00:00"/>
    <s v=""/>
    <n v="0"/>
    <s v=""/>
    <s v=""/>
    <s v=""/>
    <d v="2023-02-14T00:00:00"/>
    <s v="23/02/14_x000a_"/>
    <d v="2023-04-11T00:00:00"/>
    <s v=""/>
    <d v="2023-01-12T00:00:00"/>
    <s v=""/>
    <n v="0"/>
    <s v=""/>
    <s v=""/>
    <s v=""/>
    <d v="2023-02-21T00:00:00"/>
    <s v="23/02/21"/>
    <d v="2023-04-25T00:00:00"/>
    <s v=""/>
    <d v="2023-01-12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1-12T23:52:09"/>
    <s v="APIPRM223"/>
    <s v=""/>
    <s v="Automatic Planning"/>
    <d v="2023-05-16T08:15:10"/>
    <s v="plnprp20615bl01PrdplnSend"/>
    <s v=""/>
    <s v="Fix Flag Update"/>
    <x v="0"/>
    <x v="76"/>
    <d v="2023-08-08T00:00:00"/>
    <d v="2023-02-14T00:00:00"/>
    <s v="Past"/>
    <n v="175"/>
    <m/>
    <n v="175"/>
    <n v="0"/>
    <m/>
    <x v="0"/>
  </r>
  <r>
    <n v="100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183276"/>
    <s v="6th-1"/>
    <x v="8"/>
    <d v="2023-07-03T00:00:00"/>
    <n v="0"/>
    <n v="0"/>
    <s v="Ship"/>
    <s v="STOP"/>
    <s v=""/>
    <d v="2023-08-15T00:00:00"/>
    <s v=""/>
    <d v="2023-08-15T00:00:00"/>
    <s v=""/>
    <s v=""/>
    <s v=""/>
    <s v=""/>
    <d v="2022-12-22T00:00:00"/>
    <s v=""/>
    <n v="0"/>
    <s v=""/>
    <s v=""/>
    <s v=""/>
    <d v="2023-01-10T00:00:00"/>
    <s v=""/>
    <d v="2023-03-21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31T00:00:00"/>
    <s v="23/02/14_x000a_"/>
    <d v="2023-05-16T00:00:00"/>
    <s v=""/>
    <d v="2022-12-22T00:00:00"/>
    <s v=""/>
    <n v="0"/>
    <s v=""/>
    <s v=""/>
    <s v=""/>
    <d v="2023-02-21T00:00:00"/>
    <s v="23/02/21"/>
    <d v="2023-05-23T00:00:00"/>
    <s v=""/>
    <d v="2022-12-22T00:00:00"/>
    <s v=""/>
    <n v="0"/>
    <s v=""/>
    <s v=""/>
    <n v="12"/>
    <n v="8"/>
    <n v="8"/>
    <n v="12"/>
    <n v="0"/>
    <s v="Y"/>
    <s v="N"/>
    <s v=""/>
    <s v="Need the manual update  Fabric &amp; BD - 1/10"/>
    <s v="2023/08/08"/>
    <n v="7"/>
    <n v="0"/>
    <s v="IN"/>
    <s v="IN"/>
    <s v="N"/>
    <d v="2022-12-22T23:54:07"/>
    <s v="APIPRM223"/>
    <s v=""/>
    <s v="Automatic Planning"/>
    <d v="2023-05-16T08:15:10"/>
    <s v="plnprp20615bl01PrdplnSend"/>
    <s v=""/>
    <s v="Fix Flag Update"/>
    <x v="0"/>
    <x v="76"/>
    <d v="2023-08-08T00:00:00"/>
    <d v="2023-01-31T00:00:00"/>
    <s v="Past"/>
    <n v="189"/>
    <m/>
    <n v="189"/>
    <n v="0"/>
    <m/>
    <x v="0"/>
  </r>
  <r>
    <n v="101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2"/>
    <s v="6th-2"/>
    <x v="8"/>
    <d v="2023-07-03T00:00:00"/>
    <n v="252"/>
    <n v="1436"/>
    <s v="Ship"/>
    <s v="Ph3(Adj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14T00:00:00"/>
    <s v=""/>
    <d v="2023-06-14T00:00:00"/>
    <s v=""/>
    <n v="0"/>
    <s v=""/>
    <s v=""/>
    <s v=""/>
    <d v="2023-07-28T00:00:00"/>
    <s v=""/>
    <d v="2023-07-28T00:00:00"/>
    <s v=""/>
    <d v="2023-06-28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06:18:41"/>
    <s v="00691381"/>
    <s v="MORITA SHUN[FRSH:PDSH Production Planning](森田 峻)"/>
    <s v="Production View"/>
    <x v="1"/>
    <x v="76"/>
    <d v="2023-08-08T00:00:00"/>
    <d v="2023-07-14T00:00:00"/>
    <s v="Y"/>
    <n v="25"/>
    <m/>
    <n v="25"/>
    <n v="6300"/>
    <m/>
    <x v="3"/>
  </r>
  <r>
    <n v="101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459413"/>
    <s v="7th"/>
    <x v="5"/>
    <d v="2023-08-21T00:00:00"/>
    <n v="400"/>
    <n v="2280"/>
    <s v="Ship"/>
    <s v="Ph3(Stk)"/>
    <s v=""/>
    <d v="2023-08-31T00:00:00"/>
    <s v=""/>
    <d v="2023-08-31T00:00:00"/>
    <s v=""/>
    <s v=""/>
    <s v=""/>
    <s v=""/>
    <d v="2023-03-23T00:00:00"/>
    <s v=""/>
    <n v="0"/>
    <s v=""/>
    <s v=""/>
    <s v=""/>
    <d v="2023-04-25T00:00:00"/>
    <s v="(23/05/16)"/>
    <d v="2023-05-12T00:00:00"/>
    <s v=""/>
    <d v="2023-04-16T00:00:00"/>
    <d v="2023-04-21T00:00:00"/>
    <n v="700"/>
    <s v="F3623-0005122079-012"/>
    <s v="05 : Vendor Accepted"/>
    <s v=""/>
    <s v=""/>
    <s v=""/>
    <s v=""/>
    <s v=""/>
    <d v="2023-03-23T00:00:00"/>
    <s v=""/>
    <n v="0"/>
    <s v=""/>
    <s v=""/>
    <s v=""/>
    <d v="2023-08-03T00:00:00"/>
    <s v="(23/08/01)_x000a_"/>
    <d v="2023-07-07T00:00:00"/>
    <s v=""/>
    <d v="2023-04-16T00:00:00"/>
    <s v=""/>
    <n v="0"/>
    <s v=""/>
    <s v=""/>
    <s v=""/>
    <d v="2023-08-10T00:00:00"/>
    <s v="(23/08/10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6"/>
    <d v="2023-08-24T00:00:00"/>
    <d v="2023-08-03T00:00:00"/>
    <s v="Y"/>
    <n v="21"/>
    <m/>
    <n v="21"/>
    <n v="8400"/>
    <m/>
    <x v="1"/>
  </r>
  <r>
    <n v="101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183278"/>
    <s v="8th"/>
    <x v="9"/>
    <d v="2023-09-04T00:00:00"/>
    <n v="350"/>
    <n v="1995"/>
    <s v="Ship"/>
    <s v="Ph3(Adj)"/>
    <s v=""/>
    <d v="2023-10-07T00:00:00"/>
    <s v=""/>
    <d v="2023-10-14T00:00:00"/>
    <s v=""/>
    <s v=""/>
    <s v=""/>
    <s v=""/>
    <d v="2022-12-22T00:00:00"/>
    <s v=""/>
    <n v="0"/>
    <s v=""/>
    <s v=""/>
    <s v=""/>
    <d v="2023-06-13T00:00:00"/>
    <s v="(23/06/13)"/>
    <d v="2023-05-23T00:00:00"/>
    <s v=""/>
    <d v="2023-04-16T00:00:00"/>
    <d v="2023-06-09T00:00:00"/>
    <n v="350"/>
    <s v="F3623-0005122079-018"/>
    <s v="05 : Vendor Accepted"/>
    <s v=""/>
    <s v=""/>
    <s v=""/>
    <s v=""/>
    <s v=""/>
    <d v="2022-12-22T00:00:00"/>
    <s v=""/>
    <n v="0"/>
    <s v=""/>
    <s v=""/>
    <s v=""/>
    <d v="2023-09-05T00:00:00"/>
    <s v="(23/09/07)_x000a_"/>
    <d v="2023-08-01T00:00:00"/>
    <s v=""/>
    <d v="2023-04-16T00:00:00"/>
    <s v=""/>
    <n v="0"/>
    <s v=""/>
    <s v=""/>
    <s v=""/>
    <d v="2023-09-19T00:00:00"/>
    <s v="(23/09/19)"/>
    <d v="2023-09-08T00:00:00"/>
    <s v=""/>
    <d v="2023-03-23T00:00:00"/>
    <s v=""/>
    <n v="0"/>
    <s v=""/>
    <s v=""/>
    <n v="12"/>
    <n v="8"/>
    <n v="8"/>
    <n v="12"/>
    <n v="0"/>
    <s v="Y"/>
    <s v="N"/>
    <s v=""/>
    <s v=""/>
    <s v="2023/09/30"/>
    <n v="7"/>
    <n v="0"/>
    <s v="IN"/>
    <s v="IN"/>
    <s v="N"/>
    <d v="2022-12-22T23:54:07"/>
    <s v="APIPRM223"/>
    <s v=""/>
    <s v="Automatic Planning"/>
    <d v="2023-07-08T12:15:28"/>
    <s v="plnprp20501bl02PrdPlnDLAnsIf"/>
    <s v=""/>
    <s v="DL Answered(SPL)"/>
    <x v="1"/>
    <x v="76"/>
    <d v="2023-09-30T00:00:00"/>
    <d v="2023-09-05T00:00:00"/>
    <s v="Y"/>
    <n v="25"/>
    <m/>
    <n v="25"/>
    <n v="8750"/>
    <m/>
    <x v="3"/>
  </r>
  <r>
    <n v="101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521223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6"/>
    <d v="2023-11-08T00:00:00"/>
    <d v="2023-10-06T00:00:00"/>
    <s v="Y"/>
    <n v="33"/>
    <m/>
    <n v="33"/>
    <n v="0"/>
    <m/>
    <x v="3"/>
  </r>
  <r>
    <n v="101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32082"/>
    <s v="1st"/>
    <x v="0"/>
    <d v="2023-02-06T00:00:00"/>
    <n v="160"/>
    <n v="912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150"/>
    <s v="F3623-0005124932-005"/>
    <s v="05 : Vendor Accepted"/>
    <s v=""/>
    <s v=""/>
    <s v=""/>
    <s v=""/>
    <s v=""/>
    <d v="2022-12-13T00:00:00"/>
    <s v=""/>
    <n v="0"/>
    <s v=""/>
    <s v=""/>
    <s v=""/>
    <d v="2023-01-06T00:00:00"/>
    <s v="_x000a_"/>
    <s v=""/>
    <s v=""/>
    <d v="2022-12-13T00:00:00"/>
    <d v="2023-01-12T00:00:00"/>
    <n v="160"/>
    <s v="T3623-460323-002"/>
    <s v="05 : Vendor Accepted"/>
    <s v=""/>
    <d v="2023-01-10T00:00:00"/>
    <s v=""/>
    <s v=""/>
    <s v=""/>
    <d v="2022-12-13T00:00:00"/>
    <d v="2023-02-03T00:00:00"/>
    <n v="160"/>
    <s v="P3623-460323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77"/>
    <d v="2023-06-08T00:00:00"/>
    <d v="2023-01-06T00:00:00"/>
    <s v="Past"/>
    <n v="153"/>
    <m/>
    <n v="153"/>
    <n v="24480"/>
    <m/>
    <x v="2"/>
  </r>
  <r>
    <n v="101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4"/>
    <s v="2nd"/>
    <x v="6"/>
    <d v="2023-05-01T00:00:00"/>
    <n v="0"/>
    <n v="0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6-08T00:00:00"/>
    <s v=""/>
    <s v="Y"/>
    <s v=""/>
    <m/>
    <s v=""/>
    <s v=""/>
    <m/>
    <x v="3"/>
  </r>
  <r>
    <n v="101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5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7-09T00:00:00"/>
    <s v=""/>
    <s v="Y"/>
    <s v=""/>
    <m/>
    <s v=""/>
    <s v=""/>
    <m/>
    <x v="3"/>
  </r>
  <r>
    <n v="101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6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8-08T00:00:00"/>
    <s v=""/>
    <s v="Y"/>
    <s v=""/>
    <m/>
    <s v=""/>
    <s v=""/>
    <m/>
    <x v="3"/>
  </r>
  <r>
    <n v="101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87342"/>
    <s v="5th"/>
    <x v="5"/>
    <d v="2023-08-07T00:00:00"/>
    <n v="200"/>
    <n v="1140"/>
    <s v="Ship"/>
    <s v="Ph3(Adj)"/>
    <s v=""/>
    <d v="2023-08-29T00:00:00"/>
    <s v=""/>
    <s v=""/>
    <s v=""/>
    <s v=""/>
    <s v=""/>
    <s v=""/>
    <s v=""/>
    <s v=""/>
    <n v="0"/>
    <s v=""/>
    <s v=""/>
    <s v=""/>
    <d v="2023-02-14T00:00:00"/>
    <s v=""/>
    <d v="2023-02-14T00:00:00"/>
    <s v=""/>
    <d v="2023-01-15T00:00:00"/>
    <d v="2023-02-09T00:00:00"/>
    <n v="340"/>
    <s v="F3623-0005124932-007"/>
    <s v="05 : Vendor Accepted"/>
    <s v=""/>
    <s v=""/>
    <s v=""/>
    <s v=""/>
    <s v=""/>
    <s v=""/>
    <s v=""/>
    <n v="0"/>
    <s v=""/>
    <s v=""/>
    <s v=""/>
    <d v="2023-08-01T00:00:00"/>
    <s v="(23/08/01)_x000a_"/>
    <d v="2023-07-21T00:00:00"/>
    <s v=""/>
    <d v="2023-03-23T00:00:00"/>
    <s v=""/>
    <n v="0"/>
    <s v=""/>
    <s v=""/>
    <s v=""/>
    <d v="2023-08-10T00:00:00"/>
    <s v="(23/08/10)"/>
    <d v="2023-08-04T00:00:00"/>
    <s v=""/>
    <d v="2023-03-23T00:00:00"/>
    <s v=""/>
    <n v="0"/>
    <s v=""/>
    <s v=""/>
    <n v="12"/>
    <n v="8"/>
    <n v="8"/>
    <n v="12"/>
    <n v="0"/>
    <s v="Y"/>
    <s v="N"/>
    <s v=""/>
    <s v="Need the manual update  Fabric &amp; BD - 1/10"/>
    <s v="2023/08/22"/>
    <n v="7"/>
    <n v="0"/>
    <s v="IN"/>
    <s v="IN"/>
    <s v="N"/>
    <d v="2022-12-23T21:12:31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2T00:00:00"/>
    <d v="2023-08-01T00:00:00"/>
    <s v="Y"/>
    <n v="21"/>
    <m/>
    <n v="21"/>
    <n v="4200"/>
    <m/>
    <x v="3"/>
  </r>
  <r>
    <n v="101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7"/>
    <d v="2023-11-08T00:00:00"/>
    <d v="2023-10-06T00:00:00"/>
    <s v="Y"/>
    <n v="33"/>
    <m/>
    <n v="33"/>
    <n v="0"/>
    <m/>
    <x v="3"/>
  </r>
  <r>
    <n v="102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d v="2023-05-24T00:00:00"/>
    <d v="2023-09-30T00:00:00"/>
    <d v="2023-10-31T00:00:00"/>
    <x v="3"/>
    <n v="85224366"/>
    <s v="1st"/>
    <x v="1"/>
    <d v="2023-03-06T00:00:00"/>
    <n v="2048"/>
    <n v="880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2048"/>
    <s v="T3623-462057-001"/>
    <s v="05 : Vendor Accepted"/>
    <s v=""/>
    <d v="2023-02-10T00:00:00"/>
    <s v=""/>
    <s v=""/>
    <s v=""/>
    <s v=""/>
    <d v="2023-02-17T00:00:00"/>
    <n v="2048"/>
    <s v="P3623-462057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8T00:00:00"/>
    <d v="2023-01-10T00:00:00"/>
    <s v="Past"/>
    <n v="149"/>
    <m/>
    <n v="149"/>
    <n v="305152"/>
    <m/>
    <x v="2"/>
  </r>
  <r>
    <n v="102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s v=""/>
    <d v="2023-09-30T00:00:00"/>
    <d v="2023-10-31T00:00:00"/>
    <x v="3"/>
    <n v="85224367"/>
    <s v="2n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3-14T00:00:00"/>
    <s v=""/>
    <d v="2023-03-14T00:00:00"/>
    <s v=""/>
    <d v="2023-01-05T00:00:00"/>
    <s v=""/>
    <n v="0"/>
    <s v=""/>
    <s v=""/>
    <s v=""/>
    <s v=""/>
    <s v=""/>
    <s v=""/>
    <s v=""/>
    <s v=""/>
    <s v=""/>
    <n v="0"/>
    <s v=""/>
    <s v=""/>
    <s v=""/>
    <d v="2023-04-18T00:00:00"/>
    <s v="_x000a_"/>
    <d v="2023-04-18T00:00:00"/>
    <s v=""/>
    <d v="2023-01-05T00:00:00"/>
    <s v=""/>
    <n v="0"/>
    <s v=""/>
    <s v=""/>
    <s v=""/>
    <d v="2023-06-20T00:00:00"/>
    <s v=""/>
    <d v="2023-06-20T00:00:00"/>
    <s v=""/>
    <d v="2023-01-05T00:00:00"/>
    <s v=""/>
    <n v="0"/>
    <s v=""/>
    <s v=""/>
    <n v="24"/>
    <n v="16"/>
    <n v="16"/>
    <n v="16"/>
    <n v="1000"/>
    <s v="Y"/>
    <s v="N"/>
    <s v=""/>
    <s v=""/>
    <s v="2023/08/31"/>
    <n v="7"/>
    <n v="0"/>
    <s v="IN"/>
    <s v="IN"/>
    <s v="N"/>
    <d v="2023-01-05T13:54:11"/>
    <s v="00651092"/>
    <s v="KAWASAKI Kenta[FRIN:Production Planning](川﨑 健太)"/>
    <s v="Production Plan Excel"/>
    <d v="2023-05-23T19:40:40"/>
    <s v="plnprp20615bl01PrdplnSend"/>
    <s v=""/>
    <s v="Fix Flag Update"/>
    <x v="0"/>
    <x v="85"/>
    <d v="2023-09-08T00:00:00"/>
    <d v="2023-04-18T00:00:00"/>
    <s v="Past"/>
    <n v="143"/>
    <m/>
    <n v="143"/>
    <n v="0"/>
    <m/>
    <x v="0"/>
  </r>
  <r>
    <n v="102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2990.0"/>
    <s v="36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3436"/>
    <n v="3436"/>
    <n v="0"/>
    <n v="0"/>
    <n v="0"/>
    <d v="2023-07-24T00:00:00"/>
    <s v="Pub"/>
    <d v="2023-05-17T00:00:00"/>
    <d v="2023-09-30T00:00:00"/>
    <d v="2023-10-31T00:00:00"/>
    <x v="3"/>
    <n v="85174564"/>
    <s v="1st"/>
    <x v="1"/>
    <d v="2023-03-06T00:00:00"/>
    <n v="2936"/>
    <n v="12625"/>
    <s v="Ship"/>
    <s v="Ph1"/>
    <s v="●"/>
    <d v="2023-06-15T00:00:00"/>
    <d v="2023-06-15T00:00:00"/>
    <d v="2023-06-15T00:00:00"/>
    <s v=""/>
    <s v=""/>
    <s v=""/>
    <s v=""/>
    <d v="2022-12-22T00:00:00"/>
    <s v=""/>
    <n v="0"/>
    <s v=""/>
    <s v=""/>
    <s v=""/>
    <d v="2023-01-06T00:00:00"/>
    <s v=""/>
    <s v=""/>
    <s v=""/>
    <d v="2022-12-22T00:00:00"/>
    <d v="2023-01-12T00:00:00"/>
    <n v="2900"/>
    <s v="F3623-0005140369-001"/>
    <s v="05 : Vendor Accepted"/>
    <s v=""/>
    <s v=""/>
    <s v=""/>
    <s v=""/>
    <s v=""/>
    <d v="2022-12-22T00:00:00"/>
    <s v=""/>
    <n v="0"/>
    <s v=""/>
    <s v=""/>
    <s v=""/>
    <d v="2023-01-06T00:00:00"/>
    <s v="_x000a_"/>
    <s v=""/>
    <s v=""/>
    <d v="2022-12-22T00:00:00"/>
    <d v="2023-01-12T00:00:00"/>
    <n v="2936"/>
    <s v="T3623-462024-001"/>
    <s v="05 : Vendor Accepted"/>
    <s v=""/>
    <d v="2023-02-10T00:00:00"/>
    <s v=""/>
    <s v=""/>
    <s v=""/>
    <d v="2022-12-22T00:00:00"/>
    <d v="2023-02-17T00:00:00"/>
    <n v="2936"/>
    <s v="P3623-462024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6-08T00:00:00"/>
    <d v="2023-01-06T00:00:00"/>
    <s v="Past"/>
    <n v="153"/>
    <m/>
    <n v="153"/>
    <n v="449208"/>
    <m/>
    <x v="2"/>
  </r>
  <r>
    <n v="102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4881915"/>
    <s v="1st"/>
    <x v="1"/>
    <d v="2023-03-06T00:00:00"/>
    <n v="2556"/>
    <n v="664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2-06T00:00:00"/>
    <s v="_x000a_"/>
    <s v=""/>
    <s v=""/>
    <d v="2022-11-07T00:00:00"/>
    <d v="2022-12-07T00:00:00"/>
    <n v="2556"/>
    <s v="T3623-460318-001"/>
    <s v="05 : Vendor Accepted"/>
    <s v=""/>
    <d v="2022-12-06T00:00:00"/>
    <s v=""/>
    <s v=""/>
    <s v=""/>
    <d v="2022-11-07T00:00:00"/>
    <d v="2023-01-04T00:00:00"/>
    <n v="2556"/>
    <s v="P3623-460318-001"/>
    <s v="05 : Vendor Accepted"/>
    <n v="36"/>
    <n v="18"/>
    <n v="18"/>
    <n v="18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08T00:00:00"/>
    <d v="2022-12-06T00:00:00"/>
    <s v="Past"/>
    <n v="184"/>
    <m/>
    <n v="184"/>
    <n v="470304"/>
    <m/>
    <x v="2"/>
  </r>
  <r>
    <n v="102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187361"/>
    <s v="2nd"/>
    <x v="3"/>
    <d v="2023-04-03T00:00:00"/>
    <n v="1476"/>
    <n v="3838"/>
    <s v="Ship"/>
    <s v="Ph2"/>
    <s v=""/>
    <d v="2023-07-29T00:00:00"/>
    <d v="2023-07-29T00:00:00"/>
    <s v=""/>
    <s v=""/>
    <s v=""/>
    <s v=""/>
    <s v=""/>
    <s v=""/>
    <s v=""/>
    <n v="0"/>
    <s v=""/>
    <s v=""/>
    <s v=""/>
    <d v="2023-01-31T00:00:00"/>
    <s v=""/>
    <s v=""/>
    <s v=""/>
    <d v="2023-01-03T00:00:00"/>
    <d v="2023-02-01T00:00:00"/>
    <n v="1500"/>
    <s v="F3623-0005122048-009"/>
    <s v="05 : Vendor Accepted"/>
    <s v=""/>
    <s v=""/>
    <s v=""/>
    <s v=""/>
    <s v=""/>
    <s v=""/>
    <s v=""/>
    <n v="0"/>
    <s v=""/>
    <s v=""/>
    <s v=""/>
    <d v="2023-02-03T00:00:00"/>
    <s v="23/02/03_x000a_"/>
    <s v=""/>
    <s v=""/>
    <d v="2023-01-03T00:00:00"/>
    <d v="2023-02-01T00:00:00"/>
    <n v="1476"/>
    <s v="T3623-460318-003"/>
    <s v="05 : Vendor Accepted"/>
    <s v=""/>
    <d v="2023-02-03T00:00:00"/>
    <s v="23/02/03"/>
    <s v=""/>
    <s v=""/>
    <d v="2023-01-03T00:00:00"/>
    <d v="2023-02-01T00:00:00"/>
    <n v="1476"/>
    <s v="P3623-460318-003"/>
    <s v="05 : Vendor Accepted"/>
    <n v="36"/>
    <n v="18"/>
    <n v="18"/>
    <n v="18"/>
    <n v="0"/>
    <s v="Y"/>
    <s v="N"/>
    <s v=""/>
    <s v=""/>
    <s v="2023/07/22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7-22T00:00:00"/>
    <d v="2023-02-03T00:00:00"/>
    <s v="Past"/>
    <n v="169"/>
    <m/>
    <n v="169"/>
    <n v="249444"/>
    <m/>
    <x v="2"/>
  </r>
  <r>
    <n v="102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NotPub"/>
    <s v=""/>
    <d v="2023-12-31T00:00:00"/>
    <d v="2024-01-31T00:00:00"/>
    <x v="3"/>
    <n v="85352692"/>
    <s v="3rd"/>
    <x v="5"/>
    <d v="2023-08-07T00:00:00"/>
    <n v="900"/>
    <n v="2340"/>
    <s v="Ship"/>
    <s v="Ph3(Add)"/>
    <s v=""/>
    <d v="2023-09-30T00:00:00"/>
    <s v=""/>
    <s v=""/>
    <s v=""/>
    <s v=""/>
    <s v=""/>
    <s v=""/>
    <s v=""/>
    <s v=""/>
    <n v="0"/>
    <s v=""/>
    <s v=""/>
    <s v=""/>
    <d v="2023-05-26T00:00:00"/>
    <s v=""/>
    <d v="2023-05-26T00:00:00"/>
    <s v=""/>
    <d v="2023-02-12T00:00:00"/>
    <d v="2023-05-24T00:00:00"/>
    <n v="900"/>
    <s v="F3623-0005122048-01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6:52:12"/>
    <s v="00651092"/>
    <s v="KAWASAKI Kenta[FRIN:Production Planning](川﨑 健太)"/>
    <s v="Production Plan Excel"/>
    <d v="2023-05-29T19:38:11"/>
    <s v="plnprp20615bl01PrdplnSend"/>
    <s v=""/>
    <s v="Fix Flag Update"/>
    <x v="0"/>
    <x v="78"/>
    <d v="2023-09-23T00:00:00"/>
    <s v=""/>
    <s v="Y"/>
    <s v=""/>
    <m/>
    <s v=""/>
    <s v=""/>
    <m/>
    <x v="1"/>
  </r>
  <r>
    <n v="102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352694"/>
    <s v="4th"/>
    <x v="9"/>
    <d v="2023-09-04T00:00:00"/>
    <n v="1800"/>
    <n v="4680"/>
    <s v="Ship"/>
    <s v="Ph3(Adj)"/>
    <s v=""/>
    <d v="2023-09-30T00:00:00"/>
    <s v=""/>
    <s v=""/>
    <s v=""/>
    <s v=""/>
    <s v=""/>
    <s v=""/>
    <s v=""/>
    <s v=""/>
    <n v="0"/>
    <s v=""/>
    <s v=""/>
    <s v=""/>
    <d v="2023-05-19T00:00:00"/>
    <s v="(23/06/13)"/>
    <d v="2023-05-19T00:00:00"/>
    <s v=""/>
    <d v="2023-03-29T00:00:00"/>
    <d v="2023-05-18T00:00:00"/>
    <n v="900"/>
    <s v="F3623-0005122048-014"/>
    <s v="05 : Vendor Accepted"/>
    <s v=""/>
    <s v=""/>
    <s v=""/>
    <s v=""/>
    <s v=""/>
    <s v=""/>
    <s v=""/>
    <n v="0"/>
    <s v=""/>
    <s v=""/>
    <s v=""/>
    <d v="2023-08-31T00:00:00"/>
    <s v="(23/08/31)_x000a_"/>
    <d v="2023-08-18T00:00:00"/>
    <s v=""/>
    <d v="2023-03-29T00:00:00"/>
    <s v=""/>
    <n v="0"/>
    <s v=""/>
    <s v=""/>
    <s v=""/>
    <d v="2023-09-12T00:00:00"/>
    <s v="(23/09/12)"/>
    <d v="2023-09-08T00:00:00"/>
    <s v=""/>
    <d v="2023-02-12T00:00:00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7:06:43"/>
    <s v="00651092"/>
    <s v="KAWASAKI Kenta[FRIN:Production Planning](川﨑 健太)"/>
    <s v="Production Plan Excel"/>
    <d v="2023-07-06T10:56:29"/>
    <s v="01543505"/>
    <s v="ANAND KRITI[UQIN:Merchandising]"/>
    <s v="BD Sheet"/>
    <x v="1"/>
    <x v="78"/>
    <d v="2023-09-23T00:00:00"/>
    <d v="2023-08-31T00:00:00"/>
    <s v="Y"/>
    <n v="23"/>
    <m/>
    <n v="23"/>
    <n v="41400"/>
    <m/>
    <x v="3"/>
  </r>
  <r>
    <n v="102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1-27T00:00:00"/>
    <d v="2023-12-31T00:00:00"/>
    <d v="2024-01-31T00:00:00"/>
    <x v="3"/>
    <n v="84972301"/>
    <s v="5th"/>
    <x v="9"/>
    <d v="2023-09-04T00:00:00"/>
    <n v="0"/>
    <n v="0"/>
    <s v="Ship"/>
    <s v="STOP"/>
    <s v=""/>
    <d v="2023-10-03T00:00:00"/>
    <s v=""/>
    <d v="2023-08-15T00:00:00"/>
    <s v=""/>
    <s v=""/>
    <s v=""/>
    <s v=""/>
    <d v="2022-11-15T00:00:00"/>
    <s v=""/>
    <n v="0"/>
    <s v=""/>
    <s v=""/>
    <s v=""/>
    <d v="2023-01-31T00:00:00"/>
    <s v="(23/01/24)"/>
    <d v="2023-03-21T00:00:00"/>
    <s v=""/>
    <d v="2022-12-22T00:00:00"/>
    <d v="2023-01-27T00:00:00"/>
    <n v="1000"/>
    <s v="F3623-0005122048-008"/>
    <s v="05 : Vendor Accepted"/>
    <s v=""/>
    <s v=""/>
    <s v=""/>
    <s v=""/>
    <s v=""/>
    <d v="2022-11-15T00:00:00"/>
    <s v=""/>
    <n v="0"/>
    <s v=""/>
    <s v=""/>
    <s v=""/>
    <d v="2023-06-06T00:00:00"/>
    <s v="(23/07/25)_x000a_"/>
    <d v="2023-04-18T00:00:00"/>
    <s v=""/>
    <d v="2023-03-21T00:00:00"/>
    <s v=""/>
    <n v="0"/>
    <s v=""/>
    <s v=""/>
    <s v=""/>
    <d v="2023-08-22T00:00:00"/>
    <s v="(23/08/22)"/>
    <d v="2023-05-16T00:00:00"/>
    <s v=""/>
    <d v="2023-03-21T00:00:00"/>
    <s v=""/>
    <n v="0"/>
    <s v=""/>
    <s v=""/>
    <n v="36"/>
    <n v="18"/>
    <n v="18"/>
    <n v="18"/>
    <n v="700"/>
    <s v="Y"/>
    <s v="N"/>
    <s v=""/>
    <s v=""/>
    <s v="2023/09/26"/>
    <n v="7"/>
    <n v="0"/>
    <s v="IN"/>
    <s v="IN"/>
    <s v="N"/>
    <d v="2022-11-16T00:50:02"/>
    <s v="APIPRM223"/>
    <s v=""/>
    <s v="Automatic Planning"/>
    <d v="2023-07-08T12:15:28"/>
    <s v="plnprp20501bl02PrdPlnDLAnsIf"/>
    <s v=""/>
    <s v="DL Answered(SPL)"/>
    <x v="0"/>
    <x v="78"/>
    <d v="2023-09-26T00:00:00"/>
    <d v="2023-06-06T00:00:00"/>
    <s v="Past"/>
    <n v="112"/>
    <m/>
    <n v="112"/>
    <n v="0"/>
    <m/>
    <x v="0"/>
  </r>
  <r>
    <n v="102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8"/>
    <s v="6th"/>
    <x v="7"/>
    <d v="2023-10-09T00:00:00"/>
    <n v="0"/>
    <n v="0"/>
    <s v="Ship"/>
    <s v="STOP"/>
    <s v=""/>
    <d v="2023-10-21T00:00:00"/>
    <s v=""/>
    <d v="2023-10-21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240"/>
    <s v="Y"/>
    <s v="N"/>
    <s v=""/>
    <s v=""/>
    <s v="2023/10/14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14T00:00:00"/>
    <s v=""/>
    <s v="Y"/>
    <s v=""/>
    <m/>
    <s v=""/>
    <s v=""/>
    <m/>
    <x v="0"/>
  </r>
  <r>
    <n v="102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7"/>
    <s v="7th"/>
    <x v="7"/>
    <d v="2023-10-02T00:00:00"/>
    <n v="0"/>
    <n v="0"/>
    <s v="Ship"/>
    <s v="STOP"/>
    <s v=""/>
    <d v="2023-10-30T00:00:00"/>
    <s v=""/>
    <d v="2023-12-16T00:00:00"/>
    <s v=""/>
    <s v=""/>
    <s v=""/>
    <s v=""/>
    <d v="2023-05-11T00:00:00"/>
    <s v=""/>
    <n v="0"/>
    <s v=""/>
    <s v=""/>
    <s v=""/>
    <d v="2023-06-16T00:00:00"/>
    <s v="23/06/16"/>
    <d v="2023-08-04T00:00:00"/>
    <s v=""/>
    <d v="2023-05-11T00:00:00"/>
    <s v=""/>
    <n v="0"/>
    <s v=""/>
    <s v=""/>
    <d v="2023-08-04T00:00:00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1800"/>
    <s v="Y"/>
    <s v="N"/>
    <s v=""/>
    <s v=""/>
    <s v="2023/10/22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23T00:00:00"/>
    <s v=""/>
    <s v="Y"/>
    <s v=""/>
    <m/>
    <s v=""/>
    <s v=""/>
    <m/>
    <x v="0"/>
  </r>
  <r>
    <n v="103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5-18T00:00:00"/>
    <d v="2023-12-31T00:00:00"/>
    <d v="2024-01-31T00:00:00"/>
    <x v="3"/>
    <n v="85530173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5-02T00:00:00"/>
    <s v=""/>
    <n v="0"/>
    <s v=""/>
    <s v=""/>
    <s v=""/>
    <d v="2023-05-19T00:00:00"/>
    <s v=""/>
    <d v="2023-05-19T00:00:00"/>
    <s v=""/>
    <d v="2023-05-02T00:00:00"/>
    <d v="2023-05-18T00:00:00"/>
    <n v="150"/>
    <s v="F3623-0005122048-015"/>
    <s v="05 : Vendor Accepted"/>
    <s v=""/>
    <s v=""/>
    <s v=""/>
    <s v=""/>
    <s v=""/>
    <d v="2023-05-02T00:00:00"/>
    <s v=""/>
    <n v="0"/>
    <s v=""/>
    <s v=""/>
    <s v=""/>
    <d v="2023-10-19T00:00:00"/>
    <s v="_x000a_"/>
    <d v="2023-10-13T00:00:00"/>
    <s v=""/>
    <d v="2023-05-10T00:00:00"/>
    <s v=""/>
    <n v="0"/>
    <s v=""/>
    <s v=""/>
    <s v=""/>
    <d v="2023-10-27T00:00:00"/>
    <s v=""/>
    <d v="2023-10-27T00:00:00"/>
    <s v=""/>
    <d v="2023-05-02T00:00:00"/>
    <s v=""/>
    <n v="0"/>
    <s v=""/>
    <s v=""/>
    <n v="36"/>
    <n v="18"/>
    <n v="18"/>
    <n v="18"/>
    <n v="0"/>
    <s v="Y"/>
    <s v="N"/>
    <s v=""/>
    <s v=""/>
    <s v=""/>
    <n v="7"/>
    <n v="0"/>
    <s v="IN"/>
    <s v="IN"/>
    <s v="N"/>
    <d v="2023-05-02T23:30:28"/>
    <s v="APIPRM223"/>
    <s v=""/>
    <s v="Automatic Planning"/>
    <d v="2023-05-23T10:33:36"/>
    <s v="plnprp20615bl01PrdplnSend"/>
    <s v=""/>
    <s v="CHG000134952"/>
    <x v="0"/>
    <x v="78"/>
    <d v="2023-11-09T00:00:00"/>
    <d v="2023-10-19T00:00:00"/>
    <s v="Y"/>
    <n v="21"/>
    <m/>
    <n v="21"/>
    <n v="0"/>
    <m/>
    <x v="1"/>
  </r>
  <r>
    <n v="103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1103"/>
    <s v="9th"/>
    <x v="11"/>
    <d v="2023-11-06T00:00:00"/>
    <n v="0"/>
    <n v="0"/>
    <s v="Ship"/>
    <s v="STOP"/>
    <s v=""/>
    <d v="2023-11-18T00:00:00"/>
    <s v=""/>
    <d v="2023-11-18T00:00:00"/>
    <s v=""/>
    <s v=""/>
    <s v=""/>
    <s v=""/>
    <d v="2023-05-09T00:00:00"/>
    <s v=""/>
    <n v="0"/>
    <s v=""/>
    <s v=""/>
    <s v=""/>
    <d v="2023-07-14T00:00:00"/>
    <s v="23/07/14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100"/>
    <s v="Y"/>
    <s v="N"/>
    <s v=""/>
    <s v=""/>
    <s v="2023/11/11"/>
    <n v="7"/>
    <n v="0"/>
    <s v="IN"/>
    <s v="IN"/>
    <s v="N"/>
    <d v="2023-05-09T23:30:28"/>
    <s v="APIPRM223"/>
    <s v=""/>
    <s v="Automatic Planning"/>
    <d v="2023-07-12T06:18:41"/>
    <s v="00691381"/>
    <s v="MORITA SHUN[FRSH:PDSH Production Planning](森田 峻)"/>
    <s v="Production View"/>
    <x v="0"/>
    <x v="78"/>
    <d v="2023-11-11T00:00:00"/>
    <s v=""/>
    <s v="Y"/>
    <s v=""/>
    <m/>
    <s v=""/>
    <s v=""/>
    <m/>
    <x v="0"/>
  </r>
  <r>
    <n v="103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086334"/>
    <s v="1st"/>
    <x v="1"/>
    <d v="2023-03-06T00:00:00"/>
    <n v="594"/>
    <n v="15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7T00:00:00"/>
    <s v="_x000a_"/>
    <s v=""/>
    <s v=""/>
    <s v=""/>
    <d v="2022-12-07T00:00:00"/>
    <n v="594"/>
    <s v="T3623-460318-002"/>
    <s v="05 : Vendor Accepted"/>
    <s v=""/>
    <d v="2022-12-07T00:00:00"/>
    <s v=""/>
    <s v=""/>
    <s v=""/>
    <s v=""/>
    <d v="2023-01-04T00:00:00"/>
    <n v="594"/>
    <s v="P3623-460318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2-07T06:04:2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6-08T00:00:00"/>
    <d v="2022-12-07T00:00:00"/>
    <s v="Past"/>
    <n v="183"/>
    <m/>
    <n v="183"/>
    <n v="108702"/>
    <m/>
    <x v="2"/>
  </r>
  <r>
    <n v="103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815778"/>
    <s v="2nd"/>
    <x v="9"/>
    <d v="2023-09-04T00:00:00"/>
    <n v="780"/>
    <n v="2028"/>
    <s v="Ship"/>
    <s v="Ph2"/>
    <s v=""/>
    <d v="2023-10-03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6-07T00:00:00"/>
    <n v="367"/>
    <s v="F3623-0005140585-002"/>
    <s v="05 : Vendor Accepted"/>
    <s v=""/>
    <s v=""/>
    <s v=""/>
    <s v=""/>
    <s v=""/>
    <s v=""/>
    <s v=""/>
    <n v="0"/>
    <s v=""/>
    <s v=""/>
    <s v=""/>
    <d v="2023-07-20T00:00:00"/>
    <s v="23/07/20_x000a_"/>
    <s v=""/>
    <s v=""/>
    <s v=""/>
    <s v=""/>
    <n v="0"/>
    <s v=""/>
    <s v=""/>
    <s v=""/>
    <d v="2023-08-22T00:00:00"/>
    <s v="(23/09/12)"/>
    <s v=""/>
    <s v=""/>
    <s v=""/>
    <s v=""/>
    <n v="0"/>
    <s v=""/>
    <s v=""/>
    <n v="36"/>
    <n v="18"/>
    <n v="18"/>
    <n v="18"/>
    <n v="0"/>
    <s v="Y"/>
    <s v="N"/>
    <s v=""/>
    <s v=""/>
    <s v="2023/09/26"/>
    <n v="7"/>
    <n v="0"/>
    <s v="IN"/>
    <s v="IN"/>
    <s v="N"/>
    <d v="2023-06-03T18:07:06"/>
    <s v="00696733"/>
    <s v="NAFIZ AHMED[FRIN:Intimate, Cut and Sewn Apparel Production](NAFIZ AHMED)"/>
    <s v="Production Plan Excel"/>
    <d v="2023-07-12T06:18:41"/>
    <s v="00691381"/>
    <s v="MORITA SHUN[FRSH:PDSH Production Planning](森田 峻)"/>
    <s v="Production View"/>
    <x v="1"/>
    <x v="79"/>
    <d v="2023-09-26T00:00:00"/>
    <d v="2023-07-20T00:00:00"/>
    <s v="Y"/>
    <n v="68"/>
    <m/>
    <n v="68"/>
    <n v="53040"/>
    <m/>
    <x v="2"/>
  </r>
  <r>
    <n v="103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001288"/>
    <s v="1st"/>
    <x v="1"/>
    <d v="2023-03-06T00:00:00"/>
    <n v="2358"/>
    <n v="6131"/>
    <s v="Ship"/>
    <s v="Ph1"/>
    <s v="●"/>
    <d v="2023-06-15T00:00:00"/>
    <d v="2023-06-15T00:00:00"/>
    <d v="2023-06-15T00:00:00"/>
    <s v=""/>
    <s v=""/>
    <s v=""/>
    <s v=""/>
    <d v="2022-11-22T00:00:00"/>
    <s v=""/>
    <n v="0"/>
    <s v=""/>
    <s v=""/>
    <s v=""/>
    <d v="2022-12-20T00:00:00"/>
    <s v=""/>
    <s v=""/>
    <s v=""/>
    <d v="2022-11-22T00:00:00"/>
    <d v="2022-12-23T00:00:00"/>
    <n v="1600"/>
    <s v="F3623-0005122048-007"/>
    <s v="05 : Vendor Accepted"/>
    <s v=""/>
    <s v=""/>
    <s v=""/>
    <s v=""/>
    <s v=""/>
    <d v="2022-11-22T00:00:00"/>
    <s v=""/>
    <n v="0"/>
    <s v=""/>
    <s v=""/>
    <s v=""/>
    <d v="2023-01-06T00:00:00"/>
    <s v="22/12/27_x000a_"/>
    <s v=""/>
    <s v=""/>
    <d v="2022-11-22T00:00:00"/>
    <d v="2023-01-06T00:00:00"/>
    <n v="2358"/>
    <s v="T3623-462055-001"/>
    <s v="05 : Vendor Accepted"/>
    <s v=""/>
    <d v="2023-01-10T00:00:00"/>
    <s v="23/01/03"/>
    <s v=""/>
    <s v=""/>
    <d v="2022-11-22T00:00:00"/>
    <d v="2023-01-09T00:00:00"/>
    <n v="2358"/>
    <s v="P3623-462055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23T00:37:09"/>
    <s v="APIPRM223"/>
    <s v=""/>
    <s v="Automatic Planning"/>
    <d v="2023-05-16T08:15:10"/>
    <s v="plnprp20615bl01PrdplnSend"/>
    <s v=""/>
    <s v="Fix Flag Update"/>
    <x v="1"/>
    <x v="80"/>
    <d v="2023-06-08T00:00:00"/>
    <d v="2023-01-06T00:00:00"/>
    <s v="Past"/>
    <n v="153"/>
    <m/>
    <n v="153"/>
    <n v="360774"/>
    <m/>
    <x v="2"/>
  </r>
  <r>
    <n v="103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264244"/>
    <s v="2nd"/>
    <x v="1"/>
    <d v="2023-03-06T00:00:00"/>
    <n v="1026"/>
    <n v="2668"/>
    <s v="Ship"/>
    <s v="Ph2"/>
    <s v=""/>
    <d v="2023-07-14T00:00:00"/>
    <d v="2023-07-14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000"/>
    <s v="F3623-0005122048-012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1026"/>
    <s v="T3623-462055-004"/>
    <s v="05 : Vendor Accepted"/>
    <s v=""/>
    <d v="2023-03-07T00:00:00"/>
    <s v="23/03/07"/>
    <s v=""/>
    <s v=""/>
    <s v=""/>
    <d v="2023-03-02T00:00:00"/>
    <n v="1026"/>
    <s v="P3623-462055-004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80"/>
    <d v="2023-07-07T00:00:00"/>
    <d v="2023-02-07T00:00:00"/>
    <s v="Past"/>
    <n v="150"/>
    <m/>
    <n v="150"/>
    <n v="153900"/>
    <m/>
    <x v="2"/>
  </r>
  <r>
    <n v="103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2-03T00:00:00"/>
    <d v="2023-12-31T00:00:00"/>
    <d v="2024-01-31T00:00:00"/>
    <x v="3"/>
    <n v="85213788"/>
    <s v="3rd"/>
    <x v="5"/>
    <d v="2023-08-07T00:00:00"/>
    <n v="0"/>
    <n v="0"/>
    <s v="Ship"/>
    <s v="STOP"/>
    <s v=""/>
    <d v="2023-09-05T00:00:00"/>
    <s v=""/>
    <d v="2023-08-15T00:00:00"/>
    <s v=""/>
    <s v=""/>
    <s v=""/>
    <s v=""/>
    <d v="2023-01-03T00:00:00"/>
    <s v=""/>
    <n v="0"/>
    <s v=""/>
    <s v=""/>
    <s v=""/>
    <d v="2023-01-31T00:00:00"/>
    <s v="23/01/24"/>
    <d v="2023-03-07T00:00:00"/>
    <s v=""/>
    <d v="2023-01-03T00:00:00"/>
    <d v="2023-02-03T00:00:00"/>
    <n v="810"/>
    <s v="F3623-0005122048-010"/>
    <s v="05 : Vendor Accepted"/>
    <s v=""/>
    <s v=""/>
    <s v=""/>
    <s v=""/>
    <s v=""/>
    <d v="2023-01-03T00:00:00"/>
    <s v=""/>
    <n v="0"/>
    <s v=""/>
    <s v=""/>
    <s v=""/>
    <d v="2023-06-06T00:00:00"/>
    <s v="_x000a_"/>
    <s v=""/>
    <s v=""/>
    <d v="2023-04-27T00:00:00"/>
    <s v=""/>
    <n v="0"/>
    <s v=""/>
    <s v=""/>
    <s v=""/>
    <d v="2023-07-04T00:00:00"/>
    <s v="(23/07/25)"/>
    <s v=""/>
    <s v=""/>
    <d v="2023-04-27T00:00:00"/>
    <s v=""/>
    <n v="0"/>
    <s v=""/>
    <s v=""/>
    <n v="36"/>
    <n v="18"/>
    <n v="18"/>
    <n v="18"/>
    <n v="400"/>
    <s v="Y"/>
    <s v="N"/>
    <s v=""/>
    <s v=""/>
    <s v="2023/08/29"/>
    <n v="7"/>
    <n v="0"/>
    <s v="IN"/>
    <s v="IN"/>
    <s v="N"/>
    <d v="2023-01-03T23:44:57"/>
    <s v="APIPRM223"/>
    <s v=""/>
    <s v="Automatic Planning"/>
    <d v="2023-07-08T12:15:28"/>
    <s v="plnprp20501bl02PrdPlnDLAnsIf"/>
    <s v=""/>
    <s v="DL Answered(SPL)"/>
    <x v="0"/>
    <x v="80"/>
    <d v="2023-08-29T00:00:00"/>
    <d v="2023-06-06T00:00:00"/>
    <s v="Past"/>
    <n v="84"/>
    <m/>
    <n v="84"/>
    <n v="0"/>
    <m/>
    <x v="0"/>
  </r>
  <r>
    <n v="103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193999"/>
    <s v="4th"/>
    <x v="9"/>
    <d v="2023-09-04T00:00:00"/>
    <n v="1300"/>
    <n v="3380"/>
    <s v="Ship"/>
    <s v="Ph3(Adj)"/>
    <s v=""/>
    <d v="2023-09-20T00:00:00"/>
    <s v=""/>
    <d v="2023-09-20T00:00:00"/>
    <s v=""/>
    <s v=""/>
    <s v=""/>
    <s v=""/>
    <d v="2022-12-27T00:00:00"/>
    <s v=""/>
    <n v="0"/>
    <s v=""/>
    <s v=""/>
    <s v=""/>
    <d v="2023-05-19T00:00:00"/>
    <s v="(23/06/06)"/>
    <d v="2023-05-19T00:00:00"/>
    <s v=""/>
    <d v="2023-04-05T00:00:00"/>
    <d v="2023-05-18T00:00:00"/>
    <n v="1300"/>
    <s v="F3623-0005122048-016"/>
    <s v="05 : Vendor Accepted"/>
    <s v=""/>
    <s v=""/>
    <s v=""/>
    <s v=""/>
    <s v=""/>
    <d v="2022-12-27T00:00:00"/>
    <s v=""/>
    <n v="0"/>
    <s v=""/>
    <s v=""/>
    <s v=""/>
    <d v="2023-08-24T00:00:00"/>
    <s v="(23/08/22)_x000a_"/>
    <d v="2023-08-04T00:00:00"/>
    <s v=""/>
    <d v="2023-04-05T00:00:00"/>
    <s v=""/>
    <n v="0"/>
    <s v=""/>
    <s v=""/>
    <s v=""/>
    <d v="2023-08-31T00:00:00"/>
    <s v="(23/08/31)"/>
    <d v="2023-09-01T00:00:00"/>
    <s v=""/>
    <d v="2022-12-27T00:00:00"/>
    <s v=""/>
    <n v="0"/>
    <s v=""/>
    <s v=""/>
    <n v="36"/>
    <n v="18"/>
    <n v="18"/>
    <n v="18"/>
    <n v="0"/>
    <s v="Y"/>
    <s v="N"/>
    <s v=""/>
    <s v=""/>
    <s v="2023/09/13"/>
    <n v="7"/>
    <n v="0"/>
    <s v="IN"/>
    <s v="IN"/>
    <s v="N"/>
    <d v="2022-12-27T23:33:45"/>
    <s v="APIPRM223"/>
    <s v=""/>
    <s v="Automatic Planning"/>
    <d v="2023-07-08T12:15:28"/>
    <s v="plnprp20501bl02PrdPlnDLAnsIf"/>
    <s v=""/>
    <s v="DL Answered(SPL)"/>
    <x v="1"/>
    <x v="80"/>
    <d v="2023-09-13T00:00:00"/>
    <d v="2023-08-24T00:00:00"/>
    <s v="Y"/>
    <n v="20"/>
    <m/>
    <n v="20"/>
    <n v="26000"/>
    <m/>
    <x v="3"/>
  </r>
  <r>
    <n v="103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193998"/>
    <s v="5th"/>
    <x v="9"/>
    <d v="2023-09-04T00:00:00"/>
    <n v="0"/>
    <n v="0"/>
    <s v="Ship"/>
    <s v="STOP"/>
    <s v=""/>
    <d v="2023-10-19T00:00:00"/>
    <s v=""/>
    <d v="2023-10-19T00:00:00"/>
    <s v=""/>
    <s v=""/>
    <s v=""/>
    <s v=""/>
    <d v="2022-12-27T00:00:00"/>
    <s v=""/>
    <n v="0"/>
    <s v=""/>
    <s v=""/>
    <s v=""/>
    <d v="2023-05-19T00:00:00"/>
    <s v="23/05/19"/>
    <d v="2023-05-19T00:00:00"/>
    <s v=""/>
    <d v="2023-04-05T00:00:00"/>
    <s v=""/>
    <n v="0"/>
    <s v=""/>
    <s v=""/>
    <s v=""/>
    <s v=""/>
    <s v=""/>
    <s v=""/>
    <s v=""/>
    <d v="2022-12-27T00:00:00"/>
    <s v=""/>
    <n v="0"/>
    <s v=""/>
    <s v=""/>
    <s v=""/>
    <d v="2023-09-21T00:00:00"/>
    <s v="(23/09/19)_x000a_"/>
    <d v="2023-08-04T00:00:00"/>
    <s v=""/>
    <d v="2023-04-05T00:00:00"/>
    <s v=""/>
    <n v="0"/>
    <s v=""/>
    <s v=""/>
    <s v=""/>
    <d v="2023-09-28T00:00:00"/>
    <s v="(23/09/26)"/>
    <d v="2023-09-29T00:00:00"/>
    <s v=""/>
    <d v="2022-12-27T00:00:00"/>
    <s v=""/>
    <n v="0"/>
    <s v=""/>
    <s v=""/>
    <n v="36"/>
    <n v="18"/>
    <n v="18"/>
    <n v="18"/>
    <n v="1300"/>
    <s v="Y"/>
    <s v="N"/>
    <s v=""/>
    <s v=""/>
    <s v="2023/10/12"/>
    <n v="7"/>
    <n v="0"/>
    <s v="IN"/>
    <s v="IN"/>
    <s v="N"/>
    <d v="2022-12-27T23:33:45"/>
    <s v="APIPRM223"/>
    <s v=""/>
    <s v="Automatic Planning"/>
    <d v="2023-05-22T19:33:40"/>
    <s v="plnprp20615bl01PrdplnSend"/>
    <s v=""/>
    <s v="Fix Flag Update"/>
    <x v="0"/>
    <x v="80"/>
    <d v="2023-10-12T00:00:00"/>
    <d v="2023-09-21T00:00:00"/>
    <s v="Y"/>
    <n v="21"/>
    <m/>
    <n v="21"/>
    <n v="0"/>
    <m/>
    <x v="0"/>
  </r>
  <r>
    <n v="103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352695"/>
    <s v="6th"/>
    <x v="7"/>
    <d v="2023-10-02T00:00:00"/>
    <n v="1090"/>
    <n v="2834"/>
    <s v="Ship"/>
    <s v="Ph2"/>
    <s v=""/>
    <d v="2023-10-25T00:00:00"/>
    <s v=""/>
    <s v=""/>
    <s v=""/>
    <s v=""/>
    <s v=""/>
    <s v=""/>
    <s v=""/>
    <s v=""/>
    <n v="0"/>
    <s v=""/>
    <s v=""/>
    <s v=""/>
    <d v="2023-03-07T00:00:00"/>
    <s v=""/>
    <s v=""/>
    <s v=""/>
    <d v="2023-02-19T00:00:00"/>
    <d v="2023-03-02T00:00:00"/>
    <n v="1600"/>
    <s v="F3623-0005122048-013"/>
    <s v="05 : Vendor Accepted"/>
    <s v=""/>
    <s v=""/>
    <s v=""/>
    <s v=""/>
    <s v=""/>
    <s v=""/>
    <s v=""/>
    <n v="0"/>
    <s v=""/>
    <s v=""/>
    <s v=""/>
    <d v="2023-07-11T00:00:00"/>
    <s v="23/07/11_x000a_"/>
    <d v="2023-05-16T00:00:00"/>
    <s v=""/>
    <d v="2023-03-21T00:00:00"/>
    <s v=""/>
    <n v="0"/>
    <s v=""/>
    <s v=""/>
    <s v=""/>
    <d v="2023-08-15T00:00:00"/>
    <s v="(23/07/11)"/>
    <d v="2023-06-20T00:00:00"/>
    <s v=""/>
    <d v="2023-03-21T00:00:00"/>
    <s v=""/>
    <n v="0"/>
    <s v=""/>
    <s v=""/>
    <n v="36"/>
    <n v="18"/>
    <n v="18"/>
    <n v="18"/>
    <n v="0"/>
    <s v="Y"/>
    <s v="N"/>
    <s v=""/>
    <s v=""/>
    <s v="2023/10/18"/>
    <n v="7"/>
    <n v="0"/>
    <s v="IN"/>
    <s v="IN"/>
    <s v="N"/>
    <d v="2023-02-12T17:06:43"/>
    <s v="00651092"/>
    <s v="KAWASAKI Kenta[FRIN:Production Planning](川﨑 健太)"/>
    <s v="Production Plan Excel"/>
    <d v="2023-07-06T10:41:39"/>
    <s v="01543505"/>
    <s v="ANAND KRITI[UQIN:Merchandising]"/>
    <s v="BD Sheet"/>
    <x v="1"/>
    <x v="80"/>
    <d v="2023-10-18T00:00:00"/>
    <d v="2023-07-11T00:00:00"/>
    <s v="Past"/>
    <n v="99"/>
    <m/>
    <n v="99"/>
    <n v="107910"/>
    <m/>
    <x v="2"/>
  </r>
  <r>
    <n v="104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816138"/>
    <s v="7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6-30T00:00:00"/>
    <s v="23/06/30"/>
    <d v="2023-06-30T00:00:00"/>
    <s v=""/>
    <d v="2023-06-05T00:00:00"/>
    <s v=""/>
    <n v="0"/>
    <s v=""/>
    <s v=""/>
    <s v=""/>
    <s v=""/>
    <s v=""/>
    <s v=""/>
    <s v=""/>
    <s v=""/>
    <s v=""/>
    <n v="0"/>
    <s v=""/>
    <s v=""/>
    <s v=""/>
    <d v="2023-09-22T00:00:00"/>
    <s v="(23/10/03)_x000a_"/>
    <d v="2023-09-22T00:00:00"/>
    <s v=""/>
    <d v="2023-06-05T00:00:00"/>
    <s v=""/>
    <n v="0"/>
    <s v=""/>
    <s v=""/>
    <s v=""/>
    <d v="2023-10-06T00:00:00"/>
    <s v="(23/10/12)"/>
    <d v="2023-10-06T00:00:00"/>
    <s v=""/>
    <d v="2023-06-05T00:00:00"/>
    <s v=""/>
    <n v="0"/>
    <s v=""/>
    <s v=""/>
    <n v="36"/>
    <n v="18"/>
    <n v="18"/>
    <n v="18"/>
    <n v="1200"/>
    <s v="Y"/>
    <s v="N"/>
    <s v=""/>
    <s v=""/>
    <s v="2023/10/22"/>
    <n v="7"/>
    <n v="0"/>
    <s v="IN"/>
    <s v="IN"/>
    <s v="N"/>
    <d v="2023-06-05T08:41:32"/>
    <s v="00651092"/>
    <s v="KAWASAKI Kenta[FRIN:Production Planning](川﨑 健太)"/>
    <s v="Production Plan Excel"/>
    <d v="2023-07-03T19:38:56"/>
    <s v="plnprp20615bl01PrdplnSend"/>
    <s v=""/>
    <s v="Fix Flag Update"/>
    <x v="0"/>
    <x v="80"/>
    <d v="2023-10-23T00:00:00"/>
    <d v="2023-09-22T00:00:00"/>
    <s v="Y"/>
    <n v="31"/>
    <m/>
    <n v="31"/>
    <n v="0"/>
    <m/>
    <x v="0"/>
  </r>
  <r>
    <n v="104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224434"/>
    <s v="1st"/>
    <x v="1"/>
    <d v="2023-03-06T00:00:00"/>
    <n v="864"/>
    <n v="224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64"/>
    <s v="T3623-462055-002"/>
    <s v="05 : Vendor Accepted"/>
    <s v=""/>
    <d v="2023-01-10T00:00:00"/>
    <s v=""/>
    <s v=""/>
    <s v=""/>
    <s v=""/>
    <d v="2023-01-09T00:00:00"/>
    <n v="864"/>
    <s v="P3623-462055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6-08T00:00:00"/>
    <d v="2023-01-06T00:00:00"/>
    <s v="Past"/>
    <n v="153"/>
    <m/>
    <n v="153"/>
    <n v="132192"/>
    <m/>
    <x v="2"/>
  </r>
  <r>
    <n v="104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329056"/>
    <s v="2nd"/>
    <x v="1"/>
    <d v="2023-03-06T00:00:00"/>
    <n v="504"/>
    <n v="1310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092034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504"/>
    <s v="T3623-462055-005"/>
    <s v="05 : Vendor Accepted"/>
    <s v=""/>
    <d v="2023-03-07T00:00:00"/>
    <s v="23/03/07"/>
    <s v=""/>
    <s v=""/>
    <s v=""/>
    <d v="2023-03-02T00:00:00"/>
    <n v="504"/>
    <s v="P3623-462055-005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7-07T00:00:00"/>
    <d v="2023-02-07T00:00:00"/>
    <s v="Past"/>
    <n v="150"/>
    <m/>
    <n v="150"/>
    <n v="75600"/>
    <m/>
    <x v="2"/>
  </r>
  <r>
    <n v="104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224435"/>
    <s v="1st"/>
    <x v="2"/>
    <d v="2023-01-02T00:00:00"/>
    <n v="828"/>
    <n v="215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28"/>
    <s v="T3623-462055-003"/>
    <s v="05 : Vendor Accepted"/>
    <s v=""/>
    <d v="2023-01-10T00:00:00"/>
    <s v=""/>
    <s v=""/>
    <s v=""/>
    <s v=""/>
    <d v="2023-01-09T00:00:00"/>
    <n v="828"/>
    <s v="P3623-462055-003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6-08T00:00:00"/>
    <d v="2023-01-06T00:00:00"/>
    <s v="Past"/>
    <n v="153"/>
    <m/>
    <n v="153"/>
    <n v="126684"/>
    <m/>
    <x v="2"/>
  </r>
  <r>
    <n v="104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329057"/>
    <s v="2nd"/>
    <x v="1"/>
    <d v="2023-03-06T00:00:00"/>
    <n v="486"/>
    <n v="1264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140585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486"/>
    <s v="T3623-462055-006"/>
    <s v="05 : Vendor Accepted"/>
    <s v=""/>
    <d v="2023-03-07T00:00:00"/>
    <s v="23/03/07"/>
    <s v=""/>
    <s v=""/>
    <s v=""/>
    <d v="2023-03-02T00:00:00"/>
    <n v="486"/>
    <s v="P3623-462055-006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7-07T00:00:00"/>
    <d v="2023-02-07T00:00:00"/>
    <s v="Past"/>
    <n v="150"/>
    <m/>
    <n v="150"/>
    <n v="72900"/>
    <m/>
    <x v="2"/>
  </r>
  <r>
    <n v="104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21372"/>
    <s v="1st"/>
    <x v="6"/>
    <d v="2023-05-01T00:00:00"/>
    <n v="7164"/>
    <n v="1289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3000"/>
    <s v="F05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7164"/>
    <s v="T0523-460319-001"/>
    <s v="05 : Vendor Accepted"/>
    <s v=""/>
    <d v="2023-04-11T00:00:00"/>
    <s v="23/03/07"/>
    <s v=""/>
    <s v=""/>
    <s v=""/>
    <d v="2023-04-14T00:00:00"/>
    <n v="7164"/>
    <s v="P0523-460319-001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16T00:00:00"/>
    <d v="2023-01-31T00:00:00"/>
    <s v="Past"/>
    <n v="136"/>
    <m/>
    <n v="136"/>
    <n v="974304"/>
    <m/>
    <x v="2"/>
  </r>
  <r>
    <n v="104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078816"/>
    <s v="2nd"/>
    <x v="8"/>
    <d v="2023-07-03T00:00:00"/>
    <n v="12204"/>
    <n v="21967"/>
    <s v="Ship"/>
    <s v="Ph1"/>
    <s v=""/>
    <d v="2023-08-29T00:00:00"/>
    <d v="2023-08-29T00:00:00"/>
    <d v="2023-07-15T00:00:00"/>
    <s v=""/>
    <s v=""/>
    <s v=""/>
    <s v=""/>
    <d v="2022-12-04T00:00:00"/>
    <s v=""/>
    <n v="0"/>
    <s v=""/>
    <s v=""/>
    <s v=""/>
    <d v="2023-01-10T00:00:00"/>
    <s v="(23/01/10)"/>
    <s v=""/>
    <s v=""/>
    <d v="2022-12-04T00:00:00"/>
    <d v="2023-01-04T00:00:00"/>
    <n v="10000"/>
    <s v="F0523-0005143417-003"/>
    <s v="05 : Vendor Accepted"/>
    <s v=""/>
    <s v=""/>
    <s v=""/>
    <s v=""/>
    <s v=""/>
    <d v="2022-12-04T00:00:00"/>
    <s v=""/>
    <n v="0"/>
    <s v=""/>
    <s v=""/>
    <s v=""/>
    <d v="2023-05-16T00:00:00"/>
    <s v="23/05/16_x000a_"/>
    <d v="2023-04-18T00:00:00"/>
    <s v=""/>
    <d v="2023-03-21T00:00:00"/>
    <d v="2023-05-12T00:00:00"/>
    <n v="12204"/>
    <s v="T0523-460319-004"/>
    <s v="05 : Vendor Accepted"/>
    <s v=""/>
    <d v="2023-06-22T00:00:00"/>
    <s v="(23/05/02)"/>
    <d v="2023-05-16T00:00:00"/>
    <s v=""/>
    <d v="2023-03-21T00:00:00"/>
    <d v="2023-06-20T00:00:00"/>
    <n v="12204"/>
    <s v="P0523-460319-003"/>
    <s v="05 : Vendor Accepted"/>
    <n v="36"/>
    <n v="18"/>
    <n v="18"/>
    <n v="36"/>
    <n v="0"/>
    <s v="Y"/>
    <s v="N"/>
    <s v=""/>
    <s v=""/>
    <s v="2023/07/31"/>
    <n v="7"/>
    <n v="22"/>
    <s v="IN"/>
    <s v="IN"/>
    <s v="N"/>
    <d v="2022-12-05T01:01:25"/>
    <s v="APIPRM223"/>
    <s v=""/>
    <s v="Automatic Planning"/>
    <d v="2023-06-20T16:14:39"/>
    <s v="00520389"/>
    <s v="CHOI Sooyeon[FRLK:Merchandising Planning]"/>
    <s v="Update From PO"/>
    <x v="1"/>
    <x v="92"/>
    <d v="2023-07-31T00:00:00"/>
    <d v="2023-05-16T00:00:00"/>
    <s v="Past"/>
    <n v="76"/>
    <m/>
    <n v="76"/>
    <n v="927504"/>
    <m/>
    <x v="2"/>
  </r>
  <r>
    <n v="104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1-27T00:00:00"/>
    <d v="2024-02-28T00:00:00"/>
    <d v="2024-02-28T00:00:00"/>
    <x v="6"/>
    <n v="85132030"/>
    <s v="3rd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d v="2023-01-27T00:00:00"/>
    <n v="18000"/>
    <s v="F0523-0005143417-006"/>
    <s v="05 : Vendor Accepted"/>
    <s v=""/>
    <s v=""/>
    <s v=""/>
    <s v=""/>
    <s v=""/>
    <d v="2022-12-13T00:00:00"/>
    <s v=""/>
    <n v="0"/>
    <s v=""/>
    <s v=""/>
    <s v=""/>
    <d v="2023-06-15T00:00:00"/>
    <s v="(23/06/13)_x000a_"/>
    <d v="2023-06-20T00:00:00"/>
    <s v=""/>
    <d v="2023-03-21T00:00:00"/>
    <s v=""/>
    <n v="0"/>
    <s v=""/>
    <s v=""/>
    <s v=""/>
    <d v="2023-07-13T00:00:00"/>
    <s v="(23/07/11)"/>
    <d v="2023-07-18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6-05T19:36:12"/>
    <s v="plnprp20615bl01PrdplnSend"/>
    <s v=""/>
    <s v="Fix Flag Update"/>
    <x v="1"/>
    <x v="92"/>
    <d v="2023-08-17T00:00:00"/>
    <d v="2023-06-15T00:00:00"/>
    <s v="Past"/>
    <n v="63"/>
    <m/>
    <n v="63"/>
    <n v="0"/>
    <m/>
    <x v="2"/>
  </r>
  <r>
    <n v="104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224363"/>
    <s v="4th"/>
    <x v="5"/>
    <d v="2023-08-14T00:00:00"/>
    <n v="5796"/>
    <n v="10433"/>
    <s v="Ship"/>
    <s v="Ph2"/>
    <s v=""/>
    <d v="2023-09-20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d v="2023-02-14T00:00:00"/>
    <n v="5000"/>
    <s v="F0523-0005143417-008"/>
    <s v="05 : Vendor Accepted"/>
    <s v=""/>
    <s v=""/>
    <s v=""/>
    <s v=""/>
    <s v=""/>
    <s v=""/>
    <s v=""/>
    <n v="0"/>
    <s v=""/>
    <s v=""/>
    <s v=""/>
    <d v="2023-05-23T00:00:00"/>
    <s v="23/05/23_x000a_"/>
    <d v="2023-04-18T00:00:00"/>
    <s v=""/>
    <d v="2023-03-21T00:00:00"/>
    <d v="2023-05-18T00:00:00"/>
    <n v="5796"/>
    <s v="T0523-460319-005"/>
    <s v="05 : Vendor Accepted"/>
    <s v=""/>
    <d v="2023-07-18T00:00:00"/>
    <s v="(23/06/27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8/22"/>
    <n v="7"/>
    <n v="22"/>
    <s v="IN"/>
    <s v="IN"/>
    <s v="N"/>
    <d v="2023-01-05T13:54:11"/>
    <s v="00651092"/>
    <s v="KAWASAKI Kenta[FRIN:Production Planning](川﨑 健太)"/>
    <s v="Production Plan Excel"/>
    <d v="2023-06-26T06:39:15"/>
    <s v="00691381"/>
    <s v="MORITA SHUN[FRSH:PDSH Production Planning](森田 峻)"/>
    <s v="Production Plan Excel"/>
    <x v="1"/>
    <x v="92"/>
    <d v="2023-08-22T00:00:00"/>
    <d v="2023-05-23T00:00:00"/>
    <s v="Past"/>
    <n v="91"/>
    <m/>
    <n v="91"/>
    <n v="527436"/>
    <m/>
    <x v="2"/>
  </r>
  <r>
    <n v="104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8"/>
    <s v="5th"/>
    <x v="5"/>
    <d v="2023-08-21T00:00:00"/>
    <n v="16000"/>
    <n v="2880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5"/>
    <s v="05 : Vendor Accepted"/>
    <s v=""/>
    <s v=""/>
    <s v=""/>
    <s v=""/>
    <s v=""/>
    <d v="2023-05-22T00:00:00"/>
    <s v=""/>
    <n v="0"/>
    <s v=""/>
    <s v=""/>
    <s v=""/>
    <s v=""/>
    <s v="(23/08/03)_x000a_"/>
    <d v="2023-07-28T00:00:00"/>
    <s v=""/>
    <d v="2023-06-26T00:00:00"/>
    <s v=""/>
    <n v="0"/>
    <s v=""/>
    <s v=""/>
    <s v=""/>
    <s v=""/>
    <s v="(23/08/10)"/>
    <d v="2023-08-04T00:00:00"/>
    <s v=""/>
    <d v="2023-06-26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7-12T10:30:22"/>
    <s v="plnprp20615bl01PrdplnSend"/>
    <s v=""/>
    <s v="Fix Flag Update"/>
    <x v="1"/>
    <x v="92"/>
    <d v="2023-08-27T00:00:00"/>
    <s v=""/>
    <s v="Y"/>
    <s v=""/>
    <m/>
    <s v=""/>
    <s v=""/>
    <m/>
    <x v="2"/>
  </r>
  <r>
    <n v="105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7"/>
    <s v="6th"/>
    <x v="5"/>
    <d v="2023-08-28T00:00:00"/>
    <n v="16000"/>
    <n v="2880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4"/>
    <s v="05 : Vendor Accepted"/>
    <s v=""/>
    <s v=""/>
    <s v=""/>
    <s v=""/>
    <s v=""/>
    <d v="2023-05-22T00:00:00"/>
    <s v=""/>
    <n v="0"/>
    <s v=""/>
    <s v=""/>
    <s v=""/>
    <s v=""/>
    <s v="(23/08/10)_x000a_"/>
    <d v="2023-08-04T00:00:00"/>
    <s v=""/>
    <d v="2023-06-26T00:00:00"/>
    <s v=""/>
    <n v="0"/>
    <s v=""/>
    <s v=""/>
    <s v=""/>
    <s v=""/>
    <s v="(23/08/17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7-12T10:28:40"/>
    <s v="00651092"/>
    <s v="KAWASAKI Kenta[FRIN:Production Planning](川﨑 健太)"/>
    <s v="Production Plan Excel"/>
    <x v="1"/>
    <x v="92"/>
    <d v="2023-09-03T00:00:00"/>
    <s v=""/>
    <s v="Y"/>
    <s v=""/>
    <m/>
    <s v=""/>
    <s v=""/>
    <m/>
    <x v="2"/>
  </r>
  <r>
    <n v="105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6"/>
    <s v="7th"/>
    <x v="9"/>
    <d v="2023-09-04T00:00:00"/>
    <n v="15012"/>
    <n v="27022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22000"/>
    <s v="F0523-0005143417-015"/>
    <s v="05 : Vendor Accepted"/>
    <s v=""/>
    <s v=""/>
    <s v=""/>
    <s v=""/>
    <s v=""/>
    <d v="2023-05-22T00:00:00"/>
    <s v=""/>
    <n v="0"/>
    <s v=""/>
    <s v=""/>
    <s v=""/>
    <d v="2023-06-27T00:00:00"/>
    <s v="_x000a_"/>
    <s v=""/>
    <s v=""/>
    <d v="2023-05-29T00:00:00"/>
    <d v="2023-07-11T00:00:00"/>
    <n v="15012"/>
    <s v="T0523-460319-006"/>
    <s v="15 : Vendor Accepted(Updated)"/>
    <s v=""/>
    <d v="2023-08-03T00:00:00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1T14:04:02"/>
    <s v="01571299"/>
    <s v="SON Bohui[FRLK:Merchandising Planning]"/>
    <s v="Update From PO"/>
    <x v="1"/>
    <x v="92"/>
    <d v="2023-09-11T00:00:00"/>
    <d v="2023-06-27T00:00:00"/>
    <s v="Past"/>
    <n v="76"/>
    <m/>
    <n v="76"/>
    <n v="1140912"/>
    <m/>
    <x v="2"/>
  </r>
  <r>
    <n v="105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8"/>
    <s v="8th"/>
    <x v="9"/>
    <d v="2023-09-04T00:00:00"/>
    <n v="20000"/>
    <n v="36000"/>
    <s v="Ship"/>
    <s v="Ph3(Adj)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20000"/>
    <s v="F0523-0005143417-012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22T00:00:00"/>
    <s v=""/>
    <s v=""/>
    <s v=""/>
    <s v=""/>
    <s v=""/>
    <n v="0"/>
    <s v=""/>
    <s v=""/>
    <n v="36"/>
    <n v="18"/>
    <n v="18"/>
    <n v="36"/>
    <n v="0"/>
    <s v="Y"/>
    <s v="N"/>
    <s v=""/>
    <s v=""/>
    <s v="2023/09/12"/>
    <n v="7"/>
    <n v="22"/>
    <s v="IN"/>
    <s v="IN"/>
    <s v="N"/>
    <d v="2023-05-25T21:00:27"/>
    <s v="00082322"/>
    <s v="NABESHIMA Satoshi[UQJP:PDBD Production Planning]"/>
    <s v="Production View"/>
    <d v="2023-06-27T13:45:42"/>
    <s v="00966899"/>
    <s v="SANJAY Bharadwaj[FRIN:Intimate, Cut and Sewn Apparel Production](Sanjay Sanjay)"/>
    <s v="Production Plan Excel"/>
    <x v="1"/>
    <x v="92"/>
    <d v="2023-09-12T00:00:00"/>
    <d v="2023-08-22T00:00:00"/>
    <s v="Y"/>
    <n v="21"/>
    <m/>
    <n v="21"/>
    <n v="420000"/>
    <m/>
    <x v="3"/>
  </r>
  <r>
    <n v="105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9"/>
    <s v="9th"/>
    <x v="9"/>
    <d v="2023-09-11T00:00:00"/>
    <n v="8000"/>
    <n v="14400"/>
    <s v="Ship"/>
    <s v="Ph3(Adj)"/>
    <s v=""/>
    <d v="2023-10-20T00:00:00"/>
    <s v=""/>
    <s v=""/>
    <s v=""/>
    <s v=""/>
    <s v=""/>
    <s v=""/>
    <s v=""/>
    <s v=""/>
    <n v="0"/>
    <s v=""/>
    <s v=""/>
    <s v=""/>
    <d v="2023-06-13T00:00:00"/>
    <s v=""/>
    <s v=""/>
    <s v=""/>
    <s v=""/>
    <d v="2023-06-09T00:00:00"/>
    <n v="8000"/>
    <s v="F0523-0005143417-026"/>
    <s v="05 : Vendor Accepted"/>
    <s v=""/>
    <s v=""/>
    <s v=""/>
    <s v=""/>
    <s v=""/>
    <s v=""/>
    <s v=""/>
    <n v="0"/>
    <s v=""/>
    <s v=""/>
    <s v=""/>
    <d v="2023-08-31T00:00:00"/>
    <s v="(23/08/29)_x000a_"/>
    <s v=""/>
    <s v=""/>
    <s v=""/>
    <s v=""/>
    <n v="0"/>
    <s v=""/>
    <s v=""/>
    <s v=""/>
    <d v="2023-08-31T00:00:00"/>
    <s v="(23/09/07)"/>
    <s v=""/>
    <s v=""/>
    <s v=""/>
    <s v=""/>
    <n v="0"/>
    <s v=""/>
    <s v=""/>
    <n v="36"/>
    <n v="18"/>
    <n v="18"/>
    <n v="36"/>
    <n v="0"/>
    <s v="Y"/>
    <s v="N"/>
    <s v=""/>
    <s v=""/>
    <s v="2023/09/21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2"/>
    <d v="2023-09-21T00:00:00"/>
    <d v="2023-08-31T00:00:00"/>
    <s v="Y"/>
    <n v="21"/>
    <m/>
    <n v="21"/>
    <n v="168000"/>
    <m/>
    <x v="3"/>
  </r>
  <r>
    <n v="105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6"/>
    <s v="10th"/>
    <x v="9"/>
    <d v="2023-09-18T00:00:00"/>
    <n v="33300"/>
    <n v="59940"/>
    <s v="Ship"/>
    <s v="Ph3(Adj)"/>
    <s v=""/>
    <d v="2023-10-22T00:00:00"/>
    <s v=""/>
    <d v="2023-10-22T00:00:00"/>
    <s v=""/>
    <s v=""/>
    <s v=""/>
    <s v=""/>
    <d v="2022-12-13T00:00:00"/>
    <s v=""/>
    <n v="0"/>
    <s v=""/>
    <s v=""/>
    <s v=""/>
    <d v="2023-05-26T00:00:00"/>
    <s v="(23/06/13)"/>
    <d v="2023-05-26T00:00:00"/>
    <s v=""/>
    <d v="2023-03-23T00:00:00"/>
    <d v="2023-05-23T00:00:00"/>
    <n v="9000"/>
    <s v="F0523-0005143417-010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09-23T00:00:00"/>
    <d v="2023-08-31T00:00:00"/>
    <s v="Y"/>
    <n v="23"/>
    <m/>
    <n v="23"/>
    <n v="765900"/>
    <m/>
    <x v="3"/>
  </r>
  <r>
    <n v="105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99986"/>
    <s v="11th"/>
    <x v="9"/>
    <d v="2023-09-25T00:00:00"/>
    <n v="11500"/>
    <n v="20700"/>
    <s v="Ship"/>
    <s v="Ph3(Adj)"/>
    <s v=""/>
    <d v="2023-10-30T00:00:00"/>
    <s v=""/>
    <d v="2023-10-22T00:00:00"/>
    <s v=""/>
    <s v=""/>
    <s v=""/>
    <s v=""/>
    <d v="2022-12-27T00:00:00"/>
    <s v=""/>
    <n v="0"/>
    <s v=""/>
    <s v=""/>
    <s v=""/>
    <d v="2023-06-02T00:00:00"/>
    <s v="(23/06/20)"/>
    <d v="2023-06-02T00:00:00"/>
    <s v=""/>
    <d v="2023-03-23T00:00:00"/>
    <d v="2023-05-31T00:00:00"/>
    <n v="30000"/>
    <s v="F0523-0005143417-013"/>
    <s v="05 : Vendor Accepted"/>
    <s v=""/>
    <s v=""/>
    <s v=""/>
    <s v=""/>
    <s v=""/>
    <d v="2022-12-27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07T00:00:00"/>
    <s v="(23/09/21)"/>
    <d v="2023-09-08T00:00:00"/>
    <s v=""/>
    <d v="2023-03-28T00:00:00"/>
    <s v=""/>
    <n v="0"/>
    <s v=""/>
    <s v=""/>
    <n v="36"/>
    <n v="18"/>
    <n v="18"/>
    <n v="36"/>
    <n v="0"/>
    <s v="Y"/>
    <s v="N"/>
    <s v=""/>
    <s v=""/>
    <s v="2023/10/01"/>
    <n v="7"/>
    <n v="22"/>
    <s v="IN"/>
    <s v="IN"/>
    <s v="N"/>
    <d v="2022-12-27T23:33:46"/>
    <s v="APIPRM223"/>
    <s v=""/>
    <s v="Automatic Planning"/>
    <d v="2023-07-08T12:15:28"/>
    <s v="plnprp20501bl02PrdPlnDLAnsIf"/>
    <s v=""/>
    <s v="DL Answered(SPL)"/>
    <x v="1"/>
    <x v="92"/>
    <d v="2023-10-01T00:00:00"/>
    <d v="2023-09-07T00:00:00"/>
    <s v="Y"/>
    <n v="24"/>
    <m/>
    <n v="24"/>
    <n v="276000"/>
    <m/>
    <x v="3"/>
  </r>
  <r>
    <n v="105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9"/>
    <s v="12th-1"/>
    <x v="7"/>
    <d v="2023-10-02T00:00:00"/>
    <n v="6900"/>
    <n v="12420"/>
    <s v="Ship"/>
    <s v="Ph3(Adj)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27)"/>
    <d v="2023-06-09T00:00:00"/>
    <s v=""/>
    <d v="2023-03-23T00:00:00"/>
    <d v="2023-06-05T00:00:00"/>
    <n v="18000"/>
    <s v="F0523-0005143417-014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58700"/>
    <m/>
    <x v="3"/>
  </r>
  <r>
    <n v="105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487835"/>
    <s v="12th-2"/>
    <x v="7"/>
    <d v="2023-10-09T00:00:00"/>
    <n v="6000"/>
    <n v="10800"/>
    <s v="Ship"/>
    <s v="Ph3(Adj)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27)"/>
    <d v="2023-06-09T00:00:00"/>
    <s v=""/>
    <d v="2023-04-06T00:00:00"/>
    <d v="2023-06-05T00:00:00"/>
    <n v="5000"/>
    <s v="F0523-0005143417-016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14T00:00:00"/>
    <s v="(23/09/26)"/>
    <d v="2023-09-15T00:00:00"/>
    <s v=""/>
    <d v="2023-04-06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06T23:30:3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38000"/>
    <m/>
    <x v="3"/>
  </r>
  <r>
    <n v="105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5"/>
    <s v="13th"/>
    <x v="7"/>
    <d v="2023-10-16T00:00:00"/>
    <n v="6000"/>
    <n v="10800"/>
    <s v="Ship"/>
    <s v="Ph3(Adj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417-017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144000"/>
    <m/>
    <x v="3"/>
  </r>
  <r>
    <n v="105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2"/>
    <s v="14th"/>
    <x v="7"/>
    <d v="2023-10-16T00:00:00"/>
    <n v="6200"/>
    <n v="11160"/>
    <s v="Ship"/>
    <s v="Ph3(Add)"/>
    <s v=""/>
    <d v="2023-11-19T00:00:00"/>
    <s v=""/>
    <d v="2023-11-19T00:00:00"/>
    <s v=""/>
    <s v=""/>
    <s v=""/>
    <s v=""/>
    <d v="2023-05-11T00:00:00"/>
    <s v=""/>
    <n v="0"/>
    <s v=""/>
    <s v=""/>
    <s v=""/>
    <d v="2023-06-23T00:00:00"/>
    <s v=""/>
    <d v="2023-06-23T00:00:00"/>
    <s v=""/>
    <d v="2023-05-11T00:00:00"/>
    <d v="2023-06-21T00:00:00"/>
    <n v="6200"/>
    <s v="F0523-0005143417-027"/>
    <s v="05 : Vendor Accepted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0/21"/>
    <n v="7"/>
    <n v="22"/>
    <s v="IN"/>
    <s v="IN"/>
    <s v="N"/>
    <d v="2023-05-11T23:30:30"/>
    <s v="APIPRM223"/>
    <s v=""/>
    <s v="Automatic Planning"/>
    <d v="2023-06-26T19:36:17"/>
    <s v="plnprp20615bl01PrdplnSend"/>
    <s v=""/>
    <s v="Fix Flag Update"/>
    <x v="0"/>
    <x v="92"/>
    <d v="2023-10-21T00:00:00"/>
    <s v=""/>
    <s v="Y"/>
    <s v=""/>
    <m/>
    <s v=""/>
    <s v=""/>
    <m/>
    <x v="1"/>
  </r>
  <r>
    <n v="106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199985"/>
    <s v="15th"/>
    <x v="7"/>
    <d v="2023-10-23T00:00:00"/>
    <n v="0"/>
    <n v="0"/>
    <s v="Ship"/>
    <s v="STOP"/>
    <s v=""/>
    <d v="2023-11-26T00:00:00"/>
    <s v=""/>
    <d v="2023-11-05T00:00:00"/>
    <s v=""/>
    <s v=""/>
    <s v=""/>
    <s v=""/>
    <d v="2022-12-27T00:00:00"/>
    <s v=""/>
    <n v="0"/>
    <s v=""/>
    <s v=""/>
    <s v=""/>
    <d v="2023-07-18T00:00:00"/>
    <s v="23/07/18"/>
    <d v="2023-06-23T00:00:00"/>
    <s v=""/>
    <d v="2023-03-23T00:00:00"/>
    <s v=""/>
    <n v="0"/>
    <s v=""/>
    <s v=""/>
    <s v=""/>
    <s v=""/>
    <s v=""/>
    <s v=""/>
    <s v=""/>
    <d v="2022-12-27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000"/>
    <s v="Y"/>
    <s v="N"/>
    <s v=""/>
    <s v=""/>
    <s v="2023/10/28"/>
    <n v="7"/>
    <n v="22"/>
    <s v="IN"/>
    <s v="IN"/>
    <s v="N"/>
    <d v="2022-12-27T23:33:46"/>
    <s v="APIPRM223"/>
    <s v=""/>
    <s v="Automatic Planning"/>
    <d v="2023-07-12T06:18:41"/>
    <s v="00691381"/>
    <s v="MORITA SHUN[FRSH:PDSH Production Planning](森田 峻)"/>
    <s v="Production View"/>
    <x v="0"/>
    <x v="92"/>
    <d v="2023-10-28T00:00:00"/>
    <d v="2023-10-05T00:00:00"/>
    <s v="Y"/>
    <n v="23"/>
    <m/>
    <n v="23"/>
    <n v="0"/>
    <m/>
    <x v="0"/>
  </r>
  <r>
    <n v="106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501"/>
    <s v="16th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5-11T00:00:00"/>
    <s v=""/>
    <n v="0"/>
    <s v=""/>
    <s v=""/>
    <s v=""/>
    <d v="2023-07-18T00:00:00"/>
    <s v="23/07/18"/>
    <d v="2023-06-30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d v="2023-10-12T00:00:00"/>
    <s v="_x000a_"/>
    <d v="2023-10-06T00:00:00"/>
    <s v=""/>
    <d v="2023-06-26T00:00:00"/>
    <s v=""/>
    <n v="0"/>
    <s v=""/>
    <s v=""/>
    <s v=""/>
    <d v="2023-10-12T00:00:00"/>
    <s v=""/>
    <d v="2023-10-13T00:00:00"/>
    <s v=""/>
    <d v="2023-06-26T00:00:00"/>
    <s v=""/>
    <n v="0"/>
    <s v=""/>
    <s v=""/>
    <n v="36"/>
    <n v="18"/>
    <n v="18"/>
    <n v="36"/>
    <n v="6000"/>
    <s v="Y"/>
    <s v="N"/>
    <s v=""/>
    <s v=""/>
    <s v="2023/11/04"/>
    <n v="7"/>
    <n v="22"/>
    <s v="IN"/>
    <s v="IN"/>
    <s v="N"/>
    <d v="2023-05-11T23:30:30"/>
    <s v="APIPRM223"/>
    <s v=""/>
    <s v="Automatic Planning"/>
    <d v="2023-07-12T06:18:41"/>
    <s v="00691381"/>
    <s v="MORITA SHUN[FRSH:PDSH Production Planning](森田 峻)"/>
    <s v="Production View"/>
    <x v="0"/>
    <x v="92"/>
    <d v="2023-11-04T00:00:00"/>
    <d v="2023-10-12T00:00:00"/>
    <s v="Y"/>
    <n v="23"/>
    <m/>
    <n v="23"/>
    <n v="0"/>
    <m/>
    <x v="0"/>
  </r>
  <r>
    <n v="106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0"/>
    <s v="17th"/>
    <x v="7"/>
    <d v="2023-10-23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23/07/14"/>
    <d v="2023-07-1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16"/>
    <n v="7"/>
    <n v="22"/>
    <s v="IN"/>
    <s v="IN"/>
    <s v="N"/>
    <d v="2023-06-26T09:17:51"/>
    <s v="00651092"/>
    <s v="KAWASAKI Kenta[FRIN:Production Planning](川﨑 健太)"/>
    <s v="Production Plan Excel"/>
    <d v="2023-07-12T06:18:41"/>
    <s v="00691381"/>
    <s v="MORITA SHUN[FRSH:PDSH Production Planning](森田 峻)"/>
    <s v="Production View"/>
    <x v="0"/>
    <x v="92"/>
    <d v="2023-11-16T00:00:00"/>
    <s v=""/>
    <s v="Y"/>
    <s v=""/>
    <m/>
    <s v=""/>
    <s v=""/>
    <m/>
    <x v="0"/>
  </r>
  <r>
    <n v="106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1"/>
    <s v="18th"/>
    <x v="7"/>
    <d v="2023-10-30T00:00:00"/>
    <n v="10000"/>
    <n v="18000"/>
    <s v="Ship"/>
    <s v="Ph3(Add)"/>
    <s v=""/>
    <d v="2023-12-24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5"/>
    <n v="7"/>
    <n v="22"/>
    <s v="IN"/>
    <s v="IN"/>
    <s v="N"/>
    <d v="2023-06-26T09:17:51"/>
    <s v="00651092"/>
    <s v="KAWASAKI Kenta[FRIN:Production Planning](川﨑 健太)"/>
    <s v="Production Plan Excel"/>
    <d v="2023-07-10T19:34:54"/>
    <s v="plnprp20615bl01PrdplnSend"/>
    <s v=""/>
    <s v="Fix Flag Update"/>
    <x v="0"/>
    <x v="92"/>
    <d v="2023-11-25T00:00:00"/>
    <s v=""/>
    <s v="Y"/>
    <s v=""/>
    <m/>
    <s v=""/>
    <s v=""/>
    <m/>
    <x v="1"/>
  </r>
  <r>
    <n v="106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0"/>
    <s v="19th"/>
    <x v="11"/>
    <d v="2023-11-27T00:00:00"/>
    <n v="5300"/>
    <n v="9540"/>
    <s v="Ship"/>
    <s v="Ph3(Add)"/>
    <s v=""/>
    <d v="2024-01-02T00:00:00"/>
    <s v=""/>
    <d v="2023-12-31T00:00:00"/>
    <s v=""/>
    <s v=""/>
    <s v=""/>
    <s v=""/>
    <d v="2023-05-11T00:00:00"/>
    <s v=""/>
    <n v="0"/>
    <s v=""/>
    <s v=""/>
    <s v=""/>
    <d v="2023-08-04T00:00:00"/>
    <s v=""/>
    <d v="2023-08-04T00:00:00"/>
    <s v=""/>
    <d v="2023-07-02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5-11T23:30:30"/>
    <s v="APIPRM223"/>
    <s v=""/>
    <s v="Automatic Planning"/>
    <d v="2023-06-29T08:39:24"/>
    <s v="00923120"/>
    <s v="HE Tongxin[FRSH:PDSH Production Planning](何 童欣)"/>
    <s v="Production Plan Excel"/>
    <x v="0"/>
    <x v="92"/>
    <d v="2023-12-04T00:00:00"/>
    <s v=""/>
    <s v="Y"/>
    <s v=""/>
    <m/>
    <s v=""/>
    <s v=""/>
    <m/>
    <x v="1"/>
  </r>
  <r>
    <n v="106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2"/>
    <s v="20th"/>
    <x v="11"/>
    <d v="2023-11-06T00:00:00"/>
    <n v="7000"/>
    <n v="12600"/>
    <s v="Ship"/>
    <s v="Ph3(Add)"/>
    <s v=""/>
    <d v="2024-01-0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2/07"/>
    <n v="7"/>
    <n v="22"/>
    <s v="IN"/>
    <s v="IN"/>
    <s v="N"/>
    <d v="2023-06-26T09:17:51"/>
    <s v="00651092"/>
    <s v="KAWASAKI Kenta[FRIN:Production Planning](川﨑 健太)"/>
    <s v="Production Plan Excel"/>
    <d v="2023-06-26T09:30:55"/>
    <s v="plnprp20615bl01PrdplnSend"/>
    <s v=""/>
    <s v="Fix Flag Update"/>
    <x v="0"/>
    <x v="92"/>
    <d v="2023-12-07T00:00:00"/>
    <s v=""/>
    <s v="Y"/>
    <s v=""/>
    <m/>
    <s v=""/>
    <s v=""/>
    <m/>
    <x v="1"/>
  </r>
  <r>
    <n v="106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499"/>
    <s v="21th"/>
    <x v="12"/>
    <d v="2023-12-11T00:00:00"/>
    <n v="6700"/>
    <n v="12060"/>
    <s v="Ship"/>
    <s v="Ph3(Add)"/>
    <s v=""/>
    <d v="2024-01-14T00:00:00"/>
    <s v=""/>
    <d v="2024-01-14T00:00:00"/>
    <s v=""/>
    <s v=""/>
    <s v=""/>
    <s v=""/>
    <d v="2023-05-11T00:00:00"/>
    <s v=""/>
    <n v="0"/>
    <s v=""/>
    <s v=""/>
    <s v=""/>
    <d v="2023-08-11T00:00:00"/>
    <s v=""/>
    <d v="2023-08-11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16"/>
    <n v="7"/>
    <n v="22"/>
    <s v="IN"/>
    <s v="IN"/>
    <s v="N"/>
    <d v="2023-05-11T23:30:30"/>
    <s v="APIPRM223"/>
    <s v=""/>
    <s v="Automatic Planning"/>
    <d v="2023-05-22T23:30:32"/>
    <s v="APIPRM223"/>
    <s v=""/>
    <s v="Automatic Planning"/>
    <x v="0"/>
    <x v="92"/>
    <d v="2023-12-16T00:00:00"/>
    <s v=""/>
    <s v="Y"/>
    <s v=""/>
    <m/>
    <s v=""/>
    <s v=""/>
    <m/>
    <x v="1"/>
  </r>
  <r>
    <n v="106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121379"/>
    <s v="1st"/>
    <x v="6"/>
    <d v="2023-05-01T00:00:00"/>
    <n v="6678"/>
    <n v="1202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2-06T00:00:00"/>
    <n v="6678"/>
    <s v="F0523-0005143716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2-06T00:00:00"/>
    <n v="6678"/>
    <s v="T0523-460319-003"/>
    <s v="05 : Vendor Accepted"/>
    <s v=""/>
    <d v="2023-04-11T00:00:00"/>
    <s v="23/03/07"/>
    <s v=""/>
    <s v=""/>
    <s v=""/>
    <d v="2023-04-14T00:00:00"/>
    <n v="6678"/>
    <s v="P0523-460319-002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16T00:00:00"/>
    <d v="2023-01-31T00:00:00"/>
    <s v="Past"/>
    <n v="136"/>
    <m/>
    <n v="136"/>
    <n v="908208"/>
    <m/>
    <x v="2"/>
  </r>
  <r>
    <n v="106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46356"/>
    <s v="2nd"/>
    <x v="8"/>
    <d v="2023-07-03T00:00:00"/>
    <n v="4824"/>
    <n v="8683"/>
    <s v="Ship"/>
    <s v="Ph2"/>
    <s v=""/>
    <d v="2023-08-29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23T00:00:00"/>
    <n v="4000"/>
    <s v="F0523-0005143716-004"/>
    <s v="05 : Vendor Accepted"/>
    <s v=""/>
    <s v=""/>
    <s v=""/>
    <s v=""/>
    <s v=""/>
    <s v=""/>
    <s v=""/>
    <n v="0"/>
    <s v=""/>
    <s v=""/>
    <s v=""/>
    <d v="2023-07-11T00:00:00"/>
    <s v="(23/07/11)_x000a_"/>
    <s v=""/>
    <s v=""/>
    <s v=""/>
    <d v="2023-07-11T00:00:00"/>
    <n v="4824"/>
    <s v="T0523-460319-007"/>
    <s v="33 : Approval Not Required"/>
    <s v=""/>
    <d v="2023-07-21T00:00:00"/>
    <s v="(23/07/20)"/>
    <s v=""/>
    <s v=""/>
    <s v=""/>
    <s v=""/>
    <n v="0"/>
    <s v=""/>
    <s v=""/>
    <n v="36"/>
    <n v="18"/>
    <n v="18"/>
    <n v="36"/>
    <n v="0"/>
    <s v="Y"/>
    <s v="N"/>
    <s v=""/>
    <s v=""/>
    <s v="2023/07/31"/>
    <n v="7"/>
    <n v="22"/>
    <s v="IN"/>
    <s v="IN"/>
    <s v="N"/>
    <d v="2023-05-20T14:48:51"/>
    <s v="00651092"/>
    <s v="KAWASAKI Kenta[FRIN:Production Planning](川﨑 健太)"/>
    <s v="Production View"/>
    <d v="2023-07-11T14:04:11"/>
    <s v="01571299"/>
    <s v="SON Bohui[FRLK:Merchandising Planning]"/>
    <s v="Update From PO"/>
    <x v="1"/>
    <x v="93"/>
    <d v="2023-07-31T00:00:00"/>
    <d v="2023-07-11T00:00:00"/>
    <s v="Past"/>
    <n v="20"/>
    <m/>
    <n v="20"/>
    <n v="96480"/>
    <m/>
    <x v="2"/>
  </r>
  <r>
    <n v="106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132293"/>
    <s v="3rd"/>
    <x v="5"/>
    <d v="2023-08-07T00:00:00"/>
    <n v="0"/>
    <n v="0"/>
    <s v="Ship"/>
    <s v="STOP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s v=""/>
    <n v="0"/>
    <s v=""/>
    <s v=""/>
    <s v=""/>
    <s v=""/>
    <s v=""/>
    <s v=""/>
    <s v=""/>
    <d v="2022-12-13T00:00:00"/>
    <s v=""/>
    <n v="0"/>
    <s v=""/>
    <s v=""/>
    <s v=""/>
    <d v="2023-05-09T00:00:00"/>
    <s v="23/05/09_x000a_"/>
    <s v=""/>
    <s v=""/>
    <d v="2022-12-13T00:00:00"/>
    <s v=""/>
    <n v="0"/>
    <s v=""/>
    <s v=""/>
    <s v=""/>
    <d v="2023-05-16T00:00:00"/>
    <s v="23/05/16"/>
    <s v=""/>
    <s v=""/>
    <d v="2022-12-13T00:00:00"/>
    <s v=""/>
    <n v="0"/>
    <s v=""/>
    <s v=""/>
    <n v="36"/>
    <n v="18"/>
    <n v="18"/>
    <n v="36"/>
    <n v="300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5-22T23:30:32"/>
    <s v="APIPRM223"/>
    <s v=""/>
    <s v="Automatic Planning"/>
    <x v="0"/>
    <x v="93"/>
    <d v="2023-08-17T00:00:00"/>
    <d v="2023-05-09T00:00:00"/>
    <s v="Past"/>
    <n v="100"/>
    <m/>
    <n v="100"/>
    <n v="0"/>
    <m/>
    <x v="0"/>
  </r>
  <r>
    <n v="107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0"/>
    <s v="4th-1"/>
    <x v="5"/>
    <d v="2023-08-14T00:00:00"/>
    <n v="0"/>
    <n v="0"/>
    <s v="Ship"/>
    <s v="STOP"/>
    <s v=""/>
    <d v="2023-09-2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4500"/>
    <s v="F0523-0005143716-007"/>
    <s v="05 : Vendor Accepted"/>
    <s v=""/>
    <s v=""/>
    <s v=""/>
    <s v=""/>
    <s v=""/>
    <s v=""/>
    <s v=""/>
    <n v="0"/>
    <s v=""/>
    <s v=""/>
    <s v=""/>
    <d v="2023-08-03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4500"/>
    <s v="Y"/>
    <s v="N"/>
    <s v=""/>
    <s v=""/>
    <s v="2023/08/27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8-27T00:00:00"/>
    <d v="2023-08-03T00:00:00"/>
    <s v="Y"/>
    <n v="24"/>
    <m/>
    <n v="24"/>
    <n v="0"/>
    <m/>
    <x v="0"/>
  </r>
  <r>
    <n v="107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4"/>
    <s v="4th-2"/>
    <x v="5"/>
    <d v="2023-08-21T00:00:00"/>
    <n v="0"/>
    <n v="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8-27T00:00:00"/>
    <s v=""/>
    <s v="Y"/>
    <s v=""/>
    <m/>
    <s v=""/>
    <s v=""/>
    <m/>
    <x v="2"/>
  </r>
  <r>
    <n v="107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3"/>
    <s v="5th"/>
    <x v="5"/>
    <d v="2023-08-28T00:00:00"/>
    <n v="0"/>
    <n v="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9-03T00:00:00"/>
    <s v=""/>
    <s v="Y"/>
    <s v=""/>
    <m/>
    <s v=""/>
    <s v=""/>
    <m/>
    <x v="2"/>
  </r>
  <r>
    <n v="107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97181"/>
    <s v="6th"/>
    <x v="9"/>
    <d v="2023-09-04T00:00:00"/>
    <n v="6000"/>
    <n v="10800"/>
    <s v="Ship"/>
    <s v="Ph3(Adj)"/>
    <s v=""/>
    <d v="2023-10-0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6000"/>
    <s v="F0523-0005143716-008"/>
    <s v="05 : Vendor Accepted"/>
    <s v=""/>
    <s v=""/>
    <s v=""/>
    <s v=""/>
    <s v=""/>
    <s v=""/>
    <s v=""/>
    <n v="0"/>
    <s v=""/>
    <s v=""/>
    <s v=""/>
    <d v="2023-08-17T00:00:00"/>
    <s v="(23/08/15)_x000a_"/>
    <s v=""/>
    <s v=""/>
    <s v=""/>
    <s v=""/>
    <n v="0"/>
    <s v=""/>
    <s v=""/>
    <s v=""/>
    <d v="2023-08-17T00:00:00"/>
    <s v="(23/08/24)"/>
    <s v=""/>
    <s v=""/>
    <s v="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3"/>
    <d v="2023-09-06T00:00:00"/>
    <d v="2023-08-17T00:00:00"/>
    <s v="Y"/>
    <n v="20"/>
    <m/>
    <n v="20"/>
    <n v="120000"/>
    <m/>
    <x v="3"/>
  </r>
  <r>
    <n v="107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2"/>
    <s v="7th"/>
    <x v="9"/>
    <d v="2023-09-11T00:00:00"/>
    <n v="0"/>
    <n v="0"/>
    <s v="Ship"/>
    <s v="STOP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10000"/>
    <s v="F0523-0005143716-006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31T00:00:00"/>
    <s v="(23/08/31)"/>
    <s v=""/>
    <s v=""/>
    <s v=""/>
    <s v=""/>
    <n v="0"/>
    <s v=""/>
    <s v=""/>
    <n v="36"/>
    <n v="18"/>
    <n v="18"/>
    <n v="36"/>
    <n v="10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12T00:00:00"/>
    <d v="2023-08-22T00:00:00"/>
    <s v="Y"/>
    <n v="21"/>
    <m/>
    <n v="21"/>
    <n v="0"/>
    <m/>
    <x v="0"/>
  </r>
  <r>
    <n v="107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9T00:00:00"/>
    <d v="2024-02-28T00:00:00"/>
    <d v="2024-02-28T00:00:00"/>
    <x v="6"/>
    <n v="85697183"/>
    <s v="8th"/>
    <x v="9"/>
    <d v="2023-09-18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(23/06/20)"/>
    <s v=""/>
    <s v=""/>
    <s v=""/>
    <d v="2023-06-09T00:00:00"/>
    <n v="2000"/>
    <s v="F0523-0005143716-01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07T00:00:00"/>
    <s v="(23/09/07)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21T00:00:00"/>
    <d v="2023-08-31T00:00:00"/>
    <s v="Y"/>
    <n v="21"/>
    <m/>
    <n v="21"/>
    <n v="0"/>
    <m/>
    <x v="0"/>
  </r>
  <r>
    <n v="107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3T00:00:00"/>
    <d v="2024-02-28T00:00:00"/>
    <d v="2024-02-28T00:00:00"/>
    <x v="6"/>
    <n v="85132292"/>
    <s v="9th"/>
    <x v="9"/>
    <d v="2023-09-25T00:00:00"/>
    <n v="0"/>
    <n v="0"/>
    <s v="Ship"/>
    <s v="STOP"/>
    <s v=""/>
    <d v="2023-10-29T00:00:00"/>
    <s v=""/>
    <d v="2023-10-22T00:00:00"/>
    <s v=""/>
    <s v=""/>
    <s v=""/>
    <s v=""/>
    <d v="2022-12-13T00:00:00"/>
    <s v=""/>
    <n v="0"/>
    <s v=""/>
    <s v=""/>
    <s v=""/>
    <d v="2023-05-26T00:00:00"/>
    <s v="(23/05/30)"/>
    <d v="2023-05-26T00:00:00"/>
    <s v=""/>
    <d v="2023-03-23T00:00:00"/>
    <d v="2023-05-23T00:00:00"/>
    <n v="1000"/>
    <s v="F0523-0005143716-005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9-07T00:00:00"/>
    <s v="(23/09/12)"/>
    <d v="2023-09-01T00:00:00"/>
    <s v=""/>
    <d v="2023-03-28T00:00:00"/>
    <s v=""/>
    <n v="0"/>
    <s v=""/>
    <s v=""/>
    <n v="36"/>
    <n v="18"/>
    <n v="18"/>
    <n v="36"/>
    <n v="3700"/>
    <s v="Y"/>
    <s v="N"/>
    <s v=""/>
    <s v=""/>
    <s v="2023/09/30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09-30T00:00:00"/>
    <d v="2023-08-31T00:00:00"/>
    <s v="Y"/>
    <n v="30"/>
    <m/>
    <n v="30"/>
    <n v="0"/>
    <m/>
    <x v="0"/>
  </r>
  <r>
    <n v="107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132291"/>
    <s v="10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13)"/>
    <d v="2023-06-09T00:00:00"/>
    <s v=""/>
    <d v="2023-03-23T00:00:00"/>
    <d v="2023-06-05T00:00:00"/>
    <n v="3000"/>
    <s v="F0523-0005143716-009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26T00:00:00"/>
    <s v="(23/09/26)"/>
    <d v="2023-09-15T00:00:00"/>
    <s v=""/>
    <d v="2023-03-28T00:00:00"/>
    <s v=""/>
    <n v="0"/>
    <s v=""/>
    <s v=""/>
    <n v="36"/>
    <n v="18"/>
    <n v="18"/>
    <n v="36"/>
    <n v="110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487953"/>
    <s v="10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13)"/>
    <d v="2023-06-09T00:00:00"/>
    <s v=""/>
    <d v="2023-04-06T00:00:00"/>
    <d v="2023-06-05T00:00:00"/>
    <n v="1400"/>
    <s v="F0523-0005143716-010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26T00:00:00"/>
    <s v="(23/09/26)"/>
    <d v="2023-09-15T00:00:00"/>
    <s v=""/>
    <d v="2023-04-06T00:00:00"/>
    <s v=""/>
    <n v="0"/>
    <s v=""/>
    <s v=""/>
    <n v="36"/>
    <n v="18"/>
    <n v="18"/>
    <n v="36"/>
    <n v="500"/>
    <s v="Y"/>
    <s v="N"/>
    <s v=""/>
    <s v=""/>
    <s v="2023/10/07"/>
    <n v="7"/>
    <n v="22"/>
    <s v="IN"/>
    <s v="IN"/>
    <s v="N"/>
    <d v="2023-04-06T23:30:39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54721"/>
    <s v="11th"/>
    <x v="7"/>
    <d v="2023-10-09T00:00:00"/>
    <n v="2000"/>
    <n v="3600"/>
    <s v="Ship"/>
    <s v="Ph3(Add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716-011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15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0"/>
    <x v="93"/>
    <d v="2023-10-15T00:00:00"/>
    <d v="2023-09-21T00:00:00"/>
    <s v="Y"/>
    <n v="24"/>
    <m/>
    <n v="24"/>
    <n v="48000"/>
    <m/>
    <x v="1"/>
  </r>
  <r>
    <n v="108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487952"/>
    <s v="12th"/>
    <x v="7"/>
    <d v="2023-10-23T00:00:00"/>
    <n v="0"/>
    <n v="0"/>
    <s v="Ship"/>
    <s v="STOP"/>
    <s v=""/>
    <d v="2023-11-25T00:00:00"/>
    <s v=""/>
    <d v="2023-11-18T00:00:00"/>
    <s v=""/>
    <s v=""/>
    <s v=""/>
    <s v=""/>
    <d v="2023-04-06T00:00:00"/>
    <s v=""/>
    <n v="0"/>
    <s v=""/>
    <s v=""/>
    <s v=""/>
    <d v="2023-06-30T00:00:00"/>
    <s v=""/>
    <d v="2023-06-23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10-05T00:00:00"/>
    <s v="(23/10/05)_x000a_"/>
    <d v="2023-09-22T00:00:00"/>
    <s v=""/>
    <d v="2023-04-06T00:00:00"/>
    <s v=""/>
    <n v="0"/>
    <s v=""/>
    <s v=""/>
    <s v=""/>
    <d v="2023-10-17T00:00:00"/>
    <s v="(23/10/17)"/>
    <d v="2023-09-29T00:00:00"/>
    <s v=""/>
    <d v="2023-04-06T00:00:00"/>
    <s v=""/>
    <n v="0"/>
    <s v=""/>
    <s v=""/>
    <n v="36"/>
    <n v="18"/>
    <n v="18"/>
    <n v="36"/>
    <n v="900"/>
    <s v="Y"/>
    <s v="N"/>
    <s v=""/>
    <s v=""/>
    <s v=""/>
    <n v="7"/>
    <n v="22"/>
    <s v="IN"/>
    <s v="IN"/>
    <s v="N"/>
    <d v="2023-04-06T23:30:39"/>
    <s v="APIPRM223"/>
    <s v=""/>
    <s v="Automatic Planning"/>
    <d v="2023-07-03T19:38:56"/>
    <s v="plnprp20615bl01PrdplnSend"/>
    <s v=""/>
    <s v="Fix Flag Update"/>
    <x v="0"/>
    <x v="93"/>
    <d v="2023-10-27T00:00:00"/>
    <d v="2023-10-05T00:00:00"/>
    <s v="Y"/>
    <n v="22"/>
    <m/>
    <n v="22"/>
    <n v="0"/>
    <m/>
    <x v="0"/>
  </r>
  <r>
    <n v="108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NotPub"/>
    <s v=""/>
    <d v="2024-02-28T00:00:00"/>
    <d v="2024-02-28T00:00:00"/>
    <x v="6"/>
    <n v="85545539"/>
    <s v="13th"/>
    <x v="11"/>
    <d v="2023-11-06T00:00:00"/>
    <n v="0"/>
    <n v="0"/>
    <s v="Ship"/>
    <s v="STOP"/>
    <s v=""/>
    <d v="2023-12-10T00:00:00"/>
    <s v=""/>
    <d v="2023-12-10T00:00:00"/>
    <s v=""/>
    <s v=""/>
    <s v=""/>
    <s v=""/>
    <d v="2023-05-11T00:00:00"/>
    <s v=""/>
    <n v="0"/>
    <s v=""/>
    <s v=""/>
    <s v=""/>
    <d v="2023-07-07T00:00:00"/>
    <s v=""/>
    <d v="2023-07-07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1000"/>
    <s v="Y"/>
    <s v="N"/>
    <s v=""/>
    <s v=""/>
    <s v="2023/11/11"/>
    <n v="7"/>
    <n v="22"/>
    <s v="IN"/>
    <s v="IN"/>
    <s v="N"/>
    <d v="2023-05-11T23:30:30"/>
    <s v="APIPRM223"/>
    <s v=""/>
    <s v="Automatic Planning"/>
    <d v="2023-07-10T19:34:54"/>
    <s v="plnprp20615bl01PrdplnSend"/>
    <s v=""/>
    <s v="Fix Flag Update"/>
    <x v="0"/>
    <x v="93"/>
    <d v="2023-11-11T00:00:00"/>
    <s v=""/>
    <s v="Y"/>
    <s v=""/>
    <m/>
    <s v=""/>
    <s v=""/>
    <m/>
    <x v="0"/>
  </r>
  <r>
    <n v="108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415210"/>
    <s v="1st"/>
    <x v="6"/>
    <d v="2023-05-08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36"/>
    <n v="18"/>
    <n v="18"/>
    <n v="36"/>
    <n v="1"/>
    <s v="Y"/>
    <s v="N"/>
    <s v=""/>
    <s v=""/>
    <s v="2023/07/17"/>
    <n v="7"/>
    <n v="2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0"/>
    <x v="94"/>
    <d v="2023-07-17T00:00:00"/>
    <d v="2023-03-14T00:00:00"/>
    <s v="Past"/>
    <n v="125"/>
    <m/>
    <n v="125"/>
    <n v="0"/>
    <m/>
    <x v="0"/>
  </r>
  <r>
    <n v="108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5396"/>
    <s v="2nd"/>
    <x v="6"/>
    <d v="2023-05-01T00:00:00"/>
    <n v="18774"/>
    <n v="35671"/>
    <s v="Ship"/>
    <s v="Ph1"/>
    <s v=""/>
    <d v="2023-08-20T00:00:00"/>
    <d v="2023-08-20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20000"/>
    <s v="F05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8774"/>
    <s v="T0523-460320-001"/>
    <s v="05 : Vendor Accepted"/>
    <s v=""/>
    <d v="2023-04-11T00:00:00"/>
    <s v="23/03/07"/>
    <s v=""/>
    <s v=""/>
    <s v=""/>
    <d v="2023-05-12T00:00:00"/>
    <n v="18774"/>
    <s v="P0523-460320-001"/>
    <s v="15 : Vendor Accepted(Updated)"/>
    <n v="36"/>
    <n v="18"/>
    <n v="18"/>
    <n v="36"/>
    <n v="0"/>
    <s v="Y"/>
    <s v="N"/>
    <s v=""/>
    <s v=""/>
    <s v="2023/07/22"/>
    <n v="7"/>
    <n v="22"/>
    <s v="IN"/>
    <s v="IN"/>
    <s v="N"/>
    <d v="2022-12-14T05:03:06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2T00:00:00"/>
    <d v="2023-01-31T00:00:00"/>
    <s v="Past"/>
    <n v="172"/>
    <m/>
    <n v="172"/>
    <n v="3229128"/>
    <m/>
    <x v="2"/>
  </r>
  <r>
    <n v="108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27T00:00:00"/>
    <d v="2024-02-28T00:00:00"/>
    <d v="2024-02-28T00:00:00"/>
    <x v="6"/>
    <n v="84880654"/>
    <s v="3rd"/>
    <x v="8"/>
    <d v="2023-07-03T00:00:00"/>
    <n v="0"/>
    <n v="0"/>
    <s v="Ship"/>
    <s v="Ph2"/>
    <s v=""/>
    <d v="2023-09-15T00:00:00"/>
    <s v=""/>
    <d v="2023-07-15T00:00:00"/>
    <s v=""/>
    <s v=""/>
    <s v=""/>
    <s v=""/>
    <d v="2022-11-07T00:00:00"/>
    <s v=""/>
    <n v="0"/>
    <s v=""/>
    <s v=""/>
    <s v=""/>
    <d v="2023-01-31T00:00:00"/>
    <s v="23/01/31"/>
    <s v=""/>
    <s v=""/>
    <d v="2022-11-07T00:00:00"/>
    <d v="2023-01-27T00:00:00"/>
    <n v="15000"/>
    <s v="F0523-0005143417-007"/>
    <s v="05 : Vendor Accepted"/>
    <s v=""/>
    <s v=""/>
    <s v=""/>
    <s v=""/>
    <s v=""/>
    <d v="2022-11-07T00:00:00"/>
    <s v=""/>
    <n v="0"/>
    <s v=""/>
    <s v=""/>
    <s v=""/>
    <d v="2023-06-15T00:00:00"/>
    <s v="(23/06/13)_x000a_"/>
    <d v="2023-05-16T00:00:00"/>
    <s v=""/>
    <d v="2023-03-21T00:00:00"/>
    <s v=""/>
    <n v="0"/>
    <s v=""/>
    <s v=""/>
    <s v=""/>
    <d v="2023-07-13T00:00:00"/>
    <s v="(23/07/11)"/>
    <d v="2023-06-20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1-08T00:18:20"/>
    <s v="APIPRM223"/>
    <s v=""/>
    <s v="Automatic Planning"/>
    <d v="2023-06-05T19:36:12"/>
    <s v="plnprp20615bl01PrdplnSend"/>
    <s v=""/>
    <s v="Fix Flag Update"/>
    <x v="1"/>
    <x v="94"/>
    <d v="2023-08-17T00:00:00"/>
    <d v="2023-06-15T00:00:00"/>
    <s v="Past"/>
    <n v="63"/>
    <m/>
    <n v="63"/>
    <n v="0"/>
    <m/>
    <x v="2"/>
  </r>
  <r>
    <n v="108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0"/>
    <s v="4th-1"/>
    <x v="5"/>
    <d v="2023-08-07T00:00:00"/>
    <n v="9000"/>
    <n v="17100"/>
    <s v="Ship"/>
    <s v="Ph3(Adj)"/>
    <s v=""/>
    <d v="2023-10-02T00:00:00"/>
    <s v=""/>
    <d v="2023-10-01T00:00:00"/>
    <s v=""/>
    <s v=""/>
    <s v=""/>
    <s v=""/>
    <d v="2022-11-15T00:00:00"/>
    <s v=""/>
    <n v="0"/>
    <s v=""/>
    <s v=""/>
    <s v=""/>
    <d v="2023-05-05T00:00:00"/>
    <s v="23/05/05"/>
    <d v="2023-05-05T00:00:00"/>
    <s v=""/>
    <d v="2023-03-23T00:00:00"/>
    <d v="2023-05-03T00:00:00"/>
    <n v="8000"/>
    <s v="F0523-0005143417-009"/>
    <s v="05 : Vendor Accepted"/>
    <s v="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3-23T00:00:00"/>
    <s v=""/>
    <n v="0"/>
    <s v=""/>
    <s v=""/>
    <s v=""/>
    <d v="2023-08-10T00:00:00"/>
    <s v="(23/08/22)"/>
    <d v="2023-08-11T00:00:00"/>
    <s v=""/>
    <d v="2023-03-28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2-11-16T00:50:02"/>
    <s v="APIPRM223"/>
    <s v=""/>
    <s v="Automatic Planning"/>
    <d v="2023-07-06T09:01:21"/>
    <s v="00691381"/>
    <s v="MORITA SHUN[FRSH:PDSH Production Planning](森田 峻)"/>
    <s v="Production Plan Excel"/>
    <x v="1"/>
    <x v="94"/>
    <d v="2023-09-03T00:00:00"/>
    <d v="2023-08-10T00:00:00"/>
    <s v="Y"/>
    <n v="24"/>
    <m/>
    <n v="24"/>
    <n v="216000"/>
    <m/>
    <x v="3"/>
  </r>
  <r>
    <n v="108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6077674"/>
    <s v="4th-2"/>
    <x v="5"/>
    <d v="2023-08-28T00:00:00"/>
    <n v="8000"/>
    <n v="15200"/>
    <s v="Ship"/>
    <s v="Ph3(Adj)"/>
    <s v=""/>
    <d v="2023-10-02T00:00:00"/>
    <s v=""/>
    <d v="2023-10-02T00:00:00"/>
    <s v=""/>
    <s v=""/>
    <s v=""/>
    <s v=""/>
    <d v="2023-06-22T00:00:00"/>
    <s v=""/>
    <n v="0"/>
    <s v=""/>
    <s v=""/>
    <s v=""/>
    <d v="2023-06-30T00:00:00"/>
    <s v=""/>
    <s v=""/>
    <s v=""/>
    <d v="2023-06-22T00:00:00"/>
    <d v="2023-06-28T00:00:00"/>
    <n v="8000"/>
    <s v="F0523-0005143417-031"/>
    <s v="05 : Vendor Accepted"/>
    <s v=""/>
    <s v=""/>
    <s v=""/>
    <s v=""/>
    <s v=""/>
    <d v="2023-06-22T00:00:00"/>
    <s v=""/>
    <n v="0"/>
    <s v=""/>
    <s v=""/>
    <s v=""/>
    <d v="2023-08-14T00:00:00"/>
    <s v="(23/08/10)_x000a_"/>
    <d v="2023-08-04T00:00:00"/>
    <s v=""/>
    <d v="2023-06-26T00:00:00"/>
    <s v=""/>
    <n v="0"/>
    <s v=""/>
    <s v=""/>
    <s v=""/>
    <d v="2023-08-14T00:00:00"/>
    <s v="(23/08/24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9-03T00:00:00"/>
    <d v="2023-08-14T00:00:00"/>
    <s v="Y"/>
    <n v="20"/>
    <m/>
    <n v="20"/>
    <n v="160000"/>
    <m/>
    <x v="3"/>
  </r>
  <r>
    <n v="108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04T00:00:00"/>
    <d v="2024-02-28T00:00:00"/>
    <d v="2024-02-28T00:00:00"/>
    <x v="6"/>
    <n v="85132662"/>
    <s v="5th-1"/>
    <x v="9"/>
    <d v="2023-09-04T00:00:00"/>
    <n v="0"/>
    <n v="0"/>
    <s v="Ship"/>
    <s v="Ph1"/>
    <s v=""/>
    <d v="2023-10-10T00:00:00"/>
    <s v=""/>
    <d v="2023-07-15T00:00:00"/>
    <s v=""/>
    <s v=""/>
    <s v=""/>
    <s v=""/>
    <d v="2022-12-13T00:00:00"/>
    <s v=""/>
    <n v="0"/>
    <s v=""/>
    <s v=""/>
    <s v=""/>
    <d v="2023-01-10T00:00:00"/>
    <s v="(23/01/10)"/>
    <s v=""/>
    <s v=""/>
    <d v="2022-12-13T00:00:00"/>
    <d v="2023-01-04T00:00:00"/>
    <n v="10000"/>
    <s v="F0523-0005143417-005"/>
    <s v="05 : Vendor Accepted"/>
    <s v=""/>
    <s v=""/>
    <s v=""/>
    <s v=""/>
    <s v=""/>
    <d v="2022-12-13T00:00:00"/>
    <s v=""/>
    <n v="0"/>
    <s v=""/>
    <s v=""/>
    <s v=""/>
    <d v="2023-06-27T00:00:00"/>
    <s v="23/06/27_x000a_"/>
    <d v="2023-04-18T00:00:00"/>
    <s v=""/>
    <d v="2023-03-21T00:00:00"/>
    <s v=""/>
    <n v="0"/>
    <s v=""/>
    <s v=""/>
    <s v=""/>
    <d v="2023-08-03T00:00:00"/>
    <s v="(23/05/02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2-12-14T00:18:40"/>
    <s v="APIPRM223"/>
    <s v=""/>
    <s v="Automatic Planning"/>
    <d v="2023-07-06T19:38:03"/>
    <s v="plnprp20615bl01PrdplnSend"/>
    <s v=""/>
    <s v="Fix Flag Update"/>
    <x v="1"/>
    <x v="94"/>
    <d v="2023-09-11T00:00:00"/>
    <d v="2023-06-27T00:00:00"/>
    <s v="Past"/>
    <n v="76"/>
    <m/>
    <n v="76"/>
    <n v="0"/>
    <m/>
    <x v="2"/>
  </r>
  <r>
    <n v="108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4"/>
    <s v="5th-2"/>
    <x v="9"/>
    <d v="2023-09-04T00:00:00"/>
    <n v="13662"/>
    <n v="25958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8000"/>
    <s v="F0523-0005143417-023"/>
    <s v="05 : Vendor Accepted"/>
    <s v=""/>
    <s v=""/>
    <s v=""/>
    <s v=""/>
    <s v=""/>
    <d v="2023-05-22T00:00:00"/>
    <s v=""/>
    <n v="0"/>
    <s v=""/>
    <s v=""/>
    <s v=""/>
    <d v="2023-07-11T00:00:00"/>
    <s v="(23/07/11)_x000a_"/>
    <s v=""/>
    <s v=""/>
    <d v="2023-05-29T00:00:00"/>
    <d v="2023-07-07T00:00:00"/>
    <n v="13662"/>
    <s v="T0523-460320-002"/>
    <s v="05 : Vendor Accepted"/>
    <s v=""/>
    <d v="2023-08-03T00:00:00"/>
    <s v="(23/08/03)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11T00:00:00"/>
    <d v="2023-07-11T00:00:00"/>
    <s v="Past"/>
    <n v="62"/>
    <m/>
    <n v="62"/>
    <n v="847044"/>
    <m/>
    <x v="2"/>
  </r>
  <r>
    <n v="108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2"/>
    <s v="6th"/>
    <x v="9"/>
    <d v="2023-09-18T00:00:00"/>
    <n v="18000"/>
    <n v="34200"/>
    <s v="Ship"/>
    <s v="Ph3(Adj)"/>
    <s v=""/>
    <d v="2023-10-22T00:00:00"/>
    <s v=""/>
    <d v="2023-10-22T00:00:00"/>
    <s v=""/>
    <s v=""/>
    <s v=""/>
    <s v=""/>
    <d v="2022-12-08T00:00:00"/>
    <s v=""/>
    <n v="0"/>
    <s v=""/>
    <s v=""/>
    <s v=""/>
    <d v="2023-05-26T00:00:00"/>
    <s v="(23/06/13)"/>
    <d v="2023-05-26T00:00:00"/>
    <s v=""/>
    <d v="2023-03-23T00:00:00"/>
    <d v="2023-05-23T00:00:00"/>
    <n v="8000"/>
    <s v="F0523-0005143417-011"/>
    <s v="05 : Vendor Accepted"/>
    <s v=""/>
    <s v=""/>
    <s v=""/>
    <s v=""/>
    <s v=""/>
    <d v="2022-12-08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09-23T00:00:00"/>
    <d v="2023-08-31T00:00:00"/>
    <s v="Y"/>
    <n v="23"/>
    <m/>
    <n v="23"/>
    <n v="414000"/>
    <m/>
    <x v="3"/>
  </r>
  <r>
    <n v="109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3"/>
    <s v="7th"/>
    <x v="9"/>
    <d v="2023-09-18T00:00:00"/>
    <n v="10000"/>
    <n v="19000"/>
    <s v="Ship"/>
    <s v="Ph3(Adj)"/>
    <s v=""/>
    <d v="2023-10-26T00:00:00"/>
    <s v=""/>
    <d v="2023-10-23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10000"/>
    <s v="F0523-0005143417-021"/>
    <s v="05 : Vendor Accepted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0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2023/09/27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27T00:00:00"/>
    <d v="2023-09-07T00:00:00"/>
    <s v="Y"/>
    <n v="20"/>
    <m/>
    <n v="20"/>
    <n v="200000"/>
    <m/>
    <x v="3"/>
  </r>
  <r>
    <n v="109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1"/>
    <s v="8th-1"/>
    <x v="7"/>
    <d v="2023-10-02T00:00:00"/>
    <n v="5900"/>
    <n v="11210"/>
    <s v="Ship"/>
    <s v="Ph3(Adj)"/>
    <s v=""/>
    <d v="2023-11-05T00:00:00"/>
    <s v=""/>
    <d v="2023-11-05T00:00:00"/>
    <s v=""/>
    <s v=""/>
    <s v=""/>
    <s v=""/>
    <d v="2022-12-08T00:00:00"/>
    <s v=""/>
    <n v="0"/>
    <s v=""/>
    <s v=""/>
    <s v=""/>
    <d v="2023-06-06T00:00:00"/>
    <s v="(23/06/27)"/>
    <d v="2023-06-09T00:00:00"/>
    <s v=""/>
    <d v="2023-03-23T00:00:00"/>
    <d v="2023-06-05T00:00:00"/>
    <n v="7400"/>
    <s v="F0523-0005143417-018"/>
    <s v="05 : Vendor Accepted"/>
    <s v=""/>
    <s v=""/>
    <s v=""/>
    <s v=""/>
    <s v=""/>
    <d v="2022-12-08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135700"/>
    <m/>
    <x v="3"/>
  </r>
  <r>
    <n v="109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3"/>
    <s v="8th-2"/>
    <x v="7"/>
    <d v="2023-10-02T00:00:00"/>
    <n v="14100"/>
    <n v="26790"/>
    <s v="Ship"/>
    <s v="Ph3(Adj)"/>
    <s v=""/>
    <d v="2023-11-05T00:00:00"/>
    <s v=""/>
    <d v="2023-11-05T00:00:00"/>
    <s v=""/>
    <s v=""/>
    <s v=""/>
    <s v=""/>
    <d v="2023-04-13T00:00:00"/>
    <s v=""/>
    <n v="0"/>
    <s v=""/>
    <s v=""/>
    <s v=""/>
    <d v="2023-06-06T00:00:00"/>
    <s v="(23/06/27)"/>
    <d v="2023-06-09T00:00:00"/>
    <s v=""/>
    <d v="2023-04-13T00:00:00"/>
    <d v="2023-06-05T00:00:00"/>
    <n v="17600"/>
    <s v="F0523-0005143417-019"/>
    <s v="05 : Vendor Accepted"/>
    <s v=""/>
    <s v=""/>
    <s v=""/>
    <s v=""/>
    <s v=""/>
    <d v="2023-04-13T00:00:00"/>
    <s v=""/>
    <n v="0"/>
    <s v=""/>
    <s v=""/>
    <s v=""/>
    <d v="2023-09-14T00:00:00"/>
    <s v="(23/09/14)_x000a_"/>
    <d v="2023-09-08T00:00:00"/>
    <s v=""/>
    <d v="2023-04-13T00:00:00"/>
    <s v=""/>
    <n v="0"/>
    <s v=""/>
    <s v=""/>
    <s v=""/>
    <d v="2023-09-14T00:00:00"/>
    <s v="(23/09/26)"/>
    <d v="2023-09-15T00:00:00"/>
    <s v=""/>
    <d v="2023-04-13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324300"/>
    <m/>
    <x v="3"/>
  </r>
  <r>
    <n v="109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2"/>
    <s v="9th"/>
    <x v="7"/>
    <d v="2023-10-02T00:00:00"/>
    <n v="0"/>
    <n v="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10000"/>
    <s v="F0523-0005143417-020"/>
    <s v="05 : Vendor Accepted"/>
    <s v=""/>
    <s v=""/>
    <s v=""/>
    <s v=""/>
    <s v=""/>
    <d v="2023-05-22T00:00:00"/>
    <s v=""/>
    <n v="0"/>
    <s v=""/>
    <s v=""/>
    <s v=""/>
    <d v="2023-09-08T00:00:00"/>
    <s v="(23/09/07)_x000a_"/>
    <d v="2023-09-08T00:00:00"/>
    <s v=""/>
    <d v="2023-05-24T00:00:00"/>
    <s v=""/>
    <n v="0"/>
    <s v=""/>
    <s v=""/>
    <s v=""/>
    <d v="2023-09-08T00:00:00"/>
    <s v="(23/09/14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08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8T00:00:00"/>
    <d v="2023-09-08T00:00:00"/>
    <s v="Y"/>
    <n v="30"/>
    <m/>
    <n v="30"/>
    <n v="0"/>
    <m/>
    <x v="3"/>
  </r>
  <r>
    <n v="109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2"/>
    <s v="10th"/>
    <x v="7"/>
    <d v="2023-10-16T00:00:00"/>
    <n v="9800"/>
    <n v="18620"/>
    <s v="Ship"/>
    <s v="Ph3(Adj)"/>
    <s v=""/>
    <d v="2023-11-18T00:00:00"/>
    <s v=""/>
    <d v="2023-11-18T00:00:00"/>
    <s v=""/>
    <s v=""/>
    <s v=""/>
    <s v=""/>
    <d v="2023-04-13T00:00:00"/>
    <s v=""/>
    <n v="0"/>
    <s v=""/>
    <s v=""/>
    <s v=""/>
    <d v="2023-06-23T00:00:00"/>
    <s v="(23/07/11)"/>
    <d v="2023-06-23T00:00:00"/>
    <s v=""/>
    <d v="2023-04-13T00:00:00"/>
    <d v="2023-06-05T00:00:00"/>
    <n v="16400"/>
    <s v="F0523-0005143417-022"/>
    <s v="05 : Vendor Accepted"/>
    <s v=""/>
    <s v=""/>
    <s v=""/>
    <s v=""/>
    <s v=""/>
    <d v="2023-04-13T00:00:00"/>
    <s v=""/>
    <n v="0"/>
    <s v=""/>
    <s v=""/>
    <s v=""/>
    <d v="2023-09-28T00:00:00"/>
    <s v="(23/09/28)_x000a_"/>
    <d v="2023-09-22T00:00:00"/>
    <s v=""/>
    <d v="2023-04-13T00:00:00"/>
    <s v=""/>
    <n v="0"/>
    <s v=""/>
    <s v=""/>
    <s v=""/>
    <d v="2023-09-28T00:00:00"/>
    <s v="(23/10/10)"/>
    <d v="2023-09-29T00:00:00"/>
    <s v=""/>
    <d v="2023-04-13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0T00:00:00"/>
    <d v="2023-09-28T00:00:00"/>
    <s v="Y"/>
    <n v="22"/>
    <m/>
    <n v="22"/>
    <n v="215600"/>
    <m/>
    <x v="3"/>
  </r>
  <r>
    <n v="109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1"/>
    <s v="11th"/>
    <x v="7"/>
    <d v="2023-10-16T00:00:00"/>
    <n v="18000"/>
    <n v="34200"/>
    <s v="Ship"/>
    <s v="Ph3(Adj)"/>
    <s v=""/>
    <d v="2023-11-20T00:00:00"/>
    <s v=""/>
    <d v="2023-11-20T00:00:00"/>
    <s v=""/>
    <s v=""/>
    <s v=""/>
    <s v=""/>
    <d v="2023-05-22T00:00:00"/>
    <s v=""/>
    <n v="0"/>
    <s v=""/>
    <s v=""/>
    <s v=""/>
    <d v="2023-06-23T00:00:00"/>
    <s v=""/>
    <d v="2023-06-23T00:00:00"/>
    <s v=""/>
    <d v="2023-05-24T00:00:00"/>
    <d v="2023-06-21T00:00:00"/>
    <n v="20000"/>
    <s v="F0523-0005143417-029"/>
    <s v="05 : Vendor Accepted"/>
    <s v=""/>
    <s v=""/>
    <s v=""/>
    <s v=""/>
    <s v=""/>
    <d v="2023-05-22T00:00:00"/>
    <s v=""/>
    <n v="0"/>
    <s v=""/>
    <s v=""/>
    <s v=""/>
    <d v="2023-09-28T00:00:00"/>
    <s v="(23/09/26)_x000a_"/>
    <d v="2023-09-22T00:00:00"/>
    <s v=""/>
    <d v="2023-05-24T00:00:00"/>
    <s v=""/>
    <n v="0"/>
    <s v=""/>
    <s v=""/>
    <s v=""/>
    <d v="2023-09-28T00:00:00"/>
    <s v="(23/09/29)"/>
    <d v="2023-09-29T00:00:00"/>
    <s v=""/>
    <d v="2023-05-24T00:00:00"/>
    <s v=""/>
    <n v="0"/>
    <s v=""/>
    <s v=""/>
    <n v="36"/>
    <n v="18"/>
    <n v="18"/>
    <n v="36"/>
    <n v="0"/>
    <s v="Y"/>
    <s v="N"/>
    <s v=""/>
    <s v=""/>
    <s v="2023/10/22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2T00:00:00"/>
    <d v="2023-09-28T00:00:00"/>
    <s v="Y"/>
    <n v="24"/>
    <m/>
    <n v="24"/>
    <n v="432000"/>
    <m/>
    <x v="3"/>
  </r>
  <r>
    <n v="109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2661"/>
    <s v="12th"/>
    <x v="7"/>
    <d v="2023-10-16T00:00:00"/>
    <n v="5200"/>
    <n v="9880"/>
    <s v="Ship"/>
    <s v="Ph3(Adj)"/>
    <s v=""/>
    <d v="2023-11-26T00:00:00"/>
    <s v=""/>
    <d v="2023-11-19T00:00:00"/>
    <s v=""/>
    <s v=""/>
    <s v=""/>
    <s v=""/>
    <d v="2022-12-13T00:00:00"/>
    <s v=""/>
    <n v="0"/>
    <s v=""/>
    <s v=""/>
    <s v=""/>
    <d v="2023-06-23T00:00:00"/>
    <s v="(23/07/11)"/>
    <d v="2023-06-23T00:00:00"/>
    <s v=""/>
    <d v="2023-03-23T00:00:00"/>
    <d v="2023-06-21T00:00:00"/>
    <n v="8600"/>
    <s v="F0523-0005143417-028"/>
    <s v="05 : Vendor Accepted"/>
    <s v=""/>
    <s v=""/>
    <s v=""/>
    <s v=""/>
    <s v=""/>
    <d v="2022-12-13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0"/>
    <s v="Y"/>
    <s v="N"/>
    <s v=""/>
    <s v=""/>
    <s v="2023/10/28"/>
    <n v="7"/>
    <n v="22"/>
    <s v="IN"/>
    <s v="IN"/>
    <s v="N"/>
    <d v="2022-12-14T00:18:40"/>
    <s v="APIPRM223"/>
    <s v=""/>
    <s v="Automatic Planning"/>
    <d v="2023-07-04T13:15:29"/>
    <s v="plnprp20501bl02PrdPlnDLAnsIf"/>
    <s v=""/>
    <s v="DL Answered(SPL)"/>
    <x v="1"/>
    <x v="94"/>
    <d v="2023-10-28T00:00:00"/>
    <d v="2023-10-05T00:00:00"/>
    <s v="Y"/>
    <n v="23"/>
    <m/>
    <n v="23"/>
    <n v="119600"/>
    <m/>
    <x v="3"/>
  </r>
  <r>
    <n v="109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19815"/>
    <s v="13th-1"/>
    <x v="7"/>
    <d v="2023-10-30T00:00:00"/>
    <n v="2700"/>
    <n v="5130"/>
    <s v="Ship"/>
    <s v="Ph3(Adj)"/>
    <s v=""/>
    <d v="2023-12-03T00:00:00"/>
    <s v=""/>
    <d v="2023-12-03T00:00:00"/>
    <s v=""/>
    <s v=""/>
    <s v=""/>
    <s v=""/>
    <d v="2023-04-25T00:00:00"/>
    <s v=""/>
    <n v="0"/>
    <s v=""/>
    <s v=""/>
    <s v=""/>
    <d v="2023-06-23T00:00:00"/>
    <s v=""/>
    <d v="2023-06-23T00:00:00"/>
    <s v=""/>
    <d v="2023-05-14T00:00:00"/>
    <d v="2023-06-21T00:00:00"/>
    <n v="1200"/>
    <s v="F0523-0005143417-030"/>
    <s v="05 : Vendor Accepted"/>
    <s v=""/>
    <s v=""/>
    <s v=""/>
    <s v=""/>
    <s v=""/>
    <d v="2023-04-25T00:00:00"/>
    <s v=""/>
    <n v="0"/>
    <s v=""/>
    <s v=""/>
    <s v=""/>
    <d v="2023-10-12T00:00:00"/>
    <s v="(23/10/10)_x000a_"/>
    <d v="2023-09-28T00:00:00"/>
    <s v=""/>
    <d v="2023-05-14T00:00:00"/>
    <s v=""/>
    <n v="0"/>
    <s v=""/>
    <s v=""/>
    <s v=""/>
    <d v="2023-10-12T00:00:00"/>
    <s v="(23/10/12)"/>
    <d v="2023-10-13T00:00:00"/>
    <s v=""/>
    <d v="2023-04-25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3-04-26T01:07:30"/>
    <s v="APIPRM223"/>
    <s v=""/>
    <s v="Automatic Planning"/>
    <d v="2023-06-26T19:36:17"/>
    <s v="plnprp20615bl01PrdplnSend"/>
    <s v=""/>
    <s v="Fix Flag Update"/>
    <x v="1"/>
    <x v="94"/>
    <d v="2023-11-04T00:00:00"/>
    <d v="2023-10-12T00:00:00"/>
    <s v="Y"/>
    <n v="23"/>
    <m/>
    <n v="23"/>
    <n v="62100"/>
    <m/>
    <x v="3"/>
  </r>
  <r>
    <n v="109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6"/>
    <s v="13th-2"/>
    <x v="7"/>
    <d v="2023-10-30T00:00:00"/>
    <n v="6400"/>
    <n v="12160"/>
    <s v="Ship"/>
    <s v="Ph3(Adj)"/>
    <s v=""/>
    <d v="2023-12-03T00:00:00"/>
    <s v=""/>
    <d v="2023-12-03T00:00:00"/>
    <s v=""/>
    <s v=""/>
    <s v=""/>
    <s v=""/>
    <d v="2022-11-15T00:00:00"/>
    <s v=""/>
    <n v="0"/>
    <s v=""/>
    <s v=""/>
    <s v=""/>
    <d v="2023-06-30T00:00:00"/>
    <s v="(23/07/25)"/>
    <d v="2023-06-30T00:00:00"/>
    <s v=""/>
    <d v="2023-03-23T00:00:00"/>
    <d v="2023-06-28T00:00:00"/>
    <n v="6400"/>
    <s v="F0523-0005143417-032"/>
    <s v="05 : Vendor Accepted"/>
    <s v=""/>
    <s v=""/>
    <s v=""/>
    <s v=""/>
    <s v=""/>
    <d v="2022-11-15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12T00:00:00"/>
    <s v="(23/10/24)"/>
    <d v="2023-10-13T00:00:00"/>
    <s v=""/>
    <d v="2023-03-28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2-11-16T00:50:02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147200"/>
    <m/>
    <x v="3"/>
  </r>
  <r>
    <n v="109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2"/>
    <s v="14th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6-22T00:00:00"/>
    <s v=""/>
    <n v="0"/>
    <s v=""/>
    <s v=""/>
    <s v=""/>
    <d v="2023-07-07T00:00:00"/>
    <s v="23/07/07"/>
    <d v="2023-07-07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19T00:00:00"/>
    <s v="_x000a_"/>
    <d v="2023-10-13T00:00:00"/>
    <s v=""/>
    <d v="2023-06-26T00:00:00"/>
    <s v=""/>
    <n v="0"/>
    <s v=""/>
    <s v=""/>
    <s v=""/>
    <d v="2023-10-19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2"/>
    <n v="7"/>
    <n v="22"/>
    <s v="IN"/>
    <s v="IN"/>
    <s v="N"/>
    <d v="2023-06-23T05:49:51"/>
    <s v="APIPRM223"/>
    <s v=""/>
    <s v="Automatic Planning"/>
    <d v="2023-07-10T19:34:54"/>
    <s v="plnprp20615bl01PrdplnSend"/>
    <s v=""/>
    <s v="Fix Flag Update"/>
    <x v="0"/>
    <x v="94"/>
    <d v="2023-11-12T00:00:00"/>
    <d v="2023-10-19T00:00:00"/>
    <s v="Y"/>
    <n v="24"/>
    <m/>
    <n v="24"/>
    <n v="0"/>
    <m/>
    <x v="0"/>
  </r>
  <r>
    <n v="110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1"/>
    <s v="15th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6-22T00:00:00"/>
    <s v=""/>
    <n v="0"/>
    <s v=""/>
    <s v=""/>
    <s v=""/>
    <d v="2023-07-18T00:00:00"/>
    <s v="(23/08/22)"/>
    <d v="2023-07-14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26T00:00:00"/>
    <s v="_x000a_"/>
    <d v="2023-10-20T00:00:00"/>
    <s v=""/>
    <d v="2023-06-26T00:00:00"/>
    <s v=""/>
    <n v="0"/>
    <s v=""/>
    <s v=""/>
    <s v=""/>
    <d v="2023-10-26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9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19T00:00:00"/>
    <d v="2023-10-26T00:00:00"/>
    <s v="Y"/>
    <n v="24"/>
    <m/>
    <n v="24"/>
    <n v="0"/>
    <m/>
    <x v="0"/>
  </r>
  <r>
    <n v="110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3"/>
    <s v="16th"/>
    <x v="11"/>
    <d v="2023-11-20T00:00:00"/>
    <n v="0"/>
    <n v="0"/>
    <s v="Ship"/>
    <s v="STOP"/>
    <s v=""/>
    <d v="2023-12-25T00:00:00"/>
    <s v=""/>
    <d v="2023-12-04T00:00:00"/>
    <s v=""/>
    <s v=""/>
    <s v=""/>
    <s v=""/>
    <d v="2023-06-22T00:00:00"/>
    <s v=""/>
    <n v="0"/>
    <s v=""/>
    <s v=""/>
    <s v=""/>
    <d v="2023-07-21T00:00:00"/>
    <s v="(23/08/29)"/>
    <d v="2023-07-21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1-02T00:00:00"/>
    <s v="_x000a_"/>
    <d v="2023-10-27T00:00:00"/>
    <s v=""/>
    <d v="2023-06-26T00:00:00"/>
    <s v=""/>
    <n v="0"/>
    <s v=""/>
    <s v=""/>
    <s v=""/>
    <d v="2023-11-02T00:00:00"/>
    <s v=""/>
    <d v="2023-11-03T00:00:00"/>
    <s v=""/>
    <d v="2023-06-26T00:00:00"/>
    <s v=""/>
    <n v="0"/>
    <s v=""/>
    <s v=""/>
    <n v="36"/>
    <n v="18"/>
    <n v="18"/>
    <n v="36"/>
    <n v="10000"/>
    <s v="Y"/>
    <s v="N"/>
    <s v=""/>
    <s v=""/>
    <s v="2023/11/26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26T00:00:00"/>
    <d v="2023-11-02T00:00:00"/>
    <s v="Y"/>
    <n v="24"/>
    <m/>
    <n v="24"/>
    <n v="0"/>
    <m/>
    <x v="0"/>
  </r>
  <r>
    <n v="110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9177"/>
    <s v="17th"/>
    <x v="11"/>
    <d v="2023-11-06T00:00:00"/>
    <n v="17000"/>
    <n v="32300"/>
    <s v="Ship"/>
    <s v="Ph3(Add)"/>
    <s v=""/>
    <d v="2024-01-02T00:00:00"/>
    <s v=""/>
    <d v="2023-12-03T00:00:00"/>
    <s v=""/>
    <s v=""/>
    <s v=""/>
    <s v=""/>
    <d v="2023-04-18T00:00:00"/>
    <s v=""/>
    <n v="0"/>
    <s v=""/>
    <s v=""/>
    <s v=""/>
    <d v="2023-07-28T00:00:00"/>
    <s v="(23/08/08)"/>
    <d v="2023-07-28T00:00:00"/>
    <d v="2023-08-18T00:00:00"/>
    <d v="2023-06-26T00:00:00"/>
    <s v=""/>
    <n v="0"/>
    <s v=""/>
    <s v=""/>
    <d v="2023-08-18T00:00:00"/>
    <s v=""/>
    <s v=""/>
    <s v=""/>
    <s v=""/>
    <d v="2023-04-18T00:00:00"/>
    <s v=""/>
    <n v="0"/>
    <s v=""/>
    <s v=""/>
    <s v=""/>
    <d v="2023-11-14T00:00:00"/>
    <s v="(23/10/12)_x000a_"/>
    <d v="2023-10-06T00:00:00"/>
    <s v=""/>
    <d v="2023-04-18T00:00:00"/>
    <s v=""/>
    <n v="0"/>
    <s v=""/>
    <s v=""/>
    <s v=""/>
    <d v="2023-11-14T00:00:00"/>
    <s v="(23/10/24)"/>
    <d v="2023-10-13T00:00:00"/>
    <s v=""/>
    <d v="2023-04-18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4-18T23:30:40"/>
    <s v="APIPRM223"/>
    <s v=""/>
    <s v="Automatic Planning"/>
    <d v="2023-07-12T06:28:03"/>
    <s v="00691381"/>
    <s v="MORITA SHUN[FRSH:PDSH Production Planning](森田 峻)"/>
    <s v="Production Plan Excel"/>
    <x v="0"/>
    <x v="94"/>
    <d v="2023-12-04T00:00:00"/>
    <d v="2023-11-14T00:00:00"/>
    <s v="Y"/>
    <n v="20"/>
    <m/>
    <n v="20"/>
    <n v="340000"/>
    <m/>
    <x v="1"/>
  </r>
  <r>
    <n v="110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NotPub"/>
    <s v=""/>
    <d v="2024-02-28T00:00:00"/>
    <d v="2024-02-28T00:00:00"/>
    <x v="6"/>
    <n v="85519814"/>
    <s v="18th"/>
    <x v="12"/>
    <d v="2023-12-04T00:00:00"/>
    <n v="14000"/>
    <n v="26600"/>
    <s v="Ship"/>
    <s v="Ph3(Add)"/>
    <s v=""/>
    <d v="2024-01-15T00:00:00"/>
    <s v=""/>
    <d v="2023-12-03T00:00:00"/>
    <s v=""/>
    <s v=""/>
    <s v=""/>
    <s v=""/>
    <d v="2023-04-25T00:00:00"/>
    <s v=""/>
    <n v="0"/>
    <s v=""/>
    <s v=""/>
    <s v=""/>
    <d v="2023-08-18T00:00:00"/>
    <s v=""/>
    <d v="2023-08-18T00:00:00"/>
    <d v="2023-08-18T00:00:00"/>
    <d v="2023-06-28T00:00:00"/>
    <s v=""/>
    <n v="0"/>
    <s v=""/>
    <s v=""/>
    <d v="2023-08-18T00:00:00"/>
    <s v=""/>
    <s v=""/>
    <s v=""/>
    <s v=""/>
    <d v="2023-04-25T00:00:00"/>
    <s v=""/>
    <n v="0"/>
    <s v=""/>
    <s v=""/>
    <s v=""/>
    <s v=""/>
    <s v="_x000a_"/>
    <s v=""/>
    <s v=""/>
    <d v="2023-04-25T00:00:00"/>
    <s v=""/>
    <n v="0"/>
    <s v=""/>
    <s v=""/>
    <s v=""/>
    <s v=""/>
    <s v=""/>
    <s v=""/>
    <s v=""/>
    <d v="2023-04-25T00:00:00"/>
    <s v=""/>
    <n v="0"/>
    <s v=""/>
    <s v=""/>
    <n v="36"/>
    <n v="18"/>
    <n v="18"/>
    <n v="36"/>
    <n v="0"/>
    <s v="Y"/>
    <s v="N"/>
    <s v=""/>
    <s v=""/>
    <s v="2023/12/17"/>
    <n v="7"/>
    <n v="22"/>
    <s v="IN"/>
    <s v="IN"/>
    <s v="N"/>
    <d v="2023-04-26T01:07:30"/>
    <s v="APIPRM223"/>
    <s v=""/>
    <s v="Automatic Planning"/>
    <d v="2023-06-26T12:54:07"/>
    <s v="plnprp20615bl01PrdplnSend"/>
    <s v=""/>
    <s v="Fix Flag Update"/>
    <x v="0"/>
    <x v="94"/>
    <d v="2023-12-17T00:00:00"/>
    <s v=""/>
    <s v="Y"/>
    <s v=""/>
    <m/>
    <s v=""/>
    <s v=""/>
    <m/>
    <x v="1"/>
  </r>
  <r>
    <n v="1104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37"/>
    <x v="25"/>
    <s v="SOC CampｽｳｪｯﾄL/Sｼｬﾂ"/>
    <x v="71"/>
    <x v="63"/>
    <s v="SOC CampｽｳｪｯﾄL/Sｼｬﾂ"/>
    <s v="29.9"/>
    <s v="07823F334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64"/>
    <s v="1st"/>
    <x v="5"/>
    <d v="2023-08-07T00:00:00"/>
    <n v="340"/>
    <n v="1224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340"/>
    <s v="T0723-466112-002"/>
    <s v="05 : Vendor Accepted"/>
    <s v=""/>
    <d v="2023-06-09T00:00:00"/>
    <s v=""/>
    <s v=""/>
    <s v=""/>
    <s v=""/>
    <d v="2023-06-08T00:00:00"/>
    <n v="340"/>
    <s v="P0723-466112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5"/>
    <d v="2023-09-17T00:00:00"/>
    <d v="2023-03-24T00:00:00"/>
    <s v="Past"/>
    <n v="177"/>
    <m/>
    <n v="177"/>
    <n v="60180"/>
    <m/>
    <x v="2"/>
  </r>
  <r>
    <n v="1105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64"/>
    <x v="26"/>
    <s v="SPC CampｽｳｪｯﾄL/Sｼｬﾂ"/>
    <x v="72"/>
    <x v="64"/>
    <s v="SPC CampｽｳｪｯﾄL/Sｼｬﾂ"/>
    <s v="29.9"/>
    <s v="07823F36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83"/>
    <s v="1st"/>
    <x v="5"/>
    <d v="2023-08-07T00:00:00"/>
    <n v="200"/>
    <n v="720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200"/>
    <s v="T0723-466139-002"/>
    <s v="05 : Vendor Accepted"/>
    <s v=""/>
    <d v="2023-06-09T00:00:00"/>
    <s v=""/>
    <s v=""/>
    <s v=""/>
    <s v=""/>
    <d v="2023-06-08T00:00:00"/>
    <n v="200"/>
    <s v="P0723-466139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6"/>
    <d v="2023-09-17T00:00:00"/>
    <d v="2023-03-24T00:00:00"/>
    <s v="Past"/>
    <n v="177"/>
    <m/>
    <n v="177"/>
    <n v="35400"/>
    <m/>
    <x v="2"/>
  </r>
  <r>
    <n v="110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121373"/>
    <s v="1st"/>
    <x v="4"/>
    <d v="2023-06-05T00:00:00"/>
    <n v="8172"/>
    <n v="1471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8000"/>
    <s v="F0823-0005143417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172"/>
    <s v="T0823-460319-001"/>
    <s v="05 : Vendor Accepted"/>
    <s v=""/>
    <d v="2023-03-07T00:00:00"/>
    <s v="23/03/07"/>
    <s v=""/>
    <s v=""/>
    <s v=""/>
    <d v="2023-05-01T00:00:00"/>
    <n v="8172"/>
    <s v="P0823-460319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26T00:00:00"/>
    <d v="2023-01-31T00:00:00"/>
    <s v="Past"/>
    <n v="146"/>
    <m/>
    <n v="146"/>
    <n v="1193112"/>
    <m/>
    <x v="2"/>
  </r>
  <r>
    <n v="110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096751"/>
    <s v="2nd"/>
    <x v="5"/>
    <d v="2023-08-07T00:00:00"/>
    <n v="5508"/>
    <n v="9914"/>
    <s v="Ship"/>
    <s v="Ph2"/>
    <s v=""/>
    <d v="2023-09-15T00:00:00"/>
    <d v="2023-09-15T00:00:00"/>
    <d v="2023-09-15T00:00:00"/>
    <s v=""/>
    <s v=""/>
    <s v=""/>
    <s v=""/>
    <d v="2022-12-06T00:00:00"/>
    <s v=""/>
    <n v="0"/>
    <s v=""/>
    <s v=""/>
    <s v=""/>
    <d v="2023-01-13T00:00:00"/>
    <s v="(23/01/31)"/>
    <s v=""/>
    <s v=""/>
    <d v="2022-12-06T00:00:00"/>
    <d v="2023-01-11T00:00:00"/>
    <n v="6000"/>
    <s v="F0823-0005143417-003"/>
    <s v="05 : Vendor Accepted"/>
    <s v=""/>
    <s v=""/>
    <s v=""/>
    <s v=""/>
    <s v=""/>
    <d v="2022-12-06T00:00:00"/>
    <s v=""/>
    <n v="0"/>
    <s v=""/>
    <s v=""/>
    <s v=""/>
    <d v="2023-06-15T00:00:00"/>
    <s v="(23/06/13)_x000a_"/>
    <d v="2023-06-20T00:00:00"/>
    <s v=""/>
    <d v="2023-03-21T00:00:00"/>
    <d v="2023-06-13T00:00:00"/>
    <n v="5508"/>
    <s v="T0823-460319-003"/>
    <s v="05 : Vendor Accepted"/>
    <s v=""/>
    <d v="2023-07-18T00:00:00"/>
    <s v="(23/07/18)"/>
    <d v="2023-07-18T00:00:00"/>
    <s v=""/>
    <d v="2023-03-21T00:00:00"/>
    <d v="2023-07-11T00:00:00"/>
    <n v="5508"/>
    <s v="P0823-460319-003"/>
    <s v="03 : Approved"/>
    <n v="36"/>
    <n v="18"/>
    <n v="18"/>
    <n v="36"/>
    <n v="0"/>
    <s v="Y"/>
    <s v="N"/>
    <s v=""/>
    <s v=""/>
    <s v="2023/08/31"/>
    <n v="7"/>
    <n v="12"/>
    <s v="IN"/>
    <s v="IN"/>
    <s v="N"/>
    <d v="2022-12-07T06:14:06"/>
    <s v="APIPRM223"/>
    <s v=""/>
    <s v="Automatic Planning"/>
    <d v="2023-07-11T11:29:35"/>
    <s v="00511035"/>
    <s v="NG STELLA[UQSG:Merchandising Planning]"/>
    <s v="Update From PO"/>
    <x v="1"/>
    <x v="92"/>
    <d v="2023-08-27T00:00:00"/>
    <d v="2023-06-15T00:00:00"/>
    <s v="Past"/>
    <n v="73"/>
    <m/>
    <n v="73"/>
    <n v="402084"/>
    <m/>
    <x v="2"/>
  </r>
  <r>
    <n v="110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8"/>
    <s v="3rd"/>
    <x v="9"/>
    <d v="2023-09-04T00:00:00"/>
    <n v="3000"/>
    <n v="5400"/>
    <s v="Ship"/>
    <s v="Ph2"/>
    <s v=""/>
    <d v="2023-09-30T00:00:00"/>
    <s v=""/>
    <d v="2023-08-2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000"/>
    <s v="F0823-0005143417-007"/>
    <s v="05 : Vendor Accepted"/>
    <s v=""/>
    <s v=""/>
    <s v=""/>
    <s v=""/>
    <s v=""/>
    <d v="2023-05-22T00:00:00"/>
    <s v=""/>
    <n v="0"/>
    <s v=""/>
    <s v=""/>
    <s v=""/>
    <s v=""/>
    <s v="_x000a_"/>
    <s v=""/>
    <s v=""/>
    <d v="2023-06-07T00:00:00"/>
    <s v=""/>
    <n v="0"/>
    <s v=""/>
    <s v=""/>
    <s v=""/>
    <s v=""/>
    <s v=""/>
    <s v=""/>
    <s v=""/>
    <d v="2023-06-07T00:00:00"/>
    <s v=""/>
    <n v="0"/>
    <s v=""/>
    <s v=""/>
    <n v="36"/>
    <n v="18"/>
    <n v="18"/>
    <n v="36"/>
    <n v="0"/>
    <s v="Y"/>
    <s v="N"/>
    <s v=""/>
    <s v=""/>
    <s v="2023/09/11"/>
    <n v="7"/>
    <n v="12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92"/>
    <d v="2023-09-11T00:00:00"/>
    <s v=""/>
    <s v="Y"/>
    <s v=""/>
    <m/>
    <s v=""/>
    <s v=""/>
    <m/>
    <x v="2"/>
  </r>
  <r>
    <n v="110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7"/>
    <s v="4th"/>
    <x v="9"/>
    <d v="2023-09-18T00:00:00"/>
    <n v="3000"/>
    <n v="54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3000"/>
    <s v="F0823-0005143417-009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09-20T00:00:00"/>
    <d v="2023-08-31T00:00:00"/>
    <s v="Y"/>
    <n v="20"/>
    <m/>
    <n v="20"/>
    <n v="60000"/>
    <m/>
    <x v="3"/>
  </r>
  <r>
    <n v="111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5-17T00:00:00"/>
    <d v="2024-01-15T00:00:00"/>
    <d v="2024-02-28T00:00:00"/>
    <x v="6"/>
    <n v="85370263"/>
    <s v="5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23/06/20"/>
    <s v=""/>
    <s v=""/>
    <d v="2023-02-16T00:00:00"/>
    <d v="2023-05-17T00:00:00"/>
    <n v="7000"/>
    <s v="F0823-0005143417-006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2"/>
    <d v="2023-10-01T00:00:00"/>
    <d v="2023-09-07T00:00:00"/>
    <s v="Y"/>
    <n v="24"/>
    <m/>
    <n v="24"/>
    <n v="0"/>
    <m/>
    <x v="3"/>
  </r>
  <r>
    <n v="111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s v=""/>
    <d v="2024-01-15T00:00:00"/>
    <d v="2024-02-28T00:00:00"/>
    <x v="6"/>
    <n v="85113021"/>
    <s v="6th"/>
    <x v="7"/>
    <d v="2023-10-30T00:00:00"/>
    <n v="0"/>
    <n v="0"/>
    <s v="Ship"/>
    <s v="STOP"/>
    <s v=""/>
    <d v="2023-11-24T00:00:00"/>
    <s v=""/>
    <d v="2023-11-24T00:00:00"/>
    <s v=""/>
    <s v=""/>
    <s v=""/>
    <s v=""/>
    <d v="2022-12-08T00:00:00"/>
    <s v=""/>
    <n v="0"/>
    <s v=""/>
    <s v=""/>
    <s v=""/>
    <d v="2023-06-30T00:00:00"/>
    <s v="23/06/30"/>
    <d v="2023-06-30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36"/>
    <n v="2000"/>
    <s v="Y"/>
    <s v="N"/>
    <s v=""/>
    <s v=""/>
    <s v="2023/11/05"/>
    <n v="7"/>
    <n v="12"/>
    <s v="IN"/>
    <s v="IN"/>
    <s v="N"/>
    <d v="2022-12-09T00:16:26"/>
    <s v="APIPRM223"/>
    <s v=""/>
    <s v="Automatic Planning"/>
    <d v="2023-07-03T19:38:56"/>
    <s v="plnprp20615bl01PrdplnSend"/>
    <s v=""/>
    <s v="Fix Flag Update"/>
    <x v="0"/>
    <x v="92"/>
    <d v="2023-11-05T00:00:00"/>
    <d v="2023-10-12T00:00:00"/>
    <s v="Y"/>
    <n v="24"/>
    <m/>
    <n v="24"/>
    <n v="0"/>
    <m/>
    <x v="0"/>
  </r>
  <r>
    <n v="111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NotPub"/>
    <s v=""/>
    <d v="2024-01-15T00:00:00"/>
    <d v="2024-02-28T00:00:00"/>
    <x v="6"/>
    <n v="85430852"/>
    <s v="7th"/>
    <x v="11"/>
    <d v="2023-11-06T00:00:00"/>
    <n v="3000"/>
    <n v="5400"/>
    <s v="Ship"/>
    <s v="Ph3(Add)"/>
    <s v=""/>
    <d v="2023-12-15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6"/>
    <n v="7"/>
    <n v="12"/>
    <s v="IN"/>
    <s v="IN"/>
    <s v="N"/>
    <d v="2023-03-10T06:27:52"/>
    <s v="00691381"/>
    <s v="MORITA SHUN[FRSH:PDSH Production Planning](森田 峻)"/>
    <s v="Production Plan Excel"/>
    <d v="2023-07-10T19:34:54"/>
    <s v="plnprp20615bl01PrdplnSend"/>
    <s v=""/>
    <s v="Fix Flag Update"/>
    <x v="0"/>
    <x v="92"/>
    <d v="2023-11-26T00:00:00"/>
    <s v=""/>
    <s v="Y"/>
    <s v=""/>
    <m/>
    <s v=""/>
    <s v=""/>
    <m/>
    <x v="1"/>
  </r>
  <r>
    <n v="111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733758"/>
    <s v="8th"/>
    <x v="11"/>
    <d v="2023-11-06T00:00:00"/>
    <n v="1800"/>
    <n v="3240"/>
    <s v="Ship"/>
    <s v="Ph3(Adj)"/>
    <s v=""/>
    <d v="2023-12-29T00:00:00"/>
    <s v=""/>
    <s v=""/>
    <s v=""/>
    <s v=""/>
    <s v=""/>
    <s v=""/>
    <s v=""/>
    <s v=""/>
    <n v="0"/>
    <s v=""/>
    <s v=""/>
    <s v=""/>
    <d v="2023-07-21T00:00:00"/>
    <s v="23/07/21"/>
    <d v="2023-07-07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3-11-16T00:00:00"/>
    <s v="(23/11/02)_x000a_"/>
    <d v="2023-11-03T00:00:00"/>
    <s v=""/>
    <d v="2023-06-28T00:00:00"/>
    <s v=""/>
    <n v="0"/>
    <s v=""/>
    <s v=""/>
    <s v=""/>
    <d v="2023-11-30T00:00:00"/>
    <s v="(23/11/14)"/>
    <d v="2023-11-10T00:00:00"/>
    <s v=""/>
    <d v="2023-05-31T00:00:00"/>
    <s v=""/>
    <n v="0"/>
    <s v=""/>
    <s v=""/>
    <n v="36"/>
    <n v="18"/>
    <n v="18"/>
    <n v="36"/>
    <n v="0"/>
    <s v="Y"/>
    <s v="N"/>
    <s v=""/>
    <s v=""/>
    <s v="2023/12/10"/>
    <n v="7"/>
    <n v="12"/>
    <s v="IN"/>
    <s v="IN"/>
    <s v="N"/>
    <d v="2023-05-30T05:02:57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3-12-10T00:00:00"/>
    <d v="2023-11-16T00:00:00"/>
    <s v="Y"/>
    <n v="24"/>
    <m/>
    <n v="24"/>
    <n v="43200"/>
    <m/>
    <x v="3"/>
  </r>
  <r>
    <n v="111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121380"/>
    <s v="1st"/>
    <x v="4"/>
    <d v="2023-06-05T00:00:00"/>
    <n v="2844"/>
    <n v="51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3-01-27T00:00:00"/>
    <n v="1"/>
    <s v="F0823-0005143716-001"/>
    <s v="06 : Vendor Rejec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2844"/>
    <s v="T0823-460319-002"/>
    <s v="05 : Vendor Accepted"/>
    <s v=""/>
    <d v="2023-03-07T00:00:00"/>
    <s v="23/03/07"/>
    <s v=""/>
    <s v=""/>
    <s v=""/>
    <d v="2023-05-01T00:00:00"/>
    <n v="2844"/>
    <s v="P0823-460319-002"/>
    <s v="05 : Vendor Accepted"/>
    <n v="36"/>
    <n v="18"/>
    <n v="18"/>
    <n v="36"/>
    <n v="0"/>
    <s v="Y"/>
    <s v="N"/>
    <s v=""/>
    <s v="Need the manual update  Fabric - 1/10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26T00:00:00"/>
    <d v="2023-01-31T00:00:00"/>
    <s v="Past"/>
    <n v="146"/>
    <m/>
    <n v="146"/>
    <n v="415224"/>
    <m/>
    <x v="2"/>
  </r>
  <r>
    <n v="111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3"/>
    <s v="2nd"/>
    <x v="5"/>
    <d v="2023-08-07T00:00:00"/>
    <n v="1500"/>
    <n v="2700"/>
    <s v="Ship"/>
    <s v="Ph3(Adj)"/>
    <s v=""/>
    <d v="2023-09-13T00:00:00"/>
    <s v=""/>
    <d v="2023-08-21T00:00:00"/>
    <s v=""/>
    <s v=""/>
    <s v=""/>
    <s v=""/>
    <d v="2023-05-22T00:00:00"/>
    <s v=""/>
    <n v="0"/>
    <s v=""/>
    <s v=""/>
    <s v=""/>
    <d v="2023-06-06T00:00:00"/>
    <s v=""/>
    <s v=""/>
    <s v=""/>
    <d v="2023-06-04T00:00:00"/>
    <d v="2023-06-14T00:00:00"/>
    <n v="1500"/>
    <s v="F0823-0005143716-005"/>
    <s v="05 : Vendor Accepted"/>
    <s v=""/>
    <s v=""/>
    <s v=""/>
    <s v=""/>
    <s v=""/>
    <d v="2023-05-22T00:00:00"/>
    <s v=""/>
    <n v="0"/>
    <s v=""/>
    <s v=""/>
    <s v=""/>
    <d v="2023-08-03T00:00:00"/>
    <s v="23/08/03_x000a_"/>
    <s v=""/>
    <s v=""/>
    <d v="2023-06-04T00:00:00"/>
    <s v=""/>
    <n v="0"/>
    <s v=""/>
    <s v=""/>
    <s v=""/>
    <d v="2023-08-14T00:00:00"/>
    <s v="(23/08/15)"/>
    <s v=""/>
    <s v=""/>
    <d v="2023-06-04T00:00:00"/>
    <s v=""/>
    <n v="0"/>
    <s v=""/>
    <s v=""/>
    <n v="36"/>
    <n v="18"/>
    <n v="18"/>
    <n v="36"/>
    <n v="0"/>
    <s v="Y"/>
    <s v="N"/>
    <s v=""/>
    <s v=""/>
    <s v="2023/08/25"/>
    <n v="7"/>
    <n v="12"/>
    <s v="IN"/>
    <s v="IN"/>
    <s v="N"/>
    <d v="2023-05-22T19:44:50"/>
    <s v="APIPRM223"/>
    <s v=""/>
    <s v="Automatic Planning"/>
    <d v="2023-07-12T01:00:12"/>
    <s v="00966899"/>
    <s v="SANJAY Bharadwaj[FRIN:Intimate, Cut and Sewn Apparel Production](Sanjay Sanjay)"/>
    <s v="Production Plan Excel"/>
    <x v="1"/>
    <x v="93"/>
    <d v="2023-08-25T00:00:00"/>
    <d v="2023-08-03T00:00:00"/>
    <s v="Y"/>
    <n v="22"/>
    <m/>
    <n v="22"/>
    <n v="33000"/>
    <m/>
    <x v="3"/>
  </r>
  <r>
    <n v="111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2"/>
    <s v="3rd"/>
    <x v="9"/>
    <d v="2023-09-18T00:00:00"/>
    <n v="1000"/>
    <n v="18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1000"/>
    <s v="F0823-0005143716-004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3"/>
    <d v="2023-09-20T00:00:00"/>
    <d v="2023-08-31T00:00:00"/>
    <s v="Y"/>
    <n v="20"/>
    <m/>
    <n v="20"/>
    <n v="20000"/>
    <m/>
    <x v="3"/>
  </r>
  <r>
    <n v="111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5-17T00:00:00"/>
    <d v="2024-01-15T00:00:00"/>
    <d v="2024-02-28T00:00:00"/>
    <x v="6"/>
    <n v="85371019"/>
    <s v="4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(23/06/13)"/>
    <s v=""/>
    <s v=""/>
    <d v="2023-02-16T00:00:00"/>
    <d v="2023-05-17T00:00:00"/>
    <n v="3500"/>
    <s v="F0823-0005143716-002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3"/>
    <d v="2023-10-01T00:00:00"/>
    <d v="2023-09-07T00:00:00"/>
    <s v="Y"/>
    <n v="24"/>
    <m/>
    <n v="24"/>
    <n v="0"/>
    <m/>
    <x v="3"/>
  </r>
  <r>
    <n v="111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NotPub"/>
    <s v=""/>
    <d v="2024-01-15T00:00:00"/>
    <d v="2024-02-28T00:00:00"/>
    <x v="6"/>
    <n v="85338630"/>
    <s v="5th"/>
    <x v="7"/>
    <d v="2023-10-09T00:00:00"/>
    <n v="930"/>
    <n v="1674"/>
    <s v="Ship"/>
    <s v="Ph3(Add)"/>
    <s v=""/>
    <d v="2023-11-03T00:00:00"/>
    <s v=""/>
    <d v="2023-11-03T00:00:00"/>
    <s v=""/>
    <s v=""/>
    <s v=""/>
    <s v=""/>
    <d v="2023-02-07T00:00:00"/>
    <s v=""/>
    <n v="0"/>
    <s v=""/>
    <s v=""/>
    <s v=""/>
    <d v="2023-06-16T00:00:00"/>
    <s v=""/>
    <d v="2023-06-16T00:00:00"/>
    <s v=""/>
    <d v="2023-03-23T00:00:00"/>
    <d v="2023-06-14T00:00:00"/>
    <n v="930"/>
    <s v="F0823-0005143716-006"/>
    <s v="05 : Vendor Accepted"/>
    <s v=""/>
    <s v=""/>
    <s v=""/>
    <s v=""/>
    <s v=""/>
    <d v="2023-02-07T00:00:00"/>
    <s v=""/>
    <n v="0"/>
    <s v=""/>
    <s v=""/>
    <s v=""/>
    <s v=""/>
    <s v="_x000a_"/>
    <s v=""/>
    <s v=""/>
    <d v="2023-02-07T00:00:00"/>
    <s v=""/>
    <n v="0"/>
    <s v=""/>
    <s v=""/>
    <s v=""/>
    <s v=""/>
    <s v=""/>
    <s v=""/>
    <s v=""/>
    <d v="2023-02-07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07T23:34:19"/>
    <s v="APIPRM223"/>
    <s v=""/>
    <s v="Automatic Planning"/>
    <d v="2023-06-19T19:33:05"/>
    <s v="plnprp20615bl01PrdplnSend"/>
    <s v=""/>
    <s v="Fix Flag Update"/>
    <x v="0"/>
    <x v="93"/>
    <d v="2023-10-15T00:00:00"/>
    <s v=""/>
    <s v="Y"/>
    <s v=""/>
    <m/>
    <s v=""/>
    <s v=""/>
    <m/>
    <x v="1"/>
  </r>
  <r>
    <n v="111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371020"/>
    <s v="6th"/>
    <x v="7"/>
    <d v="2023-10-23T00:00:00"/>
    <n v="2400"/>
    <n v="4320"/>
    <s v="Ship"/>
    <s v="Ph3(Adj)"/>
    <s v=""/>
    <d v="2023-11-17T00:00:00"/>
    <s v=""/>
    <d v="2023-11-03T00:00:00"/>
    <s v=""/>
    <s v=""/>
    <s v=""/>
    <s v=""/>
    <d v="2023-02-16T00:00:00"/>
    <s v=""/>
    <n v="0"/>
    <s v=""/>
    <s v=""/>
    <s v=""/>
    <d v="2023-05-23T00:00:00"/>
    <s v="(23/06/27)"/>
    <s v=""/>
    <s v=""/>
    <d v="2023-02-16T00:00:00"/>
    <d v="2023-05-17T00:00:00"/>
    <n v="2400"/>
    <s v="F0823-0005143716-003"/>
    <s v="05 : Vendor Accepted"/>
    <s v=""/>
    <s v=""/>
    <s v=""/>
    <s v=""/>
    <s v=""/>
    <d v="2023-02-16T00:00:00"/>
    <s v=""/>
    <n v="0"/>
    <s v=""/>
    <s v=""/>
    <s v=""/>
    <d v="2023-10-05T00:00:00"/>
    <s v="(23/10/05)_x000a_"/>
    <s v=""/>
    <s v=""/>
    <d v="2023-02-16T00:00:00"/>
    <s v=""/>
    <n v="0"/>
    <s v=""/>
    <s v=""/>
    <s v=""/>
    <d v="2023-10-19T00:00:00"/>
    <s v="(23/10/19)"/>
    <s v=""/>
    <s v=""/>
    <d v="2023-02-16T00:00:00"/>
    <s v=""/>
    <n v="0"/>
    <s v=""/>
    <s v=""/>
    <n v="36"/>
    <n v="18"/>
    <n v="18"/>
    <n v="36"/>
    <n v="0"/>
    <s v="Y"/>
    <s v="N"/>
    <s v=""/>
    <s v=""/>
    <s v="2023/10/29"/>
    <n v="7"/>
    <n v="12"/>
    <s v="IN"/>
    <s v="IN"/>
    <s v="N"/>
    <d v="2023-02-16T23:46:31"/>
    <s v="APIPRM223"/>
    <s v=""/>
    <s v="Automatic Planning"/>
    <d v="2023-06-02T13:15:28"/>
    <s v="plnprp20501bl02PrdPlnDLAnsIf"/>
    <s v=""/>
    <s v="DL Answered(SPL)"/>
    <x v="1"/>
    <x v="93"/>
    <d v="2023-10-29T00:00:00"/>
    <d v="2023-10-05T00:00:00"/>
    <s v="Y"/>
    <n v="24"/>
    <m/>
    <n v="24"/>
    <n v="57600"/>
    <m/>
    <x v="3"/>
  </r>
  <r>
    <n v="112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4995591"/>
    <s v="1st"/>
    <x v="6"/>
    <d v="2023-05-01T00:00:00"/>
    <n v="8388"/>
    <n v="1593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22/12/27"/>
    <s v=""/>
    <s v=""/>
    <s v=""/>
    <d v="2023-01-04T00:00:00"/>
    <n v="8000"/>
    <s v="F08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388"/>
    <s v="T0823-460320-001"/>
    <s v="05 : Vendor Accepted"/>
    <s v=""/>
    <d v="2023-03-07T00:00:00"/>
    <s v="23/03/07"/>
    <s v=""/>
    <s v=""/>
    <s v=""/>
    <d v="2023-05-01T00:00:00"/>
    <n v="8388"/>
    <s v="P0823-460320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1-18T08:48:20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6-26T00:00:00"/>
    <d v="2023-01-31T00:00:00"/>
    <s v="Past"/>
    <n v="146"/>
    <m/>
    <n v="146"/>
    <n v="1224648"/>
    <m/>
    <x v="2"/>
  </r>
  <r>
    <n v="112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5415211"/>
    <s v="2nd"/>
    <x v="6"/>
    <d v="2023-05-08T00:00:00"/>
    <n v="1008"/>
    <n v="1915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24T00:00:00"/>
    <n v="1008"/>
    <s v="T0823-460320-002"/>
    <s v="05 : Vendor Accepted"/>
    <s v=""/>
    <d v="2023-03-28T00:00:00"/>
    <s v=""/>
    <s v=""/>
    <s v=""/>
    <s v=""/>
    <d v="2023-05-01T00:00:00"/>
    <n v="1008"/>
    <s v="P0823-460320-002"/>
    <s v="05 : Vendor Accepted"/>
    <n v="36"/>
    <n v="18"/>
    <n v="18"/>
    <n v="36"/>
    <n v="0"/>
    <s v="Y"/>
    <s v="N"/>
    <s v=""/>
    <s v=""/>
    <s v="2023/07/27"/>
    <n v="7"/>
    <n v="1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7T00:00:00"/>
    <d v="2023-03-14T00:00:00"/>
    <s v="Past"/>
    <n v="135"/>
    <m/>
    <n v="135"/>
    <n v="136080"/>
    <m/>
    <x v="2"/>
  </r>
  <r>
    <n v="112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6-09T00:00:00"/>
    <d v="2024-01-15T00:00:00"/>
    <d v="2024-02-28T00:00:00"/>
    <x v="6"/>
    <n v="85654054"/>
    <s v="3rd"/>
    <x v="5"/>
    <d v="2023-08-21T00:00:00"/>
    <n v="0"/>
    <n v="0"/>
    <s v="Ship"/>
    <s v="Ph2"/>
    <s v=""/>
    <d v="2023-09-11T00:00:00"/>
    <s v=""/>
    <d v="2023-09-1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200"/>
    <s v="F0823-0005143417-008"/>
    <s v="05 : Vendor Accepted"/>
    <s v=""/>
    <s v=""/>
    <s v=""/>
    <s v=""/>
    <s v=""/>
    <d v="2023-05-22T00:00:00"/>
    <s v=""/>
    <n v="0"/>
    <s v=""/>
    <s v=""/>
    <s v=""/>
    <s v=""/>
    <s v="(23/06/22)_x000a_"/>
    <s v=""/>
    <s v=""/>
    <d v="2023-06-21T00:00:00"/>
    <s v=""/>
    <n v="0"/>
    <s v=""/>
    <s v=""/>
    <s v=""/>
    <s v=""/>
    <s v="(23/07/18)"/>
    <s v=""/>
    <s v=""/>
    <d v="2023-06-2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3T14:29:09"/>
    <s v="plnprp20615bl01PrdplnSend"/>
    <s v=""/>
    <s v="CHG000139818"/>
    <x v="1"/>
    <x v="94"/>
    <d v="2023-08-23T00:00:00"/>
    <s v=""/>
    <s v="Y"/>
    <s v=""/>
    <m/>
    <s v=""/>
    <s v=""/>
    <m/>
    <x v="2"/>
  </r>
  <r>
    <n v="112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6077684"/>
    <s v="4th"/>
    <x v="5"/>
    <d v="2023-08-28T00:00:00"/>
    <n v="1000"/>
    <n v="1900"/>
    <s v="Ship"/>
    <s v="Ph2"/>
    <s v=""/>
    <d v="2023-09-18T00:00:00"/>
    <s v=""/>
    <d v="2023-09-18T00:00:00"/>
    <s v=""/>
    <s v=""/>
    <s v=""/>
    <s v=""/>
    <d v="2023-06-22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6-22T00:00:00"/>
    <s v=""/>
    <n v="0"/>
    <s v=""/>
    <s v=""/>
    <s v=""/>
    <s v=""/>
    <s v="(23/08/08)_x000a_"/>
    <s v=""/>
    <s v=""/>
    <d v="2023-07-10T00:00:00"/>
    <s v=""/>
    <n v="0"/>
    <s v=""/>
    <s v=""/>
    <s v=""/>
    <s v=""/>
    <s v="(23/08/15)"/>
    <s v=""/>
    <s v=""/>
    <d v="2023-07-10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8-30T00:00:00"/>
    <s v=""/>
    <s v="Y"/>
    <s v=""/>
    <m/>
    <s v=""/>
    <s v=""/>
    <m/>
    <x v="2"/>
  </r>
  <r>
    <n v="112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654053"/>
    <s v="5th"/>
    <x v="9"/>
    <d v="2023-09-25T00:00:00"/>
    <n v="0"/>
    <n v="0"/>
    <s v="Ship"/>
    <s v="Ph3(Adj)"/>
    <s v=""/>
    <d v="2023-10-16T00:00:00"/>
    <s v=""/>
    <d v="2023-10-16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1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8T05:36:19"/>
    <s v="plnprp20615bl01PrdplnSend"/>
    <s v=""/>
    <s v="Fix Flag Update"/>
    <x v="1"/>
    <x v="94"/>
    <d v="2023-09-27T00:00:00"/>
    <d v="2023-09-07T00:00:00"/>
    <s v="Y"/>
    <n v="20"/>
    <m/>
    <n v="20"/>
    <n v="0"/>
    <m/>
    <x v="3"/>
  </r>
  <r>
    <n v="112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2-01T00:00:00"/>
    <d v="2024-01-15T00:00:00"/>
    <d v="2024-02-28T00:00:00"/>
    <x v="6"/>
    <n v="85286202"/>
    <s v="6th"/>
    <x v="9"/>
    <d v="2023-09-04T00:00:00"/>
    <n v="0"/>
    <n v="0"/>
    <s v="Ship"/>
    <s v="Ph2"/>
    <s v=""/>
    <d v="2023-10-27T00:00:00"/>
    <s v=""/>
    <d v="2023-09-15T00:00:00"/>
    <s v=""/>
    <s v=""/>
    <s v=""/>
    <s v=""/>
    <d v="2023-01-19T00:00:00"/>
    <s v=""/>
    <n v="0"/>
    <s v=""/>
    <s v=""/>
    <s v=""/>
    <d v="2023-02-07T00:00:00"/>
    <s v=""/>
    <s v=""/>
    <s v=""/>
    <d v="2023-01-19T00:00:00"/>
    <d v="2023-02-01T00:00:00"/>
    <n v="3900"/>
    <s v="F0823-0005143417-004"/>
    <s v="05 : Vendor Accepted"/>
    <s v=""/>
    <s v=""/>
    <s v=""/>
    <s v=""/>
    <s v=""/>
    <d v="2023-01-19T00:00:00"/>
    <s v=""/>
    <n v="0"/>
    <s v=""/>
    <s v=""/>
    <s v=""/>
    <d v="2023-07-25T00:00:00"/>
    <s v="(23/08/08)_x000a_"/>
    <d v="2023-07-18T00:00:00"/>
    <s v=""/>
    <d v="2023-03-21T00:00:00"/>
    <s v=""/>
    <n v="0"/>
    <s v=""/>
    <s v=""/>
    <s v=""/>
    <d v="2023-08-24T00:00:00"/>
    <s v="(23/08/29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8"/>
    <n v="7"/>
    <n v="12"/>
    <s v="IN"/>
    <s v="IN"/>
    <s v="N"/>
    <d v="2023-01-19T23:45:39"/>
    <s v="APIPRM223"/>
    <s v=""/>
    <s v="Automatic Planning"/>
    <d v="2023-07-10T19:34:54"/>
    <s v="plnprp20615bl01PrdplnSend"/>
    <s v=""/>
    <s v="Fix Flag Update"/>
    <x v="1"/>
    <x v="94"/>
    <d v="2023-10-08T00:00:00"/>
    <d v="2023-07-25T00:00:00"/>
    <s v="Y"/>
    <n v="75"/>
    <m/>
    <n v="75"/>
    <n v="0"/>
    <m/>
    <x v="2"/>
  </r>
  <r>
    <n v="112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5-10T00:00:00"/>
    <d v="2024-01-15T00:00:00"/>
    <d v="2024-02-28T00:00:00"/>
    <x v="6"/>
    <n v="85395040"/>
    <s v="7th"/>
    <x v="7"/>
    <d v="2023-10-09T00:00:00"/>
    <n v="0"/>
    <n v="0"/>
    <s v="Ship"/>
    <s v="Ph3(Adj)"/>
    <s v=""/>
    <d v="2023-11-03T00:00:00"/>
    <s v=""/>
    <d v="2023-11-03T00:00:00"/>
    <s v=""/>
    <s v=""/>
    <s v=""/>
    <s v=""/>
    <d v="2023-02-23T00:00:00"/>
    <s v=""/>
    <n v="0"/>
    <s v=""/>
    <s v=""/>
    <s v=""/>
    <d v="2023-05-16T00:00:00"/>
    <s v="(23/07/04)"/>
    <d v="2023-06-09T00:00:00"/>
    <s v=""/>
    <d v="2023-03-23T00:00:00"/>
    <d v="2023-05-10T00:00:00"/>
    <n v="1200"/>
    <s v="F0823-0005143417-005"/>
    <s v="05 : Vendor Accepted"/>
    <s v=""/>
    <s v=""/>
    <s v=""/>
    <s v=""/>
    <s v=""/>
    <d v="2023-02-23T00:00:00"/>
    <s v=""/>
    <n v="0"/>
    <s v=""/>
    <s v=""/>
    <s v=""/>
    <d v="2023-09-21T00:00:00"/>
    <s v="23/09/21_x000a_"/>
    <d v="2023-09-08T00:00:00"/>
    <s v=""/>
    <d v="2023-03-23T00:00:00"/>
    <s v=""/>
    <n v="0"/>
    <s v=""/>
    <s v=""/>
    <s v=""/>
    <d v="2023-10-05T00:00:00"/>
    <s v="(23/10/03)"/>
    <d v="2023-09-29T00:00:00"/>
    <s v=""/>
    <d v="2023-03-23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23T23:41:40"/>
    <s v="APIPRM223"/>
    <s v=""/>
    <s v="Automatic Planning"/>
    <d v="2023-05-23T10:33:36"/>
    <s v="APIPRM223"/>
    <s v=""/>
    <s v="CHG000134952"/>
    <x v="1"/>
    <x v="94"/>
    <d v="2023-10-15T00:00:00"/>
    <d v="2023-09-21T00:00:00"/>
    <s v="Y"/>
    <n v="24"/>
    <m/>
    <n v="24"/>
    <n v="0"/>
    <m/>
    <x v="3"/>
  </r>
  <r>
    <n v="112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541146"/>
    <s v="8th"/>
    <x v="7"/>
    <d v="2023-10-23T00:00:00"/>
    <n v="0"/>
    <n v="0"/>
    <s v="Ship"/>
    <s v="Ph3(Adj)"/>
    <s v=""/>
    <d v="2023-11-14T00:00:00"/>
    <s v=""/>
    <d v="2023-11-14T00:00:00"/>
    <s v=""/>
    <s v=""/>
    <s v=""/>
    <s v=""/>
    <d v="2023-05-09T00:00:00"/>
    <s v=""/>
    <n v="0"/>
    <s v=""/>
    <s v=""/>
    <s v=""/>
    <d v="2023-06-23T00:00:00"/>
    <s v=""/>
    <d v="2023-06-23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05T00:00:00"/>
    <s v="_x000a_"/>
    <d v="2023-09-28T00:00:00"/>
    <s v=""/>
    <d v="2023-05-09T00:00:00"/>
    <s v=""/>
    <n v="0"/>
    <s v=""/>
    <s v=""/>
    <s v=""/>
    <d v="2023-10-12T00:00:00"/>
    <s v=""/>
    <d v="2023-10-13T00:00:00"/>
    <s v=""/>
    <d v="2023-05-0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09T23:30:28"/>
    <s v="APIPRM223"/>
    <s v=""/>
    <s v="Automatic Planning"/>
    <d v="2023-06-26T19:36:17"/>
    <s v="plnprp20615bl01PrdplnSend"/>
    <s v=""/>
    <s v="Fix Flag Update"/>
    <x v="1"/>
    <x v="94"/>
    <d v="2023-10-26T00:00:00"/>
    <d v="2023-10-05T00:00:00"/>
    <s v="Y"/>
    <n v="21"/>
    <m/>
    <n v="21"/>
    <n v="0"/>
    <m/>
    <x v="3"/>
  </r>
  <r>
    <n v="112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3"/>
    <s v="1st"/>
    <x v="9"/>
    <d v="2023-09-04T00:00:00"/>
    <n v="6000"/>
    <n v="10800"/>
    <s v="Ship"/>
    <s v="Ph1"/>
    <s v="●"/>
    <d v="2023-12-02T00:00:00"/>
    <s v="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6000"/>
    <s v="F1423-0005143417-001"/>
    <s v="05 : Vendor Accepted"/>
    <s v=""/>
    <s v=""/>
    <s v=""/>
    <s v=""/>
    <s v=""/>
    <s v=""/>
    <s v=""/>
    <n v="0"/>
    <s v=""/>
    <s v=""/>
    <s v=""/>
    <d v="2023-07-25T00:00:00"/>
    <s v="(23/07/18)_x000a_"/>
    <d v="2023-07-18T00:00:00"/>
    <s v=""/>
    <d v="2023-03-21T00:00:00"/>
    <s v=""/>
    <n v="0"/>
    <s v=""/>
    <s v=""/>
    <s v=""/>
    <d v="2023-08-24T00:00:00"/>
    <s v="(23/07/2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1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3-10-01T00:00:00"/>
    <d v="2023-07-25T00:00:00"/>
    <s v="Y"/>
    <n v="68"/>
    <m/>
    <n v="68"/>
    <n v="408000"/>
    <m/>
    <x v="2"/>
  </r>
  <r>
    <n v="112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60"/>
    <s v="2nd"/>
    <x v="13"/>
    <d v="2024-01-01T00:00:00"/>
    <n v="8000"/>
    <n v="14400"/>
    <s v="Ship"/>
    <s v="Ph2"/>
    <s v=""/>
    <d v="2024-03-14T00:00:00"/>
    <s v=""/>
    <s v=""/>
    <s v=""/>
    <s v=""/>
    <s v=""/>
    <s v=""/>
    <s v=""/>
    <s v=""/>
    <n v="0"/>
    <s v=""/>
    <s v=""/>
    <s v=""/>
    <d v="2023-07-06T00:00:00"/>
    <s v="(23/08/22)"/>
    <s v=""/>
    <s v=""/>
    <s v=""/>
    <d v="2023-07-05T00:00:00"/>
    <n v="8000"/>
    <s v="F1423-0005143417-002"/>
    <s v="05 : Vendor Accepted"/>
    <s v=""/>
    <s v=""/>
    <s v=""/>
    <s v=""/>
    <s v=""/>
    <s v=""/>
    <s v=""/>
    <n v="0"/>
    <s v=""/>
    <s v=""/>
    <s v=""/>
    <d v="2023-10-31T00:00:00"/>
    <s v="(23/11/07)_x000a_"/>
    <d v="2023-10-17T00:00:00"/>
    <s v=""/>
    <d v="2023-03-21T00:00:00"/>
    <s v=""/>
    <n v="0"/>
    <s v=""/>
    <s v=""/>
    <s v=""/>
    <d v="2023-12-07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1/12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4-01-12T00:00:00"/>
    <d v="2023-10-31T00:00:00"/>
    <s v="Y"/>
    <n v="73"/>
    <m/>
    <n v="73"/>
    <n v="584000"/>
    <m/>
    <x v="2"/>
  </r>
  <r>
    <n v="113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307466"/>
    <s v="3rd"/>
    <x v="14"/>
    <d v="2024-02-05T00:00:00"/>
    <n v="9000"/>
    <n v="162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1/07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4-02-13T00:00:00"/>
    <d v="2024-01-23T00:00:00"/>
    <s v="Y"/>
    <n v="21"/>
    <m/>
    <n v="21"/>
    <n v="189000"/>
    <m/>
    <x v="3"/>
  </r>
  <r>
    <n v="113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8"/>
    <s v="4th"/>
    <x v="15"/>
    <d v="2024-03-04T00:00:00"/>
    <n v="9000"/>
    <n v="16200"/>
    <s v="Ship"/>
    <s v="Ph3(Adj)"/>
    <s v=""/>
    <d v="2024-05-15T00:00:00"/>
    <s v=""/>
    <s v=""/>
    <s v=""/>
    <s v=""/>
    <s v=""/>
    <s v=""/>
    <s v=""/>
    <s v=""/>
    <n v="0"/>
    <s v=""/>
    <s v=""/>
    <s v=""/>
    <d v="2023-11-24T00:00:00"/>
    <s v="(23/12/05)"/>
    <d v="2023-11-2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2-22T00:00:00"/>
    <s v="(24/02/20)_x000a_"/>
    <d v="2024-02-23T00:00:00"/>
    <s v=""/>
    <d v="2023-03-23T00:00:00"/>
    <s v=""/>
    <n v="0"/>
    <s v=""/>
    <s v=""/>
    <s v=""/>
    <d v="2024-02-29T00:00:00"/>
    <s v="(24/02/29)"/>
    <d v="2024-03-01T00:00:00"/>
    <s v=""/>
    <d v="2023-03-23T00:00:00"/>
    <s v=""/>
    <n v="0"/>
    <s v=""/>
    <s v=""/>
    <n v="36"/>
    <n v="18"/>
    <n v="18"/>
    <n v="36"/>
    <n v="0"/>
    <s v="Y"/>
    <s v="N"/>
    <s v=""/>
    <s v=""/>
    <s v="2024/03/14"/>
    <n v="7"/>
    <n v="55"/>
    <s v="IN"/>
    <s v="IN"/>
    <s v="N"/>
    <d v="2023-01-14T08:06:49"/>
    <s v="00651092"/>
    <s v="KAWASAKI Kenta[FRIN:Production Planning](川﨑 健太)"/>
    <s v="Production Plan Excel"/>
    <d v="2023-06-22T23:51:22"/>
    <s v="00966899"/>
    <s v="SANJAY Bharadwaj[FRIN:Intimate, Cut and Sewn Apparel Production](Sanjay Sanjay)"/>
    <s v="Production Plan Excel"/>
    <x v="1"/>
    <x v="92"/>
    <d v="2024-03-14T00:00:00"/>
    <d v="2024-02-22T00:00:00"/>
    <s v="Y"/>
    <n v="21"/>
    <m/>
    <n v="21"/>
    <n v="189000"/>
    <m/>
    <x v="3"/>
  </r>
  <r>
    <n v="1132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06"/>
    <s v="5th"/>
    <x v="15"/>
    <d v="2024-03-04T00:00:00"/>
    <n v="5000"/>
    <n v="9000"/>
    <s v="Ship"/>
    <s v="Ph2"/>
    <s v=""/>
    <d v="2024-05-24T00:00:00"/>
    <s v=""/>
    <s v=""/>
    <s v=""/>
    <s v=""/>
    <s v=""/>
    <s v=""/>
    <s v=""/>
    <s v=""/>
    <n v="0"/>
    <s v=""/>
    <s v=""/>
    <s v=""/>
    <d v="2023-09-05T00:00:00"/>
    <s v="23/09/05"/>
    <d v="2023-06-27T00:00:00"/>
    <s v=""/>
    <d v="2023-03-15T00:00:00"/>
    <s v=""/>
    <n v="0"/>
    <s v=""/>
    <s v=""/>
    <s v=""/>
    <s v=""/>
    <s v=""/>
    <s v=""/>
    <s v=""/>
    <s v=""/>
    <s v=""/>
    <n v="0"/>
    <s v=""/>
    <s v=""/>
    <s v=""/>
    <d v="2023-12-12T00:00:00"/>
    <s v="(23/11/14)_x000a_"/>
    <d v="2023-10-17T00:00:00"/>
    <s v=""/>
    <d v="2023-03-21T00:00:00"/>
    <s v=""/>
    <n v="0"/>
    <s v=""/>
    <s v=""/>
    <s v=""/>
    <d v="2024-02-15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3/23"/>
    <n v="7"/>
    <n v="55"/>
    <s v="IN"/>
    <s v="IN"/>
    <s v="N"/>
    <d v="2023-03-10T10:04:32"/>
    <s v="00691381"/>
    <s v="MORITA SHUN[FRSH:PDSH Production Planning](森田 峻)"/>
    <s v="Production Plan Excel"/>
    <d v="2023-07-07T15:02:25"/>
    <s v="plnprp20615bl01PrdplnSend"/>
    <s v=""/>
    <s v="Fix Flag Update"/>
    <x v="1"/>
    <x v="92"/>
    <d v="2024-03-23T00:00:00"/>
    <d v="2023-12-12T00:00:00"/>
    <s v="Y"/>
    <n v="102"/>
    <m/>
    <n v="102"/>
    <n v="510000"/>
    <m/>
    <x v="2"/>
  </r>
  <r>
    <n v="1133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47"/>
    <s v="6th"/>
    <x v="16"/>
    <d v="2024-04-01T00:00:00"/>
    <n v="8000"/>
    <n v="14400"/>
    <s v="Ship"/>
    <s v="Ph3(Adj)"/>
    <s v=""/>
    <d v="2024-06-15T00:00:00"/>
    <s v=""/>
    <s v=""/>
    <s v=""/>
    <s v=""/>
    <s v=""/>
    <s v=""/>
    <s v=""/>
    <s v=""/>
    <n v="0"/>
    <s v=""/>
    <s v=""/>
    <s v=""/>
    <d v="2024-01-05T00:00:00"/>
    <s v="(24/01/02)"/>
    <d v="2024-01-05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3-21T00:00:00"/>
    <s v="(24/03/21)_x000a_"/>
    <d v="2024-03-22T00:00:00"/>
    <s v=""/>
    <d v="2023-03-23T00:00:00"/>
    <s v=""/>
    <n v="0"/>
    <s v=""/>
    <s v=""/>
    <s v=""/>
    <d v="2024-04-02T00:00:00"/>
    <s v="(24/04/02)"/>
    <d v="2024-03-29T00:00:00"/>
    <s v=""/>
    <d v="2023-03-23T00:00:00"/>
    <s v=""/>
    <n v="0"/>
    <s v=""/>
    <s v=""/>
    <n v="36"/>
    <n v="18"/>
    <n v="18"/>
    <n v="36"/>
    <n v="0"/>
    <s v="Y"/>
    <s v="N"/>
    <s v=""/>
    <s v=""/>
    <s v="2024/04/14"/>
    <n v="7"/>
    <n v="55"/>
    <s v="IN"/>
    <s v="IN"/>
    <s v="N"/>
    <d v="2023-03-10T10:11:51"/>
    <s v="00691381"/>
    <s v="MORITA SHUN[FRSH:PDSH Production Planning](森田 峻)"/>
    <s v="Production Plan Excel"/>
    <d v="2023-07-12T01:00:12"/>
    <s v="00966899"/>
    <s v="SANJAY Bharadwaj[FRIN:Intimate, Cut and Sewn Apparel Production](Sanjay Sanjay)"/>
    <s v="Production Plan Excel"/>
    <x v="1"/>
    <x v="92"/>
    <d v="2024-04-14T00:00:00"/>
    <d v="2024-03-21T00:00:00"/>
    <s v="Y"/>
    <n v="24"/>
    <m/>
    <n v="24"/>
    <n v="192000"/>
    <m/>
    <x v="3"/>
  </r>
  <r>
    <n v="1134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463522"/>
    <s v="1st"/>
    <x v="7"/>
    <d v="2023-10-02T00:00:00"/>
    <n v="5000"/>
    <n v="9000"/>
    <s v="Ship"/>
    <s v="Ph1"/>
    <s v="●"/>
    <d v="2023-12-30T00:00:00"/>
    <s v=""/>
    <s v=""/>
    <s v=""/>
    <s v=""/>
    <s v=""/>
    <s v=""/>
    <s v=""/>
    <s v=""/>
    <n v="0"/>
    <s v=""/>
    <s v=""/>
    <s v=""/>
    <d v="2023-04-07T00:00:00"/>
    <s v=""/>
    <s v=""/>
    <s v=""/>
    <s v=""/>
    <d v="2023-04-05T00:00:00"/>
    <n v="5000"/>
    <s v="F1423-0005143716-001"/>
    <s v="05 : Vendor Accepted"/>
    <s v=""/>
    <s v=""/>
    <s v=""/>
    <s v=""/>
    <s v=""/>
    <s v=""/>
    <s v=""/>
    <n v="0"/>
    <s v=""/>
    <s v=""/>
    <s v=""/>
    <d v="2023-08-15T00:00:00"/>
    <s v="(23/07/18)_x000a_"/>
    <s v=""/>
    <s v=""/>
    <s v=""/>
    <s v=""/>
    <n v="0"/>
    <s v=""/>
    <s v=""/>
    <s v=""/>
    <d v="2023-09-11T00:00:00"/>
    <s v="(23/07/25)"/>
    <s v=""/>
    <s v=""/>
    <s v=""/>
    <s v=""/>
    <n v="0"/>
    <s v=""/>
    <s v=""/>
    <n v="36"/>
    <n v="18"/>
    <n v="18"/>
    <n v="36"/>
    <n v="0"/>
    <s v="Y"/>
    <s v="N"/>
    <s v=""/>
    <s v=""/>
    <s v="2023/10/29"/>
    <n v="7"/>
    <n v="55"/>
    <s v="IN"/>
    <s v="IN"/>
    <s v="N"/>
    <d v="2023-03-28T14:13:01"/>
    <s v="00651092"/>
    <s v="KAWASAKI Kenta[FRIN:Production Planning](川﨑 健太)"/>
    <s v="Production Plan Excel"/>
    <d v="2023-07-08T12:15:28"/>
    <s v="plnprp20501bl02PrdPlnDLAnsIf"/>
    <s v=""/>
    <s v="DL Answered(SPL)"/>
    <x v="1"/>
    <x v="93"/>
    <d v="2023-10-29T00:00:00"/>
    <d v="2023-08-15T00:00:00"/>
    <s v="Y"/>
    <n v="75"/>
    <m/>
    <n v="75"/>
    <n v="375000"/>
    <m/>
    <x v="2"/>
  </r>
  <r>
    <n v="1135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8"/>
    <s v="2nd"/>
    <x v="13"/>
    <d v="2024-01-01T00:00:00"/>
    <n v="5000"/>
    <n v="9000"/>
    <s v="Ship"/>
    <s v="Ph3(Adj)"/>
    <s v=""/>
    <d v="2024-03-30T00:00:00"/>
    <s v=""/>
    <s v=""/>
    <s v=""/>
    <s v=""/>
    <s v=""/>
    <s v=""/>
    <s v=""/>
    <s v=""/>
    <n v="0"/>
    <s v=""/>
    <s v=""/>
    <s v=""/>
    <d v="2023-09-29T00:00:00"/>
    <s v="(23/09/28)"/>
    <d v="2023-09-29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4-01-04T00:00:00"/>
    <s v="(24/01/04)_x000a_"/>
    <d v="2024-01-05T00:00:00"/>
    <s v=""/>
    <d v="2023-03-28T00:00:00"/>
    <s v=""/>
    <n v="0"/>
    <s v=""/>
    <s v=""/>
    <s v=""/>
    <d v="2024-01-16T00:00:00"/>
    <s v="(24/01/16)"/>
    <d v="2024-01-12T00:00:00"/>
    <s v=""/>
    <d v="2023-03-23T00:00:00"/>
    <s v=""/>
    <n v="0"/>
    <s v=""/>
    <s v=""/>
    <n v="36"/>
    <n v="18"/>
    <n v="18"/>
    <n v="36"/>
    <n v="0"/>
    <s v="Y"/>
    <s v="N"/>
    <s v=""/>
    <s v=""/>
    <s v="2024/01/28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1-28T00:00:00"/>
    <d v="2024-01-04T00:00:00"/>
    <s v="Y"/>
    <n v="24"/>
    <m/>
    <n v="24"/>
    <n v="120000"/>
    <m/>
    <x v="3"/>
  </r>
  <r>
    <n v="1136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9"/>
    <s v="3rd"/>
    <x v="14"/>
    <d v="2024-02-05T00:00:00"/>
    <n v="5000"/>
    <n v="90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0/19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2-13T00:00:00"/>
    <d v="2024-01-23T00:00:00"/>
    <s v="Y"/>
    <n v="21"/>
    <m/>
    <n v="21"/>
    <n v="105000"/>
    <m/>
    <x v="3"/>
  </r>
  <r>
    <n v="1137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308258"/>
    <s v="1st"/>
    <x v="13"/>
    <d v="2024-01-01T00:00:00"/>
    <n v="7000"/>
    <n v="13300"/>
    <s v="Ship"/>
    <s v="Ph3(Adj)"/>
    <s v=""/>
    <d v="2024-03-11T00:00:00"/>
    <s v=""/>
    <s v=""/>
    <s v=""/>
    <s v=""/>
    <s v=""/>
    <s v=""/>
    <s v=""/>
    <s v=""/>
    <n v="0"/>
    <s v=""/>
    <s v=""/>
    <s v=""/>
    <d v="2023-09-01T00:00:00"/>
    <s v="23/09/01"/>
    <d v="2023-07-07T00:00:00"/>
    <s v=""/>
    <d v="2023-05-31T00:00:00"/>
    <s v=""/>
    <n v="0"/>
    <s v=""/>
    <s v=""/>
    <s v=""/>
    <s v=""/>
    <s v=""/>
    <s v=""/>
    <s v=""/>
    <s v=""/>
    <s v=""/>
    <n v="0"/>
    <s v=""/>
    <s v=""/>
    <s v=""/>
    <d v="2023-12-19T00:00:00"/>
    <s v="(23/10/24)_x000a_"/>
    <d v="2023-10-20T00:00:00"/>
    <s v=""/>
    <d v="2023-06-28T00:00:00"/>
    <s v=""/>
    <n v="0"/>
    <s v=""/>
    <s v=""/>
    <s v=""/>
    <d v="2023-12-28T00:00:00"/>
    <s v="(23/11/02)"/>
    <d v="2023-11-03T00:00:00"/>
    <s v=""/>
    <d v="2023-06-28T00:00:00"/>
    <s v=""/>
    <n v="0"/>
    <s v=""/>
    <s v=""/>
    <n v="36"/>
    <n v="18"/>
    <n v="18"/>
    <n v="36"/>
    <n v="0"/>
    <s v="Y"/>
    <s v="N"/>
    <s v=""/>
    <s v=""/>
    <s v="2024/01/09"/>
    <n v="7"/>
    <n v="55"/>
    <s v="IN"/>
    <s v="IN"/>
    <s v="N"/>
    <d v="2023-01-27T23:34:53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1-09T00:00:00"/>
    <d v="2023-12-19T00:00:00"/>
    <s v="Y"/>
    <n v="21"/>
    <m/>
    <n v="21"/>
    <n v="147000"/>
    <m/>
    <x v="3"/>
  </r>
  <r>
    <n v="113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816140"/>
    <s v="2nd"/>
    <x v="14"/>
    <d v="2024-02-05T00:00:00"/>
    <n v="7700"/>
    <n v="14630"/>
    <s v="Ship"/>
    <s v="Ph3(Adj)"/>
    <s v=""/>
    <d v="2024-04-30T00:00:00"/>
    <s v=""/>
    <s v=""/>
    <s v=""/>
    <s v=""/>
    <s v=""/>
    <s v=""/>
    <s v=""/>
    <s v=""/>
    <n v="0"/>
    <s v=""/>
    <s v=""/>
    <s v=""/>
    <d v="2023-11-03T00:00:00"/>
    <s v="(23/12/02)"/>
    <d v="2023-11-03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4-02-08T00:00:00"/>
    <s v="(24/02/06)_x000a_"/>
    <d v="2024-02-02T00:00:00"/>
    <s v=""/>
    <d v="2023-06-05T00:00:00"/>
    <s v=""/>
    <n v="0"/>
    <s v=""/>
    <s v=""/>
    <s v=""/>
    <d v="2024-02-15T00:00:00"/>
    <s v="(24/02/15)"/>
    <d v="2024-02-16T00:00:00"/>
    <s v=""/>
    <d v="2023-06-05T00:00:00"/>
    <s v=""/>
    <n v="0"/>
    <s v=""/>
    <s v=""/>
    <n v="36"/>
    <n v="18"/>
    <n v="18"/>
    <n v="36"/>
    <n v="0"/>
    <s v="Y"/>
    <s v="N"/>
    <s v=""/>
    <s v=""/>
    <s v="2024/02/28"/>
    <n v="7"/>
    <n v="55"/>
    <s v="IN"/>
    <s v="IN"/>
    <s v="N"/>
    <d v="2023-06-05T08:41:32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2-28T00:00:00"/>
    <d v="2024-02-08T00:00:00"/>
    <s v="Y"/>
    <n v="20"/>
    <m/>
    <n v="20"/>
    <n v="154000"/>
    <m/>
    <x v="3"/>
  </r>
  <r>
    <n v="113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21385"/>
    <s v="1st"/>
    <x v="0"/>
    <d v="2023-02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22/12/27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500"/>
    <s v="Y"/>
    <s v="N"/>
    <s v=""/>
    <s v=""/>
    <s v="2023/05/14"/>
    <n v="7"/>
    <n v="55"/>
    <s v="IN"/>
    <s v=""/>
    <s v="N"/>
    <d v="2022-12-13T15:09:04"/>
    <s v="00691381"/>
    <s v="MORITA SHUN[FRSH:PDSH Production Planning](森田 峻)"/>
    <s v="Production Plan Excel"/>
    <d v="2023-05-16T08:15:10"/>
    <s v="plnprp20615bl01PrdplnSend"/>
    <s v=""/>
    <s v="Fix Flag Update"/>
    <x v="0"/>
    <x v="97"/>
    <d v="2023-05-14T00:00:00"/>
    <d v="2022-12-27T00:00:00"/>
    <s v="Past"/>
    <n v="138"/>
    <m/>
    <n v="138"/>
    <n v="0"/>
    <m/>
    <x v="0"/>
  </r>
  <r>
    <n v="114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6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500"/>
    <s v="Y"/>
    <s v="N"/>
    <s v=""/>
    <s v=""/>
    <s v="2023/06/14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6-14T00:00:00"/>
    <s v=""/>
    <s v="Y"/>
    <s v=""/>
    <m/>
    <s v=""/>
    <s v=""/>
    <m/>
    <x v="0"/>
  </r>
  <r>
    <n v="114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7"/>
    <s v="3rd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8-29T00:00:00"/>
    <s v=""/>
    <s v="Y"/>
    <s v=""/>
    <m/>
    <s v=""/>
    <s v=""/>
    <m/>
    <x v="0"/>
  </r>
  <r>
    <n v="114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121375"/>
    <s v="1st"/>
    <x v="2"/>
    <d v="2023-01-02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"/>
    <s v=""/>
    <s v=""/>
    <s v=""/>
    <s v=""/>
    <n v="0"/>
    <s v=""/>
    <s v=""/>
    <n v="36"/>
    <n v="18"/>
    <n v="18"/>
    <n v="36"/>
    <n v="1"/>
    <s v="Y"/>
    <s v="N"/>
    <s v=""/>
    <s v=""/>
    <s v="2023/06/24"/>
    <n v="7"/>
    <n v="14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0"/>
    <x v="92"/>
    <d v="2023-06-24T00:00:00"/>
    <d v="2022-12-20T00:00:00"/>
    <s v="Past"/>
    <n v="186"/>
    <m/>
    <n v="186"/>
    <n v="0"/>
    <m/>
    <x v="0"/>
  </r>
  <r>
    <n v="114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31765"/>
    <s v="2nd"/>
    <x v="4"/>
    <d v="2023-06-05T00:00:00"/>
    <n v="14004"/>
    <n v="25207"/>
    <s v="Ship"/>
    <s v="Ph1"/>
    <s v=""/>
    <d v="2023-07-15T00:00:00"/>
    <d v="2023-07-15T00:00:00"/>
    <d v="2023-07-15T00:00:00"/>
    <s v=""/>
    <s v=""/>
    <s v=""/>
    <s v=""/>
    <d v="2022-12-13T00:00:00"/>
    <s v=""/>
    <n v="0"/>
    <s v=""/>
    <s v=""/>
    <s v=""/>
    <d v="2023-01-10T00:00:00"/>
    <s v=""/>
    <s v=""/>
    <s v=""/>
    <d v="2022-12-13T00:00:00"/>
    <d v="2023-01-06T00:00:00"/>
    <n v="14000"/>
    <s v="F2723-0005143417-001"/>
    <s v="05 : Vendor Accepted"/>
    <s v=""/>
    <s v=""/>
    <s v=""/>
    <s v=""/>
    <s v=""/>
    <d v="2022-12-13T00:00:00"/>
    <s v=""/>
    <n v="0"/>
    <s v=""/>
    <s v=""/>
    <s v=""/>
    <d v="2023-01-27T00:00:00"/>
    <s v="23/01/27_x000a_"/>
    <s v=""/>
    <s v=""/>
    <d v="2022-12-13T00:00:00"/>
    <d v="2023-01-27T00:00:00"/>
    <n v="14004"/>
    <s v="T2723-460319-001"/>
    <s v="05 : Vendor Accepted"/>
    <s v=""/>
    <d v="2023-04-11T00:00:00"/>
    <s v="23/03/07"/>
    <s v=""/>
    <s v=""/>
    <d v="2022-12-13T00:00:00"/>
    <d v="2023-05-03T00:00:00"/>
    <n v="14004"/>
    <s v="P2723-460319-001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2"/>
    <d v="2023-06-24T00:00:00"/>
    <d v="2023-01-27T00:00:00"/>
    <s v="Past"/>
    <n v="148"/>
    <m/>
    <n v="148"/>
    <n v="2072592"/>
    <m/>
    <x v="2"/>
  </r>
  <r>
    <n v="114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87363"/>
    <s v="3rd"/>
    <x v="5"/>
    <d v="2023-08-07T00:00:00"/>
    <n v="4032"/>
    <n v="7258"/>
    <s v="Ship"/>
    <s v="Ph2"/>
    <s v=""/>
    <d v="2023-09-19T00:00:00"/>
    <s v="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417-002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4032"/>
    <s v="T2723-460319-004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29"/>
    <n v="7"/>
    <n v="14"/>
    <s v="IN"/>
    <s v="IN"/>
    <s v="N"/>
    <d v="2022-12-24T00:23:33"/>
    <s v="00651092"/>
    <s v="KAWASAKI Kenta[FRIN:Production Planning](川﨑 健太)"/>
    <s v="Production Plan Excel"/>
    <d v="2023-06-27T19:33:26"/>
    <s v="plnprp20615bl01PrdplnSend"/>
    <s v=""/>
    <s v="Fix Flag Update"/>
    <x v="1"/>
    <x v="92"/>
    <d v="2023-08-29T00:00:00"/>
    <d v="2023-06-22T00:00:00"/>
    <s v="Past"/>
    <n v="68"/>
    <m/>
    <n v="68"/>
    <n v="274176"/>
    <m/>
    <x v="2"/>
  </r>
  <r>
    <n v="114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078623"/>
    <s v="4th"/>
    <x v="5"/>
    <d v="2023-08-07T00:00:00"/>
    <n v="0"/>
    <n v="0"/>
    <s v="Ship"/>
    <s v="STOP"/>
    <s v=""/>
    <d v="2023-09-29T00:00:00"/>
    <s v=""/>
    <d v="2023-09-15T00:00:00"/>
    <s v=""/>
    <s v=""/>
    <s v=""/>
    <s v=""/>
    <d v="2022-12-04T00:00:00"/>
    <s v=""/>
    <n v="0"/>
    <s v=""/>
    <s v=""/>
    <s v=""/>
    <d v="2023-02-14T00:00:00"/>
    <s v="(23/04/19)"/>
    <s v=""/>
    <s v=""/>
    <d v="2022-12-04T00:00:00"/>
    <s v=""/>
    <n v="0"/>
    <s v=""/>
    <s v=""/>
    <s v=""/>
    <s v=""/>
    <s v=""/>
    <s v=""/>
    <s v=""/>
    <d v="2022-12-04T00:00:00"/>
    <s v=""/>
    <n v="0"/>
    <s v=""/>
    <s v=""/>
    <s v=""/>
    <d v="2023-05-23T00:00:00"/>
    <s v="(23/06/20)_x000a_"/>
    <s v=""/>
    <s v=""/>
    <d v="2022-12-04T00:00:00"/>
    <s v=""/>
    <n v="0"/>
    <s v=""/>
    <s v=""/>
    <s v=""/>
    <d v="2023-05-30T00:00:00"/>
    <s v="(23/06/27)"/>
    <s v=""/>
    <s v=""/>
    <d v="2022-12-04T00:00:00"/>
    <s v=""/>
    <n v="0"/>
    <s v=""/>
    <s v=""/>
    <n v="36"/>
    <n v="18"/>
    <n v="18"/>
    <n v="36"/>
    <n v="6000"/>
    <s v="Y"/>
    <s v="N"/>
    <s v=""/>
    <s v=""/>
    <s v="2023/09/08"/>
    <n v="7"/>
    <n v="14"/>
    <s v="IN"/>
    <s v="IN"/>
    <s v="N"/>
    <d v="2022-12-05T01:01:25"/>
    <s v="APIPRM223"/>
    <s v=""/>
    <s v="Automatic Planning"/>
    <d v="2023-05-16T08:15:10"/>
    <s v="plnprp20615bl01PrdplnSend"/>
    <s v=""/>
    <s v="Fix Flag Update"/>
    <x v="0"/>
    <x v="92"/>
    <d v="2023-09-08T00:00:00"/>
    <d v="2023-05-23T00:00:00"/>
    <s v="Past"/>
    <n v="108"/>
    <m/>
    <n v="108"/>
    <n v="0"/>
    <m/>
    <x v="0"/>
  </r>
  <r>
    <n v="1146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733763"/>
    <s v="5th"/>
    <x v="9"/>
    <d v="2023-09-04T00:00:00"/>
    <n v="3000"/>
    <n v="5400"/>
    <s v="Ship"/>
    <s v="Ph2"/>
    <s v=""/>
    <d v="2023-09-30T00:00:00"/>
    <s v=""/>
    <s v=""/>
    <s v=""/>
    <s v=""/>
    <s v=""/>
    <s v=""/>
    <s v=""/>
    <s v=""/>
    <n v="0"/>
    <s v=""/>
    <s v=""/>
    <s v=""/>
    <d v="2023-07-07T00:00:00"/>
    <s v="(23/08/08)"/>
    <d v="2023-07-07T00:00:00"/>
    <s v=""/>
    <d v="2023-05-31T00:00:00"/>
    <d v="2023-07-05T00:00:00"/>
    <n v="3000"/>
    <s v="F2723-0005143417-005"/>
    <s v="05 : Vendor Accepted"/>
    <s v=""/>
    <s v=""/>
    <s v=""/>
    <s v=""/>
    <s v=""/>
    <s v=""/>
    <s v=""/>
    <n v="0"/>
    <s v=""/>
    <s v=""/>
    <s v=""/>
    <s v=""/>
    <s v="(23/10/17)_x000a_"/>
    <d v="2023-10-13T00:00:00"/>
    <s v=""/>
    <d v="2023-05-31T00:00:00"/>
    <s v=""/>
    <n v="0"/>
    <s v=""/>
    <s v=""/>
    <s v=""/>
    <s v=""/>
    <s v="(23/10/26)"/>
    <d v="2023-10-27T00:00:00"/>
    <s v=""/>
    <d v="2023-05-31T00:00:00"/>
    <s v=""/>
    <n v="0"/>
    <s v=""/>
    <s v=""/>
    <n v="36"/>
    <n v="18"/>
    <n v="18"/>
    <n v="36"/>
    <n v="0"/>
    <s v="Y"/>
    <s v="N"/>
    <s v=""/>
    <s v=""/>
    <s v="2023/09/09"/>
    <n v="7"/>
    <n v="14"/>
    <s v="IN"/>
    <s v="IN"/>
    <s v="N"/>
    <d v="2023-05-30T05:26:27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92"/>
    <d v="2023-09-09T00:00:00"/>
    <s v=""/>
    <s v="Y"/>
    <s v=""/>
    <m/>
    <s v=""/>
    <s v=""/>
    <m/>
    <x v="2"/>
  </r>
  <r>
    <n v="1147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0694"/>
    <s v="6th"/>
    <x v="7"/>
    <d v="2023-10-02T00:00:00"/>
    <n v="3500"/>
    <n v="6300"/>
    <s v="Ship"/>
    <s v="Ph3(Adj)"/>
    <s v=""/>
    <d v="2023-10-30T00:00:00"/>
    <s v=""/>
    <d v="2023-10-15T00:00:00"/>
    <s v=""/>
    <s v=""/>
    <s v=""/>
    <s v=""/>
    <d v="2023-03-02T00:00:00"/>
    <s v=""/>
    <n v="0"/>
    <s v=""/>
    <s v=""/>
    <s v=""/>
    <d v="2023-05-16T00:00:00"/>
    <s v="(23/06/27)"/>
    <d v="2023-06-09T00:00:00"/>
    <s v=""/>
    <d v="2023-03-23T00:00:00"/>
    <d v="2023-05-12T00:00:00"/>
    <n v="3000"/>
    <s v="F2723-0005143417-003"/>
    <s v="05 : Vendor Accepted"/>
    <s v=""/>
    <s v=""/>
    <s v=""/>
    <s v=""/>
    <s v=""/>
    <d v="2023-03-02T00:00:00"/>
    <s v=""/>
    <n v="0"/>
    <s v=""/>
    <s v=""/>
    <s v=""/>
    <d v="2023-09-19T00:00:00"/>
    <s v="23/09/19_x000a_"/>
    <d v="2023-09-08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36"/>
    <n v="18"/>
    <n v="18"/>
    <n v="36"/>
    <n v="0"/>
    <s v="Y"/>
    <s v="N"/>
    <s v=""/>
    <s v=""/>
    <s v="2023/10/09"/>
    <n v="7"/>
    <n v="14"/>
    <s v="IN"/>
    <s v="IN"/>
    <s v="N"/>
    <d v="2023-03-02T23:35:39"/>
    <s v="APIPRM223"/>
    <s v=""/>
    <s v="Automatic Planning"/>
    <d v="2023-06-02T12:15:27"/>
    <s v="plnprp20501bl02PrdPlnDLAnsIf"/>
    <s v=""/>
    <s v="DL Answered(SPL)"/>
    <x v="1"/>
    <x v="92"/>
    <d v="2023-10-09T00:00:00"/>
    <d v="2023-09-19T00:00:00"/>
    <s v="Y"/>
    <n v="20"/>
    <m/>
    <n v="20"/>
    <n v="70000"/>
    <m/>
    <x v="3"/>
  </r>
  <r>
    <n v="1148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3594"/>
    <s v="7th"/>
    <x v="7"/>
    <d v="2023-10-02T00:00:00"/>
    <n v="3000"/>
    <n v="5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3T00:00:00"/>
    <s v="(23/07/19)"/>
    <d v="2023-06-02T00:00:00"/>
    <s v=""/>
    <d v="2023-04-20T00:00:00"/>
    <d v="2023-06-23T00:00:00"/>
    <n v="3000"/>
    <s v="F2723-0005143417-004"/>
    <s v="05 : Vendor Accepted"/>
    <s v=""/>
    <s v=""/>
    <s v=""/>
    <s v=""/>
    <s v=""/>
    <s v=""/>
    <s v=""/>
    <n v="0"/>
    <s v=""/>
    <s v=""/>
    <s v=""/>
    <d v="2023-09-21T00:00:00"/>
    <s v="(23/09/21)_x000a_"/>
    <d v="2023-09-07T00:00:00"/>
    <s v=""/>
    <d v="2023-04-20T00:00:00"/>
    <s v=""/>
    <n v="0"/>
    <s v=""/>
    <s v=""/>
    <s v=""/>
    <d v="2023-10-05T00:00:00"/>
    <s v="(23/10/05)"/>
    <d v="2023-09-22T00:00:00"/>
    <s v=""/>
    <d v="2023-04-19T00:00:00"/>
    <s v=""/>
    <n v="0"/>
    <s v=""/>
    <s v=""/>
    <n v="36"/>
    <n v="18"/>
    <n v="18"/>
    <n v="36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72000"/>
    <m/>
    <x v="3"/>
  </r>
  <r>
    <n v="1149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6268349"/>
    <s v="8th"/>
    <x v="11"/>
    <d v="2023-11-06T00:00:00"/>
    <n v="2500"/>
    <n v="4500"/>
    <s v="Ship"/>
    <s v="Ph3(Adj)"/>
    <s v=""/>
    <d v="2023-12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17"/>
    <n v="7"/>
    <n v="14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1"/>
    <x v="92"/>
    <d v="2023-11-17T00:00:00"/>
    <s v=""/>
    <s v="Y"/>
    <s v=""/>
    <m/>
    <s v=""/>
    <s v=""/>
    <m/>
    <x v="3"/>
  </r>
  <r>
    <n v="1150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1"/>
    <s v="1st"/>
    <x v="4"/>
    <d v="2023-06-05T00:00:00"/>
    <n v="5580"/>
    <n v="1004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716-001"/>
    <s v="06 : Vendor Rejected"/>
    <s v=""/>
    <s v=""/>
    <s v=""/>
    <s v=""/>
    <s v=""/>
    <s v=""/>
    <s v=""/>
    <n v="0"/>
    <s v=""/>
    <s v=""/>
    <s v=""/>
    <d v="2023-01-27T00:00:00"/>
    <s v="23/01/27_x000a_"/>
    <s v=""/>
    <s v=""/>
    <s v=""/>
    <d v="2023-01-27T00:00:00"/>
    <n v="5580"/>
    <s v="T2723-460319-002"/>
    <s v="05 : Vendor Accepted"/>
    <s v=""/>
    <d v="2023-04-11T00:00:00"/>
    <s v="23/03/07"/>
    <s v=""/>
    <s v=""/>
    <s v=""/>
    <d v="2023-05-03T00:00:00"/>
    <n v="5580"/>
    <s v="P2723-460319-002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1"/>
    <x v="93"/>
    <d v="2023-06-24T00:00:00"/>
    <d v="2023-01-27T00:00:00"/>
    <s v="Past"/>
    <n v="148"/>
    <m/>
    <n v="148"/>
    <n v="825840"/>
    <m/>
    <x v="2"/>
  </r>
  <r>
    <n v="1151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3"/>
    <s v="2nd"/>
    <x v="5"/>
    <d v="2023-08-07T00:00:00"/>
    <n v="1512"/>
    <n v="2722"/>
    <s v="Ship"/>
    <s v="Ph2"/>
    <s v=""/>
    <d v="2023-09-20T00:00:00"/>
    <s v=""/>
    <s v=""/>
    <s v=""/>
    <s v=""/>
    <s v=""/>
    <s v=""/>
    <s v=""/>
    <s v=""/>
    <n v="0"/>
    <s v=""/>
    <s v=""/>
    <s v=""/>
    <d v="2023-01-17T00:00:00"/>
    <s v="(23/01/10)"/>
    <s v=""/>
    <s v=""/>
    <s v=""/>
    <d v="2023-04-21T00:00:00"/>
    <n v="1500"/>
    <s v="F2723-0005143716-003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1512"/>
    <s v="T2723-460319-003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30"/>
    <n v="7"/>
    <n v="14"/>
    <s v="IN"/>
    <s v="IN"/>
    <s v="N"/>
    <d v="2022-12-15T09:07:32"/>
    <s v="00651092"/>
    <s v="KAWASAKI Kenta[FRIN:Production Planning](川﨑 健太)"/>
    <s v="Production Plan Excel"/>
    <d v="2023-06-27T19:33:26"/>
    <s v="plnprp20615bl01PrdplnSend"/>
    <s v=""/>
    <s v="Fix Flag Update"/>
    <x v="1"/>
    <x v="93"/>
    <d v="2023-08-30T00:00:00"/>
    <d v="2023-06-22T00:00:00"/>
    <s v="Past"/>
    <n v="69"/>
    <m/>
    <n v="69"/>
    <n v="104328"/>
    <m/>
    <x v="2"/>
  </r>
  <r>
    <n v="115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0890"/>
    <s v="3rd"/>
    <x v="9"/>
    <d v="2023-09-04T00:00:00"/>
    <n v="1600"/>
    <n v="2880"/>
    <s v="Ship"/>
    <s v="Ph2"/>
    <s v=""/>
    <d v="2023-10-15T00:00:00"/>
    <s v=""/>
    <d v="2023-10-15T00:00:00"/>
    <s v=""/>
    <s v=""/>
    <s v=""/>
    <s v=""/>
    <d v="2023-03-02T00:00:00"/>
    <s v=""/>
    <n v="0"/>
    <s v=""/>
    <s v=""/>
    <s v=""/>
    <d v="2023-05-16T00:00:00"/>
    <s v="(23/05/23)"/>
    <d v="2023-04-11T00:00:00"/>
    <s v=""/>
    <d v="2023-03-15T00:00:00"/>
    <d v="2023-05-12T00:00:00"/>
    <n v="2000"/>
    <s v="F2723-0005143716-004"/>
    <s v="05 : Vendor Accepted"/>
    <s v=""/>
    <s v=""/>
    <s v=""/>
    <s v=""/>
    <s v=""/>
    <d v="2023-03-02T00:00:00"/>
    <s v=""/>
    <n v="0"/>
    <s v=""/>
    <s v=""/>
    <s v=""/>
    <d v="2023-07-20T00:00:00"/>
    <s v="23/07/25_x000a_"/>
    <d v="2023-07-18T00:00:00"/>
    <s v=""/>
    <d v="2023-03-21T00:00:00"/>
    <s v=""/>
    <n v="0"/>
    <s v=""/>
    <s v=""/>
    <s v=""/>
    <d v="2023-08-17T00:00:00"/>
    <s v="(23/08/1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09/24"/>
    <n v="7"/>
    <n v="14"/>
    <s v="IN"/>
    <s v="IN"/>
    <s v="N"/>
    <d v="2023-03-02T23:35:39"/>
    <s v="APIPRM223"/>
    <s v=""/>
    <s v="Automatic Planning"/>
    <d v="2023-07-10T19:34:54"/>
    <s v="plnprp20615bl01PrdplnSend"/>
    <s v=""/>
    <s v="Fix Flag Update"/>
    <x v="1"/>
    <x v="93"/>
    <d v="2023-09-24T00:00:00"/>
    <d v="2023-07-20T00:00:00"/>
    <s v="Y"/>
    <n v="66"/>
    <m/>
    <n v="66"/>
    <n v="105600"/>
    <m/>
    <x v="2"/>
  </r>
  <r>
    <n v="115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4"/>
    <s v="4th"/>
    <x v="9"/>
    <d v="2023-09-04T00:00:00"/>
    <n v="0"/>
    <n v="0"/>
    <s v="Ship"/>
    <s v="STOP"/>
    <s v=""/>
    <d v="2023-10-29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s v=""/>
    <n v="0"/>
    <s v=""/>
    <s v=""/>
    <s v=""/>
    <s v=""/>
    <s v=""/>
    <s v=""/>
    <s v=""/>
    <s v=""/>
    <s v=""/>
    <n v="0"/>
    <s v=""/>
    <s v=""/>
    <s v=""/>
    <d v="2023-05-23T00:00:00"/>
    <s v="23/05/09_x000a_"/>
    <s v=""/>
    <s v=""/>
    <s v=""/>
    <s v=""/>
    <n v="0"/>
    <s v=""/>
    <s v=""/>
    <s v=""/>
    <d v="2023-05-30T00:00:00"/>
    <s v="23/05/16"/>
    <s v=""/>
    <s v=""/>
    <s v=""/>
    <s v=""/>
    <n v="0"/>
    <s v=""/>
    <s v=""/>
    <n v="36"/>
    <n v="18"/>
    <n v="18"/>
    <n v="36"/>
    <n v="2500"/>
    <s v="Y"/>
    <s v="N"/>
    <s v=""/>
    <s v=""/>
    <s v="2023/10/08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0-08T00:00:00"/>
    <d v="2023-05-23T00:00:00"/>
    <s v="Past"/>
    <n v="138"/>
    <m/>
    <n v="138"/>
    <n v="0"/>
    <m/>
    <x v="0"/>
  </r>
  <r>
    <n v="115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3595"/>
    <s v="5th"/>
    <x v="7"/>
    <d v="2023-10-02T00:00:00"/>
    <n v="10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06T00:00:00"/>
    <d v="2023-06-23T00:00:00"/>
    <n v="1000"/>
    <s v="F2723-0005143716-005"/>
    <s v="05 : Vendor Accepted"/>
    <s v=""/>
    <s v=""/>
    <s v=""/>
    <s v=""/>
    <s v=""/>
    <s v=""/>
    <s v=""/>
    <n v="0"/>
    <s v=""/>
    <s v=""/>
    <s v=""/>
    <d v="2023-10-05T00:00:00"/>
    <s v="(23/10/03)_x000a_"/>
    <d v="2023-09-22T00:00:00"/>
    <s v=""/>
    <d v="2023-04-06T00:00:00"/>
    <s v=""/>
    <n v="0"/>
    <s v=""/>
    <s v=""/>
    <s v=""/>
    <d v="2023-10-12T00:00:00"/>
    <s v="(23/10/12)"/>
    <d v="2023-10-06T00:00:00"/>
    <s v=""/>
    <d v="2023-03-23T00:00:00"/>
    <s v=""/>
    <n v="0"/>
    <s v=""/>
    <s v=""/>
    <n v="36"/>
    <n v="18"/>
    <n v="18"/>
    <n v="36"/>
    <n v="0"/>
    <s v="Y"/>
    <s v="N"/>
    <s v=""/>
    <s v=""/>
    <s v="2023/10/25"/>
    <n v="7"/>
    <n v="14"/>
    <s v="IN"/>
    <s v="IN"/>
    <s v="N"/>
    <d v="2023-03-04T22:37:33"/>
    <s v="00651092"/>
    <s v="KAWASAKI Kenta[FRIN:Production Planning](川﨑 健太)"/>
    <s v="Production Plan Excel"/>
    <d v="2023-06-26T19:36:17"/>
    <s v="plnprp20615bl01PrdplnSend"/>
    <s v=""/>
    <s v="Fix Flag Update"/>
    <x v="1"/>
    <x v="93"/>
    <d v="2023-10-25T00:00:00"/>
    <d v="2023-10-05T00:00:00"/>
    <s v="Y"/>
    <n v="20"/>
    <m/>
    <n v="20"/>
    <n v="20000"/>
    <m/>
    <x v="3"/>
  </r>
  <r>
    <n v="115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5"/>
    <s v="6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11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1-24T00:00:00"/>
    <s v=""/>
    <s v="Y"/>
    <s v=""/>
    <m/>
    <s v=""/>
    <s v=""/>
    <m/>
    <x v="0"/>
  </r>
  <r>
    <n v="115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10050"/>
    <n v="12000"/>
    <n v="0"/>
    <n v="3315"/>
    <n v="0"/>
    <d v="2023-08-28T00:00:00"/>
    <s v="Pub"/>
    <s v=""/>
    <d v="2024-01-31T00:00:00"/>
    <d v="2024-02-28T00:00:00"/>
    <x v="1"/>
    <n v="85364076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23/03/13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124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98"/>
    <d v="2023-08-22T00:00:00"/>
    <s v=""/>
    <s v="Y"/>
    <s v=""/>
    <m/>
    <s v=""/>
    <s v=""/>
    <m/>
    <x v="0"/>
  </r>
  <r>
    <n v="115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2950"/>
    <n v="3500"/>
    <n v="0"/>
    <n v="0"/>
    <n v="0"/>
    <d v="2023-08-28T00:00:00"/>
    <s v="Pub"/>
    <s v=""/>
    <d v="2024-01-31T00:00:00"/>
    <d v="2024-02-28T00:00:00"/>
    <x v="1"/>
    <n v="85364688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99"/>
    <d v="2023-08-08T00:00:00"/>
    <s v=""/>
    <s v="Y"/>
    <s v=""/>
    <m/>
    <s v=""/>
    <s v=""/>
    <m/>
    <x v="0"/>
  </r>
  <r>
    <n v="115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4066"/>
    <s v="1st"/>
    <x v="4"/>
    <d v="2023-06-05T00:00:00"/>
    <n v="9060"/>
    <n v="31710"/>
    <s v="Ship"/>
    <s v="Ph1"/>
    <s v="●"/>
    <d v="2023-08-15T00:00:00"/>
    <d v="2023-08-15T00:00:00"/>
    <d v="2023-08-15T00:00:00"/>
    <s v=""/>
    <s v="(23/02/28)"/>
    <s v=""/>
    <s v=""/>
    <d v="2022-12-13T00:00:00"/>
    <s v=""/>
    <n v="0"/>
    <s v=""/>
    <s v=""/>
    <s v=""/>
    <d v="2023-02-28T00:00:00"/>
    <s v="23/02/28"/>
    <s v=""/>
    <s v=""/>
    <d v="2022-12-13T00:00:00"/>
    <d v="2023-02-22T00:00:00"/>
    <n v="9000"/>
    <s v="F3623-0005137819-001"/>
    <s v="05 : Vendor Accepted"/>
    <s v=""/>
    <s v=""/>
    <s v="(23/03/28)"/>
    <s v=""/>
    <s v=""/>
    <d v="2022-12-13T00:00:00"/>
    <s v=""/>
    <n v="0"/>
    <s v=""/>
    <s v=""/>
    <s v=""/>
    <d v="2023-03-28T00:00:00"/>
    <s v="23/03/28_x000a_"/>
    <s v=""/>
    <s v=""/>
    <d v="2022-12-13T00:00:00"/>
    <d v="2023-03-28T00:00:00"/>
    <n v="9060"/>
    <s v="T3623-459794-001"/>
    <s v="05 : Vendor Accepted"/>
    <s v=""/>
    <d v="2023-05-02T00:00:00"/>
    <s v="23/05/02"/>
    <s v=""/>
    <s v=""/>
    <d v="2022-12-13T00:00:00"/>
    <d v="2023-04-28T00:00:00"/>
    <n v="9060"/>
    <s v="P3623-459794-001"/>
    <s v="05 : Vendor Accepted"/>
    <n v="16"/>
    <n v="8"/>
    <n v="8"/>
    <n v="12"/>
    <n v="0"/>
    <s v="Y"/>
    <s v="N"/>
    <s v=""/>
    <s v=""/>
    <s v="2023/08/08"/>
    <n v="7"/>
    <n v="0"/>
    <s v="IN"/>
    <s v="TH"/>
    <s v="N"/>
    <d v="2022-12-14T00:18:40"/>
    <s v="APIPRM223"/>
    <s v=""/>
    <s v="Automatic Planning"/>
    <d v="2023-05-22T23:30:33"/>
    <s v="APIPRM223"/>
    <s v=""/>
    <s v="Automatic Planning"/>
    <x v="1"/>
    <x v="100"/>
    <d v="2023-08-08T00:00:00"/>
    <d v="2023-03-28T00:00:00"/>
    <s v="Past"/>
    <n v="133"/>
    <m/>
    <n v="133"/>
    <n v="1204980"/>
    <m/>
    <x v="2"/>
  </r>
  <r>
    <n v="115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59"/>
    <s v="2nd"/>
    <x v="5"/>
    <d v="2023-08-07T00:00:00"/>
    <n v="5048"/>
    <n v="17668"/>
    <s v="Ship"/>
    <s v="Ph2"/>
    <s v=""/>
    <d v="2023-09-15T00:00:00"/>
    <s v=""/>
    <s v=""/>
    <s v=""/>
    <s v="23/05/09"/>
    <s v=""/>
    <s v=""/>
    <s v=""/>
    <s v=""/>
    <n v="0"/>
    <s v=""/>
    <s v=""/>
    <s v=""/>
    <d v="2023-05-09T00:00:00"/>
    <s v="23/05/09"/>
    <s v=""/>
    <s v=""/>
    <s v=""/>
    <d v="2023-05-03T00:00:00"/>
    <n v="10000"/>
    <s v="F3623-0005137819-003"/>
    <s v="05 : Vendor Accepted"/>
    <s v=""/>
    <s v=""/>
    <s v="(23/06/06)"/>
    <s v=""/>
    <s v=""/>
    <s v=""/>
    <s v=""/>
    <n v="0"/>
    <s v=""/>
    <s v=""/>
    <s v=""/>
    <d v="2023-06-06T00:00:00"/>
    <s v="23/06/06_x000a_"/>
    <s v=""/>
    <s v=""/>
    <s v=""/>
    <d v="2023-06-02T00:00:00"/>
    <n v="5048"/>
    <s v="T3623-459794-002"/>
    <s v="33 : Approval Not Required"/>
    <s v=""/>
    <d v="2023-08-04T00:00:00"/>
    <s v="23/07/25"/>
    <s v=""/>
    <s v=""/>
    <s v=""/>
    <s v=""/>
    <n v="0"/>
    <s v=""/>
    <s v=""/>
    <n v="16"/>
    <n v="8"/>
    <n v="8"/>
    <n v="12"/>
    <n v="0"/>
    <s v="Y"/>
    <s v="N"/>
    <s v=""/>
    <s v=""/>
    <s v="2023/09/08"/>
    <n v="7"/>
    <n v="0"/>
    <s v="IN"/>
    <s v="TH"/>
    <s v="N"/>
    <d v="2022-12-24T00:23:33"/>
    <s v="00651092"/>
    <s v="KAWASAKI Kenta[FRIN:Production Planning](川﨑 健太)"/>
    <s v="Production Plan Excel"/>
    <d v="2023-07-07T19:42:23"/>
    <s v="plnprp20615bl01PrdplnSend"/>
    <s v=""/>
    <s v="Fix Flag Update"/>
    <x v="1"/>
    <x v="100"/>
    <d v="2023-09-08T00:00:00"/>
    <d v="2023-06-06T00:00:00"/>
    <s v="Past"/>
    <n v="94"/>
    <m/>
    <n v="94"/>
    <n v="474512"/>
    <m/>
    <x v="2"/>
  </r>
  <r>
    <n v="116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3-29T00:00:00"/>
    <d v="2024-01-31T00:00:00"/>
    <d v="2024-02-28T00:00:00"/>
    <x v="1"/>
    <n v="85461139"/>
    <s v="3rd-1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3-31T00:00:00"/>
    <s v=""/>
    <s v=""/>
    <s v=""/>
    <s v=""/>
    <d v="2023-03-29T00:00:00"/>
    <n v="5000"/>
    <s v="F3623-0005137819-002"/>
    <s v="05 : Vendor Accepted"/>
    <s v=""/>
    <s v=""/>
    <s v=""/>
    <s v=""/>
    <s v=""/>
    <s v=""/>
    <s v=""/>
    <n v="0"/>
    <s v=""/>
    <s v=""/>
    <s v=""/>
    <d v="2023-07-10T00:00:00"/>
    <s v="(23/07/18)_x000a_"/>
    <s v=""/>
    <s v=""/>
    <s v=""/>
    <s v=""/>
    <n v="0"/>
    <s v=""/>
    <s v=""/>
    <s v=""/>
    <d v="2023-09-01T00:00:00"/>
    <s v="(23/09/01)"/>
    <s v=""/>
    <s v=""/>
    <s v=""/>
    <s v=""/>
    <n v="0"/>
    <s v=""/>
    <s v=""/>
    <n v="16"/>
    <n v="8"/>
    <n v="8"/>
    <n v="12"/>
    <n v="2500"/>
    <s v="Y"/>
    <s v="N"/>
    <s v=""/>
    <s v=""/>
    <s v="2023/10/08"/>
    <n v="7"/>
    <n v="0"/>
    <s v="IN"/>
    <s v="TH"/>
    <s v="N"/>
    <d v="2023-03-24T05:55:21"/>
    <s v="00923120"/>
    <s v="HE Tongxin[FRSH:PDSH Production Planning](何 童欣)"/>
    <s v="Production Plan Excel"/>
    <d v="2023-07-05T06:41:55"/>
    <s v="00077940"/>
    <s v="SAKAZUME Hisato[UQJP:Global Merchandising Planning Global](坂詰 宣人)"/>
    <s v="Production Plan Excel"/>
    <x v="0"/>
    <x v="100"/>
    <d v="2023-10-08T00:00:00"/>
    <d v="2023-07-10T00:00:00"/>
    <s v="Past"/>
    <n v="90"/>
    <m/>
    <n v="90"/>
    <n v="0"/>
    <m/>
    <x v="0"/>
  </r>
  <r>
    <n v="116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6904"/>
    <s v="3rd-2"/>
    <x v="9"/>
    <d v="2023-09-04T00:00:00"/>
    <n v="5508"/>
    <n v="19278"/>
    <s v="Ship"/>
    <s v="Ph2"/>
    <s v=""/>
    <d v="2023-10-15T00:00:00"/>
    <s v=""/>
    <s v=""/>
    <s v=""/>
    <s v="23/06/06"/>
    <s v=""/>
    <s v=""/>
    <s v=""/>
    <s v=""/>
    <n v="0"/>
    <s v=""/>
    <s v=""/>
    <s v=""/>
    <d v="2023-06-06T00:00:00"/>
    <s v="23/06/06"/>
    <s v=""/>
    <s v=""/>
    <s v=""/>
    <d v="2023-06-01T00:00:00"/>
    <n v="2500"/>
    <s v="F3623-0005137819-005"/>
    <s v="05 : Vendor Accepted"/>
    <s v=""/>
    <s v=""/>
    <s v="(23/06/06)"/>
    <s v=""/>
    <s v=""/>
    <s v=""/>
    <s v=""/>
    <n v="0"/>
    <s v=""/>
    <s v=""/>
    <s v=""/>
    <d v="2023-07-10T00:00:00"/>
    <s v="(23/07/18)_x000a_"/>
    <s v=""/>
    <s v=""/>
    <s v=""/>
    <d v="2023-07-05T00:00:00"/>
    <n v="5508"/>
    <s v="T3623-459794-003"/>
    <s v="33 : Approval Not Required"/>
    <s v=""/>
    <d v="2023-09-01T00:00:00"/>
    <s v="(23/09/01)"/>
    <s v=""/>
    <s v=""/>
    <s v=""/>
    <s v=""/>
    <n v="0"/>
    <s v=""/>
    <s v=""/>
    <n v="16"/>
    <n v="8"/>
    <n v="8"/>
    <n v="12"/>
    <n v="0"/>
    <s v="Y"/>
    <s v="N"/>
    <s v=""/>
    <s v=""/>
    <s v="2023/10/08"/>
    <n v="7"/>
    <n v="0"/>
    <s v="IN"/>
    <s v="TH"/>
    <s v="N"/>
    <d v="2022-12-15T08:47:58"/>
    <s v="00651092"/>
    <s v="KAWASAKI Kenta[FRIN:Production Planning](川﨑 健太)"/>
    <s v="Production Plan Excel"/>
    <d v="2023-07-05T15:07:10"/>
    <s v="00077940"/>
    <s v="SAKAZUME Hisato[UQJP:Global Merchandising Planning Global](坂詰 宣人)"/>
    <s v="Update From PO"/>
    <x v="1"/>
    <x v="100"/>
    <d v="2023-10-08T00:00:00"/>
    <d v="2023-07-10T00:00:00"/>
    <s v="Past"/>
    <n v="90"/>
    <m/>
    <n v="90"/>
    <n v="495720"/>
    <m/>
    <x v="2"/>
  </r>
  <r>
    <n v="1162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541322"/>
    <s v="4th"/>
    <x v="7"/>
    <d v="2023-10-23T00:00:00"/>
    <n v="7500"/>
    <n v="26250"/>
    <s v="Ship"/>
    <s v="Ph3(Add)"/>
    <s v=""/>
    <d v="2023-11-04T00:00:00"/>
    <s v=""/>
    <d v="2023-11-04T00:00:00"/>
    <s v=""/>
    <s v=""/>
    <s v=""/>
    <s v=""/>
    <d v="2023-05-09T00:00:00"/>
    <s v=""/>
    <n v="0"/>
    <s v=""/>
    <s v=""/>
    <s v=""/>
    <d v="2023-06-30T00:00:00"/>
    <s v=""/>
    <d v="2023-06-30T00:00:00"/>
    <s v=""/>
    <d v="2023-05-09T00:00:00"/>
    <d v="2023-06-29T00:00:00"/>
    <n v="7500"/>
    <s v="F3623-0005137819-006"/>
    <s v="03 : Approved"/>
    <d v="2023-08-18T00:00:00"/>
    <s v=""/>
    <s v=""/>
    <s v=""/>
    <s v=""/>
    <d v="2023-05-09T00:00:00"/>
    <s v=""/>
    <n v="0"/>
    <s v=""/>
    <s v=""/>
    <s v=""/>
    <d v="2023-09-08T00:00:00"/>
    <s v="(23/08/25)_x000a_"/>
    <s v=""/>
    <s v=""/>
    <d v="2023-05-09T00:00:00"/>
    <s v=""/>
    <n v="0"/>
    <s v=""/>
    <s v=""/>
    <s v=""/>
    <d v="2023-10-18T00:00:00"/>
    <s v="(23/10/10)"/>
    <s v=""/>
    <s v=""/>
    <d v="2023-05-09T00:00:00"/>
    <s v=""/>
    <n v="0"/>
    <s v=""/>
    <s v=""/>
    <n v="16"/>
    <n v="8"/>
    <n v="8"/>
    <n v="12"/>
    <n v="0"/>
    <s v="Y"/>
    <s v="N"/>
    <s v=""/>
    <s v=""/>
    <s v="2023/10/28"/>
    <n v="7"/>
    <n v="0"/>
    <s v="IN"/>
    <s v="TH"/>
    <s v="N"/>
    <d v="2023-05-09T23:30:29"/>
    <s v="APIPRM223"/>
    <s v=""/>
    <s v="Automatic Planning"/>
    <d v="2023-07-06T22:10:55"/>
    <s v="00966988"/>
    <s v="VISHNUPRIYA Vathiyath[FRJP:Intimate, Cut and Sewn Apparel Production](Vishnupriya Vathiyath)"/>
    <s v="Production Plan Excel"/>
    <x v="0"/>
    <x v="100"/>
    <d v="2023-10-28T00:00:00"/>
    <d v="2023-09-08T00:00:00"/>
    <s v="Y"/>
    <n v="50"/>
    <m/>
    <n v="50"/>
    <n v="375000"/>
    <m/>
    <x v="1"/>
  </r>
  <r>
    <n v="1163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4"/>
    <s v="5th"/>
    <x v="7"/>
    <d v="2023-10-23T00:00:00"/>
    <n v="7500"/>
    <n v="2625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7-28T00:00:00"/>
    <s v="(23/07/11)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0T00:00:00"/>
    <s v="(23/08/25)_x000a_"/>
    <d v="2023-08-25T00:00:00"/>
    <s v=""/>
    <d v="2023-05-24T00:00:00"/>
    <s v=""/>
    <n v="0"/>
    <s v=""/>
    <s v=""/>
    <s v=""/>
    <d v="2023-10-20T00:00:00"/>
    <s v="(23/10/10)"/>
    <d v="2023-10-13T00:00:00"/>
    <s v=""/>
    <d v="2023-05-24T00:00:00"/>
    <s v=""/>
    <n v="0"/>
    <s v=""/>
    <s v=""/>
    <n v="16"/>
    <n v="8"/>
    <n v="8"/>
    <n v="12"/>
    <n v="0"/>
    <s v="Y"/>
    <s v="N"/>
    <s v=""/>
    <s v=""/>
    <s v="2023/10/30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0-30T00:00:00"/>
    <d v="2023-09-10T00:00:00"/>
    <s v="Y"/>
    <n v="50"/>
    <m/>
    <n v="50"/>
    <n v="375000"/>
    <m/>
    <x v="3"/>
  </r>
  <r>
    <n v="1164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60"/>
    <s v="6th"/>
    <x v="7"/>
    <d v="2023-10-09T00:00:00"/>
    <n v="5400"/>
    <n v="18900"/>
    <s v="Ship"/>
    <s v="Ph3(Adj)"/>
    <s v=""/>
    <d v="2023-11-22T00:00:00"/>
    <s v=""/>
    <s v=""/>
    <s v=""/>
    <s v="23/07/21"/>
    <s v=""/>
    <s v=""/>
    <s v=""/>
    <s v=""/>
    <n v="0"/>
    <s v=""/>
    <s v=""/>
    <s v=""/>
    <d v="2023-08-11T00:00:00"/>
    <s v="(23/08/11)"/>
    <s v=""/>
    <s v=""/>
    <s v=""/>
    <s v=""/>
    <n v="0"/>
    <s v=""/>
    <s v=""/>
    <s v=""/>
    <s v=""/>
    <s v=""/>
    <s v=""/>
    <s v=""/>
    <s v=""/>
    <s v=""/>
    <n v="0"/>
    <s v=""/>
    <s v=""/>
    <s v=""/>
    <d v="2023-09-26T00:00:00"/>
    <s v="(23/09/15)_x000a_"/>
    <s v=""/>
    <s v=""/>
    <s v=""/>
    <s v=""/>
    <n v="0"/>
    <s v=""/>
    <s v=""/>
    <s v=""/>
    <s v=""/>
    <s v="(23/10/31)"/>
    <s v=""/>
    <s v=""/>
    <s v=""/>
    <s v=""/>
    <n v="0"/>
    <s v=""/>
    <s v=""/>
    <n v="16"/>
    <n v="8"/>
    <n v="8"/>
    <n v="12"/>
    <n v="0"/>
    <s v="Y"/>
    <s v="N"/>
    <s v=""/>
    <s v=""/>
    <s v="2023/11/15"/>
    <n v="7"/>
    <n v="0"/>
    <s v="IN"/>
    <s v="TH"/>
    <s v="N"/>
    <d v="2022-12-24T00:23:33"/>
    <s v="00651092"/>
    <s v="KAWASAKI Kenta[FRIN:Production Planning](川﨑 健太)"/>
    <s v="Production Plan Excel"/>
    <d v="2023-07-06T22:10:55"/>
    <s v="00966988"/>
    <s v="VISHNUPRIYA Vathiyath[FRJP:Intimate, Cut and Sewn Apparel Production](Vishnupriya Vathiyath)"/>
    <s v="Production Plan Excel"/>
    <x v="1"/>
    <x v="100"/>
    <d v="2023-11-15T00:00:00"/>
    <d v="2023-09-26T00:00:00"/>
    <s v="Y"/>
    <n v="50"/>
    <m/>
    <n v="50"/>
    <n v="270000"/>
    <m/>
    <x v="3"/>
  </r>
  <r>
    <n v="1165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1"/>
    <s v="7th"/>
    <x v="11"/>
    <d v="2023-11-20T00:00:00"/>
    <n v="2000"/>
    <n v="7000"/>
    <s v="Ship"/>
    <s v="Ph3(Add)"/>
    <s v=""/>
    <d v="2023-12-02T00:00:00"/>
    <s v=""/>
    <d v="2023-12-02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6-28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1/25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1-25T00:00:00"/>
    <s v=""/>
    <s v="Y"/>
    <s v=""/>
    <m/>
    <s v=""/>
    <s v=""/>
    <m/>
    <x v="1"/>
  </r>
  <r>
    <n v="116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3"/>
    <s v="8th"/>
    <x v="11"/>
    <d v="2023-11-20T00:00:00"/>
    <n v="5000"/>
    <n v="17500"/>
    <s v="Ship"/>
    <s v="Ph3(Adj)"/>
    <s v=""/>
    <d v="2023-12-04T00:00:00"/>
    <s v=""/>
    <d v="2023-12-04T00:00:00"/>
    <s v=""/>
    <s v=""/>
    <s v=""/>
    <s v=""/>
    <d v="2023-05-22T00:00:00"/>
    <s v=""/>
    <n v="0"/>
    <s v=""/>
    <s v=""/>
    <s v=""/>
    <d v="2023-08-25T00:00:00"/>
    <s v="23/09/05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10-06T00:00:00"/>
    <s v="23/10/06_x000a_"/>
    <d v="2023-08-25T00:00:00"/>
    <s v=""/>
    <d v="2023-05-24T00:00:00"/>
    <s v=""/>
    <n v="0"/>
    <s v=""/>
    <s v=""/>
    <s v=""/>
    <d v="2023-11-17T00:00:00"/>
    <s v="23/11/17"/>
    <d v="2023-11-10T00:00:00"/>
    <s v=""/>
    <d v="2023-05-24T00:00:00"/>
    <s v=""/>
    <n v="0"/>
    <s v=""/>
    <s v=""/>
    <n v="16"/>
    <n v="8"/>
    <n v="8"/>
    <n v="12"/>
    <n v="0"/>
    <s v="Y"/>
    <s v="N"/>
    <s v=""/>
    <s v=""/>
    <s v="2023/11/27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1-27T00:00:00"/>
    <d v="2023-10-06T00:00:00"/>
    <s v="Y"/>
    <n v="52"/>
    <m/>
    <n v="52"/>
    <n v="260000"/>
    <m/>
    <x v="3"/>
  </r>
  <r>
    <n v="116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0"/>
    <s v="9th"/>
    <x v="12"/>
    <d v="2023-12-04T00:00:00"/>
    <n v="2000"/>
    <n v="7000"/>
    <s v="Ship"/>
    <s v="Ph3(Add)"/>
    <s v=""/>
    <d v="2023-12-16T00:00:00"/>
    <s v=""/>
    <d v="2023-12-16T00:00:00"/>
    <s v=""/>
    <s v=""/>
    <s v=""/>
    <s v=""/>
    <d v="2023-05-09T00:00:00"/>
    <s v=""/>
    <n v="0"/>
    <s v=""/>
    <s v=""/>
    <s v=""/>
    <d v="2023-08-18T00:00:00"/>
    <s v=""/>
    <d v="2023-08-18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2/09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2-09T00:00:00"/>
    <s v=""/>
    <s v="Y"/>
    <s v=""/>
    <m/>
    <s v=""/>
    <s v=""/>
    <m/>
    <x v="1"/>
  </r>
  <r>
    <n v="116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074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23/03/10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24"/>
    <n v="12"/>
    <n v="12"/>
    <n v="12"/>
    <n v="3396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08-22T00:00:00"/>
    <d v="2023-03-10T00:00:00"/>
    <s v="Past"/>
    <n v="165"/>
    <m/>
    <n v="165"/>
    <n v="0"/>
    <m/>
    <x v="0"/>
  </r>
  <r>
    <n v="116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678"/>
    <s v="2nd"/>
    <x v="5"/>
    <d v="2023-08-07T00:00:00"/>
    <n v="0"/>
    <n v="0"/>
    <s v="Ship"/>
    <s v="STOP"/>
    <s v=""/>
    <d v="2023-10-2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24"/>
    <n v="12"/>
    <n v="12"/>
    <n v="12"/>
    <n v="4300"/>
    <s v="Y"/>
    <s v="N"/>
    <s v=""/>
    <s v=""/>
    <s v="2023/10/20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0-20T00:00:00"/>
    <d v="2023-03-14T00:00:00"/>
    <s v="Past"/>
    <n v="220"/>
    <m/>
    <n v="220"/>
    <n v="0"/>
    <m/>
    <x v="0"/>
  </r>
  <r>
    <n v="117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NotPub"/>
    <s v=""/>
    <d v="2024-01-31T00:00:00"/>
    <d v="2024-02-28T00:00:00"/>
    <x v="1"/>
    <n v="85364679"/>
    <s v="3rd"/>
    <x v="7"/>
    <d v="2023-10-02T00:00:00"/>
    <n v="0"/>
    <n v="0"/>
    <s v="Ship"/>
    <s v="STOP"/>
    <s v=""/>
    <d v="2023-11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000"/>
    <s v="Y"/>
    <s v="N"/>
    <s v=""/>
    <s v=""/>
    <s v="2023/11/19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1-19T00:00:00"/>
    <s v=""/>
    <s v="Y"/>
    <s v=""/>
    <m/>
    <s v=""/>
    <s v=""/>
    <m/>
    <x v="0"/>
  </r>
  <r>
    <n v="117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2"/>
    <s v="1st"/>
    <x v="6"/>
    <d v="2023-05-01T00:00:00"/>
    <n v="5028"/>
    <n v="25140"/>
    <s v="Ship"/>
    <s v="Ph1"/>
    <s v="●"/>
    <d v="2023-08-15T00:00:00"/>
    <d v="2023-08-15T00:00:00"/>
    <s v=""/>
    <s v=""/>
    <s v=""/>
    <s v=""/>
    <s v=""/>
    <s v=""/>
    <s v=""/>
    <n v="0"/>
    <s v=""/>
    <s v=""/>
    <s v=""/>
    <d v="2023-01-24T00:00:00"/>
    <s v="23/01/24"/>
    <s v=""/>
    <s v=""/>
    <s v=""/>
    <d v="2023-01-26T00:00:00"/>
    <n v="5000"/>
    <s v="F3623-0005139321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6T00:00:00"/>
    <n v="5028"/>
    <s v="T3623-460329-002"/>
    <s v="05 : Vendor Accepted"/>
    <s v=""/>
    <d v="2023-05-26T00:00:00"/>
    <s v="(23/05/23)"/>
    <s v=""/>
    <s v=""/>
    <s v=""/>
    <d v="2023-05-22T00:00:00"/>
    <n v="5028"/>
    <s v="P3623-460329-002"/>
    <s v="05 : Vendor Accepted"/>
    <n v="12"/>
    <n v="8"/>
    <n v="8"/>
    <n v="8"/>
    <n v="0"/>
    <s v="Y"/>
    <s v="N"/>
    <s v=""/>
    <s v=""/>
    <s v="2023/08/08"/>
    <n v="7"/>
    <n v="0"/>
    <s v="IN"/>
    <s v="VN"/>
    <s v="N"/>
    <d v="2022-12-20T14:31:30"/>
    <s v="00651092"/>
    <s v="KAWASAKI Kenta[FRIN:Production Planning](川﨑 健太)"/>
    <s v="Production Plan Excel"/>
    <d v="2023-05-22T18:21:23"/>
    <s v="00072047"/>
    <s v="SAITO Kenji[UQJP:Global Merchandising Planning Global](齋藤 賢治)"/>
    <s v="Update From PO"/>
    <x v="1"/>
    <x v="102"/>
    <d v="2023-08-08T00:00:00"/>
    <d v="2023-01-31T00:00:00"/>
    <s v="Past"/>
    <n v="189"/>
    <m/>
    <n v="189"/>
    <n v="950292"/>
    <m/>
    <x v="2"/>
  </r>
  <r>
    <n v="117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4"/>
    <s v="2nd"/>
    <x v="5"/>
    <d v="2023-08-07T00:00:00"/>
    <n v="1524"/>
    <n v="7620"/>
    <s v="Ship"/>
    <s v="Ph2"/>
    <s v=""/>
    <d v="2023-09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4000"/>
    <s v="F3623-0005139321-002"/>
    <s v="05 : Vendor Accepted"/>
    <s v=""/>
    <s v=""/>
    <s v=""/>
    <s v=""/>
    <s v=""/>
    <s v=""/>
    <s v=""/>
    <n v="0"/>
    <s v=""/>
    <s v=""/>
    <s v=""/>
    <d v="2023-05-16T00:00:00"/>
    <s v="23/05/16_x000a_"/>
    <d v="2023-05-16T00:00:00"/>
    <s v=""/>
    <d v="2023-03-21T00:00:00"/>
    <d v="2023-05-11T00:00:00"/>
    <n v="1524"/>
    <s v="T3623-460329-003"/>
    <s v="05 : Vendor Accepted"/>
    <s v=""/>
    <d v="2023-07-18T00:00:00"/>
    <s v="(23/09/05)"/>
    <d v="2023-07-18T00:00:00"/>
    <s v=""/>
    <d v="2023-03-21T00:00:00"/>
    <s v=""/>
    <n v="0"/>
    <s v=""/>
    <s v=""/>
    <n v="12"/>
    <n v="8"/>
    <n v="8"/>
    <n v="8"/>
    <n v="0"/>
    <s v="Y"/>
    <s v="N"/>
    <s v=""/>
    <s v=""/>
    <s v="2023/08/31"/>
    <n v="7"/>
    <n v="0"/>
    <s v="IN"/>
    <s v="VN"/>
    <s v="N"/>
    <d v="2022-12-20T14:31:30"/>
    <s v="00651092"/>
    <s v="KAWASAKI Kenta[FRIN:Production Planning](川﨑 健太)"/>
    <s v="Production Plan Excel"/>
    <d v="2023-06-20T19:38:37"/>
    <s v="plnprp20615bl01PrdplnSend"/>
    <s v=""/>
    <s v="Fix Flag Update"/>
    <x v="1"/>
    <x v="102"/>
    <d v="2023-09-08T00:00:00"/>
    <d v="2023-05-16T00:00:00"/>
    <s v="Past"/>
    <n v="115"/>
    <m/>
    <n v="115"/>
    <n v="175260"/>
    <m/>
    <x v="2"/>
  </r>
  <r>
    <n v="117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6"/>
    <s v="3rd"/>
    <x v="9"/>
    <d v="2023-09-04T00:00:00"/>
    <n v="1720"/>
    <n v="8600"/>
    <s v="Ship"/>
    <s v="Ph2"/>
    <s v=""/>
    <d v="2023-10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3000"/>
    <s v="F3623-0005139321-003"/>
    <s v="05 : Vendor Accepted"/>
    <s v=""/>
    <s v=""/>
    <s v=""/>
    <s v=""/>
    <s v=""/>
    <s v=""/>
    <s v=""/>
    <n v="0"/>
    <s v=""/>
    <s v=""/>
    <s v=""/>
    <d v="2023-06-13T00:00:00"/>
    <s v="_x000a_"/>
    <d v="2023-06-13T00:00:00"/>
    <s v=""/>
    <d v="2023-03-21T00:00:00"/>
    <d v="2023-06-07T00:00:00"/>
    <n v="1720"/>
    <s v="T3623-460329-004"/>
    <s v="05 : Vendor Accepted"/>
    <s v=""/>
    <d v="2023-08-14T00:00:00"/>
    <s v=""/>
    <d v="2023-08-15T00:00:00"/>
    <s v=""/>
    <d v="2023-03-21T00:00:00"/>
    <s v=""/>
    <n v="0"/>
    <s v=""/>
    <s v=""/>
    <n v="12"/>
    <n v="8"/>
    <n v="8"/>
    <n v="8"/>
    <n v="0"/>
    <s v="Y"/>
    <s v="N"/>
    <s v=""/>
    <s v=""/>
    <s v="2023/10/08"/>
    <n v="7"/>
    <n v="0"/>
    <s v="IN"/>
    <s v="VN"/>
    <s v="N"/>
    <d v="2022-12-20T14:33:04"/>
    <s v="00651092"/>
    <s v="KAWASAKI Kenta[FRIN:Production Planning](川﨑 健太)"/>
    <s v="Production Plan Excel"/>
    <d v="2023-06-19T19:33:05"/>
    <s v="plnprp20615bl01PrdplnSend"/>
    <s v=""/>
    <s v="Fix Flag Update"/>
    <x v="1"/>
    <x v="102"/>
    <d v="2023-10-08T00:00:00"/>
    <d v="2023-06-13T00:00:00"/>
    <s v="Past"/>
    <n v="117"/>
    <m/>
    <n v="117"/>
    <n v="201240"/>
    <m/>
    <x v="2"/>
  </r>
  <r>
    <n v="117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6"/>
    <s v="4th"/>
    <x v="7"/>
    <d v="2023-10-09T00:00:00"/>
    <n v="3000"/>
    <n v="1500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6-27T00:00:00"/>
    <s v=""/>
    <s v=""/>
    <s v=""/>
    <d v="2023-05-22T00:00:00"/>
    <d v="2023-06-22T00:00:00"/>
    <n v="3000"/>
    <s v="F3623-0005139321-006"/>
    <s v="05 : Vendor Accepted"/>
    <s v=""/>
    <s v=""/>
    <s v=""/>
    <s v=""/>
    <s v=""/>
    <d v="2023-05-22T00:00:00"/>
    <s v=""/>
    <n v="0"/>
    <s v=""/>
    <s v=""/>
    <s v=""/>
    <d v="2023-08-22T00:00:00"/>
    <s v="(23/08/15)_x000a_"/>
    <s v=""/>
    <s v=""/>
    <d v="2023-05-22T00:00:00"/>
    <s v=""/>
    <n v="0"/>
    <s v=""/>
    <s v=""/>
    <s v=""/>
    <d v="2023-10-05T00:00:00"/>
    <s v="(23/10/06)"/>
    <s v=""/>
    <s v=""/>
    <d v="2023-05-22T00:00:00"/>
    <s v=""/>
    <n v="0"/>
    <s v=""/>
    <s v=""/>
    <n v="12"/>
    <n v="8"/>
    <n v="8"/>
    <n v="8"/>
    <n v="0"/>
    <s v="Y"/>
    <s v="N"/>
    <s v=""/>
    <s v=""/>
    <s v="2023/10/16"/>
    <n v="7"/>
    <n v="0"/>
    <s v="IN"/>
    <s v="VN"/>
    <s v="N"/>
    <d v="2023-05-22T19:44:50"/>
    <s v="APIPRM223"/>
    <s v=""/>
    <s v="Automatic Planning"/>
    <d v="2023-07-08T12:15:28"/>
    <s v="plnprp20501bl02PrdPlnDLAnsIf"/>
    <s v=""/>
    <s v="DL Answered(SPL)"/>
    <x v="1"/>
    <x v="102"/>
    <d v="2023-10-16T00:00:00"/>
    <d v="2023-08-22T00:00:00"/>
    <s v="Y"/>
    <n v="55"/>
    <m/>
    <n v="55"/>
    <n v="165000"/>
    <m/>
    <x v="3"/>
  </r>
  <r>
    <n v="117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5"/>
    <s v="5th"/>
    <x v="7"/>
    <d v="2023-10-23T00:00:00"/>
    <n v="1000"/>
    <n v="500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27T00:00:00"/>
    <s v="(23/07/12)"/>
    <s v=""/>
    <s v=""/>
    <d v="2023-05-22T00:00:00"/>
    <d v="2023-06-22T00:00:00"/>
    <n v="1000"/>
    <s v="F3623-0005139321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22T00:00:00"/>
    <s v=""/>
    <n v="0"/>
    <s v=""/>
    <s v=""/>
    <s v=""/>
    <d v="2023-10-19T00:00:00"/>
    <s v="(23/10/19)"/>
    <s v=""/>
    <s v=""/>
    <d v="2023-05-22T00:00:00"/>
    <s v=""/>
    <n v="0"/>
    <s v=""/>
    <s v=""/>
    <n v="12"/>
    <n v="8"/>
    <n v="8"/>
    <n v="8"/>
    <n v="0"/>
    <s v="Y"/>
    <s v="N"/>
    <s v=""/>
    <s v=""/>
    <s v="2023/10/30"/>
    <n v="7"/>
    <n v="0"/>
    <s v="IN"/>
    <s v="VN"/>
    <s v="N"/>
    <d v="2023-05-22T19:44:50"/>
    <s v="APIPRM223"/>
    <s v=""/>
    <s v="Automatic Planning"/>
    <d v="2023-07-03T19:38:56"/>
    <s v="plnprp20615bl01PrdplnSend"/>
    <s v=""/>
    <s v="Fix Flag Update"/>
    <x v="1"/>
    <x v="102"/>
    <d v="2023-10-30T00:00:00"/>
    <d v="2023-09-05T00:00:00"/>
    <s v="Y"/>
    <n v="55"/>
    <m/>
    <n v="55"/>
    <n v="55000"/>
    <m/>
    <x v="3"/>
  </r>
  <r>
    <n v="117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513839"/>
    <s v="6th"/>
    <x v="7"/>
    <d v="2023-10-16T00:00:00"/>
    <n v="3700"/>
    <n v="18500"/>
    <s v="Ship"/>
    <s v="Ph3(Adj)"/>
    <s v=""/>
    <d v="2023-11-15T00:00:00"/>
    <s v=""/>
    <d v="2023-10-28T00:00:00"/>
    <s v=""/>
    <s v=""/>
    <s v=""/>
    <s v=""/>
    <d v="2023-04-20T00:00:00"/>
    <s v=""/>
    <n v="0"/>
    <s v=""/>
    <s v=""/>
    <s v=""/>
    <d v="2023-07-18T00:00:00"/>
    <s v="(23/07/04)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9-14T00:00:00"/>
    <s v="(23/09/05)_x000a_"/>
    <s v=""/>
    <s v=""/>
    <d v="2023-04-20T00:00:00"/>
    <s v=""/>
    <n v="0"/>
    <s v=""/>
    <s v=""/>
    <s v=""/>
    <d v="2023-10-26T00:00:00"/>
    <s v="(23/10/26)"/>
    <s v=""/>
    <s v=""/>
    <d v="2023-04-20T00:00:00"/>
    <s v=""/>
    <n v="0"/>
    <s v=""/>
    <s v=""/>
    <n v="12"/>
    <n v="8"/>
    <n v="8"/>
    <n v="8"/>
    <n v="0"/>
    <s v="Y"/>
    <s v="N"/>
    <s v=""/>
    <s v=""/>
    <s v="2023/11/08"/>
    <n v="7"/>
    <n v="0"/>
    <s v="IN"/>
    <s v="VN"/>
    <s v="N"/>
    <d v="2023-04-20T23:30:40"/>
    <s v="APIPRM223"/>
    <s v=""/>
    <s v="Automatic Planning"/>
    <d v="2023-07-11T16:01:49"/>
    <s v="plnprp20615bl01PrdplnSend"/>
    <s v=""/>
    <s v="Fix Flag Update"/>
    <x v="1"/>
    <x v="102"/>
    <d v="2023-11-08T00:00:00"/>
    <d v="2023-09-14T00:00:00"/>
    <s v="Y"/>
    <n v="55"/>
    <m/>
    <n v="55"/>
    <n v="203500"/>
    <m/>
    <x v="3"/>
  </r>
  <r>
    <n v="117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6077912"/>
    <s v="7th"/>
    <x v="11"/>
    <d v="2023-11-06T00:00:00"/>
    <n v="3000"/>
    <n v="15000"/>
    <s v="Ship"/>
    <s v="Ph3(Add)"/>
    <s v=""/>
    <d v="2023-11-26T00:00:00"/>
    <s v=""/>
    <s v=""/>
    <s v=""/>
    <s v=""/>
    <s v=""/>
    <s v=""/>
    <s v=""/>
    <s v=""/>
    <n v="0"/>
    <s v=""/>
    <s v=""/>
    <s v=""/>
    <d v="2023-07-18T00:00:00"/>
    <s v="(23/08/01)"/>
    <s v=""/>
    <s v=""/>
    <s v=""/>
    <s v=""/>
    <n v="0"/>
    <s v=""/>
    <s v=""/>
    <s v=""/>
    <s v=""/>
    <s v=""/>
    <s v=""/>
    <s v=""/>
    <s v=""/>
    <s v=""/>
    <n v="0"/>
    <s v=""/>
    <s v=""/>
    <s v=""/>
    <d v="2023-09-28T00:00:00"/>
    <s v="_x000a_"/>
    <s v=""/>
    <s v=""/>
    <s v=""/>
    <s v=""/>
    <n v="0"/>
    <s v=""/>
    <s v=""/>
    <s v=""/>
    <d v="2023-11-09T00:00:00"/>
    <s v=""/>
    <s v=""/>
    <s v=""/>
    <s v=""/>
    <s v=""/>
    <n v="0"/>
    <s v=""/>
    <s v=""/>
    <n v="12"/>
    <n v="8"/>
    <n v="8"/>
    <n v="8"/>
    <n v="0"/>
    <s v="Y"/>
    <s v="N"/>
    <s v=""/>
    <s v=""/>
    <s v="2023/11/19"/>
    <n v="7"/>
    <n v="0"/>
    <s v="IN"/>
    <s v="VN"/>
    <s v="N"/>
    <d v="2023-06-23T08:14:00"/>
    <s v="00691381"/>
    <s v="MORITA SHUN[FRSH:PDSH Production Planning](森田 峻)"/>
    <s v="Production View"/>
    <d v="2023-07-11T16:01:49"/>
    <s v="plnprp20615bl01PrdplnSend"/>
    <s v=""/>
    <s v="Fix Flag Update"/>
    <x v="0"/>
    <x v="102"/>
    <d v="2023-11-19T00:00:00"/>
    <d v="2023-09-28T00:00:00"/>
    <s v="Y"/>
    <n v="52"/>
    <m/>
    <n v="52"/>
    <n v="156000"/>
    <m/>
    <x v="1"/>
  </r>
  <r>
    <n v="117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396930"/>
    <s v="8th"/>
    <x v="11"/>
    <d v="2023-11-06T00:00:00"/>
    <n v="2700"/>
    <n v="13500"/>
    <s v="Ship"/>
    <s v="Ph3(Adj)"/>
    <s v=""/>
    <d v="2023-11-30T00:00:00"/>
    <s v=""/>
    <s v=""/>
    <s v=""/>
    <s v=""/>
    <s v=""/>
    <s v=""/>
    <s v=""/>
    <s v=""/>
    <n v="0"/>
    <s v=""/>
    <s v=""/>
    <s v=""/>
    <d v="2023-06-27T00:00:00"/>
    <s v="(23/08/08)"/>
    <s v=""/>
    <s v=""/>
    <s v=""/>
    <d v="2023-06-22T00:00:00"/>
    <n v="2700"/>
    <s v="F3623-0005139321-005"/>
    <s v="05 : Vendor Accepted"/>
    <s v=""/>
    <s v=""/>
    <s v=""/>
    <s v=""/>
    <s v=""/>
    <s v=""/>
    <s v=""/>
    <n v="0"/>
    <s v=""/>
    <s v=""/>
    <s v=""/>
    <d v="2023-10-03T00:00:00"/>
    <s v="(23/09/19)_x000a_"/>
    <s v=""/>
    <s v=""/>
    <s v=""/>
    <s v=""/>
    <n v="0"/>
    <s v=""/>
    <s v=""/>
    <s v=""/>
    <d v="2023-11-09T00:00:00"/>
    <s v="(23/11/09)"/>
    <s v=""/>
    <s v=""/>
    <s v=""/>
    <s v=""/>
    <n v="0"/>
    <s v=""/>
    <s v=""/>
    <n v="12"/>
    <n v="8"/>
    <n v="8"/>
    <n v="8"/>
    <n v="0"/>
    <s v="Y"/>
    <s v="N"/>
    <s v=""/>
    <s v=""/>
    <s v="2023/11/23"/>
    <n v="7"/>
    <n v="0"/>
    <s v="IN"/>
    <s v="VN"/>
    <s v="N"/>
    <d v="2023-02-24T15:32:42"/>
    <s v="00691381"/>
    <s v="MORITA SHUN[FRSH:PDSH Production Planning](森田 峻)"/>
    <s v="Production Plan Excel"/>
    <d v="2023-07-11T15:51:42"/>
    <s v="00966899"/>
    <s v="SANJAY Bharadwaj[FRIN:Intimate, Cut and Sewn Apparel Production](Sanjay Sanjay)"/>
    <s v="Production Plan Excel"/>
    <x v="1"/>
    <x v="102"/>
    <d v="2023-11-23T00:00:00"/>
    <d v="2023-10-03T00:00:00"/>
    <s v="Y"/>
    <n v="51"/>
    <m/>
    <n v="51"/>
    <n v="137700"/>
    <m/>
    <x v="3"/>
  </r>
  <r>
    <n v="117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5"/>
    <s v="9th"/>
    <x v="11"/>
    <d v="2023-11-06T00:00:00"/>
    <n v="2500"/>
    <n v="12500"/>
    <s v="Ship"/>
    <s v="Ph3(Adj)"/>
    <s v=""/>
    <d v="2023-12-07T00:00:00"/>
    <s v=""/>
    <s v=""/>
    <s v=""/>
    <s v=""/>
    <s v=""/>
    <s v=""/>
    <s v=""/>
    <s v=""/>
    <n v="0"/>
    <s v=""/>
    <s v=""/>
    <s v=""/>
    <d v="2023-07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10-10T00:00:00"/>
    <s v="(23/09/26)_x000a_"/>
    <s v=""/>
    <s v=""/>
    <s v=""/>
    <s v=""/>
    <n v="0"/>
    <s v=""/>
    <s v=""/>
    <s v=""/>
    <d v="2023-11-16T00:00:00"/>
    <s v="(23/11/16)"/>
    <s v=""/>
    <s v=""/>
    <s v=""/>
    <s v=""/>
    <n v="0"/>
    <s v=""/>
    <s v=""/>
    <n v="12"/>
    <n v="8"/>
    <n v="8"/>
    <n v="8"/>
    <n v="0"/>
    <s v="Y"/>
    <s v="N"/>
    <s v=""/>
    <s v=""/>
    <s v="2023/11/30"/>
    <n v="7"/>
    <n v="0"/>
    <s v="IN"/>
    <s v="VN"/>
    <s v="N"/>
    <d v="2022-12-20T14:31:30"/>
    <s v="00651092"/>
    <s v="KAWASAKI Kenta[FRIN:Production Planning](川﨑 健太)"/>
    <s v="Production Plan Excel"/>
    <d v="2023-07-11T16:01:49"/>
    <s v="plnprp20615bl01PrdplnSend"/>
    <s v=""/>
    <s v="Fix Flag Update"/>
    <x v="1"/>
    <x v="102"/>
    <d v="2023-11-30T00:00:00"/>
    <d v="2023-10-10T00:00:00"/>
    <s v="Y"/>
    <n v="51"/>
    <m/>
    <n v="51"/>
    <n v="127500"/>
    <m/>
    <x v="3"/>
  </r>
  <r>
    <n v="118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NotPub"/>
    <s v=""/>
    <d v="2024-01-31T00:00:00"/>
    <d v="2024-02-29T00:00:00"/>
    <x v="6"/>
    <n v="85153877"/>
    <s v="10th"/>
    <x v="11"/>
    <d v="2023-11-06T00:00:00"/>
    <n v="4000"/>
    <n v="20000"/>
    <s v="Ship"/>
    <s v="Ph3(Add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8"/>
    <n v="0"/>
    <s v="Y"/>
    <s v="N"/>
    <s v=""/>
    <s v=""/>
    <s v="2023/12/08"/>
    <n v="7"/>
    <n v="0"/>
    <s v="IN"/>
    <s v="VN"/>
    <s v="N"/>
    <d v="2022-12-20T14:33:04"/>
    <s v="00651092"/>
    <s v="KAWASAKI Kenta[FRIN:Production Planning](川﨑 健太)"/>
    <s v="Production Plan Excel"/>
    <d v="2023-05-16T08:15:10"/>
    <s v="plnprp20615bl01PrdplnSend"/>
    <s v=""/>
    <s v="Fix Flag Update"/>
    <x v="0"/>
    <x v="102"/>
    <d v="2023-12-08T00:00:00"/>
    <s v=""/>
    <s v="Y"/>
    <s v=""/>
    <m/>
    <s v=""/>
    <s v=""/>
    <m/>
    <x v="1"/>
  </r>
  <r>
    <n v="118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2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08T00:00:00"/>
    <d v="2023-02-28T00:00:00"/>
    <s v="Past"/>
    <n v="161"/>
    <m/>
    <n v="161"/>
    <n v="0"/>
    <m/>
    <x v="0"/>
  </r>
  <r>
    <n v="118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d v="2023-04-21T00:00:00"/>
    <d v="2024-01-31T00:00:00"/>
    <d v="2024-02-29T00:00:00"/>
    <x v="1"/>
    <n v="85413604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2880"/>
    <s v="T3623-460335-003"/>
    <s v="06 : Vendor Rejected"/>
    <s v=""/>
    <s v=""/>
    <s v="(23/08/22)"/>
    <s v=""/>
    <s v=""/>
    <s v=""/>
    <s v=""/>
    <n v="0"/>
    <s v=""/>
    <s v=""/>
    <n v="24"/>
    <n v="12"/>
    <n v="12"/>
    <n v="12"/>
    <n v="2880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23T00:00:00"/>
    <d v="2023-04-18T00:00:00"/>
    <s v="Past"/>
    <n v="127"/>
    <m/>
    <n v="127"/>
    <n v="0"/>
    <m/>
    <x v="0"/>
  </r>
  <r>
    <n v="118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4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2-16T06:38:34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0-08T00:00:00"/>
    <d v="2023-07-27T00:00:00"/>
    <s v="Y"/>
    <n v="73"/>
    <m/>
    <n v="73"/>
    <n v="0"/>
    <m/>
    <x v="0"/>
  </r>
  <r>
    <n v="118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NotPub"/>
    <s v=""/>
    <d v="2024-01-31T00:00:00"/>
    <d v="2024-02-29T00:00:00"/>
    <x v="1"/>
    <n v="85364100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11/20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11-20T00:00:00"/>
    <s v=""/>
    <s v="Y"/>
    <s v=""/>
    <m/>
    <s v=""/>
    <s v=""/>
    <m/>
    <x v="0"/>
  </r>
  <r>
    <n v="118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413605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1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1-30T00:00:00"/>
    <d v="2023-09-21T00:00:00"/>
    <s v="Y"/>
    <n v="70"/>
    <m/>
    <n v="70"/>
    <n v="0"/>
    <m/>
    <x v="0"/>
  </r>
  <r>
    <n v="118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364698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2000"/>
    <s v="Y"/>
    <s v="N"/>
    <s v=""/>
    <s v=""/>
    <s v="2023/08/08"/>
    <n v="7"/>
    <n v="0"/>
    <s v="IN"/>
    <s v="CN"/>
    <s v="N"/>
    <d v="2023-02-16T23:33:28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08T00:00:00"/>
    <d v="2023-02-28T00:00:00"/>
    <s v="Past"/>
    <n v="161"/>
    <m/>
    <n v="161"/>
    <n v="0"/>
    <m/>
    <x v="0"/>
  </r>
  <r>
    <n v="118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d v="2023-04-21T00:00:00"/>
    <d v="2024-01-31T00:00:00"/>
    <d v="2024-02-29T00:00:00"/>
    <x v="1"/>
    <n v="85413606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4116"/>
    <s v="T3623-460335-004"/>
    <s v="06 : Vendor Rejected"/>
    <s v=""/>
    <s v=""/>
    <s v="(23/08/22)"/>
    <s v=""/>
    <s v=""/>
    <s v=""/>
    <s v=""/>
    <n v="0"/>
    <s v=""/>
    <s v=""/>
    <n v="24"/>
    <n v="12"/>
    <n v="12"/>
    <n v="12"/>
    <n v="4116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23T00:00:00"/>
    <d v="2023-04-18T00:00:00"/>
    <s v="Past"/>
    <n v="127"/>
    <m/>
    <n v="127"/>
    <n v="0"/>
    <m/>
    <x v="0"/>
  </r>
  <r>
    <n v="118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08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0-08T00:00:00"/>
    <d v="2023-07-27T00:00:00"/>
    <s v="Y"/>
    <n v="73"/>
    <m/>
    <n v="73"/>
    <n v="0"/>
    <m/>
    <x v="0"/>
  </r>
  <r>
    <n v="118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NotPub"/>
    <s v=""/>
    <d v="2024-01-31T00:00:00"/>
    <d v="2024-02-29T00:00:00"/>
    <x v="1"/>
    <n v="85413615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900"/>
    <s v="Y"/>
    <s v="N"/>
    <s v=""/>
    <s v=""/>
    <s v="2023/11/20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11-20T00:00:00"/>
    <s v=""/>
    <s v="Y"/>
    <s v=""/>
    <m/>
    <s v=""/>
    <s v=""/>
    <m/>
    <x v="0"/>
  </r>
  <r>
    <n v="119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10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0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1-30T00:00:00"/>
    <d v="2023-09-21T00:00:00"/>
    <s v="Y"/>
    <n v="70"/>
    <m/>
    <n v="70"/>
    <n v="0"/>
    <m/>
    <x v="0"/>
  </r>
  <r>
    <n v="119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d v="2023-04-21T00:00:00"/>
    <d v="2024-01-31T00:00:00"/>
    <d v="2024-02-29T00:00:00"/>
    <x v="1"/>
    <n v="8536468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08)_x000a_"/>
    <s v=""/>
    <s v=""/>
    <s v=""/>
    <d v="2023-04-21T00:00:00"/>
    <n v="2488"/>
    <s v="T3623-460327-003"/>
    <s v="06 : Vendor Rejected"/>
    <s v=""/>
    <s v=""/>
    <s v="(23/08/08)"/>
    <s v=""/>
    <s v=""/>
    <s v=""/>
    <s v=""/>
    <n v="0"/>
    <s v=""/>
    <s v=""/>
    <n v="16"/>
    <n v="12"/>
    <n v="12"/>
    <n v="12"/>
    <n v="2488"/>
    <s v="Y"/>
    <s v="N"/>
    <s v=""/>
    <s v=""/>
    <s v="2023/08/08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08-08T00:00:00"/>
    <d v="2023-04-18T00:00:00"/>
    <s v="Past"/>
    <n v="112"/>
    <m/>
    <n v="112"/>
    <n v="0"/>
    <m/>
    <x v="0"/>
  </r>
  <r>
    <n v="119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3"/>
    <s v="2nd"/>
    <x v="5"/>
    <d v="2023-08-07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s v=""/>
    <n v="0"/>
    <s v=""/>
    <s v=""/>
    <s v=""/>
    <d v="2023-06-13T00:00:00"/>
    <s v="(23/08/22)"/>
    <s v=""/>
    <s v=""/>
    <s v=""/>
    <s v=""/>
    <n v="0"/>
    <s v=""/>
    <s v=""/>
    <n v="16"/>
    <n v="12"/>
    <n v="12"/>
    <n v="12"/>
    <n v="3300"/>
    <s v="Y"/>
    <s v="N"/>
    <s v=""/>
    <s v=""/>
    <s v="2023/08/23"/>
    <n v="7"/>
    <n v="0"/>
    <s v="IN"/>
    <s v="CN"/>
    <s v="N"/>
    <d v="2023-02-16T23:29:44"/>
    <s v="00651092"/>
    <s v="KAWASAKI Kenta[FRIN:Production Planning](川﨑 健太)"/>
    <s v="Production Plan Excel"/>
    <d v="2023-05-16T19:38:59"/>
    <s v="plnprp20615bl01PrdplnSend"/>
    <s v=""/>
    <s v="Fix Flag Update"/>
    <x v="0"/>
    <x v="105"/>
    <d v="2023-08-23T00:00:00"/>
    <d v="2023-04-18T00:00:00"/>
    <s v="Past"/>
    <n v="127"/>
    <m/>
    <n v="127"/>
    <n v="0"/>
    <m/>
    <x v="0"/>
  </r>
  <r>
    <n v="119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5"/>
    <s v="3rd"/>
    <x v="7"/>
    <d v="2023-10-09T00:00:00"/>
    <n v="0"/>
    <n v="0"/>
    <s v="Ship"/>
    <s v="STOP"/>
    <s v=""/>
    <d v="2023-12-03T00:00:00"/>
    <s v=""/>
    <s v=""/>
    <s v=""/>
    <s v=""/>
    <s v=""/>
    <s v=""/>
    <s v=""/>
    <s v=""/>
    <n v="0"/>
    <s v=""/>
    <s v=""/>
    <s v=""/>
    <d v="2023-08-04T00:00:00"/>
    <s v="(23/11/21)"/>
    <d v="2023-08-04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14T00:00:00"/>
    <s v="(23/11/21)_x000a_"/>
    <d v="2023-09-08T00:00:00"/>
    <s v=""/>
    <d v="2023-04-18T00:00:00"/>
    <s v=""/>
    <n v="0"/>
    <s v=""/>
    <s v=""/>
    <s v=""/>
    <s v=""/>
    <s v="(23/11/21)"/>
    <d v="2023-11-10T00:00:00"/>
    <s v=""/>
    <d v="2023-04-18T00:00:00"/>
    <s v=""/>
    <n v="0"/>
    <s v=""/>
    <s v=""/>
    <n v="16"/>
    <n v="12"/>
    <n v="12"/>
    <n v="12"/>
    <n v="2500"/>
    <s v="Y"/>
    <s v="N"/>
    <s v=""/>
    <s v=""/>
    <s v="2023/11/26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11-26T00:00:00"/>
    <d v="2023-09-14T00:00:00"/>
    <s v="Y"/>
    <n v="73"/>
    <m/>
    <n v="73"/>
    <n v="0"/>
    <m/>
    <x v="0"/>
  </r>
  <r>
    <n v="119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3000"/>
    <n v="3000"/>
    <n v="0"/>
    <n v="0"/>
    <n v="0"/>
    <d v="2023-09-25T00:00:00"/>
    <s v="Pub"/>
    <s v=""/>
    <d v="2024-01-31T00:00:00"/>
    <d v="2024-02-29T00:00:00"/>
    <x v="1"/>
    <n v="8545625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s v=""/>
    <n v="0"/>
    <s v=""/>
    <s v=""/>
    <s v=""/>
    <d v="2023-05-30T00:00:00"/>
    <s v=""/>
    <s v=""/>
    <s v=""/>
    <s v=""/>
    <s v=""/>
    <n v="0"/>
    <s v=""/>
    <s v=""/>
    <n v="16"/>
    <n v="12"/>
    <n v="12"/>
    <n v="12"/>
    <n v="2032"/>
    <s v="Y"/>
    <s v="N"/>
    <s v=""/>
    <s v=""/>
    <s v="2023/08/08"/>
    <n v="7"/>
    <n v="0"/>
    <s v="IN"/>
    <s v=""/>
    <s v="N"/>
    <d v="2023-03-23T13:25:47"/>
    <s v="00651092"/>
    <s v="KAWASAKI Kenta[FRIN:Production Planning](川﨑 健太)"/>
    <s v="Production Plan Excel"/>
    <d v="2023-05-16T08:15:10"/>
    <s v="plnprp20615bl01PrdplnSend"/>
    <s v=""/>
    <s v="Fix Flag Update"/>
    <x v="0"/>
    <x v="106"/>
    <d v="2023-08-08T00:00:00"/>
    <d v="2023-04-18T00:00:00"/>
    <s v="Past"/>
    <n v="112"/>
    <m/>
    <n v="112"/>
    <n v="0"/>
    <m/>
    <x v="0"/>
  </r>
  <r>
    <n v="119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014656"/>
    <s v="1st"/>
    <x v="6"/>
    <d v="2023-05-01T00:00:00"/>
    <n v="5610"/>
    <n v="10098"/>
    <s v="Ship"/>
    <s v="Ph1"/>
    <s v="●"/>
    <d v="2023-07-15T00:00:00"/>
    <d v="2023-07-15T00:00:00"/>
    <d v="2023-07-15T00:00:00"/>
    <s v=""/>
    <s v=""/>
    <s v=""/>
    <s v=""/>
    <d v="2022-11-22T00:00:00"/>
    <s v=""/>
    <n v="0"/>
    <s v=""/>
    <s v=""/>
    <s v=""/>
    <d v="2023-01-10T00:00:00"/>
    <s v="22/12/27"/>
    <s v=""/>
    <s v=""/>
    <d v="2022-11-22T00:00:00"/>
    <d v="2023-01-05T00:00:00"/>
    <n v="12000"/>
    <s v="F3623-0005143417-001"/>
    <s v="05 : Vendor Accepted"/>
    <s v=""/>
    <s v=""/>
    <s v=""/>
    <s v=""/>
    <s v=""/>
    <d v="2022-11-22T00:00:00"/>
    <s v=""/>
    <n v="0"/>
    <s v=""/>
    <s v=""/>
    <s v=""/>
    <d v="2023-01-31T00:00:00"/>
    <s v="(23/02/14)_x000a_"/>
    <s v=""/>
    <s v=""/>
    <d v="2022-11-22T00:00:00"/>
    <d v="2023-02-01T00:00:00"/>
    <n v="5610"/>
    <s v="T3623-460319-001"/>
    <s v="05 : Vendor Accepted"/>
    <s v=""/>
    <d v="2023-04-11T00:00:00"/>
    <s v="(23/03/28)"/>
    <s v=""/>
    <s v=""/>
    <d v="2022-11-22T00:00:00"/>
    <d v="2023-04-14T00:00:00"/>
    <n v="5610"/>
    <s v="P3623-460319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31T23:30:43"/>
    <s v="APIPRM223"/>
    <s v=""/>
    <s v="Automatic Planning"/>
    <x v="1"/>
    <x v="92"/>
    <d v="2023-07-08T00:00:00"/>
    <d v="2023-01-31T00:00:00"/>
    <s v="Past"/>
    <n v="158"/>
    <m/>
    <n v="158"/>
    <n v="886380"/>
    <m/>
    <x v="2"/>
  </r>
  <r>
    <n v="119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82229"/>
    <s v="2nd"/>
    <x v="5"/>
    <d v="2023-08-07T00:00:00"/>
    <n v="3000"/>
    <n v="5400"/>
    <s v="Ship"/>
    <s v="Ph2"/>
    <s v=""/>
    <d v="2023-09-15T00:00:00"/>
    <s v=""/>
    <d v="2023-09-15T00:00:00"/>
    <s v=""/>
    <s v=""/>
    <s v=""/>
    <s v=""/>
    <d v="2022-12-22T00:00:00"/>
    <s v=""/>
    <n v="0"/>
    <s v=""/>
    <s v=""/>
    <s v=""/>
    <d v="2023-01-31T00:00:00"/>
    <s v="23/01/31"/>
    <s v=""/>
    <s v=""/>
    <d v="2022-12-22T00:00:00"/>
    <d v="2023-01-27T00:00:00"/>
    <n v="3000"/>
    <s v="F3623-0005143417-005"/>
    <s v="05 : Vendor Accepted"/>
    <s v=""/>
    <s v=""/>
    <s v=""/>
    <s v=""/>
    <s v=""/>
    <d v="2022-12-22T00:00:00"/>
    <s v=""/>
    <n v="0"/>
    <s v=""/>
    <s v=""/>
    <s v=""/>
    <d v="2023-06-15T00:00:00"/>
    <s v="(23/06/13)_x000a_"/>
    <d v="2023-06-20T00:00:00"/>
    <s v=""/>
    <d v="2023-03-21T00:00:00"/>
    <d v="2023-06-21T00:00:00"/>
    <n v="3000"/>
    <s v="T3623-460319-003"/>
    <s v="05 : Vendor Accepted"/>
    <s v=""/>
    <d v="2023-08-03T00:00:00"/>
    <s v="(23/08/01)"/>
    <d v="2023-07-18T00:00:00"/>
    <s v=""/>
    <d v="2023-03-21T00:00:00"/>
    <s v=""/>
    <n v="0"/>
    <s v=""/>
    <s v=""/>
    <n v="36"/>
    <n v="18"/>
    <n v="18"/>
    <n v="24"/>
    <n v="0"/>
    <s v="Y"/>
    <s v="N"/>
    <s v=""/>
    <s v=""/>
    <s v="2023/09/08"/>
    <n v="7"/>
    <n v="0"/>
    <s v="IN"/>
    <s v="IN"/>
    <s v="N"/>
    <d v="2022-12-22T23:54:07"/>
    <s v="APIPRM223"/>
    <s v=""/>
    <s v="Automatic Planning"/>
    <d v="2023-07-06T19:38:03"/>
    <s v="plnprp20615bl01PrdplnSend"/>
    <s v=""/>
    <s v="Fix Flag Update"/>
    <x v="1"/>
    <x v="92"/>
    <d v="2023-09-08T00:00:00"/>
    <d v="2023-06-15T00:00:00"/>
    <s v="Past"/>
    <n v="85"/>
    <m/>
    <n v="85"/>
    <n v="255000"/>
    <m/>
    <x v="2"/>
  </r>
  <r>
    <n v="119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13250"/>
    <s v="3rd"/>
    <x v="9"/>
    <d v="2023-09-25T00:00:00"/>
    <n v="2500"/>
    <n v="45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6-02T00:00:00"/>
    <s v="(23/06/20)"/>
    <d v="2023-06-02T00:00:00"/>
    <s v=""/>
    <d v="2023-03-23T00:00:00"/>
    <d v="2023-05-31T00:00:00"/>
    <n v="2500"/>
    <s v="F3623-0005143417-006"/>
    <s v="05 : Vendor Accepted"/>
    <s v=""/>
    <s v=""/>
    <s v=""/>
    <s v=""/>
    <s v=""/>
    <d v="2022-12-08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19T00:00:00"/>
    <s v="(23/09/19)"/>
    <d v="2023-09-15T00:00:00"/>
    <s v=""/>
    <d v="2023-03-23T00:00:00"/>
    <s v=""/>
    <n v="0"/>
    <s v=""/>
    <s v=""/>
    <n v="36"/>
    <n v="18"/>
    <n v="18"/>
    <n v="24"/>
    <n v="0"/>
    <s v="Y"/>
    <s v="N"/>
    <s v=""/>
    <s v=""/>
    <s v="2023/09/30"/>
    <n v="7"/>
    <n v="0"/>
    <s v="IN"/>
    <s v="IN"/>
    <s v="N"/>
    <d v="2022-12-09T00:16:26"/>
    <s v="APIPRM223"/>
    <s v=""/>
    <s v="Automatic Planning"/>
    <d v="2023-06-05T19:36:12"/>
    <s v="plnprp20615bl01PrdplnSend"/>
    <s v=""/>
    <s v="Fix Flag Update"/>
    <x v="1"/>
    <x v="92"/>
    <d v="2023-09-30T00:00:00"/>
    <d v="2023-09-07T00:00:00"/>
    <s v="Y"/>
    <n v="23"/>
    <m/>
    <n v="23"/>
    <n v="57500"/>
    <m/>
    <x v="3"/>
  </r>
  <r>
    <n v="119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373685"/>
    <s v="4th"/>
    <x v="7"/>
    <d v="2023-10-02T00:00:00"/>
    <n v="2500"/>
    <n v="4500"/>
    <s v="Ship"/>
    <s v="Ph3(Adj)"/>
    <s v=""/>
    <d v="2023-10-28T00:00:00"/>
    <s v=""/>
    <s v=""/>
    <s v=""/>
    <s v=""/>
    <s v=""/>
    <s v=""/>
    <s v=""/>
    <s v=""/>
    <n v="0"/>
    <s v=""/>
    <s v=""/>
    <s v=""/>
    <d v="2023-06-23T00:00:00"/>
    <s v="(23/07/11)"/>
    <d v="2023-06-23T00:00:00"/>
    <s v=""/>
    <d v="2023-03-23T00:00:00"/>
    <d v="2023-06-22T00:00:00"/>
    <n v="2500"/>
    <s v="F3623-0005143417-007"/>
    <s v="05 : Vendor Accepted"/>
    <s v=""/>
    <s v=""/>
    <s v=""/>
    <s v=""/>
    <s v=""/>
    <s v=""/>
    <s v=""/>
    <n v="0"/>
    <s v=""/>
    <s v=""/>
    <s v=""/>
    <d v="2023-09-28T00:00:00"/>
    <s v="(23/09/28)_x000a_"/>
    <d v="2023-09-22T00:00:00"/>
    <s v=""/>
    <d v="2023-03-23T00:00:00"/>
    <s v=""/>
    <n v="0"/>
    <s v=""/>
    <s v=""/>
    <s v=""/>
    <d v="2023-10-10T00:00:00"/>
    <s v="(23/10/10)"/>
    <d v="2023-10-06T00:00:00"/>
    <s v=""/>
    <d v="2023-03-23T00:00:00"/>
    <s v=""/>
    <n v="0"/>
    <s v=""/>
    <s v=""/>
    <n v="36"/>
    <n v="18"/>
    <n v="18"/>
    <n v="24"/>
    <n v="0"/>
    <s v="Y"/>
    <s v="N"/>
    <s v=""/>
    <s v=""/>
    <s v="2023/10/21"/>
    <n v="7"/>
    <n v="0"/>
    <s v="IN"/>
    <s v="IN"/>
    <s v="N"/>
    <d v="2023-02-19T00:03:47"/>
    <s v="00651092"/>
    <s v="KAWASAKI Kenta[FRIN:Production Planning](川﨑 健太)"/>
    <s v="Production Plan Excel"/>
    <d v="2023-06-26T19:36:17"/>
    <s v="plnprp20615bl01PrdplnSend"/>
    <s v=""/>
    <s v="Fix Flag Update"/>
    <x v="1"/>
    <x v="92"/>
    <d v="2023-10-21T00:00:00"/>
    <d v="2023-09-28T00:00:00"/>
    <s v="Y"/>
    <n v="23"/>
    <m/>
    <n v="23"/>
    <n v="57500"/>
    <m/>
    <x v="3"/>
  </r>
  <r>
    <n v="119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NotPub"/>
    <s v=""/>
    <d v="2024-01-31T00:00:00"/>
    <d v="2024-02-29T00:00:00"/>
    <x v="6"/>
    <n v="85370410"/>
    <s v="5th"/>
    <x v="11"/>
    <d v="2023-11-27T00:00:00"/>
    <n v="4000"/>
    <n v="7200"/>
    <s v="Ship"/>
    <s v="Ph3(Add)"/>
    <s v=""/>
    <d v="2023-12-09T00:00:00"/>
    <s v=""/>
    <d v="2023-12-09T00:00:00"/>
    <s v=""/>
    <s v=""/>
    <s v=""/>
    <s v=""/>
    <d v="2023-02-16T00:00:00"/>
    <s v=""/>
    <n v="0"/>
    <s v=""/>
    <s v=""/>
    <s v=""/>
    <d v="2023-07-28T00:00:00"/>
    <s v=""/>
    <d v="2023-07-28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92"/>
    <d v="2023-12-02T00:00:00"/>
    <s v=""/>
    <s v="Y"/>
    <s v=""/>
    <m/>
    <s v=""/>
    <s v=""/>
    <m/>
    <x v="1"/>
  </r>
  <r>
    <n v="120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19989"/>
    <s v="1st"/>
    <x v="4"/>
    <d v="2023-06-05T00:00:00"/>
    <n v="2202"/>
    <n v="39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2202"/>
    <s v="T3623-460319-002"/>
    <s v="05 : Vendor Accepted"/>
    <s v=""/>
    <d v="2023-04-11T00:00:00"/>
    <s v="(23/03/28)"/>
    <s v=""/>
    <s v=""/>
    <s v=""/>
    <d v="2023-04-14T00:00:00"/>
    <n v="2202"/>
    <s v="P3623-460319-002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3-02-01T12:44:5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93"/>
    <d v="2023-07-08T00:00:00"/>
    <d v="2023-01-31T00:00:00"/>
    <s v="Past"/>
    <n v="158"/>
    <m/>
    <n v="158"/>
    <n v="347916"/>
    <m/>
    <x v="2"/>
  </r>
  <r>
    <n v="120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70857"/>
    <s v="2nd"/>
    <x v="7"/>
    <d v="2023-10-16T00:00:00"/>
    <n v="810"/>
    <n v="1458"/>
    <s v="Ship"/>
    <s v="Ph3(Adj)"/>
    <s v=""/>
    <d v="2023-10-15T00:00:00"/>
    <s v=""/>
    <d v="2023-10-28T00:00:00"/>
    <s v=""/>
    <s v=""/>
    <s v=""/>
    <s v=""/>
    <d v="2023-02-16T00:00:00"/>
    <s v=""/>
    <n v="0"/>
    <s v=""/>
    <s v=""/>
    <s v=""/>
    <d v="2023-05-23T00:00:00"/>
    <s v="(23/06/20)"/>
    <s v=""/>
    <s v=""/>
    <d v="2023-02-16T00:00:00"/>
    <d v="2023-05-30T00:00:00"/>
    <n v="810"/>
    <s v="F3623-0005143716-002"/>
    <s v="05 : Vendor Accepted"/>
    <s v=""/>
    <s v=""/>
    <s v=""/>
    <s v=""/>
    <s v=""/>
    <d v="2023-02-16T00:00:00"/>
    <s v=""/>
    <n v="0"/>
    <s v=""/>
    <s v=""/>
    <s v=""/>
    <d v="2023-09-14T00:00:00"/>
    <s v="(23/09/14)_x000a_"/>
    <s v=""/>
    <s v=""/>
    <d v="2023-02-16T00:00:00"/>
    <s v=""/>
    <n v="0"/>
    <s v=""/>
    <s v=""/>
    <s v=""/>
    <d v="2023-09-26T00:00:00"/>
    <s v="(23/09/28)"/>
    <s v=""/>
    <s v=""/>
    <d v="2023-02-16T00:00:00"/>
    <s v=""/>
    <n v="0"/>
    <s v=""/>
    <s v=""/>
    <n v="36"/>
    <n v="18"/>
    <n v="18"/>
    <n v="24"/>
    <n v="0"/>
    <s v="Y"/>
    <s v="N"/>
    <s v=""/>
    <s v=""/>
    <s v="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93"/>
    <d v="2023-10-08T00:00:00"/>
    <d v="2023-09-14T00:00:00"/>
    <s v="Y"/>
    <n v="24"/>
    <m/>
    <n v="24"/>
    <n v="19440"/>
    <m/>
    <x v="3"/>
  </r>
  <r>
    <n v="120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62949"/>
    <s v="3rd"/>
    <x v="11"/>
    <d v="2023-11-27T00:00:00"/>
    <n v="1000"/>
    <n v="1800"/>
    <s v="Ship"/>
    <s v="Ph3(Adj)"/>
    <s v=""/>
    <d v="2023-12-09T00:00:00"/>
    <s v=""/>
    <d v="2023-12-09T00:00:00"/>
    <s v=""/>
    <s v=""/>
    <s v=""/>
    <s v=""/>
    <d v="2023-02-14T00:00:00"/>
    <s v=""/>
    <n v="0"/>
    <s v=""/>
    <s v=""/>
    <s v=""/>
    <d v="2023-06-23T00:00:00"/>
    <s v=""/>
    <d v="2023-06-23T00:00:00"/>
    <s v=""/>
    <d v="2023-04-06T00:00:00"/>
    <d v="2023-06-22T00:00:00"/>
    <n v="360"/>
    <s v="F3623-0005143716-003"/>
    <s v="05 : Vendor Accepted"/>
    <s v=""/>
    <s v=""/>
    <s v=""/>
    <s v=""/>
    <s v=""/>
    <d v="2023-02-14T00:00:00"/>
    <s v=""/>
    <n v="0"/>
    <s v=""/>
    <s v=""/>
    <s v=""/>
    <d v="2023-11-09T00:00:00"/>
    <s v="(23/11/09)_x000a_"/>
    <d v="2023-09-22T00:00:00"/>
    <s v=""/>
    <d v="2023-04-06T00:00:00"/>
    <s v=""/>
    <n v="0"/>
    <s v=""/>
    <s v=""/>
    <s v=""/>
    <d v="2023-11-21T00:00:00"/>
    <s v="(23/11/21)"/>
    <d v="2023-11-17T00:00:00"/>
    <s v=""/>
    <d v="2023-03-23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5T02:03:00"/>
    <s v="APIPRM223"/>
    <s v=""/>
    <s v="Automatic Planning"/>
    <d v="2023-06-26T19:36:17"/>
    <s v="plnprp20615bl01PrdplnSend"/>
    <s v=""/>
    <s v="Fix Flag Update"/>
    <x v="1"/>
    <x v="93"/>
    <d v="2023-12-02T00:00:00"/>
    <d v="2023-11-09T00:00:00"/>
    <s v="Y"/>
    <n v="23"/>
    <m/>
    <n v="23"/>
    <n v="23000"/>
    <m/>
    <x v="3"/>
  </r>
  <r>
    <n v="120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187364"/>
    <s v="1st"/>
    <x v="6"/>
    <d v="2023-05-01T00:00:00"/>
    <n v="1002"/>
    <n v="190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26T00:00:00"/>
    <n v="1000"/>
    <s v="F36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002"/>
    <s v="T3623-460320-002"/>
    <s v="05 : Vendor Accepted"/>
    <s v=""/>
    <d v="2023-04-11T00:00:00"/>
    <s v="23/03/07"/>
    <s v=""/>
    <s v=""/>
    <s v=""/>
    <d v="2023-04-14T00:00:00"/>
    <n v="1002"/>
    <s v="P3623-460320-002"/>
    <s v="05 : Vendor Accepted"/>
    <n v="36"/>
    <n v="18"/>
    <n v="18"/>
    <n v="24"/>
    <n v="0"/>
    <s v="Y"/>
    <s v="N"/>
    <s v=""/>
    <s v="Need the manual update  Fabric - 1/10"/>
    <s v="2023/07/08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158316"/>
    <m/>
    <x v="2"/>
  </r>
  <r>
    <n v="120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415212"/>
    <s v="2nd"/>
    <x v="6"/>
    <d v="2023-05-08T00:00:00"/>
    <n v="900"/>
    <n v="1710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3T00:00:00"/>
    <n v="900"/>
    <s v="T3623-460320-003"/>
    <s v="05 : Vendor Accepted"/>
    <s v=""/>
    <d v="2023-04-11T00:00:00"/>
    <s v=""/>
    <s v=""/>
    <s v=""/>
    <s v=""/>
    <d v="2023-04-14T00:00:00"/>
    <n v="900"/>
    <s v="P3623-460320-003"/>
    <s v="05 : Vendor Accepted"/>
    <n v="36"/>
    <n v="18"/>
    <n v="18"/>
    <n v="24"/>
    <n v="0"/>
    <s v="Y"/>
    <s v="N"/>
    <s v=""/>
    <s v=""/>
    <s v="2023/08/08"/>
    <n v="7"/>
    <n v="0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8-08T00:00:00"/>
    <d v="2023-03-14T00:00:00"/>
    <s v="Past"/>
    <n v="147"/>
    <m/>
    <n v="147"/>
    <n v="132300"/>
    <m/>
    <x v="2"/>
  </r>
  <r>
    <n v="120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4882410"/>
    <s v="3rd"/>
    <x v="4"/>
    <d v="2023-06-05T00:00:00"/>
    <n v="3996"/>
    <n v="7592"/>
    <s v="Ship"/>
    <s v="Ph1"/>
    <s v=""/>
    <d v="2023-07-15T00:00:00"/>
    <d v="2023-07-15T00:00:00"/>
    <d v="2023-07-15T00:00:00"/>
    <s v=""/>
    <s v=""/>
    <s v=""/>
    <s v=""/>
    <d v="2022-11-07T00:00:00"/>
    <s v=""/>
    <n v="0"/>
    <s v=""/>
    <s v=""/>
    <s v=""/>
    <d v="2023-01-10T00:00:00"/>
    <s v="22/12/27"/>
    <s v=""/>
    <s v=""/>
    <d v="2022-11-07T00:00:00"/>
    <d v="2023-01-05T00:00:00"/>
    <n v="4000"/>
    <s v="F3623-0005143417-002"/>
    <s v="05 : Vendor Accepted"/>
    <s v=""/>
    <s v=""/>
    <s v=""/>
    <s v=""/>
    <s v=""/>
    <d v="2022-11-07T00:00:00"/>
    <s v=""/>
    <n v="0"/>
    <s v=""/>
    <s v=""/>
    <s v=""/>
    <d v="2023-01-31T00:00:00"/>
    <s v="23/01/31_x000a_"/>
    <s v=""/>
    <s v=""/>
    <d v="2022-11-07T00:00:00"/>
    <d v="2023-01-27T00:00:00"/>
    <n v="3996"/>
    <s v="T3623-460320-001"/>
    <s v="05 : Vendor Accepted"/>
    <s v=""/>
    <d v="2023-04-11T00:00:00"/>
    <s v="23/03/07"/>
    <s v=""/>
    <s v=""/>
    <d v="2022-11-07T00:00:00"/>
    <d v="2023-04-14T00:00:00"/>
    <n v="3996"/>
    <s v="P3623-460320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631368"/>
    <m/>
    <x v="2"/>
  </r>
  <r>
    <n v="120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222413"/>
    <s v="4th"/>
    <x v="9"/>
    <d v="2023-09-04T00:00:00"/>
    <n v="960"/>
    <n v="1824"/>
    <s v="Ship"/>
    <s v="Ph2"/>
    <s v=""/>
    <d v="2023-10-20T00:00:00"/>
    <s v=""/>
    <d v="2023-09-15T00:00:00"/>
    <s v=""/>
    <s v=""/>
    <s v=""/>
    <s v=""/>
    <d v="2023-01-03T00:00:00"/>
    <s v=""/>
    <n v="0"/>
    <s v=""/>
    <s v=""/>
    <s v=""/>
    <d v="2023-01-31T00:00:00"/>
    <s v="23/01/31"/>
    <s v=""/>
    <s v=""/>
    <d v="2023-01-03T00:00:00"/>
    <d v="2023-01-26T00:00:00"/>
    <n v="1000"/>
    <s v="F3623-0005143417-003"/>
    <s v="05 : Vendor Accepted"/>
    <s v=""/>
    <s v=""/>
    <s v=""/>
    <s v=""/>
    <s v=""/>
    <d v="2023-01-03T00:00:00"/>
    <s v=""/>
    <n v="0"/>
    <s v=""/>
    <s v=""/>
    <s v=""/>
    <d v="2023-07-06T00:00:00"/>
    <s v="(23/06/13)_x000a_"/>
    <d v="2023-07-18T00:00:00"/>
    <s v=""/>
    <d v="2023-03-21T00:00:00"/>
    <d v="2023-07-06T00:00:00"/>
    <n v="960"/>
    <s v="T3623-460320-004"/>
    <s v="05 : Vendor Accepted"/>
    <s v=""/>
    <d v="2023-09-07T00:00:00"/>
    <s v="(23/09/05)"/>
    <d v="2023-08-15T00:00:00"/>
    <s v=""/>
    <d v="2023-03-21T00:00:00"/>
    <s v=""/>
    <n v="0"/>
    <s v=""/>
    <s v=""/>
    <n v="36"/>
    <n v="18"/>
    <n v="18"/>
    <n v="24"/>
    <n v="0"/>
    <s v="Y"/>
    <s v="N"/>
    <s v=""/>
    <s v=""/>
    <s v="2023/10/13"/>
    <n v="7"/>
    <n v="0"/>
    <s v="IN"/>
    <s v="IN"/>
    <s v="N"/>
    <d v="2023-01-03T23:45:07"/>
    <s v="APIPRM223"/>
    <s v=""/>
    <s v="Automatic Planning"/>
    <d v="2023-07-10T19:34:54"/>
    <s v="plnprp20615bl01PrdplnSend"/>
    <s v=""/>
    <s v="Fix Flag Update"/>
    <x v="1"/>
    <x v="94"/>
    <d v="2023-10-13T00:00:00"/>
    <d v="2023-07-06T00:00:00"/>
    <s v="Past"/>
    <n v="99"/>
    <m/>
    <n v="99"/>
    <n v="95040"/>
    <m/>
    <x v="2"/>
  </r>
  <r>
    <n v="120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s v=""/>
    <d v="2024-01-31T00:00:00"/>
    <d v="2024-02-29T00:00:00"/>
    <x v="6"/>
    <n v="85654854"/>
    <s v="5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06T00:00:00"/>
    <s v="23/06/06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5T00:00:00"/>
    <s v="(23/09/14)_x000a_"/>
    <d v="2023-09-15T00:00:00"/>
    <s v=""/>
    <d v="2023-06-04T00:00:00"/>
    <s v=""/>
    <n v="0"/>
    <s v=""/>
    <s v=""/>
    <s v=""/>
    <d v="2023-09-29T00:00:00"/>
    <s v="(23/09/28)"/>
    <d v="2023-09-29T00:00:00"/>
    <s v=""/>
    <d v="2023-05-24T00:00:00"/>
    <s v=""/>
    <n v="0"/>
    <s v=""/>
    <s v=""/>
    <n v="36"/>
    <n v="18"/>
    <n v="18"/>
    <n v="24"/>
    <n v="200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94"/>
    <d v="2023-10-16T00:00:00"/>
    <d v="2023-09-15T00:00:00"/>
    <s v="Y"/>
    <n v="31"/>
    <m/>
    <n v="31"/>
    <n v="0"/>
    <m/>
    <x v="0"/>
  </r>
  <r>
    <n v="120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363309"/>
    <s v="6th-1"/>
    <x v="7"/>
    <d v="2023-10-30T00:00:00"/>
    <n v="1800"/>
    <n v="3420"/>
    <s v="Ship"/>
    <s v="Ph3(Adj)"/>
    <s v=""/>
    <d v="2023-11-11T00:00:00"/>
    <s v=""/>
    <d v="2023-11-11T00:00:00"/>
    <s v=""/>
    <s v=""/>
    <s v=""/>
    <s v=""/>
    <d v="2023-02-14T00:00:00"/>
    <s v=""/>
    <n v="0"/>
    <s v=""/>
    <s v=""/>
    <s v=""/>
    <d v="2023-06-30T00:00:00"/>
    <s v="(23/07/25)"/>
    <d v="2023-06-30T00:00:00"/>
    <s v=""/>
    <d v="2023-03-23T00:00:00"/>
    <d v="2023-06-28T00:00:00"/>
    <n v="1800"/>
    <s v="F3623-0005143417-008"/>
    <s v="05 : Vendor Accepted"/>
    <s v=""/>
    <s v=""/>
    <s v=""/>
    <s v=""/>
    <s v=""/>
    <d v="2023-02-14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2-15T02:03:00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41400"/>
    <m/>
    <x v="3"/>
  </r>
  <r>
    <n v="120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NotPub"/>
    <s v=""/>
    <d v="2024-01-31T00:00:00"/>
    <d v="2024-02-29T00:00:00"/>
    <x v="6"/>
    <n v="85411669"/>
    <s v="6th-2"/>
    <x v="7"/>
    <d v="2023-10-30T00:00:00"/>
    <n v="800"/>
    <n v="1520"/>
    <s v="Ship"/>
    <s v="Ph3(Add)"/>
    <s v=""/>
    <d v="2023-11-11T00:00:00"/>
    <s v=""/>
    <d v="2023-11-11T00:00:00"/>
    <s v=""/>
    <s v=""/>
    <s v=""/>
    <s v=""/>
    <d v="2023-03-02T00:00:00"/>
    <s v=""/>
    <n v="0"/>
    <s v=""/>
    <s v=""/>
    <s v=""/>
    <d v="2023-06-30T00:00:00"/>
    <s v=""/>
    <d v="2023-06-30T00:00:00"/>
    <s v=""/>
    <d v="2023-03-23T00:00:00"/>
    <d v="2023-06-28T00:00:00"/>
    <n v="800"/>
    <s v="F3623-0005143417-009"/>
    <s v="05 : Vendor Accepted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3-02T23:35:39"/>
    <s v="APIPRM223"/>
    <s v=""/>
    <s v="Automatic Planning"/>
    <d v="2023-07-03T19:38:56"/>
    <s v="plnprp20615bl01PrdplnSend"/>
    <s v=""/>
    <s v="Fix Flag Update"/>
    <x v="0"/>
    <x v="94"/>
    <d v="2023-11-04T00:00:00"/>
    <s v=""/>
    <s v="Y"/>
    <s v=""/>
    <m/>
    <s v=""/>
    <s v=""/>
    <m/>
    <x v="1"/>
  </r>
  <r>
    <n v="121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5911382"/>
    <s v="1st"/>
    <x v="9"/>
    <d v="2023-09-04T00:00:00"/>
    <n v="5704"/>
    <n v="25668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5700"/>
    <s v="F0724-0005124940-001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5704"/>
    <s v="T0724-466769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9:59:07"/>
    <s v="01545626"/>
    <s v="SMITH Daniel[UQEU:UQEU Merchanding Planning (London Office)]"/>
    <s v="Update From PO"/>
    <x v="1"/>
    <x v="107"/>
    <d v="2023-10-06T00:00:00"/>
    <d v="2023-06-27T00:00:00"/>
    <s v="Past"/>
    <n v="101"/>
    <m/>
    <n v="101"/>
    <n v="576104"/>
    <m/>
    <x v="2"/>
  </r>
  <r>
    <n v="121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4"/>
    <s v="2nd"/>
    <x v="11"/>
    <d v="2023-11-13T00:00:00"/>
    <n v="2500"/>
    <n v="11250"/>
    <s v="Ship"/>
    <s v="Ph2"/>
    <s v=""/>
    <d v="2023-12-15T00:00:00"/>
    <s v=""/>
    <d v="2023-12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1-05T00:00:00"/>
    <s v=""/>
    <s v="Y"/>
    <s v=""/>
    <m/>
    <s v=""/>
    <s v=""/>
    <m/>
    <x v="2"/>
  </r>
  <r>
    <n v="121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3"/>
    <s v="3rd"/>
    <x v="12"/>
    <d v="2023-12-11T00:00:00"/>
    <n v="5000"/>
    <n v="2250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2-17T00:00:00"/>
    <s v=""/>
    <s v="Y"/>
    <s v=""/>
    <m/>
    <s v=""/>
    <s v=""/>
    <m/>
    <x v="3"/>
  </r>
  <r>
    <n v="121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2"/>
    <s v="4th"/>
    <x v="13"/>
    <d v="2024-01-08T00:00:00"/>
    <n v="5000"/>
    <n v="225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1-14T00:00:00"/>
    <s v=""/>
    <s v="Y"/>
    <s v=""/>
    <m/>
    <s v=""/>
    <s v=""/>
    <m/>
    <x v="3"/>
  </r>
  <r>
    <n v="121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1"/>
    <s v="5th"/>
    <x v="14"/>
    <d v="2024-02-05T00:00:00"/>
    <n v="4000"/>
    <n v="180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2/11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2-11T00:00:00"/>
    <s v=""/>
    <s v="Y"/>
    <s v=""/>
    <m/>
    <s v=""/>
    <s v=""/>
    <m/>
    <x v="3"/>
  </r>
  <r>
    <n v="121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33425"/>
    <s v="6th-1"/>
    <x v="15"/>
    <d v="2024-03-04T00:00:00"/>
    <n v="3000"/>
    <n v="135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7"/>
    <d v="2024-03-06T00:00:00"/>
    <s v=""/>
    <s v="Y"/>
    <s v=""/>
    <m/>
    <s v=""/>
    <s v=""/>
    <m/>
    <x v="3"/>
  </r>
  <r>
    <n v="121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NotPub"/>
    <s v=""/>
    <d v="2024-04-30T00:00:00"/>
    <d v="2024-06-30T00:00:00"/>
    <x v="9"/>
    <n v="86261789"/>
    <s v="6th-2"/>
    <x v="15"/>
    <d v="2024-03-04T00:00:00"/>
    <n v="2300"/>
    <n v="1035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7"/>
    <d v="2024-03-06T00:00:00"/>
    <s v=""/>
    <s v="Y"/>
    <s v=""/>
    <m/>
    <s v=""/>
    <s v=""/>
    <m/>
    <x v="1"/>
  </r>
  <r>
    <n v="121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5911670"/>
    <s v="1st"/>
    <x v="9"/>
    <d v="2023-09-04T00:00:00"/>
    <n v="1996"/>
    <n v="898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2000"/>
    <s v="F0724-0005124940-002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6T00:00:00"/>
    <n v="1996"/>
    <s v="T0724-466769-002"/>
    <s v="05 : Vendor Accept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6T13:56:27"/>
    <s v="01545626"/>
    <s v="SMITH Daniel[UQEU:UQEU Merchanding Planning (London Office)]"/>
    <s v="Update From PO"/>
    <x v="1"/>
    <x v="108"/>
    <d v="2023-10-06T00:00:00"/>
    <d v="2023-06-27T00:00:00"/>
    <s v="Past"/>
    <n v="101"/>
    <m/>
    <n v="101"/>
    <n v="201596"/>
    <m/>
    <x v="2"/>
  </r>
  <r>
    <n v="121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33426"/>
    <s v="2nd"/>
    <x v="11"/>
    <d v="2023-11-06T00:00:00"/>
    <n v="1500"/>
    <n v="67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8"/>
    <d v="2023-11-05T00:00:00"/>
    <s v=""/>
    <s v="Y"/>
    <s v=""/>
    <m/>
    <s v=""/>
    <s v=""/>
    <m/>
    <x v="2"/>
  </r>
  <r>
    <n v="121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6"/>
    <s v="3rd"/>
    <x v="12"/>
    <d v="2023-12-11T00:00:00"/>
    <n v="1500"/>
    <n v="675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3-12-17T00:00:00"/>
    <s v=""/>
    <s v="Y"/>
    <s v=""/>
    <m/>
    <s v=""/>
    <s v=""/>
    <m/>
    <x v="3"/>
  </r>
  <r>
    <n v="122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5"/>
    <s v="4th"/>
    <x v="13"/>
    <d v="2024-01-08T00:00:00"/>
    <n v="1500"/>
    <n v="675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4-01-14T00:00:00"/>
    <s v=""/>
    <s v="Y"/>
    <s v=""/>
    <m/>
    <s v=""/>
    <s v=""/>
    <m/>
    <x v="3"/>
  </r>
  <r>
    <n v="122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62048"/>
    <s v="5th"/>
    <x v="14"/>
    <d v="2024-02-12T00:00:00"/>
    <n v="1300"/>
    <n v="585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08"/>
    <d v="2024-02-18T00:00:00"/>
    <s v=""/>
    <s v="Y"/>
    <s v=""/>
    <m/>
    <s v=""/>
    <s v=""/>
    <m/>
    <x v="3"/>
  </r>
  <r>
    <n v="122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49"/>
    <s v="6th"/>
    <x v="14"/>
    <d v="2024-02-26T00:00:00"/>
    <n v="830"/>
    <n v="3735"/>
    <s v="Ship"/>
    <s v="Ph3(Add)"/>
    <s v=""/>
    <d v="2024-04-12T00:00:00"/>
    <s v=""/>
    <d v="2024-04-1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03T00:00:00"/>
    <s v=""/>
    <s v="Y"/>
    <s v=""/>
    <m/>
    <s v=""/>
    <s v=""/>
    <m/>
    <x v="1"/>
  </r>
  <r>
    <n v="122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50"/>
    <s v="7th"/>
    <x v="15"/>
    <d v="2024-03-11T00:00:00"/>
    <n v="870"/>
    <n v="3915"/>
    <s v="Ship"/>
    <s v="Ph3(Add)"/>
    <s v=""/>
    <d v="2024-04-26T00:00:00"/>
    <s v=""/>
    <d v="2024-04-2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17T00:00:00"/>
    <s v=""/>
    <s v="Y"/>
    <s v=""/>
    <m/>
    <s v=""/>
    <s v=""/>
    <m/>
    <x v="1"/>
  </r>
  <r>
    <n v="122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71"/>
    <s v="ｽｳｪｯﾄﾊﾟﾝﾂ(full)EC"/>
    <s v="34.9"/>
    <s v="07344H074G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1500"/>
    <n v="1500"/>
    <n v="0"/>
    <n v="0"/>
    <n v="0"/>
    <d v="2023-12-15T00:00:00"/>
    <s v="Pub"/>
    <d v="2023-07-10T00:00:00"/>
    <d v="2024-04-30T00:00:00"/>
    <d v="2024-06-30T00:00:00"/>
    <x v="9"/>
    <n v="85913143"/>
    <s v="1st"/>
    <x v="9"/>
    <d v="2023-09-04T00:00:00"/>
    <n v="1496"/>
    <n v="673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1500"/>
    <s v="F0724-0005124940-003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1496"/>
    <s v="T0724-466771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8:33:39"/>
    <s v="01545626"/>
    <s v="SMITH Daniel[UQEU:UQEU Merchanding Planning (London Office)]"/>
    <s v="Update From PO"/>
    <x v="1"/>
    <x v="109"/>
    <d v="2023-10-06T00:00:00"/>
    <d v="2023-06-27T00:00:00"/>
    <s v="Past"/>
    <n v="101"/>
    <m/>
    <n v="101"/>
    <n v="151096"/>
    <m/>
    <x v="2"/>
  </r>
  <r>
    <n v="122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5633883"/>
    <s v="1st"/>
    <x v="8"/>
    <d v="2023-07-03T00:00:00"/>
    <n v="1498"/>
    <n v="7939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498"/>
    <s v="T0724-465201-001"/>
    <s v="43 : Approval Not Required(Updated)"/>
    <s v=""/>
    <d v="2023-07-11T00:00:00"/>
    <s v="(23/07/04)"/>
    <s v=""/>
    <s v=""/>
    <d v="2023-05-18T00:00:00"/>
    <d v="2023-07-07T00:00:00"/>
    <n v="1498"/>
    <s v="P0724-465201-001"/>
    <s v="03 : Approved"/>
    <n v="10"/>
    <n v="12"/>
    <n v="10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0"/>
    <d v="2023-10-06T00:00:00"/>
    <s v=""/>
    <s v="Y"/>
    <s v=""/>
    <m/>
    <s v=""/>
    <s v=""/>
    <m/>
    <x v="2"/>
  </r>
  <r>
    <n v="122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8"/>
    <s v="2nd"/>
    <x v="11"/>
    <d v="2023-11-06T00:00:00"/>
    <n v="3500"/>
    <n v="185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3-11-05T00:00:00"/>
    <s v=""/>
    <s v="Y"/>
    <s v=""/>
    <m/>
    <s v=""/>
    <s v=""/>
    <m/>
    <x v="2"/>
  </r>
  <r>
    <n v="122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9"/>
    <s v="3rd"/>
    <x v="13"/>
    <d v="2024-01-01T00:00:00"/>
    <n v="3000"/>
    <n v="159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2024/01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1-06T00:00:00"/>
    <s v=""/>
    <s v="Y"/>
    <s v=""/>
    <m/>
    <s v=""/>
    <s v=""/>
    <m/>
    <x v="3"/>
  </r>
  <r>
    <n v="122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26918"/>
    <s v="4th"/>
    <x v="14"/>
    <d v="2024-02-05T00:00:00"/>
    <n v="2000"/>
    <n v="106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0"/>
    <n v="12"/>
    <n v="10"/>
    <n v="12"/>
    <n v="0"/>
    <s v="Y"/>
    <s v="N"/>
    <s v=""/>
    <s v=""/>
    <s v="2024/02/1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1T00:00:00"/>
    <s v=""/>
    <s v="Y"/>
    <s v=""/>
    <m/>
    <s v=""/>
    <s v=""/>
    <m/>
    <x v="3"/>
  </r>
  <r>
    <n v="122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20"/>
    <s v="5th"/>
    <x v="15"/>
    <d v="2024-03-04T00:00:00"/>
    <n v="2000"/>
    <n v="106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3-06T00:00:00"/>
    <s v=""/>
    <s v="Y"/>
    <s v=""/>
    <m/>
    <s v=""/>
    <s v=""/>
    <m/>
    <x v="3"/>
  </r>
  <r>
    <n v="123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5632505"/>
    <s v="1st"/>
    <x v="5"/>
    <d v="2023-08-07T00:00:00"/>
    <n v="1992"/>
    <n v="10558"/>
    <s v="Ship"/>
    <s v="Ph1"/>
    <s v="●"/>
    <d v="2023-11-15T00:00:00"/>
    <s v=""/>
    <d v="2023-11-24T00:00:00"/>
    <s v=""/>
    <s v=""/>
    <s v=""/>
    <s v=""/>
    <d v="2023-05-18T00:00:00"/>
    <s v=""/>
    <n v="0"/>
    <s v=""/>
    <s v=""/>
    <s v=""/>
    <d v="2023-06-20T00:00:00"/>
    <s v=""/>
    <s v=""/>
    <s v=""/>
    <d v="2023-05-18T00:00:00"/>
    <d v="2023-06-14T00:00:00"/>
    <n v="2600"/>
    <s v="F0724-0005124932-002"/>
    <s v="05 : Vendor Accepted"/>
    <s v=""/>
    <s v=""/>
    <s v=""/>
    <s v=""/>
    <s v=""/>
    <d v="2023-05-18T00:00:00"/>
    <s v=""/>
    <n v="0"/>
    <s v=""/>
    <s v=""/>
    <s v=""/>
    <d v="2023-06-27T00:00:00"/>
    <s v="(23/07/25)_x000a_"/>
    <s v=""/>
    <s v=""/>
    <d v="2023-05-18T00:00:00"/>
    <d v="2023-06-23T00:00:00"/>
    <n v="1992"/>
    <s v="T0724-465201-002"/>
    <s v="05 : Vendor Accepted"/>
    <s v=""/>
    <d v="2023-07-25T00:00:00"/>
    <s v="(23/08/01)"/>
    <s v=""/>
    <s v=""/>
    <d v="2023-05-18T00:00:00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10-06T00:00:00"/>
    <d v="2023-06-27T00:00:00"/>
    <s v="Past"/>
    <n v="101"/>
    <m/>
    <n v="101"/>
    <n v="201192"/>
    <m/>
    <x v="2"/>
  </r>
  <r>
    <n v="123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1"/>
    <s v="2nd"/>
    <x v="11"/>
    <d v="2023-11-06T00:00:00"/>
    <n v="2000"/>
    <n v="106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3-11-05T00:00:00"/>
    <s v=""/>
    <s v="Y"/>
    <s v=""/>
    <m/>
    <s v=""/>
    <s v=""/>
    <m/>
    <x v="2"/>
  </r>
  <r>
    <n v="123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25093"/>
    <s v="3rd"/>
    <x v="13"/>
    <d v="2024-01-08T00:00:00"/>
    <n v="2000"/>
    <n v="106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1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14T00:00:00"/>
    <s v=""/>
    <s v="Y"/>
    <s v=""/>
    <m/>
    <s v=""/>
    <s v=""/>
    <m/>
    <x v="3"/>
  </r>
  <r>
    <n v="123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2"/>
    <s v="4th"/>
    <x v="15"/>
    <d v="2024-03-04T00:00:00"/>
    <n v="2100"/>
    <n v="1113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4-03-06T00:00:00"/>
    <s v=""/>
    <s v="Y"/>
    <s v=""/>
    <m/>
    <s v=""/>
    <s v=""/>
    <m/>
    <x v="3"/>
  </r>
  <r>
    <n v="123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5606692"/>
    <s v="1st"/>
    <x v="8"/>
    <d v="2023-07-03T00:00:00"/>
    <n v="27876"/>
    <n v="10035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3T00:00:00"/>
    <n v="27876"/>
    <s v="T0724-465199-001"/>
    <s v="05 : Vendor Accepted"/>
    <s v=""/>
    <d v="2023-07-11T00:00:00"/>
    <s v="(23/07/04)"/>
    <s v=""/>
    <s v=""/>
    <s v=""/>
    <d v="2023-07-07T00:00:00"/>
    <n v="27876"/>
    <s v="P0724-465199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8T15:50:46"/>
    <s v="00691381"/>
    <s v="MORITA SHUN[FRSH:PDSH Production Planning](森田 峻)"/>
    <s v="Production Plan Excel"/>
    <d v="2023-07-07T19:51:50"/>
    <s v="00123614"/>
    <s v="IWAMOCHI Mitsuru[UQJP:Global Merchandising Planning Global](岩持 充)"/>
    <s v="Update From PO"/>
    <x v="1"/>
    <x v="112"/>
    <d v="2023-10-06T00:00:00"/>
    <d v="2023-05-30T00:00:00"/>
    <s v="Past"/>
    <n v="129"/>
    <m/>
    <n v="129"/>
    <n v="3596004"/>
    <m/>
    <x v="2"/>
  </r>
  <r>
    <n v="123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7"/>
    <s v="2nd"/>
    <x v="11"/>
    <d v="2023-11-06T00:00:00"/>
    <n v="20000"/>
    <n v="720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3-11-05T00:00:00"/>
    <s v=""/>
    <s v="Y"/>
    <s v=""/>
    <m/>
    <s v=""/>
    <s v=""/>
    <m/>
    <x v="2"/>
  </r>
  <r>
    <n v="123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41"/>
    <s v="3rd"/>
    <x v="12"/>
    <d v="2023-12-18T00:00:00"/>
    <n v="10000"/>
    <n v="36000"/>
    <s v="Ship"/>
    <s v="Ph3(Adj)"/>
    <s v=""/>
    <d v="2024-02-02T00:00:00"/>
    <s v=""/>
    <d v="2024-02-0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3/12/2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3-12-24T00:00:00"/>
    <s v=""/>
    <s v="Y"/>
    <s v=""/>
    <m/>
    <s v=""/>
    <s v=""/>
    <m/>
    <x v="3"/>
  </r>
  <r>
    <n v="123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196153"/>
    <s v="4th"/>
    <x v="13"/>
    <d v="2024-01-15T00:00:00"/>
    <n v="10000"/>
    <n v="36000"/>
    <s v="Ship"/>
    <s v="Ph3(Adj)"/>
    <s v=""/>
    <d v="2024-03-01T00:00:00"/>
    <s v=""/>
    <d v="2024-03-0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1-21T00:00:00"/>
    <s v=""/>
    <s v="Y"/>
    <s v=""/>
    <m/>
    <s v=""/>
    <s v=""/>
    <m/>
    <x v="3"/>
  </r>
  <r>
    <n v="123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39"/>
    <s v="5th"/>
    <x v="14"/>
    <d v="2024-02-12T00:00:00"/>
    <n v="10000"/>
    <n v="36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18T00:00:00"/>
    <s v=""/>
    <s v="Y"/>
    <s v=""/>
    <m/>
    <s v=""/>
    <s v=""/>
    <m/>
    <x v="3"/>
  </r>
  <r>
    <n v="123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8"/>
    <s v="6th"/>
    <x v="15"/>
    <d v="2024-03-04T00:00:00"/>
    <n v="10000"/>
    <n v="36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4-03-06T00:00:00"/>
    <s v=""/>
    <s v="Y"/>
    <s v=""/>
    <m/>
    <s v=""/>
    <s v=""/>
    <m/>
    <x v="3"/>
  </r>
  <r>
    <n v="124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NotPub"/>
    <s v=""/>
    <d v="2024-04-30T00:00:00"/>
    <d v="2024-06-30T00:00:00"/>
    <x v="9"/>
    <n v="86224838"/>
    <s v="7th"/>
    <x v="15"/>
    <d v="2024-03-11T00:00:00"/>
    <n v="12000"/>
    <n v="432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2"/>
    <d v="2024-03-17T00:00:00"/>
    <s v=""/>
    <s v="Y"/>
    <s v=""/>
    <m/>
    <s v=""/>
    <s v=""/>
    <m/>
    <x v="1"/>
  </r>
  <r>
    <n v="124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5606764"/>
    <s v="1st"/>
    <x v="5"/>
    <d v="2023-08-07T00:00:00"/>
    <n v="18060"/>
    <n v="650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14T00:00:00"/>
    <n v="18000"/>
    <s v="F0724-0005124932-001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14T00:00:00"/>
    <n v="18060"/>
    <s v="T0724-465199-002"/>
    <s v="05 : Vendor Accepted"/>
    <s v=""/>
    <d v="2023-07-18T00:00:00"/>
    <s v="(23/08/01)"/>
    <s v=""/>
    <s v=""/>
    <s v=""/>
    <s v=""/>
    <n v="0"/>
    <s v=""/>
    <s v=""/>
    <n v="12"/>
    <n v="12"/>
    <n v="12"/>
    <n v="12"/>
    <n v="0"/>
    <s v="Y"/>
    <s v="N"/>
    <s v=""/>
    <s v=""/>
    <s v="2023/10/06"/>
    <n v="7"/>
    <n v="33"/>
    <s v="IN"/>
    <s v="IN"/>
    <s v="N"/>
    <d v="2023-05-18T21:25:28"/>
    <s v="00691381"/>
    <s v="MORITA SHUN[FRSH:PDSH Production Planning](森田 峻)"/>
    <s v="Production Plan Excel"/>
    <d v="2023-07-07T10:23:05"/>
    <s v="00013020"/>
    <s v="OKUNO Yoshio[FRIN:Intimate, Cut and Sewn Apparel Production](奥野 義生)"/>
    <s v="Production Plan Excel"/>
    <x v="1"/>
    <x v="113"/>
    <d v="2023-10-06T00:00:00"/>
    <d v="2023-06-20T00:00:00"/>
    <s v="Past"/>
    <n v="108"/>
    <m/>
    <n v="108"/>
    <n v="1950480"/>
    <m/>
    <x v="2"/>
  </r>
  <r>
    <n v="124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s v=""/>
    <d v="2024-04-30T00:00:00"/>
    <d v="2024-06-30T00:00:00"/>
    <x v="9"/>
    <n v="86226401"/>
    <s v="2nd"/>
    <x v="11"/>
    <d v="2023-11-20T00:00:00"/>
    <n v="0"/>
    <n v="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(except Qty)"/>
    <s v="N"/>
    <s v=""/>
    <s v=""/>
    <s v=""/>
    <n v="7"/>
    <n v="33"/>
    <s v="IN"/>
    <s v="IN"/>
    <s v="N"/>
    <d v="2023-07-07T00:31:08"/>
    <s v="APIPRM223"/>
    <s v=""/>
    <s v="Automatic Planning"/>
    <d v="2023-07-11T23:30:45"/>
    <s v="APIPRM223"/>
    <s v=""/>
    <s v="Automatic Planning"/>
    <x v="1"/>
    <x v="113"/>
    <d v="2023-11-05T00:00:00"/>
    <s v=""/>
    <s v="Y"/>
    <s v=""/>
    <m/>
    <s v=""/>
    <s v=""/>
    <m/>
    <x v="2"/>
  </r>
  <r>
    <n v="124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26398"/>
    <s v="3rd"/>
    <x v="14"/>
    <d v="2024-02-12T00:00:00"/>
    <n v="5000"/>
    <n v="18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3"/>
    <d v="2024-02-18T00:00:00"/>
    <s v=""/>
    <s v="Y"/>
    <s v=""/>
    <m/>
    <s v=""/>
    <s v=""/>
    <m/>
    <x v="3"/>
  </r>
  <r>
    <n v="124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33409"/>
    <s v="4th"/>
    <x v="15"/>
    <d v="2024-03-04T00:00:00"/>
    <n v="4600"/>
    <n v="1656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3-06T00:00:00"/>
    <s v=""/>
    <s v="Y"/>
    <s v=""/>
    <m/>
    <s v=""/>
    <s v=""/>
    <m/>
    <x v="3"/>
  </r>
  <r>
    <n v="124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NotPub"/>
    <s v=""/>
    <d v="2024-04-30T00:00:00"/>
    <d v="2024-06-30T00:00:00"/>
    <x v="9"/>
    <n v="86226396"/>
    <s v="5th"/>
    <x v="15"/>
    <d v="2024-03-11T00:00:00"/>
    <n v="8000"/>
    <n v="288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3"/>
    <d v="2024-03-17T00:00:00"/>
    <s v=""/>
    <s v="Y"/>
    <s v=""/>
    <m/>
    <s v=""/>
    <s v=""/>
    <m/>
    <x v="1"/>
  </r>
  <r>
    <n v="124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5630393"/>
    <s v="1st"/>
    <x v="8"/>
    <d v="2023-07-03T00:00:00"/>
    <n v="11712"/>
    <n v="66758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1712"/>
    <s v="T0724-465200-001"/>
    <s v="05 : Vendor Accepted"/>
    <s v=""/>
    <d v="2023-07-11T00:00:00"/>
    <s v="(23/07/04)"/>
    <s v=""/>
    <s v=""/>
    <d v="2023-05-18T00:00:00"/>
    <d v="2023-07-07T00:00:00"/>
    <n v="11712"/>
    <s v="P0724-465200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4"/>
    <d v="2023-10-06T00:00:00"/>
    <s v=""/>
    <s v="Y"/>
    <s v=""/>
    <m/>
    <s v=""/>
    <s v=""/>
    <m/>
    <x v="2"/>
  </r>
  <r>
    <n v="124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6"/>
    <s v="2nd"/>
    <x v="11"/>
    <d v="2023-11-20T00:00:00"/>
    <n v="15000"/>
    <n v="85500"/>
    <s v="Ship"/>
    <s v="Ph2"/>
    <s v=""/>
    <d v="2023-12-15T00:00:00"/>
    <s v=""/>
    <d v="2024-01-0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3-11-05T00:00:00"/>
    <s v=""/>
    <s v="Y"/>
    <s v=""/>
    <m/>
    <s v=""/>
    <s v=""/>
    <m/>
    <x v="2"/>
  </r>
  <r>
    <n v="124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4"/>
    <s v="3rd"/>
    <x v="13"/>
    <d v="2024-01-15T00:00:00"/>
    <n v="12300"/>
    <n v="70110"/>
    <s v="Ship"/>
    <s v="Ph3(Adj)"/>
    <s v=""/>
    <d v="2024-03-01T00:00:00"/>
    <s v=""/>
    <d v="2024-03-0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21T00:00:00"/>
    <s v=""/>
    <s v="Y"/>
    <s v=""/>
    <m/>
    <s v=""/>
    <s v=""/>
    <m/>
    <x v="3"/>
  </r>
  <r>
    <n v="124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5"/>
    <s v="4th"/>
    <x v="13"/>
    <d v="2024-01-29T00:00:00"/>
    <n v="6800"/>
    <n v="3876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04T00:00:00"/>
    <s v=""/>
    <s v="Y"/>
    <s v=""/>
    <m/>
    <s v=""/>
    <s v=""/>
    <m/>
    <x v="3"/>
  </r>
  <r>
    <n v="125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3"/>
    <s v="5th-1"/>
    <x v="14"/>
    <d v="2024-02-12T00:00:00"/>
    <n v="11000"/>
    <n v="627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8T00:00:00"/>
    <s v=""/>
    <s v="Y"/>
    <s v=""/>
    <m/>
    <s v=""/>
    <s v=""/>
    <m/>
    <x v="3"/>
  </r>
  <r>
    <n v="125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6"/>
    <s v="5th-2"/>
    <x v="14"/>
    <d v="2024-02-12T00:00:00"/>
    <n v="4000"/>
    <n v="2280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18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18T00:00:00"/>
    <s v=""/>
    <s v="Y"/>
    <s v=""/>
    <m/>
    <s v=""/>
    <s v=""/>
    <m/>
    <x v="3"/>
  </r>
  <r>
    <n v="125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33413"/>
    <s v="6th"/>
    <x v="15"/>
    <d v="2024-03-04T00:00:00"/>
    <n v="11000"/>
    <n v="627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4-03-06T00:00:00"/>
    <s v=""/>
    <s v="Y"/>
    <s v=""/>
    <m/>
    <s v=""/>
    <s v=""/>
    <m/>
    <x v="3"/>
  </r>
  <r>
    <n v="125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NotPub"/>
    <s v=""/>
    <d v="2024-04-30T00:00:00"/>
    <d v="2024-06-30T00:00:00"/>
    <x v="9"/>
    <n v="86225931"/>
    <s v="7th"/>
    <x v="15"/>
    <d v="2024-03-04T00:00:00"/>
    <n v="10000"/>
    <n v="57000"/>
    <s v="Ship"/>
    <s v="Ph3(Add)"/>
    <s v=""/>
    <d v="2024-04-19T00:00:00"/>
    <s v=""/>
    <d v="2024-04-1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0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4"/>
    <d v="2024-03-10T00:00:00"/>
    <s v=""/>
    <s v="Y"/>
    <s v=""/>
    <m/>
    <s v=""/>
    <s v=""/>
    <m/>
    <x v="1"/>
  </r>
  <r>
    <n v="125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06738"/>
    <s v="1st"/>
    <x v="9"/>
    <d v="2023-09-04T00:00:00"/>
    <n v="4008"/>
    <n v="2284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1T00:00:00"/>
    <n v="4000"/>
    <s v="F0724-0005124932-003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3T00:00:00"/>
    <n v="4008"/>
    <s v="T0724-465200-002"/>
    <s v="05 : Vendor Accepted"/>
    <s v=""/>
    <d v="2023-07-25T00:00:00"/>
    <s v="(23/07/04)"/>
    <s v=""/>
    <s v=""/>
    <s v="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8T18:30:40"/>
    <s v="00691381"/>
    <s v="MORITA SHUN[FRSH:PDSH Production Planning](森田 峻)"/>
    <s v="Production Plan Excel"/>
    <d v="2023-07-03T08:49:13"/>
    <s v="00013020"/>
    <s v="OKUNO Yoshio[FRIN:Intimate, Cut and Sewn Apparel Production](奥野 義生)"/>
    <s v="Production Plan Excel"/>
    <x v="1"/>
    <x v="115"/>
    <d v="2023-10-06T00:00:00"/>
    <d v="2023-06-27T00:00:00"/>
    <s v="Past"/>
    <n v="101"/>
    <m/>
    <n v="101"/>
    <n v="404808"/>
    <m/>
    <x v="2"/>
  </r>
  <r>
    <n v="125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33106"/>
    <s v="2nd"/>
    <x v="7"/>
    <d v="2023-10-30T00:00:00"/>
    <n v="3000"/>
    <n v="17100"/>
    <s v="Ship"/>
    <s v="Ph2"/>
    <s v=""/>
    <d v="2023-12-15T00:00:00"/>
    <s v=""/>
    <d v="2023-12-15T00:00:00"/>
    <s v=""/>
    <s v=""/>
    <s v=""/>
    <s v=""/>
    <d v="2023-05-18T00:00:00"/>
    <s v=""/>
    <n v="0"/>
    <s v=""/>
    <s v=""/>
    <s v=""/>
    <d v="2023-07-11T00:00:00"/>
    <s v="(23/07/18)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d v="2023-07-25T00:00:00"/>
    <s v="(23/10/12)_x000a_"/>
    <s v=""/>
    <s v=""/>
    <d v="2023-05-18T00:00:00"/>
    <s v=""/>
    <n v="0"/>
    <s v=""/>
    <s v=""/>
    <s v=""/>
    <d v="2023-08-01T00:00:00"/>
    <s v="(23/10/24)"/>
    <s v=""/>
    <s v=""/>
    <d v="2023-05-18T00:00:00"/>
    <s v=""/>
    <n v="0"/>
    <s v=""/>
    <s v=""/>
    <n v="16"/>
    <n v="12"/>
    <n v="12"/>
    <n v="12"/>
    <n v="0"/>
    <s v="Y"/>
    <s v="N"/>
    <s v=""/>
    <s v=""/>
    <s v="2023/11/05"/>
    <n v="7"/>
    <n v="33"/>
    <s v="IN"/>
    <s v="IN"/>
    <s v="N"/>
    <d v="2023-05-19T00:51:39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5T00:00:00"/>
    <d v="2023-07-25T00:00:00"/>
    <s v="Y"/>
    <n v="103"/>
    <m/>
    <n v="103"/>
    <n v="309000"/>
    <m/>
    <x v="2"/>
  </r>
  <r>
    <n v="125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5"/>
    <s v="3rd"/>
    <x v="11"/>
    <d v="2023-11-06T00:00:00"/>
    <n v="4000"/>
    <n v="228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2023/12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3-12-06T00:00:00"/>
    <s v=""/>
    <s v="Y"/>
    <s v=""/>
    <m/>
    <s v=""/>
    <s v=""/>
    <m/>
    <x v="2"/>
  </r>
  <r>
    <n v="125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0"/>
    <s v="4th"/>
    <x v="13"/>
    <d v="2024-01-15T00:00:00"/>
    <n v="2700"/>
    <n v="15390"/>
    <s v="Ship"/>
    <s v="Ph3(Adj)"/>
    <s v=""/>
    <d v="2024-03-01T00:00:00"/>
    <s v=""/>
    <d v="2024-03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1/21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1-21T00:00:00"/>
    <s v=""/>
    <s v="Y"/>
    <s v=""/>
    <m/>
    <s v=""/>
    <s v=""/>
    <m/>
    <x v="3"/>
  </r>
  <r>
    <n v="125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1"/>
    <s v="5th"/>
    <x v="13"/>
    <d v="2024-01-29T00:00:00"/>
    <n v="3400"/>
    <n v="1938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2-04T00:00:00"/>
    <s v=""/>
    <s v="Y"/>
    <s v=""/>
    <m/>
    <s v=""/>
    <s v=""/>
    <m/>
    <x v="3"/>
  </r>
  <r>
    <n v="125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26730"/>
    <s v="6th"/>
    <x v="14"/>
    <d v="2024-02-12T00:00:00"/>
    <n v="3100"/>
    <n v="1767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5"/>
    <d v="2024-02-18T00:00:00"/>
    <s v=""/>
    <s v="Y"/>
    <s v=""/>
    <m/>
    <s v=""/>
    <s v=""/>
    <m/>
    <x v="3"/>
  </r>
  <r>
    <n v="126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6"/>
    <s v="7th-1"/>
    <x v="15"/>
    <d v="2024-03-04T00:00:00"/>
    <n v="3000"/>
    <n v="171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4-03-06T00:00:00"/>
    <s v=""/>
    <s v="Y"/>
    <s v=""/>
    <m/>
    <s v=""/>
    <s v=""/>
    <m/>
    <x v="3"/>
  </r>
  <r>
    <n v="126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NotPub"/>
    <s v=""/>
    <d v="2024-04-30T00:00:00"/>
    <d v="2024-06-30T00:00:00"/>
    <x v="9"/>
    <n v="86233417"/>
    <s v="7th-2"/>
    <x v="15"/>
    <d v="2024-03-04T00:00:00"/>
    <n v="5000"/>
    <n v="28500"/>
    <s v="Ship"/>
    <s v="Ph3(Add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5"/>
    <d v="2024-03-06T00:00:00"/>
    <s v=""/>
    <s v="Y"/>
    <s v=""/>
    <m/>
    <s v=""/>
    <s v=""/>
    <m/>
    <x v="1"/>
  </r>
  <r>
    <n v="126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574683"/>
    <s v="1st"/>
    <x v="5"/>
    <d v="2023-08-07T00:00:00"/>
    <n v="10008"/>
    <n v="2802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10000"/>
    <s v="F0724-0005122048-001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10008"/>
    <s v="T0724-466823-001"/>
    <s v="33 : Approval Not Required"/>
    <s v=""/>
    <d v="2023-07-11T00:00:00"/>
    <s v="(23/06/20)"/>
    <s v=""/>
    <s v=""/>
    <d v="2023-05-16T00:00:00"/>
    <d v="2023-07-07T00:00:00"/>
    <n v="10008"/>
    <s v="P0724-466823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6"/>
    <d v="2023-10-06T00:00:00"/>
    <d v="2023-06-27T00:00:00"/>
    <s v="Past"/>
    <n v="101"/>
    <m/>
    <n v="101"/>
    <n v="1010808"/>
    <m/>
    <x v="2"/>
  </r>
  <r>
    <n v="126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6233370"/>
    <s v="2nd"/>
    <x v="7"/>
    <d v="2023-10-02T00:00:00"/>
    <n v="5200"/>
    <n v="1456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6"/>
    <d v="2023-11-05T00:00:00"/>
    <s v=""/>
    <s v="Y"/>
    <s v=""/>
    <m/>
    <s v=""/>
    <s v=""/>
    <m/>
    <x v="2"/>
  </r>
  <r>
    <n v="126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80"/>
    <s v="3rd"/>
    <x v="11"/>
    <d v="2023-11-20T00:00:00"/>
    <n v="5000"/>
    <n v="14000"/>
    <s v="Ship"/>
    <s v="Ph3(Adj)"/>
    <s v=""/>
    <d v="2024-01-05T00:00:00"/>
    <s v=""/>
    <d v="2024-01-05T00:00:00"/>
    <s v=""/>
    <s v=""/>
    <s v=""/>
    <s v=""/>
    <d v="2023-05-25T00:00:00"/>
    <s v=""/>
    <n v="0"/>
    <s v=""/>
    <s v=""/>
    <s v=""/>
    <s v=""/>
    <s v="(23/08/2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02)_x000a_"/>
    <s v=""/>
    <s v=""/>
    <d v="2023-05-25T00:00:00"/>
    <s v=""/>
    <n v="0"/>
    <s v=""/>
    <s v=""/>
    <s v=""/>
    <s v=""/>
    <s v="(23/11/14)"/>
    <s v=""/>
    <s v=""/>
    <d v="2023-05-25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5-26T01:29:22"/>
    <s v="APIPRM223"/>
    <s v=""/>
    <s v="Automatic Planning"/>
    <d v="2023-07-04T19:45:30"/>
    <s v="plnprp20501bl02PrdPlnDLAnsIf"/>
    <s v=""/>
    <s v="DL Answered(SPL)"/>
    <x v="1"/>
    <x v="116"/>
    <d v="2023-11-26T00:00:00"/>
    <s v=""/>
    <s v="Y"/>
    <s v=""/>
    <m/>
    <s v=""/>
    <s v=""/>
    <m/>
    <x v="3"/>
  </r>
  <r>
    <n v="126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78"/>
    <s v="4th"/>
    <x v="13"/>
    <d v="2024-01-15T00:00:00"/>
    <n v="5000"/>
    <n v="14000"/>
    <s v="Ship"/>
    <s v="Ph3(Adj)"/>
    <s v=""/>
    <d v="2024-03-02T00:00:00"/>
    <s v=""/>
    <d v="2024-03-02T00:00:00"/>
    <s v=""/>
    <s v=""/>
    <s v=""/>
    <s v=""/>
    <d v="2023-05-25T00:00:00"/>
    <s v=""/>
    <n v="0"/>
    <s v=""/>
    <s v=""/>
    <s v=""/>
    <s v=""/>
    <s v="(23/10/26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1/02)_x000a_"/>
    <s v=""/>
    <s v=""/>
    <d v="2023-05-25T00:00:00"/>
    <s v=""/>
    <n v="0"/>
    <s v=""/>
    <s v=""/>
    <s v=""/>
    <s v=""/>
    <s v="(24/01/11)"/>
    <s v=""/>
    <s v=""/>
    <d v="2023-05-25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4-01-22T00:00:00"/>
    <s v=""/>
    <s v="Y"/>
    <s v=""/>
    <m/>
    <s v=""/>
    <s v=""/>
    <m/>
    <x v="3"/>
  </r>
  <r>
    <n v="126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851030"/>
    <s v="5th"/>
    <x v="14"/>
    <d v="2024-02-12T00:00:00"/>
    <n v="4000"/>
    <n v="1120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(23/11/22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25)_x000a_"/>
    <s v=""/>
    <s v=""/>
    <d v="2023-06-06T00:00:00"/>
    <s v=""/>
    <n v="0"/>
    <s v=""/>
    <s v=""/>
    <s v=""/>
    <s v=""/>
    <s v="(24/02/06)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22"/>
    <s v="APIPRM223"/>
    <s v=""/>
    <s v="Automatic Planning"/>
    <d v="2023-07-11T13:36:38"/>
    <s v="plnprp20501bl02PrdPlnDLAnsIf"/>
    <s v=""/>
    <s v="CHG000142154"/>
    <x v="1"/>
    <x v="116"/>
    <d v="2024-02-18T00:00:00"/>
    <s v=""/>
    <s v="Y"/>
    <s v=""/>
    <m/>
    <s v=""/>
    <s v=""/>
    <m/>
    <x v="3"/>
  </r>
  <r>
    <n v="126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8969"/>
    <s v="1st"/>
    <x v="5"/>
    <d v="2023-08-07T00:00:00"/>
    <n v="6024"/>
    <n v="1686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0_x000a_"/>
    <s v=""/>
    <s v=""/>
    <s v=""/>
    <s v=""/>
    <n v="0"/>
    <s v=""/>
    <s v=""/>
    <s v=""/>
    <d v="2023-07-11T00:00:00"/>
    <s v="23/06/20"/>
    <s v=""/>
    <s v=""/>
    <s v=""/>
    <s v=""/>
    <n v="0"/>
    <s v=""/>
    <s v="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7"/>
    <d v="2023-10-06T00:00:00"/>
    <d v="2023-06-27T00:00:00"/>
    <s v="Past"/>
    <n v="101"/>
    <m/>
    <n v="101"/>
    <n v="608424"/>
    <m/>
    <x v="2"/>
  </r>
  <r>
    <n v="126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s v=""/>
    <d v="2024-04-30T00:00:00"/>
    <d v="2024-06-30T00:00:00"/>
    <x v="9"/>
    <n v="8586901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7"/>
    <d v="2023-10-15T00:00:00"/>
    <d v="2023-06-13T00:00:00"/>
    <s v="Past"/>
    <n v="124"/>
    <m/>
    <n v="124"/>
    <n v="0"/>
    <m/>
    <x v="0"/>
  </r>
  <r>
    <n v="126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18"/>
    <s v="3rd"/>
    <x v="11"/>
    <d v="2023-11-06T00:00:00"/>
    <n v="3000"/>
    <n v="84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3-11-26T00:00:00"/>
    <s v=""/>
    <s v="Y"/>
    <s v=""/>
    <m/>
    <s v=""/>
    <s v=""/>
    <m/>
    <x v="3"/>
  </r>
  <r>
    <n v="127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20"/>
    <s v="4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04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4-01-22T00:00:00"/>
    <s v=""/>
    <s v="Y"/>
    <s v=""/>
    <m/>
    <s v=""/>
    <s v=""/>
    <m/>
    <x v="3"/>
  </r>
  <r>
    <n v="127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897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1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6823-003"/>
    <s v="05 : Vendor Accepted"/>
    <s v=""/>
    <d v="2023-07-11T00:00:00"/>
    <s v="23/06/20"/>
    <s v=""/>
    <s v=""/>
    <s v=""/>
    <d v="2023-07-07T00:00:00"/>
    <n v="3012"/>
    <s v="P0724-466823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8"/>
    <d v="2023-10-06T00:00:00"/>
    <d v="2023-06-27T00:00:00"/>
    <s v="Past"/>
    <n v="101"/>
    <m/>
    <n v="101"/>
    <n v="304212"/>
    <m/>
    <x v="2"/>
  </r>
  <r>
    <n v="127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s v=""/>
    <d v="2024-04-30T00:00:00"/>
    <d v="2024-06-30T00:00:00"/>
    <x v="9"/>
    <n v="8586902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8"/>
    <d v="2023-10-15T00:00:00"/>
    <d v="2023-06-13T00:00:00"/>
    <s v="Past"/>
    <n v="124"/>
    <m/>
    <n v="124"/>
    <n v="0"/>
    <m/>
    <x v="0"/>
  </r>
  <r>
    <n v="127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233372"/>
    <s v="3rd"/>
    <x v="7"/>
    <d v="2023-10-02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8"/>
    <d v="2023-11-05T00:00:00"/>
    <s v=""/>
    <s v="Y"/>
    <s v=""/>
    <m/>
    <s v=""/>
    <s v=""/>
    <m/>
    <x v="2"/>
  </r>
  <r>
    <n v="127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28"/>
    <s v="4th"/>
    <x v="11"/>
    <d v="2023-11-06T00:00:00"/>
    <n v="2000"/>
    <n v="56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29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8"/>
    <d v="2023-11-26T00:00:00"/>
    <s v=""/>
    <s v="Y"/>
    <s v=""/>
    <m/>
    <s v=""/>
    <s v=""/>
    <m/>
    <x v="3"/>
  </r>
  <r>
    <n v="127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30"/>
    <s v="5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1-22T00:00:00"/>
    <s v=""/>
    <s v="Y"/>
    <s v=""/>
    <m/>
    <s v=""/>
    <s v=""/>
    <m/>
    <x v="3"/>
  </r>
  <r>
    <n v="127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179740"/>
    <s v="6th"/>
    <x v="14"/>
    <d v="2024-02-12T00:00:00"/>
    <n v="800"/>
    <n v="2240"/>
    <s v="Ship"/>
    <s v="Ph3(Adj)"/>
    <s v=""/>
    <d v="2024-03-29T00:00:00"/>
    <s v=""/>
    <d v="2024-03-2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7-05T00:18:01"/>
    <s v="APIPRM223"/>
    <s v=""/>
    <s v="Automatic Planning"/>
    <d v="2023-07-11T13:36:38"/>
    <s v="00651092"/>
    <s v="KAWASAKI Kenta[FRIN:Production Planning](川﨑 健太)"/>
    <s v="CHG000142154"/>
    <x v="1"/>
    <x v="118"/>
    <d v="2024-02-18T00:00:00"/>
    <s v=""/>
    <s v="Y"/>
    <s v=""/>
    <m/>
    <s v=""/>
    <s v=""/>
    <m/>
    <x v="3"/>
  </r>
  <r>
    <n v="127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591142"/>
    <s v="1st"/>
    <x v="5"/>
    <d v="2023-08-07T00:00:00"/>
    <n v="6036"/>
    <n v="16901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5000"/>
    <s v="F0724-0005122048-002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6036"/>
    <s v="T0724-465496-001"/>
    <s v="15 : Vendor Accepted(Updated)"/>
    <s v=""/>
    <d v="2023-07-11T00:00:00"/>
    <s v="23/06/20"/>
    <s v=""/>
    <s v=""/>
    <d v="2023-05-16T00:00:00"/>
    <d v="2023-07-07T00:00:00"/>
    <n v="6036"/>
    <s v="P0724-465496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9"/>
    <d v="2023-10-06T00:00:00"/>
    <d v="2023-06-27T00:00:00"/>
    <s v="Past"/>
    <n v="101"/>
    <m/>
    <n v="101"/>
    <n v="609636"/>
    <m/>
    <x v="2"/>
  </r>
  <r>
    <n v="127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971969"/>
    <s v="2nd"/>
    <x v="7"/>
    <d v="2023-10-02T00:00:00"/>
    <n v="1000"/>
    <n v="2800"/>
    <s v="Ship"/>
    <s v="Ph2"/>
    <s v=""/>
    <d v="2023-12-15T00:00:00"/>
    <s v=""/>
    <d v="2023-11-24T00:00:00"/>
    <s v=""/>
    <s v=""/>
    <s v=""/>
    <s v=""/>
    <d v="2023-06-15T00:00:00"/>
    <s v=""/>
    <n v="0"/>
    <s v=""/>
    <s v=""/>
    <s v=""/>
    <d v="2023-06-22T00:00:00"/>
    <s v=""/>
    <s v=""/>
    <s v=""/>
    <d v="2023-06-15T00:00:00"/>
    <d v="2023-06-22T00:00:00"/>
    <n v="1000"/>
    <s v="F0724-0005122048-003"/>
    <s v="05 : Vendor Accepted"/>
    <s v=""/>
    <s v=""/>
    <s v=""/>
    <s v=""/>
    <s v=""/>
    <d v="2023-06-15T00:00:00"/>
    <s v=""/>
    <n v="0"/>
    <s v=""/>
    <s v=""/>
    <s v=""/>
    <s v="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19"/>
    <d v="2023-11-05T00:00:00"/>
    <s v=""/>
    <s v="Y"/>
    <s v=""/>
    <m/>
    <s v=""/>
    <s v=""/>
    <m/>
    <x v="2"/>
  </r>
  <r>
    <n v="127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4"/>
    <s v="3rd"/>
    <x v="11"/>
    <d v="2023-11-20T00:00:00"/>
    <n v="0"/>
    <n v="0"/>
    <s v="Ship"/>
    <s v="Ph3(Adj)"/>
    <s v=""/>
    <d v="2024-01-04T00:00:00"/>
    <s v=""/>
    <d v="2024-01-04T00:00:00"/>
    <s v=""/>
    <s v=""/>
    <s v=""/>
    <s v=""/>
    <d v="2023-06-06T00:00:00"/>
    <s v=""/>
    <n v="0"/>
    <s v=""/>
    <s v=""/>
    <s v=""/>
    <s v=""/>
    <s v="(23/08/29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1/02)_x000a_"/>
    <s v=""/>
    <s v=""/>
    <d v="2023-06-06T00:00:00"/>
    <s v=""/>
    <n v="0"/>
    <s v=""/>
    <s v=""/>
    <s v=""/>
    <s v=""/>
    <s v="(23/11/14)"/>
    <s v=""/>
    <s v=""/>
    <d v="2023-06-06T00:00:00"/>
    <s v=""/>
    <n v="0"/>
    <s v=""/>
    <s v=""/>
    <n v="24"/>
    <n v="12"/>
    <n v="12"/>
    <n v="24"/>
    <n v="0"/>
    <s v="Y"/>
    <s v="N"/>
    <s v=""/>
    <s v=""/>
    <s v="2023/11/25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3-11-25T00:00:00"/>
    <s v=""/>
    <s v="Y"/>
    <s v=""/>
    <m/>
    <s v=""/>
    <s v=""/>
    <m/>
    <x v="3"/>
  </r>
  <r>
    <n v="128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6232513"/>
    <s v="4th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19"/>
    <d v="2023-12-13T00:00:00"/>
    <s v=""/>
    <s v="Y"/>
    <s v=""/>
    <m/>
    <s v=""/>
    <s v=""/>
    <m/>
    <x v="3"/>
  </r>
  <r>
    <n v="128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3"/>
    <s v="5th"/>
    <x v="12"/>
    <d v="2023-12-18T00:00:00"/>
    <n v="0"/>
    <n v="0"/>
    <s v="Ship"/>
    <s v="Ph3(Adj)"/>
    <s v=""/>
    <d v="2024-02-01T00:00:00"/>
    <s v=""/>
    <d v="2024-02-0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12/23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3-12-23T00:00:00"/>
    <s v=""/>
    <s v="Y"/>
    <s v=""/>
    <m/>
    <s v=""/>
    <s v=""/>
    <m/>
    <x v="3"/>
  </r>
  <r>
    <n v="128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2"/>
    <s v="6th"/>
    <x v="13"/>
    <d v="2024-01-15T00:00:00"/>
    <n v="2000"/>
    <n v="5600"/>
    <s v="Ship"/>
    <s v="Ph3(Adj)"/>
    <s v=""/>
    <d v="2024-03-01T00:00:00"/>
    <s v=""/>
    <d v="2024-03-01T00:00:00"/>
    <s v=""/>
    <s v=""/>
    <s v=""/>
    <s v=""/>
    <d v="2023-06-06T00:00:00"/>
    <s v=""/>
    <n v="0"/>
    <s v=""/>
    <s v=""/>
    <s v=""/>
    <s v=""/>
    <s v="(23/10/25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2/28)_x000a_"/>
    <s v=""/>
    <s v=""/>
    <d v="2023-06-06T00:00:00"/>
    <s v=""/>
    <n v="0"/>
    <s v=""/>
    <s v=""/>
    <s v=""/>
    <s v=""/>
    <s v="(24/01/09)"/>
    <s v=""/>
    <s v=""/>
    <d v="2023-06-06T00:00:00"/>
    <s v=""/>
    <n v="0"/>
    <s v=""/>
    <s v=""/>
    <n v="24"/>
    <n v="12"/>
    <n v="12"/>
    <n v="24"/>
    <n v="0"/>
    <s v="Y"/>
    <s v="N"/>
    <s v=""/>
    <s v=""/>
    <s v="2024/01/21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1-21T00:00:00"/>
    <s v=""/>
    <s v="Y"/>
    <s v=""/>
    <m/>
    <s v=""/>
    <s v=""/>
    <m/>
    <x v="3"/>
  </r>
  <r>
    <n v="128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1"/>
    <s v="7th"/>
    <x v="14"/>
    <d v="2024-02-12T00:00:00"/>
    <n v="0"/>
    <n v="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8T00:00:00"/>
    <s v=""/>
    <s v="Y"/>
    <s v=""/>
    <m/>
    <s v=""/>
    <s v=""/>
    <m/>
    <x v="3"/>
  </r>
  <r>
    <n v="128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0"/>
    <s v="8th"/>
    <x v="15"/>
    <d v="2024-03-11T00:00:00"/>
    <n v="2000"/>
    <n v="5600"/>
    <s v="Ship"/>
    <s v="Ph3(Adj)"/>
    <s v=""/>
    <d v="2024-04-26T00:00:00"/>
    <s v=""/>
    <d v="2024-04-26T00:00:00"/>
    <s v=""/>
    <s v=""/>
    <s v=""/>
    <s v=""/>
    <d v="2023-06-06T00:00:00"/>
    <s v=""/>
    <n v="0"/>
    <s v=""/>
    <s v=""/>
    <s v=""/>
    <s v=""/>
    <s v="(23/12/20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22)_x000a_"/>
    <s v=""/>
    <s v=""/>
    <d v="2023-06-06T00:00:00"/>
    <s v=""/>
    <n v="0"/>
    <s v=""/>
    <s v=""/>
    <s v=""/>
    <s v=""/>
    <s v="(24/03/05)"/>
    <s v=""/>
    <s v=""/>
    <d v="2023-06-06T00:00:00"/>
    <s v=""/>
    <n v="0"/>
    <s v=""/>
    <s v=""/>
    <n v="24"/>
    <n v="12"/>
    <n v="12"/>
    <n v="24"/>
    <n v="0"/>
    <s v="Y"/>
    <s v="N"/>
    <s v=""/>
    <s v=""/>
    <s v="2024/03/17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3-17T00:00:00"/>
    <s v=""/>
    <s v="Y"/>
    <s v=""/>
    <m/>
    <s v=""/>
    <s v=""/>
    <m/>
    <x v="3"/>
  </r>
  <r>
    <n v="128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79"/>
    <s v="1st"/>
    <x v="5"/>
    <d v="2023-08-07T00:00:00"/>
    <n v="2988"/>
    <n v="8366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092034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2988"/>
    <s v="T0724-465496-002"/>
    <s v="15 : Vendor Accepted(Updated)"/>
    <s v=""/>
    <d v="2023-07-11T00:00:00"/>
    <s v=""/>
    <s v=""/>
    <s v=""/>
    <s v=""/>
    <d v="2023-07-07T00:00:00"/>
    <n v="2988"/>
    <s v="P0724-465496-002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0"/>
    <d v="2023-10-06T00:00:00"/>
    <d v="2023-06-27T00:00:00"/>
    <s v="Past"/>
    <n v="101"/>
    <m/>
    <n v="101"/>
    <n v="301788"/>
    <m/>
    <x v="2"/>
  </r>
  <r>
    <n v="128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88"/>
    <s v="2nd"/>
    <x v="7"/>
    <d v="2023-10-02T00:00:00"/>
    <n v="2500"/>
    <n v="70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092034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0"/>
    <d v="2023-11-05T00:00:00"/>
    <s v=""/>
    <s v="Y"/>
    <s v=""/>
    <m/>
    <s v=""/>
    <s v=""/>
    <m/>
    <x v="2"/>
  </r>
  <r>
    <n v="128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232812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0"/>
    <d v="2023-12-13T00:00:00"/>
    <s v=""/>
    <s v="Y"/>
    <s v=""/>
    <m/>
    <s v=""/>
    <s v=""/>
    <m/>
    <x v="3"/>
  </r>
  <r>
    <n v="128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108737"/>
    <s v="4th"/>
    <x v="14"/>
    <d v="2024-02-05T00:00:00"/>
    <n v="1800"/>
    <n v="50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2/19"/>
    <n v="7"/>
    <n v="33"/>
    <s v="IN"/>
    <s v="IN"/>
    <s v="N"/>
    <d v="2023-06-26T12:51:09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0"/>
    <d v="2024-02-19T00:00:00"/>
    <s v=""/>
    <s v="Y"/>
    <s v=""/>
    <m/>
    <s v=""/>
    <s v=""/>
    <m/>
    <x v="3"/>
  </r>
  <r>
    <n v="128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8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5496-003"/>
    <s v="15 : Vendor Accepted(Updated)"/>
    <s v=""/>
    <d v="2023-07-11T00:00:00"/>
    <s v=""/>
    <s v=""/>
    <s v=""/>
    <s v=""/>
    <d v="2023-07-07T00:00:00"/>
    <n v="3012"/>
    <s v="P0724-465496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1"/>
    <d v="2023-10-06T00:00:00"/>
    <d v="2023-06-27T00:00:00"/>
    <s v="Past"/>
    <n v="101"/>
    <m/>
    <n v="101"/>
    <n v="304212"/>
    <m/>
    <x v="2"/>
  </r>
  <r>
    <n v="129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99"/>
    <s v="2nd"/>
    <x v="7"/>
    <d v="2023-10-02T00:00:00"/>
    <n v="4000"/>
    <n v="112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140585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1"/>
    <d v="2023-11-05T00:00:00"/>
    <s v=""/>
    <s v="Y"/>
    <s v=""/>
    <m/>
    <s v=""/>
    <s v=""/>
    <m/>
    <x v="2"/>
  </r>
  <r>
    <n v="129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232854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1"/>
    <d v="2023-12-13T00:00:00"/>
    <s v=""/>
    <s v="Y"/>
    <s v=""/>
    <m/>
    <s v=""/>
    <s v=""/>
    <m/>
    <x v="3"/>
  </r>
  <r>
    <n v="129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108739"/>
    <s v="4th"/>
    <x v="13"/>
    <d v="2024-01-01T00:00:00"/>
    <n v="2200"/>
    <n v="616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1/19"/>
    <n v="7"/>
    <n v="33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1-19T00:00:00"/>
    <s v=""/>
    <s v="Y"/>
    <s v=""/>
    <m/>
    <s v=""/>
    <s v=""/>
    <m/>
    <x v="3"/>
  </r>
  <r>
    <n v="129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5899470"/>
    <s v="1st"/>
    <x v="7"/>
    <d v="2023-10-02T00:00:00"/>
    <n v="17568"/>
    <n v="42163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17200"/>
    <s v="F08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7568"/>
    <s v="T0824-465752-001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1-01T00:00:00"/>
    <d v="2023-07-07T00:00:00"/>
    <s v="Past"/>
    <n v="117"/>
    <m/>
    <n v="117"/>
    <n v="2055456"/>
    <m/>
    <x v="2"/>
  </r>
  <r>
    <n v="129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4"/>
    <s v="2nd"/>
    <x v="11"/>
    <d v="2023-11-06T00:00:00"/>
    <n v="3200"/>
    <n v="768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12T00:00:00"/>
    <s v="_x000a_"/>
    <d v="2023-09-12T00:00:00"/>
    <s v=""/>
    <d v="2023-07-11T00:00:00"/>
    <s v=""/>
    <n v="0"/>
    <s v=""/>
    <s v=""/>
    <s v=""/>
    <d v="2023-10-17T00:00:00"/>
    <s v=""/>
    <d v="2023-10-17T00:00:00"/>
    <s v=""/>
    <d v="2023-07-11T00:00:00"/>
    <s v=""/>
    <n v="0"/>
    <s v=""/>
    <s v=""/>
    <n v="36"/>
    <n v="12"/>
    <n v="12"/>
    <n v="24"/>
    <n v="0"/>
    <s v="Y"/>
    <s v="N"/>
    <s v=""/>
    <s v=""/>
    <s v="2023/11/30"/>
    <n v="7"/>
    <n v="12"/>
    <s v="IN"/>
    <s v="IN"/>
    <s v="N"/>
    <d v="2023-07-09T16:20:26"/>
    <s v="00651092"/>
    <s v="KAWASAKI Kenta[FRIN:Production Planning](川﨑 健太)"/>
    <s v="Production Plan Excel"/>
    <d v="2023-07-09T16:30:40"/>
    <s v="plnprp20615bl01PrdplnSend"/>
    <s v=""/>
    <s v="Fix Flag Update"/>
    <x v="1"/>
    <x v="122"/>
    <d v="2023-11-26T00:00:00"/>
    <d v="2023-09-12T00:00:00"/>
    <s v="Y"/>
    <n v="75"/>
    <m/>
    <n v="75"/>
    <n v="240000"/>
    <m/>
    <x v="2"/>
  </r>
  <r>
    <n v="129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8"/>
    <s v="3rd"/>
    <x v="13"/>
    <d v="2024-01-15T00:00:00"/>
    <n v="3000"/>
    <n v="7200"/>
    <s v="Ship"/>
    <s v="Ph3(Adj)"/>
    <s v=""/>
    <d v="2024-02-03T00:00:00"/>
    <s v=""/>
    <d v="2024-02-03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15T00:00:00"/>
    <d v="2023-12-15T00:00:00"/>
    <s v="Y"/>
    <n v="31"/>
    <m/>
    <n v="31"/>
    <n v="93000"/>
    <m/>
    <x v="3"/>
  </r>
  <r>
    <n v="129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7"/>
    <s v="4th-1"/>
    <x v="14"/>
    <d v="2024-02-12T00:00:00"/>
    <n v="3000"/>
    <n v="7200"/>
    <s v="Ship"/>
    <s v="Ph3(Adj)"/>
    <s v=""/>
    <d v="2024-03-02T00:00:00"/>
    <s v=""/>
    <d v="2024-03-02T00:00:00"/>
    <s v=""/>
    <s v=""/>
    <s v=""/>
    <s v=""/>
    <d v="2023-07-06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12T00:00:00"/>
    <d v="2024-01-12T00:00:00"/>
    <s v="Y"/>
    <n v="31"/>
    <m/>
    <n v="31"/>
    <n v="93000"/>
    <m/>
    <x v="3"/>
  </r>
  <r>
    <n v="129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6"/>
    <s v="4th-2"/>
    <x v="14"/>
    <d v="2024-02-12T00:00:00"/>
    <n v="580"/>
    <n v="1392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12T00:00:00"/>
    <d v="2024-01-12T00:00:00"/>
    <s v="Y"/>
    <n v="31"/>
    <m/>
    <n v="31"/>
    <n v="17980"/>
    <m/>
    <x v="3"/>
  </r>
  <r>
    <n v="129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7"/>
    <s v="5th"/>
    <x v="14"/>
    <d v="2024-02-26T00:00:00"/>
    <n v="2700"/>
    <n v="648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64800"/>
    <m/>
    <x v="3"/>
  </r>
  <r>
    <n v="129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9"/>
    <s v="6th-1"/>
    <x v="15"/>
    <d v="2024-03-11T00:00:00"/>
    <n v="2700"/>
    <n v="648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3-11T00:00:00"/>
    <d v="2024-02-23T00:00:00"/>
    <s v="Y"/>
    <n v="17"/>
    <m/>
    <n v="17"/>
    <n v="45900"/>
    <m/>
    <x v="3"/>
  </r>
  <r>
    <n v="130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08"/>
    <s v="6th-2"/>
    <x v="15"/>
    <d v="2024-03-11T00:00:00"/>
    <n v="2000"/>
    <n v="4800"/>
    <s v="Ship"/>
    <s v="Ph3(Add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11T00:00:00"/>
    <s v=""/>
    <s v="Y"/>
    <s v=""/>
    <m/>
    <s v=""/>
    <s v=""/>
    <m/>
    <x v="1"/>
  </r>
  <r>
    <n v="130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5"/>
    <s v="7th-1"/>
    <x v="16"/>
    <d v="2024-04-01T00:00:00"/>
    <n v="2500"/>
    <n v="6000"/>
    <s v="Ship"/>
    <s v="Ph3(Adj)"/>
    <s v=""/>
    <d v="2024-04-15T00:00:00"/>
    <s v=""/>
    <s v=""/>
    <s v=""/>
    <s v=""/>
    <s v=""/>
    <s v=""/>
    <s v="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15T00:00:00"/>
    <s v=""/>
    <d v="2024-03-15T00:00:00"/>
    <s v=""/>
    <d v="2023-07-11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3-27T00:00:00"/>
    <d v="2024-02-23T00:00:00"/>
    <s v="Y"/>
    <n v="33"/>
    <m/>
    <n v="33"/>
    <n v="82500"/>
    <m/>
    <x v="3"/>
  </r>
  <r>
    <n v="130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10"/>
    <s v="7th-2"/>
    <x v="16"/>
    <d v="2024-04-01T00:00:00"/>
    <n v="1300"/>
    <n v="312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27T00:00:00"/>
    <s v=""/>
    <s v="Y"/>
    <s v=""/>
    <m/>
    <s v=""/>
    <s v=""/>
    <m/>
    <x v="1"/>
  </r>
  <r>
    <n v="130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5899494"/>
    <s v="1st"/>
    <x v="7"/>
    <d v="2023-10-02T00:00:00"/>
    <n v="2016"/>
    <n v="4838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2000"/>
    <s v="F08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2016"/>
    <s v="T0824-465752-002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1-01T00:00:00"/>
    <d v="2023-07-07T00:00:00"/>
    <s v="Past"/>
    <n v="117"/>
    <m/>
    <n v="117"/>
    <n v="235872"/>
    <m/>
    <x v="2"/>
  </r>
  <r>
    <n v="130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8"/>
    <s v="2nd"/>
    <x v="11"/>
    <d v="2023-11-20T00:00:00"/>
    <n v="4800"/>
    <n v="11520"/>
    <s v="Ship"/>
    <s v="Ph3(Adj)"/>
    <s v=""/>
    <d v="2023-12-10T00:00:00"/>
    <s v=""/>
    <d v="2023-12-10T00:00:00"/>
    <s v=""/>
    <s v=""/>
    <s v=""/>
    <s v=""/>
    <d v="2023-07-11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1-21T00:00:00"/>
    <d v="2023-10-06T00:00:00"/>
    <s v="Y"/>
    <n v="46"/>
    <m/>
    <n v="46"/>
    <n v="220800"/>
    <m/>
    <x v="3"/>
  </r>
  <r>
    <n v="130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9"/>
    <s v="3rd"/>
    <x v="12"/>
    <d v="2023-12-04T00:00:00"/>
    <n v="1400"/>
    <n v="3360"/>
    <s v="Ship"/>
    <s v="Ph3(Adj)"/>
    <s v=""/>
    <d v="2023-12-23T00:00:00"/>
    <s v=""/>
    <d v="2023-12-23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04T00:00:00"/>
    <d v="2023-11-10T00:00:00"/>
    <s v="Y"/>
    <n v="24"/>
    <m/>
    <n v="24"/>
    <n v="33600"/>
    <m/>
    <x v="3"/>
  </r>
  <r>
    <n v="130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0"/>
    <s v="4th"/>
    <x v="12"/>
    <d v="2023-12-18T00:00:00"/>
    <n v="1200"/>
    <n v="2880"/>
    <s v="Ship"/>
    <s v="Ph3(Adj)"/>
    <s v=""/>
    <d v="2024-01-06T00:00:00"/>
    <s v=""/>
    <d v="2024-01-06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08T00:00:00"/>
    <s v=""/>
    <d v="2023-12-08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18T00:00:00"/>
    <d v="2023-11-10T00:00:00"/>
    <s v="Y"/>
    <n v="38"/>
    <m/>
    <n v="38"/>
    <n v="45600"/>
    <m/>
    <x v="3"/>
  </r>
  <r>
    <n v="130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1"/>
    <s v="5th"/>
    <x v="13"/>
    <d v="2024-01-01T00:00:00"/>
    <n v="1200"/>
    <n v="2880"/>
    <s v="Ship"/>
    <s v="Ph3(Adj)"/>
    <s v=""/>
    <d v="2024-01-20T00:00:00"/>
    <s v=""/>
    <d v="2024-01-20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01T00:00:00"/>
    <d v="2023-12-15T00:00:00"/>
    <s v="Y"/>
    <n v="17"/>
    <m/>
    <n v="17"/>
    <n v="20400"/>
    <m/>
    <x v="3"/>
  </r>
  <r>
    <n v="130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2"/>
    <s v="6th"/>
    <x v="13"/>
    <d v="2024-01-15T00:00:00"/>
    <n v="1300"/>
    <n v="3120"/>
    <s v="Ship"/>
    <s v="Ph3(Adj)"/>
    <s v=""/>
    <d v="2024-02-03T00:00:00"/>
    <s v=""/>
    <d v="2024-02-03T00:00:00"/>
    <s v=""/>
    <s v=""/>
    <s v=""/>
    <s v=""/>
    <d v="2023-07-11T00:00:00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15T00:00:00"/>
    <d v="2023-12-15T00:00:00"/>
    <s v="Y"/>
    <n v="31"/>
    <m/>
    <n v="31"/>
    <n v="40300"/>
    <m/>
    <x v="3"/>
  </r>
  <r>
    <n v="130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3"/>
    <s v="7th"/>
    <x v="13"/>
    <d v="2024-01-29T00:00:00"/>
    <n v="1500"/>
    <n v="3600"/>
    <s v="Ship"/>
    <s v="Ph3(Adj)"/>
    <s v=""/>
    <d v="2024-02-18T00:00:00"/>
    <s v=""/>
    <d v="2024-02-18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19T00:00:00"/>
    <s v=""/>
    <d v="2024-01-19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30T00:00:00"/>
    <d v="2024-01-12T00:00:00"/>
    <s v="Y"/>
    <n v="18"/>
    <m/>
    <n v="18"/>
    <n v="27000"/>
    <m/>
    <x v="3"/>
  </r>
  <r>
    <n v="131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4"/>
    <s v="8th"/>
    <x v="14"/>
    <d v="2024-02-12T00:00:00"/>
    <n v="1700"/>
    <n v="4080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12T00:00:00"/>
    <d v="2024-01-12T00:00:00"/>
    <s v="Y"/>
    <n v="31"/>
    <m/>
    <n v="31"/>
    <n v="52700"/>
    <m/>
    <x v="3"/>
  </r>
  <r>
    <n v="131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5"/>
    <s v="9th"/>
    <x v="14"/>
    <d v="2024-02-26T00:00:00"/>
    <n v="1400"/>
    <n v="336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26T00:00:00"/>
    <d v="2024-02-02T00:00:00"/>
    <s v="Y"/>
    <n v="24"/>
    <m/>
    <n v="24"/>
    <n v="33600"/>
    <m/>
    <x v="3"/>
  </r>
  <r>
    <n v="131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6"/>
    <s v="10th"/>
    <x v="15"/>
    <d v="2024-03-11T00:00:00"/>
    <n v="1400"/>
    <n v="336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3-11T00:00:00"/>
    <d v="2024-02-23T00:00:00"/>
    <s v="Y"/>
    <n v="17"/>
    <m/>
    <n v="17"/>
    <n v="23800"/>
    <m/>
    <x v="3"/>
  </r>
  <r>
    <n v="131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NotPub"/>
    <s v=""/>
    <d v="2024-05-31T00:00:00"/>
    <d v="2024-06-30T00:00:00"/>
    <x v="9"/>
    <n v="86216756"/>
    <s v="11th"/>
    <x v="15"/>
    <d v="2024-03-11T00:00:00"/>
    <n v="2000"/>
    <n v="4800"/>
    <s v="Ship"/>
    <s v="Ph3(Add)"/>
    <s v=""/>
    <d v="2024-04-05T00:00:00"/>
    <s v=""/>
    <d v="2024-04-05T00:00:00"/>
    <s v=""/>
    <s v=""/>
    <s v=""/>
    <s v=""/>
    <d v="2023-07-06T00:00:00"/>
    <s v=""/>
    <n v="0"/>
    <s v=""/>
    <s v=""/>
    <s v=""/>
    <d v="2023-12-29T00:00:00"/>
    <s v=""/>
    <d v="2023-12-29T00:00:00"/>
    <s v=""/>
    <d v="2023-07-06T00:00:00"/>
    <s v=""/>
    <n v="0"/>
    <s v=""/>
    <s v=""/>
    <d v="2023-12-15T00:00:00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6"/>
    <n v="12"/>
    <n v="12"/>
    <n v="24"/>
    <n v="0"/>
    <s v="Y"/>
    <s v="N"/>
    <s v=""/>
    <s v=""/>
    <s v="2024/03/17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17T00:00:00"/>
    <s v=""/>
    <s v="Y"/>
    <s v=""/>
    <m/>
    <s v=""/>
    <s v=""/>
    <m/>
    <x v="1"/>
  </r>
  <r>
    <n v="131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4226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2"/>
    <d v="2023-11-04T00:00:00"/>
    <d v="2023-10-06T00:00:00"/>
    <s v="Y"/>
    <n v="29"/>
    <m/>
    <n v="29"/>
    <n v="139200"/>
    <m/>
    <x v="3"/>
  </r>
  <r>
    <n v="131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5899484"/>
    <s v="2nd"/>
    <x v="11"/>
    <d v="2023-11-06T00:00:00"/>
    <n v="19704"/>
    <n v="47290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21000"/>
    <s v="F12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9704"/>
    <s v="T1224-465752-001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0-09T00:00:00"/>
    <d v="2023-07-07T00:00:00"/>
    <s v="Past"/>
    <n v="94"/>
    <m/>
    <n v="94"/>
    <n v="1852176"/>
    <m/>
    <x v="2"/>
  </r>
  <r>
    <n v="131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125246"/>
    <s v="3rd"/>
    <x v="12"/>
    <d v="2023-12-04T00:00:00"/>
    <n v="6000"/>
    <n v="14400"/>
    <s v="Ship"/>
    <s v="Ph3(Adj)"/>
    <s v=""/>
    <d v="2024-01-10T00:00:00"/>
    <s v=""/>
    <d v="2024-01-10T00:00:00"/>
    <s v=""/>
    <s v=""/>
    <s v=""/>
    <s v=""/>
    <d v="2023-06-27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6-27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6-27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28T00:12:56"/>
    <s v="APIPRM223"/>
    <s v=""/>
    <s v="Automatic Planning"/>
    <d v="2023-07-11T13:36:38"/>
    <s v="APIPRM223"/>
    <s v=""/>
    <s v="CHG000142154"/>
    <x v="1"/>
    <x v="122"/>
    <d v="2023-12-04T00:00:00"/>
    <d v="2023-11-10T00:00:00"/>
    <s v="Y"/>
    <n v="24"/>
    <m/>
    <n v="24"/>
    <n v="144000"/>
    <m/>
    <x v="3"/>
  </r>
  <r>
    <n v="1317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15266"/>
    <s v="4th"/>
    <x v="13"/>
    <d v="2024-01-08T00:00:00"/>
    <n v="4000"/>
    <n v="9600"/>
    <s v="Ship"/>
    <s v="Ph3(Adj)"/>
    <s v=""/>
    <d v="2024-02-14T00:00:00"/>
    <s v=""/>
    <d v="2024-02-14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09T17:51:49"/>
    <s v="APIPRM223"/>
    <s v=""/>
    <s v="Automatic Planning"/>
    <x v="1"/>
    <x v="122"/>
    <d v="2024-01-08T00:00:00"/>
    <d v="2023-12-15T00:00:00"/>
    <s v="Y"/>
    <n v="24"/>
    <m/>
    <n v="24"/>
    <n v="96000"/>
    <m/>
    <x v="3"/>
  </r>
  <r>
    <n v="1318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6"/>
    <s v="5th"/>
    <x v="14"/>
    <d v="2024-02-05T00:00:00"/>
    <n v="4000"/>
    <n v="9600"/>
    <s v="Ship"/>
    <s v="Ph3(Adj)"/>
    <s v=""/>
    <d v="2024-03-15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07T00:00:00"/>
    <d v="2024-01-12T00:00:00"/>
    <s v="Y"/>
    <n v="26"/>
    <m/>
    <n v="26"/>
    <n v="104000"/>
    <m/>
    <x v="3"/>
  </r>
  <r>
    <n v="1319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7"/>
    <s v="6th-1"/>
    <x v="15"/>
    <d v="2024-03-04T00:00:00"/>
    <n v="4000"/>
    <n v="96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22T00:00:00"/>
    <d v="2024-02-02T00:00:00"/>
    <s v="Y"/>
    <n v="20"/>
    <m/>
    <n v="20"/>
    <n v="80000"/>
    <m/>
    <x v="3"/>
  </r>
  <r>
    <n v="1320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NotPub"/>
    <s v=""/>
    <d v="2024-06-30T00:00:00"/>
    <d v="2024-07-31T00:00:00"/>
    <x v="9"/>
    <n v="86230228"/>
    <s v="6th-2"/>
    <x v="15"/>
    <d v="2024-03-04T00:00:00"/>
    <n v="4000"/>
    <n v="96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2"/>
    <d v="2024-02-22T00:00:00"/>
    <s v=""/>
    <s v="Y"/>
    <s v=""/>
    <m/>
    <s v=""/>
    <s v=""/>
    <m/>
    <x v="1"/>
  </r>
  <r>
    <n v="132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4444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3"/>
    <d v="2023-11-04T00:00:00"/>
    <d v="2023-10-06T00:00:00"/>
    <s v="Y"/>
    <n v="29"/>
    <m/>
    <n v="29"/>
    <n v="139200"/>
    <m/>
    <x v="3"/>
  </r>
  <r>
    <n v="132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5899508"/>
    <s v="2nd"/>
    <x v="11"/>
    <d v="2023-11-06T00:00:00"/>
    <n v="3792"/>
    <n v="9101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6000"/>
    <s v="F12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3792"/>
    <s v="T1224-465752-002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0-09T00:00:00"/>
    <d v="2023-07-07T00:00:00"/>
    <s v="Past"/>
    <n v="94"/>
    <m/>
    <n v="94"/>
    <n v="356448"/>
    <m/>
    <x v="2"/>
  </r>
  <r>
    <n v="132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16464"/>
    <s v="3rd"/>
    <x v="12"/>
    <d v="2023-12-04T00:00:00"/>
    <n v="3000"/>
    <n v="7200"/>
    <s v="Ship"/>
    <s v="Ph3(Adj)"/>
    <s v=""/>
    <d v="2024-01-10T00:00:00"/>
    <s v=""/>
    <d v="2024-01-10T00:00:00"/>
    <s v=""/>
    <s v=""/>
    <s v=""/>
    <s v=""/>
    <d v="2023-07-06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11T13:36:38"/>
    <s v="APIPRM223"/>
    <s v=""/>
    <s v="CHG000142154"/>
    <x v="1"/>
    <x v="123"/>
    <d v="2023-12-04T00:00:00"/>
    <d v="2023-11-10T00:00:00"/>
    <s v="Y"/>
    <n v="24"/>
    <m/>
    <n v="24"/>
    <n v="72000"/>
    <m/>
    <x v="3"/>
  </r>
  <r>
    <n v="132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29"/>
    <s v="4th"/>
    <x v="13"/>
    <d v="2024-01-01T00:00:00"/>
    <n v="2000"/>
    <n v="4800"/>
    <s v="Ship"/>
    <s v="Ph3(Adj)"/>
    <s v=""/>
    <d v="2024-02-15T00:00:00"/>
    <s v=""/>
    <s v=""/>
    <s v=""/>
    <s v=""/>
    <s v=""/>
    <s v=""/>
    <s v="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n v="36"/>
    <n v="12"/>
    <n v="12"/>
    <n v="12"/>
    <n v="0"/>
    <s v="Y"/>
    <s v="N"/>
    <s v=""/>
    <s v=""/>
    <s v="2024/01/09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1-09T00:00:00"/>
    <d v="2023-12-15T00:00:00"/>
    <s v="Y"/>
    <n v="25"/>
    <m/>
    <n v="25"/>
    <n v="50000"/>
    <m/>
    <x v="3"/>
  </r>
  <r>
    <n v="132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30"/>
    <s v="5th-1"/>
    <x v="14"/>
    <d v="2024-02-05T00:00:00"/>
    <n v="2000"/>
    <n v="48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2-22T00:00:00"/>
    <d v="2024-02-02T00:00:00"/>
    <s v="Y"/>
    <n v="20"/>
    <m/>
    <n v="20"/>
    <n v="40000"/>
    <m/>
    <x v="3"/>
  </r>
  <r>
    <n v="132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NotPub"/>
    <s v=""/>
    <d v="2024-06-30T00:00:00"/>
    <d v="2024-07-31T00:00:00"/>
    <x v="9"/>
    <n v="86230231"/>
    <s v="5th-2"/>
    <x v="14"/>
    <d v="2024-02-05T00:00:00"/>
    <n v="1000"/>
    <n v="24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3"/>
    <d v="2024-02-22T00:00:00"/>
    <s v=""/>
    <s v="Y"/>
    <s v=""/>
    <m/>
    <s v=""/>
    <s v=""/>
    <m/>
    <x v="1"/>
  </r>
  <r>
    <n v="132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39"/>
    <s v="1st"/>
    <x v="9"/>
    <d v="2023-09-04T00:00:00"/>
    <n v="4036"/>
    <n v="18162"/>
    <s v="Ship"/>
    <s v="Ph1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4036"/>
    <s v="T1424-465204-001"/>
    <s v="33 : Approval Not Required"/>
    <s v=""/>
    <d v="2023-07-11T00:00:00"/>
    <s v="23/06/13"/>
    <s v=""/>
    <s v=""/>
    <d v="2023-05-1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0:23:05"/>
    <s v="00013020"/>
    <s v="OKUNO Yoshio[FRIN:Intimate, Cut and Sewn Apparel Production](奥野 義生)"/>
    <s v="Production Plan Excel"/>
    <x v="1"/>
    <x v="124"/>
    <d v="2023-09-14T00:00:00"/>
    <d v="2023-06-27T00:00:00"/>
    <s v="Past"/>
    <n v="79"/>
    <m/>
    <n v="79"/>
    <n v="318844"/>
    <m/>
    <x v="2"/>
  </r>
  <r>
    <n v="132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40"/>
    <s v="2nd"/>
    <x v="7"/>
    <d v="2023-10-16T00:00:00"/>
    <n v="4000"/>
    <n v="18000"/>
    <s v="Ship"/>
    <s v="Ph2"/>
    <s v=""/>
    <d v="2023-12-29T00:00:00"/>
    <s v=""/>
    <d v="2023-12-22T00:00:00"/>
    <s v=""/>
    <s v=""/>
    <s v=""/>
    <s v=""/>
    <d v="2023-05-16T00:00:00"/>
    <s v=""/>
    <n v="0"/>
    <s v=""/>
    <s v=""/>
    <s v=""/>
    <s v=""/>
    <s v="(23/08/0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05)_x000a_"/>
    <s v=""/>
    <s v=""/>
    <d v="2023-05-16T00:00:00"/>
    <s v=""/>
    <n v="0"/>
    <s v=""/>
    <s v=""/>
    <s v=""/>
    <s v=""/>
    <s v="(23/10/17)"/>
    <s v=""/>
    <s v=""/>
    <d v="2023-05-16T00:00:00"/>
    <s v=""/>
    <n v="0"/>
    <s v=""/>
    <s v=""/>
    <n v="24"/>
    <n v="12"/>
    <n v="12"/>
    <n v="16"/>
    <n v="0"/>
    <s v="Y"/>
    <s v="N"/>
    <s v=""/>
    <s v=""/>
    <s v="2023/10/28"/>
    <n v="7"/>
    <n v="55"/>
    <s v="IN"/>
    <s v="IN"/>
    <s v="N"/>
    <d v="2023-05-17T00:17:27"/>
    <s v="APIPRM223"/>
    <s v=""/>
    <s v="Automatic Planning"/>
    <d v="2023-07-09T20:20:44"/>
    <s v="00651092"/>
    <s v="KAWASAKI Kenta[FRIN:Production Planning](川﨑 健太)"/>
    <s v="Production Plan Excel"/>
    <x v="1"/>
    <x v="124"/>
    <d v="2023-10-28T00:00:00"/>
    <s v=""/>
    <s v="Y"/>
    <s v=""/>
    <m/>
    <s v=""/>
    <s v=""/>
    <m/>
    <x v="2"/>
  </r>
  <r>
    <n v="132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2372"/>
    <s v="3rd"/>
    <x v="11"/>
    <d v="2023-11-13T00:00:00"/>
    <n v="300"/>
    <n v="135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3-11-14T00:00:00"/>
    <s v=""/>
    <s v="Y"/>
    <s v=""/>
    <m/>
    <s v=""/>
    <s v=""/>
    <m/>
    <x v="3"/>
  </r>
  <r>
    <n v="133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3424"/>
    <s v="4th"/>
    <x v="12"/>
    <d v="2023-12-04T00:00:00"/>
    <n v="1200"/>
    <n v="54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2023/12/15"/>
    <n v="7"/>
    <n v="55"/>
    <s v="IN"/>
    <s v="IN"/>
    <s v="N"/>
    <d v="2023-07-09T20:20:44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3-12-15T00:00:00"/>
    <s v=""/>
    <s v="Y"/>
    <s v=""/>
    <m/>
    <s v=""/>
    <s v=""/>
    <m/>
    <x v="3"/>
  </r>
  <r>
    <n v="133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60"/>
    <s v="5th"/>
    <x v="13"/>
    <d v="2024-01-08T00:00:00"/>
    <n v="3000"/>
    <n v="13500"/>
    <s v="Ship"/>
    <s v="Ph3(Adj)"/>
    <s v=""/>
    <d v="2024-03-16T00:00:00"/>
    <s v=""/>
    <d v="2024-03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14T00:00:00"/>
    <s v=""/>
    <s v="Y"/>
    <s v=""/>
    <m/>
    <s v=""/>
    <s v=""/>
    <m/>
    <x v="3"/>
  </r>
  <r>
    <n v="133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198078"/>
    <s v="6th"/>
    <x v="14"/>
    <d v="2024-02-05T00:00:00"/>
    <n v="2500"/>
    <n v="1125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6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2-11T00:00:00"/>
    <s v=""/>
    <s v="Y"/>
    <s v=""/>
    <m/>
    <s v=""/>
    <s v=""/>
    <m/>
    <x v="3"/>
  </r>
  <r>
    <n v="133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58302"/>
    <s v="7th-1"/>
    <x v="15"/>
    <d v="2024-03-04T00:00:00"/>
    <n v="520"/>
    <n v="234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4"/>
    <d v="2024-03-10T00:00:00"/>
    <s v=""/>
    <s v="Y"/>
    <s v=""/>
    <m/>
    <s v=""/>
    <s v=""/>
    <m/>
    <x v="1"/>
  </r>
  <r>
    <n v="133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59"/>
    <s v="7th-2"/>
    <x v="15"/>
    <d v="2024-03-04T00:00:00"/>
    <n v="2700"/>
    <n v="12150"/>
    <s v="Ship"/>
    <s v="Ph3(Adj)"/>
    <s v=""/>
    <d v="2024-05-11T00:00:00"/>
    <s v=""/>
    <d v="2024-05-1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3/10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3-10T00:00:00"/>
    <s v=""/>
    <s v="Y"/>
    <s v=""/>
    <m/>
    <s v=""/>
    <s v=""/>
    <m/>
    <x v="3"/>
  </r>
  <r>
    <n v="133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4"/>
    <s v="7th-3"/>
    <x v="15"/>
    <d v="2024-03-04T00:00:00"/>
    <n v="1500"/>
    <n v="6750"/>
    <s v="Ship"/>
    <s v="Ph3(Adj)"/>
    <s v=""/>
    <d v="2024-05-11T00:00:00"/>
    <s v=""/>
    <d v="2024-05-1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0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3-10T00:00:00"/>
    <s v=""/>
    <s v="Y"/>
    <s v=""/>
    <m/>
    <s v=""/>
    <s v=""/>
    <m/>
    <x v="3"/>
  </r>
  <r>
    <n v="133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15973"/>
    <s v="8th"/>
    <x v="15"/>
    <d v="2024-03-04T00:00:00"/>
    <n v="3300"/>
    <n v="1485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(23/12/17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0)_x000a_"/>
    <s v=""/>
    <s v=""/>
    <s v=""/>
    <s v=""/>
    <n v="0"/>
    <s v=""/>
    <s v=""/>
    <s v=""/>
    <s v=""/>
    <s v="(24/02/29)"/>
    <s v=""/>
    <s v=""/>
    <s v=""/>
    <s v=""/>
    <n v="0"/>
    <s v=""/>
    <s v=""/>
    <n v="24"/>
    <n v="12"/>
    <n v="12"/>
    <n v="16"/>
    <n v="0"/>
    <s v="Y"/>
    <s v="N"/>
    <s v=""/>
    <s v=""/>
    <s v="2024/03/14"/>
    <n v="7"/>
    <n v="55"/>
    <s v="IN"/>
    <s v="IN"/>
    <s v="N"/>
    <d v="2023-06-05T06:26:18"/>
    <s v="00651092"/>
    <s v="KAWASAKI Kenta[FRIN:Production Planning](川﨑 健太)"/>
    <s v="Production Plan Excel"/>
    <d v="2023-06-21T12:45:29"/>
    <s v="plnprp20501bl02PrdPlnDLAnsIf"/>
    <s v=""/>
    <s v="DL Answered(SPL)"/>
    <x v="1"/>
    <x v="124"/>
    <d v="2024-03-14T00:00:00"/>
    <s v=""/>
    <s v="Y"/>
    <s v=""/>
    <m/>
    <s v=""/>
    <s v=""/>
    <m/>
    <x v="3"/>
  </r>
  <r>
    <n v="133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5"/>
    <s v="9th"/>
    <x v="15"/>
    <d v="2024-03-25T00:00:00"/>
    <n v="3000"/>
    <n v="1350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4"/>
    <d v="2024-03-31T00:00:00"/>
    <s v=""/>
    <s v="Y"/>
    <s v=""/>
    <m/>
    <s v=""/>
    <s v=""/>
    <m/>
    <x v="1"/>
  </r>
  <r>
    <n v="133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5860427"/>
    <s v="1st"/>
    <x v="9"/>
    <d v="2023-09-04T00:00:00"/>
    <n v="3016"/>
    <n v="1357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3016"/>
    <s v="T1424-465204-002"/>
    <s v="05 : Vendor Accepted"/>
    <s v=""/>
    <d v="2023-07-18T00:00:00"/>
    <s v=""/>
    <s v=""/>
    <s v=""/>
    <d v="2023-06-0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25"/>
    <d v="2023-09-14T00:00:00"/>
    <d v="2023-06-27T00:00:00"/>
    <s v="Past"/>
    <n v="79"/>
    <m/>
    <n v="79"/>
    <n v="238264"/>
    <m/>
    <x v="2"/>
  </r>
  <r>
    <n v="133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33105"/>
    <s v="2nd"/>
    <x v="11"/>
    <d v="2023-11-13T00:00:00"/>
    <n v="300"/>
    <n v="1350"/>
    <s v="Ship"/>
    <s v="Ph2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5"/>
    <d v="2023-11-14T00:00:00"/>
    <s v=""/>
    <s v="Y"/>
    <s v=""/>
    <m/>
    <s v=""/>
    <s v=""/>
    <m/>
    <x v="2"/>
  </r>
  <r>
    <n v="134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133789"/>
    <s v="3rd"/>
    <x v="12"/>
    <d v="2023-12-11T00:00:00"/>
    <n v="500"/>
    <n v="2250"/>
    <s v="Ship"/>
    <s v="Ph3(Adj)"/>
    <s v=""/>
    <d v="2024-02-17T00:00:00"/>
    <s v=""/>
    <d v="2024-0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6"/>
    <n v="0"/>
    <s v="Y"/>
    <s v="N"/>
    <s v=""/>
    <s v=""/>
    <s v="2023/12/17"/>
    <n v="7"/>
    <n v="55"/>
    <s v="IN"/>
    <s v="IN"/>
    <s v="N"/>
    <d v="2023-06-28T00:12:56"/>
    <s v="APIPRM223"/>
    <s v=""/>
    <s v="Automatic Planning"/>
    <d v="2023-07-11T13:36:38"/>
    <s v="APIPRM223"/>
    <s v=""/>
    <s v="CHG000142154"/>
    <x v="1"/>
    <x v="125"/>
    <d v="2023-12-17T00:00:00"/>
    <s v=""/>
    <s v="Y"/>
    <s v=""/>
    <m/>
    <s v=""/>
    <s v=""/>
    <m/>
    <x v="3"/>
  </r>
  <r>
    <n v="134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59"/>
    <s v="4th"/>
    <x v="13"/>
    <d v="2024-01-01T00:00:00"/>
    <n v="760"/>
    <n v="342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07T00:00:00"/>
    <s v=""/>
    <s v="Y"/>
    <s v=""/>
    <m/>
    <s v=""/>
    <s v=""/>
    <m/>
    <x v="3"/>
  </r>
  <r>
    <n v="134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0"/>
    <s v="5th"/>
    <x v="13"/>
    <d v="2024-01-15T00:00:00"/>
    <n v="1200"/>
    <n v="540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21T00:00:00"/>
    <s v=""/>
    <s v="Y"/>
    <s v=""/>
    <m/>
    <s v=""/>
    <s v=""/>
    <m/>
    <x v="3"/>
  </r>
  <r>
    <n v="134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1"/>
    <s v="6th"/>
    <x v="13"/>
    <d v="2024-01-29T00:00:00"/>
    <n v="890"/>
    <n v="4005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04T00:00:00"/>
    <s v=""/>
    <s v="Y"/>
    <s v=""/>
    <m/>
    <s v=""/>
    <s v=""/>
    <m/>
    <x v="3"/>
  </r>
  <r>
    <n v="134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2"/>
    <s v="7th"/>
    <x v="14"/>
    <d v="2024-02-12T00:00:00"/>
    <n v="980"/>
    <n v="441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18T00:00:00"/>
    <s v=""/>
    <s v="Y"/>
    <s v=""/>
    <m/>
    <s v=""/>
    <s v=""/>
    <m/>
    <x v="3"/>
  </r>
  <r>
    <n v="134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3"/>
    <s v="8th"/>
    <x v="14"/>
    <d v="2024-02-26T00:00:00"/>
    <n v="1300"/>
    <n v="585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03T00:00:00"/>
    <s v=""/>
    <s v="Y"/>
    <s v=""/>
    <m/>
    <s v=""/>
    <s v=""/>
    <m/>
    <x v="3"/>
  </r>
  <r>
    <n v="134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5860422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1/21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5"/>
    <d v="2024-03-10T00:00:00"/>
    <s v=""/>
    <s v="Y"/>
    <s v=""/>
    <m/>
    <s v=""/>
    <s v=""/>
    <m/>
    <x v="1"/>
  </r>
  <r>
    <n v="134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4"/>
    <s v="10th"/>
    <x v="15"/>
    <d v="2024-03-11T00:00:00"/>
    <n v="1100"/>
    <n v="4950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17T00:00:00"/>
    <s v=""/>
    <s v="Y"/>
    <s v=""/>
    <m/>
    <s v=""/>
    <s v=""/>
    <m/>
    <x v="3"/>
  </r>
  <r>
    <n v="134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5"/>
    <s v="11th"/>
    <x v="15"/>
    <d v="2024-03-25T00:00:00"/>
    <n v="1500"/>
    <n v="675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5"/>
    <d v="2024-03-31T00:00:00"/>
    <s v=""/>
    <s v="Y"/>
    <s v=""/>
    <m/>
    <s v=""/>
    <s v=""/>
    <m/>
    <x v="1"/>
  </r>
  <r>
    <n v="134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595191"/>
    <s v="1st"/>
    <x v="9"/>
    <d v="2023-09-04T00:00:00"/>
    <n v="516"/>
    <n v="2735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516"/>
    <s v="T1424-465201-001"/>
    <s v="33 : Approval Not Required"/>
    <s v=""/>
    <d v="2023-07-11T00:00:00"/>
    <s v="23/06/13"/>
    <s v=""/>
    <s v=""/>
    <d v="2023-05-16T00:00:00"/>
    <d v="2023-07-07T00:00:00"/>
    <n v="516"/>
    <s v="P1424-465201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0"/>
    <d v="2023-09-14T00:00:00"/>
    <d v="2023-06-27T00:00:00"/>
    <s v="Past"/>
    <n v="79"/>
    <m/>
    <n v="79"/>
    <n v="40764"/>
    <m/>
    <x v="2"/>
  </r>
  <r>
    <n v="135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934176"/>
    <s v="2nd"/>
    <x v="7"/>
    <d v="2023-10-02T00:00:00"/>
    <n v="1200"/>
    <n v="6360"/>
    <s v="Ship"/>
    <s v="Ph2"/>
    <s v=""/>
    <d v="2023-12-13T00:00:00"/>
    <s v=""/>
    <d v="2023-11-15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25T00:00:00"/>
    <s v="23/07/25_x000a_"/>
    <s v=""/>
    <s v=""/>
    <d v="2023-06-13T00:00:00"/>
    <s v=""/>
    <n v="0"/>
    <s v=""/>
    <s v=""/>
    <s v=""/>
    <d v="2023-08-01T00:00:00"/>
    <s v="(23/08/01)"/>
    <s v=""/>
    <s v=""/>
    <d v="2023-06-13T00:00:00"/>
    <s v=""/>
    <n v="0"/>
    <s v=""/>
    <s v=""/>
    <n v="16"/>
    <n v="12"/>
    <n v="12"/>
    <n v="12"/>
    <n v="0"/>
    <s v="Y"/>
    <s v="N"/>
    <s v=""/>
    <s v=""/>
    <s v="2023/10/12"/>
    <n v="7"/>
    <n v="55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0"/>
    <d v="2023-10-12T00:00:00"/>
    <d v="2023-07-25T00:00:00"/>
    <s v="Y"/>
    <n v="79"/>
    <m/>
    <n v="79"/>
    <n v="94800"/>
    <m/>
    <x v="2"/>
  </r>
  <r>
    <n v="135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8"/>
    <s v="3r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1-21T00:00:00"/>
    <s v=""/>
    <s v="Y"/>
    <s v=""/>
    <m/>
    <s v=""/>
    <s v=""/>
    <m/>
    <x v="3"/>
  </r>
  <r>
    <n v="135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7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2-19T00:00:00"/>
    <s v=""/>
    <s v="Y"/>
    <s v=""/>
    <m/>
    <s v=""/>
    <s v=""/>
    <m/>
    <x v="3"/>
  </r>
  <r>
    <n v="135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6"/>
    <s v="5th"/>
    <x v="13"/>
    <d v="2024-01-15T00:00:00"/>
    <n v="200"/>
    <n v="106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11T13:36:38"/>
    <s v="00651092"/>
    <s v="KAWASAKI Kenta[FRIN:Production Planning](川﨑 健太)"/>
    <s v="CHG000142154"/>
    <x v="1"/>
    <x v="110"/>
    <d v="2024-01-21T00:00:00"/>
    <s v=""/>
    <s v="Y"/>
    <s v=""/>
    <m/>
    <s v=""/>
    <s v=""/>
    <m/>
    <x v="3"/>
  </r>
  <r>
    <n v="135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5"/>
    <s v="6th"/>
    <x v="14"/>
    <d v="2024-02-12T00:00:00"/>
    <n v="2000"/>
    <n v="106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8T00:00:00"/>
    <s v=""/>
    <s v="Y"/>
    <s v=""/>
    <m/>
    <s v=""/>
    <s v=""/>
    <m/>
    <x v="3"/>
  </r>
  <r>
    <n v="135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5860760"/>
    <s v="1st"/>
    <x v="9"/>
    <d v="2023-09-04T00:00:00"/>
    <n v="1032"/>
    <n v="5470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1032"/>
    <s v="T1424-465201-002"/>
    <s v="05 : Vendor Accepted"/>
    <s v=""/>
    <d v="2023-07-25T00:00:00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09-14T00:00:00"/>
    <d v="2023-06-27T00:00:00"/>
    <s v="Past"/>
    <n v="79"/>
    <m/>
    <n v="79"/>
    <n v="81528"/>
    <m/>
    <x v="2"/>
  </r>
  <r>
    <n v="135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5"/>
    <s v="2n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1-21T00:00:00"/>
    <s v=""/>
    <s v="Y"/>
    <s v=""/>
    <m/>
    <s v=""/>
    <s v=""/>
    <m/>
    <x v="3"/>
  </r>
  <r>
    <n v="135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3423"/>
    <s v="3rd"/>
    <x v="11"/>
    <d v="2023-11-06T00:00:00"/>
    <n v="1000"/>
    <n v="530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e v="#VALUE!"/>
    <s v=""/>
    <s v="Y"/>
    <s v=""/>
    <m/>
    <s v=""/>
    <s v=""/>
    <m/>
    <x v="2"/>
  </r>
  <r>
    <n v="135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4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2-19T00:00:00"/>
    <s v=""/>
    <s v="Y"/>
    <s v=""/>
    <m/>
    <s v=""/>
    <s v=""/>
    <m/>
    <x v="3"/>
  </r>
  <r>
    <n v="135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7"/>
    <s v="5th"/>
    <x v="12"/>
    <d v="2023-12-18T00:00:00"/>
    <n v="0"/>
    <n v="0"/>
    <s v="Ship"/>
    <s v="Ph3(Adj)"/>
    <s v=""/>
    <d v="2024-02-24T00:00:00"/>
    <s v=""/>
    <d v="2024-02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3/12/2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2-24T00:00:00"/>
    <s v=""/>
    <s v="Y"/>
    <s v=""/>
    <m/>
    <s v=""/>
    <s v=""/>
    <m/>
    <x v="3"/>
  </r>
  <r>
    <n v="136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6"/>
    <s v="6th"/>
    <x v="13"/>
    <d v="2024-01-15T00:00:00"/>
    <n v="0"/>
    <n v="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21T00:00:00"/>
    <s v=""/>
    <s v="Y"/>
    <s v=""/>
    <m/>
    <s v=""/>
    <s v=""/>
    <m/>
    <x v="3"/>
  </r>
  <r>
    <n v="136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25585"/>
    <s v="7th"/>
    <x v="14"/>
    <d v="2024-02-12T00:00:00"/>
    <n v="1000"/>
    <n v="53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2-18T00:00:00"/>
    <s v=""/>
    <s v="Y"/>
    <s v=""/>
    <m/>
    <s v=""/>
    <s v=""/>
    <m/>
    <x v="3"/>
  </r>
  <r>
    <n v="136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2"/>
    <s v="1st"/>
    <x v="9"/>
    <d v="2023-09-04T00:00:00"/>
    <n v="1300"/>
    <n v="6890"/>
    <s v="Ship"/>
    <s v="Ph1"/>
    <s v="●"/>
    <d v="2023-11-24T00:00:00"/>
    <s v=""/>
    <d v="2023-11-24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23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09-23T00:00:00"/>
    <s v=""/>
    <s v="Y"/>
    <s v=""/>
    <m/>
    <s v=""/>
    <s v=""/>
    <m/>
    <x v="2"/>
  </r>
  <r>
    <n v="136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91"/>
    <s v="2nd"/>
    <x v="11"/>
    <d v="2023-11-06T00:00:00"/>
    <n v="0"/>
    <n v="0"/>
    <s v="Ship"/>
    <s v="Ph3(Adj)"/>
    <s v=""/>
    <d v="2024-01-12T00:00:00"/>
    <s v=""/>
    <d v="2024-01-12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11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11-11T00:00:00"/>
    <s v=""/>
    <s v="Y"/>
    <s v=""/>
    <m/>
    <s v=""/>
    <s v=""/>
    <m/>
    <x v="3"/>
  </r>
  <r>
    <n v="136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0"/>
    <s v="3rd"/>
    <x v="13"/>
    <d v="2024-01-08T00:00:00"/>
    <n v="1200"/>
    <n v="636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1-14T00:00:00"/>
    <s v=""/>
    <s v="Y"/>
    <s v=""/>
    <m/>
    <s v=""/>
    <s v=""/>
    <m/>
    <x v="3"/>
  </r>
  <r>
    <n v="136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9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2-11T00:00:00"/>
    <s v=""/>
    <s v="Y"/>
    <s v=""/>
    <m/>
    <s v=""/>
    <s v=""/>
    <m/>
    <x v="3"/>
  </r>
  <r>
    <n v="136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8"/>
    <s v="5th"/>
    <x v="15"/>
    <d v="2024-03-04T00:00:00"/>
    <n v="0"/>
    <n v="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3-10T00:00:00"/>
    <s v=""/>
    <s v="Y"/>
    <s v=""/>
    <m/>
    <s v=""/>
    <s v=""/>
    <m/>
    <x v="3"/>
  </r>
  <r>
    <n v="136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930918"/>
    <s v="1st"/>
    <x v="9"/>
    <d v="2023-09-04T00:00:00"/>
    <n v="5988"/>
    <n v="21557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23/06/20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23/06/27_x000a_"/>
    <s v=""/>
    <s v=""/>
    <d v="2023-06-13T00:00:00"/>
    <d v="2023-06-22T00:00:00"/>
    <n v="5988"/>
    <s v="T1424-465199-002"/>
    <s v="33 : Approval Not Required"/>
    <s v=""/>
    <d v="2023-07-11T00:00:00"/>
    <s v=""/>
    <s v=""/>
    <s v=""/>
    <d v="2023-06-13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14T00:14:56"/>
    <s v="APIPRM223"/>
    <s v=""/>
    <s v="Automatic Planning"/>
    <d v="2023-07-07T10:23:05"/>
    <s v="00013020"/>
    <s v="OKUNO Yoshio[FRIN:Intimate, Cut and Sewn Apparel Production](奥野 義生)"/>
    <s v="Production Plan Excel"/>
    <x v="1"/>
    <x v="112"/>
    <d v="2023-09-14T00:00:00"/>
    <d v="2023-06-27T00:00:00"/>
    <s v="Past"/>
    <n v="79"/>
    <m/>
    <n v="79"/>
    <n v="473052"/>
    <m/>
    <x v="2"/>
  </r>
  <r>
    <n v="136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606761"/>
    <s v="2nd"/>
    <x v="7"/>
    <d v="2023-10-02T00:00:00"/>
    <n v="7992"/>
    <n v="28771"/>
    <s v="Ship"/>
    <s v="Ph1"/>
    <s v=""/>
    <d v="2023-12-20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23/07/11_x000a_"/>
    <s v=""/>
    <s v=""/>
    <s v=""/>
    <d v="2023-07-06T00:00:00"/>
    <n v="7992"/>
    <s v="T1424-465199-004"/>
    <s v="33 : Approval Not Required"/>
    <s v=""/>
    <d v="2023-07-18T00:00:00"/>
    <s v="(23/07/18)"/>
    <s v=""/>
    <s v=""/>
    <s v=""/>
    <s v=""/>
    <n v="0"/>
    <s v="P1424-465199-001"/>
    <s v=""/>
    <n v="24"/>
    <n v="12"/>
    <n v="12"/>
    <n v="24"/>
    <n v="0"/>
    <s v="Y"/>
    <s v="N"/>
    <s v=""/>
    <s v=""/>
    <s v="2023/10/19"/>
    <n v="7"/>
    <n v="55"/>
    <s v="IN"/>
    <s v="IN"/>
    <s v="N"/>
    <d v="2023-05-18T21:25:28"/>
    <s v="00691381"/>
    <s v="MORITA SHUN[FRSH:PDSH Production Planning](森田 峻)"/>
    <s v="Production Plan Excel"/>
    <d v="2023-07-06T07:05:57"/>
    <s v="00032157"/>
    <s v="HIRUMA Toshihiro[UQJP:Global Merchandising Planning Global](比留間 俊博)"/>
    <s v="Update From PO"/>
    <x v="1"/>
    <x v="112"/>
    <d v="2023-10-19T00:00:00"/>
    <d v="2023-07-11T00:00:00"/>
    <s v="Past"/>
    <n v="100"/>
    <m/>
    <n v="100"/>
    <n v="799200"/>
    <m/>
    <x v="2"/>
  </r>
  <r>
    <n v="136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6"/>
    <s v="3rd"/>
    <x v="12"/>
    <d v="2023-12-18T00:00:00"/>
    <n v="3300"/>
    <n v="11880"/>
    <s v="Ship"/>
    <s v="Ph3(Adj)"/>
    <s v=""/>
    <d v="2024-02-24T00:00:00"/>
    <s v=""/>
    <d v="2024-02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2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3-12-24T00:00:00"/>
    <s v=""/>
    <s v="Y"/>
    <s v=""/>
    <m/>
    <s v=""/>
    <s v=""/>
    <m/>
    <x v="3"/>
  </r>
  <r>
    <n v="137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7"/>
    <s v="4th"/>
    <x v="13"/>
    <d v="2024-01-01T00:00:00"/>
    <n v="4100"/>
    <n v="1476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07T00:00:00"/>
    <s v=""/>
    <s v="Y"/>
    <s v=""/>
    <m/>
    <s v=""/>
    <s v=""/>
    <m/>
    <x v="3"/>
  </r>
  <r>
    <n v="137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8"/>
    <s v="5th"/>
    <x v="13"/>
    <d v="2024-01-15T00:00:00"/>
    <n v="4600"/>
    <n v="1656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21T00:00:00"/>
    <s v=""/>
    <s v="Y"/>
    <s v=""/>
    <m/>
    <s v=""/>
    <s v=""/>
    <m/>
    <x v="3"/>
  </r>
  <r>
    <n v="137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9"/>
    <s v="6th"/>
    <x v="13"/>
    <d v="2024-01-29T00:00:00"/>
    <n v="4800"/>
    <n v="1728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04T00:00:00"/>
    <s v=""/>
    <s v="Y"/>
    <s v=""/>
    <m/>
    <s v=""/>
    <s v=""/>
    <m/>
    <x v="3"/>
  </r>
  <r>
    <n v="137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0"/>
    <s v="7th"/>
    <x v="14"/>
    <d v="2024-02-12T00:00:00"/>
    <n v="5200"/>
    <n v="1872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18T00:00:00"/>
    <s v=""/>
    <s v="Y"/>
    <s v=""/>
    <m/>
    <s v=""/>
    <s v=""/>
    <m/>
    <x v="3"/>
  </r>
  <r>
    <n v="137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1"/>
    <s v="8th"/>
    <x v="14"/>
    <d v="2024-02-26T00:00:00"/>
    <n v="5200"/>
    <n v="1872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03T00:00:00"/>
    <s v=""/>
    <s v="Y"/>
    <s v=""/>
    <m/>
    <s v=""/>
    <s v=""/>
    <m/>
    <x v="3"/>
  </r>
  <r>
    <n v="137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759416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30T00:00:00"/>
    <s v=""/>
    <n v="0"/>
    <s v=""/>
    <s v=""/>
    <s v=""/>
    <s v=""/>
    <s v="(23/12/13)"/>
    <s v=""/>
    <s v=""/>
    <d v="2023-05-30T00:00:00"/>
    <s v=""/>
    <n v="0"/>
    <s v=""/>
    <s v=""/>
    <s v=""/>
    <s v=""/>
    <s v=""/>
    <s v=""/>
    <s v=""/>
    <d v="2023-05-30T00:00:00"/>
    <s v=""/>
    <n v="0"/>
    <s v=""/>
    <s v=""/>
    <s v=""/>
    <s v=""/>
    <s v="(24/02/15)_x000a_"/>
    <s v=""/>
    <s v=""/>
    <d v="2023-05-30T00:00:00"/>
    <s v=""/>
    <n v="0"/>
    <s v=""/>
    <s v=""/>
    <s v=""/>
    <s v=""/>
    <s v="(24/02/27)"/>
    <s v=""/>
    <s v=""/>
    <d v="2023-05-30T00:00:00"/>
    <s v=""/>
    <n v="0"/>
    <s v=""/>
    <s v=""/>
    <n v="24"/>
    <n v="12"/>
    <n v="12"/>
    <n v="24"/>
    <n v="0"/>
    <s v="Y(except Qty)"/>
    <s v="N"/>
    <s v=""/>
    <s v=""/>
    <s v="2024/03/10"/>
    <n v="7"/>
    <n v="55"/>
    <s v="IN"/>
    <s v="IN"/>
    <s v="N"/>
    <d v="2023-05-31T01:18:42"/>
    <s v="APIPRM223"/>
    <s v=""/>
    <s v="Automatic Planning"/>
    <d v="2023-07-11T23:30:45"/>
    <s v="APIPRM223"/>
    <s v=""/>
    <s v="Automatic Planning"/>
    <x v="0"/>
    <x v="112"/>
    <d v="2024-03-10T00:00:00"/>
    <s v=""/>
    <s v="Y"/>
    <s v=""/>
    <m/>
    <s v=""/>
    <s v=""/>
    <m/>
    <x v="1"/>
  </r>
  <r>
    <n v="137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2"/>
    <s v="10th-1"/>
    <x v="15"/>
    <d v="2024-03-11T00:00:00"/>
    <n v="790"/>
    <n v="2844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17T00:00:00"/>
    <s v=""/>
    <s v="Y"/>
    <s v=""/>
    <m/>
    <s v=""/>
    <s v=""/>
    <m/>
    <x v="3"/>
  </r>
  <r>
    <n v="137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3"/>
    <s v="10th-2"/>
    <x v="15"/>
    <d v="2024-03-11T00:00:00"/>
    <n v="2800"/>
    <n v="10080"/>
    <s v="Ship"/>
    <s v="Ph3(Stk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17T00:00:00"/>
    <s v=""/>
    <s v="Y"/>
    <s v=""/>
    <m/>
    <s v=""/>
    <s v=""/>
    <m/>
    <x v="1"/>
  </r>
  <r>
    <n v="137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4"/>
    <s v="11th"/>
    <x v="15"/>
    <d v="2024-03-25T00:00:00"/>
    <n v="2200"/>
    <n v="792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31T00:00:00"/>
    <s v=""/>
    <s v="Y"/>
    <s v=""/>
    <m/>
    <s v=""/>
    <s v=""/>
    <m/>
    <x v="1"/>
  </r>
  <r>
    <n v="137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5854804"/>
    <s v="1st"/>
    <x v="9"/>
    <d v="2023-09-04T00:00:00"/>
    <n v="4068"/>
    <n v="14645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_x000a_"/>
    <s v=""/>
    <s v=""/>
    <d v="2023-06-06T00:00:00"/>
    <d v="2023-06-22T00:00:00"/>
    <n v="4068"/>
    <s v="T1424-465199-001"/>
    <s v="05 : Vendor Accepted"/>
    <s v=""/>
    <d v="2023-07-18T00:00:00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13"/>
    <d v="2023-09-14T00:00:00"/>
    <d v="2023-06-27T00:00:00"/>
    <s v="Past"/>
    <n v="79"/>
    <m/>
    <n v="79"/>
    <n v="321372"/>
    <m/>
    <x v="2"/>
  </r>
  <r>
    <n v="138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2"/>
    <s v="2nd"/>
    <x v="13"/>
    <d v="2024-01-01T00:00:00"/>
    <n v="1000"/>
    <n v="360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07T00:00:00"/>
    <s v=""/>
    <s v="Y"/>
    <s v=""/>
    <m/>
    <s v=""/>
    <s v=""/>
    <m/>
    <x v="3"/>
  </r>
  <r>
    <n v="138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3"/>
    <s v="3rd"/>
    <x v="13"/>
    <d v="2024-01-15T00:00:00"/>
    <n v="900"/>
    <n v="324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21T00:00:00"/>
    <s v=""/>
    <s v="Y"/>
    <s v=""/>
    <m/>
    <s v=""/>
    <s v=""/>
    <m/>
    <x v="3"/>
  </r>
  <r>
    <n v="138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4"/>
    <s v="4th"/>
    <x v="13"/>
    <d v="2024-01-29T00:00:00"/>
    <n v="950"/>
    <n v="342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04T00:00:00"/>
    <s v=""/>
    <s v="Y"/>
    <s v=""/>
    <m/>
    <s v=""/>
    <s v=""/>
    <m/>
    <x v="3"/>
  </r>
  <r>
    <n v="138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s v=""/>
    <d v="2024-05-30T00:00:00"/>
    <d v="2024-07-01T00:00:00"/>
    <x v="9"/>
    <n v="85854800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(23/10/24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18)_x000a_"/>
    <s v=""/>
    <s v=""/>
    <d v="2023-06-06T00:00:00"/>
    <s v=""/>
    <n v="0"/>
    <s v=""/>
    <s v=""/>
    <s v=""/>
    <s v=""/>
    <s v="(24/01/30)"/>
    <s v=""/>
    <s v=""/>
    <d v="2023-06-06T00:00:00"/>
    <s v=""/>
    <n v="0"/>
    <s v=""/>
    <s v=""/>
    <n v="24"/>
    <n v="12"/>
    <n v="12"/>
    <n v="24"/>
    <n v="0"/>
    <s v="Y(except Qty)"/>
    <s v="N"/>
    <s v=""/>
    <s v=""/>
    <s v="2024/02/11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1"/>
    <x v="113"/>
    <d v="2024-02-11T00:00:00"/>
    <s v=""/>
    <s v="Y"/>
    <s v=""/>
    <m/>
    <s v=""/>
    <s v=""/>
    <m/>
    <x v="3"/>
  </r>
  <r>
    <n v="138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5"/>
    <s v="6th"/>
    <x v="14"/>
    <d v="2024-02-12T00:00:00"/>
    <n v="1000"/>
    <n v="360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18T00:00:00"/>
    <s v=""/>
    <s v="Y"/>
    <s v=""/>
    <m/>
    <s v=""/>
    <s v=""/>
    <m/>
    <x v="3"/>
  </r>
  <r>
    <n v="138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6"/>
    <s v="7th"/>
    <x v="14"/>
    <d v="2024-02-26T00:00:00"/>
    <n v="1000"/>
    <n v="360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3-03T00:00:00"/>
    <s v=""/>
    <s v="Y"/>
    <s v=""/>
    <m/>
    <s v=""/>
    <s v=""/>
    <m/>
    <x v="3"/>
  </r>
  <r>
    <n v="138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593323"/>
    <s v="1st-1"/>
    <x v="9"/>
    <d v="2023-09-04T00:00:00"/>
    <n v="2076"/>
    <n v="11833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9T00:00:00"/>
    <n v="1000"/>
    <s v="F1424-0005122079-001"/>
    <s v="05 : Vendor Accepted"/>
    <s v=""/>
    <s v=""/>
    <s v=""/>
    <s v=""/>
    <s v=""/>
    <d v="2023-05-16T00:00:00"/>
    <s v=""/>
    <n v="0"/>
    <s v=""/>
    <s v=""/>
    <s v=""/>
    <d v="2023-07-04T00:00:00"/>
    <s v="23/07/04_x000a_"/>
    <s v=""/>
    <s v=""/>
    <d v="2023-05-16T00:00:00"/>
    <d v="2023-06-29T00:00:00"/>
    <n v="2076"/>
    <s v="T1424-465200-001"/>
    <s v="33 : Approval Not Required"/>
    <s v=""/>
    <d v="2023-07-11T00:00:00"/>
    <s v="(23/07/11)"/>
    <s v=""/>
    <s v=""/>
    <d v="2023-05-16T00:00:00"/>
    <d v="2023-07-07T00:00:00"/>
    <n v="2076"/>
    <s v="P1424-465200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149472"/>
    <m/>
    <x v="2"/>
  </r>
  <r>
    <n v="138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856639"/>
    <s v="1st-2"/>
    <x v="9"/>
    <d v="2023-09-04T00:00:00"/>
    <n v="5160"/>
    <n v="29412"/>
    <s v="Ship"/>
    <s v="Ph1"/>
    <s v="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7T00:00:00"/>
    <s v="23/06/27"/>
    <s v=""/>
    <s v=""/>
    <d v="2023-06-06T00:00:00"/>
    <d v="2023-06-29T00:00:00"/>
    <n v="5100"/>
    <s v="F1424-0005122079-002"/>
    <s v="05 : Vendor Accepted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5160"/>
    <s v="T1424-465200-002"/>
    <s v="33 : Approval Not Required"/>
    <s v=""/>
    <d v="2023-07-11T00:00:00"/>
    <s v="(23/07/04)"/>
    <s v=""/>
    <s v=""/>
    <d v="2023-06-06T00:00:00"/>
    <d v="2023-07-07T00:00:00"/>
    <n v="5160"/>
    <s v="P1424-465200-002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371520"/>
    <m/>
    <x v="2"/>
  </r>
  <r>
    <n v="138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233414"/>
    <s v="2nd"/>
    <x v="11"/>
    <d v="2023-11-06T00:00:00"/>
    <n v="4000"/>
    <n v="228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3-10-14T00:00:00"/>
    <s v=""/>
    <s v="Y"/>
    <s v=""/>
    <m/>
    <s v=""/>
    <s v=""/>
    <m/>
    <x v="2"/>
  </r>
  <r>
    <n v="138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3"/>
    <s v="3rd"/>
    <x v="13"/>
    <d v="2024-01-08T00:00:00"/>
    <n v="3000"/>
    <n v="1710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14T00:00:00"/>
    <s v=""/>
    <s v="Y"/>
    <s v=""/>
    <m/>
    <s v=""/>
    <s v=""/>
    <m/>
    <x v="3"/>
  </r>
  <r>
    <n v="139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2"/>
    <s v="4th"/>
    <x v="14"/>
    <d v="2024-02-05T00:00:00"/>
    <n v="4000"/>
    <n v="2280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1T00:00:00"/>
    <s v=""/>
    <s v="Y"/>
    <s v=""/>
    <m/>
    <s v=""/>
    <s v=""/>
    <m/>
    <x v="3"/>
  </r>
  <r>
    <n v="139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s v=""/>
    <d v="2024-05-30T00:00:00"/>
    <d v="2024-07-01T00:00:00"/>
    <x v="9"/>
    <n v="85723134"/>
    <s v="5th-1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25T00:00:00"/>
    <s v=""/>
    <n v="0"/>
    <s v=""/>
    <s v=""/>
    <s v=""/>
    <s v=""/>
    <s v="(23/12/13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2/15)_x000a_"/>
    <s v=""/>
    <s v=""/>
    <d v="2023-05-25T00:00:00"/>
    <s v=""/>
    <n v="0"/>
    <s v=""/>
    <s v=""/>
    <s v=""/>
    <s v=""/>
    <s v="(24/02/27)"/>
    <s v=""/>
    <s v=""/>
    <d v="2023-05-25T00:00:00"/>
    <s v=""/>
    <n v="0"/>
    <s v=""/>
    <s v=""/>
    <n v="16"/>
    <n v="12"/>
    <n v="12"/>
    <n v="12"/>
    <n v="0"/>
    <s v="Y(except Qty)"/>
    <s v="N"/>
    <s v=""/>
    <s v=""/>
    <s v="2024/03/10"/>
    <n v="7"/>
    <n v="55"/>
    <s v="IN"/>
    <s v="IN"/>
    <s v="N"/>
    <d v="2023-05-26T01:29:23"/>
    <s v="APIPRM223"/>
    <s v=""/>
    <s v="Automatic Planning"/>
    <d v="2023-07-11T23:30:45"/>
    <s v="APIPRM223"/>
    <s v=""/>
    <s v="Automatic Planning"/>
    <x v="0"/>
    <x v="114"/>
    <d v="2024-03-10T00:00:00"/>
    <s v=""/>
    <s v="Y"/>
    <s v=""/>
    <m/>
    <s v=""/>
    <s v=""/>
    <m/>
    <x v="1"/>
  </r>
  <r>
    <n v="139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1"/>
    <s v="5th-2"/>
    <x v="15"/>
    <d v="2024-03-04T00:00:00"/>
    <n v="4000"/>
    <n v="22800"/>
    <s v="Ship"/>
    <s v="Ph3(Adj)"/>
    <s v=""/>
    <d v="2024-05-11T00:00:00"/>
    <s v=""/>
    <d v="2024-05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3-10T00:00:00"/>
    <s v=""/>
    <s v="Y"/>
    <s v=""/>
    <m/>
    <s v=""/>
    <s v=""/>
    <m/>
    <x v="3"/>
  </r>
  <r>
    <n v="139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d v="2023-07-12T00:00:00"/>
    <d v="2024-05-30T00:00:00"/>
    <d v="2024-07-01T00:00:00"/>
    <x v="9"/>
    <n v="85858985"/>
    <s v="1st"/>
    <x v="9"/>
    <d v="2023-09-04T00:00:00"/>
    <n v="888"/>
    <n v="50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888"/>
    <s v="T1424-465200-003"/>
    <s v="05 : Vendor Accepted"/>
    <s v=""/>
    <d v="2023-07-25T00:00:00"/>
    <s v="(23/07/04)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5"/>
    <d v="2023-09-14T00:00:00"/>
    <d v="2023-07-04T00:00:00"/>
    <s v="Past"/>
    <n v="72"/>
    <m/>
    <n v="72"/>
    <n v="63936"/>
    <m/>
    <x v="2"/>
  </r>
  <r>
    <n v="139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9"/>
    <n v="86198221"/>
    <s v="2nd"/>
    <x v="11"/>
    <d v="2023-11-13T00:00:00"/>
    <n v="0"/>
    <n v="0"/>
    <s v="Ship"/>
    <s v="Ph2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(except Qty)"/>
    <s v="N"/>
    <s v=""/>
    <s v=""/>
    <s v="2023/11/19"/>
    <n v="7"/>
    <n v="55"/>
    <s v="IN"/>
    <s v="IN"/>
    <s v="N"/>
    <d v="2023-07-05T00:18:07"/>
    <s v="APIPRM223"/>
    <s v=""/>
    <s v="Automatic Planning"/>
    <d v="2023-07-11T23:30:45"/>
    <s v="APIPRM223"/>
    <s v=""/>
    <s v="Automatic Planning"/>
    <x v="1"/>
    <x v="115"/>
    <d v="2023-11-19T00:00:00"/>
    <s v=""/>
    <s v="Y"/>
    <s v=""/>
    <m/>
    <s v=""/>
    <s v=""/>
    <m/>
    <x v="2"/>
  </r>
  <r>
    <n v="139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572739"/>
    <s v="1st"/>
    <x v="9"/>
    <d v="2023-09-04T00:00:00"/>
    <n v="2940"/>
    <n v="823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d v="2023-06-22T00:00:00"/>
    <n v="3000"/>
    <s v="F1424-0005122048-001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2940"/>
    <s v="T1424-466823-003"/>
    <s v="43 : Approval Not Required(Updated)"/>
    <s v=""/>
    <d v="2023-07-11T00:00:00"/>
    <s v="(23/07/04)"/>
    <s v=""/>
    <s v=""/>
    <d v="2023-05-16T00:00:00"/>
    <d v="2023-07-10T00:00:00"/>
    <n v="2940"/>
    <s v="P1424-466823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0T18:50:29"/>
    <s v="00202933"/>
    <s v="TOMITA Namiyo[UQJP:Global Merchandising Planning Global](冨田 奈美代)"/>
    <s v="Update From PO"/>
    <x v="1"/>
    <x v="116"/>
    <d v="2023-09-14T00:00:00"/>
    <d v="2023-06-27T00:00:00"/>
    <s v="Past"/>
    <n v="79"/>
    <m/>
    <n v="79"/>
    <n v="232260"/>
    <m/>
    <x v="2"/>
  </r>
  <r>
    <n v="139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4"/>
    <s v="2nd"/>
    <x v="7"/>
    <d v="2023-10-16T00:00:00"/>
    <n v="2000"/>
    <n v="5600"/>
    <s v="Ship"/>
    <s v="Ph3(Adj)"/>
    <s v=""/>
    <d v="2023-12-22T00:00:00"/>
    <s v=""/>
    <d v="2023-12-22T00:00:00"/>
    <s v=""/>
    <s v=""/>
    <s v=""/>
    <s v=""/>
    <d v="2023-05-25T00:00:00"/>
    <s v=""/>
    <n v="0"/>
    <s v=""/>
    <s v=""/>
    <s v=""/>
    <s v=""/>
    <s v="(23/07/25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09/28)_x000a_"/>
    <s v=""/>
    <s v=""/>
    <d v="2023-05-25T00:00:00"/>
    <s v=""/>
    <n v="0"/>
    <s v=""/>
    <s v=""/>
    <s v=""/>
    <s v=""/>
    <s v="(23/10/10)"/>
    <s v=""/>
    <s v=""/>
    <d v="2023-05-25T00:00:00"/>
    <s v=""/>
    <n v="0"/>
    <s v=""/>
    <s v=""/>
    <n v="24"/>
    <n v="12"/>
    <n v="12"/>
    <n v="24"/>
    <n v="0"/>
    <s v="Y"/>
    <s v="N"/>
    <s v=""/>
    <s v=""/>
    <s v="2023/10/21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0-21T00:00:00"/>
    <s v=""/>
    <s v="Y"/>
    <s v=""/>
    <m/>
    <s v=""/>
    <s v=""/>
    <m/>
    <x v="3"/>
  </r>
  <r>
    <n v="139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2"/>
    <s v="3r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2-16T00:00:00"/>
    <s v=""/>
    <s v="Y"/>
    <s v=""/>
    <m/>
    <s v=""/>
    <s v=""/>
    <m/>
    <x v="3"/>
  </r>
  <r>
    <n v="139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6260959"/>
    <s v="4th"/>
    <x v="14"/>
    <d v="2024-02-26T00:00:00"/>
    <n v="940"/>
    <n v="2632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6"/>
    <d v="2024-03-03T00:00:00"/>
    <s v=""/>
    <s v="Y"/>
    <s v=""/>
    <m/>
    <s v=""/>
    <s v=""/>
    <m/>
    <x v="3"/>
  </r>
  <r>
    <n v="139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1730"/>
    <s v="1st"/>
    <x v="9"/>
    <d v="2023-09-04T00:00:00"/>
    <n v="1272"/>
    <n v="35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7-10T00:00:00"/>
    <n v="1272"/>
    <s v="F1424-0005092034-004"/>
    <s v="03 : Approv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7-10T00:00:00"/>
    <n v="1272"/>
    <s v="T1424-466823-004"/>
    <s v="33 : Approval Not Required"/>
    <s v=""/>
    <d v="2023-07-11T00:00:00"/>
    <s v="23/07/11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7"/>
    <d v="2023-09-14T00:00:00"/>
    <d v="2023-06-20T00:00:00"/>
    <s v="Past"/>
    <n v="86"/>
    <m/>
    <n v="86"/>
    <n v="109392"/>
    <m/>
    <x v="2"/>
  </r>
  <r>
    <n v="140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1"/>
    <s v="2nd"/>
    <x v="13"/>
    <d v="2024-01-15T00:00:00"/>
    <n v="1100"/>
    <n v="308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1-21T00:00:00"/>
    <s v=""/>
    <s v="Y"/>
    <s v=""/>
    <m/>
    <s v=""/>
    <s v=""/>
    <m/>
    <x v="3"/>
  </r>
  <r>
    <n v="140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2"/>
    <s v="3rd"/>
    <x v="13"/>
    <d v="2024-01-29T00:00:00"/>
    <n v="840"/>
    <n v="235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04T00:00:00"/>
    <s v=""/>
    <s v="Y"/>
    <s v=""/>
    <m/>
    <s v=""/>
    <s v=""/>
    <m/>
    <x v="3"/>
  </r>
  <r>
    <n v="140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80181"/>
    <s v="4th-1"/>
    <x v="14"/>
    <d v="2024-02-12T00:00:00"/>
    <n v="1400"/>
    <n v="3920"/>
    <s v="Ship"/>
    <s v="Ph3(Adj)"/>
    <s v=""/>
    <d v="2024-04-20T00:00:00"/>
    <s v=""/>
    <d v="2024-04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55"/>
    <s v="IN"/>
    <s v="IN"/>
    <s v="N"/>
    <d v="2023-07-05T00:18:01"/>
    <s v="APIPRM223"/>
    <s v=""/>
    <s v="Automatic Planning"/>
    <d v="2023-07-09T19:52:28"/>
    <s v="00651092"/>
    <s v="KAWASAKI Kenta[FRIN:Production Planning](川﨑 健太)"/>
    <s v="Production Plan Excel"/>
    <x v="1"/>
    <x v="117"/>
    <d v="2024-02-18T00:00:00"/>
    <s v=""/>
    <s v="Y"/>
    <s v=""/>
    <m/>
    <s v=""/>
    <s v=""/>
    <m/>
    <x v="3"/>
  </r>
  <r>
    <n v="140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3"/>
    <s v="4th-2"/>
    <x v="14"/>
    <d v="2024-02-12T00:00:00"/>
    <n v="780"/>
    <n v="2184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18T00:00:00"/>
    <s v=""/>
    <s v="Y"/>
    <s v=""/>
    <m/>
    <s v=""/>
    <s v=""/>
    <m/>
    <x v="3"/>
  </r>
  <r>
    <n v="140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4"/>
    <s v="5th"/>
    <x v="14"/>
    <d v="2024-02-26T00:00:00"/>
    <n v="530"/>
    <n v="1484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3-03T00:00:00"/>
    <s v=""/>
    <s v="Y"/>
    <s v=""/>
    <m/>
    <s v=""/>
    <s v=""/>
    <m/>
    <x v="3"/>
  </r>
  <r>
    <n v="140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5851237"/>
    <s v="1st"/>
    <x v="9"/>
    <d v="2023-09-04T00:00:00"/>
    <n v="864"/>
    <n v="2419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20T00:00:00"/>
    <n v="840"/>
    <s v="F1424-0005140585-002"/>
    <s v="05 : Vendor Accept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6-20T00:00:00"/>
    <n v="864"/>
    <s v="T1424-466823-001"/>
    <s v="15 : Vendor Accepted(Updated)"/>
    <s v=""/>
    <d v="2023-07-11T00:00:00"/>
    <s v="23/07/11"/>
    <s v=""/>
    <s v=""/>
    <d v="2023-06-06T00:00:00"/>
    <d v="2023-07-10T00:00:00"/>
    <n v="864"/>
    <s v="P1424-466823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8"/>
    <d v="2023-09-14T00:00:00"/>
    <d v="2023-06-20T00:00:00"/>
    <s v="Past"/>
    <n v="86"/>
    <m/>
    <n v="86"/>
    <n v="74304"/>
    <m/>
    <x v="2"/>
  </r>
  <r>
    <n v="140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3"/>
    <s v="2nd"/>
    <x v="12"/>
    <d v="2023-12-04T00:00:00"/>
    <n v="940"/>
    <n v="2632"/>
    <s v="Ship"/>
    <s v="Ph3(Adj)"/>
    <s v=""/>
    <d v="2024-02-10T00:00:00"/>
    <s v=""/>
    <d v="2024-02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10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3-12-10T00:00:00"/>
    <s v=""/>
    <s v="Y"/>
    <s v=""/>
    <m/>
    <s v=""/>
    <s v=""/>
    <m/>
    <x v="3"/>
  </r>
  <r>
    <n v="140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4"/>
    <s v="3rd"/>
    <x v="13"/>
    <d v="2024-01-15T00:00:00"/>
    <n v="470"/>
    <n v="1316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1-21T00:00:00"/>
    <s v=""/>
    <s v="Y"/>
    <s v=""/>
    <m/>
    <s v=""/>
    <s v=""/>
    <m/>
    <x v="3"/>
  </r>
  <r>
    <n v="140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5"/>
    <s v="4th"/>
    <x v="13"/>
    <d v="2024-01-29T00:00:00"/>
    <n v="490"/>
    <n v="137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04T00:00:00"/>
    <s v=""/>
    <s v="Y"/>
    <s v=""/>
    <m/>
    <s v=""/>
    <s v=""/>
    <m/>
    <x v="3"/>
  </r>
  <r>
    <n v="140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6"/>
    <s v="5th"/>
    <x v="14"/>
    <d v="2024-02-12T00:00:00"/>
    <n v="460"/>
    <n v="1288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18T00:00:00"/>
    <s v=""/>
    <s v="Y"/>
    <s v=""/>
    <m/>
    <s v=""/>
    <s v=""/>
    <m/>
    <x v="3"/>
  </r>
  <r>
    <n v="141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597428"/>
    <s v="1st"/>
    <x v="9"/>
    <d v="2023-09-04T00:00:00"/>
    <n v="4056"/>
    <n v="11357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2T00:00:00"/>
    <n v="4000"/>
    <s v="F1424-0005122048-002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4056"/>
    <s v="T1424-465496-004"/>
    <s v="15 : Vendor Accepted(Updated)"/>
    <s v=""/>
    <d v="2023-07-11T00:00:00"/>
    <s v="(23/07/04)"/>
    <s v=""/>
    <s v=""/>
    <d v="2023-05-16T00:00:00"/>
    <d v="2023-07-11T00:00:00"/>
    <n v="4056"/>
    <s v="P1424-465496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1T17:42:52"/>
    <s v="00119579"/>
    <s v="TSUTSUMI Shunichi[UQJP:Global Merchandising Planning Global](堤見 俊一)"/>
    <s v="Update From PO"/>
    <x v="1"/>
    <x v="119"/>
    <d v="2023-09-14T00:00:00"/>
    <d v="2023-06-27T00:00:00"/>
    <s v="Past"/>
    <n v="79"/>
    <m/>
    <n v="79"/>
    <n v="320424"/>
    <m/>
    <x v="2"/>
  </r>
  <r>
    <n v="141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678733"/>
    <s v="2n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3T00:00:00"/>
    <s v=""/>
    <n v="0"/>
    <s v=""/>
    <s v=""/>
    <s v=""/>
    <s v=""/>
    <s v="(23/09/19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s v=""/>
    <s v="(23/11/23)_x000a_"/>
    <s v=""/>
    <s v=""/>
    <d v="2023-05-23T00:00:00"/>
    <s v=""/>
    <n v="0"/>
    <s v=""/>
    <s v=""/>
    <s v=""/>
    <s v=""/>
    <s v="(23/12/05)"/>
    <s v=""/>
    <s v=""/>
    <d v="2023-05-23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4T01:06:10"/>
    <s v="APIPRM223"/>
    <s v=""/>
    <s v="Automatic Planning"/>
    <d v="2023-06-21T12:45:29"/>
    <s v="plnprp20501bl02PrdPlnDLAnsIf"/>
    <s v=""/>
    <s v="DL Answered(SPL)"/>
    <x v="1"/>
    <x v="119"/>
    <d v="2023-12-16T00:00:00"/>
    <s v=""/>
    <s v="Y"/>
    <s v=""/>
    <m/>
    <s v=""/>
    <s v=""/>
    <m/>
    <x v="3"/>
  </r>
  <r>
    <n v="141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5"/>
    <s v="3rd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1-14T00:00:00"/>
    <s v=""/>
    <s v="Y"/>
    <s v=""/>
    <m/>
    <s v=""/>
    <s v=""/>
    <m/>
    <x v="3"/>
  </r>
  <r>
    <n v="141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4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1T00:00:00"/>
    <s v=""/>
    <s v="Y"/>
    <s v=""/>
    <m/>
    <s v=""/>
    <s v=""/>
    <m/>
    <x v="3"/>
  </r>
  <r>
    <n v="141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861073"/>
    <s v="5th"/>
    <x v="15"/>
    <d v="2024-03-04T00:00:00"/>
    <n v="3000"/>
    <n v="840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24"/>
    <n v="0"/>
    <s v="Y"/>
    <s v="N"/>
    <s v=""/>
    <s v=""/>
    <s v="2024/03/10"/>
    <n v="7"/>
    <n v="55"/>
    <s v="IN"/>
    <s v="IN"/>
    <s v="N"/>
    <d v="2023-06-07T00:18:15"/>
    <s v="APIPRM223"/>
    <s v=""/>
    <s v="Automatic Planning"/>
    <d v="2023-06-21T12:45:29"/>
    <s v="plnprp20501bl02PrdPlnDLAnsIf"/>
    <s v=""/>
    <s v="DL Answered(SPL)"/>
    <x v="1"/>
    <x v="119"/>
    <d v="2024-03-10T00:00:00"/>
    <s v=""/>
    <s v="Y"/>
    <s v=""/>
    <m/>
    <s v=""/>
    <s v=""/>
    <m/>
    <x v="3"/>
  </r>
  <r>
    <n v="141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9741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d v="2023-06-16T00:00:00"/>
    <n v="720"/>
    <s v="F1424-0005092034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3"/>
    <s v="15 : Vendor Accepted(Updated)"/>
    <s v=""/>
    <d v="2023-07-11T00:00:00"/>
    <s v=""/>
    <s v=""/>
    <s v=""/>
    <d v="2023-06-06T00:00:00"/>
    <d v="2023-07-11T00:00:00"/>
    <n v="720"/>
    <s v="P1424-465496-003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0"/>
    <d v="2023-09-14T00:00:00"/>
    <d v="2023-06-20T00:00:00"/>
    <s v="Past"/>
    <n v="86"/>
    <m/>
    <n v="86"/>
    <n v="61920"/>
    <m/>
    <x v="2"/>
  </r>
  <r>
    <n v="141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51"/>
    <s v="2nd"/>
    <x v="11"/>
    <d v="2023-11-13T00:00:00"/>
    <n v="2400"/>
    <n v="6720"/>
    <s v="Ship"/>
    <s v="Ph3(Adj)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1/19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1-19T00:00:00"/>
    <s v=""/>
    <s v="Y"/>
    <s v=""/>
    <m/>
    <s v=""/>
    <s v=""/>
    <m/>
    <x v="3"/>
  </r>
  <r>
    <n v="141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50"/>
    <s v="3rd"/>
    <x v="12"/>
    <d v="2023-12-11T00:00:00"/>
    <n v="0"/>
    <n v="0"/>
    <s v="Ship"/>
    <s v="Ph3(Adj)"/>
    <s v=""/>
    <d v="2024-02-17T00:00:00"/>
    <s v=""/>
    <d v="2024-02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2/17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2-17T00:00:00"/>
    <s v=""/>
    <s v="Y"/>
    <s v=""/>
    <m/>
    <s v=""/>
    <s v=""/>
    <m/>
    <x v="3"/>
  </r>
  <r>
    <n v="141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49"/>
    <s v="4th"/>
    <x v="13"/>
    <d v="2024-01-08T00:00:00"/>
    <n v="2800"/>
    <n v="784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1-14T00:00:00"/>
    <s v=""/>
    <s v="Y"/>
    <s v=""/>
    <m/>
    <s v=""/>
    <s v=""/>
    <m/>
    <x v="3"/>
  </r>
  <r>
    <n v="141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8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2-11T00:00:00"/>
    <s v=""/>
    <s v="Y"/>
    <s v=""/>
    <m/>
    <s v=""/>
    <s v=""/>
    <m/>
    <x v="3"/>
  </r>
  <r>
    <n v="142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5858892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16T00:00:00"/>
    <n v="1000"/>
    <s v="F1424-0005140585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2"/>
    <s v="15 : Vendor Accepted(Updated)"/>
    <s v=""/>
    <d v="2023-07-11T00:00:00"/>
    <s v=""/>
    <s v=""/>
    <s v=""/>
    <d v="2023-06-06T00:00:00"/>
    <d v="2023-07-11T00:00:00"/>
    <n v="720"/>
    <s v="P1424-465496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1"/>
    <d v="2023-09-14T00:00:00"/>
    <d v="2023-06-20T00:00:00"/>
    <s v="Past"/>
    <n v="86"/>
    <m/>
    <n v="86"/>
    <n v="61920"/>
    <m/>
    <x v="2"/>
  </r>
  <r>
    <n v="142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8"/>
    <s v="2nd"/>
    <x v="13"/>
    <d v="2024-01-15T00:00:00"/>
    <n v="630"/>
    <n v="1764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1-21T00:00:00"/>
    <s v=""/>
    <s v="Y"/>
    <s v=""/>
    <m/>
    <s v=""/>
    <s v=""/>
    <m/>
    <x v="3"/>
  </r>
  <r>
    <n v="142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9"/>
    <s v="3rd"/>
    <x v="13"/>
    <d v="2024-01-29T00:00:00"/>
    <n v="680"/>
    <n v="1904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2-04T00:00:00"/>
    <s v=""/>
    <s v="Y"/>
    <s v=""/>
    <m/>
    <s v=""/>
    <s v=""/>
    <m/>
    <x v="3"/>
  </r>
  <r>
    <n v="1423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5780641"/>
    <s v="1st"/>
    <x v="7"/>
    <d v="2023-10-02T00:00:00"/>
    <n v="3768"/>
    <n v="9043"/>
    <s v="Ship"/>
    <s v="Ph1"/>
    <s v="●"/>
    <d v="2023-11-20T00:00:00"/>
    <s v=""/>
    <d v="2023-11-20T00:00:00"/>
    <s v=""/>
    <s v=""/>
    <s v=""/>
    <s v=""/>
    <d v="2023-06-01T00:00:00"/>
    <s v=""/>
    <n v="0"/>
    <s v=""/>
    <s v=""/>
    <s v=""/>
    <d v="2023-06-16T00:00:00"/>
    <s v="23/06/16"/>
    <s v=""/>
    <s v=""/>
    <d v="2023-06-01T00:00:00"/>
    <d v="2023-06-15T00:00:00"/>
    <n v="4500"/>
    <s v="F3624-0005128330-001"/>
    <s v="03 : Approved"/>
    <s v=""/>
    <s v=""/>
    <s v=""/>
    <s v=""/>
    <s v=""/>
    <d v="2023-06-01T00:00:00"/>
    <s v=""/>
    <n v="0"/>
    <s v=""/>
    <s v=""/>
    <s v=""/>
    <d v="2023-07-07T00:00:00"/>
    <s v="_x000a_"/>
    <s v=""/>
    <s v=""/>
    <d v="2023-06-01T00:00:00"/>
    <d v="2023-07-05T00:00:00"/>
    <n v="3768"/>
    <s v="T3624-465752-002"/>
    <s v="33 : Approval Not Required"/>
    <s v=""/>
    <d v="2023-08-08T00:00:00"/>
    <s v=""/>
    <s v=""/>
    <s v=""/>
    <d v="2023-06-01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02T01:31:20"/>
    <s v="APIPRM223"/>
    <s v=""/>
    <s v="Automatic Planning"/>
    <d v="2023-07-11T19:39:39"/>
    <s v="plnprp20615bl01PrdplnSend"/>
    <s v=""/>
    <s v="Fix Flag Update"/>
    <x v="1"/>
    <x v="122"/>
    <d v="2023-11-13T00:00:00"/>
    <d v="2023-07-07T00:00:00"/>
    <s v="Past"/>
    <n v="129"/>
    <m/>
    <n v="129"/>
    <n v="486072"/>
    <m/>
    <x v="2"/>
  </r>
  <r>
    <n v="1424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5"/>
    <s v="2nd-1"/>
    <x v="13"/>
    <d v="2024-01-01T00:00:00"/>
    <n v="2100"/>
    <n v="5040"/>
    <s v="Ship"/>
    <s v="Ph3(Adj)"/>
    <s v=""/>
    <d v="2024-01-08T00:00:00"/>
    <s v=""/>
    <d v="2024-01-08T00:00:00"/>
    <s v=""/>
    <s v=""/>
    <s v=""/>
    <s v=""/>
    <d v="2023-07-04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01T00:00:00"/>
    <d v="2023-11-10T00:00:00"/>
    <s v="Y"/>
    <n v="52"/>
    <m/>
    <n v="52"/>
    <n v="109200"/>
    <m/>
    <x v="3"/>
  </r>
  <r>
    <n v="1425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0"/>
    <s v="2nd-2"/>
    <x v="13"/>
    <d v="2024-01-01T00:00:00"/>
    <n v="520"/>
    <n v="1248"/>
    <s v="Ship"/>
    <s v="Ph3(Adj)"/>
    <s v=""/>
    <d v="2024-01-08T00:00:00"/>
    <s v=""/>
    <d v="2024-01-08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1-01T00:00:00"/>
    <d v="2023-11-10T00:00:00"/>
    <s v="Y"/>
    <n v="52"/>
    <m/>
    <n v="52"/>
    <n v="27040"/>
    <m/>
    <x v="3"/>
  </r>
  <r>
    <n v="1426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4"/>
    <s v="3rd-1"/>
    <x v="14"/>
    <d v="2024-02-26T00:00:00"/>
    <n v="2000"/>
    <n v="48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26T00:00:00"/>
    <d v="2024-02-02T00:00:00"/>
    <s v="Y"/>
    <n v="24"/>
    <m/>
    <n v="24"/>
    <n v="48000"/>
    <m/>
    <x v="3"/>
  </r>
  <r>
    <n v="1427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1"/>
    <s v="3rd-2"/>
    <x v="14"/>
    <d v="2024-02-26T00:00:00"/>
    <n v="590"/>
    <n v="1416"/>
    <s v="Ship"/>
    <s v="Ph3(Adj)"/>
    <s v=""/>
    <d v="2024-03-04T00:00:00"/>
    <s v=""/>
    <d v="2024-03-04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14160"/>
    <m/>
    <x v="3"/>
  </r>
  <r>
    <n v="1428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NotPub"/>
    <s v=""/>
    <d v="2024-06-30T00:00:00"/>
    <d v="2024-07-31T00:00:00"/>
    <x v="9"/>
    <n v="86194432"/>
    <s v="4th"/>
    <x v="15"/>
    <d v="2024-03-25T00:00:00"/>
    <n v="2000"/>
    <n v="4800"/>
    <s v="Ship"/>
    <s v="Ph3(Add)"/>
    <s v=""/>
    <d v="2024-04-07T00:00:00"/>
    <s v=""/>
    <d v="2024-04-07T00:00:00"/>
    <s v=""/>
    <s v=""/>
    <s v=""/>
    <s v=""/>
    <d v="2023-07-04T00:00:00"/>
    <s v=""/>
    <n v="0"/>
    <s v=""/>
    <s v=""/>
    <s v=""/>
    <d v="2024-02-09T00:00:00"/>
    <s v=""/>
    <d v="2024-02-09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31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2"/>
    <d v="2024-03-31T00:00:00"/>
    <s v=""/>
    <s v="Y"/>
    <s v=""/>
    <m/>
    <s v=""/>
    <s v=""/>
    <m/>
    <x v="1"/>
  </r>
  <r>
    <n v="1429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5974216"/>
    <s v="1st"/>
    <x v="7"/>
    <d v="2023-10-02T00:00:00"/>
    <n v="1020"/>
    <n v="2448"/>
    <s v="Ship"/>
    <s v="Ph1"/>
    <s v="●"/>
    <d v="2023-11-20T00:00:00"/>
    <s v=""/>
    <d v="2023-11-20T00:00:00"/>
    <s v=""/>
    <s v=""/>
    <s v=""/>
    <s v=""/>
    <d v="2023-06-15T00:00:00"/>
    <s v=""/>
    <n v="0"/>
    <s v=""/>
    <s v=""/>
    <s v=""/>
    <d v="2023-06-28T00:00:00"/>
    <s v=""/>
    <s v=""/>
    <s v=""/>
    <d v="2023-06-15T00:00:00"/>
    <d v="2023-06-29T00:00:00"/>
    <n v="1000"/>
    <s v="F3624-0005128940-002"/>
    <s v="03 : Approved"/>
    <s v=""/>
    <s v=""/>
    <s v=""/>
    <s v=""/>
    <s v=""/>
    <d v="2023-06-15T00:00:00"/>
    <s v=""/>
    <n v="0"/>
    <s v=""/>
    <s v=""/>
    <s v=""/>
    <d v="2023-07-07T00:00:00"/>
    <s v="_x000a_"/>
    <s v=""/>
    <s v=""/>
    <d v="2023-06-15T00:00:00"/>
    <d v="2023-07-05T00:00:00"/>
    <n v="1020"/>
    <s v="T3624-465752-001"/>
    <s v="33 : Approval Not Required"/>
    <s v=""/>
    <d v="2023-08-08T00:00:00"/>
    <s v=""/>
    <s v=""/>
    <s v=""/>
    <d v="2023-06-15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16T00:43:16"/>
    <s v="APIPRM223"/>
    <s v=""/>
    <s v="Automatic Planning"/>
    <d v="2023-07-11T19:39:39"/>
    <s v="plnprp20615bl01PrdplnSend"/>
    <s v=""/>
    <s v="Fix Flag Update"/>
    <x v="1"/>
    <x v="123"/>
    <d v="2023-11-13T00:00:00"/>
    <d v="2023-07-07T00:00:00"/>
    <s v="Past"/>
    <n v="129"/>
    <m/>
    <n v="129"/>
    <n v="131580"/>
    <m/>
    <x v="2"/>
  </r>
  <r>
    <n v="1430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6195451"/>
    <s v="2nd"/>
    <x v="14"/>
    <d v="2024-02-26T00:00:00"/>
    <n v="1000"/>
    <n v="24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3"/>
    <d v="2024-02-26T00:00:00"/>
    <d v="2024-02-02T00:00:00"/>
    <s v="Y"/>
    <n v="24"/>
    <m/>
    <n v="24"/>
    <n v="24000"/>
    <m/>
    <x v="3"/>
  </r>
  <r>
    <n v="1431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NotPub"/>
    <s v=""/>
    <d v="2024-06-30T00:00:00"/>
    <d v="2024-07-31T00:00:00"/>
    <x v="9"/>
    <n v="86195450"/>
    <s v="3rd"/>
    <x v="14"/>
    <d v="2024-02-26T00:00:00"/>
    <n v="400"/>
    <n v="960"/>
    <s v="Ship"/>
    <s v="Ph3(Add)"/>
    <s v=""/>
    <d v="2024-03-10T00:00:00"/>
    <s v=""/>
    <d v="2024-03-10T00:00:00"/>
    <s v=""/>
    <s v=""/>
    <s v=""/>
    <s v=""/>
    <d v="2023-07-04T00:00:00"/>
    <s v=""/>
    <n v="0"/>
    <s v=""/>
    <s v=""/>
    <s v=""/>
    <d v="2023-12-08T00:00:00"/>
    <s v=""/>
    <d v="2023-12-08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03T00:00:00"/>
    <s v=""/>
    <s v="Y"/>
    <s v=""/>
    <m/>
    <s v=""/>
    <s v=""/>
    <m/>
    <x v="1"/>
  </r>
  <r>
    <n v="143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2"/>
    <s v="1st"/>
    <x v="7"/>
    <d v="2023-10-02T00:00:00"/>
    <n v="160"/>
    <n v="720"/>
    <s v="Ship"/>
    <s v="Ph1"/>
    <s v="●"/>
    <d v="2023-11-24T00:00:00"/>
    <s v=""/>
    <d v="2023-11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3/11/17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3-11-17T00:00:00"/>
    <s v=""/>
    <s v="Y"/>
    <s v=""/>
    <m/>
    <s v=""/>
    <s v=""/>
    <m/>
    <x v="2"/>
  </r>
  <r>
    <n v="143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595778"/>
    <s v="2nd"/>
    <x v="11"/>
    <d v="2023-11-06T00:00:00"/>
    <n v="804"/>
    <n v="3618"/>
    <s v="Ship"/>
    <s v="Ph1"/>
    <s v=""/>
    <d v="2023-11-24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804"/>
    <s v="T3624-465204-001"/>
    <s v="33 : Approval Not Required"/>
    <s v=""/>
    <d v="2023-07-25T00:00:00"/>
    <s v="(23/07/04)"/>
    <s v=""/>
    <s v=""/>
    <d v="2023-05-1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24"/>
    <d v="2023-11-17T00:00:00"/>
    <d v="2023-06-27T00:00:00"/>
    <s v="Past"/>
    <n v="143"/>
    <m/>
    <n v="143"/>
    <n v="114972"/>
    <m/>
    <x v="2"/>
  </r>
  <r>
    <n v="143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s v=""/>
    <d v="2024-04-30T00:00:00"/>
    <d v="2024-06-30T00:00:00"/>
    <x v="9"/>
    <n v="85595779"/>
    <s v="3rd"/>
    <x v="12"/>
    <d v="2023-12-04T00:00:00"/>
    <n v="0"/>
    <n v="0"/>
    <s v="Ship"/>
    <s v="Ph2"/>
    <s v=""/>
    <d v="2023-12-16T00:00:00"/>
    <s v=""/>
    <d v="2023-12-16T00:00:00"/>
    <s v=""/>
    <s v=""/>
    <s v=""/>
    <s v=""/>
    <d v="2023-05-16T00:00:00"/>
    <s v=""/>
    <n v="0"/>
    <s v=""/>
    <s v=""/>
    <s v=""/>
    <d v="2023-07-11T00:00:00"/>
    <s v="(23/08/2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10)_x000a_"/>
    <s v=""/>
    <s v=""/>
    <d v="2023-05-16T00:00:00"/>
    <s v=""/>
    <n v="0"/>
    <s v=""/>
    <s v=""/>
    <s v=""/>
    <s v=""/>
    <s v="(23/10/31)"/>
    <s v=""/>
    <s v=""/>
    <d v="2023-05-16T00:00:00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5-17T00:17:27"/>
    <s v="APIPRM223"/>
    <s v=""/>
    <s v="Automatic Planning"/>
    <d v="2023-07-09T20:22:48"/>
    <s v="plnprp20615bl01PrdplnSend"/>
    <s v=""/>
    <s v="Fix Flag Update"/>
    <x v="1"/>
    <x v="124"/>
    <d v="2023-12-09T00:00:00"/>
    <s v=""/>
    <s v="Y"/>
    <s v=""/>
    <m/>
    <s v=""/>
    <s v=""/>
    <m/>
    <x v="2"/>
  </r>
  <r>
    <n v="143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01407"/>
    <s v="4th"/>
    <x v="13"/>
    <d v="2024-01-01T00:00:00"/>
    <n v="800"/>
    <n v="3600"/>
    <s v="Ship"/>
    <s v="Ph3(Adj)"/>
    <s v=""/>
    <d v="2024-01-14T00:00:00"/>
    <s v=""/>
    <d v="2024-01-14T00:00:00"/>
    <s v=""/>
    <s v=""/>
    <s v=""/>
    <s v=""/>
    <d v="2023-06-01T00:00:00"/>
    <s v=""/>
    <n v="0"/>
    <s v=""/>
    <s v=""/>
    <s v=""/>
    <s v=""/>
    <s v="(23/10/11)"/>
    <s v=""/>
    <s v=""/>
    <d v="2023-06-01T00:00:00"/>
    <s v=""/>
    <n v="0"/>
    <s v=""/>
    <s v=""/>
    <s v=""/>
    <s v=""/>
    <s v=""/>
    <s v=""/>
    <s v=""/>
    <d v="2023-06-01T00:00:00"/>
    <s v=""/>
    <n v="0"/>
    <s v=""/>
    <s v=""/>
    <s v=""/>
    <s v=""/>
    <s v="(23/12/14)_x000a_"/>
    <s v=""/>
    <s v=""/>
    <d v="2023-06-01T00:00:00"/>
    <s v=""/>
    <n v="0"/>
    <s v=""/>
    <s v=""/>
    <s v=""/>
    <s v=""/>
    <s v="(23/12/26)"/>
    <s v=""/>
    <s v=""/>
    <d v="2023-06-01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6-02T01:31:21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07T00:00:00"/>
    <s v=""/>
    <s v="Y"/>
    <s v=""/>
    <m/>
    <s v=""/>
    <s v=""/>
    <m/>
    <x v="3"/>
  </r>
  <r>
    <n v="143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32728"/>
    <s v="5th-1"/>
    <x v="14"/>
    <d v="2024-02-05T00:00:00"/>
    <n v="500"/>
    <n v="2250"/>
    <s v="Ship"/>
    <s v="Ph3(Adj)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2024/02/12"/>
    <n v="7"/>
    <n v="0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4-02-12T00:00:00"/>
    <s v=""/>
    <s v="Y"/>
    <s v=""/>
    <m/>
    <s v=""/>
    <s v=""/>
    <m/>
    <x v="3"/>
  </r>
  <r>
    <n v="143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3"/>
    <s v="5th-2"/>
    <x v="14"/>
    <d v="2024-02-05T00:00:00"/>
    <n v="240"/>
    <n v="1080"/>
    <s v="Ship"/>
    <s v="Ph3(Adj)"/>
    <s v=""/>
    <d v="2024-02-19T00:00:00"/>
    <s v=""/>
    <d v="2024-02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12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2-12T00:00:00"/>
    <s v=""/>
    <s v="Y"/>
    <s v=""/>
    <m/>
    <s v=""/>
    <s v=""/>
    <m/>
    <x v="3"/>
  </r>
  <r>
    <n v="143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69039"/>
    <s v="6th"/>
    <x v="15"/>
    <d v="2024-03-04T00:00:00"/>
    <n v="500"/>
    <n v="225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4-03-23T00:00:00"/>
    <s v=""/>
    <s v="Y"/>
    <s v=""/>
    <m/>
    <s v=""/>
    <s v=""/>
    <m/>
    <x v="3"/>
  </r>
  <r>
    <n v="143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5940504"/>
    <s v="1st"/>
    <x v="11"/>
    <d v="2023-11-06T00:00:00"/>
    <n v="700"/>
    <n v="3150"/>
    <s v="Ship"/>
    <s v="Ph1"/>
    <s v="●"/>
    <d v="2023-12-06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s v=""/>
    <s v=""/>
    <s v=""/>
    <s v=""/>
    <n v="0"/>
    <s v=""/>
    <s v="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9"/>
    <n v="7"/>
    <n v="0"/>
    <s v="IN"/>
    <s v="IN"/>
    <s v="N"/>
    <d v="2023-06-15T09:14:09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25"/>
    <d v="2023-11-29T00:00:00"/>
    <d v="2023-07-18T00:00:00"/>
    <s v="Y"/>
    <n v="134"/>
    <m/>
    <n v="134"/>
    <n v="93800"/>
    <m/>
    <x v="2"/>
  </r>
  <r>
    <n v="144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6232371"/>
    <s v="2nd"/>
    <x v="14"/>
    <d v="2024-02-05T00:00:00"/>
    <n v="560"/>
    <n v="2520"/>
    <s v="Ship"/>
    <s v="Ph3(Adj)"/>
    <s v=""/>
    <d v="2024-02-15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7-09T17:51:49"/>
    <s v="APIPRM223"/>
    <s v=""/>
    <s v="Automatic Planning"/>
    <d v="2023-07-09T20:20:44"/>
    <s v="00651092"/>
    <s v="KAWASAKI Kenta[FRIN:Production Planning](川﨑 健太)"/>
    <s v="Production Plan Excel"/>
    <x v="1"/>
    <x v="125"/>
    <d v="2024-02-08T00:00:00"/>
    <s v=""/>
    <s v="Y"/>
    <s v=""/>
    <m/>
    <s v=""/>
    <s v=""/>
    <m/>
    <x v="3"/>
  </r>
  <r>
    <n v="144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d v="2023-07-10T00:00:00"/>
    <d v="2024-04-30T00:00:00"/>
    <d v="2024-06-30T00:00:00"/>
    <x v="9"/>
    <n v="86212885"/>
    <s v="1st"/>
    <x v="7"/>
    <d v="2023-10-02T00:00:00"/>
    <n v="2000"/>
    <n v="90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1-17T00:00:00"/>
    <s v=""/>
    <s v="Y"/>
    <s v=""/>
    <m/>
    <s v=""/>
    <s v=""/>
    <m/>
    <x v="2"/>
  </r>
  <r>
    <n v="144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4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2-10T00:00:00"/>
    <s v=""/>
    <s v="Y"/>
    <s v=""/>
    <m/>
    <s v=""/>
    <s v=""/>
    <m/>
    <x v="3"/>
  </r>
  <r>
    <n v="144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3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4-01-07T00:00:00"/>
    <s v=""/>
    <s v="Y"/>
    <s v=""/>
    <m/>
    <s v=""/>
    <s v=""/>
    <m/>
    <x v="3"/>
  </r>
  <r>
    <n v="144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d v="2023-07-10T00:00:00"/>
    <d v="2024-04-30T00:00:00"/>
    <d v="2024-06-30T00:00:00"/>
    <x v="9"/>
    <n v="86213002"/>
    <s v="1st"/>
    <x v="7"/>
    <d v="2023-10-02T00:00:00"/>
    <n v="1820"/>
    <n v="819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1-17T00:00:00"/>
    <s v=""/>
    <s v="Y"/>
    <s v=""/>
    <m/>
    <s v=""/>
    <s v=""/>
    <m/>
    <x v="2"/>
  </r>
  <r>
    <n v="144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1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2-10T00:00:00"/>
    <s v=""/>
    <s v="Y"/>
    <s v=""/>
    <m/>
    <s v=""/>
    <s v=""/>
    <m/>
    <x v="3"/>
  </r>
  <r>
    <n v="144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0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4-01-07T00:00:00"/>
    <s v=""/>
    <s v="Y"/>
    <s v=""/>
    <m/>
    <s v=""/>
    <s v=""/>
    <m/>
    <x v="3"/>
  </r>
  <r>
    <n v="144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225452"/>
    <s v="1st"/>
    <x v="7"/>
    <d v="2023-10-02T00:00:00"/>
    <n v="3000"/>
    <n v="135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1-17T00:00:00"/>
    <s v=""/>
    <s v="Y"/>
    <s v=""/>
    <m/>
    <s v=""/>
    <s v=""/>
    <m/>
    <x v="2"/>
  </r>
  <r>
    <n v="144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25905"/>
    <s v="2nd"/>
    <x v="12"/>
    <d v="2023-12-04T00:00:00"/>
    <n v="1500"/>
    <n v="675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2-10T00:00:00"/>
    <s v=""/>
    <s v="Y"/>
    <s v=""/>
    <m/>
    <s v=""/>
    <s v=""/>
    <m/>
    <x v="2"/>
  </r>
  <r>
    <n v="144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1-07T00:00:00"/>
    <s v=""/>
    <s v="Y"/>
    <s v=""/>
    <m/>
    <s v=""/>
    <s v=""/>
    <m/>
    <x v="3"/>
  </r>
  <r>
    <n v="145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96843"/>
    <s v="4th"/>
    <x v="14"/>
    <d v="2024-02-05T00:00:00"/>
    <n v="2000"/>
    <n v="900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2-11T00:00:00"/>
    <s v=""/>
    <s v="Y"/>
    <s v=""/>
    <m/>
    <s v=""/>
    <s v=""/>
    <m/>
    <x v="3"/>
  </r>
  <r>
    <n v="145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226772"/>
    <s v="1st"/>
    <x v="7"/>
    <d v="2023-10-02T00:00:00"/>
    <n v="1500"/>
    <n v="675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1-17T00:00:00"/>
    <s v=""/>
    <s v="Y"/>
    <s v=""/>
    <m/>
    <s v=""/>
    <s v=""/>
    <m/>
    <x v="2"/>
  </r>
  <r>
    <n v="145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27820"/>
    <s v="2nd"/>
    <x v="12"/>
    <d v="2023-12-04T00:00:00"/>
    <n v="0"/>
    <n v="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2-10T00:00:00"/>
    <s v=""/>
    <s v="Y"/>
    <s v=""/>
    <m/>
    <s v=""/>
    <s v=""/>
    <m/>
    <x v="2"/>
  </r>
  <r>
    <n v="145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9848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1-07T00:00:00"/>
    <s v=""/>
    <s v="Y"/>
    <s v=""/>
    <m/>
    <s v=""/>
    <s v=""/>
    <m/>
    <x v="3"/>
  </r>
  <r>
    <n v="145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198483"/>
    <s v="4th"/>
    <x v="14"/>
    <d v="2024-02-05T00:00:00"/>
    <n v="700"/>
    <n v="315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2-11T00:00:00"/>
    <s v=""/>
    <s v="Y"/>
    <s v=""/>
    <m/>
    <s v=""/>
    <s v=""/>
    <m/>
    <x v="3"/>
  </r>
  <r>
    <n v="145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1"/>
    <s v="1st"/>
    <x v="7"/>
    <d v="2023-10-02T00:00:00"/>
    <n v="372"/>
    <n v="1972"/>
    <s v="Ship"/>
    <s v="Ph1"/>
    <s v="●"/>
    <d v="2023-11-15T00:00:00"/>
    <s v=""/>
    <d v="2023-11-24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130"/>
    <s v="F3624-0005122079-002"/>
    <s v="05 : Vendor Accepted"/>
    <s v=""/>
    <s v=""/>
    <s v=""/>
    <s v=""/>
    <s v=""/>
    <d v="2023-05-23T00:00:00"/>
    <s v=""/>
    <n v="0"/>
    <s v=""/>
    <s v=""/>
    <s v=""/>
    <d v="2023-07-13T00:00:00"/>
    <s v="_x000a_"/>
    <s v=""/>
    <s v=""/>
    <d v="2023-05-23T00:00:00"/>
    <s v=""/>
    <n v="0"/>
    <s v=""/>
    <s v=""/>
    <s v=""/>
    <d v="2023-07-25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5-24T01:06:11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0"/>
    <d v="2023-11-08T00:00:00"/>
    <d v="2023-07-13T00:00:00"/>
    <s v="Y"/>
    <n v="118"/>
    <m/>
    <n v="118"/>
    <n v="43896"/>
    <m/>
    <x v="2"/>
  </r>
  <r>
    <n v="145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0"/>
    <s v="2nd"/>
    <x v="12"/>
    <d v="2023-12-11T00:00:00"/>
    <n v="218"/>
    <n v="1155"/>
    <s v="Ship"/>
    <s v="Ph1"/>
    <s v=""/>
    <d v="2023-12-30T00:00:00"/>
    <s v=""/>
    <d v="2023-12-23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530"/>
    <s v="F3624-0005122079-001"/>
    <s v="05 : Vendor Accepted"/>
    <s v=""/>
    <s v=""/>
    <s v=""/>
    <s v=""/>
    <s v=""/>
    <d v="2023-05-23T00:00:00"/>
    <s v=""/>
    <n v="0"/>
    <s v=""/>
    <s v=""/>
    <s v=""/>
    <d v="2023-07-28T00:00:00"/>
    <s v="23/07/04_x000a_"/>
    <s v=""/>
    <s v=""/>
    <d v="2023-05-23T00:00:00"/>
    <s v=""/>
    <n v="0"/>
    <s v=""/>
    <s v=""/>
    <s v=""/>
    <d v="2023-08-11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2/23"/>
    <n v="7"/>
    <n v="0"/>
    <s v="IN"/>
    <s v="IN"/>
    <s v="N"/>
    <d v="2023-05-24T01:06:11"/>
    <s v="APIPRM223"/>
    <s v=""/>
    <s v="Automatic Planning"/>
    <d v="2023-07-03T09:04:23"/>
    <s v="plnprp20615bl01PrdplnSend"/>
    <s v=""/>
    <s v="Fix Flag Update"/>
    <x v="1"/>
    <x v="110"/>
    <d v="2023-12-23T00:00:00"/>
    <d v="2023-07-28T00:00:00"/>
    <s v="Y"/>
    <n v="148"/>
    <m/>
    <n v="148"/>
    <n v="32264"/>
    <m/>
    <x v="2"/>
  </r>
  <r>
    <n v="145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219"/>
    <n v="219"/>
    <n v="0"/>
    <n v="0"/>
    <n v="0"/>
    <d v="2023-12-15T00:00:00"/>
    <s v="Pub"/>
    <d v="2023-07-12T00:00:00"/>
    <d v="2024-04-30T00:00:00"/>
    <d v="2024-06-30T00:00:00"/>
    <x v="9"/>
    <n v="85931833"/>
    <s v="1st"/>
    <x v="11"/>
    <d v="2023-11-06T00:00:00"/>
    <n v="219"/>
    <n v="1161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11T00:00:00"/>
    <s v="_x000a_"/>
    <s v=""/>
    <s v=""/>
    <d v="2023-06-13T00:00:00"/>
    <s v=""/>
    <n v="0"/>
    <s v=""/>
    <s v=""/>
    <s v=""/>
    <d v="2023-07-25T00:00:00"/>
    <s v=""/>
    <s v=""/>
    <s v=""/>
    <d v="2023-06-13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1-08T00:00:00"/>
    <d v="2023-07-11T00:00:00"/>
    <s v="Past"/>
    <n v="120"/>
    <m/>
    <n v="120"/>
    <n v="26280"/>
    <m/>
    <x v="2"/>
  </r>
  <r>
    <n v="145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591837"/>
    <s v="1st"/>
    <x v="11"/>
    <d v="2023-11-06T00:00:00"/>
    <n v="648"/>
    <n v="2333"/>
    <s v="Ship"/>
    <s v="Ph1"/>
    <s v="●"/>
    <d v="2023-12-08T00:00:00"/>
    <s v=""/>
    <d v="2023-11-24T00:00:00"/>
    <s v=""/>
    <s v=""/>
    <s v=""/>
    <s v=""/>
    <d v="2023-05-16T00:00:00"/>
    <s v=""/>
    <n v="0"/>
    <s v=""/>
    <s v=""/>
    <s v=""/>
    <d v="2023-05-30T00:00:00"/>
    <s v=""/>
    <s v=""/>
    <s v=""/>
    <d v="2023-05-16T00:00:00"/>
    <d v="2023-06-02T00:00:00"/>
    <n v="300"/>
    <s v="F3624-0005122079-003"/>
    <s v="05 : Vendor Accepted"/>
    <s v=""/>
    <s v=""/>
    <s v=""/>
    <s v=""/>
    <s v=""/>
    <d v="2023-05-16T00:00:00"/>
    <s v=""/>
    <n v="0"/>
    <s v=""/>
    <s v=""/>
    <s v=""/>
    <d v="2023-06-27T00:00:00"/>
    <s v="23/06/20_x000a_"/>
    <s v=""/>
    <s v=""/>
    <d v="2023-05-16T00:00:00"/>
    <d v="2023-06-16T00:00:00"/>
    <n v="648"/>
    <s v="T3624-465199-001"/>
    <s v="33 : Approval Not Required"/>
    <s v=""/>
    <d v="2023-07-25T00:00:00"/>
    <s v="23/06/20"/>
    <s v=""/>
    <s v=""/>
    <d v="2023-05-16T00:00:00"/>
    <s v=""/>
    <n v="0"/>
    <s v=""/>
    <s v=""/>
    <n v="24"/>
    <n v="12"/>
    <n v="12"/>
    <n v="12"/>
    <n v="0"/>
    <s v="Y"/>
    <s v="N"/>
    <s v=""/>
    <s v=""/>
    <s v="2023/12/01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2"/>
    <d v="2023-12-01T00:00:00"/>
    <d v="2023-06-27T00:00:00"/>
    <s v="Past"/>
    <n v="157"/>
    <m/>
    <n v="157"/>
    <n v="101736"/>
    <m/>
    <x v="2"/>
  </r>
  <r>
    <n v="145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8"/>
    <s v="2nd"/>
    <x v="12"/>
    <d v="2023-12-11T00:00:00"/>
    <n v="0"/>
    <n v="0"/>
    <s v="Ship"/>
    <s v="STOP"/>
    <s v=""/>
    <d v="2023-12-23T00:00:00"/>
    <s v=""/>
    <d v="2023-12-23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12"/>
    <n v="300"/>
    <s v="Y"/>
    <s v="N"/>
    <s v=""/>
    <s v=""/>
    <s v="2023/12/16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0"/>
    <x v="112"/>
    <d v="2023-12-16T00:00:00"/>
    <s v=""/>
    <s v="Y"/>
    <s v=""/>
    <m/>
    <s v=""/>
    <s v=""/>
    <m/>
    <x v="0"/>
  </r>
  <r>
    <n v="146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722597"/>
    <s v="3rd"/>
    <x v="13"/>
    <d v="2024-01-08T00:00:00"/>
    <n v="300"/>
    <n v="1080"/>
    <s v="Ship"/>
    <s v="Ph3(Adj)"/>
    <s v=""/>
    <d v="2024-02-28T00:00:00"/>
    <s v=""/>
    <d v="2024-01-21T00:00:00"/>
    <s v=""/>
    <s v=""/>
    <s v=""/>
    <s v=""/>
    <d v="2023-05-25T00:00:00"/>
    <s v=""/>
    <n v="0"/>
    <s v=""/>
    <s v=""/>
    <s v=""/>
    <s v=""/>
    <s v="(23/10/18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2/21)_x000a_"/>
    <s v=""/>
    <s v=""/>
    <d v="2023-05-25T00:00:00"/>
    <s v=""/>
    <n v="0"/>
    <s v=""/>
    <s v=""/>
    <s v=""/>
    <s v=""/>
    <s v="(24/01/02)"/>
    <s v=""/>
    <s v=""/>
    <d v="2023-05-25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21T00:00:00"/>
    <s v=""/>
    <s v="Y"/>
    <s v=""/>
    <m/>
    <s v=""/>
    <s v=""/>
    <m/>
    <x v="3"/>
  </r>
  <r>
    <n v="146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4"/>
    <s v="4th"/>
    <x v="14"/>
    <d v="2024-02-05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(23/11/25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30)_x000a_"/>
    <s v=""/>
    <s v=""/>
    <s v=""/>
    <s v=""/>
    <n v="0"/>
    <s v=""/>
    <s v=""/>
    <s v=""/>
    <s v=""/>
    <s v="(24/02/08)"/>
    <s v=""/>
    <s v=""/>
    <s v="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2-21T00:00:00"/>
    <s v=""/>
    <s v="Y"/>
    <s v=""/>
    <m/>
    <s v=""/>
    <s v=""/>
    <m/>
    <x v="0"/>
  </r>
  <r>
    <n v="146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5"/>
    <s v="5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300"/>
    <s v="Y"/>
    <s v="N"/>
    <s v=""/>
    <s v=""/>
    <s v="2024/03/23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3-23T00:00:00"/>
    <s v=""/>
    <s v="Y"/>
    <s v=""/>
    <m/>
    <s v=""/>
    <s v=""/>
    <m/>
    <x v="0"/>
  </r>
  <r>
    <n v="146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5901061"/>
    <s v="1st"/>
    <x v="9"/>
    <d v="2023-09-04T00:00:00"/>
    <n v="516"/>
    <n v="1858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d v="2023-06-16T00:00:00"/>
    <n v="516"/>
    <s v="T3624-465199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12T09:49:13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3"/>
    <d v="2023-11-08T00:00:00"/>
    <d v="2023-06-27T00:00:00"/>
    <s v="Past"/>
    <n v="134"/>
    <m/>
    <n v="134"/>
    <n v="69144"/>
    <m/>
    <x v="2"/>
  </r>
  <r>
    <n v="146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0"/>
    <s v="2nd"/>
    <x v="12"/>
    <d v="2023-12-04T00:00:00"/>
    <n v="0"/>
    <n v="0"/>
    <s v="Ship"/>
    <s v="STOP"/>
    <s v=""/>
    <d v="2024-0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1/23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1-23T00:00:00"/>
    <s v=""/>
    <s v="Y"/>
    <s v=""/>
    <m/>
    <s v=""/>
    <s v=""/>
    <m/>
    <x v="0"/>
  </r>
  <r>
    <n v="146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6233411"/>
    <s v="3rd"/>
    <x v="13"/>
    <d v="2024-01-01T00:00:00"/>
    <n v="800"/>
    <n v="288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2-21T00:00:00"/>
    <s v=""/>
    <s v="Y"/>
    <s v=""/>
    <m/>
    <s v=""/>
    <s v=""/>
    <m/>
    <x v="3"/>
  </r>
  <r>
    <n v="146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2"/>
    <s v="4th"/>
    <x v="14"/>
    <d v="2024-02-05T00:00:00"/>
    <n v="0"/>
    <n v="0"/>
    <s v="Ship"/>
    <s v="STOP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3/08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3-08T00:00:00"/>
    <s v=""/>
    <s v="Y"/>
    <s v=""/>
    <m/>
    <s v=""/>
    <s v=""/>
    <m/>
    <x v="0"/>
  </r>
  <r>
    <n v="146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973011"/>
    <s v="1st"/>
    <x v="7"/>
    <d v="2023-10-02T00:00:00"/>
    <n v="1368"/>
    <n v="7798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6-27T00:00:00"/>
    <s v="_x000a_"/>
    <s v=""/>
    <s v=""/>
    <d v="2023-06-15T00:00:00"/>
    <d v="2023-06-22T00:00:00"/>
    <n v="1368"/>
    <s v="T3624-465200-001"/>
    <s v="33 : Approval Not Required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6-16T00:43:16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4"/>
    <d v="2023-11-08T00:00:00"/>
    <d v="2023-06-27T00:00:00"/>
    <s v="Past"/>
    <n v="134"/>
    <m/>
    <n v="134"/>
    <n v="183312"/>
    <m/>
    <x v="2"/>
  </r>
  <r>
    <n v="146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723746"/>
    <s v="2nd"/>
    <x v="12"/>
    <d v="2023-12-04T00:00:00"/>
    <n v="400"/>
    <n v="2280"/>
    <s v="Ship"/>
    <s v="Ph3(Adj)"/>
    <s v=""/>
    <d v="2023-12-16T00:00:00"/>
    <s v=""/>
    <d v="2023-12-16T00:00:00"/>
    <s v=""/>
    <s v=""/>
    <s v=""/>
    <s v=""/>
    <d v="2023-05-25T00:00:00"/>
    <s v=""/>
    <n v="0"/>
    <s v=""/>
    <s v=""/>
    <s v=""/>
    <s v=""/>
    <s v="(23/09/12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16)_x000a_"/>
    <s v=""/>
    <s v=""/>
    <d v="2023-05-25T00:00:00"/>
    <s v=""/>
    <n v="0"/>
    <s v=""/>
    <s v=""/>
    <s v=""/>
    <s v=""/>
    <s v="(23/11/28)"/>
    <s v=""/>
    <s v=""/>
    <d v="2023-05-25T00:00:00"/>
    <s v=""/>
    <n v="0"/>
    <s v=""/>
    <s v=""/>
    <n v="16"/>
    <n v="12"/>
    <n v="12"/>
    <n v="12"/>
    <n v="0"/>
    <s v="Y"/>
    <s v="N"/>
    <s v=""/>
    <s v=""/>
    <s v="2023/12/09"/>
    <n v="7"/>
    <n v="0"/>
    <s v="IN"/>
    <s v="IN"/>
    <s v="N"/>
    <d v="2023-05-26T01:29:23"/>
    <s v="APIPRM223"/>
    <s v=""/>
    <s v="Automatic Planning"/>
    <d v="2023-06-21T12:45:29"/>
    <s v="plnprp20501bl02PrdPlnDLAnsIf"/>
    <s v=""/>
    <s v="DL Answered(SPL)"/>
    <x v="1"/>
    <x v="114"/>
    <d v="2023-12-09T00:00:00"/>
    <s v=""/>
    <s v="Y"/>
    <s v=""/>
    <m/>
    <s v=""/>
    <s v=""/>
    <m/>
    <x v="3"/>
  </r>
  <r>
    <n v="146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400"/>
    <n v="400"/>
    <n v="0"/>
    <n v="0"/>
    <n v="0"/>
    <d v="2023-12-15T00:00:00"/>
    <s v="Pub"/>
    <d v="2023-07-10T00:00:00"/>
    <d v="2024-04-30T00:00:00"/>
    <d v="2024-06-30T00:00:00"/>
    <x v="9"/>
    <n v="85975179"/>
    <s v="1st"/>
    <x v="11"/>
    <d v="2023-11-06T00:00:00"/>
    <n v="410"/>
    <n v="2337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7-11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7-11T00:00:00"/>
    <s v="_x000a_"/>
    <s v=""/>
    <s v=""/>
    <d v="2023-06-15T00:00:00"/>
    <s v=""/>
    <n v="0"/>
    <s v=""/>
    <s v="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6T00:43:16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8T00:00:00"/>
    <d v="2023-07-11T00:00:00"/>
    <s v="Past"/>
    <n v="120"/>
    <m/>
    <n v="120"/>
    <n v="49200"/>
    <m/>
    <x v="2"/>
  </r>
  <r>
    <n v="147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6034905"/>
    <s v="1st"/>
    <x v="9"/>
    <d v="2023-09-04T00:00:00"/>
    <n v="636"/>
    <n v="1781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600"/>
    <s v="F3624-0005122048-003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636"/>
    <s v="T3624-466823-003"/>
    <s v="33 : Approval Not Required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2:00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6"/>
    <d v="2023-11-08T00:00:00"/>
    <d v="2023-06-20T00:00:00"/>
    <s v="Past"/>
    <n v="141"/>
    <m/>
    <n v="141"/>
    <n v="89676"/>
    <m/>
    <x v="2"/>
  </r>
  <r>
    <n v="147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8966"/>
    <s v="2nd-1"/>
    <x v="12"/>
    <d v="2023-12-04T00:00:00"/>
    <n v="1000"/>
    <n v="28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1000"/>
    <s v="F3624-0005122048-004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20:55"/>
    <s v="00691381"/>
    <s v="MORITA SHUN[FRSH:PDSH Production Planning](森田 峻)"/>
    <s v="Production Plan Excel"/>
    <d v="2023-07-04T19:40:42"/>
    <s v="plnprp20615bl01PrdplnSend"/>
    <s v=""/>
    <s v="Fix Flag Update"/>
    <x v="1"/>
    <x v="116"/>
    <d v="2023-12-15T00:00:00"/>
    <d v="2023-07-25T00:00:00"/>
    <s v="Y"/>
    <n v="143"/>
    <m/>
    <n v="143"/>
    <n v="143000"/>
    <m/>
    <x v="2"/>
  </r>
  <r>
    <n v="147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9011"/>
    <s v="2nd-2"/>
    <x v="12"/>
    <d v="2023-12-04T00:00:00"/>
    <n v="2000"/>
    <n v="56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7-06T00:00:00"/>
    <n v="2000"/>
    <s v="F3624-0005122048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116"/>
    <d v="2023-12-15T00:00:00"/>
    <d v="2023-07-25T00:00:00"/>
    <s v="Y"/>
    <n v="143"/>
    <m/>
    <n v="143"/>
    <n v="286000"/>
    <m/>
    <x v="2"/>
  </r>
  <r>
    <n v="147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8971"/>
    <s v="1st"/>
    <x v="9"/>
    <d v="2023-09-04T00:00:00"/>
    <n v="348"/>
    <n v="974"/>
    <s v="Ship"/>
    <s v="Ph1"/>
    <s v="●"/>
    <d v="2023-11-15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_x000a_"/>
    <s v=""/>
    <s v=""/>
    <s v=""/>
    <s v=""/>
    <n v="0"/>
    <s v=""/>
    <s v="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7"/>
    <d v="2023-11-08T00:00:00"/>
    <d v="2023-07-11T00:00:00"/>
    <s v="Past"/>
    <n v="120"/>
    <m/>
    <n v="120"/>
    <n v="41760"/>
    <m/>
    <x v="2"/>
  </r>
  <r>
    <n v="147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9023"/>
    <s v="2nd"/>
    <x v="11"/>
    <d v="2023-11-06T00:00:00"/>
    <n v="500"/>
    <n v="1400"/>
    <s v="Ship"/>
    <s v="Ph2"/>
    <s v=""/>
    <d v="2023-12-13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10T18:50:29"/>
    <s v="00202933"/>
    <s v="TOMITA Namiyo[UQJP:Global Merchandising Planning Global](冨田 奈美代)"/>
    <s v="Update From PO"/>
    <x v="1"/>
    <x v="117"/>
    <d v="2023-12-06T00:00:00"/>
    <d v="2023-07-25T00:00:00"/>
    <s v="Y"/>
    <n v="134"/>
    <m/>
    <n v="134"/>
    <n v="67000"/>
    <m/>
    <x v="2"/>
  </r>
  <r>
    <n v="147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6233371"/>
    <s v="3rd"/>
    <x v="14"/>
    <d v="2024-02-05T00:00:00"/>
    <n v="500"/>
    <n v="140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7"/>
    <d v="2024-02-21T00:00:00"/>
    <s v=""/>
    <s v="Y"/>
    <s v=""/>
    <m/>
    <s v=""/>
    <s v=""/>
    <m/>
    <x v="3"/>
  </r>
  <r>
    <n v="147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NotPub"/>
    <s v=""/>
    <d v="2024-04-30T00:00:00"/>
    <d v="2024-06-30T00:00:00"/>
    <x v="9"/>
    <n v="86205992"/>
    <s v="4th"/>
    <x v="15"/>
    <d v="2024-03-04T00:00:00"/>
    <n v="600"/>
    <n v="1680"/>
    <s v="Ship"/>
    <s v="Ph3(Add)"/>
    <s v=""/>
    <d v="2024-03-17T00:00:00"/>
    <s v=""/>
    <d v="2024-03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3/10"/>
    <n v="7"/>
    <n v="0"/>
    <s v="IN"/>
    <s v="IN"/>
    <s v="N"/>
    <d v="2023-07-07T00:30:52"/>
    <s v="APIPRM223"/>
    <s v=""/>
    <s v="Automatic Planning"/>
    <d v="2023-07-09T19:52:28"/>
    <s v="00651092"/>
    <s v="KAWASAKI Kenta[FRIN:Production Planning](川﨑 健太)"/>
    <s v="Production Plan Excel"/>
    <x v="0"/>
    <x v="117"/>
    <d v="2024-03-10T00:00:00"/>
    <s v=""/>
    <s v="Y"/>
    <s v=""/>
    <m/>
    <s v=""/>
    <s v=""/>
    <m/>
    <x v="1"/>
  </r>
  <r>
    <n v="147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8975"/>
    <s v="1st"/>
    <x v="9"/>
    <d v="2023-09-04T00:00:00"/>
    <n v="180"/>
    <n v="50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80"/>
    <s v="F3624-0005140585-004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80"/>
    <s v="T3624-466823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8"/>
    <d v="2023-11-08T00:00:00"/>
    <d v="2023-06-20T00:00:00"/>
    <s v="Past"/>
    <n v="141"/>
    <m/>
    <n v="141"/>
    <n v="25380"/>
    <m/>
    <x v="2"/>
  </r>
  <r>
    <n v="147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3"/>
    <s v="2nd"/>
    <x v="11"/>
    <d v="2023-11-06T00:00:00"/>
    <n v="500"/>
    <n v="1400"/>
    <s v="Ship"/>
    <s v="Ph1"/>
    <s v=""/>
    <d v="2023-12-13T00:00:00"/>
    <s v=""/>
    <s v=""/>
    <s v=""/>
    <s v=""/>
    <s v=""/>
    <s v=""/>
    <s v=""/>
    <s v=""/>
    <n v="0"/>
    <s v=""/>
    <s v=""/>
    <s v=""/>
    <d v="2023-06-20T00:00:00"/>
    <s v="(23/07/11)"/>
    <s v=""/>
    <s v=""/>
    <s v=""/>
    <d v="2023-06-22T00:00:00"/>
    <n v="500"/>
    <s v="F3624-0005140585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04T19:40:42"/>
    <s v="plnprp20615bl01PrdplnSend"/>
    <s v=""/>
    <s v="Fix Flag Update"/>
    <x v="1"/>
    <x v="118"/>
    <d v="2023-12-06T00:00:00"/>
    <d v="2023-07-25T00:00:00"/>
    <s v="Y"/>
    <n v="134"/>
    <m/>
    <n v="134"/>
    <n v="67000"/>
    <m/>
    <x v="2"/>
  </r>
  <r>
    <n v="147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7"/>
    <s v="3rd"/>
    <x v="15"/>
    <d v="2024-03-04T00:00:00"/>
    <n v="300"/>
    <n v="8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3-23T00:00:00"/>
    <s v=""/>
    <s v="Y"/>
    <s v=""/>
    <m/>
    <s v=""/>
    <s v=""/>
    <m/>
    <x v="3"/>
  </r>
  <r>
    <n v="148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034904"/>
    <s v="1st"/>
    <x v="9"/>
    <d v="2023-09-04T00:00:00"/>
    <n v="1140"/>
    <n v="3192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200"/>
    <s v="F3624-0005122048-001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140"/>
    <s v="T3624-465496-005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1:11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9"/>
    <d v="2023-11-08T00:00:00"/>
    <d v="2023-06-20T00:00:00"/>
    <s v="Past"/>
    <n v="141"/>
    <m/>
    <n v="141"/>
    <n v="160740"/>
    <m/>
    <x v="2"/>
  </r>
  <r>
    <n v="148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s v=""/>
    <d v="2024-04-30T00:00:00"/>
    <d v="2024-06-30T00:00:00"/>
    <x v="9"/>
    <n v="85678489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3T00:00:00"/>
    <s v=""/>
    <n v="0"/>
    <s v=""/>
    <s v=""/>
    <s v=""/>
    <d v="2023-06-09T00:00:00"/>
    <s v="(23/09/12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6-13T00:00:00"/>
    <s v="(23/11/16)_x000a_"/>
    <s v=""/>
    <s v=""/>
    <d v="2023-05-23T00:00:00"/>
    <s v=""/>
    <n v="0"/>
    <s v=""/>
    <s v=""/>
    <s v=""/>
    <d v="2023-06-20T00:00:00"/>
    <s v="(23/11/28)"/>
    <s v=""/>
    <s v=""/>
    <d v="2023-05-23T00:00:00"/>
    <s v=""/>
    <n v="0"/>
    <s v=""/>
    <s v=""/>
    <n v="24"/>
    <n v="12"/>
    <n v="12"/>
    <n v="12"/>
    <n v="2000"/>
    <s v="Y"/>
    <s v="N"/>
    <s v=""/>
    <s v=""/>
    <s v="2023/12/09"/>
    <n v="7"/>
    <n v="0"/>
    <s v="IN"/>
    <s v="IN"/>
    <s v="N"/>
    <d v="2023-05-24T01:06:10"/>
    <s v="APIPRM223"/>
    <s v=""/>
    <s v="Automatic Planning"/>
    <d v="2023-06-26T12:51:09"/>
    <s v="00651092"/>
    <s v="KAWASAKI Kenta[FRIN:Production Planning](川﨑 健太)"/>
    <s v="Production Plan Excel"/>
    <x v="0"/>
    <x v="119"/>
    <d v="2023-12-09T00:00:00"/>
    <d v="2023-06-13T00:00:00"/>
    <s v="Past"/>
    <n v="179"/>
    <m/>
    <n v="179"/>
    <n v="0"/>
    <m/>
    <x v="0"/>
  </r>
  <r>
    <n v="148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5802276"/>
    <s v="3rd"/>
    <x v="12"/>
    <d v="2023-12-04T00:00:00"/>
    <n v="1700"/>
    <n v="4760"/>
    <s v="Ship"/>
    <s v="Ph3(Adj)"/>
    <s v=""/>
    <d v="2023-12-22T00:00:00"/>
    <s v=""/>
    <d v="2023-11-24T00:00:00"/>
    <s v=""/>
    <s v=""/>
    <s v=""/>
    <s v=""/>
    <d v="2023-06-01T00:00:00"/>
    <s v=""/>
    <n v="0"/>
    <s v=""/>
    <s v=""/>
    <s v=""/>
    <d v="2023-06-20T00:00:00"/>
    <s v=""/>
    <s v=""/>
    <s v=""/>
    <d v="2023-06-01T00:00:00"/>
    <d v="2023-06-22T00:00:00"/>
    <n v="1400"/>
    <s v="F3624-0005122048-002"/>
    <s v="05 : Vendor Accepted"/>
    <s v=""/>
    <s v=""/>
    <s v=""/>
    <s v=""/>
    <s v=""/>
    <d v="2023-06-01T00:00:00"/>
    <s v=""/>
    <n v="0"/>
    <s v=""/>
    <s v=""/>
    <s v=""/>
    <s v=""/>
    <s v="23/07/25_x000a_"/>
    <s v=""/>
    <s v=""/>
    <d v="2023-06-01T00:00:00"/>
    <s v=""/>
    <n v="0"/>
    <s v=""/>
    <s v=""/>
    <s v=""/>
    <s v=""/>
    <s v="(23/08/01)"/>
    <s v=""/>
    <s v=""/>
    <d v="2023-06-01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2T01:31:21"/>
    <s v="APIPRM223"/>
    <s v=""/>
    <s v="Automatic Planning"/>
    <d v="2023-06-26T19:36:17"/>
    <s v="plnprp20615bl01PrdplnSend"/>
    <s v=""/>
    <s v="Fix Flag Update"/>
    <x v="1"/>
    <x v="119"/>
    <d v="2023-12-15T00:00:00"/>
    <s v=""/>
    <s v="Y"/>
    <s v=""/>
    <m/>
    <s v=""/>
    <s v=""/>
    <m/>
    <x v="3"/>
  </r>
  <r>
    <n v="148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249921"/>
    <s v="4th"/>
    <x v="14"/>
    <d v="2024-02-19T00:00:00"/>
    <n v="150"/>
    <n v="420"/>
    <s v="Ship"/>
    <s v="Ph3(Adj)"/>
    <s v=""/>
    <d v="2024-03-03T00:00:00"/>
    <s v=""/>
    <d v="2024-03-0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25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19"/>
    <d v="2024-02-25T00:00:00"/>
    <s v=""/>
    <s v="Y"/>
    <s v=""/>
    <m/>
    <s v=""/>
    <s v=""/>
    <m/>
    <x v="3"/>
  </r>
  <r>
    <n v="148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2"/>
    <s v="5th"/>
    <x v="15"/>
    <d v="2024-03-04T00:00:00"/>
    <n v="230"/>
    <n v="644"/>
    <s v="Ship"/>
    <s v="Ph3(Add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1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10T00:00:00"/>
    <s v=""/>
    <s v="Y"/>
    <s v=""/>
    <m/>
    <s v=""/>
    <s v=""/>
    <m/>
    <x v="1"/>
  </r>
  <r>
    <n v="148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3"/>
    <s v="6th"/>
    <x v="15"/>
    <d v="2024-03-18T00:00:00"/>
    <n v="270"/>
    <n v="756"/>
    <s v="Ship"/>
    <s v="Ph3(Add)"/>
    <s v=""/>
    <d v="2024-03-31T00:00:00"/>
    <s v=""/>
    <d v="2024-03-3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24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24T00:00:00"/>
    <s v=""/>
    <s v="Y"/>
    <s v=""/>
    <m/>
    <s v=""/>
    <s v=""/>
    <m/>
    <x v="1"/>
  </r>
  <r>
    <n v="148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868980"/>
    <s v="1st"/>
    <x v="9"/>
    <d v="2023-09-04T00:00:00"/>
    <n v="480"/>
    <n v="134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540"/>
    <s v="F3624-0005092034-002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20T00:00:00"/>
    <n v="480"/>
    <s v="T3624-465496-003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0"/>
    <d v="2023-11-08T00:00:00"/>
    <d v="2023-06-20T00:00:00"/>
    <s v="Past"/>
    <n v="141"/>
    <m/>
    <n v="141"/>
    <n v="67680"/>
    <m/>
    <x v="2"/>
  </r>
  <r>
    <n v="148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s v=""/>
    <d v="2024-04-30T00:00:00"/>
    <d v="2024-06-30T00:00:00"/>
    <x v="9"/>
    <n v="85868997"/>
    <s v="2nd"/>
    <x v="12"/>
    <d v="2023-12-04T00:00:00"/>
    <n v="0"/>
    <n v="0"/>
    <s v="Ship"/>
    <s v="STOP"/>
    <s v=""/>
    <d v="2023-12-16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6-08T04:32:12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0"/>
    <x v="120"/>
    <d v="2023-12-09T00:00:00"/>
    <d v="2023-06-13T00:00:00"/>
    <s v="Past"/>
    <n v="179"/>
    <m/>
    <n v="179"/>
    <n v="0"/>
    <m/>
    <x v="0"/>
  </r>
  <r>
    <n v="148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976652"/>
    <s v="3rd"/>
    <x v="12"/>
    <d v="2023-12-04T00:00:00"/>
    <n v="800"/>
    <n v="2240"/>
    <s v="Ship"/>
    <s v="Ph3(Adj)"/>
    <s v=""/>
    <d v="2023-12-22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d v="2023-06-22T00:00:00"/>
    <n v="800"/>
    <s v="F3624-0005092034-003"/>
    <s v="05 : Vendor Accepted"/>
    <s v=""/>
    <s v=""/>
    <s v=""/>
    <s v=""/>
    <s v=""/>
    <d v="2023-06-15T00:00:00"/>
    <s v=""/>
    <n v="0"/>
    <s v=""/>
    <s v=""/>
    <s v=""/>
    <s v=""/>
    <s v="23/07/25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20"/>
    <d v="2023-12-15T00:00:00"/>
    <s v=""/>
    <s v="Y"/>
    <s v=""/>
    <m/>
    <s v=""/>
    <s v=""/>
    <m/>
    <x v="3"/>
  </r>
  <r>
    <n v="148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6108738"/>
    <s v="4th"/>
    <x v="13"/>
    <d v="2024-01-01T00:00:00"/>
    <n v="1210"/>
    <n v="3388"/>
    <s v="Ship"/>
    <s v="Ph3(Adj)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1/08"/>
    <n v="7"/>
    <n v="0"/>
    <s v="IN"/>
    <s v="IN"/>
    <s v="N"/>
    <d v="2023-06-26T12:51:09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20"/>
    <d v="2024-01-08T00:00:00"/>
    <s v=""/>
    <s v="Y"/>
    <s v=""/>
    <m/>
    <s v=""/>
    <s v=""/>
    <m/>
    <x v="3"/>
  </r>
  <r>
    <n v="149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NotPub"/>
    <s v=""/>
    <d v="2024-04-30T00:00:00"/>
    <d v="2024-06-30T00:00:00"/>
    <x v="9"/>
    <n v="86233369"/>
    <s v="5th"/>
    <x v="14"/>
    <d v="2024-02-05T00:00:00"/>
    <n v="400"/>
    <n v="1120"/>
    <s v="Ship"/>
    <s v="Ph3(Add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20"/>
    <d v="2024-02-21T00:00:00"/>
    <s v=""/>
    <s v="Y"/>
    <s v=""/>
    <m/>
    <s v=""/>
    <s v=""/>
    <m/>
    <x v="1"/>
  </r>
  <r>
    <n v="149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8985"/>
    <s v="1st"/>
    <x v="9"/>
    <d v="2023-09-04T00:00:00"/>
    <n v="324"/>
    <n v="90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384"/>
    <s v="F3624-0005140585-002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0T00:00:00"/>
    <n v="324"/>
    <s v="T3624-465496-004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1"/>
    <d v="2023-11-08T00:00:00"/>
    <d v="2023-06-20T00:00:00"/>
    <s v="Past"/>
    <n v="141"/>
    <m/>
    <n v="141"/>
    <n v="45684"/>
    <m/>
    <x v="2"/>
  </r>
  <r>
    <n v="149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9007"/>
    <s v="2nd"/>
    <x v="12"/>
    <d v="2023-12-04T00:00:00"/>
    <n v="800"/>
    <n v="2240"/>
    <s v="Ship"/>
    <s v="Ph3(Adj)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800"/>
    <s v="F3624-0005140585-003"/>
    <s v="05 : Vendor Accepted"/>
    <s v=""/>
    <s v=""/>
    <s v=""/>
    <s v=""/>
    <s v=""/>
    <s v=""/>
    <s v=""/>
    <n v="0"/>
    <s v=""/>
    <s v=""/>
    <s v=""/>
    <s v=""/>
    <s v="23/07/25_x000a_"/>
    <s v=""/>
    <s v=""/>
    <s v=""/>
    <s v=""/>
    <n v="0"/>
    <s v=""/>
    <s v=""/>
    <s v=""/>
    <s v="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6-26T19:36:17"/>
    <s v="plnprp20615bl01PrdplnSend"/>
    <s v=""/>
    <s v="Fix Flag Update"/>
    <x v="1"/>
    <x v="121"/>
    <d v="2023-12-15T00:00:00"/>
    <s v=""/>
    <s v="Y"/>
    <s v=""/>
    <m/>
    <s v=""/>
    <s v=""/>
    <m/>
    <x v="3"/>
  </r>
  <r>
    <n v="149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6108740"/>
    <s v="3rd"/>
    <x v="14"/>
    <d v="2024-02-05T00:00:00"/>
    <n v="800"/>
    <n v="224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2-21T00:00:00"/>
    <s v=""/>
    <s v="Y"/>
    <s v=""/>
    <m/>
    <s v=""/>
    <s v=""/>
    <m/>
    <x v="3"/>
  </r>
  <r>
    <n v="149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d v="2023-06-23T00:00:00"/>
    <d v="2024-10-31T00:00:00"/>
    <d v="2024-12-31T00:00:00"/>
    <x v="9"/>
    <n v="85901418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23T00:00:00"/>
    <n v="67200"/>
    <s v="F0724-0005123654-002"/>
    <s v="03 : Approved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67200"/>
    <s v="Y"/>
    <s v="N"/>
    <s v=""/>
    <s v=""/>
    <s v="2023/10/06"/>
    <n v="7"/>
    <n v="33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6T00:00:00"/>
    <s v=""/>
    <s v="Y"/>
    <s v=""/>
    <m/>
    <s v=""/>
    <s v=""/>
    <m/>
    <x v="0"/>
  </r>
  <r>
    <n v="149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s v=""/>
    <d v="2024-10-31T00:00:00"/>
    <d v="2024-12-31T00:00:00"/>
    <x v="9"/>
    <n v="86045940"/>
    <s v="2nd"/>
    <x v="11"/>
    <d v="2023-11-06T00:00:00"/>
    <n v="0"/>
    <n v="0"/>
    <s v="Ship"/>
    <s v="STOP"/>
    <s v=""/>
    <d v="2024-01-09T00:00:00"/>
    <s v=""/>
    <d v="2024-01-09T00:00:00"/>
    <s v=""/>
    <s v=""/>
    <s v=""/>
    <s v=""/>
    <d v="2023-06-22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84000"/>
    <s v="Y"/>
    <s v="N"/>
    <s v=""/>
    <s v=""/>
    <s v="2023/11/30"/>
    <n v="7"/>
    <n v="33"/>
    <s v="IN"/>
    <s v="IN"/>
    <s v="N"/>
    <d v="2023-06-23T00:18:38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49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1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1-06T00:00:00"/>
    <s v=""/>
    <s v="Y"/>
    <s v=""/>
    <m/>
    <s v=""/>
    <s v=""/>
    <m/>
    <x v="2"/>
  </r>
  <r>
    <n v="149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44334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55"/>
    <s v="APIPRM223"/>
    <s v=""/>
    <s v="Automatic Planning"/>
    <x v="1"/>
    <x v="132"/>
    <d v="2024-02-04T00:00:00"/>
    <s v=""/>
    <s v="Y"/>
    <s v=""/>
    <m/>
    <s v=""/>
    <s v=""/>
    <m/>
    <x v="2"/>
  </r>
  <r>
    <n v="149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0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06T00:00:00"/>
    <s v=""/>
    <s v="Y"/>
    <s v=""/>
    <m/>
    <s v=""/>
    <s v=""/>
    <m/>
    <x v="2"/>
  </r>
  <r>
    <n v="149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9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31T00:00:00"/>
    <s v=""/>
    <s v="Y"/>
    <s v=""/>
    <m/>
    <s v=""/>
    <s v=""/>
    <m/>
    <x v="3"/>
  </r>
  <r>
    <n v="150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8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4-14T00:00:00"/>
    <s v=""/>
    <s v="Y"/>
    <s v=""/>
    <m/>
    <s v=""/>
    <s v=""/>
    <m/>
    <x v="3"/>
  </r>
  <r>
    <n v="150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7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5-12T00:00:00"/>
    <s v=""/>
    <s v="Y"/>
    <s v=""/>
    <m/>
    <s v=""/>
    <s v=""/>
    <m/>
    <x v="3"/>
  </r>
  <r>
    <n v="150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6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6-09T00:00:00"/>
    <s v=""/>
    <s v="Y"/>
    <s v=""/>
    <m/>
    <s v=""/>
    <s v=""/>
    <m/>
    <x v="3"/>
  </r>
  <r>
    <n v="150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60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1-06T00:00:00"/>
    <s v=""/>
    <s v="Y"/>
    <s v=""/>
    <m/>
    <s v=""/>
    <s v=""/>
    <m/>
    <x v="2"/>
  </r>
  <r>
    <n v="150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39127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41"/>
    <s v="APIPRM223"/>
    <s v=""/>
    <s v="Automatic Planning"/>
    <x v="1"/>
    <x v="133"/>
    <d v="2024-02-04T00:00:00"/>
    <s v=""/>
    <s v="Y"/>
    <s v=""/>
    <m/>
    <s v=""/>
    <s v=""/>
    <m/>
    <x v="2"/>
  </r>
  <r>
    <n v="150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9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06T00:00:00"/>
    <s v=""/>
    <s v="Y"/>
    <s v=""/>
    <m/>
    <s v=""/>
    <s v=""/>
    <m/>
    <x v="2"/>
  </r>
  <r>
    <n v="150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8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31T00:00:00"/>
    <s v=""/>
    <s v="Y"/>
    <s v=""/>
    <m/>
    <s v=""/>
    <s v=""/>
    <m/>
    <x v="3"/>
  </r>
  <r>
    <n v="150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7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4-14T00:00:00"/>
    <s v=""/>
    <s v="Y"/>
    <s v=""/>
    <m/>
    <s v=""/>
    <s v=""/>
    <m/>
    <x v="3"/>
  </r>
  <r>
    <n v="150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6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5-12T00:00:00"/>
    <s v=""/>
    <s v="Y"/>
    <s v=""/>
    <m/>
    <s v=""/>
    <s v=""/>
    <m/>
    <x v="3"/>
  </r>
  <r>
    <n v="150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5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6-09T00:00:00"/>
    <s v=""/>
    <s v="Y"/>
    <s v=""/>
    <m/>
    <s v=""/>
    <s v=""/>
    <m/>
    <x v="3"/>
  </r>
  <r>
    <n v="151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5676295"/>
    <s v="1st"/>
    <x v="7"/>
    <d v="2023-10-02T00:00:00"/>
    <n v="94000"/>
    <n v="1504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16T00:00:00"/>
    <n v="94000"/>
    <s v="F0724-0005122031-002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23/06/20"/>
    <s v=""/>
    <s v=""/>
    <d v="2023-05-23T00:00:00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5-24T01:06:10"/>
    <s v="APIPRM223"/>
    <s v=""/>
    <s v="Automatic Planning"/>
    <d v="2023-07-05T22:52:08"/>
    <s v="01545626"/>
    <s v="SMITH Daniel[UQEU:UQEU Merchanding Planning (London Office)]"/>
    <s v="BD Sheet"/>
    <x v="1"/>
    <x v="134"/>
    <d v="2023-11-05T00:00:00"/>
    <d v="2023-07-18T00:00:00"/>
    <s v="Y"/>
    <n v="110"/>
    <m/>
    <n v="110"/>
    <n v="10340000"/>
    <m/>
    <x v="2"/>
  </r>
  <r>
    <n v="151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4"/>
    <s v="2nd"/>
    <x v="11"/>
    <d v="2023-11-06T00:00:00"/>
    <n v="150000"/>
    <n v="240000"/>
    <s v="Ship"/>
    <s v="Ph2"/>
    <s v=""/>
    <d v="2024-01-15T00:00:00"/>
    <s v=""/>
    <d v="2024-01-15T00:00:00"/>
    <s v=""/>
    <s v=""/>
    <s v=""/>
    <s v=""/>
    <d v="2023-07-06T00:00:00"/>
    <s v=""/>
    <n v="0"/>
    <s v=""/>
    <s v=""/>
    <s v=""/>
    <d v="2023-07-14T00:00:00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d v="2023-08-15T00:00:00"/>
    <s v="_x000a_"/>
    <s v=""/>
    <s v=""/>
    <d v="2023-07-06T00:00:00"/>
    <s v=""/>
    <n v="0"/>
    <s v=""/>
    <s v=""/>
    <s v=""/>
    <d v="2023-08-22T00:00:00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7T00:30:57"/>
    <s v="APIPRM223"/>
    <s v=""/>
    <s v="Automatic Planning"/>
    <d v="2023-07-09T20:07:22"/>
    <s v="plnprp20615bl01PrdplnSend"/>
    <s v=""/>
    <s v="Fix Flag Update"/>
    <x v="1"/>
    <x v="134"/>
    <d v="2023-12-06T00:00:00"/>
    <d v="2023-08-15T00:00:00"/>
    <s v="Y"/>
    <n v="113"/>
    <m/>
    <n v="113"/>
    <n v="16950000"/>
    <m/>
    <x v="2"/>
  </r>
  <r>
    <n v="151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3"/>
    <s v="3rd"/>
    <x v="12"/>
    <d v="2023-12-04T00:00:00"/>
    <n v="80000"/>
    <n v="128000"/>
    <s v="Ship"/>
    <s v="Ph2"/>
    <s v=""/>
    <d v="2024-02-15T00:00:00"/>
    <s v=""/>
    <d v="2024-0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1-06T00:00:00"/>
    <s v=""/>
    <s v="Y"/>
    <s v=""/>
    <m/>
    <s v=""/>
    <s v=""/>
    <m/>
    <x v="2"/>
  </r>
  <r>
    <n v="151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2"/>
    <s v="4th"/>
    <x v="13"/>
    <d v="2024-01-01T00:00:00"/>
    <n v="40000"/>
    <n v="64000"/>
    <s v="Ship"/>
    <s v="Ph2"/>
    <s v=""/>
    <d v="2024-03-15T00:00:00"/>
    <s v=""/>
    <d v="2024-03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2-04T00:00:00"/>
    <s v=""/>
    <s v="Y"/>
    <s v=""/>
    <m/>
    <s v=""/>
    <s v=""/>
    <m/>
    <x v="2"/>
  </r>
  <r>
    <n v="151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1"/>
    <s v="5th"/>
    <x v="14"/>
    <d v="2024-02-26T00:00:00"/>
    <n v="45000"/>
    <n v="72000"/>
    <s v="Ship"/>
    <s v="Ph3(Adj)"/>
    <s v=""/>
    <d v="2024-04-12T00:00:00"/>
    <s v=""/>
    <d v="2024-04-1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3/03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3-03T00:00:00"/>
    <s v=""/>
    <s v="Y"/>
    <s v=""/>
    <m/>
    <s v=""/>
    <s v=""/>
    <m/>
    <x v="3"/>
  </r>
  <r>
    <n v="151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3"/>
    <s v="6th-1"/>
    <x v="16"/>
    <d v="2024-04-08T00:00:00"/>
    <n v="80000"/>
    <n v="128000"/>
    <s v="Ship"/>
    <s v="Ph3(Adj)"/>
    <s v=""/>
    <d v="2024-06-0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28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4-28T00:00:00"/>
    <s v=""/>
    <s v="Y"/>
    <s v=""/>
    <m/>
    <s v=""/>
    <s v=""/>
    <m/>
    <x v="3"/>
  </r>
  <r>
    <n v="151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2"/>
    <s v="6th-2"/>
    <x v="16"/>
    <d v="2024-04-22T00:00:00"/>
    <n v="83000"/>
    <n v="132800"/>
    <s v="Ship"/>
    <s v="Ph3(Adj)"/>
    <s v=""/>
    <d v="2024-06-07T00:00:00"/>
    <s v=""/>
    <d v="2024-06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4/2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51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3"/>
    <s v="7th"/>
    <x v="10"/>
    <d v="2024-05-06T00:00:00"/>
    <n v="87000"/>
    <n v="139200"/>
    <s v="Ship"/>
    <s v="Ph3(Adj)"/>
    <s v=""/>
    <d v="2024-06-21T00:00:00"/>
    <s v=""/>
    <d v="2024-06-2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12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51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4"/>
    <s v="8th-1"/>
    <x v="10"/>
    <d v="2024-05-06T00:00:00"/>
    <n v="80000"/>
    <n v="128000"/>
    <s v="Ship"/>
    <s v="Ph3(Adj)"/>
    <s v=""/>
    <d v="2024-07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6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5-26T00:00:00"/>
    <s v=""/>
    <s v="Y"/>
    <s v=""/>
    <m/>
    <s v=""/>
    <s v=""/>
    <m/>
    <x v="3"/>
  </r>
  <r>
    <n v="151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4"/>
    <s v="8th-2"/>
    <x v="10"/>
    <d v="2024-05-20T00:00:00"/>
    <n v="82000"/>
    <n v="131200"/>
    <s v="Ship"/>
    <s v="Ph3(Adj)"/>
    <s v=""/>
    <d v="2024-07-05T00:00:00"/>
    <s v=""/>
    <d v="2024-07-0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26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52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5"/>
    <s v="9th"/>
    <x v="17"/>
    <d v="2024-06-03T00:00:00"/>
    <n v="64000"/>
    <n v="10240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52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6"/>
    <s v="10th"/>
    <x v="17"/>
    <d v="2024-06-17T00:00:00"/>
    <n v="61000"/>
    <n v="9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52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7"/>
    <s v="11th-1"/>
    <x v="18"/>
    <d v="2024-07-01T00:00:00"/>
    <n v="12000"/>
    <n v="1920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52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8"/>
    <s v="11th-2"/>
    <x v="18"/>
    <d v="2024-07-01T00:00:00"/>
    <n v="40000"/>
    <n v="6400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7-07T00:00:00"/>
    <s v=""/>
    <s v="Y"/>
    <s v=""/>
    <m/>
    <s v=""/>
    <s v=""/>
    <m/>
    <x v="3"/>
  </r>
  <r>
    <n v="152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9"/>
    <s v="12th"/>
    <x v="18"/>
    <d v="2024-07-15T00:00:00"/>
    <n v="45000"/>
    <n v="7200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52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0"/>
    <s v="13th"/>
    <x v="18"/>
    <d v="2024-07-29T00:00:00"/>
    <n v="38000"/>
    <n v="608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04T00:00:00"/>
    <s v=""/>
    <s v="Y"/>
    <s v=""/>
    <m/>
    <s v=""/>
    <s v=""/>
    <m/>
    <x v="1"/>
  </r>
  <r>
    <n v="152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1"/>
    <s v="14th"/>
    <x v="19"/>
    <d v="2024-08-12T00:00:00"/>
    <n v="10000"/>
    <n v="1600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18T00:00:00"/>
    <s v=""/>
    <s v="Y"/>
    <s v=""/>
    <m/>
    <s v=""/>
    <s v=""/>
    <m/>
    <x v="1"/>
  </r>
  <r>
    <n v="152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7"/>
    <s v="1st"/>
    <x v="7"/>
    <d v="2023-10-02T00:00:00"/>
    <n v="21000"/>
    <n v="33600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06T00:00:00"/>
    <n v="21000"/>
    <s v="F07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7-06T02:28:02"/>
    <s v="00651092"/>
    <s v="KAWASAKI Kenta[FRIN:Production Planning](川﨑 健太)"/>
    <s v="Production Plan Excel"/>
    <d v="2023-07-06T16:45:03"/>
    <s v="00716626"/>
    <s v="STREJCKOVA Alena[UQEU:UQEU Merchanding Planning (London Office)]"/>
    <s v="Update From PO"/>
    <x v="1"/>
    <x v="135"/>
    <d v="2023-11-05T00:00:00"/>
    <d v="2023-07-18T00:00:00"/>
    <s v="Y"/>
    <n v="110"/>
    <m/>
    <n v="110"/>
    <n v="2310000"/>
    <m/>
    <x v="2"/>
  </r>
  <r>
    <n v="152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33353"/>
    <s v="2nd"/>
    <x v="11"/>
    <d v="2023-11-06T00:00:00"/>
    <n v="30000"/>
    <n v="480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3-12-06T00:00:00"/>
    <s v=""/>
    <s v="Y"/>
    <s v=""/>
    <m/>
    <s v=""/>
    <s v=""/>
    <m/>
    <x v="2"/>
  </r>
  <r>
    <n v="152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9"/>
    <s v="3rd"/>
    <x v="12"/>
    <d v="2023-12-04T00:00:00"/>
    <n v="15000"/>
    <n v="2400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1-06T00:00:00"/>
    <s v=""/>
    <s v="Y"/>
    <s v=""/>
    <m/>
    <s v=""/>
    <s v=""/>
    <m/>
    <x v="2"/>
  </r>
  <r>
    <n v="153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0"/>
    <s v="4th"/>
    <x v="13"/>
    <d v="2024-01-01T00:00:00"/>
    <n v="15000"/>
    <n v="24000"/>
    <s v="Ship"/>
    <s v="Ph2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2-04T00:00:00"/>
    <s v=""/>
    <s v="Y"/>
    <s v=""/>
    <m/>
    <s v=""/>
    <s v=""/>
    <m/>
    <x v="2"/>
  </r>
  <r>
    <n v="153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1"/>
    <s v="5th"/>
    <x v="14"/>
    <d v="2024-02-05T00:00:00"/>
    <n v="15000"/>
    <n v="24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3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3-06T00:00:00"/>
    <s v=""/>
    <s v="Y"/>
    <s v=""/>
    <m/>
    <s v=""/>
    <s v=""/>
    <m/>
    <x v="3"/>
  </r>
  <r>
    <n v="153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2"/>
    <s v="6th"/>
    <x v="15"/>
    <d v="2024-03-04T00:00:00"/>
    <n v="15000"/>
    <n v="240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05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4-05T00:00:00"/>
    <s v=""/>
    <s v="Y"/>
    <s v=""/>
    <m/>
    <s v=""/>
    <s v=""/>
    <m/>
    <x v="3"/>
  </r>
  <r>
    <n v="153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3"/>
    <s v="7th"/>
    <x v="16"/>
    <d v="2024-04-01T00:00:00"/>
    <n v="15000"/>
    <n v="240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06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5-06T00:00:00"/>
    <s v=""/>
    <s v="Y"/>
    <s v=""/>
    <m/>
    <s v=""/>
    <s v=""/>
    <m/>
    <x v="3"/>
  </r>
  <r>
    <n v="153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4"/>
    <s v="8th"/>
    <x v="10"/>
    <d v="2024-05-06T00:00:00"/>
    <n v="15000"/>
    <n v="24000"/>
    <s v="Ship"/>
    <s v="Ph3(Adj)"/>
    <s v=""/>
    <d v="2024-06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1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5-21T00:00:00"/>
    <s v=""/>
    <s v="Y"/>
    <s v=""/>
    <m/>
    <s v=""/>
    <s v=""/>
    <m/>
    <x v="3"/>
  </r>
  <r>
    <n v="153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5"/>
    <s v="9th"/>
    <x v="17"/>
    <d v="2024-06-03T00:00:00"/>
    <n v="10000"/>
    <n v="16000"/>
    <s v="Ship"/>
    <s v="Ph3(Adj)"/>
    <s v=""/>
    <d v="2024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6-05T00:00:00"/>
    <s v=""/>
    <s v="Y"/>
    <s v=""/>
    <m/>
    <s v=""/>
    <s v=""/>
    <m/>
    <x v="3"/>
  </r>
  <r>
    <n v="153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8"/>
    <s v="10th"/>
    <x v="17"/>
    <d v="2024-06-03T00:00:00"/>
    <n v="1100"/>
    <n v="176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53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2"/>
    <s v="11th"/>
    <x v="17"/>
    <d v="2024-06-17T00:00:00"/>
    <n v="11000"/>
    <n v="1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53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6"/>
    <s v="12th-1"/>
    <x v="18"/>
    <d v="2024-07-01T00:00:00"/>
    <n v="15000"/>
    <n v="24000"/>
    <s v="Ship"/>
    <s v="Ph3(Adj)"/>
    <s v=""/>
    <d v="2024-08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7/07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7-07T00:00:00"/>
    <s v=""/>
    <s v="Y"/>
    <s v=""/>
    <m/>
    <s v=""/>
    <s v=""/>
    <m/>
    <x v="3"/>
  </r>
  <r>
    <n v="153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3"/>
    <s v="12th-2"/>
    <x v="18"/>
    <d v="2024-07-01T00:00:00"/>
    <n v="1900"/>
    <n v="304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54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4"/>
    <s v="12th-3"/>
    <x v="18"/>
    <d v="2024-07-01T00:00:00"/>
    <n v="7100"/>
    <n v="1136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54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5"/>
    <s v="13th"/>
    <x v="18"/>
    <d v="2024-07-15T00:00:00"/>
    <n v="7800"/>
    <n v="1248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  <r>
    <n v="154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6"/>
    <s v="14th"/>
    <x v="18"/>
    <d v="2024-07-29T00:00:00"/>
    <n v="6500"/>
    <n v="104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04T00:00:00"/>
    <s v=""/>
    <s v="Y"/>
    <s v=""/>
    <m/>
    <s v=""/>
    <s v=""/>
    <m/>
    <x v="1"/>
  </r>
  <r>
    <n v="154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7"/>
    <s v="15th"/>
    <x v="19"/>
    <d v="2024-08-12T00:00:00"/>
    <n v="1800"/>
    <n v="288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18T00:00:00"/>
    <s v=""/>
    <s v="Y"/>
    <s v=""/>
    <m/>
    <s v=""/>
    <s v=""/>
    <m/>
    <x v="1"/>
  </r>
  <r>
    <n v="154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5901415"/>
    <s v="1st"/>
    <x v="9"/>
    <d v="2023-09-04T00:00:00"/>
    <n v="19010"/>
    <n v="304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7T00:00:00"/>
    <n v="19010"/>
    <s v="F0824-0005123654-003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7"/>
    <n v="7"/>
    <n v="12"/>
    <s v="IN"/>
    <s v="IN"/>
    <s v="N"/>
    <d v="2023-06-12T16:16:14"/>
    <s v="00087414"/>
    <s v="OTA Shinnosuke[FRVN:Production Planning]"/>
    <s v="Production Plan Excel"/>
    <d v="2023-06-27T15:06:35"/>
    <s v="00511035"/>
    <s v="NG STELLA[UQSG:Merchandising Planning]"/>
    <s v="Update From PO"/>
    <x v="1"/>
    <x v="131"/>
    <d v="2023-10-27T00:00:00"/>
    <s v=""/>
    <s v="Y"/>
    <s v=""/>
    <m/>
    <s v=""/>
    <s v=""/>
    <m/>
    <x v="2"/>
  </r>
  <r>
    <n v="154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6121230"/>
    <s v="2nd"/>
    <x v="11"/>
    <d v="2023-11-06T00:00:00"/>
    <n v="9200"/>
    <n v="14720"/>
    <s v="Ship"/>
    <s v="Ph1"/>
    <s v=""/>
    <d v="2023-12-19T00:00:00"/>
    <s v=""/>
    <d v="2023-12-19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d v="2023-07-11T00:00:00"/>
    <n v="9200"/>
    <s v="F0824-0005123654-006"/>
    <s v="03 : Approved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12"/>
    <s v="IN"/>
    <s v="IN"/>
    <s v="N"/>
    <d v="2023-06-28T00:12:53"/>
    <s v="APIPRM223"/>
    <s v=""/>
    <s v="Automatic Planning"/>
    <d v="2023-07-11T13:51:46"/>
    <s v="00616973"/>
    <s v="LIM YING LING[UQSG:Merchandising Planning]"/>
    <s v="Update From PO"/>
    <x v="1"/>
    <x v="131"/>
    <d v="2023-11-30T00:00:00"/>
    <d v="2023-08-15T00:00:00"/>
    <s v="Y"/>
    <n v="107"/>
    <m/>
    <n v="107"/>
    <n v="984400"/>
    <m/>
    <x v="2"/>
  </r>
  <r>
    <n v="1546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5901414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1000"/>
    <s v="Y"/>
    <s v="N"/>
    <s v=""/>
    <s v=""/>
    <s v="2023/10/04"/>
    <n v="7"/>
    <n v="35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4T00:00:00"/>
    <s v=""/>
    <s v="Y"/>
    <s v=""/>
    <m/>
    <s v=""/>
    <s v=""/>
    <m/>
    <x v="0"/>
  </r>
  <r>
    <n v="1547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6120431"/>
    <s v="2nd"/>
    <x v="11"/>
    <d v="2023-11-06T00:00:00"/>
    <n v="0"/>
    <n v="0"/>
    <s v="Ship"/>
    <s v="STOP"/>
    <s v=""/>
    <d v="2024-01-11T00:00:00"/>
    <s v=""/>
    <d v="2024-01-11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9000"/>
    <s v="Y"/>
    <s v="N"/>
    <s v=""/>
    <s v=""/>
    <s v="2023/11/30"/>
    <n v="7"/>
    <n v="35"/>
    <s v="IN"/>
    <s v="IN"/>
    <s v="N"/>
    <d v="2023-06-28T00:12:53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548"/>
    <x v="1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1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0"/>
    <n v="4000"/>
    <n v="0"/>
    <n v="0"/>
    <n v="0"/>
    <d v="2023-12-04T00:00:00"/>
    <s v="Pub"/>
    <s v=""/>
    <d v="2024-06-30T00:00:00"/>
    <d v="2024-08-31T00:00:00"/>
    <x v="9"/>
    <n v="85901416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7000"/>
    <s v="Y"/>
    <s v="N"/>
    <s v=""/>
    <s v=""/>
    <s v="2023/10/11"/>
    <n v="7"/>
    <n v="28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11T00:00:00"/>
    <s v=""/>
    <s v="Y"/>
    <s v=""/>
    <m/>
    <s v=""/>
    <s v=""/>
    <m/>
    <x v="0"/>
  </r>
  <r>
    <n v="1549"/>
    <x v="1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790.0"/>
    <s v="12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000"/>
    <n v="46000"/>
    <n v="0"/>
    <n v="0"/>
    <n v="0"/>
    <d v="2023-11-27T00:00:00"/>
    <s v="Pub"/>
    <s v=""/>
    <d v="2024-07-31T00:00:00"/>
    <d v="2024-08-31T00:00:00"/>
    <x v="9"/>
    <n v="85901417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16"/>
    <n v="41600"/>
    <s v="Y"/>
    <s v="N"/>
    <s v=""/>
    <s v=""/>
    <s v="2023/10/09"/>
    <n v="7"/>
    <n v="30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9T00:00:00"/>
    <s v=""/>
    <s v="Y"/>
    <s v=""/>
    <m/>
    <s v=""/>
    <s v=""/>
    <m/>
    <x v="0"/>
  </r>
  <r>
    <n v="155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6"/>
    <s v="1st"/>
    <x v="16"/>
    <d v="2024-04-01T00:00:00"/>
    <n v="11000"/>
    <n v="30800"/>
    <s v="Ship"/>
    <s v="Ph1"/>
    <s v="●"/>
    <d v="2024-06-24T00:00:00"/>
    <s v=""/>
    <d v="2024-06-24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4/23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4-23T00:00:00"/>
    <s v=""/>
    <s v="Y"/>
    <s v=""/>
    <m/>
    <s v=""/>
    <s v=""/>
    <m/>
    <x v="2"/>
  </r>
  <r>
    <n v="155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5"/>
    <s v="2nd"/>
    <x v="10"/>
    <d v="2024-05-06T00:00:00"/>
    <n v="3600"/>
    <n v="1008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6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6-14T00:00:00"/>
    <s v=""/>
    <s v="Y"/>
    <s v=""/>
    <m/>
    <s v=""/>
    <s v=""/>
    <m/>
    <x v="2"/>
  </r>
  <r>
    <n v="155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7"/>
    <s v="3rd"/>
    <x v="17"/>
    <d v="2024-06-03T00:00:00"/>
    <n v="5400"/>
    <n v="1512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7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7-15T00:00:00"/>
    <s v=""/>
    <s v="Y"/>
    <s v=""/>
    <m/>
    <s v=""/>
    <s v=""/>
    <m/>
    <x v="2"/>
  </r>
  <r>
    <n v="155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3"/>
    <s v="4th"/>
    <x v="18"/>
    <d v="2024-07-01T00:00:00"/>
    <n v="1500"/>
    <n v="4200"/>
    <s v="Ship"/>
    <s v="Ph2"/>
    <s v=""/>
    <d v="2024-10-15T00:00:00"/>
    <s v=""/>
    <d v="2024-10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8-14T00:00:00"/>
    <s v=""/>
    <s v="Y"/>
    <s v=""/>
    <m/>
    <s v=""/>
    <s v=""/>
    <m/>
    <x v="2"/>
  </r>
  <r>
    <n v="155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6"/>
    <s v="5th"/>
    <x v="20"/>
    <d v="2024-09-09T00:00:00"/>
    <n v="5200"/>
    <n v="14560"/>
    <s v="Ship"/>
    <s v="Ph3(Adj)"/>
    <s v=""/>
    <d v="2024-11-16T00:00:00"/>
    <s v=""/>
    <d v="2024-11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15T00:00:00"/>
    <s v=""/>
    <s v="Y"/>
    <s v=""/>
    <m/>
    <s v=""/>
    <s v=""/>
    <m/>
    <x v="3"/>
  </r>
  <r>
    <n v="155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5"/>
    <s v="6th"/>
    <x v="20"/>
    <d v="2024-09-23T00:00:00"/>
    <n v="3800"/>
    <n v="10640"/>
    <s v="Ship"/>
    <s v="Ph3(Adj)"/>
    <s v=""/>
    <d v="2024-11-30T00:00:00"/>
    <s v=""/>
    <d v="2024-11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29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29T00:00:00"/>
    <s v=""/>
    <s v="Y"/>
    <s v=""/>
    <m/>
    <s v=""/>
    <s v=""/>
    <m/>
    <x v="3"/>
  </r>
  <r>
    <n v="155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8"/>
    <s v="1st"/>
    <x v="7"/>
    <d v="2023-10-02T00:00:00"/>
    <n v="5000"/>
    <n v="140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10/14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0-14T00:00:00"/>
    <s v=""/>
    <s v="Y"/>
    <s v=""/>
    <m/>
    <s v=""/>
    <s v=""/>
    <m/>
    <x v="2"/>
  </r>
  <r>
    <n v="155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s v=""/>
    <d v="2025-01-31T00:00:00"/>
    <d v="2025-03-31T00:00:00"/>
    <x v="11"/>
    <n v="86198497"/>
    <s v="2nd"/>
    <x v="16"/>
    <d v="2024-04-01T00:00:00"/>
    <n v="0"/>
    <n v="0"/>
    <s v="Ship"/>
    <s v="Ph2"/>
    <s v=""/>
    <d v="2024-06-24T00:00:00"/>
    <s v=""/>
    <d v="2024-06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(except Qty)"/>
    <s v="N"/>
    <s v=""/>
    <s v=""/>
    <s v="2024/04/23"/>
    <n v="7"/>
    <n v="55"/>
    <s v="IN"/>
    <s v=""/>
    <s v="N"/>
    <d v="2023-07-05T00:18:07"/>
    <s v="APIPRM223"/>
    <s v=""/>
    <s v="Automatic Planning"/>
    <d v="2023-07-11T23:30:45"/>
    <s v="APIPRM223"/>
    <s v=""/>
    <s v="Automatic Planning"/>
    <x v="1"/>
    <x v="137"/>
    <d v="2024-04-23T00:00:00"/>
    <s v=""/>
    <s v="Y"/>
    <s v=""/>
    <m/>
    <s v=""/>
    <s v=""/>
    <m/>
    <x v="2"/>
  </r>
  <r>
    <n v="155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6"/>
    <s v="3rd"/>
    <x v="10"/>
    <d v="2024-05-06T00:00:00"/>
    <n v="5000"/>
    <n v="14000"/>
    <s v="Ship"/>
    <s v="Ph2"/>
    <s v=""/>
    <d v="2024-08-15T00:00:00"/>
    <s v=""/>
    <d v="2024-08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6/14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6-14T00:00:00"/>
    <s v=""/>
    <s v="Y"/>
    <s v=""/>
    <m/>
    <s v=""/>
    <s v=""/>
    <m/>
    <x v="2"/>
  </r>
  <r>
    <n v="155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5"/>
    <s v="4th"/>
    <x v="17"/>
    <d v="2024-06-03T00:00:00"/>
    <n v="3000"/>
    <n v="840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7/15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7-15T00:00:00"/>
    <s v=""/>
    <s v="Y"/>
    <s v=""/>
    <m/>
    <s v=""/>
    <s v=""/>
    <m/>
    <x v="2"/>
  </r>
  <r>
    <n v="156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55582"/>
    <s v="5th"/>
    <x v="18"/>
    <d v="2024-07-01T00:00:00"/>
    <n v="600"/>
    <n v="1680"/>
    <s v="Ship"/>
    <s v="Ph2"/>
    <s v=""/>
    <d v="2024-10-15T00:00:00"/>
    <s v=""/>
    <d v="2024-10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7"/>
    <d v="2024-08-14T00:00:00"/>
    <s v=""/>
    <s v="Y"/>
    <s v=""/>
    <m/>
    <s v=""/>
    <s v=""/>
    <m/>
    <x v="2"/>
  </r>
  <r>
    <n v="156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9"/>
    <s v="6th"/>
    <x v="19"/>
    <d v="2024-08-05T00:00:00"/>
    <n v="4000"/>
    <n v="11200"/>
    <s v="Ship"/>
    <s v="Ph3(Adj)"/>
    <s v=""/>
    <d v="2024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7-30T00:00:00"/>
    <s v=""/>
    <s v="Y"/>
    <s v=""/>
    <m/>
    <s v=""/>
    <s v=""/>
    <m/>
    <x v="3"/>
  </r>
  <r>
    <n v="156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80"/>
    <s v="7th"/>
    <x v="21"/>
    <d v="2024-10-07T00:00:00"/>
    <n v="3000"/>
    <n v="8400"/>
    <s v="Ship"/>
    <s v="Ph3(Adj)"/>
    <s v=""/>
    <d v="2024-1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9-29T00:00:00"/>
    <s v=""/>
    <s v="Y"/>
    <s v=""/>
    <m/>
    <s v=""/>
    <s v=""/>
    <m/>
    <x v="3"/>
  </r>
  <r>
    <n v="156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1"/>
    <s v="1st"/>
    <x v="16"/>
    <d v="2024-04-01T00:00:00"/>
    <n v="6100"/>
    <n v="17080"/>
    <s v="Ship"/>
    <s v="Ph1"/>
    <s v="●"/>
    <d v="2024-06-24T00:00:00"/>
    <s v=""/>
    <d v="2024-06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4/2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4-23T00:00:00"/>
    <s v=""/>
    <s v="Y"/>
    <s v=""/>
    <m/>
    <s v=""/>
    <s v=""/>
    <m/>
    <x v="2"/>
  </r>
  <r>
    <n v="156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18282"/>
    <s v="2nd"/>
    <x v="10"/>
    <d v="2024-05-06T00:00:00"/>
    <n v="3500"/>
    <n v="980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36"/>
    <n v="0"/>
    <s v="Y"/>
    <s v="N"/>
    <s v=""/>
    <s v=""/>
    <s v="2024/06/14"/>
    <n v="7"/>
    <n v="55"/>
    <s v="IN"/>
    <s v=""/>
    <s v="N"/>
    <d v="2023-06-28T00:12:5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6-14T00:00:00"/>
    <s v=""/>
    <s v="Y"/>
    <s v=""/>
    <m/>
    <s v=""/>
    <s v=""/>
    <m/>
    <x v="2"/>
  </r>
  <r>
    <n v="156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83339"/>
    <s v="3rd"/>
    <x v="18"/>
    <d v="2024-07-01T00:00:00"/>
    <n v="3500"/>
    <n v="9800"/>
    <s v="Ship"/>
    <s v="Ph2"/>
    <s v=""/>
    <d v="2024-10-15T00:00:00"/>
    <s v=""/>
    <d v="2024-10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8/14"/>
    <n v="7"/>
    <n v="55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8-14T00:00:00"/>
    <s v=""/>
    <s v="Y"/>
    <s v=""/>
    <m/>
    <s v=""/>
    <s v=""/>
    <m/>
    <x v="2"/>
  </r>
  <r>
    <n v="156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10432"/>
    <s v="4th"/>
    <x v="20"/>
    <d v="2024-09-09T00:00:00"/>
    <n v="3500"/>
    <n v="9800"/>
    <s v="Ship"/>
    <s v="Ph3(Adj)"/>
    <s v=""/>
    <d v="2024-11-16T00:00:00"/>
    <s v=""/>
    <d v="2024-11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4/09/15"/>
    <n v="7"/>
    <n v="55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9-15T00:00:00"/>
    <s v=""/>
    <s v="Y"/>
    <s v=""/>
    <m/>
    <s v=""/>
    <s v=""/>
    <m/>
    <x v="3"/>
  </r>
  <r>
    <n v="156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2"/>
    <s v="5th"/>
    <x v="20"/>
    <d v="2024-09-23T00:00:00"/>
    <n v="1300"/>
    <n v="3640"/>
    <s v="Ship"/>
    <s v="Ph3(Adj)"/>
    <s v=""/>
    <d v="2024-11-30T00:00:00"/>
    <s v=""/>
    <d v="2024-11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9/29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9-29T00:00:00"/>
    <s v=""/>
    <s v="Y"/>
    <s v=""/>
    <m/>
    <s v=""/>
    <s v=""/>
    <m/>
    <x v="3"/>
  </r>
  <r>
    <n v="156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3"/>
    <s v="6th"/>
    <x v="21"/>
    <d v="2024-10-07T00:00:00"/>
    <n v="1400"/>
    <n v="3920"/>
    <s v="Ship"/>
    <s v="Ph3(Adj)"/>
    <s v=""/>
    <d v="2024-12-14T00:00:00"/>
    <s v=""/>
    <d v="2024-12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1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13T00:00:00"/>
    <s v=""/>
    <s v="Y"/>
    <s v=""/>
    <m/>
    <s v=""/>
    <s v=""/>
    <m/>
    <x v="3"/>
  </r>
  <r>
    <n v="156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4"/>
    <s v="7th"/>
    <x v="21"/>
    <d v="2024-10-21T00:00:00"/>
    <n v="710"/>
    <n v="1988"/>
    <s v="Ship"/>
    <s v="Ph3(Adj)"/>
    <s v=""/>
    <d v="2024-12-28T00:00:00"/>
    <s v=""/>
    <d v="2024-12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27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27T00:00:00"/>
    <s v=""/>
    <s v="Y"/>
    <s v=""/>
    <m/>
    <s v=""/>
    <s v=""/>
    <m/>
    <x v="3"/>
  </r>
  <r>
    <n v="157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5002"/>
    <s v="1st"/>
    <x v="12"/>
    <d v="2023-12-04T00:00:00"/>
    <n v="40000"/>
    <n v="64000"/>
    <s v="Ship"/>
    <s v="Ph1"/>
    <s v="●"/>
    <d v="2024-02-15T00:00:00"/>
    <s v=""/>
    <d v="2024-02-23T00:00:00"/>
    <s v=""/>
    <s v=""/>
    <s v=""/>
    <s v=""/>
    <d v="2023-07-04T00:00:00"/>
    <s v=""/>
    <n v="0"/>
    <s v=""/>
    <s v=""/>
    <s v=""/>
    <d v="2023-08-15T00:00:00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d v="2023-09-12T00:00:00"/>
    <s v="_x000a_"/>
    <s v=""/>
    <s v=""/>
    <d v="2023-07-04T00:00:00"/>
    <s v=""/>
    <n v="0"/>
    <s v=""/>
    <s v=""/>
    <s v=""/>
    <d v="2023-09-19T00:00:00"/>
    <s v=""/>
    <s v=""/>
    <s v=""/>
    <d v="2023-07-04T00:00:00"/>
    <s v=""/>
    <n v="0"/>
    <s v=""/>
    <s v=""/>
    <n v="48"/>
    <n v="24"/>
    <n v="24"/>
    <n v="48"/>
    <n v="0"/>
    <s v="Y"/>
    <s v="N"/>
    <s v=""/>
    <s v=""/>
    <s v="2023/12/15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4"/>
    <d v="2023-12-15T00:00:00"/>
    <d v="2023-09-12T00:00:00"/>
    <s v="Y"/>
    <n v="94"/>
    <m/>
    <n v="94"/>
    <n v="3760000"/>
    <m/>
    <x v="2"/>
  </r>
  <r>
    <n v="157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1"/>
    <s v="2nd"/>
    <x v="19"/>
    <d v="2024-08-05T00:00:00"/>
    <n v="14000"/>
    <n v="22400"/>
    <s v="Ship"/>
    <s v="Ph3(Adj)"/>
    <s v=""/>
    <d v="2024-10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8/25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8-25T00:00:00"/>
    <s v=""/>
    <s v="Y"/>
    <s v=""/>
    <m/>
    <s v=""/>
    <s v=""/>
    <m/>
    <x v="3"/>
  </r>
  <r>
    <n v="157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0"/>
    <s v="3rd"/>
    <x v="20"/>
    <d v="2024-09-16T00:00:00"/>
    <n v="2900"/>
    <n v="4640"/>
    <s v="Ship"/>
    <s v="Ph3(Adj)"/>
    <s v=""/>
    <d v="2024-11-23T00:00:00"/>
    <s v=""/>
    <d v="2024-11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9/22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9-22T00:00:00"/>
    <s v=""/>
    <s v="Y"/>
    <s v=""/>
    <m/>
    <s v=""/>
    <s v=""/>
    <m/>
    <x v="3"/>
  </r>
  <r>
    <n v="157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1"/>
    <s v="4th"/>
    <x v="20"/>
    <d v="2024-09-30T00:00:00"/>
    <n v="16000"/>
    <n v="25600"/>
    <s v="Ship"/>
    <s v="Ph3(Adj)"/>
    <s v=""/>
    <d v="2024-12-07T00:00:00"/>
    <s v=""/>
    <d v="2024-12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0/06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4990"/>
    <s v="5th"/>
    <x v="21"/>
    <d v="2024-10-14T00:00:00"/>
    <n v="9800"/>
    <n v="15680"/>
    <s v="Ship"/>
    <s v="Ph3(Adj)"/>
    <s v=""/>
    <d v="2024-12-07T00:00:00"/>
    <s v=""/>
    <d v="2024-12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48"/>
    <n v="0"/>
    <s v="Y(except Qty)"/>
    <s v="N"/>
    <s v=""/>
    <s v=""/>
    <s v=""/>
    <n v="7"/>
    <n v="55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2"/>
    <s v="6th"/>
    <x v="21"/>
    <d v="2024-10-14T00:00:00"/>
    <n v="16000"/>
    <n v="25600"/>
    <s v="Ship"/>
    <s v="Ph3(Adj)"/>
    <s v=""/>
    <d v="2024-12-2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20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10-20T00:00:00"/>
    <s v=""/>
    <s v="Y"/>
    <s v=""/>
    <m/>
    <s v=""/>
    <s v=""/>
    <m/>
    <x v="3"/>
  </r>
  <r>
    <n v="157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2"/>
    <s v="7th"/>
    <x v="21"/>
    <d v="2024-10-28T00:00:00"/>
    <n v="39000"/>
    <n v="62400"/>
    <s v="Ship"/>
    <s v="Ph3(Adj)"/>
    <s v=""/>
    <d v="2025-01-04T00:00:00"/>
    <s v=""/>
    <d v="2025-01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03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03T00:00:00"/>
    <s v=""/>
    <s v="Y"/>
    <s v=""/>
    <m/>
    <s v=""/>
    <s v=""/>
    <m/>
    <x v="3"/>
  </r>
  <r>
    <n v="157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3"/>
    <s v="8th-1"/>
    <x v="22"/>
    <d v="2024-11-11T00:00:00"/>
    <n v="19000"/>
    <n v="3040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1-17T00:00:00"/>
    <s v=""/>
    <s v="Y"/>
    <s v=""/>
    <m/>
    <s v=""/>
    <s v=""/>
    <m/>
    <x v="1"/>
  </r>
  <r>
    <n v="157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4"/>
    <s v="8th-2"/>
    <x v="22"/>
    <d v="2024-11-11T00:00:00"/>
    <n v="94000"/>
    <n v="15040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17T00:00:00"/>
    <s v=""/>
    <s v="Y"/>
    <s v=""/>
    <m/>
    <s v=""/>
    <s v=""/>
    <m/>
    <x v="3"/>
  </r>
  <r>
    <n v="157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5"/>
    <s v="9th"/>
    <x v="22"/>
    <d v="2024-11-25T00:00:00"/>
    <n v="8100"/>
    <n v="12960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2-01T00:00:00"/>
    <s v=""/>
    <s v="Y"/>
    <s v=""/>
    <m/>
    <s v=""/>
    <s v=""/>
    <m/>
    <x v="1"/>
  </r>
  <r>
    <n v="158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175258"/>
    <s v="1st"/>
    <x v="7"/>
    <d v="2023-10-02T00:00:00"/>
    <n v="8496"/>
    <n v="13594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s v=""/>
    <n v="0"/>
    <s v="F1424-0005154826-001"/>
    <s v=""/>
    <s v=""/>
    <s v=""/>
    <s v=""/>
    <s v=""/>
    <s v=""/>
    <s v=""/>
    <s v=""/>
    <n v="0"/>
    <s v=""/>
    <s v=""/>
    <s v=""/>
    <d v="2023-07-18T00:00:00"/>
    <s v="(23/07/25)_x000a_"/>
    <s v=""/>
    <s v=""/>
    <s v=""/>
    <d v="2023-07-12T00:00:00"/>
    <n v="8496"/>
    <s v="T1424-465494-001"/>
    <s v="33 : Approval Not Required"/>
    <s v=""/>
    <d v="2023-08-15T00:00:00"/>
    <s v="(23/08/01)"/>
    <s v=""/>
    <s v=""/>
    <s v=""/>
    <s v=""/>
    <n v="0"/>
    <s v=""/>
    <s v=""/>
    <n v="48"/>
    <n v="24"/>
    <n v="24"/>
    <n v="48"/>
    <n v="0"/>
    <s v="Y"/>
    <s v="N"/>
    <s v=""/>
    <s v=""/>
    <s v="2023/10/14"/>
    <n v="7"/>
    <n v="55"/>
    <s v="IN"/>
    <s v="IN"/>
    <s v="N"/>
    <d v="2023-07-03T07:53:18"/>
    <s v="00013020"/>
    <s v="OKUNO Yoshio[FRIN:Intimate, Cut and Sewn Apparel Production](奥野 義生)"/>
    <s v="Production Plan Excel"/>
    <d v="2023-07-12T05:37:44"/>
    <s v="plnprp20615bl01PrdplnSend"/>
    <s v=""/>
    <s v="Fix Flag Update"/>
    <x v="1"/>
    <x v="135"/>
    <d v="2023-10-14T00:00:00"/>
    <d v="2023-07-18T00:00:00"/>
    <s v="Y"/>
    <n v="88"/>
    <m/>
    <n v="88"/>
    <n v="747648"/>
    <m/>
    <x v="2"/>
  </r>
  <r>
    <n v="158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s v=""/>
    <d v="2025-01-31T00:00:00"/>
    <d v="2025-03-31T00:00:00"/>
    <x v="11"/>
    <n v="86125570"/>
    <s v="2nd"/>
    <x v="12"/>
    <d v="2023-12-04T00:00:00"/>
    <n v="0"/>
    <n v="0"/>
    <s v="Ship"/>
    <s v="Ph1"/>
    <s v=""/>
    <s v=""/>
    <s v=""/>
    <d v="2024-02-23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6-28T00:12:56"/>
    <s v="APIPRM223"/>
    <s v=""/>
    <s v="Automatic Planning"/>
    <d v="2023-07-03T07:53:18"/>
    <s v="00013020"/>
    <s v="OKUNO Yoshio[FRIN:Intimate, Cut and Sewn Apparel Production](奥野 義生)"/>
    <s v="Production Plan Excel"/>
    <x v="1"/>
    <x v="135"/>
    <e v="#VALUE!"/>
    <s v=""/>
    <s v="Y"/>
    <s v=""/>
    <m/>
    <s v=""/>
    <s v=""/>
    <m/>
    <x v="2"/>
  </r>
  <r>
    <n v="158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8"/>
    <s v="3rd"/>
    <x v="13"/>
    <d v="2024-01-15T00:00:00"/>
    <n v="4300"/>
    <n v="6880"/>
    <s v="Ship"/>
    <s v="Ph2"/>
    <s v=""/>
    <d v="2024-03-18T00:00:00"/>
    <s v=""/>
    <d v="2024-03-18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16T00:00:00"/>
    <s v=""/>
    <s v="Y"/>
    <s v=""/>
    <m/>
    <s v=""/>
    <s v=""/>
    <m/>
    <x v="2"/>
  </r>
  <r>
    <n v="158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7"/>
    <s v="4th"/>
    <x v="14"/>
    <d v="2024-02-12T00:00:00"/>
    <n v="10000"/>
    <n v="16000"/>
    <s v="Ship"/>
    <s v="Ph2"/>
    <s v=""/>
    <d v="2024-04-15T00:00:00"/>
    <s v=""/>
    <d v="2024-04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2-13T00:00:00"/>
    <s v=""/>
    <s v="Y"/>
    <s v=""/>
    <m/>
    <s v=""/>
    <s v=""/>
    <m/>
    <x v="2"/>
  </r>
  <r>
    <n v="158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3364"/>
    <s v="5th"/>
    <x v="21"/>
    <d v="2024-10-07T00:00:00"/>
    <n v="5000"/>
    <n v="8000"/>
    <s v="Ship"/>
    <s v="Ph3(Adj)"/>
    <s v=""/>
    <d v="2024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14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10-14T00:00:00"/>
    <s v=""/>
    <s v="Y"/>
    <s v=""/>
    <m/>
    <s v=""/>
    <s v=""/>
    <m/>
    <x v="3"/>
  </r>
  <r>
    <n v="158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8"/>
    <s v="6th-1"/>
    <x v="22"/>
    <d v="2024-11-11T00:00:00"/>
    <n v="2200"/>
    <n v="352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11-17T00:00:00"/>
    <s v=""/>
    <s v="Y"/>
    <s v=""/>
    <m/>
    <s v=""/>
    <s v=""/>
    <m/>
    <x v="3"/>
  </r>
  <r>
    <n v="158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9"/>
    <s v="6th-2"/>
    <x v="22"/>
    <d v="2024-11-11T00:00:00"/>
    <n v="2100"/>
    <n v="336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1-17T00:00:00"/>
    <s v=""/>
    <s v="Y"/>
    <s v=""/>
    <m/>
    <s v=""/>
    <s v=""/>
    <m/>
    <x v="1"/>
  </r>
  <r>
    <n v="158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30"/>
    <s v="7th"/>
    <x v="22"/>
    <d v="2024-11-25T00:00:00"/>
    <n v="870"/>
    <n v="1392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2-01T00:00:00"/>
    <s v=""/>
    <s v="Y"/>
    <s v=""/>
    <m/>
    <s v=""/>
    <s v=""/>
    <m/>
    <x v="1"/>
  </r>
  <r>
    <n v="158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d v="2023-07-10T00:00:00"/>
    <d v="2024-06-30T00:00:00"/>
    <d v="2024-08-31T00:00:00"/>
    <x v="9"/>
    <n v="85901420"/>
    <s v="1st"/>
    <x v="9"/>
    <d v="2023-09-04T00:00:00"/>
    <n v="24300"/>
    <n v="3888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3T00:00:00"/>
    <n v="24300"/>
    <s v="F2724-0005123654-002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5"/>
    <n v="7"/>
    <n v="14"/>
    <s v="IN"/>
    <s v="IN"/>
    <s v="N"/>
    <d v="2023-06-12T16:16:14"/>
    <s v="00087414"/>
    <s v="OTA Shinnosuke[FRVN:Production Planning]"/>
    <s v="Production Plan Excel"/>
    <d v="2023-06-28T10:24:14"/>
    <s v="00937321"/>
    <s v="TAN Chooi Yuan[UQMY:Merchandising Planning]"/>
    <s v="Update From PO"/>
    <x v="1"/>
    <x v="131"/>
    <d v="2023-10-25T00:00:00"/>
    <s v=""/>
    <s v="Y"/>
    <s v=""/>
    <m/>
    <s v=""/>
    <s v=""/>
    <m/>
    <x v="2"/>
  </r>
  <r>
    <n v="1589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s v=""/>
    <d v="2024-06-30T00:00:00"/>
    <d v="2024-08-31T00:00:00"/>
    <x v="9"/>
    <n v="86119863"/>
    <s v="2nd"/>
    <x v="11"/>
    <d v="2023-11-06T00:00:00"/>
    <n v="0"/>
    <n v="0"/>
    <s v="Ship"/>
    <s v="STOP"/>
    <s v=""/>
    <d v="2023-12-21T00:00:00"/>
    <s v=""/>
    <d v="2023-12-21T00:00:00"/>
    <s v=""/>
    <s v=""/>
    <s v=""/>
    <s v=""/>
    <d v="2023-06-27T00:00:00"/>
    <s v=""/>
    <n v="0"/>
    <s v=""/>
    <s v=""/>
    <s v=""/>
    <d v="2023-07-11T00:00:00"/>
    <s v="23/07/11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10000"/>
    <s v="Y"/>
    <s v="N"/>
    <s v=""/>
    <s v=""/>
    <s v="2023/11/30"/>
    <n v="7"/>
    <n v="14"/>
    <s v="IN"/>
    <s v="IN"/>
    <s v="N"/>
    <d v="2023-06-28T00:12:53"/>
    <s v="APIPRM223"/>
    <s v=""/>
    <s v="Automatic Planning"/>
    <d v="2023-07-09T08:58:11"/>
    <s v="00651092"/>
    <s v="KAWASAKI Kenta[FRIN:Production Planning](川﨑 健太)"/>
    <s v="Production View"/>
    <x v="0"/>
    <x v="131"/>
    <d v="2023-11-30T00:00:00"/>
    <d v="2023-08-15T00:00:00"/>
    <s v="Y"/>
    <n v="107"/>
    <m/>
    <n v="107"/>
    <n v="0"/>
    <m/>
    <x v="0"/>
  </r>
  <r>
    <n v="159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490.0"/>
    <s v="36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60"/>
    <n v="660"/>
    <n v="0"/>
    <n v="0"/>
    <n v="0"/>
    <d v="2023-12-15T00:00:00"/>
    <s v="Pub"/>
    <d v="2023-06-28T00:00:00"/>
    <d v="2024-06-30T00:00:00"/>
    <d v="2024-08-31T00:00:00"/>
    <x v="9"/>
    <n v="85901419"/>
    <s v="1st"/>
    <x v="9"/>
    <d v="2023-09-04T00:00:00"/>
    <n v="2400"/>
    <n v="384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2400"/>
    <s v="F3624-0005123654-001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2"/>
    <n v="12"/>
    <n v="12"/>
    <n v="0"/>
    <s v="Y"/>
    <s v="N"/>
    <s v=""/>
    <s v=""/>
    <s v="2023/11/08"/>
    <n v="7"/>
    <n v="0"/>
    <s v="IN"/>
    <s v="IN"/>
    <s v="N"/>
    <d v="2023-06-12T16:16:14"/>
    <s v="00087414"/>
    <s v="OTA Shinnosuke[FRVN:Production Planning]"/>
    <s v="Production Plan Excel"/>
    <d v="2023-06-26T19:36:17"/>
    <s v="plnprp20615bl01PrdplnSend"/>
    <s v=""/>
    <s v="Fix Flag Update"/>
    <x v="1"/>
    <x v="131"/>
    <d v="2023-11-08T00:00:00"/>
    <s v=""/>
    <s v="Y"/>
    <s v=""/>
    <m/>
    <s v=""/>
    <s v=""/>
    <m/>
    <x v="2"/>
  </r>
  <r>
    <n v="159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2"/>
    <s v="1st"/>
    <x v="11"/>
    <d v="2023-11-06T00:00:00"/>
    <n v="240"/>
    <n v="672"/>
    <s v="Ship"/>
    <s v="Ph1"/>
    <s v="●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3-12-08T00:00:00"/>
    <s v=""/>
    <s v="Y"/>
    <s v=""/>
    <m/>
    <s v=""/>
    <s v=""/>
    <m/>
    <x v="2"/>
  </r>
  <r>
    <n v="159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135813"/>
    <s v="2nd"/>
    <x v="12"/>
    <d v="2023-12-04T00:00:00"/>
    <n v="3500"/>
    <n v="9800"/>
    <s v="Ship"/>
    <s v="Ph1"/>
    <s v=""/>
    <d v="2023-12-15T00:00:00"/>
    <s v=""/>
    <d v="2023-12-2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18"/>
    <n v="0"/>
    <s v="Y"/>
    <s v="N"/>
    <s v=""/>
    <s v=""/>
    <s v=""/>
    <n v="7"/>
    <n v="0"/>
    <s v="IN"/>
    <s v=""/>
    <s v="N"/>
    <d v="2023-06-28T00:12:56"/>
    <s v="APIPRM223"/>
    <s v=""/>
    <s v="Automatic Planning"/>
    <d v="2023-07-09T19:52:28"/>
    <s v="00651092"/>
    <s v="KAWASAKI Kenta[FRIN:Production Planning](川﨑 健太)"/>
    <s v="Production Plan Excel"/>
    <x v="1"/>
    <x v="139"/>
    <d v="2023-12-08T00:00:00"/>
    <s v=""/>
    <s v="Y"/>
    <s v=""/>
    <m/>
    <s v=""/>
    <s v=""/>
    <m/>
    <x v="2"/>
  </r>
  <r>
    <n v="159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32631"/>
    <s v="3rd"/>
    <x v="14"/>
    <d v="2024-02-05T00:00:00"/>
    <n v="400"/>
    <n v="1120"/>
    <s v="Ship"/>
    <s v="Ph2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6"/>
    <n v="16"/>
    <n v="18"/>
    <n v="0"/>
    <s v="Y"/>
    <s v="N"/>
    <s v=""/>
    <s v=""/>
    <s v="2024/02/12"/>
    <n v="7"/>
    <n v="0"/>
    <s v="IN"/>
    <s v=""/>
    <s v="N"/>
    <d v="2023-07-09T17:51:49"/>
    <s v="APIPRM223"/>
    <s v=""/>
    <s v="Automatic Planning"/>
    <d v="2023-07-11T13:36:38"/>
    <s v="APIPRM223"/>
    <s v=""/>
    <s v="CHG000142154"/>
    <x v="1"/>
    <x v="139"/>
    <d v="2024-02-12T00:00:00"/>
    <s v=""/>
    <s v="Y"/>
    <s v=""/>
    <m/>
    <s v=""/>
    <s v=""/>
    <m/>
    <x v="2"/>
  </r>
  <r>
    <n v="159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3"/>
    <s v="4th"/>
    <x v="15"/>
    <d v="2024-03-04T00:00:00"/>
    <n v="480"/>
    <n v="1344"/>
    <s v="Ship"/>
    <s v="Ph3(Adj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3/1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3-10T00:00:00"/>
    <s v=""/>
    <s v="Y"/>
    <s v=""/>
    <m/>
    <s v=""/>
    <s v=""/>
    <m/>
    <x v="3"/>
  </r>
  <r>
    <n v="159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4"/>
    <s v="5th"/>
    <x v="16"/>
    <d v="2024-04-01T00:00:00"/>
    <n v="1300"/>
    <n v="36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4-07T00:00:00"/>
    <s v=""/>
    <s v="Y"/>
    <s v=""/>
    <m/>
    <s v=""/>
    <s v=""/>
    <m/>
    <x v="3"/>
  </r>
  <r>
    <n v="159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5"/>
    <s v="6th"/>
    <x v="10"/>
    <d v="2024-05-06T00:00:00"/>
    <n v="270"/>
    <n v="756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5-12T00:00:00"/>
    <s v=""/>
    <s v="Y"/>
    <s v=""/>
    <m/>
    <s v=""/>
    <s v=""/>
    <m/>
    <x v="3"/>
  </r>
  <r>
    <n v="159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079494"/>
    <s v="1st"/>
    <x v="12"/>
    <d v="2023-12-04T00:00:00"/>
    <n v="2000"/>
    <n v="5600"/>
    <s v="Ship"/>
    <s v="Ph1"/>
    <s v="●"/>
    <d v="2023-12-25T00:00:00"/>
    <s v=""/>
    <d v="2023-12-2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8"/>
    <n v="0"/>
    <s v="N"/>
    <s v="N"/>
    <s v=""/>
    <s v=""/>
    <s v="2023/12/18"/>
    <n v="7"/>
    <n v="0"/>
    <s v="IN"/>
    <s v=""/>
    <s v="N"/>
    <d v="2023-06-26T00:22:42"/>
    <s v="APIPRM223"/>
    <s v=""/>
    <s v="Automatic Planning"/>
    <d v="2023-07-11T23:30:48"/>
    <s v="APIPRM223"/>
    <s v=""/>
    <s v="Automatic Planning"/>
    <x v="1"/>
    <x v="140"/>
    <d v="2023-12-18T00:00:00"/>
    <s v=""/>
    <s v="Y"/>
    <s v=""/>
    <m/>
    <s v=""/>
    <s v=""/>
    <m/>
    <x v="2"/>
  </r>
  <r>
    <n v="159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176846"/>
    <s v="2nd"/>
    <x v="15"/>
    <d v="2024-03-04T00:00:00"/>
    <n v="600"/>
    <n v="168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8"/>
    <n v="0"/>
    <s v="Y"/>
    <s v="N"/>
    <s v=""/>
    <s v=""/>
    <s v="2024/03/10"/>
    <n v="7"/>
    <n v="0"/>
    <s v="IN"/>
    <s v=""/>
    <s v="N"/>
    <d v="2023-07-05T00:17:58"/>
    <s v="APIPRM223"/>
    <s v=""/>
    <s v="Automatic Planning"/>
    <d v="2023-07-11T13:36:38"/>
    <s v="APIPRM223"/>
    <s v=""/>
    <s v="CHG000142154"/>
    <x v="1"/>
    <x v="140"/>
    <d v="2024-03-10T00:00:00"/>
    <s v=""/>
    <s v="Y"/>
    <s v=""/>
    <m/>
    <s v=""/>
    <s v=""/>
    <m/>
    <x v="3"/>
  </r>
  <r>
    <n v="159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238301"/>
    <s v="3rd"/>
    <x v="16"/>
    <d v="2024-04-01T00:00:00"/>
    <n v="550"/>
    <n v="15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8"/>
    <s v="APIPRM223"/>
    <s v=""/>
    <s v="Automatic Planning"/>
    <d v="2023-07-11T23:30:48"/>
    <s v="APIPRM223"/>
    <s v=""/>
    <s v="Automatic Planning"/>
    <x v="1"/>
    <x v="140"/>
    <d v="2024-04-07T00:00:00"/>
    <s v=""/>
    <s v="Y"/>
    <s v=""/>
    <m/>
    <s v=""/>
    <s v=""/>
    <m/>
    <x v="3"/>
  </r>
  <r>
    <n v="160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067837"/>
    <s v="1st-1"/>
    <x v="7"/>
    <d v="2023-10-02T00:00:00"/>
    <n v="6000"/>
    <n v="16800"/>
    <s v="Ship"/>
    <s v="Ph1"/>
    <s v="●"/>
    <d v="2023-11-06T00:00:00"/>
    <s v=""/>
    <d v="2023-11-06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24"/>
    <n v="16"/>
    <n v="16"/>
    <n v="24"/>
    <n v="0"/>
    <s v="Y"/>
    <s v="N"/>
    <s v=""/>
    <s v=""/>
    <s v="2023/10/30"/>
    <n v="7"/>
    <n v="0"/>
    <s v="IN"/>
    <s v=""/>
    <s v="N"/>
    <d v="2023-06-23T00:18:42"/>
    <s v="APIPRM223"/>
    <s v=""/>
    <s v="Automatic Planning"/>
    <d v="2023-07-09T19:52:28"/>
    <s v="00651092"/>
    <s v="KAWASAKI Kenta[FRIN:Production Planning](川﨑 健太)"/>
    <s v="Production Plan Excel"/>
    <x v="1"/>
    <x v="141"/>
    <d v="2023-10-30T00:00:00"/>
    <s v=""/>
    <s v="Y"/>
    <s v=""/>
    <m/>
    <s v=""/>
    <s v=""/>
    <m/>
    <x v="2"/>
  </r>
  <r>
    <n v="160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6"/>
    <s v="1st-2"/>
    <x v="7"/>
    <d v="2023-10-02T00:00:00"/>
    <n v="350"/>
    <n v="980"/>
    <s v="Ship"/>
    <s v="Ph1"/>
    <s v="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0/3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0-30T00:00:00"/>
    <s v=""/>
    <s v="Y"/>
    <s v=""/>
    <m/>
    <s v=""/>
    <s v=""/>
    <m/>
    <x v="2"/>
  </r>
  <r>
    <n v="160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7"/>
    <s v="2nd"/>
    <x v="11"/>
    <d v="2023-11-06T00:00:00"/>
    <n v="460"/>
    <n v="1288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2-08T00:00:00"/>
    <s v=""/>
    <s v="Y"/>
    <s v=""/>
    <m/>
    <s v=""/>
    <s v=""/>
    <m/>
    <x v="2"/>
  </r>
  <r>
    <n v="160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3"/>
    <s v="3rd"/>
    <x v="12"/>
    <d v="2023-12-04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3-12-08T00:00:00"/>
    <s v=""/>
    <s v="Y"/>
    <s v=""/>
    <m/>
    <s v=""/>
    <s v=""/>
    <m/>
    <x v="2"/>
  </r>
  <r>
    <n v="160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8"/>
    <s v="4th"/>
    <x v="13"/>
    <d v="2024-01-29T00:00:00"/>
    <n v="3000"/>
    <n v="8400"/>
    <s v="Ship"/>
    <s v="Ph3(Adj)"/>
    <s v=""/>
    <d v="2024-01-30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1-23T00:00:00"/>
    <s v=""/>
    <s v="Y"/>
    <s v=""/>
    <m/>
    <s v=""/>
    <s v=""/>
    <m/>
    <x v="3"/>
  </r>
  <r>
    <n v="160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7"/>
    <s v="5th"/>
    <x v="14"/>
    <d v="2024-02-12T00:00:00"/>
    <n v="3000"/>
    <n v="840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18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2-18T00:00:00"/>
    <s v=""/>
    <s v="Y"/>
    <s v=""/>
    <m/>
    <s v=""/>
    <s v=""/>
    <m/>
    <x v="3"/>
  </r>
  <r>
    <n v="160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5"/>
    <s v="6th"/>
    <x v="15"/>
    <d v="2024-03-11T00:00:00"/>
    <n v="3000"/>
    <n v="84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17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3-17T00:00:00"/>
    <s v=""/>
    <s v="Y"/>
    <s v=""/>
    <m/>
    <s v=""/>
    <s v=""/>
    <m/>
    <x v="3"/>
  </r>
  <r>
    <n v="160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0"/>
    <s v="7th-1"/>
    <x v="10"/>
    <d v="2024-05-06T00:00:00"/>
    <n v="2000"/>
    <n v="560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5-12T00:00:00"/>
    <s v=""/>
    <s v="Y"/>
    <s v=""/>
    <m/>
    <s v=""/>
    <s v=""/>
    <m/>
    <x v="3"/>
  </r>
  <r>
    <n v="160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8"/>
    <s v="7th-2"/>
    <x v="10"/>
    <d v="2024-05-06T00:00:00"/>
    <n v="1200"/>
    <n v="3360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4-05-12T00:00:00"/>
    <s v=""/>
    <s v="Y"/>
    <s v=""/>
    <m/>
    <s v=""/>
    <s v=""/>
    <m/>
    <x v="3"/>
  </r>
  <r>
    <n v="160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4"/>
    <s v="8th-1"/>
    <x v="17"/>
    <d v="2024-06-03T00:00:00"/>
    <n v="3000"/>
    <n v="84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4-06-08T00:00:00"/>
    <s v=""/>
    <s v="Y"/>
    <s v=""/>
    <m/>
    <s v=""/>
    <s v=""/>
    <m/>
    <x v="3"/>
  </r>
  <r>
    <n v="161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NotPub"/>
    <s v=""/>
    <d v="2024-07-31T00:00:00"/>
    <d v="2024-09-30T00:00:00"/>
    <x v="11"/>
    <n v="86233375"/>
    <s v="8th-2"/>
    <x v="17"/>
    <d v="2024-06-03T00:00:00"/>
    <n v="1000"/>
    <n v="2800"/>
    <s v="Ship"/>
    <s v="Ph3(Add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41"/>
    <d v="2024-06-08T00:00:00"/>
    <s v=""/>
    <s v="Y"/>
    <s v=""/>
    <m/>
    <s v=""/>
    <s v=""/>
    <m/>
    <x v="1"/>
  </r>
  <r>
    <n v="161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032280"/>
    <s v="1st"/>
    <x v="7"/>
    <d v="2023-10-02T00:00:00"/>
    <n v="2000"/>
    <n v="5600"/>
    <s v="Ship"/>
    <s v="Ph1"/>
    <s v="●"/>
    <d v="2023-12-15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24"/>
    <n v="16"/>
    <n v="16"/>
    <n v="24"/>
    <n v="0"/>
    <s v="Y"/>
    <s v="N"/>
    <s v=""/>
    <s v=""/>
    <s v="2023/12/08"/>
    <n v="7"/>
    <n v="0"/>
    <s v="IN"/>
    <s v=""/>
    <s v="N"/>
    <d v="2023-06-21T00:15:59"/>
    <s v="APIPRM223"/>
    <s v=""/>
    <s v="Automatic Planning"/>
    <d v="2023-07-09T20:20:44"/>
    <s v="00651092"/>
    <s v="KAWASAKI Kenta[FRIN:Production Planning](川﨑 健太)"/>
    <s v="Production Plan Excel"/>
    <x v="1"/>
    <x v="142"/>
    <d v="2023-12-08T00:00:00"/>
    <s v=""/>
    <s v="Y"/>
    <s v=""/>
    <m/>
    <s v=""/>
    <s v=""/>
    <m/>
    <x v="2"/>
  </r>
  <r>
    <n v="161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8"/>
    <s v="2nd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04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2-04T00:00:00"/>
    <s v=""/>
    <s v="Y"/>
    <s v=""/>
    <m/>
    <s v=""/>
    <s v=""/>
    <m/>
    <x v="3"/>
  </r>
  <r>
    <n v="161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7"/>
    <s v="3rd"/>
    <x v="14"/>
    <d v="2024-02-26T00:00:00"/>
    <n v="0"/>
    <n v="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03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03T00:00:00"/>
    <s v=""/>
    <s v="Y"/>
    <s v=""/>
    <m/>
    <s v=""/>
    <s v=""/>
    <m/>
    <x v="3"/>
  </r>
  <r>
    <n v="161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5"/>
    <s v="4th"/>
    <x v="15"/>
    <d v="2024-03-25T00:00:00"/>
    <n v="0"/>
    <n v="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31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31T00:00:00"/>
    <s v=""/>
    <s v="Y"/>
    <s v=""/>
    <m/>
    <s v=""/>
    <s v=""/>
    <m/>
    <x v="3"/>
  </r>
  <r>
    <n v="161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3"/>
    <s v="5th"/>
    <x v="16"/>
    <d v="2024-04-22T00:00:00"/>
    <n v="1500"/>
    <n v="42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4/28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4-28T00:00:00"/>
    <s v=""/>
    <s v="Y"/>
    <s v=""/>
    <m/>
    <s v=""/>
    <s v=""/>
    <m/>
    <x v="3"/>
  </r>
  <r>
    <n v="161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NotPub"/>
    <s v=""/>
    <d v="2024-07-31T00:00:00"/>
    <d v="2024-09-30T00:00:00"/>
    <x v="11"/>
    <n v="86197922"/>
    <s v="6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0"/>
    <x v="142"/>
    <d v="2024-05-12T00:00:00"/>
    <s v=""/>
    <s v="Y"/>
    <s v=""/>
    <m/>
    <s v=""/>
    <s v=""/>
    <m/>
    <x v="1"/>
  </r>
  <r>
    <n v="161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1"/>
    <s v="1st"/>
    <x v="11"/>
    <d v="2023-11-06T00:00:00"/>
    <n v="390"/>
    <n v="1092"/>
    <s v="Ship"/>
    <s v="Ph1"/>
    <s v="●"/>
    <d v="2023-12-25T00:00:00"/>
    <s v=""/>
    <d v="2023-12-2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3/12/1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3-12-18T00:00:00"/>
    <s v=""/>
    <s v="Y"/>
    <s v=""/>
    <m/>
    <s v=""/>
    <s v=""/>
    <m/>
    <x v="2"/>
  </r>
  <r>
    <n v="161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5"/>
    <s v="2nd"/>
    <x v="12"/>
    <d v="2023-12-04T00:00:00"/>
    <n v="4200"/>
    <n v="11760"/>
    <s v="Ship"/>
    <s v="Ph1"/>
    <s v=""/>
    <d v="2023-12-25T00:00:00"/>
    <s v=""/>
    <d v="2023-1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3/12/1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3-12-18T00:00:00"/>
    <s v=""/>
    <s v="Y"/>
    <s v=""/>
    <m/>
    <s v=""/>
    <s v=""/>
    <m/>
    <x v="2"/>
  </r>
  <r>
    <n v="161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4311"/>
    <s v="3rd-1"/>
    <x v="13"/>
    <d v="2024-01-08T00:00:00"/>
    <n v="100"/>
    <n v="280"/>
    <s v="Ship"/>
    <s v="Ph2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6"/>
    <d v="2024-01-15T00:00:00"/>
    <s v=""/>
    <s v="Y"/>
    <s v=""/>
    <m/>
    <s v=""/>
    <s v=""/>
    <m/>
    <x v="2"/>
  </r>
  <r>
    <n v="162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2"/>
    <s v="3rd-2"/>
    <x v="13"/>
    <d v="2024-01-01T00:00:00"/>
    <n v="920"/>
    <n v="2576"/>
    <s v="Ship"/>
    <s v="Ph2"/>
    <s v=""/>
    <d v="2024-01-22T00:00:00"/>
    <s v=""/>
    <d v="2024-01-2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4/01/15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4-01-15T00:00:00"/>
    <s v=""/>
    <s v="Y"/>
    <s v=""/>
    <m/>
    <s v=""/>
    <s v=""/>
    <m/>
    <x v="2"/>
  </r>
  <r>
    <n v="162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082591"/>
    <s v="4th"/>
    <x v="13"/>
    <d v="2024-01-01T00:00:00"/>
    <n v="100"/>
    <n v="280"/>
    <s v="Ship"/>
    <s v="Ph2"/>
    <s v=""/>
    <d v="2024-02-15T00:00:00"/>
    <s v=""/>
    <d v="2024-02-1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6-26T00:22:45"/>
    <s v="APIPRM223"/>
    <s v=""/>
    <s v="Automatic Planning"/>
    <d v="2023-07-11T13:36:38"/>
    <s v="00651092"/>
    <s v="KAWASAKI Kenta[FRIN:Production Planning](川﨑 健太)"/>
    <s v="CHG000142154"/>
    <x v="1"/>
    <x v="136"/>
    <d v="2024-02-08T00:00:00"/>
    <s v=""/>
    <s v="Y"/>
    <s v=""/>
    <m/>
    <s v=""/>
    <s v=""/>
    <m/>
    <x v="2"/>
  </r>
  <r>
    <n v="162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3"/>
    <s v="5th"/>
    <x v="15"/>
    <d v="2024-03-04T00:00:00"/>
    <n v="1800"/>
    <n v="504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3/10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3-10T00:00:00"/>
    <s v=""/>
    <s v="Y"/>
    <s v=""/>
    <m/>
    <s v=""/>
    <s v=""/>
    <m/>
    <x v="3"/>
  </r>
  <r>
    <n v="162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09"/>
    <s v="6th"/>
    <x v="16"/>
    <d v="2024-04-29T00:00:00"/>
    <n v="2000"/>
    <n v="5600"/>
    <s v="Ship"/>
    <s v="Ph3(Adj)"/>
    <s v=""/>
    <d v="2024-05-12T00:00:00"/>
    <s v=""/>
    <d v="2024-05-1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5/05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5-05T00:00:00"/>
    <s v=""/>
    <s v="Y"/>
    <s v=""/>
    <m/>
    <s v=""/>
    <s v=""/>
    <m/>
    <x v="3"/>
  </r>
  <r>
    <n v="162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3406"/>
    <s v="7th"/>
    <x v="10"/>
    <d v="2024-05-06T00:00:00"/>
    <n v="1500"/>
    <n v="42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6"/>
    <d v="2024-06-08T00:00:00"/>
    <s v=""/>
    <s v="Y"/>
    <s v=""/>
    <m/>
    <s v=""/>
    <s v=""/>
    <m/>
    <x v="3"/>
  </r>
  <r>
    <n v="162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1"/>
    <s v="1st"/>
    <x v="11"/>
    <d v="2023-11-06T00:00:00"/>
    <n v="6000"/>
    <n v="168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3/12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2-08T00:00:00"/>
    <s v=""/>
    <s v="Y"/>
    <s v=""/>
    <m/>
    <s v=""/>
    <s v=""/>
    <m/>
    <x v="2"/>
  </r>
  <r>
    <n v="162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4447"/>
    <s v="2nd"/>
    <x v="13"/>
    <d v="2024-01-08T00:00:00"/>
    <n v="100"/>
    <n v="28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7"/>
    <d v="2024-01-15T00:00:00"/>
    <s v=""/>
    <s v="Y"/>
    <s v=""/>
    <m/>
    <s v=""/>
    <s v=""/>
    <m/>
    <x v="3"/>
  </r>
  <r>
    <n v="162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2"/>
    <s v="3rd"/>
    <x v="13"/>
    <d v="2024-01-01T00:00:00"/>
    <n v="100"/>
    <n v="28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7-09T19:52:28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37"/>
    <d v="2024-02-08T00:00:00"/>
    <s v=""/>
    <s v="Y"/>
    <s v=""/>
    <m/>
    <s v=""/>
    <s v=""/>
    <m/>
    <x v="2"/>
  </r>
  <r>
    <n v="162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3"/>
    <s v="4th"/>
    <x v="14"/>
    <d v="2024-02-05T00:00:00"/>
    <n v="2000"/>
    <n v="5600"/>
    <s v="Ship"/>
    <s v="Ph3(Adj)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3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3-08T00:00:00"/>
    <s v=""/>
    <s v="Y"/>
    <s v=""/>
    <m/>
    <s v=""/>
    <s v=""/>
    <m/>
    <x v="3"/>
  </r>
  <r>
    <n v="162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4"/>
    <s v="5th"/>
    <x v="15"/>
    <d v="2024-03-04T00:00:00"/>
    <n v="1000"/>
    <n v="28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4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4-08T00:00:00"/>
    <s v=""/>
    <s v="Y"/>
    <s v=""/>
    <m/>
    <s v=""/>
    <s v=""/>
    <m/>
    <x v="3"/>
  </r>
  <r>
    <n v="163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5"/>
    <s v="6th"/>
    <x v="16"/>
    <d v="2024-04-01T00:00:00"/>
    <n v="2000"/>
    <n v="56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5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5-08T00:00:00"/>
    <s v=""/>
    <s v="Y"/>
    <s v=""/>
    <m/>
    <s v=""/>
    <s v=""/>
    <m/>
    <x v="3"/>
  </r>
  <r>
    <n v="163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6"/>
    <s v="7th"/>
    <x v="10"/>
    <d v="2024-05-06T00:00:00"/>
    <n v="2000"/>
    <n v="56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6-08T00:00:00"/>
    <s v=""/>
    <s v="Y"/>
    <s v=""/>
    <m/>
    <s v=""/>
    <s v=""/>
    <m/>
    <x v="3"/>
  </r>
  <r>
    <n v="163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29"/>
    <s v="1st"/>
    <x v="7"/>
    <d v="2023-10-02T00:00:00"/>
    <n v="1200"/>
    <n v="3360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0/30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0-30T00:00:00"/>
    <s v=""/>
    <s v="Y"/>
    <s v=""/>
    <m/>
    <s v=""/>
    <s v=""/>
    <m/>
    <x v="2"/>
  </r>
  <r>
    <n v="163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s v=""/>
    <d v="2024-07-31T00:00:00"/>
    <d v="2024-09-30T00:00:00"/>
    <x v="11"/>
    <n v="86206202"/>
    <s v="2nd"/>
    <x v="7"/>
    <d v="2023-10-02T00:00:00"/>
    <n v="0"/>
    <n v="0"/>
    <s v="Ship"/>
    <s v="Ph1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(except Qty)"/>
    <s v="N"/>
    <s v=""/>
    <s v=""/>
    <s v="2023/12/08"/>
    <n v="7"/>
    <n v="0"/>
    <s v="IN"/>
    <s v=""/>
    <s v="N"/>
    <d v="2023-07-07T00:30:52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30"/>
    <s v="3rd"/>
    <x v="11"/>
    <d v="2023-11-06T00:00:00"/>
    <n v="1200"/>
    <n v="3360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2/08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6"/>
    <s v="4th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3-12-11T00:00:00"/>
    <s v=""/>
    <s v="Y"/>
    <s v=""/>
    <m/>
    <s v=""/>
    <s v=""/>
    <m/>
    <x v="2"/>
  </r>
  <r>
    <n v="163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5"/>
    <s v="5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4-01-08T00:00:00"/>
    <s v=""/>
    <s v="Y"/>
    <s v=""/>
    <m/>
    <s v=""/>
    <s v=""/>
    <m/>
    <x v="3"/>
  </r>
  <r>
    <n v="163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3"/>
    <s v="6th"/>
    <x v="14"/>
    <d v="2024-02-26T00:00:00"/>
    <n v="1000"/>
    <n v="2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03T00:00:00"/>
    <s v=""/>
    <s v="Y"/>
    <s v=""/>
    <m/>
    <s v=""/>
    <s v=""/>
    <m/>
    <x v="3"/>
  </r>
  <r>
    <n v="163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2"/>
    <s v="7th"/>
    <x v="15"/>
    <d v="2024-03-11T00:00:00"/>
    <n v="1000"/>
    <n v="28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17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17T00:00:00"/>
    <s v=""/>
    <s v="Y"/>
    <s v=""/>
    <m/>
    <s v=""/>
    <s v=""/>
    <m/>
    <x v="3"/>
  </r>
  <r>
    <n v="163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19"/>
    <s v="8th"/>
    <x v="16"/>
    <d v="2024-04-22T00:00:00"/>
    <n v="1100"/>
    <n v="308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4-28T00:00:00"/>
    <s v=""/>
    <s v="Y"/>
    <s v=""/>
    <m/>
    <s v=""/>
    <s v=""/>
    <m/>
    <x v="3"/>
  </r>
  <r>
    <n v="164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NotPub"/>
    <s v=""/>
    <d v="2024-07-31T00:00:00"/>
    <d v="2024-09-30T00:00:00"/>
    <x v="11"/>
    <n v="86180018"/>
    <s v="9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5/12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0"/>
    <x v="143"/>
    <d v="2024-05-12T00:00:00"/>
    <s v=""/>
    <s v="Y"/>
    <s v=""/>
    <m/>
    <s v=""/>
    <s v=""/>
    <m/>
    <x v="1"/>
  </r>
  <r>
    <n v="164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5986294"/>
    <s v="1st"/>
    <x v="7"/>
    <d v="2023-10-02T00:00:00"/>
    <n v="4000"/>
    <n v="11200"/>
    <s v="Ship"/>
    <s v="Ph1"/>
    <s v="●"/>
    <d v="2023-11-06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32"/>
    <n v="16"/>
    <n v="16"/>
    <n v="36"/>
    <n v="0"/>
    <s v="Y"/>
    <s v="N"/>
    <s v=""/>
    <s v=""/>
    <s v="2023/10/30"/>
    <n v="7"/>
    <n v="0"/>
    <s v="IN"/>
    <s v=""/>
    <s v="N"/>
    <d v="2023-06-21T00:15:51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0-30T00:00:00"/>
    <s v=""/>
    <s v="Y"/>
    <s v=""/>
    <m/>
    <s v=""/>
    <s v=""/>
    <m/>
    <x v="2"/>
  </r>
  <r>
    <n v="164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10606"/>
    <s v="2nd"/>
    <x v="11"/>
    <d v="2023-11-06T00:00:00"/>
    <n v="1500"/>
    <n v="420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3/12/08"/>
    <n v="7"/>
    <n v="0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2-08T00:00:00"/>
    <s v=""/>
    <s v="Y"/>
    <s v=""/>
    <m/>
    <s v=""/>
    <s v=""/>
    <m/>
    <x v="2"/>
  </r>
  <r>
    <n v="164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7"/>
    <s v="3rd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3-12-11T00:00:00"/>
    <s v=""/>
    <s v="Y"/>
    <s v=""/>
    <m/>
    <s v=""/>
    <s v=""/>
    <m/>
    <x v="2"/>
  </r>
  <r>
    <n v="164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6"/>
    <s v="4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4-01-08T00:00:00"/>
    <s v=""/>
    <s v="Y"/>
    <s v=""/>
    <m/>
    <s v=""/>
    <s v=""/>
    <m/>
    <x v="3"/>
  </r>
  <r>
    <n v="164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8"/>
    <s v="5th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2/04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2-04T00:00:00"/>
    <s v=""/>
    <s v="Y"/>
    <s v=""/>
    <m/>
    <s v=""/>
    <s v=""/>
    <m/>
    <x v="3"/>
  </r>
  <r>
    <n v="164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6"/>
    <s v="6th"/>
    <x v="14"/>
    <d v="2024-02-26T00:00:00"/>
    <n v="1500"/>
    <n v="42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03T00:00:00"/>
    <s v=""/>
    <s v="Y"/>
    <s v=""/>
    <m/>
    <s v=""/>
    <s v=""/>
    <m/>
    <x v="3"/>
  </r>
  <r>
    <n v="164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4"/>
    <s v="7th"/>
    <x v="15"/>
    <d v="2024-03-25T00:00:00"/>
    <n v="1500"/>
    <n v="420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31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31T00:00:00"/>
    <s v=""/>
    <s v="Y"/>
    <s v=""/>
    <m/>
    <s v=""/>
    <s v=""/>
    <m/>
    <x v="3"/>
  </r>
  <r>
    <n v="164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2"/>
    <s v="8th"/>
    <x v="16"/>
    <d v="2024-04-22T00:00:00"/>
    <n v="2000"/>
    <n v="56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4-28T00:00:00"/>
    <s v=""/>
    <s v="Y"/>
    <s v=""/>
    <m/>
    <s v=""/>
    <s v=""/>
    <m/>
    <x v="3"/>
  </r>
  <r>
    <n v="164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NotPub"/>
    <s v=""/>
    <d v="2024-07-31T00:00:00"/>
    <d v="2024-09-30T00:00:00"/>
    <x v="11"/>
    <n v="86237478"/>
    <s v="9th"/>
    <x v="10"/>
    <d v="2024-05-06T00:00:00"/>
    <n v="800"/>
    <n v="224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5/12"/>
    <n v="7"/>
    <n v="0"/>
    <s v="IN"/>
    <s v=""/>
    <s v="N"/>
    <d v="2023-07-11T23:30:41"/>
    <s v="APIPRM223"/>
    <s v=""/>
    <s v="Automatic Planning"/>
    <d v="2023-07-11T23:30:41"/>
    <s v="APIPRM223"/>
    <s v=""/>
    <s v="Automatic Planning"/>
    <x v="0"/>
    <x v="138"/>
    <d v="2024-05-12T00:00:00"/>
    <s v=""/>
    <s v="Y"/>
    <s v=""/>
    <m/>
    <s v=""/>
    <s v=""/>
    <m/>
    <x v="1"/>
  </r>
  <r>
    <n v="165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5"/>
    <s v="1st"/>
    <x v="12"/>
    <d v="2023-12-04T00:00:00"/>
    <n v="4000"/>
    <n v="6400"/>
    <s v="Ship"/>
    <s v="Ph1"/>
    <s v="●"/>
    <d v="2024-02-15T00:00:00"/>
    <s v=""/>
    <d v="2024-0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2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2-08T00:00:00"/>
    <s v=""/>
    <s v="Y"/>
    <s v=""/>
    <m/>
    <s v=""/>
    <s v=""/>
    <m/>
    <x v="2"/>
  </r>
  <r>
    <n v="165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153877"/>
    <s v="2nd"/>
    <x v="13"/>
    <d v="2024-01-01T00:00:00"/>
    <n v="6000"/>
    <n v="9600"/>
    <s v="Ship"/>
    <s v="Ph1"/>
    <s v=""/>
    <d v="2024-02-15T00:00:00"/>
    <s v=""/>
    <d v="2024-02-15T00:00:00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_x000a_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n v="36"/>
    <n v="24"/>
    <n v="24"/>
    <n v="24"/>
    <n v="0"/>
    <s v="Y"/>
    <s v="N"/>
    <s v=""/>
    <s v=""/>
    <s v="2024/02/08"/>
    <n v="7"/>
    <n v="0"/>
    <s v="IN"/>
    <s v=""/>
    <s v="N"/>
    <d v="2023-06-30T00:32:30"/>
    <s v="APIPRM223"/>
    <s v=""/>
    <s v="Automatic Planning"/>
    <d v="2023-07-09T19:52:28"/>
    <s v="00651092"/>
    <s v="KAWASAKI Kenta[FRIN:Production Planning](川﨑 健太)"/>
    <s v="Production Plan Excel"/>
    <x v="1"/>
    <x v="132"/>
    <d v="2024-02-08T00:00:00"/>
    <s v=""/>
    <s v="Y"/>
    <s v=""/>
    <m/>
    <s v=""/>
    <s v=""/>
    <m/>
    <x v="2"/>
  </r>
  <r>
    <n v="165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6"/>
    <s v="3rd"/>
    <x v="14"/>
    <d v="2024-02-05T00:00:00"/>
    <n v="2500"/>
    <n v="4000"/>
    <s v="Ship"/>
    <s v="Ph2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3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3-08T00:00:00"/>
    <s v=""/>
    <s v="Y"/>
    <s v=""/>
    <m/>
    <s v=""/>
    <s v=""/>
    <m/>
    <x v="2"/>
  </r>
  <r>
    <n v="165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7"/>
    <s v="4th-1"/>
    <x v="16"/>
    <d v="2024-04-15T00:00:00"/>
    <n v="2500"/>
    <n v="4000"/>
    <s v="Ship"/>
    <s v="Ph3(Adj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4-21T00:00:00"/>
    <s v=""/>
    <s v="Y"/>
    <s v=""/>
    <m/>
    <s v=""/>
    <s v=""/>
    <m/>
    <x v="3"/>
  </r>
  <r>
    <n v="165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8"/>
    <s v="4th-2"/>
    <x v="16"/>
    <d v="2024-04-15T00:00:00"/>
    <n v="1900"/>
    <n v="3040"/>
    <s v="Ship"/>
    <s v="Ph3(Add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4-21T00:00:00"/>
    <s v=""/>
    <s v="Y"/>
    <s v=""/>
    <m/>
    <s v=""/>
    <s v=""/>
    <m/>
    <x v="1"/>
  </r>
  <r>
    <n v="165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9"/>
    <s v="5th"/>
    <x v="10"/>
    <d v="2024-05-06T00:00:00"/>
    <n v="2500"/>
    <n v="400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5/12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5-12T00:00:00"/>
    <s v=""/>
    <s v="Y"/>
    <s v=""/>
    <m/>
    <s v=""/>
    <s v=""/>
    <m/>
    <x v="1"/>
  </r>
  <r>
    <n v="165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80"/>
    <s v="6th"/>
    <x v="17"/>
    <d v="2024-06-03T00:00:00"/>
    <n v="610"/>
    <n v="976"/>
    <s v="Ship"/>
    <s v="Ph3(Add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6/09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6-09T00:00:00"/>
    <s v=""/>
    <s v="Y"/>
    <s v=""/>
    <m/>
    <s v=""/>
    <s v=""/>
    <m/>
    <x v="1"/>
  </r>
  <r>
    <n v="165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5678672"/>
    <s v="1st"/>
    <x v="11"/>
    <d v="2023-11-06T00:00:00"/>
    <n v="6000"/>
    <n v="96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20T00:00:00"/>
    <n v="6000"/>
    <s v="F3624-0005122031-001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(23/06/20)"/>
    <s v=""/>
    <s v=""/>
    <d v="2023-05-23T00:00:00"/>
    <s v=""/>
    <n v="0"/>
    <s v=""/>
    <s v=""/>
    <n v="48"/>
    <n v="24"/>
    <n v="24"/>
    <n v="36"/>
    <n v="0"/>
    <s v="Y"/>
    <s v="N"/>
    <s v=""/>
    <s v=""/>
    <s v="2023/12/08"/>
    <n v="7"/>
    <n v="0"/>
    <s v="IN"/>
    <s v="IN"/>
    <s v="N"/>
    <d v="2023-05-24T01:06:10"/>
    <s v="APIPRM223"/>
    <s v=""/>
    <s v="Automatic Planning"/>
    <d v="2023-07-03T08:49:13"/>
    <s v="00013020"/>
    <s v="OKUNO Yoshio[FRIN:Intimate, Cut and Sewn Apparel Production](奥野 義生)"/>
    <s v="Production Plan Excel"/>
    <x v="1"/>
    <x v="134"/>
    <d v="2023-12-08T00:00:00"/>
    <d v="2023-07-18T00:00:00"/>
    <s v="Y"/>
    <n v="143"/>
    <m/>
    <n v="143"/>
    <n v="858000"/>
    <m/>
    <x v="2"/>
  </r>
  <r>
    <n v="165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33245"/>
    <s v="2n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4"/>
    <d v="2024-01-08T00:00:00"/>
    <s v=""/>
    <s v="Y"/>
    <s v=""/>
    <m/>
    <s v=""/>
    <s v=""/>
    <m/>
    <x v="3"/>
  </r>
  <r>
    <n v="165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5"/>
    <s v="3rd-1"/>
    <x v="14"/>
    <d v="2024-02-26T00:00:00"/>
    <n v="500"/>
    <n v="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11T13:36:38"/>
    <s v="APIPRM223"/>
    <s v=""/>
    <s v="CHG000142154"/>
    <x v="1"/>
    <x v="134"/>
    <d v="2024-03-03T00:00:00"/>
    <s v=""/>
    <s v="Y"/>
    <s v=""/>
    <m/>
    <s v=""/>
    <s v=""/>
    <m/>
    <x v="3"/>
  </r>
  <r>
    <n v="166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51835"/>
    <s v="3rd-2"/>
    <x v="14"/>
    <d v="2024-02-26T00:00:00"/>
    <n v="510"/>
    <n v="816"/>
    <s v="Ship"/>
    <s v="Ph3(Adj)"/>
    <s v=""/>
    <d v="2024-03-10T00:00:00"/>
    <s v=""/>
    <d v="2024-03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3/0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3-03T00:00:00"/>
    <s v=""/>
    <s v="Y"/>
    <s v=""/>
    <m/>
    <s v=""/>
    <s v=""/>
    <m/>
    <x v="3"/>
  </r>
  <r>
    <n v="166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4"/>
    <s v="4th"/>
    <x v="15"/>
    <d v="2024-03-11T00:00:00"/>
    <n v="1100"/>
    <n v="176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1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17T00:00:00"/>
    <s v=""/>
    <s v="Y"/>
    <s v=""/>
    <m/>
    <s v=""/>
    <s v=""/>
    <m/>
    <x v="3"/>
  </r>
  <r>
    <n v="166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3"/>
    <s v="5th"/>
    <x v="15"/>
    <d v="2024-03-25T00:00:00"/>
    <n v="930"/>
    <n v="1488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3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31T00:00:00"/>
    <s v=""/>
    <s v="Y"/>
    <s v=""/>
    <m/>
    <s v=""/>
    <s v=""/>
    <m/>
    <x v="3"/>
  </r>
  <r>
    <n v="166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2"/>
    <s v="6th"/>
    <x v="16"/>
    <d v="2024-04-08T00:00:00"/>
    <n v="1300"/>
    <n v="2080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14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14T00:00:00"/>
    <s v=""/>
    <s v="Y"/>
    <s v=""/>
    <m/>
    <s v=""/>
    <s v=""/>
    <m/>
    <x v="3"/>
  </r>
  <r>
    <n v="166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1"/>
    <s v="7th"/>
    <x v="16"/>
    <d v="2024-04-22T00:00:00"/>
    <n v="1600"/>
    <n v="256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28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66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0"/>
    <s v="8th"/>
    <x v="10"/>
    <d v="2024-05-06T00:00:00"/>
    <n v="1800"/>
    <n v="288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12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66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9"/>
    <s v="9th"/>
    <x v="10"/>
    <d v="2024-05-20T00:00:00"/>
    <n v="1600"/>
    <n v="2560"/>
    <s v="Ship"/>
    <s v="Ph3(Adj)"/>
    <s v=""/>
    <d v="2024-06-02T00:00:00"/>
    <s v=""/>
    <d v="2024-06-0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26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66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8"/>
    <s v="10th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66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6"/>
    <s v="11th-1"/>
    <x v="17"/>
    <d v="2024-06-17T00:00:00"/>
    <n v="960"/>
    <n v="1536"/>
    <s v="Ship"/>
    <s v="Ph3(Adj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66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7"/>
    <s v="11th-2"/>
    <x v="17"/>
    <d v="2024-06-17T00:00:00"/>
    <n v="450"/>
    <n v="720"/>
    <s v="Ship"/>
    <s v="Ph3(Add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6-23T00:00:00"/>
    <s v=""/>
    <s v="Y"/>
    <s v=""/>
    <m/>
    <s v=""/>
    <s v=""/>
    <m/>
    <x v="1"/>
  </r>
  <r>
    <n v="167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5"/>
    <s v="12th"/>
    <x v="18"/>
    <d v="2024-07-01T00:00:00"/>
    <n v="1400"/>
    <n v="224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67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4"/>
    <s v="13th"/>
    <x v="18"/>
    <d v="2024-07-15T00:00:00"/>
    <n v="1200"/>
    <n v="19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67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0"/>
    <s v="1st"/>
    <x v="7"/>
    <d v="2023-10-02T00:00:00"/>
    <n v="470"/>
    <n v="752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3/10/3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3-10-30T00:00:00"/>
    <s v=""/>
    <s v="Y"/>
    <s v=""/>
    <m/>
    <s v=""/>
    <s v=""/>
    <m/>
    <x v="2"/>
  </r>
  <r>
    <n v="167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5982249"/>
    <s v="2nd"/>
    <x v="12"/>
    <d v="2023-12-04T00:00:00"/>
    <n v="3000"/>
    <n v="4800"/>
    <s v="Ship"/>
    <s v="Ph1"/>
    <s v="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3000"/>
    <s v="F36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36"/>
    <n v="0"/>
    <s v="Y"/>
    <s v="N"/>
    <s v=""/>
    <s v=""/>
    <s v=""/>
    <n v="7"/>
    <n v="0"/>
    <s v="IN"/>
    <s v="IN"/>
    <s v="N"/>
    <d v="2023-06-20T11:23:42"/>
    <s v="00116182"/>
    <s v="NAKAZATO Junichi[UQJP:Global Merchandising Planning Global](中里 潤一)"/>
    <s v="Production Plan Excel"/>
    <d v="2023-07-03T19:38:56"/>
    <s v="plnprp20615bl01PrdplnSend"/>
    <s v=""/>
    <s v="Fix Flag Update"/>
    <x v="1"/>
    <x v="135"/>
    <d v="2023-12-08T00:00:00"/>
    <d v="2023-07-18T00:00:00"/>
    <s v="Y"/>
    <n v="143"/>
    <m/>
    <n v="143"/>
    <n v="429000"/>
    <m/>
    <x v="2"/>
  </r>
  <r>
    <n v="167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32932"/>
    <s v="3r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08T00:00:00"/>
    <s v=""/>
    <s v="Y"/>
    <s v=""/>
    <m/>
    <s v=""/>
    <s v=""/>
    <m/>
    <x v="3"/>
  </r>
  <r>
    <n v="167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3"/>
    <s v="4th"/>
    <x v="14"/>
    <d v="2024-02-12T00:00:00"/>
    <n v="200"/>
    <n v="32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2/18"/>
    <n v="7"/>
    <n v="0"/>
    <s v="IN"/>
    <s v="IN"/>
    <s v="N"/>
    <d v="2023-07-05T00:18:06"/>
    <s v="APIPRM223"/>
    <s v=""/>
    <s v="Automatic Planning"/>
    <d v="2023-07-11T13:36:38"/>
    <s v="00651092"/>
    <s v="KAWASAKI Kenta[FRIN:Production Planning](川﨑 健太)"/>
    <s v="CHG000142154"/>
    <x v="1"/>
    <x v="135"/>
    <d v="2024-02-18T00:00:00"/>
    <s v=""/>
    <s v="Y"/>
    <s v=""/>
    <m/>
    <s v=""/>
    <s v=""/>
    <m/>
    <x v="3"/>
  </r>
  <r>
    <n v="167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1"/>
    <s v="5th"/>
    <x v="15"/>
    <d v="2024-03-11T00:00:00"/>
    <n v="1060"/>
    <n v="1696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17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3-17T00:00:00"/>
    <s v=""/>
    <s v="Y"/>
    <s v=""/>
    <m/>
    <s v=""/>
    <s v=""/>
    <m/>
    <x v="3"/>
  </r>
  <r>
    <n v="167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9"/>
    <s v="6th"/>
    <x v="16"/>
    <d v="2024-04-08T00:00:00"/>
    <n v="1560"/>
    <n v="2496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4/14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4-14T00:00:00"/>
    <s v=""/>
    <s v="Y"/>
    <s v=""/>
    <m/>
    <s v=""/>
    <s v=""/>
    <m/>
    <x v="3"/>
  </r>
  <r>
    <n v="167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7"/>
    <s v="7th"/>
    <x v="10"/>
    <d v="2024-05-06T00:00:00"/>
    <n v="1700"/>
    <n v="272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5-12T00:00:00"/>
    <s v=""/>
    <s v="Y"/>
    <s v=""/>
    <m/>
    <s v=""/>
    <s v=""/>
    <m/>
    <x v="3"/>
  </r>
  <r>
    <n v="167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5"/>
    <s v="8th-1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6/09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6-09T00:00:00"/>
    <s v=""/>
    <s v="Y"/>
    <s v=""/>
    <m/>
    <s v=""/>
    <s v=""/>
    <m/>
    <x v="3"/>
  </r>
  <r>
    <n v="168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1"/>
    <s v="8th-2"/>
    <x v="17"/>
    <d v="2024-06-03T00:00:00"/>
    <n v="430"/>
    <n v="688"/>
    <s v="Ship"/>
    <s v="Ph3(Adj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68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2"/>
    <s v="9th"/>
    <x v="17"/>
    <d v="2024-06-17T00:00:00"/>
    <n v="730"/>
    <n v="1168"/>
    <s v="Ship"/>
    <s v="Ph3(Adj)"/>
    <s v=""/>
    <d v="2024-06-30T00:00:00"/>
    <s v=""/>
    <d v="2024-06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68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2"/>
    <s v="10th-1"/>
    <x v="18"/>
    <d v="2024-07-01T00:00:00"/>
    <n v="550"/>
    <n v="88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68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3"/>
    <s v="10th-2"/>
    <x v="18"/>
    <d v="2024-07-01T00:00:00"/>
    <n v="160"/>
    <n v="256"/>
    <s v="Ship"/>
    <s v="Ph3(Adj)"/>
    <s v=""/>
    <d v="2024-07-14T00:00:00"/>
    <s v=""/>
    <d v="2024-07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68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1"/>
    <s v="11th"/>
    <x v="18"/>
    <d v="2024-07-15T00:00:00"/>
    <n v="450"/>
    <n v="7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4">
  <r>
    <x v="0"/>
    <x v="0"/>
    <s v="UQJP"/>
    <s v="Others"/>
    <x v="0"/>
    <s v="823N340A"/>
    <n v="1"/>
    <x v="0"/>
    <n v="85434053"/>
    <d v="2023-07-01T00:00:00"/>
    <n v="80"/>
    <n v="80"/>
    <x v="0"/>
    <x v="0"/>
    <d v="2023-03-14T00:00:00"/>
    <s v=""/>
    <d v="2023-03-24T00:00:00"/>
    <s v="_x000a_"/>
    <d v="2023-06-29T00:00:00"/>
    <s v=""/>
    <x v="0"/>
  </r>
  <r>
    <x v="1"/>
    <x v="0"/>
    <s v="UQAU"/>
    <s v="Sweat"/>
    <x v="1"/>
    <s v="344H073A"/>
    <n v="5.3"/>
    <x v="0"/>
    <n v="86234328"/>
    <d v="2023-11-01T00:00:00"/>
    <n v="100"/>
    <n v="530"/>
    <x v="1"/>
    <x v="1"/>
    <s v=""/>
    <s v=""/>
    <s v=""/>
    <s v="_x000a_"/>
    <s v=""/>
    <s v=""/>
    <x v="1"/>
  </r>
  <r>
    <x v="1"/>
    <x v="0"/>
    <s v="UQAU"/>
    <s v="Sweat"/>
    <x v="1"/>
    <s v="344H073B"/>
    <n v="5.3"/>
    <x v="0"/>
    <n v="86234415"/>
    <d v="2023-11-01T00:00:00"/>
    <n v="100"/>
    <n v="530"/>
    <x v="1"/>
    <x v="1"/>
    <s v=""/>
    <s v=""/>
    <s v=""/>
    <s v="_x000a_"/>
    <s v=""/>
    <s v=""/>
    <x v="1"/>
  </r>
  <r>
    <x v="1"/>
    <x v="0"/>
    <s v="UQIN"/>
    <s v="Polo"/>
    <x v="2"/>
    <s v="344N269A"/>
    <n v="2.8"/>
    <x v="0"/>
    <n v="86234276"/>
    <d v="2023-12-01T00:00:00"/>
    <n v="100"/>
    <n v="280"/>
    <x v="2"/>
    <x v="2"/>
    <s v=""/>
    <s v=""/>
    <s v=""/>
    <s v="_x000a_"/>
    <s v=""/>
    <s v=""/>
    <x v="2"/>
  </r>
  <r>
    <x v="1"/>
    <x v="0"/>
    <s v="UQIN"/>
    <s v="Polo"/>
    <x v="2"/>
    <s v="344N273A"/>
    <n v="2.8"/>
    <x v="0"/>
    <n v="86234287"/>
    <d v="2023-12-01T00:00:00"/>
    <n v="100"/>
    <n v="280"/>
    <x v="2"/>
    <x v="2"/>
    <s v=""/>
    <s v=""/>
    <s v=""/>
    <s v="_x000a_"/>
    <s v=""/>
    <s v=""/>
    <x v="2"/>
  </r>
  <r>
    <x v="1"/>
    <x v="0"/>
    <s v="UQAU"/>
    <s v="Sweat"/>
    <x v="1"/>
    <s v="344H073A"/>
    <n v="5.3"/>
    <x v="0"/>
    <n v="86234327"/>
    <d v="2023-12-01T00:00:00"/>
    <n v="100"/>
    <n v="530"/>
    <x v="1"/>
    <x v="3"/>
    <s v=""/>
    <s v=""/>
    <s v=""/>
    <s v="_x000a_"/>
    <s v=""/>
    <s v=""/>
    <x v="3"/>
  </r>
  <r>
    <x v="1"/>
    <x v="0"/>
    <s v="UQAU"/>
    <s v="Sweat"/>
    <x v="1"/>
    <s v="344H073B"/>
    <n v="5.3"/>
    <x v="0"/>
    <n v="86234414"/>
    <d v="2023-12-01T00:00:00"/>
    <n v="100"/>
    <n v="530"/>
    <x v="1"/>
    <x v="3"/>
    <s v=""/>
    <s v=""/>
    <s v=""/>
    <s v="_x000a_"/>
    <s v=""/>
    <s v=""/>
    <x v="3"/>
  </r>
  <r>
    <x v="1"/>
    <x v="0"/>
    <s v="UQIN"/>
    <s v="Polo"/>
    <x v="2"/>
    <s v="344N269A"/>
    <n v="2.8"/>
    <x v="0"/>
    <n v="86234275"/>
    <d v="2024-01-01T00:00:00"/>
    <n v="100"/>
    <n v="280"/>
    <x v="1"/>
    <x v="4"/>
    <s v=""/>
    <s v=""/>
    <s v=""/>
    <s v="_x000a_"/>
    <s v=""/>
    <s v=""/>
    <x v="4"/>
  </r>
  <r>
    <x v="1"/>
    <x v="0"/>
    <s v="UQIN"/>
    <s v="Polo"/>
    <x v="2"/>
    <s v="344N273A"/>
    <n v="2.8"/>
    <x v="0"/>
    <n v="86234286"/>
    <d v="2024-01-01T00:00:00"/>
    <n v="100"/>
    <n v="280"/>
    <x v="1"/>
    <x v="4"/>
    <s v=""/>
    <s v=""/>
    <s v=""/>
    <s v="_x000a_"/>
    <s v=""/>
    <s v=""/>
    <x v="4"/>
  </r>
  <r>
    <x v="1"/>
    <x v="0"/>
    <s v="UQIN"/>
    <s v="Core T S/S"/>
    <x v="3"/>
    <s v="344N183A"/>
    <n v="1.6"/>
    <x v="0"/>
    <n v="86233245"/>
    <d v="2024-01-01T00:00:00"/>
    <n v="100"/>
    <n v="160"/>
    <x v="1"/>
    <x v="4"/>
    <s v=""/>
    <s v=""/>
    <s v=""/>
    <s v="_x000a_"/>
    <s v=""/>
    <s v=""/>
    <x v="4"/>
  </r>
  <r>
    <x v="1"/>
    <x v="0"/>
    <s v="UQIN"/>
    <s v="Core T S/S"/>
    <x v="3"/>
    <s v="344N183B"/>
    <n v="1.6"/>
    <x v="0"/>
    <n v="86232932"/>
    <d v="2024-01-01T00:00:00"/>
    <n v="100"/>
    <n v="160"/>
    <x v="1"/>
    <x v="4"/>
    <s v=""/>
    <s v=""/>
    <s v=""/>
    <s v="_x000a_"/>
    <s v=""/>
    <s v=""/>
    <x v="4"/>
  </r>
  <r>
    <x v="1"/>
    <x v="0"/>
    <s v="UQIN"/>
    <s v="Polo"/>
    <x v="4"/>
    <s v="344N271A"/>
    <n v="2.8"/>
    <x v="0"/>
    <n v="86234311"/>
    <d v="2024-01-01T00:00:00"/>
    <n v="100"/>
    <n v="280"/>
    <x v="2"/>
    <x v="1"/>
    <s v=""/>
    <s v=""/>
    <s v=""/>
    <s v="_x000a_"/>
    <s v=""/>
    <s v=""/>
    <x v="5"/>
  </r>
  <r>
    <x v="1"/>
    <x v="0"/>
    <s v="UQIN"/>
    <s v="Polo"/>
    <x v="4"/>
    <s v="344N303B"/>
    <n v="2.8"/>
    <x v="0"/>
    <n v="86234447"/>
    <d v="2024-01-01T00:00:00"/>
    <n v="100"/>
    <n v="280"/>
    <x v="1"/>
    <x v="1"/>
    <s v=""/>
    <s v=""/>
    <s v=""/>
    <s v="_x000a_"/>
    <s v=""/>
    <s v=""/>
    <x v="5"/>
  </r>
  <r>
    <x v="1"/>
    <x v="0"/>
    <s v="UQIN"/>
    <s v="Polo"/>
    <x v="4"/>
    <s v="344N271A"/>
    <n v="2.8"/>
    <x v="0"/>
    <n v="86082591"/>
    <d v="2024-01-01T00:00:00"/>
    <n v="100"/>
    <n v="280"/>
    <x v="2"/>
    <x v="5"/>
    <s v=""/>
    <s v=""/>
    <s v=""/>
    <s v="_x000a_"/>
    <s v=""/>
    <s v=""/>
    <x v="6"/>
  </r>
  <r>
    <x v="1"/>
    <x v="0"/>
    <s v="UQIN"/>
    <s v="Polo"/>
    <x v="4"/>
    <s v="344N303B"/>
    <n v="2.8"/>
    <x v="0"/>
    <n v="86233382"/>
    <d v="2024-01-01T00:00:00"/>
    <n v="100"/>
    <n v="280"/>
    <x v="2"/>
    <x v="5"/>
    <s v=""/>
    <s v=""/>
    <s v=""/>
    <s v="_x000a_"/>
    <s v=""/>
    <s v=""/>
    <x v="6"/>
  </r>
  <r>
    <x v="0"/>
    <x v="0"/>
    <s v="UQIN"/>
    <s v="Core T S/S"/>
    <x v="5"/>
    <s v="343N155B"/>
    <n v="1.6"/>
    <x v="0"/>
    <n v="85815196"/>
    <d v="2023-08-01T00:00:00"/>
    <n v="108"/>
    <n v="173"/>
    <x v="3"/>
    <x v="6"/>
    <d v="2023-06-22T00:00:00"/>
    <s v=""/>
    <d v="2023-06-22T00:00:00"/>
    <s v="_x000a_"/>
    <d v="2023-08-24T00:00:00"/>
    <s v=""/>
    <x v="7"/>
  </r>
  <r>
    <x v="0"/>
    <x v="1"/>
    <s v="UQIN"/>
    <s v="Sweat"/>
    <x v="6"/>
    <s v="343F107B"/>
    <n v="3.6"/>
    <x v="0"/>
    <n v="85222425"/>
    <d v="2023-04-01T00:00:00"/>
    <n v="120"/>
    <n v="432"/>
    <x v="2"/>
    <x v="7"/>
    <d v="2023-01-10T00:00:00"/>
    <s v=""/>
    <d v="2023-02-21T00:00:00"/>
    <s v="23/02/14_x000a_"/>
    <d v="2023-03-14T00:00:00"/>
    <s v="23/02/21"/>
    <x v="8"/>
  </r>
  <r>
    <x v="1"/>
    <x v="0"/>
    <s v="UQIN"/>
    <s v="Core T L/S"/>
    <x v="7"/>
    <s v="344H050A"/>
    <n v="2.8"/>
    <x v="0"/>
    <n v="86249921"/>
    <d v="2024-02-01T00:00:00"/>
    <n v="150"/>
    <n v="420"/>
    <x v="1"/>
    <x v="8"/>
    <s v=""/>
    <s v=""/>
    <s v=""/>
    <s v="_x000a_"/>
    <s v=""/>
    <s v=""/>
    <x v="9"/>
  </r>
  <r>
    <x v="1"/>
    <x v="0"/>
    <s v="UQIN"/>
    <s v="Sweat"/>
    <x v="8"/>
    <s v="344H074A"/>
    <n v="4.5"/>
    <x v="0"/>
    <n v="86255302"/>
    <d v="2023-10-01T00:00:00"/>
    <n v="160"/>
    <n v="720"/>
    <x v="0"/>
    <x v="9"/>
    <s v=""/>
    <s v=""/>
    <s v=""/>
    <s v="_x000a_"/>
    <s v=""/>
    <s v=""/>
    <x v="10"/>
  </r>
  <r>
    <x v="1"/>
    <x v="0"/>
    <s v="UQIN"/>
    <s v="Core T S/S"/>
    <x v="3"/>
    <s v="344N183B"/>
    <n v="1.6"/>
    <x v="0"/>
    <n v="86249783"/>
    <d v="2024-07-01T00:00:00"/>
    <n v="160"/>
    <n v="256"/>
    <x v="1"/>
    <x v="10"/>
    <s v=""/>
    <s v=""/>
    <s v=""/>
    <s v="_x000a_"/>
    <s v=""/>
    <s v=""/>
    <x v="11"/>
  </r>
  <r>
    <x v="0"/>
    <x v="1"/>
    <s v="UQIN"/>
    <s v="Sweat"/>
    <x v="6"/>
    <s v="343F107B"/>
    <n v="3.6"/>
    <x v="0"/>
    <n v="85120803"/>
    <d v="2023-04-01T00:00:00"/>
    <n v="168"/>
    <n v="605"/>
    <x v="0"/>
    <x v="11"/>
    <d v="2023-01-10T00:00:00"/>
    <s v=""/>
    <d v="2023-02-07T00:00:00"/>
    <s v="_x000a_"/>
    <d v="2023-02-21T00:00:00"/>
    <s v="23/02/21"/>
    <x v="12"/>
  </r>
  <r>
    <x v="1"/>
    <x v="0"/>
    <s v="UQIN"/>
    <s v="Core T L/S"/>
    <x v="7"/>
    <s v="344H064C"/>
    <n v="2.8"/>
    <x v="0"/>
    <n v="85868975"/>
    <d v="2023-09-01T00:00:00"/>
    <n v="180"/>
    <n v="504"/>
    <x v="0"/>
    <x v="12"/>
    <d v="2023-06-20T00:00:00"/>
    <s v=""/>
    <d v="2023-06-20T00:00:00"/>
    <s v="_x000a_"/>
    <d v="2023-07-25T00:00:00"/>
    <s v="(23/07/04)"/>
    <x v="13"/>
  </r>
  <r>
    <x v="0"/>
    <x v="0"/>
    <s v="UQJP"/>
    <s v="Others"/>
    <x v="9"/>
    <s v="823N339A"/>
    <n v="1"/>
    <x v="0"/>
    <n v="85434052"/>
    <d v="2023-07-01T00:00:00"/>
    <n v="200"/>
    <n v="200"/>
    <x v="0"/>
    <x v="0"/>
    <d v="2023-03-14T00:00:00"/>
    <s v=""/>
    <d v="2023-03-24T00:00:00"/>
    <s v="_x000a_"/>
    <d v="2023-06-29T00:00:00"/>
    <s v=""/>
    <x v="0"/>
  </r>
  <r>
    <x v="0"/>
    <x v="1"/>
    <s v="UQEU"/>
    <s v="Others"/>
    <x v="10"/>
    <s v="823F360A"/>
    <n v="3.6"/>
    <x v="0"/>
    <n v="85433683"/>
    <d v="2023-08-01T00:00:00"/>
    <n v="200"/>
    <n v="720"/>
    <x v="0"/>
    <x v="13"/>
    <s v=""/>
    <s v=""/>
    <d v="2023-03-24T00:00:00"/>
    <s v="_x000a_"/>
    <d v="2023-06-09T00:00:00"/>
    <s v=""/>
    <x v="14"/>
  </r>
  <r>
    <x v="0"/>
    <x v="1"/>
    <s v="UQIN"/>
    <s v="Sweat"/>
    <x v="11"/>
    <s v="343F106B"/>
    <n v="5.7"/>
    <x v="0"/>
    <n v="85187342"/>
    <d v="2023-08-01T00:00:00"/>
    <n v="200"/>
    <n v="1140"/>
    <x v="1"/>
    <x v="14"/>
    <d v="2023-02-14T00:00:00"/>
    <s v=""/>
    <d v="2023-08-01T00:00:00"/>
    <s v="(23/08/01)_x000a_"/>
    <d v="2023-08-10T00:00:00"/>
    <s v="(23/08/10)"/>
    <x v="15"/>
  </r>
  <r>
    <x v="0"/>
    <x v="1"/>
    <s v="UQIN"/>
    <s v="Sweat"/>
    <x v="6"/>
    <s v="343F107A"/>
    <n v="3.6"/>
    <x v="1"/>
    <n v="85541143"/>
    <d v="2023-12-01T00:00:00"/>
    <n v="200"/>
    <n v="720"/>
    <x v="3"/>
    <x v="15"/>
    <d v="2023-09-15T00:00:00"/>
    <s v=""/>
    <s v=""/>
    <s v="_x000a_"/>
    <s v=""/>
    <s v=""/>
    <x v="16"/>
  </r>
  <r>
    <x v="1"/>
    <x v="0"/>
    <s v="UQAU"/>
    <s v="Sweat"/>
    <x v="1"/>
    <s v="344H073A"/>
    <n v="5.3"/>
    <x v="0"/>
    <n v="86226506"/>
    <d v="2024-01-01T00:00:00"/>
    <n v="200"/>
    <n v="1060"/>
    <x v="1"/>
    <x v="16"/>
    <s v=""/>
    <s v=""/>
    <s v=""/>
    <s v="_x000a_"/>
    <s v=""/>
    <s v=""/>
    <x v="17"/>
  </r>
  <r>
    <x v="1"/>
    <x v="0"/>
    <s v="UQIN"/>
    <s v="Core T S/S"/>
    <x v="3"/>
    <s v="344N183B"/>
    <n v="1.6"/>
    <x v="0"/>
    <n v="86194983"/>
    <d v="2024-02-01T00:00:00"/>
    <n v="200"/>
    <n v="320"/>
    <x v="1"/>
    <x v="17"/>
    <s v=""/>
    <s v=""/>
    <s v=""/>
    <s v="_x000a_"/>
    <s v=""/>
    <s v=""/>
    <x v="18"/>
  </r>
  <r>
    <x v="0"/>
    <x v="1"/>
    <s v="UQIN"/>
    <s v="Sweat"/>
    <x v="8"/>
    <s v="343F103B"/>
    <n v="4.5"/>
    <x v="0"/>
    <n v="85202417"/>
    <d v="2023-08-01T00:00:00"/>
    <n v="216"/>
    <n v="972"/>
    <x v="2"/>
    <x v="18"/>
    <d v="2023-03-03T00:00:00"/>
    <s v="(23/01/17)"/>
    <d v="2023-05-11T00:00:00"/>
    <s v="(23/07/04)_x000a_"/>
    <d v="2023-08-01T00:00:00"/>
    <s v="(23/08/01)"/>
    <x v="19"/>
  </r>
  <r>
    <x v="1"/>
    <x v="0"/>
    <s v="UQIN"/>
    <s v="Sweat"/>
    <x v="1"/>
    <s v="344H073A"/>
    <n v="5.3"/>
    <x v="0"/>
    <n v="85693580"/>
    <d v="2023-12-01T00:00:00"/>
    <n v="218"/>
    <n v="1155"/>
    <x v="0"/>
    <x v="19"/>
    <d v="2023-05-30T00:00:00"/>
    <s v=""/>
    <d v="2023-07-28T00:00:00"/>
    <s v="23/07/04_x000a_"/>
    <d v="2023-08-11T00:00:00"/>
    <s v=""/>
    <x v="20"/>
  </r>
  <r>
    <x v="1"/>
    <x v="0"/>
    <s v="UQIN"/>
    <s v="Sweat"/>
    <x v="1"/>
    <s v="344H073B"/>
    <n v="5.3"/>
    <x v="0"/>
    <n v="85931833"/>
    <d v="2023-11-01T00:00:00"/>
    <n v="219"/>
    <n v="1161"/>
    <x v="0"/>
    <x v="12"/>
    <d v="2023-07-11T00:00:00"/>
    <s v=""/>
    <d v="2023-07-11T00:00:00"/>
    <s v="_x000a_"/>
    <d v="2023-07-25T00:00:00"/>
    <s v=""/>
    <x v="13"/>
  </r>
  <r>
    <x v="0"/>
    <x v="0"/>
    <s v="UQIN"/>
    <s v="UT"/>
    <x v="12"/>
    <s v="343N552A"/>
    <n v="1.6"/>
    <x v="0"/>
    <n v="85340845"/>
    <d v="2023-05-01T00:00:00"/>
    <n v="228"/>
    <n v="365"/>
    <x v="0"/>
    <x v="20"/>
    <s v=""/>
    <s v=""/>
    <d v="2023-02-21T00:00:00"/>
    <s v="_x000a_"/>
    <d v="2023-03-24T00:00:00"/>
    <s v=""/>
    <x v="21"/>
  </r>
  <r>
    <x v="0"/>
    <x v="0"/>
    <s v="UQIN"/>
    <s v="UT"/>
    <x v="12"/>
    <s v="343N505F"/>
    <n v="1.6"/>
    <x v="0"/>
    <n v="85277505"/>
    <d v="2023-04-01T00:00:00"/>
    <n v="228"/>
    <n v="365"/>
    <x v="0"/>
    <x v="20"/>
    <s v=""/>
    <s v=""/>
    <d v="2023-02-24T00:00:00"/>
    <s v="23/02/14_x000a_"/>
    <d v="2023-03-24T00:00:00"/>
    <s v=""/>
    <x v="21"/>
  </r>
  <r>
    <x v="1"/>
    <x v="0"/>
    <s v="UQIN"/>
    <s v="Core T L/S"/>
    <x v="7"/>
    <s v="344H050A"/>
    <n v="2.8"/>
    <x v="1"/>
    <n v="86249922"/>
    <d v="2024-03-01T00:00:00"/>
    <n v="230"/>
    <n v="644"/>
    <x v="3"/>
    <x v="21"/>
    <s v=""/>
    <s v=""/>
    <s v=""/>
    <s v="_x000a_"/>
    <s v=""/>
    <s v=""/>
    <x v="22"/>
  </r>
  <r>
    <x v="1"/>
    <x v="0"/>
    <s v="UQIN"/>
    <s v="Polo"/>
    <x v="13"/>
    <s v="344N189A"/>
    <n v="2.8"/>
    <x v="0"/>
    <n v="86255222"/>
    <d v="2023-11-01T00:00:00"/>
    <n v="240"/>
    <n v="672"/>
    <x v="0"/>
    <x v="22"/>
    <s v=""/>
    <s v=""/>
    <s v=""/>
    <s v="_x000a_"/>
    <s v=""/>
    <s v=""/>
    <x v="23"/>
  </r>
  <r>
    <x v="1"/>
    <x v="0"/>
    <s v="UQIN"/>
    <s v="Sweat"/>
    <x v="8"/>
    <s v="344H074A"/>
    <n v="4.5"/>
    <x v="0"/>
    <n v="86255303"/>
    <d v="2024-02-01T00:00:00"/>
    <n v="240"/>
    <n v="1080"/>
    <x v="1"/>
    <x v="3"/>
    <s v=""/>
    <s v=""/>
    <s v=""/>
    <s v="_x000a_"/>
    <s v=""/>
    <s v=""/>
    <x v="24"/>
  </r>
  <r>
    <x v="0"/>
    <x v="1"/>
    <s v="UQSG"/>
    <s v="Sweat"/>
    <x v="11"/>
    <s v="343F106A"/>
    <n v="5.7"/>
    <x v="0"/>
    <n v="85249968"/>
    <d v="2023-08-01T00:00:00"/>
    <n v="248"/>
    <n v="1414"/>
    <x v="2"/>
    <x v="23"/>
    <d v="2023-05-16T00:00:00"/>
    <s v="(23/03/21)"/>
    <d v="2023-03-21T00:00:00"/>
    <s v="23/03/21_x000a_"/>
    <d v="2023-06-15T00:00:00"/>
    <s v="23/04/11"/>
    <x v="25"/>
  </r>
  <r>
    <x v="0"/>
    <x v="1"/>
    <s v="UQIN"/>
    <s v="Sweat"/>
    <x v="11"/>
    <s v="343F106A"/>
    <n v="5.7"/>
    <x v="0"/>
    <n v="85521222"/>
    <d v="2023-07-01T00:00:00"/>
    <n v="252"/>
    <n v="1436"/>
    <x v="1"/>
    <x v="7"/>
    <d v="2023-05-12T00:00:00"/>
    <s v=""/>
    <d v="2023-07-14T00:00:00"/>
    <s v="23/07/14_x000a_"/>
    <d v="2023-07-28T00:00:00"/>
    <s v=""/>
    <x v="8"/>
  </r>
  <r>
    <x v="0"/>
    <x v="1"/>
    <s v="UQIN"/>
    <s v="Sweat"/>
    <x v="8"/>
    <s v="343F103A"/>
    <n v="4.5"/>
    <x v="0"/>
    <n v="85513674"/>
    <d v="2023-09-01T00:00:00"/>
    <n v="270"/>
    <n v="1215"/>
    <x v="4"/>
    <x v="24"/>
    <d v="2023-06-16T00:00:00"/>
    <s v=""/>
    <d v="2023-08-17T00:00:00"/>
    <s v="(23/08/22)_x000a_"/>
    <d v="2023-08-31T00:00:00"/>
    <s v="(23/08/31)"/>
    <x v="26"/>
  </r>
  <r>
    <x v="1"/>
    <x v="0"/>
    <s v="UQIN"/>
    <s v="Core T L/S"/>
    <x v="7"/>
    <s v="344H050A"/>
    <n v="2.8"/>
    <x v="1"/>
    <n v="86249923"/>
    <d v="2024-03-01T00:00:00"/>
    <n v="270"/>
    <n v="756"/>
    <x v="3"/>
    <x v="25"/>
    <s v=""/>
    <s v=""/>
    <s v=""/>
    <s v="_x000a_"/>
    <s v=""/>
    <s v=""/>
    <x v="27"/>
  </r>
  <r>
    <x v="1"/>
    <x v="0"/>
    <s v="UQIN"/>
    <s v="Polo"/>
    <x v="13"/>
    <s v="344N189A"/>
    <n v="2.8"/>
    <x v="0"/>
    <n v="86255225"/>
    <d v="2024-05-01T00:00:00"/>
    <n v="270"/>
    <n v="756"/>
    <x v="1"/>
    <x v="26"/>
    <s v=""/>
    <s v=""/>
    <s v=""/>
    <s v="_x000a_"/>
    <s v=""/>
    <s v=""/>
    <x v="28"/>
  </r>
  <r>
    <x v="0"/>
    <x v="0"/>
    <s v="FRID"/>
    <s v="UT"/>
    <x v="14"/>
    <s v="343N546B"/>
    <n v="1.6"/>
    <x v="0"/>
    <n v="85817217"/>
    <d v="2023-06-01T00:00:00"/>
    <n v="288"/>
    <n v="461"/>
    <x v="1"/>
    <x v="27"/>
    <s v=""/>
    <s v=""/>
    <d v="2023-06-16T00:00:00"/>
    <s v="_x000a_"/>
    <d v="2023-06-16T00:00:00"/>
    <s v=""/>
    <x v="29"/>
  </r>
  <r>
    <x v="0"/>
    <x v="1"/>
    <s v="UQIN"/>
    <s v="Core T L/S"/>
    <x v="15"/>
    <s v="243F010H"/>
    <n v="2.4"/>
    <x v="0"/>
    <n v="85654375"/>
    <d v="2023-10-01T00:00:00"/>
    <n v="300"/>
    <n v="720"/>
    <x v="1"/>
    <x v="28"/>
    <d v="2023-08-22T00:00:00"/>
    <s v="23/08/22"/>
    <d v="2023-09-26T00:00:00"/>
    <s v="23/09/26_x000a_"/>
    <d v="2023-10-06T00:00:00"/>
    <s v="23/10/06"/>
    <x v="30"/>
  </r>
  <r>
    <x v="0"/>
    <x v="1"/>
    <s v="UQIN"/>
    <s v="Core T L/S"/>
    <x v="15"/>
    <s v="243F010I"/>
    <n v="2.4"/>
    <x v="0"/>
    <n v="85653976"/>
    <d v="2023-10-01T00:00:00"/>
    <n v="300"/>
    <n v="720"/>
    <x v="1"/>
    <x v="28"/>
    <d v="2023-08-01T00:00:00"/>
    <s v="23/08/01"/>
    <d v="2023-09-26T00:00:00"/>
    <s v="23/09/26_x000a_"/>
    <d v="2023-10-06T00:00:00"/>
    <s v="23/10/06"/>
    <x v="30"/>
  </r>
  <r>
    <x v="1"/>
    <x v="0"/>
    <s v="UQAU"/>
    <s v="Sweat"/>
    <x v="8"/>
    <s v="344H074A"/>
    <n v="4.5"/>
    <x v="0"/>
    <n v="86232372"/>
    <d v="2023-11-01T00:00:00"/>
    <n v="300"/>
    <n v="1350"/>
    <x v="1"/>
    <x v="4"/>
    <s v=""/>
    <s v=""/>
    <s v=""/>
    <s v="_x000a_"/>
    <s v=""/>
    <s v=""/>
    <x v="31"/>
  </r>
  <r>
    <x v="1"/>
    <x v="0"/>
    <s v="UQAU"/>
    <s v="Sweat"/>
    <x v="8"/>
    <s v="344H074B"/>
    <n v="4.5"/>
    <x v="0"/>
    <n v="86233105"/>
    <d v="2023-11-01T00:00:00"/>
    <n v="300"/>
    <n v="1350"/>
    <x v="2"/>
    <x v="4"/>
    <s v=""/>
    <s v=""/>
    <s v=""/>
    <s v="_x000a_"/>
    <s v=""/>
    <s v=""/>
    <x v="31"/>
  </r>
  <r>
    <x v="1"/>
    <x v="0"/>
    <s v="UQIN"/>
    <s v="Sweat"/>
    <x v="6"/>
    <s v="344H070A"/>
    <n v="3.6"/>
    <x v="0"/>
    <n v="85722597"/>
    <d v="2024-01-01T00:00:00"/>
    <n v="300"/>
    <n v="1080"/>
    <x v="1"/>
    <x v="29"/>
    <s v=""/>
    <s v="(23/10/18)"/>
    <s v=""/>
    <s v="(23/12/21)_x000a_"/>
    <s v=""/>
    <s v="(24/01/02)"/>
    <x v="32"/>
  </r>
  <r>
    <x v="1"/>
    <x v="0"/>
    <s v="UQIN"/>
    <s v="Core T L/S"/>
    <x v="7"/>
    <s v="344H064C"/>
    <n v="2.8"/>
    <x v="0"/>
    <n v="85869037"/>
    <d v="2024-03-01T00:00:00"/>
    <n v="300"/>
    <n v="840"/>
    <x v="1"/>
    <x v="30"/>
    <s v=""/>
    <s v="(23/12/26)"/>
    <s v=""/>
    <s v="(24/02/29)_x000a_"/>
    <s v=""/>
    <s v="(24/03/12)"/>
    <x v="33"/>
  </r>
  <r>
    <x v="0"/>
    <x v="0"/>
    <s v="UQIN"/>
    <s v="UT"/>
    <x v="12"/>
    <s v="343N505A"/>
    <n v="1.6"/>
    <x v="0"/>
    <n v="85310705"/>
    <d v="2023-04-01T00:00:00"/>
    <n v="312"/>
    <n v="499"/>
    <x v="0"/>
    <x v="20"/>
    <d v="2023-01-31T00:00:00"/>
    <s v=""/>
    <d v="2023-02-21T00:00:00"/>
    <s v="_x000a_"/>
    <d v="2023-03-21T00:00:00"/>
    <s v=""/>
    <x v="21"/>
  </r>
  <r>
    <x v="0"/>
    <x v="0"/>
    <s v="UQIN"/>
    <s v="Core T S/S"/>
    <x v="5"/>
    <s v="343N155A"/>
    <n v="1.6"/>
    <x v="0"/>
    <n v="85815195"/>
    <d v="2023-08-01T00:00:00"/>
    <n v="324"/>
    <n v="518"/>
    <x v="3"/>
    <x v="6"/>
    <d v="2023-06-22T00:00:00"/>
    <s v=""/>
    <d v="2023-06-22T00:00:00"/>
    <s v="_x000a_"/>
    <d v="2023-08-24T00:00:00"/>
    <s v=""/>
    <x v="7"/>
  </r>
  <r>
    <x v="1"/>
    <x v="0"/>
    <s v="UQIN"/>
    <s v="Core T L/S"/>
    <x v="7"/>
    <s v="344H050C"/>
    <n v="2.8"/>
    <x v="0"/>
    <n v="85868985"/>
    <d v="2023-09-01T00:00:00"/>
    <n v="324"/>
    <n v="907"/>
    <x v="0"/>
    <x v="12"/>
    <d v="2023-06-20T00:00:00"/>
    <s v=""/>
    <d v="2023-06-20T00:00:00"/>
    <s v="_x000a_"/>
    <d v="2023-07-25T00:00:00"/>
    <s v=""/>
    <x v="13"/>
  </r>
  <r>
    <x v="0"/>
    <x v="1"/>
    <s v="UQEU"/>
    <s v="Others"/>
    <x v="16"/>
    <s v="823F334A"/>
    <n v="3.6"/>
    <x v="0"/>
    <n v="85433664"/>
    <d v="2023-08-01T00:00:00"/>
    <n v="340"/>
    <n v="1224"/>
    <x v="0"/>
    <x v="13"/>
    <s v=""/>
    <s v=""/>
    <d v="2023-03-24T00:00:00"/>
    <s v="_x000a_"/>
    <d v="2023-06-09T00:00:00"/>
    <s v=""/>
    <x v="14"/>
  </r>
  <r>
    <x v="1"/>
    <x v="0"/>
    <s v="UQIN"/>
    <s v="Core T L/S"/>
    <x v="7"/>
    <s v="344H064B"/>
    <n v="2.8"/>
    <x v="0"/>
    <n v="85868971"/>
    <d v="2023-09-01T00:00:00"/>
    <n v="348"/>
    <n v="974"/>
    <x v="0"/>
    <x v="12"/>
    <d v="2023-07-11T00:00:00"/>
    <s v=""/>
    <d v="2023-07-11T00:00:00"/>
    <s v="_x000a_"/>
    <d v="2023-07-25T00:00:00"/>
    <s v="(23/07/04)"/>
    <x v="13"/>
  </r>
  <r>
    <x v="0"/>
    <x v="1"/>
    <s v="UQIN"/>
    <s v="Sweat"/>
    <x v="11"/>
    <s v="343F106A"/>
    <n v="5.7"/>
    <x v="0"/>
    <n v="85183278"/>
    <d v="2023-09-01T00:00:00"/>
    <n v="350"/>
    <n v="1995"/>
    <x v="1"/>
    <x v="31"/>
    <d v="2023-06-13T00:00:00"/>
    <s v="(23/06/13)"/>
    <d v="2023-09-05T00:00:00"/>
    <s v="(23/09/07)_x000a_"/>
    <d v="2023-09-19T00:00:00"/>
    <s v="(23/09/19)"/>
    <x v="34"/>
  </r>
  <r>
    <x v="1"/>
    <x v="0"/>
    <s v="UQIN"/>
    <s v="Polo"/>
    <x v="17"/>
    <s v="344N174A"/>
    <n v="2.8"/>
    <x v="0"/>
    <n v="86252116"/>
    <d v="2023-10-01T00:00:00"/>
    <n v="350"/>
    <n v="980"/>
    <x v="0"/>
    <x v="32"/>
    <s v=""/>
    <s v=""/>
    <s v=""/>
    <s v="_x000a_"/>
    <s v=""/>
    <s v=""/>
    <x v="35"/>
  </r>
  <r>
    <x v="1"/>
    <x v="0"/>
    <s v="UQIN"/>
    <s v="Sweat"/>
    <x v="1"/>
    <s v="344H073A"/>
    <n v="5.3"/>
    <x v="0"/>
    <n v="85693581"/>
    <d v="2023-10-01T00:00:00"/>
    <n v="372"/>
    <n v="1972"/>
    <x v="0"/>
    <x v="12"/>
    <d v="2023-05-30T00:00:00"/>
    <s v=""/>
    <d v="2023-07-13T00:00:00"/>
    <s v="_x000a_"/>
    <d v="2023-07-25T00:00:00"/>
    <s v=""/>
    <x v="13"/>
  </r>
  <r>
    <x v="0"/>
    <x v="0"/>
    <s v="UQIN"/>
    <s v="Others"/>
    <x v="18"/>
    <s v="823N231A"/>
    <n v="2.8"/>
    <x v="0"/>
    <n v="85496953"/>
    <d v="2023-06-01T00:00:00"/>
    <n v="376"/>
    <n v="1053"/>
    <x v="2"/>
    <x v="33"/>
    <s v=""/>
    <s v=""/>
    <d v="2023-04-14T00:00:00"/>
    <s v="_x000a_"/>
    <d v="2023-06-28T00:00:00"/>
    <s v=""/>
    <x v="36"/>
  </r>
  <r>
    <x v="1"/>
    <x v="0"/>
    <s v="UQIN"/>
    <s v="Polo"/>
    <x v="4"/>
    <s v="344N271A"/>
    <n v="2.8"/>
    <x v="0"/>
    <n v="86261001"/>
    <d v="2023-11-01T00:00:00"/>
    <n v="390"/>
    <n v="1092"/>
    <x v="0"/>
    <x v="34"/>
    <s v=""/>
    <s v=""/>
    <s v=""/>
    <s v="_x000a_"/>
    <s v=""/>
    <s v=""/>
    <x v="37"/>
  </r>
  <r>
    <x v="0"/>
    <x v="1"/>
    <s v="UQIN"/>
    <s v="Sweat"/>
    <x v="11"/>
    <s v="343F106A"/>
    <n v="5.7"/>
    <x v="0"/>
    <n v="85459413"/>
    <d v="2023-08-01T00:00:00"/>
    <n v="400"/>
    <n v="2280"/>
    <x v="4"/>
    <x v="0"/>
    <d v="2023-04-25T00:00:00"/>
    <s v="(23/05/16)"/>
    <d v="2023-08-03T00:00:00"/>
    <s v="(23/08/01)_x000a_"/>
    <d v="2023-08-10T00:00:00"/>
    <s v="(23/08/10)"/>
    <x v="38"/>
  </r>
  <r>
    <x v="1"/>
    <x v="0"/>
    <s v="UQIN"/>
    <s v="Sweat"/>
    <x v="11"/>
    <s v="344H072A"/>
    <n v="5.7"/>
    <x v="0"/>
    <n v="85723746"/>
    <d v="2023-12-01T00:00:00"/>
    <n v="400"/>
    <n v="2280"/>
    <x v="1"/>
    <x v="35"/>
    <s v=""/>
    <s v="(23/09/12)"/>
    <s v=""/>
    <s v="(23/11/16)_x000a_"/>
    <s v=""/>
    <s v="(23/11/28)"/>
    <x v="39"/>
  </r>
  <r>
    <x v="1"/>
    <x v="0"/>
    <s v="UQIN"/>
    <s v="Polo"/>
    <x v="13"/>
    <s v="344N189A"/>
    <n v="2.8"/>
    <x v="0"/>
    <n v="86232631"/>
    <d v="2024-02-01T00:00:00"/>
    <n v="400"/>
    <n v="1120"/>
    <x v="2"/>
    <x v="3"/>
    <s v=""/>
    <s v=""/>
    <s v=""/>
    <s v="_x000a_"/>
    <s v=""/>
    <s v=""/>
    <x v="24"/>
  </r>
  <r>
    <x v="1"/>
    <x v="0"/>
    <s v="UQIN"/>
    <s v="Core T L/S"/>
    <x v="7"/>
    <s v="344H050B"/>
    <n v="2.8"/>
    <x v="1"/>
    <n v="86233369"/>
    <d v="2024-02-01T00:00:00"/>
    <n v="400"/>
    <n v="1120"/>
    <x v="3"/>
    <x v="29"/>
    <s v=""/>
    <s v=""/>
    <s v=""/>
    <s v="_x000a_"/>
    <s v=""/>
    <s v=""/>
    <x v="32"/>
  </r>
  <r>
    <x v="1"/>
    <x v="0"/>
    <s v="UQIN"/>
    <s v="Core T L/S"/>
    <x v="15"/>
    <s v="244H014H"/>
    <n v="2.4"/>
    <x v="1"/>
    <n v="86195450"/>
    <d v="2024-02-01T00:00:00"/>
    <n v="400"/>
    <n v="960"/>
    <x v="3"/>
    <x v="36"/>
    <d v="2023-12-08T00:00:00"/>
    <s v=""/>
    <s v=""/>
    <s v="_x000a_"/>
    <s v=""/>
    <s v=""/>
    <x v="40"/>
  </r>
  <r>
    <x v="0"/>
    <x v="0"/>
    <s v="UQIN"/>
    <s v="UT"/>
    <x v="12"/>
    <s v="343N505B"/>
    <n v="1.6"/>
    <x v="0"/>
    <n v="85277468"/>
    <d v="2023-04-01T00:00:00"/>
    <n v="408"/>
    <n v="653"/>
    <x v="0"/>
    <x v="20"/>
    <s v=""/>
    <s v=""/>
    <d v="2023-02-21T00:00:00"/>
    <s v="23/02/14_x000a_"/>
    <d v="2023-03-21T00:00:00"/>
    <s v=""/>
    <x v="21"/>
  </r>
  <r>
    <x v="0"/>
    <x v="0"/>
    <s v="UQIN"/>
    <s v="UT"/>
    <x v="12"/>
    <s v="343N505D"/>
    <n v="1.6"/>
    <x v="0"/>
    <n v="85277489"/>
    <d v="2023-04-01T00:00:00"/>
    <n v="408"/>
    <n v="653"/>
    <x v="0"/>
    <x v="20"/>
    <s v=""/>
    <s v=""/>
    <d v="2023-02-21T00:00:00"/>
    <s v="23/02/14_x000a_"/>
    <d v="2023-03-24T00:00:00"/>
    <s v=""/>
    <x v="21"/>
  </r>
  <r>
    <x v="1"/>
    <x v="0"/>
    <s v="UQIN"/>
    <s v="Sweat"/>
    <x v="11"/>
    <s v="344H072B"/>
    <n v="5.7"/>
    <x v="0"/>
    <n v="85975179"/>
    <d v="2023-11-01T00:00:00"/>
    <n v="410"/>
    <n v="2337"/>
    <x v="0"/>
    <x v="12"/>
    <d v="2023-07-11T00:00:00"/>
    <s v=""/>
    <d v="2023-07-11T00:00:00"/>
    <s v="_x000a_"/>
    <d v="2023-07-25T00:00:00"/>
    <s v=""/>
    <x v="13"/>
  </r>
  <r>
    <x v="0"/>
    <x v="1"/>
    <s v="FRPH"/>
    <s v="Core T L/S"/>
    <x v="19"/>
    <s v="343F060A"/>
    <n v="2.6"/>
    <x v="0"/>
    <n v="85175179"/>
    <d v="2023-03-01T00:00:00"/>
    <n v="414"/>
    <n v="1076"/>
    <x v="2"/>
    <x v="7"/>
    <d v="2023-01-10T00:00:00"/>
    <s v=""/>
    <d v="2023-01-10T00:00:00"/>
    <s v="_x000a_"/>
    <d v="2023-01-17T00:00:00"/>
    <s v=""/>
    <x v="41"/>
  </r>
  <r>
    <x v="1"/>
    <x v="0"/>
    <s v="UQIN"/>
    <s v="Core T S/S"/>
    <x v="3"/>
    <s v="344N183B"/>
    <n v="1.6"/>
    <x v="0"/>
    <n v="86249781"/>
    <d v="2024-06-01T00:00:00"/>
    <n v="430"/>
    <n v="688"/>
    <x v="1"/>
    <x v="37"/>
    <s v=""/>
    <s v=""/>
    <s v=""/>
    <s v="_x000a_"/>
    <s v=""/>
    <s v=""/>
    <x v="42"/>
  </r>
  <r>
    <x v="1"/>
    <x v="0"/>
    <s v="UQIN"/>
    <s v="Core T S/S"/>
    <x v="3"/>
    <s v="344N183A"/>
    <n v="1.6"/>
    <x v="1"/>
    <n v="86195407"/>
    <d v="2024-06-01T00:00:00"/>
    <n v="450"/>
    <n v="720"/>
    <x v="3"/>
    <x v="38"/>
    <s v=""/>
    <s v=""/>
    <s v=""/>
    <s v="_x000a_"/>
    <s v=""/>
    <s v=""/>
    <x v="43"/>
  </r>
  <r>
    <x v="1"/>
    <x v="0"/>
    <s v="UQIN"/>
    <s v="Core T S/S"/>
    <x v="3"/>
    <s v="344N183B"/>
    <n v="1.6"/>
    <x v="1"/>
    <n v="86194971"/>
    <d v="2024-07-01T00:00:00"/>
    <n v="450"/>
    <n v="720"/>
    <x v="3"/>
    <x v="39"/>
    <s v=""/>
    <s v=""/>
    <s v=""/>
    <s v="_x000a_"/>
    <s v=""/>
    <s v=""/>
    <x v="44"/>
  </r>
  <r>
    <x v="1"/>
    <x v="0"/>
    <s v="UQIN"/>
    <s v="Polo"/>
    <x v="17"/>
    <s v="344N174A"/>
    <n v="2.8"/>
    <x v="0"/>
    <n v="86252117"/>
    <d v="2023-11-01T00:00:00"/>
    <n v="460"/>
    <n v="1288"/>
    <x v="2"/>
    <x v="22"/>
    <s v=""/>
    <s v=""/>
    <s v=""/>
    <s v="_x000a_"/>
    <s v=""/>
    <s v=""/>
    <x v="23"/>
  </r>
  <r>
    <x v="1"/>
    <x v="0"/>
    <s v="UQAU"/>
    <s v="Core T L/S"/>
    <x v="7"/>
    <s v="344H064C"/>
    <n v="2.8"/>
    <x v="0"/>
    <n v="86261846"/>
    <d v="2024-02-01T00:00:00"/>
    <n v="460"/>
    <n v="1288"/>
    <x v="1"/>
    <x v="40"/>
    <s v=""/>
    <s v=""/>
    <s v=""/>
    <s v="_x000a_"/>
    <s v=""/>
    <s v=""/>
    <x v="18"/>
  </r>
  <r>
    <x v="1"/>
    <x v="0"/>
    <s v="UQIN"/>
    <s v="Core T S/S"/>
    <x v="3"/>
    <s v="344N183B"/>
    <n v="1.6"/>
    <x v="0"/>
    <n v="86249780"/>
    <d v="2023-10-01T00:00:00"/>
    <n v="470"/>
    <n v="752"/>
    <x v="0"/>
    <x v="32"/>
    <s v=""/>
    <s v=""/>
    <s v=""/>
    <s v="_x000a_"/>
    <s v=""/>
    <s v=""/>
    <x v="35"/>
  </r>
  <r>
    <x v="1"/>
    <x v="0"/>
    <s v="UQAU"/>
    <s v="Core T L/S"/>
    <x v="7"/>
    <s v="344H064C"/>
    <n v="2.8"/>
    <x v="0"/>
    <n v="86261844"/>
    <d v="2024-01-01T00:00:00"/>
    <n v="470"/>
    <n v="1316"/>
    <x v="1"/>
    <x v="16"/>
    <s v=""/>
    <s v=""/>
    <s v=""/>
    <s v="_x000a_"/>
    <s v=""/>
    <s v=""/>
    <x v="17"/>
  </r>
  <r>
    <x v="1"/>
    <x v="0"/>
    <s v="UQIN"/>
    <s v="Core T L/S"/>
    <x v="7"/>
    <s v="344H050B"/>
    <n v="2.8"/>
    <x v="0"/>
    <n v="85868980"/>
    <d v="2023-09-01T00:00:00"/>
    <n v="480"/>
    <n v="1344"/>
    <x v="0"/>
    <x v="12"/>
    <d v="2023-06-20T00:00:00"/>
    <s v=""/>
    <d v="2023-06-20T00:00:00"/>
    <s v="23/06/20_x000a_"/>
    <d v="2023-07-25T00:00:00"/>
    <s v=""/>
    <x v="13"/>
  </r>
  <r>
    <x v="1"/>
    <x v="0"/>
    <s v="UQIN"/>
    <s v="Polo"/>
    <x v="13"/>
    <s v="344N189A"/>
    <n v="2.8"/>
    <x v="0"/>
    <n v="86255223"/>
    <d v="2024-03-01T00:00:00"/>
    <n v="480"/>
    <n v="1344"/>
    <x v="1"/>
    <x v="21"/>
    <s v=""/>
    <s v=""/>
    <s v=""/>
    <s v="_x000a_"/>
    <s v=""/>
    <s v=""/>
    <x v="22"/>
  </r>
  <r>
    <x v="0"/>
    <x v="1"/>
    <s v="UQIN"/>
    <s v="Core T L/S"/>
    <x v="7"/>
    <s v="343F056C"/>
    <n v="2.6"/>
    <x v="0"/>
    <n v="85329057"/>
    <d v="2023-03-01T00:00:00"/>
    <n v="486"/>
    <n v="1264"/>
    <x v="0"/>
    <x v="41"/>
    <d v="2023-02-03T00:00:00"/>
    <s v=""/>
    <d v="2023-02-07T00:00:00"/>
    <s v="_x000a_"/>
    <d v="2023-03-07T00:00:00"/>
    <s v="23/03/07"/>
    <x v="45"/>
  </r>
  <r>
    <x v="1"/>
    <x v="0"/>
    <s v="UQAU"/>
    <s v="Core T L/S"/>
    <x v="7"/>
    <s v="344H064C"/>
    <n v="2.8"/>
    <x v="0"/>
    <n v="86261845"/>
    <d v="2024-01-01T00:00:00"/>
    <n v="490"/>
    <n v="1372"/>
    <x v="1"/>
    <x v="42"/>
    <s v=""/>
    <s v=""/>
    <s v=""/>
    <s v="_x000a_"/>
    <s v=""/>
    <s v=""/>
    <x v="46"/>
  </r>
  <r>
    <x v="0"/>
    <x v="1"/>
    <s v="UQIN"/>
    <s v="Sweat"/>
    <x v="11"/>
    <s v="343F106A"/>
    <n v="5.7"/>
    <x v="0"/>
    <n v="85015816"/>
    <d v="2023-03-01T00:00:00"/>
    <n v="492"/>
    <n v="2804"/>
    <x v="0"/>
    <x v="20"/>
    <d v="2023-01-24T00:00:00"/>
    <s v=""/>
    <d v="2023-01-24T00:00:00"/>
    <s v="(23/02/14)_x000a_"/>
    <d v="2023-02-07T00:00:00"/>
    <s v="(23/02/21)"/>
    <x v="21"/>
  </r>
  <r>
    <x v="0"/>
    <x v="1"/>
    <s v="UQIN"/>
    <s v="Core T L/S"/>
    <x v="15"/>
    <s v="243F010I"/>
    <n v="2.4"/>
    <x v="0"/>
    <n v="85170028"/>
    <d v="2023-07-01T00:00:00"/>
    <n v="500"/>
    <n v="1200"/>
    <x v="3"/>
    <x v="7"/>
    <d v="2023-05-12T00:00:00"/>
    <s v=""/>
    <d v="2023-07-18T00:00:00"/>
    <s v="(23/07/11)_x000a_"/>
    <d v="2023-07-27T00:00:00"/>
    <s v="(23/07/21)"/>
    <x v="8"/>
  </r>
  <r>
    <x v="0"/>
    <x v="1"/>
    <s v="UQIN"/>
    <s v="Sweat"/>
    <x v="20"/>
    <s v="343F105A"/>
    <n v="5.3"/>
    <x v="0"/>
    <n v="85370527"/>
    <d v="2023-08-01T00:00:00"/>
    <n v="500"/>
    <n v="2650"/>
    <x v="1"/>
    <x v="43"/>
    <d v="2023-05-02T00:00:00"/>
    <s v="(23/05/30)"/>
    <d v="2023-08-14T00:00:00"/>
    <s v="(23/08/17)_x000a_"/>
    <d v="2023-08-29T00:00:00"/>
    <s v="(23/08/29)"/>
    <x v="47"/>
  </r>
  <r>
    <x v="0"/>
    <x v="1"/>
    <s v="UQIN"/>
    <s v="Sweat"/>
    <x v="6"/>
    <s v="343F107A"/>
    <n v="3.6"/>
    <x v="0"/>
    <n v="85136957"/>
    <d v="2023-08-01T00:00:00"/>
    <n v="500"/>
    <n v="1800"/>
    <x v="1"/>
    <x v="43"/>
    <d v="2023-06-13T00:00:00"/>
    <s v="(23/05/30)"/>
    <d v="2023-08-14T00:00:00"/>
    <s v="(23/08/17)_x000a_"/>
    <d v="2023-08-29T00:00:00"/>
    <s v="(23/08/29)"/>
    <x v="47"/>
  </r>
  <r>
    <x v="0"/>
    <x v="1"/>
    <s v="UQIN"/>
    <s v="Sweat"/>
    <x v="6"/>
    <s v="343F107A"/>
    <n v="3.6"/>
    <x v="0"/>
    <n v="85940213"/>
    <d v="2023-09-01T00:00:00"/>
    <n v="500"/>
    <n v="1800"/>
    <x v="1"/>
    <x v="44"/>
    <d v="2023-07-07T00:00:00"/>
    <s v=""/>
    <d v="2023-09-08T00:00:00"/>
    <s v="(23/09/14)_x000a_"/>
    <d v="2023-09-22T00:00:00"/>
    <s v="(23/09/28)"/>
    <x v="48"/>
  </r>
  <r>
    <x v="0"/>
    <x v="1"/>
    <s v="UQIN"/>
    <s v="Sweat"/>
    <x v="6"/>
    <s v="343F107A"/>
    <n v="3.6"/>
    <x v="0"/>
    <n v="85521230"/>
    <d v="2023-10-01T00:00:00"/>
    <n v="500"/>
    <n v="1800"/>
    <x v="1"/>
    <x v="12"/>
    <d v="2023-08-11T00:00:00"/>
    <s v="(23/08/08)"/>
    <d v="2023-10-13T00:00:00"/>
    <s v="(23/10/17)_x000a_"/>
    <d v="2023-10-27T00:00:00"/>
    <s v="(23/10/26)"/>
    <x v="13"/>
  </r>
  <r>
    <x v="1"/>
    <x v="0"/>
    <s v="UQIN"/>
    <s v="Core T L/S"/>
    <x v="7"/>
    <s v="344H064B"/>
    <n v="2.8"/>
    <x v="0"/>
    <n v="85869023"/>
    <d v="2023-11-01T00:00:00"/>
    <n v="500"/>
    <n v="1400"/>
    <x v="2"/>
    <x v="45"/>
    <d v="2023-07-11T00:00:00"/>
    <s v=""/>
    <d v="2023-07-25T00:00:00"/>
    <s v="23/07/25_x000a_"/>
    <d v="2023-08-01T00:00:00"/>
    <s v="(23/08/01)"/>
    <x v="49"/>
  </r>
  <r>
    <x v="1"/>
    <x v="0"/>
    <s v="UQIN"/>
    <s v="Core T L/S"/>
    <x v="7"/>
    <s v="344H064C"/>
    <n v="2.8"/>
    <x v="0"/>
    <n v="85869033"/>
    <d v="2023-11-01T00:00:00"/>
    <n v="500"/>
    <n v="1400"/>
    <x v="0"/>
    <x v="45"/>
    <d v="2023-06-20T00:00:00"/>
    <s v="(23/07/11)"/>
    <d v="2023-07-25T00:00:00"/>
    <s v="23/07/25_x000a_"/>
    <d v="2023-08-01T00:00:00"/>
    <s v="(23/08/01)"/>
    <x v="49"/>
  </r>
  <r>
    <x v="1"/>
    <x v="0"/>
    <s v="UQAU"/>
    <s v="Sweat"/>
    <x v="8"/>
    <s v="344H074B"/>
    <n v="4.5"/>
    <x v="0"/>
    <n v="86133789"/>
    <d v="2023-12-01T00:00:00"/>
    <n v="500"/>
    <n v="2250"/>
    <x v="1"/>
    <x v="46"/>
    <s v=""/>
    <s v=""/>
    <s v=""/>
    <s v="_x000a_"/>
    <s v=""/>
    <s v=""/>
    <x v="50"/>
  </r>
  <r>
    <x v="1"/>
    <x v="0"/>
    <s v="UQIN"/>
    <s v="Sweat"/>
    <x v="8"/>
    <s v="344H074A"/>
    <n v="4.5"/>
    <x v="0"/>
    <n v="86232728"/>
    <d v="2024-02-01T00:00:00"/>
    <n v="500"/>
    <n v="2250"/>
    <x v="1"/>
    <x v="3"/>
    <s v=""/>
    <s v=""/>
    <s v=""/>
    <s v="_x000a_"/>
    <s v=""/>
    <s v=""/>
    <x v="24"/>
  </r>
  <r>
    <x v="1"/>
    <x v="0"/>
    <s v="UQIN"/>
    <s v="Core T L/S"/>
    <x v="7"/>
    <s v="344H064B"/>
    <n v="2.8"/>
    <x v="0"/>
    <n v="86233371"/>
    <d v="2024-02-01T00:00:00"/>
    <n v="500"/>
    <n v="1400"/>
    <x v="1"/>
    <x v="29"/>
    <s v=""/>
    <s v=""/>
    <s v=""/>
    <s v="_x000a_"/>
    <s v=""/>
    <s v=""/>
    <x v="32"/>
  </r>
  <r>
    <x v="1"/>
    <x v="0"/>
    <s v="UQIN"/>
    <s v="Core T S/S"/>
    <x v="3"/>
    <s v="344N183A"/>
    <n v="1.6"/>
    <x v="0"/>
    <n v="86195415"/>
    <d v="2024-02-01T00:00:00"/>
    <n v="500"/>
    <n v="800"/>
    <x v="1"/>
    <x v="36"/>
    <s v=""/>
    <s v=""/>
    <s v=""/>
    <s v="_x000a_"/>
    <s v=""/>
    <s v=""/>
    <x v="40"/>
  </r>
  <r>
    <x v="1"/>
    <x v="0"/>
    <s v="UQIN"/>
    <s v="Sweat"/>
    <x v="8"/>
    <s v="344H074A"/>
    <n v="4.5"/>
    <x v="0"/>
    <n v="85869039"/>
    <d v="2024-03-01T00:00:00"/>
    <n v="500"/>
    <n v="2250"/>
    <x v="1"/>
    <x v="30"/>
    <s v=""/>
    <s v="(23/12/26)"/>
    <s v=""/>
    <s v="(24/02/29)_x000a_"/>
    <s v=""/>
    <s v="(24/03/12)"/>
    <x v="33"/>
  </r>
  <r>
    <x v="0"/>
    <x v="1"/>
    <s v="UQIN"/>
    <s v="Core T L/S"/>
    <x v="7"/>
    <s v="343F056B"/>
    <n v="2.6"/>
    <x v="0"/>
    <n v="85329056"/>
    <d v="2023-03-01T00:00:00"/>
    <n v="504"/>
    <n v="1310"/>
    <x v="0"/>
    <x v="41"/>
    <d v="2023-02-03T00:00:00"/>
    <s v=""/>
    <d v="2023-02-07T00:00:00"/>
    <s v="_x000a_"/>
    <d v="2023-03-07T00:00:00"/>
    <s v="23/03/07"/>
    <x v="45"/>
  </r>
  <r>
    <x v="1"/>
    <x v="0"/>
    <s v="UQIN"/>
    <s v="Core T S/S"/>
    <x v="3"/>
    <s v="344N183A"/>
    <n v="1.6"/>
    <x v="0"/>
    <n v="86251835"/>
    <d v="2024-02-01T00:00:00"/>
    <n v="510"/>
    <n v="816"/>
    <x v="1"/>
    <x v="36"/>
    <s v=""/>
    <s v=""/>
    <s v=""/>
    <s v="_x000a_"/>
    <s v=""/>
    <s v=""/>
    <x v="40"/>
  </r>
  <r>
    <x v="0"/>
    <x v="0"/>
    <s v="UQIN"/>
    <s v="UT"/>
    <x v="12"/>
    <s v="343N505C"/>
    <n v="1.6"/>
    <x v="0"/>
    <n v="85277481"/>
    <d v="2023-04-01T00:00:00"/>
    <n v="516"/>
    <n v="826"/>
    <x v="0"/>
    <x v="20"/>
    <s v=""/>
    <s v=""/>
    <d v="2023-02-21T00:00:00"/>
    <s v="23/02/14_x000a_"/>
    <d v="2023-03-21T00:00:00"/>
    <s v=""/>
    <x v="21"/>
  </r>
  <r>
    <x v="1"/>
    <x v="0"/>
    <s v="UQAU"/>
    <s v="Sweat"/>
    <x v="1"/>
    <s v="344H073A"/>
    <n v="5.3"/>
    <x v="0"/>
    <n v="85595191"/>
    <d v="2023-09-01T00:00:00"/>
    <n v="516"/>
    <n v="2735"/>
    <x v="0"/>
    <x v="12"/>
    <d v="2023-06-20T00:00:00"/>
    <s v=""/>
    <d v="2023-06-27T00:00:00"/>
    <s v="_x000a_"/>
    <d v="2023-07-11T00:00:00"/>
    <s v="23/06/13"/>
    <x v="51"/>
  </r>
  <r>
    <x v="1"/>
    <x v="0"/>
    <s v="UQIN"/>
    <s v="Sweat"/>
    <x v="6"/>
    <s v="344H070B"/>
    <n v="3.6"/>
    <x v="0"/>
    <n v="85901061"/>
    <d v="2023-09-01T00:00:00"/>
    <n v="516"/>
    <n v="1858"/>
    <x v="0"/>
    <x v="12"/>
    <d v="2023-06-20T00:00:00"/>
    <s v=""/>
    <d v="2023-06-27T00:00:00"/>
    <s v="_x000a_"/>
    <d v="2023-07-25T00:00:00"/>
    <s v="(23/07/04)"/>
    <x v="13"/>
  </r>
  <r>
    <x v="1"/>
    <x v="0"/>
    <s v="UQIN"/>
    <s v="Core T L/S"/>
    <x v="15"/>
    <s v="244H014G"/>
    <n v="2.4"/>
    <x v="0"/>
    <n v="86251120"/>
    <d v="2024-01-01T00:00:00"/>
    <n v="520"/>
    <n v="1248"/>
    <x v="1"/>
    <x v="47"/>
    <d v="2023-10-06T00:00:00"/>
    <s v=""/>
    <d v="2023-11-10T00:00:00"/>
    <s v="_x000a_"/>
    <d v="2023-12-22T00:00:00"/>
    <s v=""/>
    <x v="52"/>
  </r>
  <r>
    <x v="1"/>
    <x v="0"/>
    <s v="UQAU"/>
    <s v="Sweat"/>
    <x v="8"/>
    <s v="344H074A"/>
    <n v="4.5"/>
    <x v="0"/>
    <n v="85858302"/>
    <d v="2024-03-01T00:00:00"/>
    <n v="520"/>
    <n v="2340"/>
    <x v="4"/>
    <x v="48"/>
    <s v=""/>
    <s v="(23/12/13)"/>
    <s v=""/>
    <s v="(24/02/15)_x000a_"/>
    <s v=""/>
    <s v="(24/02/27)"/>
    <x v="22"/>
  </r>
  <r>
    <x v="1"/>
    <x v="0"/>
    <s v="UQAU"/>
    <s v="Core T L/S"/>
    <x v="7"/>
    <s v="344H064B"/>
    <n v="2.8"/>
    <x v="0"/>
    <n v="86262084"/>
    <d v="2024-02-01T00:00:00"/>
    <n v="530"/>
    <n v="1484"/>
    <x v="1"/>
    <x v="49"/>
    <s v=""/>
    <s v=""/>
    <s v=""/>
    <s v="_x000a_"/>
    <s v=""/>
    <s v=""/>
    <x v="40"/>
  </r>
  <r>
    <x v="1"/>
    <x v="0"/>
    <s v="UQIN"/>
    <s v="Polo"/>
    <x v="13"/>
    <s v="344N338A"/>
    <n v="2.8"/>
    <x v="0"/>
    <n v="86238301"/>
    <d v="2024-04-01T00:00:00"/>
    <n v="550"/>
    <n v="1540"/>
    <x v="1"/>
    <x v="50"/>
    <s v=""/>
    <s v=""/>
    <s v=""/>
    <s v="_x000a_"/>
    <s v=""/>
    <s v=""/>
    <x v="53"/>
  </r>
  <r>
    <x v="1"/>
    <x v="0"/>
    <s v="UQIN"/>
    <s v="Core T S/S"/>
    <x v="3"/>
    <s v="344N183B"/>
    <n v="1.6"/>
    <x v="1"/>
    <n v="86194972"/>
    <d v="2024-07-01T00:00:00"/>
    <n v="550"/>
    <n v="880"/>
    <x v="3"/>
    <x v="10"/>
    <s v=""/>
    <s v=""/>
    <s v=""/>
    <s v="_x000a_"/>
    <s v=""/>
    <s v=""/>
    <x v="11"/>
  </r>
  <r>
    <x v="1"/>
    <x v="0"/>
    <s v="UQIN"/>
    <s v="Sweat"/>
    <x v="8"/>
    <s v="344H074B"/>
    <n v="4.5"/>
    <x v="0"/>
    <n v="86232371"/>
    <d v="2024-02-01T00:00:00"/>
    <n v="560"/>
    <n v="2520"/>
    <x v="1"/>
    <x v="5"/>
    <s v=""/>
    <s v=""/>
    <s v=""/>
    <s v="_x000a_"/>
    <s v=""/>
    <s v=""/>
    <x v="6"/>
  </r>
  <r>
    <x v="1"/>
    <x v="0"/>
    <s v="UQSG"/>
    <s v="Core T L/S"/>
    <x v="15"/>
    <s v="244H014G"/>
    <n v="2.4"/>
    <x v="0"/>
    <n v="86249406"/>
    <d v="2024-02-01T00:00:00"/>
    <n v="580"/>
    <n v="1392"/>
    <x v="1"/>
    <x v="51"/>
    <d v="2023-12-15T00:00:00"/>
    <s v=""/>
    <d v="2024-01-12T00:00:00"/>
    <s v="_x000a_"/>
    <d v="2024-02-02T00:00:00"/>
    <s v=""/>
    <x v="24"/>
  </r>
  <r>
    <x v="1"/>
    <x v="0"/>
    <s v="UQIN"/>
    <s v="Core T L/S"/>
    <x v="15"/>
    <s v="244H014G"/>
    <n v="2.4"/>
    <x v="0"/>
    <n v="86251121"/>
    <d v="2024-02-01T00:00:00"/>
    <n v="590"/>
    <n v="1416"/>
    <x v="1"/>
    <x v="52"/>
    <d v="2024-01-05T00:00:00"/>
    <s v=""/>
    <d v="2024-02-02T00:00:00"/>
    <s v="_x000a_"/>
    <d v="2024-02-16T00:00:00"/>
    <s v=""/>
    <x v="54"/>
  </r>
  <r>
    <x v="0"/>
    <x v="1"/>
    <s v="FRPH"/>
    <s v="Core T L/S"/>
    <x v="19"/>
    <s v="343F060A"/>
    <n v="2.6"/>
    <x v="0"/>
    <n v="85520998"/>
    <d v="2023-10-01T00:00:00"/>
    <n v="600"/>
    <n v="1560"/>
    <x v="1"/>
    <x v="12"/>
    <d v="2023-06-13T00:00:00"/>
    <s v="(23/07/13)"/>
    <d v="2023-08-11T00:00:00"/>
    <s v="(23/08/22)_x000a_"/>
    <d v="2023-09-22T00:00:00"/>
    <s v="(23/09/29)"/>
    <x v="55"/>
  </r>
  <r>
    <x v="1"/>
    <x v="0"/>
    <s v="UQIN"/>
    <s v="Core T L/S"/>
    <x v="7"/>
    <s v="344H064B"/>
    <n v="2.8"/>
    <x v="1"/>
    <n v="86205992"/>
    <d v="2024-03-01T00:00:00"/>
    <n v="600"/>
    <n v="1680"/>
    <x v="3"/>
    <x v="21"/>
    <s v=""/>
    <s v=""/>
    <s v=""/>
    <s v="_x000a_"/>
    <s v=""/>
    <s v=""/>
    <x v="22"/>
  </r>
  <r>
    <x v="1"/>
    <x v="0"/>
    <s v="UQIN"/>
    <s v="Polo"/>
    <x v="13"/>
    <s v="344N338A"/>
    <n v="2.8"/>
    <x v="0"/>
    <n v="86176846"/>
    <d v="2024-03-01T00:00:00"/>
    <n v="600"/>
    <n v="1680"/>
    <x v="1"/>
    <x v="21"/>
    <s v=""/>
    <s v=""/>
    <s v=""/>
    <s v="_x000a_"/>
    <s v=""/>
    <s v=""/>
    <x v="22"/>
  </r>
  <r>
    <x v="1"/>
    <x v="0"/>
    <s v="UQAU"/>
    <s v="Polo"/>
    <x v="4"/>
    <s v="344N303B"/>
    <n v="2.8"/>
    <x v="0"/>
    <n v="86255582"/>
    <d v="2024-07-01T00:00:00"/>
    <n v="600"/>
    <n v="1680"/>
    <x v="2"/>
    <x v="53"/>
    <s v=""/>
    <s v=""/>
    <s v=""/>
    <s v="_x000a_"/>
    <s v=""/>
    <s v=""/>
    <x v="56"/>
  </r>
  <r>
    <x v="1"/>
    <x v="0"/>
    <s v="UQIN"/>
    <s v="Core T S/S"/>
    <x v="21"/>
    <s v="344N236A"/>
    <n v="1.6"/>
    <x v="1"/>
    <n v="86261280"/>
    <d v="2024-06-01T00:00:00"/>
    <n v="610"/>
    <n v="976"/>
    <x v="3"/>
    <x v="37"/>
    <s v=""/>
    <s v=""/>
    <s v=""/>
    <s v="_x000a_"/>
    <s v=""/>
    <s v=""/>
    <x v="42"/>
  </r>
  <r>
    <x v="1"/>
    <x v="0"/>
    <s v="UQAU"/>
    <s v="Core T L/S"/>
    <x v="7"/>
    <s v="344H050C"/>
    <n v="2.8"/>
    <x v="0"/>
    <n v="86249518"/>
    <d v="2024-01-01T00:00:00"/>
    <n v="630"/>
    <n v="1764"/>
    <x v="1"/>
    <x v="16"/>
    <s v=""/>
    <s v=""/>
    <s v=""/>
    <s v="_x000a_"/>
    <s v=""/>
    <s v=""/>
    <x v="17"/>
  </r>
  <r>
    <x v="1"/>
    <x v="0"/>
    <s v="UQIN"/>
    <s v="Core T L/S"/>
    <x v="7"/>
    <s v="344H064A"/>
    <n v="2.8"/>
    <x v="0"/>
    <n v="86034905"/>
    <d v="2023-09-01T00:00:00"/>
    <n v="636"/>
    <n v="1781"/>
    <x v="0"/>
    <x v="12"/>
    <d v="2023-06-20T00:00:00"/>
    <s v=""/>
    <d v="2023-06-20T00:00:00"/>
    <s v="_x000a_"/>
    <d v="2023-07-25T00:00:00"/>
    <s v=""/>
    <x v="13"/>
  </r>
  <r>
    <x v="1"/>
    <x v="0"/>
    <s v="UQIN"/>
    <s v="Sweat"/>
    <x v="6"/>
    <s v="344H070A"/>
    <n v="3.6"/>
    <x v="0"/>
    <n v="85591837"/>
    <d v="2023-11-01T00:00:00"/>
    <n v="648"/>
    <n v="2333"/>
    <x v="0"/>
    <x v="54"/>
    <d v="2023-05-30T00:00:00"/>
    <s v=""/>
    <d v="2023-06-27T00:00:00"/>
    <s v="23/06/20_x000a_"/>
    <d v="2023-07-25T00:00:00"/>
    <s v="23/06/20"/>
    <x v="57"/>
  </r>
  <r>
    <x v="0"/>
    <x v="1"/>
    <s v="UQIN"/>
    <s v="Core T L/S"/>
    <x v="15"/>
    <s v="243F010I"/>
    <n v="2.4"/>
    <x v="0"/>
    <n v="85224360"/>
    <d v="2023-08-01T00:00:00"/>
    <n v="660"/>
    <n v="1584"/>
    <x v="2"/>
    <x v="55"/>
    <d v="2023-03-07T00:00:00"/>
    <s v=""/>
    <d v="2023-05-30T00:00:00"/>
    <s v="23/05/30_x000a_"/>
    <d v="2023-07-04T00:00:00"/>
    <s v="23/06/20"/>
    <x v="58"/>
  </r>
  <r>
    <x v="0"/>
    <x v="0"/>
    <s v="FRID"/>
    <s v="UT"/>
    <x v="14"/>
    <s v="343N546F"/>
    <n v="1.6"/>
    <x v="0"/>
    <n v="85817221"/>
    <d v="2023-06-01T00:00:00"/>
    <n v="672"/>
    <n v="1075"/>
    <x v="1"/>
    <x v="27"/>
    <s v=""/>
    <s v=""/>
    <d v="2023-06-16T00:00:00"/>
    <s v="_x000a_"/>
    <d v="2023-06-16T00:00:00"/>
    <s v=""/>
    <x v="29"/>
  </r>
  <r>
    <x v="1"/>
    <x v="0"/>
    <s v="UQAU"/>
    <s v="Core T L/S"/>
    <x v="7"/>
    <s v="344H050C"/>
    <n v="2.8"/>
    <x v="0"/>
    <n v="86249519"/>
    <d v="2024-01-01T00:00:00"/>
    <n v="680"/>
    <n v="1904"/>
    <x v="1"/>
    <x v="42"/>
    <s v=""/>
    <s v=""/>
    <s v=""/>
    <s v="_x000a_"/>
    <s v=""/>
    <s v=""/>
    <x v="46"/>
  </r>
  <r>
    <x v="0"/>
    <x v="1"/>
    <s v="UQIN"/>
    <s v="Sweat"/>
    <x v="8"/>
    <s v="343F103A"/>
    <n v="4.5"/>
    <x v="0"/>
    <n v="85223245"/>
    <d v="2023-08-01T00:00:00"/>
    <n v="700"/>
    <n v="3150"/>
    <x v="1"/>
    <x v="43"/>
    <d v="2023-04-25T00:00:00"/>
    <s v="(23/05/30)"/>
    <d v="2023-08-14T00:00:00"/>
    <s v="(23/08/17)_x000a_"/>
    <d v="2023-08-29T00:00:00"/>
    <s v="(23/08/29)"/>
    <x v="47"/>
  </r>
  <r>
    <x v="1"/>
    <x v="0"/>
    <s v="UQIN"/>
    <s v="Sweat"/>
    <x v="8"/>
    <s v="344H074B"/>
    <n v="4.5"/>
    <x v="0"/>
    <n v="85940504"/>
    <d v="2023-11-01T00:00:00"/>
    <n v="700"/>
    <n v="3150"/>
    <x v="0"/>
    <x v="56"/>
    <d v="2023-07-11T00:00:00"/>
    <s v=""/>
    <d v="2023-07-18T00:00:00"/>
    <s v="23/07/18_x000a_"/>
    <d v="2023-07-25T00:00:00"/>
    <s v=""/>
    <x v="59"/>
  </r>
  <r>
    <x v="1"/>
    <x v="0"/>
    <s v="UQIN"/>
    <s v="Sweat"/>
    <x v="22"/>
    <s v="344H124B"/>
    <n v="4.5"/>
    <x v="0"/>
    <n v="86198483"/>
    <d v="2024-02-01T00:00:00"/>
    <n v="700"/>
    <n v="3150"/>
    <x v="1"/>
    <x v="57"/>
    <s v=""/>
    <s v=""/>
    <s v=""/>
    <s v="_x000a_"/>
    <s v=""/>
    <s v=""/>
    <x v="60"/>
  </r>
  <r>
    <x v="1"/>
    <x v="0"/>
    <s v="UQAU"/>
    <s v="Polo"/>
    <x v="2"/>
    <s v="344N273A"/>
    <n v="2.8"/>
    <x v="0"/>
    <n v="86237204"/>
    <d v="2024-10-01T00:00:00"/>
    <n v="710"/>
    <n v="1988"/>
    <x v="1"/>
    <x v="58"/>
    <s v=""/>
    <s v=""/>
    <s v=""/>
    <s v="_x000a_"/>
    <s v=""/>
    <s v=""/>
    <x v="61"/>
  </r>
  <r>
    <x v="0"/>
    <x v="0"/>
    <s v="FRID"/>
    <s v="UT"/>
    <x v="14"/>
    <s v="343N546E"/>
    <n v="1.6"/>
    <x v="0"/>
    <n v="85817220"/>
    <d v="2023-06-01T00:00:00"/>
    <n v="720"/>
    <n v="1152"/>
    <x v="1"/>
    <x v="27"/>
    <s v=""/>
    <s v=""/>
    <d v="2023-06-16T00:00:00"/>
    <s v="_x000a_"/>
    <d v="2023-06-16T00:00:00"/>
    <s v=""/>
    <x v="29"/>
  </r>
  <r>
    <x v="0"/>
    <x v="1"/>
    <s v="UQIN"/>
    <s v="Core T L/S"/>
    <x v="15"/>
    <s v="243F010H"/>
    <n v="2.4"/>
    <x v="0"/>
    <n v="85480557"/>
    <d v="2023-07-01T00:00:00"/>
    <n v="720"/>
    <n v="1728"/>
    <x v="1"/>
    <x v="59"/>
    <d v="2023-07-04T00:00:00"/>
    <s v="23/07/04"/>
    <d v="2023-07-13T00:00:00"/>
    <s v="23/07/13_x000a_"/>
    <d v="2023-07-21T00:00:00"/>
    <s v="23/07/13"/>
    <x v="62"/>
  </r>
  <r>
    <x v="1"/>
    <x v="0"/>
    <s v="UQAU"/>
    <s v="Core T L/S"/>
    <x v="7"/>
    <s v="344H050B"/>
    <n v="2.8"/>
    <x v="0"/>
    <n v="85859741"/>
    <d v="2023-09-01T00:00:00"/>
    <n v="720"/>
    <n v="2016"/>
    <x v="0"/>
    <x v="12"/>
    <d v="2023-06-20T00:00:00"/>
    <s v=""/>
    <d v="2023-06-20T00:00:00"/>
    <s v="_x000a_"/>
    <d v="2023-07-11T00:00:00"/>
    <s v=""/>
    <x v="51"/>
  </r>
  <r>
    <x v="1"/>
    <x v="0"/>
    <s v="UQAU"/>
    <s v="Core T L/S"/>
    <x v="7"/>
    <s v="344H050C"/>
    <n v="2.8"/>
    <x v="0"/>
    <n v="85858892"/>
    <d v="2023-09-01T00:00:00"/>
    <n v="720"/>
    <n v="2016"/>
    <x v="0"/>
    <x v="12"/>
    <d v="2023-06-20T00:00:00"/>
    <s v="23/06/20"/>
    <d v="2023-06-20T00:00:00"/>
    <s v="_x000a_"/>
    <d v="2023-07-11T00:00:00"/>
    <s v=""/>
    <x v="51"/>
  </r>
  <r>
    <x v="1"/>
    <x v="0"/>
    <s v="UQIN"/>
    <s v="Core T S/S"/>
    <x v="3"/>
    <s v="344N183B"/>
    <n v="1.6"/>
    <x v="0"/>
    <n v="86249782"/>
    <d v="2024-06-01T00:00:00"/>
    <n v="730"/>
    <n v="1168"/>
    <x v="1"/>
    <x v="38"/>
    <s v=""/>
    <s v=""/>
    <s v=""/>
    <s v="_x000a_"/>
    <s v=""/>
    <s v=""/>
    <x v="43"/>
  </r>
  <r>
    <x v="1"/>
    <x v="0"/>
    <s v="UQAU"/>
    <s v="Sweat"/>
    <x v="8"/>
    <s v="344H074B"/>
    <n v="4.5"/>
    <x v="0"/>
    <n v="86253659"/>
    <d v="2024-01-01T00:00:00"/>
    <n v="760"/>
    <n v="3420"/>
    <x v="1"/>
    <x v="60"/>
    <s v=""/>
    <s v=""/>
    <s v=""/>
    <s v="_x000a_"/>
    <s v=""/>
    <s v=""/>
    <x v="63"/>
  </r>
  <r>
    <x v="0"/>
    <x v="1"/>
    <s v="UQIN"/>
    <s v="Core T L/S"/>
    <x v="7"/>
    <s v="343F111C"/>
    <n v="2.6"/>
    <x v="0"/>
    <n v="85815778"/>
    <d v="2023-09-01T00:00:00"/>
    <n v="780"/>
    <n v="2028"/>
    <x v="2"/>
    <x v="61"/>
    <d v="2023-06-06T00:00:00"/>
    <s v=""/>
    <d v="2023-07-20T00:00:00"/>
    <s v="23/07/20_x000a_"/>
    <d v="2023-08-22T00:00:00"/>
    <s v="(23/09/12)"/>
    <x v="64"/>
  </r>
  <r>
    <x v="1"/>
    <x v="0"/>
    <s v="UQAU"/>
    <s v="Core T L/S"/>
    <x v="7"/>
    <s v="344H064B"/>
    <n v="2.8"/>
    <x v="0"/>
    <n v="86262083"/>
    <d v="2024-02-01T00:00:00"/>
    <n v="780"/>
    <n v="2184"/>
    <x v="1"/>
    <x v="40"/>
    <s v=""/>
    <s v=""/>
    <s v=""/>
    <s v="_x000a_"/>
    <s v=""/>
    <s v=""/>
    <x v="18"/>
  </r>
  <r>
    <x v="1"/>
    <x v="0"/>
    <s v="UQAU"/>
    <s v="Sweat"/>
    <x v="6"/>
    <s v="344H070A"/>
    <n v="3.6"/>
    <x v="0"/>
    <n v="86252352"/>
    <d v="2024-03-01T00:00:00"/>
    <n v="790"/>
    <n v="2844"/>
    <x v="1"/>
    <x v="62"/>
    <s v=""/>
    <s v=""/>
    <s v=""/>
    <s v="_x000a_"/>
    <s v=""/>
    <s v=""/>
    <x v="65"/>
  </r>
  <r>
    <x v="0"/>
    <x v="1"/>
    <s v="UQAU"/>
    <s v="Sweat"/>
    <x v="11"/>
    <s v="343F106A"/>
    <n v="5.7"/>
    <x v="0"/>
    <n v="85654504"/>
    <d v="2023-09-01T00:00:00"/>
    <n v="800"/>
    <n v="4560"/>
    <x v="2"/>
    <x v="63"/>
    <d v="2023-06-13T00:00:00"/>
    <s v=""/>
    <d v="2023-07-13T00:00:00"/>
    <s v="(23/08/29)_x000a_"/>
    <d v="2023-08-15T00:00:00"/>
    <s v="(23/09/05)"/>
    <x v="66"/>
  </r>
  <r>
    <x v="0"/>
    <x v="1"/>
    <s v="UQIN"/>
    <s v="Sweat"/>
    <x v="6"/>
    <s v="343F107B"/>
    <n v="3.6"/>
    <x v="0"/>
    <n v="85397119"/>
    <d v="2023-09-01T00:00:00"/>
    <n v="800"/>
    <n v="2880"/>
    <x v="1"/>
    <x v="44"/>
    <d v="2023-05-16T00:00:00"/>
    <s v="(23/06/20)"/>
    <d v="2023-09-14T00:00:00"/>
    <s v="(23/09/14)_x000a_"/>
    <d v="2023-09-28T00:00:00"/>
    <s v="(23/09/28)"/>
    <x v="48"/>
  </r>
  <r>
    <x v="0"/>
    <x v="1"/>
    <s v="UQIN"/>
    <s v="Core T L/S"/>
    <x v="23"/>
    <s v="343F109A"/>
    <n v="1.9"/>
    <x v="1"/>
    <n v="85411669"/>
    <d v="2023-10-01T00:00:00"/>
    <n v="800"/>
    <n v="1520"/>
    <x v="3"/>
    <x v="64"/>
    <d v="2023-06-30T00:00:00"/>
    <s v=""/>
    <s v=""/>
    <s v="_x000a_"/>
    <s v=""/>
    <s v=""/>
    <x v="67"/>
  </r>
  <r>
    <x v="1"/>
    <x v="0"/>
    <s v="UQIN"/>
    <s v="Core T L/S"/>
    <x v="7"/>
    <s v="344H050B"/>
    <n v="2.8"/>
    <x v="0"/>
    <n v="85976652"/>
    <d v="2023-12-01T00:00:00"/>
    <n v="800"/>
    <n v="2240"/>
    <x v="1"/>
    <x v="65"/>
    <d v="2023-06-20T00:00:00"/>
    <s v=""/>
    <s v=""/>
    <s v="23/07/25_x000a_"/>
    <s v=""/>
    <s v=""/>
    <x v="68"/>
  </r>
  <r>
    <x v="1"/>
    <x v="0"/>
    <s v="UQIN"/>
    <s v="Core T L/S"/>
    <x v="7"/>
    <s v="344H050C"/>
    <n v="2.8"/>
    <x v="0"/>
    <n v="85869007"/>
    <d v="2023-12-01T00:00:00"/>
    <n v="800"/>
    <n v="2240"/>
    <x v="1"/>
    <x v="65"/>
    <d v="2023-06-20T00:00:00"/>
    <s v="(23/07/20)"/>
    <s v=""/>
    <s v="23/07/25_x000a_"/>
    <s v=""/>
    <s v="(23/08/01)"/>
    <x v="68"/>
  </r>
  <r>
    <x v="1"/>
    <x v="0"/>
    <s v="UQIN"/>
    <s v="Sweat"/>
    <x v="8"/>
    <s v="344H074A"/>
    <n v="4.5"/>
    <x v="0"/>
    <n v="85801407"/>
    <d v="2024-01-01T00:00:00"/>
    <n v="800"/>
    <n v="3600"/>
    <x v="1"/>
    <x v="66"/>
    <s v=""/>
    <s v="(23/10/11)"/>
    <s v=""/>
    <s v="(23/12/14)_x000a_"/>
    <s v=""/>
    <s v="(23/12/26)"/>
    <x v="63"/>
  </r>
  <r>
    <x v="1"/>
    <x v="0"/>
    <s v="UQEU"/>
    <s v="Core T L/S"/>
    <x v="7"/>
    <s v="344H064C"/>
    <n v="2.8"/>
    <x v="0"/>
    <n v="86179740"/>
    <d v="2024-02-01T00:00:00"/>
    <n v="800"/>
    <n v="2240"/>
    <x v="1"/>
    <x v="67"/>
    <s v=""/>
    <s v=""/>
    <s v=""/>
    <s v="_x000a_"/>
    <s v=""/>
    <s v=""/>
    <x v="18"/>
  </r>
  <r>
    <x v="1"/>
    <x v="0"/>
    <s v="UQIN"/>
    <s v="Sweat"/>
    <x v="6"/>
    <s v="344H070B"/>
    <n v="3.6"/>
    <x v="0"/>
    <n v="86233411"/>
    <d v="2024-01-01T00:00:00"/>
    <n v="800"/>
    <n v="2880"/>
    <x v="1"/>
    <x v="29"/>
    <s v=""/>
    <s v=""/>
    <s v=""/>
    <s v="_x000a_"/>
    <s v=""/>
    <s v=""/>
    <x v="32"/>
  </r>
  <r>
    <x v="1"/>
    <x v="0"/>
    <s v="UQIN"/>
    <s v="Core T L/S"/>
    <x v="7"/>
    <s v="344H050C"/>
    <n v="2.8"/>
    <x v="0"/>
    <n v="86108740"/>
    <d v="2024-02-01T00:00:00"/>
    <n v="800"/>
    <n v="2240"/>
    <x v="1"/>
    <x v="29"/>
    <s v=""/>
    <s v=""/>
    <s v=""/>
    <s v="_x000a_"/>
    <s v=""/>
    <s v=""/>
    <x v="32"/>
  </r>
  <r>
    <x v="1"/>
    <x v="0"/>
    <s v="UQIN"/>
    <s v="Polo"/>
    <x v="2"/>
    <s v="344N273A"/>
    <n v="2.8"/>
    <x v="1"/>
    <n v="86237478"/>
    <d v="2024-05-01T00:00:00"/>
    <n v="800"/>
    <n v="2240"/>
    <x v="3"/>
    <x v="26"/>
    <s v=""/>
    <s v=""/>
    <s v=""/>
    <s v="_x000a_"/>
    <s v=""/>
    <s v=""/>
    <x v="28"/>
  </r>
  <r>
    <x v="1"/>
    <x v="0"/>
    <s v="UQIN"/>
    <s v="Sweat"/>
    <x v="8"/>
    <s v="344H074A"/>
    <n v="4.5"/>
    <x v="0"/>
    <n v="85595778"/>
    <d v="2023-11-01T00:00:00"/>
    <n v="804"/>
    <n v="3618"/>
    <x v="0"/>
    <x v="9"/>
    <d v="2023-06-20T00:00:00"/>
    <s v=""/>
    <d v="2023-06-27T00:00:00"/>
    <s v="_x000a_"/>
    <d v="2023-07-25T00:00:00"/>
    <s v="(23/07/04)"/>
    <x v="10"/>
  </r>
  <r>
    <x v="0"/>
    <x v="1"/>
    <s v="UQIN"/>
    <s v="Core T L/S"/>
    <x v="24"/>
    <s v="343F108B"/>
    <n v="1.8"/>
    <x v="0"/>
    <n v="85370857"/>
    <d v="2023-10-01T00:00:00"/>
    <n v="810"/>
    <n v="1458"/>
    <x v="1"/>
    <x v="44"/>
    <d v="2023-05-23T00:00:00"/>
    <s v="(23/06/20)"/>
    <d v="2023-09-14T00:00:00"/>
    <s v="(23/09/14)_x000a_"/>
    <d v="2023-09-26T00:00:00"/>
    <s v="(23/09/28)"/>
    <x v="48"/>
  </r>
  <r>
    <x v="0"/>
    <x v="0"/>
    <s v="UQSG"/>
    <s v="UT"/>
    <x v="14"/>
    <s v="343N546F"/>
    <n v="1.6"/>
    <x v="0"/>
    <n v="85539121"/>
    <d v="2023-07-01T00:00:00"/>
    <n v="816"/>
    <n v="1306"/>
    <x v="1"/>
    <x v="68"/>
    <s v=""/>
    <s v=""/>
    <d v="2023-06-16T00:00:00"/>
    <s v="_x000a_"/>
    <d v="2023-06-26T00:00:00"/>
    <s v=""/>
    <x v="29"/>
  </r>
  <r>
    <x v="1"/>
    <x v="0"/>
    <s v="UQEU"/>
    <s v="Sweat"/>
    <x v="8"/>
    <s v="344H074F"/>
    <n v="4.5"/>
    <x v="1"/>
    <n v="86262049"/>
    <d v="2024-02-01T00:00:00"/>
    <n v="830"/>
    <n v="3735"/>
    <x v="3"/>
    <x v="69"/>
    <s v=""/>
    <s v=""/>
    <s v=""/>
    <s v="_x000a_"/>
    <s v=""/>
    <s v=""/>
    <x v="40"/>
  </r>
  <r>
    <x v="1"/>
    <x v="0"/>
    <s v="UQAU"/>
    <s v="Core T L/S"/>
    <x v="7"/>
    <s v="344H064B"/>
    <n v="2.8"/>
    <x v="0"/>
    <n v="86262082"/>
    <d v="2024-01-01T00:00:00"/>
    <n v="840"/>
    <n v="2352"/>
    <x v="1"/>
    <x v="42"/>
    <s v=""/>
    <s v=""/>
    <s v=""/>
    <s v="_x000a_"/>
    <s v=""/>
    <s v=""/>
    <x v="46"/>
  </r>
  <r>
    <x v="1"/>
    <x v="0"/>
    <s v="UQAU"/>
    <s v="Core T L/S"/>
    <x v="7"/>
    <s v="344H064C"/>
    <n v="2.8"/>
    <x v="0"/>
    <n v="85851237"/>
    <d v="2023-09-01T00:00:00"/>
    <n v="864"/>
    <n v="2419"/>
    <x v="0"/>
    <x v="12"/>
    <d v="2023-06-20T00:00:00"/>
    <s v="23/06/20"/>
    <d v="2023-06-20T00:00:00"/>
    <s v="23/06/20_x000a_"/>
    <d v="2023-07-11T00:00:00"/>
    <s v="23/07/11"/>
    <x v="51"/>
  </r>
  <r>
    <x v="1"/>
    <x v="0"/>
    <s v="UQEU"/>
    <s v="Sweat"/>
    <x v="8"/>
    <s v="344H074F"/>
    <n v="4.5"/>
    <x v="1"/>
    <n v="86262050"/>
    <d v="2024-03-01T00:00:00"/>
    <n v="870"/>
    <n v="3915"/>
    <x v="3"/>
    <x v="70"/>
    <s v=""/>
    <s v=""/>
    <s v=""/>
    <s v="_x000a_"/>
    <s v=""/>
    <s v=""/>
    <x v="65"/>
  </r>
  <r>
    <x v="1"/>
    <x v="0"/>
    <s v="UQAU"/>
    <s v="Core T S/S"/>
    <x v="3"/>
    <s v="344N183B"/>
    <n v="1.6"/>
    <x v="0"/>
    <n v="86249530"/>
    <d v="2024-11-01T00:00:00"/>
    <n v="870"/>
    <n v="1392"/>
    <x v="4"/>
    <x v="71"/>
    <s v=""/>
    <s v=""/>
    <s v=""/>
    <s v="_x000a_"/>
    <s v=""/>
    <s v=""/>
    <x v="69"/>
  </r>
  <r>
    <x v="1"/>
    <x v="0"/>
    <s v="UQAU"/>
    <s v="Sweat"/>
    <x v="11"/>
    <s v="344H072B"/>
    <n v="5.7"/>
    <x v="0"/>
    <n v="85858985"/>
    <d v="2023-09-01T00:00:00"/>
    <n v="888"/>
    <n v="5062"/>
    <x v="0"/>
    <x v="12"/>
    <d v="2023-06-27T00:00:00"/>
    <s v=""/>
    <d v="2023-07-04T00:00:00"/>
    <s v="23/07/04_x000a_"/>
    <d v="2023-07-25T00:00:00"/>
    <s v="(23/07/04)"/>
    <x v="51"/>
  </r>
  <r>
    <x v="1"/>
    <x v="0"/>
    <s v="UQAU"/>
    <s v="Sweat"/>
    <x v="8"/>
    <s v="344H074B"/>
    <n v="4.5"/>
    <x v="0"/>
    <n v="86253661"/>
    <d v="2024-01-01T00:00:00"/>
    <n v="890"/>
    <n v="4005"/>
    <x v="1"/>
    <x v="42"/>
    <s v=""/>
    <s v=""/>
    <s v=""/>
    <s v="_x000a_"/>
    <s v=""/>
    <s v=""/>
    <x v="46"/>
  </r>
  <r>
    <x v="0"/>
    <x v="1"/>
    <s v="UQIN"/>
    <s v="Core T L/S"/>
    <x v="23"/>
    <s v="343F109A"/>
    <n v="1.9"/>
    <x v="0"/>
    <n v="85415212"/>
    <d v="2023-05-01T00:00:00"/>
    <n v="900"/>
    <n v="1710"/>
    <x v="0"/>
    <x v="7"/>
    <s v=""/>
    <s v=""/>
    <d v="2023-03-14T00:00:00"/>
    <s v="_x000a_"/>
    <d v="2023-04-11T00:00:00"/>
    <s v=""/>
    <x v="8"/>
  </r>
  <r>
    <x v="0"/>
    <x v="1"/>
    <s v="UQSG"/>
    <s v="Core T L/S"/>
    <x v="15"/>
    <s v="243F010I"/>
    <n v="2.4"/>
    <x v="0"/>
    <n v="85170026"/>
    <d v="2023-08-01T00:00:00"/>
    <n v="900"/>
    <n v="2160"/>
    <x v="1"/>
    <x v="72"/>
    <d v="2023-05-12T00:00:00"/>
    <s v=""/>
    <d v="2023-07-20T00:00:00"/>
    <s v="(23/07/20)_x000a_"/>
    <d v="2023-08-01T00:00:00"/>
    <s v="(23/08/01)"/>
    <x v="70"/>
  </r>
  <r>
    <x v="0"/>
    <x v="1"/>
    <s v="UQIN"/>
    <s v="Sweat"/>
    <x v="6"/>
    <s v="343F107A"/>
    <n v="3.6"/>
    <x v="1"/>
    <n v="85349084"/>
    <d v="2023-09-01T00:00:00"/>
    <n v="900"/>
    <n v="3240"/>
    <x v="3"/>
    <x v="13"/>
    <d v="2023-06-23T00:00:00"/>
    <s v=""/>
    <s v=""/>
    <s v="_x000a_"/>
    <s v=""/>
    <s v=""/>
    <x v="71"/>
  </r>
  <r>
    <x v="0"/>
    <x v="1"/>
    <s v="UQIN"/>
    <s v="Core T L/S"/>
    <x v="7"/>
    <s v="343F111A"/>
    <n v="2.6"/>
    <x v="1"/>
    <n v="85352692"/>
    <d v="2023-08-01T00:00:00"/>
    <n v="900"/>
    <n v="2340"/>
    <x v="3"/>
    <x v="13"/>
    <d v="2023-05-26T00:00:00"/>
    <s v=""/>
    <s v=""/>
    <s v="_x000a_"/>
    <s v=""/>
    <s v=""/>
    <x v="71"/>
  </r>
  <r>
    <x v="0"/>
    <x v="1"/>
    <s v="FRPH"/>
    <s v="Core T L/S"/>
    <x v="19"/>
    <s v="343F060A"/>
    <n v="2.6"/>
    <x v="0"/>
    <n v="85506656"/>
    <d v="2023-09-01T00:00:00"/>
    <n v="900"/>
    <n v="2340"/>
    <x v="1"/>
    <x v="32"/>
    <d v="2023-05-05T00:00:00"/>
    <s v=""/>
    <d v="2023-08-14T00:00:00"/>
    <s v="(23/08/15)_x000a_"/>
    <d v="2023-09-19T00:00:00"/>
    <s v="(23/09/20)"/>
    <x v="34"/>
  </r>
  <r>
    <x v="1"/>
    <x v="0"/>
    <s v="UQAU"/>
    <s v="Sweat"/>
    <x v="6"/>
    <s v="344H070B"/>
    <n v="3.6"/>
    <x v="0"/>
    <n v="86254103"/>
    <d v="2024-01-01T00:00:00"/>
    <n v="900"/>
    <n v="3240"/>
    <x v="1"/>
    <x v="16"/>
    <s v=""/>
    <s v=""/>
    <s v=""/>
    <s v="_x000a_"/>
    <s v=""/>
    <s v=""/>
    <x v="17"/>
  </r>
  <r>
    <x v="0"/>
    <x v="0"/>
    <s v="FRID"/>
    <s v="UT"/>
    <x v="14"/>
    <s v="343N546D"/>
    <n v="1.6"/>
    <x v="0"/>
    <n v="85817219"/>
    <d v="2023-06-01T00:00:00"/>
    <n v="912"/>
    <n v="1459"/>
    <x v="1"/>
    <x v="27"/>
    <s v=""/>
    <s v=""/>
    <d v="2023-06-16T00:00:00"/>
    <s v="_x000a_"/>
    <d v="2023-06-16T00:00:00"/>
    <s v=""/>
    <x v="29"/>
  </r>
  <r>
    <x v="1"/>
    <x v="0"/>
    <s v="UQIN"/>
    <s v="Polo"/>
    <x v="4"/>
    <s v="344N271A"/>
    <n v="2.8"/>
    <x v="0"/>
    <n v="86261002"/>
    <d v="2024-01-01T00:00:00"/>
    <n v="920"/>
    <n v="2576"/>
    <x v="2"/>
    <x v="1"/>
    <s v=""/>
    <s v=""/>
    <s v=""/>
    <s v="_x000a_"/>
    <s v=""/>
    <s v=""/>
    <x v="5"/>
  </r>
  <r>
    <x v="0"/>
    <x v="1"/>
    <s v="UQSG"/>
    <s v="Core T L/S"/>
    <x v="24"/>
    <s v="343F108B"/>
    <n v="1.8"/>
    <x v="1"/>
    <n v="85338630"/>
    <d v="2023-10-01T00:00:00"/>
    <n v="930"/>
    <n v="1674"/>
    <x v="3"/>
    <x v="73"/>
    <d v="2023-06-16T00:00:00"/>
    <s v=""/>
    <s v=""/>
    <s v="_x000a_"/>
    <s v=""/>
    <s v=""/>
    <x v="72"/>
  </r>
  <r>
    <x v="1"/>
    <x v="0"/>
    <s v="UQIN"/>
    <s v="Core T S/S"/>
    <x v="3"/>
    <s v="344N183A"/>
    <n v="1.6"/>
    <x v="0"/>
    <n v="86195413"/>
    <d v="2024-03-01T00:00:00"/>
    <n v="930"/>
    <n v="1488"/>
    <x v="1"/>
    <x v="74"/>
    <s v=""/>
    <s v=""/>
    <s v=""/>
    <s v="_x000a_"/>
    <s v=""/>
    <s v=""/>
    <x v="73"/>
  </r>
  <r>
    <x v="1"/>
    <x v="0"/>
    <s v="UQAU"/>
    <s v="Core T L/S"/>
    <x v="7"/>
    <s v="344H064C"/>
    <n v="2.8"/>
    <x v="0"/>
    <n v="86261843"/>
    <d v="2023-12-01T00:00:00"/>
    <n v="940"/>
    <n v="2632"/>
    <x v="1"/>
    <x v="75"/>
    <s v=""/>
    <s v=""/>
    <s v=""/>
    <s v="_x000a_"/>
    <s v=""/>
    <s v=""/>
    <x v="74"/>
  </r>
  <r>
    <x v="1"/>
    <x v="0"/>
    <s v="UQAU"/>
    <s v="Core T L/S"/>
    <x v="7"/>
    <s v="344H064A"/>
    <n v="2.8"/>
    <x v="0"/>
    <n v="86260959"/>
    <d v="2024-02-01T00:00:00"/>
    <n v="940"/>
    <n v="2632"/>
    <x v="1"/>
    <x v="49"/>
    <s v=""/>
    <s v=""/>
    <s v=""/>
    <s v="_x000a_"/>
    <s v=""/>
    <s v=""/>
    <x v="40"/>
  </r>
  <r>
    <x v="0"/>
    <x v="1"/>
    <s v="UQIN"/>
    <s v="Sweat"/>
    <x v="6"/>
    <s v="343F107A"/>
    <n v="3.6"/>
    <x v="0"/>
    <n v="85221801"/>
    <d v="2023-04-01T00:00:00"/>
    <n v="948"/>
    <n v="3413"/>
    <x v="2"/>
    <x v="7"/>
    <d v="2023-01-10T00:00:00"/>
    <s v=""/>
    <d v="2023-02-21T00:00:00"/>
    <s v="23/02/14_x000a_"/>
    <d v="2023-03-14T00:00:00"/>
    <s v="23/02/21"/>
    <x v="8"/>
  </r>
  <r>
    <x v="0"/>
    <x v="1"/>
    <s v="UQIN"/>
    <s v="Sweat"/>
    <x v="8"/>
    <s v="343F103A"/>
    <n v="4.5"/>
    <x v="1"/>
    <n v="85473666"/>
    <d v="2023-09-01T00:00:00"/>
    <n v="950"/>
    <n v="4275"/>
    <x v="3"/>
    <x v="76"/>
    <d v="2023-06-23T00:00:00"/>
    <s v=""/>
    <s v=""/>
    <s v="_x000a_"/>
    <s v=""/>
    <s v=""/>
    <x v="75"/>
  </r>
  <r>
    <x v="1"/>
    <x v="0"/>
    <s v="UQAU"/>
    <s v="Sweat"/>
    <x v="6"/>
    <s v="344H070B"/>
    <n v="3.6"/>
    <x v="0"/>
    <n v="86254104"/>
    <d v="2024-01-01T00:00:00"/>
    <n v="950"/>
    <n v="3420"/>
    <x v="1"/>
    <x v="42"/>
    <s v=""/>
    <s v=""/>
    <s v=""/>
    <s v="_x000a_"/>
    <s v=""/>
    <s v=""/>
    <x v="46"/>
  </r>
  <r>
    <x v="0"/>
    <x v="1"/>
    <s v="UQIN"/>
    <s v="Core T L/S"/>
    <x v="23"/>
    <s v="343F109A"/>
    <n v="1.9"/>
    <x v="0"/>
    <n v="85222413"/>
    <d v="2023-09-01T00:00:00"/>
    <n v="960"/>
    <n v="1824"/>
    <x v="2"/>
    <x v="77"/>
    <d v="2023-01-31T00:00:00"/>
    <s v="23/01/31"/>
    <d v="2023-07-06T00:00:00"/>
    <s v="(23/06/13)_x000a_"/>
    <d v="2023-09-07T00:00:00"/>
    <s v="(23/09/05)"/>
    <x v="76"/>
  </r>
  <r>
    <x v="1"/>
    <x v="0"/>
    <s v="UQIN"/>
    <s v="Core T S/S"/>
    <x v="3"/>
    <s v="344N183A"/>
    <n v="1.6"/>
    <x v="0"/>
    <n v="86195406"/>
    <d v="2024-06-01T00:00:00"/>
    <n v="960"/>
    <n v="1536"/>
    <x v="1"/>
    <x v="38"/>
    <s v=""/>
    <s v=""/>
    <s v=""/>
    <s v="_x000a_"/>
    <s v=""/>
    <s v=""/>
    <x v="43"/>
  </r>
  <r>
    <x v="0"/>
    <x v="1"/>
    <s v="UQCD"/>
    <s v="Sweat"/>
    <x v="20"/>
    <s v="343F105A"/>
    <n v="5.3"/>
    <x v="0"/>
    <n v="85249988"/>
    <d v="2023-07-01T00:00:00"/>
    <n v="972"/>
    <n v="5152"/>
    <x v="1"/>
    <x v="13"/>
    <d v="2023-04-21T00:00:00"/>
    <s v=""/>
    <d v="2023-06-08T00:00:00"/>
    <s v="(23/06/22)_x000a_"/>
    <d v="2023-06-22T00:00:00"/>
    <s v="(23/07/06)"/>
    <x v="77"/>
  </r>
  <r>
    <x v="1"/>
    <x v="0"/>
    <s v="UQAU"/>
    <s v="Sweat"/>
    <x v="8"/>
    <s v="344H074B"/>
    <n v="4.5"/>
    <x v="0"/>
    <n v="86253662"/>
    <d v="2024-02-01T00:00:00"/>
    <n v="980"/>
    <n v="4410"/>
    <x v="1"/>
    <x v="40"/>
    <s v=""/>
    <s v=""/>
    <s v=""/>
    <s v="_x000a_"/>
    <s v=""/>
    <s v=""/>
    <x v="18"/>
  </r>
  <r>
    <x v="0"/>
    <x v="1"/>
    <s v="UQAU"/>
    <s v="Sweat"/>
    <x v="20"/>
    <s v="343F105A"/>
    <n v="5.3"/>
    <x v="0"/>
    <n v="85440142"/>
    <d v="2023-08-01T00:00:00"/>
    <n v="990"/>
    <n v="5247"/>
    <x v="2"/>
    <x v="78"/>
    <d v="2023-05-19T00:00:00"/>
    <s v=""/>
    <d v="2023-07-20T00:00:00"/>
    <s v="(23/07/18)_x000a_"/>
    <d v="2023-07-18T00:00:00"/>
    <s v="(23/08/01)"/>
    <x v="78"/>
  </r>
  <r>
    <x v="0"/>
    <x v="1"/>
    <s v="FRPH"/>
    <s v="Core T L/S"/>
    <x v="19"/>
    <s v="343F060A"/>
    <n v="2.6"/>
    <x v="0"/>
    <n v="85529074"/>
    <d v="2023-10-01T00:00:00"/>
    <n v="990"/>
    <n v="2574"/>
    <x v="3"/>
    <x v="79"/>
    <d v="2023-06-13T00:00:00"/>
    <s v="(23/07/18)"/>
    <d v="2023-09-26T00:00:00"/>
    <s v="(23/08/29)_x000a_"/>
    <d v="2023-10-05T00:00:00"/>
    <s v="(23/10/06)"/>
    <x v="30"/>
  </r>
  <r>
    <x v="0"/>
    <x v="0"/>
    <s v="UQMY"/>
    <s v="UT"/>
    <x v="14"/>
    <s v="343N546A"/>
    <n v="1.6"/>
    <x v="0"/>
    <n v="85448719"/>
    <d v="2023-07-01T00:00:00"/>
    <n v="992"/>
    <n v="1587"/>
    <x v="1"/>
    <x v="80"/>
    <s v=""/>
    <s v=""/>
    <d v="2023-06-16T00:00:00"/>
    <s v="23/06/13_x000a_"/>
    <d v="2023-06-26T00:00:00"/>
    <s v=""/>
    <x v="29"/>
  </r>
  <r>
    <x v="0"/>
    <x v="1"/>
    <s v="UQSG"/>
    <s v="Core T L/S"/>
    <x v="25"/>
    <s v="343F062A"/>
    <n v="4.3"/>
    <x v="0"/>
    <n v="85514727"/>
    <d v="2023-07-01T00:00:00"/>
    <n v="992"/>
    <n v="4266"/>
    <x v="2"/>
    <x v="81"/>
    <d v="2023-05-16T00:00:00"/>
    <s v=""/>
    <d v="2023-05-16T00:00:00"/>
    <s v="_x000a_"/>
    <d v="2023-06-20T00:00:00"/>
    <s v=""/>
    <x v="79"/>
  </r>
  <r>
    <x v="0"/>
    <x v="1"/>
    <s v="UQSG"/>
    <s v="Core T L/S"/>
    <x v="25"/>
    <s v="343F114A"/>
    <n v="4.3"/>
    <x v="0"/>
    <n v="85352696"/>
    <d v="2023-07-01T00:00:00"/>
    <n v="992"/>
    <n v="4266"/>
    <x v="2"/>
    <x v="81"/>
    <d v="2023-03-23T00:00:00"/>
    <s v="23/03/23"/>
    <d v="2023-04-25T00:00:00"/>
    <s v="(23/05/30)_x000a_"/>
    <d v="2023-06-20T00:00:00"/>
    <s v="(23/08/01)"/>
    <x v="79"/>
  </r>
  <r>
    <x v="0"/>
    <x v="1"/>
    <s v="UQAU"/>
    <s v="Sweat"/>
    <x v="8"/>
    <s v="343F103B"/>
    <n v="4.5"/>
    <x v="0"/>
    <n v="85413603"/>
    <d v="2023-07-01T00:00:00"/>
    <n v="996"/>
    <n v="4482"/>
    <x v="2"/>
    <x v="24"/>
    <d v="2023-04-04T00:00:00"/>
    <s v=""/>
    <d v="2023-05-18T00:00:00"/>
    <s v="23/05/18_x000a_"/>
    <d v="2023-06-15T00:00:00"/>
    <s v="(23/06/06)"/>
    <x v="80"/>
  </r>
  <r>
    <x v="0"/>
    <x v="1"/>
    <s v="UQAU"/>
    <s v="Sweat"/>
    <x v="20"/>
    <s v="343F105A"/>
    <n v="5.3"/>
    <x v="0"/>
    <n v="84881758"/>
    <d v="2023-07-01T00:00:00"/>
    <n v="996"/>
    <n v="5279"/>
    <x v="2"/>
    <x v="82"/>
    <d v="2022-12-27T00:00:00"/>
    <s v="23/03/07"/>
    <d v="2023-05-16T00:00:00"/>
    <s v="23/05/16_x000a_"/>
    <d v="2023-06-13T00:00:00"/>
    <s v="(23/06/06)"/>
    <x v="81"/>
  </r>
  <r>
    <x v="0"/>
    <x v="1"/>
    <s v="UQEU"/>
    <s v="Sweat"/>
    <x v="11"/>
    <s v="343F106B"/>
    <n v="5.7"/>
    <x v="0"/>
    <n v="85527236"/>
    <d v="2023-08-01T00:00:00"/>
    <n v="1000"/>
    <n v="5700"/>
    <x v="3"/>
    <x v="83"/>
    <d v="2023-06-01T00:00:00"/>
    <s v=""/>
    <d v="2023-07-13T00:00:00"/>
    <s v="(23/07/19)_x000a_"/>
    <d v="2023-07-27T00:00:00"/>
    <s v="(23/07/29)"/>
    <x v="82"/>
  </r>
  <r>
    <x v="0"/>
    <x v="1"/>
    <s v="UQAU"/>
    <s v="Core T L/S"/>
    <x v="7"/>
    <s v="343F056A"/>
    <n v="2.6"/>
    <x v="0"/>
    <n v="85546933"/>
    <d v="2023-08-01T00:00:00"/>
    <n v="1000"/>
    <n v="2600"/>
    <x v="1"/>
    <x v="84"/>
    <d v="2023-05-23T00:00:00"/>
    <s v=""/>
    <d v="2023-07-25T00:00:00"/>
    <s v="23/07/25_x000a_"/>
    <d v="2023-08-03T00:00:00"/>
    <s v="(23/08/03)"/>
    <x v="83"/>
  </r>
  <r>
    <x v="0"/>
    <x v="1"/>
    <s v="UQAU"/>
    <s v="Core T L/S"/>
    <x v="7"/>
    <s v="343F056B"/>
    <n v="2.6"/>
    <x v="0"/>
    <n v="85546934"/>
    <d v="2023-08-01T00:00:00"/>
    <n v="1000"/>
    <n v="2600"/>
    <x v="3"/>
    <x v="85"/>
    <d v="2023-05-23T00:00:00"/>
    <s v=""/>
    <d v="2023-07-27T00:00:00"/>
    <s v="23/07/27_x000a_"/>
    <d v="2023-08-10T00:00:00"/>
    <s v="(23/08/10)"/>
    <x v="84"/>
  </r>
  <r>
    <x v="0"/>
    <x v="0"/>
    <s v="UQTH"/>
    <s v="UT"/>
    <x v="12"/>
    <s v="343N251C"/>
    <n v="1.6"/>
    <x v="0"/>
    <n v="86077878"/>
    <d v="2023-08-01T00:00:00"/>
    <n v="1000"/>
    <n v="1600"/>
    <x v="3"/>
    <x v="86"/>
    <s v=""/>
    <s v=""/>
    <d v="2023-08-01T00:00:00"/>
    <s v="_x000a_"/>
    <d v="2023-08-11T00:00:00"/>
    <s v=""/>
    <x v="15"/>
  </r>
  <r>
    <x v="0"/>
    <x v="0"/>
    <s v="UQTH"/>
    <s v="UT"/>
    <x v="12"/>
    <s v="343N252A"/>
    <n v="1.6"/>
    <x v="0"/>
    <n v="86077879"/>
    <d v="2023-08-01T00:00:00"/>
    <n v="1000"/>
    <n v="1600"/>
    <x v="3"/>
    <x v="86"/>
    <s v=""/>
    <s v=""/>
    <d v="2023-08-01T00:00:00"/>
    <s v="_x000a_"/>
    <d v="2023-08-11T00:00:00"/>
    <s v=""/>
    <x v="15"/>
  </r>
  <r>
    <x v="0"/>
    <x v="0"/>
    <s v="UQTH"/>
    <s v="UT"/>
    <x v="12"/>
    <s v="343N256A"/>
    <n v="1.6"/>
    <x v="0"/>
    <n v="86077896"/>
    <d v="2023-08-01T00:00:00"/>
    <n v="1000"/>
    <n v="1600"/>
    <x v="3"/>
    <x v="86"/>
    <s v=""/>
    <s v=""/>
    <d v="2023-08-01T00:00:00"/>
    <s v="_x000a_"/>
    <d v="2023-08-11T00:00:00"/>
    <s v=""/>
    <x v="15"/>
  </r>
  <r>
    <x v="0"/>
    <x v="1"/>
    <s v="UQSG"/>
    <s v="Core T L/S"/>
    <x v="23"/>
    <s v="343F109A"/>
    <n v="1.9"/>
    <x v="0"/>
    <n v="86077684"/>
    <d v="2023-08-01T00:00:00"/>
    <n v="1000"/>
    <n v="1900"/>
    <x v="2"/>
    <x v="83"/>
    <s v=""/>
    <s v=""/>
    <s v=""/>
    <s v="(23/08/08)_x000a_"/>
    <s v=""/>
    <s v="(23/08/15)"/>
    <x v="85"/>
  </r>
  <r>
    <x v="0"/>
    <x v="1"/>
    <s v="FRPH"/>
    <s v="Sweat"/>
    <x v="11"/>
    <s v="343F106A"/>
    <n v="5.7"/>
    <x v="1"/>
    <n v="85473763"/>
    <d v="2023-09-01T00:00:00"/>
    <n v="1000"/>
    <n v="5700"/>
    <x v="3"/>
    <x v="44"/>
    <d v="2023-05-23T00:00:00"/>
    <s v="(23/05/30)"/>
    <s v=""/>
    <s v="(23/08/17)_x000a_"/>
    <s v=""/>
    <s v="(23/08/29)"/>
    <x v="47"/>
  </r>
  <r>
    <x v="0"/>
    <x v="1"/>
    <s v="UQAU"/>
    <s v="Sweat"/>
    <x v="6"/>
    <s v="343F107B"/>
    <n v="3.6"/>
    <x v="1"/>
    <n v="85421959"/>
    <d v="2023-09-01T00:00:00"/>
    <n v="1000"/>
    <n v="3600"/>
    <x v="2"/>
    <x v="87"/>
    <d v="2023-04-14T00:00:00"/>
    <s v=""/>
    <s v=""/>
    <s v="(23/08/22)_x000a_"/>
    <s v=""/>
    <s v="(23/09/05)"/>
    <x v="86"/>
  </r>
  <r>
    <x v="0"/>
    <x v="1"/>
    <s v="UQMY"/>
    <s v="Core T L/S"/>
    <x v="25"/>
    <s v="343F114A"/>
    <n v="4.3"/>
    <x v="0"/>
    <n v="85108380"/>
    <d v="2023-09-01T00:00:00"/>
    <n v="1000"/>
    <n v="4300"/>
    <x v="1"/>
    <x v="31"/>
    <d v="2023-04-14T00:00:00"/>
    <s v="(23/06/06)"/>
    <d v="2023-08-01T00:00:00"/>
    <s v="(23/08/01)_x000a_"/>
    <d v="2023-09-05T00:00:00"/>
    <s v="(23/09/06)"/>
    <x v="86"/>
  </r>
  <r>
    <x v="0"/>
    <x v="1"/>
    <s v="UQSG"/>
    <s v="Core T L/S"/>
    <x v="24"/>
    <s v="343F108B"/>
    <n v="1.8"/>
    <x v="0"/>
    <n v="85654622"/>
    <d v="2023-09-01T00:00:00"/>
    <n v="1000"/>
    <n v="1800"/>
    <x v="1"/>
    <x v="88"/>
    <d v="2023-06-06T00:00:00"/>
    <s v=""/>
    <d v="2023-08-31T00:00:00"/>
    <s v="(23/08/29)_x000a_"/>
    <d v="2023-09-07T00:00:00"/>
    <s v="(23/09/07)"/>
    <x v="87"/>
  </r>
  <r>
    <x v="0"/>
    <x v="1"/>
    <s v="UQMY"/>
    <s v="Core T L/S"/>
    <x v="24"/>
    <s v="343F108B"/>
    <n v="1.8"/>
    <x v="0"/>
    <n v="85413595"/>
    <d v="2023-10-01T00:00:00"/>
    <n v="1000"/>
    <n v="1800"/>
    <x v="1"/>
    <x v="12"/>
    <d v="2023-06-23T00:00:00"/>
    <s v=""/>
    <d v="2023-10-05T00:00:00"/>
    <s v="(23/10/03)_x000a_"/>
    <d v="2023-10-12T00:00:00"/>
    <s v="(23/10/12)"/>
    <x v="88"/>
  </r>
  <r>
    <x v="0"/>
    <x v="1"/>
    <s v="UQSG"/>
    <s v="Core T L/S"/>
    <x v="25"/>
    <s v="343F114A"/>
    <n v="4.3"/>
    <x v="0"/>
    <n v="85502585"/>
    <d v="2023-10-01T00:00:00"/>
    <n v="1000"/>
    <n v="4300"/>
    <x v="2"/>
    <x v="89"/>
    <d v="2023-04-25T00:00:00"/>
    <s v="23/04/25"/>
    <d v="2023-07-25T00:00:00"/>
    <s v="23/07/27_x000a_"/>
    <d v="2023-09-19T00:00:00"/>
    <s v="(23/07/11)"/>
    <x v="89"/>
  </r>
  <r>
    <x v="0"/>
    <x v="1"/>
    <s v="UQIN"/>
    <s v="Fleece"/>
    <x v="26"/>
    <s v="343F242A"/>
    <n v="5"/>
    <x v="0"/>
    <n v="85654275"/>
    <d v="2023-10-01T00:00:00"/>
    <n v="1000"/>
    <n v="5000"/>
    <x v="1"/>
    <x v="32"/>
    <d v="2023-06-27T00:00:00"/>
    <s v="(23/07/12)"/>
    <d v="2023-09-05T00:00:00"/>
    <s v="(23/08/29)_x000a_"/>
    <d v="2023-10-19T00:00:00"/>
    <s v="(23/10/19)"/>
    <x v="35"/>
  </r>
  <r>
    <x v="1"/>
    <x v="0"/>
    <s v="UQEU"/>
    <s v="Core T L/S"/>
    <x v="7"/>
    <s v="344H050A"/>
    <n v="2.8"/>
    <x v="0"/>
    <n v="85971969"/>
    <d v="2023-10-01T00:00:00"/>
    <n v="1000"/>
    <n v="2800"/>
    <x v="2"/>
    <x v="22"/>
    <d v="2023-06-22T00:00:00"/>
    <s v=""/>
    <s v=""/>
    <s v="_x000a_"/>
    <s v=""/>
    <s v=""/>
    <x v="90"/>
  </r>
  <r>
    <x v="0"/>
    <x v="1"/>
    <s v="UQIN"/>
    <s v="Core T L/S"/>
    <x v="24"/>
    <s v="343F108B"/>
    <n v="1.8"/>
    <x v="0"/>
    <n v="85362949"/>
    <d v="2023-11-01T00:00:00"/>
    <n v="1000"/>
    <n v="1800"/>
    <x v="1"/>
    <x v="90"/>
    <d v="2023-06-23T00:00:00"/>
    <s v=""/>
    <d v="2023-11-09T00:00:00"/>
    <s v="(23/11/09)_x000a_"/>
    <d v="2023-11-21T00:00:00"/>
    <s v="(23/11/21)"/>
    <x v="91"/>
  </r>
  <r>
    <x v="1"/>
    <x v="0"/>
    <s v="UQIN"/>
    <s v="Core T L/S"/>
    <x v="7"/>
    <s v="344H064A"/>
    <n v="2.8"/>
    <x v="0"/>
    <n v="85868966"/>
    <d v="2023-12-01T00:00:00"/>
    <n v="1000"/>
    <n v="2800"/>
    <x v="0"/>
    <x v="65"/>
    <d v="2023-06-20T00:00:00"/>
    <s v="(23/07/20)"/>
    <d v="2023-07-25T00:00:00"/>
    <s v="23/07/25_x000a_"/>
    <d v="2023-08-01T00:00:00"/>
    <s v="(23/08/01)"/>
    <x v="68"/>
  </r>
  <r>
    <x v="1"/>
    <x v="0"/>
    <s v="UQAU"/>
    <s v="Sweat"/>
    <x v="6"/>
    <s v="344H070B"/>
    <n v="3.6"/>
    <x v="0"/>
    <n v="86254102"/>
    <d v="2024-01-01T00:00:00"/>
    <n v="1000"/>
    <n v="3600"/>
    <x v="1"/>
    <x v="60"/>
    <s v=""/>
    <s v=""/>
    <s v=""/>
    <s v="_x000a_"/>
    <s v=""/>
    <s v=""/>
    <x v="63"/>
  </r>
  <r>
    <x v="1"/>
    <x v="0"/>
    <s v="UQAU"/>
    <s v="Sweat"/>
    <x v="1"/>
    <s v="344H073B"/>
    <n v="5.3"/>
    <x v="0"/>
    <n v="86225585"/>
    <d v="2024-02-01T00:00:00"/>
    <n v="1000"/>
    <n v="5300"/>
    <x v="1"/>
    <x v="40"/>
    <s v=""/>
    <s v=""/>
    <s v=""/>
    <s v="_x000a_"/>
    <s v=""/>
    <s v=""/>
    <x v="18"/>
  </r>
  <r>
    <x v="1"/>
    <x v="0"/>
    <s v="UQAU"/>
    <s v="Sweat"/>
    <x v="6"/>
    <s v="344H070B"/>
    <n v="3.6"/>
    <x v="0"/>
    <n v="86254105"/>
    <d v="2024-02-01T00:00:00"/>
    <n v="1000"/>
    <n v="3600"/>
    <x v="1"/>
    <x v="40"/>
    <s v=""/>
    <s v=""/>
    <s v=""/>
    <s v="_x000a_"/>
    <s v=""/>
    <s v=""/>
    <x v="18"/>
  </r>
  <r>
    <x v="1"/>
    <x v="0"/>
    <s v="FRPH"/>
    <s v="Core T L/S"/>
    <x v="15"/>
    <s v="244H014H"/>
    <n v="2.4"/>
    <x v="1"/>
    <n v="86230231"/>
    <d v="2024-02-01T00:00:00"/>
    <n v="1000"/>
    <n v="2400"/>
    <x v="3"/>
    <x v="30"/>
    <d v="2023-12-01T00:00:00"/>
    <s v=""/>
    <s v=""/>
    <s v="_x000a_"/>
    <s v=""/>
    <s v=""/>
    <x v="92"/>
  </r>
  <r>
    <x v="1"/>
    <x v="0"/>
    <s v="UQIN"/>
    <s v="Core T L/S"/>
    <x v="15"/>
    <s v="244H014H"/>
    <n v="2.4"/>
    <x v="0"/>
    <n v="86195451"/>
    <d v="2024-02-01T00:00:00"/>
    <n v="1000"/>
    <n v="2400"/>
    <x v="1"/>
    <x v="52"/>
    <d v="2023-12-01T00:00:00"/>
    <s v=""/>
    <d v="2024-02-02T00:00:00"/>
    <s v="_x000a_"/>
    <d v="2024-02-16T00:00:00"/>
    <s v=""/>
    <x v="54"/>
  </r>
  <r>
    <x v="1"/>
    <x v="0"/>
    <s v="UQAU"/>
    <s v="Sweat"/>
    <x v="6"/>
    <s v="344H070B"/>
    <n v="3.6"/>
    <x v="0"/>
    <n v="86254106"/>
    <d v="2024-02-01T00:00:00"/>
    <n v="1000"/>
    <n v="3600"/>
    <x v="1"/>
    <x v="49"/>
    <s v=""/>
    <s v=""/>
    <s v=""/>
    <s v="_x000a_"/>
    <s v=""/>
    <s v=""/>
    <x v="40"/>
  </r>
  <r>
    <x v="1"/>
    <x v="0"/>
    <s v="UQIN"/>
    <s v="Polo"/>
    <x v="2"/>
    <s v="344N269A"/>
    <n v="2.8"/>
    <x v="0"/>
    <n v="86180023"/>
    <d v="2024-02-01T00:00:00"/>
    <n v="1000"/>
    <n v="2800"/>
    <x v="1"/>
    <x v="36"/>
    <s v=""/>
    <s v=""/>
    <s v=""/>
    <s v="_x000a_"/>
    <s v=""/>
    <s v=""/>
    <x v="40"/>
  </r>
  <r>
    <x v="1"/>
    <x v="0"/>
    <s v="UQIN"/>
    <s v="Polo"/>
    <x v="2"/>
    <s v="344N269A"/>
    <n v="2.8"/>
    <x v="0"/>
    <n v="86180022"/>
    <d v="2024-03-01T00:00:00"/>
    <n v="1000"/>
    <n v="2800"/>
    <x v="1"/>
    <x v="91"/>
    <s v=""/>
    <s v=""/>
    <s v=""/>
    <s v="_x000a_"/>
    <s v=""/>
    <s v=""/>
    <x v="65"/>
  </r>
  <r>
    <x v="1"/>
    <x v="0"/>
    <s v="UQIN"/>
    <s v="Polo"/>
    <x v="4"/>
    <s v="344N303B"/>
    <n v="2.8"/>
    <x v="0"/>
    <n v="86233384"/>
    <d v="2024-03-01T00:00:00"/>
    <n v="1000"/>
    <n v="2800"/>
    <x v="1"/>
    <x v="92"/>
    <s v=""/>
    <s v=""/>
    <s v=""/>
    <s v="_x000a_"/>
    <s v=""/>
    <s v=""/>
    <x v="93"/>
  </r>
  <r>
    <x v="1"/>
    <x v="0"/>
    <s v="UQIN"/>
    <s v="Polo"/>
    <x v="17"/>
    <s v="344N174B"/>
    <n v="2.8"/>
    <x v="1"/>
    <n v="86197922"/>
    <d v="2024-05-01T00:00:00"/>
    <n v="1000"/>
    <n v="2800"/>
    <x v="3"/>
    <x v="26"/>
    <s v=""/>
    <s v=""/>
    <s v=""/>
    <s v="_x000a_"/>
    <s v=""/>
    <s v=""/>
    <x v="28"/>
  </r>
  <r>
    <x v="1"/>
    <x v="0"/>
    <s v="UQIN"/>
    <s v="Polo"/>
    <x v="2"/>
    <s v="344N269A"/>
    <n v="2.8"/>
    <x v="1"/>
    <n v="86180018"/>
    <d v="2024-05-01T00:00:00"/>
    <n v="1000"/>
    <n v="2800"/>
    <x v="3"/>
    <x v="26"/>
    <s v=""/>
    <s v=""/>
    <s v=""/>
    <s v="_x000a_"/>
    <s v=""/>
    <s v=""/>
    <x v="28"/>
  </r>
  <r>
    <x v="1"/>
    <x v="0"/>
    <s v="UQIN"/>
    <s v="Polo"/>
    <x v="17"/>
    <s v="344N174A"/>
    <n v="2.8"/>
    <x v="1"/>
    <n v="86233375"/>
    <d v="2024-06-01T00:00:00"/>
    <n v="1000"/>
    <n v="2800"/>
    <x v="3"/>
    <x v="93"/>
    <s v=""/>
    <s v=""/>
    <s v=""/>
    <s v="_x000a_"/>
    <s v=""/>
    <s v=""/>
    <x v="94"/>
  </r>
  <r>
    <x v="0"/>
    <x v="1"/>
    <s v="UQIN"/>
    <s v="Core T L/S"/>
    <x v="23"/>
    <s v="343F109A"/>
    <n v="1.9"/>
    <x v="0"/>
    <n v="85187364"/>
    <d v="2023-05-01T00:00:00"/>
    <n v="1002"/>
    <n v="1904"/>
    <x v="2"/>
    <x v="20"/>
    <d v="2023-01-10T00:00:00"/>
    <s v=""/>
    <d v="2023-01-31T00:00:00"/>
    <s v="23/01/31_x000a_"/>
    <d v="2023-04-11T00:00:00"/>
    <s v="23/03/07"/>
    <x v="21"/>
  </r>
  <r>
    <x v="0"/>
    <x v="0"/>
    <s v="UQSG"/>
    <s v="UT"/>
    <x v="14"/>
    <s v="343N546D"/>
    <n v="1.6"/>
    <x v="0"/>
    <n v="85448720"/>
    <d v="2023-07-01T00:00:00"/>
    <n v="1008"/>
    <n v="1613"/>
    <x v="1"/>
    <x v="68"/>
    <s v=""/>
    <s v=""/>
    <d v="2023-06-16T00:00:00"/>
    <s v="_x000a_"/>
    <d v="2023-06-26T00:00:00"/>
    <s v=""/>
    <x v="29"/>
  </r>
  <r>
    <x v="0"/>
    <x v="1"/>
    <s v="UQSG"/>
    <s v="Core T L/S"/>
    <x v="23"/>
    <s v="343F109A"/>
    <n v="1.9"/>
    <x v="0"/>
    <n v="85415211"/>
    <d v="2023-05-01T00:00:00"/>
    <n v="1008"/>
    <n v="1915"/>
    <x v="0"/>
    <x v="7"/>
    <s v=""/>
    <s v=""/>
    <d v="2023-03-14T00:00:00"/>
    <s v="_x000a_"/>
    <d v="2023-03-28T00:00:00"/>
    <s v=""/>
    <x v="81"/>
  </r>
  <r>
    <x v="0"/>
    <x v="1"/>
    <s v="UQMY"/>
    <s v="Core T L/S"/>
    <x v="15"/>
    <s v="243F010I"/>
    <n v="2.4"/>
    <x v="0"/>
    <n v="85224361"/>
    <d v="2023-08-01T00:00:00"/>
    <n v="1008"/>
    <n v="2419"/>
    <x v="2"/>
    <x v="43"/>
    <d v="2023-03-21T00:00:00"/>
    <s v="23/03/21"/>
    <d v="2023-04-11T00:00:00"/>
    <s v="23/04/11_x000a_"/>
    <d v="2023-05-09T00:00:00"/>
    <s v="23/02/14"/>
    <x v="95"/>
  </r>
  <r>
    <x v="0"/>
    <x v="1"/>
    <s v="UQCD"/>
    <s v="Sweat"/>
    <x v="20"/>
    <s v="343F105A"/>
    <n v="5.3"/>
    <x v="0"/>
    <n v="85249987"/>
    <d v="2023-06-01T00:00:00"/>
    <n v="1012"/>
    <n v="5364"/>
    <x v="2"/>
    <x v="94"/>
    <d v="2023-04-18T00:00:00"/>
    <s v="(23/04/18)"/>
    <d v="2023-05-02T00:00:00"/>
    <s v="23/04/18_x000a_"/>
    <d v="2023-05-11T00:00:00"/>
    <s v="(23/05/09)"/>
    <x v="96"/>
  </r>
  <r>
    <x v="0"/>
    <x v="1"/>
    <s v="UQIN"/>
    <s v="Sweat"/>
    <x v="6"/>
    <s v="343F107A"/>
    <n v="3.6"/>
    <x v="0"/>
    <n v="84880270"/>
    <d v="2023-04-01T00:00:00"/>
    <n v="1020"/>
    <n v="3672"/>
    <x v="0"/>
    <x v="11"/>
    <d v="2023-01-10T00:00:00"/>
    <s v="(23/02/14)"/>
    <d v="2023-02-07T00:00:00"/>
    <s v="23/04/04_x000a_"/>
    <d v="2023-02-21T00:00:00"/>
    <s v="23/02/21"/>
    <x v="12"/>
  </r>
  <r>
    <x v="0"/>
    <x v="1"/>
    <s v="UQSG"/>
    <s v="Core T L/S"/>
    <x v="25"/>
    <s v="343F062A"/>
    <n v="4.3"/>
    <x v="0"/>
    <n v="85502584"/>
    <d v="2023-10-01T00:00:00"/>
    <n v="1020"/>
    <n v="4386"/>
    <x v="2"/>
    <x v="89"/>
    <d v="2023-04-25T00:00:00"/>
    <s v="23/04/25"/>
    <d v="2023-07-25T00:00:00"/>
    <s v="23/07/27_x000a_"/>
    <d v="2023-09-19T00:00:00"/>
    <s v="(23/07/11)"/>
    <x v="89"/>
  </r>
  <r>
    <x v="1"/>
    <x v="0"/>
    <s v="UQIN"/>
    <s v="Core T L/S"/>
    <x v="15"/>
    <s v="244H014H"/>
    <n v="2.4"/>
    <x v="0"/>
    <n v="85974216"/>
    <d v="2023-10-01T00:00:00"/>
    <n v="1020"/>
    <n v="2448"/>
    <x v="0"/>
    <x v="63"/>
    <d v="2023-06-28T00:00:00"/>
    <s v=""/>
    <d v="2023-07-07T00:00:00"/>
    <s v="_x000a_"/>
    <d v="2023-08-08T00:00:00"/>
    <s v=""/>
    <x v="97"/>
  </r>
  <r>
    <x v="0"/>
    <x v="0"/>
    <s v="FRID"/>
    <s v="UT"/>
    <x v="14"/>
    <s v="343N546A"/>
    <n v="1.6"/>
    <x v="0"/>
    <n v="85817218"/>
    <d v="2023-06-01T00:00:00"/>
    <n v="1024"/>
    <n v="1638"/>
    <x v="1"/>
    <x v="27"/>
    <s v=""/>
    <s v=""/>
    <d v="2023-06-16T00:00:00"/>
    <s v="_x000a_"/>
    <d v="2023-06-16T00:00:00"/>
    <s v=""/>
    <x v="29"/>
  </r>
  <r>
    <x v="0"/>
    <x v="1"/>
    <s v="UQIN"/>
    <s v="Core T L/S"/>
    <x v="7"/>
    <s v="343F056A"/>
    <n v="2.6"/>
    <x v="0"/>
    <n v="85264244"/>
    <d v="2023-03-01T00:00:00"/>
    <n v="1026"/>
    <n v="2668"/>
    <x v="2"/>
    <x v="41"/>
    <d v="2023-01-31T00:00:00"/>
    <s v=""/>
    <d v="2023-02-07T00:00:00"/>
    <s v="_x000a_"/>
    <d v="2023-03-07T00:00:00"/>
    <s v="23/03/07"/>
    <x v="45"/>
  </r>
  <r>
    <x v="1"/>
    <x v="0"/>
    <s v="UQAU"/>
    <s v="Sweat"/>
    <x v="1"/>
    <s v="344H073B"/>
    <n v="5.3"/>
    <x v="0"/>
    <n v="85860760"/>
    <d v="2023-09-01T00:00:00"/>
    <n v="1032"/>
    <n v="5470"/>
    <x v="0"/>
    <x v="12"/>
    <d v="2023-06-20T00:00:00"/>
    <s v="23/06/20"/>
    <d v="2023-06-27T00:00:00"/>
    <s v="23/06/27_x000a_"/>
    <d v="2023-07-25T00:00:00"/>
    <s v=""/>
    <x v="51"/>
  </r>
  <r>
    <x v="0"/>
    <x v="1"/>
    <s v="FRPH"/>
    <s v="Sweat"/>
    <x v="11"/>
    <s v="343F106A"/>
    <n v="5.7"/>
    <x v="0"/>
    <n v="85397135"/>
    <d v="2023-07-01T00:00:00"/>
    <n v="1052"/>
    <n v="5996"/>
    <x v="2"/>
    <x v="18"/>
    <d v="2023-04-04T00:00:00"/>
    <s v="(23/03/21)"/>
    <d v="2023-05-23T00:00:00"/>
    <s v="_x000a_"/>
    <d v="2023-06-29T00:00:00"/>
    <s v="23/06/29"/>
    <x v="98"/>
  </r>
  <r>
    <x v="1"/>
    <x v="0"/>
    <s v="UQIN"/>
    <s v="Core T S/S"/>
    <x v="3"/>
    <s v="344N183B"/>
    <n v="1.6"/>
    <x v="0"/>
    <n v="86194981"/>
    <d v="2024-03-01T00:00:00"/>
    <n v="1060"/>
    <n v="1696"/>
    <x v="1"/>
    <x v="91"/>
    <s v=""/>
    <s v=""/>
    <s v=""/>
    <s v="_x000a_"/>
    <s v=""/>
    <s v=""/>
    <x v="65"/>
  </r>
  <r>
    <x v="0"/>
    <x v="1"/>
    <s v="UQAU"/>
    <s v="Core T L/S"/>
    <x v="7"/>
    <s v="343F111A"/>
    <n v="2.6"/>
    <x v="0"/>
    <n v="85546931"/>
    <d v="2023-07-01T00:00:00"/>
    <n v="1080"/>
    <n v="2808"/>
    <x v="3"/>
    <x v="95"/>
    <d v="2023-05-16T00:00:00"/>
    <s v=""/>
    <d v="2023-07-04T00:00:00"/>
    <s v="(23/07/04)_x000a_"/>
    <d v="2023-07-13T00:00:00"/>
    <s v="(23/07/13)"/>
    <x v="96"/>
  </r>
  <r>
    <x v="0"/>
    <x v="1"/>
    <s v="UQIN"/>
    <s v="Core T L/S"/>
    <x v="7"/>
    <s v="343F056A"/>
    <n v="2.6"/>
    <x v="0"/>
    <n v="85352695"/>
    <d v="2023-10-01T00:00:00"/>
    <n v="1090"/>
    <n v="2834"/>
    <x v="2"/>
    <x v="96"/>
    <d v="2023-03-07T00:00:00"/>
    <s v=""/>
    <d v="2023-07-11T00:00:00"/>
    <s v="23/07/11_x000a_"/>
    <d v="2023-08-15T00:00:00"/>
    <s v="(23/07/11)"/>
    <x v="99"/>
  </r>
  <r>
    <x v="1"/>
    <x v="0"/>
    <s v="UQAU"/>
    <s v="Core T L/S"/>
    <x v="7"/>
    <s v="344H064B"/>
    <n v="2.8"/>
    <x v="0"/>
    <n v="86262081"/>
    <d v="2024-01-01T00:00:00"/>
    <n v="1100"/>
    <n v="3080"/>
    <x v="1"/>
    <x v="16"/>
    <s v=""/>
    <s v=""/>
    <s v=""/>
    <s v="_x000a_"/>
    <s v=""/>
    <s v=""/>
    <x v="17"/>
  </r>
  <r>
    <x v="1"/>
    <x v="0"/>
    <s v="UQAU"/>
    <s v="Sweat"/>
    <x v="8"/>
    <s v="344H074B"/>
    <n v="4.5"/>
    <x v="0"/>
    <n v="86253664"/>
    <d v="2024-03-01T00:00:00"/>
    <n v="1100"/>
    <n v="4950"/>
    <x v="1"/>
    <x v="62"/>
    <s v=""/>
    <s v=""/>
    <s v=""/>
    <s v="_x000a_"/>
    <s v=""/>
    <s v=""/>
    <x v="65"/>
  </r>
  <r>
    <x v="1"/>
    <x v="0"/>
    <s v="UQIN"/>
    <s v="Core T S/S"/>
    <x v="3"/>
    <s v="344N183A"/>
    <n v="1.6"/>
    <x v="0"/>
    <n v="86195414"/>
    <d v="2024-03-01T00:00:00"/>
    <n v="1100"/>
    <n v="1760"/>
    <x v="1"/>
    <x v="91"/>
    <s v=""/>
    <s v=""/>
    <s v=""/>
    <s v="_x000a_"/>
    <s v=""/>
    <s v=""/>
    <x v="65"/>
  </r>
  <r>
    <x v="1"/>
    <x v="0"/>
    <s v="UQIN"/>
    <s v="Polo"/>
    <x v="2"/>
    <s v="344N269A"/>
    <n v="2.8"/>
    <x v="0"/>
    <n v="86180019"/>
    <d v="2024-04-01T00:00:00"/>
    <n v="1100"/>
    <n v="3080"/>
    <x v="1"/>
    <x v="97"/>
    <s v=""/>
    <s v=""/>
    <s v=""/>
    <s v="_x000a_"/>
    <s v=""/>
    <s v=""/>
    <x v="100"/>
  </r>
  <r>
    <x v="1"/>
    <x v="0"/>
    <s v="UQEU"/>
    <s v="Core T S/S"/>
    <x v="3"/>
    <s v="344N183B"/>
    <n v="1.6"/>
    <x v="0"/>
    <n v="86248948"/>
    <d v="2024-06-01T00:00:00"/>
    <n v="1100"/>
    <n v="1760"/>
    <x v="1"/>
    <x v="98"/>
    <s v=""/>
    <s v=""/>
    <s v=""/>
    <s v="_x000a_"/>
    <s v=""/>
    <s v=""/>
    <x v="42"/>
  </r>
  <r>
    <x v="1"/>
    <x v="0"/>
    <s v="UQIN"/>
    <s v="Core T L/S"/>
    <x v="7"/>
    <s v="344H050A"/>
    <n v="2.8"/>
    <x v="0"/>
    <n v="86034904"/>
    <d v="2023-09-01T00:00:00"/>
    <n v="1140"/>
    <n v="3192"/>
    <x v="0"/>
    <x v="12"/>
    <d v="2023-06-20T00:00:00"/>
    <s v=""/>
    <d v="2023-06-20T00:00:00"/>
    <s v="_x000a_"/>
    <d v="2023-07-25T00:00:00"/>
    <s v=""/>
    <x v="13"/>
  </r>
  <r>
    <x v="0"/>
    <x v="0"/>
    <s v="UQIN"/>
    <s v="Core T S/S"/>
    <x v="5"/>
    <s v="343N496B"/>
    <n v="1.6"/>
    <x v="0"/>
    <n v="85187348"/>
    <d v="2023-06-01T00:00:00"/>
    <n v="1176"/>
    <n v="1882"/>
    <x v="0"/>
    <x v="20"/>
    <d v="2023-01-10T00:00:00"/>
    <s v=""/>
    <d v="2023-01-10T00:00:00"/>
    <s v="_x000a_"/>
    <d v="2023-04-18T00:00:00"/>
    <s v="23/04/25"/>
    <x v="21"/>
  </r>
  <r>
    <x v="0"/>
    <x v="0"/>
    <s v="UQSG"/>
    <s v="UT"/>
    <x v="14"/>
    <s v="343N546E"/>
    <n v="1.6"/>
    <x v="0"/>
    <n v="85448724"/>
    <d v="2023-07-01T00:00:00"/>
    <n v="1200"/>
    <n v="1920"/>
    <x v="1"/>
    <x v="68"/>
    <s v=""/>
    <s v=""/>
    <d v="2023-06-16T00:00:00"/>
    <s v="_x000a_"/>
    <d v="2023-06-26T00:00:00"/>
    <s v=""/>
    <x v="29"/>
  </r>
  <r>
    <x v="0"/>
    <x v="1"/>
    <s v="UQMY"/>
    <s v="Core T L/S"/>
    <x v="19"/>
    <s v="343F060A"/>
    <n v="2.6"/>
    <x v="0"/>
    <n v="85125388"/>
    <d v="2023-04-01T00:00:00"/>
    <n v="1200"/>
    <n v="3120"/>
    <x v="2"/>
    <x v="99"/>
    <d v="2023-01-31T00:00:00"/>
    <s v=""/>
    <d v="2023-01-31T00:00:00"/>
    <s v="23/01/31_x000a_"/>
    <d v="2023-02-10T00:00:00"/>
    <s v="23/01/31"/>
    <x v="101"/>
  </r>
  <r>
    <x v="0"/>
    <x v="1"/>
    <s v="UQAU"/>
    <s v="Sweat"/>
    <x v="20"/>
    <s v="343F105A"/>
    <n v="5.3"/>
    <x v="0"/>
    <n v="85136965"/>
    <d v="2023-08-01T00:00:00"/>
    <n v="1200"/>
    <n v="6360"/>
    <x v="2"/>
    <x v="44"/>
    <d v="2023-04-25T00:00:00"/>
    <s v="(23/05/02)"/>
    <d v="2023-07-20T00:00:00"/>
    <s v="(23/07/25)_x000a_"/>
    <d v="2023-07-20T00:00:00"/>
    <s v="(23/08/01)"/>
    <x v="102"/>
  </r>
  <r>
    <x v="0"/>
    <x v="1"/>
    <s v="UQEU"/>
    <s v="Core T L/S"/>
    <x v="7"/>
    <s v="343F056B"/>
    <n v="2.6"/>
    <x v="0"/>
    <n v="85136913"/>
    <d v="2023-08-01T00:00:00"/>
    <n v="1200"/>
    <n v="3120"/>
    <x v="1"/>
    <x v="13"/>
    <d v="2023-04-25T00:00:00"/>
    <s v="(23/05/02)"/>
    <d v="2023-07-27T00:00:00"/>
    <s v="(23/08/01)_x000a_"/>
    <d v="2023-08-10T00:00:00"/>
    <s v="(23/08/10)"/>
    <x v="14"/>
  </r>
  <r>
    <x v="0"/>
    <x v="1"/>
    <s v="UQAU"/>
    <s v="Core T L/S"/>
    <x v="7"/>
    <s v="343F111C"/>
    <n v="2.6"/>
    <x v="0"/>
    <n v="85136910"/>
    <d v="2023-08-01T00:00:00"/>
    <n v="1200"/>
    <n v="3120"/>
    <x v="1"/>
    <x v="100"/>
    <d v="2023-03-24T00:00:00"/>
    <s v=""/>
    <d v="2023-08-03T00:00:00"/>
    <s v="(23/08/03)_x000a_"/>
    <d v="2023-08-17T00:00:00"/>
    <s v="(23/08/17)"/>
    <x v="103"/>
  </r>
  <r>
    <x v="0"/>
    <x v="1"/>
    <s v="UQTH"/>
    <s v="Sweat"/>
    <x v="20"/>
    <s v="343F105A"/>
    <n v="5.3"/>
    <x v="0"/>
    <n v="85413599"/>
    <d v="2023-08-01T00:00:00"/>
    <n v="1200"/>
    <n v="6360"/>
    <x v="1"/>
    <x v="31"/>
    <d v="2023-04-25T00:00:00"/>
    <s v="(23/05/16)"/>
    <d v="2023-08-10T00:00:00"/>
    <s v="(23/08/10)_x000a_"/>
    <d v="2023-08-20T00:00:00"/>
    <s v="(23/08/22)"/>
    <x v="104"/>
  </r>
  <r>
    <x v="1"/>
    <x v="0"/>
    <s v="UQAU"/>
    <s v="Sweat"/>
    <x v="1"/>
    <s v="344H073A"/>
    <n v="5.3"/>
    <x v="0"/>
    <n v="85934176"/>
    <d v="2023-10-01T00:00:00"/>
    <n v="1200"/>
    <n v="6360"/>
    <x v="2"/>
    <x v="45"/>
    <d v="2023-07-11T00:00:00"/>
    <s v=""/>
    <d v="2023-07-25T00:00:00"/>
    <s v="23/07/25_x000a_"/>
    <d v="2023-08-01T00:00:00"/>
    <s v="(23/08/01)"/>
    <x v="105"/>
  </r>
  <r>
    <x v="1"/>
    <x v="0"/>
    <s v="UQIN"/>
    <s v="Polo"/>
    <x v="2"/>
    <s v="344N269A"/>
    <n v="2.8"/>
    <x v="0"/>
    <n v="86240529"/>
    <d v="2023-10-01T00:00:00"/>
    <n v="1200"/>
    <n v="3360"/>
    <x v="0"/>
    <x v="32"/>
    <s v=""/>
    <s v=""/>
    <s v=""/>
    <s v="_x000a_"/>
    <s v=""/>
    <s v=""/>
    <x v="35"/>
  </r>
  <r>
    <x v="1"/>
    <x v="0"/>
    <s v="UQIN"/>
    <s v="Polo"/>
    <x v="2"/>
    <s v="344N269A"/>
    <n v="2.8"/>
    <x v="0"/>
    <n v="86240530"/>
    <d v="2023-11-01T00:00:00"/>
    <n v="1200"/>
    <n v="3360"/>
    <x v="2"/>
    <x v="22"/>
    <s v=""/>
    <s v=""/>
    <s v=""/>
    <s v="_x000a_"/>
    <s v=""/>
    <s v=""/>
    <x v="23"/>
  </r>
  <r>
    <x v="1"/>
    <x v="0"/>
    <s v="UQAU"/>
    <s v="Sweat"/>
    <x v="8"/>
    <s v="344H074A"/>
    <n v="4.5"/>
    <x v="0"/>
    <n v="86233424"/>
    <d v="2023-12-01T00:00:00"/>
    <n v="1200"/>
    <n v="5400"/>
    <x v="1"/>
    <x v="5"/>
    <s v=""/>
    <s v=""/>
    <s v=""/>
    <s v="_x000a_"/>
    <s v=""/>
    <s v=""/>
    <x v="68"/>
  </r>
  <r>
    <x v="1"/>
    <x v="0"/>
    <s v="UQSG"/>
    <s v="Core T L/S"/>
    <x v="15"/>
    <s v="244H014H"/>
    <n v="2.4"/>
    <x v="0"/>
    <n v="86251440"/>
    <d v="2023-12-01T00:00:00"/>
    <n v="1200"/>
    <n v="2880"/>
    <x v="1"/>
    <x v="101"/>
    <d v="2023-09-01T00:00:00"/>
    <s v=""/>
    <d v="2023-11-10T00:00:00"/>
    <s v="_x000a_"/>
    <d v="2023-12-08T00:00:00"/>
    <s v=""/>
    <x v="37"/>
  </r>
  <r>
    <x v="1"/>
    <x v="0"/>
    <s v="UQSG"/>
    <s v="Core T L/S"/>
    <x v="15"/>
    <s v="244H014H"/>
    <n v="2.4"/>
    <x v="0"/>
    <n v="86251441"/>
    <d v="2024-01-01T00:00:00"/>
    <n v="1200"/>
    <n v="2880"/>
    <x v="1"/>
    <x v="102"/>
    <d v="2023-10-06T00:00:00"/>
    <s v=""/>
    <d v="2023-12-15T00:00:00"/>
    <s v="_x000a_"/>
    <d v="2023-12-22T00:00:00"/>
    <s v=""/>
    <x v="52"/>
  </r>
  <r>
    <x v="1"/>
    <x v="0"/>
    <s v="UQAU"/>
    <s v="Sweat"/>
    <x v="1"/>
    <s v="344H116A"/>
    <n v="5.3"/>
    <x v="0"/>
    <n v="85854290"/>
    <d v="2024-01-01T00:00:00"/>
    <n v="1200"/>
    <n v="6360"/>
    <x v="1"/>
    <x v="103"/>
    <s v=""/>
    <s v=""/>
    <s v=""/>
    <s v="_x000a_"/>
    <s v=""/>
    <s v=""/>
    <x v="106"/>
  </r>
  <r>
    <x v="1"/>
    <x v="0"/>
    <s v="UQAU"/>
    <s v="Sweat"/>
    <x v="8"/>
    <s v="344H074B"/>
    <n v="4.5"/>
    <x v="0"/>
    <n v="86253660"/>
    <d v="2024-01-01T00:00:00"/>
    <n v="1200"/>
    <n v="5400"/>
    <x v="1"/>
    <x v="16"/>
    <s v=""/>
    <s v=""/>
    <s v=""/>
    <s v="_x000a_"/>
    <s v=""/>
    <s v=""/>
    <x v="17"/>
  </r>
  <r>
    <x v="1"/>
    <x v="0"/>
    <s v="UQIN"/>
    <s v="Polo"/>
    <x v="17"/>
    <s v="344N174A"/>
    <n v="2.8"/>
    <x v="0"/>
    <n v="86252118"/>
    <d v="2024-05-01T00:00:00"/>
    <n v="1200"/>
    <n v="3360"/>
    <x v="1"/>
    <x v="26"/>
    <s v=""/>
    <s v=""/>
    <s v=""/>
    <s v="_x000a_"/>
    <s v=""/>
    <s v=""/>
    <x v="28"/>
  </r>
  <r>
    <x v="1"/>
    <x v="0"/>
    <s v="UQIN"/>
    <s v="Core T S/S"/>
    <x v="3"/>
    <s v="344N183A"/>
    <n v="1.6"/>
    <x v="1"/>
    <n v="86195404"/>
    <d v="2024-07-01T00:00:00"/>
    <n v="1200"/>
    <n v="1920"/>
    <x v="3"/>
    <x v="39"/>
    <s v=""/>
    <s v=""/>
    <s v=""/>
    <s v="_x000a_"/>
    <s v=""/>
    <s v=""/>
    <x v="44"/>
  </r>
  <r>
    <x v="1"/>
    <x v="0"/>
    <s v="UQIN"/>
    <s v="Core T L/S"/>
    <x v="7"/>
    <s v="344H050B"/>
    <n v="2.8"/>
    <x v="0"/>
    <n v="86108738"/>
    <d v="2024-01-01T00:00:00"/>
    <n v="1210"/>
    <n v="3388"/>
    <x v="1"/>
    <x v="4"/>
    <s v=""/>
    <s v=""/>
    <s v=""/>
    <s v="_x000a_"/>
    <s v=""/>
    <s v=""/>
    <x v="4"/>
  </r>
  <r>
    <x v="1"/>
    <x v="0"/>
    <s v="UQAU"/>
    <s v="Core T L/S"/>
    <x v="7"/>
    <s v="344H064B"/>
    <n v="2.8"/>
    <x v="0"/>
    <n v="85851730"/>
    <d v="2023-09-01T00:00:00"/>
    <n v="1272"/>
    <n v="3562"/>
    <x v="0"/>
    <x v="12"/>
    <d v="2023-06-20T00:00:00"/>
    <s v="23/06/20"/>
    <d v="2023-06-20T00:00:00"/>
    <s v="23/06/20_x000a_"/>
    <d v="2023-07-11T00:00:00"/>
    <s v="23/07/11"/>
    <x v="51"/>
  </r>
  <r>
    <x v="0"/>
    <x v="1"/>
    <s v="UQEU"/>
    <s v="Sweat"/>
    <x v="6"/>
    <s v="343F107B"/>
    <n v="3.6"/>
    <x v="0"/>
    <n v="85413596"/>
    <d v="2023-06-01T00:00:00"/>
    <n v="1296"/>
    <n v="4666"/>
    <x v="2"/>
    <x v="7"/>
    <d v="2023-01-17T00:00:00"/>
    <s v=""/>
    <d v="2023-05-06T00:00:00"/>
    <s v="(23/05/02)_x000a_"/>
    <d v="2023-05-31T00:00:00"/>
    <s v="(23/05/30)"/>
    <x v="29"/>
  </r>
  <r>
    <x v="0"/>
    <x v="1"/>
    <s v="UQEU"/>
    <s v="Core T L/S"/>
    <x v="7"/>
    <s v="343F111C"/>
    <n v="2.6"/>
    <x v="0"/>
    <n v="84995724"/>
    <d v="2023-08-01T00:00:00"/>
    <n v="1300"/>
    <n v="3380"/>
    <x v="1"/>
    <x v="13"/>
    <d v="2023-01-31T00:00:00"/>
    <s v="23/01/24"/>
    <d v="2023-07-27T00:00:00"/>
    <s v="(23/08/01)_x000a_"/>
    <d v="2023-08-10T00:00:00"/>
    <s v="(23/08/10)"/>
    <x v="14"/>
  </r>
  <r>
    <x v="0"/>
    <x v="1"/>
    <s v="UQIN"/>
    <s v="Core T L/S"/>
    <x v="7"/>
    <s v="343F056A"/>
    <n v="2.6"/>
    <x v="0"/>
    <n v="85193999"/>
    <d v="2023-09-01T00:00:00"/>
    <n v="1300"/>
    <n v="3380"/>
    <x v="1"/>
    <x v="24"/>
    <d v="2023-05-19T00:00:00"/>
    <s v="(23/06/06)"/>
    <d v="2023-08-24T00:00:00"/>
    <s v="(23/08/22)_x000a_"/>
    <d v="2023-08-31T00:00:00"/>
    <s v="(23/08/31)"/>
    <x v="26"/>
  </r>
  <r>
    <x v="1"/>
    <x v="0"/>
    <s v="UQAU"/>
    <s v="Sweat"/>
    <x v="1"/>
    <s v="344H116A"/>
    <n v="5.3"/>
    <x v="0"/>
    <n v="85854292"/>
    <d v="2023-09-01T00:00:00"/>
    <n v="1300"/>
    <n v="6890"/>
    <x v="0"/>
    <x v="9"/>
    <s v=""/>
    <s v=""/>
    <s v=""/>
    <s v="_x000a_"/>
    <s v=""/>
    <s v=""/>
    <x v="71"/>
  </r>
  <r>
    <x v="0"/>
    <x v="1"/>
    <s v="UQMY"/>
    <s v="Core T L/S"/>
    <x v="19"/>
    <s v="343F060A"/>
    <n v="2.6"/>
    <x v="0"/>
    <n v="85136907"/>
    <d v="2023-09-01T00:00:00"/>
    <n v="1300"/>
    <n v="3380"/>
    <x v="1"/>
    <x v="44"/>
    <d v="2023-04-14T00:00:00"/>
    <s v="(23/05/30)"/>
    <d v="2023-08-08T00:00:00"/>
    <s v="(23/07/25)_x000a_"/>
    <d v="2023-09-12T00:00:00"/>
    <s v="(23/08/30)"/>
    <x v="107"/>
  </r>
  <r>
    <x v="0"/>
    <x v="1"/>
    <s v="FRPH"/>
    <s v="Sweat"/>
    <x v="11"/>
    <s v="343F106A"/>
    <n v="5.7"/>
    <x v="0"/>
    <n v="85397137"/>
    <d v="2023-09-01T00:00:00"/>
    <n v="1300"/>
    <n v="7410"/>
    <x v="2"/>
    <x v="104"/>
    <d v="2023-05-16T00:00:00"/>
    <s v="(23/05/30)"/>
    <d v="2023-07-18T00:00:00"/>
    <s v="(23/08/17)_x000a_"/>
    <d v="2023-08-06T00:00:00"/>
    <s v="(23/08/29)"/>
    <x v="108"/>
  </r>
  <r>
    <x v="1"/>
    <x v="0"/>
    <s v="UQSG"/>
    <s v="Core T L/S"/>
    <x v="15"/>
    <s v="244H014H"/>
    <n v="2.4"/>
    <x v="0"/>
    <n v="86251442"/>
    <d v="2024-01-01T00:00:00"/>
    <n v="1300"/>
    <n v="3120"/>
    <x v="1"/>
    <x v="105"/>
    <d v="2023-10-13T00:00:00"/>
    <s v=""/>
    <d v="2023-12-15T00:00:00"/>
    <s v="_x000a_"/>
    <d v="2024-01-05T00:00:00"/>
    <s v=""/>
    <x v="5"/>
  </r>
  <r>
    <x v="1"/>
    <x v="0"/>
    <s v="UQEU"/>
    <s v="Sweat"/>
    <x v="8"/>
    <s v="344H074F"/>
    <n v="4.5"/>
    <x v="0"/>
    <n v="86262048"/>
    <d v="2024-02-01T00:00:00"/>
    <n v="1300"/>
    <n v="5850"/>
    <x v="1"/>
    <x v="67"/>
    <s v=""/>
    <s v=""/>
    <s v=""/>
    <s v="_x000a_"/>
    <s v=""/>
    <s v=""/>
    <x v="18"/>
  </r>
  <r>
    <x v="1"/>
    <x v="0"/>
    <s v="UQAU"/>
    <s v="Sweat"/>
    <x v="8"/>
    <s v="344H074B"/>
    <n v="4.5"/>
    <x v="0"/>
    <n v="86253663"/>
    <d v="2024-02-01T00:00:00"/>
    <n v="1300"/>
    <n v="5850"/>
    <x v="1"/>
    <x v="49"/>
    <s v=""/>
    <s v=""/>
    <s v=""/>
    <s v="_x000a_"/>
    <s v=""/>
    <s v=""/>
    <x v="40"/>
  </r>
  <r>
    <x v="1"/>
    <x v="0"/>
    <s v="UQSG"/>
    <s v="Core T L/S"/>
    <x v="15"/>
    <s v="244H014G"/>
    <n v="2.4"/>
    <x v="1"/>
    <n v="86249410"/>
    <d v="2024-04-01T00:00:00"/>
    <n v="1300"/>
    <n v="3120"/>
    <x v="3"/>
    <x v="92"/>
    <d v="2024-01-26T00:00:00"/>
    <s v=""/>
    <s v=""/>
    <s v="_x000a_"/>
    <s v=""/>
    <s v=""/>
    <x v="109"/>
  </r>
  <r>
    <x v="1"/>
    <x v="0"/>
    <s v="UQIN"/>
    <s v="Polo"/>
    <x v="13"/>
    <s v="344N189A"/>
    <n v="2.8"/>
    <x v="0"/>
    <n v="86255224"/>
    <d v="2024-04-01T00:00:00"/>
    <n v="1300"/>
    <n v="3640"/>
    <x v="1"/>
    <x v="50"/>
    <s v=""/>
    <s v=""/>
    <s v=""/>
    <s v="_x000a_"/>
    <s v=""/>
    <s v=""/>
    <x v="53"/>
  </r>
  <r>
    <x v="1"/>
    <x v="0"/>
    <s v="UQIN"/>
    <s v="Core T S/S"/>
    <x v="3"/>
    <s v="344N183A"/>
    <n v="1.6"/>
    <x v="0"/>
    <n v="86195412"/>
    <d v="2024-04-01T00:00:00"/>
    <n v="1300"/>
    <n v="2080"/>
    <x v="1"/>
    <x v="106"/>
    <s v=""/>
    <s v=""/>
    <s v=""/>
    <s v="_x000a_"/>
    <s v=""/>
    <s v=""/>
    <x v="110"/>
  </r>
  <r>
    <x v="1"/>
    <x v="0"/>
    <s v="UQAU"/>
    <s v="Polo"/>
    <x v="2"/>
    <s v="344N273A"/>
    <n v="2.8"/>
    <x v="0"/>
    <n v="86237202"/>
    <d v="2024-09-01T00:00:00"/>
    <n v="1300"/>
    <n v="3640"/>
    <x v="1"/>
    <x v="107"/>
    <s v=""/>
    <s v=""/>
    <s v=""/>
    <s v="_x000a_"/>
    <s v=""/>
    <s v=""/>
    <x v="111"/>
  </r>
  <r>
    <x v="0"/>
    <x v="0"/>
    <s v="UQMY"/>
    <s v="UT"/>
    <x v="14"/>
    <s v="343N546F"/>
    <n v="1.6"/>
    <x v="0"/>
    <n v="85448729"/>
    <d v="2023-07-01T00:00:00"/>
    <n v="1344"/>
    <n v="2150"/>
    <x v="1"/>
    <x v="80"/>
    <s v=""/>
    <s v=""/>
    <d v="2023-06-16T00:00:00"/>
    <s v="23/06/13_x000a_"/>
    <d v="2023-06-26T00:00:00"/>
    <s v=""/>
    <x v="29"/>
  </r>
  <r>
    <x v="0"/>
    <x v="1"/>
    <s v="UQAU"/>
    <s v="Core T L/S"/>
    <x v="7"/>
    <s v="343F056A"/>
    <n v="2.6"/>
    <x v="0"/>
    <n v="84951087"/>
    <d v="2023-09-01T00:00:00"/>
    <n v="1350"/>
    <n v="3510"/>
    <x v="1"/>
    <x v="73"/>
    <d v="2023-05-19T00:00:00"/>
    <s v=""/>
    <d v="2023-08-10T00:00:00"/>
    <s v="(23/08/10)_x000a_"/>
    <d v="2023-08-22T00:00:00"/>
    <s v="(23/08/22)"/>
    <x v="104"/>
  </r>
  <r>
    <x v="1"/>
    <x v="0"/>
    <s v="UQIN"/>
    <s v="Sweat"/>
    <x v="11"/>
    <s v="344H072A"/>
    <n v="5.7"/>
    <x v="0"/>
    <n v="85973011"/>
    <d v="2023-10-01T00:00:00"/>
    <n v="1368"/>
    <n v="7798"/>
    <x v="0"/>
    <x v="12"/>
    <d v="2023-06-20T00:00:00"/>
    <s v=""/>
    <d v="2023-06-27T00:00:00"/>
    <s v="_x000a_"/>
    <d v="2023-07-25T00:00:00"/>
    <s v=""/>
    <x v="13"/>
  </r>
  <r>
    <x v="1"/>
    <x v="0"/>
    <s v="UQSG"/>
    <s v="Core T L/S"/>
    <x v="15"/>
    <s v="244H014H"/>
    <n v="2.4"/>
    <x v="0"/>
    <n v="86251439"/>
    <d v="2023-12-01T00:00:00"/>
    <n v="1400"/>
    <n v="3360"/>
    <x v="1"/>
    <x v="15"/>
    <d v="2023-09-01T00:00:00"/>
    <s v=""/>
    <d v="2023-11-10T00:00:00"/>
    <s v="_x000a_"/>
    <d v="2023-11-24T00:00:00"/>
    <s v=""/>
    <x v="112"/>
  </r>
  <r>
    <x v="1"/>
    <x v="0"/>
    <s v="UQAU"/>
    <s v="Core T L/S"/>
    <x v="7"/>
    <s v="344H064B"/>
    <n v="2.8"/>
    <x v="0"/>
    <n v="86180181"/>
    <d v="2024-02-01T00:00:00"/>
    <n v="1400"/>
    <n v="3920"/>
    <x v="1"/>
    <x v="40"/>
    <s v=""/>
    <s v=""/>
    <s v=""/>
    <s v="_x000a_"/>
    <s v=""/>
    <s v=""/>
    <x v="18"/>
  </r>
  <r>
    <x v="1"/>
    <x v="0"/>
    <s v="UQSG"/>
    <s v="Core T L/S"/>
    <x v="15"/>
    <s v="244H014H"/>
    <n v="2.4"/>
    <x v="0"/>
    <n v="86251445"/>
    <d v="2024-02-01T00:00:00"/>
    <n v="1400"/>
    <n v="3360"/>
    <x v="1"/>
    <x v="103"/>
    <d v="2023-12-01T00:00:00"/>
    <s v=""/>
    <d v="2024-02-02T00:00:00"/>
    <s v="_x000a_"/>
    <d v="2024-02-16T00:00:00"/>
    <s v=""/>
    <x v="54"/>
  </r>
  <r>
    <x v="1"/>
    <x v="0"/>
    <s v="UQSG"/>
    <s v="Core T L/S"/>
    <x v="15"/>
    <s v="244H014H"/>
    <n v="2.4"/>
    <x v="0"/>
    <n v="86251446"/>
    <d v="2024-03-01T00:00:00"/>
    <n v="1400"/>
    <n v="3360"/>
    <x v="1"/>
    <x v="30"/>
    <d v="2023-12-29T00:00:00"/>
    <s v=""/>
    <d v="2024-02-23T00:00:00"/>
    <s v="_x000a_"/>
    <d v="2024-03-01T00:00:00"/>
    <s v=""/>
    <x v="113"/>
  </r>
  <r>
    <x v="1"/>
    <x v="0"/>
    <s v="UQIN"/>
    <s v="Core T S/S"/>
    <x v="3"/>
    <s v="344N183A"/>
    <n v="1.6"/>
    <x v="1"/>
    <n v="86195405"/>
    <d v="2024-07-01T00:00:00"/>
    <n v="1400"/>
    <n v="2240"/>
    <x v="3"/>
    <x v="10"/>
    <s v=""/>
    <s v=""/>
    <s v=""/>
    <s v="_x000a_"/>
    <s v=""/>
    <s v=""/>
    <x v="11"/>
  </r>
  <r>
    <x v="1"/>
    <x v="0"/>
    <s v="UQAU"/>
    <s v="Polo"/>
    <x v="2"/>
    <s v="344N273A"/>
    <n v="2.8"/>
    <x v="0"/>
    <n v="86237203"/>
    <d v="2024-10-01T00:00:00"/>
    <n v="1400"/>
    <n v="3920"/>
    <x v="1"/>
    <x v="108"/>
    <s v=""/>
    <s v=""/>
    <s v=""/>
    <s v="_x000a_"/>
    <s v=""/>
    <s v=""/>
    <x v="114"/>
  </r>
  <r>
    <x v="0"/>
    <x v="1"/>
    <s v="UQEU"/>
    <s v="Sweat"/>
    <x v="8"/>
    <s v="343F102B"/>
    <n v="4.5"/>
    <x v="0"/>
    <n v="85527234"/>
    <d v="2023-08-01T00:00:00"/>
    <n v="1464"/>
    <n v="6588"/>
    <x v="3"/>
    <x v="83"/>
    <d v="2023-05-02T00:00:00"/>
    <s v=""/>
    <d v="2023-07-13T00:00:00"/>
    <s v="(23/07/18)_x000a_"/>
    <d v="2023-07-27T00:00:00"/>
    <s v="(23/07/29)"/>
    <x v="82"/>
  </r>
  <r>
    <x v="0"/>
    <x v="0"/>
    <s v="UQMY"/>
    <s v="UT"/>
    <x v="14"/>
    <s v="343N546E"/>
    <n v="1.6"/>
    <x v="0"/>
    <n v="85448726"/>
    <d v="2023-07-01T00:00:00"/>
    <n v="1472"/>
    <n v="2355"/>
    <x v="1"/>
    <x v="80"/>
    <s v=""/>
    <s v=""/>
    <d v="2023-06-16T00:00:00"/>
    <s v="23/06/13_x000a_"/>
    <d v="2023-06-26T00:00:00"/>
    <s v=""/>
    <x v="29"/>
  </r>
  <r>
    <x v="0"/>
    <x v="1"/>
    <s v="UQIN"/>
    <s v="Core T L/S"/>
    <x v="7"/>
    <s v="343F111A"/>
    <n v="2.6"/>
    <x v="0"/>
    <n v="85187361"/>
    <d v="2023-04-01T00:00:00"/>
    <n v="1476"/>
    <n v="3838"/>
    <x v="2"/>
    <x v="11"/>
    <d v="2023-01-31T00:00:00"/>
    <s v=""/>
    <d v="2023-02-03T00:00:00"/>
    <s v="23/02/03_x000a_"/>
    <d v="2023-02-03T00:00:00"/>
    <s v="23/02/03"/>
    <x v="12"/>
  </r>
  <r>
    <x v="1"/>
    <x v="0"/>
    <s v="UQEU"/>
    <s v="Sweat"/>
    <x v="8"/>
    <s v="344H074G"/>
    <n v="4.5"/>
    <x v="0"/>
    <n v="85913143"/>
    <d v="2023-09-01T00:00:00"/>
    <n v="1496"/>
    <n v="6732"/>
    <x v="0"/>
    <x v="12"/>
    <d v="2023-06-20T00:00:00"/>
    <s v=""/>
    <d v="2023-06-27T00:00:00"/>
    <s v="_x000a_"/>
    <d v="2023-07-04T00:00:00"/>
    <s v="(23/07/04)"/>
    <x v="115"/>
  </r>
  <r>
    <x v="1"/>
    <x v="0"/>
    <s v="UQEU"/>
    <s v="Sweat"/>
    <x v="1"/>
    <s v="344H073A"/>
    <n v="5.3"/>
    <x v="0"/>
    <n v="85633883"/>
    <d v="2023-07-01T00:00:00"/>
    <n v="1498"/>
    <n v="7939"/>
    <x v="0"/>
    <x v="12"/>
    <s v=""/>
    <s v=""/>
    <s v=""/>
    <s v="_x000a_"/>
    <d v="2023-07-11T00:00:00"/>
    <s v="(23/07/04)"/>
    <x v="115"/>
  </r>
  <r>
    <x v="0"/>
    <x v="1"/>
    <s v="UQEU"/>
    <s v="Sweat"/>
    <x v="8"/>
    <s v="343F102B"/>
    <n v="4.5"/>
    <x v="0"/>
    <n v="85527233"/>
    <d v="2023-08-01T00:00:00"/>
    <n v="1500"/>
    <n v="6750"/>
    <x v="3"/>
    <x v="109"/>
    <d v="2023-05-02T00:00:00"/>
    <s v=""/>
    <d v="2023-07-20T00:00:00"/>
    <s v="(23/07/13)_x000a_"/>
    <d v="2023-07-27T00:00:00"/>
    <s v="(23/07/27)"/>
    <x v="116"/>
  </r>
  <r>
    <x v="0"/>
    <x v="1"/>
    <s v="UQMY"/>
    <s v="Core T L/S"/>
    <x v="15"/>
    <s v="243F010H"/>
    <n v="2.4"/>
    <x v="0"/>
    <n v="85170003"/>
    <d v="2023-08-01T00:00:00"/>
    <n v="1500"/>
    <n v="3600"/>
    <x v="1"/>
    <x v="43"/>
    <d v="2023-07-07T00:00:00"/>
    <s v="23/07/07"/>
    <d v="2023-08-04T00:00:00"/>
    <s v="(23/08/04)_x000a_"/>
    <d v="2023-08-14T00:00:00"/>
    <s v="(23/08/14)"/>
    <x v="95"/>
  </r>
  <r>
    <x v="0"/>
    <x v="1"/>
    <s v="UQSG"/>
    <s v="Core T L/S"/>
    <x v="24"/>
    <s v="343F108B"/>
    <n v="1.8"/>
    <x v="0"/>
    <n v="85654623"/>
    <d v="2023-08-01T00:00:00"/>
    <n v="1500"/>
    <n v="2700"/>
    <x v="1"/>
    <x v="6"/>
    <d v="2023-06-06T00:00:00"/>
    <s v=""/>
    <d v="2023-08-03T00:00:00"/>
    <s v="23/08/03_x000a_"/>
    <d v="2023-08-14T00:00:00"/>
    <s v="(23/08/15)"/>
    <x v="95"/>
  </r>
  <r>
    <x v="0"/>
    <x v="1"/>
    <s v="UQAU"/>
    <s v="Sweat"/>
    <x v="8"/>
    <s v="343F103B"/>
    <n v="4.5"/>
    <x v="0"/>
    <n v="85468669"/>
    <d v="2023-09-01T00:00:00"/>
    <n v="1500"/>
    <n v="6750"/>
    <x v="3"/>
    <x v="110"/>
    <d v="2023-04-28T00:00:00"/>
    <s v=""/>
    <d v="2023-08-08T00:00:00"/>
    <s v="(23/08/08)_x000a_"/>
    <d v="2023-08-17T00:00:00"/>
    <s v="(23/08/17)"/>
    <x v="117"/>
  </r>
  <r>
    <x v="0"/>
    <x v="1"/>
    <s v="UQAU"/>
    <s v="Sweat"/>
    <x v="11"/>
    <s v="343F106B"/>
    <n v="5.7"/>
    <x v="0"/>
    <n v="85136962"/>
    <d v="2023-08-01T00:00:00"/>
    <n v="1500"/>
    <n v="8550"/>
    <x v="1"/>
    <x v="110"/>
    <d v="2023-04-14T00:00:00"/>
    <s v="(23/05/09)"/>
    <d v="2023-08-03T00:00:00"/>
    <s v="(23/08/08)_x000a_"/>
    <d v="2023-08-17T00:00:00"/>
    <s v="(23/08/17)"/>
    <x v="117"/>
  </r>
  <r>
    <x v="0"/>
    <x v="1"/>
    <s v="UQAU"/>
    <s v="Core T L/S"/>
    <x v="7"/>
    <s v="343F056C"/>
    <n v="2.6"/>
    <x v="0"/>
    <n v="85651276"/>
    <d v="2023-08-01T00:00:00"/>
    <n v="1500"/>
    <n v="3900"/>
    <x v="1"/>
    <x v="110"/>
    <d v="2023-06-09T00:00:00"/>
    <s v=""/>
    <d v="2023-08-08T00:00:00"/>
    <s v="(23/08/08)_x000a_"/>
    <d v="2023-08-17T00:00:00"/>
    <s v="(23/08/17)"/>
    <x v="117"/>
  </r>
  <r>
    <x v="0"/>
    <x v="1"/>
    <s v="UQSG"/>
    <s v="Sweat"/>
    <x v="20"/>
    <s v="343F105A"/>
    <n v="5.3"/>
    <x v="0"/>
    <n v="85461062"/>
    <d v="2023-08-01T00:00:00"/>
    <n v="1500"/>
    <n v="7950"/>
    <x v="1"/>
    <x v="111"/>
    <d v="2023-04-25T00:00:00"/>
    <s v="(23/04/18)"/>
    <d v="2023-08-10T00:00:00"/>
    <s v="(23/08/08)_x000a_"/>
    <d v="2023-08-17T00:00:00"/>
    <s v="(23/08/17)"/>
    <x v="118"/>
  </r>
  <r>
    <x v="0"/>
    <x v="1"/>
    <s v="UQEU"/>
    <s v="Core T L/S"/>
    <x v="7"/>
    <s v="343F056A"/>
    <n v="2.6"/>
    <x v="0"/>
    <n v="84976475"/>
    <d v="2023-08-01T00:00:00"/>
    <n v="1500"/>
    <n v="3900"/>
    <x v="1"/>
    <x v="44"/>
    <d v="2023-05-19T00:00:00"/>
    <s v="(23/05/23)"/>
    <d v="2023-08-14T00:00:00"/>
    <s v="(23/08/15)_x000a_"/>
    <d v="2023-08-24T00:00:00"/>
    <s v="(23/08/24)"/>
    <x v="19"/>
  </r>
  <r>
    <x v="0"/>
    <x v="1"/>
    <s v="UQAU"/>
    <s v="Sweat"/>
    <x v="8"/>
    <s v="343F103B"/>
    <n v="4.5"/>
    <x v="0"/>
    <n v="85654114"/>
    <d v="2023-10-01T00:00:00"/>
    <n v="1500"/>
    <n v="6750"/>
    <x v="1"/>
    <x v="112"/>
    <d v="2023-06-30T00:00:00"/>
    <s v=""/>
    <d v="2023-08-31T00:00:00"/>
    <s v="(23/09/05)_x000a_"/>
    <d v="2023-09-14T00:00:00"/>
    <s v="(23/09/14)"/>
    <x v="64"/>
  </r>
  <r>
    <x v="1"/>
    <x v="0"/>
    <s v="UQEU"/>
    <s v="Sweat"/>
    <x v="8"/>
    <s v="344H074F"/>
    <n v="4.5"/>
    <x v="0"/>
    <n v="86233426"/>
    <d v="2023-11-01T00:00:00"/>
    <n v="1500"/>
    <n v="6750"/>
    <x v="2"/>
    <x v="22"/>
    <s v=""/>
    <s v=""/>
    <s v=""/>
    <s v="_x000a_"/>
    <s v=""/>
    <s v=""/>
    <x v="90"/>
  </r>
  <r>
    <x v="1"/>
    <x v="0"/>
    <s v="UQIN"/>
    <s v="Sweat"/>
    <x v="22"/>
    <s v="344H124B"/>
    <n v="4.5"/>
    <x v="0"/>
    <n v="86226772"/>
    <d v="2023-10-01T00:00:00"/>
    <n v="1500"/>
    <n v="6750"/>
    <x v="0"/>
    <x v="9"/>
    <s v=""/>
    <s v=""/>
    <s v=""/>
    <s v="_x000a_"/>
    <s v=""/>
    <s v=""/>
    <x v="10"/>
  </r>
  <r>
    <x v="1"/>
    <x v="0"/>
    <s v="UQIN"/>
    <s v="Polo"/>
    <x v="2"/>
    <s v="344N273A"/>
    <n v="2.8"/>
    <x v="0"/>
    <n v="86210606"/>
    <d v="2023-11-01T00:00:00"/>
    <n v="1500"/>
    <n v="4200"/>
    <x v="2"/>
    <x v="22"/>
    <s v=""/>
    <s v=""/>
    <s v=""/>
    <s v="_x000a_"/>
    <s v=""/>
    <s v=""/>
    <x v="23"/>
  </r>
  <r>
    <x v="1"/>
    <x v="0"/>
    <s v="UQIN"/>
    <s v="Sweat"/>
    <x v="22"/>
    <s v="344H124A"/>
    <n v="4.5"/>
    <x v="0"/>
    <n v="86125905"/>
    <d v="2023-12-01T00:00:00"/>
    <n v="1500"/>
    <n v="6750"/>
    <x v="2"/>
    <x v="113"/>
    <s v=""/>
    <s v=""/>
    <s v=""/>
    <s v="_x000a_"/>
    <s v=""/>
    <s v=""/>
    <x v="74"/>
  </r>
  <r>
    <x v="1"/>
    <x v="0"/>
    <s v="UQEU"/>
    <s v="Sweat"/>
    <x v="8"/>
    <s v="344H074F"/>
    <n v="4.5"/>
    <x v="0"/>
    <n v="86212546"/>
    <d v="2023-12-01T00:00:00"/>
    <n v="1500"/>
    <n v="6750"/>
    <x v="1"/>
    <x v="114"/>
    <s v=""/>
    <s v=""/>
    <s v=""/>
    <s v="_x000a_"/>
    <s v=""/>
    <s v=""/>
    <x v="50"/>
  </r>
  <r>
    <x v="1"/>
    <x v="0"/>
    <s v="UQEU"/>
    <s v="Sweat"/>
    <x v="8"/>
    <s v="344H074F"/>
    <n v="4.5"/>
    <x v="0"/>
    <n v="86212545"/>
    <d v="2024-01-01T00:00:00"/>
    <n v="1500"/>
    <n v="6750"/>
    <x v="1"/>
    <x v="115"/>
    <s v=""/>
    <s v=""/>
    <s v=""/>
    <s v="_x000a_"/>
    <s v=""/>
    <s v=""/>
    <x v="106"/>
  </r>
  <r>
    <x v="1"/>
    <x v="0"/>
    <s v="UQSG"/>
    <s v="Core T L/S"/>
    <x v="15"/>
    <s v="244H014H"/>
    <n v="2.4"/>
    <x v="0"/>
    <n v="86251443"/>
    <d v="2024-01-01T00:00:00"/>
    <n v="1500"/>
    <n v="3600"/>
    <x v="1"/>
    <x v="57"/>
    <d v="2023-11-10T00:00:00"/>
    <s v=""/>
    <d v="2024-01-12T00:00:00"/>
    <s v="_x000a_"/>
    <d v="2024-01-19T00:00:00"/>
    <s v=""/>
    <x v="119"/>
  </r>
  <r>
    <x v="1"/>
    <x v="0"/>
    <s v="UQIN"/>
    <s v="Polo"/>
    <x v="17"/>
    <s v="344N174B"/>
    <n v="2.8"/>
    <x v="0"/>
    <n v="86197928"/>
    <d v="2024-01-01T00:00:00"/>
    <n v="1500"/>
    <n v="4200"/>
    <x v="1"/>
    <x v="116"/>
    <s v=""/>
    <s v=""/>
    <s v=""/>
    <s v="_x000a_"/>
    <s v=""/>
    <s v=""/>
    <x v="46"/>
  </r>
  <r>
    <x v="1"/>
    <x v="0"/>
    <s v="UQIN"/>
    <s v="Polo"/>
    <x v="2"/>
    <s v="344N273A"/>
    <n v="2.8"/>
    <x v="0"/>
    <n v="86183458"/>
    <d v="2024-01-01T00:00:00"/>
    <n v="1500"/>
    <n v="4200"/>
    <x v="1"/>
    <x v="116"/>
    <s v=""/>
    <s v=""/>
    <s v=""/>
    <s v="_x000a_"/>
    <s v=""/>
    <s v=""/>
    <x v="46"/>
  </r>
  <r>
    <x v="1"/>
    <x v="0"/>
    <s v="UQIN"/>
    <s v="Polo"/>
    <x v="2"/>
    <s v="344N273A"/>
    <n v="2.8"/>
    <x v="0"/>
    <n v="86183456"/>
    <d v="2024-02-01T00:00:00"/>
    <n v="1500"/>
    <n v="4200"/>
    <x v="1"/>
    <x v="36"/>
    <s v=""/>
    <s v=""/>
    <s v=""/>
    <s v="_x000a_"/>
    <s v=""/>
    <s v=""/>
    <x v="40"/>
  </r>
  <r>
    <x v="1"/>
    <x v="0"/>
    <s v="UQAU"/>
    <s v="Sweat"/>
    <x v="8"/>
    <s v="344H074A"/>
    <n v="4.5"/>
    <x v="0"/>
    <n v="86254994"/>
    <d v="2024-03-01T00:00:00"/>
    <n v="1500"/>
    <n v="6750"/>
    <x v="1"/>
    <x v="48"/>
    <s v=""/>
    <s v=""/>
    <s v=""/>
    <s v="_x000a_"/>
    <s v=""/>
    <s v=""/>
    <x v="22"/>
  </r>
  <r>
    <x v="1"/>
    <x v="0"/>
    <s v="UQAU"/>
    <s v="Sweat"/>
    <x v="8"/>
    <s v="344H074B"/>
    <n v="4.5"/>
    <x v="0"/>
    <n v="86253665"/>
    <d v="2024-03-01T00:00:00"/>
    <n v="1500"/>
    <n v="6750"/>
    <x v="4"/>
    <x v="117"/>
    <s v=""/>
    <s v=""/>
    <s v=""/>
    <s v="_x000a_"/>
    <s v=""/>
    <s v=""/>
    <x v="73"/>
  </r>
  <r>
    <x v="1"/>
    <x v="0"/>
    <s v="UQIN"/>
    <s v="Polo"/>
    <x v="2"/>
    <s v="344N273A"/>
    <n v="2.8"/>
    <x v="0"/>
    <n v="86183454"/>
    <d v="2024-03-01T00:00:00"/>
    <n v="1500"/>
    <n v="4200"/>
    <x v="1"/>
    <x v="74"/>
    <s v=""/>
    <s v=""/>
    <s v=""/>
    <s v="_x000a_"/>
    <s v=""/>
    <s v=""/>
    <x v="73"/>
  </r>
  <r>
    <x v="1"/>
    <x v="0"/>
    <s v="UQIN"/>
    <s v="Polo"/>
    <x v="17"/>
    <s v="344N174B"/>
    <n v="2.8"/>
    <x v="0"/>
    <n v="86197923"/>
    <d v="2024-04-01T00:00:00"/>
    <n v="1500"/>
    <n v="4200"/>
    <x v="1"/>
    <x v="97"/>
    <s v=""/>
    <s v=""/>
    <s v=""/>
    <s v="_x000a_"/>
    <s v=""/>
    <s v=""/>
    <x v="100"/>
  </r>
  <r>
    <x v="1"/>
    <x v="0"/>
    <s v="UQIN"/>
    <s v="Polo"/>
    <x v="4"/>
    <s v="344N271A"/>
    <n v="2.8"/>
    <x v="0"/>
    <n v="86233406"/>
    <d v="2024-05-01T00:00:00"/>
    <n v="1500"/>
    <n v="4200"/>
    <x v="1"/>
    <x v="93"/>
    <s v=""/>
    <s v=""/>
    <s v=""/>
    <s v="_x000a_"/>
    <s v=""/>
    <s v=""/>
    <x v="94"/>
  </r>
  <r>
    <x v="1"/>
    <x v="0"/>
    <s v="UQAU"/>
    <s v="Polo"/>
    <x v="4"/>
    <s v="344N271A"/>
    <n v="2.8"/>
    <x v="0"/>
    <n v="86115403"/>
    <d v="2024-07-01T00:00:00"/>
    <n v="1500"/>
    <n v="4200"/>
    <x v="2"/>
    <x v="53"/>
    <s v=""/>
    <s v=""/>
    <s v=""/>
    <s v="_x000a_"/>
    <s v=""/>
    <s v=""/>
    <x v="56"/>
  </r>
  <r>
    <x v="0"/>
    <x v="1"/>
    <s v="UQSG"/>
    <s v="Core T L/S"/>
    <x v="25"/>
    <s v="343F062A"/>
    <n v="4.3"/>
    <x v="0"/>
    <n v="85187351"/>
    <d v="2023-07-01T00:00:00"/>
    <n v="1504"/>
    <n v="6467"/>
    <x v="2"/>
    <x v="81"/>
    <d v="2023-03-23T00:00:00"/>
    <s v="23/03/23"/>
    <d v="2023-04-25T00:00:00"/>
    <s v="(23/05/30)_x000a_"/>
    <d v="2023-06-20T00:00:00"/>
    <s v="(23/08/01)"/>
    <x v="79"/>
  </r>
  <r>
    <x v="0"/>
    <x v="1"/>
    <s v="UQSG"/>
    <s v="Core T L/S"/>
    <x v="25"/>
    <s v="343F114A"/>
    <n v="4.3"/>
    <x v="0"/>
    <n v="85514728"/>
    <d v="2023-07-01T00:00:00"/>
    <n v="1504"/>
    <n v="6467"/>
    <x v="2"/>
    <x v="81"/>
    <d v="2023-05-16T00:00:00"/>
    <s v=""/>
    <d v="2023-05-16T00:00:00"/>
    <s v="_x000a_"/>
    <d v="2023-06-20T00:00:00"/>
    <s v=""/>
    <x v="79"/>
  </r>
  <r>
    <x v="0"/>
    <x v="1"/>
    <s v="FRPH"/>
    <s v="Core T L/S"/>
    <x v="25"/>
    <s v="343F062A"/>
    <n v="4.3"/>
    <x v="0"/>
    <n v="85174511"/>
    <d v="2023-04-01T00:00:00"/>
    <n v="1512"/>
    <n v="6502"/>
    <x v="2"/>
    <x v="14"/>
    <d v="2023-01-10T00:00:00"/>
    <s v=""/>
    <d v="2023-01-31T00:00:00"/>
    <s v="23/01/31_x000a_"/>
    <d v="2023-02-28T00:00:00"/>
    <s v="23/02/28"/>
    <x v="101"/>
  </r>
  <r>
    <x v="0"/>
    <x v="1"/>
    <s v="UQEU"/>
    <s v="Sweat"/>
    <x v="8"/>
    <s v="343F102B"/>
    <n v="4.5"/>
    <x v="0"/>
    <n v="85435571"/>
    <d v="2023-06-01T00:00:00"/>
    <n v="1512"/>
    <n v="6804"/>
    <x v="0"/>
    <x v="118"/>
    <d v="2023-03-31T00:00:00"/>
    <s v=""/>
    <d v="2023-05-16T00:00:00"/>
    <s v="(23/05/09)_x000a_"/>
    <d v="2023-05-23T00:00:00"/>
    <s v="(23/05/16)"/>
    <x v="120"/>
  </r>
  <r>
    <x v="0"/>
    <x v="1"/>
    <s v="UQMY"/>
    <s v="Core T L/S"/>
    <x v="24"/>
    <s v="343F108B"/>
    <n v="1.8"/>
    <x v="0"/>
    <n v="85136923"/>
    <d v="2023-08-01T00:00:00"/>
    <n v="1512"/>
    <n v="2722"/>
    <x v="2"/>
    <x v="24"/>
    <d v="2023-01-17T00:00:00"/>
    <s v="(23/01/10)"/>
    <d v="2023-06-22T00:00:00"/>
    <s v="23/06/22_x000a_"/>
    <d v="2023-07-25T00:00:00"/>
    <s v="(23/07/18)"/>
    <x v="85"/>
  </r>
  <r>
    <x v="0"/>
    <x v="1"/>
    <s v="UQMY"/>
    <s v="Core T L/S"/>
    <x v="25"/>
    <s v="343F114A"/>
    <n v="4.3"/>
    <x v="0"/>
    <n v="85091921"/>
    <d v="2023-05-01T00:00:00"/>
    <n v="1520"/>
    <n v="6536"/>
    <x v="2"/>
    <x v="7"/>
    <d v="2023-01-10T00:00:00"/>
    <s v="(23/01/10)"/>
    <d v="2023-02-21T00:00:00"/>
    <s v="23/01/24_x000a_"/>
    <d v="2023-02-28T00:00:00"/>
    <s v="23/02/07"/>
    <x v="96"/>
  </r>
  <r>
    <x v="0"/>
    <x v="1"/>
    <s v="UQEU"/>
    <s v="Sweat"/>
    <x v="20"/>
    <s v="343F105A"/>
    <n v="5.3"/>
    <x v="0"/>
    <n v="85136963"/>
    <d v="2023-04-01T00:00:00"/>
    <n v="1524"/>
    <n v="8077"/>
    <x v="2"/>
    <x v="7"/>
    <d v="2023-01-10T00:00:00"/>
    <s v=""/>
    <d v="2023-04-11T00:00:00"/>
    <s v="_x000a_"/>
    <d v="2023-03-28T00:00:00"/>
    <s v=""/>
    <x v="29"/>
  </r>
  <r>
    <x v="0"/>
    <x v="1"/>
    <s v="UQMY"/>
    <s v="Core T L/S"/>
    <x v="15"/>
    <s v="243F010I"/>
    <n v="2.4"/>
    <x v="0"/>
    <n v="85220632"/>
    <d v="2023-08-01T00:00:00"/>
    <n v="1524"/>
    <n v="3658"/>
    <x v="1"/>
    <x v="72"/>
    <d v="2023-05-26T00:00:00"/>
    <s v="(23/05/12)"/>
    <d v="2023-07-19T00:00:00"/>
    <s v="23/06/14_x000a_"/>
    <d v="2023-07-28T00:00:00"/>
    <s v="23/07/28"/>
    <x v="82"/>
  </r>
  <r>
    <x v="0"/>
    <x v="1"/>
    <s v="UQIN"/>
    <s v="Fleece"/>
    <x v="26"/>
    <s v="343F242A"/>
    <n v="5"/>
    <x v="0"/>
    <n v="85153874"/>
    <d v="2023-08-01T00:00:00"/>
    <n v="1524"/>
    <n v="7620"/>
    <x v="2"/>
    <x v="43"/>
    <d v="2023-01-31T00:00:00"/>
    <s v="23/01/24"/>
    <d v="2023-05-16T00:00:00"/>
    <s v="23/05/16_x000a_"/>
    <d v="2023-07-18T00:00:00"/>
    <s v="(23/09/05)"/>
    <x v="47"/>
  </r>
  <r>
    <x v="0"/>
    <x v="1"/>
    <s v="FRPH"/>
    <s v="Sweat"/>
    <x v="11"/>
    <s v="343F106A"/>
    <n v="5.7"/>
    <x v="0"/>
    <n v="85397136"/>
    <d v="2023-08-01T00:00:00"/>
    <n v="1556"/>
    <n v="8869"/>
    <x v="2"/>
    <x v="43"/>
    <d v="2023-04-25T00:00:00"/>
    <s v="(23/04/18)"/>
    <d v="2023-05-23T00:00:00"/>
    <s v="23/06/06_x000a_"/>
    <d v="2023-06-29T00:00:00"/>
    <s v="(23/06/27)"/>
    <x v="82"/>
  </r>
  <r>
    <x v="1"/>
    <x v="0"/>
    <s v="UQIN"/>
    <s v="Core T S/S"/>
    <x v="3"/>
    <s v="344N183B"/>
    <n v="1.6"/>
    <x v="0"/>
    <n v="86194979"/>
    <d v="2024-04-01T00:00:00"/>
    <n v="1560"/>
    <n v="2496"/>
    <x v="1"/>
    <x v="106"/>
    <s v=""/>
    <s v=""/>
    <s v=""/>
    <s v="_x000a_"/>
    <s v=""/>
    <s v=""/>
    <x v="110"/>
  </r>
  <r>
    <x v="0"/>
    <x v="1"/>
    <s v="UQMY"/>
    <s v="Core T L/S"/>
    <x v="24"/>
    <s v="343F108B"/>
    <n v="1.8"/>
    <x v="0"/>
    <n v="85410890"/>
    <d v="2023-09-01T00:00:00"/>
    <n v="1600"/>
    <n v="2880"/>
    <x v="2"/>
    <x v="44"/>
    <d v="2023-05-16T00:00:00"/>
    <s v="(23/05/23)"/>
    <d v="2023-07-20T00:00:00"/>
    <s v="23/07/25_x000a_"/>
    <d v="2023-08-17T00:00:00"/>
    <s v="(23/08/15)"/>
    <x v="107"/>
  </r>
  <r>
    <x v="0"/>
    <x v="1"/>
    <s v="UQAU"/>
    <s v="Core T L/S"/>
    <x v="7"/>
    <s v="343F111C"/>
    <n v="2.6"/>
    <x v="0"/>
    <n v="85654882"/>
    <d v="2023-09-01T00:00:00"/>
    <n v="1600"/>
    <n v="4160"/>
    <x v="1"/>
    <x v="119"/>
    <d v="2023-07-25T00:00:00"/>
    <s v=""/>
    <d v="2023-09-11T00:00:00"/>
    <s v="(23/09/12)_x000a_"/>
    <d v="2023-09-21T00:00:00"/>
    <s v="(23/09/21)"/>
    <x v="121"/>
  </r>
  <r>
    <x v="1"/>
    <x v="0"/>
    <s v="UQIN"/>
    <s v="Core T S/S"/>
    <x v="3"/>
    <s v="344N183A"/>
    <n v="1.6"/>
    <x v="0"/>
    <n v="86195411"/>
    <d v="2024-04-01T00:00:00"/>
    <n v="1600"/>
    <n v="2560"/>
    <x v="1"/>
    <x v="97"/>
    <s v=""/>
    <s v=""/>
    <s v=""/>
    <s v="_x000a_"/>
    <s v=""/>
    <s v=""/>
    <x v="100"/>
  </r>
  <r>
    <x v="1"/>
    <x v="0"/>
    <s v="UQIN"/>
    <s v="Core T S/S"/>
    <x v="3"/>
    <s v="344N183A"/>
    <n v="1.6"/>
    <x v="0"/>
    <n v="86195409"/>
    <d v="2024-05-01T00:00:00"/>
    <n v="1600"/>
    <n v="2560"/>
    <x v="1"/>
    <x v="120"/>
    <s v=""/>
    <s v=""/>
    <s v=""/>
    <s v="_x000a_"/>
    <s v=""/>
    <s v=""/>
    <x v="122"/>
  </r>
  <r>
    <x v="1"/>
    <x v="0"/>
    <s v="UQIN"/>
    <s v="Core T S/S"/>
    <x v="3"/>
    <s v="344N183A"/>
    <n v="1.6"/>
    <x v="0"/>
    <n v="86195408"/>
    <d v="2024-06-01T00:00:00"/>
    <n v="1600"/>
    <n v="2560"/>
    <x v="1"/>
    <x v="37"/>
    <s v=""/>
    <s v=""/>
    <s v=""/>
    <s v="_x000a_"/>
    <s v=""/>
    <s v=""/>
    <x v="42"/>
  </r>
  <r>
    <x v="1"/>
    <x v="0"/>
    <s v="UQIN"/>
    <s v="Core T S/S"/>
    <x v="3"/>
    <s v="344N183B"/>
    <n v="1.6"/>
    <x v="0"/>
    <n v="86194975"/>
    <d v="2024-06-01T00:00:00"/>
    <n v="1600"/>
    <n v="2560"/>
    <x v="1"/>
    <x v="37"/>
    <s v=""/>
    <s v=""/>
    <s v=""/>
    <s v="_x000a_"/>
    <s v=""/>
    <s v=""/>
    <x v="42"/>
  </r>
  <r>
    <x v="0"/>
    <x v="1"/>
    <s v="UQMY"/>
    <s v="Core T L/S"/>
    <x v="15"/>
    <s v="243F010I"/>
    <n v="2.4"/>
    <x v="0"/>
    <n v="85412166"/>
    <d v="2023-08-01T00:00:00"/>
    <n v="1700"/>
    <n v="4080"/>
    <x v="1"/>
    <x v="43"/>
    <d v="2023-06-06T00:00:00"/>
    <s v="(23/05/26)"/>
    <d v="2023-08-04T00:00:00"/>
    <s v="(23/08/04)_x000a_"/>
    <d v="2023-08-14T00:00:00"/>
    <s v="(23/08/14)"/>
    <x v="95"/>
  </r>
  <r>
    <x v="0"/>
    <x v="1"/>
    <s v="UQIN"/>
    <s v="Core T L/S"/>
    <x v="15"/>
    <s v="243F010H"/>
    <n v="2.4"/>
    <x v="1"/>
    <n v="85169976"/>
    <d v="2023-09-01T00:00:00"/>
    <n v="1700"/>
    <n v="4080"/>
    <x v="3"/>
    <x v="31"/>
    <d v="2023-08-11T00:00:00"/>
    <s v=""/>
    <s v=""/>
    <s v="_x000a_"/>
    <s v=""/>
    <s v=""/>
    <x v="34"/>
  </r>
  <r>
    <x v="1"/>
    <x v="0"/>
    <s v="UQIN"/>
    <s v="Core T L/S"/>
    <x v="7"/>
    <s v="344H050A"/>
    <n v="2.8"/>
    <x v="0"/>
    <n v="85802276"/>
    <d v="2023-12-01T00:00:00"/>
    <n v="1700"/>
    <n v="4760"/>
    <x v="1"/>
    <x v="65"/>
    <d v="2023-06-20T00:00:00"/>
    <s v=""/>
    <s v=""/>
    <s v="23/07/25_x000a_"/>
    <s v=""/>
    <s v="(23/08/01)"/>
    <x v="68"/>
  </r>
  <r>
    <x v="1"/>
    <x v="0"/>
    <s v="UQSG"/>
    <s v="Core T L/S"/>
    <x v="15"/>
    <s v="244H014H"/>
    <n v="2.4"/>
    <x v="0"/>
    <n v="86251444"/>
    <d v="2024-02-01T00:00:00"/>
    <n v="1700"/>
    <n v="4080"/>
    <x v="1"/>
    <x v="51"/>
    <d v="2023-11-10T00:00:00"/>
    <s v=""/>
    <d v="2024-01-12T00:00:00"/>
    <s v="_x000a_"/>
    <d v="2024-02-02T00:00:00"/>
    <s v=""/>
    <x v="24"/>
  </r>
  <r>
    <x v="1"/>
    <x v="0"/>
    <s v="UQIN"/>
    <s v="Core T S/S"/>
    <x v="3"/>
    <s v="344N183B"/>
    <n v="1.6"/>
    <x v="0"/>
    <n v="86194977"/>
    <d v="2024-05-01T00:00:00"/>
    <n v="1700"/>
    <n v="2720"/>
    <x v="1"/>
    <x v="26"/>
    <s v=""/>
    <s v=""/>
    <s v=""/>
    <s v="_x000a_"/>
    <s v=""/>
    <s v=""/>
    <x v="28"/>
  </r>
  <r>
    <x v="0"/>
    <x v="1"/>
    <s v="UQIN"/>
    <s v="Fleece"/>
    <x v="26"/>
    <s v="343F242A"/>
    <n v="5"/>
    <x v="0"/>
    <n v="85153876"/>
    <d v="2023-09-01T00:00:00"/>
    <n v="1720"/>
    <n v="8600"/>
    <x v="2"/>
    <x v="44"/>
    <d v="2023-01-31T00:00:00"/>
    <s v="23/01/24"/>
    <d v="2023-06-13T00:00:00"/>
    <s v="_x000a_"/>
    <d v="2023-08-14T00:00:00"/>
    <s v=""/>
    <x v="48"/>
  </r>
  <r>
    <x v="0"/>
    <x v="1"/>
    <s v="UQAU"/>
    <s v="Core T L/S"/>
    <x v="7"/>
    <s v="343F111C"/>
    <n v="2.6"/>
    <x v="0"/>
    <n v="85349729"/>
    <d v="2023-07-01T00:00:00"/>
    <n v="1740"/>
    <n v="4524"/>
    <x v="3"/>
    <x v="121"/>
    <d v="2023-05-31T00:00:00"/>
    <s v="23/05/31"/>
    <d v="2023-06-27T00:00:00"/>
    <s v="_x000a_"/>
    <d v="2023-07-20T00:00:00"/>
    <s v=""/>
    <x v="123"/>
  </r>
  <r>
    <x v="0"/>
    <x v="1"/>
    <s v="UQEU"/>
    <s v="Sweat"/>
    <x v="11"/>
    <s v="343F106A"/>
    <n v="5.7"/>
    <x v="0"/>
    <n v="85527235"/>
    <d v="2023-07-01T00:00:00"/>
    <n v="1748"/>
    <n v="9964"/>
    <x v="3"/>
    <x v="122"/>
    <d v="2023-06-06T00:00:00"/>
    <s v=""/>
    <d v="2023-07-06T00:00:00"/>
    <s v="(23/07/06)_x000a_"/>
    <d v="2023-07-20T00:00:00"/>
    <s v="(23/07/18)"/>
    <x v="124"/>
  </r>
  <r>
    <x v="0"/>
    <x v="1"/>
    <s v="UQAU"/>
    <s v="Sweat"/>
    <x v="20"/>
    <s v="343F105A"/>
    <n v="5.3"/>
    <x v="0"/>
    <n v="85224368"/>
    <d v="2023-08-01T00:00:00"/>
    <n v="1800"/>
    <n v="9540"/>
    <x v="2"/>
    <x v="78"/>
    <d v="2023-05-19T00:00:00"/>
    <s v="23/05/19"/>
    <d v="2023-07-18T00:00:00"/>
    <s v="(23/06/20)_x000a_"/>
    <d v="2023-07-18T00:00:00"/>
    <s v="(23/07/04)"/>
    <x v="78"/>
  </r>
  <r>
    <x v="0"/>
    <x v="1"/>
    <s v="UQAU"/>
    <s v="Core T L/S"/>
    <x v="7"/>
    <s v="343F111A"/>
    <n v="2.6"/>
    <x v="0"/>
    <n v="84976454"/>
    <d v="2023-08-01T00:00:00"/>
    <n v="1800"/>
    <n v="4680"/>
    <x v="1"/>
    <x v="123"/>
    <d v="2023-04-28T00:00:00"/>
    <s v="(23/05/16)"/>
    <d v="2023-08-03T00:00:00"/>
    <s v="(23/08/03)_x000a_"/>
    <d v="2023-08-14T00:00:00"/>
    <s v="(23/08/15)"/>
    <x v="125"/>
  </r>
  <r>
    <x v="0"/>
    <x v="1"/>
    <s v="UQIN"/>
    <s v="Core T L/S"/>
    <x v="7"/>
    <s v="343F111A"/>
    <n v="2.6"/>
    <x v="0"/>
    <n v="85352694"/>
    <d v="2023-09-01T00:00:00"/>
    <n v="1800"/>
    <n v="4680"/>
    <x v="1"/>
    <x v="13"/>
    <d v="2023-05-19T00:00:00"/>
    <s v="(23/06/13)"/>
    <d v="2023-08-31T00:00:00"/>
    <s v="(23/08/31)_x000a_"/>
    <d v="2023-09-12T00:00:00"/>
    <s v="(23/09/12)"/>
    <x v="71"/>
  </r>
  <r>
    <x v="0"/>
    <x v="1"/>
    <s v="UQIN"/>
    <s v="Core T L/S"/>
    <x v="23"/>
    <s v="343F109A"/>
    <n v="1.9"/>
    <x v="0"/>
    <n v="85363309"/>
    <d v="2023-10-01T00:00:00"/>
    <n v="1800"/>
    <n v="3420"/>
    <x v="1"/>
    <x v="64"/>
    <d v="2023-06-30T00:00:00"/>
    <s v="(23/07/25)"/>
    <d v="2023-10-12T00:00:00"/>
    <s v="(23/10/12)_x000a_"/>
    <d v="2023-10-24T00:00:00"/>
    <s v="(23/10/24)"/>
    <x v="67"/>
  </r>
  <r>
    <x v="0"/>
    <x v="1"/>
    <s v="UQSG"/>
    <s v="Core T L/S"/>
    <x v="24"/>
    <s v="343F108A"/>
    <n v="1.8"/>
    <x v="0"/>
    <n v="85733758"/>
    <d v="2023-11-01T00:00:00"/>
    <n v="1800"/>
    <n v="3240"/>
    <x v="1"/>
    <x v="124"/>
    <d v="2023-07-21T00:00:00"/>
    <s v="23/07/21"/>
    <d v="2023-11-16T00:00:00"/>
    <s v="(23/11/02)_x000a_"/>
    <d v="2023-11-30T00:00:00"/>
    <s v="(23/11/14)"/>
    <x v="74"/>
  </r>
  <r>
    <x v="1"/>
    <x v="0"/>
    <s v="UQEU"/>
    <s v="Core T L/S"/>
    <x v="7"/>
    <s v="344H050B"/>
    <n v="2.8"/>
    <x v="0"/>
    <n v="86108737"/>
    <d v="2024-02-01T00:00:00"/>
    <n v="1800"/>
    <n v="5040"/>
    <x v="1"/>
    <x v="30"/>
    <s v=""/>
    <s v=""/>
    <s v=""/>
    <s v="_x000a_"/>
    <s v=""/>
    <s v=""/>
    <x v="126"/>
  </r>
  <r>
    <x v="1"/>
    <x v="0"/>
    <s v="UQIN"/>
    <s v="Polo"/>
    <x v="4"/>
    <s v="344N271A"/>
    <n v="2.8"/>
    <x v="0"/>
    <n v="86179813"/>
    <d v="2024-03-01T00:00:00"/>
    <n v="1800"/>
    <n v="5040"/>
    <x v="1"/>
    <x v="21"/>
    <s v=""/>
    <s v=""/>
    <s v=""/>
    <s v="_x000a_"/>
    <s v=""/>
    <s v=""/>
    <x v="22"/>
  </r>
  <r>
    <x v="1"/>
    <x v="0"/>
    <s v="UQEU"/>
    <s v="Core T S/S"/>
    <x v="21"/>
    <s v="344N236A"/>
    <n v="1.6"/>
    <x v="0"/>
    <n v="86180649"/>
    <d v="2024-03-01T00:00:00"/>
    <n v="1800"/>
    <n v="2880"/>
    <x v="1"/>
    <x v="125"/>
    <s v=""/>
    <s v=""/>
    <s v=""/>
    <s v="_x000a_"/>
    <s v=""/>
    <s v=""/>
    <x v="73"/>
  </r>
  <r>
    <x v="1"/>
    <x v="0"/>
    <s v="UQEU"/>
    <s v="Core T S/S"/>
    <x v="21"/>
    <s v="344N171A"/>
    <n v="1.6"/>
    <x v="0"/>
    <n v="86178958"/>
    <d v="2024-03-01T00:00:00"/>
    <n v="1800"/>
    <n v="2880"/>
    <x v="1"/>
    <x v="125"/>
    <s v=""/>
    <s v=""/>
    <s v=""/>
    <s v="_x000a_"/>
    <s v=""/>
    <s v=""/>
    <x v="73"/>
  </r>
  <r>
    <x v="1"/>
    <x v="0"/>
    <s v="UQIN"/>
    <s v="Core T S/S"/>
    <x v="3"/>
    <s v="344N183A"/>
    <n v="1.6"/>
    <x v="0"/>
    <n v="86195410"/>
    <d v="2024-05-01T00:00:00"/>
    <n v="1800"/>
    <n v="2880"/>
    <x v="1"/>
    <x v="26"/>
    <s v=""/>
    <s v=""/>
    <s v=""/>
    <s v="_x000a_"/>
    <s v=""/>
    <s v=""/>
    <x v="28"/>
  </r>
  <r>
    <x v="1"/>
    <x v="0"/>
    <s v="UQEU"/>
    <s v="Core T S/S"/>
    <x v="3"/>
    <s v="344N183B"/>
    <n v="1.6"/>
    <x v="1"/>
    <n v="86248947"/>
    <d v="2024-08-01T00:00:00"/>
    <n v="1800"/>
    <n v="2880"/>
    <x v="3"/>
    <x v="126"/>
    <s v=""/>
    <s v=""/>
    <s v=""/>
    <s v="_x000a_"/>
    <s v=""/>
    <s v=""/>
    <x v="127"/>
  </r>
  <r>
    <x v="1"/>
    <x v="0"/>
    <s v="UQIN"/>
    <s v="Sweat"/>
    <x v="8"/>
    <s v="344H075B"/>
    <n v="4.5"/>
    <x v="0"/>
    <n v="86213002"/>
    <d v="2023-10-01T00:00:00"/>
    <n v="1820"/>
    <n v="8190"/>
    <x v="0"/>
    <x v="9"/>
    <s v=""/>
    <s v=""/>
    <s v=""/>
    <s v="_x000a_"/>
    <s v=""/>
    <s v=""/>
    <x v="10"/>
  </r>
  <r>
    <x v="0"/>
    <x v="1"/>
    <s v="FRPH"/>
    <s v="Sweat"/>
    <x v="11"/>
    <s v="343F106A"/>
    <n v="5.7"/>
    <x v="0"/>
    <n v="85545525"/>
    <d v="2023-09-01T00:00:00"/>
    <n v="1900"/>
    <n v="10830"/>
    <x v="1"/>
    <x v="44"/>
    <d v="2023-06-13T00:00:00"/>
    <s v=""/>
    <d v="2023-08-14T00:00:00"/>
    <s v="(23/08/17)_x000a_"/>
    <d v="2023-08-29T00:00:00"/>
    <s v="(23/08/29)"/>
    <x v="47"/>
  </r>
  <r>
    <x v="0"/>
    <x v="1"/>
    <s v="UQSG"/>
    <s v="Core T L/S"/>
    <x v="15"/>
    <s v="243F010H"/>
    <n v="2.4"/>
    <x v="0"/>
    <n v="85413591"/>
    <d v="2023-09-01T00:00:00"/>
    <n v="1900"/>
    <n v="4560"/>
    <x v="1"/>
    <x v="110"/>
    <d v="2023-07-28T00:00:00"/>
    <s v="(23/07/28)"/>
    <d v="2023-09-20T00:00:00"/>
    <s v="23/09/12_x000a_"/>
    <d v="2023-09-29T00:00:00"/>
    <s v="23/09/22"/>
    <x v="128"/>
  </r>
  <r>
    <x v="1"/>
    <x v="0"/>
    <s v="UQIN"/>
    <s v="Core T S/S"/>
    <x v="21"/>
    <s v="344N236A"/>
    <n v="1.6"/>
    <x v="1"/>
    <n v="86261278"/>
    <d v="2024-04-01T00:00:00"/>
    <n v="1900"/>
    <n v="3040"/>
    <x v="3"/>
    <x v="127"/>
    <s v=""/>
    <s v=""/>
    <s v=""/>
    <s v="_x000a_"/>
    <s v=""/>
    <s v=""/>
    <x v="129"/>
  </r>
  <r>
    <x v="1"/>
    <x v="0"/>
    <s v="UQEU"/>
    <s v="Core T S/S"/>
    <x v="3"/>
    <s v="344N183B"/>
    <n v="1.6"/>
    <x v="1"/>
    <n v="86248943"/>
    <d v="2024-07-01T00:00:00"/>
    <n v="1900"/>
    <n v="3040"/>
    <x v="3"/>
    <x v="128"/>
    <s v=""/>
    <s v=""/>
    <s v=""/>
    <s v="_x000a_"/>
    <s v=""/>
    <s v=""/>
    <x v="11"/>
  </r>
  <r>
    <x v="0"/>
    <x v="1"/>
    <s v="UQEU"/>
    <s v="Core T L/S"/>
    <x v="7"/>
    <s v="343F056C"/>
    <n v="2.6"/>
    <x v="0"/>
    <n v="85224362"/>
    <d v="2023-07-01T00:00:00"/>
    <n v="1908"/>
    <n v="4961"/>
    <x v="1"/>
    <x v="129"/>
    <d v="2023-03-24T00:00:00"/>
    <s v=""/>
    <d v="2023-06-29T00:00:00"/>
    <s v="(23/06/27)_x000a_"/>
    <d v="2023-07-11T00:00:00"/>
    <s v="(23/07/04)"/>
    <x v="81"/>
  </r>
  <r>
    <x v="0"/>
    <x v="0"/>
    <s v="UQTH"/>
    <s v="UT"/>
    <x v="14"/>
    <s v="343N546D"/>
    <n v="1.6"/>
    <x v="0"/>
    <n v="85816149"/>
    <d v="2023-06-01T00:00:00"/>
    <n v="1968"/>
    <n v="3149"/>
    <x v="1"/>
    <x v="99"/>
    <s v=""/>
    <s v=""/>
    <d v="2023-06-16T00:00:00"/>
    <s v="_x000a_"/>
    <d v="2023-06-26T00:00:00"/>
    <s v=""/>
    <x v="41"/>
  </r>
  <r>
    <x v="0"/>
    <x v="1"/>
    <s v="UQAU"/>
    <s v="Sweat"/>
    <x v="8"/>
    <s v="343F103A"/>
    <n v="4.5"/>
    <x v="0"/>
    <n v="85431292"/>
    <d v="2023-07-01T00:00:00"/>
    <n v="1992"/>
    <n v="8964"/>
    <x v="2"/>
    <x v="43"/>
    <d v="2023-04-04T00:00:00"/>
    <s v="(23/04/04)"/>
    <d v="2023-05-16T00:00:00"/>
    <s v="23/05/16_x000a_"/>
    <d v="2023-06-08T00:00:00"/>
    <s v="23/06/06"/>
    <x v="130"/>
  </r>
  <r>
    <x v="1"/>
    <x v="0"/>
    <s v="UQEU"/>
    <s v="Sweat"/>
    <x v="1"/>
    <s v="344H073B"/>
    <n v="5.3"/>
    <x v="0"/>
    <n v="85632505"/>
    <d v="2023-08-01T00:00:00"/>
    <n v="1992"/>
    <n v="10558"/>
    <x v="0"/>
    <x v="12"/>
    <d v="2023-06-20T00:00:00"/>
    <s v=""/>
    <d v="2023-06-27T00:00:00"/>
    <s v="(23/07/25)_x000a_"/>
    <d v="2023-07-25T00:00:00"/>
    <s v="(23/08/01)"/>
    <x v="115"/>
  </r>
  <r>
    <x v="1"/>
    <x v="0"/>
    <s v="UQEU"/>
    <s v="Sweat"/>
    <x v="8"/>
    <s v="344H074F"/>
    <n v="4.5"/>
    <x v="0"/>
    <n v="85911670"/>
    <d v="2023-09-01T00:00:00"/>
    <n v="1996"/>
    <n v="8982"/>
    <x v="0"/>
    <x v="12"/>
    <d v="2023-06-20T00:00:00"/>
    <s v=""/>
    <d v="2023-06-27T00:00:00"/>
    <s v="_x000a_"/>
    <d v="2023-07-04T00:00:00"/>
    <s v="(23/07/04)"/>
    <x v="115"/>
  </r>
  <r>
    <x v="0"/>
    <x v="1"/>
    <s v="UQAU"/>
    <s v="Sweat"/>
    <x v="6"/>
    <s v="343F107A"/>
    <n v="3.6"/>
    <x v="0"/>
    <n v="85431449"/>
    <d v="2023-07-01T00:00:00"/>
    <n v="2000"/>
    <n v="7200"/>
    <x v="2"/>
    <x v="78"/>
    <d v="2023-05-19T00:00:00"/>
    <s v="23/05/19"/>
    <d v="2023-07-18T00:00:00"/>
    <s v="23/07/18_x000a_"/>
    <d v="2023-07-18T00:00:00"/>
    <s v="(23/08/01)"/>
    <x v="78"/>
  </r>
  <r>
    <x v="0"/>
    <x v="1"/>
    <s v="UQEU"/>
    <s v="Sweat"/>
    <x v="20"/>
    <s v="343F105A"/>
    <n v="5.3"/>
    <x v="0"/>
    <n v="85500530"/>
    <d v="2023-08-01T00:00:00"/>
    <n v="2000"/>
    <n v="10600"/>
    <x v="4"/>
    <x v="13"/>
    <d v="2023-04-25T00:00:00"/>
    <s v="(23/05/09)"/>
    <d v="2023-07-27T00:00:00"/>
    <s v="(23/08/01)_x000a_"/>
    <d v="2023-08-10T00:00:00"/>
    <s v="(23/08/10)"/>
    <x v="14"/>
  </r>
  <r>
    <x v="0"/>
    <x v="1"/>
    <s v="UQAU"/>
    <s v="Sweat"/>
    <x v="8"/>
    <s v="343F103B"/>
    <n v="4.5"/>
    <x v="0"/>
    <n v="85175395"/>
    <d v="2023-09-01T00:00:00"/>
    <n v="2000"/>
    <n v="9000"/>
    <x v="1"/>
    <x v="110"/>
    <d v="2023-01-10T00:00:00"/>
    <s v=""/>
    <d v="2023-08-08T00:00:00"/>
    <s v="(23/08/08)_x000a_"/>
    <d v="2023-08-17T00:00:00"/>
    <s v="(23/08/17)"/>
    <x v="117"/>
  </r>
  <r>
    <x v="0"/>
    <x v="1"/>
    <s v="UQAU"/>
    <s v="Sweat"/>
    <x v="11"/>
    <s v="343F106A"/>
    <n v="5.7"/>
    <x v="0"/>
    <n v="85432724"/>
    <d v="2023-09-01T00:00:00"/>
    <n v="2000"/>
    <n v="11400"/>
    <x v="1"/>
    <x v="110"/>
    <d v="2023-06-02T00:00:00"/>
    <s v=""/>
    <s v=""/>
    <s v="(23/08/08)_x000a_"/>
    <s v=""/>
    <s v="(23/08/15)"/>
    <x v="117"/>
  </r>
  <r>
    <x v="0"/>
    <x v="1"/>
    <s v="UQMY"/>
    <s v="Core T L/S"/>
    <x v="25"/>
    <s v="343F114A"/>
    <n v="4.3"/>
    <x v="0"/>
    <n v="85108381"/>
    <d v="2023-08-01T00:00:00"/>
    <n v="2000"/>
    <n v="8600"/>
    <x v="1"/>
    <x v="13"/>
    <d v="2023-05-02T00:00:00"/>
    <s v="23/05/02"/>
    <d v="2023-07-25T00:00:00"/>
    <s v="23/07/25_x000a_"/>
    <d v="2023-08-28T00:00:00"/>
    <s v="(23/08/08)"/>
    <x v="131"/>
  </r>
  <r>
    <x v="0"/>
    <x v="1"/>
    <s v="UQAU"/>
    <s v="Sweat"/>
    <x v="8"/>
    <s v="343F103B"/>
    <n v="4.5"/>
    <x v="0"/>
    <n v="85733764"/>
    <d v="2023-09-01T00:00:00"/>
    <n v="2000"/>
    <n v="9000"/>
    <x v="1"/>
    <x v="12"/>
    <d v="2023-06-13T00:00:00"/>
    <s v=""/>
    <d v="2023-08-08T00:00:00"/>
    <s v="(23/08/22)_x000a_"/>
    <d v="2023-08-17T00:00:00"/>
    <s v="(23/08/31)"/>
    <x v="51"/>
  </r>
  <r>
    <x v="0"/>
    <x v="1"/>
    <s v="UQAU"/>
    <s v="Sweat"/>
    <x v="11"/>
    <s v="343F106B"/>
    <n v="5.7"/>
    <x v="0"/>
    <n v="85653996"/>
    <d v="2023-09-01T00:00:00"/>
    <n v="2000"/>
    <n v="11400"/>
    <x v="1"/>
    <x v="12"/>
    <d v="2023-06-13T00:00:00"/>
    <s v=""/>
    <d v="2023-08-18T00:00:00"/>
    <s v="(23/08/22)_x000a_"/>
    <d v="2023-09-01T00:00:00"/>
    <s v="(23/08/31)"/>
    <x v="51"/>
  </r>
  <r>
    <x v="0"/>
    <x v="1"/>
    <s v="UQAU"/>
    <s v="Core T L/S"/>
    <x v="7"/>
    <s v="343F111A"/>
    <n v="2.6"/>
    <x v="0"/>
    <n v="85264243"/>
    <d v="2023-09-01T00:00:00"/>
    <n v="2000"/>
    <n v="5200"/>
    <x v="1"/>
    <x v="12"/>
    <d v="2023-05-19T00:00:00"/>
    <s v="(23/06/06)"/>
    <d v="2023-08-24T00:00:00"/>
    <s v="(23/08/22)_x000a_"/>
    <d v="2023-08-31T00:00:00"/>
    <s v="(23/08/31)"/>
    <x v="51"/>
  </r>
  <r>
    <x v="0"/>
    <x v="1"/>
    <s v="UQAU"/>
    <s v="Core T L/S"/>
    <x v="7"/>
    <s v="343F056A"/>
    <n v="2.6"/>
    <x v="1"/>
    <n v="86268348"/>
    <d v="2023-09-01T00:00:00"/>
    <n v="2000"/>
    <n v="5200"/>
    <x v="3"/>
    <x v="12"/>
    <d v="2023-07-18T00:00:00"/>
    <s v=""/>
    <s v=""/>
    <s v="_x000a_"/>
    <s v=""/>
    <s v=""/>
    <x v="51"/>
  </r>
  <r>
    <x v="0"/>
    <x v="1"/>
    <s v="UQIN"/>
    <s v="Core T L/S"/>
    <x v="15"/>
    <s v="243F010H"/>
    <n v="2.4"/>
    <x v="0"/>
    <n v="85136897"/>
    <d v="2023-09-01T00:00:00"/>
    <n v="2000"/>
    <n v="4800"/>
    <x v="1"/>
    <x v="13"/>
    <d v="2023-08-04T00:00:00"/>
    <s v="(23/07/21)"/>
    <d v="2023-09-01T00:00:00"/>
    <s v="(23/09/01)_x000a_"/>
    <d v="2023-09-13T00:00:00"/>
    <s v="(23/09/11)"/>
    <x v="71"/>
  </r>
  <r>
    <x v="0"/>
    <x v="1"/>
    <s v="FRLK"/>
    <s v="Core T L/S"/>
    <x v="24"/>
    <s v="343F108B"/>
    <n v="1.8"/>
    <x v="0"/>
    <n v="85654721"/>
    <d v="2023-10-01T00:00:00"/>
    <n v="2000"/>
    <n v="3600"/>
    <x v="3"/>
    <x v="130"/>
    <d v="2023-06-06T00:00:00"/>
    <s v=""/>
    <d v="2023-09-21T00:00:00"/>
    <s v="(23/09/21)_x000a_"/>
    <d v="2023-09-21T00:00:00"/>
    <s v="(23/10/05)"/>
    <x v="72"/>
  </r>
  <r>
    <x v="0"/>
    <x v="1"/>
    <s v="UQAU"/>
    <s v="Sweat"/>
    <x v="11"/>
    <s v="343F106B"/>
    <n v="5.7"/>
    <x v="0"/>
    <n v="85653995"/>
    <d v="2023-10-01T00:00:00"/>
    <n v="2000"/>
    <n v="11400"/>
    <x v="1"/>
    <x v="2"/>
    <d v="2023-06-30T00:00:00"/>
    <s v=""/>
    <d v="2023-09-22T00:00:00"/>
    <s v="(23/09/26)_x000a_"/>
    <d v="2023-10-06T00:00:00"/>
    <s v="(23/10/05)"/>
    <x v="132"/>
  </r>
  <r>
    <x v="1"/>
    <x v="0"/>
    <s v="UQAU"/>
    <s v="Core T L/S"/>
    <x v="7"/>
    <s v="344H064A"/>
    <n v="2.8"/>
    <x v="0"/>
    <n v="85716664"/>
    <d v="2023-10-01T00:00:00"/>
    <n v="2000"/>
    <n v="5600"/>
    <x v="1"/>
    <x v="65"/>
    <s v=""/>
    <s v="(23/07/25)"/>
    <s v=""/>
    <s v="(23/09/28)_x000a_"/>
    <s v=""/>
    <s v="(23/10/10)"/>
    <x v="133"/>
  </r>
  <r>
    <x v="1"/>
    <x v="0"/>
    <s v="UQEU"/>
    <s v="Sweat"/>
    <x v="1"/>
    <s v="344H073B"/>
    <n v="5.3"/>
    <x v="0"/>
    <n v="86233421"/>
    <d v="2023-11-01T00:00:00"/>
    <n v="2000"/>
    <n v="10600"/>
    <x v="2"/>
    <x v="22"/>
    <s v=""/>
    <s v=""/>
    <s v=""/>
    <s v="_x000a_"/>
    <s v=""/>
    <s v=""/>
    <x v="90"/>
  </r>
  <r>
    <x v="1"/>
    <x v="0"/>
    <s v="UQIN"/>
    <s v="Sweat"/>
    <x v="8"/>
    <s v="344H075A"/>
    <n v="4.5"/>
    <x v="0"/>
    <n v="86212885"/>
    <d v="2023-10-01T00:00:00"/>
    <n v="2000"/>
    <n v="9000"/>
    <x v="0"/>
    <x v="9"/>
    <s v=""/>
    <s v=""/>
    <s v=""/>
    <s v="_x000a_"/>
    <s v=""/>
    <s v=""/>
    <x v="10"/>
  </r>
  <r>
    <x v="0"/>
    <x v="1"/>
    <s v="UQIN"/>
    <s v="Fleece"/>
    <x v="27"/>
    <s v="243F026D"/>
    <n v="3.5"/>
    <x v="1"/>
    <n v="85541321"/>
    <d v="2023-11-01T00:00:00"/>
    <n v="2000"/>
    <n v="7000"/>
    <x v="3"/>
    <x v="131"/>
    <d v="2023-08-04T00:00:00"/>
    <s v=""/>
    <s v=""/>
    <s v="_x000a_"/>
    <s v=""/>
    <s v=""/>
    <x v="134"/>
  </r>
  <r>
    <x v="1"/>
    <x v="0"/>
    <s v="UQEU"/>
    <s v="Core T L/S"/>
    <x v="7"/>
    <s v="344H064C"/>
    <n v="2.8"/>
    <x v="0"/>
    <n v="85869028"/>
    <d v="2023-11-01T00:00:00"/>
    <n v="2000"/>
    <n v="5600"/>
    <x v="1"/>
    <x v="132"/>
    <s v=""/>
    <s v="(23/08/29)"/>
    <s v=""/>
    <s v="(23/11/02)_x000a_"/>
    <s v=""/>
    <s v="(23/11/14)"/>
    <x v="135"/>
  </r>
  <r>
    <x v="1"/>
    <x v="0"/>
    <s v="UQIN"/>
    <s v="Polo"/>
    <x v="17"/>
    <s v="344N174B"/>
    <n v="2.8"/>
    <x v="0"/>
    <n v="86032280"/>
    <d v="2023-10-01T00:00:00"/>
    <n v="2000"/>
    <n v="5600"/>
    <x v="0"/>
    <x v="22"/>
    <s v=""/>
    <s v=""/>
    <s v=""/>
    <s v="_x000a_"/>
    <s v=""/>
    <s v=""/>
    <x v="23"/>
  </r>
  <r>
    <x v="0"/>
    <x v="1"/>
    <s v="UQIN"/>
    <s v="Fleece"/>
    <x v="27"/>
    <s v="243F026D"/>
    <n v="3.5"/>
    <x v="1"/>
    <n v="85541320"/>
    <d v="2023-12-01T00:00:00"/>
    <n v="2000"/>
    <n v="7000"/>
    <x v="3"/>
    <x v="35"/>
    <d v="2023-08-18T00:00:00"/>
    <s v=""/>
    <s v=""/>
    <s v="_x000a_"/>
    <s v=""/>
    <s v=""/>
    <x v="39"/>
  </r>
  <r>
    <x v="1"/>
    <x v="0"/>
    <s v="UQIN"/>
    <s v="Core T L/S"/>
    <x v="7"/>
    <s v="344H064A"/>
    <n v="2.8"/>
    <x v="0"/>
    <n v="85869011"/>
    <d v="2023-12-01T00:00:00"/>
    <n v="2000"/>
    <n v="5600"/>
    <x v="0"/>
    <x v="65"/>
    <d v="2023-06-20T00:00:00"/>
    <s v="(23/07/20)"/>
    <d v="2023-07-25T00:00:00"/>
    <s v="23/07/25_x000a_"/>
    <d v="2023-08-01T00:00:00"/>
    <s v="(23/08/01)"/>
    <x v="68"/>
  </r>
  <r>
    <x v="1"/>
    <x v="0"/>
    <s v="UQIN"/>
    <s v="Polo"/>
    <x v="13"/>
    <s v="344N338A"/>
    <n v="2.8"/>
    <x v="0"/>
    <n v="86079494"/>
    <d v="2023-12-01T00:00:00"/>
    <n v="2000"/>
    <n v="5600"/>
    <x v="0"/>
    <x v="34"/>
    <s v=""/>
    <s v=""/>
    <s v=""/>
    <s v="_x000a_"/>
    <s v=""/>
    <s v=""/>
    <x v="37"/>
  </r>
  <r>
    <x v="1"/>
    <x v="0"/>
    <s v="FRPH"/>
    <s v="Core T L/S"/>
    <x v="15"/>
    <s v="244H014H"/>
    <n v="2.4"/>
    <x v="0"/>
    <n v="86230229"/>
    <d v="2024-01-01T00:00:00"/>
    <n v="2000"/>
    <n v="4800"/>
    <x v="1"/>
    <x v="5"/>
    <d v="2023-10-13T00:00:00"/>
    <s v=""/>
    <d v="2023-12-15T00:00:00"/>
    <s v="_x000a_"/>
    <d v="2023-12-29T00:00:00"/>
    <s v=""/>
    <x v="136"/>
  </r>
  <r>
    <x v="1"/>
    <x v="0"/>
    <s v="UQEU"/>
    <s v="Sweat"/>
    <x v="1"/>
    <s v="344H073B"/>
    <n v="5.3"/>
    <x v="0"/>
    <n v="86225093"/>
    <d v="2024-01-01T00:00:00"/>
    <n v="2000"/>
    <n v="10600"/>
    <x v="1"/>
    <x v="115"/>
    <s v=""/>
    <s v=""/>
    <s v=""/>
    <s v="_x000a_"/>
    <s v=""/>
    <s v=""/>
    <x v="106"/>
  </r>
  <r>
    <x v="1"/>
    <x v="0"/>
    <s v="UQEU"/>
    <s v="Core T L/S"/>
    <x v="7"/>
    <s v="344H050A"/>
    <n v="2.8"/>
    <x v="0"/>
    <n v="85855002"/>
    <d v="2024-01-01T00:00:00"/>
    <n v="2000"/>
    <n v="5600"/>
    <x v="1"/>
    <x v="133"/>
    <s v=""/>
    <s v="(23/10/25)"/>
    <s v=""/>
    <s v="(23/12/28)_x000a_"/>
    <s v=""/>
    <s v="(24/01/09)"/>
    <x v="17"/>
  </r>
  <r>
    <x v="1"/>
    <x v="0"/>
    <s v="UQEU"/>
    <s v="Core T L/S"/>
    <x v="7"/>
    <s v="344H064B"/>
    <n v="2.8"/>
    <x v="0"/>
    <n v="85869020"/>
    <d v="2024-01-01T00:00:00"/>
    <n v="2000"/>
    <n v="5600"/>
    <x v="1"/>
    <x v="51"/>
    <s v=""/>
    <s v="(23/10/04)"/>
    <s v=""/>
    <s v="(24/01/02)_x000a_"/>
    <s v=""/>
    <s v="(24/01/11)"/>
    <x v="137"/>
  </r>
  <r>
    <x v="1"/>
    <x v="0"/>
    <s v="UQEU"/>
    <s v="Core T L/S"/>
    <x v="7"/>
    <s v="344H064C"/>
    <n v="2.8"/>
    <x v="0"/>
    <n v="85869030"/>
    <d v="2024-01-01T00:00:00"/>
    <n v="2000"/>
    <n v="5600"/>
    <x v="1"/>
    <x v="51"/>
    <s v=""/>
    <s v="(23/10/26)"/>
    <s v=""/>
    <s v="(24/01/02)_x000a_"/>
    <s v=""/>
    <s v="(24/01/11)"/>
    <x v="137"/>
  </r>
  <r>
    <x v="1"/>
    <x v="0"/>
    <s v="UQEU"/>
    <s v="Sweat"/>
    <x v="1"/>
    <s v="344H073A"/>
    <n v="5.3"/>
    <x v="0"/>
    <n v="86226918"/>
    <d v="2024-02-01T00:00:00"/>
    <n v="2000"/>
    <n v="10600"/>
    <x v="1"/>
    <x v="134"/>
    <s v=""/>
    <s v=""/>
    <s v=""/>
    <s v="_x000a_"/>
    <s v=""/>
    <s v=""/>
    <x v="60"/>
  </r>
  <r>
    <x v="1"/>
    <x v="0"/>
    <s v="UQIN"/>
    <s v="Sweat"/>
    <x v="22"/>
    <s v="344H124A"/>
    <n v="4.5"/>
    <x v="0"/>
    <n v="86196843"/>
    <d v="2024-02-01T00:00:00"/>
    <n v="2000"/>
    <n v="9000"/>
    <x v="1"/>
    <x v="57"/>
    <s v=""/>
    <s v=""/>
    <s v=""/>
    <s v="_x000a_"/>
    <s v=""/>
    <s v=""/>
    <x v="60"/>
  </r>
  <r>
    <x v="1"/>
    <x v="0"/>
    <s v="UQAU"/>
    <s v="Sweat"/>
    <x v="1"/>
    <s v="344H073A"/>
    <n v="5.3"/>
    <x v="0"/>
    <n v="86226505"/>
    <d v="2024-02-01T00:00:00"/>
    <n v="2000"/>
    <n v="10600"/>
    <x v="1"/>
    <x v="40"/>
    <s v=""/>
    <s v=""/>
    <s v=""/>
    <s v="_x000a_"/>
    <s v=""/>
    <s v=""/>
    <x v="18"/>
  </r>
  <r>
    <x v="1"/>
    <x v="0"/>
    <s v="FRPH"/>
    <s v="Core T L/S"/>
    <x v="15"/>
    <s v="244H014H"/>
    <n v="2.4"/>
    <x v="0"/>
    <n v="86230230"/>
    <d v="2024-02-01T00:00:00"/>
    <n v="2000"/>
    <n v="4800"/>
    <x v="1"/>
    <x v="30"/>
    <d v="2023-12-01T00:00:00"/>
    <s v=""/>
    <d v="2024-02-02T00:00:00"/>
    <s v="_x000a_"/>
    <d v="2024-02-09T00:00:00"/>
    <s v=""/>
    <x v="92"/>
  </r>
  <r>
    <x v="1"/>
    <x v="0"/>
    <s v="UQIN"/>
    <s v="Core T L/S"/>
    <x v="15"/>
    <s v="244H014G"/>
    <n v="2.4"/>
    <x v="0"/>
    <n v="86194434"/>
    <d v="2024-02-01T00:00:00"/>
    <n v="2000"/>
    <n v="4800"/>
    <x v="1"/>
    <x v="52"/>
    <d v="2024-01-05T00:00:00"/>
    <s v=""/>
    <d v="2024-02-02T00:00:00"/>
    <s v="_x000a_"/>
    <d v="2024-02-16T00:00:00"/>
    <s v=""/>
    <x v="54"/>
  </r>
  <r>
    <x v="1"/>
    <x v="0"/>
    <s v="UQEU"/>
    <s v="Sweat"/>
    <x v="1"/>
    <s v="344H073A"/>
    <n v="5.3"/>
    <x v="0"/>
    <n v="86233420"/>
    <d v="2024-03-01T00:00:00"/>
    <n v="2000"/>
    <n v="10600"/>
    <x v="1"/>
    <x v="92"/>
    <s v=""/>
    <s v=""/>
    <s v=""/>
    <s v="_x000a_"/>
    <s v=""/>
    <s v=""/>
    <x v="138"/>
  </r>
  <r>
    <x v="1"/>
    <x v="0"/>
    <s v="UQIN"/>
    <s v="Polo"/>
    <x v="4"/>
    <s v="344N303B"/>
    <n v="2.8"/>
    <x v="0"/>
    <n v="86233383"/>
    <d v="2024-02-01T00:00:00"/>
    <n v="2000"/>
    <n v="5600"/>
    <x v="1"/>
    <x v="135"/>
    <s v=""/>
    <s v=""/>
    <s v=""/>
    <s v="_x000a_"/>
    <s v=""/>
    <s v=""/>
    <x v="139"/>
  </r>
  <r>
    <x v="1"/>
    <x v="0"/>
    <s v="UQSG"/>
    <s v="Core T L/S"/>
    <x v="15"/>
    <s v="244H014G"/>
    <n v="2.4"/>
    <x v="1"/>
    <n v="86249408"/>
    <d v="2024-03-01T00:00:00"/>
    <n v="2000"/>
    <n v="4800"/>
    <x v="3"/>
    <x v="30"/>
    <d v="2024-01-26T00:00:00"/>
    <s v=""/>
    <s v=""/>
    <s v="_x000a_"/>
    <s v=""/>
    <s v=""/>
    <x v="113"/>
  </r>
  <r>
    <x v="1"/>
    <x v="0"/>
    <s v="UQEU"/>
    <s v="Core T L/S"/>
    <x v="7"/>
    <s v="344H050A"/>
    <n v="2.8"/>
    <x v="0"/>
    <n v="85855000"/>
    <d v="2024-03-01T00:00:00"/>
    <n v="2000"/>
    <n v="5600"/>
    <x v="1"/>
    <x v="70"/>
    <s v=""/>
    <s v="(23/12/20)"/>
    <s v=""/>
    <s v="(24/02/22)_x000a_"/>
    <s v=""/>
    <s v="(24/03/05)"/>
    <x v="65"/>
  </r>
  <r>
    <x v="1"/>
    <x v="0"/>
    <s v="UQSG"/>
    <s v="Core T L/S"/>
    <x v="15"/>
    <s v="244H014H"/>
    <n v="2.4"/>
    <x v="1"/>
    <n v="86216756"/>
    <d v="2024-03-01T00:00:00"/>
    <n v="2000"/>
    <n v="4800"/>
    <x v="3"/>
    <x v="136"/>
    <d v="2023-12-29T00:00:00"/>
    <s v=""/>
    <s v=""/>
    <s v="_x000a_"/>
    <s v=""/>
    <s v=""/>
    <x v="65"/>
  </r>
  <r>
    <x v="1"/>
    <x v="0"/>
    <s v="UQIN"/>
    <s v="Core T L/S"/>
    <x v="15"/>
    <s v="244H014G"/>
    <n v="2.4"/>
    <x v="1"/>
    <n v="86194432"/>
    <d v="2024-03-01T00:00:00"/>
    <n v="2000"/>
    <n v="4800"/>
    <x v="3"/>
    <x v="74"/>
    <d v="2024-02-09T00:00:00"/>
    <s v=""/>
    <s v=""/>
    <s v="_x000a_"/>
    <s v=""/>
    <s v=""/>
    <x v="73"/>
  </r>
  <r>
    <x v="1"/>
    <x v="0"/>
    <s v="UQIN"/>
    <s v="Polo"/>
    <x v="2"/>
    <s v="344N273A"/>
    <n v="2.8"/>
    <x v="0"/>
    <n v="86183452"/>
    <d v="2024-04-01T00:00:00"/>
    <n v="2000"/>
    <n v="5600"/>
    <x v="1"/>
    <x v="97"/>
    <s v=""/>
    <s v=""/>
    <s v=""/>
    <s v="_x000a_"/>
    <s v=""/>
    <s v=""/>
    <x v="100"/>
  </r>
  <r>
    <x v="1"/>
    <x v="0"/>
    <s v="UQIN"/>
    <s v="Polo"/>
    <x v="4"/>
    <s v="344N271A"/>
    <n v="2.8"/>
    <x v="0"/>
    <n v="86179809"/>
    <d v="2024-04-01T00:00:00"/>
    <n v="2000"/>
    <n v="5600"/>
    <x v="1"/>
    <x v="137"/>
    <s v=""/>
    <s v=""/>
    <s v=""/>
    <s v="_x000a_"/>
    <s v=""/>
    <s v=""/>
    <x v="140"/>
  </r>
  <r>
    <x v="1"/>
    <x v="0"/>
    <s v="UQIN"/>
    <s v="Polo"/>
    <x v="4"/>
    <s v="344N303B"/>
    <n v="2.8"/>
    <x v="0"/>
    <n v="86233385"/>
    <d v="2024-04-01T00:00:00"/>
    <n v="2000"/>
    <n v="5600"/>
    <x v="1"/>
    <x v="138"/>
    <s v=""/>
    <s v=""/>
    <s v=""/>
    <s v="_x000a_"/>
    <s v=""/>
    <s v=""/>
    <x v="141"/>
  </r>
  <r>
    <x v="1"/>
    <x v="0"/>
    <s v="UQIN"/>
    <s v="Polo"/>
    <x v="17"/>
    <s v="344N174A"/>
    <n v="2.8"/>
    <x v="0"/>
    <n v="86195690"/>
    <d v="2024-05-01T00:00:00"/>
    <n v="2000"/>
    <n v="5600"/>
    <x v="1"/>
    <x v="26"/>
    <s v=""/>
    <s v=""/>
    <s v=""/>
    <s v="_x000a_"/>
    <s v=""/>
    <s v=""/>
    <x v="28"/>
  </r>
  <r>
    <x v="1"/>
    <x v="0"/>
    <s v="UQIN"/>
    <s v="Polo"/>
    <x v="4"/>
    <s v="344N303B"/>
    <n v="2.8"/>
    <x v="0"/>
    <n v="86233386"/>
    <d v="2024-05-01T00:00:00"/>
    <n v="2000"/>
    <n v="5600"/>
    <x v="1"/>
    <x v="93"/>
    <s v=""/>
    <s v=""/>
    <s v=""/>
    <s v="_x000a_"/>
    <s v=""/>
    <s v=""/>
    <x v="94"/>
  </r>
  <r>
    <x v="0"/>
    <x v="1"/>
    <s v="UQAU"/>
    <s v="Sweat"/>
    <x v="8"/>
    <s v="343F103B"/>
    <n v="4.5"/>
    <x v="0"/>
    <n v="85431294"/>
    <d v="2023-08-01T00:00:00"/>
    <n v="2004"/>
    <n v="9018"/>
    <x v="2"/>
    <x v="139"/>
    <d v="2023-04-20T00:00:00"/>
    <s v=""/>
    <d v="2023-06-02T00:00:00"/>
    <s v="23/05/18_x000a_"/>
    <d v="2023-06-27T00:00:00"/>
    <s v="(23/06/06)"/>
    <x v="142"/>
  </r>
  <r>
    <x v="0"/>
    <x v="1"/>
    <s v="FRPH"/>
    <s v="Core T L/S"/>
    <x v="19"/>
    <s v="343F060A"/>
    <n v="2.6"/>
    <x v="0"/>
    <n v="85214158"/>
    <d v="2023-06-01T00:00:00"/>
    <n v="2016"/>
    <n v="5242"/>
    <x v="1"/>
    <x v="7"/>
    <d v="2023-04-25T00:00:00"/>
    <s v="23/04/25"/>
    <d v="2023-05-23T00:00:00"/>
    <s v="(23/06/27)_x000a_"/>
    <d v="2023-06-27T00:00:00"/>
    <s v="(23/08/01)"/>
    <x v="41"/>
  </r>
  <r>
    <x v="0"/>
    <x v="1"/>
    <s v="UQAU"/>
    <s v="Sweat"/>
    <x v="6"/>
    <s v="343F107B"/>
    <n v="3.6"/>
    <x v="0"/>
    <n v="84882542"/>
    <d v="2023-07-01T00:00:00"/>
    <n v="2016"/>
    <n v="7258"/>
    <x v="0"/>
    <x v="140"/>
    <d v="2023-04-21T00:00:00"/>
    <s v=""/>
    <d v="2023-05-16T00:00:00"/>
    <s v="23/05/16_x000a_"/>
    <d v="2023-05-23T00:00:00"/>
    <s v="(23/05/02)"/>
    <x v="116"/>
  </r>
  <r>
    <x v="0"/>
    <x v="1"/>
    <s v="FRPH"/>
    <s v="Core T L/S"/>
    <x v="25"/>
    <s v="343F114A"/>
    <n v="4.3"/>
    <x v="0"/>
    <n v="85175102"/>
    <d v="2023-04-01T00:00:00"/>
    <n v="2016"/>
    <n v="8669"/>
    <x v="2"/>
    <x v="14"/>
    <d v="2023-01-10T00:00:00"/>
    <s v=""/>
    <d v="2023-01-31T00:00:00"/>
    <s v="23/01/24_x000a_"/>
    <d v="2023-02-28T00:00:00"/>
    <s v="23/02/28"/>
    <x v="101"/>
  </r>
  <r>
    <x v="1"/>
    <x v="0"/>
    <s v="UQSG"/>
    <s v="Core T L/S"/>
    <x v="15"/>
    <s v="244H014H"/>
    <n v="2.4"/>
    <x v="0"/>
    <n v="85899494"/>
    <d v="2023-10-01T00:00:00"/>
    <n v="2016"/>
    <n v="4838"/>
    <x v="0"/>
    <x v="63"/>
    <d v="2023-06-16T00:00:00"/>
    <s v="23/06/16"/>
    <d v="2023-07-07T00:00:00"/>
    <s v="_x000a_"/>
    <d v="2023-08-08T00:00:00"/>
    <s v=""/>
    <x v="143"/>
  </r>
  <r>
    <x v="0"/>
    <x v="1"/>
    <s v="UQAU"/>
    <s v="Sweat"/>
    <x v="8"/>
    <s v="343F103A"/>
    <n v="4.5"/>
    <x v="0"/>
    <n v="85264250"/>
    <d v="2023-08-01T00:00:00"/>
    <n v="2040"/>
    <n v="9180"/>
    <x v="2"/>
    <x v="82"/>
    <d v="2023-04-20T00:00:00"/>
    <s v=""/>
    <d v="2023-05-16T00:00:00"/>
    <s v="(23/05/23)_x000a_"/>
    <d v="2023-06-22T00:00:00"/>
    <s v="(23/06/20)"/>
    <x v="81"/>
  </r>
  <r>
    <x v="1"/>
    <x v="0"/>
    <s v="UQAU"/>
    <s v="Sweat"/>
    <x v="11"/>
    <s v="344H072A"/>
    <n v="5.7"/>
    <x v="0"/>
    <n v="85593323"/>
    <d v="2023-09-01T00:00:00"/>
    <n v="2076"/>
    <n v="11833"/>
    <x v="0"/>
    <x v="12"/>
    <d v="2023-06-27T00:00:00"/>
    <s v=""/>
    <d v="2023-07-04T00:00:00"/>
    <s v="23/07/04_x000a_"/>
    <d v="2023-07-11T00:00:00"/>
    <s v="(23/07/11)"/>
    <x v="51"/>
  </r>
  <r>
    <x v="0"/>
    <x v="1"/>
    <s v="UQEU"/>
    <s v="Sweat"/>
    <x v="8"/>
    <s v="343F102B"/>
    <n v="4.5"/>
    <x v="0"/>
    <n v="85456742"/>
    <d v="2023-07-01T00:00:00"/>
    <n v="2100"/>
    <n v="9450"/>
    <x v="4"/>
    <x v="141"/>
    <d v="2023-04-07T00:00:00"/>
    <s v=""/>
    <d v="2023-07-20T00:00:00"/>
    <s v="(23/07/18)_x000a_"/>
    <s v=""/>
    <s v="(23/08/01)"/>
    <x v="78"/>
  </r>
  <r>
    <x v="1"/>
    <x v="0"/>
    <s v="UQIN"/>
    <s v="Core T L/S"/>
    <x v="15"/>
    <s v="244H014G"/>
    <n v="2.4"/>
    <x v="0"/>
    <n v="86194435"/>
    <d v="2024-01-01T00:00:00"/>
    <n v="2100"/>
    <n v="5040"/>
    <x v="1"/>
    <x v="47"/>
    <d v="2023-10-06T00:00:00"/>
    <s v=""/>
    <d v="2023-11-10T00:00:00"/>
    <s v="_x000a_"/>
    <d v="2023-12-22T00:00:00"/>
    <s v=""/>
    <x v="52"/>
  </r>
  <r>
    <x v="1"/>
    <x v="0"/>
    <s v="UQEU"/>
    <s v="Sweat"/>
    <x v="1"/>
    <s v="344H073B"/>
    <n v="5.3"/>
    <x v="0"/>
    <n v="86233422"/>
    <d v="2024-03-01T00:00:00"/>
    <n v="2100"/>
    <n v="11130"/>
    <x v="1"/>
    <x v="92"/>
    <s v=""/>
    <s v=""/>
    <s v=""/>
    <s v="_x000a_"/>
    <s v=""/>
    <s v=""/>
    <x v="138"/>
  </r>
  <r>
    <x v="1"/>
    <x v="0"/>
    <s v="UQAU"/>
    <s v="Core T S/S"/>
    <x v="3"/>
    <s v="344N183B"/>
    <n v="1.6"/>
    <x v="0"/>
    <n v="86249529"/>
    <d v="2024-11-01T00:00:00"/>
    <n v="2100"/>
    <n v="3360"/>
    <x v="4"/>
    <x v="142"/>
    <s v=""/>
    <s v=""/>
    <s v=""/>
    <s v="_x000a_"/>
    <s v=""/>
    <s v=""/>
    <x v="144"/>
  </r>
  <r>
    <x v="0"/>
    <x v="0"/>
    <s v="UQTH"/>
    <s v="UT"/>
    <x v="14"/>
    <s v="343N546F"/>
    <n v="1.6"/>
    <x v="0"/>
    <n v="85816151"/>
    <d v="2023-06-01T00:00:00"/>
    <n v="2112"/>
    <n v="3379"/>
    <x v="1"/>
    <x v="99"/>
    <s v=""/>
    <s v=""/>
    <d v="2023-06-16T00:00:00"/>
    <s v="_x000a_"/>
    <d v="2023-06-26T00:00:00"/>
    <s v=""/>
    <x v="41"/>
  </r>
  <r>
    <x v="0"/>
    <x v="1"/>
    <s v="UQMY"/>
    <s v="Core T L/S"/>
    <x v="25"/>
    <s v="343F062A"/>
    <n v="4.3"/>
    <x v="0"/>
    <n v="85136956"/>
    <d v="2023-08-01T00:00:00"/>
    <n v="2150"/>
    <n v="9245"/>
    <x v="1"/>
    <x v="13"/>
    <d v="2023-04-14T00:00:00"/>
    <s v="(23/05/30)"/>
    <d v="2023-07-25T00:00:00"/>
    <s v="(23/07/25)_x000a_"/>
    <d v="2023-08-29T00:00:00"/>
    <s v="(23/08/30)"/>
    <x v="131"/>
  </r>
  <r>
    <x v="0"/>
    <x v="1"/>
    <s v="UQEU"/>
    <s v="Sweat"/>
    <x v="11"/>
    <s v="343F106B"/>
    <n v="5.7"/>
    <x v="0"/>
    <n v="85459153"/>
    <d v="2023-08-01T00:00:00"/>
    <n v="2200"/>
    <n v="12540"/>
    <x v="4"/>
    <x v="143"/>
    <d v="2023-04-07T00:00:00"/>
    <s v=""/>
    <d v="2023-08-03T00:00:00"/>
    <s v="(23/08/03)_x000a_"/>
    <d v="2023-08-17T00:00:00"/>
    <s v="(23/08/17)"/>
    <x v="103"/>
  </r>
  <r>
    <x v="1"/>
    <x v="0"/>
    <s v="UQEU"/>
    <s v="Core T L/S"/>
    <x v="7"/>
    <s v="344H050C"/>
    <n v="2.8"/>
    <x v="0"/>
    <n v="86108739"/>
    <d v="2024-01-01T00:00:00"/>
    <n v="2200"/>
    <n v="6160"/>
    <x v="1"/>
    <x v="29"/>
    <s v=""/>
    <s v=""/>
    <s v=""/>
    <s v="_x000a_"/>
    <s v=""/>
    <s v=""/>
    <x v="145"/>
  </r>
  <r>
    <x v="1"/>
    <x v="0"/>
    <s v="UQAU"/>
    <s v="Sweat"/>
    <x v="6"/>
    <s v="344H070A"/>
    <n v="3.6"/>
    <x v="0"/>
    <n v="86252354"/>
    <d v="2024-03-01T00:00:00"/>
    <n v="2200"/>
    <n v="7920"/>
    <x v="4"/>
    <x v="117"/>
    <s v=""/>
    <s v=""/>
    <s v=""/>
    <s v="_x000a_"/>
    <s v=""/>
    <s v=""/>
    <x v="73"/>
  </r>
  <r>
    <x v="1"/>
    <x v="0"/>
    <s v="UQAU"/>
    <s v="Core T S/S"/>
    <x v="3"/>
    <s v="344N183B"/>
    <n v="1.6"/>
    <x v="0"/>
    <n v="86249528"/>
    <d v="2024-11-01T00:00:00"/>
    <n v="2200"/>
    <n v="3520"/>
    <x v="1"/>
    <x v="142"/>
    <s v=""/>
    <s v=""/>
    <s v=""/>
    <s v="_x000a_"/>
    <s v=""/>
    <s v=""/>
    <x v="144"/>
  </r>
  <r>
    <x v="0"/>
    <x v="1"/>
    <s v="UQIN"/>
    <s v="Core T L/S"/>
    <x v="24"/>
    <s v="343F108B"/>
    <n v="1.8"/>
    <x v="0"/>
    <n v="85319989"/>
    <d v="2023-06-01T00:00:00"/>
    <n v="2202"/>
    <n v="3964"/>
    <x v="0"/>
    <x v="20"/>
    <d v="2022-12-27T00:00:00"/>
    <s v=""/>
    <d v="2023-01-31T00:00:00"/>
    <s v="_x000a_"/>
    <d v="2023-04-11T00:00:00"/>
    <s v="(23/03/28)"/>
    <x v="21"/>
  </r>
  <r>
    <x v="0"/>
    <x v="1"/>
    <s v="UQAU"/>
    <s v="Core T L/S"/>
    <x v="7"/>
    <s v="343F111A"/>
    <n v="2.6"/>
    <x v="0"/>
    <n v="84976453"/>
    <d v="2023-07-01T00:00:00"/>
    <n v="2280"/>
    <n v="5928"/>
    <x v="1"/>
    <x v="121"/>
    <d v="2023-01-11T00:00:00"/>
    <s v="23/01/11"/>
    <d v="2023-06-27T00:00:00"/>
    <s v="23/06/13_x000a_"/>
    <d v="2023-07-20T00:00:00"/>
    <s v="(23/08/29)"/>
    <x v="123"/>
  </r>
  <r>
    <x v="0"/>
    <x v="1"/>
    <s v="UQAU"/>
    <s v="Sweat"/>
    <x v="20"/>
    <s v="343F105A"/>
    <n v="5.3"/>
    <x v="0"/>
    <n v="85545522"/>
    <d v="2023-08-01T00:00:00"/>
    <n v="2300"/>
    <n v="12190"/>
    <x v="2"/>
    <x v="144"/>
    <d v="2023-05-26T00:00:00"/>
    <s v=""/>
    <d v="2023-07-27T00:00:00"/>
    <s v="(23/08/08)_x000a_"/>
    <d v="2023-07-20T00:00:00"/>
    <s v="(23/08/15)"/>
    <x v="118"/>
  </r>
  <r>
    <x v="1"/>
    <x v="0"/>
    <s v="UQEU"/>
    <s v="Core T L/S"/>
    <x v="7"/>
    <s v="344H050A"/>
    <n v="2.8"/>
    <x v="0"/>
    <n v="86232513"/>
    <d v="2023-12-01T00:00:00"/>
    <n v="2300"/>
    <n v="6440"/>
    <x v="1"/>
    <x v="1"/>
    <s v=""/>
    <s v=""/>
    <s v=""/>
    <s v="_x000a_"/>
    <s v=""/>
    <s v=""/>
    <x v="146"/>
  </r>
  <r>
    <x v="1"/>
    <x v="0"/>
    <s v="UQEU"/>
    <s v="Core T L/S"/>
    <x v="7"/>
    <s v="344H050B"/>
    <n v="2.8"/>
    <x v="0"/>
    <n v="86232812"/>
    <d v="2023-12-01T00:00:00"/>
    <n v="2300"/>
    <n v="6440"/>
    <x v="1"/>
    <x v="1"/>
    <s v=""/>
    <s v=""/>
    <s v=""/>
    <s v="_x000a_"/>
    <s v=""/>
    <s v=""/>
    <x v="146"/>
  </r>
  <r>
    <x v="1"/>
    <x v="0"/>
    <s v="UQEU"/>
    <s v="Core T L/S"/>
    <x v="7"/>
    <s v="344H050C"/>
    <n v="2.8"/>
    <x v="0"/>
    <n v="86232854"/>
    <d v="2023-12-01T00:00:00"/>
    <n v="2300"/>
    <n v="6440"/>
    <x v="1"/>
    <x v="1"/>
    <s v=""/>
    <s v=""/>
    <s v=""/>
    <s v="_x000a_"/>
    <s v=""/>
    <s v=""/>
    <x v="146"/>
  </r>
  <r>
    <x v="1"/>
    <x v="0"/>
    <s v="UQEU"/>
    <s v="Sweat"/>
    <x v="8"/>
    <s v="344H074E"/>
    <n v="4.5"/>
    <x v="1"/>
    <n v="86261789"/>
    <d v="2024-03-01T00:00:00"/>
    <n v="2300"/>
    <n v="10350"/>
    <x v="3"/>
    <x v="92"/>
    <s v=""/>
    <s v=""/>
    <s v=""/>
    <s v="_x000a_"/>
    <s v=""/>
    <s v=""/>
    <x v="138"/>
  </r>
  <r>
    <x v="0"/>
    <x v="1"/>
    <s v="UQSG"/>
    <s v="Core T L/S"/>
    <x v="24"/>
    <s v="343F108B"/>
    <n v="1.8"/>
    <x v="0"/>
    <n v="85371020"/>
    <d v="2023-10-01T00:00:00"/>
    <n v="2400"/>
    <n v="4320"/>
    <x v="1"/>
    <x v="87"/>
    <d v="2023-05-23T00:00:00"/>
    <s v="(23/06/27)"/>
    <d v="2023-10-05T00:00:00"/>
    <s v="(23/10/05)_x000a_"/>
    <d v="2023-10-19T00:00:00"/>
    <s v="(23/10/19)"/>
    <x v="147"/>
  </r>
  <r>
    <x v="1"/>
    <x v="0"/>
    <s v="UQIN"/>
    <s v="UT"/>
    <x v="12"/>
    <s v="344N293A"/>
    <n v="1.6"/>
    <x v="0"/>
    <n v="85901419"/>
    <d v="2023-09-01T00:00:00"/>
    <n v="2400"/>
    <n v="3840"/>
    <x v="0"/>
    <x v="12"/>
    <d v="2023-06-20T00:00:00"/>
    <s v=""/>
    <s v=""/>
    <s v="_x000a_"/>
    <s v=""/>
    <s v=""/>
    <x v="13"/>
  </r>
  <r>
    <x v="1"/>
    <x v="0"/>
    <s v="UQAU"/>
    <s v="Core T L/S"/>
    <x v="7"/>
    <s v="344H050B"/>
    <n v="2.8"/>
    <x v="0"/>
    <n v="86194951"/>
    <d v="2023-11-01T00:00:00"/>
    <n v="2400"/>
    <n v="6720"/>
    <x v="1"/>
    <x v="102"/>
    <s v=""/>
    <s v=""/>
    <s v=""/>
    <s v="_x000a_"/>
    <s v=""/>
    <s v=""/>
    <x v="148"/>
  </r>
  <r>
    <x v="0"/>
    <x v="0"/>
    <s v="UQMY"/>
    <s v="UT"/>
    <x v="14"/>
    <s v="343N546F"/>
    <n v="1.6"/>
    <x v="0"/>
    <n v="85415460"/>
    <d v="2023-06-01T00:00:00"/>
    <n v="2496"/>
    <n v="3994"/>
    <x v="0"/>
    <x v="145"/>
    <s v=""/>
    <s v=""/>
    <d v="2023-03-14T00:00:00"/>
    <s v="_x000a_"/>
    <d v="2023-05-01T00:00:00"/>
    <s v=""/>
    <x v="149"/>
  </r>
  <r>
    <x v="0"/>
    <x v="1"/>
    <s v="UQEU"/>
    <s v="Sweat"/>
    <x v="20"/>
    <s v="343F105A"/>
    <n v="5.3"/>
    <x v="0"/>
    <n v="85487855"/>
    <d v="2023-07-01T00:00:00"/>
    <n v="2500"/>
    <n v="13250"/>
    <x v="1"/>
    <x v="43"/>
    <d v="2023-04-25T00:00:00"/>
    <s v=""/>
    <d v="2023-07-13T00:00:00"/>
    <s v="23/07/13_x000a_"/>
    <d v="2023-07-27T00:00:00"/>
    <s v="(23/07/25)"/>
    <x v="98"/>
  </r>
  <r>
    <x v="0"/>
    <x v="1"/>
    <s v="UQIN"/>
    <s v="Core T L/S"/>
    <x v="24"/>
    <s v="343F108A"/>
    <n v="1.8"/>
    <x v="0"/>
    <n v="85113250"/>
    <d v="2023-09-01T00:00:00"/>
    <n v="2500"/>
    <n v="4500"/>
    <x v="1"/>
    <x v="31"/>
    <d v="2023-06-02T00:00:00"/>
    <s v="(23/06/20)"/>
    <d v="2023-09-07T00:00:00"/>
    <s v="(23/09/07)_x000a_"/>
    <d v="2023-09-19T00:00:00"/>
    <s v="(23/09/19)"/>
    <x v="34"/>
  </r>
  <r>
    <x v="0"/>
    <x v="1"/>
    <s v="UQIN"/>
    <s v="Core T L/S"/>
    <x v="24"/>
    <s v="343F108A"/>
    <n v="1.8"/>
    <x v="0"/>
    <n v="85373685"/>
    <d v="2023-10-01T00:00:00"/>
    <n v="2500"/>
    <n v="4500"/>
    <x v="1"/>
    <x v="100"/>
    <d v="2023-06-23T00:00:00"/>
    <s v="(23/07/11)"/>
    <d v="2023-09-28T00:00:00"/>
    <s v="(23/09/28)_x000a_"/>
    <d v="2023-10-10T00:00:00"/>
    <s v="(23/10/10)"/>
    <x v="133"/>
  </r>
  <r>
    <x v="1"/>
    <x v="0"/>
    <s v="UQEU"/>
    <s v="Sweat"/>
    <x v="8"/>
    <s v="344H074E"/>
    <n v="4.5"/>
    <x v="0"/>
    <n v="86212364"/>
    <d v="2023-11-01T00:00:00"/>
    <n v="2500"/>
    <n v="11250"/>
    <x v="2"/>
    <x v="22"/>
    <s v=""/>
    <s v=""/>
    <s v=""/>
    <s v="_x000a_"/>
    <s v=""/>
    <s v=""/>
    <x v="90"/>
  </r>
  <r>
    <x v="1"/>
    <x v="0"/>
    <s v="UQEU"/>
    <s v="Core T L/S"/>
    <x v="7"/>
    <s v="344H050B"/>
    <n v="2.8"/>
    <x v="0"/>
    <n v="85868988"/>
    <d v="2023-10-01T00:00:00"/>
    <n v="2500"/>
    <n v="7000"/>
    <x v="2"/>
    <x v="22"/>
    <d v="2023-06-27T00:00:00"/>
    <s v=""/>
    <s v=""/>
    <s v="23/06/27_x000a_"/>
    <s v=""/>
    <s v=""/>
    <x v="90"/>
  </r>
  <r>
    <x v="0"/>
    <x v="1"/>
    <s v="UQMY"/>
    <s v="Core T L/S"/>
    <x v="24"/>
    <s v="343F108A"/>
    <n v="1.8"/>
    <x v="0"/>
    <n v="86268349"/>
    <d v="2023-11-01T00:00:00"/>
    <n v="2500"/>
    <n v="4500"/>
    <x v="1"/>
    <x v="54"/>
    <s v=""/>
    <s v=""/>
    <s v=""/>
    <s v="_x000a_"/>
    <s v=""/>
    <s v=""/>
    <x v="10"/>
  </r>
  <r>
    <x v="0"/>
    <x v="1"/>
    <s v="UQIN"/>
    <s v="Fleece"/>
    <x v="26"/>
    <s v="343F242A"/>
    <n v="5"/>
    <x v="0"/>
    <n v="85153875"/>
    <d v="2023-11-01T00:00:00"/>
    <n v="2500"/>
    <n v="12500"/>
    <x v="1"/>
    <x v="146"/>
    <d v="2023-07-18T00:00:00"/>
    <s v="(23/08/08)"/>
    <d v="2023-10-10T00:00:00"/>
    <s v="(23/09/26)_x000a_"/>
    <d v="2023-11-16T00:00:00"/>
    <s v="(23/11/16)"/>
    <x v="150"/>
  </r>
  <r>
    <x v="1"/>
    <x v="0"/>
    <s v="UQAU"/>
    <s v="Sweat"/>
    <x v="8"/>
    <s v="344H074A"/>
    <n v="4.5"/>
    <x v="0"/>
    <n v="86198078"/>
    <d v="2024-02-01T00:00:00"/>
    <n v="2500"/>
    <n v="11250"/>
    <x v="1"/>
    <x v="147"/>
    <s v=""/>
    <s v=""/>
    <s v=""/>
    <s v="_x000a_"/>
    <s v=""/>
    <s v=""/>
    <x v="60"/>
  </r>
  <r>
    <x v="1"/>
    <x v="0"/>
    <s v="UQIN"/>
    <s v="Core T S/S"/>
    <x v="21"/>
    <s v="344N236A"/>
    <n v="1.6"/>
    <x v="0"/>
    <n v="86261276"/>
    <d v="2024-02-01T00:00:00"/>
    <n v="2500"/>
    <n v="4000"/>
    <x v="2"/>
    <x v="135"/>
    <s v=""/>
    <s v=""/>
    <s v=""/>
    <s v="_x000a_"/>
    <s v=""/>
    <s v=""/>
    <x v="139"/>
  </r>
  <r>
    <x v="1"/>
    <x v="0"/>
    <s v="UQSG"/>
    <s v="Core T L/S"/>
    <x v="15"/>
    <s v="244H014G"/>
    <n v="2.4"/>
    <x v="0"/>
    <n v="86230225"/>
    <d v="2024-04-01T00:00:00"/>
    <n v="2500"/>
    <n v="6000"/>
    <x v="1"/>
    <x v="92"/>
    <d v="2024-01-26T00:00:00"/>
    <s v=""/>
    <d v="2024-02-23T00:00:00"/>
    <s v="_x000a_"/>
    <d v="2024-03-15T00:00:00"/>
    <s v=""/>
    <x v="109"/>
  </r>
  <r>
    <x v="1"/>
    <x v="0"/>
    <s v="UQIN"/>
    <s v="Core T S/S"/>
    <x v="21"/>
    <s v="344N236A"/>
    <n v="1.6"/>
    <x v="0"/>
    <n v="86261277"/>
    <d v="2024-04-01T00:00:00"/>
    <n v="2500"/>
    <n v="4000"/>
    <x v="1"/>
    <x v="127"/>
    <s v=""/>
    <s v=""/>
    <s v=""/>
    <s v="_x000a_"/>
    <s v=""/>
    <s v=""/>
    <x v="129"/>
  </r>
  <r>
    <x v="1"/>
    <x v="0"/>
    <s v="UQIN"/>
    <s v="Core T S/S"/>
    <x v="21"/>
    <s v="344N236A"/>
    <n v="1.6"/>
    <x v="1"/>
    <n v="86261279"/>
    <d v="2024-05-01T00:00:00"/>
    <n v="2500"/>
    <n v="4000"/>
    <x v="3"/>
    <x v="26"/>
    <s v=""/>
    <s v=""/>
    <s v=""/>
    <s v="_x000a_"/>
    <s v=""/>
    <s v=""/>
    <x v="28"/>
  </r>
  <r>
    <x v="0"/>
    <x v="1"/>
    <s v="UQMY"/>
    <s v="Core T L/S"/>
    <x v="15"/>
    <s v="243F010I"/>
    <n v="2.4"/>
    <x v="0"/>
    <n v="85170030"/>
    <d v="2023-09-01T00:00:00"/>
    <n v="2560"/>
    <n v="6144"/>
    <x v="3"/>
    <x v="44"/>
    <d v="2023-06-23T00:00:00"/>
    <s v="(23/07/11)"/>
    <d v="2023-09-01T00:00:00"/>
    <s v="(23/09/01)_x000a_"/>
    <d v="2023-09-11T00:00:00"/>
    <s v="(23/09/11)"/>
    <x v="107"/>
  </r>
  <r>
    <x v="0"/>
    <x v="1"/>
    <s v="UQSG"/>
    <s v="Core T L/S"/>
    <x v="15"/>
    <s v="243F010H"/>
    <n v="2.4"/>
    <x v="0"/>
    <n v="85169994"/>
    <d v="2023-09-01T00:00:00"/>
    <n v="2600"/>
    <n v="6240"/>
    <x v="1"/>
    <x v="110"/>
    <d v="2023-08-16T00:00:00"/>
    <s v="(23/08/16)"/>
    <d v="2023-09-20T00:00:00"/>
    <s v="(23/09/15)_x000a_"/>
    <d v="2023-09-29T00:00:00"/>
    <s v="(23/09/27)"/>
    <x v="128"/>
  </r>
  <r>
    <x v="1"/>
    <x v="0"/>
    <s v="UQEU"/>
    <s v="Core T S/S"/>
    <x v="21"/>
    <s v="344N236A"/>
    <n v="1.6"/>
    <x v="0"/>
    <n v="86180646"/>
    <d v="2024-06-01T00:00:00"/>
    <n v="2600"/>
    <n v="4160"/>
    <x v="1"/>
    <x v="98"/>
    <s v=""/>
    <s v=""/>
    <s v=""/>
    <s v="_x000a_"/>
    <s v=""/>
    <s v=""/>
    <x v="42"/>
  </r>
  <r>
    <x v="1"/>
    <x v="0"/>
    <s v="UQEU"/>
    <s v="Core T S/S"/>
    <x v="21"/>
    <s v="344N171A"/>
    <n v="1.6"/>
    <x v="0"/>
    <n v="86178955"/>
    <d v="2024-06-01T00:00:00"/>
    <n v="2600"/>
    <n v="4160"/>
    <x v="1"/>
    <x v="98"/>
    <s v=""/>
    <s v=""/>
    <s v=""/>
    <s v="_x000a_"/>
    <s v=""/>
    <s v=""/>
    <x v="42"/>
  </r>
  <r>
    <x v="0"/>
    <x v="1"/>
    <s v="FRPH"/>
    <s v="Core T L/S"/>
    <x v="19"/>
    <s v="343F060A"/>
    <n v="2.6"/>
    <x v="0"/>
    <n v="85194451"/>
    <d v="2023-03-01T00:00:00"/>
    <n v="2664"/>
    <n v="6926"/>
    <x v="2"/>
    <x v="7"/>
    <d v="2023-01-10T00:00:00"/>
    <s v=""/>
    <d v="2023-01-10T00:00:00"/>
    <s v="_x000a_"/>
    <d v="2023-01-17T00:00:00"/>
    <s v=""/>
    <x v="41"/>
  </r>
  <r>
    <x v="0"/>
    <x v="1"/>
    <s v="FRLK"/>
    <s v="Core T L/S"/>
    <x v="23"/>
    <s v="343F109A"/>
    <n v="1.9"/>
    <x v="0"/>
    <n v="85519815"/>
    <d v="2023-10-01T00:00:00"/>
    <n v="2700"/>
    <n v="5130"/>
    <x v="1"/>
    <x v="148"/>
    <d v="2023-06-23T00:00:00"/>
    <s v=""/>
    <d v="2023-10-12T00:00:00"/>
    <s v="(23/10/10)_x000a_"/>
    <d v="2023-10-12T00:00:00"/>
    <s v="(23/10/12)"/>
    <x v="67"/>
  </r>
  <r>
    <x v="0"/>
    <x v="1"/>
    <s v="UQIN"/>
    <s v="Fleece"/>
    <x v="26"/>
    <s v="343F242A"/>
    <n v="5"/>
    <x v="0"/>
    <n v="85396930"/>
    <d v="2023-11-01T00:00:00"/>
    <n v="2700"/>
    <n v="13500"/>
    <x v="1"/>
    <x v="149"/>
    <d v="2023-06-27T00:00:00"/>
    <s v="(23/08/08)"/>
    <d v="2023-10-03T00:00:00"/>
    <s v="(23/09/19)_x000a_"/>
    <d v="2023-11-09T00:00:00"/>
    <s v="(23/11/09)"/>
    <x v="151"/>
  </r>
  <r>
    <x v="1"/>
    <x v="0"/>
    <s v="UQEU"/>
    <s v="Sweat"/>
    <x v="11"/>
    <s v="344H072B"/>
    <n v="5.7"/>
    <x v="0"/>
    <n v="86255450"/>
    <d v="2024-01-01T00:00:00"/>
    <n v="2700"/>
    <n v="15390"/>
    <x v="1"/>
    <x v="133"/>
    <s v=""/>
    <s v=""/>
    <s v=""/>
    <s v="_x000a_"/>
    <s v=""/>
    <s v=""/>
    <x v="17"/>
  </r>
  <r>
    <x v="1"/>
    <x v="0"/>
    <s v="UQSG"/>
    <s v="Core T L/S"/>
    <x v="15"/>
    <s v="244H014G"/>
    <n v="2.4"/>
    <x v="0"/>
    <n v="86249407"/>
    <d v="2024-02-01T00:00:00"/>
    <n v="2700"/>
    <n v="6480"/>
    <x v="1"/>
    <x v="103"/>
    <d v="2024-01-05T00:00:00"/>
    <s v=""/>
    <d v="2024-02-02T00:00:00"/>
    <s v="_x000a_"/>
    <d v="2024-02-16T00:00:00"/>
    <s v=""/>
    <x v="54"/>
  </r>
  <r>
    <x v="1"/>
    <x v="0"/>
    <s v="UQEU"/>
    <s v="Core T S/S"/>
    <x v="21"/>
    <s v="344N236A"/>
    <n v="1.6"/>
    <x v="0"/>
    <n v="86180650"/>
    <d v="2024-02-01T00:00:00"/>
    <n v="2700"/>
    <n v="4320"/>
    <x v="2"/>
    <x v="92"/>
    <s v=""/>
    <s v=""/>
    <s v=""/>
    <s v="_x000a_"/>
    <s v=""/>
    <s v=""/>
    <x v="138"/>
  </r>
  <r>
    <x v="1"/>
    <x v="0"/>
    <s v="UQEU"/>
    <s v="Core T S/S"/>
    <x v="21"/>
    <s v="344N171A"/>
    <n v="1.6"/>
    <x v="0"/>
    <n v="86178959"/>
    <d v="2024-02-01T00:00:00"/>
    <n v="2700"/>
    <n v="4320"/>
    <x v="2"/>
    <x v="92"/>
    <s v=""/>
    <s v=""/>
    <s v=""/>
    <s v="_x000a_"/>
    <s v=""/>
    <s v=""/>
    <x v="138"/>
  </r>
  <r>
    <x v="1"/>
    <x v="0"/>
    <s v="UQAU"/>
    <s v="Sweat"/>
    <x v="8"/>
    <s v="344H074A"/>
    <n v="4.5"/>
    <x v="0"/>
    <n v="86226459"/>
    <d v="2024-03-01T00:00:00"/>
    <n v="2700"/>
    <n v="12150"/>
    <x v="1"/>
    <x v="48"/>
    <s v=""/>
    <s v=""/>
    <s v=""/>
    <s v="_x000a_"/>
    <s v=""/>
    <s v=""/>
    <x v="22"/>
  </r>
  <r>
    <x v="1"/>
    <x v="0"/>
    <s v="UQSG"/>
    <s v="Core T L/S"/>
    <x v="15"/>
    <s v="244H014G"/>
    <n v="2.4"/>
    <x v="0"/>
    <n v="86249409"/>
    <d v="2024-03-01T00:00:00"/>
    <n v="2700"/>
    <n v="6480"/>
    <x v="1"/>
    <x v="30"/>
    <d v="2024-01-26T00:00:00"/>
    <s v=""/>
    <d v="2024-02-23T00:00:00"/>
    <s v="_x000a_"/>
    <d v="2024-03-01T00:00:00"/>
    <s v=""/>
    <x v="113"/>
  </r>
  <r>
    <x v="0"/>
    <x v="0"/>
    <s v="UQIN"/>
    <s v="Core T S/S"/>
    <x v="3"/>
    <s v="343N033A"/>
    <n v="1.6"/>
    <x v="0"/>
    <n v="86227403"/>
    <d v="2023-09-01T00:00:00"/>
    <n v="2750"/>
    <n v="4400"/>
    <x v="3"/>
    <x v="150"/>
    <s v=""/>
    <s v=""/>
    <d v="2023-08-24T00:00:00"/>
    <s v="_x000a_"/>
    <d v="2023-08-31T00:00:00"/>
    <s v=""/>
    <x v="152"/>
  </r>
  <r>
    <x v="1"/>
    <x v="0"/>
    <s v="UQAU"/>
    <s v="Core T L/S"/>
    <x v="7"/>
    <s v="344H050B"/>
    <n v="2.8"/>
    <x v="0"/>
    <n v="86194949"/>
    <d v="2024-01-01T00:00:00"/>
    <n v="2800"/>
    <n v="7840"/>
    <x v="1"/>
    <x v="103"/>
    <s v=""/>
    <s v=""/>
    <s v=""/>
    <s v="_x000a_"/>
    <s v=""/>
    <s v=""/>
    <x v="106"/>
  </r>
  <r>
    <x v="1"/>
    <x v="0"/>
    <s v="UQAU"/>
    <s v="Sweat"/>
    <x v="6"/>
    <s v="344H070A"/>
    <n v="3.6"/>
    <x v="0"/>
    <n v="86252353"/>
    <d v="2024-03-01T00:00:00"/>
    <n v="2800"/>
    <n v="10080"/>
    <x v="4"/>
    <x v="62"/>
    <s v=""/>
    <s v=""/>
    <s v=""/>
    <s v="_x000a_"/>
    <s v=""/>
    <s v=""/>
    <x v="65"/>
  </r>
  <r>
    <x v="0"/>
    <x v="1"/>
    <s v="UQEU"/>
    <s v="Sweat"/>
    <x v="8"/>
    <s v="343F102A"/>
    <n v="4.5"/>
    <x v="0"/>
    <n v="85435634"/>
    <d v="2023-06-01T00:00:00"/>
    <n v="2892"/>
    <n v="13014"/>
    <x v="0"/>
    <x v="118"/>
    <d v="2023-03-31T00:00:00"/>
    <s v=""/>
    <d v="2023-05-16T00:00:00"/>
    <s v="(23/05/09)_x000a_"/>
    <d v="2023-05-23T00:00:00"/>
    <s v="(23/05/16)"/>
    <x v="120"/>
  </r>
  <r>
    <x v="1"/>
    <x v="0"/>
    <s v="UQAU"/>
    <s v="Core T S/S"/>
    <x v="3"/>
    <s v="344N183A"/>
    <n v="1.6"/>
    <x v="0"/>
    <n v="86251540"/>
    <d v="2024-09-01T00:00:00"/>
    <n v="2900"/>
    <n v="4640"/>
    <x v="1"/>
    <x v="151"/>
    <s v=""/>
    <s v=""/>
    <s v=""/>
    <s v="_x000a_"/>
    <s v=""/>
    <s v=""/>
    <x v="153"/>
  </r>
  <r>
    <x v="0"/>
    <x v="1"/>
    <s v="UQEU"/>
    <s v="Sweat"/>
    <x v="8"/>
    <s v="343F102A"/>
    <n v="4.5"/>
    <x v="0"/>
    <n v="85464573"/>
    <d v="2023-07-01T00:00:00"/>
    <n v="2904"/>
    <n v="13068"/>
    <x v="4"/>
    <x v="152"/>
    <d v="2023-04-14T00:00:00"/>
    <s v=""/>
    <d v="2023-06-20T00:00:00"/>
    <s v="(23/06/20)_x000a_"/>
    <d v="2023-06-22T00:00:00"/>
    <s v="(23/07/04)"/>
    <x v="130"/>
  </r>
  <r>
    <x v="0"/>
    <x v="1"/>
    <s v="UQEU"/>
    <s v="Sweat"/>
    <x v="6"/>
    <s v="343F107B"/>
    <n v="3.6"/>
    <x v="0"/>
    <n v="85222089"/>
    <d v="2023-08-01T00:00:00"/>
    <n v="2928"/>
    <n v="10541"/>
    <x v="1"/>
    <x v="13"/>
    <d v="2023-01-26T00:00:00"/>
    <s v="(23/01/24)"/>
    <d v="2023-07-27T00:00:00"/>
    <s v="(23/08/01)_x000a_"/>
    <d v="2023-08-10T00:00:00"/>
    <s v="(23/08/10)"/>
    <x v="14"/>
  </r>
  <r>
    <x v="1"/>
    <x v="0"/>
    <s v="UQAU"/>
    <s v="Core T L/S"/>
    <x v="7"/>
    <s v="344H064A"/>
    <n v="2.8"/>
    <x v="0"/>
    <n v="85572739"/>
    <d v="2023-09-01T00:00:00"/>
    <n v="2940"/>
    <n v="8232"/>
    <x v="0"/>
    <x v="12"/>
    <d v="2023-06-20T00:00:00"/>
    <s v=""/>
    <d v="2023-06-27T00:00:00"/>
    <s v="(23/07/04)_x000a_"/>
    <d v="2023-07-11T00:00:00"/>
    <s v="(23/07/04)"/>
    <x v="51"/>
  </r>
  <r>
    <x v="0"/>
    <x v="0"/>
    <s v="UQIN"/>
    <s v="Core T S/S"/>
    <x v="3"/>
    <s v="343N033A"/>
    <n v="1.6"/>
    <x v="0"/>
    <n v="86227402"/>
    <d v="2023-08-01T00:00:00"/>
    <n v="2980"/>
    <n v="4768"/>
    <x v="3"/>
    <x v="153"/>
    <s v=""/>
    <s v=""/>
    <d v="2023-07-27T00:00:00"/>
    <s v="_x000a_"/>
    <d v="2023-08-08T00:00:00"/>
    <s v=""/>
    <x v="154"/>
  </r>
  <r>
    <x v="0"/>
    <x v="1"/>
    <s v="FRPH"/>
    <s v="Sweat"/>
    <x v="20"/>
    <s v="343F105A"/>
    <n v="5.3"/>
    <x v="0"/>
    <n v="85249946"/>
    <d v="2023-05-01T00:00:00"/>
    <n v="2988"/>
    <n v="15836"/>
    <x v="2"/>
    <x v="7"/>
    <d v="2023-02-28T00:00:00"/>
    <s v="23/03/07"/>
    <d v="2023-03-07T00:00:00"/>
    <s v="23/03/07_x000a_"/>
    <d v="2023-03-28T00:00:00"/>
    <s v="23/05/09"/>
    <x v="41"/>
  </r>
  <r>
    <x v="1"/>
    <x v="0"/>
    <s v="UQEU"/>
    <s v="Core T L/S"/>
    <x v="7"/>
    <s v="344H050B"/>
    <n v="2.8"/>
    <x v="0"/>
    <n v="85868979"/>
    <d v="2023-08-01T00:00:00"/>
    <n v="2988"/>
    <n v="8366"/>
    <x v="0"/>
    <x v="12"/>
    <d v="2023-06-20T00:00:00"/>
    <s v="23/06/20"/>
    <d v="2023-06-27T00:00:00"/>
    <s v="23/06/20_x000a_"/>
    <d v="2023-07-11T00:00:00"/>
    <s v=""/>
    <x v="115"/>
  </r>
  <r>
    <x v="0"/>
    <x v="1"/>
    <s v="UQEU"/>
    <s v="Core T L/S"/>
    <x v="7"/>
    <s v="343F056A"/>
    <n v="2.6"/>
    <x v="0"/>
    <n v="84951294"/>
    <d v="2023-04-01T00:00:00"/>
    <n v="2994"/>
    <n v="7784"/>
    <x v="2"/>
    <x v="7"/>
    <d v="2023-01-13T00:00:00"/>
    <s v="23/01/24"/>
    <d v="2023-01-24T00:00:00"/>
    <s v="23/01/24_x000a_"/>
    <d v="2023-01-31T00:00:00"/>
    <s v="23/01/31"/>
    <x v="29"/>
  </r>
  <r>
    <x v="0"/>
    <x v="1"/>
    <s v="UQIN"/>
    <s v="Core T L/S"/>
    <x v="15"/>
    <s v="243F010H"/>
    <n v="2.4"/>
    <x v="0"/>
    <n v="85169975"/>
    <d v="2023-06-01T00:00:00"/>
    <n v="3000"/>
    <n v="7200"/>
    <x v="2"/>
    <x v="20"/>
    <d v="2023-03-21T00:00:00"/>
    <s v="23/03/21"/>
    <d v="2023-04-04T00:00:00"/>
    <s v="_x000a_"/>
    <d v="2023-04-25T00:00:00"/>
    <s v=""/>
    <x v="21"/>
  </r>
  <r>
    <x v="0"/>
    <x v="1"/>
    <s v="UQAU"/>
    <s v="Sweat"/>
    <x v="11"/>
    <s v="343F106A"/>
    <n v="5.7"/>
    <x v="0"/>
    <n v="85264249"/>
    <d v="2023-07-01T00:00:00"/>
    <n v="3000"/>
    <n v="17100"/>
    <x v="2"/>
    <x v="13"/>
    <d v="2023-04-25T00:00:00"/>
    <s v="(23/04/18)"/>
    <d v="2023-07-06T00:00:00"/>
    <s v="(23/07/04)_x000a_"/>
    <d v="2023-07-06T00:00:00"/>
    <s v="(23/07/18)"/>
    <x v="124"/>
  </r>
  <r>
    <x v="0"/>
    <x v="1"/>
    <s v="UQAU"/>
    <s v="Core T L/S"/>
    <x v="7"/>
    <s v="343F111A"/>
    <n v="2.6"/>
    <x v="0"/>
    <n v="85373682"/>
    <d v="2023-07-01T00:00:00"/>
    <n v="3000"/>
    <n v="7800"/>
    <x v="3"/>
    <x v="121"/>
    <d v="2023-05-10T00:00:00"/>
    <s v="23/05/10"/>
    <d v="2023-06-27T00:00:00"/>
    <s v="_x000a_"/>
    <d v="2023-07-20T00:00:00"/>
    <s v=""/>
    <x v="123"/>
  </r>
  <r>
    <x v="0"/>
    <x v="1"/>
    <s v="UQEU"/>
    <s v="Core T L/S"/>
    <x v="7"/>
    <s v="343F111A"/>
    <n v="2.6"/>
    <x v="0"/>
    <n v="84881742"/>
    <d v="2023-07-01T00:00:00"/>
    <n v="3000"/>
    <n v="7800"/>
    <x v="1"/>
    <x v="43"/>
    <d v="2023-03-17T00:00:00"/>
    <s v=""/>
    <d v="2023-07-13T00:00:00"/>
    <s v="(23/07/13)_x000a_"/>
    <d v="2023-07-27T00:00:00"/>
    <s v="(23/07/25)"/>
    <x v="98"/>
  </r>
  <r>
    <x v="0"/>
    <x v="1"/>
    <s v="UQAU"/>
    <s v="Sweat"/>
    <x v="8"/>
    <s v="343F103B"/>
    <n v="4.5"/>
    <x v="0"/>
    <n v="85522080"/>
    <d v="2023-08-01T00:00:00"/>
    <n v="3000"/>
    <n v="13500"/>
    <x v="1"/>
    <x v="154"/>
    <d v="2023-05-18T00:00:00"/>
    <s v=""/>
    <d v="2023-07-27T00:00:00"/>
    <s v="23/07/27_x000a_"/>
    <d v="2023-08-03T00:00:00"/>
    <s v="23/08/03"/>
    <x v="155"/>
  </r>
  <r>
    <x v="0"/>
    <x v="1"/>
    <s v="UQEU"/>
    <s v="Sweat"/>
    <x v="20"/>
    <s v="343F105A"/>
    <n v="5.3"/>
    <x v="1"/>
    <n v="85382801"/>
    <d v="2023-08-01T00:00:00"/>
    <n v="3000"/>
    <n v="15900"/>
    <x v="3"/>
    <x v="13"/>
    <d v="2023-05-26T00:00:00"/>
    <s v="23/05/02"/>
    <s v=""/>
    <s v="23/07/06_x000a_"/>
    <s v=""/>
    <s v="23/08/01"/>
    <x v="14"/>
  </r>
  <r>
    <x v="0"/>
    <x v="1"/>
    <s v="UQEU"/>
    <s v="Core T L/S"/>
    <x v="7"/>
    <s v="343F111A"/>
    <n v="2.6"/>
    <x v="0"/>
    <n v="84925664"/>
    <d v="2023-09-01T00:00:00"/>
    <n v="3000"/>
    <n v="7800"/>
    <x v="1"/>
    <x v="44"/>
    <d v="2023-04-25T00:00:00"/>
    <s v="(23/05/23)"/>
    <d v="2023-08-14T00:00:00"/>
    <s v="(23/08/15)_x000a_"/>
    <d v="2023-08-24T00:00:00"/>
    <s v="(23/08/24)"/>
    <x v="19"/>
  </r>
  <r>
    <x v="0"/>
    <x v="1"/>
    <s v="UQIN"/>
    <s v="Core T L/S"/>
    <x v="24"/>
    <s v="343F108A"/>
    <n v="1.8"/>
    <x v="0"/>
    <n v="85182229"/>
    <d v="2023-08-01T00:00:00"/>
    <n v="3000"/>
    <n v="5400"/>
    <x v="2"/>
    <x v="43"/>
    <d v="2023-01-31T00:00:00"/>
    <s v="23/01/31"/>
    <d v="2023-06-15T00:00:00"/>
    <s v="(23/06/13)_x000a_"/>
    <d v="2023-08-03T00:00:00"/>
    <s v="(23/08/01)"/>
    <x v="47"/>
  </r>
  <r>
    <x v="0"/>
    <x v="1"/>
    <s v="UQMY"/>
    <s v="Core T L/S"/>
    <x v="24"/>
    <s v="343F108A"/>
    <n v="1.8"/>
    <x v="0"/>
    <n v="85733763"/>
    <d v="2023-09-01T00:00:00"/>
    <n v="3000"/>
    <n v="5400"/>
    <x v="2"/>
    <x v="13"/>
    <d v="2023-07-07T00:00:00"/>
    <s v="(23/08/08)"/>
    <s v=""/>
    <s v="(23/10/17)_x000a_"/>
    <s v=""/>
    <s v="(23/10/26)"/>
    <x v="131"/>
  </r>
  <r>
    <x v="0"/>
    <x v="1"/>
    <s v="UQSG"/>
    <s v="Core T L/S"/>
    <x v="24"/>
    <s v="343F108A"/>
    <n v="1.8"/>
    <x v="0"/>
    <n v="85654288"/>
    <d v="2023-09-01T00:00:00"/>
    <n v="3000"/>
    <n v="5400"/>
    <x v="2"/>
    <x v="13"/>
    <d v="2023-06-13T00:00:00"/>
    <s v=""/>
    <s v=""/>
    <s v="_x000a_"/>
    <s v=""/>
    <s v=""/>
    <x v="156"/>
  </r>
  <r>
    <x v="0"/>
    <x v="1"/>
    <s v="UQAU"/>
    <s v="Core T L/S"/>
    <x v="7"/>
    <s v="343F056B"/>
    <n v="2.6"/>
    <x v="0"/>
    <n v="85816139"/>
    <d v="2023-07-01T00:00:00"/>
    <n v="3000"/>
    <n v="7800"/>
    <x v="2"/>
    <x v="63"/>
    <s v=""/>
    <s v=""/>
    <d v="2023-07-14T00:00:00"/>
    <s v="(23/08/17)_x000a_"/>
    <d v="2023-07-28T00:00:00"/>
    <s v="(23/08/29)"/>
    <x v="66"/>
  </r>
  <r>
    <x v="0"/>
    <x v="1"/>
    <s v="UQSG"/>
    <s v="Core T L/S"/>
    <x v="24"/>
    <s v="343F108A"/>
    <n v="1.8"/>
    <x v="0"/>
    <n v="85654287"/>
    <d v="2023-09-01T00:00:00"/>
    <n v="3000"/>
    <n v="5400"/>
    <x v="1"/>
    <x v="88"/>
    <d v="2023-06-06T00:00:00"/>
    <s v=""/>
    <d v="2023-08-31T00:00:00"/>
    <s v="(23/08/29)_x000a_"/>
    <d v="2023-09-07T00:00:00"/>
    <s v="(23/09/07)"/>
    <x v="87"/>
  </r>
  <r>
    <x v="0"/>
    <x v="1"/>
    <s v="UQSG"/>
    <s v="Core T L/S"/>
    <x v="15"/>
    <s v="243F010H"/>
    <n v="2.4"/>
    <x v="0"/>
    <n v="85508244"/>
    <d v="2023-09-01T00:00:00"/>
    <n v="3000"/>
    <n v="7200"/>
    <x v="1"/>
    <x v="155"/>
    <d v="2023-08-01T00:00:00"/>
    <s v="(23/07/21)"/>
    <d v="2023-08-31T00:00:00"/>
    <s v="(23/08/25)_x000a_"/>
    <d v="2023-09-11T00:00:00"/>
    <s v="(23/09/04)"/>
    <x v="75"/>
  </r>
  <r>
    <x v="0"/>
    <x v="1"/>
    <s v="UQMY"/>
    <s v="Core T L/S"/>
    <x v="24"/>
    <s v="343F108A"/>
    <n v="1.8"/>
    <x v="0"/>
    <n v="85413594"/>
    <d v="2023-10-01T00:00:00"/>
    <n v="3000"/>
    <n v="5400"/>
    <x v="1"/>
    <x v="156"/>
    <d v="2023-06-23T00:00:00"/>
    <s v="(23/07/19)"/>
    <d v="2023-09-21T00:00:00"/>
    <s v="(23/09/21)_x000a_"/>
    <d v="2023-10-05T00:00:00"/>
    <s v="(23/10/05)"/>
    <x v="72"/>
  </r>
  <r>
    <x v="0"/>
    <x v="1"/>
    <s v="UQIN"/>
    <s v="Fleece"/>
    <x v="26"/>
    <s v="343F242A"/>
    <n v="5"/>
    <x v="0"/>
    <n v="85654276"/>
    <d v="2023-10-01T00:00:00"/>
    <n v="3000"/>
    <n v="15000"/>
    <x v="1"/>
    <x v="28"/>
    <d v="2023-06-27T00:00:00"/>
    <s v=""/>
    <d v="2023-08-22T00:00:00"/>
    <s v="(23/08/15)_x000a_"/>
    <d v="2023-10-05T00:00:00"/>
    <s v="(23/10/06)"/>
    <x v="30"/>
  </r>
  <r>
    <x v="0"/>
    <x v="1"/>
    <s v="UQEU"/>
    <s v="Sweat"/>
    <x v="6"/>
    <s v="343F107B"/>
    <n v="3.6"/>
    <x v="0"/>
    <n v="85520900"/>
    <d v="2023-10-01T00:00:00"/>
    <n v="3000"/>
    <n v="10800"/>
    <x v="3"/>
    <x v="149"/>
    <d v="2023-06-16T00:00:00"/>
    <s v=""/>
    <s v=""/>
    <s v="(23/09/28)_x000a_"/>
    <s v=""/>
    <s v="(23/10/10)"/>
    <x v="133"/>
  </r>
  <r>
    <x v="1"/>
    <x v="0"/>
    <s v="UQEU"/>
    <s v="Sweat"/>
    <x v="11"/>
    <s v="344H072B"/>
    <n v="5.7"/>
    <x v="0"/>
    <n v="85633106"/>
    <d v="2023-10-01T00:00:00"/>
    <n v="3000"/>
    <n v="17100"/>
    <x v="2"/>
    <x v="22"/>
    <d v="2023-07-11T00:00:00"/>
    <s v="(23/07/18)"/>
    <d v="2023-07-25T00:00:00"/>
    <s v="(23/10/12)_x000a_"/>
    <d v="2023-08-01T00:00:00"/>
    <s v="(23/10/24)"/>
    <x v="90"/>
  </r>
  <r>
    <x v="1"/>
    <x v="0"/>
    <s v="UQEU"/>
    <s v="Core T L/S"/>
    <x v="7"/>
    <s v="344H064C"/>
    <n v="2.8"/>
    <x v="0"/>
    <n v="86233372"/>
    <d v="2023-10-01T00:00:00"/>
    <n v="3000"/>
    <n v="8400"/>
    <x v="2"/>
    <x v="22"/>
    <d v="2023-07-14T00:00:00"/>
    <s v=""/>
    <s v=""/>
    <s v="_x000a_"/>
    <s v=""/>
    <s v=""/>
    <x v="90"/>
  </r>
  <r>
    <x v="1"/>
    <x v="0"/>
    <s v="UQIN"/>
    <s v="Sweat"/>
    <x v="22"/>
    <s v="344H124A"/>
    <n v="4.5"/>
    <x v="0"/>
    <n v="86225452"/>
    <d v="2023-10-01T00:00:00"/>
    <n v="3000"/>
    <n v="13500"/>
    <x v="0"/>
    <x v="9"/>
    <s v=""/>
    <s v=""/>
    <s v=""/>
    <s v="_x000a_"/>
    <s v=""/>
    <s v=""/>
    <x v="10"/>
  </r>
  <r>
    <x v="0"/>
    <x v="1"/>
    <s v="UQIN"/>
    <s v="Fleece"/>
    <x v="26"/>
    <s v="343F242A"/>
    <n v="5"/>
    <x v="0"/>
    <n v="86077912"/>
    <d v="2023-11-01T00:00:00"/>
    <n v="3000"/>
    <n v="15000"/>
    <x v="3"/>
    <x v="157"/>
    <d v="2023-07-18T00:00:00"/>
    <s v="(23/08/01)"/>
    <d v="2023-09-28T00:00:00"/>
    <s v="_x000a_"/>
    <d v="2023-11-09T00:00:00"/>
    <s v=""/>
    <x v="148"/>
  </r>
  <r>
    <x v="1"/>
    <x v="0"/>
    <s v="UQEU"/>
    <s v="Core T L/S"/>
    <x v="7"/>
    <s v="344H064B"/>
    <n v="2.8"/>
    <x v="0"/>
    <n v="85869018"/>
    <d v="2023-11-01T00:00:00"/>
    <n v="3000"/>
    <n v="8400"/>
    <x v="1"/>
    <x v="132"/>
    <s v=""/>
    <s v="(23/08/08)"/>
    <s v=""/>
    <s v="(23/11/02)_x000a_"/>
    <s v=""/>
    <s v="(23/11/14)"/>
    <x v="135"/>
  </r>
  <r>
    <x v="0"/>
    <x v="1"/>
    <s v="UQSG"/>
    <s v="Core T L/S"/>
    <x v="24"/>
    <s v="343F108A"/>
    <n v="1.8"/>
    <x v="1"/>
    <n v="85430852"/>
    <d v="2023-11-01T00:00:00"/>
    <n v="3000"/>
    <n v="5400"/>
    <x v="3"/>
    <x v="22"/>
    <d v="2023-07-21T00:00:00"/>
    <s v=""/>
    <s v=""/>
    <s v="_x000a_"/>
    <s v=""/>
    <s v=""/>
    <x v="135"/>
  </r>
  <r>
    <x v="1"/>
    <x v="0"/>
    <s v="FRPH"/>
    <s v="Core T L/S"/>
    <x v="15"/>
    <s v="244H014H"/>
    <n v="2.4"/>
    <x v="0"/>
    <n v="86216464"/>
    <d v="2023-12-01T00:00:00"/>
    <n v="3000"/>
    <n v="7200"/>
    <x v="1"/>
    <x v="158"/>
    <d v="2023-09-01T00:00:00"/>
    <s v=""/>
    <d v="2023-11-10T00:00:00"/>
    <s v="_x000a_"/>
    <d v="2023-11-24T00:00:00"/>
    <s v=""/>
    <x v="112"/>
  </r>
  <r>
    <x v="1"/>
    <x v="0"/>
    <s v="UQIN"/>
    <s v="Polo"/>
    <x v="17"/>
    <s v="344N174A"/>
    <n v="2.8"/>
    <x v="0"/>
    <n v="86233373"/>
    <d v="2023-12-01T00:00:00"/>
    <n v="3000"/>
    <n v="8400"/>
    <x v="2"/>
    <x v="22"/>
    <s v=""/>
    <s v=""/>
    <s v=""/>
    <s v="_x000a_"/>
    <s v=""/>
    <s v=""/>
    <x v="23"/>
  </r>
  <r>
    <x v="1"/>
    <x v="0"/>
    <s v="UQIN"/>
    <s v="Core T S/S"/>
    <x v="3"/>
    <s v="344N183B"/>
    <n v="1.6"/>
    <x v="0"/>
    <n v="85982249"/>
    <d v="2023-12-01T00:00:00"/>
    <n v="3000"/>
    <n v="4800"/>
    <x v="0"/>
    <x v="22"/>
    <d v="2023-06-20T00:00:00"/>
    <s v=""/>
    <d v="2023-07-18T00:00:00"/>
    <s v="_x000a_"/>
    <d v="2023-08-15T00:00:00"/>
    <s v=""/>
    <x v="23"/>
  </r>
  <r>
    <x v="1"/>
    <x v="0"/>
    <s v="UQAU"/>
    <s v="Core T L/S"/>
    <x v="7"/>
    <s v="344H064A"/>
    <n v="2.8"/>
    <x v="0"/>
    <n v="85716662"/>
    <d v="2023-12-01T00:00:00"/>
    <n v="3000"/>
    <n v="8400"/>
    <x v="1"/>
    <x v="159"/>
    <s v=""/>
    <s v="(23/09/19)"/>
    <s v=""/>
    <s v="(23/11/23)_x000a_"/>
    <s v=""/>
    <s v="(23/12/05)"/>
    <x v="16"/>
  </r>
  <r>
    <x v="1"/>
    <x v="0"/>
    <s v="UQAU"/>
    <s v="Core T L/S"/>
    <x v="7"/>
    <s v="344H050A"/>
    <n v="2.8"/>
    <x v="0"/>
    <n v="85678733"/>
    <d v="2023-12-01T00:00:00"/>
    <n v="3000"/>
    <n v="8400"/>
    <x v="1"/>
    <x v="159"/>
    <s v=""/>
    <s v="(23/09/19)"/>
    <s v=""/>
    <s v="(23/11/23)_x000a_"/>
    <s v=""/>
    <s v="(23/12/05)"/>
    <x v="16"/>
  </r>
  <r>
    <x v="1"/>
    <x v="0"/>
    <s v="UQEU"/>
    <s v="Sweat"/>
    <x v="1"/>
    <s v="344H073A"/>
    <n v="5.3"/>
    <x v="0"/>
    <n v="86233419"/>
    <d v="2024-01-01T00:00:00"/>
    <n v="3000"/>
    <n v="15900"/>
    <x v="1"/>
    <x v="5"/>
    <s v=""/>
    <s v=""/>
    <s v=""/>
    <s v="_x000a_"/>
    <s v=""/>
    <s v=""/>
    <x v="157"/>
  </r>
  <r>
    <x v="1"/>
    <x v="0"/>
    <s v="UQAU"/>
    <s v="Sweat"/>
    <x v="8"/>
    <s v="344H074A"/>
    <n v="4.5"/>
    <x v="0"/>
    <n v="86226460"/>
    <d v="2024-01-01T00:00:00"/>
    <n v="3000"/>
    <n v="13500"/>
    <x v="1"/>
    <x v="103"/>
    <s v=""/>
    <s v=""/>
    <s v=""/>
    <s v="_x000a_"/>
    <s v=""/>
    <s v=""/>
    <x v="106"/>
  </r>
  <r>
    <x v="1"/>
    <x v="0"/>
    <s v="UQAU"/>
    <s v="Sweat"/>
    <x v="11"/>
    <s v="344H072A"/>
    <n v="5.7"/>
    <x v="0"/>
    <n v="86197693"/>
    <d v="2024-01-01T00:00:00"/>
    <n v="3000"/>
    <n v="17100"/>
    <x v="1"/>
    <x v="103"/>
    <s v=""/>
    <s v=""/>
    <s v=""/>
    <s v="_x000a_"/>
    <s v=""/>
    <s v=""/>
    <x v="106"/>
  </r>
  <r>
    <x v="1"/>
    <x v="0"/>
    <s v="UQSG"/>
    <s v="Core T L/S"/>
    <x v="15"/>
    <s v="244H014G"/>
    <n v="2.4"/>
    <x v="0"/>
    <n v="86215378"/>
    <d v="2024-01-01T00:00:00"/>
    <n v="3000"/>
    <n v="7200"/>
    <x v="1"/>
    <x v="105"/>
    <d v="2023-11-10T00:00:00"/>
    <s v=""/>
    <d v="2023-12-15T00:00:00"/>
    <s v="_x000a_"/>
    <d v="2024-01-05T00:00:00"/>
    <s v=""/>
    <x v="5"/>
  </r>
  <r>
    <x v="1"/>
    <x v="0"/>
    <s v="UQIN"/>
    <s v="Polo"/>
    <x v="17"/>
    <s v="344N174A"/>
    <n v="2.8"/>
    <x v="0"/>
    <n v="86195698"/>
    <d v="2024-01-01T00:00:00"/>
    <n v="3000"/>
    <n v="8400"/>
    <x v="1"/>
    <x v="160"/>
    <s v=""/>
    <s v=""/>
    <s v=""/>
    <s v="_x000a_"/>
    <s v=""/>
    <s v=""/>
    <x v="158"/>
  </r>
  <r>
    <x v="1"/>
    <x v="0"/>
    <s v="UQSG"/>
    <s v="Core T L/S"/>
    <x v="15"/>
    <s v="244H014G"/>
    <n v="2.4"/>
    <x v="0"/>
    <n v="86215377"/>
    <d v="2024-02-01T00:00:00"/>
    <n v="3000"/>
    <n v="7200"/>
    <x v="1"/>
    <x v="51"/>
    <d v="2023-12-15T00:00:00"/>
    <s v=""/>
    <d v="2024-01-12T00:00:00"/>
    <s v="_x000a_"/>
    <d v="2024-02-02T00:00:00"/>
    <s v=""/>
    <x v="24"/>
  </r>
  <r>
    <x v="1"/>
    <x v="0"/>
    <s v="UQIN"/>
    <s v="Polo"/>
    <x v="17"/>
    <s v="344N174A"/>
    <n v="2.8"/>
    <x v="0"/>
    <n v="86195697"/>
    <d v="2024-02-01T00:00:00"/>
    <n v="3000"/>
    <n v="8400"/>
    <x v="1"/>
    <x v="17"/>
    <s v=""/>
    <s v=""/>
    <s v=""/>
    <s v="_x000a_"/>
    <s v=""/>
    <s v=""/>
    <x v="18"/>
  </r>
  <r>
    <x v="1"/>
    <x v="0"/>
    <s v="UQEU"/>
    <s v="Sweat"/>
    <x v="8"/>
    <s v="344H074E"/>
    <n v="4.5"/>
    <x v="0"/>
    <n v="86233425"/>
    <d v="2024-03-01T00:00:00"/>
    <n v="3000"/>
    <n v="13500"/>
    <x v="1"/>
    <x v="92"/>
    <s v=""/>
    <s v=""/>
    <s v=""/>
    <s v="_x000a_"/>
    <s v=""/>
    <s v=""/>
    <x v="138"/>
  </r>
  <r>
    <x v="1"/>
    <x v="0"/>
    <s v="UQEU"/>
    <s v="Sweat"/>
    <x v="11"/>
    <s v="344H072B"/>
    <n v="5.7"/>
    <x v="0"/>
    <n v="86233416"/>
    <d v="2024-03-01T00:00:00"/>
    <n v="3000"/>
    <n v="17100"/>
    <x v="1"/>
    <x v="92"/>
    <s v=""/>
    <s v=""/>
    <s v=""/>
    <s v="_x000a_"/>
    <s v=""/>
    <s v=""/>
    <x v="138"/>
  </r>
  <r>
    <x v="1"/>
    <x v="0"/>
    <s v="UQAU"/>
    <s v="Core T L/S"/>
    <x v="7"/>
    <s v="344H050A"/>
    <n v="2.8"/>
    <x v="0"/>
    <n v="85861073"/>
    <d v="2024-03-01T00:00:00"/>
    <n v="3000"/>
    <n v="8400"/>
    <x v="1"/>
    <x v="48"/>
    <s v=""/>
    <s v="(23/12/13)"/>
    <s v=""/>
    <s v="(24/02/15)_x000a_"/>
    <s v=""/>
    <s v="(24/02/27)"/>
    <x v="22"/>
  </r>
  <r>
    <x v="1"/>
    <x v="0"/>
    <s v="UQIN"/>
    <s v="Polo"/>
    <x v="17"/>
    <s v="344N174A"/>
    <n v="2.8"/>
    <x v="0"/>
    <n v="86195695"/>
    <d v="2024-03-01T00:00:00"/>
    <n v="3000"/>
    <n v="8400"/>
    <x v="1"/>
    <x v="91"/>
    <s v=""/>
    <s v=""/>
    <s v=""/>
    <s v="_x000a_"/>
    <s v=""/>
    <s v=""/>
    <x v="65"/>
  </r>
  <r>
    <x v="1"/>
    <x v="0"/>
    <s v="UQAU"/>
    <s v="Sweat"/>
    <x v="8"/>
    <s v="344H074A"/>
    <n v="4.5"/>
    <x v="0"/>
    <n v="86254995"/>
    <d v="2024-03-01T00:00:00"/>
    <n v="3000"/>
    <n v="13500"/>
    <x v="4"/>
    <x v="117"/>
    <s v=""/>
    <s v=""/>
    <s v=""/>
    <s v="_x000a_"/>
    <s v=""/>
    <s v=""/>
    <x v="73"/>
  </r>
  <r>
    <x v="1"/>
    <x v="0"/>
    <s v="UQIN"/>
    <s v="Polo"/>
    <x v="17"/>
    <s v="344N174A"/>
    <n v="2.8"/>
    <x v="0"/>
    <n v="86233374"/>
    <d v="2024-06-01T00:00:00"/>
    <n v="3000"/>
    <n v="8400"/>
    <x v="1"/>
    <x v="93"/>
    <s v=""/>
    <s v=""/>
    <s v=""/>
    <s v="_x000a_"/>
    <s v=""/>
    <s v=""/>
    <x v="94"/>
  </r>
  <r>
    <x v="1"/>
    <x v="0"/>
    <s v="UQAU"/>
    <s v="Polo"/>
    <x v="4"/>
    <s v="344N303B"/>
    <n v="2.8"/>
    <x v="0"/>
    <n v="86198495"/>
    <d v="2024-06-01T00:00:00"/>
    <n v="3000"/>
    <n v="8400"/>
    <x v="2"/>
    <x v="161"/>
    <s v=""/>
    <s v=""/>
    <s v=""/>
    <s v="_x000a_"/>
    <s v=""/>
    <s v=""/>
    <x v="159"/>
  </r>
  <r>
    <x v="1"/>
    <x v="0"/>
    <s v="UQAU"/>
    <s v="Polo"/>
    <x v="4"/>
    <s v="344N303B"/>
    <n v="2.8"/>
    <x v="0"/>
    <n v="86233380"/>
    <d v="2024-10-01T00:00:00"/>
    <n v="3000"/>
    <n v="8400"/>
    <x v="1"/>
    <x v="107"/>
    <s v=""/>
    <s v=""/>
    <s v=""/>
    <s v="_x000a_"/>
    <s v=""/>
    <s v=""/>
    <x v="111"/>
  </r>
  <r>
    <x v="1"/>
    <x v="0"/>
    <s v="UQEU"/>
    <s v="Core T L/S"/>
    <x v="7"/>
    <s v="344H064C"/>
    <n v="2.8"/>
    <x v="0"/>
    <n v="85868974"/>
    <d v="2023-08-01T00:00:00"/>
    <n v="3012"/>
    <n v="8434"/>
    <x v="0"/>
    <x v="12"/>
    <d v="2023-06-20T00:00:00"/>
    <s v="23/06/20"/>
    <d v="2023-06-27T00:00:00"/>
    <s v="23/06/20_x000a_"/>
    <d v="2023-07-11T00:00:00"/>
    <s v="23/06/20"/>
    <x v="115"/>
  </r>
  <r>
    <x v="1"/>
    <x v="0"/>
    <s v="UQEU"/>
    <s v="Core T L/S"/>
    <x v="7"/>
    <s v="344H050C"/>
    <n v="2.8"/>
    <x v="0"/>
    <n v="85868984"/>
    <d v="2023-08-01T00:00:00"/>
    <n v="3012"/>
    <n v="8434"/>
    <x v="0"/>
    <x v="12"/>
    <d v="2023-06-20T00:00:00"/>
    <s v="23/06/20"/>
    <d v="2023-06-27T00:00:00"/>
    <s v="23/06/20_x000a_"/>
    <d v="2023-07-11T00:00:00"/>
    <s v=""/>
    <x v="115"/>
  </r>
  <r>
    <x v="1"/>
    <x v="0"/>
    <s v="UQAU"/>
    <s v="Sweat"/>
    <x v="8"/>
    <s v="344H074B"/>
    <n v="4.5"/>
    <x v="0"/>
    <n v="85860427"/>
    <d v="2023-09-01T00:00:00"/>
    <n v="3016"/>
    <n v="13572"/>
    <x v="0"/>
    <x v="12"/>
    <d v="2023-06-20T00:00:00"/>
    <s v="23/06/20"/>
    <d v="2023-06-27T00:00:00"/>
    <s v="23/06/27_x000a_"/>
    <d v="2023-07-18T00:00:00"/>
    <s v=""/>
    <x v="51"/>
  </r>
  <r>
    <x v="1"/>
    <x v="0"/>
    <s v="UQEU"/>
    <s v="Sweat"/>
    <x v="11"/>
    <s v="344H072B"/>
    <n v="5.7"/>
    <x v="0"/>
    <n v="86226730"/>
    <d v="2024-02-01T00:00:00"/>
    <n v="3100"/>
    <n v="17670"/>
    <x v="1"/>
    <x v="67"/>
    <s v=""/>
    <s v=""/>
    <s v=""/>
    <s v="_x000a_"/>
    <s v=""/>
    <s v=""/>
    <x v="18"/>
  </r>
  <r>
    <x v="1"/>
    <x v="0"/>
    <s v="UQSG"/>
    <s v="Core T L/S"/>
    <x v="15"/>
    <s v="244H014G"/>
    <n v="2.4"/>
    <x v="0"/>
    <n v="86230224"/>
    <d v="2023-11-01T00:00:00"/>
    <n v="3200"/>
    <n v="7680"/>
    <x v="2"/>
    <x v="22"/>
    <d v="2023-07-14T00:00:00"/>
    <s v=""/>
    <d v="2023-09-12T00:00:00"/>
    <s v="_x000a_"/>
    <d v="2023-10-17T00:00:00"/>
    <s v=""/>
    <x v="135"/>
  </r>
  <r>
    <x v="1"/>
    <x v="0"/>
    <s v="UQAU"/>
    <s v="Sweat"/>
    <x v="6"/>
    <s v="344H070A"/>
    <n v="3.6"/>
    <x v="0"/>
    <n v="86252346"/>
    <d v="2023-12-01T00:00:00"/>
    <n v="3300"/>
    <n v="11880"/>
    <x v="1"/>
    <x v="162"/>
    <s v=""/>
    <s v=""/>
    <s v=""/>
    <s v="_x000a_"/>
    <s v=""/>
    <s v=""/>
    <x v="160"/>
  </r>
  <r>
    <x v="1"/>
    <x v="0"/>
    <s v="UQAU"/>
    <s v="Sweat"/>
    <x v="8"/>
    <s v="344H074A"/>
    <n v="4.5"/>
    <x v="0"/>
    <n v="85815973"/>
    <d v="2024-03-01T00:00:00"/>
    <n v="3300"/>
    <n v="14850"/>
    <x v="1"/>
    <x v="138"/>
    <s v=""/>
    <s v="(23/12/17)"/>
    <s v=""/>
    <s v="(24/02/20)_x000a_"/>
    <s v=""/>
    <s v="(24/02/29)"/>
    <x v="161"/>
  </r>
  <r>
    <x v="1"/>
    <x v="0"/>
    <s v="UQEU"/>
    <s v="Sweat"/>
    <x v="11"/>
    <s v="344H072B"/>
    <n v="5.7"/>
    <x v="0"/>
    <n v="86255451"/>
    <d v="2024-01-01T00:00:00"/>
    <n v="3400"/>
    <n v="19380"/>
    <x v="1"/>
    <x v="135"/>
    <s v=""/>
    <s v=""/>
    <s v=""/>
    <s v="_x000a_"/>
    <s v=""/>
    <s v=""/>
    <x v="46"/>
  </r>
  <r>
    <x v="0"/>
    <x v="1"/>
    <s v="UQEU"/>
    <s v="Sweat"/>
    <x v="8"/>
    <s v="343F102A"/>
    <n v="4.5"/>
    <x v="0"/>
    <n v="85445909"/>
    <d v="2023-08-01T00:00:00"/>
    <n v="3500"/>
    <n v="15750"/>
    <x v="1"/>
    <x v="44"/>
    <d v="2023-04-25T00:00:00"/>
    <s v="(23/05/23)"/>
    <d v="2023-08-10T00:00:00"/>
    <s v="(23/08/15)_x000a_"/>
    <d v="2023-08-24T00:00:00"/>
    <s v="(23/08/24)"/>
    <x v="19"/>
  </r>
  <r>
    <x v="0"/>
    <x v="1"/>
    <s v="UQMY"/>
    <s v="Core T L/S"/>
    <x v="24"/>
    <s v="343F108A"/>
    <n v="1.8"/>
    <x v="0"/>
    <n v="85410694"/>
    <d v="2023-10-01T00:00:00"/>
    <n v="3500"/>
    <n v="6300"/>
    <x v="1"/>
    <x v="110"/>
    <d v="2023-05-16T00:00:00"/>
    <s v="(23/06/27)"/>
    <d v="2023-09-19T00:00:00"/>
    <s v="23/09/19_x000a_"/>
    <d v="2023-09-28T00:00:00"/>
    <s v="(23/09/28)"/>
    <x v="55"/>
  </r>
  <r>
    <x v="1"/>
    <x v="0"/>
    <s v="UQEU"/>
    <s v="Sweat"/>
    <x v="1"/>
    <s v="344H073A"/>
    <n v="5.3"/>
    <x v="0"/>
    <n v="86233418"/>
    <d v="2023-11-01T00:00:00"/>
    <n v="3500"/>
    <n v="18550"/>
    <x v="2"/>
    <x v="22"/>
    <s v=""/>
    <s v=""/>
    <s v=""/>
    <s v="_x000a_"/>
    <s v=""/>
    <s v=""/>
    <x v="90"/>
  </r>
  <r>
    <x v="1"/>
    <x v="0"/>
    <s v="UQIN"/>
    <s v="Polo"/>
    <x v="13"/>
    <s v="344N189A"/>
    <n v="2.8"/>
    <x v="0"/>
    <n v="86135813"/>
    <d v="2023-12-01T00:00:00"/>
    <n v="3500"/>
    <n v="9800"/>
    <x v="0"/>
    <x v="22"/>
    <s v=""/>
    <s v=""/>
    <s v=""/>
    <s v="_x000a_"/>
    <s v=""/>
    <s v=""/>
    <x v="23"/>
  </r>
  <r>
    <x v="1"/>
    <x v="0"/>
    <s v="UQAU"/>
    <s v="Polo"/>
    <x v="2"/>
    <s v="344N273A"/>
    <n v="2.8"/>
    <x v="0"/>
    <n v="86118282"/>
    <d v="2024-05-01T00:00:00"/>
    <n v="3500"/>
    <n v="9800"/>
    <x v="2"/>
    <x v="163"/>
    <s v=""/>
    <s v=""/>
    <s v=""/>
    <s v="_x000a_"/>
    <s v=""/>
    <s v=""/>
    <x v="162"/>
  </r>
  <r>
    <x v="1"/>
    <x v="0"/>
    <s v="UQAU"/>
    <s v="Polo"/>
    <x v="2"/>
    <s v="344N273A"/>
    <n v="2.8"/>
    <x v="0"/>
    <n v="86183339"/>
    <d v="2024-07-01T00:00:00"/>
    <n v="3500"/>
    <n v="9800"/>
    <x v="2"/>
    <x v="53"/>
    <s v=""/>
    <s v=""/>
    <s v=""/>
    <s v="_x000a_"/>
    <s v=""/>
    <s v=""/>
    <x v="56"/>
  </r>
  <r>
    <x v="1"/>
    <x v="0"/>
    <s v="UQAU"/>
    <s v="Polo"/>
    <x v="2"/>
    <s v="344N273A"/>
    <n v="2.8"/>
    <x v="0"/>
    <n v="86210432"/>
    <d v="2024-09-01T00:00:00"/>
    <n v="3500"/>
    <n v="9800"/>
    <x v="1"/>
    <x v="164"/>
    <s v=""/>
    <s v=""/>
    <s v=""/>
    <s v="_x000a_"/>
    <s v=""/>
    <s v=""/>
    <x v="163"/>
  </r>
  <r>
    <x v="1"/>
    <x v="0"/>
    <s v="UQAU"/>
    <s v="Polo"/>
    <x v="4"/>
    <s v="344N271A"/>
    <n v="2.8"/>
    <x v="0"/>
    <n v="86115405"/>
    <d v="2024-05-01T00:00:00"/>
    <n v="3600"/>
    <n v="10080"/>
    <x v="2"/>
    <x v="163"/>
    <s v=""/>
    <s v=""/>
    <s v=""/>
    <s v="_x000a_"/>
    <s v=""/>
    <s v=""/>
    <x v="162"/>
  </r>
  <r>
    <x v="0"/>
    <x v="1"/>
    <s v="UQIN"/>
    <s v="Fleece"/>
    <x v="26"/>
    <s v="343F242A"/>
    <n v="5"/>
    <x v="0"/>
    <n v="85513839"/>
    <d v="2023-10-01T00:00:00"/>
    <n v="3700"/>
    <n v="18500"/>
    <x v="1"/>
    <x v="12"/>
    <d v="2023-07-18T00:00:00"/>
    <s v="(23/07/04)"/>
    <d v="2023-09-14T00:00:00"/>
    <s v="(23/09/05)_x000a_"/>
    <d v="2023-10-26T00:00:00"/>
    <s v="(23/10/26)"/>
    <x v="13"/>
  </r>
  <r>
    <x v="1"/>
    <x v="0"/>
    <s v="UQIN"/>
    <s v="Core T L/S"/>
    <x v="15"/>
    <s v="244H014G"/>
    <n v="2.4"/>
    <x v="0"/>
    <n v="85780641"/>
    <d v="2023-10-01T00:00:00"/>
    <n v="3768"/>
    <n v="9043"/>
    <x v="0"/>
    <x v="63"/>
    <d v="2023-06-16T00:00:00"/>
    <s v="23/06/16"/>
    <d v="2023-07-07T00:00:00"/>
    <s v="_x000a_"/>
    <d v="2023-08-08T00:00:00"/>
    <s v=""/>
    <x v="97"/>
  </r>
  <r>
    <x v="1"/>
    <x v="0"/>
    <s v="FRPH"/>
    <s v="Core T L/S"/>
    <x v="15"/>
    <s v="244H014H"/>
    <n v="2.4"/>
    <x v="0"/>
    <n v="85899508"/>
    <d v="2023-11-01T00:00:00"/>
    <n v="3792"/>
    <n v="9101"/>
    <x v="0"/>
    <x v="12"/>
    <d v="2023-06-16T00:00:00"/>
    <s v=""/>
    <d v="2023-07-07T00:00:00"/>
    <s v="_x000a_"/>
    <d v="2023-08-08T00:00:00"/>
    <s v=""/>
    <x v="55"/>
  </r>
  <r>
    <x v="1"/>
    <x v="0"/>
    <s v="UQAU"/>
    <s v="Polo"/>
    <x v="4"/>
    <s v="344N271A"/>
    <n v="2.8"/>
    <x v="0"/>
    <n v="86180195"/>
    <d v="2024-09-01T00:00:00"/>
    <n v="3800"/>
    <n v="10640"/>
    <x v="1"/>
    <x v="107"/>
    <s v=""/>
    <s v=""/>
    <s v=""/>
    <s v="_x000a_"/>
    <s v=""/>
    <s v=""/>
    <x v="111"/>
  </r>
  <r>
    <x v="0"/>
    <x v="0"/>
    <s v="UQTH"/>
    <s v="UT"/>
    <x v="14"/>
    <s v="343N546A"/>
    <n v="1.6"/>
    <x v="0"/>
    <n v="85816148"/>
    <d v="2023-06-01T00:00:00"/>
    <n v="3888"/>
    <n v="6221"/>
    <x v="1"/>
    <x v="99"/>
    <s v=""/>
    <s v=""/>
    <d v="2023-06-16T00:00:00"/>
    <s v="_x000a_"/>
    <d v="2023-06-26T00:00:00"/>
    <s v=""/>
    <x v="41"/>
  </r>
  <r>
    <x v="0"/>
    <x v="1"/>
    <s v="UQEU"/>
    <s v="Sweat"/>
    <x v="8"/>
    <s v="343F102A"/>
    <n v="4.5"/>
    <x v="1"/>
    <n v="85513415"/>
    <d v="2023-08-01T00:00:00"/>
    <n v="3900"/>
    <n v="17550"/>
    <x v="3"/>
    <x v="165"/>
    <d v="2023-05-26T00:00:00"/>
    <s v=""/>
    <s v=""/>
    <s v="_x000a_"/>
    <s v=""/>
    <s v=""/>
    <x v="84"/>
  </r>
  <r>
    <x v="0"/>
    <x v="1"/>
    <s v="UQEU"/>
    <s v="Sweat"/>
    <x v="11"/>
    <s v="343F106A"/>
    <n v="5.7"/>
    <x v="1"/>
    <n v="85410995"/>
    <d v="2023-07-01T00:00:00"/>
    <n v="3900"/>
    <n v="22230"/>
    <x v="3"/>
    <x v="13"/>
    <d v="2023-05-26T00:00:00"/>
    <s v=""/>
    <s v=""/>
    <s v="_x000a_"/>
    <s v=""/>
    <s v=""/>
    <x v="14"/>
  </r>
  <r>
    <x v="0"/>
    <x v="1"/>
    <s v="UQEU"/>
    <s v="Sweat"/>
    <x v="11"/>
    <s v="343F106A"/>
    <n v="5.7"/>
    <x v="0"/>
    <n v="85410996"/>
    <d v="2023-06-01T00:00:00"/>
    <n v="3984"/>
    <n v="22709"/>
    <x v="2"/>
    <x v="166"/>
    <d v="2023-03-24T00:00:00"/>
    <s v="(23/04/11)"/>
    <d v="2023-04-20T00:00:00"/>
    <s v="(23/04/18)_x000a_"/>
    <d v="2023-05-25T00:00:00"/>
    <s v="(23/05/16)"/>
    <x v="149"/>
  </r>
  <r>
    <x v="0"/>
    <x v="1"/>
    <s v="UQIN"/>
    <s v="Core T L/S"/>
    <x v="23"/>
    <s v="343F109A"/>
    <n v="1.9"/>
    <x v="0"/>
    <n v="84882410"/>
    <d v="2023-06-01T00:00:00"/>
    <n v="3996"/>
    <n v="7592"/>
    <x v="0"/>
    <x v="20"/>
    <d v="2023-01-10T00:00:00"/>
    <s v="22/12/27"/>
    <d v="2023-01-31T00:00:00"/>
    <s v="23/01/31_x000a_"/>
    <d v="2023-04-11T00:00:00"/>
    <s v="23/03/07"/>
    <x v="21"/>
  </r>
  <r>
    <x v="0"/>
    <x v="1"/>
    <s v="UQEU"/>
    <s v="Sweat"/>
    <x v="20"/>
    <s v="343F105B"/>
    <n v="5.3"/>
    <x v="0"/>
    <n v="85136968"/>
    <d v="2023-08-01T00:00:00"/>
    <n v="4000"/>
    <n v="21200"/>
    <x v="1"/>
    <x v="13"/>
    <d v="2023-04-25T00:00:00"/>
    <s v="(23/05/02)"/>
    <d v="2023-07-27T00:00:00"/>
    <s v="(23/08/01)_x000a_"/>
    <d v="2023-08-10T00:00:00"/>
    <s v="(23/08/10)"/>
    <x v="14"/>
  </r>
  <r>
    <x v="0"/>
    <x v="1"/>
    <s v="UQEU"/>
    <s v="Sweat"/>
    <x v="11"/>
    <s v="343F106A"/>
    <n v="5.7"/>
    <x v="0"/>
    <n v="84925385"/>
    <d v="2023-08-01T00:00:00"/>
    <n v="4000"/>
    <n v="22800"/>
    <x v="1"/>
    <x v="13"/>
    <d v="2023-04-25T00:00:00"/>
    <s v="(23/05/09)"/>
    <d v="2023-07-27T00:00:00"/>
    <s v="(23/08/01)_x000a_"/>
    <d v="2023-08-10T00:00:00"/>
    <s v="(23/08/10)"/>
    <x v="14"/>
  </r>
  <r>
    <x v="0"/>
    <x v="1"/>
    <s v="UQEU"/>
    <s v="Sweat"/>
    <x v="11"/>
    <s v="343F106A"/>
    <n v="5.7"/>
    <x v="0"/>
    <n v="85413597"/>
    <d v="2023-08-01T00:00:00"/>
    <n v="4000"/>
    <n v="22800"/>
    <x v="1"/>
    <x v="143"/>
    <d v="2023-04-25T00:00:00"/>
    <s v=""/>
    <d v="2023-08-03T00:00:00"/>
    <s v="23/08/03_x000a_"/>
    <d v="2023-08-17T00:00:00"/>
    <s v="(23/07/25)"/>
    <x v="103"/>
  </r>
  <r>
    <x v="0"/>
    <x v="1"/>
    <s v="UQSG"/>
    <s v="Core T L/S"/>
    <x v="15"/>
    <s v="243F010H"/>
    <n v="2.4"/>
    <x v="0"/>
    <n v="85413590"/>
    <d v="2023-08-01T00:00:00"/>
    <n v="4000"/>
    <n v="9600"/>
    <x v="1"/>
    <x v="43"/>
    <d v="2023-07-07T00:00:00"/>
    <s v="(23/06/30)"/>
    <d v="2023-08-04T00:00:00"/>
    <s v="(23/08/04)_x000a_"/>
    <d v="2023-08-17T00:00:00"/>
    <s v="(23/08/14)"/>
    <x v="103"/>
  </r>
  <r>
    <x v="0"/>
    <x v="1"/>
    <s v="UQAU"/>
    <s v="Sweat"/>
    <x v="6"/>
    <s v="343F107A"/>
    <n v="3.6"/>
    <x v="0"/>
    <n v="85534060"/>
    <d v="2023-08-01T00:00:00"/>
    <n v="4000"/>
    <n v="14400"/>
    <x v="2"/>
    <x v="144"/>
    <d v="2023-06-13T00:00:00"/>
    <s v=""/>
    <d v="2023-06-28T00:00:00"/>
    <s v="(23/08/08)_x000a_"/>
    <d v="2023-07-18T00:00:00"/>
    <s v="(23/08/15)"/>
    <x v="118"/>
  </r>
  <r>
    <x v="0"/>
    <x v="1"/>
    <s v="UQMY"/>
    <s v="Core T L/S"/>
    <x v="15"/>
    <s v="243F010H"/>
    <n v="2.4"/>
    <x v="0"/>
    <n v="85170020"/>
    <d v="2023-10-01T00:00:00"/>
    <n v="4000"/>
    <n v="9600"/>
    <x v="2"/>
    <x v="167"/>
    <d v="2023-03-21T00:00:00"/>
    <s v=""/>
    <d v="2023-07-25T00:00:00"/>
    <s v="23/07/25_x000a_"/>
    <d v="2023-09-05T00:00:00"/>
    <s v="(23/09/05)"/>
    <x v="108"/>
  </r>
  <r>
    <x v="1"/>
    <x v="0"/>
    <s v="UQAU"/>
    <s v="Sweat"/>
    <x v="11"/>
    <s v="344H072A"/>
    <n v="5.7"/>
    <x v="0"/>
    <n v="86233414"/>
    <d v="2023-11-01T00:00:00"/>
    <n v="4000"/>
    <n v="22800"/>
    <x v="2"/>
    <x v="22"/>
    <s v=""/>
    <s v=""/>
    <s v=""/>
    <s v="_x000a_"/>
    <s v=""/>
    <s v=""/>
    <x v="164"/>
  </r>
  <r>
    <x v="1"/>
    <x v="0"/>
    <s v="UQAU"/>
    <s v="Sweat"/>
    <x v="8"/>
    <s v="344H074A"/>
    <n v="4.5"/>
    <x v="0"/>
    <n v="85594940"/>
    <d v="2023-10-01T00:00:00"/>
    <n v="4000"/>
    <n v="18000"/>
    <x v="2"/>
    <x v="124"/>
    <s v=""/>
    <s v="(23/08/01)"/>
    <s v=""/>
    <s v="(23/10/05)_x000a_"/>
    <s v=""/>
    <s v="(23/10/17)"/>
    <x v="165"/>
  </r>
  <r>
    <x v="1"/>
    <x v="0"/>
    <s v="UQIN"/>
    <s v="Polo"/>
    <x v="2"/>
    <s v="344N273A"/>
    <n v="2.8"/>
    <x v="0"/>
    <n v="85986294"/>
    <d v="2023-10-01T00:00:00"/>
    <n v="4000"/>
    <n v="11200"/>
    <x v="0"/>
    <x v="32"/>
    <s v=""/>
    <s v=""/>
    <s v=""/>
    <s v="_x000a_"/>
    <s v=""/>
    <s v=""/>
    <x v="35"/>
  </r>
  <r>
    <x v="1"/>
    <x v="0"/>
    <s v="UQEU"/>
    <s v="Core T L/S"/>
    <x v="7"/>
    <s v="344H050C"/>
    <n v="2.8"/>
    <x v="0"/>
    <n v="85868999"/>
    <d v="2023-10-01T00:00:00"/>
    <n v="4000"/>
    <n v="11200"/>
    <x v="2"/>
    <x v="22"/>
    <d v="2023-06-27T00:00:00"/>
    <s v=""/>
    <s v=""/>
    <s v="23/06/27_x000a_"/>
    <s v=""/>
    <s v=""/>
    <x v="90"/>
  </r>
  <r>
    <x v="0"/>
    <x v="1"/>
    <s v="UQIN"/>
    <s v="Core T L/S"/>
    <x v="24"/>
    <s v="343F108A"/>
    <n v="1.8"/>
    <x v="1"/>
    <n v="85370410"/>
    <d v="2023-11-01T00:00:00"/>
    <n v="4000"/>
    <n v="7200"/>
    <x v="3"/>
    <x v="90"/>
    <d v="2023-07-28T00:00:00"/>
    <s v=""/>
    <s v=""/>
    <s v="_x000a_"/>
    <s v=""/>
    <s v=""/>
    <x v="91"/>
  </r>
  <r>
    <x v="1"/>
    <x v="0"/>
    <s v="UQEU"/>
    <s v="Sweat"/>
    <x v="11"/>
    <s v="344H072B"/>
    <n v="5.7"/>
    <x v="0"/>
    <n v="86233415"/>
    <d v="2023-11-01T00:00:00"/>
    <n v="4000"/>
    <n v="22800"/>
    <x v="2"/>
    <x v="4"/>
    <s v=""/>
    <s v=""/>
    <s v=""/>
    <s v="_x000a_"/>
    <s v=""/>
    <s v=""/>
    <x v="49"/>
  </r>
  <r>
    <x v="0"/>
    <x v="1"/>
    <s v="UQIN"/>
    <s v="Fleece"/>
    <x v="26"/>
    <s v="343F242A"/>
    <n v="5"/>
    <x v="1"/>
    <n v="85153877"/>
    <d v="2023-11-01T00:00:00"/>
    <n v="4000"/>
    <n v="20000"/>
    <x v="3"/>
    <x v="22"/>
    <s v=""/>
    <s v=""/>
    <s v=""/>
    <s v="_x000a_"/>
    <s v=""/>
    <s v=""/>
    <x v="23"/>
  </r>
  <r>
    <x v="1"/>
    <x v="0"/>
    <s v="FRPH"/>
    <s v="Core T L/S"/>
    <x v="15"/>
    <s v="244H014G"/>
    <n v="2.4"/>
    <x v="0"/>
    <n v="86215266"/>
    <d v="2024-01-01T00:00:00"/>
    <n v="4000"/>
    <n v="9600"/>
    <x v="1"/>
    <x v="168"/>
    <d v="2023-11-10T00:00:00"/>
    <s v=""/>
    <d v="2023-12-15T00:00:00"/>
    <s v="_x000a_"/>
    <d v="2023-12-29T00:00:00"/>
    <s v=""/>
    <x v="4"/>
  </r>
  <r>
    <x v="1"/>
    <x v="0"/>
    <s v="FRPH"/>
    <s v="Core T L/S"/>
    <x v="15"/>
    <s v="244H014G"/>
    <n v="2.4"/>
    <x v="0"/>
    <n v="86230226"/>
    <d v="2024-02-01T00:00:00"/>
    <n v="4000"/>
    <n v="9600"/>
    <x v="1"/>
    <x v="135"/>
    <d v="2023-12-15T00:00:00"/>
    <s v=""/>
    <d v="2024-01-12T00:00:00"/>
    <s v="_x000a_"/>
    <d v="2024-01-26T00:00:00"/>
    <s v=""/>
    <x v="166"/>
  </r>
  <r>
    <x v="1"/>
    <x v="0"/>
    <s v="UQIN"/>
    <s v="Core T S/S"/>
    <x v="21"/>
    <s v="344N236A"/>
    <n v="1.6"/>
    <x v="0"/>
    <n v="86261275"/>
    <d v="2023-12-01T00:00:00"/>
    <n v="4000"/>
    <n v="6400"/>
    <x v="0"/>
    <x v="5"/>
    <s v=""/>
    <s v=""/>
    <s v=""/>
    <s v="_x000a_"/>
    <s v=""/>
    <s v=""/>
    <x v="6"/>
  </r>
  <r>
    <x v="1"/>
    <x v="0"/>
    <s v="UQAU"/>
    <s v="Sweat"/>
    <x v="11"/>
    <s v="344H072A"/>
    <n v="5.7"/>
    <x v="0"/>
    <n v="86197692"/>
    <d v="2024-02-01T00:00:00"/>
    <n v="4000"/>
    <n v="22800"/>
    <x v="1"/>
    <x v="147"/>
    <s v=""/>
    <s v=""/>
    <s v=""/>
    <s v="_x000a_"/>
    <s v=""/>
    <s v=""/>
    <x v="60"/>
  </r>
  <r>
    <x v="1"/>
    <x v="0"/>
    <s v="UQEU"/>
    <s v="Sweat"/>
    <x v="8"/>
    <s v="344H074E"/>
    <n v="4.5"/>
    <x v="0"/>
    <n v="86212361"/>
    <d v="2024-02-01T00:00:00"/>
    <n v="4000"/>
    <n v="18000"/>
    <x v="1"/>
    <x v="134"/>
    <s v=""/>
    <s v=""/>
    <s v=""/>
    <s v="_x000a_"/>
    <s v=""/>
    <s v=""/>
    <x v="60"/>
  </r>
  <r>
    <x v="1"/>
    <x v="0"/>
    <s v="UQEU"/>
    <s v="Sweat"/>
    <x v="11"/>
    <s v="344H072A"/>
    <n v="5.7"/>
    <x v="0"/>
    <n v="86254216"/>
    <d v="2024-02-01T00:00:00"/>
    <n v="4000"/>
    <n v="22800"/>
    <x v="1"/>
    <x v="67"/>
    <s v=""/>
    <s v=""/>
    <s v=""/>
    <s v="_x000a_"/>
    <s v=""/>
    <s v=""/>
    <x v="18"/>
  </r>
  <r>
    <x v="1"/>
    <x v="0"/>
    <s v="UQEU"/>
    <s v="Core T L/S"/>
    <x v="7"/>
    <s v="344H064A"/>
    <n v="2.8"/>
    <x v="0"/>
    <n v="85851030"/>
    <d v="2024-02-01T00:00:00"/>
    <n v="4000"/>
    <n v="11200"/>
    <x v="1"/>
    <x v="67"/>
    <s v=""/>
    <s v="(23/11/22)"/>
    <s v=""/>
    <s v="(24/01/25)_x000a_"/>
    <s v=""/>
    <s v="(24/02/06)"/>
    <x v="18"/>
  </r>
  <r>
    <x v="1"/>
    <x v="0"/>
    <s v="FRPH"/>
    <s v="Core T L/S"/>
    <x v="15"/>
    <s v="244H014G"/>
    <n v="2.4"/>
    <x v="0"/>
    <n v="86230227"/>
    <d v="2024-03-01T00:00:00"/>
    <n v="4000"/>
    <n v="9600"/>
    <x v="1"/>
    <x v="30"/>
    <d v="2023-12-29T00:00:00"/>
    <s v=""/>
    <d v="2024-02-02T00:00:00"/>
    <s v="_x000a_"/>
    <d v="2024-02-09T00:00:00"/>
    <s v=""/>
    <x v="92"/>
  </r>
  <r>
    <x v="1"/>
    <x v="0"/>
    <s v="FRPH"/>
    <s v="Core T L/S"/>
    <x v="15"/>
    <s v="244H014G"/>
    <n v="2.4"/>
    <x v="1"/>
    <n v="86230228"/>
    <d v="2024-03-01T00:00:00"/>
    <n v="4000"/>
    <n v="9600"/>
    <x v="3"/>
    <x v="30"/>
    <d v="2023-12-29T00:00:00"/>
    <s v=""/>
    <s v=""/>
    <s v="_x000a_"/>
    <s v=""/>
    <s v=""/>
    <x v="92"/>
  </r>
  <r>
    <x v="1"/>
    <x v="0"/>
    <s v="UQAU"/>
    <s v="Sweat"/>
    <x v="11"/>
    <s v="344H072A"/>
    <n v="5.7"/>
    <x v="0"/>
    <n v="86197691"/>
    <d v="2024-03-01T00:00:00"/>
    <n v="4000"/>
    <n v="22800"/>
    <x v="1"/>
    <x v="48"/>
    <s v=""/>
    <s v=""/>
    <s v=""/>
    <s v="_x000a_"/>
    <s v=""/>
    <s v=""/>
    <x v="22"/>
  </r>
  <r>
    <x v="1"/>
    <x v="0"/>
    <s v="UQAU"/>
    <s v="Polo"/>
    <x v="4"/>
    <s v="344N303B"/>
    <n v="2.8"/>
    <x v="0"/>
    <n v="86233379"/>
    <d v="2024-08-01T00:00:00"/>
    <n v="4000"/>
    <n v="11200"/>
    <x v="1"/>
    <x v="169"/>
    <s v=""/>
    <s v=""/>
    <s v=""/>
    <s v="_x000a_"/>
    <s v=""/>
    <s v=""/>
    <x v="167"/>
  </r>
  <r>
    <x v="1"/>
    <x v="0"/>
    <s v="UQEU"/>
    <s v="Sweat"/>
    <x v="11"/>
    <s v="344H072B"/>
    <n v="5.7"/>
    <x v="0"/>
    <n v="85606738"/>
    <d v="2023-09-01T00:00:00"/>
    <n v="4008"/>
    <n v="22846"/>
    <x v="0"/>
    <x v="12"/>
    <d v="2023-06-20T00:00:00"/>
    <s v=""/>
    <d v="2023-06-27T00:00:00"/>
    <s v="_x000a_"/>
    <d v="2023-07-25T00:00:00"/>
    <s v="(23/07/04)"/>
    <x v="115"/>
  </r>
  <r>
    <x v="0"/>
    <x v="1"/>
    <s v="UQMY"/>
    <s v="Core T L/S"/>
    <x v="24"/>
    <s v="343F108A"/>
    <n v="1.8"/>
    <x v="0"/>
    <n v="85187363"/>
    <d v="2023-08-01T00:00:00"/>
    <n v="4032"/>
    <n v="7258"/>
    <x v="2"/>
    <x v="111"/>
    <d v="2023-01-10T00:00:00"/>
    <s v=""/>
    <d v="2023-06-22T00:00:00"/>
    <s v="23/06/22_x000a_"/>
    <d v="2023-07-25T00:00:00"/>
    <s v="(23/07/18)"/>
    <x v="117"/>
  </r>
  <r>
    <x v="1"/>
    <x v="0"/>
    <s v="UQAU"/>
    <s v="Sweat"/>
    <x v="8"/>
    <s v="344H074A"/>
    <n v="4.5"/>
    <x v="0"/>
    <n v="85594939"/>
    <d v="2023-09-01T00:00:00"/>
    <n v="4036"/>
    <n v="18162"/>
    <x v="0"/>
    <x v="12"/>
    <d v="2023-06-20T00:00:00"/>
    <s v=""/>
    <d v="2023-06-27T00:00:00"/>
    <s v="_x000a_"/>
    <d v="2023-07-11T00:00:00"/>
    <s v="23/06/13"/>
    <x v="51"/>
  </r>
  <r>
    <x v="0"/>
    <x v="1"/>
    <s v="UQMY"/>
    <s v="Core T L/S"/>
    <x v="15"/>
    <s v="243F010I"/>
    <n v="2.4"/>
    <x v="0"/>
    <n v="85413592"/>
    <d v="2023-09-01T00:00:00"/>
    <n v="4050"/>
    <n v="9720"/>
    <x v="1"/>
    <x v="44"/>
    <d v="2023-07-11T00:00:00"/>
    <s v="23/07/11"/>
    <d v="2023-09-01T00:00:00"/>
    <s v="(23/09/01)_x000a_"/>
    <d v="2023-09-13T00:00:00"/>
    <s v="(23/09/11)"/>
    <x v="107"/>
  </r>
  <r>
    <x v="1"/>
    <x v="0"/>
    <s v="UQAU"/>
    <s v="Core T L/S"/>
    <x v="7"/>
    <s v="344H050A"/>
    <n v="2.8"/>
    <x v="0"/>
    <n v="85597428"/>
    <d v="2023-09-01T00:00:00"/>
    <n v="4056"/>
    <n v="11357"/>
    <x v="0"/>
    <x v="12"/>
    <d v="2023-06-27T00:00:00"/>
    <s v=""/>
    <d v="2023-06-27T00:00:00"/>
    <s v="(23/07/04)_x000a_"/>
    <d v="2023-07-11T00:00:00"/>
    <s v="(23/07/04)"/>
    <x v="51"/>
  </r>
  <r>
    <x v="1"/>
    <x v="0"/>
    <s v="UQAU"/>
    <s v="Sweat"/>
    <x v="6"/>
    <s v="344H070B"/>
    <n v="3.6"/>
    <x v="0"/>
    <n v="85854804"/>
    <d v="2023-09-01T00:00:00"/>
    <n v="4068"/>
    <n v="14645"/>
    <x v="0"/>
    <x v="12"/>
    <d v="2023-06-20T00:00:00"/>
    <s v=""/>
    <d v="2023-06-27T00:00:00"/>
    <s v="_x000a_"/>
    <d v="2023-07-18T00:00:00"/>
    <s v=""/>
    <x v="51"/>
  </r>
  <r>
    <x v="1"/>
    <x v="0"/>
    <s v="UQAU"/>
    <s v="Sweat"/>
    <x v="6"/>
    <s v="344H070A"/>
    <n v="3.6"/>
    <x v="0"/>
    <n v="86252347"/>
    <d v="2024-01-01T00:00:00"/>
    <n v="4100"/>
    <n v="14760"/>
    <x v="1"/>
    <x v="60"/>
    <s v=""/>
    <s v=""/>
    <s v=""/>
    <s v="_x000a_"/>
    <s v=""/>
    <s v=""/>
    <x v="63"/>
  </r>
  <r>
    <x v="1"/>
    <x v="0"/>
    <s v="UQIN"/>
    <s v="Polo"/>
    <x v="4"/>
    <s v="344N271A"/>
    <n v="2.8"/>
    <x v="0"/>
    <n v="86179815"/>
    <d v="2023-12-01T00:00:00"/>
    <n v="4200"/>
    <n v="11760"/>
    <x v="0"/>
    <x v="34"/>
    <s v=""/>
    <s v=""/>
    <s v=""/>
    <s v="_x000a_"/>
    <s v=""/>
    <s v=""/>
    <x v="37"/>
  </r>
  <r>
    <x v="0"/>
    <x v="0"/>
    <s v="UQIN"/>
    <s v="Core T S/S"/>
    <x v="5"/>
    <s v="343N496A"/>
    <n v="1.6"/>
    <x v="0"/>
    <n v="85187346"/>
    <d v="2023-06-01T00:00:00"/>
    <n v="4248"/>
    <n v="6797"/>
    <x v="0"/>
    <x v="20"/>
    <d v="2023-01-10T00:00:00"/>
    <s v=""/>
    <d v="2023-01-10T00:00:00"/>
    <s v="_x000a_"/>
    <d v="2023-04-18T00:00:00"/>
    <s v="23/04/25"/>
    <x v="21"/>
  </r>
  <r>
    <x v="1"/>
    <x v="0"/>
    <s v="UQAU"/>
    <s v="Core T S/S"/>
    <x v="3"/>
    <s v="344N183B"/>
    <n v="1.6"/>
    <x v="0"/>
    <n v="86232608"/>
    <d v="2024-01-01T00:00:00"/>
    <n v="4300"/>
    <n v="6880"/>
    <x v="2"/>
    <x v="170"/>
    <s v=""/>
    <s v=""/>
    <s v=""/>
    <s v="_x000a_"/>
    <s v=""/>
    <s v=""/>
    <x v="168"/>
  </r>
  <r>
    <x v="1"/>
    <x v="0"/>
    <s v="UQAU"/>
    <s v="Sweat"/>
    <x v="6"/>
    <s v="344H070A"/>
    <n v="3.6"/>
    <x v="0"/>
    <n v="86252348"/>
    <d v="2024-01-01T00:00:00"/>
    <n v="4600"/>
    <n v="16560"/>
    <x v="1"/>
    <x v="16"/>
    <s v=""/>
    <s v=""/>
    <s v=""/>
    <s v="_x000a_"/>
    <s v=""/>
    <s v=""/>
    <x v="17"/>
  </r>
  <r>
    <x v="1"/>
    <x v="0"/>
    <s v="UQEU"/>
    <s v="Sweat"/>
    <x v="6"/>
    <s v="344H070B"/>
    <n v="3.6"/>
    <x v="0"/>
    <n v="86233409"/>
    <d v="2024-03-01T00:00:00"/>
    <n v="4600"/>
    <n v="16560"/>
    <x v="1"/>
    <x v="92"/>
    <s v=""/>
    <s v=""/>
    <s v=""/>
    <s v="_x000a_"/>
    <s v=""/>
    <s v=""/>
    <x v="138"/>
  </r>
  <r>
    <x v="0"/>
    <x v="1"/>
    <s v="UQEU"/>
    <s v="Sweat"/>
    <x v="6"/>
    <s v="343F107B"/>
    <n v="3.6"/>
    <x v="0"/>
    <n v="85488211"/>
    <d v="2023-08-01T00:00:00"/>
    <n v="4700"/>
    <n v="16920"/>
    <x v="1"/>
    <x v="82"/>
    <d v="2023-04-19T00:00:00"/>
    <s v=""/>
    <d v="2023-07-25T00:00:00"/>
    <s v="(23/07/27)_x000a_"/>
    <d v="2023-08-08T00:00:00"/>
    <s v="(23/08/08)"/>
    <x v="154"/>
  </r>
  <r>
    <x v="0"/>
    <x v="1"/>
    <s v="FRPH"/>
    <s v="Sweat"/>
    <x v="20"/>
    <s v="343F105A"/>
    <n v="5.3"/>
    <x v="0"/>
    <n v="85413601"/>
    <d v="2023-09-01T00:00:00"/>
    <n v="4800"/>
    <n v="25440"/>
    <x v="1"/>
    <x v="78"/>
    <d v="2023-05-02T00:00:00"/>
    <s v="(23/05/30)"/>
    <d v="2023-08-10T00:00:00"/>
    <s v="(23/08/17)_x000a_"/>
    <d v="2023-08-24T00:00:00"/>
    <s v="(23/08/29)"/>
    <x v="7"/>
  </r>
  <r>
    <x v="1"/>
    <x v="0"/>
    <s v="FRPH"/>
    <s v="Core T L/S"/>
    <x v="15"/>
    <s v="244H014G"/>
    <n v="2.4"/>
    <x v="0"/>
    <n v="86234226"/>
    <d v="2023-10-01T00:00:00"/>
    <n v="4800"/>
    <n v="11520"/>
    <x v="1"/>
    <x v="171"/>
    <d v="2023-09-01T00:00:00"/>
    <s v=""/>
    <d v="2023-10-06T00:00:00"/>
    <s v="_x000a_"/>
    <d v="2023-10-20T00:00:00"/>
    <s v=""/>
    <x v="67"/>
  </r>
  <r>
    <x v="1"/>
    <x v="0"/>
    <s v="FRPH"/>
    <s v="Core T L/S"/>
    <x v="15"/>
    <s v="244H014H"/>
    <n v="2.4"/>
    <x v="0"/>
    <n v="86234444"/>
    <d v="2023-10-01T00:00:00"/>
    <n v="4800"/>
    <n v="11520"/>
    <x v="1"/>
    <x v="171"/>
    <d v="2023-08-04T00:00:00"/>
    <s v=""/>
    <d v="2023-10-06T00:00:00"/>
    <s v="_x000a_"/>
    <d v="2023-10-20T00:00:00"/>
    <s v=""/>
    <x v="67"/>
  </r>
  <r>
    <x v="1"/>
    <x v="0"/>
    <s v="UQSG"/>
    <s v="Core T L/S"/>
    <x v="15"/>
    <s v="244H014H"/>
    <n v="2.4"/>
    <x v="0"/>
    <n v="86251438"/>
    <d v="2023-11-01T00:00:00"/>
    <n v="4800"/>
    <n v="11520"/>
    <x v="1"/>
    <x v="172"/>
    <d v="2023-08-04T00:00:00"/>
    <s v=""/>
    <d v="2023-10-06T00:00:00"/>
    <s v="_x000a_"/>
    <d v="2023-11-10T00:00:00"/>
    <s v=""/>
    <x v="1"/>
  </r>
  <r>
    <x v="1"/>
    <x v="0"/>
    <s v="UQAU"/>
    <s v="Sweat"/>
    <x v="6"/>
    <s v="344H070A"/>
    <n v="3.6"/>
    <x v="0"/>
    <n v="86252349"/>
    <d v="2024-01-01T00:00:00"/>
    <n v="4800"/>
    <n v="17280"/>
    <x v="1"/>
    <x v="42"/>
    <s v=""/>
    <s v=""/>
    <s v=""/>
    <s v="_x000a_"/>
    <s v=""/>
    <s v=""/>
    <x v="46"/>
  </r>
  <r>
    <x v="0"/>
    <x v="1"/>
    <s v="FRLK"/>
    <s v="Core T L/S"/>
    <x v="24"/>
    <s v="343F108B"/>
    <n v="1.8"/>
    <x v="0"/>
    <n v="85646356"/>
    <d v="2023-07-01T00:00:00"/>
    <n v="4824"/>
    <n v="8683"/>
    <x v="2"/>
    <x v="14"/>
    <d v="2023-05-23T00:00:00"/>
    <s v=""/>
    <d v="2023-07-11T00:00:00"/>
    <s v="(23/07/11)_x000a_"/>
    <d v="2023-07-21T00:00:00"/>
    <s v="(23/07/20)"/>
    <x v="120"/>
  </r>
  <r>
    <x v="0"/>
    <x v="0"/>
    <s v="UQTH"/>
    <s v="UT"/>
    <x v="14"/>
    <s v="343N546E"/>
    <n v="1.6"/>
    <x v="0"/>
    <n v="85816150"/>
    <d v="2023-06-01T00:00:00"/>
    <n v="4944"/>
    <n v="7910"/>
    <x v="1"/>
    <x v="99"/>
    <s v=""/>
    <s v=""/>
    <d v="2023-06-16T00:00:00"/>
    <s v="_x000a_"/>
    <d v="2023-06-26T00:00:00"/>
    <s v=""/>
    <x v="41"/>
  </r>
  <r>
    <x v="0"/>
    <x v="1"/>
    <s v="UQSG"/>
    <s v="Core T L/S"/>
    <x v="15"/>
    <s v="243F010H"/>
    <n v="2.4"/>
    <x v="0"/>
    <n v="85413589"/>
    <d v="2023-09-01T00:00:00"/>
    <n v="5000"/>
    <n v="12000"/>
    <x v="1"/>
    <x v="44"/>
    <d v="2023-08-07T00:00:00"/>
    <s v="(23/07/28)"/>
    <d v="2023-09-06T00:00:00"/>
    <s v="(23/09/01)_x000a_"/>
    <d v="2023-09-15T00:00:00"/>
    <s v="(23/09/11)"/>
    <x v="64"/>
  </r>
  <r>
    <x v="0"/>
    <x v="1"/>
    <s v="UQEU"/>
    <s v="Sweat"/>
    <x v="6"/>
    <s v="343F107B"/>
    <n v="3.6"/>
    <x v="0"/>
    <n v="85979646"/>
    <d v="2023-10-01T00:00:00"/>
    <n v="5000"/>
    <n v="18000"/>
    <x v="1"/>
    <x v="173"/>
    <d v="2023-06-20T00:00:00"/>
    <s v=""/>
    <d v="2023-09-14T00:00:00"/>
    <s v="(23/09/19)_x000a_"/>
    <d v="2023-09-28T00:00:00"/>
    <s v="(23/09/28)"/>
    <x v="55"/>
  </r>
  <r>
    <x v="1"/>
    <x v="0"/>
    <s v="UQAU"/>
    <s v="Polo"/>
    <x v="4"/>
    <s v="344N303B"/>
    <n v="2.8"/>
    <x v="0"/>
    <n v="86233378"/>
    <d v="2023-10-01T00:00:00"/>
    <n v="5000"/>
    <n v="14000"/>
    <x v="0"/>
    <x v="22"/>
    <s v=""/>
    <s v=""/>
    <s v=""/>
    <s v="_x000a_"/>
    <s v=""/>
    <s v=""/>
    <x v="164"/>
  </r>
  <r>
    <x v="0"/>
    <x v="1"/>
    <s v="UQAU"/>
    <s v="Core T L/S"/>
    <x v="24"/>
    <s v="343F108B"/>
    <n v="1.8"/>
    <x v="0"/>
    <n v="85463522"/>
    <d v="2023-10-01T00:00:00"/>
    <n v="5000"/>
    <n v="9000"/>
    <x v="0"/>
    <x v="19"/>
    <d v="2023-04-07T00:00:00"/>
    <s v=""/>
    <d v="2023-08-15T00:00:00"/>
    <s v="(23/07/18)_x000a_"/>
    <d v="2023-09-11T00:00:00"/>
    <s v="(23/07/25)"/>
    <x v="147"/>
  </r>
  <r>
    <x v="0"/>
    <x v="1"/>
    <s v="UQAU"/>
    <s v="Sweat"/>
    <x v="8"/>
    <s v="343F103A"/>
    <n v="4.5"/>
    <x v="0"/>
    <n v="85513717"/>
    <d v="2023-10-01T00:00:00"/>
    <n v="5000"/>
    <n v="22500"/>
    <x v="1"/>
    <x v="174"/>
    <d v="2023-08-01T00:00:00"/>
    <s v="23/08/01"/>
    <d v="2023-10-05T00:00:00"/>
    <s v="(23/09/12)_x000a_"/>
    <d v="2023-10-19T00:00:00"/>
    <s v="(23/09/21)"/>
    <x v="143"/>
  </r>
  <r>
    <x v="1"/>
    <x v="0"/>
    <s v="UQEU"/>
    <s v="Core T L/S"/>
    <x v="7"/>
    <s v="344H064A"/>
    <n v="2.8"/>
    <x v="0"/>
    <n v="85717380"/>
    <d v="2023-11-01T00:00:00"/>
    <n v="5000"/>
    <n v="14000"/>
    <x v="1"/>
    <x v="132"/>
    <s v=""/>
    <s v="(23/08/29)"/>
    <s v=""/>
    <s v="(23/11/02)_x000a_"/>
    <s v=""/>
    <s v="(23/11/14)"/>
    <x v="135"/>
  </r>
  <r>
    <x v="0"/>
    <x v="1"/>
    <s v="UQIN"/>
    <s v="Fleece"/>
    <x v="27"/>
    <s v="243F026D"/>
    <n v="3.5"/>
    <x v="0"/>
    <n v="85654763"/>
    <d v="2023-11-01T00:00:00"/>
    <n v="5000"/>
    <n v="17500"/>
    <x v="1"/>
    <x v="119"/>
    <d v="2023-08-25T00:00:00"/>
    <s v="23/09/05"/>
    <d v="2023-10-06T00:00:00"/>
    <s v="23/10/06_x000a_"/>
    <d v="2023-11-17T00:00:00"/>
    <s v="23/11/17"/>
    <x v="169"/>
  </r>
  <r>
    <x v="1"/>
    <x v="0"/>
    <s v="UQEU"/>
    <s v="Sweat"/>
    <x v="8"/>
    <s v="344H074E"/>
    <n v="4.5"/>
    <x v="0"/>
    <n v="86212363"/>
    <d v="2023-12-01T00:00:00"/>
    <n v="5000"/>
    <n v="22500"/>
    <x v="1"/>
    <x v="114"/>
    <s v=""/>
    <s v=""/>
    <s v=""/>
    <s v="_x000a_"/>
    <s v=""/>
    <s v=""/>
    <x v="50"/>
  </r>
  <r>
    <x v="1"/>
    <x v="0"/>
    <s v="UQEU"/>
    <s v="Sweat"/>
    <x v="8"/>
    <s v="344H074E"/>
    <n v="4.5"/>
    <x v="0"/>
    <n v="86212362"/>
    <d v="2024-01-01T00:00:00"/>
    <n v="5000"/>
    <n v="22500"/>
    <x v="1"/>
    <x v="115"/>
    <s v=""/>
    <s v=""/>
    <s v=""/>
    <s v="_x000a_"/>
    <s v=""/>
    <s v=""/>
    <x v="106"/>
  </r>
  <r>
    <x v="1"/>
    <x v="0"/>
    <s v="UQEU"/>
    <s v="Core T L/S"/>
    <x v="7"/>
    <s v="344H064A"/>
    <n v="2.8"/>
    <x v="0"/>
    <n v="85717378"/>
    <d v="2024-01-01T00:00:00"/>
    <n v="5000"/>
    <n v="14000"/>
    <x v="1"/>
    <x v="51"/>
    <s v=""/>
    <s v="(23/10/26)"/>
    <s v=""/>
    <s v="(24/01/02)_x000a_"/>
    <s v=""/>
    <s v="(24/01/11)"/>
    <x v="137"/>
  </r>
  <r>
    <x v="0"/>
    <x v="1"/>
    <s v="UQAU"/>
    <s v="Core T L/S"/>
    <x v="24"/>
    <s v="343F108B"/>
    <n v="1.8"/>
    <x v="0"/>
    <n v="85307468"/>
    <d v="2024-01-01T00:00:00"/>
    <n v="5000"/>
    <n v="9000"/>
    <x v="1"/>
    <x v="30"/>
    <d v="2023-09-29T00:00:00"/>
    <s v="(23/09/28)"/>
    <d v="2024-01-04T00:00:00"/>
    <s v="(24/01/04)_x000a_"/>
    <d v="2024-01-16T00:00:00"/>
    <s v="(24/01/16)"/>
    <x v="170"/>
  </r>
  <r>
    <x v="0"/>
    <x v="1"/>
    <s v="UQAU"/>
    <s v="Core T L/S"/>
    <x v="24"/>
    <s v="343F108B"/>
    <n v="1.8"/>
    <x v="0"/>
    <n v="85307469"/>
    <d v="2024-02-01T00:00:00"/>
    <n v="5000"/>
    <n v="9000"/>
    <x v="1"/>
    <x v="92"/>
    <d v="2023-10-13T00:00:00"/>
    <s v="(23/10/19)"/>
    <d v="2024-01-23T00:00:00"/>
    <s v="(24/01/23)_x000a_"/>
    <d v="2024-02-01T00:00:00"/>
    <s v="(24/02/01)"/>
    <x v="171"/>
  </r>
  <r>
    <x v="1"/>
    <x v="0"/>
    <s v="UQEU"/>
    <s v="Sweat"/>
    <x v="6"/>
    <s v="344H070B"/>
    <n v="3.6"/>
    <x v="0"/>
    <n v="86226398"/>
    <d v="2024-02-01T00:00:00"/>
    <n v="5000"/>
    <n v="18000"/>
    <x v="1"/>
    <x v="67"/>
    <s v=""/>
    <s v=""/>
    <s v=""/>
    <s v="_x000a_"/>
    <s v=""/>
    <s v=""/>
    <x v="18"/>
  </r>
  <r>
    <x v="1"/>
    <x v="0"/>
    <s v="UQEU"/>
    <s v="Sweat"/>
    <x v="11"/>
    <s v="344H072B"/>
    <n v="5.7"/>
    <x v="1"/>
    <n v="86233417"/>
    <d v="2024-03-01T00:00:00"/>
    <n v="5000"/>
    <n v="28500"/>
    <x v="3"/>
    <x v="92"/>
    <s v=""/>
    <s v=""/>
    <s v=""/>
    <s v="_x000a_"/>
    <s v=""/>
    <s v=""/>
    <x v="138"/>
  </r>
  <r>
    <x v="0"/>
    <x v="1"/>
    <s v="UQAU"/>
    <s v="Core T L/S"/>
    <x v="24"/>
    <s v="343F108A"/>
    <n v="1.8"/>
    <x v="0"/>
    <n v="85431306"/>
    <d v="2024-03-01T00:00:00"/>
    <n v="5000"/>
    <n v="9000"/>
    <x v="2"/>
    <x v="175"/>
    <d v="2023-09-05T00:00:00"/>
    <s v="23/09/05"/>
    <d v="2023-12-12T00:00:00"/>
    <s v="(23/11/14)_x000a_"/>
    <d v="2024-02-15T00:00:00"/>
    <s v="(23/12/05)"/>
    <x v="33"/>
  </r>
  <r>
    <x v="1"/>
    <x v="0"/>
    <s v="UQAU"/>
    <s v="Polo"/>
    <x v="4"/>
    <s v="344N303B"/>
    <n v="2.8"/>
    <x v="0"/>
    <n v="86198496"/>
    <d v="2024-05-01T00:00:00"/>
    <n v="5000"/>
    <n v="14000"/>
    <x v="2"/>
    <x v="163"/>
    <s v=""/>
    <s v=""/>
    <s v=""/>
    <s v="_x000a_"/>
    <s v=""/>
    <s v=""/>
    <x v="162"/>
  </r>
  <r>
    <x v="1"/>
    <x v="0"/>
    <s v="UQAU"/>
    <s v="Core T S/S"/>
    <x v="3"/>
    <s v="344N183B"/>
    <n v="1.6"/>
    <x v="0"/>
    <n v="86233364"/>
    <d v="2024-10-01T00:00:00"/>
    <n v="5000"/>
    <n v="8000"/>
    <x v="1"/>
    <x v="176"/>
    <s v=""/>
    <s v=""/>
    <s v=""/>
    <s v="_x000a_"/>
    <s v=""/>
    <s v=""/>
    <x v="172"/>
  </r>
  <r>
    <x v="0"/>
    <x v="1"/>
    <s v="UQEU"/>
    <s v="Sweat"/>
    <x v="6"/>
    <s v="343F107A"/>
    <n v="3.6"/>
    <x v="0"/>
    <n v="85495032"/>
    <d v="2023-07-01T00:00:00"/>
    <n v="5016"/>
    <n v="18058"/>
    <x v="1"/>
    <x v="14"/>
    <d v="2023-04-25T00:00:00"/>
    <s v=""/>
    <d v="2023-06-22T00:00:00"/>
    <s v="(23/06/22)_x000a_"/>
    <d v="2023-07-06T00:00:00"/>
    <s v="(23/07/06)"/>
    <x v="80"/>
  </r>
  <r>
    <x v="0"/>
    <x v="1"/>
    <s v="UQIN"/>
    <s v="Fleece"/>
    <x v="26"/>
    <s v="343F242A"/>
    <n v="5"/>
    <x v="0"/>
    <n v="85153872"/>
    <d v="2023-05-01T00:00:00"/>
    <n v="5028"/>
    <n v="25140"/>
    <x v="0"/>
    <x v="7"/>
    <d v="2023-01-24T00:00:00"/>
    <s v="23/01/24"/>
    <d v="2023-01-31T00:00:00"/>
    <s v="23/01/31_x000a_"/>
    <d v="2023-05-26T00:00:00"/>
    <s v="(23/05/23)"/>
    <x v="8"/>
  </r>
  <r>
    <x v="0"/>
    <x v="1"/>
    <s v="UQIN"/>
    <s v="Fleece"/>
    <x v="27"/>
    <s v="243F026D"/>
    <n v="3.5"/>
    <x v="0"/>
    <n v="85187359"/>
    <d v="2023-08-01T00:00:00"/>
    <n v="5048"/>
    <n v="17668"/>
    <x v="2"/>
    <x v="43"/>
    <d v="2023-05-09T00:00:00"/>
    <s v="23/05/09"/>
    <d v="2023-06-06T00:00:00"/>
    <s v="23/06/06_x000a_"/>
    <d v="2023-08-04T00:00:00"/>
    <s v="23/07/25"/>
    <x v="47"/>
  </r>
  <r>
    <x v="1"/>
    <x v="0"/>
    <s v="UQAU"/>
    <s v="Sweat"/>
    <x v="11"/>
    <s v="344H072A"/>
    <n v="5.7"/>
    <x v="0"/>
    <n v="85856639"/>
    <d v="2023-09-01T00:00:00"/>
    <n v="5160"/>
    <n v="29412"/>
    <x v="0"/>
    <x v="12"/>
    <d v="2023-06-27T00:00:00"/>
    <s v="23/06/27"/>
    <d v="2023-07-04T00:00:00"/>
    <s v="23/07/04_x000a_"/>
    <d v="2023-07-11T00:00:00"/>
    <s v="(23/07/04)"/>
    <x v="51"/>
  </r>
  <r>
    <x v="0"/>
    <x v="1"/>
    <s v="FRLK"/>
    <s v="Core T L/S"/>
    <x v="23"/>
    <s v="343F109A"/>
    <n v="1.9"/>
    <x v="0"/>
    <n v="85132661"/>
    <d v="2023-10-01T00:00:00"/>
    <n v="5200"/>
    <n v="9880"/>
    <x v="1"/>
    <x v="157"/>
    <d v="2023-06-23T00:00:00"/>
    <s v="(23/07/11)"/>
    <d v="2023-10-05T00:00:00"/>
    <s v="(23/10/05)_x000a_"/>
    <d v="2023-10-05T00:00:00"/>
    <s v="(23/10/17)"/>
    <x v="165"/>
  </r>
  <r>
    <x v="1"/>
    <x v="0"/>
    <s v="UQEU"/>
    <s v="Core T L/S"/>
    <x v="7"/>
    <s v="344H064A"/>
    <n v="2.8"/>
    <x v="0"/>
    <n v="86233370"/>
    <d v="2023-10-01T00:00:00"/>
    <n v="5200"/>
    <n v="14560"/>
    <x v="2"/>
    <x v="22"/>
    <d v="2023-07-14T00:00:00"/>
    <s v=""/>
    <s v=""/>
    <s v="_x000a_"/>
    <s v=""/>
    <s v=""/>
    <x v="90"/>
  </r>
  <r>
    <x v="1"/>
    <x v="0"/>
    <s v="UQAU"/>
    <s v="Sweat"/>
    <x v="6"/>
    <s v="344H070A"/>
    <n v="3.6"/>
    <x v="0"/>
    <n v="86252350"/>
    <d v="2024-02-01T00:00:00"/>
    <n v="5200"/>
    <n v="18720"/>
    <x v="1"/>
    <x v="40"/>
    <s v=""/>
    <s v=""/>
    <s v=""/>
    <s v="_x000a_"/>
    <s v=""/>
    <s v=""/>
    <x v="18"/>
  </r>
  <r>
    <x v="1"/>
    <x v="0"/>
    <s v="UQAU"/>
    <s v="Sweat"/>
    <x v="6"/>
    <s v="344H070A"/>
    <n v="3.6"/>
    <x v="0"/>
    <n v="86252351"/>
    <d v="2024-02-01T00:00:00"/>
    <n v="5200"/>
    <n v="18720"/>
    <x v="1"/>
    <x v="49"/>
    <s v=""/>
    <s v=""/>
    <s v=""/>
    <s v="_x000a_"/>
    <s v=""/>
    <s v=""/>
    <x v="40"/>
  </r>
  <r>
    <x v="1"/>
    <x v="0"/>
    <s v="UQAU"/>
    <s v="Polo"/>
    <x v="4"/>
    <s v="344N271A"/>
    <n v="2.8"/>
    <x v="0"/>
    <n v="86180196"/>
    <d v="2024-09-01T00:00:00"/>
    <n v="5200"/>
    <n v="14560"/>
    <x v="1"/>
    <x v="164"/>
    <s v=""/>
    <s v=""/>
    <s v=""/>
    <s v="_x000a_"/>
    <s v=""/>
    <s v=""/>
    <x v="163"/>
  </r>
  <r>
    <x v="0"/>
    <x v="1"/>
    <s v="FRLK"/>
    <s v="Core T L/S"/>
    <x v="24"/>
    <s v="343F108A"/>
    <n v="1.8"/>
    <x v="1"/>
    <n v="85545500"/>
    <d v="2023-11-01T00:00:00"/>
    <n v="5300"/>
    <n v="9540"/>
    <x v="3"/>
    <x v="174"/>
    <d v="2023-08-04T00:00:00"/>
    <s v=""/>
    <s v=""/>
    <s v="_x000a_"/>
    <s v=""/>
    <s v=""/>
    <x v="112"/>
  </r>
  <r>
    <x v="0"/>
    <x v="1"/>
    <s v="UQIN"/>
    <s v="Fleece"/>
    <x v="27"/>
    <s v="243F026D"/>
    <n v="3.5"/>
    <x v="0"/>
    <n v="85187360"/>
    <d v="2023-10-01T00:00:00"/>
    <n v="5400"/>
    <n v="18900"/>
    <x v="1"/>
    <x v="79"/>
    <d v="2023-08-11T00:00:00"/>
    <s v="(23/08/11)"/>
    <d v="2023-09-26T00:00:00"/>
    <s v="(23/09/15)_x000a_"/>
    <s v=""/>
    <s v="(23/10/31)"/>
    <x v="173"/>
  </r>
  <r>
    <x v="1"/>
    <x v="0"/>
    <s v="UQAU"/>
    <s v="Polo"/>
    <x v="4"/>
    <s v="344N271A"/>
    <n v="2.8"/>
    <x v="0"/>
    <n v="86180197"/>
    <d v="2024-06-01T00:00:00"/>
    <n v="5400"/>
    <n v="15120"/>
    <x v="2"/>
    <x v="161"/>
    <s v=""/>
    <s v=""/>
    <s v=""/>
    <s v="_x000a_"/>
    <s v=""/>
    <s v=""/>
    <x v="159"/>
  </r>
  <r>
    <x v="0"/>
    <x v="1"/>
    <s v="UQSG"/>
    <s v="Core T L/S"/>
    <x v="24"/>
    <s v="343F108A"/>
    <n v="1.8"/>
    <x v="0"/>
    <n v="85096751"/>
    <d v="2023-08-01T00:00:00"/>
    <n v="5508"/>
    <n v="9914"/>
    <x v="2"/>
    <x v="43"/>
    <d v="2023-01-13T00:00:00"/>
    <s v="(23/01/31)"/>
    <d v="2023-06-15T00:00:00"/>
    <s v="(23/06/13)_x000a_"/>
    <d v="2023-07-18T00:00:00"/>
    <s v="(23/07/18)"/>
    <x v="103"/>
  </r>
  <r>
    <x v="0"/>
    <x v="1"/>
    <s v="UQIN"/>
    <s v="Fleece"/>
    <x v="27"/>
    <s v="243F026D"/>
    <n v="3.5"/>
    <x v="0"/>
    <n v="85136904"/>
    <d v="2023-09-01T00:00:00"/>
    <n v="5508"/>
    <n v="19278"/>
    <x v="2"/>
    <x v="44"/>
    <d v="2023-06-06T00:00:00"/>
    <s v="23/06/06"/>
    <d v="2023-07-10T00:00:00"/>
    <s v="(23/07/18)_x000a_"/>
    <d v="2023-09-01T00:00:00"/>
    <s v="(23/09/01)"/>
    <x v="48"/>
  </r>
  <r>
    <x v="0"/>
    <x v="1"/>
    <s v="UQEU"/>
    <s v="Sweat"/>
    <x v="6"/>
    <s v="343F107B"/>
    <n v="3.6"/>
    <x v="0"/>
    <n v="85467796"/>
    <d v="2023-08-01T00:00:00"/>
    <n v="5550"/>
    <n v="19980"/>
    <x v="1"/>
    <x v="177"/>
    <d v="2023-04-14T00:00:00"/>
    <s v=""/>
    <d v="2023-08-01T00:00:00"/>
    <s v="(23/08/01)_x000a_"/>
    <d v="2023-08-10T00:00:00"/>
    <s v="(23/08/10)"/>
    <x v="15"/>
  </r>
  <r>
    <x v="0"/>
    <x v="1"/>
    <s v="UQIN"/>
    <s v="Core T L/S"/>
    <x v="24"/>
    <s v="343F108A"/>
    <n v="1.8"/>
    <x v="0"/>
    <n v="85014656"/>
    <d v="2023-05-01T00:00:00"/>
    <n v="5610"/>
    <n v="10098"/>
    <x v="0"/>
    <x v="20"/>
    <d v="2023-01-10T00:00:00"/>
    <s v="22/12/27"/>
    <d v="2023-01-31T00:00:00"/>
    <s v="(23/02/14)_x000a_"/>
    <d v="2023-04-11T00:00:00"/>
    <s v="(23/03/28)"/>
    <x v="21"/>
  </r>
  <r>
    <x v="1"/>
    <x v="0"/>
    <s v="UQEU"/>
    <s v="Sweat"/>
    <x v="8"/>
    <s v="344H074E"/>
    <n v="4.5"/>
    <x v="0"/>
    <n v="85911382"/>
    <d v="2023-09-01T00:00:00"/>
    <n v="5704"/>
    <n v="25668"/>
    <x v="0"/>
    <x v="12"/>
    <d v="2023-06-20T00:00:00"/>
    <s v=""/>
    <d v="2023-06-27T00:00:00"/>
    <s v="_x000a_"/>
    <d v="2023-07-04T00:00:00"/>
    <s v="(23/07/04)"/>
    <x v="115"/>
  </r>
  <r>
    <x v="0"/>
    <x v="1"/>
    <s v="FRLK"/>
    <s v="Core T L/S"/>
    <x v="24"/>
    <s v="343F108A"/>
    <n v="1.8"/>
    <x v="0"/>
    <n v="85224363"/>
    <d v="2023-08-01T00:00:00"/>
    <n v="5796"/>
    <n v="10433"/>
    <x v="2"/>
    <x v="24"/>
    <d v="2023-02-14T00:00:00"/>
    <s v="23/02/14"/>
    <d v="2023-05-23T00:00:00"/>
    <s v="23/05/23_x000a_"/>
    <d v="2023-07-18T00:00:00"/>
    <s v="(23/06/27)"/>
    <x v="15"/>
  </r>
  <r>
    <x v="0"/>
    <x v="1"/>
    <s v="FRLK"/>
    <s v="Core T L/S"/>
    <x v="23"/>
    <s v="343F109A"/>
    <n v="1.9"/>
    <x v="0"/>
    <n v="85113771"/>
    <d v="2023-10-01T00:00:00"/>
    <n v="5900"/>
    <n v="11210"/>
    <x v="1"/>
    <x v="156"/>
    <d v="2023-06-06T00:00:00"/>
    <s v="(23/06/27)"/>
    <d v="2023-09-14T00:00:00"/>
    <s v="(23/09/14)_x000a_"/>
    <d v="2023-09-14T00:00:00"/>
    <s v="(23/09/26)"/>
    <x v="174"/>
  </r>
  <r>
    <x v="1"/>
    <x v="0"/>
    <s v="UQEU"/>
    <s v="Core T S/S"/>
    <x v="21"/>
    <s v="344N236A"/>
    <n v="1.6"/>
    <x v="0"/>
    <n v="86180648"/>
    <d v="2024-04-01T00:00:00"/>
    <n v="5900"/>
    <n v="9440"/>
    <x v="1"/>
    <x v="175"/>
    <s v=""/>
    <s v=""/>
    <s v=""/>
    <s v="_x000a_"/>
    <s v=""/>
    <s v=""/>
    <x v="110"/>
  </r>
  <r>
    <x v="1"/>
    <x v="0"/>
    <s v="UQEU"/>
    <s v="Core T S/S"/>
    <x v="21"/>
    <s v="344N171A"/>
    <n v="1.6"/>
    <x v="0"/>
    <n v="86178957"/>
    <d v="2024-04-01T00:00:00"/>
    <n v="5900"/>
    <n v="9440"/>
    <x v="1"/>
    <x v="175"/>
    <s v=""/>
    <s v=""/>
    <s v=""/>
    <s v="_x000a_"/>
    <s v=""/>
    <s v=""/>
    <x v="110"/>
  </r>
  <r>
    <x v="1"/>
    <x v="0"/>
    <s v="UQAU"/>
    <s v="Sweat"/>
    <x v="6"/>
    <s v="344H070A"/>
    <n v="3.6"/>
    <x v="0"/>
    <n v="85930918"/>
    <d v="2023-09-01T00:00:00"/>
    <n v="5988"/>
    <n v="21557"/>
    <x v="0"/>
    <x v="12"/>
    <d v="2023-06-20T00:00:00"/>
    <s v="23/06/20"/>
    <d v="2023-06-27T00:00:00"/>
    <s v="23/06/27_x000a_"/>
    <d v="2023-07-11T00:00:00"/>
    <s v=""/>
    <x v="51"/>
  </r>
  <r>
    <x v="0"/>
    <x v="1"/>
    <s v="FRLK"/>
    <s v="Core T L/S"/>
    <x v="24"/>
    <s v="343F108B"/>
    <n v="1.8"/>
    <x v="0"/>
    <n v="85697181"/>
    <d v="2023-09-01T00:00:00"/>
    <n v="6000"/>
    <n v="10800"/>
    <x v="1"/>
    <x v="178"/>
    <d v="2023-05-30T00:00:00"/>
    <s v=""/>
    <d v="2023-08-17T00:00:00"/>
    <s v="(23/08/15)_x000a_"/>
    <d v="2023-08-17T00:00:00"/>
    <s v="(23/08/24)"/>
    <x v="7"/>
  </r>
  <r>
    <x v="0"/>
    <x v="1"/>
    <s v="UQAU"/>
    <s v="Core T L/S"/>
    <x v="24"/>
    <s v="343F108A"/>
    <n v="1.8"/>
    <x v="0"/>
    <n v="85264253"/>
    <d v="2023-09-01T00:00:00"/>
    <n v="6000"/>
    <n v="10800"/>
    <x v="0"/>
    <x v="131"/>
    <d v="2023-01-24T00:00:00"/>
    <s v=""/>
    <d v="2023-07-25T00:00:00"/>
    <s v="(23/07/18)_x000a_"/>
    <d v="2023-08-24T00:00:00"/>
    <s v="(23/07/25)"/>
    <x v="175"/>
  </r>
  <r>
    <x v="0"/>
    <x v="1"/>
    <s v="UQEU"/>
    <s v="Sweat"/>
    <x v="8"/>
    <s v="343F102B"/>
    <n v="4.5"/>
    <x v="0"/>
    <n v="86150856"/>
    <d v="2023-09-01T00:00:00"/>
    <n v="6000"/>
    <n v="27000"/>
    <x v="1"/>
    <x v="130"/>
    <d v="2023-06-28T00:00:00"/>
    <s v=""/>
    <d v="2023-09-08T00:00:00"/>
    <s v="(23/09/12)_x000a_"/>
    <d v="2023-09-22T00:00:00"/>
    <s v="(23/09/21)"/>
    <x v="176"/>
  </r>
  <r>
    <x v="0"/>
    <x v="1"/>
    <s v="FRLK"/>
    <s v="Core T L/S"/>
    <x v="24"/>
    <s v="343F108A"/>
    <n v="1.8"/>
    <x v="0"/>
    <n v="85487835"/>
    <d v="2023-10-01T00:00:00"/>
    <n v="6000"/>
    <n v="10800"/>
    <x v="1"/>
    <x v="156"/>
    <d v="2023-06-06T00:00:00"/>
    <s v="(23/06/27)"/>
    <d v="2023-09-14T00:00:00"/>
    <s v="(23/09/14)_x000a_"/>
    <d v="2023-09-14T00:00:00"/>
    <s v="(23/09/26)"/>
    <x v="174"/>
  </r>
  <r>
    <x v="0"/>
    <x v="1"/>
    <s v="FRLK"/>
    <s v="Core T L/S"/>
    <x v="24"/>
    <s v="343F108A"/>
    <n v="1.8"/>
    <x v="0"/>
    <n v="85654395"/>
    <d v="2023-10-01T00:00:00"/>
    <n v="6000"/>
    <n v="10800"/>
    <x v="1"/>
    <x v="130"/>
    <d v="2023-06-06T00:00:00"/>
    <s v=""/>
    <d v="2023-09-21T00:00:00"/>
    <s v="(23/09/21)_x000a_"/>
    <d v="2023-09-21T00:00:00"/>
    <s v="(23/10/05)"/>
    <x v="72"/>
  </r>
  <r>
    <x v="1"/>
    <x v="0"/>
    <s v="UQIN"/>
    <s v="Polo"/>
    <x v="17"/>
    <s v="344N174A"/>
    <n v="2.8"/>
    <x v="0"/>
    <n v="86067837"/>
    <d v="2023-10-01T00:00:00"/>
    <n v="6000"/>
    <n v="16800"/>
    <x v="0"/>
    <x v="32"/>
    <s v=""/>
    <s v=""/>
    <s v=""/>
    <s v="_x000a_"/>
    <s v=""/>
    <s v=""/>
    <x v="35"/>
  </r>
  <r>
    <x v="0"/>
    <x v="1"/>
    <s v="UQEU"/>
    <s v="Sweat"/>
    <x v="8"/>
    <s v="343F102B"/>
    <n v="4.5"/>
    <x v="0"/>
    <n v="85520883"/>
    <d v="2023-10-01T00:00:00"/>
    <n v="6000"/>
    <n v="27000"/>
    <x v="1"/>
    <x v="22"/>
    <d v="2023-06-30T00:00:00"/>
    <s v="(23/07/18)"/>
    <d v="2023-10-06T00:00:00"/>
    <s v="_x000a_"/>
    <d v="2023-10-20T00:00:00"/>
    <s v=""/>
    <x v="90"/>
  </r>
  <r>
    <x v="1"/>
    <x v="0"/>
    <s v="FRPH"/>
    <s v="Core T L/S"/>
    <x v="15"/>
    <s v="244H014G"/>
    <n v="2.4"/>
    <x v="0"/>
    <n v="86125246"/>
    <d v="2023-12-01T00:00:00"/>
    <n v="6000"/>
    <n v="14400"/>
    <x v="1"/>
    <x v="158"/>
    <d v="2023-10-06T00:00:00"/>
    <s v=""/>
    <d v="2023-11-10T00:00:00"/>
    <s v="_x000a_"/>
    <d v="2023-11-24T00:00:00"/>
    <s v=""/>
    <x v="112"/>
  </r>
  <r>
    <x v="1"/>
    <x v="0"/>
    <s v="UQIN"/>
    <s v="Polo"/>
    <x v="4"/>
    <s v="344N303B"/>
    <n v="2.8"/>
    <x v="0"/>
    <n v="86233381"/>
    <d v="2023-11-01T00:00:00"/>
    <n v="6000"/>
    <n v="16800"/>
    <x v="0"/>
    <x v="22"/>
    <s v=""/>
    <s v=""/>
    <s v=""/>
    <s v="_x000a_"/>
    <s v=""/>
    <s v=""/>
    <x v="23"/>
  </r>
  <r>
    <x v="1"/>
    <x v="0"/>
    <s v="UQIN"/>
    <s v="Core T S/S"/>
    <x v="3"/>
    <s v="344N183A"/>
    <n v="1.6"/>
    <x v="0"/>
    <n v="85678672"/>
    <d v="2023-11-01T00:00:00"/>
    <n v="6000"/>
    <n v="9600"/>
    <x v="0"/>
    <x v="22"/>
    <d v="2023-06-20T00:00:00"/>
    <s v=""/>
    <d v="2023-07-18T00:00:00"/>
    <s v="(23/06/13)_x000a_"/>
    <d v="2023-07-25T00:00:00"/>
    <s v="(23/06/20)"/>
    <x v="23"/>
  </r>
  <r>
    <x v="1"/>
    <x v="0"/>
    <s v="UQIN"/>
    <s v="Core T S/S"/>
    <x v="21"/>
    <s v="344N236A"/>
    <n v="1.6"/>
    <x v="0"/>
    <n v="86153877"/>
    <d v="2024-01-01T00:00:00"/>
    <n v="6000"/>
    <n v="9600"/>
    <x v="0"/>
    <x v="5"/>
    <s v=""/>
    <s v=""/>
    <s v=""/>
    <s v="_x000a_"/>
    <s v=""/>
    <s v=""/>
    <x v="6"/>
  </r>
  <r>
    <x v="1"/>
    <x v="0"/>
    <s v="UQEU"/>
    <s v="Core T L/S"/>
    <x v="7"/>
    <s v="344H064B"/>
    <n v="2.8"/>
    <x v="0"/>
    <n v="85868969"/>
    <d v="2023-08-01T00:00:00"/>
    <n v="6024"/>
    <n v="16867"/>
    <x v="0"/>
    <x v="12"/>
    <d v="2023-06-20T00:00:00"/>
    <s v="23/06/20"/>
    <d v="2023-06-27T00:00:00"/>
    <s v="23/06/20_x000a_"/>
    <d v="2023-07-11T00:00:00"/>
    <s v="23/06/20"/>
    <x v="115"/>
  </r>
  <r>
    <x v="0"/>
    <x v="1"/>
    <s v="UQEU"/>
    <s v="Sweat"/>
    <x v="11"/>
    <s v="343F106A"/>
    <n v="5.7"/>
    <x v="0"/>
    <n v="85489590"/>
    <d v="2023-05-01T00:00:00"/>
    <n v="6028"/>
    <n v="34360"/>
    <x v="3"/>
    <x v="23"/>
    <d v="2023-03-30T00:00:00"/>
    <s v=""/>
    <d v="2023-04-18T00:00:00"/>
    <s v="_x000a_"/>
    <d v="2023-05-09T00:00:00"/>
    <s v="(23/05/04)"/>
    <x v="77"/>
  </r>
  <r>
    <x v="1"/>
    <x v="0"/>
    <s v="UQEU"/>
    <s v="Core T L/S"/>
    <x v="7"/>
    <s v="344H050A"/>
    <n v="2.8"/>
    <x v="0"/>
    <n v="85591142"/>
    <d v="2023-08-01T00:00:00"/>
    <n v="6036"/>
    <n v="16901"/>
    <x v="0"/>
    <x v="12"/>
    <d v="2023-06-09T00:00:00"/>
    <s v=""/>
    <d v="2023-06-27T00:00:00"/>
    <s v="(23/06/13)_x000a_"/>
    <d v="2023-07-11T00:00:00"/>
    <s v="23/06/20"/>
    <x v="115"/>
  </r>
  <r>
    <x v="1"/>
    <x v="0"/>
    <s v="UQAU"/>
    <s v="Polo"/>
    <x v="2"/>
    <s v="344N273A"/>
    <n v="2.8"/>
    <x v="0"/>
    <n v="86237201"/>
    <d v="2024-04-01T00:00:00"/>
    <n v="6100"/>
    <n v="17080"/>
    <x v="0"/>
    <x v="179"/>
    <s v=""/>
    <s v=""/>
    <s v=""/>
    <s v="_x000a_"/>
    <s v=""/>
    <s v=""/>
    <x v="177"/>
  </r>
  <r>
    <x v="0"/>
    <x v="1"/>
    <s v="FRLK"/>
    <s v="Core T L/S"/>
    <x v="24"/>
    <s v="343F108A"/>
    <n v="1.8"/>
    <x v="1"/>
    <n v="85545502"/>
    <d v="2023-10-01T00:00:00"/>
    <n v="6200"/>
    <n v="11160"/>
    <x v="3"/>
    <x v="180"/>
    <d v="2023-06-23T00:00:00"/>
    <s v=""/>
    <s v=""/>
    <s v="_x000a_"/>
    <s v=""/>
    <s v=""/>
    <x v="133"/>
  </r>
  <r>
    <x v="0"/>
    <x v="1"/>
    <s v="FRLK"/>
    <s v="Core T L/S"/>
    <x v="23"/>
    <s v="343F109A"/>
    <n v="1.9"/>
    <x v="0"/>
    <n v="84972966"/>
    <d v="2023-10-01T00:00:00"/>
    <n v="6400"/>
    <n v="12160"/>
    <x v="1"/>
    <x v="148"/>
    <d v="2023-06-30T00:00:00"/>
    <s v="(23/07/25)"/>
    <d v="2023-10-12T00:00:00"/>
    <s v="(23/10/12)_x000a_"/>
    <d v="2023-10-12T00:00:00"/>
    <s v="(23/10/24)"/>
    <x v="67"/>
  </r>
  <r>
    <x v="0"/>
    <x v="1"/>
    <s v="UQEU"/>
    <s v="Sweat"/>
    <x v="6"/>
    <s v="343F107B"/>
    <n v="3.6"/>
    <x v="0"/>
    <n v="85979647"/>
    <d v="2023-10-01T00:00:00"/>
    <n v="6500"/>
    <n v="23400"/>
    <x v="1"/>
    <x v="181"/>
    <d v="2023-06-20T00:00:00"/>
    <s v=""/>
    <d v="2023-09-21T00:00:00"/>
    <s v="(23/09/26)_x000a_"/>
    <d v="2023-10-05T00:00:00"/>
    <s v="(23/10/05)"/>
    <x v="30"/>
  </r>
  <r>
    <x v="1"/>
    <x v="0"/>
    <s v="UQEU"/>
    <s v="Core T S/S"/>
    <x v="21"/>
    <s v="344N236A"/>
    <n v="1.6"/>
    <x v="0"/>
    <n v="86180647"/>
    <d v="2024-05-01T00:00:00"/>
    <n v="6500"/>
    <n v="10400"/>
    <x v="1"/>
    <x v="182"/>
    <s v=""/>
    <s v=""/>
    <s v=""/>
    <s v="_x000a_"/>
    <s v=""/>
    <s v=""/>
    <x v="28"/>
  </r>
  <r>
    <x v="1"/>
    <x v="0"/>
    <s v="UQEU"/>
    <s v="Core T S/S"/>
    <x v="21"/>
    <s v="344N171A"/>
    <n v="1.6"/>
    <x v="0"/>
    <n v="86178956"/>
    <d v="2024-05-01T00:00:00"/>
    <n v="6500"/>
    <n v="10400"/>
    <x v="1"/>
    <x v="182"/>
    <s v=""/>
    <s v=""/>
    <s v=""/>
    <s v="_x000a_"/>
    <s v=""/>
    <s v=""/>
    <x v="28"/>
  </r>
  <r>
    <x v="1"/>
    <x v="0"/>
    <s v="UQEU"/>
    <s v="Core T S/S"/>
    <x v="3"/>
    <s v="344N183B"/>
    <n v="1.6"/>
    <x v="1"/>
    <n v="86248946"/>
    <d v="2024-07-01T00:00:00"/>
    <n v="6500"/>
    <n v="10400"/>
    <x v="3"/>
    <x v="183"/>
    <s v=""/>
    <s v=""/>
    <s v=""/>
    <s v="_x000a_"/>
    <s v=""/>
    <s v=""/>
    <x v="178"/>
  </r>
  <r>
    <x v="0"/>
    <x v="1"/>
    <s v="FRLK"/>
    <s v="Core T L/S"/>
    <x v="24"/>
    <s v="343F108A"/>
    <n v="1.8"/>
    <x v="1"/>
    <n v="85545499"/>
    <d v="2023-12-01T00:00:00"/>
    <n v="6700"/>
    <n v="12060"/>
    <x v="3"/>
    <x v="66"/>
    <d v="2023-08-11T00:00:00"/>
    <s v=""/>
    <s v=""/>
    <s v="_x000a_"/>
    <s v=""/>
    <s v=""/>
    <x v="16"/>
  </r>
  <r>
    <x v="1"/>
    <x v="0"/>
    <s v="UQEU"/>
    <s v="Sweat"/>
    <x v="11"/>
    <s v="344H072A"/>
    <n v="5.7"/>
    <x v="0"/>
    <n v="86254215"/>
    <d v="2024-01-01T00:00:00"/>
    <n v="6800"/>
    <n v="38760"/>
    <x v="1"/>
    <x v="135"/>
    <s v=""/>
    <s v=""/>
    <s v=""/>
    <s v="_x000a_"/>
    <s v=""/>
    <s v=""/>
    <x v="46"/>
  </r>
  <r>
    <x v="0"/>
    <x v="1"/>
    <s v="UQAU"/>
    <s v="Sweat"/>
    <x v="6"/>
    <s v="343F107A"/>
    <n v="3.6"/>
    <x v="0"/>
    <n v="84925202"/>
    <d v="2023-07-01T00:00:00"/>
    <n v="6888"/>
    <n v="24797"/>
    <x v="2"/>
    <x v="156"/>
    <d v="2023-04-04T00:00:00"/>
    <s v="23/04/04"/>
    <d v="2023-05-23T00:00:00"/>
    <s v="(23/05/23)_x000a_"/>
    <d v="2023-06-20T00:00:00"/>
    <s v="(23/05/30)"/>
    <x v="179"/>
  </r>
  <r>
    <x v="0"/>
    <x v="1"/>
    <s v="FRLK"/>
    <s v="Core T L/S"/>
    <x v="24"/>
    <s v="343F108A"/>
    <n v="1.8"/>
    <x v="0"/>
    <n v="85132029"/>
    <d v="2023-10-01T00:00:00"/>
    <n v="6900"/>
    <n v="12420"/>
    <x v="1"/>
    <x v="156"/>
    <d v="2023-06-06T00:00:00"/>
    <s v="(23/06/27)"/>
    <d v="2023-09-14T00:00:00"/>
    <s v="(23/09/14)_x000a_"/>
    <d v="2023-09-14T00:00:00"/>
    <s v="(23/09/26)"/>
    <x v="174"/>
  </r>
  <r>
    <x v="0"/>
    <x v="1"/>
    <s v="FRLK"/>
    <s v="Core T L/S"/>
    <x v="24"/>
    <s v="343F108A"/>
    <n v="1.8"/>
    <x v="1"/>
    <n v="86108632"/>
    <d v="2023-11-01T00:00:00"/>
    <n v="7000"/>
    <n v="12600"/>
    <x v="3"/>
    <x v="132"/>
    <d v="2023-08-04T00:00:00"/>
    <s v=""/>
    <s v=""/>
    <s v="_x000a_"/>
    <s v=""/>
    <s v=""/>
    <x v="180"/>
  </r>
  <r>
    <x v="0"/>
    <x v="1"/>
    <s v="UQAU"/>
    <s v="Core T L/S"/>
    <x v="23"/>
    <s v="343F109A"/>
    <n v="1.9"/>
    <x v="0"/>
    <n v="85308258"/>
    <d v="2024-01-01T00:00:00"/>
    <n v="7000"/>
    <n v="13300"/>
    <x v="1"/>
    <x v="184"/>
    <d v="2023-09-01T00:00:00"/>
    <s v="23/09/01"/>
    <d v="2023-12-19T00:00:00"/>
    <s v="(23/10/24)_x000a_"/>
    <d v="2023-12-28T00:00:00"/>
    <s v="(23/11/02)"/>
    <x v="136"/>
  </r>
  <r>
    <x v="0"/>
    <x v="1"/>
    <s v="UQSG"/>
    <s v="Core T L/S"/>
    <x v="15"/>
    <s v="243F010H"/>
    <n v="2.4"/>
    <x v="0"/>
    <n v="85169980"/>
    <d v="2023-07-01T00:00:00"/>
    <n v="7032"/>
    <n v="16877"/>
    <x v="2"/>
    <x v="166"/>
    <d v="2023-03-03T00:00:00"/>
    <s v="23/03/03"/>
    <d v="2023-05-09T00:00:00"/>
    <s v="_x000a_"/>
    <d v="2023-06-16T00:00:00"/>
    <s v=""/>
    <x v="12"/>
  </r>
  <r>
    <x v="1"/>
    <x v="0"/>
    <s v="UQEU"/>
    <s v="Core T S/S"/>
    <x v="3"/>
    <s v="344N183B"/>
    <n v="1.6"/>
    <x v="0"/>
    <n v="86248944"/>
    <d v="2024-07-01T00:00:00"/>
    <n v="7100"/>
    <n v="11360"/>
    <x v="1"/>
    <x v="128"/>
    <s v=""/>
    <s v=""/>
    <s v=""/>
    <s v="_x000a_"/>
    <s v=""/>
    <s v=""/>
    <x v="11"/>
  </r>
  <r>
    <x v="0"/>
    <x v="1"/>
    <s v="UQEU"/>
    <s v="Sweat"/>
    <x v="6"/>
    <s v="343F107A"/>
    <n v="3.6"/>
    <x v="0"/>
    <n v="85509185"/>
    <d v="2023-08-01T00:00:00"/>
    <n v="7300"/>
    <n v="26280"/>
    <x v="1"/>
    <x v="139"/>
    <d v="2023-06-02T00:00:00"/>
    <s v=""/>
    <d v="2023-08-03T00:00:00"/>
    <s v="(23/08/03)_x000a_"/>
    <d v="2023-08-14T00:00:00"/>
    <s v="(23/08/15)"/>
    <x v="95"/>
  </r>
  <r>
    <x v="0"/>
    <x v="1"/>
    <s v="UQIN"/>
    <s v="Fleece"/>
    <x v="27"/>
    <s v="243F026D"/>
    <n v="3.5"/>
    <x v="0"/>
    <n v="85541322"/>
    <d v="2023-10-01T00:00:00"/>
    <n v="7500"/>
    <n v="26250"/>
    <x v="3"/>
    <x v="185"/>
    <d v="2023-06-30T00:00:00"/>
    <s v=""/>
    <d v="2023-09-08T00:00:00"/>
    <s v="(23/08/25)_x000a_"/>
    <d v="2023-10-18T00:00:00"/>
    <s v="(23/10/10)"/>
    <x v="165"/>
  </r>
  <r>
    <x v="0"/>
    <x v="1"/>
    <s v="UQIN"/>
    <s v="Fleece"/>
    <x v="27"/>
    <s v="243F026D"/>
    <n v="3.5"/>
    <x v="0"/>
    <n v="85654764"/>
    <d v="2023-10-01T00:00:00"/>
    <n v="7500"/>
    <n v="26250"/>
    <x v="1"/>
    <x v="32"/>
    <d v="2023-07-28T00:00:00"/>
    <s v="(23/07/11)"/>
    <d v="2023-09-10T00:00:00"/>
    <s v="(23/08/25)_x000a_"/>
    <d v="2023-10-20T00:00:00"/>
    <s v="(23/10/10)"/>
    <x v="35"/>
  </r>
  <r>
    <x v="1"/>
    <x v="0"/>
    <s v="UQEU"/>
    <s v="Core T S/S"/>
    <x v="21"/>
    <s v="344N236A"/>
    <n v="1.6"/>
    <x v="0"/>
    <n v="86044334"/>
    <d v="2024-01-01T00:00:00"/>
    <n v="7500"/>
    <n v="12000"/>
    <x v="2"/>
    <x v="135"/>
    <s v=""/>
    <s v=""/>
    <s v=""/>
    <s v="_x000a_"/>
    <s v=""/>
    <s v=""/>
    <x v="46"/>
  </r>
  <r>
    <x v="1"/>
    <x v="0"/>
    <s v="UQEU"/>
    <s v="Core T S/S"/>
    <x v="21"/>
    <s v="344N171A"/>
    <n v="1.6"/>
    <x v="0"/>
    <n v="86039127"/>
    <d v="2024-01-01T00:00:00"/>
    <n v="7500"/>
    <n v="12000"/>
    <x v="2"/>
    <x v="135"/>
    <s v=""/>
    <s v=""/>
    <s v=""/>
    <s v="_x000a_"/>
    <s v=""/>
    <s v=""/>
    <x v="46"/>
  </r>
  <r>
    <x v="0"/>
    <x v="1"/>
    <s v="UQAU"/>
    <s v="Core T L/S"/>
    <x v="23"/>
    <s v="343F109A"/>
    <n v="1.9"/>
    <x v="0"/>
    <n v="85816140"/>
    <d v="2024-02-01T00:00:00"/>
    <n v="7700"/>
    <n v="14630"/>
    <x v="1"/>
    <x v="186"/>
    <d v="2023-11-03T00:00:00"/>
    <s v="(23/12/02)"/>
    <d v="2024-02-08T00:00:00"/>
    <s v="(24/02/06)_x000a_"/>
    <d v="2024-02-15T00:00:00"/>
    <s v="(24/02/15)"/>
    <x v="181"/>
  </r>
  <r>
    <x v="1"/>
    <x v="0"/>
    <s v="UQEU"/>
    <s v="Core T S/S"/>
    <x v="3"/>
    <s v="344N183B"/>
    <n v="1.6"/>
    <x v="1"/>
    <n v="86248945"/>
    <d v="2024-07-01T00:00:00"/>
    <n v="7800"/>
    <n v="12480"/>
    <x v="3"/>
    <x v="187"/>
    <s v=""/>
    <s v=""/>
    <s v=""/>
    <s v="_x000a_"/>
    <s v=""/>
    <s v=""/>
    <x v="44"/>
  </r>
  <r>
    <x v="0"/>
    <x v="1"/>
    <s v="UQAU"/>
    <s v="Sweat"/>
    <x v="6"/>
    <s v="343F107B"/>
    <n v="3.6"/>
    <x v="0"/>
    <n v="85431450"/>
    <d v="2023-08-01T00:00:00"/>
    <n v="7900"/>
    <n v="28440"/>
    <x v="2"/>
    <x v="44"/>
    <d v="2023-04-14T00:00:00"/>
    <s v="(23/04/25)"/>
    <d v="2023-07-20T00:00:00"/>
    <s v="(23/07/25)_x000a_"/>
    <d v="2023-07-20T00:00:00"/>
    <s v="(23/08/01)"/>
    <x v="102"/>
  </r>
  <r>
    <x v="1"/>
    <x v="0"/>
    <s v="UQAU"/>
    <s v="Sweat"/>
    <x v="6"/>
    <s v="344H070A"/>
    <n v="3.6"/>
    <x v="0"/>
    <n v="85606761"/>
    <d v="2023-10-01T00:00:00"/>
    <n v="7992"/>
    <n v="28771"/>
    <x v="0"/>
    <x v="188"/>
    <d v="2023-06-20T00:00:00"/>
    <s v=""/>
    <d v="2023-07-11T00:00:00"/>
    <s v="23/07/11_x000a_"/>
    <d v="2023-07-18T00:00:00"/>
    <s v="(23/07/18)"/>
    <x v="182"/>
  </r>
  <r>
    <x v="0"/>
    <x v="1"/>
    <s v="UQAU"/>
    <s v="Sweat"/>
    <x v="6"/>
    <s v="343F107A"/>
    <n v="3.6"/>
    <x v="0"/>
    <n v="85546930"/>
    <d v="2023-08-01T00:00:00"/>
    <n v="8000"/>
    <n v="28800"/>
    <x v="2"/>
    <x v="78"/>
    <d v="2023-06-01T00:00:00"/>
    <s v=""/>
    <d v="2023-07-20T00:00:00"/>
    <s v="_x000a_"/>
    <d v="2023-07-18T00:00:00"/>
    <s v=""/>
    <x v="78"/>
  </r>
  <r>
    <x v="0"/>
    <x v="1"/>
    <s v="FRLK"/>
    <s v="Core T L/S"/>
    <x v="23"/>
    <s v="343F109A"/>
    <n v="1.9"/>
    <x v="0"/>
    <n v="86077674"/>
    <d v="2023-08-01T00:00:00"/>
    <n v="8000"/>
    <n v="15200"/>
    <x v="1"/>
    <x v="121"/>
    <d v="2023-06-30T00:00:00"/>
    <s v=""/>
    <d v="2023-08-14T00:00:00"/>
    <s v="(23/08/10)_x000a_"/>
    <d v="2023-08-14T00:00:00"/>
    <s v="(23/08/24)"/>
    <x v="183"/>
  </r>
  <r>
    <x v="0"/>
    <x v="1"/>
    <s v="FRLK"/>
    <s v="Core T L/S"/>
    <x v="24"/>
    <s v="343F108A"/>
    <n v="1.8"/>
    <x v="0"/>
    <n v="85697179"/>
    <d v="2023-09-01T00:00:00"/>
    <n v="8000"/>
    <n v="14400"/>
    <x v="1"/>
    <x v="77"/>
    <d v="2023-06-13T00:00:00"/>
    <s v=""/>
    <d v="2023-08-31T00:00:00"/>
    <s v="(23/08/29)_x000a_"/>
    <d v="2023-08-31T00:00:00"/>
    <s v="(23/09/07)"/>
    <x v="75"/>
  </r>
  <r>
    <x v="0"/>
    <x v="1"/>
    <s v="UQAU"/>
    <s v="Core T L/S"/>
    <x v="24"/>
    <s v="343F108A"/>
    <n v="1.8"/>
    <x v="0"/>
    <n v="85264260"/>
    <d v="2024-01-01T00:00:00"/>
    <n v="8000"/>
    <n v="14400"/>
    <x v="2"/>
    <x v="189"/>
    <d v="2023-07-06T00:00:00"/>
    <s v="(23/08/22)"/>
    <d v="2023-10-31T00:00:00"/>
    <s v="(23/11/07)_x000a_"/>
    <d v="2023-12-07T00:00:00"/>
    <s v="(23/12/05)"/>
    <x v="184"/>
  </r>
  <r>
    <x v="1"/>
    <x v="0"/>
    <s v="UQEU"/>
    <s v="Sweat"/>
    <x v="6"/>
    <s v="344H070B"/>
    <n v="3.6"/>
    <x v="1"/>
    <n v="86226396"/>
    <d v="2024-03-01T00:00:00"/>
    <n v="8000"/>
    <n v="28800"/>
    <x v="3"/>
    <x v="70"/>
    <s v=""/>
    <s v=""/>
    <s v=""/>
    <s v="_x000a_"/>
    <s v=""/>
    <s v=""/>
    <x v="65"/>
  </r>
  <r>
    <x v="0"/>
    <x v="1"/>
    <s v="UQAU"/>
    <s v="Core T L/S"/>
    <x v="24"/>
    <s v="343F108A"/>
    <n v="1.8"/>
    <x v="0"/>
    <n v="85431347"/>
    <d v="2024-04-01T00:00:00"/>
    <n v="8000"/>
    <n v="14400"/>
    <x v="1"/>
    <x v="93"/>
    <d v="2024-01-05T00:00:00"/>
    <s v="(24/01/02)"/>
    <d v="2024-03-21T00:00:00"/>
    <s v="(24/03/21)_x000a_"/>
    <d v="2024-04-02T00:00:00"/>
    <s v="(24/04/02)"/>
    <x v="110"/>
  </r>
  <r>
    <x v="1"/>
    <x v="0"/>
    <s v="UQAU"/>
    <s v="Core T S/S"/>
    <x v="3"/>
    <s v="344N183A"/>
    <n v="1.6"/>
    <x v="0"/>
    <n v="86251545"/>
    <d v="2024-11-01T00:00:00"/>
    <n v="8100"/>
    <n v="12960"/>
    <x v="4"/>
    <x v="71"/>
    <s v=""/>
    <s v=""/>
    <s v=""/>
    <s v="_x000a_"/>
    <s v=""/>
    <s v=""/>
    <x v="69"/>
  </r>
  <r>
    <x v="0"/>
    <x v="1"/>
    <s v="UQEU"/>
    <s v="Sweat"/>
    <x v="20"/>
    <s v="343F105A"/>
    <n v="5.3"/>
    <x v="0"/>
    <n v="85473718"/>
    <d v="2023-07-01T00:00:00"/>
    <n v="8312"/>
    <n v="44054"/>
    <x v="1"/>
    <x v="152"/>
    <d v="2023-04-14T00:00:00"/>
    <s v=""/>
    <d v="2023-06-20T00:00:00"/>
    <s v="23/06/20_x000a_"/>
    <d v="2023-06-22T00:00:00"/>
    <s v="(23/07/04)"/>
    <x v="130"/>
  </r>
  <r>
    <x v="1"/>
    <x v="0"/>
    <s v="UQAU"/>
    <s v="Core T S/S"/>
    <x v="3"/>
    <s v="344N183B"/>
    <n v="1.6"/>
    <x v="0"/>
    <n v="86175258"/>
    <d v="2023-10-01T00:00:00"/>
    <n v="8496"/>
    <n v="13594"/>
    <x v="0"/>
    <x v="22"/>
    <d v="2023-07-06T00:00:00"/>
    <s v=""/>
    <d v="2023-07-18T00:00:00"/>
    <s v="(23/07/25)_x000a_"/>
    <d v="2023-08-15T00:00:00"/>
    <s v="(23/08/01)"/>
    <x v="164"/>
  </r>
  <r>
    <x v="0"/>
    <x v="1"/>
    <s v="UQEU"/>
    <s v="Sweat"/>
    <x v="6"/>
    <s v="343F107A"/>
    <n v="3.6"/>
    <x v="0"/>
    <n v="85500700"/>
    <d v="2023-07-01T00:00:00"/>
    <n v="8700"/>
    <n v="31320"/>
    <x v="1"/>
    <x v="18"/>
    <d v="2023-04-25T00:00:00"/>
    <s v=""/>
    <d v="2023-07-13T00:00:00"/>
    <s v="(23/07/06)_x000a_"/>
    <d v="2023-07-20T00:00:00"/>
    <s v="(23/07/20)"/>
    <x v="142"/>
  </r>
  <r>
    <x v="0"/>
    <x v="1"/>
    <s v="FRLK"/>
    <s v="Core T L/S"/>
    <x v="23"/>
    <s v="343F109A"/>
    <n v="1.9"/>
    <x v="0"/>
    <n v="84972960"/>
    <d v="2023-08-01T00:00:00"/>
    <n v="9000"/>
    <n v="17100"/>
    <x v="1"/>
    <x v="121"/>
    <d v="2023-05-05T00:00:00"/>
    <s v="23/05/05"/>
    <d v="2023-08-10T00:00:00"/>
    <s v="(23/08/10)_x000a_"/>
    <d v="2023-08-10T00:00:00"/>
    <s v="(23/08/22)"/>
    <x v="183"/>
  </r>
  <r>
    <x v="0"/>
    <x v="1"/>
    <s v="UQAU"/>
    <s v="Core T L/S"/>
    <x v="24"/>
    <s v="343F108A"/>
    <n v="1.8"/>
    <x v="0"/>
    <n v="85307466"/>
    <d v="2024-02-01T00:00:00"/>
    <n v="9000"/>
    <n v="16200"/>
    <x v="1"/>
    <x v="92"/>
    <d v="2023-10-13T00:00:00"/>
    <s v="(23/11/07)"/>
    <d v="2024-01-23T00:00:00"/>
    <s v="(24/01/23)_x000a_"/>
    <d v="2024-02-01T00:00:00"/>
    <s v="(24/02/01)"/>
    <x v="171"/>
  </r>
  <r>
    <x v="0"/>
    <x v="1"/>
    <s v="UQAU"/>
    <s v="Core T L/S"/>
    <x v="24"/>
    <s v="343F108A"/>
    <n v="1.8"/>
    <x v="0"/>
    <n v="85264258"/>
    <d v="2024-03-01T00:00:00"/>
    <n v="9000"/>
    <n v="16200"/>
    <x v="1"/>
    <x v="138"/>
    <d v="2023-11-24T00:00:00"/>
    <s v="(23/12/05)"/>
    <d v="2024-02-22T00:00:00"/>
    <s v="(24/02/20)_x000a_"/>
    <d v="2024-02-29T00:00:00"/>
    <s v="(24/02/29)"/>
    <x v="161"/>
  </r>
  <r>
    <x v="0"/>
    <x v="1"/>
    <s v="UQIN"/>
    <s v="Fleece"/>
    <x v="27"/>
    <s v="243F026D"/>
    <n v="3.5"/>
    <x v="0"/>
    <n v="85134066"/>
    <d v="2023-06-01T00:00:00"/>
    <n v="9060"/>
    <n v="31710"/>
    <x v="0"/>
    <x v="7"/>
    <d v="2023-02-28T00:00:00"/>
    <s v="23/02/28"/>
    <d v="2023-03-28T00:00:00"/>
    <s v="23/03/28_x000a_"/>
    <d v="2023-05-02T00:00:00"/>
    <s v="23/05/02"/>
    <x v="8"/>
  </r>
  <r>
    <x v="1"/>
    <x v="0"/>
    <s v="UQSG"/>
    <s v="UT"/>
    <x v="12"/>
    <s v="344N293A"/>
    <n v="1.6"/>
    <x v="0"/>
    <n v="86121230"/>
    <d v="2023-11-01T00:00:00"/>
    <n v="9200"/>
    <n v="14720"/>
    <x v="0"/>
    <x v="190"/>
    <d v="2023-07-11T00:00:00"/>
    <s v=""/>
    <d v="2023-08-15T00:00:00"/>
    <s v="_x000a_"/>
    <d v="2023-10-17T00:00:00"/>
    <s v=""/>
    <x v="150"/>
  </r>
  <r>
    <x v="0"/>
    <x v="1"/>
    <s v="UQMY"/>
    <s v="Core T L/S"/>
    <x v="15"/>
    <s v="243F010H"/>
    <n v="2.4"/>
    <x v="0"/>
    <n v="85170000"/>
    <d v="2023-08-01T00:00:00"/>
    <n v="9360"/>
    <n v="22464"/>
    <x v="2"/>
    <x v="141"/>
    <d v="2023-01-06T00:00:00"/>
    <s v=""/>
    <d v="2023-04-11T00:00:00"/>
    <s v="23/04/11_x000a_"/>
    <d v="2023-05-16T00:00:00"/>
    <s v="23/02/14"/>
    <x v="118"/>
  </r>
  <r>
    <x v="0"/>
    <x v="1"/>
    <s v="FRLK"/>
    <s v="Core T L/S"/>
    <x v="23"/>
    <s v="343F109A"/>
    <n v="1.9"/>
    <x v="0"/>
    <n v="85500692"/>
    <d v="2023-10-01T00:00:00"/>
    <n v="9800"/>
    <n v="18620"/>
    <x v="1"/>
    <x v="173"/>
    <d v="2023-06-23T00:00:00"/>
    <s v="(23/07/11)"/>
    <d v="2023-09-28T00:00:00"/>
    <s v="(23/09/28)_x000a_"/>
    <d v="2023-09-28T00:00:00"/>
    <s v="(23/10/10)"/>
    <x v="185"/>
  </r>
  <r>
    <x v="1"/>
    <x v="0"/>
    <s v="UQAU"/>
    <s v="Core T S/S"/>
    <x v="3"/>
    <s v="344N183A"/>
    <n v="1.6"/>
    <x v="0"/>
    <n v="86194990"/>
    <d v="2024-10-01T00:00:00"/>
    <n v="9800"/>
    <n v="15680"/>
    <x v="1"/>
    <x v="191"/>
    <s v=""/>
    <s v=""/>
    <s v=""/>
    <s v="_x000a_"/>
    <s v=""/>
    <s v=""/>
    <x v="186"/>
  </r>
  <r>
    <x v="0"/>
    <x v="1"/>
    <s v="UQEU"/>
    <s v="Sweat"/>
    <x v="6"/>
    <s v="343F107A"/>
    <n v="3.6"/>
    <x v="0"/>
    <n v="84925334"/>
    <d v="2023-07-01T00:00:00"/>
    <n v="10000"/>
    <n v="36000"/>
    <x v="1"/>
    <x v="43"/>
    <d v="2022-12-27T00:00:00"/>
    <s v="(23/01/24)"/>
    <d v="2023-07-13T00:00:00"/>
    <s v="(23/07/11)_x000a_"/>
    <d v="2023-07-26T00:00:00"/>
    <s v="(23/07/25)"/>
    <x v="98"/>
  </r>
  <r>
    <x v="0"/>
    <x v="1"/>
    <s v="UQEU"/>
    <s v="Sweat"/>
    <x v="6"/>
    <s v="343F107A"/>
    <n v="3.6"/>
    <x v="0"/>
    <n v="85541166"/>
    <d v="2023-08-01T00:00:00"/>
    <n v="10000"/>
    <n v="36000"/>
    <x v="4"/>
    <x v="44"/>
    <d v="2023-06-02T00:00:00"/>
    <s v=""/>
    <d v="2023-08-10T00:00:00"/>
    <s v="(23/08/15)_x000a_"/>
    <d v="2023-08-24T00:00:00"/>
    <s v="(23/08/24)"/>
    <x v="19"/>
  </r>
  <r>
    <x v="0"/>
    <x v="1"/>
    <s v="UQMY"/>
    <s v="Core T L/S"/>
    <x v="15"/>
    <s v="243F010H"/>
    <n v="2.4"/>
    <x v="0"/>
    <n v="85170021"/>
    <d v="2023-09-01T00:00:00"/>
    <n v="10000"/>
    <n v="24000"/>
    <x v="1"/>
    <x v="13"/>
    <d v="2023-07-21T00:00:00"/>
    <s v="(23/07/18)"/>
    <d v="2023-08-18T00:00:00"/>
    <s v="(23/08/18)_x000a_"/>
    <d v="2023-08-29T00:00:00"/>
    <s v="(23/08/28)"/>
    <x v="131"/>
  </r>
  <r>
    <x v="0"/>
    <x v="1"/>
    <s v="FRLK"/>
    <s v="Core T L/S"/>
    <x v="23"/>
    <s v="343F109A"/>
    <n v="1.9"/>
    <x v="0"/>
    <n v="85654173"/>
    <d v="2023-09-01T00:00:00"/>
    <n v="10000"/>
    <n v="19000"/>
    <x v="1"/>
    <x v="192"/>
    <d v="2023-06-06T00:00:00"/>
    <s v=""/>
    <d v="2023-09-07T00:00:00"/>
    <s v="(23/09/05)_x000a_"/>
    <d v="2023-09-07T00:00:00"/>
    <s v="(23/09/14)"/>
    <x v="187"/>
  </r>
  <r>
    <x v="0"/>
    <x v="1"/>
    <s v="UQMY"/>
    <s v="Core T L/S"/>
    <x v="15"/>
    <s v="243F010H"/>
    <n v="2.4"/>
    <x v="1"/>
    <n v="85170024"/>
    <d v="2023-10-01T00:00:00"/>
    <n v="10000"/>
    <n v="24000"/>
    <x v="3"/>
    <x v="110"/>
    <d v="2023-08-04T00:00:00"/>
    <s v=""/>
    <s v=""/>
    <s v="_x000a_"/>
    <s v=""/>
    <s v=""/>
    <x v="55"/>
  </r>
  <r>
    <x v="0"/>
    <x v="1"/>
    <s v="FRLK"/>
    <s v="Core T L/S"/>
    <x v="24"/>
    <s v="343F108A"/>
    <n v="1.8"/>
    <x v="1"/>
    <n v="86108631"/>
    <d v="2023-10-01T00:00:00"/>
    <n v="10000"/>
    <n v="18000"/>
    <x v="3"/>
    <x v="193"/>
    <d v="2023-07-21T00:00:00"/>
    <s v=""/>
    <s v=""/>
    <s v="_x000a_"/>
    <s v=""/>
    <s v=""/>
    <x v="134"/>
  </r>
  <r>
    <x v="1"/>
    <x v="0"/>
    <s v="UQEU"/>
    <s v="Sweat"/>
    <x v="6"/>
    <s v="344H070A"/>
    <n v="3.6"/>
    <x v="0"/>
    <n v="86224841"/>
    <d v="2023-12-01T00:00:00"/>
    <n v="10000"/>
    <n v="36000"/>
    <x v="1"/>
    <x v="194"/>
    <s v=""/>
    <s v=""/>
    <s v=""/>
    <s v="_x000a_"/>
    <s v=""/>
    <s v=""/>
    <x v="160"/>
  </r>
  <r>
    <x v="1"/>
    <x v="0"/>
    <s v="UQEU"/>
    <s v="Sweat"/>
    <x v="6"/>
    <s v="344H070A"/>
    <n v="3.6"/>
    <x v="0"/>
    <n v="86196153"/>
    <d v="2024-01-01T00:00:00"/>
    <n v="10000"/>
    <n v="36000"/>
    <x v="1"/>
    <x v="133"/>
    <s v=""/>
    <s v=""/>
    <s v=""/>
    <s v="_x000a_"/>
    <s v=""/>
    <s v=""/>
    <x v="17"/>
  </r>
  <r>
    <x v="1"/>
    <x v="0"/>
    <s v="UQAU"/>
    <s v="Core T S/S"/>
    <x v="3"/>
    <s v="344N183B"/>
    <n v="1.6"/>
    <x v="0"/>
    <n v="86232607"/>
    <d v="2024-02-01T00:00:00"/>
    <n v="10000"/>
    <n v="16000"/>
    <x v="2"/>
    <x v="92"/>
    <s v=""/>
    <s v=""/>
    <s v=""/>
    <s v="_x000a_"/>
    <s v=""/>
    <s v=""/>
    <x v="171"/>
  </r>
  <r>
    <x v="1"/>
    <x v="0"/>
    <s v="UQEU"/>
    <s v="Sweat"/>
    <x v="6"/>
    <s v="344H070A"/>
    <n v="3.6"/>
    <x v="0"/>
    <n v="86224839"/>
    <d v="2024-02-01T00:00:00"/>
    <n v="10000"/>
    <n v="36000"/>
    <x v="1"/>
    <x v="67"/>
    <s v=""/>
    <s v=""/>
    <s v=""/>
    <s v="_x000a_"/>
    <s v=""/>
    <s v=""/>
    <x v="18"/>
  </r>
  <r>
    <x v="1"/>
    <x v="0"/>
    <s v="UQEU"/>
    <s v="Sweat"/>
    <x v="6"/>
    <s v="344H070A"/>
    <n v="3.6"/>
    <x v="0"/>
    <n v="86233408"/>
    <d v="2024-03-01T00:00:00"/>
    <n v="10000"/>
    <n v="36000"/>
    <x v="1"/>
    <x v="92"/>
    <s v=""/>
    <s v=""/>
    <s v=""/>
    <s v="_x000a_"/>
    <s v=""/>
    <s v=""/>
    <x v="138"/>
  </r>
  <r>
    <x v="1"/>
    <x v="0"/>
    <s v="UQEU"/>
    <s v="Sweat"/>
    <x v="11"/>
    <s v="344H072A"/>
    <n v="5.7"/>
    <x v="1"/>
    <n v="86225931"/>
    <d v="2024-03-01T00:00:00"/>
    <n v="10000"/>
    <n v="57000"/>
    <x v="3"/>
    <x v="195"/>
    <s v=""/>
    <s v=""/>
    <s v=""/>
    <s v="_x000a_"/>
    <s v=""/>
    <s v=""/>
    <x v="22"/>
  </r>
  <r>
    <x v="1"/>
    <x v="0"/>
    <s v="UQEU"/>
    <s v="Core T S/S"/>
    <x v="3"/>
    <s v="344N183B"/>
    <n v="1.6"/>
    <x v="0"/>
    <n v="86203565"/>
    <d v="2024-06-01T00:00:00"/>
    <n v="10000"/>
    <n v="16000"/>
    <x v="1"/>
    <x v="196"/>
    <s v=""/>
    <s v=""/>
    <s v=""/>
    <s v="_x000a_"/>
    <s v=""/>
    <s v=""/>
    <x v="188"/>
  </r>
  <r>
    <x v="1"/>
    <x v="0"/>
    <s v="UQEU"/>
    <s v="Core T S/S"/>
    <x v="3"/>
    <s v="344N183A"/>
    <n v="1.6"/>
    <x v="1"/>
    <n v="86250351"/>
    <d v="2024-08-01T00:00:00"/>
    <n v="10000"/>
    <n v="16000"/>
    <x v="3"/>
    <x v="126"/>
    <s v=""/>
    <s v=""/>
    <s v=""/>
    <s v="_x000a_"/>
    <s v=""/>
    <s v=""/>
    <x v="127"/>
  </r>
  <r>
    <x v="0"/>
    <x v="1"/>
    <s v="UQEU"/>
    <s v="Sweat"/>
    <x v="6"/>
    <s v="343F107A"/>
    <n v="3.6"/>
    <x v="0"/>
    <n v="84923489"/>
    <d v="2023-05-01T00:00:00"/>
    <n v="10008"/>
    <n v="36029"/>
    <x v="2"/>
    <x v="7"/>
    <d v="2022-12-27T00:00:00"/>
    <s v="(23/01/10)"/>
    <d v="2023-02-21T00:00:00"/>
    <s v="23/02/14_x000a_"/>
    <d v="2023-03-21T00:00:00"/>
    <s v="23/02/21"/>
    <x v="29"/>
  </r>
  <r>
    <x v="1"/>
    <x v="0"/>
    <s v="UQEU"/>
    <s v="Core T L/S"/>
    <x v="7"/>
    <s v="344H064A"/>
    <n v="2.8"/>
    <x v="0"/>
    <n v="85574683"/>
    <d v="2023-08-01T00:00:00"/>
    <n v="10008"/>
    <n v="28022"/>
    <x v="0"/>
    <x v="12"/>
    <d v="2023-06-09T00:00:00"/>
    <s v=""/>
    <d v="2023-06-27T00:00:00"/>
    <s v="(23/06/13)_x000a_"/>
    <d v="2023-07-11T00:00:00"/>
    <s v="(23/06/20)"/>
    <x v="115"/>
  </r>
  <r>
    <x v="1"/>
    <x v="0"/>
    <s v="UQEU"/>
    <s v="Sweat"/>
    <x v="11"/>
    <s v="344H072A"/>
    <n v="5.7"/>
    <x v="0"/>
    <n v="86225933"/>
    <d v="2024-02-01T00:00:00"/>
    <n v="11000"/>
    <n v="62700"/>
    <x v="1"/>
    <x v="67"/>
    <s v=""/>
    <s v=""/>
    <s v=""/>
    <s v="_x000a_"/>
    <s v=""/>
    <s v=""/>
    <x v="18"/>
  </r>
  <r>
    <x v="1"/>
    <x v="0"/>
    <s v="UQEU"/>
    <s v="Sweat"/>
    <x v="11"/>
    <s v="344H072A"/>
    <n v="5.7"/>
    <x v="0"/>
    <n v="86233413"/>
    <d v="2024-03-01T00:00:00"/>
    <n v="11000"/>
    <n v="62700"/>
    <x v="1"/>
    <x v="92"/>
    <s v=""/>
    <s v=""/>
    <s v=""/>
    <s v="_x000a_"/>
    <s v=""/>
    <s v=""/>
    <x v="138"/>
  </r>
  <r>
    <x v="1"/>
    <x v="0"/>
    <s v="UQAU"/>
    <s v="Polo"/>
    <x v="4"/>
    <s v="344N271A"/>
    <n v="2.8"/>
    <x v="0"/>
    <n v="86115406"/>
    <d v="2024-04-01T00:00:00"/>
    <n v="11000"/>
    <n v="30800"/>
    <x v="0"/>
    <x v="179"/>
    <s v=""/>
    <s v=""/>
    <s v=""/>
    <s v="_x000a_"/>
    <s v=""/>
    <s v=""/>
    <x v="177"/>
  </r>
  <r>
    <x v="1"/>
    <x v="0"/>
    <s v="UQEU"/>
    <s v="Core T S/S"/>
    <x v="3"/>
    <s v="344N183B"/>
    <n v="1.6"/>
    <x v="0"/>
    <n v="86248942"/>
    <d v="2024-06-01T00:00:00"/>
    <n v="11000"/>
    <n v="17600"/>
    <x v="1"/>
    <x v="197"/>
    <s v=""/>
    <s v=""/>
    <s v=""/>
    <s v="_x000a_"/>
    <s v=""/>
    <s v=""/>
    <x v="43"/>
  </r>
  <r>
    <x v="0"/>
    <x v="1"/>
    <s v="FRLK"/>
    <s v="Core T L/S"/>
    <x v="24"/>
    <s v="343F108A"/>
    <n v="1.8"/>
    <x v="0"/>
    <n v="85199986"/>
    <d v="2023-09-01T00:00:00"/>
    <n v="11500"/>
    <n v="20700"/>
    <x v="1"/>
    <x v="110"/>
    <d v="2023-06-02T00:00:00"/>
    <s v="(23/06/20)"/>
    <d v="2023-09-07T00:00:00"/>
    <s v="(23/09/07)_x000a_"/>
    <d v="2023-09-07T00:00:00"/>
    <s v="(23/09/21)"/>
    <x v="175"/>
  </r>
  <r>
    <x v="1"/>
    <x v="0"/>
    <s v="UQEU"/>
    <s v="Sweat"/>
    <x v="11"/>
    <s v="344H072A"/>
    <n v="5.7"/>
    <x v="0"/>
    <n v="85630393"/>
    <d v="2023-07-01T00:00:00"/>
    <n v="11712"/>
    <n v="66758"/>
    <x v="0"/>
    <x v="12"/>
    <s v=""/>
    <s v=""/>
    <s v=""/>
    <s v="_x000a_"/>
    <d v="2023-07-11T00:00:00"/>
    <s v="(23/07/04)"/>
    <x v="115"/>
  </r>
  <r>
    <x v="1"/>
    <x v="0"/>
    <s v="UQEU"/>
    <s v="Sweat"/>
    <x v="6"/>
    <s v="344H070A"/>
    <n v="3.6"/>
    <x v="1"/>
    <n v="86224838"/>
    <d v="2024-03-01T00:00:00"/>
    <n v="12000"/>
    <n v="43200"/>
    <x v="3"/>
    <x v="70"/>
    <s v=""/>
    <s v=""/>
    <s v=""/>
    <s v="_x000a_"/>
    <s v=""/>
    <s v=""/>
    <x v="65"/>
  </r>
  <r>
    <x v="1"/>
    <x v="0"/>
    <s v="UQEU"/>
    <s v="Core T S/S"/>
    <x v="3"/>
    <s v="344N183A"/>
    <n v="1.6"/>
    <x v="1"/>
    <n v="86250347"/>
    <d v="2024-07-01T00:00:00"/>
    <n v="12000"/>
    <n v="19200"/>
    <x v="3"/>
    <x v="128"/>
    <s v=""/>
    <s v=""/>
    <s v=""/>
    <s v="_x000a_"/>
    <s v=""/>
    <s v=""/>
    <x v="11"/>
  </r>
  <r>
    <x v="0"/>
    <x v="1"/>
    <s v="UQMY"/>
    <s v="Core T L/S"/>
    <x v="15"/>
    <s v="243F010H"/>
    <n v="2.4"/>
    <x v="0"/>
    <n v="85170019"/>
    <d v="2023-07-01T00:00:00"/>
    <n v="12024"/>
    <n v="28858"/>
    <x v="2"/>
    <x v="198"/>
    <d v="2023-02-28T00:00:00"/>
    <s v="23/02/28"/>
    <d v="2023-05-16T00:00:00"/>
    <s v="23/05/16_x000a_"/>
    <d v="2023-05-16T00:00:00"/>
    <s v="23/04/25"/>
    <x v="189"/>
  </r>
  <r>
    <x v="0"/>
    <x v="1"/>
    <s v="FRLK"/>
    <s v="Core T L/S"/>
    <x v="24"/>
    <s v="343F108A"/>
    <n v="1.8"/>
    <x v="0"/>
    <n v="85078816"/>
    <d v="2023-07-01T00:00:00"/>
    <n v="12204"/>
    <n v="21967"/>
    <x v="0"/>
    <x v="14"/>
    <d v="2023-01-10T00:00:00"/>
    <s v="(23/01/10)"/>
    <d v="2023-05-16T00:00:00"/>
    <s v="23/05/16_x000a_"/>
    <d v="2023-06-22T00:00:00"/>
    <s v="(23/05/02)"/>
    <x v="120"/>
  </r>
  <r>
    <x v="1"/>
    <x v="0"/>
    <s v="UQEU"/>
    <s v="Sweat"/>
    <x v="11"/>
    <s v="344H072A"/>
    <n v="5.7"/>
    <x v="0"/>
    <n v="86225934"/>
    <d v="2024-01-01T00:00:00"/>
    <n v="12300"/>
    <n v="70110"/>
    <x v="1"/>
    <x v="133"/>
    <s v=""/>
    <s v=""/>
    <s v=""/>
    <s v="_x000a_"/>
    <s v=""/>
    <s v=""/>
    <x v="17"/>
  </r>
  <r>
    <x v="0"/>
    <x v="1"/>
    <s v="FRLK"/>
    <s v="Core T L/S"/>
    <x v="23"/>
    <s v="343F109A"/>
    <n v="1.9"/>
    <x v="0"/>
    <n v="85654174"/>
    <d v="2023-09-01T00:00:00"/>
    <n v="13662"/>
    <n v="25958"/>
    <x v="2"/>
    <x v="155"/>
    <d v="2023-06-06T00:00:00"/>
    <s v=""/>
    <d v="2023-07-11T00:00:00"/>
    <s v="(23/07/11)_x000a_"/>
    <d v="2023-08-03T00:00:00"/>
    <s v="(23/08/03)"/>
    <x v="156"/>
  </r>
  <r>
    <x v="0"/>
    <x v="1"/>
    <s v="FRLK"/>
    <s v="Core T L/S"/>
    <x v="23"/>
    <s v="343F109A"/>
    <n v="1.9"/>
    <x v="1"/>
    <n v="85519814"/>
    <d v="2023-12-01T00:00:00"/>
    <n v="14000"/>
    <n v="26600"/>
    <x v="3"/>
    <x v="4"/>
    <d v="2023-08-18T00:00:00"/>
    <s v=""/>
    <s v=""/>
    <s v="_x000a_"/>
    <s v=""/>
    <s v=""/>
    <x v="50"/>
  </r>
  <r>
    <x v="1"/>
    <x v="0"/>
    <s v="UQEU"/>
    <s v="Core T S/S"/>
    <x v="21"/>
    <s v="344N236A"/>
    <n v="1.6"/>
    <x v="0"/>
    <n v="86180651"/>
    <d v="2023-12-01T00:00:00"/>
    <n v="14000"/>
    <n v="22400"/>
    <x v="0"/>
    <x v="5"/>
    <s v=""/>
    <s v=""/>
    <s v=""/>
    <s v="_x000a_"/>
    <s v=""/>
    <s v=""/>
    <x v="157"/>
  </r>
  <r>
    <x v="1"/>
    <x v="0"/>
    <s v="UQEU"/>
    <s v="Core T S/S"/>
    <x v="21"/>
    <s v="344N171A"/>
    <n v="1.6"/>
    <x v="0"/>
    <n v="86178960"/>
    <d v="2023-12-01T00:00:00"/>
    <n v="14000"/>
    <n v="22400"/>
    <x v="0"/>
    <x v="5"/>
    <s v=""/>
    <s v=""/>
    <s v=""/>
    <s v="_x000a_"/>
    <s v=""/>
    <s v=""/>
    <x v="157"/>
  </r>
  <r>
    <x v="1"/>
    <x v="0"/>
    <s v="UQAU"/>
    <s v="Core T S/S"/>
    <x v="3"/>
    <s v="344N183A"/>
    <n v="1.6"/>
    <x v="0"/>
    <n v="86233351"/>
    <d v="2024-08-01T00:00:00"/>
    <n v="14000"/>
    <n v="22400"/>
    <x v="1"/>
    <x v="199"/>
    <s v=""/>
    <s v=""/>
    <s v=""/>
    <s v="_x000a_"/>
    <s v=""/>
    <s v=""/>
    <x v="190"/>
  </r>
  <r>
    <x v="0"/>
    <x v="1"/>
    <s v="FRLK"/>
    <s v="Core T L/S"/>
    <x v="23"/>
    <s v="343F109A"/>
    <n v="1.9"/>
    <x v="0"/>
    <n v="85500693"/>
    <d v="2023-10-01T00:00:00"/>
    <n v="14100"/>
    <n v="26790"/>
    <x v="1"/>
    <x v="156"/>
    <d v="2023-06-06T00:00:00"/>
    <s v="(23/06/27)"/>
    <d v="2023-09-14T00:00:00"/>
    <s v="(23/09/14)_x000a_"/>
    <d v="2023-09-14T00:00:00"/>
    <s v="(23/09/26)"/>
    <x v="174"/>
  </r>
  <r>
    <x v="0"/>
    <x v="0"/>
    <s v="UQEU"/>
    <s v="Core T S/S"/>
    <x v="3"/>
    <s v="343N033A"/>
    <n v="1.6"/>
    <x v="0"/>
    <n v="85815181"/>
    <d v="2023-07-01T00:00:00"/>
    <n v="14784"/>
    <n v="23654"/>
    <x v="3"/>
    <x v="13"/>
    <s v=""/>
    <s v=""/>
    <d v="2023-06-29T00:00:00"/>
    <s v="_x000a_"/>
    <d v="2023-07-11T00:00:00"/>
    <s v=""/>
    <x v="14"/>
  </r>
  <r>
    <x v="1"/>
    <x v="0"/>
    <s v="UQEU"/>
    <s v="Sweat"/>
    <x v="11"/>
    <s v="344H072A"/>
    <n v="5.7"/>
    <x v="0"/>
    <n v="86225936"/>
    <d v="2023-11-01T00:00:00"/>
    <n v="15000"/>
    <n v="85500"/>
    <x v="2"/>
    <x v="22"/>
    <s v=""/>
    <s v=""/>
    <s v=""/>
    <s v="_x000a_"/>
    <s v=""/>
    <s v=""/>
    <x v="90"/>
  </r>
  <r>
    <x v="1"/>
    <x v="0"/>
    <s v="UQEU"/>
    <s v="Core T S/S"/>
    <x v="3"/>
    <s v="344N183B"/>
    <n v="1.6"/>
    <x v="0"/>
    <n v="86203559"/>
    <d v="2023-12-01T00:00:00"/>
    <n v="15000"/>
    <n v="24000"/>
    <x v="2"/>
    <x v="5"/>
    <s v=""/>
    <s v=""/>
    <s v=""/>
    <s v="_x000a_"/>
    <s v=""/>
    <s v=""/>
    <x v="157"/>
  </r>
  <r>
    <x v="1"/>
    <x v="0"/>
    <s v="UQEU"/>
    <s v="Core T S/S"/>
    <x v="3"/>
    <s v="344N183B"/>
    <n v="1.6"/>
    <x v="0"/>
    <n v="86203560"/>
    <d v="2024-01-01T00:00:00"/>
    <n v="15000"/>
    <n v="24000"/>
    <x v="2"/>
    <x v="135"/>
    <s v=""/>
    <s v=""/>
    <s v=""/>
    <s v="_x000a_"/>
    <s v=""/>
    <s v=""/>
    <x v="46"/>
  </r>
  <r>
    <x v="1"/>
    <x v="0"/>
    <s v="UQEU"/>
    <s v="Core T S/S"/>
    <x v="3"/>
    <s v="344N183B"/>
    <n v="1.6"/>
    <x v="0"/>
    <n v="86203561"/>
    <d v="2024-02-01T00:00:00"/>
    <n v="15000"/>
    <n v="24000"/>
    <x v="1"/>
    <x v="92"/>
    <s v=""/>
    <s v=""/>
    <s v=""/>
    <s v="_x000a_"/>
    <s v=""/>
    <s v=""/>
    <x v="138"/>
  </r>
  <r>
    <x v="1"/>
    <x v="0"/>
    <s v="UQEU"/>
    <s v="Core T S/S"/>
    <x v="3"/>
    <s v="344N183B"/>
    <n v="1.6"/>
    <x v="0"/>
    <n v="86203562"/>
    <d v="2024-03-01T00:00:00"/>
    <n v="15000"/>
    <n v="24000"/>
    <x v="1"/>
    <x v="138"/>
    <s v=""/>
    <s v=""/>
    <s v=""/>
    <s v="_x000a_"/>
    <s v=""/>
    <s v=""/>
    <x v="191"/>
  </r>
  <r>
    <x v="1"/>
    <x v="0"/>
    <s v="UQEU"/>
    <s v="Core T S/S"/>
    <x v="3"/>
    <s v="344N183B"/>
    <n v="1.6"/>
    <x v="0"/>
    <n v="86203563"/>
    <d v="2024-04-01T00:00:00"/>
    <n v="15000"/>
    <n v="24000"/>
    <x v="1"/>
    <x v="93"/>
    <s v=""/>
    <s v=""/>
    <s v=""/>
    <s v="_x000a_"/>
    <s v=""/>
    <s v=""/>
    <x v="192"/>
  </r>
  <r>
    <x v="1"/>
    <x v="0"/>
    <s v="UQEU"/>
    <s v="Core T S/S"/>
    <x v="3"/>
    <s v="344N183B"/>
    <n v="1.6"/>
    <x v="0"/>
    <n v="86203564"/>
    <d v="2024-05-01T00:00:00"/>
    <n v="15000"/>
    <n v="24000"/>
    <x v="1"/>
    <x v="38"/>
    <s v=""/>
    <s v=""/>
    <s v=""/>
    <s v="_x000a_"/>
    <s v=""/>
    <s v=""/>
    <x v="193"/>
  </r>
  <r>
    <x v="1"/>
    <x v="0"/>
    <s v="UQEU"/>
    <s v="Core T S/S"/>
    <x v="3"/>
    <s v="344N183B"/>
    <n v="1.6"/>
    <x v="0"/>
    <n v="86203566"/>
    <d v="2024-07-01T00:00:00"/>
    <n v="15000"/>
    <n v="24000"/>
    <x v="1"/>
    <x v="128"/>
    <s v=""/>
    <s v=""/>
    <s v=""/>
    <s v="_x000a_"/>
    <s v=""/>
    <s v=""/>
    <x v="11"/>
  </r>
  <r>
    <x v="0"/>
    <x v="1"/>
    <s v="FRLK"/>
    <s v="Core T L/S"/>
    <x v="24"/>
    <s v="343F108A"/>
    <n v="1.8"/>
    <x v="0"/>
    <n v="85654396"/>
    <d v="2023-09-01T00:00:00"/>
    <n v="15012"/>
    <n v="27022"/>
    <x v="2"/>
    <x v="155"/>
    <d v="2023-06-06T00:00:00"/>
    <s v=""/>
    <d v="2023-06-27T00:00:00"/>
    <s v="_x000a_"/>
    <d v="2023-08-03T00:00:00"/>
    <s v=""/>
    <x v="156"/>
  </r>
  <r>
    <x v="0"/>
    <x v="1"/>
    <s v="UQEU"/>
    <s v="Sweat"/>
    <x v="6"/>
    <s v="343F107A"/>
    <n v="3.6"/>
    <x v="0"/>
    <n v="84925333"/>
    <d v="2023-04-01T00:00:00"/>
    <n v="15900"/>
    <n v="57240"/>
    <x v="2"/>
    <x v="7"/>
    <d v="2022-12-20T00:00:00"/>
    <s v="(23/01/10)"/>
    <d v="2023-02-10T00:00:00"/>
    <s v="(23/01/10)_x000a_"/>
    <d v="2023-02-21T00:00:00"/>
    <s v="(23/02/21)"/>
    <x v="29"/>
  </r>
  <r>
    <x v="0"/>
    <x v="1"/>
    <s v="FRLK"/>
    <s v="Core T L/S"/>
    <x v="24"/>
    <s v="343F108A"/>
    <n v="1.8"/>
    <x v="0"/>
    <n v="85654398"/>
    <d v="2023-08-01T00:00:00"/>
    <n v="16000"/>
    <n v="28800"/>
    <x v="2"/>
    <x v="95"/>
    <d v="2023-06-13T00:00:00"/>
    <s v=""/>
    <s v=""/>
    <s v="(23/08/03)_x000a_"/>
    <s v=""/>
    <s v="(23/08/10)"/>
    <x v="103"/>
  </r>
  <r>
    <x v="0"/>
    <x v="1"/>
    <s v="FRLK"/>
    <s v="Core T L/S"/>
    <x v="24"/>
    <s v="343F108A"/>
    <n v="1.8"/>
    <x v="0"/>
    <n v="85654397"/>
    <d v="2023-08-01T00:00:00"/>
    <n v="16000"/>
    <n v="28800"/>
    <x v="2"/>
    <x v="121"/>
    <d v="2023-06-13T00:00:00"/>
    <s v=""/>
    <s v=""/>
    <s v="(23/08/10)_x000a_"/>
    <s v=""/>
    <s v="(23/08/17)"/>
    <x v="183"/>
  </r>
  <r>
    <x v="1"/>
    <x v="0"/>
    <s v="UQAU"/>
    <s v="Core T S/S"/>
    <x v="3"/>
    <s v="344N183A"/>
    <n v="1.6"/>
    <x v="0"/>
    <n v="86251541"/>
    <d v="2024-09-01T00:00:00"/>
    <n v="16000"/>
    <n v="25600"/>
    <x v="1"/>
    <x v="191"/>
    <s v=""/>
    <s v=""/>
    <s v=""/>
    <s v="_x000a_"/>
    <s v=""/>
    <s v=""/>
    <x v="186"/>
  </r>
  <r>
    <x v="1"/>
    <x v="0"/>
    <s v="UQAU"/>
    <s v="Core T S/S"/>
    <x v="3"/>
    <s v="344N183A"/>
    <n v="1.6"/>
    <x v="0"/>
    <n v="86233352"/>
    <d v="2024-10-01T00:00:00"/>
    <n v="16000"/>
    <n v="25600"/>
    <x v="1"/>
    <x v="200"/>
    <s v=""/>
    <s v=""/>
    <s v=""/>
    <s v="_x000a_"/>
    <s v=""/>
    <s v=""/>
    <x v="194"/>
  </r>
  <r>
    <x v="0"/>
    <x v="0"/>
    <s v="UQEU"/>
    <s v="Core T S/S"/>
    <x v="3"/>
    <s v="343N033A"/>
    <n v="1.6"/>
    <x v="0"/>
    <n v="86173750"/>
    <d v="2023-09-01T00:00:00"/>
    <n v="16296"/>
    <n v="26074"/>
    <x v="1"/>
    <x v="201"/>
    <d v="2023-07-04T00:00:00"/>
    <s v=""/>
    <d v="2023-08-31T00:00:00"/>
    <s v="(23/08/31)_x000a_"/>
    <d v="2023-09-12T00:00:00"/>
    <s v="(23/09/12)"/>
    <x v="71"/>
  </r>
  <r>
    <x v="0"/>
    <x v="1"/>
    <s v="FRLK"/>
    <s v="Core T L/S"/>
    <x v="23"/>
    <s v="343F109A"/>
    <n v="1.9"/>
    <x v="0"/>
    <n v="85509177"/>
    <d v="2023-11-01T00:00:00"/>
    <n v="17000"/>
    <n v="32300"/>
    <x v="3"/>
    <x v="174"/>
    <d v="2023-07-28T00:00:00"/>
    <s v="(23/08/08)"/>
    <d v="2023-11-14T00:00:00"/>
    <s v="(23/10/12)_x000a_"/>
    <d v="2023-11-14T00:00:00"/>
    <s v="(23/10/24)"/>
    <x v="112"/>
  </r>
  <r>
    <x v="0"/>
    <x v="1"/>
    <s v="UQEU"/>
    <s v="Sweat"/>
    <x v="6"/>
    <s v="343F107A"/>
    <n v="3.6"/>
    <x v="0"/>
    <n v="85520898"/>
    <d v="2023-09-01T00:00:00"/>
    <n v="17500"/>
    <n v="63000"/>
    <x v="1"/>
    <x v="12"/>
    <d v="2023-07-07T00:00:00"/>
    <s v="(23/07/10)"/>
    <d v="2023-09-08T00:00:00"/>
    <s v="(23/09/14)_x000a_"/>
    <d v="2023-09-22T00:00:00"/>
    <s v="(23/09/26)"/>
    <x v="115"/>
  </r>
  <r>
    <x v="1"/>
    <x v="0"/>
    <s v="UQSG"/>
    <s v="Core T L/S"/>
    <x v="15"/>
    <s v="244H014G"/>
    <n v="2.4"/>
    <x v="0"/>
    <n v="85899470"/>
    <d v="2023-10-01T00:00:00"/>
    <n v="17568"/>
    <n v="42163"/>
    <x v="0"/>
    <x v="63"/>
    <d v="2023-06-16T00:00:00"/>
    <s v="23/06/16"/>
    <d v="2023-07-07T00:00:00"/>
    <s v="_x000a_"/>
    <d v="2023-08-08T00:00:00"/>
    <s v=""/>
    <x v="143"/>
  </r>
  <r>
    <x v="0"/>
    <x v="1"/>
    <s v="FRLK"/>
    <s v="Core T L/S"/>
    <x v="23"/>
    <s v="343F109A"/>
    <n v="1.9"/>
    <x v="0"/>
    <n v="85113772"/>
    <d v="2023-09-01T00:00:00"/>
    <n v="18000"/>
    <n v="34200"/>
    <x v="1"/>
    <x v="94"/>
    <d v="2023-05-26T00:00:00"/>
    <s v="(23/06/13)"/>
    <d v="2023-08-31T00:00:00"/>
    <s v="(23/08/31)_x000a_"/>
    <d v="2023-08-31T00:00:00"/>
    <s v="(23/09/12)"/>
    <x v="71"/>
  </r>
  <r>
    <x v="0"/>
    <x v="1"/>
    <s v="FRLK"/>
    <s v="Core T L/S"/>
    <x v="23"/>
    <s v="343F109A"/>
    <n v="1.9"/>
    <x v="0"/>
    <n v="85654171"/>
    <d v="2023-10-01T00:00:00"/>
    <n v="18000"/>
    <n v="34200"/>
    <x v="1"/>
    <x v="63"/>
    <d v="2023-06-23T00:00:00"/>
    <s v=""/>
    <d v="2023-09-28T00:00:00"/>
    <s v="(23/09/26)_x000a_"/>
    <d v="2023-09-28T00:00:00"/>
    <s v="(23/09/29)"/>
    <x v="195"/>
  </r>
  <r>
    <x v="1"/>
    <x v="0"/>
    <s v="UQEU"/>
    <s v="Sweat"/>
    <x v="6"/>
    <s v="344H070B"/>
    <n v="3.6"/>
    <x v="0"/>
    <n v="85606764"/>
    <d v="2023-08-01T00:00:00"/>
    <n v="18060"/>
    <n v="65016"/>
    <x v="0"/>
    <x v="12"/>
    <d v="2023-06-20T00:00:00"/>
    <s v="23/06/20"/>
    <d v="2023-06-20T00:00:00"/>
    <s v="23/06/20_x000a_"/>
    <d v="2023-07-18T00:00:00"/>
    <s v="(23/08/01)"/>
    <x v="115"/>
  </r>
  <r>
    <x v="0"/>
    <x v="1"/>
    <s v="FRLK"/>
    <s v="Core T L/S"/>
    <x v="23"/>
    <s v="343F109A"/>
    <n v="1.9"/>
    <x v="0"/>
    <n v="85135396"/>
    <d v="2023-05-01T00:00:00"/>
    <n v="18774"/>
    <n v="35671"/>
    <x v="0"/>
    <x v="202"/>
    <d v="2023-01-10T00:00:00"/>
    <s v=""/>
    <d v="2023-01-31T00:00:00"/>
    <s v="23/01/31_x000a_"/>
    <d v="2023-04-11T00:00:00"/>
    <s v="23/03/07"/>
    <x v="12"/>
  </r>
  <r>
    <x v="1"/>
    <x v="0"/>
    <s v="UQAU"/>
    <s v="Core T S/S"/>
    <x v="3"/>
    <s v="344N183A"/>
    <n v="1.6"/>
    <x v="0"/>
    <n v="86251543"/>
    <d v="2024-11-01T00:00:00"/>
    <n v="19000"/>
    <n v="30400"/>
    <x v="4"/>
    <x v="142"/>
    <s v=""/>
    <s v=""/>
    <s v=""/>
    <s v="_x000a_"/>
    <s v=""/>
    <s v=""/>
    <x v="144"/>
  </r>
  <r>
    <x v="1"/>
    <x v="0"/>
    <s v="UQSG"/>
    <s v="UT"/>
    <x v="12"/>
    <s v="344N293A"/>
    <n v="1.6"/>
    <x v="0"/>
    <n v="85901415"/>
    <d v="2023-09-01T00:00:00"/>
    <n v="19010"/>
    <n v="30416"/>
    <x v="0"/>
    <x v="12"/>
    <d v="2023-06-20T00:00:00"/>
    <s v=""/>
    <s v=""/>
    <s v="_x000a_"/>
    <s v=""/>
    <s v=""/>
    <x v="196"/>
  </r>
  <r>
    <x v="0"/>
    <x v="0"/>
    <s v="UQEU"/>
    <s v="Core T S/S"/>
    <x v="3"/>
    <s v="343N033A"/>
    <n v="1.6"/>
    <x v="0"/>
    <n v="85815179"/>
    <d v="2023-07-01T00:00:00"/>
    <n v="19104"/>
    <n v="30566"/>
    <x v="3"/>
    <x v="13"/>
    <s v=""/>
    <s v=""/>
    <d v="2023-06-29T00:00:00"/>
    <s v="_x000a_"/>
    <d v="2023-07-11T00:00:00"/>
    <s v=""/>
    <x v="14"/>
  </r>
  <r>
    <x v="1"/>
    <x v="0"/>
    <s v="FRPH"/>
    <s v="Core T L/S"/>
    <x v="15"/>
    <s v="244H014G"/>
    <n v="2.4"/>
    <x v="0"/>
    <n v="85899484"/>
    <d v="2023-11-01T00:00:00"/>
    <n v="19704"/>
    <n v="47290"/>
    <x v="0"/>
    <x v="12"/>
    <d v="2023-06-16T00:00:00"/>
    <s v=""/>
    <d v="2023-07-07T00:00:00"/>
    <s v="_x000a_"/>
    <d v="2023-08-08T00:00:00"/>
    <s v=""/>
    <x v="55"/>
  </r>
  <r>
    <x v="0"/>
    <x v="1"/>
    <s v="UQJP"/>
    <s v="Sweat"/>
    <x v="28"/>
    <s v="343F146A"/>
    <n v="5.8"/>
    <x v="0"/>
    <n v="85250013"/>
    <d v="2023-07-01T00:00:00"/>
    <n v="20000"/>
    <n v="116000"/>
    <x v="2"/>
    <x v="0"/>
    <d v="2023-03-07T00:00:00"/>
    <s v="23/02/14"/>
    <d v="2023-05-16T00:00:00"/>
    <s v="(23/05/16)_x000a_"/>
    <d v="2023-05-23T00:00:00"/>
    <s v="(23/06/06)"/>
    <x v="0"/>
  </r>
  <r>
    <x v="0"/>
    <x v="1"/>
    <s v="FRLK"/>
    <s v="Core T L/S"/>
    <x v="24"/>
    <s v="343F108A"/>
    <n v="1.8"/>
    <x v="0"/>
    <n v="85697178"/>
    <d v="2023-09-01T00:00:00"/>
    <n v="20000"/>
    <n v="36000"/>
    <x v="1"/>
    <x v="203"/>
    <d v="2023-05-30T00:00:00"/>
    <s v=""/>
    <d v="2023-08-22T00:00:00"/>
    <s v="(23/08/22)_x000a_"/>
    <d v="2023-08-22T00:00:00"/>
    <s v=""/>
    <x v="197"/>
  </r>
  <r>
    <x v="0"/>
    <x v="1"/>
    <s v="UQJP"/>
    <s v="Core T L/S"/>
    <x v="19"/>
    <s v="343F055A"/>
    <n v="2.6"/>
    <x v="1"/>
    <n v="85432734"/>
    <d v="2023-09-01T00:00:00"/>
    <n v="20000"/>
    <n v="52000"/>
    <x v="3"/>
    <x v="12"/>
    <d v="2023-06-16T00:00:00"/>
    <s v=""/>
    <s v=""/>
    <s v="_x000a_"/>
    <s v=""/>
    <s v=""/>
    <x v="34"/>
  </r>
  <r>
    <x v="1"/>
    <x v="0"/>
    <s v="UQEU"/>
    <s v="Sweat"/>
    <x v="6"/>
    <s v="344H070A"/>
    <n v="3.6"/>
    <x v="0"/>
    <n v="86233407"/>
    <d v="2023-11-01T00:00:00"/>
    <n v="20000"/>
    <n v="72000"/>
    <x v="2"/>
    <x v="22"/>
    <s v=""/>
    <s v=""/>
    <s v=""/>
    <s v="_x000a_"/>
    <s v=""/>
    <s v=""/>
    <x v="90"/>
  </r>
  <r>
    <x v="0"/>
    <x v="0"/>
    <s v="UQEU"/>
    <s v="Core T S/S"/>
    <x v="3"/>
    <s v="343N033A"/>
    <n v="1.6"/>
    <x v="0"/>
    <n v="86173748"/>
    <d v="2023-08-01T00:00:00"/>
    <n v="20519"/>
    <n v="32830"/>
    <x v="1"/>
    <x v="204"/>
    <d v="2023-07-11T00:00:00"/>
    <s v=""/>
    <d v="2023-07-27T00:00:00"/>
    <s v="(23/07/27)_x000a_"/>
    <d v="2023-08-10T00:00:00"/>
    <s v="(23/08/03)"/>
    <x v="101"/>
  </r>
  <r>
    <x v="0"/>
    <x v="1"/>
    <s v="UQEU"/>
    <s v="Sweat"/>
    <x v="6"/>
    <s v="343F107A"/>
    <n v="3.6"/>
    <x v="0"/>
    <n v="84923487"/>
    <d v="2023-09-01T00:00:00"/>
    <n v="20868"/>
    <n v="75125"/>
    <x v="2"/>
    <x v="94"/>
    <d v="2023-06-09T00:00:00"/>
    <s v="(23/05/23)"/>
    <d v="2023-07-13T00:00:00"/>
    <s v="23/07/13_x000a_"/>
    <d v="2023-08-08T00:00:00"/>
    <s v="(23/08/01)"/>
    <x v="197"/>
  </r>
  <r>
    <x v="1"/>
    <x v="0"/>
    <s v="UQEU"/>
    <s v="Core T S/S"/>
    <x v="3"/>
    <s v="344N183B"/>
    <n v="1.6"/>
    <x v="0"/>
    <n v="86203557"/>
    <d v="2023-10-01T00:00:00"/>
    <n v="21000"/>
    <n v="33600"/>
    <x v="0"/>
    <x v="22"/>
    <d v="2023-07-06T00:00:00"/>
    <s v=""/>
    <d v="2023-07-18T00:00:00"/>
    <s v="_x000a_"/>
    <d v="2023-08-15T00:00:00"/>
    <s v=""/>
    <x v="90"/>
  </r>
  <r>
    <x v="0"/>
    <x v="0"/>
    <s v="UQEU"/>
    <s v="Core T S/S"/>
    <x v="3"/>
    <s v="343N033A"/>
    <n v="1.6"/>
    <x v="0"/>
    <n v="86173751"/>
    <d v="2023-09-01T00:00:00"/>
    <n v="23704"/>
    <n v="37926"/>
    <x v="3"/>
    <x v="201"/>
    <d v="2023-07-04T00:00:00"/>
    <s v=""/>
    <d v="2023-08-31T00:00:00"/>
    <s v="(23/08/31)_x000a_"/>
    <d v="2023-09-12T00:00:00"/>
    <s v="(23/09/12)"/>
    <x v="71"/>
  </r>
  <r>
    <x v="1"/>
    <x v="0"/>
    <s v="UQMY"/>
    <s v="UT"/>
    <x v="12"/>
    <s v="344N293A"/>
    <n v="1.6"/>
    <x v="0"/>
    <n v="85901420"/>
    <d v="2023-09-01T00:00:00"/>
    <n v="24300"/>
    <n v="38880"/>
    <x v="0"/>
    <x v="12"/>
    <d v="2023-06-20T00:00:00"/>
    <s v=""/>
    <s v=""/>
    <s v="_x000a_"/>
    <s v=""/>
    <s v=""/>
    <x v="88"/>
  </r>
  <r>
    <x v="0"/>
    <x v="0"/>
    <s v="UQEU"/>
    <s v="Core T S/S"/>
    <x v="3"/>
    <s v="343N033A"/>
    <n v="1.6"/>
    <x v="1"/>
    <n v="85412719"/>
    <d v="2023-06-01T00:00:00"/>
    <n v="25000"/>
    <n v="40000"/>
    <x v="3"/>
    <x v="7"/>
    <d v="2023-04-14T00:00:00"/>
    <s v=""/>
    <s v=""/>
    <s v="_x000a_"/>
    <s v=""/>
    <s v=""/>
    <x v="29"/>
  </r>
  <r>
    <x v="0"/>
    <x v="1"/>
    <s v="UQJP"/>
    <s v="Core T L/S"/>
    <x v="19"/>
    <s v="343F055A"/>
    <n v="2.6"/>
    <x v="0"/>
    <n v="85352698"/>
    <d v="2023-07-01T00:00:00"/>
    <n v="25000"/>
    <n v="65000"/>
    <x v="1"/>
    <x v="198"/>
    <s v=""/>
    <s v=""/>
    <d v="2023-06-29T00:00:00"/>
    <s v="(23/06/27)_x000a_"/>
    <s v=""/>
    <s v="(23/07/04)"/>
    <x v="198"/>
  </r>
  <r>
    <x v="0"/>
    <x v="0"/>
    <s v="UQEU"/>
    <s v="Core T S/S"/>
    <x v="3"/>
    <s v="343N033A"/>
    <n v="1.6"/>
    <x v="1"/>
    <n v="84813954"/>
    <d v="2023-07-01T00:00:00"/>
    <n v="25000"/>
    <n v="40000"/>
    <x v="3"/>
    <x v="198"/>
    <d v="2023-03-17T00:00:00"/>
    <s v=""/>
    <s v=""/>
    <s v="_x000a_"/>
    <s v=""/>
    <s v=""/>
    <x v="199"/>
  </r>
  <r>
    <x v="0"/>
    <x v="1"/>
    <s v="UQJP"/>
    <s v="Core T L/S"/>
    <x v="19"/>
    <s v="343F055A"/>
    <n v="2.6"/>
    <x v="0"/>
    <n v="85497643"/>
    <d v="2023-07-01T00:00:00"/>
    <n v="25000"/>
    <n v="65000"/>
    <x v="1"/>
    <x v="129"/>
    <s v=""/>
    <s v=""/>
    <d v="2023-07-06T00:00:00"/>
    <s v="(23/07/06)_x000a_"/>
    <d v="2023-07-18T00:00:00"/>
    <s v="(23/07/18)"/>
    <x v="200"/>
  </r>
  <r>
    <x v="0"/>
    <x v="1"/>
    <s v="UQJP"/>
    <s v="Core T L/S"/>
    <x v="19"/>
    <s v="343F055A"/>
    <n v="2.6"/>
    <x v="0"/>
    <n v="85497644"/>
    <d v="2023-08-01T00:00:00"/>
    <n v="25000"/>
    <n v="65000"/>
    <x v="1"/>
    <x v="95"/>
    <s v=""/>
    <s v=""/>
    <d v="2023-07-27T00:00:00"/>
    <s v="(23/07/27)_x000a_"/>
    <d v="2023-08-08T00:00:00"/>
    <s v="(23/08/03)"/>
    <x v="201"/>
  </r>
  <r>
    <x v="0"/>
    <x v="1"/>
    <s v="UQJP"/>
    <s v="Core T L/S"/>
    <x v="19"/>
    <s v="343F055A"/>
    <n v="2.6"/>
    <x v="0"/>
    <n v="85497645"/>
    <d v="2023-08-01T00:00:00"/>
    <n v="25000"/>
    <n v="65000"/>
    <x v="1"/>
    <x v="178"/>
    <s v=""/>
    <s v=""/>
    <d v="2023-08-08T00:00:00"/>
    <s v="(23/08/03)_x000a_"/>
    <d v="2023-08-17T00:00:00"/>
    <s v="(23/08/17)"/>
    <x v="84"/>
  </r>
  <r>
    <x v="1"/>
    <x v="0"/>
    <s v="UQEU"/>
    <s v="Sweat"/>
    <x v="6"/>
    <s v="344H070A"/>
    <n v="3.6"/>
    <x v="0"/>
    <n v="85606692"/>
    <d v="2023-07-01T00:00:00"/>
    <n v="27876"/>
    <n v="100354"/>
    <x v="0"/>
    <x v="12"/>
    <d v="2023-05-30T00:00:00"/>
    <s v=""/>
    <d v="2023-05-30T00:00:00"/>
    <s v="_x000a_"/>
    <d v="2023-07-11T00:00:00"/>
    <s v="(23/07/04)"/>
    <x v="115"/>
  </r>
  <r>
    <x v="1"/>
    <x v="0"/>
    <s v="UQEU"/>
    <s v="Core T S/S"/>
    <x v="3"/>
    <s v="344N183B"/>
    <n v="1.6"/>
    <x v="0"/>
    <n v="86233353"/>
    <d v="2023-11-01T00:00:00"/>
    <n v="30000"/>
    <n v="48000"/>
    <x v="2"/>
    <x v="4"/>
    <s v=""/>
    <s v=""/>
    <s v=""/>
    <s v="_x000a_"/>
    <s v=""/>
    <s v=""/>
    <x v="49"/>
  </r>
  <r>
    <x v="0"/>
    <x v="0"/>
    <s v="UQEU"/>
    <s v="Core T S/S"/>
    <x v="3"/>
    <s v="343N033A"/>
    <n v="1.6"/>
    <x v="0"/>
    <n v="85187088"/>
    <d v="2023-02-01T00:00:00"/>
    <n v="30720"/>
    <n v="49152"/>
    <x v="0"/>
    <x v="7"/>
    <s v=""/>
    <s v=""/>
    <d v="2022-12-27T00:00:00"/>
    <s v="_x000a_"/>
    <d v="2023-01-13T00:00:00"/>
    <s v=""/>
    <x v="29"/>
  </r>
  <r>
    <x v="0"/>
    <x v="1"/>
    <s v="FRLK"/>
    <s v="Core T L/S"/>
    <x v="24"/>
    <s v="343F108A"/>
    <n v="1.8"/>
    <x v="0"/>
    <n v="85132026"/>
    <d v="2023-09-01T00:00:00"/>
    <n v="33300"/>
    <n v="59940"/>
    <x v="1"/>
    <x v="94"/>
    <d v="2023-05-26T00:00:00"/>
    <s v="(23/06/13)"/>
    <d v="2023-08-31T00:00:00"/>
    <s v="(23/08/31)_x000a_"/>
    <d v="2023-08-31T00:00:00"/>
    <s v="(23/09/12)"/>
    <x v="71"/>
  </r>
  <r>
    <x v="1"/>
    <x v="0"/>
    <s v="UQEU"/>
    <s v="Core T S/S"/>
    <x v="3"/>
    <s v="344N183A"/>
    <n v="1.6"/>
    <x v="1"/>
    <n v="86250350"/>
    <d v="2024-07-01T00:00:00"/>
    <n v="38000"/>
    <n v="60800"/>
    <x v="3"/>
    <x v="183"/>
    <s v=""/>
    <s v=""/>
    <s v=""/>
    <s v="_x000a_"/>
    <s v=""/>
    <s v=""/>
    <x v="178"/>
  </r>
  <r>
    <x v="1"/>
    <x v="0"/>
    <s v="UQAU"/>
    <s v="Core T S/S"/>
    <x v="3"/>
    <s v="344N183A"/>
    <n v="1.6"/>
    <x v="0"/>
    <n v="86251542"/>
    <d v="2024-10-01T00:00:00"/>
    <n v="39000"/>
    <n v="62400"/>
    <x v="1"/>
    <x v="205"/>
    <s v=""/>
    <s v=""/>
    <s v=""/>
    <s v="_x000a_"/>
    <s v=""/>
    <s v=""/>
    <x v="202"/>
  </r>
  <r>
    <x v="0"/>
    <x v="0"/>
    <s v="UQEU"/>
    <s v="Core T S/S"/>
    <x v="3"/>
    <s v="343N033A"/>
    <n v="1.6"/>
    <x v="0"/>
    <n v="86173749"/>
    <d v="2023-08-01T00:00:00"/>
    <n v="39481"/>
    <n v="63170"/>
    <x v="3"/>
    <x v="204"/>
    <d v="2023-07-11T00:00:00"/>
    <s v=""/>
    <d v="2023-07-27T00:00:00"/>
    <s v="(23/07/27)_x000a_"/>
    <d v="2023-08-10T00:00:00"/>
    <s v="(23/08/03)"/>
    <x v="101"/>
  </r>
  <r>
    <x v="1"/>
    <x v="0"/>
    <s v="UQAU"/>
    <s v="Core T S/S"/>
    <x v="3"/>
    <s v="344N183A"/>
    <n v="1.6"/>
    <x v="0"/>
    <n v="86195002"/>
    <d v="2023-12-01T00:00:00"/>
    <n v="40000"/>
    <n v="64000"/>
    <x v="0"/>
    <x v="5"/>
    <d v="2023-08-15T00:00:00"/>
    <s v=""/>
    <d v="2023-09-12T00:00:00"/>
    <s v="_x000a_"/>
    <d v="2023-09-19T00:00:00"/>
    <s v=""/>
    <x v="68"/>
  </r>
  <r>
    <x v="1"/>
    <x v="0"/>
    <s v="UQEU"/>
    <s v="Core T S/S"/>
    <x v="3"/>
    <s v="344N183A"/>
    <n v="1.6"/>
    <x v="0"/>
    <n v="86216032"/>
    <d v="2024-01-01T00:00:00"/>
    <n v="40000"/>
    <n v="64000"/>
    <x v="2"/>
    <x v="135"/>
    <s v=""/>
    <s v=""/>
    <s v=""/>
    <s v="_x000a_"/>
    <s v=""/>
    <s v=""/>
    <x v="46"/>
  </r>
  <r>
    <x v="1"/>
    <x v="0"/>
    <s v="UQEU"/>
    <s v="Core T S/S"/>
    <x v="3"/>
    <s v="344N183A"/>
    <n v="1.6"/>
    <x v="0"/>
    <n v="86250348"/>
    <d v="2024-07-01T00:00:00"/>
    <n v="40000"/>
    <n v="64000"/>
    <x v="1"/>
    <x v="128"/>
    <s v=""/>
    <s v=""/>
    <s v=""/>
    <s v="_x000a_"/>
    <s v=""/>
    <s v=""/>
    <x v="11"/>
  </r>
  <r>
    <x v="1"/>
    <x v="0"/>
    <s v="UQEU"/>
    <s v="Core T S/S"/>
    <x v="3"/>
    <s v="344N183A"/>
    <n v="1.6"/>
    <x v="0"/>
    <n v="86216031"/>
    <d v="2024-02-01T00:00:00"/>
    <n v="45000"/>
    <n v="72000"/>
    <x v="1"/>
    <x v="69"/>
    <s v=""/>
    <s v=""/>
    <s v=""/>
    <s v="_x000a_"/>
    <s v=""/>
    <s v=""/>
    <x v="40"/>
  </r>
  <r>
    <x v="1"/>
    <x v="0"/>
    <s v="UQEU"/>
    <s v="Core T S/S"/>
    <x v="3"/>
    <s v="344N183A"/>
    <n v="1.6"/>
    <x v="1"/>
    <n v="86250349"/>
    <d v="2024-07-01T00:00:00"/>
    <n v="45000"/>
    <n v="72000"/>
    <x v="3"/>
    <x v="187"/>
    <s v=""/>
    <s v=""/>
    <s v=""/>
    <s v="_x000a_"/>
    <s v=""/>
    <s v=""/>
    <x v="44"/>
  </r>
  <r>
    <x v="0"/>
    <x v="1"/>
    <s v="UQJP"/>
    <s v="Core T L/S"/>
    <x v="19"/>
    <s v="343F055A"/>
    <n v="2.6"/>
    <x v="0"/>
    <n v="85250025"/>
    <d v="2023-08-01T00:00:00"/>
    <n v="50000"/>
    <n v="130000"/>
    <x v="1"/>
    <x v="13"/>
    <d v="2023-01-24T00:00:00"/>
    <s v=""/>
    <d v="2023-08-03T00:00:00"/>
    <s v="(23/07/27)_x000a_"/>
    <d v="2023-08-15T00:00:00"/>
    <s v="(23/08/10)"/>
    <x v="83"/>
  </r>
  <r>
    <x v="1"/>
    <x v="0"/>
    <s v="UQEU"/>
    <s v="Core T S/S"/>
    <x v="3"/>
    <s v="344N183A"/>
    <n v="1.6"/>
    <x v="0"/>
    <n v="86250346"/>
    <d v="2024-06-01T00:00:00"/>
    <n v="61000"/>
    <n v="97600"/>
    <x v="1"/>
    <x v="197"/>
    <s v=""/>
    <s v=""/>
    <s v=""/>
    <s v="_x000a_"/>
    <s v=""/>
    <s v=""/>
    <x v="43"/>
  </r>
  <r>
    <x v="1"/>
    <x v="0"/>
    <s v="UQEU"/>
    <s v="Core T S/S"/>
    <x v="3"/>
    <s v="344N183A"/>
    <n v="1.6"/>
    <x v="0"/>
    <n v="86250345"/>
    <d v="2024-06-01T00:00:00"/>
    <n v="64000"/>
    <n v="102400"/>
    <x v="1"/>
    <x v="98"/>
    <s v=""/>
    <s v=""/>
    <s v=""/>
    <s v="_x000a_"/>
    <s v=""/>
    <s v=""/>
    <x v="42"/>
  </r>
  <r>
    <x v="1"/>
    <x v="0"/>
    <s v="UQEU"/>
    <s v="Core T S/S"/>
    <x v="3"/>
    <s v="344N183A"/>
    <n v="1.6"/>
    <x v="0"/>
    <n v="86216033"/>
    <d v="2023-12-01T00:00:00"/>
    <n v="80000"/>
    <n v="128000"/>
    <x v="2"/>
    <x v="5"/>
    <s v=""/>
    <s v=""/>
    <s v=""/>
    <s v="_x000a_"/>
    <s v=""/>
    <s v=""/>
    <x v="157"/>
  </r>
  <r>
    <x v="1"/>
    <x v="0"/>
    <s v="UQEU"/>
    <s v="Core T S/S"/>
    <x v="3"/>
    <s v="344N183A"/>
    <n v="1.6"/>
    <x v="0"/>
    <n v="86230233"/>
    <d v="2024-04-01T00:00:00"/>
    <n v="80000"/>
    <n v="128000"/>
    <x v="1"/>
    <x v="206"/>
    <s v=""/>
    <s v=""/>
    <s v=""/>
    <s v="_x000a_"/>
    <s v=""/>
    <s v=""/>
    <x v="100"/>
  </r>
  <r>
    <x v="1"/>
    <x v="0"/>
    <s v="UQEU"/>
    <s v="Core T S/S"/>
    <x v="3"/>
    <s v="344N183A"/>
    <n v="1.6"/>
    <x v="0"/>
    <n v="86230234"/>
    <d v="2024-05-01T00:00:00"/>
    <n v="80000"/>
    <n v="128000"/>
    <x v="1"/>
    <x v="207"/>
    <s v=""/>
    <s v=""/>
    <s v=""/>
    <s v="_x000a_"/>
    <s v=""/>
    <s v=""/>
    <x v="122"/>
  </r>
  <r>
    <x v="1"/>
    <x v="0"/>
    <s v="UQEU"/>
    <s v="Core T S/S"/>
    <x v="3"/>
    <s v="344N183A"/>
    <n v="1.6"/>
    <x v="0"/>
    <n v="86250344"/>
    <d v="2024-05-01T00:00:00"/>
    <n v="82000"/>
    <n v="131200"/>
    <x v="1"/>
    <x v="207"/>
    <s v=""/>
    <s v=""/>
    <s v=""/>
    <s v="_x000a_"/>
    <s v=""/>
    <s v=""/>
    <x v="122"/>
  </r>
  <r>
    <x v="1"/>
    <x v="0"/>
    <s v="UQEU"/>
    <s v="Core T S/S"/>
    <x v="3"/>
    <s v="344N183A"/>
    <n v="1.6"/>
    <x v="0"/>
    <n v="86250342"/>
    <d v="2024-04-01T00:00:00"/>
    <n v="83000"/>
    <n v="132800"/>
    <x v="1"/>
    <x v="206"/>
    <s v=""/>
    <s v=""/>
    <s v=""/>
    <s v="_x000a_"/>
    <s v=""/>
    <s v=""/>
    <x v="100"/>
  </r>
  <r>
    <x v="1"/>
    <x v="0"/>
    <s v="UQEU"/>
    <s v="Core T S/S"/>
    <x v="3"/>
    <s v="344N183A"/>
    <n v="1.6"/>
    <x v="0"/>
    <n v="86250343"/>
    <d v="2024-05-01T00:00:00"/>
    <n v="87000"/>
    <n v="139200"/>
    <x v="1"/>
    <x v="182"/>
    <s v=""/>
    <s v=""/>
    <s v=""/>
    <s v="_x000a_"/>
    <s v=""/>
    <s v=""/>
    <x v="28"/>
  </r>
  <r>
    <x v="1"/>
    <x v="0"/>
    <s v="UQEU"/>
    <s v="Core T S/S"/>
    <x v="3"/>
    <s v="344N183A"/>
    <n v="1.6"/>
    <x v="0"/>
    <n v="85676295"/>
    <d v="2023-10-01T00:00:00"/>
    <n v="94000"/>
    <n v="150400"/>
    <x v="0"/>
    <x v="22"/>
    <d v="2023-06-20T00:00:00"/>
    <s v=""/>
    <d v="2023-07-18T00:00:00"/>
    <s v="(23/06/13)_x000a_"/>
    <d v="2023-07-25T00:00:00"/>
    <s v="23/06/20"/>
    <x v="90"/>
  </r>
  <r>
    <x v="1"/>
    <x v="0"/>
    <s v="UQAU"/>
    <s v="Core T S/S"/>
    <x v="3"/>
    <s v="344N183A"/>
    <n v="1.6"/>
    <x v="0"/>
    <n v="86251544"/>
    <d v="2024-11-01T00:00:00"/>
    <n v="94000"/>
    <n v="150400"/>
    <x v="1"/>
    <x v="142"/>
    <s v=""/>
    <s v=""/>
    <s v=""/>
    <s v="_x000a_"/>
    <s v=""/>
    <s v=""/>
    <x v="144"/>
  </r>
  <r>
    <x v="0"/>
    <x v="1"/>
    <s v="UQJP"/>
    <s v="Core T L/S"/>
    <x v="19"/>
    <s v="343F055A"/>
    <n v="2.6"/>
    <x v="0"/>
    <n v="85310400"/>
    <d v="2023-06-01T00:00:00"/>
    <n v="100008"/>
    <n v="260021"/>
    <x v="2"/>
    <x v="72"/>
    <d v="2023-02-14T00:00:00"/>
    <s v="23/02/14"/>
    <d v="2023-02-15T00:00:00"/>
    <s v="23/02/21_x000a_"/>
    <d v="2023-02-28T00:00:00"/>
    <s v="23/02/28"/>
    <x v="130"/>
  </r>
  <r>
    <x v="1"/>
    <x v="0"/>
    <s v="UQEU"/>
    <s v="Core T S/S"/>
    <x v="3"/>
    <s v="344N183A"/>
    <n v="1.6"/>
    <x v="0"/>
    <n v="86216034"/>
    <d v="2023-11-01T00:00:00"/>
    <n v="150000"/>
    <n v="240000"/>
    <x v="2"/>
    <x v="4"/>
    <d v="2023-07-14T00:00:00"/>
    <s v=""/>
    <d v="2023-08-15T00:00:00"/>
    <s v="_x000a_"/>
    <d v="2023-08-22T00:00:00"/>
    <s v=""/>
    <x v="4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">
  <r>
    <n v="2023"/>
    <s v="FW"/>
    <s v="UQSG"/>
    <s v="Core T L/S"/>
    <s v="Soft brushed turtleneck L/S T-shirt"/>
    <s v="343F109A"/>
    <x v="0"/>
    <n v="1.9"/>
    <s v="Pub"/>
    <n v="84995591"/>
    <d v="2023-05-01T00:00:00"/>
    <n v="8388"/>
    <n v="15937"/>
    <x v="0"/>
    <d v="2023-07-15T00:00:00"/>
    <d v="2023-01-10T00:00:00"/>
    <s v="22/12/27"/>
    <d v="2023-01-31T00:00:00"/>
    <s v="23/01/31_x000a_"/>
    <x v="0"/>
    <x v="0"/>
    <x v="0"/>
  </r>
  <r>
    <n v="2023"/>
    <s v="FW"/>
    <s v="UQIN"/>
    <s v="Core T L/S"/>
    <s v="Soft brushed turtleneck L/S T-shirt"/>
    <s v="343F109A"/>
    <x v="0"/>
    <n v="1.9"/>
    <s v="Pub"/>
    <n v="85187364"/>
    <d v="2023-05-01T00:00:00"/>
    <n v="1002"/>
    <n v="1904"/>
    <x v="1"/>
    <d v="2023-07-15T00:00:00"/>
    <d v="2023-01-10T00:00:00"/>
    <s v=""/>
    <d v="2023-01-31T00:00:00"/>
    <s v="23/01/31_x000a_"/>
    <x v="1"/>
    <x v="0"/>
    <x v="1"/>
  </r>
  <r>
    <n v="2023"/>
    <s v="FW"/>
    <s v="UQIN"/>
    <s v="Core T L/S"/>
    <s v="Soft brushed turtleneck L/S T-shirt"/>
    <s v="343F109A"/>
    <x v="0"/>
    <n v="1.9"/>
    <s v="Pub"/>
    <n v="84882410"/>
    <d v="2023-06-01T00:00:00"/>
    <n v="3996"/>
    <n v="7592"/>
    <x v="0"/>
    <d v="2023-07-15T00:00:00"/>
    <d v="2023-01-10T00:00:00"/>
    <s v="22/12/27"/>
    <d v="2023-01-31T00:00:00"/>
    <s v="23/01/31_x000a_"/>
    <x v="1"/>
    <x v="0"/>
    <x v="1"/>
  </r>
  <r>
    <n v="2023"/>
    <s v="FW"/>
    <s v="FRLK"/>
    <s v="Core T L/S"/>
    <s v="Soft brushed turtleneck L/S T-shirt"/>
    <s v="343F109A"/>
    <x v="0"/>
    <n v="1.9"/>
    <s v="Pub"/>
    <n v="85135396"/>
    <d v="2023-05-01T00:00:00"/>
    <n v="18774"/>
    <n v="35671"/>
    <x v="0"/>
    <d v="2023-08-20T00:00:00"/>
    <d v="2023-01-10T00:00:00"/>
    <s v=""/>
    <d v="2023-01-31T00:00:00"/>
    <s v="23/01/31_x000a_"/>
    <x v="1"/>
    <x v="0"/>
    <x v="2"/>
  </r>
  <r>
    <n v="2023"/>
    <s v="FW"/>
    <s v="UQSG"/>
    <s v="Core T L/S"/>
    <s v="Soft brushed turtleneck L/S T-shirt"/>
    <s v="343F109A"/>
    <x v="0"/>
    <n v="1.9"/>
    <s v="Pub"/>
    <n v="85415211"/>
    <d v="2023-05-01T00:00:00"/>
    <n v="1008"/>
    <n v="1915"/>
    <x v="0"/>
    <d v="2023-08-15T00:00:00"/>
    <s v=""/>
    <s v=""/>
    <d v="2023-03-14T00:00:00"/>
    <s v="_x000a_"/>
    <x v="2"/>
    <x v="1"/>
    <x v="3"/>
  </r>
  <r>
    <n v="2023"/>
    <s v="FW"/>
    <s v="UQIN"/>
    <s v="Core T L/S"/>
    <s v="Soft brushed turtleneck L/S T-shirt"/>
    <s v="343F109A"/>
    <x v="0"/>
    <n v="1.9"/>
    <s v="Pub"/>
    <n v="85415212"/>
    <d v="2023-05-01T00:00:00"/>
    <n v="900"/>
    <n v="1710"/>
    <x v="0"/>
    <d v="2023-08-15T00:00:00"/>
    <s v=""/>
    <s v=""/>
    <d v="2023-03-14T00:00:00"/>
    <s v="_x000a_"/>
    <x v="1"/>
    <x v="1"/>
    <x v="4"/>
  </r>
  <r>
    <n v="2023"/>
    <s v="FW"/>
    <s v="UQSG"/>
    <s v="Core T L/S"/>
    <s v="Soft brushed turtleneck L/S T-shirt"/>
    <s v="343F109A"/>
    <x v="0"/>
    <n v="1.9"/>
    <s v="Pub"/>
    <n v="86077684"/>
    <d v="2023-08-01T00:00:00"/>
    <n v="1000"/>
    <n v="1900"/>
    <x v="1"/>
    <d v="2023-09-18T00:00:00"/>
    <s v=""/>
    <s v=""/>
    <s v=""/>
    <s v="(23/08/08)_x000a_"/>
    <x v="3"/>
    <x v="2"/>
    <x v="5"/>
  </r>
  <r>
    <n v="2023"/>
    <s v="FW"/>
    <s v="FRLK"/>
    <s v="Core T L/S"/>
    <s v="Soft brushed turtleneck L/S T-shirt"/>
    <s v="343F109A"/>
    <x v="0"/>
    <n v="1.9"/>
    <s v="Pub"/>
    <n v="86077674"/>
    <d v="2023-08-01T00:00:00"/>
    <n v="8000"/>
    <n v="15200"/>
    <x v="2"/>
    <d v="2023-10-02T00:00:00"/>
    <d v="2023-06-30T00:00:00"/>
    <s v=""/>
    <d v="2023-08-14T00:00:00"/>
    <s v="(23/08/10)_x000a_"/>
    <x v="4"/>
    <x v="3"/>
    <x v="6"/>
  </r>
  <r>
    <n v="2023"/>
    <s v="FW"/>
    <s v="FRLK"/>
    <s v="Core T L/S"/>
    <s v="Soft brushed turtleneck L/S T-shirt"/>
    <s v="343F109A"/>
    <x v="0"/>
    <n v="1.9"/>
    <s v="Pub"/>
    <n v="84972960"/>
    <d v="2023-08-01T00:00:00"/>
    <n v="9000"/>
    <n v="17100"/>
    <x v="2"/>
    <d v="2023-10-02T00:00:00"/>
    <d v="2023-05-05T00:00:00"/>
    <s v="23/05/05"/>
    <d v="2023-08-10T00:00:00"/>
    <s v="(23/08/10)_x000a_"/>
    <x v="5"/>
    <x v="4"/>
    <x v="6"/>
  </r>
  <r>
    <n v="2023"/>
    <s v="FW"/>
    <s v="FRLK"/>
    <s v="Core T L/S"/>
    <s v="Soft brushed turtleneck L/S T-shirt"/>
    <s v="343F109A"/>
    <x v="0"/>
    <n v="1.9"/>
    <s v="Pub"/>
    <n v="85654174"/>
    <d v="2023-09-01T00:00:00"/>
    <n v="13662"/>
    <n v="25958"/>
    <x v="1"/>
    <d v="2023-10-10T00:00:00"/>
    <d v="2023-06-06T00:00:00"/>
    <s v=""/>
    <d v="2023-07-11T00:00:00"/>
    <s v="(23/07/11)_x000a_"/>
    <x v="6"/>
    <x v="5"/>
    <x v="7"/>
  </r>
  <r>
    <n v="2023"/>
    <s v="FW"/>
    <s v="FRLK"/>
    <s v="Core T L/S"/>
    <s v="Soft brushed turtleneck L/S T-shirt"/>
    <s v="343F109A"/>
    <x v="0"/>
    <n v="1.9"/>
    <s v="Pub"/>
    <n v="85113772"/>
    <d v="2023-09-01T00:00:00"/>
    <n v="18000"/>
    <n v="34200"/>
    <x v="2"/>
    <d v="2023-10-22T00:00:00"/>
    <d v="2023-05-26T00:00:00"/>
    <s v="(23/06/13)"/>
    <d v="2023-08-31T00:00:00"/>
    <s v="(23/08/31)_x000a_"/>
    <x v="7"/>
    <x v="6"/>
    <x v="8"/>
  </r>
  <r>
    <n v="2023"/>
    <s v="FW"/>
    <s v="FRLK"/>
    <s v="Core T L/S"/>
    <s v="Soft brushed turtleneck L/S T-shirt"/>
    <s v="343F109A"/>
    <x v="0"/>
    <n v="1.9"/>
    <s v="Pub"/>
    <n v="85654173"/>
    <d v="2023-09-01T00:00:00"/>
    <n v="10000"/>
    <n v="19000"/>
    <x v="2"/>
    <d v="2023-10-26T00:00:00"/>
    <d v="2023-06-06T00:00:00"/>
    <s v=""/>
    <d v="2023-09-07T00:00:00"/>
    <s v="(23/09/05)_x000a_"/>
    <x v="8"/>
    <x v="7"/>
    <x v="9"/>
  </r>
  <r>
    <n v="2023"/>
    <s v="FW"/>
    <s v="FRLK"/>
    <s v="Core T L/S"/>
    <s v="Soft brushed turtleneck L/S T-shirt"/>
    <s v="343F109A"/>
    <x v="0"/>
    <n v="1.9"/>
    <s v="Pub"/>
    <n v="85113771"/>
    <d v="2023-10-01T00:00:00"/>
    <n v="5900"/>
    <n v="11210"/>
    <x v="2"/>
    <d v="2023-11-05T00:00:00"/>
    <d v="2023-06-06T00:00:00"/>
    <s v="(23/06/27)"/>
    <d v="2023-09-14T00:00:00"/>
    <s v="(23/09/14)_x000a_"/>
    <x v="9"/>
    <x v="8"/>
    <x v="10"/>
  </r>
  <r>
    <n v="2023"/>
    <s v="FW"/>
    <s v="FRLK"/>
    <s v="Core T L/S"/>
    <s v="Soft brushed turtleneck L/S T-shirt"/>
    <s v="343F109A"/>
    <x v="0"/>
    <n v="1.9"/>
    <s v="Pub"/>
    <n v="85500693"/>
    <d v="2023-10-01T00:00:00"/>
    <n v="14100"/>
    <n v="26790"/>
    <x v="2"/>
    <d v="2023-11-05T00:00:00"/>
    <d v="2023-06-06T00:00:00"/>
    <s v="(23/06/27)"/>
    <d v="2023-09-14T00:00:00"/>
    <s v="(23/09/14)_x000a_"/>
    <x v="9"/>
    <x v="8"/>
    <x v="10"/>
  </r>
  <r>
    <n v="2023"/>
    <s v="FW"/>
    <s v="UQIN"/>
    <s v="Core T L/S"/>
    <s v="Soft brushed turtleneck L/S T-shirt"/>
    <s v="343F109A"/>
    <x v="0"/>
    <n v="1.9"/>
    <s v="Pub"/>
    <n v="85222413"/>
    <d v="2023-09-01T00:00:00"/>
    <n v="960"/>
    <n v="1824"/>
    <x v="1"/>
    <d v="2023-10-20T00:00:00"/>
    <d v="2023-01-31T00:00:00"/>
    <s v="23/01/31"/>
    <d v="2023-07-06T00:00:00"/>
    <s v="(23/06/13)_x000a_"/>
    <x v="8"/>
    <x v="9"/>
    <x v="11"/>
  </r>
  <r>
    <n v="2023"/>
    <s v="FW"/>
    <s v="FRLK"/>
    <s v="Core T L/S"/>
    <s v="Soft brushed turtleneck L/S T-shirt"/>
    <s v="343F109A"/>
    <x v="0"/>
    <n v="1.9"/>
    <s v="Pub"/>
    <n v="85500692"/>
    <d v="2023-10-01T00:00:00"/>
    <n v="9800"/>
    <n v="18620"/>
    <x v="2"/>
    <d v="2023-11-18T00:00:00"/>
    <d v="2023-06-23T00:00:00"/>
    <s v="(23/07/11)"/>
    <d v="2023-09-28T00:00:00"/>
    <s v="(23/09/28)_x000a_"/>
    <x v="10"/>
    <x v="10"/>
    <x v="12"/>
  </r>
  <r>
    <n v="2023"/>
    <s v="FW"/>
    <s v="FRLK"/>
    <s v="Core T L/S"/>
    <s v="Soft brushed turtleneck L/S T-shirt"/>
    <s v="343F109A"/>
    <x v="0"/>
    <n v="1.9"/>
    <s v="Pub"/>
    <n v="85654171"/>
    <d v="2023-10-01T00:00:00"/>
    <n v="18000"/>
    <n v="34200"/>
    <x v="2"/>
    <d v="2023-11-20T00:00:00"/>
    <d v="2023-06-23T00:00:00"/>
    <s v=""/>
    <d v="2023-09-28T00:00:00"/>
    <s v="(23/09/26)_x000a_"/>
    <x v="10"/>
    <x v="11"/>
    <x v="13"/>
  </r>
  <r>
    <n v="2023"/>
    <s v="FW"/>
    <s v="FRLK"/>
    <s v="Core T L/S"/>
    <s v="Soft brushed turtleneck L/S T-shirt"/>
    <s v="343F109A"/>
    <x v="0"/>
    <n v="1.9"/>
    <s v="Pub"/>
    <n v="85132661"/>
    <d v="2023-10-01T00:00:00"/>
    <n v="5200"/>
    <n v="9880"/>
    <x v="2"/>
    <d v="2023-11-26T00:00:00"/>
    <d v="2023-06-23T00:00:00"/>
    <s v="(23/07/11)"/>
    <d v="2023-10-05T00:00:00"/>
    <s v="(23/10/05)_x000a_"/>
    <x v="11"/>
    <x v="12"/>
    <x v="14"/>
  </r>
  <r>
    <n v="2023"/>
    <s v="FW"/>
    <s v="UQIN"/>
    <s v="Core T L/S"/>
    <s v="Soft brushed turtleneck L/S T-shirt"/>
    <s v="343F109A"/>
    <x v="0"/>
    <n v="1.9"/>
    <s v="Pub"/>
    <n v="85363309"/>
    <d v="2023-10-01T00:00:00"/>
    <n v="1800"/>
    <n v="3420"/>
    <x v="2"/>
    <d v="2023-11-11T00:00:00"/>
    <d v="2023-06-30T00:00:00"/>
    <s v="(23/07/25)"/>
    <d v="2023-10-12T00:00:00"/>
    <s v="(23/10/12)_x000a_"/>
    <x v="12"/>
    <x v="13"/>
    <x v="15"/>
  </r>
  <r>
    <n v="2023"/>
    <s v="FW"/>
    <s v="FRLK"/>
    <s v="Core T L/S"/>
    <s v="Soft brushed turtleneck L/S T-shirt"/>
    <s v="343F109A"/>
    <x v="0"/>
    <n v="1.9"/>
    <s v="Pub"/>
    <n v="85519815"/>
    <d v="2023-10-01T00:00:00"/>
    <n v="2700"/>
    <n v="5130"/>
    <x v="2"/>
    <d v="2023-12-03T00:00:00"/>
    <d v="2023-06-23T00:00:00"/>
    <s v=""/>
    <d v="2023-10-12T00:00:00"/>
    <s v="(23/10/10)_x000a_"/>
    <x v="13"/>
    <x v="14"/>
    <x v="15"/>
  </r>
  <r>
    <n v="2023"/>
    <s v="FW"/>
    <s v="FRLK"/>
    <s v="Core T L/S"/>
    <s v="Soft brushed turtleneck L/S T-shirt"/>
    <s v="343F109A"/>
    <x v="0"/>
    <n v="1.9"/>
    <s v="Pub"/>
    <n v="84972966"/>
    <d v="2023-10-01T00:00:00"/>
    <n v="6400"/>
    <n v="12160"/>
    <x v="2"/>
    <d v="2023-12-03T00:00:00"/>
    <d v="2023-06-30T00:00:00"/>
    <s v="(23/07/25)"/>
    <d v="2023-10-12T00:00:00"/>
    <s v="(23/10/12)_x000a_"/>
    <x v="13"/>
    <x v="13"/>
    <x v="15"/>
  </r>
  <r>
    <n v="2023"/>
    <s v="FW"/>
    <s v="FRLK"/>
    <s v="Core T L/S"/>
    <s v="Soft brushed turtleneck L/S T-shirt"/>
    <s v="343F109A"/>
    <x v="0"/>
    <n v="1.9"/>
    <s v="Pub"/>
    <n v="85509177"/>
    <d v="2023-11-01T00:00:00"/>
    <n v="17000"/>
    <n v="32300"/>
    <x v="3"/>
    <d v="2024-01-02T00:00:00"/>
    <d v="2023-07-28T00:00:00"/>
    <s v="(23/08/08)"/>
    <d v="2023-11-14T00:00:00"/>
    <s v="(23/10/12)_x000a_"/>
    <x v="14"/>
    <x v="13"/>
    <x v="16"/>
  </r>
  <r>
    <n v="2023"/>
    <s v="FW"/>
    <s v="FRLK"/>
    <s v="Core T L/S"/>
    <s v="Soft brushed crew neck L/S T-shirt"/>
    <s v="343F108B"/>
    <x v="1"/>
    <n v="1.8"/>
    <s v="Pub"/>
    <n v="85121379"/>
    <d v="2023-05-01T00:00:00"/>
    <n v="6678"/>
    <n v="12020"/>
    <x v="0"/>
    <d v="2023-07-15T00:00:00"/>
    <d v="2023-01-10T00:00:00"/>
    <s v=""/>
    <d v="2023-01-31T00:00:00"/>
    <s v="23/01/31_x000a_"/>
    <x v="1"/>
    <x v="0"/>
    <x v="17"/>
  </r>
  <r>
    <n v="2023"/>
    <s v="FW"/>
    <s v="FRLK"/>
    <s v="Core T L/S"/>
    <s v="Soft brushed crew neck L/S T-shirt"/>
    <s v="343F108A"/>
    <x v="1"/>
    <n v="1.8"/>
    <s v="Pub"/>
    <n v="85121372"/>
    <d v="2023-05-01T00:00:00"/>
    <n v="7164"/>
    <n v="12895"/>
    <x v="0"/>
    <d v="2023-07-15T00:00:00"/>
    <d v="2023-01-10T00:00:00"/>
    <s v=""/>
    <d v="2023-01-31T00:00:00"/>
    <s v="23/01/31_x000a_"/>
    <x v="1"/>
    <x v="0"/>
    <x v="17"/>
  </r>
  <r>
    <n v="2023"/>
    <s v="FW"/>
    <s v="UQMY"/>
    <s v="Core T L/S"/>
    <s v="Soft brushed crew neck L/S T-shirt"/>
    <s v="343F108B"/>
    <x v="1"/>
    <n v="1.8"/>
    <s v="Pub"/>
    <n v="85136921"/>
    <d v="2023-06-01T00:00:00"/>
    <n v="5580"/>
    <n v="10044"/>
    <x v="0"/>
    <d v="2023-07-15T00:00:00"/>
    <d v="2023-01-10T00:00:00"/>
    <s v=""/>
    <d v="2023-01-27T00:00:00"/>
    <s v="23/01/27_x000a_"/>
    <x v="1"/>
    <x v="0"/>
    <x v="18"/>
  </r>
  <r>
    <n v="2023"/>
    <s v="FW"/>
    <s v="UQMY"/>
    <s v="Core T L/S"/>
    <s v="Soft brushed crew neck L/S T-shirt"/>
    <s v="343F108A"/>
    <x v="1"/>
    <n v="1.8"/>
    <s v="Pub"/>
    <n v="85131765"/>
    <d v="2023-06-01T00:00:00"/>
    <n v="14004"/>
    <n v="25207"/>
    <x v="0"/>
    <d v="2023-07-15T00:00:00"/>
    <d v="2023-01-10T00:00:00"/>
    <s v=""/>
    <d v="2023-01-27T00:00:00"/>
    <s v="23/01/27_x000a_"/>
    <x v="1"/>
    <x v="0"/>
    <x v="18"/>
  </r>
  <r>
    <n v="2023"/>
    <s v="FW"/>
    <s v="UQSG"/>
    <s v="Core T L/S"/>
    <s v="Soft brushed crew neck L/S T-shirt"/>
    <s v="343F108B"/>
    <x v="1"/>
    <n v="1.8"/>
    <s v="Pub"/>
    <n v="85121380"/>
    <d v="2023-06-01T00:00:00"/>
    <n v="2844"/>
    <n v="5119"/>
    <x v="0"/>
    <d v="2023-07-15T00:00:00"/>
    <d v="2022-12-20T00:00:00"/>
    <s v=""/>
    <d v="2023-01-31T00:00:00"/>
    <s v="23/01/31_x000a_"/>
    <x v="0"/>
    <x v="0"/>
    <x v="0"/>
  </r>
  <r>
    <n v="2023"/>
    <s v="FW"/>
    <s v="UQSG"/>
    <s v="Core T L/S"/>
    <s v="Soft brushed crew neck L/S T-shirt"/>
    <s v="343F108A"/>
    <x v="1"/>
    <n v="1.8"/>
    <s v="Pub"/>
    <n v="85121373"/>
    <d v="2023-06-01T00:00:00"/>
    <n v="8172"/>
    <n v="14710"/>
    <x v="0"/>
    <d v="2023-07-15T00:00:00"/>
    <d v="2023-01-10T00:00:00"/>
    <s v=""/>
    <d v="2023-01-31T00:00:00"/>
    <s v="23/01/31_x000a_"/>
    <x v="0"/>
    <x v="0"/>
    <x v="0"/>
  </r>
  <r>
    <n v="2023"/>
    <s v="FW"/>
    <s v="UQIN"/>
    <s v="Core T L/S"/>
    <s v="Soft brushed crew neck L/S T-shirt"/>
    <s v="343F108B"/>
    <x v="1"/>
    <n v="1.8"/>
    <s v="Pub"/>
    <n v="85319989"/>
    <d v="2023-06-01T00:00:00"/>
    <n v="2202"/>
    <n v="3964"/>
    <x v="0"/>
    <d v="2023-07-15T00:00:00"/>
    <d v="2022-12-27T00:00:00"/>
    <s v=""/>
    <d v="2023-01-31T00:00:00"/>
    <s v="_x000a_"/>
    <x v="1"/>
    <x v="15"/>
    <x v="1"/>
  </r>
  <r>
    <n v="2023"/>
    <s v="FW"/>
    <s v="UQIN"/>
    <s v="Core T L/S"/>
    <s v="Soft brushed crew neck L/S T-shirt"/>
    <s v="343F108A"/>
    <x v="1"/>
    <n v="1.8"/>
    <s v="Pub"/>
    <n v="85014656"/>
    <d v="2023-05-01T00:00:00"/>
    <n v="5610"/>
    <n v="10098"/>
    <x v="0"/>
    <d v="2023-07-15T00:00:00"/>
    <d v="2023-01-10T00:00:00"/>
    <s v="22/12/27"/>
    <d v="2023-01-31T00:00:00"/>
    <s v="(23/02/14)_x000a_"/>
    <x v="1"/>
    <x v="15"/>
    <x v="1"/>
  </r>
  <r>
    <n v="2023"/>
    <s v="FW"/>
    <s v="FRLK"/>
    <s v="Core T L/S"/>
    <s v="Soft brushed crew neck L/S T-shirt"/>
    <s v="343F108B"/>
    <x v="1"/>
    <n v="1.8"/>
    <s v="Pub"/>
    <n v="85646356"/>
    <d v="2023-07-01T00:00:00"/>
    <n v="4824"/>
    <n v="8683"/>
    <x v="1"/>
    <d v="2023-08-29T00:00:00"/>
    <d v="2023-05-23T00:00:00"/>
    <s v=""/>
    <d v="2023-07-11T00:00:00"/>
    <s v="(23/07/11)_x000a_"/>
    <x v="15"/>
    <x v="16"/>
    <x v="19"/>
  </r>
  <r>
    <n v="2023"/>
    <s v="FW"/>
    <s v="FRLK"/>
    <s v="Core T L/S"/>
    <s v="Soft brushed crew neck L/S T-shirt"/>
    <s v="343F108A"/>
    <x v="1"/>
    <n v="1.8"/>
    <s v="Pub"/>
    <n v="85078816"/>
    <d v="2023-07-01T00:00:00"/>
    <n v="12204"/>
    <n v="21967"/>
    <x v="0"/>
    <d v="2023-08-29T00:00:00"/>
    <d v="2023-01-10T00:00:00"/>
    <s v="(23/01/10)"/>
    <d v="2023-05-16T00:00:00"/>
    <s v="23/05/16_x000a_"/>
    <x v="16"/>
    <x v="17"/>
    <x v="19"/>
  </r>
  <r>
    <n v="2023"/>
    <s v="FW"/>
    <s v="FRLK"/>
    <s v="Core T L/S"/>
    <s v="Soft brushed crew neck L/S T-shirt"/>
    <s v="343F108A"/>
    <x v="1"/>
    <n v="1.8"/>
    <s v="Pub"/>
    <n v="85224363"/>
    <d v="2023-08-01T00:00:00"/>
    <n v="5796"/>
    <n v="10433"/>
    <x v="1"/>
    <d v="2023-09-20T00:00:00"/>
    <d v="2023-02-14T00:00:00"/>
    <s v="23/02/14"/>
    <d v="2023-05-23T00:00:00"/>
    <s v="23/05/23_x000a_"/>
    <x v="17"/>
    <x v="18"/>
    <x v="20"/>
  </r>
  <r>
    <n v="2023"/>
    <s v="FW"/>
    <s v="UQSG"/>
    <s v="Core T L/S"/>
    <s v="Soft brushed crew neck L/S T-shirt"/>
    <s v="343F108B"/>
    <x v="1"/>
    <n v="1.8"/>
    <s v="Pub"/>
    <n v="85654623"/>
    <d v="2023-08-01T00:00:00"/>
    <n v="1500"/>
    <n v="2700"/>
    <x v="2"/>
    <d v="2023-09-13T00:00:00"/>
    <d v="2023-06-06T00:00:00"/>
    <s v=""/>
    <d v="2023-08-03T00:00:00"/>
    <s v="23/08/03_x000a_"/>
    <x v="4"/>
    <x v="2"/>
    <x v="21"/>
  </r>
  <r>
    <n v="2023"/>
    <s v="FW"/>
    <s v="UQSG"/>
    <s v="Core T L/S"/>
    <s v="Soft brushed crew neck L/S T-shirt"/>
    <s v="343F108A"/>
    <x v="1"/>
    <n v="1.8"/>
    <s v="Pub"/>
    <n v="85096751"/>
    <d v="2023-08-01T00:00:00"/>
    <n v="5508"/>
    <n v="9914"/>
    <x v="1"/>
    <d v="2023-09-15T00:00:00"/>
    <d v="2023-01-13T00:00:00"/>
    <s v="(23/01/31)"/>
    <d v="2023-06-15T00:00:00"/>
    <s v="(23/06/13)_x000a_"/>
    <x v="17"/>
    <x v="19"/>
    <x v="22"/>
  </r>
  <r>
    <n v="2023"/>
    <s v="FW"/>
    <s v="FRLK"/>
    <s v="Core T L/S"/>
    <s v="Soft brushed crew neck L/S T-shirt"/>
    <s v="343F108A"/>
    <x v="1"/>
    <n v="1.8"/>
    <s v="Pub"/>
    <n v="85654398"/>
    <d v="2023-08-01T00:00:00"/>
    <n v="16000"/>
    <n v="28800"/>
    <x v="1"/>
    <d v="2023-09-25T00:00:00"/>
    <d v="2023-06-13T00:00:00"/>
    <s v=""/>
    <s v=""/>
    <s v="(23/08/03)_x000a_"/>
    <x v="3"/>
    <x v="20"/>
    <x v="22"/>
  </r>
  <r>
    <n v="2023"/>
    <s v="FW"/>
    <s v="UQMY"/>
    <s v="Core T L/S"/>
    <s v="Soft brushed crew neck L/S T-shirt"/>
    <s v="343F108A"/>
    <x v="1"/>
    <n v="1.8"/>
    <s v="Pub"/>
    <n v="85187363"/>
    <d v="2023-08-01T00:00:00"/>
    <n v="4032"/>
    <n v="7258"/>
    <x v="1"/>
    <d v="2023-09-19T00:00:00"/>
    <d v="2023-01-10T00:00:00"/>
    <s v=""/>
    <d v="2023-06-22T00:00:00"/>
    <s v="23/06/22_x000a_"/>
    <x v="18"/>
    <x v="19"/>
    <x v="23"/>
  </r>
  <r>
    <n v="2023"/>
    <s v="FW"/>
    <s v="UQMY"/>
    <s v="Core T L/S"/>
    <s v="Soft brushed crew neck L/S T-shirt"/>
    <s v="343F108B"/>
    <x v="1"/>
    <n v="1.8"/>
    <s v="Pub"/>
    <n v="85136923"/>
    <d v="2023-08-01T00:00:00"/>
    <n v="1512"/>
    <n v="2722"/>
    <x v="1"/>
    <d v="2023-09-20T00:00:00"/>
    <d v="2023-01-17T00:00:00"/>
    <s v="(23/01/10)"/>
    <d v="2023-06-22T00:00:00"/>
    <s v="23/06/22_x000a_"/>
    <x v="18"/>
    <x v="19"/>
    <x v="5"/>
  </r>
  <r>
    <n v="2023"/>
    <s v="FW"/>
    <s v="FRLK"/>
    <s v="Core T L/S"/>
    <s v="Soft brushed crew neck L/S T-shirt"/>
    <s v="343F108A"/>
    <x v="1"/>
    <n v="1.8"/>
    <s v="Pub"/>
    <n v="85654397"/>
    <d v="2023-08-01T00:00:00"/>
    <n v="16000"/>
    <n v="28800"/>
    <x v="1"/>
    <d v="2023-10-02T00:00:00"/>
    <d v="2023-06-13T00:00:00"/>
    <s v=""/>
    <s v=""/>
    <s v="(23/08/10)_x000a_"/>
    <x v="3"/>
    <x v="21"/>
    <x v="6"/>
  </r>
  <r>
    <n v="2023"/>
    <s v="FW"/>
    <s v="FRLK"/>
    <s v="Core T L/S"/>
    <s v="Soft brushed crew neck L/S T-shirt"/>
    <s v="343F108B"/>
    <x v="1"/>
    <n v="1.8"/>
    <s v="Pub"/>
    <n v="85697181"/>
    <d v="2023-09-01T00:00:00"/>
    <n v="6000"/>
    <n v="10800"/>
    <x v="2"/>
    <d v="2023-10-05T00:00:00"/>
    <d v="2023-05-30T00:00:00"/>
    <s v=""/>
    <d v="2023-08-17T00:00:00"/>
    <s v="(23/08/15)_x000a_"/>
    <x v="19"/>
    <x v="3"/>
    <x v="24"/>
  </r>
  <r>
    <n v="2023"/>
    <s v="FW"/>
    <s v="UQIN"/>
    <s v="Core T L/S"/>
    <s v="Soft brushed crew neck L/S T-shirt"/>
    <s v="343F108A"/>
    <x v="1"/>
    <n v="1.8"/>
    <s v="Pub"/>
    <n v="85182229"/>
    <d v="2023-08-01T00:00:00"/>
    <n v="3000"/>
    <n v="5400"/>
    <x v="1"/>
    <d v="2023-09-15T00:00:00"/>
    <d v="2023-01-31T00:00:00"/>
    <s v="23/01/31"/>
    <d v="2023-06-15T00:00:00"/>
    <s v="(23/06/13)_x000a_"/>
    <x v="6"/>
    <x v="22"/>
    <x v="25"/>
  </r>
  <r>
    <n v="2023"/>
    <s v="FW"/>
    <s v="UQMY"/>
    <s v="Core T L/S"/>
    <s v="Soft brushed crew neck L/S T-shirt"/>
    <s v="343F108A"/>
    <x v="1"/>
    <n v="1.8"/>
    <s v="Pub"/>
    <n v="85733763"/>
    <d v="2023-09-01T00:00:00"/>
    <n v="3000"/>
    <n v="5400"/>
    <x v="1"/>
    <d v="2023-09-30T00:00:00"/>
    <d v="2023-07-07T00:00:00"/>
    <s v="(23/08/08)"/>
    <s v=""/>
    <s v="(23/10/17)_x000a_"/>
    <x v="3"/>
    <x v="23"/>
    <x v="26"/>
  </r>
  <r>
    <n v="2023"/>
    <s v="FW"/>
    <s v="UQSG"/>
    <s v="Core T L/S"/>
    <s v="Soft brushed crew neck L/S T-shirt"/>
    <s v="343F108A"/>
    <x v="1"/>
    <n v="1.8"/>
    <s v="Pub"/>
    <n v="85654288"/>
    <d v="2023-09-01T00:00:00"/>
    <n v="3000"/>
    <n v="5400"/>
    <x v="1"/>
    <d v="2023-09-30T00:00:00"/>
    <d v="2023-06-13T00:00:00"/>
    <s v=""/>
    <s v=""/>
    <s v="_x000a_"/>
    <x v="3"/>
    <x v="1"/>
    <x v="7"/>
  </r>
  <r>
    <n v="2023"/>
    <s v="FW"/>
    <s v="FRLK"/>
    <s v="Core T L/S"/>
    <s v="Soft brushed crew neck L/S T-shirt"/>
    <s v="343F108A"/>
    <x v="1"/>
    <n v="1.8"/>
    <s v="Pub"/>
    <n v="85654396"/>
    <d v="2023-09-01T00:00:00"/>
    <n v="15012"/>
    <n v="27022"/>
    <x v="1"/>
    <d v="2023-10-10T00:00:00"/>
    <d v="2023-06-06T00:00:00"/>
    <s v=""/>
    <d v="2023-06-27T00:00:00"/>
    <s v="_x000a_"/>
    <x v="6"/>
    <x v="1"/>
    <x v="7"/>
  </r>
  <r>
    <n v="2023"/>
    <s v="FW"/>
    <s v="FRLK"/>
    <s v="Core T L/S"/>
    <s v="Soft brushed crew neck L/S T-shirt"/>
    <s v="343F108A"/>
    <x v="1"/>
    <n v="1.8"/>
    <s v="Pub"/>
    <n v="85697178"/>
    <d v="2023-09-01T00:00:00"/>
    <n v="20000"/>
    <n v="36000"/>
    <x v="2"/>
    <d v="2023-10-11T00:00:00"/>
    <d v="2023-05-30T00:00:00"/>
    <s v=""/>
    <d v="2023-08-22T00:00:00"/>
    <s v="(23/08/22)_x000a_"/>
    <x v="20"/>
    <x v="1"/>
    <x v="27"/>
  </r>
  <r>
    <n v="2023"/>
    <s v="FW"/>
    <s v="UQSG"/>
    <s v="Core T L/S"/>
    <s v="Soft brushed crew neck L/S T-shirt"/>
    <s v="343F108B"/>
    <x v="1"/>
    <n v="1.8"/>
    <s v="Pub"/>
    <n v="85654622"/>
    <d v="2023-09-01T00:00:00"/>
    <n v="1000"/>
    <n v="1800"/>
    <x v="2"/>
    <d v="2023-10-09T00:00:00"/>
    <d v="2023-06-06T00:00:00"/>
    <s v=""/>
    <d v="2023-08-31T00:00:00"/>
    <s v="(23/08/29)_x000a_"/>
    <x v="8"/>
    <x v="24"/>
    <x v="28"/>
  </r>
  <r>
    <n v="2023"/>
    <s v="FW"/>
    <s v="UQSG"/>
    <s v="Core T L/S"/>
    <s v="Soft brushed crew neck L/S T-shirt"/>
    <s v="343F108A"/>
    <x v="1"/>
    <n v="1.8"/>
    <s v="Pub"/>
    <n v="85654287"/>
    <d v="2023-09-01T00:00:00"/>
    <n v="3000"/>
    <n v="5400"/>
    <x v="2"/>
    <d v="2023-10-09T00:00:00"/>
    <d v="2023-06-06T00:00:00"/>
    <s v=""/>
    <d v="2023-08-31T00:00:00"/>
    <s v="(23/08/29)_x000a_"/>
    <x v="8"/>
    <x v="24"/>
    <x v="28"/>
  </r>
  <r>
    <n v="2023"/>
    <s v="FW"/>
    <s v="FRLK"/>
    <s v="Core T L/S"/>
    <s v="Soft brushed crew neck L/S T-shirt"/>
    <s v="343F108A"/>
    <x v="1"/>
    <n v="1.8"/>
    <s v="Pub"/>
    <n v="85697179"/>
    <d v="2023-09-01T00:00:00"/>
    <n v="8000"/>
    <n v="14400"/>
    <x v="2"/>
    <d v="2023-10-20T00:00:00"/>
    <d v="2023-06-13T00:00:00"/>
    <s v=""/>
    <d v="2023-08-31T00:00:00"/>
    <s v="(23/08/29)_x000a_"/>
    <x v="7"/>
    <x v="24"/>
    <x v="29"/>
  </r>
  <r>
    <n v="2023"/>
    <s v="FW"/>
    <s v="FRLK"/>
    <s v="Core T L/S"/>
    <s v="Soft brushed crew neck L/S T-shirt"/>
    <s v="343F108A"/>
    <x v="1"/>
    <n v="1.8"/>
    <s v="Pub"/>
    <n v="85132026"/>
    <d v="2023-09-01T00:00:00"/>
    <n v="33300"/>
    <n v="59940"/>
    <x v="2"/>
    <d v="2023-10-22T00:00:00"/>
    <d v="2023-05-26T00:00:00"/>
    <s v="(23/06/13)"/>
    <d v="2023-08-31T00:00:00"/>
    <s v="(23/08/31)_x000a_"/>
    <x v="7"/>
    <x v="6"/>
    <x v="8"/>
  </r>
  <r>
    <n v="2023"/>
    <s v="FW"/>
    <s v="UQMY"/>
    <s v="Core T L/S"/>
    <s v="Soft brushed crew neck L/S T-shirt"/>
    <s v="343F108B"/>
    <x v="1"/>
    <n v="1.8"/>
    <s v="Pub"/>
    <n v="85410890"/>
    <d v="2023-09-01T00:00:00"/>
    <n v="1600"/>
    <n v="2880"/>
    <x v="1"/>
    <d v="2023-10-15T00:00:00"/>
    <d v="2023-05-16T00:00:00"/>
    <s v="(23/05/23)"/>
    <d v="2023-07-20T00:00:00"/>
    <s v="23/07/25_x000a_"/>
    <x v="19"/>
    <x v="2"/>
    <x v="30"/>
  </r>
  <r>
    <n v="2023"/>
    <s v="FW"/>
    <s v="UQIN"/>
    <s v="Core T L/S"/>
    <s v="Soft brushed crew neck L/S T-shirt"/>
    <s v="343F108A"/>
    <x v="1"/>
    <n v="1.8"/>
    <s v="Pub"/>
    <n v="85113250"/>
    <d v="2023-09-01T00:00:00"/>
    <n v="2500"/>
    <n v="4500"/>
    <x v="2"/>
    <d v="2023-10-07T00:00:00"/>
    <d v="2023-06-02T00:00:00"/>
    <s v="(23/06/20)"/>
    <d v="2023-09-07T00:00:00"/>
    <s v="(23/09/07)_x000a_"/>
    <x v="21"/>
    <x v="25"/>
    <x v="31"/>
  </r>
  <r>
    <n v="2023"/>
    <s v="FW"/>
    <s v="UQAU"/>
    <s v="Core T L/S"/>
    <s v="Soft brushed crew neck L/S T-shirt"/>
    <s v="343F108A"/>
    <x v="1"/>
    <n v="1.8"/>
    <s v="Pub"/>
    <n v="85264253"/>
    <d v="2023-09-01T00:00:00"/>
    <n v="6000"/>
    <n v="10800"/>
    <x v="0"/>
    <d v="2023-12-02T00:00:00"/>
    <d v="2023-01-24T00:00:00"/>
    <s v=""/>
    <d v="2023-07-25T00:00:00"/>
    <s v="(23/07/18)_x000a_"/>
    <x v="22"/>
    <x v="26"/>
    <x v="32"/>
  </r>
  <r>
    <n v="2023"/>
    <s v="FW"/>
    <s v="FRLK"/>
    <s v="Core T L/S"/>
    <s v="Soft brushed crew neck L/S T-shirt"/>
    <s v="343F108A"/>
    <x v="1"/>
    <n v="1.8"/>
    <s v="Pub"/>
    <n v="85199986"/>
    <d v="2023-09-01T00:00:00"/>
    <n v="11500"/>
    <n v="20700"/>
    <x v="2"/>
    <d v="2023-10-30T00:00:00"/>
    <d v="2023-06-02T00:00:00"/>
    <s v="(23/06/20)"/>
    <d v="2023-09-07T00:00:00"/>
    <s v="(23/09/07)_x000a_"/>
    <x v="8"/>
    <x v="27"/>
    <x v="32"/>
  </r>
  <r>
    <n v="2023"/>
    <s v="FW"/>
    <s v="FRLK"/>
    <s v="Core T L/S"/>
    <s v="Soft brushed crew neck L/S T-shirt"/>
    <s v="343F108A"/>
    <x v="1"/>
    <n v="1.8"/>
    <s v="Pub"/>
    <n v="85487835"/>
    <d v="2023-10-01T00:00:00"/>
    <n v="6000"/>
    <n v="10800"/>
    <x v="2"/>
    <d v="2023-11-05T00:00:00"/>
    <d v="2023-06-06T00:00:00"/>
    <s v="(23/06/27)"/>
    <d v="2023-09-14T00:00:00"/>
    <s v="(23/09/14)_x000a_"/>
    <x v="9"/>
    <x v="8"/>
    <x v="10"/>
  </r>
  <r>
    <n v="2023"/>
    <s v="FW"/>
    <s v="FRLK"/>
    <s v="Core T L/S"/>
    <s v="Soft brushed crew neck L/S T-shirt"/>
    <s v="343F108A"/>
    <x v="1"/>
    <n v="1.8"/>
    <s v="Pub"/>
    <n v="85132029"/>
    <d v="2023-10-01T00:00:00"/>
    <n v="6900"/>
    <n v="12420"/>
    <x v="2"/>
    <d v="2023-11-05T00:00:00"/>
    <d v="2023-06-06T00:00:00"/>
    <s v="(23/06/27)"/>
    <d v="2023-09-14T00:00:00"/>
    <s v="(23/09/14)_x000a_"/>
    <x v="9"/>
    <x v="8"/>
    <x v="10"/>
  </r>
  <r>
    <n v="2023"/>
    <s v="FW"/>
    <s v="UQIN"/>
    <s v="Core T L/S"/>
    <s v="Soft brushed crew neck L/S T-shirt"/>
    <s v="343F108B"/>
    <x v="1"/>
    <n v="1.8"/>
    <s v="Pub"/>
    <n v="85370857"/>
    <d v="2023-10-01T00:00:00"/>
    <n v="810"/>
    <n v="1458"/>
    <x v="2"/>
    <d v="2023-10-15T00:00:00"/>
    <d v="2023-05-23T00:00:00"/>
    <s v="(23/06/20)"/>
    <d v="2023-09-14T00:00:00"/>
    <s v="(23/09/14)_x000a_"/>
    <x v="23"/>
    <x v="28"/>
    <x v="33"/>
  </r>
  <r>
    <n v="2023"/>
    <s v="FW"/>
    <s v="UQMY"/>
    <s v="Core T L/S"/>
    <s v="Soft brushed crew neck L/S T-shirt"/>
    <s v="343F108A"/>
    <x v="1"/>
    <n v="1.8"/>
    <s v="Pub"/>
    <n v="85410694"/>
    <d v="2023-10-01T00:00:00"/>
    <n v="3500"/>
    <n v="6300"/>
    <x v="2"/>
    <d v="2023-10-30T00:00:00"/>
    <d v="2023-05-16T00:00:00"/>
    <s v="(23/06/27)"/>
    <d v="2023-09-19T00:00:00"/>
    <s v="23/09/19_x000a_"/>
    <x v="10"/>
    <x v="28"/>
    <x v="34"/>
  </r>
  <r>
    <n v="2023"/>
    <s v="FW"/>
    <s v="FRLK"/>
    <s v="Core T L/S"/>
    <s v="Soft brushed crew neck L/S T-shirt"/>
    <s v="343F108B"/>
    <x v="1"/>
    <n v="1.8"/>
    <s v="Pub"/>
    <n v="85654721"/>
    <d v="2023-10-01T00:00:00"/>
    <n v="2000"/>
    <n v="3600"/>
    <x v="3"/>
    <d v="2023-11-13T00:00:00"/>
    <d v="2023-06-06T00:00:00"/>
    <s v=""/>
    <d v="2023-09-21T00:00:00"/>
    <s v="(23/09/21)_x000a_"/>
    <x v="24"/>
    <x v="29"/>
    <x v="35"/>
  </r>
  <r>
    <n v="2023"/>
    <s v="FW"/>
    <s v="UQMY"/>
    <s v="Core T L/S"/>
    <s v="Soft brushed crew neck L/S T-shirt"/>
    <s v="343F108A"/>
    <x v="1"/>
    <n v="1.8"/>
    <s v="Pub"/>
    <n v="85413594"/>
    <d v="2023-10-01T00:00:00"/>
    <n v="3000"/>
    <n v="5400"/>
    <x v="2"/>
    <d v="2023-11-05T00:00:00"/>
    <d v="2023-06-23T00:00:00"/>
    <s v="(23/07/19)"/>
    <d v="2023-09-21T00:00:00"/>
    <s v="(23/09/21)_x000a_"/>
    <x v="11"/>
    <x v="29"/>
    <x v="35"/>
  </r>
  <r>
    <n v="2023"/>
    <s v="FW"/>
    <s v="FRLK"/>
    <s v="Core T L/S"/>
    <s v="Soft brushed crew neck L/S T-shirt"/>
    <s v="343F108A"/>
    <x v="1"/>
    <n v="1.8"/>
    <s v="Pub"/>
    <n v="85654395"/>
    <d v="2023-10-01T00:00:00"/>
    <n v="6000"/>
    <n v="10800"/>
    <x v="2"/>
    <d v="2023-11-13T00:00:00"/>
    <d v="2023-06-06T00:00:00"/>
    <s v=""/>
    <d v="2023-09-21T00:00:00"/>
    <s v="(23/09/21)_x000a_"/>
    <x v="24"/>
    <x v="29"/>
    <x v="35"/>
  </r>
  <r>
    <n v="2023"/>
    <s v="FW"/>
    <s v="UQIN"/>
    <s v="Core T L/S"/>
    <s v="Soft brushed crew neck L/S T-shirt"/>
    <s v="343F108A"/>
    <x v="1"/>
    <n v="1.8"/>
    <s v="Pub"/>
    <n v="85373685"/>
    <d v="2023-10-01T00:00:00"/>
    <n v="2500"/>
    <n v="4500"/>
    <x v="2"/>
    <d v="2023-10-28T00:00:00"/>
    <d v="2023-06-23T00:00:00"/>
    <s v="(23/07/11)"/>
    <d v="2023-09-28T00:00:00"/>
    <s v="(23/09/28)_x000a_"/>
    <x v="25"/>
    <x v="10"/>
    <x v="36"/>
  </r>
  <r>
    <n v="2023"/>
    <s v="FW"/>
    <s v="UQMY"/>
    <s v="Core T L/S"/>
    <s v="Soft brushed crew neck L/S T-shirt"/>
    <s v="343F108B"/>
    <x v="1"/>
    <n v="1.8"/>
    <s v="Pub"/>
    <n v="85413595"/>
    <d v="2023-10-01T00:00:00"/>
    <n v="1000"/>
    <n v="1800"/>
    <x v="2"/>
    <d v="2023-11-15T00:00:00"/>
    <d v="2023-06-23T00:00:00"/>
    <s v=""/>
    <d v="2023-10-05T00:00:00"/>
    <s v="(23/10/03)_x000a_"/>
    <x v="13"/>
    <x v="14"/>
    <x v="37"/>
  </r>
  <r>
    <n v="2023"/>
    <s v="FW"/>
    <s v="UQSG"/>
    <s v="Core T L/S"/>
    <s v="Soft brushed crew neck L/S T-shirt"/>
    <s v="343F108B"/>
    <x v="1"/>
    <n v="1.8"/>
    <s v="Pub"/>
    <n v="85371020"/>
    <d v="2023-10-01T00:00:00"/>
    <n v="2400"/>
    <n v="4320"/>
    <x v="2"/>
    <d v="2023-11-17T00:00:00"/>
    <d v="2023-05-23T00:00:00"/>
    <s v="(23/06/27)"/>
    <d v="2023-10-05T00:00:00"/>
    <s v="(23/10/05)_x000a_"/>
    <x v="26"/>
    <x v="30"/>
    <x v="38"/>
  </r>
  <r>
    <n v="2023"/>
    <s v="FW"/>
    <s v="UQAU"/>
    <s v="Core T L/S"/>
    <s v="Soft brushed crew neck L/S T-shirt"/>
    <s v="343F108B"/>
    <x v="1"/>
    <n v="1.8"/>
    <s v="Pub"/>
    <n v="85463522"/>
    <d v="2023-10-01T00:00:00"/>
    <n v="5000"/>
    <n v="9000"/>
    <x v="0"/>
    <d v="2023-12-30T00:00:00"/>
    <d v="2023-04-07T00:00:00"/>
    <s v=""/>
    <d v="2023-08-15T00:00:00"/>
    <s v="(23/07/18)_x000a_"/>
    <x v="27"/>
    <x v="26"/>
    <x v="38"/>
  </r>
  <r>
    <n v="2023"/>
    <s v="FW"/>
    <s v="UQMY"/>
    <s v="Core T L/S"/>
    <s v="Soft brushed crew neck L/S T-shirt"/>
    <s v="343F108A"/>
    <x v="1"/>
    <n v="1.8"/>
    <s v="Pub"/>
    <n v="86268349"/>
    <d v="2023-11-01T00:00:00"/>
    <n v="2500"/>
    <n v="4500"/>
    <x v="2"/>
    <d v="2023-12-08T00:00:00"/>
    <s v=""/>
    <s v=""/>
    <s v=""/>
    <s v="_x000a_"/>
    <x v="3"/>
    <x v="1"/>
    <x v="39"/>
  </r>
  <r>
    <n v="2023"/>
    <s v="FW"/>
    <s v="UQIN"/>
    <s v="Core T L/S"/>
    <s v="Soft brushed crew neck L/S T-shirt"/>
    <s v="343F108B"/>
    <x v="1"/>
    <n v="1.8"/>
    <s v="Pub"/>
    <n v="85362949"/>
    <d v="2023-11-01T00:00:00"/>
    <n v="1000"/>
    <n v="1800"/>
    <x v="2"/>
    <d v="2023-12-09T00:00:00"/>
    <d v="2023-06-23T00:00:00"/>
    <s v=""/>
    <d v="2023-11-09T00:00:00"/>
    <s v="(23/11/09)_x000a_"/>
    <x v="28"/>
    <x v="31"/>
    <x v="40"/>
  </r>
  <r>
    <n v="2023"/>
    <s v="FW"/>
    <s v="UQSG"/>
    <s v="Core T L/S"/>
    <s v="Soft brushed crew neck L/S T-shirt"/>
    <s v="343F108A"/>
    <x v="1"/>
    <n v="1.8"/>
    <s v="Pub"/>
    <n v="85733758"/>
    <d v="2023-11-01T00:00:00"/>
    <n v="1800"/>
    <n v="3240"/>
    <x v="2"/>
    <d v="2023-12-29T00:00:00"/>
    <d v="2023-07-21T00:00:00"/>
    <s v="23/07/21"/>
    <d v="2023-11-16T00:00:00"/>
    <s v="(23/11/02)_x000a_"/>
    <x v="29"/>
    <x v="32"/>
    <x v="41"/>
  </r>
  <r>
    <n v="2023"/>
    <s v="FW"/>
    <s v="UQAU"/>
    <s v="Sweat"/>
    <s v="Sweat L/S shirt"/>
    <s v="343F107A"/>
    <x v="2"/>
    <n v="3.6"/>
    <s v="Pub"/>
    <n v="84925201"/>
    <d v="2023-01-01T00:00:00"/>
    <n v="6432"/>
    <n v="23155"/>
    <x v="0"/>
    <d v="2023-06-15T00:00:00"/>
    <d v="2022-12-27T00:00:00"/>
    <s v="22/12/27"/>
    <d v="2023-01-24T00:00:00"/>
    <s v="23/03/07_x000a_"/>
    <x v="30"/>
    <x v="33"/>
    <x v="42"/>
  </r>
  <r>
    <n v="2023"/>
    <s v="FW"/>
    <s v="UQEU"/>
    <s v="Sweat"/>
    <s v="Sweat L/S shirt"/>
    <s v="343F107B"/>
    <x v="2"/>
    <n v="3.6"/>
    <s v="Pub"/>
    <n v="84863847"/>
    <d v="2023-01-01T00:00:00"/>
    <n v="2436"/>
    <n v="8770"/>
    <x v="0"/>
    <d v="2023-06-15T00:00:00"/>
    <s v=""/>
    <s v=""/>
    <d v="2022-11-04T00:00:00"/>
    <s v="_x000a_"/>
    <x v="31"/>
    <x v="1"/>
    <x v="43"/>
  </r>
  <r>
    <n v="2023"/>
    <s v="FW"/>
    <s v="UQEU"/>
    <s v="Sweat"/>
    <s v="Sweat L/S shirt"/>
    <s v="343F107A"/>
    <x v="2"/>
    <n v="3.6"/>
    <s v="Pub"/>
    <n v="84863844"/>
    <d v="2023-01-01T00:00:00"/>
    <n v="4548"/>
    <n v="16373"/>
    <x v="0"/>
    <d v="2023-06-15T00:00:00"/>
    <s v=""/>
    <s v=""/>
    <d v="2022-11-04T00:00:00"/>
    <s v="_x000a_"/>
    <x v="31"/>
    <x v="1"/>
    <x v="43"/>
  </r>
  <r>
    <n v="2023"/>
    <s v="FW"/>
    <s v="UQEU"/>
    <s v="Sweat"/>
    <s v="Sweat L/S shirt"/>
    <s v="343F107B"/>
    <x v="2"/>
    <n v="3.6"/>
    <s v="Pub"/>
    <n v="84909887"/>
    <d v="2023-01-01T00:00:00"/>
    <n v="5004"/>
    <n v="18014"/>
    <x v="0"/>
    <d v="2023-06-15T00:00:00"/>
    <s v=""/>
    <s v=""/>
    <d v="2022-11-11T00:00:00"/>
    <s v="_x000a_"/>
    <x v="31"/>
    <x v="1"/>
    <x v="43"/>
  </r>
  <r>
    <n v="2023"/>
    <s v="FW"/>
    <s v="UQEU"/>
    <s v="Sweat"/>
    <s v="Sweat L/S shirt"/>
    <s v="343F107A"/>
    <x v="2"/>
    <n v="3.6"/>
    <s v="Pub"/>
    <n v="84909886"/>
    <d v="2023-02-01T00:00:00"/>
    <n v="9996"/>
    <n v="35986"/>
    <x v="0"/>
    <d v="2023-06-15T00:00:00"/>
    <s v=""/>
    <s v=""/>
    <d v="2022-11-11T00:00:00"/>
    <s v="_x000a_"/>
    <x v="31"/>
    <x v="1"/>
    <x v="43"/>
  </r>
  <r>
    <n v="2023"/>
    <s v="FW"/>
    <s v="UQAU"/>
    <s v="Sweat"/>
    <s v="Sweat L/S shirt"/>
    <s v="343F107B"/>
    <x v="2"/>
    <n v="3.6"/>
    <s v="Pub"/>
    <n v="84925361"/>
    <d v="2023-02-01T00:00:00"/>
    <n v="852"/>
    <n v="3067"/>
    <x v="0"/>
    <d v="2023-07-15T00:00:00"/>
    <d v="2022-12-27T00:00:00"/>
    <s v="22/12/27"/>
    <d v="2023-01-24T00:00:00"/>
    <s v="23/03/07_x000a_"/>
    <x v="30"/>
    <x v="33"/>
    <x v="44"/>
  </r>
  <r>
    <n v="2023"/>
    <s v="FW"/>
    <s v="UQAU"/>
    <s v="Sweat"/>
    <s v="Sweat L/S shirt"/>
    <s v="343F107A"/>
    <x v="2"/>
    <n v="3.6"/>
    <s v="Pub"/>
    <n v="84882406"/>
    <d v="2023-02-01T00:00:00"/>
    <n v="2676"/>
    <n v="9634"/>
    <x v="0"/>
    <d v="2023-07-15T00:00:00"/>
    <d v="2023-01-10T00:00:00"/>
    <s v=""/>
    <d v="2023-01-10T00:00:00"/>
    <s v="23/03/14_x000a_"/>
    <x v="32"/>
    <x v="34"/>
    <x v="44"/>
  </r>
  <r>
    <n v="2023"/>
    <s v="FW"/>
    <s v="UQAU"/>
    <s v="Sweat"/>
    <s v="Sweat L/S shirt"/>
    <s v="343F107B"/>
    <x v="2"/>
    <n v="3.6"/>
    <s v="Pub"/>
    <n v="84925363"/>
    <d v="2023-02-01T00:00:00"/>
    <n v="3000"/>
    <n v="10800"/>
    <x v="1"/>
    <d v="2023-07-15T00:00:00"/>
    <s v=""/>
    <s v="22/12/27"/>
    <d v="2023-01-24T00:00:00"/>
    <s v="23/01/24_x000a_"/>
    <x v="30"/>
    <x v="35"/>
    <x v="44"/>
  </r>
  <r>
    <n v="2023"/>
    <s v="FW"/>
    <s v="UQEU"/>
    <s v="Sweat"/>
    <s v="Sweat L/S shirt"/>
    <s v="343F107A"/>
    <x v="2"/>
    <n v="3.6"/>
    <s v="Pub"/>
    <n v="84923488"/>
    <d v="2023-03-01T00:00:00"/>
    <n v="16968"/>
    <n v="61085"/>
    <x v="0"/>
    <d v="2023-06-29T00:00:00"/>
    <d v="2023-01-10T00:00:00"/>
    <s v="23/01/10"/>
    <d v="2023-02-07T00:00:00"/>
    <s v="23/03/07_x000a_"/>
    <x v="30"/>
    <x v="33"/>
    <x v="45"/>
  </r>
  <r>
    <n v="2023"/>
    <s v="FW"/>
    <s v="UQEU"/>
    <s v="Sweat"/>
    <s v="Sweat L/S shirt"/>
    <s v="343F107B"/>
    <x v="2"/>
    <n v="3.6"/>
    <s v="Pub"/>
    <n v="85276569"/>
    <d v="2023-02-01T00:00:00"/>
    <n v="3132"/>
    <n v="11275"/>
    <x v="1"/>
    <d v="2023-07-25T00:00:00"/>
    <d v="2023-01-31T00:00:00"/>
    <s v=""/>
    <d v="2023-02-07T00:00:00"/>
    <s v="(23/02/14)_x000a_"/>
    <x v="33"/>
    <x v="36"/>
    <x v="46"/>
  </r>
  <r>
    <n v="2023"/>
    <s v="FW"/>
    <s v="UQEU"/>
    <s v="Sweat"/>
    <s v="Sweat L/S shirt"/>
    <s v="343F107B"/>
    <x v="2"/>
    <n v="3.6"/>
    <s v="Pub"/>
    <n v="85413596"/>
    <d v="2023-06-01T00:00:00"/>
    <n v="1296"/>
    <n v="4666"/>
    <x v="1"/>
    <d v="2023-08-15T00:00:00"/>
    <d v="2023-01-17T00:00:00"/>
    <s v=""/>
    <d v="2023-05-06T00:00:00"/>
    <s v="(23/05/02)_x000a_"/>
    <x v="34"/>
    <x v="37"/>
    <x v="47"/>
  </r>
  <r>
    <n v="2023"/>
    <s v="FW"/>
    <s v="UQEU"/>
    <s v="Sweat"/>
    <s v="Sweat L/S shirt"/>
    <s v="343F107A"/>
    <x v="2"/>
    <n v="3.6"/>
    <s v="Pub"/>
    <n v="84923489"/>
    <d v="2023-05-01T00:00:00"/>
    <n v="10008"/>
    <n v="36029"/>
    <x v="1"/>
    <d v="2023-08-15T00:00:00"/>
    <d v="2022-12-27T00:00:00"/>
    <s v="(23/01/10)"/>
    <d v="2023-02-21T00:00:00"/>
    <s v="23/02/14_x000a_"/>
    <x v="35"/>
    <x v="38"/>
    <x v="47"/>
  </r>
  <r>
    <n v="2023"/>
    <s v="FW"/>
    <s v="UQEU"/>
    <s v="Sweat"/>
    <s v="Sweat L/S shirt"/>
    <s v="343F107A"/>
    <x v="2"/>
    <n v="3.6"/>
    <s v="Pub"/>
    <n v="84925333"/>
    <d v="2023-04-01T00:00:00"/>
    <n v="15900"/>
    <n v="57240"/>
    <x v="1"/>
    <d v="2023-08-15T00:00:00"/>
    <d v="2022-12-20T00:00:00"/>
    <s v="(23/01/10)"/>
    <d v="2023-02-10T00:00:00"/>
    <s v="(23/01/10)_x000a_"/>
    <x v="36"/>
    <x v="36"/>
    <x v="47"/>
  </r>
  <r>
    <n v="2023"/>
    <s v="FW"/>
    <s v="UQAU"/>
    <s v="Sweat"/>
    <s v="Sweat L/S shirt"/>
    <s v="343F107B"/>
    <x v="2"/>
    <n v="3.6"/>
    <s v="Pub"/>
    <n v="84882542"/>
    <d v="2023-07-01T00:00:00"/>
    <n v="2016"/>
    <n v="7258"/>
    <x v="0"/>
    <d v="2023-09-14T00:00:00"/>
    <d v="2023-04-21T00:00:00"/>
    <s v=""/>
    <d v="2023-05-16T00:00:00"/>
    <s v="23/05/16_x000a_"/>
    <x v="37"/>
    <x v="17"/>
    <x v="48"/>
  </r>
  <r>
    <n v="2023"/>
    <s v="FW"/>
    <s v="UQEU"/>
    <s v="Sweat"/>
    <s v="Sweat L/S shirt"/>
    <s v="343F107A"/>
    <x v="2"/>
    <n v="3.6"/>
    <s v="Pub"/>
    <n v="85495032"/>
    <d v="2023-07-01T00:00:00"/>
    <n v="5016"/>
    <n v="18058"/>
    <x v="2"/>
    <d v="2023-08-29T00:00:00"/>
    <d v="2023-04-25T00:00:00"/>
    <s v=""/>
    <d v="2023-06-22T00:00:00"/>
    <s v="(23/06/22)_x000a_"/>
    <x v="38"/>
    <x v="39"/>
    <x v="49"/>
  </r>
  <r>
    <n v="2023"/>
    <s v="FW"/>
    <s v="UQIN"/>
    <s v="Sweat"/>
    <s v="Sweat L/S shirt"/>
    <s v="343F107B"/>
    <x v="2"/>
    <n v="3.6"/>
    <s v="Pub"/>
    <n v="85120803"/>
    <d v="2023-04-01T00:00:00"/>
    <n v="168"/>
    <n v="605"/>
    <x v="0"/>
    <d v="2023-07-29T00:00:00"/>
    <d v="2023-01-10T00:00:00"/>
    <s v=""/>
    <d v="2023-02-07T00:00:00"/>
    <s v="_x000a_"/>
    <x v="36"/>
    <x v="38"/>
    <x v="2"/>
  </r>
  <r>
    <n v="2023"/>
    <s v="FW"/>
    <s v="UQIN"/>
    <s v="Sweat"/>
    <s v="Sweat L/S shirt"/>
    <s v="343F107A"/>
    <x v="2"/>
    <n v="3.6"/>
    <s v="Pub"/>
    <n v="84880270"/>
    <d v="2023-04-01T00:00:00"/>
    <n v="1020"/>
    <n v="3672"/>
    <x v="0"/>
    <d v="2023-07-29T00:00:00"/>
    <d v="2023-01-10T00:00:00"/>
    <s v="(23/02/14)"/>
    <d v="2023-02-07T00:00:00"/>
    <s v="23/04/04_x000a_"/>
    <x v="36"/>
    <x v="38"/>
    <x v="2"/>
  </r>
  <r>
    <n v="2023"/>
    <s v="FW"/>
    <s v="UQEU"/>
    <s v="Sweat"/>
    <s v="Sweat L/S shirt"/>
    <s v="343F107A"/>
    <x v="2"/>
    <n v="3.6"/>
    <s v="Pub"/>
    <n v="85500700"/>
    <d v="2023-07-01T00:00:00"/>
    <n v="8700"/>
    <n v="31320"/>
    <x v="2"/>
    <d v="2023-09-12T00:00:00"/>
    <d v="2023-04-25T00:00:00"/>
    <s v=""/>
    <d v="2023-07-13T00:00:00"/>
    <s v="(23/07/06)_x000a_"/>
    <x v="39"/>
    <x v="16"/>
    <x v="50"/>
  </r>
  <r>
    <n v="2023"/>
    <s v="FW"/>
    <s v="UQEU"/>
    <s v="Sweat"/>
    <s v="Sweat L/S shirt"/>
    <s v="343F107A"/>
    <x v="2"/>
    <n v="3.6"/>
    <s v="Pub"/>
    <n v="84925334"/>
    <d v="2023-07-01T00:00:00"/>
    <n v="10000"/>
    <n v="36000"/>
    <x v="2"/>
    <d v="2023-09-15T00:00:00"/>
    <d v="2022-12-27T00:00:00"/>
    <s v="(23/01/24)"/>
    <d v="2023-07-13T00:00:00"/>
    <s v="(23/07/11)_x000a_"/>
    <x v="40"/>
    <x v="26"/>
    <x v="51"/>
  </r>
  <r>
    <n v="2023"/>
    <s v="FW"/>
    <s v="UQIN"/>
    <s v="Sweat"/>
    <s v="Sweat L/S shirt"/>
    <s v="343F107B"/>
    <x v="2"/>
    <n v="3.6"/>
    <s v="Pub"/>
    <n v="85222425"/>
    <d v="2023-04-01T00:00:00"/>
    <n v="120"/>
    <n v="432"/>
    <x v="1"/>
    <d v="2023-08-15T00:00:00"/>
    <d v="2023-01-10T00:00:00"/>
    <s v=""/>
    <d v="2023-02-21T00:00:00"/>
    <s v="23/02/14_x000a_"/>
    <x v="41"/>
    <x v="38"/>
    <x v="4"/>
  </r>
  <r>
    <n v="2023"/>
    <s v="FW"/>
    <s v="UQIN"/>
    <s v="Sweat"/>
    <s v="Sweat L/S shirt"/>
    <s v="343F107A"/>
    <x v="2"/>
    <n v="3.6"/>
    <s v="Pub"/>
    <n v="85221801"/>
    <d v="2023-04-01T00:00:00"/>
    <n v="948"/>
    <n v="3413"/>
    <x v="1"/>
    <d v="2023-08-15T00:00:00"/>
    <d v="2023-01-10T00:00:00"/>
    <s v=""/>
    <d v="2023-02-21T00:00:00"/>
    <s v="23/02/14_x000a_"/>
    <x v="41"/>
    <x v="38"/>
    <x v="4"/>
  </r>
  <r>
    <n v="2023"/>
    <s v="FW"/>
    <s v="UQAU"/>
    <s v="Sweat"/>
    <s v="Sweat L/S shirt"/>
    <s v="343F107A"/>
    <x v="2"/>
    <n v="3.6"/>
    <s v="Pub"/>
    <n v="85431449"/>
    <d v="2023-07-01T00:00:00"/>
    <n v="2000"/>
    <n v="7200"/>
    <x v="1"/>
    <d v="2023-10-13T00:00:00"/>
    <d v="2023-05-19T00:00:00"/>
    <s v="23/05/19"/>
    <d v="2023-07-18T00:00:00"/>
    <s v="23/07/18_x000a_"/>
    <x v="17"/>
    <x v="22"/>
    <x v="52"/>
  </r>
  <r>
    <n v="2023"/>
    <s v="FW"/>
    <s v="UQAU"/>
    <s v="Sweat"/>
    <s v="Sweat L/S shirt"/>
    <s v="343F107A"/>
    <x v="2"/>
    <n v="3.6"/>
    <s v="Pub"/>
    <n v="85546930"/>
    <d v="2023-08-01T00:00:00"/>
    <n v="8000"/>
    <n v="28800"/>
    <x v="1"/>
    <d v="2023-10-13T00:00:00"/>
    <d v="2023-06-01T00:00:00"/>
    <s v=""/>
    <d v="2023-07-20T00:00:00"/>
    <s v="_x000a_"/>
    <x v="17"/>
    <x v="1"/>
    <x v="52"/>
  </r>
  <r>
    <n v="2023"/>
    <s v="FW"/>
    <s v="UQAU"/>
    <s v="Sweat"/>
    <s v="Sweat L/S shirt"/>
    <s v="343F107B"/>
    <x v="2"/>
    <n v="3.6"/>
    <s v="Pub"/>
    <n v="85431450"/>
    <d v="2023-08-01T00:00:00"/>
    <n v="7900"/>
    <n v="28440"/>
    <x v="1"/>
    <d v="2023-10-15T00:00:00"/>
    <d v="2023-04-14T00:00:00"/>
    <s v="(23/04/25)"/>
    <d v="2023-07-20T00:00:00"/>
    <s v="(23/07/25)_x000a_"/>
    <x v="39"/>
    <x v="22"/>
    <x v="53"/>
  </r>
  <r>
    <n v="2023"/>
    <s v="FW"/>
    <s v="UQEU"/>
    <s v="Sweat"/>
    <s v="Sweat L/S shirt"/>
    <s v="343F107B"/>
    <x v="2"/>
    <n v="3.6"/>
    <s v="Pub"/>
    <n v="85488211"/>
    <d v="2023-08-01T00:00:00"/>
    <n v="4700"/>
    <n v="16920"/>
    <x v="2"/>
    <d v="2023-09-27T00:00:00"/>
    <d v="2023-04-19T00:00:00"/>
    <s v=""/>
    <d v="2023-07-25T00:00:00"/>
    <s v="(23/07/27)_x000a_"/>
    <x v="42"/>
    <x v="40"/>
    <x v="54"/>
  </r>
  <r>
    <n v="2023"/>
    <s v="FW"/>
    <s v="UQEU"/>
    <s v="Sweat"/>
    <s v="Sweat L/S shirt"/>
    <s v="823F360A"/>
    <x v="2"/>
    <n v="3.6"/>
    <s v="Pub"/>
    <n v="85433683"/>
    <d v="2023-08-01T00:00:00"/>
    <n v="200"/>
    <n v="720"/>
    <x v="0"/>
    <d v="2023-09-30T00:00:00"/>
    <s v=""/>
    <s v=""/>
    <d v="2023-03-24T00:00:00"/>
    <s v="_x000a_"/>
    <x v="43"/>
    <x v="1"/>
    <x v="55"/>
  </r>
  <r>
    <n v="2023"/>
    <s v="FW"/>
    <s v="UQEU"/>
    <s v="Sweat"/>
    <s v="Sweat L/S shirt"/>
    <s v="823F334A"/>
    <x v="2"/>
    <n v="3.6"/>
    <s v="Pub"/>
    <n v="85433664"/>
    <d v="2023-08-01T00:00:00"/>
    <n v="340"/>
    <n v="1224"/>
    <x v="0"/>
    <d v="2023-09-30T00:00:00"/>
    <s v=""/>
    <s v=""/>
    <d v="2023-03-24T00:00:00"/>
    <s v="_x000a_"/>
    <x v="43"/>
    <x v="1"/>
    <x v="55"/>
  </r>
  <r>
    <n v="2023"/>
    <s v="FW"/>
    <s v="UQEU"/>
    <s v="Sweat"/>
    <s v="Sweat L/S shirt"/>
    <s v="343F107B"/>
    <x v="2"/>
    <n v="3.6"/>
    <s v="Pub"/>
    <n v="85222089"/>
    <d v="2023-08-01T00:00:00"/>
    <n v="2928"/>
    <n v="10541"/>
    <x v="2"/>
    <d v="2023-09-30T00:00:00"/>
    <d v="2023-01-26T00:00:00"/>
    <s v="(23/01/24)"/>
    <d v="2023-07-27T00:00:00"/>
    <s v="(23/08/01)_x000a_"/>
    <x v="5"/>
    <x v="20"/>
    <x v="55"/>
  </r>
  <r>
    <n v="2023"/>
    <s v="FW"/>
    <s v="UQEU"/>
    <s v="Sweat"/>
    <s v="Sweat L/S shirt"/>
    <s v="343F107B"/>
    <x v="2"/>
    <n v="3.6"/>
    <s v="Pub"/>
    <n v="85467796"/>
    <d v="2023-08-01T00:00:00"/>
    <n v="5550"/>
    <n v="19980"/>
    <x v="2"/>
    <d v="2023-10-01T00:00:00"/>
    <d v="2023-04-14T00:00:00"/>
    <s v=""/>
    <d v="2023-08-01T00:00:00"/>
    <s v="(23/08/01)_x000a_"/>
    <x v="5"/>
    <x v="20"/>
    <x v="20"/>
  </r>
  <r>
    <n v="2023"/>
    <s v="FW"/>
    <s v="UQEU"/>
    <s v="Sweat"/>
    <s v="Sweat L/S shirt"/>
    <s v="343F107A"/>
    <x v="2"/>
    <n v="3.6"/>
    <s v="Pub"/>
    <n v="85509185"/>
    <d v="2023-08-01T00:00:00"/>
    <n v="7300"/>
    <n v="26280"/>
    <x v="2"/>
    <d v="2023-10-04T00:00:00"/>
    <d v="2023-06-02T00:00:00"/>
    <s v=""/>
    <d v="2023-08-03T00:00:00"/>
    <s v="(23/08/03)_x000a_"/>
    <x v="4"/>
    <x v="2"/>
    <x v="21"/>
  </r>
  <r>
    <n v="2023"/>
    <s v="FW"/>
    <s v="UQAU"/>
    <s v="Sweat"/>
    <s v="Sweat L/S shirt"/>
    <s v="343F107A"/>
    <x v="2"/>
    <n v="3.6"/>
    <s v="Pub"/>
    <n v="85534060"/>
    <d v="2023-08-01T00:00:00"/>
    <n v="4000"/>
    <n v="14400"/>
    <x v="1"/>
    <d v="2023-11-01T00:00:00"/>
    <d v="2023-06-13T00:00:00"/>
    <s v=""/>
    <d v="2023-06-28T00:00:00"/>
    <s v="(23/08/08)_x000a_"/>
    <x v="17"/>
    <x v="2"/>
    <x v="56"/>
  </r>
  <r>
    <n v="2023"/>
    <s v="FW"/>
    <s v="UQAU"/>
    <s v="Sweat"/>
    <s v="Sweat L/S shirt"/>
    <s v="343F107A"/>
    <x v="2"/>
    <n v="3.6"/>
    <s v="Pub"/>
    <n v="84925202"/>
    <d v="2023-07-01T00:00:00"/>
    <n v="6888"/>
    <n v="24797"/>
    <x v="1"/>
    <d v="2023-11-05T00:00:00"/>
    <d v="2023-04-04T00:00:00"/>
    <s v="23/04/04"/>
    <d v="2023-05-23T00:00:00"/>
    <s v="(23/05/23)_x000a_"/>
    <x v="44"/>
    <x v="37"/>
    <x v="57"/>
  </r>
  <r>
    <n v="2023"/>
    <s v="FW"/>
    <s v="UQEU"/>
    <s v="Sweat"/>
    <s v="Sweat L/S shirt"/>
    <s v="343F107A"/>
    <x v="2"/>
    <n v="3.6"/>
    <s v="Pub"/>
    <n v="85541166"/>
    <d v="2023-08-01T00:00:00"/>
    <n v="10000"/>
    <n v="36000"/>
    <x v="4"/>
    <d v="2023-10-15T00:00:00"/>
    <d v="2023-06-02T00:00:00"/>
    <s v=""/>
    <d v="2023-08-10T00:00:00"/>
    <s v="(23/08/15)_x000a_"/>
    <x v="22"/>
    <x v="3"/>
    <x v="58"/>
  </r>
  <r>
    <n v="2023"/>
    <s v="FW"/>
    <s v="UQIN"/>
    <s v="Sweat"/>
    <s v="Sweat L/S shirt"/>
    <s v="343F107A"/>
    <x v="2"/>
    <n v="3.6"/>
    <s v="Pub"/>
    <n v="85136957"/>
    <d v="2023-08-01T00:00:00"/>
    <n v="500"/>
    <n v="1800"/>
    <x v="2"/>
    <d v="2023-09-15T00:00:00"/>
    <d v="2023-06-13T00:00:00"/>
    <s v="(23/05/30)"/>
    <d v="2023-08-14T00:00:00"/>
    <s v="(23/08/17)_x000a_"/>
    <x v="45"/>
    <x v="41"/>
    <x v="25"/>
  </r>
  <r>
    <n v="2023"/>
    <s v="FW"/>
    <s v="UQEU"/>
    <s v="Sweat"/>
    <s v="Sweat L/S shirt"/>
    <s v="343F107A"/>
    <x v="2"/>
    <n v="3.6"/>
    <s v="Pub"/>
    <n v="84923487"/>
    <d v="2023-09-01T00:00:00"/>
    <n v="20868"/>
    <n v="75125"/>
    <x v="1"/>
    <d v="2023-10-22T00:00:00"/>
    <d v="2023-06-09T00:00:00"/>
    <s v="(23/05/23)"/>
    <d v="2023-07-13T00:00:00"/>
    <s v="23/07/13_x000a_"/>
    <x v="42"/>
    <x v="22"/>
    <x v="27"/>
  </r>
  <r>
    <n v="2023"/>
    <s v="FW"/>
    <s v="UQEU"/>
    <s v="Sweat"/>
    <s v="Sweat L/S shirt"/>
    <s v="343F107A"/>
    <x v="2"/>
    <n v="3.6"/>
    <s v="Pub"/>
    <n v="85520898"/>
    <d v="2023-09-01T00:00:00"/>
    <n v="17500"/>
    <n v="63000"/>
    <x v="2"/>
    <d v="2023-11-15T00:00:00"/>
    <d v="2023-07-07T00:00:00"/>
    <s v="(23/07/10)"/>
    <d v="2023-09-08T00:00:00"/>
    <s v="(23/09/14)_x000a_"/>
    <x v="46"/>
    <x v="8"/>
    <x v="59"/>
  </r>
  <r>
    <n v="2023"/>
    <s v="FW"/>
    <s v="UQIN"/>
    <s v="Sweat"/>
    <s v="Sweat L/S shirt"/>
    <s v="343F107A"/>
    <x v="2"/>
    <n v="3.6"/>
    <s v="Pub"/>
    <n v="85940213"/>
    <d v="2023-09-01T00:00:00"/>
    <n v="500"/>
    <n v="1800"/>
    <x v="2"/>
    <d v="2023-10-15T00:00:00"/>
    <d v="2023-07-07T00:00:00"/>
    <s v=""/>
    <d v="2023-09-08T00:00:00"/>
    <s v="(23/09/14)_x000a_"/>
    <x v="46"/>
    <x v="28"/>
    <x v="33"/>
  </r>
  <r>
    <n v="2023"/>
    <s v="FW"/>
    <s v="UQIN"/>
    <s v="Sweat"/>
    <s v="Sweat L/S shirt"/>
    <s v="343F107B"/>
    <x v="2"/>
    <n v="3.6"/>
    <s v="Pub"/>
    <n v="85397119"/>
    <d v="2023-09-01T00:00:00"/>
    <n v="800"/>
    <n v="2880"/>
    <x v="2"/>
    <d v="2023-10-15T00:00:00"/>
    <d v="2023-05-16T00:00:00"/>
    <s v="(23/06/20)"/>
    <d v="2023-09-14T00:00:00"/>
    <s v="(23/09/14)_x000a_"/>
    <x v="10"/>
    <x v="28"/>
    <x v="33"/>
  </r>
  <r>
    <n v="2023"/>
    <s v="FW"/>
    <s v="UQEU"/>
    <s v="Sweat"/>
    <s v="Sweat L/S shirt"/>
    <s v="343F107B"/>
    <x v="2"/>
    <n v="3.6"/>
    <s v="Pub"/>
    <n v="85979646"/>
    <d v="2023-10-01T00:00:00"/>
    <n v="5000"/>
    <n v="18000"/>
    <x v="2"/>
    <d v="2023-11-18T00:00:00"/>
    <d v="2023-06-20T00:00:00"/>
    <s v=""/>
    <d v="2023-09-14T00:00:00"/>
    <s v="(23/09/19)_x000a_"/>
    <x v="10"/>
    <x v="28"/>
    <x v="34"/>
  </r>
  <r>
    <n v="2023"/>
    <s v="FW"/>
    <s v="UQEU"/>
    <s v="Sweat"/>
    <s v="Sweat L/S shirt"/>
    <s v="343F107B"/>
    <x v="2"/>
    <n v="3.6"/>
    <s v="Pub"/>
    <n v="85979647"/>
    <d v="2023-10-01T00:00:00"/>
    <n v="6500"/>
    <n v="23400"/>
    <x v="2"/>
    <d v="2023-11-25T00:00:00"/>
    <d v="2023-06-20T00:00:00"/>
    <s v=""/>
    <d v="2023-09-21T00:00:00"/>
    <s v="(23/09/26)_x000a_"/>
    <x v="11"/>
    <x v="29"/>
    <x v="60"/>
  </r>
  <r>
    <n v="2023"/>
    <s v="FW"/>
    <s v="UQEU"/>
    <s v="Sweat"/>
    <s v="Sweat L/S shirt"/>
    <s v="343F107B"/>
    <x v="2"/>
    <n v="3.6"/>
    <s v="Pub"/>
    <n v="85520900"/>
    <d v="2023-10-01T00:00:00"/>
    <n v="3000"/>
    <n v="10800"/>
    <x v="3"/>
    <d v="2023-11-30T00:00:00"/>
    <d v="2023-06-16T00:00:00"/>
    <s v=""/>
    <s v=""/>
    <s v="(23/09/28)_x000a_"/>
    <x v="3"/>
    <x v="10"/>
    <x v="36"/>
  </r>
  <r>
    <n v="2023"/>
    <s v="FW"/>
    <s v="UQIN"/>
    <s v="Sweat"/>
    <s v="Sweat L/S shirt"/>
    <s v="343F107A"/>
    <x v="2"/>
    <n v="3.6"/>
    <s v="Pub"/>
    <n v="85521230"/>
    <d v="2023-10-01T00:00:00"/>
    <n v="500"/>
    <n v="1800"/>
    <x v="2"/>
    <d v="2023-11-15T00:00:00"/>
    <d v="2023-08-11T00:00:00"/>
    <s v="(23/08/08)"/>
    <d v="2023-10-13T00:00:00"/>
    <s v="(23/10/17)_x000a_"/>
    <x v="47"/>
    <x v="23"/>
    <x v="61"/>
  </r>
  <r>
    <n v="2023"/>
    <s v="FW"/>
    <s v="UQEU"/>
    <s v="Sweat"/>
    <s v="Sweat pullover L/S hoodie"/>
    <s v="343F106B"/>
    <x v="3"/>
    <n v="5.7"/>
    <s v="Pub"/>
    <n v="84863855"/>
    <d v="2023-01-01T00:00:00"/>
    <n v="1764"/>
    <n v="10055"/>
    <x v="0"/>
    <d v="2023-06-15T00:00:00"/>
    <s v=""/>
    <s v=""/>
    <d v="2022-11-04T00:00:00"/>
    <s v="_x000a_"/>
    <x v="31"/>
    <x v="1"/>
    <x v="43"/>
  </r>
  <r>
    <n v="2023"/>
    <s v="FW"/>
    <s v="UQEU"/>
    <s v="Sweat"/>
    <s v="Sweat pullover L/S hoodie"/>
    <s v="343F106B"/>
    <x v="3"/>
    <n v="5.7"/>
    <s v="Pub"/>
    <n v="84909889"/>
    <d v="2023-01-01T00:00:00"/>
    <n v="2004"/>
    <n v="11423"/>
    <x v="0"/>
    <d v="2023-06-15T00:00:00"/>
    <s v=""/>
    <s v=""/>
    <d v="2022-11-11T00:00:00"/>
    <s v="22/11/11_x000a_"/>
    <x v="31"/>
    <x v="1"/>
    <x v="43"/>
  </r>
  <r>
    <n v="2023"/>
    <s v="FW"/>
    <s v="UQEU"/>
    <s v="Sweat"/>
    <s v="Sweat pullover L/S hoodie"/>
    <s v="343F106A"/>
    <x v="3"/>
    <n v="5.7"/>
    <s v="Pub"/>
    <n v="84909888"/>
    <d v="2023-01-01T00:00:00"/>
    <n v="3012"/>
    <n v="17168"/>
    <x v="0"/>
    <d v="2023-06-15T00:00:00"/>
    <s v=""/>
    <s v=""/>
    <d v="2022-11-11T00:00:00"/>
    <s v="22/11/11_x000a_"/>
    <x v="31"/>
    <x v="1"/>
    <x v="43"/>
  </r>
  <r>
    <n v="2023"/>
    <s v="FW"/>
    <s v="UQEU"/>
    <s v="Sweat"/>
    <s v="Sweat pullover L/S hoodie"/>
    <s v="343F106A"/>
    <x v="3"/>
    <n v="5.7"/>
    <s v="Pub"/>
    <n v="84863852"/>
    <d v="2023-01-01T00:00:00"/>
    <n v="3252"/>
    <n v="18536"/>
    <x v="0"/>
    <d v="2023-06-15T00:00:00"/>
    <s v=""/>
    <s v=""/>
    <d v="2022-11-04T00:00:00"/>
    <s v="_x000a_"/>
    <x v="31"/>
    <x v="1"/>
    <x v="43"/>
  </r>
  <r>
    <n v="2023"/>
    <s v="FW"/>
    <s v="UQAU"/>
    <s v="Sweat"/>
    <s v="Sweat pullover L/S hoodie"/>
    <s v="343F106B"/>
    <x v="3"/>
    <n v="5.7"/>
    <s v="Pub"/>
    <n v="84880186"/>
    <d v="2023-02-01T00:00:00"/>
    <n v="1072"/>
    <n v="6110"/>
    <x v="0"/>
    <d v="2023-07-20T00:00:00"/>
    <s v=""/>
    <s v=""/>
    <d v="2023-01-06T00:00:00"/>
    <s v="22/12/27_x000a_"/>
    <x v="32"/>
    <x v="42"/>
    <x v="62"/>
  </r>
  <r>
    <n v="2023"/>
    <s v="FW"/>
    <s v="UQAU"/>
    <s v="Sweat"/>
    <s v="Sweat pullover L/S hoodie"/>
    <s v="343F106A"/>
    <x v="3"/>
    <n v="5.7"/>
    <s v="Pub"/>
    <n v="84881487"/>
    <d v="2023-02-01T00:00:00"/>
    <n v="3160"/>
    <n v="18012"/>
    <x v="0"/>
    <d v="2023-07-20T00:00:00"/>
    <d v="2023-01-06T00:00:00"/>
    <s v=""/>
    <d v="2023-01-06T00:00:00"/>
    <s v="22/12/27_x000a_"/>
    <x v="32"/>
    <x v="42"/>
    <x v="62"/>
  </r>
  <r>
    <n v="2023"/>
    <s v="FW"/>
    <s v="UQEU"/>
    <s v="Sweat"/>
    <s v="Sweat pullover L/S hoodie"/>
    <s v="343F106A"/>
    <x v="3"/>
    <n v="5.7"/>
    <s v="Pub"/>
    <n v="85474546"/>
    <d v="2023-05-01T00:00:00"/>
    <n v="3304"/>
    <n v="18833"/>
    <x v="3"/>
    <d v="2023-06-29T00:00:00"/>
    <d v="2023-03-31T00:00:00"/>
    <s v=""/>
    <d v="2023-04-20T00:00:00"/>
    <s v="_x000a_"/>
    <x v="48"/>
    <x v="1"/>
    <x v="45"/>
  </r>
  <r>
    <n v="2023"/>
    <s v="FW"/>
    <s v="UQMY"/>
    <s v="Sweat"/>
    <s v="Sweat pullover L/S hoodie"/>
    <s v="343F106A"/>
    <x v="3"/>
    <n v="5.7"/>
    <s v="Pub"/>
    <n v="85249992"/>
    <d v="2023-05-01T00:00:00"/>
    <n v="2516"/>
    <n v="14341"/>
    <x v="0"/>
    <d v="2023-06-22T00:00:00"/>
    <d v="2023-01-17T00:00:00"/>
    <s v=""/>
    <d v="2023-01-24T00:00:00"/>
    <s v="_x000a_"/>
    <x v="36"/>
    <x v="1"/>
    <x v="63"/>
  </r>
  <r>
    <n v="2023"/>
    <s v="FW"/>
    <s v="UQEU"/>
    <s v="Sweat"/>
    <s v="Sweat pullover L/S hoodie"/>
    <s v="343F106A"/>
    <x v="3"/>
    <n v="5.7"/>
    <s v="Pub"/>
    <n v="84925383"/>
    <d v="2023-03-01T00:00:00"/>
    <n v="5100"/>
    <n v="29070"/>
    <x v="1"/>
    <d v="2023-07-13T00:00:00"/>
    <d v="2023-01-24T00:00:00"/>
    <s v="23/01/24"/>
    <d v="2023-02-21T00:00:00"/>
    <s v="22/12/27_x000a_"/>
    <x v="32"/>
    <x v="43"/>
    <x v="64"/>
  </r>
  <r>
    <n v="2023"/>
    <s v="FW"/>
    <s v="UQEU"/>
    <s v="Sweat"/>
    <s v="Sweat pullover L/S hoodie"/>
    <s v="343F106A"/>
    <x v="3"/>
    <n v="5.7"/>
    <s v="Pub"/>
    <n v="85275967"/>
    <d v="2023-04-01T00:00:00"/>
    <n v="6396"/>
    <n v="36457"/>
    <x v="1"/>
    <d v="2023-07-15T00:00:00"/>
    <d v="2023-01-24T00:00:00"/>
    <s v=""/>
    <d v="2023-01-25T00:00:00"/>
    <s v="_x000a_"/>
    <x v="0"/>
    <x v="38"/>
    <x v="65"/>
  </r>
  <r>
    <n v="2023"/>
    <s v="FW"/>
    <s v="FRPH"/>
    <s v="Sweat"/>
    <s v="Sweat pullover L/S hoodie"/>
    <s v="343F106A"/>
    <x v="3"/>
    <n v="5.7"/>
    <s v="Pub"/>
    <n v="85249944"/>
    <d v="2023-05-01T00:00:00"/>
    <n v="5040"/>
    <n v="28728"/>
    <x v="0"/>
    <d v="2023-07-13T00:00:00"/>
    <d v="2023-02-07T00:00:00"/>
    <s v=""/>
    <d v="2023-02-28T00:00:00"/>
    <s v="23/02/14_x000a_"/>
    <x v="0"/>
    <x v="38"/>
    <x v="66"/>
  </r>
  <r>
    <n v="2023"/>
    <s v="FW"/>
    <s v="UQIN"/>
    <s v="Sweat"/>
    <s v="Sweat pullover L/S hoodie"/>
    <s v="343F106B"/>
    <x v="3"/>
    <n v="5.7"/>
    <s v="Pub"/>
    <n v="85132082"/>
    <d v="2023-02-01T00:00:00"/>
    <n v="160"/>
    <n v="912"/>
    <x v="0"/>
    <d v="2023-06-15T00:00:00"/>
    <d v="2022-12-27T00:00:00"/>
    <s v=""/>
    <d v="2023-01-06T00:00:00"/>
    <s v="_x000a_"/>
    <x v="49"/>
    <x v="1"/>
    <x v="67"/>
  </r>
  <r>
    <n v="2023"/>
    <s v="FW"/>
    <s v="UQIN"/>
    <s v="Sweat"/>
    <s v="Sweat pullover L/S hoodie"/>
    <s v="343F106A"/>
    <x v="3"/>
    <n v="5.7"/>
    <s v="Pub"/>
    <n v="84881977"/>
    <d v="2023-02-01T00:00:00"/>
    <n v="1656"/>
    <n v="9439"/>
    <x v="0"/>
    <d v="2023-06-15T00:00:00"/>
    <d v="2022-12-20T00:00:00"/>
    <s v=""/>
    <d v="2023-01-06T00:00:00"/>
    <s v="22/12/27_x000a_"/>
    <x v="49"/>
    <x v="42"/>
    <x v="67"/>
  </r>
  <r>
    <n v="2023"/>
    <s v="FW"/>
    <s v="UQAU"/>
    <s v="Sweat"/>
    <s v="Sweat pullover L/S hoodie"/>
    <s v="343F106A"/>
    <x v="3"/>
    <n v="5.7"/>
    <s v="Pub"/>
    <n v="85182196"/>
    <d v="2023-03-01T00:00:00"/>
    <n v="5004"/>
    <n v="28523"/>
    <x v="1"/>
    <d v="2023-08-15T00:00:00"/>
    <d v="2023-01-10T00:00:00"/>
    <s v=""/>
    <d v="2023-01-10T00:00:00"/>
    <s v="_x000a_"/>
    <x v="50"/>
    <x v="36"/>
    <x v="68"/>
  </r>
  <r>
    <n v="2023"/>
    <s v="FW"/>
    <s v="UQEU"/>
    <s v="Sweat"/>
    <s v="Sweat pullover L/S hoodie"/>
    <s v="343F106A"/>
    <x v="3"/>
    <n v="5.7"/>
    <s v="Pub"/>
    <n v="85410996"/>
    <d v="2023-06-01T00:00:00"/>
    <n v="3984"/>
    <n v="22709"/>
    <x v="1"/>
    <d v="2023-08-10T00:00:00"/>
    <d v="2023-03-24T00:00:00"/>
    <s v="(23/04/11)"/>
    <d v="2023-04-20T00:00:00"/>
    <s v="(23/04/18)_x000a_"/>
    <x v="51"/>
    <x v="44"/>
    <x v="69"/>
  </r>
  <r>
    <n v="2023"/>
    <s v="FW"/>
    <s v="UQEU"/>
    <s v="Sweat"/>
    <s v="Sweat pullover L/S hoodie"/>
    <s v="343F106A"/>
    <x v="3"/>
    <n v="5.7"/>
    <s v="Pub"/>
    <n v="85489590"/>
    <d v="2023-05-01T00:00:00"/>
    <n v="6028"/>
    <n v="34360"/>
    <x v="3"/>
    <d v="2023-08-12T00:00:00"/>
    <d v="2023-03-30T00:00:00"/>
    <s v=""/>
    <d v="2023-04-18T00:00:00"/>
    <s v="_x000a_"/>
    <x v="48"/>
    <x v="45"/>
    <x v="70"/>
  </r>
  <r>
    <n v="2023"/>
    <s v="FW"/>
    <s v="UQIN"/>
    <s v="Sweat"/>
    <s v="Sweat pullover L/S hoodie"/>
    <s v="343F106A"/>
    <x v="3"/>
    <n v="5.7"/>
    <s v="Pub"/>
    <n v="85015816"/>
    <d v="2023-03-01T00:00:00"/>
    <n v="492"/>
    <n v="2804"/>
    <x v="0"/>
    <d v="2023-07-15T00:00:00"/>
    <d v="2023-01-24T00:00:00"/>
    <s v=""/>
    <d v="2023-01-24T00:00:00"/>
    <s v="(23/02/14)_x000a_"/>
    <x v="50"/>
    <x v="36"/>
    <x v="1"/>
  </r>
  <r>
    <n v="2023"/>
    <s v="FW"/>
    <s v="UQSG"/>
    <s v="Sweat"/>
    <s v="Sweat pullover L/S hoodie"/>
    <s v="343F106A"/>
    <x v="3"/>
    <n v="5.7"/>
    <s v="Pub"/>
    <n v="85249968"/>
    <d v="2023-08-01T00:00:00"/>
    <n v="248"/>
    <n v="1414"/>
    <x v="1"/>
    <d v="2023-08-12T00:00:00"/>
    <d v="2023-05-16T00:00:00"/>
    <s v="(23/03/21)"/>
    <d v="2023-03-21T00:00:00"/>
    <s v="23/03/21_x000a_"/>
    <x v="52"/>
    <x v="46"/>
    <x v="71"/>
  </r>
  <r>
    <n v="2023"/>
    <s v="FW"/>
    <s v="UQEU"/>
    <s v="Sweat"/>
    <s v="Sweat pullover L/S hoodie"/>
    <s v="343F106A"/>
    <x v="3"/>
    <n v="5.7"/>
    <s v="Pub"/>
    <n v="85527235"/>
    <d v="2023-07-01T00:00:00"/>
    <n v="1748"/>
    <n v="9964"/>
    <x v="3"/>
    <d v="2023-09-08T00:00:00"/>
    <d v="2023-06-06T00:00:00"/>
    <s v=""/>
    <d v="2023-07-06T00:00:00"/>
    <s v="(23/07/06)_x000a_"/>
    <x v="39"/>
    <x v="19"/>
    <x v="72"/>
  </r>
  <r>
    <n v="2023"/>
    <s v="FW"/>
    <s v="UQAU"/>
    <s v="Sweat"/>
    <s v="Sweat pullover L/S hoodie"/>
    <s v="343F106A"/>
    <x v="3"/>
    <n v="5.7"/>
    <s v="Pub"/>
    <n v="85264249"/>
    <d v="2023-07-01T00:00:00"/>
    <n v="3000"/>
    <n v="17100"/>
    <x v="1"/>
    <d v="2023-09-30T00:00:00"/>
    <d v="2023-04-25T00:00:00"/>
    <s v="(23/04/18)"/>
    <d v="2023-07-06T00:00:00"/>
    <s v="(23/07/04)_x000a_"/>
    <x v="38"/>
    <x v="19"/>
    <x v="72"/>
  </r>
  <r>
    <n v="2023"/>
    <s v="FW"/>
    <s v="FRPH"/>
    <s v="Sweat"/>
    <s v="Sweat pullover L/S hoodie"/>
    <s v="343F106A"/>
    <x v="3"/>
    <n v="5.7"/>
    <s v="Pub"/>
    <n v="85397135"/>
    <d v="2023-07-01T00:00:00"/>
    <n v="1052"/>
    <n v="5996"/>
    <x v="1"/>
    <d v="2023-09-12T00:00:00"/>
    <d v="2023-04-04T00:00:00"/>
    <s v="(23/03/21)"/>
    <d v="2023-05-23T00:00:00"/>
    <s v="_x000a_"/>
    <x v="53"/>
    <x v="47"/>
    <x v="51"/>
  </r>
  <r>
    <n v="2023"/>
    <s v="FW"/>
    <s v="UQIN"/>
    <s v="Sweat"/>
    <s v="Sweat pullover L/S hoodie"/>
    <s v="343F106A"/>
    <x v="3"/>
    <n v="5.7"/>
    <s v="Pub"/>
    <n v="85521222"/>
    <d v="2023-07-01T00:00:00"/>
    <n v="252"/>
    <n v="1436"/>
    <x v="2"/>
    <d v="2023-08-15T00:00:00"/>
    <d v="2023-05-12T00:00:00"/>
    <s v=""/>
    <d v="2023-07-14T00:00:00"/>
    <s v="23/07/14_x000a_"/>
    <x v="54"/>
    <x v="1"/>
    <x v="4"/>
  </r>
  <r>
    <n v="2023"/>
    <s v="FW"/>
    <s v="UQEU"/>
    <s v="Sweat"/>
    <s v="Sweat pullover L/S hoodie"/>
    <s v="343F106B"/>
    <x v="3"/>
    <n v="5.7"/>
    <s v="Pub"/>
    <n v="85527236"/>
    <d v="2023-08-01T00:00:00"/>
    <n v="1000"/>
    <n v="5700"/>
    <x v="3"/>
    <d v="2023-09-18T00:00:00"/>
    <d v="2023-06-01T00:00:00"/>
    <s v=""/>
    <d v="2023-07-13T00:00:00"/>
    <s v="(23/07/19)_x000a_"/>
    <x v="55"/>
    <x v="48"/>
    <x v="73"/>
  </r>
  <r>
    <n v="2023"/>
    <s v="FW"/>
    <s v="FRPH"/>
    <s v="Sweat"/>
    <s v="Sweat pullover L/S hoodie"/>
    <s v="343F106A"/>
    <x v="3"/>
    <n v="5.7"/>
    <s v="Pub"/>
    <n v="85397136"/>
    <d v="2023-08-01T00:00:00"/>
    <n v="1556"/>
    <n v="8869"/>
    <x v="1"/>
    <d v="2023-09-15T00:00:00"/>
    <d v="2023-04-25T00:00:00"/>
    <s v="(23/04/18)"/>
    <d v="2023-05-23T00:00:00"/>
    <s v="23/06/06_x000a_"/>
    <x v="53"/>
    <x v="18"/>
    <x v="73"/>
  </r>
  <r>
    <n v="2023"/>
    <s v="FW"/>
    <s v="UQEU"/>
    <s v="Sweat"/>
    <s v="Sweat pullover L/S hoodie"/>
    <s v="343F106A"/>
    <x v="3"/>
    <n v="5.7"/>
    <s v="Pub"/>
    <n v="84925385"/>
    <d v="2023-08-01T00:00:00"/>
    <n v="4000"/>
    <n v="22800"/>
    <x v="2"/>
    <d v="2023-09-30T00:00:00"/>
    <d v="2023-04-25T00:00:00"/>
    <s v="(23/05/09)"/>
    <d v="2023-07-27T00:00:00"/>
    <s v="(23/08/01)_x000a_"/>
    <x v="5"/>
    <x v="20"/>
    <x v="55"/>
  </r>
  <r>
    <n v="2023"/>
    <s v="FW"/>
    <s v="UQIN"/>
    <s v="Sweat"/>
    <s v="Sweat pullover L/S hoodie"/>
    <s v="343F106B"/>
    <x v="3"/>
    <n v="5.7"/>
    <s v="Pub"/>
    <n v="85187342"/>
    <d v="2023-08-01T00:00:00"/>
    <n v="200"/>
    <n v="1140"/>
    <x v="2"/>
    <d v="2023-08-29T00:00:00"/>
    <d v="2023-02-14T00:00:00"/>
    <s v=""/>
    <d v="2023-08-01T00:00:00"/>
    <s v="(23/08/01)_x000a_"/>
    <x v="5"/>
    <x v="20"/>
    <x v="20"/>
  </r>
  <r>
    <n v="2023"/>
    <s v="FW"/>
    <s v="UQIN"/>
    <s v="Sweat"/>
    <s v="Sweat pullover L/S hoodie"/>
    <s v="343F106A"/>
    <x v="3"/>
    <n v="5.7"/>
    <s v="Pub"/>
    <n v="85459413"/>
    <d v="2023-08-01T00:00:00"/>
    <n v="400"/>
    <n v="2280"/>
    <x v="4"/>
    <d v="2023-08-31T00:00:00"/>
    <d v="2023-04-25T00:00:00"/>
    <s v="(23/05/16)"/>
    <d v="2023-08-03T00:00:00"/>
    <s v="(23/08/01)_x000a_"/>
    <x v="5"/>
    <x v="20"/>
    <x v="74"/>
  </r>
  <r>
    <n v="2023"/>
    <s v="FW"/>
    <s v="UQEU"/>
    <s v="Sweat"/>
    <s v="Sweat pullover L/S hoodie"/>
    <s v="343F106B"/>
    <x v="3"/>
    <n v="5.7"/>
    <s v="Pub"/>
    <n v="85459153"/>
    <d v="2023-08-01T00:00:00"/>
    <n v="2200"/>
    <n v="12540"/>
    <x v="4"/>
    <d v="2023-10-06T00:00:00"/>
    <d v="2023-04-07T00:00:00"/>
    <s v=""/>
    <d v="2023-08-03T00:00:00"/>
    <s v="(23/08/03)_x000a_"/>
    <x v="19"/>
    <x v="21"/>
    <x v="22"/>
  </r>
  <r>
    <n v="2023"/>
    <s v="FW"/>
    <s v="UQEU"/>
    <s v="Sweat"/>
    <s v="Sweat pullover L/S hoodie"/>
    <s v="343F106A"/>
    <x v="3"/>
    <n v="5.7"/>
    <s v="Pub"/>
    <n v="85413597"/>
    <d v="2023-08-01T00:00:00"/>
    <n v="4000"/>
    <n v="22800"/>
    <x v="2"/>
    <d v="2023-10-06T00:00:00"/>
    <d v="2023-04-25T00:00:00"/>
    <s v=""/>
    <d v="2023-08-03T00:00:00"/>
    <s v="23/08/03_x000a_"/>
    <x v="19"/>
    <x v="26"/>
    <x v="22"/>
  </r>
  <r>
    <n v="2023"/>
    <s v="FW"/>
    <s v="UQAU"/>
    <s v="Sweat"/>
    <s v="Sweat pullover L/S hoodie"/>
    <s v="343F106B"/>
    <x v="3"/>
    <n v="5.7"/>
    <s v="Pub"/>
    <n v="85136962"/>
    <d v="2023-08-01T00:00:00"/>
    <n v="1500"/>
    <n v="8550"/>
    <x v="2"/>
    <d v="2023-10-30T00:00:00"/>
    <d v="2023-04-14T00:00:00"/>
    <s v="(23/05/09)"/>
    <d v="2023-08-03T00:00:00"/>
    <s v="(23/08/08)_x000a_"/>
    <x v="19"/>
    <x v="21"/>
    <x v="23"/>
  </r>
  <r>
    <n v="2023"/>
    <s v="FW"/>
    <s v="UQAU"/>
    <s v="Sweat"/>
    <s v="Sweat pullover L/S hoodie"/>
    <s v="343F106A"/>
    <x v="3"/>
    <n v="5.7"/>
    <s v="Pub"/>
    <n v="85432724"/>
    <d v="2023-09-01T00:00:00"/>
    <n v="2000"/>
    <n v="11400"/>
    <x v="2"/>
    <d v="2023-10-30T00:00:00"/>
    <d v="2023-06-02T00:00:00"/>
    <s v=""/>
    <s v=""/>
    <s v="(23/08/08)_x000a_"/>
    <x v="3"/>
    <x v="2"/>
    <x v="23"/>
  </r>
  <r>
    <n v="2023"/>
    <s v="FW"/>
    <s v="FRPH"/>
    <s v="Sweat"/>
    <s v="Sweat pullover L/S hoodie"/>
    <s v="343F106A"/>
    <x v="3"/>
    <n v="5.7"/>
    <s v="Pub"/>
    <n v="85545525"/>
    <d v="2023-09-01T00:00:00"/>
    <n v="1900"/>
    <n v="10830"/>
    <x v="2"/>
    <d v="2023-10-15T00:00:00"/>
    <d v="2023-06-13T00:00:00"/>
    <s v=""/>
    <d v="2023-08-14T00:00:00"/>
    <s v="(23/08/17)_x000a_"/>
    <x v="45"/>
    <x v="41"/>
    <x v="25"/>
  </r>
  <r>
    <n v="2023"/>
    <s v="FW"/>
    <s v="UQAU"/>
    <s v="Sweat"/>
    <s v="Sweat pullover L/S hoodie"/>
    <s v="343F106B"/>
    <x v="3"/>
    <n v="5.7"/>
    <s v="Pub"/>
    <n v="85653996"/>
    <d v="2023-09-01T00:00:00"/>
    <n v="2000"/>
    <n v="11400"/>
    <x v="2"/>
    <d v="2023-11-15T00:00:00"/>
    <d v="2023-06-13T00:00:00"/>
    <s v=""/>
    <d v="2023-08-18T00:00:00"/>
    <s v="(23/08/22)_x000a_"/>
    <x v="56"/>
    <x v="49"/>
    <x v="75"/>
  </r>
  <r>
    <n v="2023"/>
    <s v="FW"/>
    <s v="UQAU"/>
    <s v="Sweat"/>
    <s v="Sweat pullover L/S hoodie"/>
    <s v="343F106A"/>
    <x v="3"/>
    <n v="5.7"/>
    <s v="Pub"/>
    <n v="85654504"/>
    <d v="2023-09-01T00:00:00"/>
    <n v="800"/>
    <n v="4560"/>
    <x v="1"/>
    <d v="2023-11-20T00:00:00"/>
    <d v="2023-06-13T00:00:00"/>
    <s v=""/>
    <d v="2023-07-13T00:00:00"/>
    <s v="(23/08/29)_x000a_"/>
    <x v="57"/>
    <x v="9"/>
    <x v="76"/>
  </r>
  <r>
    <n v="2023"/>
    <s v="FW"/>
    <s v="UQIN"/>
    <s v="Sweat"/>
    <s v="Sweat pullover L/S hoodie"/>
    <s v="343F106A"/>
    <x v="3"/>
    <n v="5.7"/>
    <s v="Pub"/>
    <n v="85183278"/>
    <d v="2023-09-01T00:00:00"/>
    <n v="350"/>
    <n v="1995"/>
    <x v="2"/>
    <d v="2023-10-07T00:00:00"/>
    <d v="2023-06-13T00:00:00"/>
    <s v="(23/06/13)"/>
    <d v="2023-09-05T00:00:00"/>
    <s v="(23/09/07)_x000a_"/>
    <x v="21"/>
    <x v="25"/>
    <x v="31"/>
  </r>
  <r>
    <n v="2023"/>
    <s v="FW"/>
    <s v="FRPH"/>
    <s v="Sweat"/>
    <s v="Sweat pullover L/S hoodie"/>
    <s v="343F106A"/>
    <x v="3"/>
    <n v="5.7"/>
    <s v="Pub"/>
    <n v="85397137"/>
    <d v="2023-09-01T00:00:00"/>
    <n v="1300"/>
    <n v="7410"/>
    <x v="1"/>
    <d v="2023-11-16T00:00:00"/>
    <d v="2023-05-16T00:00:00"/>
    <s v="(23/05/30)"/>
    <d v="2023-07-18T00:00:00"/>
    <s v="(23/08/17)_x000a_"/>
    <x v="58"/>
    <x v="41"/>
    <x v="77"/>
  </r>
  <r>
    <n v="2023"/>
    <s v="FW"/>
    <s v="UQAU"/>
    <s v="Sweat"/>
    <s v="Sweat pullover L/S hoodie"/>
    <s v="343F106B"/>
    <x v="3"/>
    <n v="5.7"/>
    <s v="Pub"/>
    <n v="85653995"/>
    <d v="2023-10-01T00:00:00"/>
    <n v="2000"/>
    <n v="11400"/>
    <x v="2"/>
    <d v="2023-12-18T00:00:00"/>
    <d v="2023-06-30T00:00:00"/>
    <s v=""/>
    <d v="2023-09-22T00:00:00"/>
    <s v="(23/09/26)_x000a_"/>
    <x v="59"/>
    <x v="29"/>
    <x v="78"/>
  </r>
  <r>
    <n v="2023"/>
    <s v="FW"/>
    <s v="UQAU"/>
    <s v="Sweat"/>
    <s v="Sweat full zip L/S hoodie"/>
    <s v="343F105B"/>
    <x v="4"/>
    <n v="5.3"/>
    <s v="Pub"/>
    <n v="85113350"/>
    <d v="2023-02-01T00:00:00"/>
    <n v="2000"/>
    <n v="10600"/>
    <x v="0"/>
    <d v="2023-06-15T00:00:00"/>
    <d v="2022-12-27T00:00:00"/>
    <s v=""/>
    <d v="2023-01-06T00:00:00"/>
    <s v="_x000a_"/>
    <x v="49"/>
    <x v="1"/>
    <x v="42"/>
  </r>
  <r>
    <n v="2023"/>
    <s v="FW"/>
    <s v="UQAU"/>
    <s v="Sweat"/>
    <s v="Sweat full zip L/S hoodie"/>
    <s v="343F105A"/>
    <x v="4"/>
    <n v="5.3"/>
    <s v="Pub"/>
    <n v="85165333"/>
    <d v="2023-02-01T00:00:00"/>
    <n v="5028"/>
    <n v="26648"/>
    <x v="0"/>
    <d v="2023-06-15T00:00:00"/>
    <s v=""/>
    <s v=""/>
    <d v="2023-01-06T00:00:00"/>
    <s v="_x000a_"/>
    <x v="49"/>
    <x v="1"/>
    <x v="42"/>
  </r>
  <r>
    <n v="2023"/>
    <s v="FW"/>
    <s v="UQCD"/>
    <s v="Sweat"/>
    <s v="Sweat full zip L/S hoodie"/>
    <s v="343F105A"/>
    <x v="4"/>
    <n v="5.3"/>
    <s v="Pub"/>
    <n v="85249986"/>
    <d v="2023-05-01T00:00:00"/>
    <n v="1496"/>
    <n v="7929"/>
    <x v="1"/>
    <d v="2023-07-15T00:00:00"/>
    <s v=""/>
    <s v=""/>
    <d v="2023-01-24T00:00:00"/>
    <s v="_x000a_"/>
    <x v="36"/>
    <x v="38"/>
    <x v="79"/>
  </r>
  <r>
    <n v="2023"/>
    <s v="FW"/>
    <s v="UQEU"/>
    <s v="Sweat"/>
    <s v="Sweat full zip L/S hoodie"/>
    <s v="343F105B"/>
    <x v="4"/>
    <n v="5.3"/>
    <s v="Pub"/>
    <n v="85152143"/>
    <d v="2023-02-01T00:00:00"/>
    <n v="432"/>
    <n v="2290"/>
    <x v="0"/>
    <d v="2023-06-15T00:00:00"/>
    <d v="2022-12-20T00:00:00"/>
    <s v=""/>
    <d v="2022-12-20T00:00:00"/>
    <s v="_x000a_"/>
    <x v="60"/>
    <x v="1"/>
    <x v="43"/>
  </r>
  <r>
    <n v="2023"/>
    <s v="FW"/>
    <s v="UQEU"/>
    <s v="Sweat"/>
    <s v="Sweat full zip L/S hoodie"/>
    <s v="343F105A"/>
    <x v="4"/>
    <n v="5.3"/>
    <s v="Pub"/>
    <n v="84881361"/>
    <d v="2023-02-01T00:00:00"/>
    <n v="2004"/>
    <n v="10621"/>
    <x v="0"/>
    <d v="2023-06-15T00:00:00"/>
    <s v=""/>
    <s v=""/>
    <d v="2022-11-22T00:00:00"/>
    <s v="_x000a_"/>
    <x v="31"/>
    <x v="1"/>
    <x v="43"/>
  </r>
  <r>
    <n v="2023"/>
    <s v="FW"/>
    <s v="UQEU"/>
    <s v="Sweat"/>
    <s v="Sweat full zip L/S hoodie"/>
    <s v="343F105A"/>
    <x v="4"/>
    <n v="5.3"/>
    <s v="Pub"/>
    <n v="85152144"/>
    <d v="2023-03-01T00:00:00"/>
    <n v="3204"/>
    <n v="16981"/>
    <x v="0"/>
    <d v="2023-06-15T00:00:00"/>
    <d v="2022-12-20T00:00:00"/>
    <s v=""/>
    <d v="2022-12-20T00:00:00"/>
    <s v="_x000a_"/>
    <x v="60"/>
    <x v="1"/>
    <x v="43"/>
  </r>
  <r>
    <n v="2023"/>
    <s v="FW"/>
    <s v="UQEU"/>
    <s v="Sweat"/>
    <s v="Sweat full zip L/S hoodie"/>
    <s v="343F105B"/>
    <x v="4"/>
    <n v="5.3"/>
    <s v="Pub"/>
    <n v="85136967"/>
    <d v="2023-03-01T00:00:00"/>
    <n v="2000"/>
    <n v="10600"/>
    <x v="1"/>
    <d v="2023-07-15T00:00:00"/>
    <d v="2023-01-10T00:00:00"/>
    <s v=""/>
    <s v=""/>
    <s v="_x000a_"/>
    <x v="3"/>
    <x v="1"/>
    <x v="65"/>
  </r>
  <r>
    <n v="2023"/>
    <s v="FW"/>
    <s v="UQIN"/>
    <s v="Sweat"/>
    <s v="Sweat full zip L/S hoodie"/>
    <s v="343F105B"/>
    <x v="4"/>
    <n v="5.3"/>
    <s v="Pub"/>
    <n v="85298231"/>
    <d v="2023-04-01T00:00:00"/>
    <n v="228"/>
    <n v="1208"/>
    <x v="1"/>
    <d v="2023-06-15T00:00:00"/>
    <s v=""/>
    <s v=""/>
    <s v=""/>
    <s v="_x000a_"/>
    <x v="61"/>
    <x v="1"/>
    <x v="67"/>
  </r>
  <r>
    <n v="2023"/>
    <s v="FW"/>
    <s v="UQIN"/>
    <s v="Sweat"/>
    <s v="Sweat full zip L/S hoodie"/>
    <s v="343F105B"/>
    <x v="4"/>
    <n v="5.3"/>
    <s v="Pub"/>
    <n v="85136970"/>
    <d v="2023-04-01T00:00:00"/>
    <n v="380"/>
    <n v="2014"/>
    <x v="0"/>
    <d v="2023-06-15T00:00:00"/>
    <d v="2022-12-27T00:00:00"/>
    <s v=""/>
    <d v="2023-01-20T00:00:00"/>
    <s v="_x000a_"/>
    <x v="0"/>
    <x v="0"/>
    <x v="67"/>
  </r>
  <r>
    <n v="2023"/>
    <s v="FW"/>
    <s v="UQIN"/>
    <s v="Sweat"/>
    <s v="Sweat full zip L/S hoodie"/>
    <s v="343F105A"/>
    <x v="4"/>
    <n v="5.3"/>
    <s v="Pub"/>
    <n v="84882274"/>
    <d v="2023-03-01T00:00:00"/>
    <n v="1460"/>
    <n v="7738"/>
    <x v="0"/>
    <d v="2023-06-15T00:00:00"/>
    <s v=""/>
    <s v=""/>
    <d v="2023-01-10T00:00:00"/>
    <s v="22/12/27_x000a_"/>
    <x v="30"/>
    <x v="35"/>
    <x v="67"/>
  </r>
  <r>
    <n v="2023"/>
    <s v="FW"/>
    <s v="UQTH"/>
    <s v="Sweat"/>
    <s v="Sweat full zip L/S hoodie"/>
    <s v="343F105A"/>
    <x v="4"/>
    <n v="5.3"/>
    <s v="Pub"/>
    <n v="85249982"/>
    <d v="2023-05-01T00:00:00"/>
    <n v="1936"/>
    <n v="10261"/>
    <x v="0"/>
    <d v="2023-07-15T00:00:00"/>
    <d v="2023-01-13T00:00:00"/>
    <s v=""/>
    <d v="2023-01-24T00:00:00"/>
    <s v="(23/02/14)_x000a_"/>
    <x v="36"/>
    <x v="38"/>
    <x v="80"/>
  </r>
  <r>
    <n v="2023"/>
    <s v="FW"/>
    <s v="UQAU"/>
    <s v="Sweat"/>
    <s v="Sweat full zip L/S hoodie"/>
    <s v="343F105B"/>
    <x v="4"/>
    <n v="5.3"/>
    <s v="Pub"/>
    <n v="85187365"/>
    <d v="2023-04-01T00:00:00"/>
    <n v="984"/>
    <n v="5215"/>
    <x v="1"/>
    <d v="2023-08-26T00:00:00"/>
    <d v="2023-01-06T00:00:00"/>
    <s v=""/>
    <d v="2023-01-06T00:00:00"/>
    <s v="(23/02/14)_x000a_"/>
    <x v="36"/>
    <x v="38"/>
    <x v="81"/>
  </r>
  <r>
    <n v="2023"/>
    <s v="FW"/>
    <s v="UQSG"/>
    <s v="Sweat"/>
    <s v="Sweat full zip L/S hoodie"/>
    <s v="343F105A"/>
    <x v="4"/>
    <n v="5.3"/>
    <s v="Pub"/>
    <n v="85308260"/>
    <d v="2023-06-01T00:00:00"/>
    <n v="792"/>
    <n v="4198"/>
    <x v="1"/>
    <d v="2023-07-15T00:00:00"/>
    <d v="2023-02-28T00:00:00"/>
    <s v="23/02/28"/>
    <d v="2023-03-07T00:00:00"/>
    <s v="23/03/07_x000a_"/>
    <x v="41"/>
    <x v="33"/>
    <x v="0"/>
  </r>
  <r>
    <n v="2023"/>
    <s v="FW"/>
    <s v="UQCD"/>
    <s v="Sweat"/>
    <s v="Sweat full zip L/S hoodie"/>
    <s v="343F105A"/>
    <x v="4"/>
    <n v="5.3"/>
    <s v="Pub"/>
    <n v="85249988"/>
    <d v="2023-07-01T00:00:00"/>
    <n v="972"/>
    <n v="5152"/>
    <x v="2"/>
    <d v="2023-09-30T00:00:00"/>
    <d v="2023-04-21T00:00:00"/>
    <s v=""/>
    <d v="2023-06-08T00:00:00"/>
    <s v="(23/06/22)_x000a_"/>
    <x v="16"/>
    <x v="39"/>
    <x v="70"/>
  </r>
  <r>
    <n v="2023"/>
    <s v="FW"/>
    <s v="UQEU"/>
    <s v="Sweat"/>
    <s v="Sweat full zip L/S hoodie"/>
    <s v="343F105A"/>
    <x v="4"/>
    <n v="5.3"/>
    <s v="Pub"/>
    <n v="85136963"/>
    <d v="2023-04-01T00:00:00"/>
    <n v="1524"/>
    <n v="8077"/>
    <x v="1"/>
    <d v="2023-08-15T00:00:00"/>
    <d v="2023-01-10T00:00:00"/>
    <s v=""/>
    <d v="2023-04-11T00:00:00"/>
    <s v="_x000a_"/>
    <x v="2"/>
    <x v="1"/>
    <x v="47"/>
  </r>
  <r>
    <n v="2023"/>
    <s v="FW"/>
    <s v="FRPH"/>
    <s v="Sweat"/>
    <s v="Sweat full zip L/S hoodie"/>
    <s v="343F105A"/>
    <x v="4"/>
    <n v="5.3"/>
    <s v="Pub"/>
    <n v="85249946"/>
    <d v="2023-05-01T00:00:00"/>
    <n v="2988"/>
    <n v="15836"/>
    <x v="1"/>
    <d v="2023-08-15T00:00:00"/>
    <d v="2023-02-28T00:00:00"/>
    <s v="23/03/07"/>
    <d v="2023-03-07T00:00:00"/>
    <s v="23/03/07_x000a_"/>
    <x v="2"/>
    <x v="50"/>
    <x v="82"/>
  </r>
  <r>
    <n v="2023"/>
    <s v="FW"/>
    <s v="UQEU"/>
    <s v="Sweat"/>
    <s v="Sweat full zip L/S hoodie"/>
    <s v="343F105A"/>
    <x v="4"/>
    <n v="5.3"/>
    <s v="Pub"/>
    <n v="85473718"/>
    <d v="2023-07-01T00:00:00"/>
    <n v="8312"/>
    <n v="44054"/>
    <x v="2"/>
    <d v="2023-08-24T00:00:00"/>
    <d v="2023-04-14T00:00:00"/>
    <s v=""/>
    <d v="2023-06-20T00:00:00"/>
    <s v="23/06/20_x000a_"/>
    <x v="16"/>
    <x v="51"/>
    <x v="83"/>
  </r>
  <r>
    <n v="2023"/>
    <s v="FW"/>
    <s v="UQCD"/>
    <s v="Sweat"/>
    <s v="Sweat full zip L/S hoodie"/>
    <s v="343F105A"/>
    <x v="4"/>
    <n v="5.3"/>
    <s v="Pub"/>
    <n v="85249987"/>
    <d v="2023-06-01T00:00:00"/>
    <n v="1012"/>
    <n v="5364"/>
    <x v="1"/>
    <d v="2023-10-22T00:00:00"/>
    <d v="2023-04-18T00:00:00"/>
    <s v="(23/04/18)"/>
    <d v="2023-05-02T00:00:00"/>
    <s v="23/04/18_x000a_"/>
    <x v="62"/>
    <x v="52"/>
    <x v="84"/>
  </r>
  <r>
    <n v="2023"/>
    <s v="FW"/>
    <s v="UQAU"/>
    <s v="Sweat"/>
    <s v="Sweat full zip L/S hoodie"/>
    <s v="343F105A"/>
    <x v="4"/>
    <n v="5.3"/>
    <s v="Pub"/>
    <n v="84881758"/>
    <d v="2023-07-01T00:00:00"/>
    <n v="996"/>
    <n v="5279"/>
    <x v="1"/>
    <d v="2023-09-27T00:00:00"/>
    <d v="2022-12-27T00:00:00"/>
    <s v="23/03/07"/>
    <d v="2023-05-16T00:00:00"/>
    <s v="23/05/16_x000a_"/>
    <x v="63"/>
    <x v="53"/>
    <x v="3"/>
  </r>
  <r>
    <n v="2023"/>
    <s v="FW"/>
    <s v="UQEU"/>
    <s v="Sweat"/>
    <s v="Sweat full zip L/S hoodie"/>
    <s v="343F105A"/>
    <x v="4"/>
    <n v="5.3"/>
    <s v="Pub"/>
    <n v="85487855"/>
    <d v="2023-07-01T00:00:00"/>
    <n v="2500"/>
    <n v="13250"/>
    <x v="2"/>
    <d v="2023-09-15T00:00:00"/>
    <d v="2023-04-25T00:00:00"/>
    <s v=""/>
    <d v="2023-07-13T00:00:00"/>
    <s v="23/07/13_x000a_"/>
    <x v="55"/>
    <x v="26"/>
    <x v="51"/>
  </r>
  <r>
    <n v="2023"/>
    <s v="FW"/>
    <s v="UQAU"/>
    <s v="Sweat"/>
    <s v="Sweat full zip L/S hoodie"/>
    <s v="343F105A"/>
    <x v="4"/>
    <n v="5.3"/>
    <s v="Pub"/>
    <n v="85440142"/>
    <d v="2023-08-01T00:00:00"/>
    <n v="990"/>
    <n v="5247"/>
    <x v="1"/>
    <d v="2023-10-13T00:00:00"/>
    <d v="2023-05-19T00:00:00"/>
    <s v=""/>
    <d v="2023-07-20T00:00:00"/>
    <s v="(23/07/18)_x000a_"/>
    <x v="17"/>
    <x v="22"/>
    <x v="52"/>
  </r>
  <r>
    <n v="2023"/>
    <s v="FW"/>
    <s v="UQAU"/>
    <s v="Sweat"/>
    <s v="Sweat full zip L/S hoodie"/>
    <s v="343F105A"/>
    <x v="4"/>
    <n v="5.3"/>
    <s v="Pub"/>
    <n v="85224368"/>
    <d v="2023-08-01T00:00:00"/>
    <n v="1800"/>
    <n v="9540"/>
    <x v="1"/>
    <d v="2023-10-13T00:00:00"/>
    <d v="2023-05-19T00:00:00"/>
    <s v="23/05/19"/>
    <d v="2023-07-18T00:00:00"/>
    <s v="(23/06/20)_x000a_"/>
    <x v="17"/>
    <x v="51"/>
    <x v="52"/>
  </r>
  <r>
    <n v="2023"/>
    <s v="FW"/>
    <s v="UQAU"/>
    <s v="Sweat"/>
    <s v="Sweat full zip L/S hoodie"/>
    <s v="343F105A"/>
    <x v="4"/>
    <n v="5.3"/>
    <s v="Pub"/>
    <n v="85136965"/>
    <d v="2023-08-01T00:00:00"/>
    <n v="1200"/>
    <n v="6360"/>
    <x v="1"/>
    <d v="2023-10-15T00:00:00"/>
    <d v="2023-04-25T00:00:00"/>
    <s v="(23/05/02)"/>
    <d v="2023-07-20T00:00:00"/>
    <s v="(23/07/25)_x000a_"/>
    <x v="39"/>
    <x v="22"/>
    <x v="53"/>
  </r>
  <r>
    <n v="2023"/>
    <s v="FW"/>
    <s v="UQEU"/>
    <s v="Sweat"/>
    <s v="Sweat full zip L/S hoodie"/>
    <s v="343F105A"/>
    <x v="4"/>
    <n v="5.3"/>
    <s v="Pub"/>
    <n v="85500530"/>
    <d v="2023-08-01T00:00:00"/>
    <n v="2000"/>
    <n v="10600"/>
    <x v="4"/>
    <d v="2023-09-30T00:00:00"/>
    <d v="2023-04-25T00:00:00"/>
    <s v="(23/05/09)"/>
    <d v="2023-07-27T00:00:00"/>
    <s v="(23/08/01)_x000a_"/>
    <x v="5"/>
    <x v="20"/>
    <x v="55"/>
  </r>
  <r>
    <n v="2023"/>
    <s v="FW"/>
    <s v="UQEU"/>
    <s v="Sweat"/>
    <s v="Sweat full zip L/S hoodie"/>
    <s v="343F105B"/>
    <x v="4"/>
    <n v="5.3"/>
    <s v="Pub"/>
    <n v="85136968"/>
    <d v="2023-08-01T00:00:00"/>
    <n v="4000"/>
    <n v="21200"/>
    <x v="2"/>
    <d v="2023-09-30T00:00:00"/>
    <d v="2023-04-25T00:00:00"/>
    <s v="(23/05/02)"/>
    <d v="2023-07-27T00:00:00"/>
    <s v="(23/08/01)_x000a_"/>
    <x v="5"/>
    <x v="20"/>
    <x v="55"/>
  </r>
  <r>
    <n v="2023"/>
    <s v="FW"/>
    <s v="UQSG"/>
    <s v="Sweat"/>
    <s v="Sweat full zip L/S hoodie"/>
    <s v="343F105A"/>
    <x v="4"/>
    <n v="5.3"/>
    <s v="Pub"/>
    <n v="85461062"/>
    <d v="2023-08-01T00:00:00"/>
    <n v="1500"/>
    <n v="7950"/>
    <x v="2"/>
    <d v="2023-09-19T00:00:00"/>
    <d v="2023-04-25T00:00:00"/>
    <s v="(23/04/18)"/>
    <d v="2023-08-10T00:00:00"/>
    <s v="(23/08/08)_x000a_"/>
    <x v="19"/>
    <x v="21"/>
    <x v="56"/>
  </r>
  <r>
    <n v="2023"/>
    <s v="FW"/>
    <s v="UQAU"/>
    <s v="Sweat"/>
    <s v="Sweat full zip L/S hoodie"/>
    <s v="343F105A"/>
    <x v="4"/>
    <n v="5.3"/>
    <s v="Pub"/>
    <n v="85545522"/>
    <d v="2023-08-01T00:00:00"/>
    <n v="2300"/>
    <n v="12190"/>
    <x v="1"/>
    <d v="2023-11-01T00:00:00"/>
    <d v="2023-05-26T00:00:00"/>
    <s v=""/>
    <d v="2023-07-27T00:00:00"/>
    <s v="(23/08/08)_x000a_"/>
    <x v="39"/>
    <x v="2"/>
    <x v="56"/>
  </r>
  <r>
    <n v="2023"/>
    <s v="FW"/>
    <s v="UQTH"/>
    <s v="Sweat"/>
    <s v="Sweat full zip L/S hoodie"/>
    <s v="343F105A"/>
    <x v="4"/>
    <n v="5.3"/>
    <s v="Pub"/>
    <n v="85413599"/>
    <d v="2023-08-01T00:00:00"/>
    <n v="1200"/>
    <n v="6360"/>
    <x v="2"/>
    <d v="2023-10-07T00:00:00"/>
    <d v="2023-04-25T00:00:00"/>
    <s v="(23/05/16)"/>
    <d v="2023-08-10T00:00:00"/>
    <s v="(23/08/10)_x000a_"/>
    <x v="64"/>
    <x v="4"/>
    <x v="85"/>
  </r>
  <r>
    <n v="2023"/>
    <s v="FW"/>
    <s v="FRPH"/>
    <s v="Sweat"/>
    <s v="Sweat full zip L/S hoodie"/>
    <s v="343F105A"/>
    <x v="4"/>
    <n v="5.3"/>
    <s v="Pub"/>
    <n v="85413601"/>
    <d v="2023-09-01T00:00:00"/>
    <n v="4800"/>
    <n v="25440"/>
    <x v="2"/>
    <d v="2023-10-13T00:00:00"/>
    <d v="2023-05-02T00:00:00"/>
    <s v="(23/05/30)"/>
    <d v="2023-08-10T00:00:00"/>
    <s v="(23/08/17)_x000a_"/>
    <x v="22"/>
    <x v="41"/>
    <x v="24"/>
  </r>
  <r>
    <n v="2023"/>
    <s v="FW"/>
    <s v="UQIN"/>
    <s v="Sweat"/>
    <s v="Sweat full zip L/S hoodie"/>
    <s v="343F105A"/>
    <x v="4"/>
    <n v="5.3"/>
    <s v="Pub"/>
    <n v="85370527"/>
    <d v="2023-08-01T00:00:00"/>
    <n v="500"/>
    <n v="2650"/>
    <x v="2"/>
    <d v="2023-09-15T00:00:00"/>
    <d v="2023-05-02T00:00:00"/>
    <s v="(23/05/30)"/>
    <d v="2023-08-14T00:00:00"/>
    <s v="(23/08/17)_x000a_"/>
    <x v="45"/>
    <x v="41"/>
    <x v="25"/>
  </r>
  <r>
    <n v="2023"/>
    <s v="FW"/>
    <s v="UQTH"/>
    <s v="Core T L/S"/>
    <s v="Rugger L/S polo shirt"/>
    <s v="343F062A"/>
    <x v="5"/>
    <n v="4.3"/>
    <s v="Pub"/>
    <n v="84903988"/>
    <d v="2023-03-01T00:00:00"/>
    <n v="8520"/>
    <n v="36636"/>
    <x v="0"/>
    <d v="2023-06-15T00:00:00"/>
    <s v=""/>
    <s v=""/>
    <d v="2023-01-06T00:00:00"/>
    <s v="_x000a_"/>
    <x v="65"/>
    <x v="54"/>
    <x v="86"/>
  </r>
  <r>
    <n v="2023"/>
    <s v="FW"/>
    <s v="FRPH"/>
    <s v="Core T L/S"/>
    <s v="Rugger L/S polo shirt"/>
    <s v="343F062A"/>
    <x v="5"/>
    <n v="4.3"/>
    <s v="Pub"/>
    <n v="85091503"/>
    <d v="2023-03-01T00:00:00"/>
    <n v="11160"/>
    <n v="47988"/>
    <x v="0"/>
    <d v="2023-06-29T00:00:00"/>
    <d v="2022-12-20T00:00:00"/>
    <s v=""/>
    <d v="2022-12-27T00:00:00"/>
    <s v="_x000a_"/>
    <x v="65"/>
    <x v="54"/>
    <x v="87"/>
  </r>
  <r>
    <n v="2023"/>
    <s v="FW"/>
    <s v="UQSG"/>
    <s v="Core T L/S"/>
    <s v="Rugger L/S polo shirt"/>
    <s v="343F062A"/>
    <x v="5"/>
    <n v="4.3"/>
    <s v="Pub"/>
    <n v="84904010"/>
    <d v="2023-03-01T00:00:00"/>
    <n v="3904"/>
    <n v="16787"/>
    <x v="0"/>
    <d v="2023-06-15T00:00:00"/>
    <d v="2022-12-20T00:00:00"/>
    <s v=""/>
    <d v="2022-12-27T00:00:00"/>
    <s v="_x000a_"/>
    <x v="65"/>
    <x v="54"/>
    <x v="88"/>
  </r>
  <r>
    <n v="2023"/>
    <s v="FW"/>
    <s v="UQMY"/>
    <s v="Core T L/S"/>
    <s v="Rugger L/S polo shirt"/>
    <s v="343F062A"/>
    <x v="5"/>
    <n v="4.3"/>
    <s v="Pub"/>
    <n v="85136954"/>
    <d v="2023-03-01T00:00:00"/>
    <n v="4040"/>
    <n v="17372"/>
    <x v="0"/>
    <d v="2023-06-26T00:00:00"/>
    <s v=""/>
    <s v=""/>
    <d v="2022-12-27T00:00:00"/>
    <s v="_x000a_"/>
    <x v="66"/>
    <x v="54"/>
    <x v="65"/>
  </r>
  <r>
    <n v="2023"/>
    <s v="FW"/>
    <s v="UQIN"/>
    <s v="Core T L/S"/>
    <s v="Rugger L/S polo shirt"/>
    <s v="343F062A"/>
    <x v="5"/>
    <n v="4.3"/>
    <s v="Pub"/>
    <n v="85224366"/>
    <d v="2023-03-01T00:00:00"/>
    <n v="2048"/>
    <n v="8806"/>
    <x v="0"/>
    <d v="2023-06-15T00:00:00"/>
    <s v=""/>
    <s v=""/>
    <d v="2023-01-10T00:00:00"/>
    <s v="_x000a_"/>
    <x v="66"/>
    <x v="1"/>
    <x v="67"/>
  </r>
  <r>
    <n v="2023"/>
    <s v="FW"/>
    <s v="UQMY"/>
    <s v="Core T L/S"/>
    <s v="Rugger L/S polo shirt"/>
    <s v="343F062A"/>
    <x v="5"/>
    <n v="4.3"/>
    <s v="Pub"/>
    <n v="85136955"/>
    <d v="2023-04-01T00:00:00"/>
    <n v="1808"/>
    <n v="7774"/>
    <x v="1"/>
    <d v="2023-07-15T00:00:00"/>
    <d v="2023-01-06T00:00:00"/>
    <s v=""/>
    <d v="2023-01-06T00:00:00"/>
    <s v="(23/01/03)_x000a_"/>
    <x v="66"/>
    <x v="54"/>
    <x v="18"/>
  </r>
  <r>
    <n v="2023"/>
    <s v="FW"/>
    <s v="FRPH"/>
    <s v="Core T L/S"/>
    <s v="Rugger L/S polo shirt"/>
    <s v="343F062A"/>
    <x v="5"/>
    <n v="4.3"/>
    <s v="Pub"/>
    <n v="85174511"/>
    <d v="2023-04-01T00:00:00"/>
    <n v="1512"/>
    <n v="6502"/>
    <x v="1"/>
    <d v="2023-08-29T00:00:00"/>
    <d v="2023-01-10T00:00:00"/>
    <s v=""/>
    <d v="2023-01-31T00:00:00"/>
    <s v="23/01/31_x000a_"/>
    <x v="67"/>
    <x v="34"/>
    <x v="89"/>
  </r>
  <r>
    <n v="2023"/>
    <s v="FW"/>
    <s v="UQSG"/>
    <s v="Core T L/S"/>
    <s v="Rugger L/S polo shirt"/>
    <s v="343F062A"/>
    <x v="5"/>
    <n v="4.3"/>
    <s v="Pub"/>
    <n v="85514727"/>
    <d v="2023-07-01T00:00:00"/>
    <n v="992"/>
    <n v="4266"/>
    <x v="1"/>
    <d v="2023-09-04T00:00:00"/>
    <d v="2023-05-16T00:00:00"/>
    <s v=""/>
    <d v="2023-05-16T00:00:00"/>
    <s v="_x000a_"/>
    <x v="44"/>
    <x v="1"/>
    <x v="90"/>
  </r>
  <r>
    <n v="2023"/>
    <s v="FW"/>
    <s v="UQSG"/>
    <s v="Core T L/S"/>
    <s v="Rugger L/S polo shirt"/>
    <s v="343F062A"/>
    <x v="5"/>
    <n v="4.3"/>
    <s v="Pub"/>
    <n v="85187351"/>
    <d v="2023-07-01T00:00:00"/>
    <n v="1504"/>
    <n v="6467"/>
    <x v="1"/>
    <d v="2023-09-04T00:00:00"/>
    <d v="2023-03-23T00:00:00"/>
    <s v="23/03/23"/>
    <d v="2023-04-25T00:00:00"/>
    <s v="(23/05/30)_x000a_"/>
    <x v="44"/>
    <x v="22"/>
    <x v="90"/>
  </r>
  <r>
    <n v="2023"/>
    <s v="FW"/>
    <s v="UQMY"/>
    <s v="Core T L/S"/>
    <s v="Rugger L/S polo shirt"/>
    <s v="343F062A"/>
    <x v="5"/>
    <n v="4.3"/>
    <s v="Pub"/>
    <n v="85136956"/>
    <d v="2023-08-01T00:00:00"/>
    <n v="2150"/>
    <n v="9245"/>
    <x v="2"/>
    <d v="2023-09-30T00:00:00"/>
    <d v="2023-04-14T00:00:00"/>
    <s v="(23/05/30)"/>
    <d v="2023-07-25T00:00:00"/>
    <s v="(23/07/25)_x000a_"/>
    <x v="45"/>
    <x v="55"/>
    <x v="26"/>
  </r>
  <r>
    <n v="2023"/>
    <s v="FW"/>
    <s v="UQSG"/>
    <s v="Core T L/S"/>
    <s v="Rugger L/S polo shirt"/>
    <s v="343F062A"/>
    <x v="5"/>
    <n v="4.3"/>
    <s v="Pub"/>
    <n v="85502584"/>
    <d v="2023-10-01T00:00:00"/>
    <n v="1020"/>
    <n v="4386"/>
    <x v="1"/>
    <d v="2023-11-14T00:00:00"/>
    <d v="2023-04-25T00:00:00"/>
    <s v="23/04/25"/>
    <d v="2023-07-25T00:00:00"/>
    <s v="23/07/27_x000a_"/>
    <x v="21"/>
    <x v="56"/>
    <x v="91"/>
  </r>
  <r>
    <n v="2023"/>
    <s v="FW"/>
    <s v="UQTH"/>
    <s v="Core T L/S"/>
    <s v="Rugger L/S polo shirt"/>
    <s v="343F114A"/>
    <x v="6"/>
    <n v="4.3"/>
    <s v="Pub"/>
    <n v="84904336"/>
    <d v="2023-03-01T00:00:00"/>
    <n v="6720"/>
    <n v="28896"/>
    <x v="0"/>
    <d v="2023-06-15T00:00:00"/>
    <s v=""/>
    <s v=""/>
    <d v="2023-01-06T00:00:00"/>
    <s v="_x000a_"/>
    <x v="65"/>
    <x v="54"/>
    <x v="86"/>
  </r>
  <r>
    <n v="2023"/>
    <s v="FW"/>
    <s v="FRPH"/>
    <s v="Core T L/S"/>
    <s v="Rugger L/S polo shirt"/>
    <s v="343F114A"/>
    <x v="6"/>
    <n v="4.3"/>
    <s v="Pub"/>
    <n v="85092077"/>
    <d v="2023-03-01T00:00:00"/>
    <n v="11352"/>
    <n v="48814"/>
    <x v="0"/>
    <d v="2023-06-29T00:00:00"/>
    <d v="2022-12-20T00:00:00"/>
    <s v=""/>
    <d v="2022-12-27T00:00:00"/>
    <s v="_x000a_"/>
    <x v="65"/>
    <x v="54"/>
    <x v="87"/>
  </r>
  <r>
    <n v="2023"/>
    <s v="FW"/>
    <s v="UQSG"/>
    <s v="Core T L/S"/>
    <s v="Rugger L/S polo shirt"/>
    <s v="343F114A"/>
    <x v="6"/>
    <n v="4.3"/>
    <s v="Pub"/>
    <n v="84904316"/>
    <d v="2023-03-01T00:00:00"/>
    <n v="3536"/>
    <n v="15205"/>
    <x v="0"/>
    <d v="2023-06-15T00:00:00"/>
    <d v="2022-12-20T00:00:00"/>
    <s v=""/>
    <d v="2022-12-27T00:00:00"/>
    <s v="_x000a_"/>
    <x v="65"/>
    <x v="54"/>
    <x v="88"/>
  </r>
  <r>
    <n v="2023"/>
    <s v="FW"/>
    <s v="UQMY"/>
    <s v="Core T L/S"/>
    <s v="Rugger L/S polo shirt"/>
    <s v="343F114A"/>
    <x v="6"/>
    <n v="4.3"/>
    <s v="Pub"/>
    <n v="85091922"/>
    <d v="2023-03-01T00:00:00"/>
    <n v="3408"/>
    <n v="14654"/>
    <x v="0"/>
    <d v="2023-06-26T00:00:00"/>
    <s v=""/>
    <s v=""/>
    <d v="2022-12-27T00:00:00"/>
    <s v="_x000a_"/>
    <x v="66"/>
    <x v="54"/>
    <x v="65"/>
  </r>
  <r>
    <n v="2023"/>
    <s v="FW"/>
    <s v="UQIN"/>
    <s v="Core T L/S"/>
    <s v="Rugger L/S polo shirt"/>
    <s v="343F114A"/>
    <x v="6"/>
    <n v="4.3"/>
    <s v="Pub"/>
    <n v="85174564"/>
    <d v="2023-03-01T00:00:00"/>
    <n v="2936"/>
    <n v="12625"/>
    <x v="0"/>
    <d v="2023-06-15T00:00:00"/>
    <d v="2023-01-06T00:00:00"/>
    <s v=""/>
    <d v="2023-01-06T00:00:00"/>
    <s v="_x000a_"/>
    <x v="66"/>
    <x v="1"/>
    <x v="67"/>
  </r>
  <r>
    <n v="2023"/>
    <s v="FW"/>
    <s v="FRPH"/>
    <s v="Core T L/S"/>
    <s v="Rugger L/S polo shirt"/>
    <s v="343F114A"/>
    <x v="6"/>
    <n v="4.3"/>
    <s v="Pub"/>
    <n v="85175102"/>
    <d v="2023-04-01T00:00:00"/>
    <n v="2016"/>
    <n v="8669"/>
    <x v="1"/>
    <d v="2023-08-29T00:00:00"/>
    <d v="2023-01-10T00:00:00"/>
    <s v=""/>
    <d v="2023-01-31T00:00:00"/>
    <s v="23/01/24_x000a_"/>
    <x v="67"/>
    <x v="34"/>
    <x v="89"/>
  </r>
  <r>
    <n v="2023"/>
    <s v="FW"/>
    <s v="UQMY"/>
    <s v="Core T L/S"/>
    <s v="Rugger L/S polo shirt"/>
    <s v="343F114A"/>
    <x v="6"/>
    <n v="4.3"/>
    <s v="Pub"/>
    <n v="85091921"/>
    <d v="2023-05-01T00:00:00"/>
    <n v="1520"/>
    <n v="6536"/>
    <x v="1"/>
    <d v="2023-08-15T00:00:00"/>
    <d v="2023-01-10T00:00:00"/>
    <s v="(23/01/10)"/>
    <d v="2023-02-21T00:00:00"/>
    <s v="23/01/24_x000a_"/>
    <x v="67"/>
    <x v="57"/>
    <x v="84"/>
  </r>
  <r>
    <n v="2023"/>
    <s v="FW"/>
    <s v="UQSG"/>
    <s v="Core T L/S"/>
    <s v="Rugger L/S polo shirt"/>
    <s v="343F114A"/>
    <x v="6"/>
    <n v="4.3"/>
    <s v="Pub"/>
    <n v="85352696"/>
    <d v="2023-07-01T00:00:00"/>
    <n v="992"/>
    <n v="4266"/>
    <x v="1"/>
    <d v="2023-09-04T00:00:00"/>
    <d v="2023-03-23T00:00:00"/>
    <s v="23/03/23"/>
    <d v="2023-04-25T00:00:00"/>
    <s v="(23/05/30)_x000a_"/>
    <x v="44"/>
    <x v="22"/>
    <x v="90"/>
  </r>
  <r>
    <n v="2023"/>
    <s v="FW"/>
    <s v="UQSG"/>
    <s v="Core T L/S"/>
    <s v="Rugger L/S polo shirt"/>
    <s v="343F114A"/>
    <x v="6"/>
    <n v="4.3"/>
    <s v="Pub"/>
    <n v="85514728"/>
    <d v="2023-07-01T00:00:00"/>
    <n v="1504"/>
    <n v="6467"/>
    <x v="1"/>
    <d v="2023-09-04T00:00:00"/>
    <d v="2023-05-16T00:00:00"/>
    <s v=""/>
    <d v="2023-05-16T00:00:00"/>
    <s v="_x000a_"/>
    <x v="44"/>
    <x v="1"/>
    <x v="90"/>
  </r>
  <r>
    <n v="2023"/>
    <s v="FW"/>
    <s v="UQMY"/>
    <s v="Core T L/S"/>
    <s v="Rugger L/S polo shirt"/>
    <s v="343F114A"/>
    <x v="6"/>
    <n v="4.3"/>
    <s v="Pub"/>
    <n v="85108381"/>
    <d v="2023-08-01T00:00:00"/>
    <n v="2000"/>
    <n v="8600"/>
    <x v="2"/>
    <d v="2023-09-30T00:00:00"/>
    <d v="2023-05-02T00:00:00"/>
    <s v="23/05/02"/>
    <d v="2023-07-25T00:00:00"/>
    <s v="23/07/25_x000a_"/>
    <x v="68"/>
    <x v="40"/>
    <x v="26"/>
  </r>
  <r>
    <n v="2023"/>
    <s v="FW"/>
    <s v="UQMY"/>
    <s v="Core T L/S"/>
    <s v="Rugger L/S polo shirt"/>
    <s v="343F114A"/>
    <x v="6"/>
    <n v="4.3"/>
    <s v="Pub"/>
    <n v="85108380"/>
    <d v="2023-09-01T00:00:00"/>
    <n v="1000"/>
    <n v="4300"/>
    <x v="2"/>
    <d v="2023-10-07T00:00:00"/>
    <d v="2023-04-14T00:00:00"/>
    <s v="(23/06/06)"/>
    <d v="2023-08-01T00:00:00"/>
    <s v="(23/08/01)_x000a_"/>
    <x v="69"/>
    <x v="58"/>
    <x v="92"/>
  </r>
  <r>
    <n v="2023"/>
    <s v="FW"/>
    <s v="UQSG"/>
    <s v="Core T L/S"/>
    <s v="Rugger L/S polo shirt"/>
    <s v="343F114A"/>
    <x v="6"/>
    <n v="4.3"/>
    <s v="Pub"/>
    <n v="85502585"/>
    <d v="2023-10-01T00:00:00"/>
    <n v="1000"/>
    <n v="4300"/>
    <x v="1"/>
    <d v="2023-11-14T00:00:00"/>
    <d v="2023-04-25T00:00:00"/>
    <s v="23/04/25"/>
    <d v="2023-07-25T00:00:00"/>
    <s v="23/07/27_x000a_"/>
    <x v="21"/>
    <x v="56"/>
    <x v="91"/>
  </r>
  <r>
    <n v="2023"/>
    <s v="SS"/>
    <s v="UQIN"/>
    <s v="Core T S/S"/>
    <s v="SUPIMA cotton crew neck S/S T-shirt"/>
    <s v="343N033A"/>
    <x v="7"/>
    <n v="1.6"/>
    <s v="Pub"/>
    <n v="84947615"/>
    <d v="2023-02-01T00:00:00"/>
    <n v="7308"/>
    <n v="11693"/>
    <x v="2"/>
    <d v="2023-03-16T00:00:00"/>
    <d v="2022-11-25T00:00:00"/>
    <s v=""/>
    <d v="2023-02-09T00:00:00"/>
    <s v="(23/02/09)_x000a_"/>
    <x v="70"/>
    <x v="59"/>
    <x v="93"/>
  </r>
  <r>
    <n v="2023"/>
    <s v="SS"/>
    <s v="UQEU"/>
    <s v="Core T S/S"/>
    <s v="SUPIMA cotton crew neck S/S T-shirt"/>
    <s v="343N033A"/>
    <x v="7"/>
    <n v="1.6"/>
    <s v="Pub"/>
    <n v="84855498"/>
    <d v="2023-03-01T00:00:00"/>
    <n v="25056"/>
    <n v="40090"/>
    <x v="2"/>
    <d v="2023-05-15T00:00:00"/>
    <s v=""/>
    <s v=""/>
    <d v="2023-03-02T00:00:00"/>
    <s v="23/02/21_x000a_"/>
    <x v="71"/>
    <x v="60"/>
    <x v="94"/>
  </r>
  <r>
    <n v="2023"/>
    <s v="SS"/>
    <s v="UQIN"/>
    <s v="Core T S/S"/>
    <s v="SUPIMA cotton crew neck S/S T-shirt"/>
    <s v="343N033A"/>
    <x v="7"/>
    <n v="1.6"/>
    <s v="Pub"/>
    <n v="85028363"/>
    <d v="2023-03-01T00:00:00"/>
    <n v="5436"/>
    <n v="8698"/>
    <x v="2"/>
    <d v="2023-04-19T00:00:00"/>
    <d v="2023-01-06T00:00:00"/>
    <s v="23/01/06"/>
    <d v="2023-03-16T00:00:00"/>
    <s v="23/03/14_x000a_"/>
    <x v="72"/>
    <x v="61"/>
    <x v="95"/>
  </r>
  <r>
    <n v="2023"/>
    <s v="SS"/>
    <s v="UQEU"/>
    <s v="Core T S/S"/>
    <s v="SUPIMA cotton crew neck S/S T-shirt"/>
    <s v="343N033A"/>
    <x v="7"/>
    <n v="1.6"/>
    <s v="Pub"/>
    <n v="84948318"/>
    <d v="2023-04-01T00:00:00"/>
    <n v="24960"/>
    <n v="39936"/>
    <x v="2"/>
    <d v="2023-05-22T00:00:00"/>
    <s v=""/>
    <s v=""/>
    <d v="2023-03-09T00:00:00"/>
    <s v="23/02/28_x000a_"/>
    <x v="72"/>
    <x v="62"/>
    <x v="95"/>
  </r>
  <r>
    <n v="2023"/>
    <s v="SS"/>
    <s v="UQEU"/>
    <s v="Core T S/S"/>
    <s v="SUPIMA cotton crew neck S/S T-shirt"/>
    <s v="343N033A"/>
    <x v="7"/>
    <n v="1.6"/>
    <s v="Pub"/>
    <n v="84948316"/>
    <d v="2023-04-01T00:00:00"/>
    <n v="50064"/>
    <n v="80102"/>
    <x v="1"/>
    <d v="2023-06-20T00:00:00"/>
    <s v=""/>
    <s v=""/>
    <d v="2023-02-17T00:00:00"/>
    <s v="23/03/07_x000a_"/>
    <x v="36"/>
    <x v="63"/>
    <x v="86"/>
  </r>
  <r>
    <n v="2023"/>
    <s v="SS"/>
    <s v="UQEU"/>
    <s v="Core T S/S"/>
    <s v="SUPIMA cotton crew neck S/S T-shirt"/>
    <s v="343N033A"/>
    <x v="7"/>
    <n v="1.6"/>
    <s v="Pub"/>
    <n v="83969703"/>
    <d v="2023-05-01T00:00:00"/>
    <n v="81744"/>
    <n v="130790"/>
    <x v="2"/>
    <d v="2023-06-29T00:00:00"/>
    <d v="2022-08-09T00:00:00"/>
    <s v=""/>
    <d v="2023-03-30T00:00:00"/>
    <s v="23/04/06_x000a_"/>
    <x v="73"/>
    <x v="64"/>
    <x v="45"/>
  </r>
  <r>
    <n v="2023"/>
    <s v="SS"/>
    <s v="UQEU"/>
    <s v="Core T S/S"/>
    <s v="SUPIMA cotton crew neck S/S T-shirt"/>
    <s v="343N033A"/>
    <x v="7"/>
    <n v="1.6"/>
    <s v="Pub"/>
    <n v="84083631"/>
    <d v="2023-05-01T00:00:00"/>
    <n v="49920"/>
    <n v="79872"/>
    <x v="2"/>
    <d v="2023-07-03T00:00:00"/>
    <d v="2022-08-09T00:00:00"/>
    <s v=""/>
    <d v="2023-04-25T00:00:00"/>
    <s v="_x000a_"/>
    <x v="74"/>
    <x v="17"/>
    <x v="96"/>
  </r>
  <r>
    <n v="2023"/>
    <s v="SS"/>
    <s v="UQEU"/>
    <s v="Core T S/S"/>
    <s v="SUPIMA cotton crew neck S/S T-shirt"/>
    <s v="343N033A"/>
    <x v="7"/>
    <n v="1.6"/>
    <s v="Pub"/>
    <n v="84816535"/>
    <d v="2023-05-01T00:00:00"/>
    <n v="80832"/>
    <n v="129331"/>
    <x v="2"/>
    <d v="2023-07-03T00:00:00"/>
    <d v="2023-02-10T00:00:00"/>
    <s v=""/>
    <d v="2023-04-18T00:00:00"/>
    <s v="_x000a_"/>
    <x v="75"/>
    <x v="1"/>
    <x v="96"/>
  </r>
  <r>
    <n v="2023"/>
    <s v="SS"/>
    <s v="UQEU"/>
    <s v="Core T S/S"/>
    <s v="SUPIMA cotton crew neck S/S T-shirt"/>
    <s v="343N033A"/>
    <x v="7"/>
    <n v="1.6"/>
    <s v="Pub"/>
    <n v="85412714"/>
    <d v="2023-06-01T00:00:00"/>
    <n v="49680"/>
    <n v="79488"/>
    <x v="2"/>
    <d v="2023-07-10T00:00:00"/>
    <d v="2023-03-21T00:00:00"/>
    <s v="(23/03/21)"/>
    <d v="2023-05-09T00:00:00"/>
    <s v="(23/05/09)_x000a_"/>
    <x v="76"/>
    <x v="44"/>
    <x v="97"/>
  </r>
  <r>
    <n v="2023"/>
    <s v="SS"/>
    <s v="UQIN"/>
    <s v="Core T S/S"/>
    <s v="SUPIMA cotton crew neck S/S T-shirt"/>
    <s v="343N033A"/>
    <x v="7"/>
    <n v="1.6"/>
    <s v="Pub"/>
    <n v="84229976"/>
    <d v="2023-05-01T00:00:00"/>
    <n v="2808"/>
    <n v="4493"/>
    <x v="2"/>
    <d v="2023-06-11T00:00:00"/>
    <d v="2022-06-21T00:00:00"/>
    <s v=""/>
    <d v="2023-05-11T00:00:00"/>
    <s v="23/05/11_x000a_"/>
    <x v="51"/>
    <x v="65"/>
    <x v="98"/>
  </r>
  <r>
    <n v="2023"/>
    <s v="SS"/>
    <s v="UQEU"/>
    <s v="Core T S/S"/>
    <s v="SUPIMA cotton crew neck S/S T-shirt"/>
    <s v="343N033A"/>
    <x v="7"/>
    <n v="1.6"/>
    <s v="Pub"/>
    <n v="85646354"/>
    <d v="2023-06-01T00:00:00"/>
    <n v="19248"/>
    <n v="30797"/>
    <x v="3"/>
    <d v="2023-07-23T00:00:00"/>
    <s v=""/>
    <s v=""/>
    <d v="2023-05-30T00:00:00"/>
    <s v="_x000a_"/>
    <x v="77"/>
    <x v="1"/>
    <x v="99"/>
  </r>
  <r>
    <n v="2023"/>
    <s v="SS"/>
    <s v="UQEU"/>
    <s v="Core T S/S"/>
    <s v="SUPIMA cotton crew neck S/S T-shirt"/>
    <s v="343N033A"/>
    <x v="7"/>
    <n v="1.6"/>
    <s v="Pub"/>
    <n v="85646355"/>
    <d v="2023-06-01T00:00:00"/>
    <n v="6000"/>
    <n v="9600"/>
    <x v="3"/>
    <d v="2023-07-27T00:00:00"/>
    <s v=""/>
    <s v=""/>
    <d v="2023-06-08T00:00:00"/>
    <s v="_x000a_"/>
    <x v="44"/>
    <x v="1"/>
    <x v="100"/>
  </r>
  <r>
    <n v="2023"/>
    <s v="SS"/>
    <s v="UQEU"/>
    <s v="Core T S/S"/>
    <s v="SUPIMA cotton crew neck S/S T-shirt"/>
    <s v="343N033A"/>
    <x v="7"/>
    <n v="1.6"/>
    <s v="Pub"/>
    <n v="85815180"/>
    <d v="2023-06-01T00:00:00"/>
    <n v="10464"/>
    <n v="16742"/>
    <x v="3"/>
    <d v="2023-07-27T00:00:00"/>
    <s v=""/>
    <s v=""/>
    <d v="2023-06-06T00:00:00"/>
    <s v="_x000a_"/>
    <x v="16"/>
    <x v="66"/>
    <x v="100"/>
  </r>
  <r>
    <n v="2023"/>
    <s v="SS"/>
    <s v="UQEU"/>
    <s v="Core T S/S"/>
    <s v="SUPIMA cotton crew neck S/S T-shirt"/>
    <s v="343N033A"/>
    <x v="7"/>
    <n v="1.6"/>
    <s v="Pub"/>
    <n v="85815178"/>
    <d v="2023-06-01T00:00:00"/>
    <n v="32928"/>
    <n v="52685"/>
    <x v="3"/>
    <d v="2023-07-27T00:00:00"/>
    <s v=""/>
    <s v=""/>
    <d v="2023-06-06T00:00:00"/>
    <s v="_x000a_"/>
    <x v="52"/>
    <x v="1"/>
    <x v="100"/>
  </r>
  <r>
    <n v="2023"/>
    <s v="SS"/>
    <s v="UQEU"/>
    <s v="Core T S/S"/>
    <s v="SUPIMA cotton crew neck S/S T-shirt"/>
    <s v="343N033A"/>
    <x v="7"/>
    <n v="1.6"/>
    <s v="Pub"/>
    <n v="85187088"/>
    <d v="2023-02-01T00:00:00"/>
    <n v="30720"/>
    <n v="49152"/>
    <x v="0"/>
    <d v="2023-08-15T00:00:00"/>
    <s v=""/>
    <s v=""/>
    <d v="2022-12-27T00:00:00"/>
    <s v="_x000a_"/>
    <x v="78"/>
    <x v="1"/>
    <x v="47"/>
  </r>
  <r>
    <n v="2023"/>
    <s v="SS"/>
    <s v="UQEU"/>
    <s v="Core T S/S"/>
    <s v="SUPIMA cotton crew neck S/S T-shirt"/>
    <s v="343N033A"/>
    <x v="7"/>
    <n v="1.6"/>
    <s v="Pub"/>
    <n v="86173748"/>
    <d v="2023-08-01T00:00:00"/>
    <n v="20519"/>
    <n v="32830"/>
    <x v="2"/>
    <d v="2023-09-01T00:00:00"/>
    <d v="2023-07-11T00:00:00"/>
    <s v=""/>
    <s v="ACC"/>
    <s v="(23/07/27)_x000a_"/>
    <x v="5"/>
    <x v="5"/>
    <x v="101"/>
  </r>
  <r>
    <n v="2023"/>
    <s v="SS"/>
    <s v="UQEU"/>
    <s v="Core T S/S"/>
    <s v="SUPIMA cotton crew neck S/S T-shirt"/>
    <s v="343N033A"/>
    <x v="7"/>
    <n v="1.6"/>
    <s v="Pub"/>
    <n v="86173749"/>
    <d v="2023-08-01T00:00:00"/>
    <n v="39481"/>
    <n v="63170"/>
    <x v="3"/>
    <d v="2023-09-01T00:00:00"/>
    <d v="2023-07-11T00:00:00"/>
    <s v=""/>
    <s v="ACC"/>
    <s v="(23/07/27)_x000a_"/>
    <x v="5"/>
    <x v="5"/>
    <x v="101"/>
  </r>
  <r>
    <n v="2023"/>
    <s v="SS"/>
    <s v="UQIN"/>
    <s v="Core T S/S"/>
    <s v="SUPIMA cotton crew neck S/S T-shirt"/>
    <s v="343N033A"/>
    <x v="7"/>
    <n v="1.6"/>
    <s v="Pub"/>
    <n v="86227402"/>
    <d v="2023-08-01T00:00:00"/>
    <n v="2980"/>
    <n v="4768"/>
    <x v="3"/>
    <d v="2023-08-25T00:00:00"/>
    <s v=""/>
    <s v=""/>
    <d v="2023-07-27T00:00:00"/>
    <s v="_x000a_"/>
    <x v="42"/>
    <x v="1"/>
    <x v="54"/>
  </r>
  <r>
    <n v="2023"/>
    <s v="SS"/>
    <s v="UQEU"/>
    <s v="Core T S/S"/>
    <s v="SUPIMA cotton crew neck S/S T-shirt"/>
    <s v="343N033A"/>
    <x v="7"/>
    <n v="1.6"/>
    <s v="Pub"/>
    <n v="85815181"/>
    <d v="2023-07-01T00:00:00"/>
    <n v="14784"/>
    <n v="23654"/>
    <x v="3"/>
    <d v="2023-09-30T00:00:00"/>
    <s v=""/>
    <s v=""/>
    <d v="2023-06-29T00:00:00"/>
    <s v="_x000a_"/>
    <x v="79"/>
    <x v="1"/>
    <x v="55"/>
  </r>
  <r>
    <n v="2023"/>
    <s v="SS"/>
    <s v="UQEU"/>
    <s v="Core T S/S"/>
    <s v="SUPIMA cotton crew neck S/S T-shirt"/>
    <s v="343N033A"/>
    <x v="7"/>
    <n v="1.6"/>
    <s v="Pub"/>
    <n v="85815179"/>
    <d v="2023-07-01T00:00:00"/>
    <n v="19104"/>
    <n v="30566"/>
    <x v="3"/>
    <d v="2023-09-30T00:00:00"/>
    <s v=""/>
    <s v=""/>
    <d v="2023-06-29T00:00:00"/>
    <s v="_x000a_"/>
    <x v="79"/>
    <x v="1"/>
    <x v="55"/>
  </r>
  <r>
    <n v="2023"/>
    <s v="SS"/>
    <s v="UQIN"/>
    <s v="Core T S/S"/>
    <s v="SUPIMA cotton crew neck S/S T-shirt"/>
    <s v="343N033A"/>
    <x v="7"/>
    <n v="1.6"/>
    <s v="Pub"/>
    <n v="86227403"/>
    <d v="2023-09-01T00:00:00"/>
    <n v="2750"/>
    <n v="4400"/>
    <x v="3"/>
    <d v="2023-09-24T00:00:00"/>
    <s v=""/>
    <s v=""/>
    <d v="2023-08-24T00:00:00"/>
    <s v="_x000a_"/>
    <x v="7"/>
    <x v="1"/>
    <x v="102"/>
  </r>
  <r>
    <n v="2023"/>
    <s v="SS"/>
    <s v="UQEU"/>
    <s v="Core T S/S"/>
    <s v="SUPIMA cotton crew neck S/S T-shirt"/>
    <s v="343N033A"/>
    <x v="7"/>
    <n v="1.6"/>
    <s v="Pub"/>
    <n v="86173750"/>
    <d v="2023-09-01T00:00:00"/>
    <n v="16296"/>
    <n v="26074"/>
    <x v="2"/>
    <d v="2023-11-02T00:00:00"/>
    <d v="2023-07-04T00:00:00"/>
    <s v=""/>
    <d v="2023-08-31T00:00:00"/>
    <s v="(23/08/31)_x000a_"/>
    <x v="80"/>
    <x v="6"/>
    <x v="8"/>
  </r>
  <r>
    <n v="2023"/>
    <s v="SS"/>
    <s v="UQEU"/>
    <s v="Core T S/S"/>
    <s v="SUPIMA cotton crew neck S/S T-shirt"/>
    <s v="343N033A"/>
    <x v="7"/>
    <n v="1.6"/>
    <s v="Pub"/>
    <n v="86173751"/>
    <d v="2023-09-01T00:00:00"/>
    <n v="23704"/>
    <n v="37926"/>
    <x v="3"/>
    <d v="2023-11-02T00:00:00"/>
    <d v="2023-07-04T00:00:00"/>
    <s v=""/>
    <d v="2023-08-31T00:00:00"/>
    <s v="(23/08/31)_x000a_"/>
    <x v="80"/>
    <x v="6"/>
    <x v="8"/>
  </r>
  <r>
    <n v="2023"/>
    <s v="FW"/>
    <s v="UQJP"/>
    <s v="Core T L/S"/>
    <s v="Washed cotton crew neck L/S T-shirt"/>
    <s v="343F055A"/>
    <x v="8"/>
    <n v="2.6"/>
    <s v="Pub"/>
    <n v="84949493"/>
    <d v="2023-01-01T00:00:00"/>
    <n v="169992"/>
    <n v="441979"/>
    <x v="0"/>
    <d v="2023-06-15T00:00:00"/>
    <s v=""/>
    <s v=""/>
    <d v="2022-11-18T00:00:00"/>
    <s v="_x000a_"/>
    <x v="81"/>
    <x v="1"/>
    <x v="103"/>
  </r>
  <r>
    <n v="2023"/>
    <s v="FW"/>
    <s v="UQJP"/>
    <s v="Core T L/S"/>
    <s v="Washed cotton crew neck L/S T-shirt"/>
    <s v="343F055A"/>
    <x v="8"/>
    <n v="2.6"/>
    <s v="Pub"/>
    <n v="85200414"/>
    <d v="2023-02-01T00:00:00"/>
    <n v="21996"/>
    <n v="57190"/>
    <x v="1"/>
    <d v="2023-07-15T00:00:00"/>
    <d v="2023-01-10T00:00:00"/>
    <s v=""/>
    <d v="2023-01-24T00:00:00"/>
    <s v="23/01/24_x000a_"/>
    <x v="33"/>
    <x v="35"/>
    <x v="104"/>
  </r>
  <r>
    <n v="2023"/>
    <s v="FW"/>
    <s v="UQJP"/>
    <s v="Core T L/S"/>
    <s v="Washed cotton crew neck L/S T-shirt"/>
    <s v="343F055A"/>
    <x v="8"/>
    <n v="2.6"/>
    <s v="Pub"/>
    <n v="85264242"/>
    <d v="2023-03-01T00:00:00"/>
    <n v="50076"/>
    <n v="130198"/>
    <x v="1"/>
    <d v="2023-08-15T00:00:00"/>
    <d v="2023-01-24T00:00:00"/>
    <s v=""/>
    <d v="2023-01-31T00:00:00"/>
    <s v="23/01/31_x000a_"/>
    <x v="67"/>
    <x v="1"/>
    <x v="105"/>
  </r>
  <r>
    <n v="2023"/>
    <s v="FW"/>
    <s v="UQJP"/>
    <s v="Core T L/S"/>
    <s v="Washed cotton crew neck L/S T-shirt"/>
    <s v="343F055A"/>
    <x v="8"/>
    <n v="2.6"/>
    <s v="Pub"/>
    <n v="85352698"/>
    <d v="2023-07-01T00:00:00"/>
    <n v="25000"/>
    <n v="65000"/>
    <x v="2"/>
    <d v="2023-08-26T00:00:00"/>
    <s v=""/>
    <s v=""/>
    <d v="2023-06-29T00:00:00"/>
    <s v="(23/06/27)_x000a_"/>
    <x v="3"/>
    <x v="51"/>
    <x v="106"/>
  </r>
  <r>
    <n v="2023"/>
    <s v="FW"/>
    <s v="UQJP"/>
    <s v="Core T L/S"/>
    <s v="Washed cotton crew neck L/S T-shirt"/>
    <s v="343F055A"/>
    <x v="8"/>
    <n v="2.6"/>
    <s v="Pub"/>
    <n v="85310400"/>
    <d v="2023-06-01T00:00:00"/>
    <n v="100008"/>
    <n v="260021"/>
    <x v="1"/>
    <d v="2023-08-30T00:00:00"/>
    <d v="2023-02-14T00:00:00"/>
    <s v="23/02/14"/>
    <d v="2023-02-15T00:00:00"/>
    <s v="23/02/21_x000a_"/>
    <x v="67"/>
    <x v="34"/>
    <x v="83"/>
  </r>
  <r>
    <n v="2023"/>
    <s v="FW"/>
    <s v="UQJP"/>
    <s v="Core T L/S"/>
    <s v="Washed cotton crew neck L/S T-shirt"/>
    <s v="343F055A"/>
    <x v="8"/>
    <n v="2.6"/>
    <s v="Pub"/>
    <n v="85497643"/>
    <d v="2023-07-01T00:00:00"/>
    <n v="25000"/>
    <n v="65000"/>
    <x v="2"/>
    <d v="2023-09-05T00:00:00"/>
    <s v=""/>
    <s v=""/>
    <d v="2023-07-06T00:00:00"/>
    <s v="(23/07/06)_x000a_"/>
    <x v="17"/>
    <x v="19"/>
    <x v="107"/>
  </r>
  <r>
    <n v="2023"/>
    <s v="FW"/>
    <s v="UQJP"/>
    <s v="Core T L/S"/>
    <s v="Washed cotton crew neck L/S T-shirt"/>
    <s v="343F055A"/>
    <x v="8"/>
    <n v="2.6"/>
    <s v="Pub"/>
    <n v="85497644"/>
    <d v="2023-08-01T00:00:00"/>
    <n v="25000"/>
    <n v="65000"/>
    <x v="2"/>
    <d v="2023-09-25T00:00:00"/>
    <s v=""/>
    <s v=""/>
    <d v="2023-07-27T00:00:00"/>
    <s v="(23/07/27)_x000a_"/>
    <x v="42"/>
    <x v="5"/>
    <x v="108"/>
  </r>
  <r>
    <n v="2023"/>
    <s v="FW"/>
    <s v="UQJP"/>
    <s v="Core T L/S"/>
    <s v="Washed cotton crew neck L/S T-shirt"/>
    <s v="343F055A"/>
    <x v="8"/>
    <n v="2.6"/>
    <s v="Pub"/>
    <n v="85250025"/>
    <d v="2023-08-01T00:00:00"/>
    <n v="50000"/>
    <n v="130000"/>
    <x v="2"/>
    <d v="2023-09-30T00:00:00"/>
    <d v="2023-01-24T00:00:00"/>
    <s v=""/>
    <d v="2023-08-03T00:00:00"/>
    <s v="(23/07/27)_x000a_"/>
    <x v="57"/>
    <x v="20"/>
    <x v="109"/>
  </r>
  <r>
    <n v="2023"/>
    <s v="FW"/>
    <s v="UQJP"/>
    <s v="Core T L/S"/>
    <s v="Washed cotton crew neck L/S T-shirt"/>
    <s v="343F055A"/>
    <x v="8"/>
    <n v="2.6"/>
    <s v="Pub"/>
    <n v="85497645"/>
    <d v="2023-08-01T00:00:00"/>
    <n v="25000"/>
    <n v="65000"/>
    <x v="2"/>
    <d v="2023-10-05T00:00:00"/>
    <s v=""/>
    <s v=""/>
    <d v="2023-08-08T00:00:00"/>
    <s v="(23/08/03)_x000a_"/>
    <x v="19"/>
    <x v="21"/>
    <x v="110"/>
  </r>
  <r>
    <n v="2023"/>
    <s v="FW"/>
    <s v="UQAU"/>
    <s v="Core T L/S"/>
    <s v="Waffle L/S T-shirt"/>
    <s v="343F056C"/>
    <x v="9"/>
    <n v="2.6"/>
    <s v="Pub"/>
    <n v="84995613"/>
    <d v="2023-01-01T00:00:00"/>
    <n v="1536"/>
    <n v="3994"/>
    <x v="0"/>
    <d v="2023-06-15T00:00:00"/>
    <s v=""/>
    <s v=""/>
    <d v="2022-12-06T00:00:00"/>
    <s v="_x000a_"/>
    <x v="82"/>
    <x v="1"/>
    <x v="42"/>
  </r>
  <r>
    <n v="2023"/>
    <s v="FW"/>
    <s v="UQAU"/>
    <s v="Core T L/S"/>
    <s v="Waffle L/S T-shirt"/>
    <s v="343F056B"/>
    <x v="9"/>
    <n v="2.6"/>
    <s v="Pub"/>
    <n v="84995609"/>
    <d v="2023-01-01T00:00:00"/>
    <n v="3000"/>
    <n v="7800"/>
    <x v="0"/>
    <d v="2023-06-15T00:00:00"/>
    <s v=""/>
    <s v=""/>
    <d v="2022-12-06T00:00:00"/>
    <s v="_x000a_"/>
    <x v="82"/>
    <x v="1"/>
    <x v="42"/>
  </r>
  <r>
    <n v="2023"/>
    <s v="FW"/>
    <s v="UQAU"/>
    <s v="Core T L/S"/>
    <s v="Waffle L/S T-shirt"/>
    <s v="343F056A"/>
    <x v="9"/>
    <n v="2.6"/>
    <s v="Pub"/>
    <n v="84951090"/>
    <d v="2023-01-01T00:00:00"/>
    <n v="3150"/>
    <n v="8190"/>
    <x v="0"/>
    <d v="2023-06-15T00:00:00"/>
    <s v=""/>
    <s v=""/>
    <d v="2022-12-06T00:00:00"/>
    <s v="_x000a_"/>
    <x v="82"/>
    <x v="1"/>
    <x v="42"/>
  </r>
  <r>
    <n v="2023"/>
    <s v="FW"/>
    <s v="UQEU"/>
    <s v="Core T L/S"/>
    <s v="Waffle L/S T-shirt"/>
    <s v="343F056B"/>
    <x v="9"/>
    <n v="2.6"/>
    <s v="Pub"/>
    <n v="85136911"/>
    <d v="2023-01-01T00:00:00"/>
    <n v="2274"/>
    <n v="5912"/>
    <x v="1"/>
    <d v="2023-06-15T00:00:00"/>
    <d v="2023-01-06T00:00:00"/>
    <s v=""/>
    <d v="2023-01-06T00:00:00"/>
    <s v="_x000a_"/>
    <x v="49"/>
    <x v="1"/>
    <x v="43"/>
  </r>
  <r>
    <n v="2023"/>
    <s v="FW"/>
    <s v="UQEU"/>
    <s v="Core T L/S"/>
    <s v="Waffle L/S T-shirt"/>
    <s v="343F056B"/>
    <x v="9"/>
    <n v="2.6"/>
    <s v="Pub"/>
    <n v="84995406"/>
    <d v="2023-01-01T00:00:00"/>
    <n v="3990"/>
    <n v="10374"/>
    <x v="0"/>
    <d v="2023-06-15T00:00:00"/>
    <s v=""/>
    <s v=""/>
    <d v="2022-11-18T00:00:00"/>
    <s v="_x000a_"/>
    <x v="31"/>
    <x v="1"/>
    <x v="43"/>
  </r>
  <r>
    <n v="2023"/>
    <s v="FW"/>
    <s v="UQEU"/>
    <s v="Core T L/S"/>
    <s v="Waffle L/S T-shirt"/>
    <s v="343F056C"/>
    <x v="9"/>
    <n v="2.6"/>
    <s v="Pub"/>
    <n v="84995407"/>
    <d v="2023-01-01T00:00:00"/>
    <n v="4278"/>
    <n v="11123"/>
    <x v="0"/>
    <d v="2023-06-15T00:00:00"/>
    <s v=""/>
    <s v=""/>
    <d v="2022-11-18T00:00:00"/>
    <s v="_x000a_"/>
    <x v="31"/>
    <x v="1"/>
    <x v="43"/>
  </r>
  <r>
    <n v="2023"/>
    <s v="FW"/>
    <s v="UQEU"/>
    <s v="Core T L/S"/>
    <s v="Waffle L/S T-shirt"/>
    <s v="343F056A"/>
    <x v="9"/>
    <n v="2.6"/>
    <s v="Pub"/>
    <n v="84949492"/>
    <d v="2023-01-01T00:00:00"/>
    <n v="5940"/>
    <n v="15444"/>
    <x v="0"/>
    <d v="2023-06-15T00:00:00"/>
    <s v=""/>
    <s v=""/>
    <d v="2022-11-18T00:00:00"/>
    <s v="22/11/18_x000a_"/>
    <x v="31"/>
    <x v="67"/>
    <x v="43"/>
  </r>
  <r>
    <n v="2023"/>
    <s v="FW"/>
    <s v="UQEU"/>
    <s v="Core T L/S"/>
    <s v="Waffle L/S T-shirt"/>
    <s v="343F056C"/>
    <x v="9"/>
    <n v="2.6"/>
    <s v="Pub"/>
    <n v="85187362"/>
    <d v="2023-01-01T00:00:00"/>
    <n v="3108"/>
    <n v="8081"/>
    <x v="1"/>
    <d v="2023-07-15T00:00:00"/>
    <d v="2023-01-06T00:00:00"/>
    <s v=""/>
    <d v="2023-01-06T00:00:00"/>
    <s v="_x000a_"/>
    <x v="49"/>
    <x v="1"/>
    <x v="65"/>
  </r>
  <r>
    <n v="2023"/>
    <s v="FW"/>
    <s v="UQEU"/>
    <s v="Core T L/S"/>
    <s v="Waffle L/S T-shirt"/>
    <s v="343F056A"/>
    <x v="9"/>
    <n v="2.6"/>
    <s v="Pub"/>
    <n v="84951294"/>
    <d v="2023-04-01T00:00:00"/>
    <n v="2994"/>
    <n v="7784"/>
    <x v="1"/>
    <d v="2023-08-15T00:00:00"/>
    <d v="2023-01-13T00:00:00"/>
    <s v="23/01/24"/>
    <d v="2023-01-24T00:00:00"/>
    <s v="23/01/24_x000a_"/>
    <x v="30"/>
    <x v="35"/>
    <x v="47"/>
  </r>
  <r>
    <n v="2023"/>
    <s v="FW"/>
    <s v="UQEU"/>
    <s v="Core T L/S"/>
    <s v="Waffle L/S T-shirt"/>
    <s v="343F056C"/>
    <x v="9"/>
    <n v="2.6"/>
    <s v="Pub"/>
    <n v="85224362"/>
    <d v="2023-07-01T00:00:00"/>
    <n v="1908"/>
    <n v="4961"/>
    <x v="2"/>
    <d v="2023-09-05T00:00:00"/>
    <d v="2023-03-24T00:00:00"/>
    <s v=""/>
    <d v="2023-06-29T00:00:00"/>
    <s v="(23/06/27)_x000a_"/>
    <x v="79"/>
    <x v="51"/>
    <x v="3"/>
  </r>
  <r>
    <n v="2023"/>
    <s v="FW"/>
    <s v="UQAU"/>
    <s v="Core T L/S"/>
    <s v="Waffle L/S T-shirt"/>
    <s v="343F056A"/>
    <x v="9"/>
    <n v="2.6"/>
    <s v="Pub"/>
    <n v="85546933"/>
    <d v="2023-08-01T00:00:00"/>
    <n v="1000"/>
    <n v="2600"/>
    <x v="2"/>
    <d v="2023-10-16T00:00:00"/>
    <d v="2023-05-23T00:00:00"/>
    <s v=""/>
    <d v="2023-07-25T00:00:00"/>
    <s v="23/07/25_x000a_"/>
    <x v="6"/>
    <x v="5"/>
    <x v="109"/>
  </r>
  <r>
    <n v="2023"/>
    <s v="FW"/>
    <s v="UQAU"/>
    <s v="Core T L/S"/>
    <s v="Waffle L/S T-shirt"/>
    <s v="343F056B"/>
    <x v="9"/>
    <n v="2.6"/>
    <s v="Pub"/>
    <n v="85546934"/>
    <d v="2023-08-01T00:00:00"/>
    <n v="1000"/>
    <n v="2600"/>
    <x v="3"/>
    <d v="2023-10-21T00:00:00"/>
    <d v="2023-05-23T00:00:00"/>
    <s v=""/>
    <d v="2023-07-27T00:00:00"/>
    <s v="23/07/27_x000a_"/>
    <x v="5"/>
    <x v="20"/>
    <x v="110"/>
  </r>
  <r>
    <n v="2023"/>
    <s v="FW"/>
    <s v="UQEU"/>
    <s v="Core T L/S"/>
    <s v="Waffle L/S T-shirt"/>
    <s v="343F056B"/>
    <x v="9"/>
    <n v="2.6"/>
    <s v="Pub"/>
    <n v="85136913"/>
    <d v="2023-08-01T00:00:00"/>
    <n v="1200"/>
    <n v="3120"/>
    <x v="2"/>
    <d v="2023-09-30T00:00:00"/>
    <d v="2023-04-25T00:00:00"/>
    <s v="(23/05/02)"/>
    <d v="2023-07-27T00:00:00"/>
    <s v="(23/08/01)_x000a_"/>
    <x v="5"/>
    <x v="20"/>
    <x v="55"/>
  </r>
  <r>
    <n v="2023"/>
    <s v="FW"/>
    <s v="UQAU"/>
    <s v="Core T L/S"/>
    <s v="Waffle L/S T-shirt"/>
    <s v="343F056C"/>
    <x v="9"/>
    <n v="2.6"/>
    <s v="Pub"/>
    <n v="85651276"/>
    <d v="2023-08-01T00:00:00"/>
    <n v="1500"/>
    <n v="3900"/>
    <x v="2"/>
    <d v="2023-10-30T00:00:00"/>
    <d v="2023-06-09T00:00:00"/>
    <s v=""/>
    <d v="2023-08-08T00:00:00"/>
    <s v="(23/08/08)_x000a_"/>
    <x v="19"/>
    <x v="21"/>
    <x v="23"/>
  </r>
  <r>
    <n v="2023"/>
    <s v="FW"/>
    <s v="UQAU"/>
    <s v="Core T L/S"/>
    <s v="Waffle L/S T-shirt"/>
    <s v="343F056A"/>
    <x v="9"/>
    <n v="2.6"/>
    <s v="Pub"/>
    <n v="84951087"/>
    <d v="2023-09-01T00:00:00"/>
    <n v="1350"/>
    <n v="3510"/>
    <x v="2"/>
    <d v="2023-11-03T00:00:00"/>
    <d v="2023-05-19T00:00:00"/>
    <s v=""/>
    <d v="2023-08-10T00:00:00"/>
    <s v="(23/08/10)_x000a_"/>
    <x v="20"/>
    <x v="4"/>
    <x v="85"/>
  </r>
  <r>
    <n v="2023"/>
    <s v="FW"/>
    <s v="UQEU"/>
    <s v="Core T L/S"/>
    <s v="Waffle L/S T-shirt"/>
    <s v="343F056A"/>
    <x v="9"/>
    <n v="2.6"/>
    <s v="Pub"/>
    <n v="84976475"/>
    <d v="2023-08-01T00:00:00"/>
    <n v="1500"/>
    <n v="3900"/>
    <x v="2"/>
    <d v="2023-10-15T00:00:00"/>
    <d v="2023-05-19T00:00:00"/>
    <s v="(23/05/23)"/>
    <d v="2023-08-14T00:00:00"/>
    <s v="(23/08/15)_x000a_"/>
    <x v="22"/>
    <x v="3"/>
    <x v="58"/>
  </r>
  <r>
    <n v="2023"/>
    <s v="FW"/>
    <s v="UQAU"/>
    <s v="Core T L/S"/>
    <s v="Waffle L/S T-shirt"/>
    <s v="343F056B"/>
    <x v="9"/>
    <n v="2.6"/>
    <s v="Pub"/>
    <n v="85816139"/>
    <d v="2023-07-01T00:00:00"/>
    <n v="3000"/>
    <n v="7800"/>
    <x v="1"/>
    <d v="2023-11-20T00:00:00"/>
    <s v=""/>
    <s v=""/>
    <d v="2023-07-14T00:00:00"/>
    <s v="(23/08/17)_x000a_"/>
    <x v="54"/>
    <x v="41"/>
    <x v="76"/>
  </r>
  <r>
    <n v="2023"/>
    <s v="FW"/>
    <s v="UQAU"/>
    <s v="Core T L/S"/>
    <s v="Waffle L/S T-shirt"/>
    <s v="343F111A"/>
    <x v="10"/>
    <n v="2.6"/>
    <s v="Pub"/>
    <n v="84881435"/>
    <d v="2023-02-01T00:00:00"/>
    <n v="4620"/>
    <n v="12012"/>
    <x v="0"/>
    <d v="2023-06-29T00:00:00"/>
    <s v=""/>
    <s v=""/>
    <d v="2022-11-18T00:00:00"/>
    <s v="_x000a_"/>
    <x v="83"/>
    <x v="68"/>
    <x v="111"/>
  </r>
  <r>
    <n v="2023"/>
    <s v="FW"/>
    <s v="UQEU"/>
    <s v="Core T L/S"/>
    <s v="Waffle L/S T-shirt"/>
    <s v="343F111C"/>
    <x v="10"/>
    <n v="2.6"/>
    <s v="Pub"/>
    <n v="84995405"/>
    <d v="2023-01-01T00:00:00"/>
    <n v="4062"/>
    <n v="10561"/>
    <x v="0"/>
    <d v="2023-06-15T00:00:00"/>
    <s v=""/>
    <s v=""/>
    <d v="2022-11-22T00:00:00"/>
    <s v="_x000a_"/>
    <x v="81"/>
    <x v="1"/>
    <x v="43"/>
  </r>
  <r>
    <n v="2023"/>
    <s v="FW"/>
    <s v="UQEU"/>
    <s v="Core T L/S"/>
    <s v="Waffle L/S T-shirt"/>
    <s v="343F111A"/>
    <x v="10"/>
    <n v="2.6"/>
    <s v="Pub"/>
    <n v="84881743"/>
    <d v="2023-02-01T00:00:00"/>
    <n v="19344"/>
    <n v="50294"/>
    <x v="0"/>
    <d v="2023-06-15T00:00:00"/>
    <s v=""/>
    <s v=""/>
    <d v="2022-11-18T00:00:00"/>
    <s v="22/11/18_x000a_"/>
    <x v="81"/>
    <x v="67"/>
    <x v="43"/>
  </r>
  <r>
    <n v="2023"/>
    <s v="FW"/>
    <s v="UQAU"/>
    <s v="Core T L/S"/>
    <s v="Waffle L/S T-shirt"/>
    <s v="343F111C"/>
    <x v="10"/>
    <n v="2.6"/>
    <s v="Pub"/>
    <n v="84995602"/>
    <d v="2023-02-01T00:00:00"/>
    <n v="2190"/>
    <n v="5694"/>
    <x v="0"/>
    <d v="2023-07-13T00:00:00"/>
    <s v=""/>
    <s v=""/>
    <d v="2022-11-22T00:00:00"/>
    <s v="22/11/22_x000a_"/>
    <x v="83"/>
    <x v="68"/>
    <x v="112"/>
  </r>
  <r>
    <n v="2023"/>
    <s v="FW"/>
    <s v="UQAU"/>
    <s v="Core T L/S"/>
    <s v="Waffle L/S T-shirt"/>
    <s v="343F111A"/>
    <x v="10"/>
    <n v="2.6"/>
    <s v="Pub"/>
    <n v="85053344"/>
    <d v="2023-02-01T00:00:00"/>
    <n v="1980"/>
    <n v="5148"/>
    <x v="1"/>
    <d v="2023-07-15T00:00:00"/>
    <d v="2022-12-20T00:00:00"/>
    <s v=""/>
    <d v="2023-01-06T00:00:00"/>
    <s v="22/12/27_x000a_"/>
    <x v="49"/>
    <x v="42"/>
    <x v="44"/>
  </r>
  <r>
    <n v="2023"/>
    <s v="FW"/>
    <s v="UQEU"/>
    <s v="Core T L/S"/>
    <s v="Waffle L/S T-shirt"/>
    <s v="343F111A"/>
    <x v="10"/>
    <n v="2.6"/>
    <s v="Pub"/>
    <n v="84925663"/>
    <d v="2023-02-01T00:00:00"/>
    <n v="5796"/>
    <n v="15070"/>
    <x v="0"/>
    <d v="2023-06-30T00:00:00"/>
    <d v="2023-01-06T00:00:00"/>
    <s v=""/>
    <d v="2023-01-06T00:00:00"/>
    <s v="22/12/27_x000a_"/>
    <x v="49"/>
    <x v="42"/>
    <x v="113"/>
  </r>
  <r>
    <n v="2023"/>
    <s v="FW"/>
    <s v="UQEU"/>
    <s v="Core T L/S"/>
    <s v="Waffle L/S T-shirt"/>
    <s v="343F111C"/>
    <x v="10"/>
    <n v="2.6"/>
    <s v="Pub"/>
    <n v="84995722"/>
    <d v="2023-02-01T00:00:00"/>
    <n v="2796"/>
    <n v="7270"/>
    <x v="0"/>
    <d v="2023-07-15T00:00:00"/>
    <d v="2022-12-20T00:00:00"/>
    <s v=""/>
    <d v="2023-01-06T00:00:00"/>
    <s v="22/12/27_x000a_"/>
    <x v="49"/>
    <x v="42"/>
    <x v="65"/>
  </r>
  <r>
    <n v="2023"/>
    <s v="FW"/>
    <s v="UQEU"/>
    <s v="Core T L/S"/>
    <s v="Waffle L/S T-shirt"/>
    <s v="343F111A"/>
    <x v="10"/>
    <n v="2.6"/>
    <s v="Pub"/>
    <n v="85053342"/>
    <d v="2023-02-01T00:00:00"/>
    <n v="6600"/>
    <n v="17160"/>
    <x v="1"/>
    <d v="2023-07-15T00:00:00"/>
    <d v="2022-12-20T00:00:00"/>
    <s v=""/>
    <d v="2023-01-06T00:00:00"/>
    <s v="22/12/27_x000a_"/>
    <x v="49"/>
    <x v="42"/>
    <x v="65"/>
  </r>
  <r>
    <n v="2023"/>
    <s v="FW"/>
    <s v="UQEU"/>
    <s v="Core T L/S"/>
    <s v="Waffle L/S T-shirt"/>
    <s v="343F111A"/>
    <x v="10"/>
    <n v="2.6"/>
    <s v="Pub"/>
    <n v="84881741"/>
    <d v="2023-04-01T00:00:00"/>
    <n v="2976"/>
    <n v="7738"/>
    <x v="1"/>
    <d v="2023-07-30T00:00:00"/>
    <d v="2023-01-06T00:00:00"/>
    <s v=""/>
    <d v="2023-01-06T00:00:00"/>
    <s v="22/12/27_x000a_"/>
    <x v="49"/>
    <x v="42"/>
    <x v="114"/>
  </r>
  <r>
    <n v="2023"/>
    <s v="FW"/>
    <s v="UQAU"/>
    <s v="Core T L/S"/>
    <s v="Waffle L/S T-shirt"/>
    <s v="343F111A"/>
    <x v="10"/>
    <n v="2.6"/>
    <s v="Pub"/>
    <n v="85546931"/>
    <d v="2023-07-01T00:00:00"/>
    <n v="1080"/>
    <n v="2808"/>
    <x v="3"/>
    <d v="2023-09-25T00:00:00"/>
    <d v="2023-05-16T00:00:00"/>
    <s v=""/>
    <d v="2023-07-04T00:00:00"/>
    <s v="(23/07/04)_x000a_"/>
    <x v="84"/>
    <x v="69"/>
    <x v="84"/>
  </r>
  <r>
    <n v="2023"/>
    <s v="FW"/>
    <s v="UQAU"/>
    <s v="Core T L/S"/>
    <s v="Waffle L/S T-shirt"/>
    <s v="343F111C"/>
    <x v="10"/>
    <n v="2.6"/>
    <s v="Pub"/>
    <n v="85349729"/>
    <d v="2023-07-01T00:00:00"/>
    <n v="1740"/>
    <n v="4524"/>
    <x v="3"/>
    <d v="2023-10-02T00:00:00"/>
    <d v="2023-05-31T00:00:00"/>
    <s v="23/05/31"/>
    <d v="2023-06-27T00:00:00"/>
    <s v="_x000a_"/>
    <x v="39"/>
    <x v="1"/>
    <x v="115"/>
  </r>
  <r>
    <n v="2023"/>
    <s v="FW"/>
    <s v="UQAU"/>
    <s v="Core T L/S"/>
    <s v="Waffle L/S T-shirt"/>
    <s v="343F111A"/>
    <x v="10"/>
    <n v="2.6"/>
    <s v="Pub"/>
    <n v="84976453"/>
    <d v="2023-07-01T00:00:00"/>
    <n v="2280"/>
    <n v="5928"/>
    <x v="2"/>
    <d v="2023-10-02T00:00:00"/>
    <d v="2023-01-11T00:00:00"/>
    <s v="23/01/11"/>
    <d v="2023-06-27T00:00:00"/>
    <s v="23/06/13_x000a_"/>
    <x v="39"/>
    <x v="41"/>
    <x v="115"/>
  </r>
  <r>
    <n v="2023"/>
    <s v="FW"/>
    <s v="UQAU"/>
    <s v="Core T L/S"/>
    <s v="Waffle L/S T-shirt"/>
    <s v="343F111A"/>
    <x v="10"/>
    <n v="2.6"/>
    <s v="Pub"/>
    <n v="85373682"/>
    <d v="2023-07-01T00:00:00"/>
    <n v="3000"/>
    <n v="7800"/>
    <x v="3"/>
    <d v="2023-10-02T00:00:00"/>
    <d v="2023-05-10T00:00:00"/>
    <s v="23/05/10"/>
    <d v="2023-06-27T00:00:00"/>
    <s v="_x000a_"/>
    <x v="39"/>
    <x v="1"/>
    <x v="115"/>
  </r>
  <r>
    <n v="2023"/>
    <s v="FW"/>
    <s v="UQEU"/>
    <s v="Core T L/S"/>
    <s v="Waffle L/S T-shirt"/>
    <s v="343F111A"/>
    <x v="10"/>
    <n v="2.6"/>
    <s v="Pub"/>
    <n v="84881742"/>
    <d v="2023-07-01T00:00:00"/>
    <n v="3000"/>
    <n v="7800"/>
    <x v="2"/>
    <d v="2023-09-15T00:00:00"/>
    <d v="2023-03-17T00:00:00"/>
    <s v=""/>
    <d v="2023-07-13T00:00:00"/>
    <s v="(23/07/13)_x000a_"/>
    <x v="55"/>
    <x v="26"/>
    <x v="51"/>
  </r>
  <r>
    <n v="2023"/>
    <s v="FW"/>
    <s v="UQEU"/>
    <s v="Core T L/S"/>
    <s v="Waffle L/S T-shirt"/>
    <s v="343F111C"/>
    <x v="10"/>
    <n v="2.6"/>
    <s v="Pub"/>
    <n v="84995724"/>
    <d v="2023-08-01T00:00:00"/>
    <n v="1300"/>
    <n v="3380"/>
    <x v="2"/>
    <d v="2023-09-30T00:00:00"/>
    <d v="2023-01-31T00:00:00"/>
    <s v="23/01/24"/>
    <d v="2023-07-27T00:00:00"/>
    <s v="(23/08/01)_x000a_"/>
    <x v="5"/>
    <x v="20"/>
    <x v="55"/>
  </r>
  <r>
    <n v="2023"/>
    <s v="FW"/>
    <s v="UQAU"/>
    <s v="Core T L/S"/>
    <s v="Waffle L/S T-shirt"/>
    <s v="343F111A"/>
    <x v="10"/>
    <n v="2.6"/>
    <s v="Pub"/>
    <n v="84976454"/>
    <d v="2023-08-01T00:00:00"/>
    <n v="1800"/>
    <n v="4680"/>
    <x v="2"/>
    <d v="2023-10-27T00:00:00"/>
    <d v="2023-04-28T00:00:00"/>
    <s v="(23/05/16)"/>
    <d v="2023-08-03T00:00:00"/>
    <s v="(23/08/03)_x000a_"/>
    <x v="4"/>
    <x v="2"/>
    <x v="116"/>
  </r>
  <r>
    <n v="2023"/>
    <s v="FW"/>
    <s v="UQAU"/>
    <s v="Core T L/S"/>
    <s v="Waffle L/S T-shirt"/>
    <s v="343F111C"/>
    <x v="10"/>
    <n v="2.6"/>
    <s v="Pub"/>
    <n v="85136910"/>
    <d v="2023-08-01T00:00:00"/>
    <n v="1200"/>
    <n v="3120"/>
    <x v="2"/>
    <d v="2023-10-28T00:00:00"/>
    <d v="2023-03-24T00:00:00"/>
    <s v=""/>
    <d v="2023-08-03T00:00:00"/>
    <s v="(23/08/03)_x000a_"/>
    <x v="19"/>
    <x v="21"/>
    <x v="22"/>
  </r>
  <r>
    <n v="2023"/>
    <s v="FW"/>
    <s v="UQEU"/>
    <s v="Core T L/S"/>
    <s v="Waffle L/S T-shirt"/>
    <s v="343F111A"/>
    <x v="10"/>
    <n v="2.6"/>
    <s v="Pub"/>
    <n v="84925664"/>
    <d v="2023-09-01T00:00:00"/>
    <n v="3000"/>
    <n v="7800"/>
    <x v="2"/>
    <d v="2023-10-15T00:00:00"/>
    <d v="2023-04-25T00:00:00"/>
    <s v="(23/05/23)"/>
    <d v="2023-08-14T00:00:00"/>
    <s v="(23/08/15)_x000a_"/>
    <x v="22"/>
    <x v="3"/>
    <x v="58"/>
  </r>
  <r>
    <n v="2023"/>
    <s v="FW"/>
    <s v="UQAU"/>
    <s v="Core T L/S"/>
    <s v="Waffle L/S T-shirt"/>
    <s v="343F111A"/>
    <x v="10"/>
    <n v="2.6"/>
    <s v="Pub"/>
    <n v="85264243"/>
    <d v="2023-09-01T00:00:00"/>
    <n v="2000"/>
    <n v="5200"/>
    <x v="2"/>
    <d v="2023-11-15T00:00:00"/>
    <d v="2023-05-19T00:00:00"/>
    <s v="(23/06/06)"/>
    <d v="2023-08-24T00:00:00"/>
    <s v="(23/08/22)_x000a_"/>
    <x v="7"/>
    <x v="49"/>
    <x v="75"/>
  </r>
  <r>
    <n v="2023"/>
    <s v="FW"/>
    <s v="UQAU"/>
    <s v="Core T L/S"/>
    <s v="Waffle L/S T-shirt"/>
    <s v="343F111C"/>
    <x v="10"/>
    <n v="2.6"/>
    <s v="Pub"/>
    <n v="85654882"/>
    <d v="2023-09-01T00:00:00"/>
    <n v="1600"/>
    <n v="4160"/>
    <x v="2"/>
    <d v="2023-12-04T00:00:00"/>
    <d v="2023-07-25T00:00:00"/>
    <s v=""/>
    <d v="2023-09-11T00:00:00"/>
    <s v="(23/09/12)_x000a_"/>
    <x v="24"/>
    <x v="27"/>
    <x v="117"/>
  </r>
  <r>
    <n v="2023"/>
    <s v="FW"/>
    <s v="UQIN"/>
    <s v="Core T L/S"/>
    <s v="Waffle L/S T-shirt"/>
    <s v="343F056C"/>
    <x v="11"/>
    <n v="2.6"/>
    <s v="Pub"/>
    <n v="85224435"/>
    <d v="2023-01-01T00:00:00"/>
    <n v="828"/>
    <n v="2153"/>
    <x v="0"/>
    <d v="2023-06-15T00:00:00"/>
    <s v=""/>
    <s v=""/>
    <d v="2023-01-06T00:00:00"/>
    <s v="_x000a_"/>
    <x v="49"/>
    <x v="1"/>
    <x v="67"/>
  </r>
  <r>
    <n v="2023"/>
    <s v="FW"/>
    <s v="UQIN"/>
    <s v="Core T L/S"/>
    <s v="Waffle L/S T-shirt"/>
    <s v="343F056B"/>
    <x v="11"/>
    <n v="2.6"/>
    <s v="Pub"/>
    <n v="85224434"/>
    <d v="2023-03-01T00:00:00"/>
    <n v="864"/>
    <n v="2246"/>
    <x v="0"/>
    <d v="2023-06-15T00:00:00"/>
    <s v=""/>
    <s v=""/>
    <d v="2023-01-06T00:00:00"/>
    <s v="_x000a_"/>
    <x v="49"/>
    <x v="1"/>
    <x v="67"/>
  </r>
  <r>
    <n v="2023"/>
    <s v="FW"/>
    <s v="UQIN"/>
    <s v="Core T L/S"/>
    <s v="Waffle L/S T-shirt"/>
    <s v="343F056A"/>
    <x v="11"/>
    <n v="2.6"/>
    <s v="Pub"/>
    <n v="85001288"/>
    <d v="2023-03-01T00:00:00"/>
    <n v="2358"/>
    <n v="6131"/>
    <x v="0"/>
    <d v="2023-06-15T00:00:00"/>
    <d v="2022-12-20T00:00:00"/>
    <s v=""/>
    <d v="2023-01-06T00:00:00"/>
    <s v="22/12/27_x000a_"/>
    <x v="49"/>
    <x v="42"/>
    <x v="67"/>
  </r>
  <r>
    <n v="2023"/>
    <s v="FW"/>
    <s v="UQIN"/>
    <s v="Core T L/S"/>
    <s v="Waffle L/S T-shirt"/>
    <s v="343F056C"/>
    <x v="11"/>
    <n v="2.6"/>
    <s v="Pub"/>
    <n v="85329057"/>
    <d v="2023-03-01T00:00:00"/>
    <n v="486"/>
    <n v="1264"/>
    <x v="0"/>
    <d v="2023-07-14T00:00:00"/>
    <d v="2023-02-03T00:00:00"/>
    <s v=""/>
    <d v="2023-02-07T00:00:00"/>
    <s v="_x000a_"/>
    <x v="0"/>
    <x v="0"/>
    <x v="118"/>
  </r>
  <r>
    <n v="2023"/>
    <s v="FW"/>
    <s v="UQIN"/>
    <s v="Core T L/S"/>
    <s v="Waffle L/S T-shirt"/>
    <s v="343F056B"/>
    <x v="11"/>
    <n v="2.6"/>
    <s v="Pub"/>
    <n v="85329056"/>
    <d v="2023-03-01T00:00:00"/>
    <n v="504"/>
    <n v="1310"/>
    <x v="0"/>
    <d v="2023-07-14T00:00:00"/>
    <d v="2023-02-03T00:00:00"/>
    <s v=""/>
    <d v="2023-02-07T00:00:00"/>
    <s v="_x000a_"/>
    <x v="0"/>
    <x v="0"/>
    <x v="118"/>
  </r>
  <r>
    <n v="2023"/>
    <s v="FW"/>
    <s v="UQIN"/>
    <s v="Core T L/S"/>
    <s v="Waffle L/S T-shirt"/>
    <s v="343F056A"/>
    <x v="11"/>
    <n v="2.6"/>
    <s v="Pub"/>
    <n v="85264244"/>
    <d v="2023-03-01T00:00:00"/>
    <n v="1026"/>
    <n v="2668"/>
    <x v="1"/>
    <d v="2023-07-14T00:00:00"/>
    <d v="2023-01-31T00:00:00"/>
    <s v=""/>
    <d v="2023-02-07T00:00:00"/>
    <s v="_x000a_"/>
    <x v="0"/>
    <x v="0"/>
    <x v="118"/>
  </r>
  <r>
    <n v="2023"/>
    <s v="FW"/>
    <s v="UQIN"/>
    <s v="Core T L/S"/>
    <s v="Waffle L/S T-shirt"/>
    <s v="343F056A"/>
    <x v="11"/>
    <n v="2.6"/>
    <s v="Pub"/>
    <n v="85193999"/>
    <d v="2023-09-01T00:00:00"/>
    <n v="1300"/>
    <n v="3380"/>
    <x v="2"/>
    <d v="2023-09-20T00:00:00"/>
    <d v="2023-05-19T00:00:00"/>
    <s v="(23/06/06)"/>
    <d v="2023-08-24T00:00:00"/>
    <s v="(23/08/22)_x000a_"/>
    <x v="7"/>
    <x v="49"/>
    <x v="119"/>
  </r>
  <r>
    <n v="2023"/>
    <s v="FW"/>
    <s v="UQIN"/>
    <s v="Core T L/S"/>
    <s v="Waffle L/S T-shirt"/>
    <s v="343F056A"/>
    <x v="11"/>
    <n v="2.6"/>
    <s v="Pub"/>
    <n v="85352695"/>
    <d v="2023-10-01T00:00:00"/>
    <n v="1090"/>
    <n v="2834"/>
    <x v="1"/>
    <d v="2023-10-25T00:00:00"/>
    <d v="2023-03-07T00:00:00"/>
    <s v=""/>
    <d v="2023-07-11T00:00:00"/>
    <s v="23/07/11_x000a_"/>
    <x v="57"/>
    <x v="56"/>
    <x v="120"/>
  </r>
  <r>
    <n v="2023"/>
    <s v="FW"/>
    <s v="FRPH"/>
    <s v="Core T L/S"/>
    <s v="Washed cotton crew neck L/S T-shirt"/>
    <s v="343F060A"/>
    <x v="12"/>
    <n v="2.6"/>
    <s v="Pub"/>
    <n v="85214159"/>
    <d v="2023-03-01T00:00:00"/>
    <n v="1728"/>
    <n v="4493"/>
    <x v="0"/>
    <d v="2023-06-15T00:00:00"/>
    <d v="2023-01-10T00:00:00"/>
    <s v=""/>
    <d v="2023-01-10T00:00:00"/>
    <s v="_x000a_"/>
    <x v="85"/>
    <x v="1"/>
    <x v="121"/>
  </r>
  <r>
    <n v="2023"/>
    <s v="FW"/>
    <s v="UQMY"/>
    <s v="Core T L/S"/>
    <s v="Washed cotton crew neck L/S T-shirt"/>
    <s v="343F060A"/>
    <x v="12"/>
    <n v="2.6"/>
    <s v="Pub"/>
    <n v="85136905"/>
    <d v="2023-03-01T00:00:00"/>
    <n v="3024"/>
    <n v="7862"/>
    <x v="0"/>
    <d v="2023-06-15T00:00:00"/>
    <s v=""/>
    <s v=""/>
    <d v="2023-01-06T00:00:00"/>
    <s v="_x000a_"/>
    <x v="66"/>
    <x v="1"/>
    <x v="122"/>
  </r>
  <r>
    <n v="2023"/>
    <s v="FW"/>
    <s v="UQMY"/>
    <s v="Core T L/S"/>
    <s v="Washed cotton crew neck L/S T-shirt"/>
    <s v="343F060A"/>
    <x v="12"/>
    <n v="2.6"/>
    <s v="Pub"/>
    <n v="85136906"/>
    <d v="2023-03-01T00:00:00"/>
    <n v="2016"/>
    <n v="5242"/>
    <x v="1"/>
    <d v="2023-06-26T00:00:00"/>
    <d v="2023-01-06T00:00:00"/>
    <s v=""/>
    <d v="2023-01-06T00:00:00"/>
    <s v="_x000a_"/>
    <x v="66"/>
    <x v="1"/>
    <x v="65"/>
  </r>
  <r>
    <n v="2023"/>
    <s v="FW"/>
    <s v="FRPH"/>
    <s v="Core T L/S"/>
    <s v="Washed cotton crew neck L/S T-shirt"/>
    <s v="343F060A"/>
    <x v="12"/>
    <n v="2.6"/>
    <s v="Pub"/>
    <n v="85175179"/>
    <d v="2023-03-01T00:00:00"/>
    <n v="414"/>
    <n v="1076"/>
    <x v="1"/>
    <d v="2023-08-15T00:00:00"/>
    <d v="2023-01-10T00:00:00"/>
    <s v=""/>
    <d v="2023-01-10T00:00:00"/>
    <s v="_x000a_"/>
    <x v="85"/>
    <x v="1"/>
    <x v="82"/>
  </r>
  <r>
    <n v="2023"/>
    <s v="FW"/>
    <s v="FRPH"/>
    <s v="Core T L/S"/>
    <s v="Washed cotton crew neck L/S T-shirt"/>
    <s v="343F060A"/>
    <x v="12"/>
    <n v="2.6"/>
    <s v="Pub"/>
    <n v="85214158"/>
    <d v="2023-06-01T00:00:00"/>
    <n v="2016"/>
    <n v="5242"/>
    <x v="2"/>
    <d v="2023-08-15T00:00:00"/>
    <d v="2023-04-25T00:00:00"/>
    <s v="23/04/25"/>
    <d v="2023-05-23T00:00:00"/>
    <s v="(23/06/27)_x000a_"/>
    <x v="86"/>
    <x v="22"/>
    <x v="82"/>
  </r>
  <r>
    <n v="2023"/>
    <s v="FW"/>
    <s v="FRPH"/>
    <s v="Core T L/S"/>
    <s v="Washed cotton crew neck L/S T-shirt"/>
    <s v="343F060A"/>
    <x v="12"/>
    <n v="2.6"/>
    <s v="Pub"/>
    <n v="85194451"/>
    <d v="2023-03-01T00:00:00"/>
    <n v="2664"/>
    <n v="6926"/>
    <x v="1"/>
    <d v="2023-08-15T00:00:00"/>
    <d v="2023-01-10T00:00:00"/>
    <s v=""/>
    <d v="2023-01-10T00:00:00"/>
    <s v="_x000a_"/>
    <x v="85"/>
    <x v="1"/>
    <x v="82"/>
  </r>
  <r>
    <n v="2023"/>
    <s v="FW"/>
    <s v="UQMY"/>
    <s v="Core T L/S"/>
    <s v="Washed cotton crew neck L/S T-shirt"/>
    <s v="343F060A"/>
    <x v="12"/>
    <n v="2.6"/>
    <s v="Pub"/>
    <n v="85125388"/>
    <d v="2023-04-01T00:00:00"/>
    <n v="1200"/>
    <n v="3120"/>
    <x v="1"/>
    <d v="2023-08-13T00:00:00"/>
    <d v="2023-01-31T00:00:00"/>
    <s v=""/>
    <d v="2023-01-31T00:00:00"/>
    <s v="23/01/31_x000a_"/>
    <x v="66"/>
    <x v="35"/>
    <x v="89"/>
  </r>
  <r>
    <n v="2023"/>
    <s v="FW"/>
    <s v="UQMY"/>
    <s v="Core T L/S"/>
    <s v="Washed cotton crew neck L/S T-shirt"/>
    <s v="343F060A"/>
    <x v="12"/>
    <n v="2.6"/>
    <s v="Pub"/>
    <n v="85136907"/>
    <d v="2023-09-01T00:00:00"/>
    <n v="1300"/>
    <n v="3380"/>
    <x v="2"/>
    <d v="2023-10-15T00:00:00"/>
    <d v="2023-04-14T00:00:00"/>
    <s v="(23/05/30)"/>
    <d v="2023-08-08T00:00:00"/>
    <s v="(23/07/25)_x000a_"/>
    <x v="80"/>
    <x v="55"/>
    <x v="30"/>
  </r>
  <r>
    <n v="2023"/>
    <s v="FW"/>
    <s v="FRPH"/>
    <s v="Core T L/S"/>
    <s v="Washed cotton crew neck L/S T-shirt"/>
    <s v="343F060A"/>
    <x v="12"/>
    <n v="2.6"/>
    <s v="Pub"/>
    <n v="85506656"/>
    <d v="2023-09-01T00:00:00"/>
    <n v="900"/>
    <n v="2340"/>
    <x v="2"/>
    <d v="2023-11-06T00:00:00"/>
    <d v="2023-05-05T00:00:00"/>
    <s v=""/>
    <d v="2023-08-14T00:00:00"/>
    <s v="(23/08/15)_x000a_"/>
    <x v="21"/>
    <x v="70"/>
    <x v="31"/>
  </r>
  <r>
    <n v="2023"/>
    <s v="FW"/>
    <s v="FRPH"/>
    <s v="Core T L/S"/>
    <s v="Washed cotton crew neck L/S T-shirt"/>
    <s v="343F060A"/>
    <x v="12"/>
    <n v="2.6"/>
    <s v="Pub"/>
    <n v="85520998"/>
    <d v="2023-10-01T00:00:00"/>
    <n v="600"/>
    <n v="1560"/>
    <x v="2"/>
    <d v="2023-11-15T00:00:00"/>
    <d v="2023-06-13T00:00:00"/>
    <s v="(23/07/13)"/>
    <d v="2023-08-11T00:00:00"/>
    <s v="(23/08/22)_x000a_"/>
    <x v="46"/>
    <x v="11"/>
    <x v="34"/>
  </r>
  <r>
    <n v="2023"/>
    <s v="FW"/>
    <s v="FRPH"/>
    <s v="Core T L/S"/>
    <s v="Washed cotton crew neck L/S T-shirt"/>
    <s v="343F060A"/>
    <x v="12"/>
    <n v="2.6"/>
    <s v="Pub"/>
    <n v="85529074"/>
    <d v="2023-10-01T00:00:00"/>
    <n v="990"/>
    <n v="2574"/>
    <x v="3"/>
    <d v="2023-11-22T00:00:00"/>
    <d v="2023-06-13T00:00:00"/>
    <s v="(23/07/18)"/>
    <d v="2023-09-26T00:00:00"/>
    <s v="(23/08/29)_x000a_"/>
    <x v="11"/>
    <x v="71"/>
    <x v="60"/>
  </r>
  <r>
    <n v="2023"/>
    <s v="FW"/>
    <s v="UQAU"/>
    <s v="Sweat"/>
    <s v="Sweat Pants"/>
    <s v="343F103B"/>
    <x v="13"/>
    <n v="4.5"/>
    <s v="Pub"/>
    <n v="84880484"/>
    <d v="2023-03-01T00:00:00"/>
    <n v="2004"/>
    <n v="9018"/>
    <x v="0"/>
    <d v="2023-06-15T00:00:00"/>
    <d v="2023-01-06T00:00:00"/>
    <s v=""/>
    <d v="2023-01-06T00:00:00"/>
    <s v="22/12/27_x000a_"/>
    <x v="85"/>
    <x v="72"/>
    <x v="42"/>
  </r>
  <r>
    <n v="2023"/>
    <s v="FW"/>
    <s v="UQAU"/>
    <s v="Sweat"/>
    <s v="Sweat Pants"/>
    <s v="343F103A"/>
    <x v="13"/>
    <n v="4.5"/>
    <s v="Pub"/>
    <n v="84932577"/>
    <d v="2023-02-01T00:00:00"/>
    <n v="4032"/>
    <n v="18144"/>
    <x v="0"/>
    <d v="2023-06-15T00:00:00"/>
    <d v="2023-01-06T00:00:00"/>
    <s v=""/>
    <d v="2023-01-06T00:00:00"/>
    <s v="22/12/27_x000a_"/>
    <x v="85"/>
    <x v="42"/>
    <x v="42"/>
  </r>
  <r>
    <n v="2023"/>
    <s v="FW"/>
    <s v="UQAU"/>
    <s v="Sweat"/>
    <s v="Sweat Pants"/>
    <s v="343F103A"/>
    <x v="13"/>
    <n v="4.5"/>
    <s v="Pub"/>
    <n v="85329741"/>
    <d v="2023-04-01T00:00:00"/>
    <n v="4536"/>
    <n v="20412"/>
    <x v="1"/>
    <d v="2023-06-15T00:00:00"/>
    <d v="2023-01-31T00:00:00"/>
    <s v=""/>
    <d v="2023-02-14T00:00:00"/>
    <s v="_x000a_"/>
    <x v="36"/>
    <x v="1"/>
    <x v="42"/>
  </r>
  <r>
    <n v="2023"/>
    <s v="FW"/>
    <s v="UQAU"/>
    <s v="Sweat"/>
    <s v="Sweat Pants"/>
    <s v="343F103B"/>
    <x v="13"/>
    <n v="4.5"/>
    <s v="Pub"/>
    <n v="85329742"/>
    <d v="2023-04-01T00:00:00"/>
    <n v="1008"/>
    <n v="4536"/>
    <x v="2"/>
    <d v="2023-07-30T00:00:00"/>
    <d v="2023-02-24T00:00:00"/>
    <s v=""/>
    <d v="2023-03-14T00:00:00"/>
    <s v="23/03/14_x000a_"/>
    <x v="35"/>
    <x v="73"/>
    <x v="123"/>
  </r>
  <r>
    <n v="2023"/>
    <s v="FW"/>
    <s v="UQIN"/>
    <s v="Sweat"/>
    <s v="Sweat Pants"/>
    <s v="343F103B"/>
    <x v="13"/>
    <n v="4.5"/>
    <s v="Pub"/>
    <n v="85132067"/>
    <d v="2023-03-01T00:00:00"/>
    <n v="420"/>
    <n v="1890"/>
    <x v="0"/>
    <d v="2023-06-15T00:00:00"/>
    <d v="2022-12-27T00:00:00"/>
    <s v=""/>
    <d v="2023-01-13T00:00:00"/>
    <s v="_x000a_"/>
    <x v="66"/>
    <x v="1"/>
    <x v="67"/>
  </r>
  <r>
    <n v="2023"/>
    <s v="FW"/>
    <s v="UQIN"/>
    <s v="Sweat"/>
    <s v="Sweat Pants"/>
    <s v="343F103A"/>
    <x v="13"/>
    <n v="4.5"/>
    <s v="Pub"/>
    <n v="84995767"/>
    <d v="2023-03-01T00:00:00"/>
    <n v="1656"/>
    <n v="7452"/>
    <x v="0"/>
    <d v="2023-06-15T00:00:00"/>
    <d v="2022-12-20T00:00:00"/>
    <s v=""/>
    <d v="2023-01-10T00:00:00"/>
    <s v="22/12/27_x000a_"/>
    <x v="66"/>
    <x v="42"/>
    <x v="67"/>
  </r>
  <r>
    <n v="2023"/>
    <s v="FW"/>
    <s v="UQAU"/>
    <s v="Sweat"/>
    <s v="Sweat Pants"/>
    <s v="343F103A"/>
    <x v="13"/>
    <n v="4.5"/>
    <s v="Pub"/>
    <n v="85431292"/>
    <d v="2023-07-01T00:00:00"/>
    <n v="1992"/>
    <n v="8964"/>
    <x v="1"/>
    <d v="2023-09-15T00:00:00"/>
    <d v="2023-04-04T00:00:00"/>
    <s v="(23/04/04)"/>
    <d v="2023-05-16T00:00:00"/>
    <s v="23/05/16_x000a_"/>
    <x v="77"/>
    <x v="74"/>
    <x v="83"/>
  </r>
  <r>
    <n v="2023"/>
    <s v="FW"/>
    <s v="UQAU"/>
    <s v="Sweat"/>
    <s v="Sweat Pants"/>
    <s v="343F103B"/>
    <x v="13"/>
    <n v="4.5"/>
    <s v="Pub"/>
    <n v="85413603"/>
    <d v="2023-07-01T00:00:00"/>
    <n v="996"/>
    <n v="4482"/>
    <x v="1"/>
    <d v="2023-09-20T00:00:00"/>
    <d v="2023-04-04T00:00:00"/>
    <s v=""/>
    <d v="2023-05-18T00:00:00"/>
    <s v="23/05/18_x000a_"/>
    <x v="52"/>
    <x v="53"/>
    <x v="49"/>
  </r>
  <r>
    <n v="2023"/>
    <s v="FW"/>
    <s v="UQAU"/>
    <s v="Sweat"/>
    <s v="Sweat Pants"/>
    <s v="343F103A"/>
    <x v="13"/>
    <n v="4.5"/>
    <s v="Pub"/>
    <n v="85264250"/>
    <d v="2023-08-01T00:00:00"/>
    <n v="2040"/>
    <n v="9180"/>
    <x v="1"/>
    <d v="2023-09-27T00:00:00"/>
    <d v="2023-04-20T00:00:00"/>
    <s v=""/>
    <d v="2023-05-16T00:00:00"/>
    <s v="(23/05/23)_x000a_"/>
    <x v="16"/>
    <x v="75"/>
    <x v="3"/>
  </r>
  <r>
    <n v="2023"/>
    <s v="FW"/>
    <s v="UQAU"/>
    <s v="Sweat"/>
    <s v="Sweat Pants"/>
    <s v="343F103B"/>
    <x v="13"/>
    <n v="4.5"/>
    <s v="Pub"/>
    <n v="85431294"/>
    <d v="2023-08-01T00:00:00"/>
    <n v="2004"/>
    <n v="9018"/>
    <x v="1"/>
    <d v="2023-10-04T00:00:00"/>
    <d v="2023-04-20T00:00:00"/>
    <s v=""/>
    <d v="2023-06-02T00:00:00"/>
    <s v="23/05/18_x000a_"/>
    <x v="86"/>
    <x v="53"/>
    <x v="50"/>
  </r>
  <r>
    <n v="2023"/>
    <s v="FW"/>
    <s v="UQAU"/>
    <s v="Sweat"/>
    <s v="Sweat Pants"/>
    <s v="343F103B"/>
    <x v="13"/>
    <n v="4.5"/>
    <s v="Pub"/>
    <n v="85522080"/>
    <d v="2023-08-01T00:00:00"/>
    <n v="3000"/>
    <n v="13500"/>
    <x v="2"/>
    <d v="2023-10-18T00:00:00"/>
    <d v="2023-05-18T00:00:00"/>
    <s v=""/>
    <d v="2023-07-27T00:00:00"/>
    <s v="23/07/27_x000a_"/>
    <x v="6"/>
    <x v="76"/>
    <x v="101"/>
  </r>
  <r>
    <n v="2023"/>
    <s v="FW"/>
    <s v="UQAU"/>
    <s v="Sweat"/>
    <s v="Sweat Pants"/>
    <s v="343F103B"/>
    <x v="13"/>
    <n v="4.5"/>
    <s v="Pub"/>
    <n v="85468669"/>
    <d v="2023-09-01T00:00:00"/>
    <n v="1500"/>
    <n v="6750"/>
    <x v="3"/>
    <d v="2023-10-30T00:00:00"/>
    <d v="2023-04-28T00:00:00"/>
    <s v=""/>
    <d v="2023-08-08T00:00:00"/>
    <s v="(23/08/08)_x000a_"/>
    <x v="19"/>
    <x v="21"/>
    <x v="23"/>
  </r>
  <r>
    <n v="2023"/>
    <s v="FW"/>
    <s v="UQAU"/>
    <s v="Sweat"/>
    <s v="Sweat Pants"/>
    <s v="343F103B"/>
    <x v="13"/>
    <n v="4.5"/>
    <s v="Pub"/>
    <n v="85175395"/>
    <d v="2023-09-01T00:00:00"/>
    <n v="2000"/>
    <n v="9000"/>
    <x v="2"/>
    <d v="2023-10-30T00:00:00"/>
    <d v="2023-01-10T00:00:00"/>
    <s v=""/>
    <d v="2023-08-08T00:00:00"/>
    <s v="(23/08/08)_x000a_"/>
    <x v="19"/>
    <x v="21"/>
    <x v="23"/>
  </r>
  <r>
    <n v="2023"/>
    <s v="FW"/>
    <s v="UQIN"/>
    <s v="Sweat"/>
    <s v="Sweat Pants"/>
    <s v="343F103B"/>
    <x v="13"/>
    <n v="4.5"/>
    <s v="Pub"/>
    <n v="85202417"/>
    <d v="2023-08-01T00:00:00"/>
    <n v="216"/>
    <n v="972"/>
    <x v="1"/>
    <d v="2023-09-12T00:00:00"/>
    <d v="2023-03-03T00:00:00"/>
    <s v="(23/01/17)"/>
    <d v="2023-05-11T00:00:00"/>
    <s v="(23/07/04)_x000a_"/>
    <x v="87"/>
    <x v="22"/>
    <x v="58"/>
  </r>
  <r>
    <n v="2023"/>
    <s v="FW"/>
    <s v="UQIN"/>
    <s v="Sweat"/>
    <s v="Sweat Pants"/>
    <s v="343F103A"/>
    <x v="13"/>
    <n v="4.5"/>
    <s v="Pub"/>
    <n v="85223245"/>
    <d v="2023-08-01T00:00:00"/>
    <n v="700"/>
    <n v="3150"/>
    <x v="2"/>
    <d v="2023-09-15T00:00:00"/>
    <d v="2023-04-25T00:00:00"/>
    <s v="(23/05/30)"/>
    <d v="2023-08-14T00:00:00"/>
    <s v="(23/08/17)_x000a_"/>
    <x v="45"/>
    <x v="41"/>
    <x v="25"/>
  </r>
  <r>
    <n v="2023"/>
    <s v="FW"/>
    <s v="UQIN"/>
    <s v="Sweat"/>
    <s v="Sweat Pants"/>
    <s v="343F103A"/>
    <x v="13"/>
    <n v="4.5"/>
    <s v="Pub"/>
    <n v="85513674"/>
    <d v="2023-09-01T00:00:00"/>
    <n v="270"/>
    <n v="1215"/>
    <x v="4"/>
    <d v="2023-09-20T00:00:00"/>
    <d v="2023-06-16T00:00:00"/>
    <s v=""/>
    <d v="2023-08-17T00:00:00"/>
    <s v="(23/08/22)_x000a_"/>
    <x v="7"/>
    <x v="49"/>
    <x v="119"/>
  </r>
  <r>
    <n v="2023"/>
    <s v="FW"/>
    <s v="UQAU"/>
    <s v="Sweat"/>
    <s v="Sweat Pants"/>
    <s v="343F103B"/>
    <x v="13"/>
    <n v="4.5"/>
    <s v="Pub"/>
    <n v="85733764"/>
    <d v="2023-09-01T00:00:00"/>
    <n v="2000"/>
    <n v="9000"/>
    <x v="2"/>
    <d v="2023-11-15T00:00:00"/>
    <d v="2023-06-13T00:00:00"/>
    <s v=""/>
    <d v="2023-08-08T00:00:00"/>
    <s v="(23/08/22)_x000a_"/>
    <x v="19"/>
    <x v="49"/>
    <x v="75"/>
  </r>
  <r>
    <n v="2023"/>
    <s v="FW"/>
    <s v="UQAU"/>
    <s v="Sweat"/>
    <s v="Sweat Pants"/>
    <s v="343F103B"/>
    <x v="13"/>
    <n v="4.5"/>
    <s v="Pub"/>
    <n v="85654114"/>
    <d v="2023-10-01T00:00:00"/>
    <n v="1500"/>
    <n v="6750"/>
    <x v="2"/>
    <d v="2023-11-27T00:00:00"/>
    <d v="2023-06-30T00:00:00"/>
    <s v=""/>
    <d v="2023-08-31T00:00:00"/>
    <s v="(23/09/05)_x000a_"/>
    <x v="9"/>
    <x v="7"/>
    <x v="124"/>
  </r>
  <r>
    <n v="2023"/>
    <s v="FW"/>
    <s v="UQAU"/>
    <s v="Sweat"/>
    <s v="Sweat Pants"/>
    <s v="343F103A"/>
    <x v="13"/>
    <n v="4.5"/>
    <s v="Pub"/>
    <n v="85513717"/>
    <d v="2023-10-01T00:00:00"/>
    <n v="5000"/>
    <n v="22500"/>
    <x v="2"/>
    <d v="2024-01-02T00:00:00"/>
    <d v="2023-08-01T00:00:00"/>
    <s v="23/08/01"/>
    <d v="2023-10-05T00:00:00"/>
    <s v="(23/09/12)_x000a_"/>
    <x v="26"/>
    <x v="27"/>
    <x v="125"/>
  </r>
  <r>
    <n v="2023"/>
    <s v="FW"/>
    <s v="UQIN"/>
    <s v="Fleece"/>
    <s v="Fluffy yarn fleece full-zip L/S jacket"/>
    <s v="343F242A"/>
    <x v="14"/>
    <n v="5"/>
    <s v="Pub"/>
    <n v="85153872"/>
    <d v="2023-05-01T00:00:00"/>
    <n v="5028"/>
    <n v="25140"/>
    <x v="0"/>
    <d v="2023-08-15T00:00:00"/>
    <d v="2023-01-24T00:00:00"/>
    <s v="23/01/24"/>
    <d v="2023-01-31T00:00:00"/>
    <s v="23/01/31_x000a_"/>
    <x v="88"/>
    <x v="65"/>
    <x v="4"/>
  </r>
  <r>
    <n v="2023"/>
    <s v="FW"/>
    <s v="UQIN"/>
    <s v="Fleece"/>
    <s v="Fluffy yarn fleece full-zip L/S jacket"/>
    <s v="343F242A"/>
    <x v="14"/>
    <n v="5"/>
    <s v="Pub"/>
    <n v="85153874"/>
    <d v="2023-08-01T00:00:00"/>
    <n v="1524"/>
    <n v="7620"/>
    <x v="1"/>
    <d v="2023-09-15T00:00:00"/>
    <d v="2023-01-31T00:00:00"/>
    <s v="23/01/24"/>
    <d v="2023-05-16T00:00:00"/>
    <s v="23/05/16_x000a_"/>
    <x v="17"/>
    <x v="9"/>
    <x v="25"/>
  </r>
  <r>
    <n v="2023"/>
    <s v="FW"/>
    <s v="UQIN"/>
    <s v="Fleece"/>
    <s v="Fluffy yarn fleece full-zip L/S jacket"/>
    <s v="343F242A"/>
    <x v="14"/>
    <n v="5"/>
    <s v="Pub"/>
    <n v="85153876"/>
    <d v="2023-09-01T00:00:00"/>
    <n v="1720"/>
    <n v="8600"/>
    <x v="1"/>
    <d v="2023-10-15T00:00:00"/>
    <d v="2023-01-31T00:00:00"/>
    <s v="23/01/24"/>
    <d v="2023-06-13T00:00:00"/>
    <s v="_x000a_"/>
    <x v="4"/>
    <x v="1"/>
    <x v="33"/>
  </r>
  <r>
    <n v="2023"/>
    <s v="FW"/>
    <s v="UQIN"/>
    <s v="Fleece"/>
    <s v="Fluffy yarn fleece full-zip L/S jacket"/>
    <s v="343F242A"/>
    <x v="14"/>
    <n v="5"/>
    <s v="Pub"/>
    <n v="85654276"/>
    <d v="2023-10-01T00:00:00"/>
    <n v="3000"/>
    <n v="15000"/>
    <x v="2"/>
    <d v="2023-10-23T00:00:00"/>
    <d v="2023-06-27T00:00:00"/>
    <s v=""/>
    <d v="2023-08-22T00:00:00"/>
    <s v="(23/08/15)_x000a_"/>
    <x v="11"/>
    <x v="71"/>
    <x v="60"/>
  </r>
  <r>
    <n v="2023"/>
    <s v="FW"/>
    <s v="UQIN"/>
    <s v="Fleece"/>
    <s v="Fluffy yarn fleece full-zip L/S jacket"/>
    <s v="343F242A"/>
    <x v="14"/>
    <n v="5"/>
    <s v="Pub"/>
    <n v="85654275"/>
    <d v="2023-10-01T00:00:00"/>
    <n v="1000"/>
    <n v="5000"/>
    <x v="2"/>
    <d v="2023-11-06T00:00:00"/>
    <d v="2023-06-27T00:00:00"/>
    <s v="(23/07/12)"/>
    <d v="2023-09-05T00:00:00"/>
    <s v="(23/08/29)_x000a_"/>
    <x v="26"/>
    <x v="30"/>
    <x v="126"/>
  </r>
  <r>
    <n v="2023"/>
    <s v="FW"/>
    <s v="UQIN"/>
    <s v="Fleece"/>
    <s v="Fluffy yarn fleece full-zip L/S jacket"/>
    <s v="343F242A"/>
    <x v="14"/>
    <n v="5"/>
    <s v="Pub"/>
    <n v="85513839"/>
    <d v="2023-10-01T00:00:00"/>
    <n v="3700"/>
    <n v="18500"/>
    <x v="2"/>
    <d v="2023-11-15T00:00:00"/>
    <d v="2023-07-18T00:00:00"/>
    <s v="(23/07/04)"/>
    <d v="2023-09-14T00:00:00"/>
    <s v="(23/09/05)_x000a_"/>
    <x v="89"/>
    <x v="23"/>
    <x v="61"/>
  </r>
  <r>
    <n v="2023"/>
    <s v="FW"/>
    <s v="UQIN"/>
    <s v="Fleece"/>
    <s v="Fluffy yarn fleece full-zip L/S jacket"/>
    <s v="343F242A"/>
    <x v="14"/>
    <n v="5"/>
    <s v="Pub"/>
    <n v="86077912"/>
    <d v="2023-11-01T00:00:00"/>
    <n v="3000"/>
    <n v="15000"/>
    <x v="3"/>
    <d v="2023-11-26T00:00:00"/>
    <d v="2023-07-18T00:00:00"/>
    <s v="(23/08/01)"/>
    <d v="2023-09-28T00:00:00"/>
    <s v="_x000a_"/>
    <x v="90"/>
    <x v="1"/>
    <x v="127"/>
  </r>
  <r>
    <n v="2023"/>
    <s v="FW"/>
    <s v="UQIN"/>
    <s v="Fleece"/>
    <s v="Fluffy yarn fleece full-zip L/S jacket"/>
    <s v="343F242A"/>
    <x v="14"/>
    <n v="5"/>
    <s v="Pub"/>
    <n v="85396930"/>
    <d v="2023-11-01T00:00:00"/>
    <n v="2700"/>
    <n v="13500"/>
    <x v="2"/>
    <d v="2023-11-30T00:00:00"/>
    <d v="2023-06-27T00:00:00"/>
    <s v="(23/08/08)"/>
    <d v="2023-10-03T00:00:00"/>
    <s v="(23/09/19)_x000a_"/>
    <x v="90"/>
    <x v="77"/>
    <x v="128"/>
  </r>
  <r>
    <n v="2023"/>
    <s v="FW"/>
    <s v="UQIN"/>
    <s v="Fleece"/>
    <s v="Fluffy yarn fleece full-zip L/S jacket"/>
    <s v="343F242A"/>
    <x v="14"/>
    <n v="5"/>
    <s v="Pub"/>
    <n v="85153875"/>
    <d v="2023-11-01T00:00:00"/>
    <n v="2500"/>
    <n v="12500"/>
    <x v="2"/>
    <d v="2023-12-07T00:00:00"/>
    <d v="2023-07-18T00:00:00"/>
    <s v="(23/08/08)"/>
    <d v="2023-10-10T00:00:00"/>
    <s v="(23/09/26)_x000a_"/>
    <x v="91"/>
    <x v="78"/>
    <x v="129"/>
  </r>
  <r>
    <n v="2023"/>
    <s v="FW"/>
    <s v="UQJP"/>
    <s v="Sweat"/>
    <s v="Sweat L/S cardigan"/>
    <s v="343F146A"/>
    <x v="15"/>
    <n v="5.8"/>
    <s v="Pub"/>
    <n v="85250012"/>
    <d v="2023-06-01T00:00:00"/>
    <n v="36548"/>
    <n v="211978"/>
    <x v="1"/>
    <d v="2023-07-15T00:00:00"/>
    <d v="2023-01-24T00:00:00"/>
    <s v=""/>
    <d v="2023-01-31T00:00:00"/>
    <s v="_x000a_"/>
    <x v="36"/>
    <x v="1"/>
    <x v="104"/>
  </r>
  <r>
    <n v="2023"/>
    <s v="FW"/>
    <s v="UQJP"/>
    <s v="Sweat"/>
    <s v="Sweat L/S cardigan"/>
    <s v="343F146A"/>
    <x v="15"/>
    <n v="5.8"/>
    <s v="Pub"/>
    <n v="85250013"/>
    <d v="2023-07-01T00:00:00"/>
    <n v="20000"/>
    <n v="116000"/>
    <x v="1"/>
    <d v="2023-08-31T00:00:00"/>
    <d v="2023-03-07T00:00:00"/>
    <s v="23/02/14"/>
    <d v="2023-05-16T00:00:00"/>
    <s v="(23/05/16)_x000a_"/>
    <x v="37"/>
    <x v="53"/>
    <x v="130"/>
  </r>
  <r>
    <n v="2023"/>
    <s v="FW"/>
    <s v="UQIN"/>
    <s v="Core T L/S"/>
    <s v="Waffle L/S T-shirt"/>
    <s v="343F111C"/>
    <x v="16"/>
    <n v="2.6"/>
    <s v="Pub"/>
    <n v="85086334"/>
    <d v="2023-03-01T00:00:00"/>
    <n v="594"/>
    <n v="1544"/>
    <x v="0"/>
    <d v="2023-06-15T00:00:00"/>
    <s v=""/>
    <s v=""/>
    <d v="2022-12-07T00:00:00"/>
    <s v="_x000a_"/>
    <x v="92"/>
    <x v="1"/>
    <x v="67"/>
  </r>
  <r>
    <n v="2023"/>
    <s v="FW"/>
    <s v="UQIN"/>
    <s v="Core T L/S"/>
    <s v="Waffle L/S T-shirt"/>
    <s v="343F111A"/>
    <x v="16"/>
    <n v="2.6"/>
    <s v="Pub"/>
    <n v="84881915"/>
    <d v="2023-03-01T00:00:00"/>
    <n v="2556"/>
    <n v="6646"/>
    <x v="0"/>
    <d v="2023-06-15T00:00:00"/>
    <s v=""/>
    <s v=""/>
    <d v="2022-12-06T00:00:00"/>
    <s v="_x000a_"/>
    <x v="82"/>
    <x v="1"/>
    <x v="67"/>
  </r>
  <r>
    <n v="2023"/>
    <s v="FW"/>
    <s v="UQIN"/>
    <s v="Core T L/S"/>
    <s v="Waffle L/S T-shirt"/>
    <s v="343F111A"/>
    <x v="16"/>
    <n v="2.6"/>
    <s v="Pub"/>
    <n v="85187361"/>
    <d v="2023-04-01T00:00:00"/>
    <n v="1476"/>
    <n v="3838"/>
    <x v="1"/>
    <d v="2023-07-29T00:00:00"/>
    <d v="2023-01-31T00:00:00"/>
    <s v=""/>
    <d v="2023-02-03T00:00:00"/>
    <s v="23/02/03_x000a_"/>
    <x v="93"/>
    <x v="79"/>
    <x v="2"/>
  </r>
  <r>
    <n v="2023"/>
    <s v="FW"/>
    <s v="UQIN"/>
    <s v="Core T L/S"/>
    <s v="Waffle L/S T-shirt"/>
    <s v="343F111A"/>
    <x v="16"/>
    <n v="2.6"/>
    <s v="Pub"/>
    <n v="85352694"/>
    <d v="2023-09-01T00:00:00"/>
    <n v="1800"/>
    <n v="4680"/>
    <x v="2"/>
    <d v="2023-09-30T00:00:00"/>
    <d v="2023-05-19T00:00:00"/>
    <s v="(23/06/13)"/>
    <d v="2023-08-31T00:00:00"/>
    <s v="(23/08/31)_x000a_"/>
    <x v="80"/>
    <x v="6"/>
    <x v="8"/>
  </r>
  <r>
    <n v="2023"/>
    <s v="FW"/>
    <s v="UQIN"/>
    <s v="Core T L/S"/>
    <s v="Waffle L/S T-shirt"/>
    <s v="343F111C"/>
    <x v="16"/>
    <n v="2.6"/>
    <s v="Pub"/>
    <n v="85815778"/>
    <d v="2023-09-01T00:00:00"/>
    <n v="780"/>
    <n v="2028"/>
    <x v="1"/>
    <d v="2023-10-03T00:00:00"/>
    <d v="2023-06-06T00:00:00"/>
    <s v=""/>
    <d v="2023-07-20T00:00:00"/>
    <s v="23/07/20_x000a_"/>
    <x v="20"/>
    <x v="6"/>
    <x v="124"/>
  </r>
  <r>
    <n v="2023"/>
    <s v="FW"/>
    <s v="UQEU"/>
    <s v="Sweat"/>
    <s v="Sweat Pants"/>
    <s v="343F102B"/>
    <x v="17"/>
    <n v="4.5"/>
    <s v="Pub"/>
    <n v="85527233"/>
    <d v="2023-08-01T00:00:00"/>
    <n v="1500"/>
    <n v="6750"/>
    <x v="3"/>
    <d v="2023-08-23T00:00:00"/>
    <d v="2023-05-02T00:00:00"/>
    <s v=""/>
    <d v="2023-07-20T00:00:00"/>
    <s v="(23/07/13)_x000a_"/>
    <x v="55"/>
    <x v="80"/>
    <x v="48"/>
  </r>
  <r>
    <n v="2023"/>
    <s v="FW"/>
    <s v="UQEU"/>
    <s v="Sweat"/>
    <s v="Sweat Pants"/>
    <s v="343F102A"/>
    <x v="17"/>
    <n v="4.5"/>
    <s v="Pub"/>
    <n v="85464573"/>
    <d v="2023-07-01T00:00:00"/>
    <n v="2904"/>
    <n v="13068"/>
    <x v="4"/>
    <d v="2023-08-24T00:00:00"/>
    <d v="2023-04-14T00:00:00"/>
    <s v=""/>
    <d v="2023-06-20T00:00:00"/>
    <s v="(23/06/20)_x000a_"/>
    <x v="16"/>
    <x v="51"/>
    <x v="83"/>
  </r>
  <r>
    <n v="2023"/>
    <s v="FW"/>
    <s v="UQEU"/>
    <s v="Sweat"/>
    <s v="Sweat Pants"/>
    <s v="343F102B"/>
    <x v="17"/>
    <n v="4.5"/>
    <s v="Pub"/>
    <n v="85435571"/>
    <d v="2023-06-01T00:00:00"/>
    <n v="1512"/>
    <n v="6804"/>
    <x v="0"/>
    <d v="2023-09-09T00:00:00"/>
    <d v="2023-03-31T00:00:00"/>
    <s v=""/>
    <d v="2023-05-16T00:00:00"/>
    <s v="(23/05/09)_x000a_"/>
    <x v="37"/>
    <x v="44"/>
    <x v="19"/>
  </r>
  <r>
    <n v="2023"/>
    <s v="FW"/>
    <s v="UQEU"/>
    <s v="Sweat"/>
    <s v="Sweat Pants"/>
    <s v="343F102A"/>
    <x v="17"/>
    <n v="4.5"/>
    <s v="Pub"/>
    <n v="85435634"/>
    <d v="2023-06-01T00:00:00"/>
    <n v="2892"/>
    <n v="13014"/>
    <x v="0"/>
    <d v="2023-09-09T00:00:00"/>
    <d v="2023-03-31T00:00:00"/>
    <s v=""/>
    <d v="2023-05-16T00:00:00"/>
    <s v="(23/05/09)_x000a_"/>
    <x v="37"/>
    <x v="44"/>
    <x v="19"/>
  </r>
  <r>
    <n v="2023"/>
    <s v="FW"/>
    <s v="UQEU"/>
    <s v="Sweat"/>
    <s v="Sweat Pants"/>
    <s v="343F102B"/>
    <x v="17"/>
    <n v="4.5"/>
    <s v="Pub"/>
    <n v="85527234"/>
    <d v="2023-08-01T00:00:00"/>
    <n v="1464"/>
    <n v="6588"/>
    <x v="3"/>
    <d v="2023-09-18T00:00:00"/>
    <d v="2023-05-02T00:00:00"/>
    <s v=""/>
    <d v="2023-07-13T00:00:00"/>
    <s v="(23/07/18)_x000a_"/>
    <x v="55"/>
    <x v="48"/>
    <x v="73"/>
  </r>
  <r>
    <n v="2023"/>
    <s v="FW"/>
    <s v="UQEU"/>
    <s v="Sweat"/>
    <s v="Sweat Pants"/>
    <s v="343F102B"/>
    <x v="17"/>
    <n v="4.5"/>
    <s v="Pub"/>
    <n v="85456742"/>
    <d v="2023-07-01T00:00:00"/>
    <n v="2100"/>
    <n v="9450"/>
    <x v="4"/>
    <d v="2023-09-21T00:00:00"/>
    <d v="2023-04-07T00:00:00"/>
    <s v=""/>
    <d v="2023-07-20T00:00:00"/>
    <s v="(23/07/18)_x000a_"/>
    <x v="3"/>
    <x v="22"/>
    <x v="52"/>
  </r>
  <r>
    <n v="2023"/>
    <s v="FW"/>
    <s v="UQEU"/>
    <s v="Sweat"/>
    <s v="Sweat Pants"/>
    <s v="343F102A"/>
    <x v="17"/>
    <n v="4.5"/>
    <s v="Pub"/>
    <n v="85445909"/>
    <d v="2023-08-01T00:00:00"/>
    <n v="3500"/>
    <n v="15750"/>
    <x v="2"/>
    <d v="2023-10-15T00:00:00"/>
    <d v="2023-04-25T00:00:00"/>
    <s v="(23/05/23)"/>
    <d v="2023-08-10T00:00:00"/>
    <s v="(23/08/15)_x000a_"/>
    <x v="22"/>
    <x v="3"/>
    <x v="58"/>
  </r>
  <r>
    <n v="2023"/>
    <s v="FW"/>
    <s v="UQEU"/>
    <s v="Sweat"/>
    <s v="Sweat Pants"/>
    <s v="343F102B"/>
    <x v="17"/>
    <n v="4.5"/>
    <s v="Pub"/>
    <n v="86150856"/>
    <d v="2023-09-01T00:00:00"/>
    <n v="6000"/>
    <n v="27000"/>
    <x v="2"/>
    <d v="2023-11-13T00:00:00"/>
    <d v="2023-06-28T00:00:00"/>
    <s v=""/>
    <d v="2023-09-08T00:00:00"/>
    <s v="(23/09/12)_x000a_"/>
    <x v="46"/>
    <x v="27"/>
    <x v="131"/>
  </r>
  <r>
    <n v="2023"/>
    <s v="FW"/>
    <s v="UQEU"/>
    <s v="Sweat"/>
    <s v="Sweat Pants"/>
    <s v="343F102B"/>
    <x v="17"/>
    <n v="4.5"/>
    <s v="Pub"/>
    <n v="85520883"/>
    <d v="2023-10-01T00:00:00"/>
    <n v="6000"/>
    <n v="27000"/>
    <x v="2"/>
    <d v="2023-12-15T00:00:00"/>
    <d v="2023-06-30T00:00:00"/>
    <s v="(23/07/18)"/>
    <d v="2023-10-06T00:00:00"/>
    <s v="_x000a_"/>
    <x v="94"/>
    <x v="1"/>
    <x v="1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C2BC00-8B47-47CA-8F57-4AC0A435D9EE}" name="ピボットテーブル2" cacheId="0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F136" firstHeaderRow="1" firstDataRow="3" firstDataCol="10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9">
        <item x="36"/>
        <item x="37"/>
        <item x="14"/>
        <item x="12"/>
        <item x="38"/>
        <item x="18"/>
        <item x="7"/>
        <item x="34"/>
        <item x="30"/>
        <item x="32"/>
        <item x="31"/>
        <item x="35"/>
        <item x="9"/>
        <item x="10"/>
        <item x="11"/>
        <item x="15"/>
        <item x="21"/>
        <item x="25"/>
        <item x="23"/>
        <item x="24"/>
        <item x="26"/>
        <item x="4"/>
        <item x="16"/>
        <item x="17"/>
        <item x="1"/>
        <item x="33"/>
        <item x="20"/>
        <item x="2"/>
        <item x="0"/>
        <item x="3"/>
        <item x="19"/>
        <item x="6"/>
        <item x="5"/>
        <item x="28"/>
        <item x="29"/>
        <item x="27"/>
        <item x="13"/>
        <item x="2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2">
        <item x="53"/>
        <item x="34"/>
        <item x="51"/>
        <item x="2"/>
        <item x="3"/>
        <item x="1"/>
        <item x="6"/>
        <item x="7"/>
        <item x="5"/>
        <item x="9"/>
        <item x="10"/>
        <item x="35"/>
        <item x="43"/>
        <item x="4"/>
        <item x="0"/>
        <item x="50"/>
        <item x="47"/>
        <item x="49"/>
        <item x="46"/>
        <item x="44"/>
        <item x="45"/>
        <item x="48"/>
        <item x="42"/>
        <item x="23"/>
        <item x="18"/>
        <item x="22"/>
        <item x="63"/>
        <item x="75"/>
        <item x="73"/>
        <item x="74"/>
        <item x="66"/>
        <item x="56"/>
        <item x="61"/>
        <item x="69"/>
        <item x="70"/>
        <item x="59"/>
        <item x="60"/>
        <item x="58"/>
        <item x="78"/>
        <item x="76"/>
        <item x="54"/>
        <item x="77"/>
        <item x="52"/>
        <item x="19"/>
        <item x="20"/>
        <item x="36"/>
        <item x="37"/>
        <item x="38"/>
        <item x="65"/>
        <item x="62"/>
        <item x="64"/>
        <item x="68"/>
        <item x="55"/>
        <item x="24"/>
        <item x="25"/>
        <item x="39"/>
        <item x="26"/>
        <item x="27"/>
        <item x="40"/>
        <item x="41"/>
        <item x="57"/>
        <item x="21"/>
        <item x="67"/>
        <item x="8"/>
        <item x="28"/>
        <item x="29"/>
        <item x="32"/>
        <item x="33"/>
        <item x="30"/>
        <item x="31"/>
        <item x="100"/>
        <item x="98"/>
        <item x="96"/>
        <item x="82"/>
        <item x="83"/>
        <item x="81"/>
        <item x="87"/>
        <item x="90"/>
        <item x="94"/>
        <item x="85"/>
        <item x="86"/>
        <item x="15"/>
        <item x="16"/>
        <item x="17"/>
        <item x="91"/>
        <item x="71"/>
        <item x="72"/>
        <item x="11"/>
        <item x="12"/>
        <item x="88"/>
        <item x="89"/>
        <item x="79"/>
        <item x="80"/>
        <item x="92"/>
        <item x="95"/>
        <item x="84"/>
        <item x="13"/>
        <item x="101"/>
        <item x="14"/>
        <item x="93"/>
        <item x="97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85">
        <item x="79"/>
        <item x="80"/>
        <item x="84"/>
        <item x="81"/>
        <item x="48"/>
        <item x="42"/>
        <item x="28"/>
        <item x="29"/>
        <item x="23"/>
        <item x="24"/>
        <item x="25"/>
        <item x="39"/>
        <item x="26"/>
        <item x="27"/>
        <item x="40"/>
        <item x="41"/>
        <item x="43"/>
        <item x="44"/>
        <item x="45"/>
        <item x="30"/>
        <item x="31"/>
        <item x="21"/>
        <item x="22"/>
        <item x="15"/>
        <item x="16"/>
        <item x="17"/>
        <item x="51"/>
        <item x="8"/>
        <item x="82"/>
        <item x="83"/>
        <item x="75"/>
        <item x="68"/>
        <item x="70"/>
        <item x="69"/>
        <item x="46"/>
        <item x="47"/>
        <item x="49"/>
        <item x="32"/>
        <item x="33"/>
        <item x="11"/>
        <item x="12"/>
        <item x="13"/>
        <item x="14"/>
        <item x="76"/>
        <item x="56"/>
        <item x="57"/>
        <item x="77"/>
        <item x="78"/>
        <item x="63"/>
        <item x="61"/>
        <item x="62"/>
        <item x="64"/>
        <item x="4"/>
        <item x="5"/>
        <item x="34"/>
        <item x="50"/>
        <item x="35"/>
        <item x="1"/>
        <item x="72"/>
        <item x="73"/>
        <item x="54"/>
        <item x="2"/>
        <item x="9"/>
        <item x="0"/>
        <item x="71"/>
        <item x="74"/>
        <item x="3"/>
        <item x="52"/>
        <item x="53"/>
        <item x="55"/>
        <item x="7"/>
        <item x="6"/>
        <item x="60"/>
        <item x="66"/>
        <item x="67"/>
        <item x="65"/>
        <item x="18"/>
        <item x="19"/>
        <item x="20"/>
        <item x="36"/>
        <item x="37"/>
        <item x="38"/>
        <item x="58"/>
        <item x="5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20">
        <item x="8"/>
        <item x="10"/>
        <item x="9"/>
        <item x="4"/>
        <item x="15"/>
        <item x="17"/>
        <item x="16"/>
        <item x="14"/>
        <item x="7"/>
        <item x="12"/>
        <item x="5"/>
        <item x="6"/>
        <item x="18"/>
        <item x="2"/>
        <item x="13"/>
        <item x="0"/>
        <item x="19"/>
        <item x="1"/>
        <item x="3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4">
        <item x="87"/>
        <item x="88"/>
        <item x="83"/>
        <item x="84"/>
        <item x="100"/>
        <item x="89"/>
        <item x="98"/>
        <item x="99"/>
        <item x="101"/>
        <item x="17"/>
        <item x="18"/>
        <item x="27"/>
        <item x="28"/>
        <item x="29"/>
        <item x="45"/>
        <item x="46"/>
        <item x="47"/>
        <item x="122"/>
        <item x="123"/>
        <item x="69"/>
        <item x="80"/>
        <item x="81"/>
        <item x="82"/>
        <item x="90"/>
        <item x="85"/>
        <item x="70"/>
        <item x="71"/>
        <item x="67"/>
        <item x="91"/>
        <item x="72"/>
        <item x="73"/>
        <item x="76"/>
        <item x="77"/>
        <item x="74"/>
        <item x="75"/>
        <item x="92"/>
        <item x="93"/>
        <item x="94"/>
        <item x="97"/>
        <item x="78"/>
        <item x="79"/>
        <item x="86"/>
        <item x="68"/>
        <item x="102"/>
        <item x="103"/>
        <item x="104"/>
        <item x="105"/>
        <item x="106"/>
        <item x="12"/>
        <item x="13"/>
        <item x="14"/>
        <item x="10"/>
        <item x="11"/>
        <item x="8"/>
        <item x="9"/>
        <item x="4"/>
        <item x="5"/>
        <item x="6"/>
        <item x="7"/>
        <item x="2"/>
        <item x="3"/>
        <item x="16"/>
        <item x="19"/>
        <item x="0"/>
        <item x="1"/>
        <item x="43"/>
        <item x="44"/>
        <item x="61"/>
        <item x="62"/>
        <item x="65"/>
        <item x="66"/>
        <item x="59"/>
        <item x="60"/>
        <item x="52"/>
        <item x="53"/>
        <item x="57"/>
        <item x="51"/>
        <item x="56"/>
        <item x="58"/>
        <item x="54"/>
        <item x="55"/>
        <item x="32"/>
        <item x="33"/>
        <item x="34"/>
        <item x="48"/>
        <item x="35"/>
        <item x="36"/>
        <item x="49"/>
        <item x="50"/>
        <item x="63"/>
        <item x="64"/>
        <item x="37"/>
        <item x="38"/>
        <item x="41"/>
        <item x="42"/>
        <item x="40"/>
        <item x="30"/>
        <item x="31"/>
        <item x="24"/>
        <item x="25"/>
        <item x="26"/>
        <item x="39"/>
        <item x="22"/>
        <item x="23"/>
        <item x="119"/>
        <item x="120"/>
        <item x="121"/>
        <item x="116"/>
        <item x="117"/>
        <item x="118"/>
        <item x="112"/>
        <item x="113"/>
        <item x="114"/>
        <item x="115"/>
        <item x="110"/>
        <item x="111"/>
        <item x="124"/>
        <item x="125"/>
        <item x="107"/>
        <item x="108"/>
        <item x="109"/>
        <item x="127"/>
        <item x="128"/>
        <item x="126"/>
        <item x="129"/>
        <item x="130"/>
        <item x="133"/>
        <item x="141"/>
        <item x="142"/>
        <item x="134"/>
        <item x="135"/>
        <item x="139"/>
        <item x="132"/>
        <item x="143"/>
        <item x="136"/>
        <item x="138"/>
        <item x="131"/>
        <item x="137"/>
        <item x="140"/>
        <item x="95"/>
        <item x="96"/>
        <item x="15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1"/>
    <field x="2"/>
    <field x="3"/>
    <field x="16"/>
    <field x="26"/>
    <field x="28"/>
    <field x="29"/>
    <field x="143"/>
    <field x="45"/>
    <field x="57"/>
  </rowFields>
  <rowItems count="131">
    <i>
      <x/>
      <x/>
      <x v="1"/>
      <x/>
      <x v="36"/>
      <x v="24"/>
      <x v="76"/>
      <x v="11"/>
      <x v="1"/>
      <x v="3"/>
    </i>
    <i r="5">
      <x v="43"/>
      <x v="77"/>
      <x v="12"/>
      <x v="1"/>
      <x v="3"/>
    </i>
    <i r="5">
      <x v="44"/>
      <x v="78"/>
      <x v="13"/>
      <x v="1"/>
      <x v="3"/>
    </i>
    <i t="default" r="3">
      <x/>
    </i>
    <i r="3">
      <x v="1"/>
      <x v="2"/>
      <x v="23"/>
      <x v="8"/>
      <x v="81"/>
      <x v="2"/>
      <x v="2"/>
    </i>
    <i r="5">
      <x v="53"/>
      <x v="9"/>
      <x v="82"/>
      <x v="2"/>
      <x v="2"/>
    </i>
    <i r="5">
      <x v="54"/>
      <x v="10"/>
      <x v="83"/>
      <x v="2"/>
      <x v="2"/>
    </i>
    <i r="5">
      <x v="55"/>
      <x v="11"/>
      <x v="84"/>
      <x v="2"/>
      <x v="2"/>
    </i>
    <i r="5">
      <x v="56"/>
      <x v="12"/>
      <x v="85"/>
      <x v="2"/>
      <x v="2"/>
    </i>
    <i r="5">
      <x v="57"/>
      <x v="13"/>
      <x v="86"/>
      <x v="2"/>
      <x v="2"/>
    </i>
    <i r="5">
      <x v="58"/>
      <x v="14"/>
      <x v="87"/>
      <x v="2"/>
      <x v="2"/>
    </i>
    <i r="5">
      <x v="59"/>
      <x v="15"/>
      <x v="88"/>
      <x v="2"/>
      <x v="2"/>
    </i>
    <i r="4">
      <x v="3"/>
      <x v="25"/>
      <x v="22"/>
      <x v="97"/>
      <x v="2"/>
      <x v="4"/>
    </i>
    <i r="5">
      <x v="61"/>
      <x v="21"/>
      <x v="96"/>
      <x v="2"/>
      <x v="4"/>
    </i>
    <i r="5">
      <x v="81"/>
      <x v="23"/>
      <x v="98"/>
      <x v="2"/>
      <x v="4"/>
    </i>
    <i r="5">
      <x v="82"/>
      <x v="24"/>
      <x v="99"/>
      <x v="2"/>
      <x v="4"/>
    </i>
    <i r="5">
      <x v="83"/>
      <x v="25"/>
      <x v="100"/>
      <x v="2"/>
      <x v="4"/>
    </i>
    <i r="4">
      <x v="5"/>
      <x v="2"/>
      <x v="26"/>
      <x v="67"/>
      <x v="11"/>
      <x v="1"/>
    </i>
    <i r="7">
      <x v="68"/>
      <x v="11"/>
      <x v="1"/>
    </i>
    <i r="4">
      <x v="14"/>
      <x v="96"/>
      <x v="41"/>
      <x v="102"/>
      <x v="2"/>
      <x v="5"/>
    </i>
    <i r="5">
      <x v="98"/>
      <x v="42"/>
      <x v="103"/>
      <x v="2"/>
      <x v="5"/>
    </i>
    <i r="4">
      <x v="15"/>
      <x v="18"/>
      <x v="34"/>
      <x v="80"/>
      <x v="2"/>
      <x v="1"/>
    </i>
    <i r="5">
      <x v="19"/>
      <x v="17"/>
      <x v="74"/>
      <x v="2"/>
      <x v="1"/>
    </i>
    <i r="5">
      <x v="20"/>
      <x v="18"/>
      <x v="79"/>
      <x v="2"/>
      <x v="1"/>
    </i>
    <i r="5">
      <x v="22"/>
      <x v="5"/>
      <x v="76"/>
      <x v="2"/>
      <x v="1"/>
    </i>
    <i r="5">
      <x v="64"/>
      <x v="6"/>
      <x v="91"/>
      <x v="2"/>
      <x v="6"/>
    </i>
    <i r="5">
      <x v="65"/>
      <x v="7"/>
      <x v="92"/>
      <x v="2"/>
      <x v="6"/>
    </i>
    <i r="5">
      <x v="66"/>
      <x v="37"/>
      <x v="93"/>
      <x v="2"/>
      <x v="6"/>
    </i>
    <i r="5">
      <x v="67"/>
      <x v="38"/>
      <x v="94"/>
      <x v="2"/>
      <x v="6"/>
    </i>
    <i r="5">
      <x v="68"/>
      <x v="19"/>
      <x v="101"/>
      <x v="2"/>
      <x v="6"/>
    </i>
    <i r="5">
      <x v="69"/>
      <x v="20"/>
      <x v="95"/>
      <x v="2"/>
      <x v="6"/>
    </i>
    <i r="4">
      <x v="21"/>
      <x v="8"/>
      <x v="53"/>
      <x v="54"/>
      <x v="3"/>
      <x/>
    </i>
    <i r="4">
      <x v="22"/>
      <x v="1"/>
      <x v="54"/>
      <x v="65"/>
      <x v="2"/>
      <x v="1"/>
    </i>
    <i r="5">
      <x v="15"/>
      <x v="55"/>
      <x v="71"/>
      <x v="2"/>
      <x v="1"/>
    </i>
    <i r="4">
      <x v="23"/>
      <x v="11"/>
      <x v="56"/>
      <x v="66"/>
      <x v="2"/>
      <x v="1"/>
    </i>
    <i r="4">
      <x v="24"/>
      <x v="5"/>
      <x v="57"/>
      <x v="59"/>
      <x v="17"/>
      <x/>
    </i>
    <i r="7">
      <x v="60"/>
      <x v="17"/>
      <x/>
    </i>
    <i r="4">
      <x v="27"/>
      <x v="3"/>
      <x v="61"/>
      <x v="55"/>
      <x v="13"/>
      <x/>
    </i>
    <i r="7">
      <x v="56"/>
      <x v="13"/>
      <x/>
    </i>
    <i r="4">
      <x v="28"/>
      <x v="9"/>
      <x v="62"/>
      <x v="61"/>
      <x v="15"/>
      <x/>
    </i>
    <i r="4">
      <x v="29"/>
      <x v="4"/>
      <x v="66"/>
      <x v="57"/>
      <x v="18"/>
      <x/>
    </i>
    <i r="7">
      <x v="58"/>
      <x v="18"/>
      <x/>
    </i>
    <i r="4">
      <x v="30"/>
      <x/>
      <x v="68"/>
      <x v="69"/>
      <x v="2"/>
      <x v="1"/>
    </i>
    <i r="7">
      <x v="70"/>
      <x v="2"/>
      <x v="1"/>
    </i>
    <i r="5">
      <x v="42"/>
      <x v="67"/>
      <x v="89"/>
      <x v="2"/>
      <x v="6"/>
    </i>
    <i r="7">
      <x v="90"/>
      <x v="2"/>
      <x v="6"/>
    </i>
    <i r="4">
      <x v="31"/>
      <x v="7"/>
      <x v="70"/>
      <x v="48"/>
      <x v="11"/>
      <x/>
    </i>
    <i r="7">
      <x v="49"/>
      <x v="11"/>
      <x/>
    </i>
    <i r="7">
      <x v="50"/>
      <x v="11"/>
      <x/>
    </i>
    <i t="default" r="3">
      <x v="1"/>
    </i>
    <i r="3">
      <x v="2"/>
      <x v="6"/>
      <x v="63"/>
      <x v="27"/>
      <x v="141"/>
      <x v="11"/>
      <x/>
    </i>
    <i r="4">
      <x v="12"/>
      <x v="87"/>
      <x v="39"/>
      <x v="142"/>
      <x/>
      <x v="7"/>
    </i>
    <i r="4">
      <x v="13"/>
      <x v="88"/>
      <x v="40"/>
      <x v="143"/>
      <x/>
      <x v="7"/>
    </i>
    <i t="default" r="3">
      <x v="2"/>
    </i>
    <i t="default" r="2">
      <x v="1"/>
    </i>
    <i r="1">
      <x v="1"/>
      <x/>
      <x/>
      <x v="33"/>
      <x v="29"/>
      <x v="73"/>
      <x v="4"/>
      <x v="12"/>
      <x v="7"/>
    </i>
    <i r="4">
      <x v="37"/>
      <x v="30"/>
      <x v="82"/>
      <x/>
      <x v="3"/>
      <x v="7"/>
    </i>
    <i r="7">
      <x v="1"/>
      <x v="3"/>
      <x v="7"/>
    </i>
    <i r="4">
      <x v="38"/>
      <x v="26"/>
      <x v="84"/>
      <x v="2"/>
      <x v="8"/>
      <x v="4"/>
    </i>
    <i r="7">
      <x v="3"/>
      <x v="8"/>
      <x v="4"/>
    </i>
    <i t="default" r="3">
      <x/>
    </i>
    <i r="3">
      <x v="1"/>
      <x v="8"/>
      <x v="39"/>
      <x v="31"/>
      <x v="43"/>
      <x v="16"/>
      <x v="6"/>
    </i>
    <i r="4">
      <x v="16"/>
      <x v="48"/>
      <x v="45"/>
      <x v="41"/>
      <x v="14"/>
      <x v="4"/>
    </i>
    <i r="5">
      <x v="50"/>
      <x v="44"/>
      <x v="24"/>
      <x v="14"/>
      <x v="4"/>
    </i>
    <i r="4">
      <x v="18"/>
      <x v="33"/>
      <x v="49"/>
      <x v="35"/>
      <x v="4"/>
      <x v="6"/>
    </i>
    <i r="7">
      <x v="36"/>
      <x v="4"/>
      <x v="6"/>
    </i>
    <i r="4">
      <x v="19"/>
      <x v="34"/>
      <x v="50"/>
      <x v="37"/>
      <x v="6"/>
      <x v="6"/>
    </i>
    <i r="4">
      <x v="24"/>
      <x v="37"/>
      <x v="57"/>
      <x v="29"/>
      <x v="17"/>
      <x v="4"/>
    </i>
    <i r="7">
      <x v="30"/>
      <x v="17"/>
      <x v="4"/>
    </i>
    <i r="4">
      <x v="26"/>
      <x v="52"/>
      <x v="60"/>
      <x v="42"/>
      <x v="19"/>
      <x v="4"/>
    </i>
    <i r="4">
      <x v="27"/>
      <x v="35"/>
      <x v="61"/>
      <x v="33"/>
      <x v="13"/>
      <x v="4"/>
    </i>
    <i r="7">
      <x v="34"/>
      <x v="13"/>
      <x v="4"/>
    </i>
    <i r="4">
      <x v="28"/>
      <x v="40"/>
      <x v="62"/>
      <x v="27"/>
      <x v="15"/>
      <x v="4"/>
    </i>
    <i r="7">
      <x v="28"/>
      <x v="15"/>
      <x v="4"/>
    </i>
    <i r="5">
      <x v="60"/>
      <x v="63"/>
      <x v="25"/>
      <x v="15"/>
      <x v="4"/>
    </i>
    <i r="7">
      <x v="26"/>
      <x v="15"/>
      <x v="4"/>
    </i>
    <i r="4">
      <x v="29"/>
      <x v="36"/>
      <x v="66"/>
      <x v="31"/>
      <x v="18"/>
      <x v="4"/>
    </i>
    <i r="7">
      <x v="32"/>
      <x v="18"/>
      <x v="4"/>
    </i>
    <i r="4">
      <x v="31"/>
      <x v="32"/>
      <x v="69"/>
      <x v="39"/>
      <x v="9"/>
      <x v="4"/>
    </i>
    <i r="7">
      <x v="40"/>
      <x v="9"/>
      <x v="4"/>
    </i>
    <i r="5">
      <x v="49"/>
      <x v="70"/>
      <x v="20"/>
      <x v="9"/>
      <x v="4"/>
    </i>
    <i r="7">
      <x v="21"/>
      <x v="9"/>
      <x v="4"/>
    </i>
    <i r="7">
      <x v="22"/>
      <x v="9"/>
      <x v="4"/>
    </i>
    <i r="4">
      <x v="32"/>
      <x v="31"/>
      <x v="71"/>
      <x v="19"/>
      <x v="9"/>
      <x v="4"/>
    </i>
    <i r="5">
      <x v="51"/>
      <x v="72"/>
      <x v="23"/>
      <x v="9"/>
      <x v="4"/>
    </i>
    <i t="default" r="3">
      <x v="1"/>
    </i>
    <i r="3">
      <x v="2"/>
      <x v="17"/>
      <x v="85"/>
      <x v="48"/>
      <x v="139"/>
      <x v="13"/>
      <x v="8"/>
    </i>
    <i r="4">
      <x v="20"/>
      <x v="86"/>
      <x v="51"/>
      <x v="140"/>
      <x v="13"/>
      <x v="8"/>
    </i>
    <i t="default" r="3">
      <x v="2"/>
    </i>
    <i t="default" r="2">
      <x/>
    </i>
    <i>
      <x v="1"/>
      <x/>
      <x v="1"/>
      <x/>
      <x v="38"/>
      <x v="80"/>
      <x v="84"/>
      <x v="17"/>
      <x v="8"/>
      <x v="9"/>
    </i>
    <i r="7">
      <x v="18"/>
      <x v="8"/>
      <x v="9"/>
    </i>
    <i t="default" r="3">
      <x/>
    </i>
    <i r="3">
      <x v="1"/>
      <x/>
      <x v="72"/>
      <x v="1"/>
      <x v="137"/>
      <x v="11"/>
      <x v="10"/>
    </i>
    <i r="5">
      <x v="94"/>
      <x/>
      <x v="134"/>
      <x v="11"/>
      <x v="10"/>
    </i>
    <i r="4">
      <x v="1"/>
      <x v="97"/>
      <x v="2"/>
      <x v="133"/>
      <x v="11"/>
      <x v="10"/>
    </i>
    <i r="5">
      <x v="100"/>
      <x v="3"/>
      <x v="135"/>
      <x v="11"/>
      <x v="10"/>
    </i>
    <i r="4">
      <x v="4"/>
      <x v="71"/>
      <x v="28"/>
      <x v="131"/>
      <x v="11"/>
      <x v="10"/>
    </i>
    <i r="5">
      <x v="101"/>
      <x v="29"/>
      <x v="138"/>
      <x v="11"/>
      <x v="10"/>
    </i>
    <i r="4">
      <x v="5"/>
      <x v="70"/>
      <x v="26"/>
      <x v="127"/>
      <x v="11"/>
      <x v="10"/>
    </i>
    <i r="7">
      <x v="128"/>
      <x v="11"/>
      <x v="10"/>
    </i>
    <i r="4">
      <x v="7"/>
      <x v="77"/>
      <x v="30"/>
      <x v="124"/>
      <x v="15"/>
      <x v="9"/>
    </i>
    <i r="7">
      <x v="125"/>
      <x v="15"/>
      <x v="9"/>
    </i>
    <i r="4">
      <x v="11"/>
      <x v="93"/>
      <x v="46"/>
      <x v="132"/>
      <x v="2"/>
      <x v="11"/>
    </i>
    <i r="5">
      <x v="99"/>
      <x v="47"/>
      <x v="126"/>
      <x v="2"/>
      <x v="11"/>
    </i>
    <i r="4">
      <x v="15"/>
      <x v="84"/>
      <x v="43"/>
      <x v="136"/>
      <x v="2"/>
      <x v="9"/>
    </i>
    <i r="4">
      <x v="22"/>
      <x v="78"/>
      <x v="54"/>
      <x v="129"/>
      <x v="2"/>
      <x v="10"/>
    </i>
    <i r="7">
      <x v="130"/>
      <x v="2"/>
      <x v="10"/>
    </i>
    <i r="4">
      <x v="25"/>
      <x v="75"/>
      <x v="58"/>
      <x v="114"/>
      <x v="17"/>
      <x v="9"/>
    </i>
    <i r="7">
      <x v="115"/>
      <x v="17"/>
      <x v="9"/>
    </i>
    <i r="5">
      <x v="89"/>
      <x v="59"/>
      <x v="123"/>
      <x v="17"/>
      <x v="9"/>
    </i>
    <i r="4">
      <x v="27"/>
      <x v="73"/>
      <x v="61"/>
      <x v="110"/>
      <x v="13"/>
      <x v="9"/>
    </i>
    <i r="7">
      <x v="111"/>
      <x v="13"/>
      <x v="9"/>
    </i>
    <i r="4">
      <x v="28"/>
      <x v="76"/>
      <x v="62"/>
      <x v="116"/>
      <x v="15"/>
      <x v="9"/>
    </i>
    <i r="7">
      <x v="117"/>
      <x v="15"/>
      <x v="9"/>
    </i>
    <i r="5">
      <x v="90"/>
      <x v="65"/>
      <x v="121"/>
      <x v="15"/>
      <x v="9"/>
    </i>
    <i r="7">
      <x v="122"/>
      <x v="15"/>
      <x v="9"/>
    </i>
    <i r="5">
      <x v="91"/>
      <x v="63"/>
      <x v="118"/>
      <x v="15"/>
      <x v="9"/>
    </i>
    <i r="7">
      <x v="119"/>
      <x v="15"/>
      <x v="9"/>
    </i>
    <i r="5">
      <x v="92"/>
      <x v="64"/>
      <x v="120"/>
      <x v="15"/>
      <x v="9"/>
    </i>
    <i r="4">
      <x v="29"/>
      <x v="74"/>
      <x v="66"/>
      <x v="112"/>
      <x v="18"/>
      <x v="9"/>
    </i>
    <i r="7">
      <x v="113"/>
      <x v="18"/>
      <x v="9"/>
    </i>
    <i r="4">
      <x v="31"/>
      <x v="79"/>
      <x v="70"/>
      <x v="104"/>
      <x v="11"/>
      <x v="9"/>
    </i>
    <i r="7">
      <x v="105"/>
      <x v="11"/>
      <x v="9"/>
    </i>
    <i r="7">
      <x v="106"/>
      <x v="11"/>
      <x v="9"/>
    </i>
    <i r="5">
      <x v="95"/>
      <x v="69"/>
      <x v="107"/>
      <x v="11"/>
      <x v="9"/>
    </i>
    <i r="7">
      <x v="108"/>
      <x v="11"/>
      <x v="9"/>
    </i>
    <i r="7">
      <x v="109"/>
      <x v="11"/>
      <x v="9"/>
    </i>
    <i t="default" r="3">
      <x v="1"/>
    </i>
    <i t="default" r="2">
      <x v="1"/>
    </i>
    <i t="grand">
      <x/>
    </i>
  </rowItems>
  <colFields count="2">
    <field x="60"/>
    <field x="-2"/>
  </colFields>
  <colItems count="4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 t="grand">
      <x/>
    </i>
    <i t="grand" i="1">
      <x/>
    </i>
  </colItems>
  <pageFields count="1">
    <pageField fld="142" item="0" hier="-1"/>
  </pageFields>
  <dataFields count="2">
    <dataField name="合計 / Order Plan Qty" fld="62" baseField="0" baseItem="0"/>
    <dataField name="合計 / Order Plan Qty(Coeff)" fld="63" baseField="0" baseItem="0" numFmtId="38"/>
  </dataFields>
  <formats count="5">
    <format dxfId="10">
      <pivotArea outline="0" collapsedLevelsAreSubtotals="1" fieldPosition="0"/>
    </format>
    <format dxfId="9">
      <pivotArea dataOnly="0" outline="0" fieldPosition="0">
        <references count="2">
          <reference field="16" count="0" defaultSubtotal="1"/>
          <reference field="142" count="1" selected="0">
            <x v="0"/>
          </reference>
        </references>
      </pivotArea>
    </format>
    <format dxfId="8">
      <pivotArea dataOnly="0" outline="0" fieldPosition="0">
        <references count="2">
          <reference field="3" count="0" defaultSubtotal="1"/>
          <reference field="142" count="1" selected="0">
            <x v="0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2B591-60B0-4499-88D2-DEDDF88291D1}" name="ピボットテーブル2" cacheId="0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C67" firstHeaderRow="1" firstDataRow="3" firstDataCol="7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9">
        <item x="36"/>
        <item x="37"/>
        <item x="14"/>
        <item x="12"/>
        <item x="38"/>
        <item x="18"/>
        <item x="7"/>
        <item x="34"/>
        <item x="30"/>
        <item x="32"/>
        <item x="31"/>
        <item x="35"/>
        <item x="9"/>
        <item x="10"/>
        <item x="11"/>
        <item x="15"/>
        <item x="21"/>
        <item x="25"/>
        <item x="23"/>
        <item x="24"/>
        <item x="26"/>
        <item x="4"/>
        <item x="16"/>
        <item x="17"/>
        <item x="1"/>
        <item x="33"/>
        <item x="20"/>
        <item x="2"/>
        <item x="0"/>
        <item x="3"/>
        <item x="19"/>
        <item x="6"/>
        <item x="5"/>
        <item x="28"/>
        <item x="29"/>
        <item x="27"/>
        <item x="13"/>
        <item x="2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20">
        <item x="8"/>
        <item x="10"/>
        <item x="9"/>
        <item x="4"/>
        <item x="15"/>
        <item x="17"/>
        <item x="16"/>
        <item x="14"/>
        <item x="7"/>
        <item x="12"/>
        <item x="5"/>
        <item x="6"/>
        <item x="18"/>
        <item x="2"/>
        <item x="13"/>
        <item x="0"/>
        <item x="19"/>
        <item x="1"/>
        <item x="3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"/>
    <field x="2"/>
    <field x="3"/>
    <field x="16"/>
    <field x="26"/>
    <field x="45"/>
    <field x="57"/>
  </rowFields>
  <rowItems count="62">
    <i>
      <x/>
      <x/>
      <x v="1"/>
      <x/>
      <x v="36"/>
      <x v="1"/>
      <x v="3"/>
    </i>
    <i t="default" r="3">
      <x/>
    </i>
    <i r="3">
      <x v="1"/>
      <x v="2"/>
      <x v="2"/>
      <x v="2"/>
    </i>
    <i r="4">
      <x v="3"/>
      <x v="2"/>
      <x v="4"/>
    </i>
    <i r="4">
      <x v="5"/>
      <x v="11"/>
      <x v="1"/>
    </i>
    <i r="4">
      <x v="14"/>
      <x v="2"/>
      <x v="5"/>
    </i>
    <i r="4">
      <x v="15"/>
      <x v="2"/>
      <x v="1"/>
    </i>
    <i r="6">
      <x v="6"/>
    </i>
    <i r="4">
      <x v="21"/>
      <x v="3"/>
      <x/>
    </i>
    <i r="4">
      <x v="22"/>
      <x v="2"/>
      <x v="1"/>
    </i>
    <i r="4">
      <x v="23"/>
      <x v="2"/>
      <x v="1"/>
    </i>
    <i r="4">
      <x v="24"/>
      <x v="17"/>
      <x/>
    </i>
    <i r="4">
      <x v="27"/>
      <x v="13"/>
      <x/>
    </i>
    <i r="4">
      <x v="28"/>
      <x v="15"/>
      <x/>
    </i>
    <i r="4">
      <x v="29"/>
      <x v="18"/>
      <x/>
    </i>
    <i r="4">
      <x v="30"/>
      <x v="2"/>
      <x v="1"/>
    </i>
    <i r="6">
      <x v="6"/>
    </i>
    <i r="4">
      <x v="31"/>
      <x v="11"/>
      <x/>
    </i>
    <i t="default" r="3">
      <x v="1"/>
    </i>
    <i r="3">
      <x v="2"/>
      <x v="6"/>
      <x v="11"/>
      <x/>
    </i>
    <i r="4">
      <x v="12"/>
      <x/>
      <x v="7"/>
    </i>
    <i r="4">
      <x v="13"/>
      <x/>
      <x v="7"/>
    </i>
    <i t="default" r="3">
      <x v="2"/>
    </i>
    <i t="default" r="2">
      <x v="1"/>
    </i>
    <i r="1">
      <x v="1"/>
      <x/>
      <x/>
      <x v="33"/>
      <x v="12"/>
      <x v="7"/>
    </i>
    <i r="4">
      <x v="37"/>
      <x v="3"/>
      <x v="7"/>
    </i>
    <i r="4">
      <x v="38"/>
      <x v="8"/>
      <x v="4"/>
    </i>
    <i t="default" r="3">
      <x/>
    </i>
    <i r="3">
      <x v="1"/>
      <x v="8"/>
      <x v="16"/>
      <x v="6"/>
    </i>
    <i r="4">
      <x v="16"/>
      <x v="14"/>
      <x v="4"/>
    </i>
    <i r="4">
      <x v="18"/>
      <x v="4"/>
      <x v="6"/>
    </i>
    <i r="4">
      <x v="19"/>
      <x v="6"/>
      <x v="6"/>
    </i>
    <i r="4">
      <x v="24"/>
      <x v="17"/>
      <x v="4"/>
    </i>
    <i r="4">
      <x v="26"/>
      <x v="19"/>
      <x v="4"/>
    </i>
    <i r="4">
      <x v="27"/>
      <x v="13"/>
      <x v="4"/>
    </i>
    <i r="4">
      <x v="28"/>
      <x v="15"/>
      <x v="4"/>
    </i>
    <i r="4">
      <x v="29"/>
      <x v="18"/>
      <x v="4"/>
    </i>
    <i r="4">
      <x v="31"/>
      <x v="9"/>
      <x v="4"/>
    </i>
    <i r="4">
      <x v="32"/>
      <x v="9"/>
      <x v="4"/>
    </i>
    <i t="default" r="3">
      <x v="1"/>
    </i>
    <i r="3">
      <x v="2"/>
      <x v="17"/>
      <x v="13"/>
      <x v="8"/>
    </i>
    <i r="4">
      <x v="20"/>
      <x v="13"/>
      <x v="8"/>
    </i>
    <i t="default" r="3">
      <x v="2"/>
    </i>
    <i t="default" r="2">
      <x/>
    </i>
    <i>
      <x v="1"/>
      <x/>
      <x v="1"/>
      <x/>
      <x v="38"/>
      <x v="8"/>
      <x v="9"/>
    </i>
    <i t="default" r="3">
      <x/>
    </i>
    <i r="3">
      <x v="1"/>
      <x/>
      <x v="11"/>
      <x v="10"/>
    </i>
    <i r="4">
      <x v="1"/>
      <x v="11"/>
      <x v="10"/>
    </i>
    <i r="4">
      <x v="4"/>
      <x v="11"/>
      <x v="10"/>
    </i>
    <i r="4">
      <x v="5"/>
      <x v="11"/>
      <x v="10"/>
    </i>
    <i r="4">
      <x v="7"/>
      <x v="15"/>
      <x v="9"/>
    </i>
    <i r="4">
      <x v="11"/>
      <x v="2"/>
      <x v="11"/>
    </i>
    <i r="4">
      <x v="15"/>
      <x v="2"/>
      <x v="9"/>
    </i>
    <i r="4">
      <x v="22"/>
      <x v="2"/>
      <x v="10"/>
    </i>
    <i r="4">
      <x v="25"/>
      <x v="17"/>
      <x v="9"/>
    </i>
    <i r="4">
      <x v="27"/>
      <x v="13"/>
      <x v="9"/>
    </i>
    <i r="4">
      <x v="28"/>
      <x v="15"/>
      <x v="9"/>
    </i>
    <i r="4">
      <x v="29"/>
      <x v="18"/>
      <x v="9"/>
    </i>
    <i r="4">
      <x v="31"/>
      <x v="11"/>
      <x v="9"/>
    </i>
    <i t="default" r="3">
      <x v="1"/>
    </i>
    <i t="default" r="2">
      <x v="1"/>
    </i>
    <i t="grand">
      <x/>
    </i>
  </rowItems>
  <colFields count="2">
    <field x="60"/>
    <field x="-2"/>
  </colFields>
  <colItems count="4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 t="grand">
      <x/>
    </i>
    <i t="grand" i="1">
      <x/>
    </i>
  </colItems>
  <pageFields count="1">
    <pageField fld="142" item="0" hier="-1"/>
  </pageFields>
  <dataFields count="2">
    <dataField name="合計 / Order Plan Qty" fld="62" baseField="0" baseItem="0"/>
    <dataField name="合計 / Order Plan Qty(Coeff)" fld="63" baseField="0" baseItem="0" numFmtId="38"/>
  </dataFields>
  <formats count="5">
    <format dxfId="5">
      <pivotArea outline="0" collapsedLevelsAreSubtotals="1" fieldPosition="0"/>
    </format>
    <format dxfId="4">
      <pivotArea dataOnly="0" outline="0" fieldPosition="0">
        <references count="2">
          <reference field="16" count="0" defaultSubtotal="1"/>
          <reference field="142" count="1" selected="0">
            <x v="0"/>
          </reference>
        </references>
      </pivotArea>
    </format>
    <format dxfId="3">
      <pivotArea dataOnly="0" outline="0" fieldPosition="0">
        <references count="2">
          <reference field="3" count="0" defaultSubtotal="1"/>
          <reference field="142" count="1" selected="0">
            <x v="0"/>
          </reference>
        </references>
      </pivotArea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04E3F2-05CA-49C4-9791-6FEF032D13F7}" name="ピボットテーブル2" cacheId="0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B3:Z8" firstHeaderRow="1" firstDataRow="2" firstDataCol="1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52"/>
  </rowFields>
  <rowItems count="4">
    <i>
      <x/>
    </i>
    <i>
      <x v="1"/>
    </i>
    <i>
      <x v="2"/>
    </i>
    <i t="grand">
      <x/>
    </i>
  </rowItems>
  <colFields count="1">
    <field x="60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pageFields count="1">
    <pageField fld="142" item="0" hier="-1"/>
  </pageFields>
  <dataFields count="1">
    <dataField name="合計 / Order Plan Qty(Coeff)" fld="63" baseField="0" baseItem="0" numFmtId="38"/>
  </dataFields>
  <formats count="1">
    <format dxfId="0">
      <pivotArea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D926D1-D459-4439-9C73-DD7841C5769E}" name="PivotTable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U93" firstHeaderRow="1" firstDataRow="3" firstDataCol="2" rowPageCount="3" colPageCount="1"/>
  <pivotFields count="25">
    <pivotField axis="axisPage" compact="0" outline="0" multipleItemSelectionAllowed="1" showAll="0" defaultSubtotal="0">
      <items count="2">
        <item x="0"/>
        <item x="1"/>
      </items>
    </pivotField>
    <pivotField axis="axisPage" compact="0" outline="0" multipleItemSelectionAllowed="1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4"/>
        <item x="2"/>
        <item x="14"/>
        <item x="13"/>
        <item x="17"/>
        <item x="18"/>
        <item x="22"/>
        <item x="26"/>
        <item x="21"/>
        <item x="9"/>
        <item x="0"/>
        <item x="12"/>
        <item x="25"/>
        <item x="16"/>
        <item x="24"/>
        <item x="23"/>
        <item x="10"/>
        <item x="3"/>
        <item x="20"/>
        <item x="1"/>
        <item x="28"/>
        <item x="6"/>
        <item x="8"/>
        <item x="11"/>
        <item x="5"/>
        <item x="7"/>
        <item x="19"/>
        <item x="27"/>
        <item x="15"/>
      </items>
    </pivotField>
    <pivotField compact="0" outline="0" showAll="0" defaultSubtotal="0"/>
    <pivotField compact="0" numFmtId="164" outline="0" showAll="0" defaultSubtotal="0"/>
    <pivotField axis="axisPage" compact="0" outline="0" multipleItemSelectionAllowed="1" showAll="0" defaultSubtotal="0">
      <items count="2">
        <item h="1" x="1"/>
        <item x="0"/>
      </items>
    </pivotField>
    <pivotField compact="0" numFmtId="49" outline="0" showAll="0" defaultSubtotal="0"/>
    <pivotField compact="0" numFmtId="167" outline="0" showAll="0" defaultSubtotal="0"/>
    <pivotField dataField="1" compact="0" numFmtId="165" outline="0" showAll="0" defaultSubtotal="0"/>
    <pivotField compact="0" numFmtId="165" outline="0" showAll="0" defaultSubtotal="0"/>
    <pivotField axis="axisRow" compact="0" outline="0" showAll="0" defaultSubtotal="0">
      <items count="5">
        <item x="0"/>
        <item x="2"/>
        <item x="3"/>
        <item x="1"/>
        <item x="4"/>
      </items>
    </pivotField>
    <pivotField compact="0" numFmtId="166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66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5">
        <item sd="0" x="0"/>
        <item x="1"/>
        <item x="2"/>
        <item x="3"/>
        <item sd="0" x="4"/>
      </items>
    </pivotField>
    <pivotField compact="0" outline="0"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compact="0" outline="0" subtotalTop="0" showAll="0" defaultSubtotal="0">
      <items count="4">
        <item sd="0" x="0"/>
        <item x="1"/>
        <item x="2"/>
        <item sd="0" x="3"/>
      </items>
    </pivotField>
  </pivotFields>
  <rowFields count="2">
    <field x="4"/>
    <field x="12"/>
  </rowFields>
  <rowItems count="86">
    <i>
      <x/>
      <x/>
    </i>
    <i r="1">
      <x v="1"/>
    </i>
    <i r="1">
      <x v="3"/>
    </i>
    <i>
      <x v="1"/>
      <x/>
    </i>
    <i r="1">
      <x v="1"/>
    </i>
    <i r="1">
      <x v="3"/>
    </i>
    <i>
      <x v="2"/>
      <x/>
    </i>
    <i r="1">
      <x v="3"/>
    </i>
    <i>
      <x v="3"/>
      <x/>
    </i>
    <i r="1">
      <x v="1"/>
    </i>
    <i r="1">
      <x v="3"/>
    </i>
    <i>
      <x v="4"/>
      <x/>
    </i>
    <i r="1">
      <x v="1"/>
    </i>
    <i r="1">
      <x v="3"/>
    </i>
    <i>
      <x v="5"/>
      <x v="1"/>
    </i>
    <i>
      <x v="6"/>
      <x/>
    </i>
    <i r="1">
      <x v="1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3"/>
    </i>
    <i>
      <x v="9"/>
      <x/>
    </i>
    <i>
      <x v="10"/>
      <x/>
    </i>
    <i>
      <x v="11"/>
      <x/>
    </i>
    <i r="1">
      <x v="2"/>
    </i>
    <i>
      <x v="12"/>
      <x v="1"/>
    </i>
    <i r="1">
      <x v="3"/>
    </i>
    <i>
      <x v="13"/>
      <x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>
      <x v="17"/>
      <x/>
    </i>
    <i r="1">
      <x v="1"/>
    </i>
    <i r="1">
      <x v="2"/>
    </i>
    <i r="1">
      <x v="3"/>
    </i>
    <i r="1">
      <x v="4"/>
    </i>
    <i>
      <x v="18"/>
      <x v="1"/>
    </i>
    <i r="1">
      <x v="3"/>
    </i>
    <i r="1">
      <x v="4"/>
    </i>
    <i>
      <x v="19"/>
      <x/>
    </i>
    <i r="1">
      <x v="1"/>
    </i>
    <i r="1">
      <x v="3"/>
    </i>
    <i>
      <x v="20"/>
      <x v="1"/>
    </i>
    <i>
      <x v="21"/>
      <x/>
    </i>
    <i r="1">
      <x v="1"/>
    </i>
    <i r="1">
      <x v="2"/>
    </i>
    <i r="1">
      <x v="3"/>
    </i>
    <i r="1">
      <x v="4"/>
    </i>
    <i>
      <x v="22"/>
      <x/>
    </i>
    <i r="1">
      <x v="1"/>
    </i>
    <i r="1">
      <x v="2"/>
    </i>
    <i r="1">
      <x v="3"/>
    </i>
    <i r="1">
      <x v="4"/>
    </i>
    <i>
      <x v="23"/>
      <x/>
    </i>
    <i r="1">
      <x v="1"/>
    </i>
    <i r="1">
      <x v="2"/>
    </i>
    <i r="1">
      <x v="3"/>
    </i>
    <i r="1">
      <x v="4"/>
    </i>
    <i>
      <x v="24"/>
      <x/>
    </i>
    <i r="1">
      <x v="2"/>
    </i>
    <i>
      <x v="25"/>
      <x/>
    </i>
    <i r="1">
      <x v="1"/>
    </i>
    <i r="1">
      <x v="2"/>
    </i>
    <i r="1">
      <x v="3"/>
    </i>
    <i>
      <x v="26"/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r="1">
      <x v="1"/>
    </i>
    <i r="1">
      <x v="2"/>
    </i>
    <i r="1">
      <x v="3"/>
    </i>
    <i t="grand">
      <x/>
    </i>
  </rowItems>
  <colFields count="2">
    <field x="24"/>
    <field x="20"/>
  </colFields>
  <colItems count="19">
    <i>
      <x v="1"/>
      <x v="7"/>
    </i>
    <i r="1">
      <x v="8"/>
    </i>
    <i r="1">
      <x v="9"/>
    </i>
    <i r="1">
      <x v="10"/>
    </i>
    <i r="1">
      <x v="11"/>
    </i>
    <i r="1"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pageFields count="3">
    <pageField fld="0" hier="-1"/>
    <pageField fld="1" hier="-1"/>
    <pageField fld="7" hier="-1"/>
  </pageFields>
  <dataFields count="1">
    <dataField name="Sum of Order Plan Qty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494924-8FD1-4181-9E5C-9C1BEFDC2F30}" name="PivotTable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3:E295" firstHeaderRow="1" firstDataRow="1" firstDataCol="4"/>
  <pivotFields count="23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numFmtId="164" outline="0" showAll="0" defaultSubtotal="0"/>
    <pivotField compact="0" outline="0" showAll="0" defaultSubtotal="0"/>
    <pivotField compact="0" numFmtId="49" outline="0" showAll="0" defaultSubtotal="0"/>
    <pivotField compact="0" numFmtId="167" outline="0" showAll="0" defaultSubtotal="0"/>
    <pivotField dataField="1" compact="0" numFmtId="165" outline="0" showAll="0" defaultSubtotal="0"/>
    <pivotField compact="0" numFmtId="165" outline="0" showAll="0" defaultSubtotal="0"/>
    <pivotField axis="axisRow" compact="0" outline="0" showAll="0" defaultSubtotal="0">
      <items count="5">
        <item x="0"/>
        <item x="1"/>
        <item x="3"/>
        <item x="2"/>
        <item x="4"/>
      </items>
    </pivotField>
    <pivotField compact="0" numFmtId="166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95">
        <item x="3"/>
        <item x="31"/>
        <item x="81"/>
        <item x="82"/>
        <item x="92"/>
        <item x="83"/>
        <item x="60"/>
        <item x="49"/>
        <item x="78"/>
        <item x="85"/>
        <item x="65"/>
        <item x="32"/>
        <item x="30"/>
        <item x="93"/>
        <item x="50"/>
        <item x="66"/>
        <item x="33"/>
        <item x="70"/>
        <item x="36"/>
        <item x="61"/>
        <item x="67"/>
        <item x="0"/>
        <item x="41"/>
        <item x="71"/>
        <item x="35"/>
        <item x="72"/>
        <item x="2"/>
        <item x="1"/>
        <item x="73"/>
        <item x="75"/>
        <item x="74"/>
        <item x="48"/>
        <item x="62"/>
        <item x="76"/>
        <item x="37"/>
        <item x="51"/>
        <item x="88"/>
        <item x="34"/>
        <item x="77"/>
        <item x="43"/>
        <item x="63"/>
        <item x="52"/>
        <item x="44"/>
        <item x="16"/>
        <item x="86"/>
        <item x="53"/>
        <item x="38"/>
        <item x="79"/>
        <item x="84"/>
        <item x="17"/>
        <item x="39"/>
        <item x="15"/>
        <item x="18"/>
        <item x="40"/>
        <item x="55"/>
        <item x="54"/>
        <item x="87"/>
        <item x="6"/>
        <item x="58"/>
        <item x="42"/>
        <item x="5"/>
        <item x="4"/>
        <item x="57"/>
        <item x="19"/>
        <item x="64"/>
        <item x="20"/>
        <item x="22"/>
        <item x="68"/>
        <item x="45"/>
        <item x="7"/>
        <item x="56"/>
        <item x="69"/>
        <item x="8"/>
        <item x="27"/>
        <item x="80"/>
        <item x="9"/>
        <item x="21"/>
        <item x="24"/>
        <item x="46"/>
        <item x="23"/>
        <item x="10"/>
        <item x="11"/>
        <item x="59"/>
        <item x="25"/>
        <item x="13"/>
        <item x="26"/>
        <item x="94"/>
        <item x="12"/>
        <item x="89"/>
        <item x="47"/>
        <item x="90"/>
        <item x="14"/>
        <item x="91"/>
        <item x="28"/>
        <item x="29"/>
      </items>
    </pivotField>
    <pivotField compact="0" outline="0" showAll="0" defaultSubtotal="0">
      <items count="81">
        <item x="1"/>
        <item x="54"/>
        <item x="59"/>
        <item x="36"/>
        <item x="15"/>
        <item x="17"/>
        <item x="45"/>
        <item x="52"/>
        <item x="44"/>
        <item x="65"/>
        <item x="37"/>
        <item x="53"/>
        <item x="75"/>
        <item x="66"/>
        <item x="18"/>
        <item x="51"/>
        <item x="39"/>
        <item x="56"/>
        <item x="69"/>
        <item x="19"/>
        <item x="16"/>
        <item x="26"/>
        <item x="80"/>
        <item x="48"/>
        <item x="22"/>
        <item x="5"/>
        <item x="40"/>
        <item x="20"/>
        <item x="2"/>
        <item x="21"/>
        <item x="4"/>
        <item x="3"/>
        <item x="41"/>
        <item x="55"/>
        <item x="49"/>
        <item x="9"/>
        <item x="58"/>
        <item x="24"/>
        <item x="6"/>
        <item x="7"/>
        <item x="25"/>
        <item x="70"/>
        <item x="27"/>
        <item x="8"/>
        <item x="28"/>
        <item x="11"/>
        <item x="29"/>
        <item x="71"/>
        <item x="10"/>
        <item x="14"/>
        <item x="12"/>
        <item x="30"/>
        <item x="13"/>
        <item x="23"/>
        <item x="77"/>
        <item x="32"/>
        <item x="78"/>
        <item x="31"/>
        <item x="67"/>
        <item x="68"/>
        <item x="42"/>
        <item x="72"/>
        <item x="43"/>
        <item x="35"/>
        <item x="79"/>
        <item x="57"/>
        <item x="38"/>
        <item x="34"/>
        <item x="60"/>
        <item x="0"/>
        <item x="62"/>
        <item x="33"/>
        <item x="63"/>
        <item x="73"/>
        <item x="61"/>
        <item x="46"/>
        <item x="64"/>
        <item x="50"/>
        <item x="74"/>
        <item x="47"/>
        <item x="76"/>
      </items>
    </pivotField>
    <pivotField axis="axisRow" compact="0" numFmtId="166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6"/>
    <field x="21"/>
    <field x="19"/>
    <field x="13"/>
  </rowFields>
  <rowItems count="292">
    <i>
      <x/>
      <x v="178"/>
      <x v="21"/>
      <x/>
    </i>
    <i r="1">
      <x v="190"/>
      <x v="27"/>
      <x/>
    </i>
    <i r="3">
      <x v="1"/>
    </i>
    <i r="1">
      <x v="204"/>
      <x v="27"/>
      <x/>
    </i>
    <i r="1">
      <x v="209"/>
      <x v="26"/>
      <x/>
    </i>
    <i r="1">
      <x v="221"/>
      <x v="27"/>
      <x/>
    </i>
    <i r="1">
      <x v="243"/>
      <x/>
      <x v="1"/>
    </i>
    <i r="1">
      <x v="247"/>
      <x v="60"/>
      <x v="3"/>
    </i>
    <i r="2">
      <x v="61"/>
      <x v="3"/>
    </i>
    <i r="1">
      <x v="255"/>
      <x v="57"/>
      <x v="1"/>
    </i>
    <i r="1">
      <x v="267"/>
      <x v="69"/>
      <x v="3"/>
    </i>
    <i r="1">
      <x v="271"/>
      <x v="72"/>
      <x v="3"/>
    </i>
    <i r="1">
      <x v="281"/>
      <x v="75"/>
      <x v="3"/>
    </i>
    <i r="1">
      <x v="287"/>
      <x v="72"/>
      <x v="1"/>
    </i>
    <i r="1">
      <x v="294"/>
      <x v="80"/>
      <x v="3"/>
    </i>
    <i r="1">
      <x v="296"/>
      <x v="80"/>
      <x v="3"/>
    </i>
    <i r="1">
      <x v="302"/>
      <x v="81"/>
      <x v="3"/>
    </i>
    <i r="1">
      <x v="309"/>
      <x v="84"/>
      <x v="3"/>
    </i>
    <i r="2">
      <x v="87"/>
      <x v="3"/>
    </i>
    <i r="1">
      <x v="339"/>
      <x v="91"/>
      <x v="2"/>
    </i>
    <i>
      <x v="1"/>
      <x v="168"/>
      <x v="27"/>
      <x/>
    </i>
    <i r="1">
      <x v="176"/>
      <x v="27"/>
      <x/>
    </i>
    <i r="1">
      <x v="178"/>
      <x v="21"/>
      <x/>
    </i>
    <i r="1">
      <x v="190"/>
      <x v="27"/>
      <x/>
    </i>
    <i r="1">
      <x v="213"/>
      <x v="43"/>
      <x/>
    </i>
    <i r="2">
      <x v="51"/>
      <x v="1"/>
    </i>
    <i r="1">
      <x v="235"/>
      <x v="49"/>
      <x v="1"/>
    </i>
    <i r="1">
      <x v="238"/>
      <x v="61"/>
      <x v="3"/>
    </i>
    <i r="1">
      <x v="240"/>
      <x/>
      <x v="1"/>
    </i>
    <i r="2">
      <x v="49"/>
      <x v="1"/>
    </i>
    <i r="1">
      <x v="242"/>
      <x v="52"/>
      <x v="1"/>
    </i>
    <i r="1">
      <x v="243"/>
      <x v="52"/>
      <x v="1"/>
    </i>
    <i r="1">
      <x v="247"/>
      <x/>
      <x v="1"/>
    </i>
    <i r="1">
      <x v="250"/>
      <x v="63"/>
      <x v="3"/>
    </i>
    <i r="1">
      <x v="252"/>
      <x v="57"/>
      <x v="1"/>
    </i>
    <i r="1">
      <x v="253"/>
      <x/>
      <x v="1"/>
    </i>
    <i r="1">
      <x v="255"/>
      <x/>
      <x v="1"/>
    </i>
    <i r="2">
      <x v="57"/>
      <x v="1"/>
    </i>
    <i r="1">
      <x v="256"/>
      <x v="65"/>
      <x v="3"/>
    </i>
    <i r="1">
      <x v="264"/>
      <x v="72"/>
      <x v="3"/>
    </i>
    <i r="1">
      <x v="265"/>
      <x v="69"/>
      <x v="3"/>
    </i>
    <i r="1">
      <x v="267"/>
      <x v="69"/>
      <x v="3"/>
    </i>
    <i r="1">
      <x v="268"/>
      <x v="63"/>
      <x v="1"/>
    </i>
    <i r="1">
      <x v="274"/>
      <x v="76"/>
      <x v="3"/>
    </i>
    <i r="1">
      <x v="275"/>
      <x v="66"/>
      <x/>
    </i>
    <i r="2">
      <x v="72"/>
      <x v="3"/>
    </i>
    <i r="1">
      <x v="281"/>
      <x v="75"/>
      <x v="3"/>
    </i>
    <i r="1">
      <x v="282"/>
      <x v="79"/>
      <x v="3"/>
    </i>
    <i r="1">
      <x v="283"/>
      <x v="80"/>
      <x v="3"/>
    </i>
    <i r="1">
      <x v="289"/>
      <x v="77"/>
      <x v="2"/>
    </i>
    <i r="3">
      <x v="3"/>
    </i>
    <i r="2">
      <x v="81"/>
      <x v="3"/>
    </i>
    <i r="1">
      <x v="295"/>
      <x v="83"/>
      <x v="3"/>
    </i>
    <i r="1">
      <x v="299"/>
      <x v="84"/>
      <x v="3"/>
    </i>
    <i r="1">
      <x v="303"/>
      <x v="73"/>
      <x/>
    </i>
    <i r="2">
      <x v="85"/>
      <x v="3"/>
    </i>
    <i r="1">
      <x v="322"/>
      <x/>
      <x v="3"/>
    </i>
    <i r="1">
      <x v="337"/>
      <x v="93"/>
      <x v="3"/>
    </i>
    <i r="1">
      <x v="345"/>
      <x v="94"/>
      <x v="3"/>
    </i>
    <i>
      <x v="2"/>
      <x v="105"/>
      <x v="12"/>
      <x/>
    </i>
    <i r="1">
      <x v="127"/>
      <x v="1"/>
      <x/>
    </i>
    <i r="1">
      <x v="135"/>
      <x v="11"/>
      <x/>
    </i>
    <i r="2">
      <x v="12"/>
      <x/>
    </i>
    <i r="3">
      <x v="1"/>
    </i>
    <i r="1">
      <x v="141"/>
      <x v="12"/>
      <x/>
    </i>
    <i r="1">
      <x v="167"/>
      <x v="16"/>
      <x v="1"/>
    </i>
    <i r="1">
      <x v="188"/>
      <x v="18"/>
      <x v="1"/>
    </i>
    <i r="2">
      <x v="24"/>
      <x v="1"/>
    </i>
    <i r="2">
      <x v="37"/>
      <x v="1"/>
    </i>
    <i r="1">
      <x v="196"/>
      <x v="34"/>
      <x/>
    </i>
    <i r="1">
      <x v="202"/>
      <x v="46"/>
      <x v="3"/>
    </i>
    <i r="1">
      <x v="204"/>
      <x v="18"/>
      <x/>
    </i>
    <i r="1">
      <x v="216"/>
      <x v="50"/>
      <x v="3"/>
    </i>
    <i r="1">
      <x v="219"/>
      <x v="53"/>
      <x v="3"/>
    </i>
    <i r="1">
      <x v="221"/>
      <x v="22"/>
      <x v="1"/>
    </i>
    <i r="1">
      <x v="225"/>
      <x v="49"/>
      <x v="1"/>
    </i>
    <i r="1">
      <x v="227"/>
      <x v="50"/>
      <x v="1"/>
    </i>
    <i r="1">
      <x v="231"/>
      <x v="59"/>
      <x v="3"/>
    </i>
    <i r="1">
      <x v="234"/>
      <x v="39"/>
      <x/>
    </i>
    <i r="2">
      <x v="60"/>
      <x v="3"/>
    </i>
    <i r="1">
      <x v="235"/>
      <x v="60"/>
      <x v="3"/>
    </i>
    <i r="1">
      <x v="238"/>
      <x v="61"/>
      <x v="3"/>
    </i>
    <i r="1">
      <x v="244"/>
      <x v="49"/>
      <x v="1"/>
    </i>
    <i r="1">
      <x v="248"/>
      <x v="42"/>
      <x v="1"/>
    </i>
    <i r="1">
      <x v="249"/>
      <x v="66"/>
      <x v="4"/>
    </i>
    <i r="1">
      <x v="252"/>
      <x v="68"/>
      <x v="3"/>
    </i>
    <i r="1">
      <x v="256"/>
      <x v="59"/>
      <x v="1"/>
    </i>
    <i r="1">
      <x v="280"/>
      <x v="78"/>
      <x v="3"/>
    </i>
    <i r="1">
      <x v="282"/>
      <x v="78"/>
      <x v="3"/>
    </i>
    <i r="2">
      <x v="80"/>
      <x v="3"/>
    </i>
    <i r="1">
      <x v="283"/>
      <x v="80"/>
      <x v="3"/>
    </i>
    <i r="1">
      <x v="290"/>
      <x v="81"/>
      <x v="3"/>
    </i>
    <i r="1">
      <x v="295"/>
      <x/>
      <x v="2"/>
    </i>
    <i r="1">
      <x v="313"/>
      <x v="89"/>
      <x v="3"/>
    </i>
    <i>
      <x v="3"/>
      <x v="127"/>
      <x v="1"/>
      <x/>
    </i>
    <i r="1">
      <x v="140"/>
      <x v="11"/>
      <x/>
    </i>
    <i r="1">
      <x v="141"/>
      <x v="31"/>
      <x v="2"/>
    </i>
    <i r="1">
      <x v="153"/>
      <x v="18"/>
      <x/>
    </i>
    <i r="1">
      <x v="155"/>
      <x v="11"/>
      <x v="1"/>
    </i>
    <i r="1">
      <x v="157"/>
      <x v="21"/>
      <x v="1"/>
    </i>
    <i r="1">
      <x v="158"/>
      <x v="21"/>
      <x/>
    </i>
    <i r="1">
      <x v="160"/>
      <x v="7"/>
      <x/>
    </i>
    <i r="1">
      <x v="166"/>
      <x v="14"/>
      <x v="1"/>
    </i>
    <i r="1">
      <x v="183"/>
      <x v="35"/>
      <x v="1"/>
    </i>
    <i r="1">
      <x v="185"/>
      <x v="31"/>
      <x v="2"/>
    </i>
    <i r="1">
      <x v="190"/>
      <x v="14"/>
      <x/>
    </i>
    <i r="1">
      <x v="206"/>
      <x v="41"/>
      <x v="1"/>
    </i>
    <i r="1">
      <x v="212"/>
      <x v="46"/>
      <x v="1"/>
    </i>
    <i r="2">
      <x v="50"/>
      <x v="2"/>
    </i>
    <i r="1">
      <x v="219"/>
      <x v="45"/>
      <x v="1"/>
    </i>
    <i r="1">
      <x v="221"/>
      <x v="55"/>
      <x v="3"/>
    </i>
    <i r="1">
      <x v="222"/>
      <x v="45"/>
      <x v="1"/>
    </i>
    <i r="2">
      <x v="54"/>
      <x v="2"/>
    </i>
    <i r="1">
      <x v="234"/>
      <x v="60"/>
      <x v="3"/>
    </i>
    <i r="1">
      <x v="235"/>
      <x v="60"/>
      <x v="3"/>
    </i>
    <i r="1">
      <x v="237"/>
      <x v="60"/>
      <x v="4"/>
    </i>
    <i r="1">
      <x v="240"/>
      <x v="63"/>
      <x v="3"/>
    </i>
    <i r="3">
      <x v="4"/>
    </i>
    <i r="1">
      <x v="242"/>
      <x/>
      <x v="3"/>
    </i>
    <i r="2">
      <x v="63"/>
      <x v="3"/>
    </i>
    <i r="1">
      <x v="252"/>
      <x v="68"/>
      <x v="3"/>
    </i>
    <i r="1">
      <x v="258"/>
      <x v="70"/>
      <x v="3"/>
    </i>
    <i r="1">
      <x v="263"/>
      <x v="62"/>
      <x v="1"/>
    </i>
    <i r="1">
      <x v="274"/>
      <x v="76"/>
      <x v="3"/>
    </i>
    <i r="1">
      <x v="284"/>
      <x v="58"/>
      <x v="1"/>
    </i>
    <i r="1">
      <x v="291"/>
      <x v="82"/>
      <x v="3"/>
    </i>
    <i>
      <x v="4"/>
      <x v="105"/>
      <x v="7"/>
      <x/>
    </i>
    <i r="1">
      <x v="108"/>
      <x v="18"/>
      <x v="1"/>
    </i>
    <i r="1">
      <x v="127"/>
      <x v="1"/>
      <x/>
    </i>
    <i r="2">
      <x v="6"/>
      <x/>
    </i>
    <i r="1">
      <x v="157"/>
      <x/>
      <x v="1"/>
    </i>
    <i r="1">
      <x v="160"/>
      <x v="12"/>
      <x/>
    </i>
    <i r="2">
      <x v="19"/>
      <x v="1"/>
    </i>
    <i r="2">
      <x v="21"/>
      <x/>
    </i>
    <i r="1">
      <x v="162"/>
      <x v="18"/>
      <x/>
    </i>
    <i r="1">
      <x v="177"/>
      <x v="18"/>
      <x v="1"/>
    </i>
    <i r="1">
      <x v="178"/>
      <x v="22"/>
      <x v="1"/>
    </i>
    <i r="1">
      <x v="185"/>
      <x v="43"/>
      <x v="3"/>
    </i>
    <i r="1">
      <x v="188"/>
      <x v="26"/>
      <x v="1"/>
    </i>
    <i r="1">
      <x v="191"/>
      <x v="26"/>
      <x v="1"/>
    </i>
    <i r="1">
      <x v="197"/>
      <x v="43"/>
      <x v="3"/>
    </i>
    <i r="1">
      <x v="207"/>
      <x v="32"/>
      <x v="1"/>
    </i>
    <i r="1">
      <x v="209"/>
      <x v="40"/>
      <x v="1"/>
    </i>
    <i r="1">
      <x v="219"/>
      <x v="54"/>
      <x v="3"/>
    </i>
    <i r="1">
      <x v="225"/>
      <x v="49"/>
      <x v="1"/>
    </i>
    <i r="1">
      <x v="227"/>
      <x v="50"/>
      <x v="1"/>
    </i>
    <i r="1">
      <x v="234"/>
      <x v="60"/>
      <x v="3"/>
    </i>
    <i r="3">
      <x v="4"/>
    </i>
    <i r="1">
      <x v="244"/>
      <x v="50"/>
      <x v="1"/>
    </i>
    <i r="2">
      <x v="63"/>
      <x v="3"/>
    </i>
    <i r="1">
      <x v="246"/>
      <x v="64"/>
      <x v="3"/>
    </i>
    <i r="1">
      <x v="250"/>
      <x v="66"/>
      <x v="3"/>
    </i>
    <i r="1">
      <x v="252"/>
      <x v="68"/>
      <x v="3"/>
    </i>
    <i>
      <x v="5"/>
      <x v="132"/>
      <x v="10"/>
      <x/>
    </i>
    <i r="1">
      <x v="144"/>
      <x v="10"/>
      <x/>
    </i>
    <i r="1">
      <x v="148"/>
      <x v="10"/>
      <x/>
    </i>
    <i r="1">
      <x v="157"/>
      <x v="15"/>
      <x/>
    </i>
    <i r="1">
      <x v="160"/>
      <x v="15"/>
      <x/>
    </i>
    <i r="1">
      <x v="176"/>
      <x v="15"/>
      <x v="1"/>
    </i>
    <i r="1">
      <x v="205"/>
      <x v="20"/>
      <x v="1"/>
    </i>
    <i r="1">
      <x v="229"/>
      <x v="42"/>
      <x v="1"/>
    </i>
    <i r="1">
      <x v="253"/>
      <x v="68"/>
      <x v="3"/>
    </i>
    <i r="1">
      <x v="300"/>
      <x v="76"/>
      <x v="1"/>
    </i>
    <i>
      <x v="6"/>
      <x v="132"/>
      <x v="10"/>
      <x/>
    </i>
    <i r="1">
      <x v="144"/>
      <x v="10"/>
      <x/>
    </i>
    <i r="1">
      <x v="148"/>
      <x v="10"/>
      <x/>
    </i>
    <i r="1">
      <x v="157"/>
      <x v="15"/>
      <x/>
    </i>
    <i r="1">
      <x v="160"/>
      <x v="15"/>
      <x/>
    </i>
    <i r="1">
      <x v="205"/>
      <x v="20"/>
      <x v="1"/>
    </i>
    <i r="1">
      <x v="207"/>
      <x v="20"/>
      <x v="1"/>
    </i>
    <i r="1">
      <x v="229"/>
      <x v="42"/>
      <x v="1"/>
    </i>
    <i r="1">
      <x v="253"/>
      <x v="67"/>
      <x v="3"/>
    </i>
    <i r="1">
      <x v="260"/>
      <x v="71"/>
      <x v="3"/>
    </i>
    <i r="1">
      <x v="300"/>
      <x v="76"/>
      <x v="1"/>
    </i>
    <i>
      <x v="7"/>
      <x v="69"/>
      <x v="17"/>
      <x v="3"/>
    </i>
    <i r="1">
      <x v="96"/>
      <x v="23"/>
      <x v="3"/>
    </i>
    <i r="1">
      <x v="103"/>
      <x v="25"/>
      <x v="3"/>
    </i>
    <i r="1">
      <x v="132"/>
      <x v="18"/>
      <x v="1"/>
    </i>
    <i r="1">
      <x v="141"/>
      <x v="28"/>
      <x v="3"/>
    </i>
    <i r="1">
      <x v="145"/>
      <x v="29"/>
      <x v="3"/>
    </i>
    <i r="2">
      <x v="30"/>
      <x v="3"/>
    </i>
    <i r="1">
      <x v="152"/>
      <x v="33"/>
      <x v="3"/>
    </i>
    <i r="1">
      <x v="156"/>
      <x v="35"/>
      <x v="3"/>
    </i>
    <i r="1">
      <x v="165"/>
      <x v="38"/>
      <x v="2"/>
    </i>
    <i r="1">
      <x v="169"/>
      <x v="41"/>
      <x v="2"/>
    </i>
    <i r="2">
      <x v="42"/>
      <x v="2"/>
    </i>
    <i r="2">
      <x v="43"/>
      <x v="2"/>
    </i>
    <i r="1">
      <x v="188"/>
      <x v="8"/>
      <x/>
    </i>
    <i r="1">
      <x v="230"/>
      <x v="60"/>
      <x v="2"/>
    </i>
    <i r="3">
      <x v="3"/>
    </i>
    <i r="1">
      <x v="231"/>
      <x v="59"/>
      <x v="2"/>
    </i>
    <i r="1">
      <x v="234"/>
      <x v="47"/>
      <x v="2"/>
    </i>
    <i r="1">
      <x v="261"/>
      <x v="69"/>
      <x v="2"/>
    </i>
    <i r="1">
      <x v="267"/>
      <x v="74"/>
      <x v="2"/>
    </i>
    <i r="3">
      <x v="3"/>
    </i>
    <i>
      <x v="8"/>
      <x v="121"/>
      <x v="2"/>
      <x/>
    </i>
    <i r="1">
      <x v="151"/>
      <x v="16"/>
      <x v="1"/>
    </i>
    <i r="1">
      <x v="182"/>
      <x v="20"/>
      <x v="1"/>
    </i>
    <i r="1">
      <x v="193"/>
      <x/>
      <x v="3"/>
    </i>
    <i r="1">
      <x v="197"/>
      <x v="20"/>
      <x v="1"/>
    </i>
    <i r="1">
      <x v="203"/>
      <x v="49"/>
      <x v="3"/>
    </i>
    <i r="1">
      <x v="223"/>
      <x v="59"/>
      <x v="3"/>
    </i>
    <i r="1">
      <x v="228"/>
      <x v="62"/>
      <x v="3"/>
    </i>
    <i r="1">
      <x v="233"/>
      <x v="63"/>
      <x v="3"/>
    </i>
    <i>
      <x v="9"/>
      <x v="105"/>
      <x v="3"/>
      <x/>
    </i>
    <i r="1">
      <x v="127"/>
      <x v="1"/>
      <x/>
    </i>
    <i r="2">
      <x v="7"/>
      <x v="1"/>
    </i>
    <i r="1">
      <x v="157"/>
      <x v="7"/>
      <x v="1"/>
    </i>
    <i r="1">
      <x v="188"/>
      <x v="12"/>
      <x v="1"/>
    </i>
    <i r="1">
      <x v="209"/>
      <x v="47"/>
      <x v="3"/>
    </i>
    <i r="1">
      <x v="228"/>
      <x v="57"/>
      <x v="3"/>
    </i>
    <i r="1">
      <x v="233"/>
      <x v="60"/>
      <x v="2"/>
    </i>
    <i r="1">
      <x v="234"/>
      <x v="60"/>
      <x v="3"/>
    </i>
    <i r="1">
      <x v="242"/>
      <x v="63"/>
      <x v="3"/>
    </i>
    <i r="1">
      <x v="246"/>
      <x v="65"/>
      <x v="3"/>
    </i>
    <i r="1">
      <x v="249"/>
      <x v="66"/>
      <x v="3"/>
    </i>
    <i r="1">
      <x v="263"/>
      <x v="55"/>
      <x v="1"/>
    </i>
    <i>
      <x v="10"/>
      <x v="119"/>
      <x v="5"/>
      <x/>
    </i>
    <i r="1">
      <x v="127"/>
      <x v="2"/>
      <x/>
    </i>
    <i r="1">
      <x v="133"/>
      <x v="5"/>
      <x/>
    </i>
    <i r="1">
      <x v="135"/>
      <x v="7"/>
      <x v="1"/>
    </i>
    <i r="1">
      <x v="142"/>
      <x v="7"/>
      <x/>
    </i>
    <i r="1">
      <x v="157"/>
      <x v="7"/>
      <x/>
    </i>
    <i r="3">
      <x v="1"/>
    </i>
    <i r="1">
      <x v="172"/>
      <x v="7"/>
      <x v="1"/>
    </i>
    <i r="1">
      <x v="207"/>
      <x v="48"/>
      <x v="2"/>
    </i>
    <i r="1">
      <x v="214"/>
      <x v="50"/>
      <x v="2"/>
    </i>
    <i r="3">
      <x v="3"/>
    </i>
    <i r="1">
      <x v="219"/>
      <x v="54"/>
      <x v="3"/>
    </i>
    <i r="1">
      <x v="234"/>
      <x v="60"/>
      <x v="3"/>
    </i>
    <i r="1">
      <x v="239"/>
      <x v="61"/>
      <x v="3"/>
    </i>
    <i r="1">
      <x v="240"/>
      <x v="63"/>
      <x v="3"/>
    </i>
    <i r="1">
      <x v="249"/>
      <x v="66"/>
      <x v="3"/>
    </i>
    <i r="1">
      <x v="258"/>
      <x v="69"/>
      <x v="3"/>
    </i>
    <i r="1">
      <x v="277"/>
      <x v="77"/>
      <x v="3"/>
    </i>
    <i>
      <x v="11"/>
      <x v="160"/>
      <x v="7"/>
      <x/>
    </i>
    <i r="1">
      <x v="189"/>
      <x v="21"/>
      <x/>
    </i>
    <i r="3">
      <x v="1"/>
    </i>
    <i r="1">
      <x v="257"/>
      <x v="69"/>
      <x v="3"/>
    </i>
    <i r="1">
      <x v="292"/>
      <x v="62"/>
      <x v="1"/>
    </i>
    <i>
      <x v="12"/>
      <x v="130"/>
      <x v="9"/>
      <x/>
    </i>
    <i r="1">
      <x v="146"/>
      <x v="15"/>
      <x/>
    </i>
    <i r="1">
      <x v="157"/>
      <x v="15"/>
      <x v="1"/>
    </i>
    <i r="1">
      <x v="191"/>
      <x v="9"/>
      <x v="1"/>
    </i>
    <i r="2">
      <x v="44"/>
      <x v="3"/>
    </i>
    <i r="1">
      <x v="205"/>
      <x v="15"/>
      <x v="1"/>
    </i>
    <i r="1">
      <x v="268"/>
      <x v="74"/>
      <x v="3"/>
    </i>
    <i r="1">
      <x v="274"/>
      <x v="76"/>
      <x v="3"/>
    </i>
    <i r="1">
      <x v="283"/>
      <x v="78"/>
      <x v="3"/>
    </i>
    <i r="1">
      <x v="290"/>
      <x v="81"/>
      <x v="2"/>
    </i>
    <i>
      <x v="13"/>
      <x v="105"/>
      <x v="9"/>
      <x/>
    </i>
    <i r="2">
      <x v="18"/>
      <x v="1"/>
    </i>
    <i r="1">
      <x v="150"/>
      <x v="24"/>
      <x v="3"/>
    </i>
    <i r="1">
      <x v="160"/>
      <x v="15"/>
      <x/>
    </i>
    <i r="1">
      <x v="197"/>
      <x v="38"/>
      <x v="1"/>
    </i>
    <i r="1">
      <x v="202"/>
      <x v="41"/>
      <x v="1"/>
    </i>
    <i r="1">
      <x v="209"/>
      <x v="43"/>
      <x v="1"/>
    </i>
    <i r="1">
      <x v="216"/>
      <x v="44"/>
      <x v="1"/>
    </i>
    <i r="1">
      <x v="230"/>
      <x v="57"/>
      <x v="3"/>
    </i>
    <i r="1">
      <x v="242"/>
      <x v="63"/>
      <x v="2"/>
    </i>
    <i r="3">
      <x v="3"/>
    </i>
    <i r="1">
      <x v="249"/>
      <x v="56"/>
      <x v="1"/>
    </i>
    <i r="1">
      <x v="252"/>
      <x v="68"/>
      <x v="3"/>
    </i>
    <i r="1">
      <x v="257"/>
      <x v="69"/>
      <x v="4"/>
    </i>
    <i r="1">
      <x v="258"/>
      <x v="63"/>
      <x v="3"/>
    </i>
    <i r="1">
      <x v="270"/>
      <x v="75"/>
      <x v="3"/>
    </i>
    <i r="1">
      <x v="306"/>
      <x v="85"/>
      <x v="3"/>
    </i>
    <i>
      <x v="14"/>
      <x v="221"/>
      <x v="36"/>
      <x/>
    </i>
    <i r="1">
      <x v="252"/>
      <x v="49"/>
      <x v="1"/>
    </i>
    <i r="1">
      <x v="282"/>
      <x v="61"/>
      <x v="1"/>
    </i>
    <i r="1">
      <x v="290"/>
      <x v="81"/>
      <x v="3"/>
    </i>
    <i r="1">
      <x v="304"/>
      <x v="85"/>
      <x v="3"/>
    </i>
    <i r="1">
      <x v="313"/>
      <x v="88"/>
      <x v="3"/>
    </i>
    <i r="1">
      <x v="324"/>
      <x v="90"/>
      <x v="2"/>
    </i>
    <i r="1">
      <x v="328"/>
      <x v="90"/>
      <x v="3"/>
    </i>
    <i r="1">
      <x v="335"/>
      <x v="92"/>
      <x v="3"/>
    </i>
    <i>
      <x v="15"/>
      <x v="151"/>
      <x v="18"/>
      <x v="1"/>
    </i>
    <i r="1">
      <x v="198"/>
      <x v="34"/>
      <x v="1"/>
    </i>
    <i>
      <x v="16"/>
      <x v="160"/>
      <x v="3"/>
      <x/>
    </i>
    <i r="2">
      <x v="4"/>
      <x/>
    </i>
    <i r="1">
      <x v="204"/>
      <x v="13"/>
      <x v="1"/>
    </i>
    <i r="1">
      <x v="267"/>
      <x v="74"/>
      <x v="3"/>
    </i>
    <i r="1">
      <x v="270"/>
      <x v="65"/>
      <x v="1"/>
    </i>
    <i>
      <x v="17"/>
      <x v="196"/>
      <x v="54"/>
      <x v="2"/>
    </i>
    <i r="1">
      <x v="197"/>
      <x v="43"/>
      <x v="4"/>
    </i>
    <i r="1">
      <x v="213"/>
      <x v="34"/>
      <x/>
    </i>
    <i r="1">
      <x v="222"/>
      <x v="54"/>
      <x v="2"/>
    </i>
    <i r="1">
      <x v="225"/>
      <x/>
      <x v="4"/>
    </i>
    <i r="1">
      <x v="249"/>
      <x v="66"/>
      <x v="3"/>
    </i>
    <i r="1">
      <x v="278"/>
      <x v="78"/>
      <x v="3"/>
    </i>
    <i r="1">
      <x v="310"/>
      <x v="86"/>
      <x v="3"/>
    </i>
    <i t="grand">
      <x/>
    </i>
  </rowItems>
  <colItems count="1">
    <i/>
  </colItems>
  <dataFields count="1">
    <dataField name="Sum of Order Plan Qty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ED07-857B-4803-90C7-B4E4B3039E6F}">
  <dimension ref="A1:BF139"/>
  <sheetViews>
    <sheetView zoomScale="60" zoomScaleNormal="60" workbookViewId="0">
      <pane xSplit="10" ySplit="5" topLeftCell="K92" activePane="bottomRight" state="frozen"/>
      <selection pane="topRight" activeCell="K1" sqref="K1"/>
      <selection pane="bottomLeft" activeCell="A6" sqref="A6"/>
      <selection pane="bottomRight" activeCell="N142" sqref="N142"/>
    </sheetView>
  </sheetViews>
  <sheetFormatPr defaultRowHeight="15.75"/>
  <cols>
    <col min="1" max="2" width="7.33203125" style="23" customWidth="1"/>
    <col min="3" max="3" width="8.21875" style="23" customWidth="1"/>
    <col min="4" max="4" width="25.33203125" style="23" bestFit="1" customWidth="1"/>
    <col min="5" max="5" width="35.88671875" style="23" bestFit="1" customWidth="1"/>
    <col min="6" max="6" width="7.5546875" style="23" bestFit="1" customWidth="1"/>
    <col min="7" max="7" width="16.33203125" style="23" customWidth="1"/>
    <col min="8" max="8" width="12.6640625" style="23" customWidth="1"/>
    <col min="9" max="10" width="8.21875" style="23" bestFit="1" customWidth="1"/>
    <col min="11" max="56" width="26" style="23" bestFit="1" customWidth="1"/>
    <col min="57" max="57" width="25.21875" style="23" bestFit="1" customWidth="1"/>
    <col min="58" max="58" width="31.6640625" style="23" bestFit="1" customWidth="1"/>
    <col min="59" max="16384" width="8.88671875" style="23"/>
  </cols>
  <sheetData>
    <row r="1" spans="1:58">
      <c r="A1" s="59" t="s">
        <v>3698</v>
      </c>
      <c r="B1" s="60" t="s">
        <v>181</v>
      </c>
    </row>
    <row r="3" spans="1:58">
      <c r="A3" s="53"/>
      <c r="B3" s="54"/>
      <c r="C3" s="54"/>
      <c r="D3" s="54"/>
      <c r="E3" s="54"/>
      <c r="F3" s="54"/>
      <c r="G3" s="54"/>
      <c r="H3" s="54"/>
      <c r="I3" s="54"/>
      <c r="J3" s="54"/>
      <c r="K3" s="56" t="s">
        <v>91</v>
      </c>
      <c r="L3" s="87" t="s">
        <v>3727</v>
      </c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5"/>
    </row>
    <row r="4" spans="1:58">
      <c r="A4" s="77"/>
      <c r="B4" s="88"/>
      <c r="C4" s="88"/>
      <c r="D4" s="88"/>
      <c r="E4" s="88"/>
      <c r="F4" s="88"/>
      <c r="G4" s="88"/>
      <c r="H4" s="88"/>
      <c r="I4" s="88"/>
      <c r="J4" s="88"/>
      <c r="K4" s="61">
        <v>44927</v>
      </c>
      <c r="L4" s="89">
        <v>44927</v>
      </c>
      <c r="M4" s="61">
        <v>44958</v>
      </c>
      <c r="N4" s="89">
        <v>44958</v>
      </c>
      <c r="O4" s="61">
        <v>44986</v>
      </c>
      <c r="P4" s="89">
        <v>44986</v>
      </c>
      <c r="Q4" s="61">
        <v>45017</v>
      </c>
      <c r="R4" s="89">
        <v>45017</v>
      </c>
      <c r="S4" s="61">
        <v>45047</v>
      </c>
      <c r="T4" s="89">
        <v>45047</v>
      </c>
      <c r="U4" s="61">
        <v>45078</v>
      </c>
      <c r="V4" s="89">
        <v>45078</v>
      </c>
      <c r="W4" s="61">
        <v>45108</v>
      </c>
      <c r="X4" s="89">
        <v>45108</v>
      </c>
      <c r="Y4" s="61">
        <v>45139</v>
      </c>
      <c r="Z4" s="89">
        <v>45139</v>
      </c>
      <c r="AA4" s="61">
        <v>45170</v>
      </c>
      <c r="AB4" s="89">
        <v>45170</v>
      </c>
      <c r="AC4" s="61">
        <v>45200</v>
      </c>
      <c r="AD4" s="89">
        <v>45200</v>
      </c>
      <c r="AE4" s="61">
        <v>45231</v>
      </c>
      <c r="AF4" s="89">
        <v>45231</v>
      </c>
      <c r="AG4" s="61">
        <v>45261</v>
      </c>
      <c r="AH4" s="89">
        <v>45261</v>
      </c>
      <c r="AI4" s="61">
        <v>45292</v>
      </c>
      <c r="AJ4" s="89">
        <v>45292</v>
      </c>
      <c r="AK4" s="61">
        <v>45323</v>
      </c>
      <c r="AL4" s="89">
        <v>45323</v>
      </c>
      <c r="AM4" s="61">
        <v>45352</v>
      </c>
      <c r="AN4" s="89">
        <v>45352</v>
      </c>
      <c r="AO4" s="61">
        <v>45383</v>
      </c>
      <c r="AP4" s="89">
        <v>45383</v>
      </c>
      <c r="AQ4" s="61">
        <v>45413</v>
      </c>
      <c r="AR4" s="89">
        <v>45413</v>
      </c>
      <c r="AS4" s="61">
        <v>45444</v>
      </c>
      <c r="AT4" s="89">
        <v>45444</v>
      </c>
      <c r="AU4" s="61">
        <v>45474</v>
      </c>
      <c r="AV4" s="89">
        <v>45474</v>
      </c>
      <c r="AW4" s="61">
        <v>45505</v>
      </c>
      <c r="AX4" s="89">
        <v>45505</v>
      </c>
      <c r="AY4" s="61">
        <v>45536</v>
      </c>
      <c r="AZ4" s="89">
        <v>45536</v>
      </c>
      <c r="BA4" s="61">
        <v>45566</v>
      </c>
      <c r="BB4" s="89">
        <v>45566</v>
      </c>
      <c r="BC4" s="61">
        <v>45597</v>
      </c>
      <c r="BD4" s="89">
        <v>45597</v>
      </c>
      <c r="BE4" s="61" t="s">
        <v>3728</v>
      </c>
      <c r="BF4" s="63" t="s">
        <v>3729</v>
      </c>
    </row>
    <row r="5" spans="1:58">
      <c r="A5" s="56" t="s">
        <v>37</v>
      </c>
      <c r="B5" s="56" t="s">
        <v>38</v>
      </c>
      <c r="C5" s="56" t="s">
        <v>39</v>
      </c>
      <c r="D5" s="56" t="s">
        <v>49</v>
      </c>
      <c r="E5" s="56" t="s">
        <v>59</v>
      </c>
      <c r="F5" s="56" t="s">
        <v>61</v>
      </c>
      <c r="G5" s="56" t="s">
        <v>62</v>
      </c>
      <c r="H5" s="56" t="s">
        <v>3733</v>
      </c>
      <c r="I5" s="56" t="s">
        <v>77</v>
      </c>
      <c r="J5" s="56" t="s">
        <v>89</v>
      </c>
      <c r="K5" s="53" t="s">
        <v>3730</v>
      </c>
      <c r="L5" s="90" t="s">
        <v>3722</v>
      </c>
      <c r="M5" s="53" t="s">
        <v>3730</v>
      </c>
      <c r="N5" s="90" t="s">
        <v>3722</v>
      </c>
      <c r="O5" s="53" t="s">
        <v>3730</v>
      </c>
      <c r="P5" s="90" t="s">
        <v>3722</v>
      </c>
      <c r="Q5" s="53" t="s">
        <v>3730</v>
      </c>
      <c r="R5" s="90" t="s">
        <v>3722</v>
      </c>
      <c r="S5" s="53" t="s">
        <v>3730</v>
      </c>
      <c r="T5" s="90" t="s">
        <v>3722</v>
      </c>
      <c r="U5" s="53" t="s">
        <v>3730</v>
      </c>
      <c r="V5" s="90" t="s">
        <v>3722</v>
      </c>
      <c r="W5" s="53" t="s">
        <v>3730</v>
      </c>
      <c r="X5" s="90" t="s">
        <v>3722</v>
      </c>
      <c r="Y5" s="53" t="s">
        <v>3730</v>
      </c>
      <c r="Z5" s="90" t="s">
        <v>3722</v>
      </c>
      <c r="AA5" s="53" t="s">
        <v>3730</v>
      </c>
      <c r="AB5" s="90" t="s">
        <v>3722</v>
      </c>
      <c r="AC5" s="53" t="s">
        <v>3730</v>
      </c>
      <c r="AD5" s="90" t="s">
        <v>3722</v>
      </c>
      <c r="AE5" s="53" t="s">
        <v>3730</v>
      </c>
      <c r="AF5" s="90" t="s">
        <v>3722</v>
      </c>
      <c r="AG5" s="53" t="s">
        <v>3730</v>
      </c>
      <c r="AH5" s="90" t="s">
        <v>3722</v>
      </c>
      <c r="AI5" s="53" t="s">
        <v>3730</v>
      </c>
      <c r="AJ5" s="90" t="s">
        <v>3722</v>
      </c>
      <c r="AK5" s="53" t="s">
        <v>3730</v>
      </c>
      <c r="AL5" s="90" t="s">
        <v>3722</v>
      </c>
      <c r="AM5" s="53" t="s">
        <v>3730</v>
      </c>
      <c r="AN5" s="90" t="s">
        <v>3722</v>
      </c>
      <c r="AO5" s="53" t="s">
        <v>3730</v>
      </c>
      <c r="AP5" s="90" t="s">
        <v>3722</v>
      </c>
      <c r="AQ5" s="53" t="s">
        <v>3730</v>
      </c>
      <c r="AR5" s="90" t="s">
        <v>3722</v>
      </c>
      <c r="AS5" s="53" t="s">
        <v>3730</v>
      </c>
      <c r="AT5" s="90" t="s">
        <v>3722</v>
      </c>
      <c r="AU5" s="53" t="s">
        <v>3730</v>
      </c>
      <c r="AV5" s="90" t="s">
        <v>3722</v>
      </c>
      <c r="AW5" s="53" t="s">
        <v>3730</v>
      </c>
      <c r="AX5" s="90" t="s">
        <v>3722</v>
      </c>
      <c r="AY5" s="53" t="s">
        <v>3730</v>
      </c>
      <c r="AZ5" s="90" t="s">
        <v>3722</v>
      </c>
      <c r="BA5" s="53" t="s">
        <v>3730</v>
      </c>
      <c r="BB5" s="90" t="s">
        <v>3722</v>
      </c>
      <c r="BC5" s="53" t="s">
        <v>3730</v>
      </c>
      <c r="BD5" s="90" t="s">
        <v>3722</v>
      </c>
      <c r="BE5" s="77"/>
      <c r="BF5" s="91"/>
    </row>
    <row r="6" spans="1:58">
      <c r="A6" s="53" t="s">
        <v>141</v>
      </c>
      <c r="B6" s="53" t="s">
        <v>142</v>
      </c>
      <c r="C6" s="53" t="s">
        <v>143</v>
      </c>
      <c r="D6" s="53" t="s">
        <v>575</v>
      </c>
      <c r="E6" s="53" t="s">
        <v>717</v>
      </c>
      <c r="F6" s="53" t="s">
        <v>719</v>
      </c>
      <c r="G6" s="53" t="s">
        <v>720</v>
      </c>
      <c r="H6" s="53" t="s">
        <v>3734</v>
      </c>
      <c r="I6" s="78">
        <v>1.5</v>
      </c>
      <c r="J6" s="79">
        <v>45031</v>
      </c>
      <c r="K6" s="65"/>
      <c r="L6" s="66"/>
      <c r="M6" s="65">
        <v>7904</v>
      </c>
      <c r="N6" s="66">
        <v>11856</v>
      </c>
      <c r="O6" s="65">
        <v>13696</v>
      </c>
      <c r="P6" s="66">
        <v>20544</v>
      </c>
      <c r="Q6" s="65">
        <v>14848</v>
      </c>
      <c r="R6" s="66">
        <v>22272</v>
      </c>
      <c r="S6" s="65"/>
      <c r="T6" s="66"/>
      <c r="U6" s="65"/>
      <c r="V6" s="66"/>
      <c r="W6" s="65"/>
      <c r="X6" s="66"/>
      <c r="Y6" s="65"/>
      <c r="Z6" s="66"/>
      <c r="AA6" s="65"/>
      <c r="AB6" s="66"/>
      <c r="AC6" s="65"/>
      <c r="AD6" s="66"/>
      <c r="AE6" s="65"/>
      <c r="AF6" s="66"/>
      <c r="AG6" s="65"/>
      <c r="AH6" s="66"/>
      <c r="AI6" s="65"/>
      <c r="AJ6" s="66"/>
      <c r="AK6" s="65"/>
      <c r="AL6" s="66"/>
      <c r="AM6" s="65"/>
      <c r="AN6" s="66"/>
      <c r="AO6" s="65"/>
      <c r="AP6" s="66"/>
      <c r="AQ6" s="65"/>
      <c r="AR6" s="66"/>
      <c r="AS6" s="65"/>
      <c r="AT6" s="66"/>
      <c r="AU6" s="65"/>
      <c r="AV6" s="66"/>
      <c r="AW6" s="65"/>
      <c r="AX6" s="66"/>
      <c r="AY6" s="65"/>
      <c r="AZ6" s="66"/>
      <c r="BA6" s="65"/>
      <c r="BB6" s="66"/>
      <c r="BC6" s="65"/>
      <c r="BD6" s="66"/>
      <c r="BE6" s="65">
        <v>36448</v>
      </c>
      <c r="BF6" s="67">
        <v>54672</v>
      </c>
    </row>
    <row r="7" spans="1:58">
      <c r="A7" s="77" t="s">
        <v>141</v>
      </c>
      <c r="B7" s="77" t="s">
        <v>142</v>
      </c>
      <c r="C7" s="77" t="s">
        <v>143</v>
      </c>
      <c r="D7" s="77" t="s">
        <v>575</v>
      </c>
      <c r="E7" s="77" t="s">
        <v>717</v>
      </c>
      <c r="F7" s="53" t="s">
        <v>735</v>
      </c>
      <c r="G7" s="53" t="s">
        <v>736</v>
      </c>
      <c r="H7" s="53" t="s">
        <v>3735</v>
      </c>
      <c r="I7" s="78">
        <v>1.5</v>
      </c>
      <c r="J7" s="79">
        <v>45031</v>
      </c>
      <c r="K7" s="65"/>
      <c r="L7" s="66"/>
      <c r="M7" s="65">
        <v>8608</v>
      </c>
      <c r="N7" s="66">
        <v>12912</v>
      </c>
      <c r="O7" s="65">
        <v>9296</v>
      </c>
      <c r="P7" s="66">
        <v>13944</v>
      </c>
      <c r="Q7" s="65">
        <v>10000</v>
      </c>
      <c r="R7" s="66">
        <v>15000</v>
      </c>
      <c r="S7" s="65"/>
      <c r="T7" s="66"/>
      <c r="U7" s="65"/>
      <c r="V7" s="66"/>
      <c r="W7" s="65"/>
      <c r="X7" s="66"/>
      <c r="Y7" s="65"/>
      <c r="Z7" s="66"/>
      <c r="AA7" s="65"/>
      <c r="AB7" s="66"/>
      <c r="AC7" s="65"/>
      <c r="AD7" s="66"/>
      <c r="AE7" s="65"/>
      <c r="AF7" s="66"/>
      <c r="AG7" s="65"/>
      <c r="AH7" s="66"/>
      <c r="AI7" s="65"/>
      <c r="AJ7" s="66"/>
      <c r="AK7" s="65"/>
      <c r="AL7" s="66"/>
      <c r="AM7" s="65"/>
      <c r="AN7" s="66"/>
      <c r="AO7" s="65"/>
      <c r="AP7" s="66"/>
      <c r="AQ7" s="65"/>
      <c r="AR7" s="66"/>
      <c r="AS7" s="65"/>
      <c r="AT7" s="66"/>
      <c r="AU7" s="65"/>
      <c r="AV7" s="66"/>
      <c r="AW7" s="65"/>
      <c r="AX7" s="66"/>
      <c r="AY7" s="65"/>
      <c r="AZ7" s="66"/>
      <c r="BA7" s="65"/>
      <c r="BB7" s="66"/>
      <c r="BC7" s="65"/>
      <c r="BD7" s="66"/>
      <c r="BE7" s="65">
        <v>27904</v>
      </c>
      <c r="BF7" s="67">
        <v>41856</v>
      </c>
    </row>
    <row r="8" spans="1:58">
      <c r="A8" s="77" t="s">
        <v>141</v>
      </c>
      <c r="B8" s="77" t="s">
        <v>142</v>
      </c>
      <c r="C8" s="77" t="s">
        <v>143</v>
      </c>
      <c r="D8" s="77" t="s">
        <v>575</v>
      </c>
      <c r="E8" s="77" t="s">
        <v>717</v>
      </c>
      <c r="F8" s="53" t="s">
        <v>744</v>
      </c>
      <c r="G8" s="53" t="s">
        <v>745</v>
      </c>
      <c r="H8" s="53" t="s">
        <v>3736</v>
      </c>
      <c r="I8" s="78">
        <v>1.5</v>
      </c>
      <c r="J8" s="79">
        <v>45031</v>
      </c>
      <c r="K8" s="65"/>
      <c r="L8" s="66"/>
      <c r="M8" s="65">
        <v>8256</v>
      </c>
      <c r="N8" s="66">
        <v>12384</v>
      </c>
      <c r="O8" s="65">
        <v>7632</v>
      </c>
      <c r="P8" s="66">
        <v>11448</v>
      </c>
      <c r="Q8" s="65">
        <v>3056</v>
      </c>
      <c r="R8" s="66">
        <v>4584</v>
      </c>
      <c r="S8" s="65"/>
      <c r="T8" s="66"/>
      <c r="U8" s="65"/>
      <c r="V8" s="66"/>
      <c r="W8" s="65"/>
      <c r="X8" s="66"/>
      <c r="Y8" s="65"/>
      <c r="Z8" s="66"/>
      <c r="AA8" s="65"/>
      <c r="AB8" s="66"/>
      <c r="AC8" s="65"/>
      <c r="AD8" s="66"/>
      <c r="AE8" s="65"/>
      <c r="AF8" s="66"/>
      <c r="AG8" s="65"/>
      <c r="AH8" s="66"/>
      <c r="AI8" s="65"/>
      <c r="AJ8" s="66"/>
      <c r="AK8" s="65"/>
      <c r="AL8" s="66"/>
      <c r="AM8" s="65"/>
      <c r="AN8" s="66"/>
      <c r="AO8" s="65"/>
      <c r="AP8" s="66"/>
      <c r="AQ8" s="65"/>
      <c r="AR8" s="66"/>
      <c r="AS8" s="65"/>
      <c r="AT8" s="66"/>
      <c r="AU8" s="65"/>
      <c r="AV8" s="66"/>
      <c r="AW8" s="65"/>
      <c r="AX8" s="66"/>
      <c r="AY8" s="65"/>
      <c r="AZ8" s="66"/>
      <c r="BA8" s="65"/>
      <c r="BB8" s="66"/>
      <c r="BC8" s="65"/>
      <c r="BD8" s="66"/>
      <c r="BE8" s="65">
        <v>18944</v>
      </c>
      <c r="BF8" s="67">
        <v>28416</v>
      </c>
    </row>
    <row r="9" spans="1:58">
      <c r="A9" s="77" t="s">
        <v>141</v>
      </c>
      <c r="B9" s="77" t="s">
        <v>142</v>
      </c>
      <c r="C9" s="77" t="s">
        <v>143</v>
      </c>
      <c r="D9" s="82" t="s">
        <v>3724</v>
      </c>
      <c r="E9" s="83"/>
      <c r="F9" s="83"/>
      <c r="G9" s="83"/>
      <c r="H9" s="83"/>
      <c r="I9" s="83"/>
      <c r="J9" s="83"/>
      <c r="K9" s="84"/>
      <c r="L9" s="85"/>
      <c r="M9" s="84">
        <v>24768</v>
      </c>
      <c r="N9" s="85">
        <v>37152</v>
      </c>
      <c r="O9" s="84">
        <v>30624</v>
      </c>
      <c r="P9" s="85">
        <v>45936</v>
      </c>
      <c r="Q9" s="84">
        <v>27904</v>
      </c>
      <c r="R9" s="85">
        <v>41856</v>
      </c>
      <c r="S9" s="84"/>
      <c r="T9" s="85"/>
      <c r="U9" s="84"/>
      <c r="V9" s="85"/>
      <c r="W9" s="84"/>
      <c r="X9" s="85"/>
      <c r="Y9" s="84"/>
      <c r="Z9" s="85"/>
      <c r="AA9" s="84"/>
      <c r="AB9" s="85"/>
      <c r="AC9" s="84"/>
      <c r="AD9" s="85"/>
      <c r="AE9" s="84"/>
      <c r="AF9" s="85"/>
      <c r="AG9" s="84"/>
      <c r="AH9" s="85"/>
      <c r="AI9" s="84"/>
      <c r="AJ9" s="85"/>
      <c r="AK9" s="84"/>
      <c r="AL9" s="85"/>
      <c r="AM9" s="84"/>
      <c r="AN9" s="85"/>
      <c r="AO9" s="84"/>
      <c r="AP9" s="85"/>
      <c r="AQ9" s="84"/>
      <c r="AR9" s="85"/>
      <c r="AS9" s="84"/>
      <c r="AT9" s="85"/>
      <c r="AU9" s="84"/>
      <c r="AV9" s="85"/>
      <c r="AW9" s="84"/>
      <c r="AX9" s="85"/>
      <c r="AY9" s="84"/>
      <c r="AZ9" s="85"/>
      <c r="BA9" s="84"/>
      <c r="BB9" s="85"/>
      <c r="BC9" s="84"/>
      <c r="BD9" s="85"/>
      <c r="BE9" s="84">
        <v>83296</v>
      </c>
      <c r="BF9" s="86">
        <v>124944</v>
      </c>
    </row>
    <row r="10" spans="1:58">
      <c r="A10" s="77" t="s">
        <v>141</v>
      </c>
      <c r="B10" s="77" t="s">
        <v>142</v>
      </c>
      <c r="C10" s="77" t="s">
        <v>143</v>
      </c>
      <c r="D10" s="53" t="s">
        <v>152</v>
      </c>
      <c r="E10" s="53" t="s">
        <v>779</v>
      </c>
      <c r="F10" s="53" t="s">
        <v>781</v>
      </c>
      <c r="G10" s="53" t="s">
        <v>782</v>
      </c>
      <c r="H10" s="53" t="s">
        <v>3737</v>
      </c>
      <c r="I10" s="78">
        <v>1.6</v>
      </c>
      <c r="J10" s="79">
        <v>44972</v>
      </c>
      <c r="K10" s="65">
        <v>46276</v>
      </c>
      <c r="L10" s="66">
        <v>74041</v>
      </c>
      <c r="M10" s="65">
        <v>3568</v>
      </c>
      <c r="N10" s="66">
        <v>5709</v>
      </c>
      <c r="O10" s="65"/>
      <c r="P10" s="66"/>
      <c r="Q10" s="65"/>
      <c r="R10" s="66"/>
      <c r="S10" s="65"/>
      <c r="T10" s="66"/>
      <c r="U10" s="65"/>
      <c r="V10" s="66"/>
      <c r="W10" s="65"/>
      <c r="X10" s="66"/>
      <c r="Y10" s="65"/>
      <c r="Z10" s="66"/>
      <c r="AA10" s="65"/>
      <c r="AB10" s="66"/>
      <c r="AC10" s="65"/>
      <c r="AD10" s="66"/>
      <c r="AE10" s="65"/>
      <c r="AF10" s="66"/>
      <c r="AG10" s="65"/>
      <c r="AH10" s="66"/>
      <c r="AI10" s="65"/>
      <c r="AJ10" s="66"/>
      <c r="AK10" s="65"/>
      <c r="AL10" s="66"/>
      <c r="AM10" s="65"/>
      <c r="AN10" s="66"/>
      <c r="AO10" s="65"/>
      <c r="AP10" s="66"/>
      <c r="AQ10" s="65"/>
      <c r="AR10" s="66"/>
      <c r="AS10" s="65"/>
      <c r="AT10" s="66"/>
      <c r="AU10" s="65"/>
      <c r="AV10" s="66"/>
      <c r="AW10" s="65"/>
      <c r="AX10" s="66"/>
      <c r="AY10" s="65"/>
      <c r="AZ10" s="66"/>
      <c r="BA10" s="65"/>
      <c r="BB10" s="66"/>
      <c r="BC10" s="65"/>
      <c r="BD10" s="66"/>
      <c r="BE10" s="65">
        <v>49844</v>
      </c>
      <c r="BF10" s="67">
        <v>79750</v>
      </c>
    </row>
    <row r="11" spans="1:58">
      <c r="A11" s="77" t="s">
        <v>141</v>
      </c>
      <c r="B11" s="77" t="s">
        <v>142</v>
      </c>
      <c r="C11" s="77" t="s">
        <v>143</v>
      </c>
      <c r="D11" s="77" t="s">
        <v>152</v>
      </c>
      <c r="E11" s="77" t="s">
        <v>779</v>
      </c>
      <c r="F11" s="53" t="s">
        <v>792</v>
      </c>
      <c r="G11" s="53" t="s">
        <v>793</v>
      </c>
      <c r="H11" s="53" t="s">
        <v>3738</v>
      </c>
      <c r="I11" s="78">
        <v>1.6</v>
      </c>
      <c r="J11" s="79">
        <v>44972</v>
      </c>
      <c r="K11" s="65">
        <v>7312</v>
      </c>
      <c r="L11" s="66">
        <v>11699</v>
      </c>
      <c r="M11" s="65">
        <v>5744</v>
      </c>
      <c r="N11" s="66">
        <v>9190</v>
      </c>
      <c r="O11" s="65"/>
      <c r="P11" s="66"/>
      <c r="Q11" s="65"/>
      <c r="R11" s="66"/>
      <c r="S11" s="65"/>
      <c r="T11" s="66"/>
      <c r="U11" s="65"/>
      <c r="V11" s="66"/>
      <c r="W11" s="65"/>
      <c r="X11" s="66"/>
      <c r="Y11" s="65"/>
      <c r="Z11" s="66"/>
      <c r="AA11" s="65"/>
      <c r="AB11" s="66"/>
      <c r="AC11" s="65"/>
      <c r="AD11" s="66"/>
      <c r="AE11" s="65"/>
      <c r="AF11" s="66"/>
      <c r="AG11" s="65"/>
      <c r="AH11" s="66"/>
      <c r="AI11" s="65"/>
      <c r="AJ11" s="66"/>
      <c r="AK11" s="65"/>
      <c r="AL11" s="66"/>
      <c r="AM11" s="65"/>
      <c r="AN11" s="66"/>
      <c r="AO11" s="65"/>
      <c r="AP11" s="66"/>
      <c r="AQ11" s="65"/>
      <c r="AR11" s="66"/>
      <c r="AS11" s="65"/>
      <c r="AT11" s="66"/>
      <c r="AU11" s="65"/>
      <c r="AV11" s="66"/>
      <c r="AW11" s="65"/>
      <c r="AX11" s="66"/>
      <c r="AY11" s="65"/>
      <c r="AZ11" s="66"/>
      <c r="BA11" s="65"/>
      <c r="BB11" s="66"/>
      <c r="BC11" s="65"/>
      <c r="BD11" s="66"/>
      <c r="BE11" s="65">
        <v>13056</v>
      </c>
      <c r="BF11" s="67">
        <v>20889</v>
      </c>
    </row>
    <row r="12" spans="1:58">
      <c r="A12" s="77" t="s">
        <v>141</v>
      </c>
      <c r="B12" s="77" t="s">
        <v>142</v>
      </c>
      <c r="C12" s="77" t="s">
        <v>143</v>
      </c>
      <c r="D12" s="77" t="s">
        <v>152</v>
      </c>
      <c r="E12" s="77" t="s">
        <v>779</v>
      </c>
      <c r="F12" s="53" t="s">
        <v>796</v>
      </c>
      <c r="G12" s="53" t="s">
        <v>797</v>
      </c>
      <c r="H12" s="53" t="s">
        <v>3739</v>
      </c>
      <c r="I12" s="78">
        <v>1.6</v>
      </c>
      <c r="J12" s="79">
        <v>44972</v>
      </c>
      <c r="K12" s="65">
        <v>5168</v>
      </c>
      <c r="L12" s="66">
        <v>8269</v>
      </c>
      <c r="M12" s="65">
        <v>11968</v>
      </c>
      <c r="N12" s="66">
        <v>19150</v>
      </c>
      <c r="O12" s="65"/>
      <c r="P12" s="66"/>
      <c r="Q12" s="65"/>
      <c r="R12" s="66"/>
      <c r="S12" s="65"/>
      <c r="T12" s="66"/>
      <c r="U12" s="65"/>
      <c r="V12" s="66"/>
      <c r="W12" s="65"/>
      <c r="X12" s="66"/>
      <c r="Y12" s="65"/>
      <c r="Z12" s="66"/>
      <c r="AA12" s="65"/>
      <c r="AB12" s="66"/>
      <c r="AC12" s="65"/>
      <c r="AD12" s="66"/>
      <c r="AE12" s="65"/>
      <c r="AF12" s="66"/>
      <c r="AG12" s="65"/>
      <c r="AH12" s="66"/>
      <c r="AI12" s="65"/>
      <c r="AJ12" s="66"/>
      <c r="AK12" s="65"/>
      <c r="AL12" s="66"/>
      <c r="AM12" s="65"/>
      <c r="AN12" s="66"/>
      <c r="AO12" s="65"/>
      <c r="AP12" s="66"/>
      <c r="AQ12" s="65"/>
      <c r="AR12" s="66"/>
      <c r="AS12" s="65"/>
      <c r="AT12" s="66"/>
      <c r="AU12" s="65"/>
      <c r="AV12" s="66"/>
      <c r="AW12" s="65"/>
      <c r="AX12" s="66"/>
      <c r="AY12" s="65"/>
      <c r="AZ12" s="66"/>
      <c r="BA12" s="65"/>
      <c r="BB12" s="66"/>
      <c r="BC12" s="65"/>
      <c r="BD12" s="66"/>
      <c r="BE12" s="65">
        <v>17136</v>
      </c>
      <c r="BF12" s="67">
        <v>27419</v>
      </c>
    </row>
    <row r="13" spans="1:58">
      <c r="A13" s="77" t="s">
        <v>141</v>
      </c>
      <c r="B13" s="77" t="s">
        <v>142</v>
      </c>
      <c r="C13" s="77" t="s">
        <v>143</v>
      </c>
      <c r="D13" s="77" t="s">
        <v>152</v>
      </c>
      <c r="E13" s="77" t="s">
        <v>779</v>
      </c>
      <c r="F13" s="53" t="s">
        <v>1084</v>
      </c>
      <c r="G13" s="53" t="s">
        <v>1085</v>
      </c>
      <c r="H13" s="53" t="s">
        <v>3740</v>
      </c>
      <c r="I13" s="78">
        <v>1.6</v>
      </c>
      <c r="J13" s="79">
        <v>44972</v>
      </c>
      <c r="K13" s="65">
        <v>4288</v>
      </c>
      <c r="L13" s="66">
        <v>6861</v>
      </c>
      <c r="M13" s="65">
        <v>4016</v>
      </c>
      <c r="N13" s="66">
        <v>6425</v>
      </c>
      <c r="O13" s="65"/>
      <c r="P13" s="66"/>
      <c r="Q13" s="65"/>
      <c r="R13" s="66"/>
      <c r="S13" s="65"/>
      <c r="T13" s="66"/>
      <c r="U13" s="65"/>
      <c r="V13" s="66"/>
      <c r="W13" s="65"/>
      <c r="X13" s="66"/>
      <c r="Y13" s="65"/>
      <c r="Z13" s="66"/>
      <c r="AA13" s="65"/>
      <c r="AB13" s="66"/>
      <c r="AC13" s="65"/>
      <c r="AD13" s="66"/>
      <c r="AE13" s="65"/>
      <c r="AF13" s="66"/>
      <c r="AG13" s="65"/>
      <c r="AH13" s="66"/>
      <c r="AI13" s="65"/>
      <c r="AJ13" s="66"/>
      <c r="AK13" s="65"/>
      <c r="AL13" s="66"/>
      <c r="AM13" s="65"/>
      <c r="AN13" s="66"/>
      <c r="AO13" s="65"/>
      <c r="AP13" s="66"/>
      <c r="AQ13" s="65"/>
      <c r="AR13" s="66"/>
      <c r="AS13" s="65"/>
      <c r="AT13" s="66"/>
      <c r="AU13" s="65"/>
      <c r="AV13" s="66"/>
      <c r="AW13" s="65"/>
      <c r="AX13" s="66"/>
      <c r="AY13" s="65"/>
      <c r="AZ13" s="66"/>
      <c r="BA13" s="65"/>
      <c r="BB13" s="66"/>
      <c r="BC13" s="65"/>
      <c r="BD13" s="66"/>
      <c r="BE13" s="65">
        <v>8304</v>
      </c>
      <c r="BF13" s="67">
        <v>13286</v>
      </c>
    </row>
    <row r="14" spans="1:58">
      <c r="A14" s="77" t="s">
        <v>141</v>
      </c>
      <c r="B14" s="77" t="s">
        <v>142</v>
      </c>
      <c r="C14" s="77" t="s">
        <v>143</v>
      </c>
      <c r="D14" s="77" t="s">
        <v>152</v>
      </c>
      <c r="E14" s="77" t="s">
        <v>779</v>
      </c>
      <c r="F14" s="53" t="s">
        <v>800</v>
      </c>
      <c r="G14" s="53" t="s">
        <v>801</v>
      </c>
      <c r="H14" s="53" t="s">
        <v>3741</v>
      </c>
      <c r="I14" s="78">
        <v>1.6</v>
      </c>
      <c r="J14" s="79">
        <v>44972</v>
      </c>
      <c r="K14" s="65">
        <v>6096</v>
      </c>
      <c r="L14" s="66">
        <v>9754</v>
      </c>
      <c r="M14" s="65">
        <v>25376</v>
      </c>
      <c r="N14" s="66">
        <v>40602</v>
      </c>
      <c r="O14" s="65"/>
      <c r="P14" s="66"/>
      <c r="Q14" s="65">
        <v>10976</v>
      </c>
      <c r="R14" s="66">
        <v>17561</v>
      </c>
      <c r="S14" s="65"/>
      <c r="T14" s="66"/>
      <c r="U14" s="65"/>
      <c r="V14" s="66"/>
      <c r="W14" s="65"/>
      <c r="X14" s="66"/>
      <c r="Y14" s="65"/>
      <c r="Z14" s="66"/>
      <c r="AA14" s="65"/>
      <c r="AB14" s="66"/>
      <c r="AC14" s="65"/>
      <c r="AD14" s="66"/>
      <c r="AE14" s="65"/>
      <c r="AF14" s="66"/>
      <c r="AG14" s="65"/>
      <c r="AH14" s="66"/>
      <c r="AI14" s="65"/>
      <c r="AJ14" s="66"/>
      <c r="AK14" s="65"/>
      <c r="AL14" s="66"/>
      <c r="AM14" s="65"/>
      <c r="AN14" s="66"/>
      <c r="AO14" s="65"/>
      <c r="AP14" s="66"/>
      <c r="AQ14" s="65"/>
      <c r="AR14" s="66"/>
      <c r="AS14" s="65"/>
      <c r="AT14" s="66"/>
      <c r="AU14" s="65"/>
      <c r="AV14" s="66"/>
      <c r="AW14" s="65"/>
      <c r="AX14" s="66"/>
      <c r="AY14" s="65"/>
      <c r="AZ14" s="66"/>
      <c r="BA14" s="65"/>
      <c r="BB14" s="66"/>
      <c r="BC14" s="65"/>
      <c r="BD14" s="66"/>
      <c r="BE14" s="65">
        <v>42448</v>
      </c>
      <c r="BF14" s="67">
        <v>67917</v>
      </c>
    </row>
    <row r="15" spans="1:58">
      <c r="A15" s="77" t="s">
        <v>141</v>
      </c>
      <c r="B15" s="77" t="s">
        <v>142</v>
      </c>
      <c r="C15" s="77" t="s">
        <v>143</v>
      </c>
      <c r="D15" s="77" t="s">
        <v>152</v>
      </c>
      <c r="E15" s="77" t="s">
        <v>779</v>
      </c>
      <c r="F15" s="53" t="s">
        <v>808</v>
      </c>
      <c r="G15" s="53" t="s">
        <v>809</v>
      </c>
      <c r="H15" s="53" t="s">
        <v>3742</v>
      </c>
      <c r="I15" s="78">
        <v>1.6</v>
      </c>
      <c r="J15" s="79">
        <v>44972</v>
      </c>
      <c r="K15" s="65">
        <v>7392</v>
      </c>
      <c r="L15" s="66">
        <v>11827</v>
      </c>
      <c r="M15" s="65">
        <v>10400</v>
      </c>
      <c r="N15" s="66">
        <v>16640</v>
      </c>
      <c r="O15" s="65">
        <v>3600</v>
      </c>
      <c r="P15" s="66">
        <v>5760</v>
      </c>
      <c r="Q15" s="65">
        <v>4040</v>
      </c>
      <c r="R15" s="66">
        <v>6464</v>
      </c>
      <c r="S15" s="65"/>
      <c r="T15" s="66"/>
      <c r="U15" s="65"/>
      <c r="V15" s="66"/>
      <c r="W15" s="65"/>
      <c r="X15" s="66"/>
      <c r="Y15" s="65"/>
      <c r="Z15" s="66"/>
      <c r="AA15" s="65"/>
      <c r="AB15" s="66"/>
      <c r="AC15" s="65"/>
      <c r="AD15" s="66"/>
      <c r="AE15" s="65"/>
      <c r="AF15" s="66"/>
      <c r="AG15" s="65"/>
      <c r="AH15" s="66"/>
      <c r="AI15" s="65"/>
      <c r="AJ15" s="66"/>
      <c r="AK15" s="65"/>
      <c r="AL15" s="66"/>
      <c r="AM15" s="65"/>
      <c r="AN15" s="66"/>
      <c r="AO15" s="65"/>
      <c r="AP15" s="66"/>
      <c r="AQ15" s="65"/>
      <c r="AR15" s="66"/>
      <c r="AS15" s="65"/>
      <c r="AT15" s="66"/>
      <c r="AU15" s="65"/>
      <c r="AV15" s="66"/>
      <c r="AW15" s="65"/>
      <c r="AX15" s="66"/>
      <c r="AY15" s="65"/>
      <c r="AZ15" s="66"/>
      <c r="BA15" s="65"/>
      <c r="BB15" s="66"/>
      <c r="BC15" s="65"/>
      <c r="BD15" s="66"/>
      <c r="BE15" s="65">
        <v>25432</v>
      </c>
      <c r="BF15" s="67">
        <v>40691</v>
      </c>
    </row>
    <row r="16" spans="1:58">
      <c r="A16" s="77" t="s">
        <v>141</v>
      </c>
      <c r="B16" s="77" t="s">
        <v>142</v>
      </c>
      <c r="C16" s="77" t="s">
        <v>143</v>
      </c>
      <c r="D16" s="77" t="s">
        <v>152</v>
      </c>
      <c r="E16" s="77" t="s">
        <v>779</v>
      </c>
      <c r="F16" s="53" t="s">
        <v>1102</v>
      </c>
      <c r="G16" s="53" t="s">
        <v>1103</v>
      </c>
      <c r="H16" s="53" t="s">
        <v>3743</v>
      </c>
      <c r="I16" s="78">
        <v>1.6</v>
      </c>
      <c r="J16" s="79">
        <v>44972</v>
      </c>
      <c r="K16" s="65">
        <v>13088</v>
      </c>
      <c r="L16" s="66">
        <v>20941</v>
      </c>
      <c r="M16" s="65">
        <v>13104</v>
      </c>
      <c r="N16" s="66">
        <v>20967</v>
      </c>
      <c r="O16" s="65"/>
      <c r="P16" s="66"/>
      <c r="Q16" s="65"/>
      <c r="R16" s="66"/>
      <c r="S16" s="65"/>
      <c r="T16" s="66"/>
      <c r="U16" s="65"/>
      <c r="V16" s="66"/>
      <c r="W16" s="65"/>
      <c r="X16" s="66"/>
      <c r="Y16" s="65"/>
      <c r="Z16" s="66"/>
      <c r="AA16" s="65"/>
      <c r="AB16" s="66"/>
      <c r="AC16" s="65"/>
      <c r="AD16" s="66"/>
      <c r="AE16" s="65"/>
      <c r="AF16" s="66"/>
      <c r="AG16" s="65"/>
      <c r="AH16" s="66"/>
      <c r="AI16" s="65"/>
      <c r="AJ16" s="66"/>
      <c r="AK16" s="65"/>
      <c r="AL16" s="66"/>
      <c r="AM16" s="65"/>
      <c r="AN16" s="66"/>
      <c r="AO16" s="65"/>
      <c r="AP16" s="66"/>
      <c r="AQ16" s="65"/>
      <c r="AR16" s="66"/>
      <c r="AS16" s="65"/>
      <c r="AT16" s="66"/>
      <c r="AU16" s="65"/>
      <c r="AV16" s="66"/>
      <c r="AW16" s="65"/>
      <c r="AX16" s="66"/>
      <c r="AY16" s="65"/>
      <c r="AZ16" s="66"/>
      <c r="BA16" s="65"/>
      <c r="BB16" s="66"/>
      <c r="BC16" s="65"/>
      <c r="BD16" s="66"/>
      <c r="BE16" s="65">
        <v>26192</v>
      </c>
      <c r="BF16" s="67">
        <v>41908</v>
      </c>
    </row>
    <row r="17" spans="1:58">
      <c r="A17" s="77" t="s">
        <v>141</v>
      </c>
      <c r="B17" s="77" t="s">
        <v>142</v>
      </c>
      <c r="C17" s="77" t="s">
        <v>143</v>
      </c>
      <c r="D17" s="77" t="s">
        <v>152</v>
      </c>
      <c r="E17" s="77" t="s">
        <v>779</v>
      </c>
      <c r="F17" s="53" t="s">
        <v>1110</v>
      </c>
      <c r="G17" s="53" t="s">
        <v>1111</v>
      </c>
      <c r="H17" s="53" t="s">
        <v>3744</v>
      </c>
      <c r="I17" s="78">
        <v>1.6</v>
      </c>
      <c r="J17" s="79">
        <v>44972</v>
      </c>
      <c r="K17" s="65">
        <v>11392</v>
      </c>
      <c r="L17" s="66">
        <v>18228</v>
      </c>
      <c r="M17" s="65">
        <v>10096</v>
      </c>
      <c r="N17" s="66">
        <v>16154</v>
      </c>
      <c r="O17" s="65"/>
      <c r="P17" s="66"/>
      <c r="Q17" s="65"/>
      <c r="R17" s="66"/>
      <c r="S17" s="65"/>
      <c r="T17" s="66"/>
      <c r="U17" s="65"/>
      <c r="V17" s="66"/>
      <c r="W17" s="65"/>
      <c r="X17" s="66"/>
      <c r="Y17" s="65"/>
      <c r="Z17" s="66"/>
      <c r="AA17" s="65"/>
      <c r="AB17" s="66"/>
      <c r="AC17" s="65"/>
      <c r="AD17" s="66"/>
      <c r="AE17" s="65"/>
      <c r="AF17" s="66"/>
      <c r="AG17" s="65"/>
      <c r="AH17" s="66"/>
      <c r="AI17" s="65"/>
      <c r="AJ17" s="66"/>
      <c r="AK17" s="65"/>
      <c r="AL17" s="66"/>
      <c r="AM17" s="65"/>
      <c r="AN17" s="66"/>
      <c r="AO17" s="65"/>
      <c r="AP17" s="66"/>
      <c r="AQ17" s="65"/>
      <c r="AR17" s="66"/>
      <c r="AS17" s="65"/>
      <c r="AT17" s="66"/>
      <c r="AU17" s="65"/>
      <c r="AV17" s="66"/>
      <c r="AW17" s="65"/>
      <c r="AX17" s="66"/>
      <c r="AY17" s="65"/>
      <c r="AZ17" s="66"/>
      <c r="BA17" s="65"/>
      <c r="BB17" s="66"/>
      <c r="BC17" s="65"/>
      <c r="BD17" s="66"/>
      <c r="BE17" s="65">
        <v>21488</v>
      </c>
      <c r="BF17" s="67">
        <v>34382</v>
      </c>
    </row>
    <row r="18" spans="1:58">
      <c r="A18" s="77" t="s">
        <v>141</v>
      </c>
      <c r="B18" s="77" t="s">
        <v>142</v>
      </c>
      <c r="C18" s="77" t="s">
        <v>143</v>
      </c>
      <c r="D18" s="77" t="s">
        <v>152</v>
      </c>
      <c r="E18" s="53" t="s">
        <v>699</v>
      </c>
      <c r="F18" s="53" t="s">
        <v>762</v>
      </c>
      <c r="G18" s="53" t="s">
        <v>763</v>
      </c>
      <c r="H18" s="53" t="s">
        <v>3745</v>
      </c>
      <c r="I18" s="78">
        <v>1.6</v>
      </c>
      <c r="J18" s="79">
        <v>45092</v>
      </c>
      <c r="K18" s="65"/>
      <c r="L18" s="66"/>
      <c r="M18" s="65"/>
      <c r="N18" s="66"/>
      <c r="O18" s="65"/>
      <c r="P18" s="66"/>
      <c r="Q18" s="65"/>
      <c r="R18" s="66"/>
      <c r="S18" s="65">
        <v>13456</v>
      </c>
      <c r="T18" s="66">
        <v>21530</v>
      </c>
      <c r="U18" s="65">
        <v>22384</v>
      </c>
      <c r="V18" s="66">
        <v>35814</v>
      </c>
      <c r="W18" s="65"/>
      <c r="X18" s="66"/>
      <c r="Y18" s="65"/>
      <c r="Z18" s="66"/>
      <c r="AA18" s="65"/>
      <c r="AB18" s="66"/>
      <c r="AC18" s="65"/>
      <c r="AD18" s="66"/>
      <c r="AE18" s="65"/>
      <c r="AF18" s="66"/>
      <c r="AG18" s="65"/>
      <c r="AH18" s="66"/>
      <c r="AI18" s="65"/>
      <c r="AJ18" s="66"/>
      <c r="AK18" s="65"/>
      <c r="AL18" s="66"/>
      <c r="AM18" s="65"/>
      <c r="AN18" s="66"/>
      <c r="AO18" s="65"/>
      <c r="AP18" s="66"/>
      <c r="AQ18" s="65"/>
      <c r="AR18" s="66"/>
      <c r="AS18" s="65"/>
      <c r="AT18" s="66"/>
      <c r="AU18" s="65"/>
      <c r="AV18" s="66"/>
      <c r="AW18" s="65"/>
      <c r="AX18" s="66"/>
      <c r="AY18" s="65"/>
      <c r="AZ18" s="66"/>
      <c r="BA18" s="65"/>
      <c r="BB18" s="66"/>
      <c r="BC18" s="65"/>
      <c r="BD18" s="66"/>
      <c r="BE18" s="65">
        <v>35840</v>
      </c>
      <c r="BF18" s="67">
        <v>57344</v>
      </c>
    </row>
    <row r="19" spans="1:58">
      <c r="A19" s="77" t="s">
        <v>141</v>
      </c>
      <c r="B19" s="77" t="s">
        <v>142</v>
      </c>
      <c r="C19" s="77" t="s">
        <v>143</v>
      </c>
      <c r="D19" s="77" t="s">
        <v>152</v>
      </c>
      <c r="E19" s="77" t="s">
        <v>699</v>
      </c>
      <c r="F19" s="53" t="s">
        <v>752</v>
      </c>
      <c r="G19" s="53" t="s">
        <v>753</v>
      </c>
      <c r="H19" s="53" t="s">
        <v>3746</v>
      </c>
      <c r="I19" s="78">
        <v>1.6</v>
      </c>
      <c r="J19" s="79">
        <v>45092</v>
      </c>
      <c r="K19" s="65"/>
      <c r="L19" s="66"/>
      <c r="M19" s="65"/>
      <c r="N19" s="66"/>
      <c r="O19" s="65"/>
      <c r="P19" s="66"/>
      <c r="Q19" s="65"/>
      <c r="R19" s="66"/>
      <c r="S19" s="65">
        <v>19216</v>
      </c>
      <c r="T19" s="66">
        <v>30745</v>
      </c>
      <c r="U19" s="65">
        <v>36129</v>
      </c>
      <c r="V19" s="66">
        <v>57806</v>
      </c>
      <c r="W19" s="65">
        <v>992</v>
      </c>
      <c r="X19" s="66">
        <v>1587</v>
      </c>
      <c r="Y19" s="65"/>
      <c r="Z19" s="66"/>
      <c r="AA19" s="65"/>
      <c r="AB19" s="66"/>
      <c r="AC19" s="65"/>
      <c r="AD19" s="66"/>
      <c r="AE19" s="65"/>
      <c r="AF19" s="66"/>
      <c r="AG19" s="65"/>
      <c r="AH19" s="66"/>
      <c r="AI19" s="65"/>
      <c r="AJ19" s="66"/>
      <c r="AK19" s="65"/>
      <c r="AL19" s="66"/>
      <c r="AM19" s="65"/>
      <c r="AN19" s="66"/>
      <c r="AO19" s="65"/>
      <c r="AP19" s="66"/>
      <c r="AQ19" s="65"/>
      <c r="AR19" s="66"/>
      <c r="AS19" s="65"/>
      <c r="AT19" s="66"/>
      <c r="AU19" s="65"/>
      <c r="AV19" s="66"/>
      <c r="AW19" s="65"/>
      <c r="AX19" s="66"/>
      <c r="AY19" s="65"/>
      <c r="AZ19" s="66"/>
      <c r="BA19" s="65"/>
      <c r="BB19" s="66"/>
      <c r="BC19" s="65"/>
      <c r="BD19" s="66"/>
      <c r="BE19" s="65">
        <v>56337</v>
      </c>
      <c r="BF19" s="67">
        <v>90138</v>
      </c>
    </row>
    <row r="20" spans="1:58">
      <c r="A20" s="77" t="s">
        <v>141</v>
      </c>
      <c r="B20" s="77" t="s">
        <v>142</v>
      </c>
      <c r="C20" s="77" t="s">
        <v>143</v>
      </c>
      <c r="D20" s="77" t="s">
        <v>152</v>
      </c>
      <c r="E20" s="77" t="s">
        <v>699</v>
      </c>
      <c r="F20" s="53" t="s">
        <v>701</v>
      </c>
      <c r="G20" s="53" t="s">
        <v>702</v>
      </c>
      <c r="H20" s="53" t="s">
        <v>3747</v>
      </c>
      <c r="I20" s="78">
        <v>1.6</v>
      </c>
      <c r="J20" s="79">
        <v>45092</v>
      </c>
      <c r="K20" s="65"/>
      <c r="L20" s="66"/>
      <c r="M20" s="65"/>
      <c r="N20" s="66"/>
      <c r="O20" s="65"/>
      <c r="P20" s="66"/>
      <c r="Q20" s="65"/>
      <c r="R20" s="66"/>
      <c r="S20" s="65">
        <v>9312</v>
      </c>
      <c r="T20" s="66">
        <v>14899</v>
      </c>
      <c r="U20" s="65">
        <v>29792</v>
      </c>
      <c r="V20" s="66">
        <v>47667</v>
      </c>
      <c r="W20" s="65">
        <v>1008</v>
      </c>
      <c r="X20" s="66">
        <v>1613</v>
      </c>
      <c r="Y20" s="65"/>
      <c r="Z20" s="66"/>
      <c r="AA20" s="65"/>
      <c r="AB20" s="66"/>
      <c r="AC20" s="65"/>
      <c r="AD20" s="66"/>
      <c r="AE20" s="65"/>
      <c r="AF20" s="66"/>
      <c r="AG20" s="65"/>
      <c r="AH20" s="66"/>
      <c r="AI20" s="65"/>
      <c r="AJ20" s="66"/>
      <c r="AK20" s="65"/>
      <c r="AL20" s="66"/>
      <c r="AM20" s="65"/>
      <c r="AN20" s="66"/>
      <c r="AO20" s="65"/>
      <c r="AP20" s="66"/>
      <c r="AQ20" s="65"/>
      <c r="AR20" s="66"/>
      <c r="AS20" s="65"/>
      <c r="AT20" s="66"/>
      <c r="AU20" s="65"/>
      <c r="AV20" s="66"/>
      <c r="AW20" s="65"/>
      <c r="AX20" s="66"/>
      <c r="AY20" s="65"/>
      <c r="AZ20" s="66"/>
      <c r="BA20" s="65"/>
      <c r="BB20" s="66"/>
      <c r="BC20" s="65"/>
      <c r="BD20" s="66"/>
      <c r="BE20" s="65">
        <v>40112</v>
      </c>
      <c r="BF20" s="67">
        <v>64179</v>
      </c>
    </row>
    <row r="21" spans="1:58">
      <c r="A21" s="77" t="s">
        <v>141</v>
      </c>
      <c r="B21" s="77" t="s">
        <v>142</v>
      </c>
      <c r="C21" s="77" t="s">
        <v>143</v>
      </c>
      <c r="D21" s="77" t="s">
        <v>152</v>
      </c>
      <c r="E21" s="77" t="s">
        <v>699</v>
      </c>
      <c r="F21" s="53" t="s">
        <v>706</v>
      </c>
      <c r="G21" s="53" t="s">
        <v>707</v>
      </c>
      <c r="H21" s="53" t="s">
        <v>3748</v>
      </c>
      <c r="I21" s="78">
        <v>1.6</v>
      </c>
      <c r="J21" s="79">
        <v>45092</v>
      </c>
      <c r="K21" s="65"/>
      <c r="L21" s="66"/>
      <c r="M21" s="65"/>
      <c r="N21" s="66"/>
      <c r="O21" s="65"/>
      <c r="P21" s="66"/>
      <c r="Q21" s="65"/>
      <c r="R21" s="66"/>
      <c r="S21" s="65">
        <v>22912</v>
      </c>
      <c r="T21" s="66">
        <v>36659</v>
      </c>
      <c r="U21" s="65">
        <v>26272</v>
      </c>
      <c r="V21" s="66">
        <v>42035</v>
      </c>
      <c r="W21" s="65">
        <v>2672</v>
      </c>
      <c r="X21" s="66">
        <v>4275</v>
      </c>
      <c r="Y21" s="65"/>
      <c r="Z21" s="66"/>
      <c r="AA21" s="65"/>
      <c r="AB21" s="66"/>
      <c r="AC21" s="65"/>
      <c r="AD21" s="66"/>
      <c r="AE21" s="65"/>
      <c r="AF21" s="66"/>
      <c r="AG21" s="65"/>
      <c r="AH21" s="66"/>
      <c r="AI21" s="65"/>
      <c r="AJ21" s="66"/>
      <c r="AK21" s="65"/>
      <c r="AL21" s="66"/>
      <c r="AM21" s="65"/>
      <c r="AN21" s="66"/>
      <c r="AO21" s="65"/>
      <c r="AP21" s="66"/>
      <c r="AQ21" s="65"/>
      <c r="AR21" s="66"/>
      <c r="AS21" s="65"/>
      <c r="AT21" s="66"/>
      <c r="AU21" s="65"/>
      <c r="AV21" s="66"/>
      <c r="AW21" s="65"/>
      <c r="AX21" s="66"/>
      <c r="AY21" s="65"/>
      <c r="AZ21" s="66"/>
      <c r="BA21" s="65"/>
      <c r="BB21" s="66"/>
      <c r="BC21" s="65"/>
      <c r="BD21" s="66"/>
      <c r="BE21" s="65">
        <v>51856</v>
      </c>
      <c r="BF21" s="67">
        <v>82969</v>
      </c>
    </row>
    <row r="22" spans="1:58">
      <c r="A22" s="77" t="s">
        <v>141</v>
      </c>
      <c r="B22" s="77" t="s">
        <v>142</v>
      </c>
      <c r="C22" s="77" t="s">
        <v>143</v>
      </c>
      <c r="D22" s="77" t="s">
        <v>152</v>
      </c>
      <c r="E22" s="77" t="s">
        <v>699</v>
      </c>
      <c r="F22" s="53" t="s">
        <v>710</v>
      </c>
      <c r="G22" s="53" t="s">
        <v>711</v>
      </c>
      <c r="H22" s="53" t="s">
        <v>3749</v>
      </c>
      <c r="I22" s="78">
        <v>1.6</v>
      </c>
      <c r="J22" s="79">
        <v>45092</v>
      </c>
      <c r="K22" s="65"/>
      <c r="L22" s="66"/>
      <c r="M22" s="65"/>
      <c r="N22" s="66"/>
      <c r="O22" s="65"/>
      <c r="P22" s="66"/>
      <c r="Q22" s="65"/>
      <c r="R22" s="66"/>
      <c r="S22" s="65">
        <v>9792</v>
      </c>
      <c r="T22" s="66">
        <v>15667</v>
      </c>
      <c r="U22" s="65">
        <v>36864</v>
      </c>
      <c r="V22" s="66">
        <v>58982</v>
      </c>
      <c r="W22" s="65">
        <v>2160</v>
      </c>
      <c r="X22" s="66">
        <v>3456</v>
      </c>
      <c r="Y22" s="65"/>
      <c r="Z22" s="66"/>
      <c r="AA22" s="65"/>
      <c r="AB22" s="66"/>
      <c r="AC22" s="65"/>
      <c r="AD22" s="66"/>
      <c r="AE22" s="65"/>
      <c r="AF22" s="66"/>
      <c r="AG22" s="65"/>
      <c r="AH22" s="66"/>
      <c r="AI22" s="65"/>
      <c r="AJ22" s="66"/>
      <c r="AK22" s="65"/>
      <c r="AL22" s="66"/>
      <c r="AM22" s="65"/>
      <c r="AN22" s="66"/>
      <c r="AO22" s="65"/>
      <c r="AP22" s="66"/>
      <c r="AQ22" s="65"/>
      <c r="AR22" s="66"/>
      <c r="AS22" s="65"/>
      <c r="AT22" s="66"/>
      <c r="AU22" s="65"/>
      <c r="AV22" s="66"/>
      <c r="AW22" s="65"/>
      <c r="AX22" s="66"/>
      <c r="AY22" s="65"/>
      <c r="AZ22" s="66"/>
      <c r="BA22" s="65"/>
      <c r="BB22" s="66"/>
      <c r="BC22" s="65"/>
      <c r="BD22" s="66"/>
      <c r="BE22" s="65">
        <v>48816</v>
      </c>
      <c r="BF22" s="67">
        <v>78105</v>
      </c>
    </row>
    <row r="23" spans="1:58">
      <c r="A23" s="77" t="s">
        <v>141</v>
      </c>
      <c r="B23" s="77" t="s">
        <v>142</v>
      </c>
      <c r="C23" s="77" t="s">
        <v>143</v>
      </c>
      <c r="D23" s="77" t="s">
        <v>152</v>
      </c>
      <c r="E23" s="53" t="s">
        <v>1823</v>
      </c>
      <c r="F23" s="53" t="s">
        <v>1825</v>
      </c>
      <c r="G23" s="53" t="s">
        <v>1823</v>
      </c>
      <c r="H23" s="53" t="s">
        <v>3750</v>
      </c>
      <c r="I23" s="78">
        <v>2.8</v>
      </c>
      <c r="J23" s="79">
        <v>44910</v>
      </c>
      <c r="K23" s="65">
        <v>10896</v>
      </c>
      <c r="L23" s="66">
        <v>30508</v>
      </c>
      <c r="M23" s="65">
        <v>1272</v>
      </c>
      <c r="N23" s="66">
        <v>3562</v>
      </c>
      <c r="O23" s="65"/>
      <c r="P23" s="66"/>
      <c r="Q23" s="65">
        <v>9160</v>
      </c>
      <c r="R23" s="66">
        <v>25648</v>
      </c>
      <c r="S23" s="65">
        <v>2536</v>
      </c>
      <c r="T23" s="66">
        <v>7101</v>
      </c>
      <c r="U23" s="65"/>
      <c r="V23" s="66"/>
      <c r="W23" s="65"/>
      <c r="X23" s="66"/>
      <c r="Y23" s="65"/>
      <c r="Z23" s="66"/>
      <c r="AA23" s="65"/>
      <c r="AB23" s="66"/>
      <c r="AC23" s="65"/>
      <c r="AD23" s="66"/>
      <c r="AE23" s="65"/>
      <c r="AF23" s="66"/>
      <c r="AG23" s="65"/>
      <c r="AH23" s="66"/>
      <c r="AI23" s="65"/>
      <c r="AJ23" s="66"/>
      <c r="AK23" s="65"/>
      <c r="AL23" s="66"/>
      <c r="AM23" s="65"/>
      <c r="AN23" s="66"/>
      <c r="AO23" s="65"/>
      <c r="AP23" s="66"/>
      <c r="AQ23" s="65"/>
      <c r="AR23" s="66"/>
      <c r="AS23" s="65"/>
      <c r="AT23" s="66"/>
      <c r="AU23" s="65"/>
      <c r="AV23" s="66"/>
      <c r="AW23" s="65"/>
      <c r="AX23" s="66"/>
      <c r="AY23" s="65"/>
      <c r="AZ23" s="66"/>
      <c r="BA23" s="65"/>
      <c r="BB23" s="66"/>
      <c r="BC23" s="65"/>
      <c r="BD23" s="66"/>
      <c r="BE23" s="65">
        <v>23864</v>
      </c>
      <c r="BF23" s="67">
        <v>66819</v>
      </c>
    </row>
    <row r="24" spans="1:58">
      <c r="A24" s="77" t="s">
        <v>141</v>
      </c>
      <c r="B24" s="77" t="s">
        <v>142</v>
      </c>
      <c r="C24" s="77" t="s">
        <v>143</v>
      </c>
      <c r="D24" s="77" t="s">
        <v>152</v>
      </c>
      <c r="E24" s="77" t="s">
        <v>1823</v>
      </c>
      <c r="F24" s="77" t="s">
        <v>1825</v>
      </c>
      <c r="G24" s="77" t="s">
        <v>1823</v>
      </c>
      <c r="H24" s="53" t="s">
        <v>3751</v>
      </c>
      <c r="I24" s="78">
        <v>2.8</v>
      </c>
      <c r="J24" s="79">
        <v>44910</v>
      </c>
      <c r="K24" s="65">
        <v>1024</v>
      </c>
      <c r="L24" s="66">
        <v>2867</v>
      </c>
      <c r="M24" s="65"/>
      <c r="N24" s="66"/>
      <c r="O24" s="65"/>
      <c r="P24" s="66"/>
      <c r="Q24" s="65">
        <v>504</v>
      </c>
      <c r="R24" s="66">
        <v>1411</v>
      </c>
      <c r="S24" s="65"/>
      <c r="T24" s="66"/>
      <c r="U24" s="65"/>
      <c r="V24" s="66"/>
      <c r="W24" s="65"/>
      <c r="X24" s="66"/>
      <c r="Y24" s="65"/>
      <c r="Z24" s="66"/>
      <c r="AA24" s="65"/>
      <c r="AB24" s="66"/>
      <c r="AC24" s="65"/>
      <c r="AD24" s="66"/>
      <c r="AE24" s="65"/>
      <c r="AF24" s="66"/>
      <c r="AG24" s="65"/>
      <c r="AH24" s="66"/>
      <c r="AI24" s="65"/>
      <c r="AJ24" s="66"/>
      <c r="AK24" s="65"/>
      <c r="AL24" s="66"/>
      <c r="AM24" s="65"/>
      <c r="AN24" s="66"/>
      <c r="AO24" s="65"/>
      <c r="AP24" s="66"/>
      <c r="AQ24" s="65"/>
      <c r="AR24" s="66"/>
      <c r="AS24" s="65"/>
      <c r="AT24" s="66"/>
      <c r="AU24" s="65"/>
      <c r="AV24" s="66"/>
      <c r="AW24" s="65"/>
      <c r="AX24" s="66"/>
      <c r="AY24" s="65"/>
      <c r="AZ24" s="66"/>
      <c r="BA24" s="65"/>
      <c r="BB24" s="66"/>
      <c r="BC24" s="65"/>
      <c r="BD24" s="66"/>
      <c r="BE24" s="65">
        <v>1528</v>
      </c>
      <c r="BF24" s="67">
        <v>4278</v>
      </c>
    </row>
    <row r="25" spans="1:58">
      <c r="A25" s="77" t="s">
        <v>141</v>
      </c>
      <c r="B25" s="77" t="s">
        <v>142</v>
      </c>
      <c r="C25" s="77" t="s">
        <v>143</v>
      </c>
      <c r="D25" s="77" t="s">
        <v>152</v>
      </c>
      <c r="E25" s="53" t="s">
        <v>678</v>
      </c>
      <c r="F25" s="53" t="s">
        <v>680</v>
      </c>
      <c r="G25" s="53" t="s">
        <v>681</v>
      </c>
      <c r="H25" s="53" t="s">
        <v>3752</v>
      </c>
      <c r="I25" s="78">
        <v>1.6</v>
      </c>
      <c r="J25" s="79">
        <v>45107</v>
      </c>
      <c r="K25" s="65"/>
      <c r="L25" s="66"/>
      <c r="M25" s="65"/>
      <c r="N25" s="66"/>
      <c r="O25" s="65"/>
      <c r="P25" s="66"/>
      <c r="Q25" s="65"/>
      <c r="R25" s="66"/>
      <c r="S25" s="65"/>
      <c r="T25" s="66"/>
      <c r="U25" s="65">
        <v>31132</v>
      </c>
      <c r="V25" s="66">
        <v>49810</v>
      </c>
      <c r="W25" s="65"/>
      <c r="X25" s="66"/>
      <c r="Y25" s="65"/>
      <c r="Z25" s="66"/>
      <c r="AA25" s="65"/>
      <c r="AB25" s="66"/>
      <c r="AC25" s="65"/>
      <c r="AD25" s="66"/>
      <c r="AE25" s="65"/>
      <c r="AF25" s="66"/>
      <c r="AG25" s="65"/>
      <c r="AH25" s="66"/>
      <c r="AI25" s="65"/>
      <c r="AJ25" s="66"/>
      <c r="AK25" s="65"/>
      <c r="AL25" s="66"/>
      <c r="AM25" s="65"/>
      <c r="AN25" s="66"/>
      <c r="AO25" s="65"/>
      <c r="AP25" s="66"/>
      <c r="AQ25" s="65"/>
      <c r="AR25" s="66"/>
      <c r="AS25" s="65"/>
      <c r="AT25" s="66"/>
      <c r="AU25" s="65"/>
      <c r="AV25" s="66"/>
      <c r="AW25" s="65"/>
      <c r="AX25" s="66"/>
      <c r="AY25" s="65"/>
      <c r="AZ25" s="66"/>
      <c r="BA25" s="65"/>
      <c r="BB25" s="66"/>
      <c r="BC25" s="65"/>
      <c r="BD25" s="66"/>
      <c r="BE25" s="65">
        <v>31132</v>
      </c>
      <c r="BF25" s="67">
        <v>49810</v>
      </c>
    </row>
    <row r="26" spans="1:58">
      <c r="A26" s="77" t="s">
        <v>141</v>
      </c>
      <c r="B26" s="77" t="s">
        <v>142</v>
      </c>
      <c r="C26" s="77" t="s">
        <v>143</v>
      </c>
      <c r="D26" s="77" t="s">
        <v>152</v>
      </c>
      <c r="E26" s="77" t="s">
        <v>678</v>
      </c>
      <c r="F26" s="53" t="s">
        <v>690</v>
      </c>
      <c r="G26" s="53" t="s">
        <v>691</v>
      </c>
      <c r="H26" s="53" t="s">
        <v>3753</v>
      </c>
      <c r="I26" s="78">
        <v>1.6</v>
      </c>
      <c r="J26" s="79">
        <v>45107</v>
      </c>
      <c r="K26" s="65"/>
      <c r="L26" s="66"/>
      <c r="M26" s="65"/>
      <c r="N26" s="66"/>
      <c r="O26" s="65"/>
      <c r="P26" s="66"/>
      <c r="Q26" s="65"/>
      <c r="R26" s="66"/>
      <c r="S26" s="65">
        <v>0</v>
      </c>
      <c r="T26" s="66">
        <v>0</v>
      </c>
      <c r="U26" s="65">
        <v>22220</v>
      </c>
      <c r="V26" s="66">
        <v>35552</v>
      </c>
      <c r="W26" s="65"/>
      <c r="X26" s="66"/>
      <c r="Y26" s="65"/>
      <c r="Z26" s="66"/>
      <c r="AA26" s="65"/>
      <c r="AB26" s="66"/>
      <c r="AC26" s="65"/>
      <c r="AD26" s="66"/>
      <c r="AE26" s="65"/>
      <c r="AF26" s="66"/>
      <c r="AG26" s="65"/>
      <c r="AH26" s="66"/>
      <c r="AI26" s="65"/>
      <c r="AJ26" s="66"/>
      <c r="AK26" s="65"/>
      <c r="AL26" s="66"/>
      <c r="AM26" s="65"/>
      <c r="AN26" s="66"/>
      <c r="AO26" s="65"/>
      <c r="AP26" s="66"/>
      <c r="AQ26" s="65"/>
      <c r="AR26" s="66"/>
      <c r="AS26" s="65"/>
      <c r="AT26" s="66"/>
      <c r="AU26" s="65"/>
      <c r="AV26" s="66"/>
      <c r="AW26" s="65"/>
      <c r="AX26" s="66"/>
      <c r="AY26" s="65"/>
      <c r="AZ26" s="66"/>
      <c r="BA26" s="65"/>
      <c r="BB26" s="66"/>
      <c r="BC26" s="65"/>
      <c r="BD26" s="66"/>
      <c r="BE26" s="65">
        <v>22220</v>
      </c>
      <c r="BF26" s="67">
        <v>35552</v>
      </c>
    </row>
    <row r="27" spans="1:58">
      <c r="A27" s="77" t="s">
        <v>141</v>
      </c>
      <c r="B27" s="77" t="s">
        <v>142</v>
      </c>
      <c r="C27" s="77" t="s">
        <v>143</v>
      </c>
      <c r="D27" s="77" t="s">
        <v>152</v>
      </c>
      <c r="E27" s="53" t="s">
        <v>836</v>
      </c>
      <c r="F27" s="53" t="s">
        <v>1187</v>
      </c>
      <c r="G27" s="53" t="s">
        <v>1188</v>
      </c>
      <c r="H27" s="53" t="s">
        <v>3754</v>
      </c>
      <c r="I27" s="78">
        <v>1.6</v>
      </c>
      <c r="J27" s="79">
        <v>44910</v>
      </c>
      <c r="K27" s="65"/>
      <c r="L27" s="66"/>
      <c r="M27" s="65"/>
      <c r="N27" s="66"/>
      <c r="O27" s="65">
        <v>7256</v>
      </c>
      <c r="P27" s="66">
        <v>11610</v>
      </c>
      <c r="Q27" s="65">
        <v>3632</v>
      </c>
      <c r="R27" s="66">
        <v>5811</v>
      </c>
      <c r="S27" s="65">
        <v>3312</v>
      </c>
      <c r="T27" s="66">
        <v>5299</v>
      </c>
      <c r="U27" s="65"/>
      <c r="V27" s="66"/>
      <c r="W27" s="65"/>
      <c r="X27" s="66"/>
      <c r="Y27" s="65"/>
      <c r="Z27" s="66"/>
      <c r="AA27" s="65"/>
      <c r="AB27" s="66"/>
      <c r="AC27" s="65"/>
      <c r="AD27" s="66"/>
      <c r="AE27" s="65"/>
      <c r="AF27" s="66"/>
      <c r="AG27" s="65"/>
      <c r="AH27" s="66"/>
      <c r="AI27" s="65"/>
      <c r="AJ27" s="66"/>
      <c r="AK27" s="65"/>
      <c r="AL27" s="66"/>
      <c r="AM27" s="65"/>
      <c r="AN27" s="66"/>
      <c r="AO27" s="65"/>
      <c r="AP27" s="66"/>
      <c r="AQ27" s="65"/>
      <c r="AR27" s="66"/>
      <c r="AS27" s="65"/>
      <c r="AT27" s="66"/>
      <c r="AU27" s="65"/>
      <c r="AV27" s="66"/>
      <c r="AW27" s="65"/>
      <c r="AX27" s="66"/>
      <c r="AY27" s="65"/>
      <c r="AZ27" s="66"/>
      <c r="BA27" s="65"/>
      <c r="BB27" s="66"/>
      <c r="BC27" s="65"/>
      <c r="BD27" s="66"/>
      <c r="BE27" s="65">
        <v>14200</v>
      </c>
      <c r="BF27" s="67">
        <v>22720</v>
      </c>
    </row>
    <row r="28" spans="1:58">
      <c r="A28" s="77" t="s">
        <v>141</v>
      </c>
      <c r="B28" s="77" t="s">
        <v>142</v>
      </c>
      <c r="C28" s="77" t="s">
        <v>143</v>
      </c>
      <c r="D28" s="77" t="s">
        <v>152</v>
      </c>
      <c r="E28" s="77" t="s">
        <v>836</v>
      </c>
      <c r="F28" s="53" t="s">
        <v>1168</v>
      </c>
      <c r="G28" s="53" t="s">
        <v>1169</v>
      </c>
      <c r="H28" s="53" t="s">
        <v>3755</v>
      </c>
      <c r="I28" s="78">
        <v>1.6</v>
      </c>
      <c r="J28" s="79">
        <v>44910</v>
      </c>
      <c r="K28" s="65"/>
      <c r="L28" s="66"/>
      <c r="M28" s="65"/>
      <c r="N28" s="66"/>
      <c r="O28" s="65">
        <v>2816</v>
      </c>
      <c r="P28" s="66">
        <v>4506</v>
      </c>
      <c r="Q28" s="65"/>
      <c r="R28" s="66"/>
      <c r="S28" s="65"/>
      <c r="T28" s="66"/>
      <c r="U28" s="65"/>
      <c r="V28" s="66"/>
      <c r="W28" s="65"/>
      <c r="X28" s="66"/>
      <c r="Y28" s="65"/>
      <c r="Z28" s="66"/>
      <c r="AA28" s="65"/>
      <c r="AB28" s="66"/>
      <c r="AC28" s="65"/>
      <c r="AD28" s="66"/>
      <c r="AE28" s="65"/>
      <c r="AF28" s="66"/>
      <c r="AG28" s="65"/>
      <c r="AH28" s="66"/>
      <c r="AI28" s="65"/>
      <c r="AJ28" s="66"/>
      <c r="AK28" s="65"/>
      <c r="AL28" s="66"/>
      <c r="AM28" s="65"/>
      <c r="AN28" s="66"/>
      <c r="AO28" s="65"/>
      <c r="AP28" s="66"/>
      <c r="AQ28" s="65"/>
      <c r="AR28" s="66"/>
      <c r="AS28" s="65"/>
      <c r="AT28" s="66"/>
      <c r="AU28" s="65"/>
      <c r="AV28" s="66"/>
      <c r="AW28" s="65"/>
      <c r="AX28" s="66"/>
      <c r="AY28" s="65"/>
      <c r="AZ28" s="66"/>
      <c r="BA28" s="65"/>
      <c r="BB28" s="66"/>
      <c r="BC28" s="65"/>
      <c r="BD28" s="66"/>
      <c r="BE28" s="65">
        <v>2816</v>
      </c>
      <c r="BF28" s="67">
        <v>4506</v>
      </c>
    </row>
    <row r="29" spans="1:58">
      <c r="A29" s="77" t="s">
        <v>141</v>
      </c>
      <c r="B29" s="77" t="s">
        <v>142</v>
      </c>
      <c r="C29" s="77" t="s">
        <v>143</v>
      </c>
      <c r="D29" s="77" t="s">
        <v>152</v>
      </c>
      <c r="E29" s="77" t="s">
        <v>836</v>
      </c>
      <c r="F29" s="53" t="s">
        <v>1175</v>
      </c>
      <c r="G29" s="53" t="s">
        <v>1176</v>
      </c>
      <c r="H29" s="53" t="s">
        <v>3756</v>
      </c>
      <c r="I29" s="78">
        <v>1.6</v>
      </c>
      <c r="J29" s="79">
        <v>44910</v>
      </c>
      <c r="K29" s="65"/>
      <c r="L29" s="66"/>
      <c r="M29" s="65"/>
      <c r="N29" s="66"/>
      <c r="O29" s="65">
        <v>5080</v>
      </c>
      <c r="P29" s="66">
        <v>8128</v>
      </c>
      <c r="Q29" s="65">
        <v>6128</v>
      </c>
      <c r="R29" s="66">
        <v>9805</v>
      </c>
      <c r="S29" s="65">
        <v>3648</v>
      </c>
      <c r="T29" s="66">
        <v>5837</v>
      </c>
      <c r="U29" s="65"/>
      <c r="V29" s="66"/>
      <c r="W29" s="65"/>
      <c r="X29" s="66"/>
      <c r="Y29" s="65"/>
      <c r="Z29" s="66"/>
      <c r="AA29" s="65"/>
      <c r="AB29" s="66"/>
      <c r="AC29" s="65"/>
      <c r="AD29" s="66"/>
      <c r="AE29" s="65"/>
      <c r="AF29" s="66"/>
      <c r="AG29" s="65"/>
      <c r="AH29" s="66"/>
      <c r="AI29" s="65"/>
      <c r="AJ29" s="66"/>
      <c r="AK29" s="65"/>
      <c r="AL29" s="66"/>
      <c r="AM29" s="65"/>
      <c r="AN29" s="66"/>
      <c r="AO29" s="65"/>
      <c r="AP29" s="66"/>
      <c r="AQ29" s="65"/>
      <c r="AR29" s="66"/>
      <c r="AS29" s="65"/>
      <c r="AT29" s="66"/>
      <c r="AU29" s="65"/>
      <c r="AV29" s="66"/>
      <c r="AW29" s="65"/>
      <c r="AX29" s="66"/>
      <c r="AY29" s="65"/>
      <c r="AZ29" s="66"/>
      <c r="BA29" s="65"/>
      <c r="BB29" s="66"/>
      <c r="BC29" s="65"/>
      <c r="BD29" s="66"/>
      <c r="BE29" s="65">
        <v>14856</v>
      </c>
      <c r="BF29" s="67">
        <v>23770</v>
      </c>
    </row>
    <row r="30" spans="1:58">
      <c r="A30" s="77" t="s">
        <v>141</v>
      </c>
      <c r="B30" s="77" t="s">
        <v>142</v>
      </c>
      <c r="C30" s="77" t="s">
        <v>143</v>
      </c>
      <c r="D30" s="77" t="s">
        <v>152</v>
      </c>
      <c r="E30" s="77" t="s">
        <v>836</v>
      </c>
      <c r="F30" s="53" t="s">
        <v>1153</v>
      </c>
      <c r="G30" s="53" t="s">
        <v>1154</v>
      </c>
      <c r="H30" s="53" t="s">
        <v>3757</v>
      </c>
      <c r="I30" s="78">
        <v>1.6</v>
      </c>
      <c r="J30" s="79">
        <v>44910</v>
      </c>
      <c r="K30" s="65"/>
      <c r="L30" s="66"/>
      <c r="M30" s="65"/>
      <c r="N30" s="66"/>
      <c r="O30" s="65">
        <v>6064</v>
      </c>
      <c r="P30" s="66">
        <v>9702</v>
      </c>
      <c r="Q30" s="65"/>
      <c r="R30" s="66"/>
      <c r="S30" s="65">
        <v>1968</v>
      </c>
      <c r="T30" s="66">
        <v>3149</v>
      </c>
      <c r="U30" s="65"/>
      <c r="V30" s="66"/>
      <c r="W30" s="65"/>
      <c r="X30" s="66"/>
      <c r="Y30" s="65"/>
      <c r="Z30" s="66"/>
      <c r="AA30" s="65"/>
      <c r="AB30" s="66"/>
      <c r="AC30" s="65"/>
      <c r="AD30" s="66"/>
      <c r="AE30" s="65"/>
      <c r="AF30" s="66"/>
      <c r="AG30" s="65"/>
      <c r="AH30" s="66"/>
      <c r="AI30" s="65"/>
      <c r="AJ30" s="66"/>
      <c r="AK30" s="65"/>
      <c r="AL30" s="66"/>
      <c r="AM30" s="65"/>
      <c r="AN30" s="66"/>
      <c r="AO30" s="65"/>
      <c r="AP30" s="66"/>
      <c r="AQ30" s="65"/>
      <c r="AR30" s="66"/>
      <c r="AS30" s="65"/>
      <c r="AT30" s="66"/>
      <c r="AU30" s="65"/>
      <c r="AV30" s="66"/>
      <c r="AW30" s="65"/>
      <c r="AX30" s="66"/>
      <c r="AY30" s="65"/>
      <c r="AZ30" s="66"/>
      <c r="BA30" s="65"/>
      <c r="BB30" s="66"/>
      <c r="BC30" s="65"/>
      <c r="BD30" s="66"/>
      <c r="BE30" s="65">
        <v>8032</v>
      </c>
      <c r="BF30" s="67">
        <v>12851</v>
      </c>
    </row>
    <row r="31" spans="1:58">
      <c r="A31" s="77" t="s">
        <v>141</v>
      </c>
      <c r="B31" s="77" t="s">
        <v>142</v>
      </c>
      <c r="C31" s="77" t="s">
        <v>143</v>
      </c>
      <c r="D31" s="77" t="s">
        <v>152</v>
      </c>
      <c r="E31" s="77" t="s">
        <v>836</v>
      </c>
      <c r="F31" s="53" t="s">
        <v>838</v>
      </c>
      <c r="G31" s="53" t="s">
        <v>839</v>
      </c>
      <c r="H31" s="53" t="s">
        <v>3758</v>
      </c>
      <c r="I31" s="78">
        <v>1.6</v>
      </c>
      <c r="J31" s="79">
        <v>45122</v>
      </c>
      <c r="K31" s="65"/>
      <c r="L31" s="66"/>
      <c r="M31" s="65"/>
      <c r="N31" s="66"/>
      <c r="O31" s="65">
        <v>2608</v>
      </c>
      <c r="P31" s="66">
        <v>4173</v>
      </c>
      <c r="Q31" s="65">
        <v>15448</v>
      </c>
      <c r="R31" s="66">
        <v>24717</v>
      </c>
      <c r="S31" s="65"/>
      <c r="T31" s="66"/>
      <c r="U31" s="65"/>
      <c r="V31" s="66"/>
      <c r="W31" s="65"/>
      <c r="X31" s="66"/>
      <c r="Y31" s="65"/>
      <c r="Z31" s="66"/>
      <c r="AA31" s="65"/>
      <c r="AB31" s="66"/>
      <c r="AC31" s="65"/>
      <c r="AD31" s="66"/>
      <c r="AE31" s="65"/>
      <c r="AF31" s="66"/>
      <c r="AG31" s="65"/>
      <c r="AH31" s="66"/>
      <c r="AI31" s="65"/>
      <c r="AJ31" s="66"/>
      <c r="AK31" s="65"/>
      <c r="AL31" s="66"/>
      <c r="AM31" s="65"/>
      <c r="AN31" s="66"/>
      <c r="AO31" s="65"/>
      <c r="AP31" s="66"/>
      <c r="AQ31" s="65"/>
      <c r="AR31" s="66"/>
      <c r="AS31" s="65"/>
      <c r="AT31" s="66"/>
      <c r="AU31" s="65"/>
      <c r="AV31" s="66"/>
      <c r="AW31" s="65"/>
      <c r="AX31" s="66"/>
      <c r="AY31" s="65"/>
      <c r="AZ31" s="66"/>
      <c r="BA31" s="65"/>
      <c r="BB31" s="66"/>
      <c r="BC31" s="65"/>
      <c r="BD31" s="66"/>
      <c r="BE31" s="65">
        <v>18056</v>
      </c>
      <c r="BF31" s="67">
        <v>28890</v>
      </c>
    </row>
    <row r="32" spans="1:58">
      <c r="A32" s="77" t="s">
        <v>141</v>
      </c>
      <c r="B32" s="77" t="s">
        <v>142</v>
      </c>
      <c r="C32" s="77" t="s">
        <v>143</v>
      </c>
      <c r="D32" s="77" t="s">
        <v>152</v>
      </c>
      <c r="E32" s="77" t="s">
        <v>836</v>
      </c>
      <c r="F32" s="53" t="s">
        <v>848</v>
      </c>
      <c r="G32" s="53" t="s">
        <v>849</v>
      </c>
      <c r="H32" s="53" t="s">
        <v>3759</v>
      </c>
      <c r="I32" s="78">
        <v>1.6</v>
      </c>
      <c r="J32" s="79">
        <v>45122</v>
      </c>
      <c r="K32" s="65"/>
      <c r="L32" s="66"/>
      <c r="M32" s="65"/>
      <c r="N32" s="66"/>
      <c r="O32" s="65"/>
      <c r="P32" s="66"/>
      <c r="Q32" s="65">
        <v>11784</v>
      </c>
      <c r="R32" s="66">
        <v>18855</v>
      </c>
      <c r="S32" s="65"/>
      <c r="T32" s="66"/>
      <c r="U32" s="65"/>
      <c r="V32" s="66"/>
      <c r="W32" s="65"/>
      <c r="X32" s="66"/>
      <c r="Y32" s="65"/>
      <c r="Z32" s="66"/>
      <c r="AA32" s="65"/>
      <c r="AB32" s="66"/>
      <c r="AC32" s="65"/>
      <c r="AD32" s="66"/>
      <c r="AE32" s="65"/>
      <c r="AF32" s="66"/>
      <c r="AG32" s="65"/>
      <c r="AH32" s="66"/>
      <c r="AI32" s="65"/>
      <c r="AJ32" s="66"/>
      <c r="AK32" s="65"/>
      <c r="AL32" s="66"/>
      <c r="AM32" s="65"/>
      <c r="AN32" s="66"/>
      <c r="AO32" s="65"/>
      <c r="AP32" s="66"/>
      <c r="AQ32" s="65"/>
      <c r="AR32" s="66"/>
      <c r="AS32" s="65"/>
      <c r="AT32" s="66"/>
      <c r="AU32" s="65"/>
      <c r="AV32" s="66"/>
      <c r="AW32" s="65"/>
      <c r="AX32" s="66"/>
      <c r="AY32" s="65"/>
      <c r="AZ32" s="66"/>
      <c r="BA32" s="65"/>
      <c r="BB32" s="66"/>
      <c r="BC32" s="65"/>
      <c r="BD32" s="66"/>
      <c r="BE32" s="65">
        <v>11784</v>
      </c>
      <c r="BF32" s="67">
        <v>18855</v>
      </c>
    </row>
    <row r="33" spans="1:58">
      <c r="A33" s="77" t="s">
        <v>141</v>
      </c>
      <c r="B33" s="77" t="s">
        <v>142</v>
      </c>
      <c r="C33" s="77" t="s">
        <v>143</v>
      </c>
      <c r="D33" s="77" t="s">
        <v>152</v>
      </c>
      <c r="E33" s="77" t="s">
        <v>836</v>
      </c>
      <c r="F33" s="53" t="s">
        <v>868</v>
      </c>
      <c r="G33" s="53" t="s">
        <v>869</v>
      </c>
      <c r="H33" s="53" t="s">
        <v>3760</v>
      </c>
      <c r="I33" s="78">
        <v>1.6</v>
      </c>
      <c r="J33" s="79">
        <v>45122</v>
      </c>
      <c r="K33" s="65"/>
      <c r="L33" s="66"/>
      <c r="M33" s="65"/>
      <c r="N33" s="66"/>
      <c r="O33" s="65"/>
      <c r="P33" s="66"/>
      <c r="Q33" s="65">
        <v>13652</v>
      </c>
      <c r="R33" s="66">
        <v>21843</v>
      </c>
      <c r="S33" s="65"/>
      <c r="T33" s="66"/>
      <c r="U33" s="65"/>
      <c r="V33" s="66"/>
      <c r="W33" s="65"/>
      <c r="X33" s="66"/>
      <c r="Y33" s="65"/>
      <c r="Z33" s="66"/>
      <c r="AA33" s="65"/>
      <c r="AB33" s="66"/>
      <c r="AC33" s="65"/>
      <c r="AD33" s="66"/>
      <c r="AE33" s="65"/>
      <c r="AF33" s="66"/>
      <c r="AG33" s="65"/>
      <c r="AH33" s="66"/>
      <c r="AI33" s="65"/>
      <c r="AJ33" s="66"/>
      <c r="AK33" s="65"/>
      <c r="AL33" s="66"/>
      <c r="AM33" s="65"/>
      <c r="AN33" s="66"/>
      <c r="AO33" s="65"/>
      <c r="AP33" s="66"/>
      <c r="AQ33" s="65"/>
      <c r="AR33" s="66"/>
      <c r="AS33" s="65"/>
      <c r="AT33" s="66"/>
      <c r="AU33" s="65"/>
      <c r="AV33" s="66"/>
      <c r="AW33" s="65"/>
      <c r="AX33" s="66"/>
      <c r="AY33" s="65"/>
      <c r="AZ33" s="66"/>
      <c r="BA33" s="65"/>
      <c r="BB33" s="66"/>
      <c r="BC33" s="65"/>
      <c r="BD33" s="66"/>
      <c r="BE33" s="65">
        <v>13652</v>
      </c>
      <c r="BF33" s="67">
        <v>21843</v>
      </c>
    </row>
    <row r="34" spans="1:58">
      <c r="A34" s="77" t="s">
        <v>141</v>
      </c>
      <c r="B34" s="77" t="s">
        <v>142</v>
      </c>
      <c r="C34" s="77" t="s">
        <v>143</v>
      </c>
      <c r="D34" s="77" t="s">
        <v>152</v>
      </c>
      <c r="E34" s="77" t="s">
        <v>836</v>
      </c>
      <c r="F34" s="53" t="s">
        <v>874</v>
      </c>
      <c r="G34" s="53" t="s">
        <v>875</v>
      </c>
      <c r="H34" s="53" t="s">
        <v>3761</v>
      </c>
      <c r="I34" s="78">
        <v>1.6</v>
      </c>
      <c r="J34" s="79">
        <v>45122</v>
      </c>
      <c r="K34" s="65"/>
      <c r="L34" s="66"/>
      <c r="M34" s="65"/>
      <c r="N34" s="66"/>
      <c r="O34" s="65"/>
      <c r="P34" s="66"/>
      <c r="Q34" s="65">
        <v>20824</v>
      </c>
      <c r="R34" s="66">
        <v>33319</v>
      </c>
      <c r="S34" s="65"/>
      <c r="T34" s="66"/>
      <c r="U34" s="65"/>
      <c r="V34" s="66"/>
      <c r="W34" s="65"/>
      <c r="X34" s="66"/>
      <c r="Y34" s="65"/>
      <c r="Z34" s="66"/>
      <c r="AA34" s="65"/>
      <c r="AB34" s="66"/>
      <c r="AC34" s="65"/>
      <c r="AD34" s="66"/>
      <c r="AE34" s="65"/>
      <c r="AF34" s="66"/>
      <c r="AG34" s="65"/>
      <c r="AH34" s="66"/>
      <c r="AI34" s="65"/>
      <c r="AJ34" s="66"/>
      <c r="AK34" s="65"/>
      <c r="AL34" s="66"/>
      <c r="AM34" s="65"/>
      <c r="AN34" s="66"/>
      <c r="AO34" s="65"/>
      <c r="AP34" s="66"/>
      <c r="AQ34" s="65"/>
      <c r="AR34" s="66"/>
      <c r="AS34" s="65"/>
      <c r="AT34" s="66"/>
      <c r="AU34" s="65"/>
      <c r="AV34" s="66"/>
      <c r="AW34" s="65"/>
      <c r="AX34" s="66"/>
      <c r="AY34" s="65"/>
      <c r="AZ34" s="66"/>
      <c r="BA34" s="65"/>
      <c r="BB34" s="66"/>
      <c r="BC34" s="65"/>
      <c r="BD34" s="66"/>
      <c r="BE34" s="65">
        <v>20824</v>
      </c>
      <c r="BF34" s="67">
        <v>33319</v>
      </c>
    </row>
    <row r="35" spans="1:58">
      <c r="A35" s="77" t="s">
        <v>141</v>
      </c>
      <c r="B35" s="77" t="s">
        <v>142</v>
      </c>
      <c r="C35" s="77" t="s">
        <v>143</v>
      </c>
      <c r="D35" s="77" t="s">
        <v>152</v>
      </c>
      <c r="E35" s="77" t="s">
        <v>836</v>
      </c>
      <c r="F35" s="53" t="s">
        <v>854</v>
      </c>
      <c r="G35" s="53" t="s">
        <v>855</v>
      </c>
      <c r="H35" s="53" t="s">
        <v>3762</v>
      </c>
      <c r="I35" s="78">
        <v>1.6</v>
      </c>
      <c r="J35" s="79">
        <v>45122</v>
      </c>
      <c r="K35" s="65"/>
      <c r="L35" s="66"/>
      <c r="M35" s="65"/>
      <c r="N35" s="66"/>
      <c r="O35" s="65"/>
      <c r="P35" s="66"/>
      <c r="Q35" s="65"/>
      <c r="R35" s="66"/>
      <c r="S35" s="65">
        <v>25092</v>
      </c>
      <c r="T35" s="66">
        <v>40148</v>
      </c>
      <c r="U35" s="65"/>
      <c r="V35" s="66"/>
      <c r="W35" s="65"/>
      <c r="X35" s="66"/>
      <c r="Y35" s="65"/>
      <c r="Z35" s="66"/>
      <c r="AA35" s="65"/>
      <c r="AB35" s="66"/>
      <c r="AC35" s="65"/>
      <c r="AD35" s="66"/>
      <c r="AE35" s="65"/>
      <c r="AF35" s="66"/>
      <c r="AG35" s="65"/>
      <c r="AH35" s="66"/>
      <c r="AI35" s="65"/>
      <c r="AJ35" s="66"/>
      <c r="AK35" s="65"/>
      <c r="AL35" s="66"/>
      <c r="AM35" s="65"/>
      <c r="AN35" s="66"/>
      <c r="AO35" s="65"/>
      <c r="AP35" s="66"/>
      <c r="AQ35" s="65"/>
      <c r="AR35" s="66"/>
      <c r="AS35" s="65"/>
      <c r="AT35" s="66"/>
      <c r="AU35" s="65"/>
      <c r="AV35" s="66"/>
      <c r="AW35" s="65"/>
      <c r="AX35" s="66"/>
      <c r="AY35" s="65"/>
      <c r="AZ35" s="66"/>
      <c r="BA35" s="65"/>
      <c r="BB35" s="66"/>
      <c r="BC35" s="65"/>
      <c r="BD35" s="66"/>
      <c r="BE35" s="65">
        <v>25092</v>
      </c>
      <c r="BF35" s="67">
        <v>40148</v>
      </c>
    </row>
    <row r="36" spans="1:58">
      <c r="A36" s="77" t="s">
        <v>141</v>
      </c>
      <c r="B36" s="77" t="s">
        <v>142</v>
      </c>
      <c r="C36" s="77" t="s">
        <v>143</v>
      </c>
      <c r="D36" s="77" t="s">
        <v>152</v>
      </c>
      <c r="E36" s="77" t="s">
        <v>836</v>
      </c>
      <c r="F36" s="53" t="s">
        <v>860</v>
      </c>
      <c r="G36" s="53" t="s">
        <v>861</v>
      </c>
      <c r="H36" s="53" t="s">
        <v>3763</v>
      </c>
      <c r="I36" s="78">
        <v>1.6</v>
      </c>
      <c r="J36" s="79">
        <v>45122</v>
      </c>
      <c r="K36" s="65"/>
      <c r="L36" s="66"/>
      <c r="M36" s="65"/>
      <c r="N36" s="66"/>
      <c r="O36" s="65"/>
      <c r="P36" s="66"/>
      <c r="Q36" s="65">
        <v>16612</v>
      </c>
      <c r="R36" s="66">
        <v>26579</v>
      </c>
      <c r="S36" s="65"/>
      <c r="T36" s="66"/>
      <c r="U36" s="65"/>
      <c r="V36" s="66"/>
      <c r="W36" s="65"/>
      <c r="X36" s="66"/>
      <c r="Y36" s="65"/>
      <c r="Z36" s="66"/>
      <c r="AA36" s="65"/>
      <c r="AB36" s="66"/>
      <c r="AC36" s="65"/>
      <c r="AD36" s="66"/>
      <c r="AE36" s="65"/>
      <c r="AF36" s="66"/>
      <c r="AG36" s="65"/>
      <c r="AH36" s="66"/>
      <c r="AI36" s="65"/>
      <c r="AJ36" s="66"/>
      <c r="AK36" s="65"/>
      <c r="AL36" s="66"/>
      <c r="AM36" s="65"/>
      <c r="AN36" s="66"/>
      <c r="AO36" s="65"/>
      <c r="AP36" s="66"/>
      <c r="AQ36" s="65"/>
      <c r="AR36" s="66"/>
      <c r="AS36" s="65"/>
      <c r="AT36" s="66"/>
      <c r="AU36" s="65"/>
      <c r="AV36" s="66"/>
      <c r="AW36" s="65"/>
      <c r="AX36" s="66"/>
      <c r="AY36" s="65"/>
      <c r="AZ36" s="66"/>
      <c r="BA36" s="65"/>
      <c r="BB36" s="66"/>
      <c r="BC36" s="65"/>
      <c r="BD36" s="66"/>
      <c r="BE36" s="65">
        <v>16612</v>
      </c>
      <c r="BF36" s="67">
        <v>26579</v>
      </c>
    </row>
    <row r="37" spans="1:58">
      <c r="A37" s="77" t="s">
        <v>141</v>
      </c>
      <c r="B37" s="77" t="s">
        <v>142</v>
      </c>
      <c r="C37" s="77" t="s">
        <v>143</v>
      </c>
      <c r="D37" s="77" t="s">
        <v>152</v>
      </c>
      <c r="E37" s="53" t="s">
        <v>309</v>
      </c>
      <c r="F37" s="53" t="s">
        <v>327</v>
      </c>
      <c r="G37" s="53" t="s">
        <v>328</v>
      </c>
      <c r="H37" s="53" t="s">
        <v>3764</v>
      </c>
      <c r="I37" s="78">
        <v>1.7</v>
      </c>
      <c r="J37" s="79">
        <v>44880</v>
      </c>
      <c r="K37" s="65"/>
      <c r="L37" s="66"/>
      <c r="M37" s="65">
        <v>6024</v>
      </c>
      <c r="N37" s="66">
        <v>10241</v>
      </c>
      <c r="O37" s="65"/>
      <c r="P37" s="66"/>
      <c r="Q37" s="65"/>
      <c r="R37" s="66"/>
      <c r="S37" s="65"/>
      <c r="T37" s="66"/>
      <c r="U37" s="65"/>
      <c r="V37" s="66"/>
      <c r="W37" s="65"/>
      <c r="X37" s="66"/>
      <c r="Y37" s="65"/>
      <c r="Z37" s="66"/>
      <c r="AA37" s="65"/>
      <c r="AB37" s="66"/>
      <c r="AC37" s="65"/>
      <c r="AD37" s="66"/>
      <c r="AE37" s="65"/>
      <c r="AF37" s="66"/>
      <c r="AG37" s="65"/>
      <c r="AH37" s="66"/>
      <c r="AI37" s="65"/>
      <c r="AJ37" s="66"/>
      <c r="AK37" s="65"/>
      <c r="AL37" s="66"/>
      <c r="AM37" s="65"/>
      <c r="AN37" s="66"/>
      <c r="AO37" s="65"/>
      <c r="AP37" s="66"/>
      <c r="AQ37" s="65"/>
      <c r="AR37" s="66"/>
      <c r="AS37" s="65"/>
      <c r="AT37" s="66"/>
      <c r="AU37" s="65"/>
      <c r="AV37" s="66"/>
      <c r="AW37" s="65"/>
      <c r="AX37" s="66"/>
      <c r="AY37" s="65"/>
      <c r="AZ37" s="66"/>
      <c r="BA37" s="65"/>
      <c r="BB37" s="66"/>
      <c r="BC37" s="65"/>
      <c r="BD37" s="66"/>
      <c r="BE37" s="65">
        <v>6024</v>
      </c>
      <c r="BF37" s="67">
        <v>10241</v>
      </c>
    </row>
    <row r="38" spans="1:58">
      <c r="A38" s="77" t="s">
        <v>141</v>
      </c>
      <c r="B38" s="77" t="s">
        <v>142</v>
      </c>
      <c r="C38" s="77" t="s">
        <v>143</v>
      </c>
      <c r="D38" s="77" t="s">
        <v>152</v>
      </c>
      <c r="E38" s="53" t="s">
        <v>883</v>
      </c>
      <c r="F38" s="53" t="s">
        <v>885</v>
      </c>
      <c r="G38" s="53" t="s">
        <v>883</v>
      </c>
      <c r="H38" s="53" t="s">
        <v>3765</v>
      </c>
      <c r="I38" s="78">
        <v>1.6</v>
      </c>
      <c r="J38" s="79">
        <v>44910</v>
      </c>
      <c r="K38" s="65">
        <v>5364</v>
      </c>
      <c r="L38" s="66">
        <v>8582</v>
      </c>
      <c r="M38" s="65">
        <v>38028</v>
      </c>
      <c r="N38" s="66">
        <v>60845</v>
      </c>
      <c r="O38" s="65">
        <v>30492</v>
      </c>
      <c r="P38" s="66">
        <v>48788</v>
      </c>
      <c r="Q38" s="65">
        <v>75024</v>
      </c>
      <c r="R38" s="66">
        <v>120038</v>
      </c>
      <c r="S38" s="65">
        <v>215304</v>
      </c>
      <c r="T38" s="66">
        <v>344486</v>
      </c>
      <c r="U38" s="65">
        <v>118320</v>
      </c>
      <c r="V38" s="66">
        <v>189312</v>
      </c>
      <c r="W38" s="65">
        <v>33888</v>
      </c>
      <c r="X38" s="66">
        <v>54220</v>
      </c>
      <c r="Y38" s="65">
        <v>20519</v>
      </c>
      <c r="Z38" s="66">
        <v>32830</v>
      </c>
      <c r="AA38" s="65">
        <v>16296</v>
      </c>
      <c r="AB38" s="66">
        <v>26074</v>
      </c>
      <c r="AC38" s="65"/>
      <c r="AD38" s="66"/>
      <c r="AE38" s="65"/>
      <c r="AF38" s="66"/>
      <c r="AG38" s="65"/>
      <c r="AH38" s="66"/>
      <c r="AI38" s="65"/>
      <c r="AJ38" s="66"/>
      <c r="AK38" s="65"/>
      <c r="AL38" s="66"/>
      <c r="AM38" s="65"/>
      <c r="AN38" s="66"/>
      <c r="AO38" s="65"/>
      <c r="AP38" s="66"/>
      <c r="AQ38" s="65"/>
      <c r="AR38" s="66"/>
      <c r="AS38" s="65"/>
      <c r="AT38" s="66"/>
      <c r="AU38" s="65"/>
      <c r="AV38" s="66"/>
      <c r="AW38" s="65"/>
      <c r="AX38" s="66"/>
      <c r="AY38" s="65"/>
      <c r="AZ38" s="66"/>
      <c r="BA38" s="65"/>
      <c r="BB38" s="66"/>
      <c r="BC38" s="65"/>
      <c r="BD38" s="66"/>
      <c r="BE38" s="65">
        <v>553235</v>
      </c>
      <c r="BF38" s="67">
        <v>885175</v>
      </c>
    </row>
    <row r="39" spans="1:58">
      <c r="A39" s="77" t="s">
        <v>141</v>
      </c>
      <c r="B39" s="77" t="s">
        <v>142</v>
      </c>
      <c r="C39" s="77" t="s">
        <v>143</v>
      </c>
      <c r="D39" s="77" t="s">
        <v>152</v>
      </c>
      <c r="E39" s="77" t="s">
        <v>883</v>
      </c>
      <c r="F39" s="53" t="s">
        <v>1530</v>
      </c>
      <c r="G39" s="53" t="s">
        <v>1531</v>
      </c>
      <c r="H39" s="53" t="s">
        <v>3766</v>
      </c>
      <c r="I39" s="78">
        <v>1.6</v>
      </c>
      <c r="J39" s="79">
        <v>44910</v>
      </c>
      <c r="K39" s="65">
        <v>27816</v>
      </c>
      <c r="L39" s="66">
        <v>44506</v>
      </c>
      <c r="M39" s="65"/>
      <c r="N39" s="66"/>
      <c r="O39" s="65"/>
      <c r="P39" s="66"/>
      <c r="Q39" s="65"/>
      <c r="R39" s="66"/>
      <c r="S39" s="65"/>
      <c r="T39" s="66"/>
      <c r="U39" s="65"/>
      <c r="V39" s="66"/>
      <c r="W39" s="65"/>
      <c r="X39" s="66"/>
      <c r="Y39" s="65"/>
      <c r="Z39" s="66"/>
      <c r="AA39" s="65"/>
      <c r="AB39" s="66"/>
      <c r="AC39" s="65"/>
      <c r="AD39" s="66"/>
      <c r="AE39" s="65"/>
      <c r="AF39" s="66"/>
      <c r="AG39" s="65"/>
      <c r="AH39" s="66"/>
      <c r="AI39" s="65"/>
      <c r="AJ39" s="66"/>
      <c r="AK39" s="65"/>
      <c r="AL39" s="66"/>
      <c r="AM39" s="65"/>
      <c r="AN39" s="66"/>
      <c r="AO39" s="65"/>
      <c r="AP39" s="66"/>
      <c r="AQ39" s="65"/>
      <c r="AR39" s="66"/>
      <c r="AS39" s="65"/>
      <c r="AT39" s="66"/>
      <c r="AU39" s="65"/>
      <c r="AV39" s="66"/>
      <c r="AW39" s="65"/>
      <c r="AX39" s="66"/>
      <c r="AY39" s="65"/>
      <c r="AZ39" s="66"/>
      <c r="BA39" s="65"/>
      <c r="BB39" s="66"/>
      <c r="BC39" s="65"/>
      <c r="BD39" s="66"/>
      <c r="BE39" s="65">
        <v>27816</v>
      </c>
      <c r="BF39" s="67">
        <v>44506</v>
      </c>
    </row>
    <row r="40" spans="1:58">
      <c r="A40" s="77" t="s">
        <v>141</v>
      </c>
      <c r="B40" s="77" t="s">
        <v>142</v>
      </c>
      <c r="C40" s="77" t="s">
        <v>143</v>
      </c>
      <c r="D40" s="77" t="s">
        <v>152</v>
      </c>
      <c r="E40" s="53" t="s">
        <v>997</v>
      </c>
      <c r="F40" s="53" t="s">
        <v>999</v>
      </c>
      <c r="G40" s="53" t="s">
        <v>997</v>
      </c>
      <c r="H40" s="53" t="s">
        <v>3767</v>
      </c>
      <c r="I40" s="78">
        <v>1.6</v>
      </c>
      <c r="J40" s="79">
        <v>44910</v>
      </c>
      <c r="K40" s="65"/>
      <c r="L40" s="66"/>
      <c r="M40" s="65"/>
      <c r="N40" s="66"/>
      <c r="O40" s="65"/>
      <c r="P40" s="66"/>
      <c r="Q40" s="65">
        <v>42768</v>
      </c>
      <c r="R40" s="66">
        <v>68429</v>
      </c>
      <c r="S40" s="65"/>
      <c r="T40" s="66"/>
      <c r="U40" s="65"/>
      <c r="V40" s="66"/>
      <c r="W40" s="65"/>
      <c r="X40" s="66"/>
      <c r="Y40" s="65"/>
      <c r="Z40" s="66"/>
      <c r="AA40" s="65"/>
      <c r="AB40" s="66"/>
      <c r="AC40" s="65"/>
      <c r="AD40" s="66"/>
      <c r="AE40" s="65"/>
      <c r="AF40" s="66"/>
      <c r="AG40" s="65"/>
      <c r="AH40" s="66"/>
      <c r="AI40" s="65"/>
      <c r="AJ40" s="66"/>
      <c r="AK40" s="65"/>
      <c r="AL40" s="66"/>
      <c r="AM40" s="65"/>
      <c r="AN40" s="66"/>
      <c r="AO40" s="65"/>
      <c r="AP40" s="66"/>
      <c r="AQ40" s="65"/>
      <c r="AR40" s="66"/>
      <c r="AS40" s="65"/>
      <c r="AT40" s="66"/>
      <c r="AU40" s="65"/>
      <c r="AV40" s="66"/>
      <c r="AW40" s="65"/>
      <c r="AX40" s="66"/>
      <c r="AY40" s="65"/>
      <c r="AZ40" s="66"/>
      <c r="BA40" s="65"/>
      <c r="BB40" s="66"/>
      <c r="BC40" s="65"/>
      <c r="BD40" s="66"/>
      <c r="BE40" s="65">
        <v>42768</v>
      </c>
      <c r="BF40" s="67">
        <v>68429</v>
      </c>
    </row>
    <row r="41" spans="1:58">
      <c r="A41" s="77" t="s">
        <v>141</v>
      </c>
      <c r="B41" s="77" t="s">
        <v>142</v>
      </c>
      <c r="C41" s="77" t="s">
        <v>143</v>
      </c>
      <c r="D41" s="77" t="s">
        <v>152</v>
      </c>
      <c r="E41" s="53" t="s">
        <v>217</v>
      </c>
      <c r="F41" s="53" t="s">
        <v>219</v>
      </c>
      <c r="G41" s="53" t="s">
        <v>217</v>
      </c>
      <c r="H41" s="53" t="s">
        <v>3768</v>
      </c>
      <c r="I41" s="78">
        <v>5.3</v>
      </c>
      <c r="J41" s="79">
        <v>44880</v>
      </c>
      <c r="K41" s="65">
        <v>4992</v>
      </c>
      <c r="L41" s="66">
        <v>26458</v>
      </c>
      <c r="M41" s="65"/>
      <c r="N41" s="66"/>
      <c r="O41" s="65"/>
      <c r="P41" s="66"/>
      <c r="Q41" s="65"/>
      <c r="R41" s="66"/>
      <c r="S41" s="65"/>
      <c r="T41" s="66"/>
      <c r="U41" s="65"/>
      <c r="V41" s="66"/>
      <c r="W41" s="65"/>
      <c r="X41" s="66"/>
      <c r="Y41" s="65"/>
      <c r="Z41" s="66"/>
      <c r="AA41" s="65"/>
      <c r="AB41" s="66"/>
      <c r="AC41" s="65"/>
      <c r="AD41" s="66"/>
      <c r="AE41" s="65"/>
      <c r="AF41" s="66"/>
      <c r="AG41" s="65"/>
      <c r="AH41" s="66"/>
      <c r="AI41" s="65"/>
      <c r="AJ41" s="66"/>
      <c r="AK41" s="65"/>
      <c r="AL41" s="66"/>
      <c r="AM41" s="65"/>
      <c r="AN41" s="66"/>
      <c r="AO41" s="65"/>
      <c r="AP41" s="66"/>
      <c r="AQ41" s="65"/>
      <c r="AR41" s="66"/>
      <c r="AS41" s="65"/>
      <c r="AT41" s="66"/>
      <c r="AU41" s="65"/>
      <c r="AV41" s="66"/>
      <c r="AW41" s="65"/>
      <c r="AX41" s="66"/>
      <c r="AY41" s="65"/>
      <c r="AZ41" s="66"/>
      <c r="BA41" s="65"/>
      <c r="BB41" s="66"/>
      <c r="BC41" s="65"/>
      <c r="BD41" s="66"/>
      <c r="BE41" s="65">
        <v>4992</v>
      </c>
      <c r="BF41" s="67">
        <v>26458</v>
      </c>
    </row>
    <row r="42" spans="1:58">
      <c r="A42" s="77" t="s">
        <v>141</v>
      </c>
      <c r="B42" s="77" t="s">
        <v>142</v>
      </c>
      <c r="C42" s="77" t="s">
        <v>143</v>
      </c>
      <c r="D42" s="77" t="s">
        <v>152</v>
      </c>
      <c r="E42" s="77" t="s">
        <v>217</v>
      </c>
      <c r="F42" s="77" t="s">
        <v>219</v>
      </c>
      <c r="G42" s="77" t="s">
        <v>217</v>
      </c>
      <c r="H42" s="53" t="s">
        <v>3769</v>
      </c>
      <c r="I42" s="78">
        <v>5.3</v>
      </c>
      <c r="J42" s="79">
        <v>44880</v>
      </c>
      <c r="K42" s="65">
        <v>948</v>
      </c>
      <c r="L42" s="66">
        <v>5024</v>
      </c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  <c r="AU42" s="65"/>
      <c r="AV42" s="66"/>
      <c r="AW42" s="65"/>
      <c r="AX42" s="66"/>
      <c r="AY42" s="65"/>
      <c r="AZ42" s="66"/>
      <c r="BA42" s="65"/>
      <c r="BB42" s="66"/>
      <c r="BC42" s="65"/>
      <c r="BD42" s="66"/>
      <c r="BE42" s="65">
        <v>948</v>
      </c>
      <c r="BF42" s="67">
        <v>5024</v>
      </c>
    </row>
    <row r="43" spans="1:58">
      <c r="A43" s="77" t="s">
        <v>141</v>
      </c>
      <c r="B43" s="77" t="s">
        <v>142</v>
      </c>
      <c r="C43" s="77" t="s">
        <v>143</v>
      </c>
      <c r="D43" s="77" t="s">
        <v>152</v>
      </c>
      <c r="E43" s="53" t="s">
        <v>262</v>
      </c>
      <c r="F43" s="53" t="s">
        <v>264</v>
      </c>
      <c r="G43" s="53" t="s">
        <v>262</v>
      </c>
      <c r="H43" s="53" t="s">
        <v>3770</v>
      </c>
      <c r="I43" s="78">
        <v>3.6</v>
      </c>
      <c r="J43" s="79">
        <v>44880</v>
      </c>
      <c r="K43" s="65"/>
      <c r="L43" s="66"/>
      <c r="M43" s="65">
        <v>1992</v>
      </c>
      <c r="N43" s="66">
        <v>7171</v>
      </c>
      <c r="O43" s="65"/>
      <c r="P43" s="66"/>
      <c r="Q43" s="65">
        <v>4800</v>
      </c>
      <c r="R43" s="66">
        <v>17280</v>
      </c>
      <c r="S43" s="65"/>
      <c r="T43" s="66"/>
      <c r="U43" s="65"/>
      <c r="V43" s="66"/>
      <c r="W43" s="65"/>
      <c r="X43" s="66"/>
      <c r="Y43" s="65"/>
      <c r="Z43" s="66"/>
      <c r="AA43" s="65"/>
      <c r="AB43" s="66"/>
      <c r="AC43" s="65"/>
      <c r="AD43" s="66"/>
      <c r="AE43" s="65"/>
      <c r="AF43" s="66"/>
      <c r="AG43" s="65"/>
      <c r="AH43" s="66"/>
      <c r="AI43" s="65"/>
      <c r="AJ43" s="66"/>
      <c r="AK43" s="65"/>
      <c r="AL43" s="66"/>
      <c r="AM43" s="65"/>
      <c r="AN43" s="66"/>
      <c r="AO43" s="65"/>
      <c r="AP43" s="66"/>
      <c r="AQ43" s="65"/>
      <c r="AR43" s="66"/>
      <c r="AS43" s="65"/>
      <c r="AT43" s="66"/>
      <c r="AU43" s="65"/>
      <c r="AV43" s="66"/>
      <c r="AW43" s="65"/>
      <c r="AX43" s="66"/>
      <c r="AY43" s="65"/>
      <c r="AZ43" s="66"/>
      <c r="BA43" s="65"/>
      <c r="BB43" s="66"/>
      <c r="BC43" s="65"/>
      <c r="BD43" s="66"/>
      <c r="BE43" s="65">
        <v>6792</v>
      </c>
      <c r="BF43" s="67">
        <v>24451</v>
      </c>
    </row>
    <row r="44" spans="1:58">
      <c r="A44" s="77" t="s">
        <v>141</v>
      </c>
      <c r="B44" s="77" t="s">
        <v>142</v>
      </c>
      <c r="C44" s="77" t="s">
        <v>143</v>
      </c>
      <c r="D44" s="77" t="s">
        <v>152</v>
      </c>
      <c r="E44" s="77" t="s">
        <v>262</v>
      </c>
      <c r="F44" s="77" t="s">
        <v>264</v>
      </c>
      <c r="G44" s="77" t="s">
        <v>262</v>
      </c>
      <c r="H44" s="53" t="s">
        <v>3771</v>
      </c>
      <c r="I44" s="78">
        <v>3.6</v>
      </c>
      <c r="J44" s="79">
        <v>44880</v>
      </c>
      <c r="K44" s="65">
        <v>1008</v>
      </c>
      <c r="L44" s="66">
        <v>3629</v>
      </c>
      <c r="M44" s="65"/>
      <c r="N44" s="66"/>
      <c r="O44" s="65"/>
      <c r="P44" s="66"/>
      <c r="Q44" s="65">
        <v>1608</v>
      </c>
      <c r="R44" s="66">
        <v>5789</v>
      </c>
      <c r="S44" s="65"/>
      <c r="T44" s="66"/>
      <c r="U44" s="65"/>
      <c r="V44" s="66"/>
      <c r="W44" s="65"/>
      <c r="X44" s="66"/>
      <c r="Y44" s="65"/>
      <c r="Z44" s="66"/>
      <c r="AA44" s="65"/>
      <c r="AB44" s="66"/>
      <c r="AC44" s="65"/>
      <c r="AD44" s="66"/>
      <c r="AE44" s="65"/>
      <c r="AF44" s="66"/>
      <c r="AG44" s="65"/>
      <c r="AH44" s="66"/>
      <c r="AI44" s="65"/>
      <c r="AJ44" s="66"/>
      <c r="AK44" s="65"/>
      <c r="AL44" s="66"/>
      <c r="AM44" s="65"/>
      <c r="AN44" s="66"/>
      <c r="AO44" s="65"/>
      <c r="AP44" s="66"/>
      <c r="AQ44" s="65"/>
      <c r="AR44" s="66"/>
      <c r="AS44" s="65"/>
      <c r="AT44" s="66"/>
      <c r="AU44" s="65"/>
      <c r="AV44" s="66"/>
      <c r="AW44" s="65"/>
      <c r="AX44" s="66"/>
      <c r="AY44" s="65"/>
      <c r="AZ44" s="66"/>
      <c r="BA44" s="65"/>
      <c r="BB44" s="66"/>
      <c r="BC44" s="65"/>
      <c r="BD44" s="66"/>
      <c r="BE44" s="65">
        <v>2616</v>
      </c>
      <c r="BF44" s="67">
        <v>9418</v>
      </c>
    </row>
    <row r="45" spans="1:58">
      <c r="A45" s="77" t="s">
        <v>141</v>
      </c>
      <c r="B45" s="77" t="s">
        <v>142</v>
      </c>
      <c r="C45" s="77" t="s">
        <v>143</v>
      </c>
      <c r="D45" s="77" t="s">
        <v>152</v>
      </c>
      <c r="E45" s="53" t="s">
        <v>158</v>
      </c>
      <c r="F45" s="53" t="s">
        <v>434</v>
      </c>
      <c r="G45" s="53" t="s">
        <v>158</v>
      </c>
      <c r="H45" s="53" t="s">
        <v>3772</v>
      </c>
      <c r="I45" s="78">
        <v>4.5</v>
      </c>
      <c r="J45" s="79">
        <v>44880</v>
      </c>
      <c r="K45" s="65"/>
      <c r="L45" s="66"/>
      <c r="M45" s="65">
        <v>8048</v>
      </c>
      <c r="N45" s="66">
        <v>36216</v>
      </c>
      <c r="O45" s="65"/>
      <c r="P45" s="66"/>
      <c r="Q45" s="65"/>
      <c r="R45" s="66"/>
      <c r="S45" s="65"/>
      <c r="T45" s="66"/>
      <c r="U45" s="65"/>
      <c r="V45" s="66"/>
      <c r="W45" s="65"/>
      <c r="X45" s="66"/>
      <c r="Y45" s="65"/>
      <c r="Z45" s="66"/>
      <c r="AA45" s="65"/>
      <c r="AB45" s="66"/>
      <c r="AC45" s="65"/>
      <c r="AD45" s="66"/>
      <c r="AE45" s="65"/>
      <c r="AF45" s="66"/>
      <c r="AG45" s="65"/>
      <c r="AH45" s="66"/>
      <c r="AI45" s="65"/>
      <c r="AJ45" s="66"/>
      <c r="AK45" s="65"/>
      <c r="AL45" s="66"/>
      <c r="AM45" s="65"/>
      <c r="AN45" s="66"/>
      <c r="AO45" s="65"/>
      <c r="AP45" s="66"/>
      <c r="AQ45" s="65"/>
      <c r="AR45" s="66"/>
      <c r="AS45" s="65"/>
      <c r="AT45" s="66"/>
      <c r="AU45" s="65"/>
      <c r="AV45" s="66"/>
      <c r="AW45" s="65"/>
      <c r="AX45" s="66"/>
      <c r="AY45" s="65"/>
      <c r="AZ45" s="66"/>
      <c r="BA45" s="65"/>
      <c r="BB45" s="66"/>
      <c r="BC45" s="65"/>
      <c r="BD45" s="66"/>
      <c r="BE45" s="65">
        <v>8048</v>
      </c>
      <c r="BF45" s="67">
        <v>36216</v>
      </c>
    </row>
    <row r="46" spans="1:58">
      <c r="A46" s="77" t="s">
        <v>141</v>
      </c>
      <c r="B46" s="77" t="s">
        <v>142</v>
      </c>
      <c r="C46" s="77" t="s">
        <v>143</v>
      </c>
      <c r="D46" s="77" t="s">
        <v>152</v>
      </c>
      <c r="E46" s="53" t="s">
        <v>293</v>
      </c>
      <c r="F46" s="53" t="s">
        <v>295</v>
      </c>
      <c r="G46" s="53" t="s">
        <v>293</v>
      </c>
      <c r="H46" s="53" t="s">
        <v>3773</v>
      </c>
      <c r="I46" s="78">
        <v>5.7</v>
      </c>
      <c r="J46" s="79">
        <v>44880</v>
      </c>
      <c r="K46" s="65">
        <v>1596</v>
      </c>
      <c r="L46" s="66">
        <v>9097</v>
      </c>
      <c r="M46" s="65"/>
      <c r="N46" s="66"/>
      <c r="O46" s="65">
        <v>2064</v>
      </c>
      <c r="P46" s="66">
        <v>11765</v>
      </c>
      <c r="Q46" s="65">
        <v>4284</v>
      </c>
      <c r="R46" s="66">
        <v>24419</v>
      </c>
      <c r="S46" s="65"/>
      <c r="T46" s="66"/>
      <c r="U46" s="65"/>
      <c r="V46" s="66"/>
      <c r="W46" s="65"/>
      <c r="X46" s="66"/>
      <c r="Y46" s="65"/>
      <c r="Z46" s="66"/>
      <c r="AA46" s="65"/>
      <c r="AB46" s="66"/>
      <c r="AC46" s="65"/>
      <c r="AD46" s="66"/>
      <c r="AE46" s="65"/>
      <c r="AF46" s="66"/>
      <c r="AG46" s="65"/>
      <c r="AH46" s="66"/>
      <c r="AI46" s="65"/>
      <c r="AJ46" s="66"/>
      <c r="AK46" s="65"/>
      <c r="AL46" s="66"/>
      <c r="AM46" s="65"/>
      <c r="AN46" s="66"/>
      <c r="AO46" s="65"/>
      <c r="AP46" s="66"/>
      <c r="AQ46" s="65"/>
      <c r="AR46" s="66"/>
      <c r="AS46" s="65"/>
      <c r="AT46" s="66"/>
      <c r="AU46" s="65"/>
      <c r="AV46" s="66"/>
      <c r="AW46" s="65"/>
      <c r="AX46" s="66"/>
      <c r="AY46" s="65"/>
      <c r="AZ46" s="66"/>
      <c r="BA46" s="65"/>
      <c r="BB46" s="66"/>
      <c r="BC46" s="65"/>
      <c r="BD46" s="66"/>
      <c r="BE46" s="65">
        <v>7944</v>
      </c>
      <c r="BF46" s="67">
        <v>45281</v>
      </c>
    </row>
    <row r="47" spans="1:58">
      <c r="A47" s="77" t="s">
        <v>141</v>
      </c>
      <c r="B47" s="77" t="s">
        <v>142</v>
      </c>
      <c r="C47" s="77" t="s">
        <v>143</v>
      </c>
      <c r="D47" s="77" t="s">
        <v>152</v>
      </c>
      <c r="E47" s="77" t="s">
        <v>293</v>
      </c>
      <c r="F47" s="77" t="s">
        <v>295</v>
      </c>
      <c r="G47" s="77" t="s">
        <v>293</v>
      </c>
      <c r="H47" s="53" t="s">
        <v>3774</v>
      </c>
      <c r="I47" s="78">
        <v>5.7</v>
      </c>
      <c r="J47" s="79">
        <v>44880</v>
      </c>
      <c r="K47" s="65"/>
      <c r="L47" s="66"/>
      <c r="M47" s="65"/>
      <c r="N47" s="66"/>
      <c r="O47" s="65">
        <v>600</v>
      </c>
      <c r="P47" s="66">
        <v>3420</v>
      </c>
      <c r="Q47" s="65"/>
      <c r="R47" s="66"/>
      <c r="S47" s="65">
        <v>1488</v>
      </c>
      <c r="T47" s="66">
        <v>8482</v>
      </c>
      <c r="U47" s="65"/>
      <c r="V47" s="66"/>
      <c r="W47" s="65"/>
      <c r="X47" s="66"/>
      <c r="Y47" s="65"/>
      <c r="Z47" s="66"/>
      <c r="AA47" s="65"/>
      <c r="AB47" s="66"/>
      <c r="AC47" s="65"/>
      <c r="AD47" s="66"/>
      <c r="AE47" s="65"/>
      <c r="AF47" s="66"/>
      <c r="AG47" s="65"/>
      <c r="AH47" s="66"/>
      <c r="AI47" s="65"/>
      <c r="AJ47" s="66"/>
      <c r="AK47" s="65"/>
      <c r="AL47" s="66"/>
      <c r="AM47" s="65"/>
      <c r="AN47" s="66"/>
      <c r="AO47" s="65"/>
      <c r="AP47" s="66"/>
      <c r="AQ47" s="65"/>
      <c r="AR47" s="66"/>
      <c r="AS47" s="65"/>
      <c r="AT47" s="66"/>
      <c r="AU47" s="65"/>
      <c r="AV47" s="66"/>
      <c r="AW47" s="65"/>
      <c r="AX47" s="66"/>
      <c r="AY47" s="65"/>
      <c r="AZ47" s="66"/>
      <c r="BA47" s="65"/>
      <c r="BB47" s="66"/>
      <c r="BC47" s="65"/>
      <c r="BD47" s="66"/>
      <c r="BE47" s="65">
        <v>2088</v>
      </c>
      <c r="BF47" s="67">
        <v>11902</v>
      </c>
    </row>
    <row r="48" spans="1:58">
      <c r="A48" s="77" t="s">
        <v>141</v>
      </c>
      <c r="B48" s="77" t="s">
        <v>142</v>
      </c>
      <c r="C48" s="77" t="s">
        <v>143</v>
      </c>
      <c r="D48" s="77" t="s">
        <v>152</v>
      </c>
      <c r="E48" s="53" t="s">
        <v>1929</v>
      </c>
      <c r="F48" s="53" t="s">
        <v>1953</v>
      </c>
      <c r="G48" s="53" t="s">
        <v>1929</v>
      </c>
      <c r="H48" s="53" t="s">
        <v>3775</v>
      </c>
      <c r="I48" s="78">
        <v>1.6</v>
      </c>
      <c r="J48" s="79">
        <v>44910</v>
      </c>
      <c r="K48" s="65">
        <v>7008</v>
      </c>
      <c r="L48" s="66">
        <v>11213</v>
      </c>
      <c r="M48" s="65">
        <v>1068</v>
      </c>
      <c r="N48" s="66">
        <v>1709</v>
      </c>
      <c r="O48" s="65">
        <v>972</v>
      </c>
      <c r="P48" s="66">
        <v>1555</v>
      </c>
      <c r="Q48" s="65">
        <v>8028</v>
      </c>
      <c r="R48" s="66">
        <v>12844</v>
      </c>
      <c r="S48" s="65"/>
      <c r="T48" s="66"/>
      <c r="U48" s="65"/>
      <c r="V48" s="66"/>
      <c r="W48" s="65"/>
      <c r="X48" s="66"/>
      <c r="Y48" s="65">
        <v>324</v>
      </c>
      <c r="Z48" s="66">
        <v>518</v>
      </c>
      <c r="AA48" s="65"/>
      <c r="AB48" s="66"/>
      <c r="AC48" s="65"/>
      <c r="AD48" s="66"/>
      <c r="AE48" s="65"/>
      <c r="AF48" s="66"/>
      <c r="AG48" s="65"/>
      <c r="AH48" s="66"/>
      <c r="AI48" s="65"/>
      <c r="AJ48" s="66"/>
      <c r="AK48" s="65"/>
      <c r="AL48" s="66"/>
      <c r="AM48" s="65"/>
      <c r="AN48" s="66"/>
      <c r="AO48" s="65"/>
      <c r="AP48" s="66"/>
      <c r="AQ48" s="65"/>
      <c r="AR48" s="66"/>
      <c r="AS48" s="65"/>
      <c r="AT48" s="66"/>
      <c r="AU48" s="65"/>
      <c r="AV48" s="66"/>
      <c r="AW48" s="65"/>
      <c r="AX48" s="66"/>
      <c r="AY48" s="65"/>
      <c r="AZ48" s="66"/>
      <c r="BA48" s="65"/>
      <c r="BB48" s="66"/>
      <c r="BC48" s="65"/>
      <c r="BD48" s="66"/>
      <c r="BE48" s="65">
        <v>17400</v>
      </c>
      <c r="BF48" s="67">
        <v>27839</v>
      </c>
    </row>
    <row r="49" spans="1:58">
      <c r="A49" s="77" t="s">
        <v>141</v>
      </c>
      <c r="B49" s="77" t="s">
        <v>142</v>
      </c>
      <c r="C49" s="77" t="s">
        <v>143</v>
      </c>
      <c r="D49" s="77" t="s">
        <v>152</v>
      </c>
      <c r="E49" s="77" t="s">
        <v>1929</v>
      </c>
      <c r="F49" s="77" t="s">
        <v>1953</v>
      </c>
      <c r="G49" s="77" t="s">
        <v>1929</v>
      </c>
      <c r="H49" s="53" t="s">
        <v>3776</v>
      </c>
      <c r="I49" s="78">
        <v>1.6</v>
      </c>
      <c r="J49" s="79">
        <v>44910</v>
      </c>
      <c r="K49" s="65">
        <v>1536</v>
      </c>
      <c r="L49" s="66">
        <v>2458</v>
      </c>
      <c r="M49" s="65">
        <v>1452</v>
      </c>
      <c r="N49" s="66">
        <v>2323</v>
      </c>
      <c r="O49" s="65"/>
      <c r="P49" s="66"/>
      <c r="Q49" s="65">
        <v>2016</v>
      </c>
      <c r="R49" s="66">
        <v>3226</v>
      </c>
      <c r="S49" s="65"/>
      <c r="T49" s="66"/>
      <c r="U49" s="65"/>
      <c r="V49" s="66"/>
      <c r="W49" s="65"/>
      <c r="X49" s="66"/>
      <c r="Y49" s="65">
        <v>108</v>
      </c>
      <c r="Z49" s="66">
        <v>173</v>
      </c>
      <c r="AA49" s="65"/>
      <c r="AB49" s="66"/>
      <c r="AC49" s="65"/>
      <c r="AD49" s="66"/>
      <c r="AE49" s="65"/>
      <c r="AF49" s="66"/>
      <c r="AG49" s="65"/>
      <c r="AH49" s="66"/>
      <c r="AI49" s="65"/>
      <c r="AJ49" s="66"/>
      <c r="AK49" s="65"/>
      <c r="AL49" s="66"/>
      <c r="AM49" s="65"/>
      <c r="AN49" s="66"/>
      <c r="AO49" s="65"/>
      <c r="AP49" s="66"/>
      <c r="AQ49" s="65"/>
      <c r="AR49" s="66"/>
      <c r="AS49" s="65"/>
      <c r="AT49" s="66"/>
      <c r="AU49" s="65"/>
      <c r="AV49" s="66"/>
      <c r="AW49" s="65"/>
      <c r="AX49" s="66"/>
      <c r="AY49" s="65"/>
      <c r="AZ49" s="66"/>
      <c r="BA49" s="65"/>
      <c r="BB49" s="66"/>
      <c r="BC49" s="65"/>
      <c r="BD49" s="66"/>
      <c r="BE49" s="65">
        <v>5112</v>
      </c>
      <c r="BF49" s="67">
        <v>8180</v>
      </c>
    </row>
    <row r="50" spans="1:58">
      <c r="A50" s="77" t="s">
        <v>141</v>
      </c>
      <c r="B50" s="77" t="s">
        <v>142</v>
      </c>
      <c r="C50" s="77" t="s">
        <v>143</v>
      </c>
      <c r="D50" s="77" t="s">
        <v>152</v>
      </c>
      <c r="E50" s="77" t="s">
        <v>1929</v>
      </c>
      <c r="F50" s="53" t="s">
        <v>1931</v>
      </c>
      <c r="G50" s="53" t="s">
        <v>1932</v>
      </c>
      <c r="H50" s="53" t="s">
        <v>3777</v>
      </c>
      <c r="I50" s="78">
        <v>1.6</v>
      </c>
      <c r="J50" s="79">
        <v>45122</v>
      </c>
      <c r="K50" s="65"/>
      <c r="L50" s="66"/>
      <c r="M50" s="65"/>
      <c r="N50" s="66"/>
      <c r="O50" s="65"/>
      <c r="P50" s="66"/>
      <c r="Q50" s="65"/>
      <c r="R50" s="66"/>
      <c r="S50" s="65"/>
      <c r="T50" s="66"/>
      <c r="U50" s="65">
        <v>4248</v>
      </c>
      <c r="V50" s="66">
        <v>6797</v>
      </c>
      <c r="W50" s="65"/>
      <c r="X50" s="66"/>
      <c r="Y50" s="65"/>
      <c r="Z50" s="66"/>
      <c r="AA50" s="65"/>
      <c r="AB50" s="66"/>
      <c r="AC50" s="65"/>
      <c r="AD50" s="66"/>
      <c r="AE50" s="65"/>
      <c r="AF50" s="66"/>
      <c r="AG50" s="65"/>
      <c r="AH50" s="66"/>
      <c r="AI50" s="65"/>
      <c r="AJ50" s="66"/>
      <c r="AK50" s="65"/>
      <c r="AL50" s="66"/>
      <c r="AM50" s="65"/>
      <c r="AN50" s="66"/>
      <c r="AO50" s="65"/>
      <c r="AP50" s="66"/>
      <c r="AQ50" s="65"/>
      <c r="AR50" s="66"/>
      <c r="AS50" s="65"/>
      <c r="AT50" s="66"/>
      <c r="AU50" s="65"/>
      <c r="AV50" s="66"/>
      <c r="AW50" s="65"/>
      <c r="AX50" s="66"/>
      <c r="AY50" s="65"/>
      <c r="AZ50" s="66"/>
      <c r="BA50" s="65"/>
      <c r="BB50" s="66"/>
      <c r="BC50" s="65"/>
      <c r="BD50" s="66"/>
      <c r="BE50" s="65">
        <v>4248</v>
      </c>
      <c r="BF50" s="67">
        <v>6797</v>
      </c>
    </row>
    <row r="51" spans="1:58">
      <c r="A51" s="77" t="s">
        <v>141</v>
      </c>
      <c r="B51" s="77" t="s">
        <v>142</v>
      </c>
      <c r="C51" s="77" t="s">
        <v>143</v>
      </c>
      <c r="D51" s="77" t="s">
        <v>152</v>
      </c>
      <c r="E51" s="77" t="s">
        <v>1929</v>
      </c>
      <c r="F51" s="77" t="s">
        <v>1931</v>
      </c>
      <c r="G51" s="77" t="s">
        <v>1932</v>
      </c>
      <c r="H51" s="53" t="s">
        <v>3778</v>
      </c>
      <c r="I51" s="78">
        <v>1.6</v>
      </c>
      <c r="J51" s="79">
        <v>45122</v>
      </c>
      <c r="K51" s="65"/>
      <c r="L51" s="66"/>
      <c r="M51" s="65"/>
      <c r="N51" s="66"/>
      <c r="O51" s="65"/>
      <c r="P51" s="66"/>
      <c r="Q51" s="65"/>
      <c r="R51" s="66"/>
      <c r="S51" s="65"/>
      <c r="T51" s="66"/>
      <c r="U51" s="65">
        <v>1176</v>
      </c>
      <c r="V51" s="66">
        <v>1882</v>
      </c>
      <c r="W51" s="65"/>
      <c r="X51" s="66"/>
      <c r="Y51" s="65"/>
      <c r="Z51" s="66"/>
      <c r="AA51" s="65"/>
      <c r="AB51" s="66"/>
      <c r="AC51" s="65"/>
      <c r="AD51" s="66"/>
      <c r="AE51" s="65"/>
      <c r="AF51" s="66"/>
      <c r="AG51" s="65"/>
      <c r="AH51" s="66"/>
      <c r="AI51" s="65"/>
      <c r="AJ51" s="66"/>
      <c r="AK51" s="65"/>
      <c r="AL51" s="66"/>
      <c r="AM51" s="65"/>
      <c r="AN51" s="66"/>
      <c r="AO51" s="65"/>
      <c r="AP51" s="66"/>
      <c r="AQ51" s="65"/>
      <c r="AR51" s="66"/>
      <c r="AS51" s="65"/>
      <c r="AT51" s="66"/>
      <c r="AU51" s="65"/>
      <c r="AV51" s="66"/>
      <c r="AW51" s="65"/>
      <c r="AX51" s="66"/>
      <c r="AY51" s="65"/>
      <c r="AZ51" s="66"/>
      <c r="BA51" s="65"/>
      <c r="BB51" s="66"/>
      <c r="BC51" s="65"/>
      <c r="BD51" s="66"/>
      <c r="BE51" s="65">
        <v>1176</v>
      </c>
      <c r="BF51" s="67">
        <v>1882</v>
      </c>
    </row>
    <row r="52" spans="1:58">
      <c r="A52" s="77" t="s">
        <v>141</v>
      </c>
      <c r="B52" s="77" t="s">
        <v>142</v>
      </c>
      <c r="C52" s="77" t="s">
        <v>143</v>
      </c>
      <c r="D52" s="77" t="s">
        <v>152</v>
      </c>
      <c r="E52" s="53" t="s">
        <v>363</v>
      </c>
      <c r="F52" s="53" t="s">
        <v>365</v>
      </c>
      <c r="G52" s="53" t="s">
        <v>366</v>
      </c>
      <c r="H52" s="53" t="s">
        <v>3779</v>
      </c>
      <c r="I52" s="78">
        <v>2.8</v>
      </c>
      <c r="J52" s="79">
        <v>44880</v>
      </c>
      <c r="K52" s="65">
        <v>3024</v>
      </c>
      <c r="L52" s="66">
        <v>8467</v>
      </c>
      <c r="M52" s="65"/>
      <c r="N52" s="66"/>
      <c r="O52" s="65">
        <v>1152</v>
      </c>
      <c r="P52" s="66">
        <v>3226</v>
      </c>
      <c r="Q52" s="65"/>
      <c r="R52" s="66"/>
      <c r="S52" s="65"/>
      <c r="T52" s="66"/>
      <c r="U52" s="65"/>
      <c r="V52" s="66"/>
      <c r="W52" s="65"/>
      <c r="X52" s="66"/>
      <c r="Y52" s="65"/>
      <c r="Z52" s="66"/>
      <c r="AA52" s="65"/>
      <c r="AB52" s="66"/>
      <c r="AC52" s="65"/>
      <c r="AD52" s="66"/>
      <c r="AE52" s="65"/>
      <c r="AF52" s="66"/>
      <c r="AG52" s="65"/>
      <c r="AH52" s="66"/>
      <c r="AI52" s="65"/>
      <c r="AJ52" s="66"/>
      <c r="AK52" s="65"/>
      <c r="AL52" s="66"/>
      <c r="AM52" s="65"/>
      <c r="AN52" s="66"/>
      <c r="AO52" s="65"/>
      <c r="AP52" s="66"/>
      <c r="AQ52" s="65"/>
      <c r="AR52" s="66"/>
      <c r="AS52" s="65"/>
      <c r="AT52" s="66"/>
      <c r="AU52" s="65"/>
      <c r="AV52" s="66"/>
      <c r="AW52" s="65"/>
      <c r="AX52" s="66"/>
      <c r="AY52" s="65"/>
      <c r="AZ52" s="66"/>
      <c r="BA52" s="65"/>
      <c r="BB52" s="66"/>
      <c r="BC52" s="65"/>
      <c r="BD52" s="66"/>
      <c r="BE52" s="65">
        <v>4176</v>
      </c>
      <c r="BF52" s="67">
        <v>11693</v>
      </c>
    </row>
    <row r="53" spans="1:58">
      <c r="A53" s="77" t="s">
        <v>141</v>
      </c>
      <c r="B53" s="77" t="s">
        <v>142</v>
      </c>
      <c r="C53" s="77" t="s">
        <v>143</v>
      </c>
      <c r="D53" s="77" t="s">
        <v>152</v>
      </c>
      <c r="E53" s="77" t="s">
        <v>363</v>
      </c>
      <c r="F53" s="77" t="s">
        <v>365</v>
      </c>
      <c r="G53" s="77" t="s">
        <v>366</v>
      </c>
      <c r="H53" s="53" t="s">
        <v>3780</v>
      </c>
      <c r="I53" s="78">
        <v>2.8</v>
      </c>
      <c r="J53" s="79">
        <v>44880</v>
      </c>
      <c r="K53" s="65"/>
      <c r="L53" s="66"/>
      <c r="M53" s="65"/>
      <c r="N53" s="66"/>
      <c r="O53" s="65">
        <v>108</v>
      </c>
      <c r="P53" s="66">
        <v>302</v>
      </c>
      <c r="Q53" s="65"/>
      <c r="R53" s="66"/>
      <c r="S53" s="65"/>
      <c r="T53" s="66"/>
      <c r="U53" s="65"/>
      <c r="V53" s="66"/>
      <c r="W53" s="65"/>
      <c r="X53" s="66"/>
      <c r="Y53" s="65"/>
      <c r="Z53" s="66"/>
      <c r="AA53" s="65"/>
      <c r="AB53" s="66"/>
      <c r="AC53" s="65"/>
      <c r="AD53" s="66"/>
      <c r="AE53" s="65"/>
      <c r="AF53" s="66"/>
      <c r="AG53" s="65"/>
      <c r="AH53" s="66"/>
      <c r="AI53" s="65"/>
      <c r="AJ53" s="66"/>
      <c r="AK53" s="65"/>
      <c r="AL53" s="66"/>
      <c r="AM53" s="65"/>
      <c r="AN53" s="66"/>
      <c r="AO53" s="65"/>
      <c r="AP53" s="66"/>
      <c r="AQ53" s="65"/>
      <c r="AR53" s="66"/>
      <c r="AS53" s="65"/>
      <c r="AT53" s="66"/>
      <c r="AU53" s="65"/>
      <c r="AV53" s="66"/>
      <c r="AW53" s="65"/>
      <c r="AX53" s="66"/>
      <c r="AY53" s="65"/>
      <c r="AZ53" s="66"/>
      <c r="BA53" s="65"/>
      <c r="BB53" s="66"/>
      <c r="BC53" s="65"/>
      <c r="BD53" s="66"/>
      <c r="BE53" s="65">
        <v>108</v>
      </c>
      <c r="BF53" s="67">
        <v>302</v>
      </c>
    </row>
    <row r="54" spans="1:58">
      <c r="A54" s="77" t="s">
        <v>141</v>
      </c>
      <c r="B54" s="77" t="s">
        <v>142</v>
      </c>
      <c r="C54" s="77" t="s">
        <v>143</v>
      </c>
      <c r="D54" s="77" t="s">
        <v>152</v>
      </c>
      <c r="E54" s="77" t="s">
        <v>363</v>
      </c>
      <c r="F54" s="77" t="s">
        <v>365</v>
      </c>
      <c r="G54" s="77" t="s">
        <v>366</v>
      </c>
      <c r="H54" s="53" t="s">
        <v>3781</v>
      </c>
      <c r="I54" s="78">
        <v>2.8</v>
      </c>
      <c r="J54" s="79">
        <v>44880</v>
      </c>
      <c r="K54" s="65">
        <v>1008</v>
      </c>
      <c r="L54" s="66">
        <v>2823</v>
      </c>
      <c r="M54" s="65"/>
      <c r="N54" s="66"/>
      <c r="O54" s="65">
        <v>228</v>
      </c>
      <c r="P54" s="66">
        <v>638</v>
      </c>
      <c r="Q54" s="65"/>
      <c r="R54" s="66"/>
      <c r="S54" s="65"/>
      <c r="T54" s="66"/>
      <c r="U54" s="65"/>
      <c r="V54" s="66"/>
      <c r="W54" s="65"/>
      <c r="X54" s="66"/>
      <c r="Y54" s="65"/>
      <c r="Z54" s="66"/>
      <c r="AA54" s="65"/>
      <c r="AB54" s="66"/>
      <c r="AC54" s="65"/>
      <c r="AD54" s="66"/>
      <c r="AE54" s="65"/>
      <c r="AF54" s="66"/>
      <c r="AG54" s="65"/>
      <c r="AH54" s="66"/>
      <c r="AI54" s="65"/>
      <c r="AJ54" s="66"/>
      <c r="AK54" s="65"/>
      <c r="AL54" s="66"/>
      <c r="AM54" s="65"/>
      <c r="AN54" s="66"/>
      <c r="AO54" s="65"/>
      <c r="AP54" s="66"/>
      <c r="AQ54" s="65"/>
      <c r="AR54" s="66"/>
      <c r="AS54" s="65"/>
      <c r="AT54" s="66"/>
      <c r="AU54" s="65"/>
      <c r="AV54" s="66"/>
      <c r="AW54" s="65"/>
      <c r="AX54" s="66"/>
      <c r="AY54" s="65"/>
      <c r="AZ54" s="66"/>
      <c r="BA54" s="65"/>
      <c r="BB54" s="66"/>
      <c r="BC54" s="65"/>
      <c r="BD54" s="66"/>
      <c r="BE54" s="65">
        <v>1236</v>
      </c>
      <c r="BF54" s="67">
        <v>3461</v>
      </c>
    </row>
    <row r="55" spans="1:58">
      <c r="A55" s="77" t="s">
        <v>141</v>
      </c>
      <c r="B55" s="77" t="s">
        <v>142</v>
      </c>
      <c r="C55" s="77" t="s">
        <v>143</v>
      </c>
      <c r="D55" s="82" t="s">
        <v>3725</v>
      </c>
      <c r="E55" s="83"/>
      <c r="F55" s="83"/>
      <c r="G55" s="83"/>
      <c r="H55" s="83"/>
      <c r="I55" s="83"/>
      <c r="J55" s="83"/>
      <c r="K55" s="84">
        <v>167232</v>
      </c>
      <c r="L55" s="85">
        <v>317252</v>
      </c>
      <c r="M55" s="84">
        <v>142156</v>
      </c>
      <c r="N55" s="85">
        <v>256904</v>
      </c>
      <c r="O55" s="84">
        <v>63040</v>
      </c>
      <c r="P55" s="85">
        <v>113573</v>
      </c>
      <c r="Q55" s="84">
        <v>251288</v>
      </c>
      <c r="R55" s="85">
        <v>444038</v>
      </c>
      <c r="S55" s="84">
        <v>328036</v>
      </c>
      <c r="T55" s="85">
        <v>534002</v>
      </c>
      <c r="U55" s="84">
        <v>328537</v>
      </c>
      <c r="V55" s="85">
        <v>525657</v>
      </c>
      <c r="W55" s="84">
        <v>40720</v>
      </c>
      <c r="X55" s="85">
        <v>65151</v>
      </c>
      <c r="Y55" s="84">
        <v>20951</v>
      </c>
      <c r="Z55" s="85">
        <v>33521</v>
      </c>
      <c r="AA55" s="84">
        <v>16296</v>
      </c>
      <c r="AB55" s="85">
        <v>26074</v>
      </c>
      <c r="AC55" s="84"/>
      <c r="AD55" s="85"/>
      <c r="AE55" s="84"/>
      <c r="AF55" s="85"/>
      <c r="AG55" s="84"/>
      <c r="AH55" s="85"/>
      <c r="AI55" s="84"/>
      <c r="AJ55" s="85"/>
      <c r="AK55" s="84"/>
      <c r="AL55" s="85"/>
      <c r="AM55" s="84"/>
      <c r="AN55" s="85"/>
      <c r="AO55" s="84"/>
      <c r="AP55" s="85"/>
      <c r="AQ55" s="84"/>
      <c r="AR55" s="85"/>
      <c r="AS55" s="84"/>
      <c r="AT55" s="85"/>
      <c r="AU55" s="84"/>
      <c r="AV55" s="85"/>
      <c r="AW55" s="84"/>
      <c r="AX55" s="85"/>
      <c r="AY55" s="84"/>
      <c r="AZ55" s="85"/>
      <c r="BA55" s="84"/>
      <c r="BB55" s="85"/>
      <c r="BC55" s="84"/>
      <c r="BD55" s="85"/>
      <c r="BE55" s="84">
        <v>1358256</v>
      </c>
      <c r="BF55" s="86">
        <v>2316172</v>
      </c>
    </row>
    <row r="56" spans="1:58">
      <c r="A56" s="77" t="s">
        <v>141</v>
      </c>
      <c r="B56" s="77" t="s">
        <v>142</v>
      </c>
      <c r="C56" s="77" t="s">
        <v>143</v>
      </c>
      <c r="D56" s="53" t="s">
        <v>399</v>
      </c>
      <c r="E56" s="53" t="s">
        <v>402</v>
      </c>
      <c r="F56" s="53" t="s">
        <v>404</v>
      </c>
      <c r="G56" s="53" t="s">
        <v>405</v>
      </c>
      <c r="H56" s="53" t="s">
        <v>3782</v>
      </c>
      <c r="I56" s="78">
        <v>2.8</v>
      </c>
      <c r="J56" s="79">
        <v>44880</v>
      </c>
      <c r="K56" s="65"/>
      <c r="L56" s="66"/>
      <c r="M56" s="65"/>
      <c r="N56" s="66"/>
      <c r="O56" s="65">
        <v>912</v>
      </c>
      <c r="P56" s="66">
        <v>2554</v>
      </c>
      <c r="Q56" s="65">
        <v>4380</v>
      </c>
      <c r="R56" s="66">
        <v>12264</v>
      </c>
      <c r="S56" s="65"/>
      <c r="T56" s="66"/>
      <c r="U56" s="65">
        <v>376</v>
      </c>
      <c r="V56" s="66">
        <v>1053</v>
      </c>
      <c r="W56" s="65"/>
      <c r="X56" s="66"/>
      <c r="Y56" s="65"/>
      <c r="Z56" s="66"/>
      <c r="AA56" s="65"/>
      <c r="AB56" s="66"/>
      <c r="AC56" s="65"/>
      <c r="AD56" s="66"/>
      <c r="AE56" s="65"/>
      <c r="AF56" s="66"/>
      <c r="AG56" s="65"/>
      <c r="AH56" s="66"/>
      <c r="AI56" s="65"/>
      <c r="AJ56" s="66"/>
      <c r="AK56" s="65"/>
      <c r="AL56" s="66"/>
      <c r="AM56" s="65"/>
      <c r="AN56" s="66"/>
      <c r="AO56" s="65"/>
      <c r="AP56" s="66"/>
      <c r="AQ56" s="65"/>
      <c r="AR56" s="66"/>
      <c r="AS56" s="65"/>
      <c r="AT56" s="66"/>
      <c r="AU56" s="65"/>
      <c r="AV56" s="66"/>
      <c r="AW56" s="65"/>
      <c r="AX56" s="66"/>
      <c r="AY56" s="65"/>
      <c r="AZ56" s="66"/>
      <c r="BA56" s="65"/>
      <c r="BB56" s="66"/>
      <c r="BC56" s="65"/>
      <c r="BD56" s="66"/>
      <c r="BE56" s="65">
        <v>5668</v>
      </c>
      <c r="BF56" s="67">
        <v>15871</v>
      </c>
    </row>
    <row r="57" spans="1:58">
      <c r="A57" s="77" t="s">
        <v>141</v>
      </c>
      <c r="B57" s="77" t="s">
        <v>142</v>
      </c>
      <c r="C57" s="77" t="s">
        <v>143</v>
      </c>
      <c r="D57" s="77" t="s">
        <v>399</v>
      </c>
      <c r="E57" s="53" t="s">
        <v>645</v>
      </c>
      <c r="F57" s="53" t="s">
        <v>647</v>
      </c>
      <c r="G57" s="53" t="s">
        <v>645</v>
      </c>
      <c r="H57" s="53" t="s">
        <v>3783</v>
      </c>
      <c r="I57" s="78">
        <v>1</v>
      </c>
      <c r="J57" s="79">
        <v>45153</v>
      </c>
      <c r="K57" s="65"/>
      <c r="L57" s="66"/>
      <c r="M57" s="65"/>
      <c r="N57" s="66"/>
      <c r="O57" s="65"/>
      <c r="P57" s="66"/>
      <c r="Q57" s="65"/>
      <c r="R57" s="66"/>
      <c r="S57" s="65"/>
      <c r="T57" s="66"/>
      <c r="U57" s="65"/>
      <c r="V57" s="66"/>
      <c r="W57" s="65">
        <v>1800</v>
      </c>
      <c r="X57" s="66">
        <v>1800</v>
      </c>
      <c r="Y57" s="65"/>
      <c r="Z57" s="66"/>
      <c r="AA57" s="65"/>
      <c r="AB57" s="66"/>
      <c r="AC57" s="65"/>
      <c r="AD57" s="66"/>
      <c r="AE57" s="65"/>
      <c r="AF57" s="66"/>
      <c r="AG57" s="65"/>
      <c r="AH57" s="66"/>
      <c r="AI57" s="65"/>
      <c r="AJ57" s="66"/>
      <c r="AK57" s="65"/>
      <c r="AL57" s="66"/>
      <c r="AM57" s="65"/>
      <c r="AN57" s="66"/>
      <c r="AO57" s="65"/>
      <c r="AP57" s="66"/>
      <c r="AQ57" s="65"/>
      <c r="AR57" s="66"/>
      <c r="AS57" s="65"/>
      <c r="AT57" s="66"/>
      <c r="AU57" s="65"/>
      <c r="AV57" s="66"/>
      <c r="AW57" s="65"/>
      <c r="AX57" s="66"/>
      <c r="AY57" s="65"/>
      <c r="AZ57" s="66"/>
      <c r="BA57" s="65"/>
      <c r="BB57" s="66"/>
      <c r="BC57" s="65"/>
      <c r="BD57" s="66"/>
      <c r="BE57" s="65">
        <v>1800</v>
      </c>
      <c r="BF57" s="67">
        <v>1800</v>
      </c>
    </row>
    <row r="58" spans="1:58">
      <c r="A58" s="77" t="s">
        <v>141</v>
      </c>
      <c r="B58" s="77" t="s">
        <v>142</v>
      </c>
      <c r="C58" s="77" t="s">
        <v>143</v>
      </c>
      <c r="D58" s="77" t="s">
        <v>399</v>
      </c>
      <c r="E58" s="53" t="s">
        <v>666</v>
      </c>
      <c r="F58" s="53" t="s">
        <v>668</v>
      </c>
      <c r="G58" s="53" t="s">
        <v>666</v>
      </c>
      <c r="H58" s="53" t="s">
        <v>3784</v>
      </c>
      <c r="I58" s="78">
        <v>1</v>
      </c>
      <c r="J58" s="79">
        <v>45153</v>
      </c>
      <c r="K58" s="65"/>
      <c r="L58" s="66"/>
      <c r="M58" s="65"/>
      <c r="N58" s="66"/>
      <c r="O58" s="65"/>
      <c r="P58" s="66"/>
      <c r="Q58" s="65"/>
      <c r="R58" s="66"/>
      <c r="S58" s="65"/>
      <c r="T58" s="66"/>
      <c r="U58" s="65"/>
      <c r="V58" s="66"/>
      <c r="W58" s="65">
        <v>880</v>
      </c>
      <c r="X58" s="66">
        <v>880</v>
      </c>
      <c r="Y58" s="65"/>
      <c r="Z58" s="66"/>
      <c r="AA58" s="65"/>
      <c r="AB58" s="66"/>
      <c r="AC58" s="65"/>
      <c r="AD58" s="66"/>
      <c r="AE58" s="65"/>
      <c r="AF58" s="66"/>
      <c r="AG58" s="65"/>
      <c r="AH58" s="66"/>
      <c r="AI58" s="65"/>
      <c r="AJ58" s="66"/>
      <c r="AK58" s="65"/>
      <c r="AL58" s="66"/>
      <c r="AM58" s="65"/>
      <c r="AN58" s="66"/>
      <c r="AO58" s="65"/>
      <c r="AP58" s="66"/>
      <c r="AQ58" s="65"/>
      <c r="AR58" s="66"/>
      <c r="AS58" s="65"/>
      <c r="AT58" s="66"/>
      <c r="AU58" s="65"/>
      <c r="AV58" s="66"/>
      <c r="AW58" s="65"/>
      <c r="AX58" s="66"/>
      <c r="AY58" s="65"/>
      <c r="AZ58" s="66"/>
      <c r="BA58" s="65"/>
      <c r="BB58" s="66"/>
      <c r="BC58" s="65"/>
      <c r="BD58" s="66"/>
      <c r="BE58" s="65">
        <v>880</v>
      </c>
      <c r="BF58" s="67">
        <v>880</v>
      </c>
    </row>
    <row r="59" spans="1:58">
      <c r="A59" s="77" t="s">
        <v>141</v>
      </c>
      <c r="B59" s="77" t="s">
        <v>142</v>
      </c>
      <c r="C59" s="77" t="s">
        <v>143</v>
      </c>
      <c r="D59" s="82" t="s">
        <v>3726</v>
      </c>
      <c r="E59" s="83"/>
      <c r="F59" s="83"/>
      <c r="G59" s="83"/>
      <c r="H59" s="83"/>
      <c r="I59" s="83"/>
      <c r="J59" s="83"/>
      <c r="K59" s="84"/>
      <c r="L59" s="85"/>
      <c r="M59" s="84"/>
      <c r="N59" s="85"/>
      <c r="O59" s="84">
        <v>912</v>
      </c>
      <c r="P59" s="85">
        <v>2554</v>
      </c>
      <c r="Q59" s="84">
        <v>4380</v>
      </c>
      <c r="R59" s="85">
        <v>12264</v>
      </c>
      <c r="S59" s="84"/>
      <c r="T59" s="85"/>
      <c r="U59" s="84">
        <v>376</v>
      </c>
      <c r="V59" s="85">
        <v>1053</v>
      </c>
      <c r="W59" s="84">
        <v>2680</v>
      </c>
      <c r="X59" s="85">
        <v>2680</v>
      </c>
      <c r="Y59" s="84"/>
      <c r="Z59" s="85"/>
      <c r="AA59" s="84"/>
      <c r="AB59" s="85"/>
      <c r="AC59" s="84"/>
      <c r="AD59" s="85"/>
      <c r="AE59" s="84"/>
      <c r="AF59" s="85"/>
      <c r="AG59" s="84"/>
      <c r="AH59" s="85"/>
      <c r="AI59" s="84"/>
      <c r="AJ59" s="85"/>
      <c r="AK59" s="84"/>
      <c r="AL59" s="85"/>
      <c r="AM59" s="84"/>
      <c r="AN59" s="85"/>
      <c r="AO59" s="84"/>
      <c r="AP59" s="85"/>
      <c r="AQ59" s="84"/>
      <c r="AR59" s="85"/>
      <c r="AS59" s="84"/>
      <c r="AT59" s="85"/>
      <c r="AU59" s="84"/>
      <c r="AV59" s="85"/>
      <c r="AW59" s="84"/>
      <c r="AX59" s="85"/>
      <c r="AY59" s="84"/>
      <c r="AZ59" s="85"/>
      <c r="BA59" s="84"/>
      <c r="BB59" s="85"/>
      <c r="BC59" s="84"/>
      <c r="BD59" s="85"/>
      <c r="BE59" s="84">
        <v>8348</v>
      </c>
      <c r="BF59" s="86">
        <v>18551</v>
      </c>
    </row>
    <row r="60" spans="1:58">
      <c r="A60" s="77" t="s">
        <v>141</v>
      </c>
      <c r="B60" s="77" t="s">
        <v>142</v>
      </c>
      <c r="C60" s="92" t="s">
        <v>3731</v>
      </c>
      <c r="D60" s="93"/>
      <c r="E60" s="93"/>
      <c r="F60" s="93"/>
      <c r="G60" s="93"/>
      <c r="H60" s="93"/>
      <c r="I60" s="93"/>
      <c r="J60" s="93"/>
      <c r="K60" s="94">
        <v>167232</v>
      </c>
      <c r="L60" s="95">
        <v>317252</v>
      </c>
      <c r="M60" s="94">
        <v>166924</v>
      </c>
      <c r="N60" s="95">
        <v>294056</v>
      </c>
      <c r="O60" s="94">
        <v>94576</v>
      </c>
      <c r="P60" s="95">
        <v>162063</v>
      </c>
      <c r="Q60" s="94">
        <v>283572</v>
      </c>
      <c r="R60" s="95">
        <v>498158</v>
      </c>
      <c r="S60" s="94">
        <v>328036</v>
      </c>
      <c r="T60" s="95">
        <v>534002</v>
      </c>
      <c r="U60" s="94">
        <v>328913</v>
      </c>
      <c r="V60" s="95">
        <v>526710</v>
      </c>
      <c r="W60" s="94">
        <v>43400</v>
      </c>
      <c r="X60" s="95">
        <v>67831</v>
      </c>
      <c r="Y60" s="94">
        <v>20951</v>
      </c>
      <c r="Z60" s="95">
        <v>33521</v>
      </c>
      <c r="AA60" s="94">
        <v>16296</v>
      </c>
      <c r="AB60" s="95">
        <v>26074</v>
      </c>
      <c r="AC60" s="94"/>
      <c r="AD60" s="95"/>
      <c r="AE60" s="94"/>
      <c r="AF60" s="95"/>
      <c r="AG60" s="94"/>
      <c r="AH60" s="95"/>
      <c r="AI60" s="94"/>
      <c r="AJ60" s="95"/>
      <c r="AK60" s="94"/>
      <c r="AL60" s="95"/>
      <c r="AM60" s="94"/>
      <c r="AN60" s="95"/>
      <c r="AO60" s="94"/>
      <c r="AP60" s="95"/>
      <c r="AQ60" s="94"/>
      <c r="AR60" s="95"/>
      <c r="AS60" s="94"/>
      <c r="AT60" s="95"/>
      <c r="AU60" s="94"/>
      <c r="AV60" s="95"/>
      <c r="AW60" s="94"/>
      <c r="AX60" s="95"/>
      <c r="AY60" s="94"/>
      <c r="AZ60" s="95"/>
      <c r="BA60" s="94"/>
      <c r="BB60" s="95"/>
      <c r="BC60" s="94"/>
      <c r="BD60" s="95"/>
      <c r="BE60" s="94">
        <v>1449900</v>
      </c>
      <c r="BF60" s="96">
        <v>2459667</v>
      </c>
    </row>
    <row r="61" spans="1:58">
      <c r="A61" s="77" t="s">
        <v>141</v>
      </c>
      <c r="B61" s="53" t="s">
        <v>206</v>
      </c>
      <c r="C61" s="53" t="s">
        <v>2008</v>
      </c>
      <c r="D61" s="53" t="s">
        <v>575</v>
      </c>
      <c r="E61" s="53" t="s">
        <v>3192</v>
      </c>
      <c r="F61" s="53" t="s">
        <v>3194</v>
      </c>
      <c r="G61" s="53" t="s">
        <v>3192</v>
      </c>
      <c r="H61" s="53" t="s">
        <v>3785</v>
      </c>
      <c r="I61" s="78">
        <v>3.5</v>
      </c>
      <c r="J61" s="79">
        <v>45153</v>
      </c>
      <c r="K61" s="65"/>
      <c r="L61" s="66"/>
      <c r="M61" s="65"/>
      <c r="N61" s="66"/>
      <c r="O61" s="65"/>
      <c r="P61" s="66"/>
      <c r="Q61" s="65"/>
      <c r="R61" s="66"/>
      <c r="S61" s="65"/>
      <c r="T61" s="66"/>
      <c r="U61" s="65">
        <v>9060</v>
      </c>
      <c r="V61" s="66">
        <v>31710</v>
      </c>
      <c r="W61" s="65"/>
      <c r="X61" s="66"/>
      <c r="Y61" s="65">
        <v>5048</v>
      </c>
      <c r="Z61" s="66">
        <v>17668</v>
      </c>
      <c r="AA61" s="65">
        <v>5508</v>
      </c>
      <c r="AB61" s="66">
        <v>19278</v>
      </c>
      <c r="AC61" s="65">
        <v>12900</v>
      </c>
      <c r="AD61" s="66">
        <v>45150</v>
      </c>
      <c r="AE61" s="65">
        <v>5000</v>
      </c>
      <c r="AF61" s="66">
        <v>17500</v>
      </c>
      <c r="AG61" s="65"/>
      <c r="AH61" s="66"/>
      <c r="AI61" s="65"/>
      <c r="AJ61" s="66"/>
      <c r="AK61" s="65"/>
      <c r="AL61" s="66"/>
      <c r="AM61" s="65"/>
      <c r="AN61" s="66"/>
      <c r="AO61" s="65"/>
      <c r="AP61" s="66"/>
      <c r="AQ61" s="65"/>
      <c r="AR61" s="66"/>
      <c r="AS61" s="65"/>
      <c r="AT61" s="66"/>
      <c r="AU61" s="65"/>
      <c r="AV61" s="66"/>
      <c r="AW61" s="65"/>
      <c r="AX61" s="66"/>
      <c r="AY61" s="65"/>
      <c r="AZ61" s="66"/>
      <c r="BA61" s="65"/>
      <c r="BB61" s="66"/>
      <c r="BC61" s="65"/>
      <c r="BD61" s="66"/>
      <c r="BE61" s="65">
        <v>37516</v>
      </c>
      <c r="BF61" s="67">
        <v>131306</v>
      </c>
    </row>
    <row r="62" spans="1:58">
      <c r="A62" s="77" t="s">
        <v>141</v>
      </c>
      <c r="B62" s="77" t="s">
        <v>206</v>
      </c>
      <c r="C62" s="77" t="s">
        <v>2008</v>
      </c>
      <c r="D62" s="77" t="s">
        <v>575</v>
      </c>
      <c r="E62" s="53" t="s">
        <v>2455</v>
      </c>
      <c r="F62" s="53" t="s">
        <v>2457</v>
      </c>
      <c r="G62" s="53" t="s">
        <v>2455</v>
      </c>
      <c r="H62" s="53" t="s">
        <v>3786</v>
      </c>
      <c r="I62" s="78">
        <v>1.7</v>
      </c>
      <c r="J62" s="79">
        <v>45153</v>
      </c>
      <c r="K62" s="65"/>
      <c r="L62" s="66"/>
      <c r="M62" s="65"/>
      <c r="N62" s="66"/>
      <c r="O62" s="65"/>
      <c r="P62" s="66"/>
      <c r="Q62" s="65"/>
      <c r="R62" s="66"/>
      <c r="S62" s="65"/>
      <c r="T62" s="66"/>
      <c r="U62" s="65"/>
      <c r="V62" s="66"/>
      <c r="W62" s="65"/>
      <c r="X62" s="66"/>
      <c r="Y62" s="65">
        <v>0</v>
      </c>
      <c r="Z62" s="66">
        <v>0</v>
      </c>
      <c r="AA62" s="65">
        <v>0</v>
      </c>
      <c r="AB62" s="66">
        <v>0</v>
      </c>
      <c r="AC62" s="65">
        <v>0</v>
      </c>
      <c r="AD62" s="66">
        <v>0</v>
      </c>
      <c r="AE62" s="65"/>
      <c r="AF62" s="66"/>
      <c r="AG62" s="65"/>
      <c r="AH62" s="66"/>
      <c r="AI62" s="65"/>
      <c r="AJ62" s="66"/>
      <c r="AK62" s="65"/>
      <c r="AL62" s="66"/>
      <c r="AM62" s="65"/>
      <c r="AN62" s="66"/>
      <c r="AO62" s="65"/>
      <c r="AP62" s="66"/>
      <c r="AQ62" s="65"/>
      <c r="AR62" s="66"/>
      <c r="AS62" s="65"/>
      <c r="AT62" s="66"/>
      <c r="AU62" s="65"/>
      <c r="AV62" s="66"/>
      <c r="AW62" s="65"/>
      <c r="AX62" s="66"/>
      <c r="AY62" s="65"/>
      <c r="AZ62" s="66"/>
      <c r="BA62" s="65"/>
      <c r="BB62" s="66"/>
      <c r="BC62" s="65"/>
      <c r="BD62" s="66"/>
      <c r="BE62" s="65">
        <v>0</v>
      </c>
      <c r="BF62" s="67">
        <v>0</v>
      </c>
    </row>
    <row r="63" spans="1:58">
      <c r="A63" s="77" t="s">
        <v>141</v>
      </c>
      <c r="B63" s="77" t="s">
        <v>206</v>
      </c>
      <c r="C63" s="77" t="s">
        <v>2008</v>
      </c>
      <c r="D63" s="77" t="s">
        <v>575</v>
      </c>
      <c r="E63" s="77" t="s">
        <v>2455</v>
      </c>
      <c r="F63" s="77" t="s">
        <v>2457</v>
      </c>
      <c r="G63" s="77" t="s">
        <v>2455</v>
      </c>
      <c r="H63" s="53" t="s">
        <v>3787</v>
      </c>
      <c r="I63" s="78">
        <v>1.7</v>
      </c>
      <c r="J63" s="79">
        <v>45153</v>
      </c>
      <c r="K63" s="65"/>
      <c r="L63" s="66"/>
      <c r="M63" s="65"/>
      <c r="N63" s="66"/>
      <c r="O63" s="65"/>
      <c r="P63" s="66"/>
      <c r="Q63" s="65"/>
      <c r="R63" s="66"/>
      <c r="S63" s="65"/>
      <c r="T63" s="66"/>
      <c r="U63" s="65"/>
      <c r="V63" s="66"/>
      <c r="W63" s="65"/>
      <c r="X63" s="66"/>
      <c r="Y63" s="65"/>
      <c r="Z63" s="66"/>
      <c r="AA63" s="65">
        <v>0</v>
      </c>
      <c r="AB63" s="66">
        <v>0</v>
      </c>
      <c r="AC63" s="65"/>
      <c r="AD63" s="66"/>
      <c r="AE63" s="65"/>
      <c r="AF63" s="66"/>
      <c r="AG63" s="65"/>
      <c r="AH63" s="66"/>
      <c r="AI63" s="65"/>
      <c r="AJ63" s="66"/>
      <c r="AK63" s="65"/>
      <c r="AL63" s="66"/>
      <c r="AM63" s="65"/>
      <c r="AN63" s="66"/>
      <c r="AO63" s="65"/>
      <c r="AP63" s="66"/>
      <c r="AQ63" s="65"/>
      <c r="AR63" s="66"/>
      <c r="AS63" s="65"/>
      <c r="AT63" s="66"/>
      <c r="AU63" s="65"/>
      <c r="AV63" s="66"/>
      <c r="AW63" s="65"/>
      <c r="AX63" s="66"/>
      <c r="AY63" s="65"/>
      <c r="AZ63" s="66"/>
      <c r="BA63" s="65"/>
      <c r="BB63" s="66"/>
      <c r="BC63" s="65"/>
      <c r="BD63" s="66"/>
      <c r="BE63" s="65">
        <v>0</v>
      </c>
      <c r="BF63" s="67">
        <v>0</v>
      </c>
    </row>
    <row r="64" spans="1:58">
      <c r="A64" s="77" t="s">
        <v>141</v>
      </c>
      <c r="B64" s="77" t="s">
        <v>206</v>
      </c>
      <c r="C64" s="77" t="s">
        <v>2008</v>
      </c>
      <c r="D64" s="77" t="s">
        <v>575</v>
      </c>
      <c r="E64" s="53" t="s">
        <v>577</v>
      </c>
      <c r="F64" s="53" t="s">
        <v>2333</v>
      </c>
      <c r="G64" s="53" t="s">
        <v>577</v>
      </c>
      <c r="H64" s="53" t="s">
        <v>3788</v>
      </c>
      <c r="I64" s="78">
        <v>2.4</v>
      </c>
      <c r="J64" s="79">
        <v>45092</v>
      </c>
      <c r="K64" s="65"/>
      <c r="L64" s="66"/>
      <c r="M64" s="65"/>
      <c r="N64" s="66"/>
      <c r="O64" s="65">
        <v>31416</v>
      </c>
      <c r="P64" s="66">
        <v>75398</v>
      </c>
      <c r="Q64" s="65"/>
      <c r="R64" s="66"/>
      <c r="S64" s="65">
        <v>1</v>
      </c>
      <c r="T64" s="66">
        <v>2</v>
      </c>
      <c r="U64" s="65">
        <v>6721</v>
      </c>
      <c r="V64" s="66">
        <v>16130</v>
      </c>
      <c r="W64" s="65">
        <v>19776</v>
      </c>
      <c r="X64" s="66">
        <v>47463</v>
      </c>
      <c r="Y64" s="65">
        <v>14860</v>
      </c>
      <c r="Z64" s="66">
        <v>35664</v>
      </c>
      <c r="AA64" s="65">
        <v>24500</v>
      </c>
      <c r="AB64" s="66">
        <v>58800</v>
      </c>
      <c r="AC64" s="65">
        <v>4300</v>
      </c>
      <c r="AD64" s="66">
        <v>10320</v>
      </c>
      <c r="AE64" s="65"/>
      <c r="AF64" s="66"/>
      <c r="AG64" s="65"/>
      <c r="AH64" s="66"/>
      <c r="AI64" s="65"/>
      <c r="AJ64" s="66"/>
      <c r="AK64" s="65"/>
      <c r="AL64" s="66"/>
      <c r="AM64" s="65"/>
      <c r="AN64" s="66"/>
      <c r="AO64" s="65"/>
      <c r="AP64" s="66"/>
      <c r="AQ64" s="65"/>
      <c r="AR64" s="66"/>
      <c r="AS64" s="65"/>
      <c r="AT64" s="66"/>
      <c r="AU64" s="65"/>
      <c r="AV64" s="66"/>
      <c r="AW64" s="65"/>
      <c r="AX64" s="66"/>
      <c r="AY64" s="65"/>
      <c r="AZ64" s="66"/>
      <c r="BA64" s="65"/>
      <c r="BB64" s="66"/>
      <c r="BC64" s="65"/>
      <c r="BD64" s="66"/>
      <c r="BE64" s="65">
        <v>101574</v>
      </c>
      <c r="BF64" s="67">
        <v>243777</v>
      </c>
    </row>
    <row r="65" spans="1:58">
      <c r="A65" s="77" t="s">
        <v>141</v>
      </c>
      <c r="B65" s="77" t="s">
        <v>206</v>
      </c>
      <c r="C65" s="77" t="s">
        <v>2008</v>
      </c>
      <c r="D65" s="77" t="s">
        <v>575</v>
      </c>
      <c r="E65" s="77" t="s">
        <v>577</v>
      </c>
      <c r="F65" s="77" t="s">
        <v>2333</v>
      </c>
      <c r="G65" s="77" t="s">
        <v>577</v>
      </c>
      <c r="H65" s="53" t="s">
        <v>3789</v>
      </c>
      <c r="I65" s="78">
        <v>2.4</v>
      </c>
      <c r="J65" s="79">
        <v>45092</v>
      </c>
      <c r="K65" s="65"/>
      <c r="L65" s="66"/>
      <c r="M65" s="65"/>
      <c r="N65" s="66"/>
      <c r="O65" s="65">
        <v>6912</v>
      </c>
      <c r="P65" s="66">
        <v>16589</v>
      </c>
      <c r="Q65" s="65"/>
      <c r="R65" s="66"/>
      <c r="S65" s="65">
        <v>1</v>
      </c>
      <c r="T65" s="66">
        <v>2</v>
      </c>
      <c r="U65" s="65">
        <v>1</v>
      </c>
      <c r="V65" s="66">
        <v>2</v>
      </c>
      <c r="W65" s="65"/>
      <c r="X65" s="66"/>
      <c r="Y65" s="65">
        <v>5792</v>
      </c>
      <c r="Z65" s="66">
        <v>13901</v>
      </c>
      <c r="AA65" s="65">
        <v>4050</v>
      </c>
      <c r="AB65" s="66">
        <v>9720</v>
      </c>
      <c r="AC65" s="65">
        <v>300</v>
      </c>
      <c r="AD65" s="66">
        <v>720</v>
      </c>
      <c r="AE65" s="65"/>
      <c r="AF65" s="66"/>
      <c r="AG65" s="65"/>
      <c r="AH65" s="66"/>
      <c r="AI65" s="65"/>
      <c r="AJ65" s="66"/>
      <c r="AK65" s="65"/>
      <c r="AL65" s="66"/>
      <c r="AM65" s="65"/>
      <c r="AN65" s="66"/>
      <c r="AO65" s="65"/>
      <c r="AP65" s="66"/>
      <c r="AQ65" s="65"/>
      <c r="AR65" s="66"/>
      <c r="AS65" s="65"/>
      <c r="AT65" s="66"/>
      <c r="AU65" s="65"/>
      <c r="AV65" s="66"/>
      <c r="AW65" s="65"/>
      <c r="AX65" s="66"/>
      <c r="AY65" s="65"/>
      <c r="AZ65" s="66"/>
      <c r="BA65" s="65"/>
      <c r="BB65" s="66"/>
      <c r="BC65" s="65"/>
      <c r="BD65" s="66"/>
      <c r="BE65" s="65">
        <v>17056</v>
      </c>
      <c r="BF65" s="67">
        <v>40934</v>
      </c>
    </row>
    <row r="66" spans="1:58">
      <c r="A66" s="77" t="s">
        <v>141</v>
      </c>
      <c r="B66" s="77" t="s">
        <v>206</v>
      </c>
      <c r="C66" s="77" t="s">
        <v>2008</v>
      </c>
      <c r="D66" s="82" t="s">
        <v>3724</v>
      </c>
      <c r="E66" s="83"/>
      <c r="F66" s="83"/>
      <c r="G66" s="83"/>
      <c r="H66" s="83"/>
      <c r="I66" s="83"/>
      <c r="J66" s="83"/>
      <c r="K66" s="84"/>
      <c r="L66" s="85"/>
      <c r="M66" s="84"/>
      <c r="N66" s="85"/>
      <c r="O66" s="84">
        <v>38328</v>
      </c>
      <c r="P66" s="85">
        <v>91987</v>
      </c>
      <c r="Q66" s="84"/>
      <c r="R66" s="85"/>
      <c r="S66" s="84">
        <v>2</v>
      </c>
      <c r="T66" s="85">
        <v>4</v>
      </c>
      <c r="U66" s="84">
        <v>15782</v>
      </c>
      <c r="V66" s="85">
        <v>47842</v>
      </c>
      <c r="W66" s="84">
        <v>19776</v>
      </c>
      <c r="X66" s="85">
        <v>47463</v>
      </c>
      <c r="Y66" s="84">
        <v>25700</v>
      </c>
      <c r="Z66" s="85">
        <v>67233</v>
      </c>
      <c r="AA66" s="84">
        <v>34058</v>
      </c>
      <c r="AB66" s="85">
        <v>87798</v>
      </c>
      <c r="AC66" s="84">
        <v>17500</v>
      </c>
      <c r="AD66" s="85">
        <v>56190</v>
      </c>
      <c r="AE66" s="84">
        <v>5000</v>
      </c>
      <c r="AF66" s="85">
        <v>17500</v>
      </c>
      <c r="AG66" s="84"/>
      <c r="AH66" s="85"/>
      <c r="AI66" s="84"/>
      <c r="AJ66" s="85"/>
      <c r="AK66" s="84"/>
      <c r="AL66" s="85"/>
      <c r="AM66" s="84"/>
      <c r="AN66" s="85"/>
      <c r="AO66" s="84"/>
      <c r="AP66" s="85"/>
      <c r="AQ66" s="84"/>
      <c r="AR66" s="85"/>
      <c r="AS66" s="84"/>
      <c r="AT66" s="85"/>
      <c r="AU66" s="84"/>
      <c r="AV66" s="85"/>
      <c r="AW66" s="84"/>
      <c r="AX66" s="85"/>
      <c r="AY66" s="84"/>
      <c r="AZ66" s="85"/>
      <c r="BA66" s="84"/>
      <c r="BB66" s="85"/>
      <c r="BC66" s="84"/>
      <c r="BD66" s="85"/>
      <c r="BE66" s="84">
        <v>156146</v>
      </c>
      <c r="BF66" s="86">
        <v>416017</v>
      </c>
    </row>
    <row r="67" spans="1:58">
      <c r="A67" s="77" t="s">
        <v>141</v>
      </c>
      <c r="B67" s="77" t="s">
        <v>206</v>
      </c>
      <c r="C67" s="77" t="s">
        <v>2008</v>
      </c>
      <c r="D67" s="53" t="s">
        <v>152</v>
      </c>
      <c r="E67" s="53" t="s">
        <v>3233</v>
      </c>
      <c r="F67" s="53" t="s">
        <v>3235</v>
      </c>
      <c r="G67" s="53" t="s">
        <v>3233</v>
      </c>
      <c r="H67" s="53" t="s">
        <v>3790</v>
      </c>
      <c r="I67" s="78">
        <v>5</v>
      </c>
      <c r="J67" s="79">
        <v>45122</v>
      </c>
      <c r="K67" s="65"/>
      <c r="L67" s="66"/>
      <c r="M67" s="65"/>
      <c r="N67" s="66"/>
      <c r="O67" s="65"/>
      <c r="P67" s="66"/>
      <c r="Q67" s="65"/>
      <c r="R67" s="66"/>
      <c r="S67" s="65">
        <v>5028</v>
      </c>
      <c r="T67" s="66">
        <v>25140</v>
      </c>
      <c r="U67" s="65"/>
      <c r="V67" s="66"/>
      <c r="W67" s="65"/>
      <c r="X67" s="66"/>
      <c r="Y67" s="65">
        <v>1524</v>
      </c>
      <c r="Z67" s="66">
        <v>7620</v>
      </c>
      <c r="AA67" s="65">
        <v>1720</v>
      </c>
      <c r="AB67" s="66">
        <v>8600</v>
      </c>
      <c r="AC67" s="65">
        <v>7700</v>
      </c>
      <c r="AD67" s="66">
        <v>38500</v>
      </c>
      <c r="AE67" s="65">
        <v>5200</v>
      </c>
      <c r="AF67" s="66">
        <v>26000</v>
      </c>
      <c r="AG67" s="65"/>
      <c r="AH67" s="66"/>
      <c r="AI67" s="65"/>
      <c r="AJ67" s="66"/>
      <c r="AK67" s="65"/>
      <c r="AL67" s="66"/>
      <c r="AM67" s="65"/>
      <c r="AN67" s="66"/>
      <c r="AO67" s="65"/>
      <c r="AP67" s="66"/>
      <c r="AQ67" s="65"/>
      <c r="AR67" s="66"/>
      <c r="AS67" s="65"/>
      <c r="AT67" s="66"/>
      <c r="AU67" s="65"/>
      <c r="AV67" s="66"/>
      <c r="AW67" s="65"/>
      <c r="AX67" s="66"/>
      <c r="AY67" s="65"/>
      <c r="AZ67" s="66"/>
      <c r="BA67" s="65"/>
      <c r="BB67" s="66"/>
      <c r="BC67" s="65"/>
      <c r="BD67" s="66"/>
      <c r="BE67" s="65">
        <v>21172</v>
      </c>
      <c r="BF67" s="67">
        <v>105860</v>
      </c>
    </row>
    <row r="68" spans="1:58">
      <c r="A68" s="77" t="s">
        <v>141</v>
      </c>
      <c r="B68" s="77" t="s">
        <v>206</v>
      </c>
      <c r="C68" s="77" t="s">
        <v>2008</v>
      </c>
      <c r="D68" s="77" t="s">
        <v>152</v>
      </c>
      <c r="E68" s="53" t="s">
        <v>2395</v>
      </c>
      <c r="F68" s="53" t="s">
        <v>2422</v>
      </c>
      <c r="G68" s="53" t="s">
        <v>2423</v>
      </c>
      <c r="H68" s="53" t="s">
        <v>3791</v>
      </c>
      <c r="I68" s="78">
        <v>4.3</v>
      </c>
      <c r="J68" s="79">
        <v>45092</v>
      </c>
      <c r="K68" s="65"/>
      <c r="L68" s="66"/>
      <c r="M68" s="65"/>
      <c r="N68" s="66"/>
      <c r="O68" s="65">
        <v>27952</v>
      </c>
      <c r="P68" s="66">
        <v>120194</v>
      </c>
      <c r="Q68" s="65">
        <v>2016</v>
      </c>
      <c r="R68" s="66">
        <v>8669</v>
      </c>
      <c r="S68" s="65">
        <v>1520</v>
      </c>
      <c r="T68" s="66">
        <v>6536</v>
      </c>
      <c r="U68" s="65"/>
      <c r="V68" s="66"/>
      <c r="W68" s="65">
        <v>2496</v>
      </c>
      <c r="X68" s="66">
        <v>10733</v>
      </c>
      <c r="Y68" s="65">
        <v>2000</v>
      </c>
      <c r="Z68" s="66">
        <v>8600</v>
      </c>
      <c r="AA68" s="65">
        <v>1000</v>
      </c>
      <c r="AB68" s="66">
        <v>4300</v>
      </c>
      <c r="AC68" s="65">
        <v>1000</v>
      </c>
      <c r="AD68" s="66">
        <v>4300</v>
      </c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  <c r="AU68" s="65"/>
      <c r="AV68" s="66"/>
      <c r="AW68" s="65"/>
      <c r="AX68" s="66"/>
      <c r="AY68" s="65"/>
      <c r="AZ68" s="66"/>
      <c r="BA68" s="65"/>
      <c r="BB68" s="66"/>
      <c r="BC68" s="65"/>
      <c r="BD68" s="66"/>
      <c r="BE68" s="65">
        <v>37984</v>
      </c>
      <c r="BF68" s="67">
        <v>163332</v>
      </c>
    </row>
    <row r="69" spans="1:58">
      <c r="A69" s="77" t="s">
        <v>141</v>
      </c>
      <c r="B69" s="77" t="s">
        <v>206</v>
      </c>
      <c r="C69" s="77" t="s">
        <v>2008</v>
      </c>
      <c r="D69" s="77" t="s">
        <v>152</v>
      </c>
      <c r="E69" s="77" t="s">
        <v>2395</v>
      </c>
      <c r="F69" s="53" t="s">
        <v>2397</v>
      </c>
      <c r="G69" s="53" t="s">
        <v>2398</v>
      </c>
      <c r="H69" s="53" t="s">
        <v>3792</v>
      </c>
      <c r="I69" s="78">
        <v>4.3</v>
      </c>
      <c r="J69" s="79">
        <v>45092</v>
      </c>
      <c r="K69" s="65"/>
      <c r="L69" s="66"/>
      <c r="M69" s="65"/>
      <c r="N69" s="66"/>
      <c r="O69" s="65">
        <v>29672</v>
      </c>
      <c r="P69" s="66">
        <v>127589</v>
      </c>
      <c r="Q69" s="65">
        <v>3320</v>
      </c>
      <c r="R69" s="66">
        <v>14276</v>
      </c>
      <c r="S69" s="65"/>
      <c r="T69" s="66"/>
      <c r="U69" s="65"/>
      <c r="V69" s="66"/>
      <c r="W69" s="65">
        <v>2496</v>
      </c>
      <c r="X69" s="66">
        <v>10733</v>
      </c>
      <c r="Y69" s="65">
        <v>2150</v>
      </c>
      <c r="Z69" s="66">
        <v>9245</v>
      </c>
      <c r="AA69" s="65"/>
      <c r="AB69" s="66"/>
      <c r="AC69" s="65">
        <v>1020</v>
      </c>
      <c r="AD69" s="66">
        <v>4386</v>
      </c>
      <c r="AE69" s="65"/>
      <c r="AF69" s="66"/>
      <c r="AG69" s="65"/>
      <c r="AH69" s="66"/>
      <c r="AI69" s="65"/>
      <c r="AJ69" s="66"/>
      <c r="AK69" s="65"/>
      <c r="AL69" s="66"/>
      <c r="AM69" s="65"/>
      <c r="AN69" s="66"/>
      <c r="AO69" s="65"/>
      <c r="AP69" s="66"/>
      <c r="AQ69" s="65"/>
      <c r="AR69" s="66"/>
      <c r="AS69" s="65"/>
      <c r="AT69" s="66"/>
      <c r="AU69" s="65"/>
      <c r="AV69" s="66"/>
      <c r="AW69" s="65"/>
      <c r="AX69" s="66"/>
      <c r="AY69" s="65"/>
      <c r="AZ69" s="66"/>
      <c r="BA69" s="65"/>
      <c r="BB69" s="66"/>
      <c r="BC69" s="65"/>
      <c r="BD69" s="66"/>
      <c r="BE69" s="65">
        <v>38658</v>
      </c>
      <c r="BF69" s="67">
        <v>166229</v>
      </c>
    </row>
    <row r="70" spans="1:58">
      <c r="A70" s="77" t="s">
        <v>141</v>
      </c>
      <c r="B70" s="77" t="s">
        <v>206</v>
      </c>
      <c r="C70" s="77" t="s">
        <v>2008</v>
      </c>
      <c r="D70" s="77" t="s">
        <v>152</v>
      </c>
      <c r="E70" s="53" t="s">
        <v>2974</v>
      </c>
      <c r="F70" s="53" t="s">
        <v>2976</v>
      </c>
      <c r="G70" s="53" t="s">
        <v>2974</v>
      </c>
      <c r="H70" s="53" t="s">
        <v>3793</v>
      </c>
      <c r="I70" s="78">
        <v>1.8</v>
      </c>
      <c r="J70" s="79">
        <v>45122</v>
      </c>
      <c r="K70" s="65"/>
      <c r="L70" s="66"/>
      <c r="M70" s="65"/>
      <c r="N70" s="66"/>
      <c r="O70" s="65"/>
      <c r="P70" s="66"/>
      <c r="Q70" s="65"/>
      <c r="R70" s="66"/>
      <c r="S70" s="65">
        <v>12774</v>
      </c>
      <c r="T70" s="66">
        <v>22993</v>
      </c>
      <c r="U70" s="65">
        <v>22176</v>
      </c>
      <c r="V70" s="66">
        <v>39917</v>
      </c>
      <c r="W70" s="65">
        <v>12204</v>
      </c>
      <c r="X70" s="66">
        <v>21967</v>
      </c>
      <c r="Y70" s="65">
        <v>50336</v>
      </c>
      <c r="Z70" s="66">
        <v>90605</v>
      </c>
      <c r="AA70" s="65">
        <v>105312</v>
      </c>
      <c r="AB70" s="66">
        <v>189562</v>
      </c>
      <c r="AC70" s="65">
        <v>27900</v>
      </c>
      <c r="AD70" s="66">
        <v>50220</v>
      </c>
      <c r="AE70" s="65">
        <v>4300</v>
      </c>
      <c r="AF70" s="66">
        <v>7740</v>
      </c>
      <c r="AG70" s="65"/>
      <c r="AH70" s="66"/>
      <c r="AI70" s="65">
        <v>8000</v>
      </c>
      <c r="AJ70" s="66">
        <v>14400</v>
      </c>
      <c r="AK70" s="65">
        <v>9000</v>
      </c>
      <c r="AL70" s="66">
        <v>16200</v>
      </c>
      <c r="AM70" s="65">
        <v>14000</v>
      </c>
      <c r="AN70" s="66">
        <v>25200</v>
      </c>
      <c r="AO70" s="65">
        <v>8000</v>
      </c>
      <c r="AP70" s="66">
        <v>14400</v>
      </c>
      <c r="AQ70" s="65"/>
      <c r="AR70" s="66"/>
      <c r="AS70" s="65"/>
      <c r="AT70" s="66"/>
      <c r="AU70" s="65"/>
      <c r="AV70" s="66"/>
      <c r="AW70" s="65"/>
      <c r="AX70" s="66"/>
      <c r="AY70" s="65"/>
      <c r="AZ70" s="66"/>
      <c r="BA70" s="65"/>
      <c r="BB70" s="66"/>
      <c r="BC70" s="65"/>
      <c r="BD70" s="66"/>
      <c r="BE70" s="65">
        <v>274002</v>
      </c>
      <c r="BF70" s="67">
        <v>493204</v>
      </c>
    </row>
    <row r="71" spans="1:58">
      <c r="A71" s="77" t="s">
        <v>141</v>
      </c>
      <c r="B71" s="77" t="s">
        <v>206</v>
      </c>
      <c r="C71" s="77" t="s">
        <v>2008</v>
      </c>
      <c r="D71" s="77" t="s">
        <v>152</v>
      </c>
      <c r="E71" s="77" t="s">
        <v>2974</v>
      </c>
      <c r="F71" s="77" t="s">
        <v>2976</v>
      </c>
      <c r="G71" s="77" t="s">
        <v>2974</v>
      </c>
      <c r="H71" s="53" t="s">
        <v>3794</v>
      </c>
      <c r="I71" s="78">
        <v>1.8</v>
      </c>
      <c r="J71" s="79">
        <v>45122</v>
      </c>
      <c r="K71" s="65"/>
      <c r="L71" s="66"/>
      <c r="M71" s="65"/>
      <c r="N71" s="66"/>
      <c r="O71" s="65"/>
      <c r="P71" s="66"/>
      <c r="Q71" s="65"/>
      <c r="R71" s="66"/>
      <c r="S71" s="65">
        <v>6678</v>
      </c>
      <c r="T71" s="66">
        <v>12020</v>
      </c>
      <c r="U71" s="65">
        <v>10626</v>
      </c>
      <c r="V71" s="66">
        <v>19127</v>
      </c>
      <c r="W71" s="65">
        <v>4824</v>
      </c>
      <c r="X71" s="66">
        <v>8683</v>
      </c>
      <c r="Y71" s="65">
        <v>3012</v>
      </c>
      <c r="Z71" s="66">
        <v>5422</v>
      </c>
      <c r="AA71" s="65">
        <v>8600</v>
      </c>
      <c r="AB71" s="66">
        <v>15480</v>
      </c>
      <c r="AC71" s="65">
        <v>9210</v>
      </c>
      <c r="AD71" s="66">
        <v>16578</v>
      </c>
      <c r="AE71" s="65">
        <v>1000</v>
      </c>
      <c r="AF71" s="66">
        <v>1800</v>
      </c>
      <c r="AG71" s="65"/>
      <c r="AH71" s="66"/>
      <c r="AI71" s="65">
        <v>5000</v>
      </c>
      <c r="AJ71" s="66">
        <v>9000</v>
      </c>
      <c r="AK71" s="65">
        <v>5000</v>
      </c>
      <c r="AL71" s="66">
        <v>9000</v>
      </c>
      <c r="AM71" s="65"/>
      <c r="AN71" s="66"/>
      <c r="AO71" s="65"/>
      <c r="AP71" s="66"/>
      <c r="AQ71" s="65"/>
      <c r="AR71" s="66"/>
      <c r="AS71" s="65"/>
      <c r="AT71" s="66"/>
      <c r="AU71" s="65"/>
      <c r="AV71" s="66"/>
      <c r="AW71" s="65"/>
      <c r="AX71" s="66"/>
      <c r="AY71" s="65"/>
      <c r="AZ71" s="66"/>
      <c r="BA71" s="65"/>
      <c r="BB71" s="66"/>
      <c r="BC71" s="65"/>
      <c r="BD71" s="66"/>
      <c r="BE71" s="65">
        <v>53950</v>
      </c>
      <c r="BF71" s="67">
        <v>97110</v>
      </c>
    </row>
    <row r="72" spans="1:58">
      <c r="A72" s="77" t="s">
        <v>141</v>
      </c>
      <c r="B72" s="77" t="s">
        <v>206</v>
      </c>
      <c r="C72" s="77" t="s">
        <v>2008</v>
      </c>
      <c r="D72" s="77" t="s">
        <v>152</v>
      </c>
      <c r="E72" s="53" t="s">
        <v>3039</v>
      </c>
      <c r="F72" s="53" t="s">
        <v>3041</v>
      </c>
      <c r="G72" s="53" t="s">
        <v>3039</v>
      </c>
      <c r="H72" s="53" t="s">
        <v>3795</v>
      </c>
      <c r="I72" s="78">
        <v>1.9</v>
      </c>
      <c r="J72" s="79">
        <v>45122</v>
      </c>
      <c r="K72" s="65"/>
      <c r="L72" s="66"/>
      <c r="M72" s="65"/>
      <c r="N72" s="66"/>
      <c r="O72" s="65"/>
      <c r="P72" s="66"/>
      <c r="Q72" s="65"/>
      <c r="R72" s="66"/>
      <c r="S72" s="65">
        <v>30072</v>
      </c>
      <c r="T72" s="66">
        <v>57137</v>
      </c>
      <c r="U72" s="65">
        <v>3996</v>
      </c>
      <c r="V72" s="66">
        <v>7592</v>
      </c>
      <c r="W72" s="65">
        <v>0</v>
      </c>
      <c r="X72" s="66">
        <v>0</v>
      </c>
      <c r="Y72" s="65">
        <v>18000</v>
      </c>
      <c r="Z72" s="66">
        <v>34200</v>
      </c>
      <c r="AA72" s="65">
        <v>42622</v>
      </c>
      <c r="AB72" s="66">
        <v>80982</v>
      </c>
      <c r="AC72" s="65">
        <v>63900</v>
      </c>
      <c r="AD72" s="66">
        <v>121410</v>
      </c>
      <c r="AE72" s="65"/>
      <c r="AF72" s="66"/>
      <c r="AG72" s="65"/>
      <c r="AH72" s="66"/>
      <c r="AI72" s="65">
        <v>7000</v>
      </c>
      <c r="AJ72" s="66">
        <v>13300</v>
      </c>
      <c r="AK72" s="65">
        <v>7700</v>
      </c>
      <c r="AL72" s="66">
        <v>14630</v>
      </c>
      <c r="AM72" s="65"/>
      <c r="AN72" s="66"/>
      <c r="AO72" s="65"/>
      <c r="AP72" s="66"/>
      <c r="AQ72" s="65"/>
      <c r="AR72" s="66"/>
      <c r="AS72" s="65"/>
      <c r="AT72" s="66"/>
      <c r="AU72" s="65"/>
      <c r="AV72" s="66"/>
      <c r="AW72" s="65"/>
      <c r="AX72" s="66"/>
      <c r="AY72" s="65"/>
      <c r="AZ72" s="66"/>
      <c r="BA72" s="65"/>
      <c r="BB72" s="66"/>
      <c r="BC72" s="65"/>
      <c r="BD72" s="66"/>
      <c r="BE72" s="65">
        <v>173290</v>
      </c>
      <c r="BF72" s="67">
        <v>329251</v>
      </c>
    </row>
    <row r="73" spans="1:58">
      <c r="A73" s="77" t="s">
        <v>141</v>
      </c>
      <c r="B73" s="77" t="s">
        <v>206</v>
      </c>
      <c r="C73" s="77" t="s">
        <v>2008</v>
      </c>
      <c r="D73" s="77" t="s">
        <v>152</v>
      </c>
      <c r="E73" s="53" t="s">
        <v>217</v>
      </c>
      <c r="F73" s="53" t="s">
        <v>2115</v>
      </c>
      <c r="G73" s="53" t="s">
        <v>217</v>
      </c>
      <c r="H73" s="53" t="s">
        <v>3796</v>
      </c>
      <c r="I73" s="78">
        <v>5.3</v>
      </c>
      <c r="J73" s="79">
        <v>45092</v>
      </c>
      <c r="K73" s="65"/>
      <c r="L73" s="66"/>
      <c r="M73" s="65">
        <v>7032</v>
      </c>
      <c r="N73" s="66">
        <v>37269</v>
      </c>
      <c r="O73" s="65">
        <v>4664</v>
      </c>
      <c r="P73" s="66">
        <v>24719</v>
      </c>
      <c r="Q73" s="65">
        <v>1524</v>
      </c>
      <c r="R73" s="66">
        <v>8077</v>
      </c>
      <c r="S73" s="65">
        <v>6422</v>
      </c>
      <c r="T73" s="66">
        <v>34036</v>
      </c>
      <c r="U73" s="65">
        <v>1805</v>
      </c>
      <c r="V73" s="66">
        <v>9567</v>
      </c>
      <c r="W73" s="65">
        <v>12780</v>
      </c>
      <c r="X73" s="66">
        <v>67735</v>
      </c>
      <c r="Y73" s="65">
        <v>9490</v>
      </c>
      <c r="Z73" s="66">
        <v>50297</v>
      </c>
      <c r="AA73" s="65">
        <v>4800</v>
      </c>
      <c r="AB73" s="66">
        <v>25440</v>
      </c>
      <c r="AC73" s="65">
        <v>0</v>
      </c>
      <c r="AD73" s="66">
        <v>0</v>
      </c>
      <c r="AE73" s="65"/>
      <c r="AF73" s="66"/>
      <c r="AG73" s="65"/>
      <c r="AH73" s="66"/>
      <c r="AI73" s="65"/>
      <c r="AJ73" s="66"/>
      <c r="AK73" s="65"/>
      <c r="AL73" s="66"/>
      <c r="AM73" s="65"/>
      <c r="AN73" s="66"/>
      <c r="AO73" s="65"/>
      <c r="AP73" s="66"/>
      <c r="AQ73" s="65"/>
      <c r="AR73" s="66"/>
      <c r="AS73" s="65"/>
      <c r="AT73" s="66"/>
      <c r="AU73" s="65"/>
      <c r="AV73" s="66"/>
      <c r="AW73" s="65"/>
      <c r="AX73" s="66"/>
      <c r="AY73" s="65"/>
      <c r="AZ73" s="66"/>
      <c r="BA73" s="65"/>
      <c r="BB73" s="66"/>
      <c r="BC73" s="65"/>
      <c r="BD73" s="66"/>
      <c r="BE73" s="65">
        <v>48517</v>
      </c>
      <c r="BF73" s="67">
        <v>257140</v>
      </c>
    </row>
    <row r="74" spans="1:58">
      <c r="A74" s="77" t="s">
        <v>141</v>
      </c>
      <c r="B74" s="77" t="s">
        <v>206</v>
      </c>
      <c r="C74" s="77" t="s">
        <v>2008</v>
      </c>
      <c r="D74" s="77" t="s">
        <v>152</v>
      </c>
      <c r="E74" s="77" t="s">
        <v>217</v>
      </c>
      <c r="F74" s="77" t="s">
        <v>2115</v>
      </c>
      <c r="G74" s="77" t="s">
        <v>217</v>
      </c>
      <c r="H74" s="53" t="s">
        <v>3797</v>
      </c>
      <c r="I74" s="78">
        <v>5.3</v>
      </c>
      <c r="J74" s="79">
        <v>45092</v>
      </c>
      <c r="K74" s="65"/>
      <c r="L74" s="66"/>
      <c r="M74" s="65">
        <v>2432</v>
      </c>
      <c r="N74" s="66">
        <v>12890</v>
      </c>
      <c r="O74" s="65">
        <v>2000</v>
      </c>
      <c r="P74" s="66">
        <v>10600</v>
      </c>
      <c r="Q74" s="65">
        <v>1592</v>
      </c>
      <c r="R74" s="66">
        <v>8437</v>
      </c>
      <c r="S74" s="65">
        <v>1</v>
      </c>
      <c r="T74" s="66">
        <v>5</v>
      </c>
      <c r="U74" s="65">
        <v>0</v>
      </c>
      <c r="V74" s="66">
        <v>0</v>
      </c>
      <c r="W74" s="65"/>
      <c r="X74" s="66"/>
      <c r="Y74" s="65">
        <v>4000</v>
      </c>
      <c r="Z74" s="66">
        <v>21200</v>
      </c>
      <c r="AA74" s="65">
        <v>1</v>
      </c>
      <c r="AB74" s="66">
        <v>5</v>
      </c>
      <c r="AC74" s="65">
        <v>0</v>
      </c>
      <c r="AD74" s="66">
        <v>0</v>
      </c>
      <c r="AE74" s="65"/>
      <c r="AF74" s="66"/>
      <c r="AG74" s="65"/>
      <c r="AH74" s="66"/>
      <c r="AI74" s="65"/>
      <c r="AJ74" s="66"/>
      <c r="AK74" s="65"/>
      <c r="AL74" s="66"/>
      <c r="AM74" s="65"/>
      <c r="AN74" s="66"/>
      <c r="AO74" s="65"/>
      <c r="AP74" s="66"/>
      <c r="AQ74" s="65"/>
      <c r="AR74" s="66"/>
      <c r="AS74" s="65"/>
      <c r="AT74" s="66"/>
      <c r="AU74" s="65"/>
      <c r="AV74" s="66"/>
      <c r="AW74" s="65"/>
      <c r="AX74" s="66"/>
      <c r="AY74" s="65"/>
      <c r="AZ74" s="66"/>
      <c r="BA74" s="65"/>
      <c r="BB74" s="66"/>
      <c r="BC74" s="65"/>
      <c r="BD74" s="66"/>
      <c r="BE74" s="65">
        <v>10026</v>
      </c>
      <c r="BF74" s="67">
        <v>53137</v>
      </c>
    </row>
    <row r="75" spans="1:58">
      <c r="A75" s="77" t="s">
        <v>141</v>
      </c>
      <c r="B75" s="77" t="s">
        <v>206</v>
      </c>
      <c r="C75" s="77" t="s">
        <v>2008</v>
      </c>
      <c r="D75" s="77" t="s">
        <v>152</v>
      </c>
      <c r="E75" s="53" t="s">
        <v>2020</v>
      </c>
      <c r="F75" s="53" t="s">
        <v>2022</v>
      </c>
      <c r="G75" s="53" t="s">
        <v>2020</v>
      </c>
      <c r="H75" s="53" t="s">
        <v>3798</v>
      </c>
      <c r="I75" s="78">
        <v>5.8</v>
      </c>
      <c r="J75" s="79">
        <v>45092</v>
      </c>
      <c r="K75" s="65"/>
      <c r="L75" s="66"/>
      <c r="M75" s="65"/>
      <c r="N75" s="66"/>
      <c r="O75" s="65"/>
      <c r="P75" s="66"/>
      <c r="Q75" s="65"/>
      <c r="R75" s="66"/>
      <c r="S75" s="65"/>
      <c r="T75" s="66"/>
      <c r="U75" s="65">
        <v>36548</v>
      </c>
      <c r="V75" s="66">
        <v>211978</v>
      </c>
      <c r="W75" s="65">
        <v>20000</v>
      </c>
      <c r="X75" s="66">
        <v>116000</v>
      </c>
      <c r="Y75" s="65"/>
      <c r="Z75" s="66"/>
      <c r="AA75" s="65"/>
      <c r="AB75" s="66"/>
      <c r="AC75" s="65"/>
      <c r="AD75" s="66"/>
      <c r="AE75" s="65"/>
      <c r="AF75" s="66"/>
      <c r="AG75" s="65"/>
      <c r="AH75" s="66"/>
      <c r="AI75" s="65"/>
      <c r="AJ75" s="66"/>
      <c r="AK75" s="65"/>
      <c r="AL75" s="66"/>
      <c r="AM75" s="65"/>
      <c r="AN75" s="66"/>
      <c r="AO75" s="65"/>
      <c r="AP75" s="66"/>
      <c r="AQ75" s="65"/>
      <c r="AR75" s="66"/>
      <c r="AS75" s="65"/>
      <c r="AT75" s="66"/>
      <c r="AU75" s="65"/>
      <c r="AV75" s="66"/>
      <c r="AW75" s="65"/>
      <c r="AX75" s="66"/>
      <c r="AY75" s="65"/>
      <c r="AZ75" s="66"/>
      <c r="BA75" s="65"/>
      <c r="BB75" s="66"/>
      <c r="BC75" s="65"/>
      <c r="BD75" s="66"/>
      <c r="BE75" s="65">
        <v>56548</v>
      </c>
      <c r="BF75" s="67">
        <v>327978</v>
      </c>
    </row>
    <row r="76" spans="1:58">
      <c r="A76" s="77" t="s">
        <v>141</v>
      </c>
      <c r="B76" s="77" t="s">
        <v>206</v>
      </c>
      <c r="C76" s="77" t="s">
        <v>2008</v>
      </c>
      <c r="D76" s="77" t="s">
        <v>152</v>
      </c>
      <c r="E76" s="53" t="s">
        <v>262</v>
      </c>
      <c r="F76" s="53" t="s">
        <v>2150</v>
      </c>
      <c r="G76" s="53" t="s">
        <v>262</v>
      </c>
      <c r="H76" s="53" t="s">
        <v>3799</v>
      </c>
      <c r="I76" s="78">
        <v>3.6</v>
      </c>
      <c r="J76" s="79">
        <v>45092</v>
      </c>
      <c r="K76" s="65">
        <v>10980</v>
      </c>
      <c r="L76" s="66">
        <v>39528</v>
      </c>
      <c r="M76" s="65">
        <v>12672</v>
      </c>
      <c r="N76" s="66">
        <v>45620</v>
      </c>
      <c r="O76" s="65">
        <v>16968</v>
      </c>
      <c r="P76" s="66">
        <v>61085</v>
      </c>
      <c r="Q76" s="65">
        <v>17868</v>
      </c>
      <c r="R76" s="66">
        <v>64325</v>
      </c>
      <c r="S76" s="65">
        <v>10008</v>
      </c>
      <c r="T76" s="66">
        <v>36029</v>
      </c>
      <c r="U76" s="65">
        <v>1</v>
      </c>
      <c r="V76" s="66">
        <v>4</v>
      </c>
      <c r="W76" s="65">
        <v>32604</v>
      </c>
      <c r="X76" s="66">
        <v>117375</v>
      </c>
      <c r="Y76" s="65">
        <v>19800</v>
      </c>
      <c r="Z76" s="66">
        <v>71280</v>
      </c>
      <c r="AA76" s="65">
        <v>38868</v>
      </c>
      <c r="AB76" s="66">
        <v>139925</v>
      </c>
      <c r="AC76" s="65">
        <v>500</v>
      </c>
      <c r="AD76" s="66">
        <v>1800</v>
      </c>
      <c r="AE76" s="65"/>
      <c r="AF76" s="66"/>
      <c r="AG76" s="65"/>
      <c r="AH76" s="66"/>
      <c r="AI76" s="65"/>
      <c r="AJ76" s="66"/>
      <c r="AK76" s="65"/>
      <c r="AL76" s="66"/>
      <c r="AM76" s="65"/>
      <c r="AN76" s="66"/>
      <c r="AO76" s="65"/>
      <c r="AP76" s="66"/>
      <c r="AQ76" s="65"/>
      <c r="AR76" s="66"/>
      <c r="AS76" s="65"/>
      <c r="AT76" s="66"/>
      <c r="AU76" s="65"/>
      <c r="AV76" s="66"/>
      <c r="AW76" s="65"/>
      <c r="AX76" s="66"/>
      <c r="AY76" s="65"/>
      <c r="AZ76" s="66"/>
      <c r="BA76" s="65"/>
      <c r="BB76" s="66"/>
      <c r="BC76" s="65"/>
      <c r="BD76" s="66"/>
      <c r="BE76" s="65">
        <v>160269</v>
      </c>
      <c r="BF76" s="67">
        <v>576971</v>
      </c>
    </row>
    <row r="77" spans="1:58">
      <c r="A77" s="77" t="s">
        <v>141</v>
      </c>
      <c r="B77" s="77" t="s">
        <v>206</v>
      </c>
      <c r="C77" s="77" t="s">
        <v>2008</v>
      </c>
      <c r="D77" s="77" t="s">
        <v>152</v>
      </c>
      <c r="E77" s="77" t="s">
        <v>262</v>
      </c>
      <c r="F77" s="77" t="s">
        <v>2150</v>
      </c>
      <c r="G77" s="77" t="s">
        <v>262</v>
      </c>
      <c r="H77" s="53" t="s">
        <v>3800</v>
      </c>
      <c r="I77" s="78">
        <v>3.6</v>
      </c>
      <c r="J77" s="79">
        <v>45092</v>
      </c>
      <c r="K77" s="65">
        <v>7440</v>
      </c>
      <c r="L77" s="66">
        <v>26784</v>
      </c>
      <c r="M77" s="65">
        <v>6984</v>
      </c>
      <c r="N77" s="66">
        <v>25142</v>
      </c>
      <c r="O77" s="65"/>
      <c r="P77" s="66"/>
      <c r="Q77" s="65">
        <v>288</v>
      </c>
      <c r="R77" s="66">
        <v>1037</v>
      </c>
      <c r="S77" s="65">
        <v>1</v>
      </c>
      <c r="T77" s="66">
        <v>4</v>
      </c>
      <c r="U77" s="65">
        <v>1297</v>
      </c>
      <c r="V77" s="66">
        <v>4670</v>
      </c>
      <c r="W77" s="65">
        <v>2016</v>
      </c>
      <c r="X77" s="66">
        <v>7258</v>
      </c>
      <c r="Y77" s="65">
        <v>21078</v>
      </c>
      <c r="Z77" s="66">
        <v>75881</v>
      </c>
      <c r="AA77" s="65">
        <v>1800</v>
      </c>
      <c r="AB77" s="66">
        <v>6480</v>
      </c>
      <c r="AC77" s="65">
        <v>11500</v>
      </c>
      <c r="AD77" s="66">
        <v>41400</v>
      </c>
      <c r="AE77" s="65"/>
      <c r="AF77" s="66"/>
      <c r="AG77" s="65"/>
      <c r="AH77" s="66"/>
      <c r="AI77" s="65"/>
      <c r="AJ77" s="66"/>
      <c r="AK77" s="65"/>
      <c r="AL77" s="66"/>
      <c r="AM77" s="65"/>
      <c r="AN77" s="66"/>
      <c r="AO77" s="65"/>
      <c r="AP77" s="66"/>
      <c r="AQ77" s="65"/>
      <c r="AR77" s="66"/>
      <c r="AS77" s="65"/>
      <c r="AT77" s="66"/>
      <c r="AU77" s="65"/>
      <c r="AV77" s="66"/>
      <c r="AW77" s="65"/>
      <c r="AX77" s="66"/>
      <c r="AY77" s="65"/>
      <c r="AZ77" s="66"/>
      <c r="BA77" s="65"/>
      <c r="BB77" s="66"/>
      <c r="BC77" s="65"/>
      <c r="BD77" s="66"/>
      <c r="BE77" s="65">
        <v>52404</v>
      </c>
      <c r="BF77" s="67">
        <v>188656</v>
      </c>
    </row>
    <row r="78" spans="1:58">
      <c r="A78" s="77" t="s">
        <v>141</v>
      </c>
      <c r="B78" s="77" t="s">
        <v>206</v>
      </c>
      <c r="C78" s="77" t="s">
        <v>2008</v>
      </c>
      <c r="D78" s="77" t="s">
        <v>152</v>
      </c>
      <c r="E78" s="53" t="s">
        <v>158</v>
      </c>
      <c r="F78" s="53" t="s">
        <v>2012</v>
      </c>
      <c r="G78" s="53" t="s">
        <v>158</v>
      </c>
      <c r="H78" s="53" t="s">
        <v>3801</v>
      </c>
      <c r="I78" s="78">
        <v>4.5</v>
      </c>
      <c r="J78" s="79">
        <v>45092</v>
      </c>
      <c r="K78" s="65"/>
      <c r="L78" s="66"/>
      <c r="M78" s="65">
        <v>4032</v>
      </c>
      <c r="N78" s="66">
        <v>18144</v>
      </c>
      <c r="O78" s="65">
        <v>1656</v>
      </c>
      <c r="P78" s="66">
        <v>7452</v>
      </c>
      <c r="Q78" s="65">
        <v>23916</v>
      </c>
      <c r="R78" s="66">
        <v>107622</v>
      </c>
      <c r="S78" s="65"/>
      <c r="T78" s="66"/>
      <c r="U78" s="65"/>
      <c r="V78" s="66"/>
      <c r="W78" s="65">
        <v>1992</v>
      </c>
      <c r="X78" s="66">
        <v>8964</v>
      </c>
      <c r="Y78" s="65">
        <v>2740</v>
      </c>
      <c r="Z78" s="66">
        <v>12330</v>
      </c>
      <c r="AA78" s="65">
        <v>0</v>
      </c>
      <c r="AB78" s="66">
        <v>0</v>
      </c>
      <c r="AC78" s="65">
        <v>5000</v>
      </c>
      <c r="AD78" s="66">
        <v>22500</v>
      </c>
      <c r="AE78" s="65"/>
      <c r="AF78" s="66"/>
      <c r="AG78" s="65"/>
      <c r="AH78" s="66"/>
      <c r="AI78" s="65"/>
      <c r="AJ78" s="66"/>
      <c r="AK78" s="65"/>
      <c r="AL78" s="66"/>
      <c r="AM78" s="65"/>
      <c r="AN78" s="66"/>
      <c r="AO78" s="65"/>
      <c r="AP78" s="66"/>
      <c r="AQ78" s="65"/>
      <c r="AR78" s="66"/>
      <c r="AS78" s="65"/>
      <c r="AT78" s="66"/>
      <c r="AU78" s="65"/>
      <c r="AV78" s="66"/>
      <c r="AW78" s="65"/>
      <c r="AX78" s="66"/>
      <c r="AY78" s="65"/>
      <c r="AZ78" s="66"/>
      <c r="BA78" s="65"/>
      <c r="BB78" s="66"/>
      <c r="BC78" s="65"/>
      <c r="BD78" s="66"/>
      <c r="BE78" s="65">
        <v>39336</v>
      </c>
      <c r="BF78" s="67">
        <v>177012</v>
      </c>
    </row>
    <row r="79" spans="1:58">
      <c r="A79" s="77" t="s">
        <v>141</v>
      </c>
      <c r="B79" s="77" t="s">
        <v>206</v>
      </c>
      <c r="C79" s="77" t="s">
        <v>2008</v>
      </c>
      <c r="D79" s="77" t="s">
        <v>152</v>
      </c>
      <c r="E79" s="77" t="s">
        <v>158</v>
      </c>
      <c r="F79" s="77" t="s">
        <v>2012</v>
      </c>
      <c r="G79" s="77" t="s">
        <v>158</v>
      </c>
      <c r="H79" s="53" t="s">
        <v>3802</v>
      </c>
      <c r="I79" s="78">
        <v>4.5</v>
      </c>
      <c r="J79" s="79">
        <v>45092</v>
      </c>
      <c r="K79" s="65"/>
      <c r="L79" s="66"/>
      <c r="M79" s="65"/>
      <c r="N79" s="66"/>
      <c r="O79" s="65">
        <v>2424</v>
      </c>
      <c r="P79" s="66">
        <v>10908</v>
      </c>
      <c r="Q79" s="65">
        <v>1008</v>
      </c>
      <c r="R79" s="66">
        <v>4536</v>
      </c>
      <c r="S79" s="65"/>
      <c r="T79" s="66"/>
      <c r="U79" s="65"/>
      <c r="V79" s="66"/>
      <c r="W79" s="65">
        <v>996</v>
      </c>
      <c r="X79" s="66">
        <v>4482</v>
      </c>
      <c r="Y79" s="65">
        <v>5220</v>
      </c>
      <c r="Z79" s="66">
        <v>23490</v>
      </c>
      <c r="AA79" s="65">
        <v>4000</v>
      </c>
      <c r="AB79" s="66">
        <v>18000</v>
      </c>
      <c r="AC79" s="65">
        <v>1500</v>
      </c>
      <c r="AD79" s="66">
        <v>6750</v>
      </c>
      <c r="AE79" s="65"/>
      <c r="AF79" s="66"/>
      <c r="AG79" s="65"/>
      <c r="AH79" s="66"/>
      <c r="AI79" s="65"/>
      <c r="AJ79" s="66"/>
      <c r="AK79" s="65"/>
      <c r="AL79" s="66"/>
      <c r="AM79" s="65"/>
      <c r="AN79" s="66"/>
      <c r="AO79" s="65"/>
      <c r="AP79" s="66"/>
      <c r="AQ79" s="65"/>
      <c r="AR79" s="66"/>
      <c r="AS79" s="65"/>
      <c r="AT79" s="66"/>
      <c r="AU79" s="65"/>
      <c r="AV79" s="66"/>
      <c r="AW79" s="65"/>
      <c r="AX79" s="66"/>
      <c r="AY79" s="65"/>
      <c r="AZ79" s="66"/>
      <c r="BA79" s="65"/>
      <c r="BB79" s="66"/>
      <c r="BC79" s="65"/>
      <c r="BD79" s="66"/>
      <c r="BE79" s="65">
        <v>15148</v>
      </c>
      <c r="BF79" s="67">
        <v>68166</v>
      </c>
    </row>
    <row r="80" spans="1:58">
      <c r="A80" s="77" t="s">
        <v>141</v>
      </c>
      <c r="B80" s="77" t="s">
        <v>206</v>
      </c>
      <c r="C80" s="77" t="s">
        <v>2008</v>
      </c>
      <c r="D80" s="77" t="s">
        <v>152</v>
      </c>
      <c r="E80" s="77" t="s">
        <v>158</v>
      </c>
      <c r="F80" s="53" t="s">
        <v>2064</v>
      </c>
      <c r="G80" s="53" t="s">
        <v>161</v>
      </c>
      <c r="H80" s="53" t="s">
        <v>3803</v>
      </c>
      <c r="I80" s="78">
        <v>4.5</v>
      </c>
      <c r="J80" s="79">
        <v>45092</v>
      </c>
      <c r="K80" s="65"/>
      <c r="L80" s="66"/>
      <c r="M80" s="65"/>
      <c r="N80" s="66"/>
      <c r="O80" s="65"/>
      <c r="P80" s="66"/>
      <c r="Q80" s="65"/>
      <c r="R80" s="66"/>
      <c r="S80" s="65">
        <v>1</v>
      </c>
      <c r="T80" s="66">
        <v>5</v>
      </c>
      <c r="U80" s="65">
        <v>2892</v>
      </c>
      <c r="V80" s="66">
        <v>13014</v>
      </c>
      <c r="W80" s="65">
        <v>2904</v>
      </c>
      <c r="X80" s="66">
        <v>13068</v>
      </c>
      <c r="Y80" s="65">
        <v>3500</v>
      </c>
      <c r="Z80" s="66">
        <v>15750</v>
      </c>
      <c r="AA80" s="65"/>
      <c r="AB80" s="66"/>
      <c r="AC80" s="65">
        <v>1</v>
      </c>
      <c r="AD80" s="66">
        <v>5</v>
      </c>
      <c r="AE80" s="65"/>
      <c r="AF80" s="66"/>
      <c r="AG80" s="65"/>
      <c r="AH80" s="66"/>
      <c r="AI80" s="65"/>
      <c r="AJ80" s="66"/>
      <c r="AK80" s="65"/>
      <c r="AL80" s="66"/>
      <c r="AM80" s="65"/>
      <c r="AN80" s="66"/>
      <c r="AO80" s="65"/>
      <c r="AP80" s="66"/>
      <c r="AQ80" s="65"/>
      <c r="AR80" s="66"/>
      <c r="AS80" s="65"/>
      <c r="AT80" s="66"/>
      <c r="AU80" s="65"/>
      <c r="AV80" s="66"/>
      <c r="AW80" s="65"/>
      <c r="AX80" s="66"/>
      <c r="AY80" s="65"/>
      <c r="AZ80" s="66"/>
      <c r="BA80" s="65"/>
      <c r="BB80" s="66"/>
      <c r="BC80" s="65"/>
      <c r="BD80" s="66"/>
      <c r="BE80" s="65">
        <v>9298</v>
      </c>
      <c r="BF80" s="67">
        <v>41842</v>
      </c>
    </row>
    <row r="81" spans="1:58">
      <c r="A81" s="77" t="s">
        <v>141</v>
      </c>
      <c r="B81" s="77" t="s">
        <v>206</v>
      </c>
      <c r="C81" s="77" t="s">
        <v>2008</v>
      </c>
      <c r="D81" s="77" t="s">
        <v>152</v>
      </c>
      <c r="E81" s="77" t="s">
        <v>158</v>
      </c>
      <c r="F81" s="77" t="s">
        <v>2064</v>
      </c>
      <c r="G81" s="77" t="s">
        <v>161</v>
      </c>
      <c r="H81" s="53" t="s">
        <v>3804</v>
      </c>
      <c r="I81" s="78">
        <v>4.5</v>
      </c>
      <c r="J81" s="79">
        <v>45092</v>
      </c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>
        <v>1512</v>
      </c>
      <c r="V81" s="66">
        <v>6804</v>
      </c>
      <c r="W81" s="65"/>
      <c r="X81" s="66"/>
      <c r="Y81" s="65">
        <v>1464</v>
      </c>
      <c r="Z81" s="66">
        <v>6588</v>
      </c>
      <c r="AA81" s="65">
        <v>6000</v>
      </c>
      <c r="AB81" s="66">
        <v>27000</v>
      </c>
      <c r="AC81" s="65">
        <v>6000</v>
      </c>
      <c r="AD81" s="66">
        <v>27000</v>
      </c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  <c r="AU81" s="65"/>
      <c r="AV81" s="66"/>
      <c r="AW81" s="65"/>
      <c r="AX81" s="66"/>
      <c r="AY81" s="65"/>
      <c r="AZ81" s="66"/>
      <c r="BA81" s="65"/>
      <c r="BB81" s="66"/>
      <c r="BC81" s="65"/>
      <c r="BD81" s="66"/>
      <c r="BE81" s="65">
        <v>14976</v>
      </c>
      <c r="BF81" s="67">
        <v>67392</v>
      </c>
    </row>
    <row r="82" spans="1:58">
      <c r="A82" s="77" t="s">
        <v>141</v>
      </c>
      <c r="B82" s="77" t="s">
        <v>206</v>
      </c>
      <c r="C82" s="77" t="s">
        <v>2008</v>
      </c>
      <c r="D82" s="77" t="s">
        <v>152</v>
      </c>
      <c r="E82" s="53" t="s">
        <v>293</v>
      </c>
      <c r="F82" s="53" t="s">
        <v>2227</v>
      </c>
      <c r="G82" s="53" t="s">
        <v>293</v>
      </c>
      <c r="H82" s="53" t="s">
        <v>3805</v>
      </c>
      <c r="I82" s="78">
        <v>5.7</v>
      </c>
      <c r="J82" s="79">
        <v>45092</v>
      </c>
      <c r="K82" s="65">
        <v>6264</v>
      </c>
      <c r="L82" s="66">
        <v>35704</v>
      </c>
      <c r="M82" s="65">
        <v>4816</v>
      </c>
      <c r="N82" s="66">
        <v>27451</v>
      </c>
      <c r="O82" s="65">
        <v>10596</v>
      </c>
      <c r="P82" s="66">
        <v>60397</v>
      </c>
      <c r="Q82" s="65">
        <v>6396</v>
      </c>
      <c r="R82" s="66">
        <v>36457</v>
      </c>
      <c r="S82" s="65">
        <v>16890</v>
      </c>
      <c r="T82" s="66">
        <v>96274</v>
      </c>
      <c r="U82" s="65">
        <v>3985</v>
      </c>
      <c r="V82" s="66">
        <v>22715</v>
      </c>
      <c r="W82" s="65">
        <v>6052</v>
      </c>
      <c r="X82" s="66">
        <v>34496</v>
      </c>
      <c r="Y82" s="65">
        <v>9804</v>
      </c>
      <c r="Z82" s="66">
        <v>55883</v>
      </c>
      <c r="AA82" s="65">
        <v>6350</v>
      </c>
      <c r="AB82" s="66">
        <v>36195</v>
      </c>
      <c r="AC82" s="65">
        <v>0</v>
      </c>
      <c r="AD82" s="66">
        <v>0</v>
      </c>
      <c r="AE82" s="65"/>
      <c r="AF82" s="66"/>
      <c r="AG82" s="65"/>
      <c r="AH82" s="66"/>
      <c r="AI82" s="65"/>
      <c r="AJ82" s="66"/>
      <c r="AK82" s="65"/>
      <c r="AL82" s="66"/>
      <c r="AM82" s="65"/>
      <c r="AN82" s="66"/>
      <c r="AO82" s="65"/>
      <c r="AP82" s="66"/>
      <c r="AQ82" s="65"/>
      <c r="AR82" s="66"/>
      <c r="AS82" s="65"/>
      <c r="AT82" s="66"/>
      <c r="AU82" s="65"/>
      <c r="AV82" s="66"/>
      <c r="AW82" s="65"/>
      <c r="AX82" s="66"/>
      <c r="AY82" s="65"/>
      <c r="AZ82" s="66"/>
      <c r="BA82" s="65"/>
      <c r="BB82" s="66"/>
      <c r="BC82" s="65"/>
      <c r="BD82" s="66"/>
      <c r="BE82" s="65">
        <v>71153</v>
      </c>
      <c r="BF82" s="67">
        <v>405572</v>
      </c>
    </row>
    <row r="83" spans="1:58">
      <c r="A83" s="77" t="s">
        <v>141</v>
      </c>
      <c r="B83" s="77" t="s">
        <v>206</v>
      </c>
      <c r="C83" s="77" t="s">
        <v>2008</v>
      </c>
      <c r="D83" s="77" t="s">
        <v>152</v>
      </c>
      <c r="E83" s="77" t="s">
        <v>293</v>
      </c>
      <c r="F83" s="77" t="s">
        <v>2227</v>
      </c>
      <c r="G83" s="77" t="s">
        <v>293</v>
      </c>
      <c r="H83" s="53" t="s">
        <v>3806</v>
      </c>
      <c r="I83" s="78">
        <v>5.7</v>
      </c>
      <c r="J83" s="79">
        <v>45092</v>
      </c>
      <c r="K83" s="65">
        <v>3768</v>
      </c>
      <c r="L83" s="66">
        <v>21478</v>
      </c>
      <c r="M83" s="65">
        <v>1232</v>
      </c>
      <c r="N83" s="66">
        <v>7022</v>
      </c>
      <c r="O83" s="65"/>
      <c r="P83" s="66"/>
      <c r="Q83" s="65"/>
      <c r="R83" s="66"/>
      <c r="S83" s="65">
        <v>1</v>
      </c>
      <c r="T83" s="66">
        <v>6</v>
      </c>
      <c r="U83" s="65">
        <v>0</v>
      </c>
      <c r="V83" s="66">
        <v>0</v>
      </c>
      <c r="W83" s="65">
        <v>0</v>
      </c>
      <c r="X83" s="66">
        <v>0</v>
      </c>
      <c r="Y83" s="65">
        <v>1700</v>
      </c>
      <c r="Z83" s="66">
        <v>9690</v>
      </c>
      <c r="AA83" s="65">
        <v>2001</v>
      </c>
      <c r="AB83" s="66">
        <v>11406</v>
      </c>
      <c r="AC83" s="65">
        <v>2000</v>
      </c>
      <c r="AD83" s="66">
        <v>11400</v>
      </c>
      <c r="AE83" s="65"/>
      <c r="AF83" s="66"/>
      <c r="AG83" s="65"/>
      <c r="AH83" s="66"/>
      <c r="AI83" s="65"/>
      <c r="AJ83" s="66"/>
      <c r="AK83" s="65"/>
      <c r="AL83" s="66"/>
      <c r="AM83" s="65"/>
      <c r="AN83" s="66"/>
      <c r="AO83" s="65"/>
      <c r="AP83" s="66"/>
      <c r="AQ83" s="65"/>
      <c r="AR83" s="66"/>
      <c r="AS83" s="65"/>
      <c r="AT83" s="66"/>
      <c r="AU83" s="65"/>
      <c r="AV83" s="66"/>
      <c r="AW83" s="65"/>
      <c r="AX83" s="66"/>
      <c r="AY83" s="65"/>
      <c r="AZ83" s="66"/>
      <c r="BA83" s="65"/>
      <c r="BB83" s="66"/>
      <c r="BC83" s="65"/>
      <c r="BD83" s="66"/>
      <c r="BE83" s="65">
        <v>10702</v>
      </c>
      <c r="BF83" s="67">
        <v>61002</v>
      </c>
    </row>
    <row r="84" spans="1:58">
      <c r="A84" s="77" t="s">
        <v>141</v>
      </c>
      <c r="B84" s="77" t="s">
        <v>206</v>
      </c>
      <c r="C84" s="77" t="s">
        <v>2008</v>
      </c>
      <c r="D84" s="77" t="s">
        <v>152</v>
      </c>
      <c r="E84" s="53" t="s">
        <v>363</v>
      </c>
      <c r="F84" s="53" t="s">
        <v>2275</v>
      </c>
      <c r="G84" s="53" t="s">
        <v>2276</v>
      </c>
      <c r="H84" s="53" t="s">
        <v>3807</v>
      </c>
      <c r="I84" s="78">
        <v>2.6</v>
      </c>
      <c r="J84" s="79">
        <v>45092</v>
      </c>
      <c r="K84" s="65"/>
      <c r="L84" s="66"/>
      <c r="M84" s="65">
        <v>38340</v>
      </c>
      <c r="N84" s="66">
        <v>99684</v>
      </c>
      <c r="O84" s="65">
        <v>2556</v>
      </c>
      <c r="P84" s="66">
        <v>6646</v>
      </c>
      <c r="Q84" s="65">
        <v>4452</v>
      </c>
      <c r="R84" s="66">
        <v>11576</v>
      </c>
      <c r="S84" s="65"/>
      <c r="T84" s="66"/>
      <c r="U84" s="65"/>
      <c r="V84" s="66"/>
      <c r="W84" s="65">
        <v>9360</v>
      </c>
      <c r="X84" s="66">
        <v>24336</v>
      </c>
      <c r="Y84" s="65">
        <v>1800</v>
      </c>
      <c r="Z84" s="66">
        <v>4680</v>
      </c>
      <c r="AA84" s="65">
        <v>6800</v>
      </c>
      <c r="AB84" s="66">
        <v>17680</v>
      </c>
      <c r="AC84" s="65"/>
      <c r="AD84" s="66"/>
      <c r="AE84" s="65"/>
      <c r="AF84" s="66"/>
      <c r="AG84" s="65"/>
      <c r="AH84" s="66"/>
      <c r="AI84" s="65"/>
      <c r="AJ84" s="66"/>
      <c r="AK84" s="65"/>
      <c r="AL84" s="66"/>
      <c r="AM84" s="65"/>
      <c r="AN84" s="66"/>
      <c r="AO84" s="65"/>
      <c r="AP84" s="66"/>
      <c r="AQ84" s="65"/>
      <c r="AR84" s="66"/>
      <c r="AS84" s="65"/>
      <c r="AT84" s="66"/>
      <c r="AU84" s="65"/>
      <c r="AV84" s="66"/>
      <c r="AW84" s="65"/>
      <c r="AX84" s="66"/>
      <c r="AY84" s="65"/>
      <c r="AZ84" s="66"/>
      <c r="BA84" s="65"/>
      <c r="BB84" s="66"/>
      <c r="BC84" s="65"/>
      <c r="BD84" s="66"/>
      <c r="BE84" s="65">
        <v>63308</v>
      </c>
      <c r="BF84" s="67">
        <v>164602</v>
      </c>
    </row>
    <row r="85" spans="1:58">
      <c r="A85" s="77" t="s">
        <v>141</v>
      </c>
      <c r="B85" s="77" t="s">
        <v>206</v>
      </c>
      <c r="C85" s="77" t="s">
        <v>2008</v>
      </c>
      <c r="D85" s="77" t="s">
        <v>152</v>
      </c>
      <c r="E85" s="77" t="s">
        <v>363</v>
      </c>
      <c r="F85" s="77" t="s">
        <v>2275</v>
      </c>
      <c r="G85" s="77" t="s">
        <v>2276</v>
      </c>
      <c r="H85" s="53" t="s">
        <v>3808</v>
      </c>
      <c r="I85" s="78">
        <v>2.6</v>
      </c>
      <c r="J85" s="79">
        <v>45092</v>
      </c>
      <c r="K85" s="65">
        <v>4062</v>
      </c>
      <c r="L85" s="66">
        <v>10561</v>
      </c>
      <c r="M85" s="65">
        <v>4986</v>
      </c>
      <c r="N85" s="66">
        <v>12964</v>
      </c>
      <c r="O85" s="65">
        <v>594</v>
      </c>
      <c r="P85" s="66">
        <v>1544</v>
      </c>
      <c r="Q85" s="65"/>
      <c r="R85" s="66"/>
      <c r="S85" s="65"/>
      <c r="T85" s="66"/>
      <c r="U85" s="65"/>
      <c r="V85" s="66"/>
      <c r="W85" s="65">
        <v>1740</v>
      </c>
      <c r="X85" s="66">
        <v>4524</v>
      </c>
      <c r="Y85" s="65">
        <v>2500</v>
      </c>
      <c r="Z85" s="66">
        <v>6500</v>
      </c>
      <c r="AA85" s="65">
        <v>2380</v>
      </c>
      <c r="AB85" s="66">
        <v>6188</v>
      </c>
      <c r="AC85" s="65"/>
      <c r="AD85" s="66"/>
      <c r="AE85" s="65"/>
      <c r="AF85" s="66"/>
      <c r="AG85" s="65"/>
      <c r="AH85" s="66"/>
      <c r="AI85" s="65"/>
      <c r="AJ85" s="66"/>
      <c r="AK85" s="65"/>
      <c r="AL85" s="66"/>
      <c r="AM85" s="65"/>
      <c r="AN85" s="66"/>
      <c r="AO85" s="65"/>
      <c r="AP85" s="66"/>
      <c r="AQ85" s="65"/>
      <c r="AR85" s="66"/>
      <c r="AS85" s="65"/>
      <c r="AT85" s="66"/>
      <c r="AU85" s="65"/>
      <c r="AV85" s="66"/>
      <c r="AW85" s="65"/>
      <c r="AX85" s="66"/>
      <c r="AY85" s="65"/>
      <c r="AZ85" s="66"/>
      <c r="BA85" s="65"/>
      <c r="BB85" s="66"/>
      <c r="BC85" s="65"/>
      <c r="BD85" s="66"/>
      <c r="BE85" s="65">
        <v>16262</v>
      </c>
      <c r="BF85" s="67">
        <v>42281</v>
      </c>
    </row>
    <row r="86" spans="1:58">
      <c r="A86" s="77" t="s">
        <v>141</v>
      </c>
      <c r="B86" s="77" t="s">
        <v>206</v>
      </c>
      <c r="C86" s="77" t="s">
        <v>2008</v>
      </c>
      <c r="D86" s="77" t="s">
        <v>152</v>
      </c>
      <c r="E86" s="77" t="s">
        <v>363</v>
      </c>
      <c r="F86" s="53" t="s">
        <v>2305</v>
      </c>
      <c r="G86" s="53" t="s">
        <v>366</v>
      </c>
      <c r="H86" s="53" t="s">
        <v>3809</v>
      </c>
      <c r="I86" s="78">
        <v>2.6</v>
      </c>
      <c r="J86" s="79">
        <v>45092</v>
      </c>
      <c r="K86" s="65">
        <v>9090</v>
      </c>
      <c r="L86" s="66">
        <v>23634</v>
      </c>
      <c r="M86" s="65"/>
      <c r="N86" s="66"/>
      <c r="O86" s="65">
        <v>3384</v>
      </c>
      <c r="P86" s="66">
        <v>8799</v>
      </c>
      <c r="Q86" s="65">
        <v>2994</v>
      </c>
      <c r="R86" s="66">
        <v>7784</v>
      </c>
      <c r="S86" s="65"/>
      <c r="T86" s="66"/>
      <c r="U86" s="65"/>
      <c r="V86" s="66"/>
      <c r="W86" s="65"/>
      <c r="X86" s="66"/>
      <c r="Y86" s="65">
        <v>2500</v>
      </c>
      <c r="Z86" s="66">
        <v>6500</v>
      </c>
      <c r="AA86" s="65">
        <v>2650</v>
      </c>
      <c r="AB86" s="66">
        <v>6890</v>
      </c>
      <c r="AC86" s="65">
        <v>1090</v>
      </c>
      <c r="AD86" s="66">
        <v>2834</v>
      </c>
      <c r="AE86" s="65"/>
      <c r="AF86" s="66"/>
      <c r="AG86" s="65"/>
      <c r="AH86" s="66"/>
      <c r="AI86" s="65"/>
      <c r="AJ86" s="66"/>
      <c r="AK86" s="65"/>
      <c r="AL86" s="66"/>
      <c r="AM86" s="65"/>
      <c r="AN86" s="66"/>
      <c r="AO86" s="65"/>
      <c r="AP86" s="66"/>
      <c r="AQ86" s="65"/>
      <c r="AR86" s="66"/>
      <c r="AS86" s="65"/>
      <c r="AT86" s="66"/>
      <c r="AU86" s="65"/>
      <c r="AV86" s="66"/>
      <c r="AW86" s="65"/>
      <c r="AX86" s="66"/>
      <c r="AY86" s="65"/>
      <c r="AZ86" s="66"/>
      <c r="BA86" s="65"/>
      <c r="BB86" s="66"/>
      <c r="BC86" s="65"/>
      <c r="BD86" s="66"/>
      <c r="BE86" s="65">
        <v>21708</v>
      </c>
      <c r="BF86" s="67">
        <v>56441</v>
      </c>
    </row>
    <row r="87" spans="1:58">
      <c r="A87" s="77" t="s">
        <v>141</v>
      </c>
      <c r="B87" s="77" t="s">
        <v>206</v>
      </c>
      <c r="C87" s="77" t="s">
        <v>2008</v>
      </c>
      <c r="D87" s="77" t="s">
        <v>152</v>
      </c>
      <c r="E87" s="77" t="s">
        <v>363</v>
      </c>
      <c r="F87" s="77" t="s">
        <v>2305</v>
      </c>
      <c r="G87" s="77" t="s">
        <v>366</v>
      </c>
      <c r="H87" s="53" t="s">
        <v>3810</v>
      </c>
      <c r="I87" s="78">
        <v>2.6</v>
      </c>
      <c r="J87" s="79">
        <v>45092</v>
      </c>
      <c r="K87" s="65">
        <v>9264</v>
      </c>
      <c r="L87" s="66">
        <v>24086</v>
      </c>
      <c r="M87" s="65"/>
      <c r="N87" s="66"/>
      <c r="O87" s="65">
        <v>1368</v>
      </c>
      <c r="P87" s="66">
        <v>3556</v>
      </c>
      <c r="Q87" s="65"/>
      <c r="R87" s="66"/>
      <c r="S87" s="65"/>
      <c r="T87" s="66"/>
      <c r="U87" s="65"/>
      <c r="V87" s="66"/>
      <c r="W87" s="65">
        <v>3000</v>
      </c>
      <c r="X87" s="66">
        <v>7800</v>
      </c>
      <c r="Y87" s="65">
        <v>1200</v>
      </c>
      <c r="Z87" s="66">
        <v>3120</v>
      </c>
      <c r="AA87" s="65"/>
      <c r="AB87" s="66"/>
      <c r="AC87" s="65"/>
      <c r="AD87" s="66"/>
      <c r="AE87" s="65"/>
      <c r="AF87" s="66"/>
      <c r="AG87" s="65"/>
      <c r="AH87" s="66"/>
      <c r="AI87" s="65"/>
      <c r="AJ87" s="66"/>
      <c r="AK87" s="65"/>
      <c r="AL87" s="66"/>
      <c r="AM87" s="65"/>
      <c r="AN87" s="66"/>
      <c r="AO87" s="65"/>
      <c r="AP87" s="66"/>
      <c r="AQ87" s="65"/>
      <c r="AR87" s="66"/>
      <c r="AS87" s="65"/>
      <c r="AT87" s="66"/>
      <c r="AU87" s="65"/>
      <c r="AV87" s="66"/>
      <c r="AW87" s="65"/>
      <c r="AX87" s="66"/>
      <c r="AY87" s="65"/>
      <c r="AZ87" s="66"/>
      <c r="BA87" s="65"/>
      <c r="BB87" s="66"/>
      <c r="BC87" s="65"/>
      <c r="BD87" s="66"/>
      <c r="BE87" s="65">
        <v>14832</v>
      </c>
      <c r="BF87" s="67">
        <v>38562</v>
      </c>
    </row>
    <row r="88" spans="1:58">
      <c r="A88" s="77" t="s">
        <v>141</v>
      </c>
      <c r="B88" s="77" t="s">
        <v>206</v>
      </c>
      <c r="C88" s="77" t="s">
        <v>2008</v>
      </c>
      <c r="D88" s="77" t="s">
        <v>152</v>
      </c>
      <c r="E88" s="77" t="s">
        <v>363</v>
      </c>
      <c r="F88" s="77" t="s">
        <v>2305</v>
      </c>
      <c r="G88" s="77" t="s">
        <v>366</v>
      </c>
      <c r="H88" s="53" t="s">
        <v>3811</v>
      </c>
      <c r="I88" s="78">
        <v>2.6</v>
      </c>
      <c r="J88" s="79">
        <v>45092</v>
      </c>
      <c r="K88" s="65">
        <v>9750</v>
      </c>
      <c r="L88" s="66">
        <v>25351</v>
      </c>
      <c r="M88" s="65"/>
      <c r="N88" s="66"/>
      <c r="O88" s="65">
        <v>486</v>
      </c>
      <c r="P88" s="66">
        <v>1264</v>
      </c>
      <c r="Q88" s="65"/>
      <c r="R88" s="66"/>
      <c r="S88" s="65"/>
      <c r="T88" s="66"/>
      <c r="U88" s="65"/>
      <c r="V88" s="66"/>
      <c r="W88" s="65">
        <v>1908</v>
      </c>
      <c r="X88" s="66">
        <v>4961</v>
      </c>
      <c r="Y88" s="65">
        <v>1500</v>
      </c>
      <c r="Z88" s="66">
        <v>3900</v>
      </c>
      <c r="AA88" s="65"/>
      <c r="AB88" s="66"/>
      <c r="AC88" s="65"/>
      <c r="AD88" s="66"/>
      <c r="AE88" s="65"/>
      <c r="AF88" s="66"/>
      <c r="AG88" s="65"/>
      <c r="AH88" s="66"/>
      <c r="AI88" s="65"/>
      <c r="AJ88" s="66"/>
      <c r="AK88" s="65"/>
      <c r="AL88" s="66"/>
      <c r="AM88" s="65"/>
      <c r="AN88" s="66"/>
      <c r="AO88" s="65"/>
      <c r="AP88" s="66"/>
      <c r="AQ88" s="65"/>
      <c r="AR88" s="66"/>
      <c r="AS88" s="65"/>
      <c r="AT88" s="66"/>
      <c r="AU88" s="65"/>
      <c r="AV88" s="66"/>
      <c r="AW88" s="65"/>
      <c r="AX88" s="66"/>
      <c r="AY88" s="65"/>
      <c r="AZ88" s="66"/>
      <c r="BA88" s="65"/>
      <c r="BB88" s="66"/>
      <c r="BC88" s="65"/>
      <c r="BD88" s="66"/>
      <c r="BE88" s="65">
        <v>13644</v>
      </c>
      <c r="BF88" s="67">
        <v>35476</v>
      </c>
    </row>
    <row r="89" spans="1:58">
      <c r="A89" s="77" t="s">
        <v>141</v>
      </c>
      <c r="B89" s="77" t="s">
        <v>206</v>
      </c>
      <c r="C89" s="77" t="s">
        <v>2008</v>
      </c>
      <c r="D89" s="77" t="s">
        <v>152</v>
      </c>
      <c r="E89" s="53" t="s">
        <v>339</v>
      </c>
      <c r="F89" s="53" t="s">
        <v>2035</v>
      </c>
      <c r="G89" s="53" t="s">
        <v>339</v>
      </c>
      <c r="H89" s="53" t="s">
        <v>3812</v>
      </c>
      <c r="I89" s="78">
        <v>2.6</v>
      </c>
      <c r="J89" s="79">
        <v>45092</v>
      </c>
      <c r="K89" s="65">
        <v>169992</v>
      </c>
      <c r="L89" s="66">
        <v>441979</v>
      </c>
      <c r="M89" s="65">
        <v>21996</v>
      </c>
      <c r="N89" s="66">
        <v>57190</v>
      </c>
      <c r="O89" s="65">
        <v>50076</v>
      </c>
      <c r="P89" s="66">
        <v>130198</v>
      </c>
      <c r="Q89" s="65"/>
      <c r="R89" s="66"/>
      <c r="S89" s="65"/>
      <c r="T89" s="66"/>
      <c r="U89" s="65">
        <v>100008</v>
      </c>
      <c r="V89" s="66">
        <v>260021</v>
      </c>
      <c r="W89" s="65">
        <v>50000</v>
      </c>
      <c r="X89" s="66">
        <v>130000</v>
      </c>
      <c r="Y89" s="65">
        <v>100000</v>
      </c>
      <c r="Z89" s="66">
        <v>260000</v>
      </c>
      <c r="AA89" s="65"/>
      <c r="AB89" s="66"/>
      <c r="AC89" s="65">
        <v>0</v>
      </c>
      <c r="AD89" s="66">
        <v>0</v>
      </c>
      <c r="AE89" s="65"/>
      <c r="AF89" s="66"/>
      <c r="AG89" s="65"/>
      <c r="AH89" s="66"/>
      <c r="AI89" s="65"/>
      <c r="AJ89" s="66"/>
      <c r="AK89" s="65"/>
      <c r="AL89" s="66"/>
      <c r="AM89" s="65"/>
      <c r="AN89" s="66"/>
      <c r="AO89" s="65"/>
      <c r="AP89" s="66"/>
      <c r="AQ89" s="65"/>
      <c r="AR89" s="66"/>
      <c r="AS89" s="65"/>
      <c r="AT89" s="66"/>
      <c r="AU89" s="65"/>
      <c r="AV89" s="66"/>
      <c r="AW89" s="65"/>
      <c r="AX89" s="66"/>
      <c r="AY89" s="65"/>
      <c r="AZ89" s="66"/>
      <c r="BA89" s="65"/>
      <c r="BB89" s="66"/>
      <c r="BC89" s="65"/>
      <c r="BD89" s="66"/>
      <c r="BE89" s="65">
        <v>492072</v>
      </c>
      <c r="BF89" s="67">
        <v>1279388</v>
      </c>
    </row>
    <row r="90" spans="1:58">
      <c r="A90" s="77" t="s">
        <v>141</v>
      </c>
      <c r="B90" s="77" t="s">
        <v>206</v>
      </c>
      <c r="C90" s="77" t="s">
        <v>2008</v>
      </c>
      <c r="D90" s="77" t="s">
        <v>152</v>
      </c>
      <c r="E90" s="77" t="s">
        <v>339</v>
      </c>
      <c r="F90" s="53" t="s">
        <v>2533</v>
      </c>
      <c r="G90" s="53" t="s">
        <v>2534</v>
      </c>
      <c r="H90" s="53" t="s">
        <v>3813</v>
      </c>
      <c r="I90" s="78">
        <v>2.6</v>
      </c>
      <c r="J90" s="79">
        <v>45092</v>
      </c>
      <c r="K90" s="65"/>
      <c r="L90" s="66"/>
      <c r="M90" s="65"/>
      <c r="N90" s="66"/>
      <c r="O90" s="65">
        <v>9846</v>
      </c>
      <c r="P90" s="66">
        <v>25599</v>
      </c>
      <c r="Q90" s="65">
        <v>1200</v>
      </c>
      <c r="R90" s="66">
        <v>3120</v>
      </c>
      <c r="S90" s="65"/>
      <c r="T90" s="66"/>
      <c r="U90" s="65">
        <v>2016</v>
      </c>
      <c r="V90" s="66">
        <v>5242</v>
      </c>
      <c r="W90" s="65"/>
      <c r="X90" s="66"/>
      <c r="Y90" s="65"/>
      <c r="Z90" s="66"/>
      <c r="AA90" s="65">
        <v>2200</v>
      </c>
      <c r="AB90" s="66">
        <v>5720</v>
      </c>
      <c r="AC90" s="65">
        <v>600</v>
      </c>
      <c r="AD90" s="66">
        <v>1560</v>
      </c>
      <c r="AE90" s="65"/>
      <c r="AF90" s="66"/>
      <c r="AG90" s="65"/>
      <c r="AH90" s="66"/>
      <c r="AI90" s="65"/>
      <c r="AJ90" s="66"/>
      <c r="AK90" s="65"/>
      <c r="AL90" s="66"/>
      <c r="AM90" s="65"/>
      <c r="AN90" s="66"/>
      <c r="AO90" s="65"/>
      <c r="AP90" s="66"/>
      <c r="AQ90" s="65"/>
      <c r="AR90" s="66"/>
      <c r="AS90" s="65"/>
      <c r="AT90" s="66"/>
      <c r="AU90" s="65"/>
      <c r="AV90" s="66"/>
      <c r="AW90" s="65"/>
      <c r="AX90" s="66"/>
      <c r="AY90" s="65"/>
      <c r="AZ90" s="66"/>
      <c r="BA90" s="65"/>
      <c r="BB90" s="66"/>
      <c r="BC90" s="65"/>
      <c r="BD90" s="66"/>
      <c r="BE90" s="65">
        <v>15862</v>
      </c>
      <c r="BF90" s="67">
        <v>41241</v>
      </c>
    </row>
    <row r="91" spans="1:58">
      <c r="A91" s="77" t="s">
        <v>141</v>
      </c>
      <c r="B91" s="77" t="s">
        <v>206</v>
      </c>
      <c r="C91" s="77" t="s">
        <v>2008</v>
      </c>
      <c r="D91" s="82" t="s">
        <v>3725</v>
      </c>
      <c r="E91" s="83"/>
      <c r="F91" s="83"/>
      <c r="G91" s="83"/>
      <c r="H91" s="83"/>
      <c r="I91" s="83"/>
      <c r="J91" s="83"/>
      <c r="K91" s="84">
        <v>230610</v>
      </c>
      <c r="L91" s="85">
        <v>649105</v>
      </c>
      <c r="M91" s="84">
        <v>104522</v>
      </c>
      <c r="N91" s="85">
        <v>343376</v>
      </c>
      <c r="O91" s="84">
        <v>164242</v>
      </c>
      <c r="P91" s="85">
        <v>600550</v>
      </c>
      <c r="Q91" s="84">
        <v>66574</v>
      </c>
      <c r="R91" s="85">
        <v>275916</v>
      </c>
      <c r="S91" s="84">
        <v>89396</v>
      </c>
      <c r="T91" s="85">
        <v>290185</v>
      </c>
      <c r="U91" s="84">
        <v>186862</v>
      </c>
      <c r="V91" s="85">
        <v>600651</v>
      </c>
      <c r="W91" s="84">
        <v>167372</v>
      </c>
      <c r="X91" s="85">
        <v>593115</v>
      </c>
      <c r="Y91" s="84">
        <v>265318</v>
      </c>
      <c r="Z91" s="85">
        <v>782781</v>
      </c>
      <c r="AA91" s="84">
        <v>237104</v>
      </c>
      <c r="AB91" s="85">
        <v>599853</v>
      </c>
      <c r="AC91" s="84">
        <v>138921</v>
      </c>
      <c r="AD91" s="85">
        <v>350643</v>
      </c>
      <c r="AE91" s="84">
        <v>10500</v>
      </c>
      <c r="AF91" s="85">
        <v>35540</v>
      </c>
      <c r="AG91" s="84"/>
      <c r="AH91" s="85"/>
      <c r="AI91" s="84">
        <v>20000</v>
      </c>
      <c r="AJ91" s="85">
        <v>36700</v>
      </c>
      <c r="AK91" s="84">
        <v>21700</v>
      </c>
      <c r="AL91" s="85">
        <v>39830</v>
      </c>
      <c r="AM91" s="84">
        <v>14000</v>
      </c>
      <c r="AN91" s="85">
        <v>25200</v>
      </c>
      <c r="AO91" s="84">
        <v>8000</v>
      </c>
      <c r="AP91" s="85">
        <v>14400</v>
      </c>
      <c r="AQ91" s="84"/>
      <c r="AR91" s="85"/>
      <c r="AS91" s="84"/>
      <c r="AT91" s="85"/>
      <c r="AU91" s="84"/>
      <c r="AV91" s="85"/>
      <c r="AW91" s="84"/>
      <c r="AX91" s="85"/>
      <c r="AY91" s="84"/>
      <c r="AZ91" s="85"/>
      <c r="BA91" s="84"/>
      <c r="BB91" s="85"/>
      <c r="BC91" s="84"/>
      <c r="BD91" s="85"/>
      <c r="BE91" s="84">
        <v>1725121</v>
      </c>
      <c r="BF91" s="86">
        <v>5237845</v>
      </c>
    </row>
    <row r="92" spans="1:58">
      <c r="A92" s="77" t="s">
        <v>141</v>
      </c>
      <c r="B92" s="77" t="s">
        <v>206</v>
      </c>
      <c r="C92" s="77" t="s">
        <v>2008</v>
      </c>
      <c r="D92" s="53" t="s">
        <v>399</v>
      </c>
      <c r="E92" s="53" t="s">
        <v>3071</v>
      </c>
      <c r="F92" s="53" t="s">
        <v>3073</v>
      </c>
      <c r="G92" s="53" t="s">
        <v>3071</v>
      </c>
      <c r="H92" s="53" t="s">
        <v>3814</v>
      </c>
      <c r="I92" s="78">
        <v>3.6</v>
      </c>
      <c r="J92" s="79">
        <v>45199</v>
      </c>
      <c r="K92" s="65"/>
      <c r="L92" s="66"/>
      <c r="M92" s="65"/>
      <c r="N92" s="66"/>
      <c r="O92" s="65"/>
      <c r="P92" s="66"/>
      <c r="Q92" s="65"/>
      <c r="R92" s="66"/>
      <c r="S92" s="65"/>
      <c r="T92" s="66"/>
      <c r="U92" s="65"/>
      <c r="V92" s="66"/>
      <c r="W92" s="65"/>
      <c r="X92" s="66"/>
      <c r="Y92" s="65">
        <v>340</v>
      </c>
      <c r="Z92" s="66">
        <v>1224</v>
      </c>
      <c r="AA92" s="65"/>
      <c r="AB92" s="66"/>
      <c r="AC92" s="65"/>
      <c r="AD92" s="66"/>
      <c r="AE92" s="65"/>
      <c r="AF92" s="66"/>
      <c r="AG92" s="65"/>
      <c r="AH92" s="66"/>
      <c r="AI92" s="65"/>
      <c r="AJ92" s="66"/>
      <c r="AK92" s="65"/>
      <c r="AL92" s="66"/>
      <c r="AM92" s="65"/>
      <c r="AN92" s="66"/>
      <c r="AO92" s="65"/>
      <c r="AP92" s="66"/>
      <c r="AQ92" s="65"/>
      <c r="AR92" s="66"/>
      <c r="AS92" s="65"/>
      <c r="AT92" s="66"/>
      <c r="AU92" s="65"/>
      <c r="AV92" s="66"/>
      <c r="AW92" s="65"/>
      <c r="AX92" s="66"/>
      <c r="AY92" s="65"/>
      <c r="AZ92" s="66"/>
      <c r="BA92" s="65"/>
      <c r="BB92" s="66"/>
      <c r="BC92" s="65"/>
      <c r="BD92" s="66"/>
      <c r="BE92" s="65">
        <v>340</v>
      </c>
      <c r="BF92" s="67">
        <v>1224</v>
      </c>
    </row>
    <row r="93" spans="1:58">
      <c r="A93" s="77" t="s">
        <v>141</v>
      </c>
      <c r="B93" s="77" t="s">
        <v>206</v>
      </c>
      <c r="C93" s="77" t="s">
        <v>2008</v>
      </c>
      <c r="D93" s="77" t="s">
        <v>399</v>
      </c>
      <c r="E93" s="53" t="s">
        <v>3078</v>
      </c>
      <c r="F93" s="53" t="s">
        <v>3080</v>
      </c>
      <c r="G93" s="53" t="s">
        <v>3078</v>
      </c>
      <c r="H93" s="53" t="s">
        <v>3815</v>
      </c>
      <c r="I93" s="78">
        <v>3.6</v>
      </c>
      <c r="J93" s="79">
        <v>45199</v>
      </c>
      <c r="K93" s="65"/>
      <c r="L93" s="66"/>
      <c r="M93" s="65"/>
      <c r="N93" s="66"/>
      <c r="O93" s="65"/>
      <c r="P93" s="66"/>
      <c r="Q93" s="65"/>
      <c r="R93" s="66"/>
      <c r="S93" s="65"/>
      <c r="T93" s="66"/>
      <c r="U93" s="65"/>
      <c r="V93" s="66"/>
      <c r="W93" s="65"/>
      <c r="X93" s="66"/>
      <c r="Y93" s="65">
        <v>200</v>
      </c>
      <c r="Z93" s="66">
        <v>720</v>
      </c>
      <c r="AA93" s="65"/>
      <c r="AB93" s="66"/>
      <c r="AC93" s="65"/>
      <c r="AD93" s="66"/>
      <c r="AE93" s="65"/>
      <c r="AF93" s="66"/>
      <c r="AG93" s="65"/>
      <c r="AH93" s="66"/>
      <c r="AI93" s="65"/>
      <c r="AJ93" s="66"/>
      <c r="AK93" s="65"/>
      <c r="AL93" s="66"/>
      <c r="AM93" s="65"/>
      <c r="AN93" s="66"/>
      <c r="AO93" s="65"/>
      <c r="AP93" s="66"/>
      <c r="AQ93" s="65"/>
      <c r="AR93" s="66"/>
      <c r="AS93" s="65"/>
      <c r="AT93" s="66"/>
      <c r="AU93" s="65"/>
      <c r="AV93" s="66"/>
      <c r="AW93" s="65"/>
      <c r="AX93" s="66"/>
      <c r="AY93" s="65"/>
      <c r="AZ93" s="66"/>
      <c r="BA93" s="65"/>
      <c r="BB93" s="66"/>
      <c r="BC93" s="65"/>
      <c r="BD93" s="66"/>
      <c r="BE93" s="65">
        <v>200</v>
      </c>
      <c r="BF93" s="67">
        <v>720</v>
      </c>
    </row>
    <row r="94" spans="1:58">
      <c r="A94" s="77" t="s">
        <v>141</v>
      </c>
      <c r="B94" s="77" t="s">
        <v>206</v>
      </c>
      <c r="C94" s="77" t="s">
        <v>2008</v>
      </c>
      <c r="D94" s="82" t="s">
        <v>3726</v>
      </c>
      <c r="E94" s="83"/>
      <c r="F94" s="83"/>
      <c r="G94" s="83"/>
      <c r="H94" s="83"/>
      <c r="I94" s="83"/>
      <c r="J94" s="83"/>
      <c r="K94" s="84"/>
      <c r="L94" s="85"/>
      <c r="M94" s="84"/>
      <c r="N94" s="85"/>
      <c r="O94" s="84"/>
      <c r="P94" s="85"/>
      <c r="Q94" s="84"/>
      <c r="R94" s="85"/>
      <c r="S94" s="84"/>
      <c r="T94" s="85"/>
      <c r="U94" s="84"/>
      <c r="V94" s="85"/>
      <c r="W94" s="84"/>
      <c r="X94" s="85"/>
      <c r="Y94" s="84">
        <v>540</v>
      </c>
      <c r="Z94" s="85">
        <v>1944</v>
      </c>
      <c r="AA94" s="84"/>
      <c r="AB94" s="85"/>
      <c r="AC94" s="84"/>
      <c r="AD94" s="85"/>
      <c r="AE94" s="84"/>
      <c r="AF94" s="85"/>
      <c r="AG94" s="84"/>
      <c r="AH94" s="85"/>
      <c r="AI94" s="84"/>
      <c r="AJ94" s="85"/>
      <c r="AK94" s="84"/>
      <c r="AL94" s="85"/>
      <c r="AM94" s="84"/>
      <c r="AN94" s="85"/>
      <c r="AO94" s="84"/>
      <c r="AP94" s="85"/>
      <c r="AQ94" s="84"/>
      <c r="AR94" s="85"/>
      <c r="AS94" s="84"/>
      <c r="AT94" s="85"/>
      <c r="AU94" s="84"/>
      <c r="AV94" s="85"/>
      <c r="AW94" s="84"/>
      <c r="AX94" s="85"/>
      <c r="AY94" s="84"/>
      <c r="AZ94" s="85"/>
      <c r="BA94" s="84"/>
      <c r="BB94" s="85"/>
      <c r="BC94" s="84"/>
      <c r="BD94" s="85"/>
      <c r="BE94" s="84">
        <v>540</v>
      </c>
      <c r="BF94" s="86">
        <v>1944</v>
      </c>
    </row>
    <row r="95" spans="1:58">
      <c r="A95" s="77" t="s">
        <v>141</v>
      </c>
      <c r="B95" s="77" t="s">
        <v>206</v>
      </c>
      <c r="C95" s="92" t="s">
        <v>3732</v>
      </c>
      <c r="D95" s="93"/>
      <c r="E95" s="93"/>
      <c r="F95" s="93"/>
      <c r="G95" s="93"/>
      <c r="H95" s="93"/>
      <c r="I95" s="93"/>
      <c r="J95" s="93"/>
      <c r="K95" s="94">
        <v>230610</v>
      </c>
      <c r="L95" s="95">
        <v>649105</v>
      </c>
      <c r="M95" s="94">
        <v>104522</v>
      </c>
      <c r="N95" s="95">
        <v>343376</v>
      </c>
      <c r="O95" s="94">
        <v>202570</v>
      </c>
      <c r="P95" s="95">
        <v>692537</v>
      </c>
      <c r="Q95" s="94">
        <v>66574</v>
      </c>
      <c r="R95" s="95">
        <v>275916</v>
      </c>
      <c r="S95" s="94">
        <v>89398</v>
      </c>
      <c r="T95" s="95">
        <v>290189</v>
      </c>
      <c r="U95" s="94">
        <v>202644</v>
      </c>
      <c r="V95" s="95">
        <v>648493</v>
      </c>
      <c r="W95" s="94">
        <v>187148</v>
      </c>
      <c r="X95" s="95">
        <v>640578</v>
      </c>
      <c r="Y95" s="94">
        <v>291558</v>
      </c>
      <c r="Z95" s="95">
        <v>851958</v>
      </c>
      <c r="AA95" s="94">
        <v>271162</v>
      </c>
      <c r="AB95" s="95">
        <v>687651</v>
      </c>
      <c r="AC95" s="94">
        <v>156421</v>
      </c>
      <c r="AD95" s="95">
        <v>406833</v>
      </c>
      <c r="AE95" s="94">
        <v>15500</v>
      </c>
      <c r="AF95" s="95">
        <v>53040</v>
      </c>
      <c r="AG95" s="94"/>
      <c r="AH95" s="95"/>
      <c r="AI95" s="94">
        <v>20000</v>
      </c>
      <c r="AJ95" s="95">
        <v>36700</v>
      </c>
      <c r="AK95" s="94">
        <v>21700</v>
      </c>
      <c r="AL95" s="95">
        <v>39830</v>
      </c>
      <c r="AM95" s="94">
        <v>14000</v>
      </c>
      <c r="AN95" s="95">
        <v>25200</v>
      </c>
      <c r="AO95" s="94">
        <v>8000</v>
      </c>
      <c r="AP95" s="95">
        <v>14400</v>
      </c>
      <c r="AQ95" s="94"/>
      <c r="AR95" s="95"/>
      <c r="AS95" s="94"/>
      <c r="AT95" s="95"/>
      <c r="AU95" s="94"/>
      <c r="AV95" s="95"/>
      <c r="AW95" s="94"/>
      <c r="AX95" s="95"/>
      <c r="AY95" s="94"/>
      <c r="AZ95" s="95"/>
      <c r="BA95" s="94"/>
      <c r="BB95" s="95"/>
      <c r="BC95" s="94"/>
      <c r="BD95" s="95"/>
      <c r="BE95" s="94">
        <v>1881807</v>
      </c>
      <c r="BF95" s="96">
        <v>5655806</v>
      </c>
    </row>
    <row r="96" spans="1:58">
      <c r="A96" s="53" t="s">
        <v>3316</v>
      </c>
      <c r="B96" s="53" t="s">
        <v>142</v>
      </c>
      <c r="C96" s="53" t="s">
        <v>143</v>
      </c>
      <c r="D96" s="53" t="s">
        <v>575</v>
      </c>
      <c r="E96" s="53" t="s">
        <v>577</v>
      </c>
      <c r="F96" s="53" t="s">
        <v>3414</v>
      </c>
      <c r="G96" s="53" t="s">
        <v>577</v>
      </c>
      <c r="H96" s="53" t="s">
        <v>3816</v>
      </c>
      <c r="I96" s="78">
        <v>2.4</v>
      </c>
      <c r="J96" s="79">
        <v>45245</v>
      </c>
      <c r="K96" s="65"/>
      <c r="L96" s="66"/>
      <c r="M96" s="65"/>
      <c r="N96" s="66"/>
      <c r="O96" s="65"/>
      <c r="P96" s="66"/>
      <c r="Q96" s="65"/>
      <c r="R96" s="66"/>
      <c r="S96" s="65"/>
      <c r="T96" s="66"/>
      <c r="U96" s="65"/>
      <c r="V96" s="66"/>
      <c r="W96" s="65"/>
      <c r="X96" s="66"/>
      <c r="Y96" s="65"/>
      <c r="Z96" s="66"/>
      <c r="AA96" s="65"/>
      <c r="AB96" s="66"/>
      <c r="AC96" s="65">
        <v>26136</v>
      </c>
      <c r="AD96" s="66">
        <v>62726</v>
      </c>
      <c r="AE96" s="65">
        <v>22904</v>
      </c>
      <c r="AF96" s="66">
        <v>54970</v>
      </c>
      <c r="AG96" s="65">
        <v>6000</v>
      </c>
      <c r="AH96" s="66">
        <v>14400</v>
      </c>
      <c r="AI96" s="65">
        <v>9620</v>
      </c>
      <c r="AJ96" s="66">
        <v>23088</v>
      </c>
      <c r="AK96" s="65">
        <v>12870</v>
      </c>
      <c r="AL96" s="66">
        <v>30888</v>
      </c>
      <c r="AM96" s="65">
        <v>6700</v>
      </c>
      <c r="AN96" s="66">
        <v>16080</v>
      </c>
      <c r="AO96" s="65">
        <v>2500</v>
      </c>
      <c r="AP96" s="66">
        <v>6000</v>
      </c>
      <c r="AQ96" s="65"/>
      <c r="AR96" s="66"/>
      <c r="AS96" s="65"/>
      <c r="AT96" s="66"/>
      <c r="AU96" s="65"/>
      <c r="AV96" s="66"/>
      <c r="AW96" s="65"/>
      <c r="AX96" s="66"/>
      <c r="AY96" s="65"/>
      <c r="AZ96" s="66"/>
      <c r="BA96" s="65"/>
      <c r="BB96" s="66"/>
      <c r="BC96" s="65"/>
      <c r="BD96" s="66"/>
      <c r="BE96" s="65">
        <v>86730</v>
      </c>
      <c r="BF96" s="67">
        <v>208152</v>
      </c>
    </row>
    <row r="97" spans="1:58">
      <c r="A97" s="77" t="s">
        <v>3316</v>
      </c>
      <c r="B97" s="77" t="s">
        <v>142</v>
      </c>
      <c r="C97" s="77" t="s">
        <v>143</v>
      </c>
      <c r="D97" s="77" t="s">
        <v>575</v>
      </c>
      <c r="E97" s="77" t="s">
        <v>577</v>
      </c>
      <c r="F97" s="77" t="s">
        <v>3414</v>
      </c>
      <c r="G97" s="77" t="s">
        <v>577</v>
      </c>
      <c r="H97" s="53" t="s">
        <v>3817</v>
      </c>
      <c r="I97" s="78">
        <v>2.4</v>
      </c>
      <c r="J97" s="79">
        <v>45245</v>
      </c>
      <c r="K97" s="65"/>
      <c r="L97" s="66"/>
      <c r="M97" s="65"/>
      <c r="N97" s="66"/>
      <c r="O97" s="65"/>
      <c r="P97" s="66"/>
      <c r="Q97" s="65"/>
      <c r="R97" s="66"/>
      <c r="S97" s="65"/>
      <c r="T97" s="66"/>
      <c r="U97" s="65"/>
      <c r="V97" s="66"/>
      <c r="W97" s="65"/>
      <c r="X97" s="66"/>
      <c r="Y97" s="65"/>
      <c r="Z97" s="66"/>
      <c r="AA97" s="65"/>
      <c r="AB97" s="66"/>
      <c r="AC97" s="65">
        <v>7836</v>
      </c>
      <c r="AD97" s="66">
        <v>18806</v>
      </c>
      <c r="AE97" s="65">
        <v>8592</v>
      </c>
      <c r="AF97" s="66">
        <v>20621</v>
      </c>
      <c r="AG97" s="65">
        <v>5600</v>
      </c>
      <c r="AH97" s="66">
        <v>13440</v>
      </c>
      <c r="AI97" s="65">
        <v>6000</v>
      </c>
      <c r="AJ97" s="66">
        <v>14400</v>
      </c>
      <c r="AK97" s="65">
        <v>6100</v>
      </c>
      <c r="AL97" s="66">
        <v>14640</v>
      </c>
      <c r="AM97" s="65">
        <v>1400</v>
      </c>
      <c r="AN97" s="66">
        <v>3360</v>
      </c>
      <c r="AO97" s="65"/>
      <c r="AP97" s="66"/>
      <c r="AQ97" s="65"/>
      <c r="AR97" s="66"/>
      <c r="AS97" s="65"/>
      <c r="AT97" s="66"/>
      <c r="AU97" s="65"/>
      <c r="AV97" s="66"/>
      <c r="AW97" s="65"/>
      <c r="AX97" s="66"/>
      <c r="AY97" s="65"/>
      <c r="AZ97" s="66"/>
      <c r="BA97" s="65"/>
      <c r="BB97" s="66"/>
      <c r="BC97" s="65"/>
      <c r="BD97" s="66"/>
      <c r="BE97" s="65">
        <v>35528</v>
      </c>
      <c r="BF97" s="67">
        <v>85267</v>
      </c>
    </row>
    <row r="98" spans="1:58">
      <c r="A98" s="77" t="s">
        <v>3316</v>
      </c>
      <c r="B98" s="77" t="s">
        <v>142</v>
      </c>
      <c r="C98" s="77" t="s">
        <v>143</v>
      </c>
      <c r="D98" s="82" t="s">
        <v>3724</v>
      </c>
      <c r="E98" s="83"/>
      <c r="F98" s="83"/>
      <c r="G98" s="83"/>
      <c r="H98" s="83"/>
      <c r="I98" s="83"/>
      <c r="J98" s="83"/>
      <c r="K98" s="84"/>
      <c r="L98" s="85"/>
      <c r="M98" s="84"/>
      <c r="N98" s="85"/>
      <c r="O98" s="84"/>
      <c r="P98" s="85"/>
      <c r="Q98" s="84"/>
      <c r="R98" s="85"/>
      <c r="S98" s="84"/>
      <c r="T98" s="85"/>
      <c r="U98" s="84"/>
      <c r="V98" s="85"/>
      <c r="W98" s="84"/>
      <c r="X98" s="85"/>
      <c r="Y98" s="84"/>
      <c r="Z98" s="85"/>
      <c r="AA98" s="84"/>
      <c r="AB98" s="85"/>
      <c r="AC98" s="84">
        <v>33972</v>
      </c>
      <c r="AD98" s="85">
        <v>81532</v>
      </c>
      <c r="AE98" s="84">
        <v>31496</v>
      </c>
      <c r="AF98" s="85">
        <v>75591</v>
      </c>
      <c r="AG98" s="84">
        <v>11600</v>
      </c>
      <c r="AH98" s="85">
        <v>27840</v>
      </c>
      <c r="AI98" s="84">
        <v>15620</v>
      </c>
      <c r="AJ98" s="85">
        <v>37488</v>
      </c>
      <c r="AK98" s="84">
        <v>18970</v>
      </c>
      <c r="AL98" s="85">
        <v>45528</v>
      </c>
      <c r="AM98" s="84">
        <v>8100</v>
      </c>
      <c r="AN98" s="85">
        <v>19440</v>
      </c>
      <c r="AO98" s="84">
        <v>2500</v>
      </c>
      <c r="AP98" s="85">
        <v>6000</v>
      </c>
      <c r="AQ98" s="84"/>
      <c r="AR98" s="85"/>
      <c r="AS98" s="84"/>
      <c r="AT98" s="85"/>
      <c r="AU98" s="84"/>
      <c r="AV98" s="85"/>
      <c r="AW98" s="84"/>
      <c r="AX98" s="85"/>
      <c r="AY98" s="84"/>
      <c r="AZ98" s="85"/>
      <c r="BA98" s="84"/>
      <c r="BB98" s="85"/>
      <c r="BC98" s="84"/>
      <c r="BD98" s="85"/>
      <c r="BE98" s="84">
        <v>122258</v>
      </c>
      <c r="BF98" s="86">
        <v>293419</v>
      </c>
    </row>
    <row r="99" spans="1:58">
      <c r="A99" s="77" t="s">
        <v>3316</v>
      </c>
      <c r="B99" s="77" t="s">
        <v>142</v>
      </c>
      <c r="C99" s="77" t="s">
        <v>143</v>
      </c>
      <c r="D99" s="53" t="s">
        <v>152</v>
      </c>
      <c r="E99" s="53" t="s">
        <v>3617</v>
      </c>
      <c r="F99" s="53" t="s">
        <v>3629</v>
      </c>
      <c r="G99" s="53" t="s">
        <v>3630</v>
      </c>
      <c r="H99" s="53" t="s">
        <v>3818</v>
      </c>
      <c r="I99" s="78">
        <v>2.8</v>
      </c>
      <c r="J99" s="79">
        <v>45275</v>
      </c>
      <c r="K99" s="65"/>
      <c r="L99" s="66"/>
      <c r="M99" s="65"/>
      <c r="N99" s="66"/>
      <c r="O99" s="65"/>
      <c r="P99" s="66"/>
      <c r="Q99" s="65"/>
      <c r="R99" s="66"/>
      <c r="S99" s="65"/>
      <c r="T99" s="66"/>
      <c r="U99" s="65"/>
      <c r="V99" s="66"/>
      <c r="W99" s="65"/>
      <c r="X99" s="66"/>
      <c r="Y99" s="65"/>
      <c r="Z99" s="66"/>
      <c r="AA99" s="65"/>
      <c r="AB99" s="66"/>
      <c r="AC99" s="65">
        <v>5000</v>
      </c>
      <c r="AD99" s="66">
        <v>14000</v>
      </c>
      <c r="AE99" s="65">
        <v>6000</v>
      </c>
      <c r="AF99" s="66">
        <v>16800</v>
      </c>
      <c r="AG99" s="65"/>
      <c r="AH99" s="66"/>
      <c r="AI99" s="65">
        <v>200</v>
      </c>
      <c r="AJ99" s="66">
        <v>560</v>
      </c>
      <c r="AK99" s="65">
        <v>2000</v>
      </c>
      <c r="AL99" s="66">
        <v>5600</v>
      </c>
      <c r="AM99" s="65">
        <v>1000</v>
      </c>
      <c r="AN99" s="66">
        <v>2800</v>
      </c>
      <c r="AO99" s="65">
        <v>2000</v>
      </c>
      <c r="AP99" s="66">
        <v>5600</v>
      </c>
      <c r="AQ99" s="65">
        <v>7000</v>
      </c>
      <c r="AR99" s="66">
        <v>19600</v>
      </c>
      <c r="AS99" s="65">
        <v>3000</v>
      </c>
      <c r="AT99" s="66">
        <v>8400</v>
      </c>
      <c r="AU99" s="65">
        <v>600</v>
      </c>
      <c r="AV99" s="66">
        <v>1680</v>
      </c>
      <c r="AW99" s="65">
        <v>4000</v>
      </c>
      <c r="AX99" s="66">
        <v>11200</v>
      </c>
      <c r="AY99" s="65"/>
      <c r="AZ99" s="66"/>
      <c r="BA99" s="65">
        <v>3000</v>
      </c>
      <c r="BB99" s="66">
        <v>8400</v>
      </c>
      <c r="BC99" s="65"/>
      <c r="BD99" s="66"/>
      <c r="BE99" s="65">
        <v>33800</v>
      </c>
      <c r="BF99" s="67">
        <v>94640</v>
      </c>
    </row>
    <row r="100" spans="1:58">
      <c r="A100" s="77" t="s">
        <v>3316</v>
      </c>
      <c r="B100" s="77" t="s">
        <v>142</v>
      </c>
      <c r="C100" s="77" t="s">
        <v>143</v>
      </c>
      <c r="D100" s="77" t="s">
        <v>152</v>
      </c>
      <c r="E100" s="77" t="s">
        <v>3617</v>
      </c>
      <c r="F100" s="53" t="s">
        <v>3619</v>
      </c>
      <c r="G100" s="53" t="s">
        <v>3620</v>
      </c>
      <c r="H100" s="53" t="s">
        <v>3819</v>
      </c>
      <c r="I100" s="78">
        <v>2.8</v>
      </c>
      <c r="J100" s="79">
        <v>45275</v>
      </c>
      <c r="K100" s="65"/>
      <c r="L100" s="66"/>
      <c r="M100" s="65"/>
      <c r="N100" s="66"/>
      <c r="O100" s="65"/>
      <c r="P100" s="66"/>
      <c r="Q100" s="65"/>
      <c r="R100" s="66"/>
      <c r="S100" s="65"/>
      <c r="T100" s="66"/>
      <c r="U100" s="65"/>
      <c r="V100" s="66"/>
      <c r="W100" s="65"/>
      <c r="X100" s="66"/>
      <c r="Y100" s="65"/>
      <c r="Z100" s="66"/>
      <c r="AA100" s="65"/>
      <c r="AB100" s="66"/>
      <c r="AC100" s="65"/>
      <c r="AD100" s="66"/>
      <c r="AE100" s="65">
        <v>390</v>
      </c>
      <c r="AF100" s="66">
        <v>1092</v>
      </c>
      <c r="AG100" s="65">
        <v>4200</v>
      </c>
      <c r="AH100" s="66">
        <v>11760</v>
      </c>
      <c r="AI100" s="65">
        <v>1120</v>
      </c>
      <c r="AJ100" s="66">
        <v>3136</v>
      </c>
      <c r="AK100" s="65"/>
      <c r="AL100" s="66"/>
      <c r="AM100" s="65">
        <v>1800</v>
      </c>
      <c r="AN100" s="66">
        <v>5040</v>
      </c>
      <c r="AO100" s="65">
        <v>13000</v>
      </c>
      <c r="AP100" s="66">
        <v>36400</v>
      </c>
      <c r="AQ100" s="65">
        <v>5100</v>
      </c>
      <c r="AR100" s="66">
        <v>14280</v>
      </c>
      <c r="AS100" s="65">
        <v>5400</v>
      </c>
      <c r="AT100" s="66">
        <v>15120</v>
      </c>
      <c r="AU100" s="65">
        <v>1500</v>
      </c>
      <c r="AV100" s="66">
        <v>4200</v>
      </c>
      <c r="AW100" s="65"/>
      <c r="AX100" s="66"/>
      <c r="AY100" s="65">
        <v>9000</v>
      </c>
      <c r="AZ100" s="66">
        <v>25200</v>
      </c>
      <c r="BA100" s="65"/>
      <c r="BB100" s="66"/>
      <c r="BC100" s="65"/>
      <c r="BD100" s="66"/>
      <c r="BE100" s="65">
        <v>41510</v>
      </c>
      <c r="BF100" s="67">
        <v>116228</v>
      </c>
    </row>
    <row r="101" spans="1:58">
      <c r="A101" s="77" t="s">
        <v>3316</v>
      </c>
      <c r="B101" s="77" t="s">
        <v>142</v>
      </c>
      <c r="C101" s="77" t="s">
        <v>143</v>
      </c>
      <c r="D101" s="77" t="s">
        <v>152</v>
      </c>
      <c r="E101" s="53" t="s">
        <v>3634</v>
      </c>
      <c r="F101" s="53" t="s">
        <v>3686</v>
      </c>
      <c r="G101" s="53" t="s">
        <v>3687</v>
      </c>
      <c r="H101" s="53" t="s">
        <v>3820</v>
      </c>
      <c r="I101" s="78">
        <v>2.8</v>
      </c>
      <c r="J101" s="79">
        <v>45275</v>
      </c>
      <c r="K101" s="65"/>
      <c r="L101" s="66"/>
      <c r="M101" s="65"/>
      <c r="N101" s="66"/>
      <c r="O101" s="65"/>
      <c r="P101" s="66"/>
      <c r="Q101" s="65"/>
      <c r="R101" s="66"/>
      <c r="S101" s="65"/>
      <c r="T101" s="66"/>
      <c r="U101" s="65"/>
      <c r="V101" s="66"/>
      <c r="W101" s="65"/>
      <c r="X101" s="66"/>
      <c r="Y101" s="65"/>
      <c r="Z101" s="66"/>
      <c r="AA101" s="65"/>
      <c r="AB101" s="66"/>
      <c r="AC101" s="65">
        <v>1200</v>
      </c>
      <c r="AD101" s="66">
        <v>3360</v>
      </c>
      <c r="AE101" s="65">
        <v>1200</v>
      </c>
      <c r="AF101" s="66">
        <v>3360</v>
      </c>
      <c r="AG101" s="65">
        <v>100</v>
      </c>
      <c r="AH101" s="66">
        <v>280</v>
      </c>
      <c r="AI101" s="65">
        <v>100</v>
      </c>
      <c r="AJ101" s="66">
        <v>280</v>
      </c>
      <c r="AK101" s="65">
        <v>1000</v>
      </c>
      <c r="AL101" s="66">
        <v>2800</v>
      </c>
      <c r="AM101" s="65">
        <v>1000</v>
      </c>
      <c r="AN101" s="66">
        <v>2800</v>
      </c>
      <c r="AO101" s="65">
        <v>1100</v>
      </c>
      <c r="AP101" s="66">
        <v>3080</v>
      </c>
      <c r="AQ101" s="65"/>
      <c r="AR101" s="66"/>
      <c r="AS101" s="65"/>
      <c r="AT101" s="66"/>
      <c r="AU101" s="65"/>
      <c r="AV101" s="66"/>
      <c r="AW101" s="65"/>
      <c r="AX101" s="66"/>
      <c r="AY101" s="65"/>
      <c r="AZ101" s="66"/>
      <c r="BA101" s="65"/>
      <c r="BB101" s="66"/>
      <c r="BC101" s="65"/>
      <c r="BD101" s="66"/>
      <c r="BE101" s="65">
        <v>5700</v>
      </c>
      <c r="BF101" s="67">
        <v>15960</v>
      </c>
    </row>
    <row r="102" spans="1:58">
      <c r="A102" s="77" t="s">
        <v>3316</v>
      </c>
      <c r="B102" s="77" t="s">
        <v>142</v>
      </c>
      <c r="C102" s="77" t="s">
        <v>143</v>
      </c>
      <c r="D102" s="77" t="s">
        <v>152</v>
      </c>
      <c r="E102" s="77" t="s">
        <v>3634</v>
      </c>
      <c r="F102" s="53" t="s">
        <v>3636</v>
      </c>
      <c r="G102" s="53" t="s">
        <v>3637</v>
      </c>
      <c r="H102" s="53" t="s">
        <v>3821</v>
      </c>
      <c r="I102" s="78">
        <v>2.8</v>
      </c>
      <c r="J102" s="79">
        <v>45275</v>
      </c>
      <c r="K102" s="65"/>
      <c r="L102" s="66"/>
      <c r="M102" s="65"/>
      <c r="N102" s="66"/>
      <c r="O102" s="65"/>
      <c r="P102" s="66"/>
      <c r="Q102" s="65"/>
      <c r="R102" s="66"/>
      <c r="S102" s="65"/>
      <c r="T102" s="66"/>
      <c r="U102" s="65"/>
      <c r="V102" s="66"/>
      <c r="W102" s="65"/>
      <c r="X102" s="66"/>
      <c r="Y102" s="65"/>
      <c r="Z102" s="66"/>
      <c r="AA102" s="65"/>
      <c r="AB102" s="66"/>
      <c r="AC102" s="65">
        <v>4000</v>
      </c>
      <c r="AD102" s="66">
        <v>11200</v>
      </c>
      <c r="AE102" s="65">
        <v>1500</v>
      </c>
      <c r="AF102" s="66">
        <v>4200</v>
      </c>
      <c r="AG102" s="65">
        <v>100</v>
      </c>
      <c r="AH102" s="66">
        <v>280</v>
      </c>
      <c r="AI102" s="65">
        <v>1600</v>
      </c>
      <c r="AJ102" s="66">
        <v>4480</v>
      </c>
      <c r="AK102" s="65">
        <v>1500</v>
      </c>
      <c r="AL102" s="66">
        <v>4200</v>
      </c>
      <c r="AM102" s="65">
        <v>1500</v>
      </c>
      <c r="AN102" s="66">
        <v>4200</v>
      </c>
      <c r="AO102" s="65">
        <v>8100</v>
      </c>
      <c r="AP102" s="66">
        <v>22680</v>
      </c>
      <c r="AQ102" s="65">
        <v>3500</v>
      </c>
      <c r="AR102" s="66">
        <v>9800</v>
      </c>
      <c r="AS102" s="65"/>
      <c r="AT102" s="66"/>
      <c r="AU102" s="65">
        <v>3500</v>
      </c>
      <c r="AV102" s="66">
        <v>9800</v>
      </c>
      <c r="AW102" s="65"/>
      <c r="AX102" s="66"/>
      <c r="AY102" s="65">
        <v>4800</v>
      </c>
      <c r="AZ102" s="66">
        <v>13440</v>
      </c>
      <c r="BA102" s="65">
        <v>2110</v>
      </c>
      <c r="BB102" s="66">
        <v>5908</v>
      </c>
      <c r="BC102" s="65"/>
      <c r="BD102" s="66"/>
      <c r="BE102" s="65">
        <v>32210</v>
      </c>
      <c r="BF102" s="67">
        <v>90188</v>
      </c>
    </row>
    <row r="103" spans="1:58">
      <c r="A103" s="77" t="s">
        <v>3316</v>
      </c>
      <c r="B103" s="77" t="s">
        <v>142</v>
      </c>
      <c r="C103" s="77" t="s">
        <v>143</v>
      </c>
      <c r="D103" s="77" t="s">
        <v>152</v>
      </c>
      <c r="E103" s="53" t="s">
        <v>3661</v>
      </c>
      <c r="F103" s="53" t="s">
        <v>3663</v>
      </c>
      <c r="G103" s="53" t="s">
        <v>3664</v>
      </c>
      <c r="H103" s="53" t="s">
        <v>3822</v>
      </c>
      <c r="I103" s="78">
        <v>2.8</v>
      </c>
      <c r="J103" s="79">
        <v>45275</v>
      </c>
      <c r="K103" s="65"/>
      <c r="L103" s="66"/>
      <c r="M103" s="65"/>
      <c r="N103" s="66"/>
      <c r="O103" s="65"/>
      <c r="P103" s="66"/>
      <c r="Q103" s="65"/>
      <c r="R103" s="66"/>
      <c r="S103" s="65"/>
      <c r="T103" s="66"/>
      <c r="U103" s="65"/>
      <c r="V103" s="66"/>
      <c r="W103" s="65"/>
      <c r="X103" s="66"/>
      <c r="Y103" s="65"/>
      <c r="Z103" s="66"/>
      <c r="AA103" s="65"/>
      <c r="AB103" s="66"/>
      <c r="AC103" s="65"/>
      <c r="AD103" s="66"/>
      <c r="AE103" s="65">
        <v>240</v>
      </c>
      <c r="AF103" s="66">
        <v>672</v>
      </c>
      <c r="AG103" s="65">
        <v>3500</v>
      </c>
      <c r="AH103" s="66">
        <v>9800</v>
      </c>
      <c r="AI103" s="65"/>
      <c r="AJ103" s="66"/>
      <c r="AK103" s="65">
        <v>400</v>
      </c>
      <c r="AL103" s="66">
        <v>1120</v>
      </c>
      <c r="AM103" s="65">
        <v>480</v>
      </c>
      <c r="AN103" s="66">
        <v>1344</v>
      </c>
      <c r="AO103" s="65">
        <v>1300</v>
      </c>
      <c r="AP103" s="66">
        <v>3640</v>
      </c>
      <c r="AQ103" s="65">
        <v>270</v>
      </c>
      <c r="AR103" s="66">
        <v>756</v>
      </c>
      <c r="AS103" s="65"/>
      <c r="AT103" s="66"/>
      <c r="AU103" s="65"/>
      <c r="AV103" s="66"/>
      <c r="AW103" s="65"/>
      <c r="AX103" s="66"/>
      <c r="AY103" s="65"/>
      <c r="AZ103" s="66"/>
      <c r="BA103" s="65"/>
      <c r="BB103" s="66"/>
      <c r="BC103" s="65"/>
      <c r="BD103" s="66"/>
      <c r="BE103" s="65">
        <v>6190</v>
      </c>
      <c r="BF103" s="67">
        <v>17332</v>
      </c>
    </row>
    <row r="104" spans="1:58">
      <c r="A104" s="77" t="s">
        <v>3316</v>
      </c>
      <c r="B104" s="77" t="s">
        <v>142</v>
      </c>
      <c r="C104" s="77" t="s">
        <v>143</v>
      </c>
      <c r="D104" s="77" t="s">
        <v>152</v>
      </c>
      <c r="E104" s="77" t="s">
        <v>3661</v>
      </c>
      <c r="F104" s="53" t="s">
        <v>3668</v>
      </c>
      <c r="G104" s="53" t="s">
        <v>3669</v>
      </c>
      <c r="H104" s="53" t="s">
        <v>3823</v>
      </c>
      <c r="I104" s="78">
        <v>2.8</v>
      </c>
      <c r="J104" s="79">
        <v>45275</v>
      </c>
      <c r="K104" s="65"/>
      <c r="L104" s="66"/>
      <c r="M104" s="65"/>
      <c r="N104" s="66"/>
      <c r="O104" s="65"/>
      <c r="P104" s="66"/>
      <c r="Q104" s="65"/>
      <c r="R104" s="66"/>
      <c r="S104" s="65"/>
      <c r="T104" s="66"/>
      <c r="U104" s="65"/>
      <c r="V104" s="66"/>
      <c r="W104" s="65"/>
      <c r="X104" s="66"/>
      <c r="Y104" s="65"/>
      <c r="Z104" s="66"/>
      <c r="AA104" s="65"/>
      <c r="AB104" s="66"/>
      <c r="AC104" s="65"/>
      <c r="AD104" s="66"/>
      <c r="AE104" s="65"/>
      <c r="AF104" s="66"/>
      <c r="AG104" s="65">
        <v>2000</v>
      </c>
      <c r="AH104" s="66">
        <v>5600</v>
      </c>
      <c r="AI104" s="65"/>
      <c r="AJ104" s="66"/>
      <c r="AK104" s="65"/>
      <c r="AL104" s="66"/>
      <c r="AM104" s="65">
        <v>600</v>
      </c>
      <c r="AN104" s="66">
        <v>1680</v>
      </c>
      <c r="AO104" s="65">
        <v>550</v>
      </c>
      <c r="AP104" s="66">
        <v>1540</v>
      </c>
      <c r="AQ104" s="65"/>
      <c r="AR104" s="66"/>
      <c r="AS104" s="65"/>
      <c r="AT104" s="66"/>
      <c r="AU104" s="65"/>
      <c r="AV104" s="66"/>
      <c r="AW104" s="65"/>
      <c r="AX104" s="66"/>
      <c r="AY104" s="65"/>
      <c r="AZ104" s="66"/>
      <c r="BA104" s="65"/>
      <c r="BB104" s="66"/>
      <c r="BC104" s="65"/>
      <c r="BD104" s="66"/>
      <c r="BE104" s="65">
        <v>3150</v>
      </c>
      <c r="BF104" s="67">
        <v>8820</v>
      </c>
    </row>
    <row r="105" spans="1:58">
      <c r="A105" s="77" t="s">
        <v>3316</v>
      </c>
      <c r="B105" s="77" t="s">
        <v>142</v>
      </c>
      <c r="C105" s="77" t="s">
        <v>143</v>
      </c>
      <c r="D105" s="77" t="s">
        <v>152</v>
      </c>
      <c r="E105" s="53" t="s">
        <v>1823</v>
      </c>
      <c r="F105" s="53" t="s">
        <v>3674</v>
      </c>
      <c r="G105" s="53" t="s">
        <v>1823</v>
      </c>
      <c r="H105" s="53" t="s">
        <v>3824</v>
      </c>
      <c r="I105" s="78">
        <v>2.8</v>
      </c>
      <c r="J105" s="79">
        <v>45275</v>
      </c>
      <c r="K105" s="65"/>
      <c r="L105" s="66"/>
      <c r="M105" s="65"/>
      <c r="N105" s="66"/>
      <c r="O105" s="65"/>
      <c r="P105" s="66"/>
      <c r="Q105" s="65"/>
      <c r="R105" s="66"/>
      <c r="S105" s="65"/>
      <c r="T105" s="66"/>
      <c r="U105" s="65"/>
      <c r="V105" s="66"/>
      <c r="W105" s="65"/>
      <c r="X105" s="66"/>
      <c r="Y105" s="65"/>
      <c r="Z105" s="66"/>
      <c r="AA105" s="65"/>
      <c r="AB105" s="66"/>
      <c r="AC105" s="65">
        <v>6350</v>
      </c>
      <c r="AD105" s="66">
        <v>17780</v>
      </c>
      <c r="AE105" s="65">
        <v>460</v>
      </c>
      <c r="AF105" s="66">
        <v>1288</v>
      </c>
      <c r="AG105" s="65">
        <v>3000</v>
      </c>
      <c r="AH105" s="66">
        <v>8400</v>
      </c>
      <c r="AI105" s="65">
        <v>3000</v>
      </c>
      <c r="AJ105" s="66">
        <v>8400</v>
      </c>
      <c r="AK105" s="65">
        <v>3000</v>
      </c>
      <c r="AL105" s="66">
        <v>8400</v>
      </c>
      <c r="AM105" s="65">
        <v>3000</v>
      </c>
      <c r="AN105" s="66">
        <v>8400</v>
      </c>
      <c r="AO105" s="65"/>
      <c r="AP105" s="66"/>
      <c r="AQ105" s="65">
        <v>3200</v>
      </c>
      <c r="AR105" s="66">
        <v>8960</v>
      </c>
      <c r="AS105" s="65">
        <v>3000</v>
      </c>
      <c r="AT105" s="66">
        <v>8400</v>
      </c>
      <c r="AU105" s="65"/>
      <c r="AV105" s="66"/>
      <c r="AW105" s="65"/>
      <c r="AX105" s="66"/>
      <c r="AY105" s="65"/>
      <c r="AZ105" s="66"/>
      <c r="BA105" s="65"/>
      <c r="BB105" s="66"/>
      <c r="BC105" s="65"/>
      <c r="BD105" s="66"/>
      <c r="BE105" s="65">
        <v>25010</v>
      </c>
      <c r="BF105" s="67">
        <v>70028</v>
      </c>
    </row>
    <row r="106" spans="1:58">
      <c r="A106" s="77" t="s">
        <v>3316</v>
      </c>
      <c r="B106" s="77" t="s">
        <v>142</v>
      </c>
      <c r="C106" s="77" t="s">
        <v>143</v>
      </c>
      <c r="D106" s="77" t="s">
        <v>152</v>
      </c>
      <c r="E106" s="77" t="s">
        <v>1823</v>
      </c>
      <c r="F106" s="77" t="s">
        <v>3674</v>
      </c>
      <c r="G106" s="77" t="s">
        <v>1823</v>
      </c>
      <c r="H106" s="53" t="s">
        <v>3825</v>
      </c>
      <c r="I106" s="78">
        <v>2.8</v>
      </c>
      <c r="J106" s="79">
        <v>45275</v>
      </c>
      <c r="K106" s="65"/>
      <c r="L106" s="66"/>
      <c r="M106" s="65"/>
      <c r="N106" s="66"/>
      <c r="O106" s="65"/>
      <c r="P106" s="66"/>
      <c r="Q106" s="65"/>
      <c r="R106" s="66"/>
      <c r="S106" s="65"/>
      <c r="T106" s="66"/>
      <c r="U106" s="65"/>
      <c r="V106" s="66"/>
      <c r="W106" s="65"/>
      <c r="X106" s="66"/>
      <c r="Y106" s="65"/>
      <c r="Z106" s="66"/>
      <c r="AA106" s="65"/>
      <c r="AB106" s="66"/>
      <c r="AC106" s="65">
        <v>2000</v>
      </c>
      <c r="AD106" s="66">
        <v>5600</v>
      </c>
      <c r="AE106" s="65"/>
      <c r="AF106" s="66"/>
      <c r="AG106" s="65"/>
      <c r="AH106" s="66"/>
      <c r="AI106" s="65">
        <v>1500</v>
      </c>
      <c r="AJ106" s="66">
        <v>4200</v>
      </c>
      <c r="AK106" s="65">
        <v>0</v>
      </c>
      <c r="AL106" s="66">
        <v>0</v>
      </c>
      <c r="AM106" s="65">
        <v>0</v>
      </c>
      <c r="AN106" s="66">
        <v>0</v>
      </c>
      <c r="AO106" s="65">
        <v>1500</v>
      </c>
      <c r="AP106" s="66">
        <v>4200</v>
      </c>
      <c r="AQ106" s="65"/>
      <c r="AR106" s="66"/>
      <c r="AS106" s="65"/>
      <c r="AT106" s="66"/>
      <c r="AU106" s="65"/>
      <c r="AV106" s="66"/>
      <c r="AW106" s="65"/>
      <c r="AX106" s="66"/>
      <c r="AY106" s="65"/>
      <c r="AZ106" s="66"/>
      <c r="BA106" s="65"/>
      <c r="BB106" s="66"/>
      <c r="BC106" s="65"/>
      <c r="BD106" s="66"/>
      <c r="BE106" s="65">
        <v>5000</v>
      </c>
      <c r="BF106" s="67">
        <v>14000</v>
      </c>
    </row>
    <row r="107" spans="1:58">
      <c r="A107" s="77" t="s">
        <v>3316</v>
      </c>
      <c r="B107" s="77" t="s">
        <v>142</v>
      </c>
      <c r="C107" s="77" t="s">
        <v>143</v>
      </c>
      <c r="D107" s="77" t="s">
        <v>152</v>
      </c>
      <c r="E107" s="53" t="s">
        <v>3517</v>
      </c>
      <c r="F107" s="53" t="s">
        <v>3519</v>
      </c>
      <c r="G107" s="53" t="s">
        <v>3517</v>
      </c>
      <c r="H107" s="53" t="s">
        <v>3826</v>
      </c>
      <c r="I107" s="78">
        <v>4.5</v>
      </c>
      <c r="J107" s="79">
        <v>45245</v>
      </c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>
        <v>3000</v>
      </c>
      <c r="AD107" s="66">
        <v>13500</v>
      </c>
      <c r="AE107" s="65"/>
      <c r="AF107" s="66"/>
      <c r="AG107" s="65">
        <v>1500</v>
      </c>
      <c r="AH107" s="66">
        <v>6750</v>
      </c>
      <c r="AI107" s="65">
        <v>0</v>
      </c>
      <c r="AJ107" s="66">
        <v>0</v>
      </c>
      <c r="AK107" s="65">
        <v>2000</v>
      </c>
      <c r="AL107" s="66">
        <v>9000</v>
      </c>
      <c r="AM107" s="65"/>
      <c r="AN107" s="66"/>
      <c r="AO107" s="65"/>
      <c r="AP107" s="66"/>
      <c r="AQ107" s="65"/>
      <c r="AR107" s="66"/>
      <c r="AS107" s="65"/>
      <c r="AT107" s="66"/>
      <c r="AU107" s="65"/>
      <c r="AV107" s="66"/>
      <c r="AW107" s="65"/>
      <c r="AX107" s="66"/>
      <c r="AY107" s="65"/>
      <c r="AZ107" s="66"/>
      <c r="BA107" s="65"/>
      <c r="BB107" s="66"/>
      <c r="BC107" s="65"/>
      <c r="BD107" s="66"/>
      <c r="BE107" s="65">
        <v>6500</v>
      </c>
      <c r="BF107" s="67">
        <v>29250</v>
      </c>
    </row>
    <row r="108" spans="1:58">
      <c r="A108" s="77" t="s">
        <v>3316</v>
      </c>
      <c r="B108" s="77" t="s">
        <v>142</v>
      </c>
      <c r="C108" s="77" t="s">
        <v>143</v>
      </c>
      <c r="D108" s="77" t="s">
        <v>152</v>
      </c>
      <c r="E108" s="77" t="s">
        <v>3517</v>
      </c>
      <c r="F108" s="77" t="s">
        <v>3519</v>
      </c>
      <c r="G108" s="77" t="s">
        <v>3517</v>
      </c>
      <c r="H108" s="53" t="s">
        <v>3827</v>
      </c>
      <c r="I108" s="78">
        <v>4.5</v>
      </c>
      <c r="J108" s="79">
        <v>45245</v>
      </c>
      <c r="K108" s="65"/>
      <c r="L108" s="66"/>
      <c r="M108" s="65"/>
      <c r="N108" s="66"/>
      <c r="O108" s="65"/>
      <c r="P108" s="66"/>
      <c r="Q108" s="65"/>
      <c r="R108" s="66"/>
      <c r="S108" s="65"/>
      <c r="T108" s="66"/>
      <c r="U108" s="65"/>
      <c r="V108" s="66"/>
      <c r="W108" s="65"/>
      <c r="X108" s="66"/>
      <c r="Y108" s="65"/>
      <c r="Z108" s="66"/>
      <c r="AA108" s="65"/>
      <c r="AB108" s="66"/>
      <c r="AC108" s="65">
        <v>1500</v>
      </c>
      <c r="AD108" s="66">
        <v>6750</v>
      </c>
      <c r="AE108" s="65"/>
      <c r="AF108" s="66"/>
      <c r="AG108" s="65">
        <v>0</v>
      </c>
      <c r="AH108" s="66">
        <v>0</v>
      </c>
      <c r="AI108" s="65">
        <v>0</v>
      </c>
      <c r="AJ108" s="66">
        <v>0</v>
      </c>
      <c r="AK108" s="65">
        <v>700</v>
      </c>
      <c r="AL108" s="66">
        <v>3150</v>
      </c>
      <c r="AM108" s="65"/>
      <c r="AN108" s="66"/>
      <c r="AO108" s="65"/>
      <c r="AP108" s="66"/>
      <c r="AQ108" s="65"/>
      <c r="AR108" s="66"/>
      <c r="AS108" s="65"/>
      <c r="AT108" s="66"/>
      <c r="AU108" s="65"/>
      <c r="AV108" s="66"/>
      <c r="AW108" s="65"/>
      <c r="AX108" s="66"/>
      <c r="AY108" s="65"/>
      <c r="AZ108" s="66"/>
      <c r="BA108" s="65"/>
      <c r="BB108" s="66"/>
      <c r="BC108" s="65"/>
      <c r="BD108" s="66"/>
      <c r="BE108" s="65">
        <v>2200</v>
      </c>
      <c r="BF108" s="67">
        <v>9900</v>
      </c>
    </row>
    <row r="109" spans="1:58">
      <c r="A109" s="77" t="s">
        <v>3316</v>
      </c>
      <c r="B109" s="77" t="s">
        <v>142</v>
      </c>
      <c r="C109" s="77" t="s">
        <v>143</v>
      </c>
      <c r="D109" s="77" t="s">
        <v>152</v>
      </c>
      <c r="E109" s="53" t="s">
        <v>3577</v>
      </c>
      <c r="F109" s="53" t="s">
        <v>3579</v>
      </c>
      <c r="G109" s="53" t="s">
        <v>3580</v>
      </c>
      <c r="H109" s="53" t="s">
        <v>3828</v>
      </c>
      <c r="I109" s="78">
        <v>1.6</v>
      </c>
      <c r="J109" s="79">
        <v>45337</v>
      </c>
      <c r="K109" s="65"/>
      <c r="L109" s="66"/>
      <c r="M109" s="65"/>
      <c r="N109" s="66"/>
      <c r="O109" s="65"/>
      <c r="P109" s="66"/>
      <c r="Q109" s="65"/>
      <c r="R109" s="66"/>
      <c r="S109" s="65"/>
      <c r="T109" s="66"/>
      <c r="U109" s="65"/>
      <c r="V109" s="66"/>
      <c r="W109" s="65"/>
      <c r="X109" s="66"/>
      <c r="Y109" s="65"/>
      <c r="Z109" s="66"/>
      <c r="AA109" s="65"/>
      <c r="AB109" s="66"/>
      <c r="AC109" s="65"/>
      <c r="AD109" s="66"/>
      <c r="AE109" s="65"/>
      <c r="AF109" s="66"/>
      <c r="AG109" s="65">
        <v>18000</v>
      </c>
      <c r="AH109" s="66">
        <v>28800</v>
      </c>
      <c r="AI109" s="65">
        <v>13500</v>
      </c>
      <c r="AJ109" s="66">
        <v>21600</v>
      </c>
      <c r="AK109" s="65">
        <v>5200</v>
      </c>
      <c r="AL109" s="66">
        <v>8320</v>
      </c>
      <c r="AM109" s="65">
        <v>1800</v>
      </c>
      <c r="AN109" s="66">
        <v>2880</v>
      </c>
      <c r="AO109" s="65">
        <v>8400</v>
      </c>
      <c r="AP109" s="66">
        <v>13440</v>
      </c>
      <c r="AQ109" s="65">
        <v>6500</v>
      </c>
      <c r="AR109" s="66">
        <v>10400</v>
      </c>
      <c r="AS109" s="65">
        <v>2600</v>
      </c>
      <c r="AT109" s="66">
        <v>4160</v>
      </c>
      <c r="AU109" s="65"/>
      <c r="AV109" s="66"/>
      <c r="AW109" s="65"/>
      <c r="AX109" s="66"/>
      <c r="AY109" s="65"/>
      <c r="AZ109" s="66"/>
      <c r="BA109" s="65"/>
      <c r="BB109" s="66"/>
      <c r="BC109" s="65"/>
      <c r="BD109" s="66"/>
      <c r="BE109" s="65">
        <v>56000</v>
      </c>
      <c r="BF109" s="67">
        <v>89600</v>
      </c>
    </row>
    <row r="110" spans="1:58">
      <c r="A110" s="77" t="s">
        <v>3316</v>
      </c>
      <c r="B110" s="77" t="s">
        <v>142</v>
      </c>
      <c r="C110" s="77" t="s">
        <v>143</v>
      </c>
      <c r="D110" s="77" t="s">
        <v>152</v>
      </c>
      <c r="E110" s="77" t="s">
        <v>3577</v>
      </c>
      <c r="F110" s="53" t="s">
        <v>3586</v>
      </c>
      <c r="G110" s="53" t="s">
        <v>3587</v>
      </c>
      <c r="H110" s="53" t="s">
        <v>3829</v>
      </c>
      <c r="I110" s="78">
        <v>1.6</v>
      </c>
      <c r="J110" s="79">
        <v>45337</v>
      </c>
      <c r="K110" s="65"/>
      <c r="L110" s="66"/>
      <c r="M110" s="65"/>
      <c r="N110" s="66"/>
      <c r="O110" s="65"/>
      <c r="P110" s="66"/>
      <c r="Q110" s="65"/>
      <c r="R110" s="66"/>
      <c r="S110" s="65"/>
      <c r="T110" s="66"/>
      <c r="U110" s="65"/>
      <c r="V110" s="66"/>
      <c r="W110" s="65"/>
      <c r="X110" s="66"/>
      <c r="Y110" s="65"/>
      <c r="Z110" s="66"/>
      <c r="AA110" s="65"/>
      <c r="AB110" s="66"/>
      <c r="AC110" s="65"/>
      <c r="AD110" s="66"/>
      <c r="AE110" s="65"/>
      <c r="AF110" s="66"/>
      <c r="AG110" s="65">
        <v>14000</v>
      </c>
      <c r="AH110" s="66">
        <v>22400</v>
      </c>
      <c r="AI110" s="65">
        <v>7500</v>
      </c>
      <c r="AJ110" s="66">
        <v>12000</v>
      </c>
      <c r="AK110" s="65">
        <v>2700</v>
      </c>
      <c r="AL110" s="66">
        <v>4320</v>
      </c>
      <c r="AM110" s="65">
        <v>1800</v>
      </c>
      <c r="AN110" s="66">
        <v>2880</v>
      </c>
      <c r="AO110" s="65">
        <v>5900</v>
      </c>
      <c r="AP110" s="66">
        <v>9440</v>
      </c>
      <c r="AQ110" s="65">
        <v>6500</v>
      </c>
      <c r="AR110" s="66">
        <v>10400</v>
      </c>
      <c r="AS110" s="65">
        <v>2600</v>
      </c>
      <c r="AT110" s="66">
        <v>4160</v>
      </c>
      <c r="AU110" s="65"/>
      <c r="AV110" s="66"/>
      <c r="AW110" s="65"/>
      <c r="AX110" s="66"/>
      <c r="AY110" s="65"/>
      <c r="AZ110" s="66"/>
      <c r="BA110" s="65"/>
      <c r="BB110" s="66"/>
      <c r="BC110" s="65"/>
      <c r="BD110" s="66"/>
      <c r="BE110" s="65">
        <v>41000</v>
      </c>
      <c r="BF110" s="67">
        <v>65600</v>
      </c>
    </row>
    <row r="111" spans="1:58">
      <c r="A111" s="77" t="s">
        <v>3316</v>
      </c>
      <c r="B111" s="77" t="s">
        <v>142</v>
      </c>
      <c r="C111" s="77" t="s">
        <v>143</v>
      </c>
      <c r="D111" s="77" t="s">
        <v>152</v>
      </c>
      <c r="E111" s="53" t="s">
        <v>836</v>
      </c>
      <c r="F111" s="53" t="s">
        <v>3571</v>
      </c>
      <c r="G111" s="53" t="s">
        <v>3572</v>
      </c>
      <c r="H111" s="53" t="s">
        <v>3830</v>
      </c>
      <c r="I111" s="78">
        <v>1.6</v>
      </c>
      <c r="J111" s="79">
        <v>45245</v>
      </c>
      <c r="K111" s="65"/>
      <c r="L111" s="66"/>
      <c r="M111" s="65"/>
      <c r="N111" s="66"/>
      <c r="O111" s="65"/>
      <c r="P111" s="66"/>
      <c r="Q111" s="65"/>
      <c r="R111" s="66"/>
      <c r="S111" s="65"/>
      <c r="T111" s="66"/>
      <c r="U111" s="65"/>
      <c r="V111" s="66"/>
      <c r="W111" s="65"/>
      <c r="X111" s="66"/>
      <c r="Y111" s="65"/>
      <c r="Z111" s="66"/>
      <c r="AA111" s="65">
        <v>45710</v>
      </c>
      <c r="AB111" s="66">
        <v>73136</v>
      </c>
      <c r="AC111" s="65"/>
      <c r="AD111" s="66"/>
      <c r="AE111" s="65">
        <v>9200</v>
      </c>
      <c r="AF111" s="66">
        <v>14720</v>
      </c>
      <c r="AG111" s="65"/>
      <c r="AH111" s="66"/>
      <c r="AI111" s="65"/>
      <c r="AJ111" s="66"/>
      <c r="AK111" s="65"/>
      <c r="AL111" s="66"/>
      <c r="AM111" s="65"/>
      <c r="AN111" s="66"/>
      <c r="AO111" s="65"/>
      <c r="AP111" s="66"/>
      <c r="AQ111" s="65"/>
      <c r="AR111" s="66"/>
      <c r="AS111" s="65"/>
      <c r="AT111" s="66"/>
      <c r="AU111" s="65"/>
      <c r="AV111" s="66"/>
      <c r="AW111" s="65"/>
      <c r="AX111" s="66"/>
      <c r="AY111" s="65"/>
      <c r="AZ111" s="66"/>
      <c r="BA111" s="65"/>
      <c r="BB111" s="66"/>
      <c r="BC111" s="65"/>
      <c r="BD111" s="66"/>
      <c r="BE111" s="65">
        <v>54910</v>
      </c>
      <c r="BF111" s="67">
        <v>87856</v>
      </c>
    </row>
    <row r="112" spans="1:58">
      <c r="A112" s="77" t="s">
        <v>3316</v>
      </c>
      <c r="B112" s="77" t="s">
        <v>142</v>
      </c>
      <c r="C112" s="77" t="s">
        <v>143</v>
      </c>
      <c r="D112" s="77" t="s">
        <v>152</v>
      </c>
      <c r="E112" s="53" t="s">
        <v>883</v>
      </c>
      <c r="F112" s="53" t="s">
        <v>3591</v>
      </c>
      <c r="G112" s="53" t="s">
        <v>883</v>
      </c>
      <c r="H112" s="53" t="s">
        <v>3831</v>
      </c>
      <c r="I112" s="78">
        <v>1.6</v>
      </c>
      <c r="J112" s="79">
        <v>45275</v>
      </c>
      <c r="K112" s="65"/>
      <c r="L112" s="66"/>
      <c r="M112" s="65"/>
      <c r="N112" s="66"/>
      <c r="O112" s="65"/>
      <c r="P112" s="66"/>
      <c r="Q112" s="65"/>
      <c r="R112" s="66"/>
      <c r="S112" s="65"/>
      <c r="T112" s="66"/>
      <c r="U112" s="65"/>
      <c r="V112" s="66"/>
      <c r="W112" s="65"/>
      <c r="X112" s="66"/>
      <c r="Y112" s="65"/>
      <c r="Z112" s="66"/>
      <c r="AA112" s="65"/>
      <c r="AB112" s="66"/>
      <c r="AC112" s="65">
        <v>94000</v>
      </c>
      <c r="AD112" s="66">
        <v>150400</v>
      </c>
      <c r="AE112" s="65">
        <v>156000</v>
      </c>
      <c r="AF112" s="66">
        <v>249600</v>
      </c>
      <c r="AG112" s="65">
        <v>120000</v>
      </c>
      <c r="AH112" s="66">
        <v>192000</v>
      </c>
      <c r="AI112" s="65">
        <v>40100</v>
      </c>
      <c r="AJ112" s="66">
        <v>64160</v>
      </c>
      <c r="AK112" s="65">
        <v>46010</v>
      </c>
      <c r="AL112" s="66">
        <v>73616</v>
      </c>
      <c r="AM112" s="65">
        <v>2030</v>
      </c>
      <c r="AN112" s="66">
        <v>3248</v>
      </c>
      <c r="AO112" s="65">
        <v>165900</v>
      </c>
      <c r="AP112" s="66">
        <v>265440</v>
      </c>
      <c r="AQ112" s="65">
        <v>252400</v>
      </c>
      <c r="AR112" s="66">
        <v>403840</v>
      </c>
      <c r="AS112" s="65">
        <v>127560</v>
      </c>
      <c r="AT112" s="66">
        <v>204096</v>
      </c>
      <c r="AU112" s="65">
        <v>40000</v>
      </c>
      <c r="AV112" s="66">
        <v>64000</v>
      </c>
      <c r="AW112" s="65">
        <v>14000</v>
      </c>
      <c r="AX112" s="66">
        <v>22400</v>
      </c>
      <c r="AY112" s="65">
        <v>18900</v>
      </c>
      <c r="AZ112" s="66">
        <v>30240</v>
      </c>
      <c r="BA112" s="65">
        <v>64800</v>
      </c>
      <c r="BB112" s="66">
        <v>103680</v>
      </c>
      <c r="BC112" s="65">
        <v>94000</v>
      </c>
      <c r="BD112" s="66">
        <v>150400</v>
      </c>
      <c r="BE112" s="65">
        <v>1235700</v>
      </c>
      <c r="BF112" s="67">
        <v>1977120</v>
      </c>
    </row>
    <row r="113" spans="1:58">
      <c r="A113" s="77" t="s">
        <v>3316</v>
      </c>
      <c r="B113" s="77" t="s">
        <v>142</v>
      </c>
      <c r="C113" s="77" t="s">
        <v>143</v>
      </c>
      <c r="D113" s="77" t="s">
        <v>152</v>
      </c>
      <c r="E113" s="77" t="s">
        <v>883</v>
      </c>
      <c r="F113" s="77" t="s">
        <v>3591</v>
      </c>
      <c r="G113" s="77" t="s">
        <v>883</v>
      </c>
      <c r="H113" s="53" t="s">
        <v>3832</v>
      </c>
      <c r="I113" s="78">
        <v>1.6</v>
      </c>
      <c r="J113" s="79">
        <v>45275</v>
      </c>
      <c r="K113" s="65"/>
      <c r="L113" s="66"/>
      <c r="M113" s="65"/>
      <c r="N113" s="66"/>
      <c r="O113" s="65"/>
      <c r="P113" s="66"/>
      <c r="Q113" s="65"/>
      <c r="R113" s="66"/>
      <c r="S113" s="65"/>
      <c r="T113" s="66"/>
      <c r="U113" s="65"/>
      <c r="V113" s="66"/>
      <c r="W113" s="65"/>
      <c r="X113" s="66"/>
      <c r="Y113" s="65"/>
      <c r="Z113" s="66"/>
      <c r="AA113" s="65"/>
      <c r="AB113" s="66"/>
      <c r="AC113" s="65">
        <v>29966</v>
      </c>
      <c r="AD113" s="66">
        <v>47946</v>
      </c>
      <c r="AE113" s="65">
        <v>30000</v>
      </c>
      <c r="AF113" s="66">
        <v>48000</v>
      </c>
      <c r="AG113" s="65">
        <v>18000</v>
      </c>
      <c r="AH113" s="66">
        <v>28800</v>
      </c>
      <c r="AI113" s="65">
        <v>19400</v>
      </c>
      <c r="AJ113" s="66">
        <v>31040</v>
      </c>
      <c r="AK113" s="65">
        <v>25200</v>
      </c>
      <c r="AL113" s="66">
        <v>40320</v>
      </c>
      <c r="AM113" s="65">
        <v>16060</v>
      </c>
      <c r="AN113" s="66">
        <v>25696</v>
      </c>
      <c r="AO113" s="65">
        <v>16560</v>
      </c>
      <c r="AP113" s="66">
        <v>26496</v>
      </c>
      <c r="AQ113" s="65">
        <v>16700</v>
      </c>
      <c r="AR113" s="66">
        <v>26720</v>
      </c>
      <c r="AS113" s="65">
        <v>24860</v>
      </c>
      <c r="AT113" s="66">
        <v>39776</v>
      </c>
      <c r="AU113" s="65">
        <v>22260</v>
      </c>
      <c r="AV113" s="66">
        <v>35616</v>
      </c>
      <c r="AW113" s="65"/>
      <c r="AX113" s="66"/>
      <c r="AY113" s="65"/>
      <c r="AZ113" s="66"/>
      <c r="BA113" s="65">
        <v>5000</v>
      </c>
      <c r="BB113" s="66">
        <v>8000</v>
      </c>
      <c r="BC113" s="65">
        <v>2200</v>
      </c>
      <c r="BD113" s="66">
        <v>3520</v>
      </c>
      <c r="BE113" s="65">
        <v>226206</v>
      </c>
      <c r="BF113" s="67">
        <v>361930</v>
      </c>
    </row>
    <row r="114" spans="1:58">
      <c r="A114" s="77" t="s">
        <v>3316</v>
      </c>
      <c r="B114" s="77" t="s">
        <v>142</v>
      </c>
      <c r="C114" s="77" t="s">
        <v>143</v>
      </c>
      <c r="D114" s="77" t="s">
        <v>152</v>
      </c>
      <c r="E114" s="53" t="s">
        <v>3337</v>
      </c>
      <c r="F114" s="53" t="s">
        <v>3338</v>
      </c>
      <c r="G114" s="53" t="s">
        <v>3337</v>
      </c>
      <c r="H114" s="53" t="s">
        <v>3833</v>
      </c>
      <c r="I114" s="78">
        <v>5.3</v>
      </c>
      <c r="J114" s="79">
        <v>45245</v>
      </c>
      <c r="K114" s="65"/>
      <c r="L114" s="66"/>
      <c r="M114" s="65"/>
      <c r="N114" s="66"/>
      <c r="O114" s="65"/>
      <c r="P114" s="66"/>
      <c r="Q114" s="65"/>
      <c r="R114" s="66"/>
      <c r="S114" s="65"/>
      <c r="T114" s="66"/>
      <c r="U114" s="65"/>
      <c r="V114" s="66"/>
      <c r="W114" s="65">
        <v>1498</v>
      </c>
      <c r="X114" s="66">
        <v>7939</v>
      </c>
      <c r="Y114" s="65"/>
      <c r="Z114" s="66"/>
      <c r="AA114" s="65">
        <v>516</v>
      </c>
      <c r="AB114" s="66">
        <v>2735</v>
      </c>
      <c r="AC114" s="65">
        <v>1572</v>
      </c>
      <c r="AD114" s="66">
        <v>8332</v>
      </c>
      <c r="AE114" s="65">
        <v>3600</v>
      </c>
      <c r="AF114" s="66">
        <v>19080</v>
      </c>
      <c r="AG114" s="65">
        <v>318</v>
      </c>
      <c r="AH114" s="66">
        <v>1685</v>
      </c>
      <c r="AI114" s="65">
        <v>3200</v>
      </c>
      <c r="AJ114" s="66">
        <v>16960</v>
      </c>
      <c r="AK114" s="65">
        <v>4000</v>
      </c>
      <c r="AL114" s="66">
        <v>21200</v>
      </c>
      <c r="AM114" s="65">
        <v>2000</v>
      </c>
      <c r="AN114" s="66">
        <v>10600</v>
      </c>
      <c r="AO114" s="65"/>
      <c r="AP114" s="66"/>
      <c r="AQ114" s="65"/>
      <c r="AR114" s="66"/>
      <c r="AS114" s="65"/>
      <c r="AT114" s="66"/>
      <c r="AU114" s="65"/>
      <c r="AV114" s="66"/>
      <c r="AW114" s="65"/>
      <c r="AX114" s="66"/>
      <c r="AY114" s="65"/>
      <c r="AZ114" s="66"/>
      <c r="BA114" s="65"/>
      <c r="BB114" s="66"/>
      <c r="BC114" s="65"/>
      <c r="BD114" s="66"/>
      <c r="BE114" s="65">
        <v>16704</v>
      </c>
      <c r="BF114" s="67">
        <v>88531</v>
      </c>
    </row>
    <row r="115" spans="1:58">
      <c r="A115" s="77" t="s">
        <v>3316</v>
      </c>
      <c r="B115" s="77" t="s">
        <v>142</v>
      </c>
      <c r="C115" s="77" t="s">
        <v>143</v>
      </c>
      <c r="D115" s="77" t="s">
        <v>152</v>
      </c>
      <c r="E115" s="77" t="s">
        <v>3337</v>
      </c>
      <c r="F115" s="77" t="s">
        <v>3338</v>
      </c>
      <c r="G115" s="77" t="s">
        <v>3337</v>
      </c>
      <c r="H115" s="53" t="s">
        <v>3834</v>
      </c>
      <c r="I115" s="78">
        <v>5.3</v>
      </c>
      <c r="J115" s="79">
        <v>45245</v>
      </c>
      <c r="K115" s="65"/>
      <c r="L115" s="66"/>
      <c r="M115" s="65"/>
      <c r="N115" s="66"/>
      <c r="O115" s="65"/>
      <c r="P115" s="66"/>
      <c r="Q115" s="65"/>
      <c r="R115" s="66"/>
      <c r="S115" s="65"/>
      <c r="T115" s="66"/>
      <c r="U115" s="65"/>
      <c r="V115" s="66"/>
      <c r="W115" s="65"/>
      <c r="X115" s="66"/>
      <c r="Y115" s="65">
        <v>1992</v>
      </c>
      <c r="Z115" s="66">
        <v>10558</v>
      </c>
      <c r="AA115" s="65">
        <v>1032</v>
      </c>
      <c r="AB115" s="66">
        <v>5470</v>
      </c>
      <c r="AC115" s="65"/>
      <c r="AD115" s="66"/>
      <c r="AE115" s="65">
        <v>3319</v>
      </c>
      <c r="AF115" s="66">
        <v>17591</v>
      </c>
      <c r="AG115" s="65">
        <v>100</v>
      </c>
      <c r="AH115" s="66">
        <v>530</v>
      </c>
      <c r="AI115" s="65">
        <v>2000</v>
      </c>
      <c r="AJ115" s="66">
        <v>10600</v>
      </c>
      <c r="AK115" s="65">
        <v>1000</v>
      </c>
      <c r="AL115" s="66">
        <v>5300</v>
      </c>
      <c r="AM115" s="65">
        <v>2100</v>
      </c>
      <c r="AN115" s="66">
        <v>11130</v>
      </c>
      <c r="AO115" s="65"/>
      <c r="AP115" s="66"/>
      <c r="AQ115" s="65"/>
      <c r="AR115" s="66"/>
      <c r="AS115" s="65"/>
      <c r="AT115" s="66"/>
      <c r="AU115" s="65"/>
      <c r="AV115" s="66"/>
      <c r="AW115" s="65"/>
      <c r="AX115" s="66"/>
      <c r="AY115" s="65"/>
      <c r="AZ115" s="66"/>
      <c r="BA115" s="65"/>
      <c r="BB115" s="66"/>
      <c r="BC115" s="65"/>
      <c r="BD115" s="66"/>
      <c r="BE115" s="65">
        <v>11543</v>
      </c>
      <c r="BF115" s="67">
        <v>61179</v>
      </c>
    </row>
    <row r="116" spans="1:58">
      <c r="A116" s="77" t="s">
        <v>3316</v>
      </c>
      <c r="B116" s="77" t="s">
        <v>142</v>
      </c>
      <c r="C116" s="77" t="s">
        <v>143</v>
      </c>
      <c r="D116" s="77" t="s">
        <v>152</v>
      </c>
      <c r="E116" s="77" t="s">
        <v>3337</v>
      </c>
      <c r="F116" s="53" t="s">
        <v>3446</v>
      </c>
      <c r="G116" s="53" t="s">
        <v>3447</v>
      </c>
      <c r="H116" s="53" t="s">
        <v>3835</v>
      </c>
      <c r="I116" s="78">
        <v>5.3</v>
      </c>
      <c r="J116" s="79">
        <v>45245</v>
      </c>
      <c r="K116" s="65"/>
      <c r="L116" s="66"/>
      <c r="M116" s="65"/>
      <c r="N116" s="66"/>
      <c r="O116" s="65"/>
      <c r="P116" s="66"/>
      <c r="Q116" s="65"/>
      <c r="R116" s="66"/>
      <c r="S116" s="65"/>
      <c r="T116" s="66"/>
      <c r="U116" s="65"/>
      <c r="V116" s="66"/>
      <c r="W116" s="65"/>
      <c r="X116" s="66"/>
      <c r="Y116" s="65"/>
      <c r="Z116" s="66"/>
      <c r="AA116" s="65">
        <v>1300</v>
      </c>
      <c r="AB116" s="66">
        <v>6890</v>
      </c>
      <c r="AC116" s="65"/>
      <c r="AD116" s="66"/>
      <c r="AE116" s="65">
        <v>0</v>
      </c>
      <c r="AF116" s="66">
        <v>0</v>
      </c>
      <c r="AG116" s="65"/>
      <c r="AH116" s="66"/>
      <c r="AI116" s="65">
        <v>1200</v>
      </c>
      <c r="AJ116" s="66">
        <v>6360</v>
      </c>
      <c r="AK116" s="65">
        <v>0</v>
      </c>
      <c r="AL116" s="66">
        <v>0</v>
      </c>
      <c r="AM116" s="65">
        <v>0</v>
      </c>
      <c r="AN116" s="66">
        <v>0</v>
      </c>
      <c r="AO116" s="65"/>
      <c r="AP116" s="66"/>
      <c r="AQ116" s="65"/>
      <c r="AR116" s="66"/>
      <c r="AS116" s="65"/>
      <c r="AT116" s="66"/>
      <c r="AU116" s="65"/>
      <c r="AV116" s="66"/>
      <c r="AW116" s="65"/>
      <c r="AX116" s="66"/>
      <c r="AY116" s="65"/>
      <c r="AZ116" s="66"/>
      <c r="BA116" s="65"/>
      <c r="BB116" s="66"/>
      <c r="BC116" s="65"/>
      <c r="BD116" s="66"/>
      <c r="BE116" s="65">
        <v>2500</v>
      </c>
      <c r="BF116" s="67">
        <v>13250</v>
      </c>
    </row>
    <row r="117" spans="1:58">
      <c r="A117" s="77" t="s">
        <v>3316</v>
      </c>
      <c r="B117" s="77" t="s">
        <v>142</v>
      </c>
      <c r="C117" s="77" t="s">
        <v>143</v>
      </c>
      <c r="D117" s="77" t="s">
        <v>152</v>
      </c>
      <c r="E117" s="53" t="s">
        <v>262</v>
      </c>
      <c r="F117" s="53" t="s">
        <v>3348</v>
      </c>
      <c r="G117" s="53" t="s">
        <v>262</v>
      </c>
      <c r="H117" s="53" t="s">
        <v>3836</v>
      </c>
      <c r="I117" s="78">
        <v>3.6</v>
      </c>
      <c r="J117" s="79">
        <v>45245</v>
      </c>
      <c r="K117" s="65"/>
      <c r="L117" s="66"/>
      <c r="M117" s="65"/>
      <c r="N117" s="66"/>
      <c r="O117" s="65"/>
      <c r="P117" s="66"/>
      <c r="Q117" s="65"/>
      <c r="R117" s="66"/>
      <c r="S117" s="65"/>
      <c r="T117" s="66"/>
      <c r="U117" s="65"/>
      <c r="V117" s="66"/>
      <c r="W117" s="65">
        <v>27876</v>
      </c>
      <c r="X117" s="66">
        <v>100354</v>
      </c>
      <c r="Y117" s="65"/>
      <c r="Z117" s="66"/>
      <c r="AA117" s="65">
        <v>5988</v>
      </c>
      <c r="AB117" s="66">
        <v>21557</v>
      </c>
      <c r="AC117" s="65">
        <v>7992</v>
      </c>
      <c r="AD117" s="66">
        <v>28771</v>
      </c>
      <c r="AE117" s="65">
        <v>20648</v>
      </c>
      <c r="AF117" s="66">
        <v>74333</v>
      </c>
      <c r="AG117" s="65">
        <v>13300</v>
      </c>
      <c r="AH117" s="66">
        <v>47880</v>
      </c>
      <c r="AI117" s="65">
        <v>23800</v>
      </c>
      <c r="AJ117" s="66">
        <v>85680</v>
      </c>
      <c r="AK117" s="65">
        <v>20400</v>
      </c>
      <c r="AL117" s="66">
        <v>73440</v>
      </c>
      <c r="AM117" s="65">
        <v>10790</v>
      </c>
      <c r="AN117" s="66">
        <v>38844</v>
      </c>
      <c r="AO117" s="65"/>
      <c r="AP117" s="66"/>
      <c r="AQ117" s="65"/>
      <c r="AR117" s="66"/>
      <c r="AS117" s="65"/>
      <c r="AT117" s="66"/>
      <c r="AU117" s="65"/>
      <c r="AV117" s="66"/>
      <c r="AW117" s="65"/>
      <c r="AX117" s="66"/>
      <c r="AY117" s="65"/>
      <c r="AZ117" s="66"/>
      <c r="BA117" s="65"/>
      <c r="BB117" s="66"/>
      <c r="BC117" s="65"/>
      <c r="BD117" s="66"/>
      <c r="BE117" s="65">
        <v>130794</v>
      </c>
      <c r="BF117" s="67">
        <v>470859</v>
      </c>
    </row>
    <row r="118" spans="1:58">
      <c r="A118" s="77" t="s">
        <v>3316</v>
      </c>
      <c r="B118" s="77" t="s">
        <v>142</v>
      </c>
      <c r="C118" s="77" t="s">
        <v>143</v>
      </c>
      <c r="D118" s="77" t="s">
        <v>152</v>
      </c>
      <c r="E118" s="77" t="s">
        <v>262</v>
      </c>
      <c r="F118" s="77" t="s">
        <v>3348</v>
      </c>
      <c r="G118" s="77" t="s">
        <v>262</v>
      </c>
      <c r="H118" s="53" t="s">
        <v>3837</v>
      </c>
      <c r="I118" s="78">
        <v>3.6</v>
      </c>
      <c r="J118" s="79">
        <v>45245</v>
      </c>
      <c r="K118" s="65"/>
      <c r="L118" s="66"/>
      <c r="M118" s="65"/>
      <c r="N118" s="66"/>
      <c r="O118" s="65"/>
      <c r="P118" s="66"/>
      <c r="Q118" s="65"/>
      <c r="R118" s="66"/>
      <c r="S118" s="65"/>
      <c r="T118" s="66"/>
      <c r="U118" s="65"/>
      <c r="V118" s="66"/>
      <c r="W118" s="65"/>
      <c r="X118" s="66"/>
      <c r="Y118" s="65">
        <v>18060</v>
      </c>
      <c r="Z118" s="66">
        <v>65016</v>
      </c>
      <c r="AA118" s="65">
        <v>4584</v>
      </c>
      <c r="AB118" s="66">
        <v>16503</v>
      </c>
      <c r="AC118" s="65"/>
      <c r="AD118" s="66"/>
      <c r="AE118" s="65">
        <v>0</v>
      </c>
      <c r="AF118" s="66">
        <v>0</v>
      </c>
      <c r="AG118" s="65"/>
      <c r="AH118" s="66"/>
      <c r="AI118" s="65">
        <v>3650</v>
      </c>
      <c r="AJ118" s="66">
        <v>13140</v>
      </c>
      <c r="AK118" s="65">
        <v>7000</v>
      </c>
      <c r="AL118" s="66">
        <v>25200</v>
      </c>
      <c r="AM118" s="65">
        <v>4600</v>
      </c>
      <c r="AN118" s="66">
        <v>16560</v>
      </c>
      <c r="AO118" s="65"/>
      <c r="AP118" s="66"/>
      <c r="AQ118" s="65"/>
      <c r="AR118" s="66"/>
      <c r="AS118" s="65"/>
      <c r="AT118" s="66"/>
      <c r="AU118" s="65"/>
      <c r="AV118" s="66"/>
      <c r="AW118" s="65"/>
      <c r="AX118" s="66"/>
      <c r="AY118" s="65"/>
      <c r="AZ118" s="66"/>
      <c r="BA118" s="65"/>
      <c r="BB118" s="66"/>
      <c r="BC118" s="65"/>
      <c r="BD118" s="66"/>
      <c r="BE118" s="65">
        <v>37894</v>
      </c>
      <c r="BF118" s="67">
        <v>136419</v>
      </c>
    </row>
    <row r="119" spans="1:58">
      <c r="A119" s="77" t="s">
        <v>3316</v>
      </c>
      <c r="B119" s="77" t="s">
        <v>142</v>
      </c>
      <c r="C119" s="77" t="s">
        <v>143</v>
      </c>
      <c r="D119" s="77" t="s">
        <v>152</v>
      </c>
      <c r="E119" s="53" t="s">
        <v>158</v>
      </c>
      <c r="F119" s="53" t="s">
        <v>3428</v>
      </c>
      <c r="G119" s="53" t="s">
        <v>158</v>
      </c>
      <c r="H119" s="53" t="s">
        <v>3838</v>
      </c>
      <c r="I119" s="78">
        <v>4.5</v>
      </c>
      <c r="J119" s="79">
        <v>45245</v>
      </c>
      <c r="K119" s="65"/>
      <c r="L119" s="66"/>
      <c r="M119" s="65"/>
      <c r="N119" s="66"/>
      <c r="O119" s="65"/>
      <c r="P119" s="66"/>
      <c r="Q119" s="65"/>
      <c r="R119" s="66"/>
      <c r="S119" s="65"/>
      <c r="T119" s="66"/>
      <c r="U119" s="65"/>
      <c r="V119" s="66"/>
      <c r="W119" s="65"/>
      <c r="X119" s="66"/>
      <c r="Y119" s="65"/>
      <c r="Z119" s="66"/>
      <c r="AA119" s="65">
        <v>4036</v>
      </c>
      <c r="AB119" s="66">
        <v>18162</v>
      </c>
      <c r="AC119" s="65">
        <v>4160</v>
      </c>
      <c r="AD119" s="66">
        <v>18720</v>
      </c>
      <c r="AE119" s="65">
        <v>1104</v>
      </c>
      <c r="AF119" s="66">
        <v>4968</v>
      </c>
      <c r="AG119" s="65">
        <v>1200</v>
      </c>
      <c r="AH119" s="66">
        <v>5400</v>
      </c>
      <c r="AI119" s="65">
        <v>3800</v>
      </c>
      <c r="AJ119" s="66">
        <v>17100</v>
      </c>
      <c r="AK119" s="65">
        <v>3240</v>
      </c>
      <c r="AL119" s="66">
        <v>14580</v>
      </c>
      <c r="AM119" s="65">
        <v>8000</v>
      </c>
      <c r="AN119" s="66">
        <v>36000</v>
      </c>
      <c r="AO119" s="65"/>
      <c r="AP119" s="66"/>
      <c r="AQ119" s="65"/>
      <c r="AR119" s="66"/>
      <c r="AS119" s="65"/>
      <c r="AT119" s="66"/>
      <c r="AU119" s="65"/>
      <c r="AV119" s="66"/>
      <c r="AW119" s="65"/>
      <c r="AX119" s="66"/>
      <c r="AY119" s="65"/>
      <c r="AZ119" s="66"/>
      <c r="BA119" s="65"/>
      <c r="BB119" s="66"/>
      <c r="BC119" s="65"/>
      <c r="BD119" s="66"/>
      <c r="BE119" s="65">
        <v>25540</v>
      </c>
      <c r="BF119" s="67">
        <v>114930</v>
      </c>
    </row>
    <row r="120" spans="1:58">
      <c r="A120" s="77" t="s">
        <v>3316</v>
      </c>
      <c r="B120" s="77" t="s">
        <v>142</v>
      </c>
      <c r="C120" s="77" t="s">
        <v>143</v>
      </c>
      <c r="D120" s="77" t="s">
        <v>152</v>
      </c>
      <c r="E120" s="77" t="s">
        <v>158</v>
      </c>
      <c r="F120" s="77" t="s">
        <v>3428</v>
      </c>
      <c r="G120" s="77" t="s">
        <v>158</v>
      </c>
      <c r="H120" s="53" t="s">
        <v>3839</v>
      </c>
      <c r="I120" s="78">
        <v>4.5</v>
      </c>
      <c r="J120" s="79">
        <v>45245</v>
      </c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>
        <v>3016</v>
      </c>
      <c r="AB120" s="66">
        <v>13572</v>
      </c>
      <c r="AC120" s="65"/>
      <c r="AD120" s="66"/>
      <c r="AE120" s="65">
        <v>1000</v>
      </c>
      <c r="AF120" s="66">
        <v>4500</v>
      </c>
      <c r="AG120" s="65">
        <v>500</v>
      </c>
      <c r="AH120" s="66">
        <v>2250</v>
      </c>
      <c r="AI120" s="65">
        <v>2850</v>
      </c>
      <c r="AJ120" s="66">
        <v>12825</v>
      </c>
      <c r="AK120" s="65">
        <v>2840</v>
      </c>
      <c r="AL120" s="66">
        <v>12780</v>
      </c>
      <c r="AM120" s="65">
        <v>1100</v>
      </c>
      <c r="AN120" s="66">
        <v>4950</v>
      </c>
      <c r="AO120" s="65"/>
      <c r="AP120" s="66"/>
      <c r="AQ120" s="65"/>
      <c r="AR120" s="66"/>
      <c r="AS120" s="65"/>
      <c r="AT120" s="66"/>
      <c r="AU120" s="65"/>
      <c r="AV120" s="66"/>
      <c r="AW120" s="65"/>
      <c r="AX120" s="66"/>
      <c r="AY120" s="65"/>
      <c r="AZ120" s="66"/>
      <c r="BA120" s="65"/>
      <c r="BB120" s="66"/>
      <c r="BC120" s="65"/>
      <c r="BD120" s="66"/>
      <c r="BE120" s="65">
        <v>11306</v>
      </c>
      <c r="BF120" s="67">
        <v>50877</v>
      </c>
    </row>
    <row r="121" spans="1:58">
      <c r="A121" s="77" t="s">
        <v>3316</v>
      </c>
      <c r="B121" s="77" t="s">
        <v>142</v>
      </c>
      <c r="C121" s="77" t="s">
        <v>143</v>
      </c>
      <c r="D121" s="77" t="s">
        <v>152</v>
      </c>
      <c r="E121" s="77" t="s">
        <v>158</v>
      </c>
      <c r="F121" s="53" t="s">
        <v>3511</v>
      </c>
      <c r="G121" s="53" t="s">
        <v>3512</v>
      </c>
      <c r="H121" s="53" t="s">
        <v>3840</v>
      </c>
      <c r="I121" s="78">
        <v>4.5</v>
      </c>
      <c r="J121" s="79">
        <v>45245</v>
      </c>
      <c r="K121" s="65"/>
      <c r="L121" s="66"/>
      <c r="M121" s="65"/>
      <c r="N121" s="66"/>
      <c r="O121" s="65"/>
      <c r="P121" s="66"/>
      <c r="Q121" s="65"/>
      <c r="R121" s="66"/>
      <c r="S121" s="65"/>
      <c r="T121" s="66"/>
      <c r="U121" s="65"/>
      <c r="V121" s="66"/>
      <c r="W121" s="65"/>
      <c r="X121" s="66"/>
      <c r="Y121" s="65"/>
      <c r="Z121" s="66"/>
      <c r="AA121" s="65"/>
      <c r="AB121" s="66"/>
      <c r="AC121" s="65">
        <v>2000</v>
      </c>
      <c r="AD121" s="66">
        <v>9000</v>
      </c>
      <c r="AE121" s="65"/>
      <c r="AF121" s="66"/>
      <c r="AG121" s="65">
        <v>0</v>
      </c>
      <c r="AH121" s="66">
        <v>0</v>
      </c>
      <c r="AI121" s="65">
        <v>0</v>
      </c>
      <c r="AJ121" s="66">
        <v>0</v>
      </c>
      <c r="AK121" s="65"/>
      <c r="AL121" s="66"/>
      <c r="AM121" s="65"/>
      <c r="AN121" s="66"/>
      <c r="AO121" s="65"/>
      <c r="AP121" s="66"/>
      <c r="AQ121" s="65"/>
      <c r="AR121" s="66"/>
      <c r="AS121" s="65"/>
      <c r="AT121" s="66"/>
      <c r="AU121" s="65"/>
      <c r="AV121" s="66"/>
      <c r="AW121" s="65"/>
      <c r="AX121" s="66"/>
      <c r="AY121" s="65"/>
      <c r="AZ121" s="66"/>
      <c r="BA121" s="65"/>
      <c r="BB121" s="66"/>
      <c r="BC121" s="65"/>
      <c r="BD121" s="66"/>
      <c r="BE121" s="65">
        <v>2000</v>
      </c>
      <c r="BF121" s="67">
        <v>9000</v>
      </c>
    </row>
    <row r="122" spans="1:58">
      <c r="A122" s="77" t="s">
        <v>3316</v>
      </c>
      <c r="B122" s="77" t="s">
        <v>142</v>
      </c>
      <c r="C122" s="77" t="s">
        <v>143</v>
      </c>
      <c r="D122" s="77" t="s">
        <v>152</v>
      </c>
      <c r="E122" s="77" t="s">
        <v>158</v>
      </c>
      <c r="F122" s="77" t="s">
        <v>3511</v>
      </c>
      <c r="G122" s="77" t="s">
        <v>3512</v>
      </c>
      <c r="H122" s="53" t="s">
        <v>3841</v>
      </c>
      <c r="I122" s="78">
        <v>4.5</v>
      </c>
      <c r="J122" s="79">
        <v>45245</v>
      </c>
      <c r="K122" s="65"/>
      <c r="L122" s="66"/>
      <c r="M122" s="65"/>
      <c r="N122" s="66"/>
      <c r="O122" s="65"/>
      <c r="P122" s="66"/>
      <c r="Q122" s="65"/>
      <c r="R122" s="66"/>
      <c r="S122" s="65"/>
      <c r="T122" s="66"/>
      <c r="U122" s="65"/>
      <c r="V122" s="66"/>
      <c r="W122" s="65"/>
      <c r="X122" s="66"/>
      <c r="Y122" s="65"/>
      <c r="Z122" s="66"/>
      <c r="AA122" s="65"/>
      <c r="AB122" s="66"/>
      <c r="AC122" s="65">
        <v>1820</v>
      </c>
      <c r="AD122" s="66">
        <v>8190</v>
      </c>
      <c r="AE122" s="65"/>
      <c r="AF122" s="66"/>
      <c r="AG122" s="65">
        <v>0</v>
      </c>
      <c r="AH122" s="66">
        <v>0</v>
      </c>
      <c r="AI122" s="65">
        <v>0</v>
      </c>
      <c r="AJ122" s="66">
        <v>0</v>
      </c>
      <c r="AK122" s="65"/>
      <c r="AL122" s="66"/>
      <c r="AM122" s="65"/>
      <c r="AN122" s="66"/>
      <c r="AO122" s="65"/>
      <c r="AP122" s="66"/>
      <c r="AQ122" s="65"/>
      <c r="AR122" s="66"/>
      <c r="AS122" s="65"/>
      <c r="AT122" s="66"/>
      <c r="AU122" s="65"/>
      <c r="AV122" s="66"/>
      <c r="AW122" s="65"/>
      <c r="AX122" s="66"/>
      <c r="AY122" s="65"/>
      <c r="AZ122" s="66"/>
      <c r="BA122" s="65"/>
      <c r="BB122" s="66"/>
      <c r="BC122" s="65"/>
      <c r="BD122" s="66"/>
      <c r="BE122" s="65">
        <v>1820</v>
      </c>
      <c r="BF122" s="67">
        <v>8190</v>
      </c>
    </row>
    <row r="123" spans="1:58">
      <c r="A123" s="77" t="s">
        <v>3316</v>
      </c>
      <c r="B123" s="77" t="s">
        <v>142</v>
      </c>
      <c r="C123" s="77" t="s">
        <v>143</v>
      </c>
      <c r="D123" s="77" t="s">
        <v>152</v>
      </c>
      <c r="E123" s="77" t="s">
        <v>158</v>
      </c>
      <c r="F123" s="53" t="s">
        <v>3318</v>
      </c>
      <c r="G123" s="53" t="s">
        <v>161</v>
      </c>
      <c r="H123" s="53" t="s">
        <v>3842</v>
      </c>
      <c r="I123" s="78">
        <v>4.5</v>
      </c>
      <c r="J123" s="79">
        <v>45245</v>
      </c>
      <c r="K123" s="65"/>
      <c r="L123" s="66"/>
      <c r="M123" s="65"/>
      <c r="N123" s="66"/>
      <c r="O123" s="65"/>
      <c r="P123" s="66"/>
      <c r="Q123" s="65"/>
      <c r="R123" s="66"/>
      <c r="S123" s="65"/>
      <c r="T123" s="66"/>
      <c r="U123" s="65"/>
      <c r="V123" s="66"/>
      <c r="W123" s="65"/>
      <c r="X123" s="66"/>
      <c r="Y123" s="65"/>
      <c r="Z123" s="66"/>
      <c r="AA123" s="65">
        <v>5704</v>
      </c>
      <c r="AB123" s="66">
        <v>25668</v>
      </c>
      <c r="AC123" s="65"/>
      <c r="AD123" s="66"/>
      <c r="AE123" s="65">
        <v>2500</v>
      </c>
      <c r="AF123" s="66">
        <v>11250</v>
      </c>
      <c r="AG123" s="65">
        <v>5000</v>
      </c>
      <c r="AH123" s="66">
        <v>22500</v>
      </c>
      <c r="AI123" s="65">
        <v>5000</v>
      </c>
      <c r="AJ123" s="66">
        <v>22500</v>
      </c>
      <c r="AK123" s="65">
        <v>4000</v>
      </c>
      <c r="AL123" s="66">
        <v>18000</v>
      </c>
      <c r="AM123" s="65">
        <v>3000</v>
      </c>
      <c r="AN123" s="66">
        <v>13500</v>
      </c>
      <c r="AO123" s="65"/>
      <c r="AP123" s="66"/>
      <c r="AQ123" s="65"/>
      <c r="AR123" s="66"/>
      <c r="AS123" s="65"/>
      <c r="AT123" s="66"/>
      <c r="AU123" s="65"/>
      <c r="AV123" s="66"/>
      <c r="AW123" s="65"/>
      <c r="AX123" s="66"/>
      <c r="AY123" s="65"/>
      <c r="AZ123" s="66"/>
      <c r="BA123" s="65"/>
      <c r="BB123" s="66"/>
      <c r="BC123" s="65"/>
      <c r="BD123" s="66"/>
      <c r="BE123" s="65">
        <v>25204</v>
      </c>
      <c r="BF123" s="67">
        <v>113418</v>
      </c>
    </row>
    <row r="124" spans="1:58">
      <c r="A124" s="77" t="s">
        <v>3316</v>
      </c>
      <c r="B124" s="77" t="s">
        <v>142</v>
      </c>
      <c r="C124" s="77" t="s">
        <v>143</v>
      </c>
      <c r="D124" s="77" t="s">
        <v>152</v>
      </c>
      <c r="E124" s="77" t="s">
        <v>158</v>
      </c>
      <c r="F124" s="77" t="s">
        <v>3318</v>
      </c>
      <c r="G124" s="77" t="s">
        <v>161</v>
      </c>
      <c r="H124" s="53" t="s">
        <v>3843</v>
      </c>
      <c r="I124" s="78">
        <v>4.5</v>
      </c>
      <c r="J124" s="79">
        <v>45245</v>
      </c>
      <c r="K124" s="65"/>
      <c r="L124" s="66"/>
      <c r="M124" s="65"/>
      <c r="N124" s="66"/>
      <c r="O124" s="65"/>
      <c r="P124" s="66"/>
      <c r="Q124" s="65"/>
      <c r="R124" s="66"/>
      <c r="S124" s="65"/>
      <c r="T124" s="66"/>
      <c r="U124" s="65"/>
      <c r="V124" s="66"/>
      <c r="W124" s="65"/>
      <c r="X124" s="66"/>
      <c r="Y124" s="65"/>
      <c r="Z124" s="66"/>
      <c r="AA124" s="65">
        <v>1996</v>
      </c>
      <c r="AB124" s="66">
        <v>8982</v>
      </c>
      <c r="AC124" s="65"/>
      <c r="AD124" s="66"/>
      <c r="AE124" s="65">
        <v>1500</v>
      </c>
      <c r="AF124" s="66">
        <v>6750</v>
      </c>
      <c r="AG124" s="65">
        <v>1500</v>
      </c>
      <c r="AH124" s="66">
        <v>6750</v>
      </c>
      <c r="AI124" s="65">
        <v>1500</v>
      </c>
      <c r="AJ124" s="66">
        <v>6750</v>
      </c>
      <c r="AK124" s="65">
        <v>1300</v>
      </c>
      <c r="AL124" s="66">
        <v>5850</v>
      </c>
      <c r="AM124" s="65"/>
      <c r="AN124" s="66"/>
      <c r="AO124" s="65"/>
      <c r="AP124" s="66"/>
      <c r="AQ124" s="65"/>
      <c r="AR124" s="66"/>
      <c r="AS124" s="65"/>
      <c r="AT124" s="66"/>
      <c r="AU124" s="65"/>
      <c r="AV124" s="66"/>
      <c r="AW124" s="65"/>
      <c r="AX124" s="66"/>
      <c r="AY124" s="65"/>
      <c r="AZ124" s="66"/>
      <c r="BA124" s="65"/>
      <c r="BB124" s="66"/>
      <c r="BC124" s="65"/>
      <c r="BD124" s="66"/>
      <c r="BE124" s="65">
        <v>7796</v>
      </c>
      <c r="BF124" s="67">
        <v>35082</v>
      </c>
    </row>
    <row r="125" spans="1:58">
      <c r="A125" s="77" t="s">
        <v>3316</v>
      </c>
      <c r="B125" s="77" t="s">
        <v>142</v>
      </c>
      <c r="C125" s="77" t="s">
        <v>143</v>
      </c>
      <c r="D125" s="77" t="s">
        <v>152</v>
      </c>
      <c r="E125" s="77" t="s">
        <v>158</v>
      </c>
      <c r="F125" s="53" t="s">
        <v>3330</v>
      </c>
      <c r="G125" s="53" t="s">
        <v>3331</v>
      </c>
      <c r="H125" s="53" t="s">
        <v>3844</v>
      </c>
      <c r="I125" s="78">
        <v>4.5</v>
      </c>
      <c r="J125" s="79">
        <v>45245</v>
      </c>
      <c r="K125" s="65"/>
      <c r="L125" s="66"/>
      <c r="M125" s="65"/>
      <c r="N125" s="66"/>
      <c r="O125" s="65"/>
      <c r="P125" s="66"/>
      <c r="Q125" s="65"/>
      <c r="R125" s="66"/>
      <c r="S125" s="65"/>
      <c r="T125" s="66"/>
      <c r="U125" s="65"/>
      <c r="V125" s="66"/>
      <c r="W125" s="65"/>
      <c r="X125" s="66"/>
      <c r="Y125" s="65"/>
      <c r="Z125" s="66"/>
      <c r="AA125" s="65">
        <v>1496</v>
      </c>
      <c r="AB125" s="66">
        <v>6732</v>
      </c>
      <c r="AC125" s="65"/>
      <c r="AD125" s="66"/>
      <c r="AE125" s="65"/>
      <c r="AF125" s="66"/>
      <c r="AG125" s="65"/>
      <c r="AH125" s="66"/>
      <c r="AI125" s="65"/>
      <c r="AJ125" s="66"/>
      <c r="AK125" s="65"/>
      <c r="AL125" s="66"/>
      <c r="AM125" s="65"/>
      <c r="AN125" s="66"/>
      <c r="AO125" s="65"/>
      <c r="AP125" s="66"/>
      <c r="AQ125" s="65"/>
      <c r="AR125" s="66"/>
      <c r="AS125" s="65"/>
      <c r="AT125" s="66"/>
      <c r="AU125" s="65"/>
      <c r="AV125" s="66"/>
      <c r="AW125" s="65"/>
      <c r="AX125" s="66"/>
      <c r="AY125" s="65"/>
      <c r="AZ125" s="66"/>
      <c r="BA125" s="65"/>
      <c r="BB125" s="66"/>
      <c r="BC125" s="65"/>
      <c r="BD125" s="66"/>
      <c r="BE125" s="65">
        <v>1496</v>
      </c>
      <c r="BF125" s="67">
        <v>6732</v>
      </c>
    </row>
    <row r="126" spans="1:58">
      <c r="A126" s="77" t="s">
        <v>3316</v>
      </c>
      <c r="B126" s="77" t="s">
        <v>142</v>
      </c>
      <c r="C126" s="77" t="s">
        <v>143</v>
      </c>
      <c r="D126" s="77" t="s">
        <v>152</v>
      </c>
      <c r="E126" s="53" t="s">
        <v>293</v>
      </c>
      <c r="F126" s="53" t="s">
        <v>3359</v>
      </c>
      <c r="G126" s="53" t="s">
        <v>293</v>
      </c>
      <c r="H126" s="53" t="s">
        <v>3845</v>
      </c>
      <c r="I126" s="78">
        <v>5.7</v>
      </c>
      <c r="J126" s="79">
        <v>45245</v>
      </c>
      <c r="K126" s="65"/>
      <c r="L126" s="66"/>
      <c r="M126" s="65"/>
      <c r="N126" s="66"/>
      <c r="O126" s="65"/>
      <c r="P126" s="66"/>
      <c r="Q126" s="65"/>
      <c r="R126" s="66"/>
      <c r="S126" s="65"/>
      <c r="T126" s="66"/>
      <c r="U126" s="65"/>
      <c r="V126" s="66"/>
      <c r="W126" s="65">
        <v>11712</v>
      </c>
      <c r="X126" s="66">
        <v>66758</v>
      </c>
      <c r="Y126" s="65"/>
      <c r="Z126" s="66"/>
      <c r="AA126" s="65">
        <v>7236</v>
      </c>
      <c r="AB126" s="66">
        <v>41245</v>
      </c>
      <c r="AC126" s="65">
        <v>1368</v>
      </c>
      <c r="AD126" s="66">
        <v>7798</v>
      </c>
      <c r="AE126" s="65">
        <v>19000</v>
      </c>
      <c r="AF126" s="66">
        <v>108300</v>
      </c>
      <c r="AG126" s="65">
        <v>400</v>
      </c>
      <c r="AH126" s="66">
        <v>2280</v>
      </c>
      <c r="AI126" s="65">
        <v>22100</v>
      </c>
      <c r="AJ126" s="66">
        <v>125970</v>
      </c>
      <c r="AK126" s="65">
        <v>19000</v>
      </c>
      <c r="AL126" s="66">
        <v>108300</v>
      </c>
      <c r="AM126" s="65">
        <v>15000</v>
      </c>
      <c r="AN126" s="66">
        <v>85500</v>
      </c>
      <c r="AO126" s="65"/>
      <c r="AP126" s="66"/>
      <c r="AQ126" s="65"/>
      <c r="AR126" s="66"/>
      <c r="AS126" s="65"/>
      <c r="AT126" s="66"/>
      <c r="AU126" s="65"/>
      <c r="AV126" s="66"/>
      <c r="AW126" s="65"/>
      <c r="AX126" s="66"/>
      <c r="AY126" s="65"/>
      <c r="AZ126" s="66"/>
      <c r="BA126" s="65"/>
      <c r="BB126" s="66"/>
      <c r="BC126" s="65"/>
      <c r="BD126" s="66"/>
      <c r="BE126" s="65">
        <v>95816</v>
      </c>
      <c r="BF126" s="67">
        <v>546151</v>
      </c>
    </row>
    <row r="127" spans="1:58">
      <c r="A127" s="77" t="s">
        <v>3316</v>
      </c>
      <c r="B127" s="77" t="s">
        <v>142</v>
      </c>
      <c r="C127" s="77" t="s">
        <v>143</v>
      </c>
      <c r="D127" s="77" t="s">
        <v>152</v>
      </c>
      <c r="E127" s="77" t="s">
        <v>293</v>
      </c>
      <c r="F127" s="77" t="s">
        <v>3359</v>
      </c>
      <c r="G127" s="77" t="s">
        <v>293</v>
      </c>
      <c r="H127" s="53" t="s">
        <v>3846</v>
      </c>
      <c r="I127" s="78">
        <v>5.7</v>
      </c>
      <c r="J127" s="79">
        <v>45245</v>
      </c>
      <c r="K127" s="65"/>
      <c r="L127" s="66"/>
      <c r="M127" s="65"/>
      <c r="N127" s="66"/>
      <c r="O127" s="65"/>
      <c r="P127" s="66"/>
      <c r="Q127" s="65"/>
      <c r="R127" s="66"/>
      <c r="S127" s="65"/>
      <c r="T127" s="66"/>
      <c r="U127" s="65"/>
      <c r="V127" s="66"/>
      <c r="W127" s="65"/>
      <c r="X127" s="66"/>
      <c r="Y127" s="65"/>
      <c r="Z127" s="66"/>
      <c r="AA127" s="65">
        <v>4896</v>
      </c>
      <c r="AB127" s="66">
        <v>27908</v>
      </c>
      <c r="AC127" s="65">
        <v>3000</v>
      </c>
      <c r="AD127" s="66">
        <v>17100</v>
      </c>
      <c r="AE127" s="65">
        <v>4410</v>
      </c>
      <c r="AF127" s="66">
        <v>25137</v>
      </c>
      <c r="AG127" s="65"/>
      <c r="AH127" s="66"/>
      <c r="AI127" s="65">
        <v>6100</v>
      </c>
      <c r="AJ127" s="66">
        <v>34770</v>
      </c>
      <c r="AK127" s="65">
        <v>3100</v>
      </c>
      <c r="AL127" s="66">
        <v>17670</v>
      </c>
      <c r="AM127" s="65">
        <v>3000</v>
      </c>
      <c r="AN127" s="66">
        <v>17100</v>
      </c>
      <c r="AO127" s="65"/>
      <c r="AP127" s="66"/>
      <c r="AQ127" s="65"/>
      <c r="AR127" s="66"/>
      <c r="AS127" s="65"/>
      <c r="AT127" s="66"/>
      <c r="AU127" s="65"/>
      <c r="AV127" s="66"/>
      <c r="AW127" s="65"/>
      <c r="AX127" s="66"/>
      <c r="AY127" s="65"/>
      <c r="AZ127" s="66"/>
      <c r="BA127" s="65"/>
      <c r="BB127" s="66"/>
      <c r="BC127" s="65"/>
      <c r="BD127" s="66"/>
      <c r="BE127" s="65">
        <v>24506</v>
      </c>
      <c r="BF127" s="67">
        <v>139685</v>
      </c>
    </row>
    <row r="128" spans="1:58">
      <c r="A128" s="77" t="s">
        <v>3316</v>
      </c>
      <c r="B128" s="77" t="s">
        <v>142</v>
      </c>
      <c r="C128" s="77" t="s">
        <v>143</v>
      </c>
      <c r="D128" s="77" t="s">
        <v>152</v>
      </c>
      <c r="E128" s="53" t="s">
        <v>363</v>
      </c>
      <c r="F128" s="53" t="s">
        <v>3388</v>
      </c>
      <c r="G128" s="53" t="s">
        <v>366</v>
      </c>
      <c r="H128" s="53" t="s">
        <v>3847</v>
      </c>
      <c r="I128" s="78">
        <v>2.8</v>
      </c>
      <c r="J128" s="79">
        <v>45245</v>
      </c>
      <c r="K128" s="65"/>
      <c r="L128" s="66"/>
      <c r="M128" s="65"/>
      <c r="N128" s="66"/>
      <c r="O128" s="65"/>
      <c r="P128" s="66"/>
      <c r="Q128" s="65"/>
      <c r="R128" s="66"/>
      <c r="S128" s="65"/>
      <c r="T128" s="66"/>
      <c r="U128" s="65"/>
      <c r="V128" s="66"/>
      <c r="W128" s="65"/>
      <c r="X128" s="66"/>
      <c r="Y128" s="65">
        <v>6036</v>
      </c>
      <c r="Z128" s="66">
        <v>16901</v>
      </c>
      <c r="AA128" s="65">
        <v>5196</v>
      </c>
      <c r="AB128" s="66">
        <v>14549</v>
      </c>
      <c r="AC128" s="65">
        <v>1000</v>
      </c>
      <c r="AD128" s="66">
        <v>2800</v>
      </c>
      <c r="AE128" s="65">
        <v>0</v>
      </c>
      <c r="AF128" s="66">
        <v>0</v>
      </c>
      <c r="AG128" s="65">
        <v>7000</v>
      </c>
      <c r="AH128" s="66">
        <v>19600</v>
      </c>
      <c r="AI128" s="65">
        <v>2000</v>
      </c>
      <c r="AJ128" s="66">
        <v>5600</v>
      </c>
      <c r="AK128" s="65">
        <v>150</v>
      </c>
      <c r="AL128" s="66">
        <v>420</v>
      </c>
      <c r="AM128" s="65">
        <v>5000</v>
      </c>
      <c r="AN128" s="66">
        <v>14000</v>
      </c>
      <c r="AO128" s="65"/>
      <c r="AP128" s="66"/>
      <c r="AQ128" s="65"/>
      <c r="AR128" s="66"/>
      <c r="AS128" s="65"/>
      <c r="AT128" s="66"/>
      <c r="AU128" s="65"/>
      <c r="AV128" s="66"/>
      <c r="AW128" s="65"/>
      <c r="AX128" s="66"/>
      <c r="AY128" s="65"/>
      <c r="AZ128" s="66"/>
      <c r="BA128" s="65"/>
      <c r="BB128" s="66"/>
      <c r="BC128" s="65"/>
      <c r="BD128" s="66"/>
      <c r="BE128" s="65">
        <v>26382</v>
      </c>
      <c r="BF128" s="67">
        <v>73870</v>
      </c>
    </row>
    <row r="129" spans="1:58">
      <c r="A129" s="77" t="s">
        <v>3316</v>
      </c>
      <c r="B129" s="77" t="s">
        <v>142</v>
      </c>
      <c r="C129" s="77" t="s">
        <v>143</v>
      </c>
      <c r="D129" s="77" t="s">
        <v>152</v>
      </c>
      <c r="E129" s="77" t="s">
        <v>363</v>
      </c>
      <c r="F129" s="77" t="s">
        <v>3388</v>
      </c>
      <c r="G129" s="77" t="s">
        <v>366</v>
      </c>
      <c r="H129" s="53" t="s">
        <v>3848</v>
      </c>
      <c r="I129" s="78">
        <v>2.8</v>
      </c>
      <c r="J129" s="79">
        <v>45245</v>
      </c>
      <c r="K129" s="65"/>
      <c r="L129" s="66"/>
      <c r="M129" s="65"/>
      <c r="N129" s="66"/>
      <c r="O129" s="65"/>
      <c r="P129" s="66"/>
      <c r="Q129" s="65"/>
      <c r="R129" s="66"/>
      <c r="S129" s="65"/>
      <c r="T129" s="66"/>
      <c r="U129" s="65"/>
      <c r="V129" s="66"/>
      <c r="W129" s="65"/>
      <c r="X129" s="66"/>
      <c r="Y129" s="65">
        <v>2988</v>
      </c>
      <c r="Z129" s="66">
        <v>8366</v>
      </c>
      <c r="AA129" s="65">
        <v>1200</v>
      </c>
      <c r="AB129" s="66">
        <v>3360</v>
      </c>
      <c r="AC129" s="65">
        <v>2500</v>
      </c>
      <c r="AD129" s="66">
        <v>7000</v>
      </c>
      <c r="AE129" s="65">
        <v>2400</v>
      </c>
      <c r="AF129" s="66">
        <v>6720</v>
      </c>
      <c r="AG129" s="65">
        <v>3100</v>
      </c>
      <c r="AH129" s="66">
        <v>8680</v>
      </c>
      <c r="AI129" s="65">
        <v>4010</v>
      </c>
      <c r="AJ129" s="66">
        <v>11228</v>
      </c>
      <c r="AK129" s="65">
        <v>1800</v>
      </c>
      <c r="AL129" s="66">
        <v>5040</v>
      </c>
      <c r="AM129" s="65"/>
      <c r="AN129" s="66"/>
      <c r="AO129" s="65"/>
      <c r="AP129" s="66"/>
      <c r="AQ129" s="65"/>
      <c r="AR129" s="66"/>
      <c r="AS129" s="65"/>
      <c r="AT129" s="66"/>
      <c r="AU129" s="65"/>
      <c r="AV129" s="66"/>
      <c r="AW129" s="65"/>
      <c r="AX129" s="66"/>
      <c r="AY129" s="65"/>
      <c r="AZ129" s="66"/>
      <c r="BA129" s="65"/>
      <c r="BB129" s="66"/>
      <c r="BC129" s="65"/>
      <c r="BD129" s="66"/>
      <c r="BE129" s="65">
        <v>17998</v>
      </c>
      <c r="BF129" s="67">
        <v>50394</v>
      </c>
    </row>
    <row r="130" spans="1:58">
      <c r="A130" s="77" t="s">
        <v>3316</v>
      </c>
      <c r="B130" s="77" t="s">
        <v>142</v>
      </c>
      <c r="C130" s="77" t="s">
        <v>143</v>
      </c>
      <c r="D130" s="77" t="s">
        <v>152</v>
      </c>
      <c r="E130" s="77" t="s">
        <v>363</v>
      </c>
      <c r="F130" s="77" t="s">
        <v>3388</v>
      </c>
      <c r="G130" s="77" t="s">
        <v>366</v>
      </c>
      <c r="H130" s="53" t="s">
        <v>3849</v>
      </c>
      <c r="I130" s="78">
        <v>2.8</v>
      </c>
      <c r="J130" s="79">
        <v>45245</v>
      </c>
      <c r="K130" s="65"/>
      <c r="L130" s="66"/>
      <c r="M130" s="65"/>
      <c r="N130" s="66"/>
      <c r="O130" s="65"/>
      <c r="P130" s="66"/>
      <c r="Q130" s="65"/>
      <c r="R130" s="66"/>
      <c r="S130" s="65"/>
      <c r="T130" s="66"/>
      <c r="U130" s="65"/>
      <c r="V130" s="66"/>
      <c r="W130" s="65"/>
      <c r="X130" s="66"/>
      <c r="Y130" s="65">
        <v>3012</v>
      </c>
      <c r="Z130" s="66">
        <v>8434</v>
      </c>
      <c r="AA130" s="65">
        <v>1044</v>
      </c>
      <c r="AB130" s="66">
        <v>2923</v>
      </c>
      <c r="AC130" s="65">
        <v>4000</v>
      </c>
      <c r="AD130" s="66">
        <v>11200</v>
      </c>
      <c r="AE130" s="65"/>
      <c r="AF130" s="66"/>
      <c r="AG130" s="65">
        <v>3100</v>
      </c>
      <c r="AH130" s="66">
        <v>8680</v>
      </c>
      <c r="AI130" s="65">
        <v>3510</v>
      </c>
      <c r="AJ130" s="66">
        <v>9828</v>
      </c>
      <c r="AK130" s="65">
        <v>800</v>
      </c>
      <c r="AL130" s="66">
        <v>2240</v>
      </c>
      <c r="AM130" s="65"/>
      <c r="AN130" s="66"/>
      <c r="AO130" s="65"/>
      <c r="AP130" s="66"/>
      <c r="AQ130" s="65"/>
      <c r="AR130" s="66"/>
      <c r="AS130" s="65"/>
      <c r="AT130" s="66"/>
      <c r="AU130" s="65"/>
      <c r="AV130" s="66"/>
      <c r="AW130" s="65"/>
      <c r="AX130" s="66"/>
      <c r="AY130" s="65"/>
      <c r="AZ130" s="66"/>
      <c r="BA130" s="65"/>
      <c r="BB130" s="66"/>
      <c r="BC130" s="65"/>
      <c r="BD130" s="66"/>
      <c r="BE130" s="65">
        <v>15466</v>
      </c>
      <c r="BF130" s="67">
        <v>43305</v>
      </c>
    </row>
    <row r="131" spans="1:58">
      <c r="A131" s="77" t="s">
        <v>3316</v>
      </c>
      <c r="B131" s="77" t="s">
        <v>142</v>
      </c>
      <c r="C131" s="77" t="s">
        <v>143</v>
      </c>
      <c r="D131" s="77" t="s">
        <v>152</v>
      </c>
      <c r="E131" s="77" t="s">
        <v>363</v>
      </c>
      <c r="F131" s="53" t="s">
        <v>3370</v>
      </c>
      <c r="G131" s="53" t="s">
        <v>2276</v>
      </c>
      <c r="H131" s="53" t="s">
        <v>3850</v>
      </c>
      <c r="I131" s="78">
        <v>2.8</v>
      </c>
      <c r="J131" s="79">
        <v>45245</v>
      </c>
      <c r="K131" s="65"/>
      <c r="L131" s="66"/>
      <c r="M131" s="65"/>
      <c r="N131" s="66"/>
      <c r="O131" s="65"/>
      <c r="P131" s="66"/>
      <c r="Q131" s="65"/>
      <c r="R131" s="66"/>
      <c r="S131" s="65"/>
      <c r="T131" s="66"/>
      <c r="U131" s="65"/>
      <c r="V131" s="66"/>
      <c r="W131" s="65"/>
      <c r="X131" s="66"/>
      <c r="Y131" s="65">
        <v>10008</v>
      </c>
      <c r="Z131" s="66">
        <v>28022</v>
      </c>
      <c r="AA131" s="65">
        <v>3576</v>
      </c>
      <c r="AB131" s="66">
        <v>10013</v>
      </c>
      <c r="AC131" s="65">
        <v>7200</v>
      </c>
      <c r="AD131" s="66">
        <v>20160</v>
      </c>
      <c r="AE131" s="65">
        <v>5000</v>
      </c>
      <c r="AF131" s="66">
        <v>14000</v>
      </c>
      <c r="AG131" s="65">
        <v>6000</v>
      </c>
      <c r="AH131" s="66">
        <v>16800</v>
      </c>
      <c r="AI131" s="65">
        <v>5000</v>
      </c>
      <c r="AJ131" s="66">
        <v>14000</v>
      </c>
      <c r="AK131" s="65">
        <v>4940</v>
      </c>
      <c r="AL131" s="66">
        <v>13832</v>
      </c>
      <c r="AM131" s="65"/>
      <c r="AN131" s="66"/>
      <c r="AO131" s="65"/>
      <c r="AP131" s="66"/>
      <c r="AQ131" s="65"/>
      <c r="AR131" s="66"/>
      <c r="AS131" s="65"/>
      <c r="AT131" s="66"/>
      <c r="AU131" s="65"/>
      <c r="AV131" s="66"/>
      <c r="AW131" s="65"/>
      <c r="AX131" s="66"/>
      <c r="AY131" s="65"/>
      <c r="AZ131" s="66"/>
      <c r="BA131" s="65"/>
      <c r="BB131" s="66"/>
      <c r="BC131" s="65"/>
      <c r="BD131" s="66"/>
      <c r="BE131" s="65">
        <v>41724</v>
      </c>
      <c r="BF131" s="67">
        <v>116827</v>
      </c>
    </row>
    <row r="132" spans="1:58">
      <c r="A132" s="77" t="s">
        <v>3316</v>
      </c>
      <c r="B132" s="77" t="s">
        <v>142</v>
      </c>
      <c r="C132" s="77" t="s">
        <v>143</v>
      </c>
      <c r="D132" s="77" t="s">
        <v>152</v>
      </c>
      <c r="E132" s="77" t="s">
        <v>363</v>
      </c>
      <c r="F132" s="77" t="s">
        <v>3370</v>
      </c>
      <c r="G132" s="77" t="s">
        <v>2276</v>
      </c>
      <c r="H132" s="53" t="s">
        <v>3851</v>
      </c>
      <c r="I132" s="78">
        <v>2.8</v>
      </c>
      <c r="J132" s="79">
        <v>45245</v>
      </c>
      <c r="K132" s="65"/>
      <c r="L132" s="66"/>
      <c r="M132" s="65"/>
      <c r="N132" s="66"/>
      <c r="O132" s="65"/>
      <c r="P132" s="66"/>
      <c r="Q132" s="65"/>
      <c r="R132" s="66"/>
      <c r="S132" s="65"/>
      <c r="T132" s="66"/>
      <c r="U132" s="65"/>
      <c r="V132" s="66"/>
      <c r="W132" s="65"/>
      <c r="X132" s="66"/>
      <c r="Y132" s="65">
        <v>6024</v>
      </c>
      <c r="Z132" s="66">
        <v>16867</v>
      </c>
      <c r="AA132" s="65">
        <v>1620</v>
      </c>
      <c r="AB132" s="66">
        <v>4536</v>
      </c>
      <c r="AC132" s="65"/>
      <c r="AD132" s="66"/>
      <c r="AE132" s="65">
        <v>3500</v>
      </c>
      <c r="AF132" s="66">
        <v>9800</v>
      </c>
      <c r="AG132" s="65"/>
      <c r="AH132" s="66"/>
      <c r="AI132" s="65">
        <v>3940</v>
      </c>
      <c r="AJ132" s="66">
        <v>11032</v>
      </c>
      <c r="AK132" s="65">
        <v>3210</v>
      </c>
      <c r="AL132" s="66">
        <v>8988</v>
      </c>
      <c r="AM132" s="65"/>
      <c r="AN132" s="66"/>
      <c r="AO132" s="65"/>
      <c r="AP132" s="66"/>
      <c r="AQ132" s="65"/>
      <c r="AR132" s="66"/>
      <c r="AS132" s="65"/>
      <c r="AT132" s="66"/>
      <c r="AU132" s="65"/>
      <c r="AV132" s="66"/>
      <c r="AW132" s="65"/>
      <c r="AX132" s="66"/>
      <c r="AY132" s="65"/>
      <c r="AZ132" s="66"/>
      <c r="BA132" s="65"/>
      <c r="BB132" s="66"/>
      <c r="BC132" s="65"/>
      <c r="BD132" s="66"/>
      <c r="BE132" s="65">
        <v>18294</v>
      </c>
      <c r="BF132" s="67">
        <v>51223</v>
      </c>
    </row>
    <row r="133" spans="1:58">
      <c r="A133" s="77" t="s">
        <v>3316</v>
      </c>
      <c r="B133" s="77" t="s">
        <v>142</v>
      </c>
      <c r="C133" s="77" t="s">
        <v>143</v>
      </c>
      <c r="D133" s="77" t="s">
        <v>152</v>
      </c>
      <c r="E133" s="77" t="s">
        <v>363</v>
      </c>
      <c r="F133" s="77" t="s">
        <v>3370</v>
      </c>
      <c r="G133" s="77" t="s">
        <v>2276</v>
      </c>
      <c r="H133" s="53" t="s">
        <v>3852</v>
      </c>
      <c r="I133" s="78">
        <v>2.8</v>
      </c>
      <c r="J133" s="79">
        <v>45245</v>
      </c>
      <c r="K133" s="65"/>
      <c r="L133" s="66"/>
      <c r="M133" s="65"/>
      <c r="N133" s="66"/>
      <c r="O133" s="65"/>
      <c r="P133" s="66"/>
      <c r="Q133" s="65"/>
      <c r="R133" s="66"/>
      <c r="S133" s="65"/>
      <c r="T133" s="66"/>
      <c r="U133" s="65"/>
      <c r="V133" s="66"/>
      <c r="W133" s="65"/>
      <c r="X133" s="66"/>
      <c r="Y133" s="65">
        <v>3012</v>
      </c>
      <c r="Z133" s="66">
        <v>8434</v>
      </c>
      <c r="AA133" s="65">
        <v>1044</v>
      </c>
      <c r="AB133" s="66">
        <v>2923</v>
      </c>
      <c r="AC133" s="65">
        <v>3000</v>
      </c>
      <c r="AD133" s="66">
        <v>8400</v>
      </c>
      <c r="AE133" s="65">
        <v>2500</v>
      </c>
      <c r="AF133" s="66">
        <v>7000</v>
      </c>
      <c r="AG133" s="65">
        <v>940</v>
      </c>
      <c r="AH133" s="66">
        <v>2632</v>
      </c>
      <c r="AI133" s="65">
        <v>2960</v>
      </c>
      <c r="AJ133" s="66">
        <v>8288</v>
      </c>
      <c r="AK133" s="65">
        <v>1260</v>
      </c>
      <c r="AL133" s="66">
        <v>3528</v>
      </c>
      <c r="AM133" s="65">
        <v>300</v>
      </c>
      <c r="AN133" s="66">
        <v>840</v>
      </c>
      <c r="AO133" s="65"/>
      <c r="AP133" s="66"/>
      <c r="AQ133" s="65"/>
      <c r="AR133" s="66"/>
      <c r="AS133" s="65"/>
      <c r="AT133" s="66"/>
      <c r="AU133" s="65"/>
      <c r="AV133" s="66"/>
      <c r="AW133" s="65"/>
      <c r="AX133" s="66"/>
      <c r="AY133" s="65"/>
      <c r="AZ133" s="66"/>
      <c r="BA133" s="65"/>
      <c r="BB133" s="66"/>
      <c r="BC133" s="65"/>
      <c r="BD133" s="66"/>
      <c r="BE133" s="65">
        <v>15016</v>
      </c>
      <c r="BF133" s="67">
        <v>42045</v>
      </c>
    </row>
    <row r="134" spans="1:58">
      <c r="A134" s="77" t="s">
        <v>3316</v>
      </c>
      <c r="B134" s="77" t="s">
        <v>142</v>
      </c>
      <c r="C134" s="77" t="s">
        <v>143</v>
      </c>
      <c r="D134" s="82" t="s">
        <v>3725</v>
      </c>
      <c r="E134" s="83"/>
      <c r="F134" s="83"/>
      <c r="G134" s="83"/>
      <c r="H134" s="83"/>
      <c r="I134" s="83"/>
      <c r="J134" s="83"/>
      <c r="K134" s="84"/>
      <c r="L134" s="85"/>
      <c r="M134" s="84"/>
      <c r="N134" s="85"/>
      <c r="O134" s="84"/>
      <c r="P134" s="85"/>
      <c r="Q134" s="84"/>
      <c r="R134" s="85"/>
      <c r="S134" s="84"/>
      <c r="T134" s="85"/>
      <c r="U134" s="84"/>
      <c r="V134" s="85"/>
      <c r="W134" s="84">
        <v>41086</v>
      </c>
      <c r="X134" s="85">
        <v>175051</v>
      </c>
      <c r="Y134" s="84">
        <v>51132</v>
      </c>
      <c r="Z134" s="85">
        <v>162598</v>
      </c>
      <c r="AA134" s="84">
        <v>101190</v>
      </c>
      <c r="AB134" s="85">
        <v>306864</v>
      </c>
      <c r="AC134" s="84">
        <v>186628</v>
      </c>
      <c r="AD134" s="85">
        <v>418007</v>
      </c>
      <c r="AE134" s="84">
        <v>275471</v>
      </c>
      <c r="AF134" s="85">
        <v>649161</v>
      </c>
      <c r="AG134" s="84">
        <v>226858</v>
      </c>
      <c r="AH134" s="85">
        <v>460537</v>
      </c>
      <c r="AI134" s="84">
        <v>184640</v>
      </c>
      <c r="AJ134" s="85">
        <v>562487</v>
      </c>
      <c r="AK134" s="84">
        <v>167750</v>
      </c>
      <c r="AL134" s="85">
        <v>497214</v>
      </c>
      <c r="AM134" s="84">
        <v>85960</v>
      </c>
      <c r="AN134" s="85">
        <v>309992</v>
      </c>
      <c r="AO134" s="84">
        <v>224310</v>
      </c>
      <c r="AP134" s="85">
        <v>391956</v>
      </c>
      <c r="AQ134" s="84">
        <v>301170</v>
      </c>
      <c r="AR134" s="85">
        <v>504756</v>
      </c>
      <c r="AS134" s="84">
        <v>169020</v>
      </c>
      <c r="AT134" s="85">
        <v>284112</v>
      </c>
      <c r="AU134" s="84">
        <v>67860</v>
      </c>
      <c r="AV134" s="85">
        <v>115296</v>
      </c>
      <c r="AW134" s="84">
        <v>18000</v>
      </c>
      <c r="AX134" s="85">
        <v>33600</v>
      </c>
      <c r="AY134" s="84">
        <v>32700</v>
      </c>
      <c r="AZ134" s="85">
        <v>68880</v>
      </c>
      <c r="BA134" s="84">
        <v>74910</v>
      </c>
      <c r="BB134" s="85">
        <v>125988</v>
      </c>
      <c r="BC134" s="84">
        <v>96200</v>
      </c>
      <c r="BD134" s="85">
        <v>153920</v>
      </c>
      <c r="BE134" s="84">
        <v>2304885</v>
      </c>
      <c r="BF134" s="86">
        <v>5220419</v>
      </c>
    </row>
    <row r="135" spans="1:58">
      <c r="A135" s="77" t="s">
        <v>3316</v>
      </c>
      <c r="B135" s="77" t="s">
        <v>142</v>
      </c>
      <c r="C135" s="92" t="s">
        <v>3731</v>
      </c>
      <c r="D135" s="93"/>
      <c r="E135" s="93"/>
      <c r="F135" s="93"/>
      <c r="G135" s="93"/>
      <c r="H135" s="93"/>
      <c r="I135" s="93"/>
      <c r="J135" s="93"/>
      <c r="K135" s="94"/>
      <c r="L135" s="95"/>
      <c r="M135" s="94"/>
      <c r="N135" s="95"/>
      <c r="O135" s="94"/>
      <c r="P135" s="95"/>
      <c r="Q135" s="94"/>
      <c r="R135" s="95"/>
      <c r="S135" s="94"/>
      <c r="T135" s="95"/>
      <c r="U135" s="94"/>
      <c r="V135" s="95"/>
      <c r="W135" s="94">
        <v>41086</v>
      </c>
      <c r="X135" s="95">
        <v>175051</v>
      </c>
      <c r="Y135" s="94">
        <v>51132</v>
      </c>
      <c r="Z135" s="95">
        <v>162598</v>
      </c>
      <c r="AA135" s="94">
        <v>101190</v>
      </c>
      <c r="AB135" s="95">
        <v>306864</v>
      </c>
      <c r="AC135" s="94">
        <v>220600</v>
      </c>
      <c r="AD135" s="95">
        <v>499539</v>
      </c>
      <c r="AE135" s="94">
        <v>306967</v>
      </c>
      <c r="AF135" s="95">
        <v>724752</v>
      </c>
      <c r="AG135" s="94">
        <v>238458</v>
      </c>
      <c r="AH135" s="95">
        <v>488377</v>
      </c>
      <c r="AI135" s="94">
        <v>200260</v>
      </c>
      <c r="AJ135" s="95">
        <v>599975</v>
      </c>
      <c r="AK135" s="94">
        <v>186720</v>
      </c>
      <c r="AL135" s="95">
        <v>542742</v>
      </c>
      <c r="AM135" s="94">
        <v>94060</v>
      </c>
      <c r="AN135" s="95">
        <v>329432</v>
      </c>
      <c r="AO135" s="94">
        <v>226810</v>
      </c>
      <c r="AP135" s="95">
        <v>397956</v>
      </c>
      <c r="AQ135" s="94">
        <v>301170</v>
      </c>
      <c r="AR135" s="95">
        <v>504756</v>
      </c>
      <c r="AS135" s="94">
        <v>169020</v>
      </c>
      <c r="AT135" s="95">
        <v>284112</v>
      </c>
      <c r="AU135" s="94">
        <v>67860</v>
      </c>
      <c r="AV135" s="95">
        <v>115296</v>
      </c>
      <c r="AW135" s="94">
        <v>18000</v>
      </c>
      <c r="AX135" s="95">
        <v>33600</v>
      </c>
      <c r="AY135" s="94">
        <v>32700</v>
      </c>
      <c r="AZ135" s="95">
        <v>68880</v>
      </c>
      <c r="BA135" s="94">
        <v>74910</v>
      </c>
      <c r="BB135" s="95">
        <v>125988</v>
      </c>
      <c r="BC135" s="94">
        <v>96200</v>
      </c>
      <c r="BD135" s="95">
        <v>153920</v>
      </c>
      <c r="BE135" s="94">
        <v>2427143</v>
      </c>
      <c r="BF135" s="96">
        <v>5513838</v>
      </c>
    </row>
    <row r="136" spans="1:58">
      <c r="A136" s="97" t="s">
        <v>3719</v>
      </c>
      <c r="B136" s="98"/>
      <c r="C136" s="98"/>
      <c r="D136" s="98"/>
      <c r="E136" s="98"/>
      <c r="F136" s="98"/>
      <c r="G136" s="98"/>
      <c r="H136" s="98"/>
      <c r="I136" s="98"/>
      <c r="J136" s="98"/>
      <c r="K136" s="99">
        <v>397842</v>
      </c>
      <c r="L136" s="100">
        <v>966357</v>
      </c>
      <c r="M136" s="99">
        <v>271446</v>
      </c>
      <c r="N136" s="100">
        <v>637432</v>
      </c>
      <c r="O136" s="99">
        <v>297146</v>
      </c>
      <c r="P136" s="100">
        <v>854600</v>
      </c>
      <c r="Q136" s="99">
        <v>350146</v>
      </c>
      <c r="R136" s="100">
        <v>774074</v>
      </c>
      <c r="S136" s="99">
        <v>417434</v>
      </c>
      <c r="T136" s="100">
        <v>824191</v>
      </c>
      <c r="U136" s="99">
        <v>531557</v>
      </c>
      <c r="V136" s="100">
        <v>1175203</v>
      </c>
      <c r="W136" s="99">
        <v>271634</v>
      </c>
      <c r="X136" s="100">
        <v>883460</v>
      </c>
      <c r="Y136" s="99">
        <v>363641</v>
      </c>
      <c r="Z136" s="100">
        <v>1048077</v>
      </c>
      <c r="AA136" s="99">
        <v>388648</v>
      </c>
      <c r="AB136" s="100">
        <v>1020589</v>
      </c>
      <c r="AC136" s="99">
        <v>377021</v>
      </c>
      <c r="AD136" s="100">
        <v>906372</v>
      </c>
      <c r="AE136" s="99">
        <v>322467</v>
      </c>
      <c r="AF136" s="100">
        <v>777792</v>
      </c>
      <c r="AG136" s="99">
        <v>238458</v>
      </c>
      <c r="AH136" s="100">
        <v>488377</v>
      </c>
      <c r="AI136" s="99">
        <v>220260</v>
      </c>
      <c r="AJ136" s="100">
        <v>636675</v>
      </c>
      <c r="AK136" s="99">
        <v>208420</v>
      </c>
      <c r="AL136" s="100">
        <v>582572</v>
      </c>
      <c r="AM136" s="99">
        <v>108060</v>
      </c>
      <c r="AN136" s="100">
        <v>354632</v>
      </c>
      <c r="AO136" s="99">
        <v>234810</v>
      </c>
      <c r="AP136" s="100">
        <v>412356</v>
      </c>
      <c r="AQ136" s="99">
        <v>301170</v>
      </c>
      <c r="AR136" s="100">
        <v>504756</v>
      </c>
      <c r="AS136" s="99">
        <v>169020</v>
      </c>
      <c r="AT136" s="100">
        <v>284112</v>
      </c>
      <c r="AU136" s="99">
        <v>67860</v>
      </c>
      <c r="AV136" s="100">
        <v>115296</v>
      </c>
      <c r="AW136" s="99">
        <v>18000</v>
      </c>
      <c r="AX136" s="100">
        <v>33600</v>
      </c>
      <c r="AY136" s="99">
        <v>32700</v>
      </c>
      <c r="AZ136" s="100">
        <v>68880</v>
      </c>
      <c r="BA136" s="99">
        <v>74910</v>
      </c>
      <c r="BB136" s="100">
        <v>125988</v>
      </c>
      <c r="BC136" s="99">
        <v>96200</v>
      </c>
      <c r="BD136" s="100">
        <v>153920</v>
      </c>
      <c r="BE136" s="99">
        <v>5758850</v>
      </c>
      <c r="BF136" s="101">
        <v>13629311</v>
      </c>
    </row>
    <row r="139" spans="1:58">
      <c r="AB139" s="23">
        <v>-100000</v>
      </c>
      <c r="AD139" s="23">
        <v>-100000</v>
      </c>
      <c r="AF139" s="23">
        <v>200000</v>
      </c>
    </row>
  </sheetData>
  <phoneticPr fontId="3"/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B6B1-3F2C-40DF-AED1-0452D440A998}">
  <sheetPr>
    <tabColor rgb="FFFFFF00"/>
  </sheetPr>
  <dimension ref="A1:R33"/>
  <sheetViews>
    <sheetView workbookViewId="0">
      <selection activeCell="C15" sqref="C15"/>
    </sheetView>
  </sheetViews>
  <sheetFormatPr defaultRowHeight="15"/>
  <cols>
    <col min="1" max="1" width="26.109375" style="129" bestFit="1" customWidth="1"/>
    <col min="2" max="11" width="8.21875" style="132" bestFit="1" customWidth="1"/>
    <col min="12" max="15" width="7.109375" style="132" bestFit="1" customWidth="1"/>
    <col min="16" max="16" width="8.21875" style="132" bestFit="1" customWidth="1"/>
    <col min="17" max="17" width="6" style="132" bestFit="1" customWidth="1"/>
    <col min="18" max="18" width="11.5546875" style="132" bestFit="1" customWidth="1"/>
    <col min="19" max="16384" width="8.88671875" style="129"/>
  </cols>
  <sheetData>
    <row r="1" spans="1:18" ht="15.75">
      <c r="A1" s="122" t="s">
        <v>3905</v>
      </c>
      <c r="B1" s="123" t="s">
        <v>3892</v>
      </c>
      <c r="C1" s="123" t="s">
        <v>3893</v>
      </c>
      <c r="D1" s="123" t="s">
        <v>3894</v>
      </c>
      <c r="E1" s="123" t="s">
        <v>3895</v>
      </c>
      <c r="F1" s="123" t="s">
        <v>3896</v>
      </c>
      <c r="G1" s="123" t="s">
        <v>3897</v>
      </c>
      <c r="H1" s="123" t="s">
        <v>3898</v>
      </c>
      <c r="I1" s="123" t="s">
        <v>3899</v>
      </c>
      <c r="J1" s="123" t="s">
        <v>3888</v>
      </c>
      <c r="K1" s="123" t="s">
        <v>3889</v>
      </c>
      <c r="L1" s="123" t="s">
        <v>3890</v>
      </c>
      <c r="M1" s="123" t="s">
        <v>3891</v>
      </c>
      <c r="N1" s="123" t="s">
        <v>3892</v>
      </c>
      <c r="O1" s="123" t="s">
        <v>3893</v>
      </c>
      <c r="P1" s="123" t="s">
        <v>3894</v>
      </c>
      <c r="Q1" s="123" t="s">
        <v>3895</v>
      </c>
      <c r="R1" s="123" t="s">
        <v>3886</v>
      </c>
    </row>
    <row r="2" spans="1:18">
      <c r="A2" s="125" t="s">
        <v>3617</v>
      </c>
      <c r="B2" s="126"/>
      <c r="C2" s="126">
        <v>15590</v>
      </c>
      <c r="D2" s="126">
        <v>1120</v>
      </c>
      <c r="E2" s="126">
        <v>200</v>
      </c>
      <c r="F2" s="126">
        <v>3800</v>
      </c>
      <c r="G2" s="126">
        <v>1000</v>
      </c>
      <c r="H2" s="126">
        <v>4000</v>
      </c>
      <c r="I2" s="126">
        <v>14500</v>
      </c>
      <c r="J2" s="126"/>
      <c r="K2" s="126">
        <v>8600</v>
      </c>
      <c r="L2" s="126">
        <v>12400</v>
      </c>
      <c r="M2" s="126">
        <v>2100</v>
      </c>
      <c r="N2" s="126">
        <v>12000</v>
      </c>
      <c r="O2" s="126"/>
      <c r="P2" s="126"/>
      <c r="Q2" s="126"/>
      <c r="R2" s="126">
        <v>75310</v>
      </c>
    </row>
    <row r="3" spans="1:18">
      <c r="A3" s="125" t="s">
        <v>3634</v>
      </c>
      <c r="B3" s="126">
        <v>5200</v>
      </c>
      <c r="C3" s="126">
        <v>2900</v>
      </c>
      <c r="D3" s="126">
        <v>200</v>
      </c>
      <c r="E3" s="126">
        <v>1500</v>
      </c>
      <c r="F3" s="126">
        <v>3500</v>
      </c>
      <c r="G3" s="126">
        <v>1500</v>
      </c>
      <c r="H3" s="126">
        <v>3100</v>
      </c>
      <c r="I3" s="126">
        <v>6100</v>
      </c>
      <c r="J3" s="126"/>
      <c r="K3" s="126">
        <v>3500</v>
      </c>
      <c r="L3" s="126"/>
      <c r="M3" s="126">
        <v>3500</v>
      </c>
      <c r="N3" s="126">
        <v>4800</v>
      </c>
      <c r="O3" s="126">
        <v>2110</v>
      </c>
      <c r="P3" s="126"/>
      <c r="Q3" s="126"/>
      <c r="R3" s="126">
        <v>37910</v>
      </c>
    </row>
    <row r="4" spans="1:18">
      <c r="A4" s="125" t="s">
        <v>3661</v>
      </c>
      <c r="B4" s="126"/>
      <c r="C4" s="126">
        <v>5740</v>
      </c>
      <c r="D4" s="126"/>
      <c r="E4" s="126">
        <v>400</v>
      </c>
      <c r="F4" s="126">
        <v>1080</v>
      </c>
      <c r="G4" s="126">
        <v>1850</v>
      </c>
      <c r="H4" s="126">
        <v>270</v>
      </c>
      <c r="I4" s="126"/>
      <c r="J4" s="126"/>
      <c r="K4" s="126"/>
      <c r="L4" s="126"/>
      <c r="M4" s="126"/>
      <c r="N4" s="126"/>
      <c r="O4" s="126"/>
      <c r="P4" s="126"/>
      <c r="Q4" s="126"/>
      <c r="R4" s="126">
        <v>9340</v>
      </c>
    </row>
    <row r="5" spans="1:18">
      <c r="A5" s="125" t="s">
        <v>1823</v>
      </c>
      <c r="B5" s="126">
        <v>6350</v>
      </c>
      <c r="C5" s="126">
        <v>5460</v>
      </c>
      <c r="D5" s="126">
        <v>3000</v>
      </c>
      <c r="E5" s="126">
        <v>4500</v>
      </c>
      <c r="F5" s="126">
        <v>3000</v>
      </c>
      <c r="G5" s="126"/>
      <c r="H5" s="126">
        <v>4700</v>
      </c>
      <c r="I5" s="126">
        <v>3000</v>
      </c>
      <c r="J5" s="126"/>
      <c r="K5" s="126"/>
      <c r="L5" s="126"/>
      <c r="M5" s="126"/>
      <c r="N5" s="126"/>
      <c r="O5" s="126"/>
      <c r="P5" s="126"/>
      <c r="Q5" s="126"/>
      <c r="R5" s="126">
        <v>30010</v>
      </c>
    </row>
    <row r="6" spans="1:18">
      <c r="A6" s="125" t="s">
        <v>3517</v>
      </c>
      <c r="B6" s="126">
        <v>4500</v>
      </c>
      <c r="C6" s="126">
        <v>1500</v>
      </c>
      <c r="D6" s="126"/>
      <c r="E6" s="126">
        <v>2700</v>
      </c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>
        <v>8700</v>
      </c>
    </row>
    <row r="7" spans="1:18">
      <c r="A7" s="125" t="s">
        <v>3577</v>
      </c>
      <c r="B7" s="126"/>
      <c r="C7" s="126"/>
      <c r="D7" s="126"/>
      <c r="E7" s="126">
        <v>38000</v>
      </c>
      <c r="F7" s="126">
        <v>17500</v>
      </c>
      <c r="G7" s="126">
        <v>7900</v>
      </c>
      <c r="H7" s="126">
        <v>15400</v>
      </c>
      <c r="I7" s="126">
        <v>13000</v>
      </c>
      <c r="J7" s="126">
        <v>5200</v>
      </c>
      <c r="K7" s="126"/>
      <c r="L7" s="126"/>
      <c r="M7" s="126"/>
      <c r="N7" s="126"/>
      <c r="O7" s="126"/>
      <c r="P7" s="126"/>
      <c r="Q7" s="126"/>
      <c r="R7" s="126">
        <v>97000</v>
      </c>
    </row>
    <row r="8" spans="1:18">
      <c r="A8" s="125" t="s">
        <v>836</v>
      </c>
      <c r="B8" s="126">
        <v>45710</v>
      </c>
      <c r="C8" s="126">
        <v>9200</v>
      </c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>
        <v>54910</v>
      </c>
    </row>
    <row r="9" spans="1:18">
      <c r="A9" s="125" t="s">
        <v>883</v>
      </c>
      <c r="B9" s="126">
        <v>470</v>
      </c>
      <c r="C9" s="126">
        <v>132496</v>
      </c>
      <c r="D9" s="126">
        <v>180200</v>
      </c>
      <c r="E9" s="126">
        <v>135200</v>
      </c>
      <c r="F9" s="126">
        <v>62470</v>
      </c>
      <c r="G9" s="126">
        <v>73790</v>
      </c>
      <c r="H9" s="126">
        <v>20100</v>
      </c>
      <c r="I9" s="126">
        <v>286920</v>
      </c>
      <c r="J9" s="126">
        <v>237260</v>
      </c>
      <c r="K9" s="126">
        <v>134100</v>
      </c>
      <c r="L9" s="126"/>
      <c r="M9" s="126">
        <v>14000</v>
      </c>
      <c r="N9" s="126">
        <v>2900</v>
      </c>
      <c r="O9" s="126">
        <v>46800</v>
      </c>
      <c r="P9" s="126">
        <v>156300</v>
      </c>
      <c r="Q9" s="126">
        <v>8970</v>
      </c>
      <c r="R9" s="126">
        <v>1491976</v>
      </c>
    </row>
    <row r="10" spans="1:18">
      <c r="A10" s="125" t="s">
        <v>3337</v>
      </c>
      <c r="B10" s="126">
        <v>6929</v>
      </c>
      <c r="C10" s="126">
        <v>6918</v>
      </c>
      <c r="D10" s="126">
        <v>200</v>
      </c>
      <c r="E10" s="126">
        <v>5200</v>
      </c>
      <c r="F10" s="126">
        <v>3400</v>
      </c>
      <c r="G10" s="126">
        <v>7100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>
        <v>29747</v>
      </c>
    </row>
    <row r="11" spans="1:18">
      <c r="A11" s="125" t="s">
        <v>262</v>
      </c>
      <c r="B11" s="126">
        <v>56508</v>
      </c>
      <c r="C11" s="126">
        <v>28640</v>
      </c>
      <c r="D11" s="126"/>
      <c r="E11" s="126">
        <v>14400</v>
      </c>
      <c r="F11" s="126">
        <v>35600</v>
      </c>
      <c r="G11" s="126">
        <v>26550</v>
      </c>
      <c r="H11" s="126">
        <v>9790</v>
      </c>
      <c r="I11" s="126">
        <v>2200</v>
      </c>
      <c r="J11" s="126"/>
      <c r="K11" s="126"/>
      <c r="L11" s="126"/>
      <c r="M11" s="126"/>
      <c r="N11" s="126"/>
      <c r="O11" s="126"/>
      <c r="P11" s="126"/>
      <c r="Q11" s="126"/>
      <c r="R11" s="126">
        <v>173688</v>
      </c>
    </row>
    <row r="12" spans="1:18">
      <c r="A12" s="125" t="s">
        <v>158</v>
      </c>
      <c r="B12" s="126">
        <v>21032</v>
      </c>
      <c r="C12" s="126">
        <v>8700</v>
      </c>
      <c r="D12" s="126">
        <v>7900</v>
      </c>
      <c r="E12" s="126">
        <v>9500</v>
      </c>
      <c r="F12" s="126">
        <v>10760</v>
      </c>
      <c r="G12" s="126">
        <v>7370</v>
      </c>
      <c r="H12" s="126">
        <v>10420</v>
      </c>
      <c r="I12" s="126">
        <v>4500</v>
      </c>
      <c r="J12" s="126"/>
      <c r="K12" s="126"/>
      <c r="L12" s="126"/>
      <c r="M12" s="126"/>
      <c r="N12" s="126"/>
      <c r="O12" s="126"/>
      <c r="P12" s="126"/>
      <c r="Q12" s="126"/>
      <c r="R12" s="126">
        <v>80182</v>
      </c>
    </row>
    <row r="13" spans="1:18">
      <c r="A13" s="125" t="s">
        <v>293</v>
      </c>
      <c r="B13" s="126">
        <v>25622</v>
      </c>
      <c r="C13" s="126">
        <v>22400</v>
      </c>
      <c r="D13" s="126">
        <v>4000</v>
      </c>
      <c r="E13" s="126"/>
      <c r="F13" s="126">
        <v>46300</v>
      </c>
      <c r="G13" s="126">
        <v>18000</v>
      </c>
      <c r="H13" s="126">
        <v>4000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>
        <v>120322</v>
      </c>
    </row>
    <row r="14" spans="1:18">
      <c r="A14" s="125" t="s">
        <v>363</v>
      </c>
      <c r="B14" s="126">
        <v>44760</v>
      </c>
      <c r="C14" s="126">
        <v>25000</v>
      </c>
      <c r="D14" s="126">
        <v>20510</v>
      </c>
      <c r="E14" s="126">
        <v>10440</v>
      </c>
      <c r="F14" s="126">
        <v>23050</v>
      </c>
      <c r="G14" s="126">
        <v>6650</v>
      </c>
      <c r="H14" s="126">
        <v>4470</v>
      </c>
      <c r="I14" s="126"/>
      <c r="J14" s="126"/>
      <c r="K14" s="126"/>
      <c r="L14" s="126"/>
      <c r="M14" s="126"/>
      <c r="N14" s="126"/>
      <c r="O14" s="126"/>
      <c r="P14" s="126"/>
      <c r="Q14" s="126"/>
      <c r="R14" s="126">
        <v>134880</v>
      </c>
    </row>
    <row r="15" spans="1:18">
      <c r="A15" s="125" t="s">
        <v>577</v>
      </c>
      <c r="B15" s="126">
        <v>47868</v>
      </c>
      <c r="C15" s="126">
        <v>19000</v>
      </c>
      <c r="D15" s="126">
        <v>14020</v>
      </c>
      <c r="E15" s="126">
        <v>11800</v>
      </c>
      <c r="F15" s="126">
        <v>27070</v>
      </c>
      <c r="G15" s="126">
        <v>2500</v>
      </c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>
        <v>122258</v>
      </c>
    </row>
    <row r="16" spans="1:18" ht="15.75">
      <c r="A16" s="127" t="s">
        <v>3886</v>
      </c>
      <c r="B16" s="123">
        <v>264949</v>
      </c>
      <c r="C16" s="123">
        <v>283544</v>
      </c>
      <c r="D16" s="123">
        <v>231150</v>
      </c>
      <c r="E16" s="123">
        <v>233840</v>
      </c>
      <c r="F16" s="123">
        <v>237530</v>
      </c>
      <c r="G16" s="123">
        <v>154210</v>
      </c>
      <c r="H16" s="123">
        <v>76250</v>
      </c>
      <c r="I16" s="123">
        <v>330220</v>
      </c>
      <c r="J16" s="123">
        <v>242460</v>
      </c>
      <c r="K16" s="123">
        <v>146200</v>
      </c>
      <c r="L16" s="123">
        <v>12400</v>
      </c>
      <c r="M16" s="123">
        <v>19600</v>
      </c>
      <c r="N16" s="123">
        <v>19700</v>
      </c>
      <c r="O16" s="123">
        <v>48910</v>
      </c>
      <c r="P16" s="123">
        <v>156300</v>
      </c>
      <c r="Q16" s="123">
        <v>8970</v>
      </c>
      <c r="R16" s="123">
        <v>2466233</v>
      </c>
    </row>
    <row r="18" spans="1:18" ht="15.75">
      <c r="A18" s="122" t="s">
        <v>3902</v>
      </c>
      <c r="B18" s="123" t="s">
        <v>3890</v>
      </c>
      <c r="C18" s="123" t="s">
        <v>3891</v>
      </c>
      <c r="D18" s="123" t="s">
        <v>3892</v>
      </c>
      <c r="E18" s="123" t="s">
        <v>3893</v>
      </c>
      <c r="F18" s="123" t="s">
        <v>3894</v>
      </c>
      <c r="G18" s="123" t="s">
        <v>3895</v>
      </c>
      <c r="H18" s="123" t="s">
        <v>3896</v>
      </c>
      <c r="I18" s="123" t="s">
        <v>3897</v>
      </c>
      <c r="J18" s="123" t="s">
        <v>3898</v>
      </c>
      <c r="K18" s="123" t="s">
        <v>3899</v>
      </c>
      <c r="L18" s="123" t="s">
        <v>3888</v>
      </c>
      <c r="M18" s="123" t="s">
        <v>3889</v>
      </c>
      <c r="N18" s="123" t="s">
        <v>3890</v>
      </c>
      <c r="O18" s="123" t="s">
        <v>3891</v>
      </c>
      <c r="P18" s="123" t="s">
        <v>3892</v>
      </c>
      <c r="Q18" s="123" t="s">
        <v>3893</v>
      </c>
      <c r="R18" s="123" t="s">
        <v>3886</v>
      </c>
    </row>
    <row r="19" spans="1:18">
      <c r="A19" s="125" t="s">
        <v>3617</v>
      </c>
      <c r="B19" s="126"/>
      <c r="C19" s="126">
        <v>5000</v>
      </c>
      <c r="D19" s="126"/>
      <c r="E19" s="126">
        <v>10590</v>
      </c>
      <c r="F19" s="126">
        <v>1120</v>
      </c>
      <c r="G19" s="126">
        <v>200</v>
      </c>
      <c r="H19" s="126">
        <v>3800</v>
      </c>
      <c r="I19" s="126">
        <v>12000</v>
      </c>
      <c r="J19" s="126">
        <v>4000</v>
      </c>
      <c r="K19" s="126">
        <v>12100</v>
      </c>
      <c r="L19" s="126">
        <v>12400</v>
      </c>
      <c r="M19" s="126">
        <v>2100</v>
      </c>
      <c r="N19" s="126">
        <v>12000</v>
      </c>
      <c r="O19" s="126"/>
      <c r="P19" s="126"/>
      <c r="Q19" s="126"/>
      <c r="R19" s="126">
        <v>75310</v>
      </c>
    </row>
    <row r="20" spans="1:18">
      <c r="A20" s="125" t="s">
        <v>3634</v>
      </c>
      <c r="B20" s="126"/>
      <c r="C20" s="126">
        <v>5200</v>
      </c>
      <c r="D20" s="126"/>
      <c r="E20" s="126">
        <v>2900</v>
      </c>
      <c r="F20" s="126">
        <v>200</v>
      </c>
      <c r="G20" s="126">
        <v>1500</v>
      </c>
      <c r="H20" s="126">
        <v>5000</v>
      </c>
      <c r="I20" s="126">
        <v>9200</v>
      </c>
      <c r="J20" s="126"/>
      <c r="K20" s="126">
        <v>3500</v>
      </c>
      <c r="L20" s="126"/>
      <c r="M20" s="126">
        <v>3500</v>
      </c>
      <c r="N20" s="126">
        <v>4800</v>
      </c>
      <c r="O20" s="126">
        <v>2110</v>
      </c>
      <c r="P20" s="126"/>
      <c r="Q20" s="126"/>
      <c r="R20" s="126">
        <v>37910</v>
      </c>
    </row>
    <row r="21" spans="1:18">
      <c r="A21" s="125" t="s">
        <v>3661</v>
      </c>
      <c r="B21" s="126"/>
      <c r="C21" s="126"/>
      <c r="D21" s="126"/>
      <c r="E21" s="126">
        <v>5740</v>
      </c>
      <c r="F21" s="126"/>
      <c r="G21" s="126">
        <v>400</v>
      </c>
      <c r="H21" s="126">
        <v>1080</v>
      </c>
      <c r="I21" s="126">
        <v>1850</v>
      </c>
      <c r="J21" s="126">
        <v>270</v>
      </c>
      <c r="K21" s="126"/>
      <c r="L21" s="126"/>
      <c r="M21" s="126"/>
      <c r="N21" s="126"/>
      <c r="O21" s="126"/>
      <c r="P21" s="126"/>
      <c r="Q21" s="126"/>
      <c r="R21" s="126">
        <v>9340</v>
      </c>
    </row>
    <row r="22" spans="1:18">
      <c r="A22" s="125" t="s">
        <v>1823</v>
      </c>
      <c r="B22" s="126"/>
      <c r="C22" s="126">
        <v>6350</v>
      </c>
      <c r="D22" s="126"/>
      <c r="E22" s="126">
        <v>5460</v>
      </c>
      <c r="F22" s="126">
        <v>3000</v>
      </c>
      <c r="G22" s="126">
        <v>4500</v>
      </c>
      <c r="H22" s="126">
        <v>3000</v>
      </c>
      <c r="I22" s="126">
        <v>1500</v>
      </c>
      <c r="J22" s="126">
        <v>3200</v>
      </c>
      <c r="K22" s="126">
        <v>3000</v>
      </c>
      <c r="L22" s="126"/>
      <c r="M22" s="126"/>
      <c r="N22" s="126"/>
      <c r="O22" s="126"/>
      <c r="P22" s="126"/>
      <c r="Q22" s="126"/>
      <c r="R22" s="126">
        <v>30010</v>
      </c>
    </row>
    <row r="23" spans="1:18">
      <c r="A23" s="125" t="s">
        <v>3517</v>
      </c>
      <c r="B23" s="126"/>
      <c r="C23" s="126"/>
      <c r="D23" s="126">
        <v>4500</v>
      </c>
      <c r="E23" s="126">
        <v>1500</v>
      </c>
      <c r="F23" s="126"/>
      <c r="G23" s="126">
        <v>2700</v>
      </c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>
        <v>8700</v>
      </c>
    </row>
    <row r="24" spans="1:18">
      <c r="A24" s="125" t="s">
        <v>3577</v>
      </c>
      <c r="B24" s="126"/>
      <c r="C24" s="126"/>
      <c r="D24" s="126"/>
      <c r="E24" s="126"/>
      <c r="F24" s="126">
        <v>28000</v>
      </c>
      <c r="G24" s="126">
        <v>25000</v>
      </c>
      <c r="H24" s="126">
        <v>11500</v>
      </c>
      <c r="I24" s="126">
        <v>14300</v>
      </c>
      <c r="J24" s="126">
        <v>13000</v>
      </c>
      <c r="K24" s="126">
        <v>5200</v>
      </c>
      <c r="L24" s="126"/>
      <c r="M24" s="126"/>
      <c r="N24" s="126"/>
      <c r="O24" s="126"/>
      <c r="P24" s="126"/>
      <c r="Q24" s="126"/>
      <c r="R24" s="126">
        <v>97000</v>
      </c>
    </row>
    <row r="25" spans="1:18">
      <c r="A25" s="125" t="s">
        <v>836</v>
      </c>
      <c r="B25" s="126"/>
      <c r="C25" s="126">
        <v>43310</v>
      </c>
      <c r="D25" s="126">
        <v>11600</v>
      </c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>
        <v>54910</v>
      </c>
    </row>
    <row r="26" spans="1:18">
      <c r="A26" s="125" t="s">
        <v>883</v>
      </c>
      <c r="B26" s="126"/>
      <c r="C26" s="126">
        <v>8966</v>
      </c>
      <c r="D26" s="126">
        <v>115000</v>
      </c>
      <c r="E26" s="126">
        <v>229000</v>
      </c>
      <c r="F26" s="126">
        <v>99500</v>
      </c>
      <c r="G26" s="126">
        <v>65200</v>
      </c>
      <c r="H26" s="126">
        <v>64100</v>
      </c>
      <c r="I26" s="126">
        <v>182460</v>
      </c>
      <c r="J26" s="126">
        <v>284100</v>
      </c>
      <c r="K26" s="126">
        <v>152420</v>
      </c>
      <c r="L26" s="126">
        <v>62260</v>
      </c>
      <c r="M26" s="126">
        <v>14000</v>
      </c>
      <c r="N26" s="126">
        <v>2900</v>
      </c>
      <c r="O26" s="126">
        <v>46800</v>
      </c>
      <c r="P26" s="126">
        <v>156300</v>
      </c>
      <c r="Q26" s="126">
        <v>8970</v>
      </c>
      <c r="R26" s="126">
        <v>1491976</v>
      </c>
    </row>
    <row r="27" spans="1:18">
      <c r="A27" s="125" t="s">
        <v>3337</v>
      </c>
      <c r="B27" s="126">
        <v>2848</v>
      </c>
      <c r="C27" s="126">
        <v>4690</v>
      </c>
      <c r="D27" s="126">
        <v>6291</v>
      </c>
      <c r="E27" s="126">
        <v>418</v>
      </c>
      <c r="F27" s="126">
        <v>6400</v>
      </c>
      <c r="G27" s="126">
        <v>5000</v>
      </c>
      <c r="H27" s="126">
        <v>4100</v>
      </c>
      <c r="I27" s="126"/>
      <c r="J27" s="126"/>
      <c r="K27" s="126"/>
      <c r="L27" s="126"/>
      <c r="M27" s="126"/>
      <c r="N27" s="126"/>
      <c r="O27" s="126"/>
      <c r="P27" s="126"/>
      <c r="Q27" s="126"/>
      <c r="R27" s="126">
        <v>29747</v>
      </c>
    </row>
    <row r="28" spans="1:18">
      <c r="A28" s="125" t="s">
        <v>262</v>
      </c>
      <c r="B28" s="126">
        <v>10056</v>
      </c>
      <c r="C28" s="126">
        <v>53928</v>
      </c>
      <c r="D28" s="126">
        <v>20516</v>
      </c>
      <c r="E28" s="126">
        <v>13948</v>
      </c>
      <c r="F28" s="126">
        <v>20600</v>
      </c>
      <c r="G28" s="126">
        <v>28050</v>
      </c>
      <c r="H28" s="126">
        <v>26590</v>
      </c>
      <c r="I28" s="126"/>
      <c r="J28" s="126"/>
      <c r="K28" s="126"/>
      <c r="L28" s="126"/>
      <c r="M28" s="126"/>
      <c r="N28" s="126"/>
      <c r="O28" s="126"/>
      <c r="P28" s="126"/>
      <c r="Q28" s="126"/>
      <c r="R28" s="126">
        <v>173688</v>
      </c>
    </row>
    <row r="29" spans="1:18">
      <c r="A29" s="125" t="s">
        <v>158</v>
      </c>
      <c r="B29" s="126">
        <v>7052</v>
      </c>
      <c r="C29" s="126">
        <v>13196</v>
      </c>
      <c r="D29" s="126">
        <v>10084</v>
      </c>
      <c r="E29" s="126">
        <v>8200</v>
      </c>
      <c r="F29" s="126">
        <v>12260</v>
      </c>
      <c r="G29" s="126">
        <v>10970</v>
      </c>
      <c r="H29" s="126">
        <v>18420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>
        <v>80182</v>
      </c>
    </row>
    <row r="30" spans="1:18">
      <c r="A30" s="125" t="s">
        <v>293</v>
      </c>
      <c r="B30" s="126">
        <v>8124</v>
      </c>
      <c r="C30" s="126">
        <v>19720</v>
      </c>
      <c r="D30" s="126">
        <v>19778</v>
      </c>
      <c r="E30" s="126">
        <v>4400</v>
      </c>
      <c r="F30" s="126">
        <v>18000</v>
      </c>
      <c r="G30" s="126">
        <v>32300</v>
      </c>
      <c r="H30" s="126">
        <v>18000</v>
      </c>
      <c r="I30" s="126"/>
      <c r="J30" s="126"/>
      <c r="K30" s="126"/>
      <c r="L30" s="126"/>
      <c r="M30" s="126"/>
      <c r="N30" s="126"/>
      <c r="O30" s="126"/>
      <c r="P30" s="126"/>
      <c r="Q30" s="126"/>
      <c r="R30" s="126">
        <v>120322</v>
      </c>
    </row>
    <row r="31" spans="1:18">
      <c r="A31" s="125" t="s">
        <v>363</v>
      </c>
      <c r="B31" s="126">
        <v>10572</v>
      </c>
      <c r="C31" s="126">
        <v>33080</v>
      </c>
      <c r="D31" s="126">
        <v>31208</v>
      </c>
      <c r="E31" s="126">
        <v>21140</v>
      </c>
      <c r="F31" s="126">
        <v>19410</v>
      </c>
      <c r="G31" s="126">
        <v>12700</v>
      </c>
      <c r="H31" s="126">
        <v>6770</v>
      </c>
      <c r="I31" s="126"/>
      <c r="J31" s="126"/>
      <c r="K31" s="126"/>
      <c r="L31" s="126"/>
      <c r="M31" s="126"/>
      <c r="N31" s="126"/>
      <c r="O31" s="126"/>
      <c r="P31" s="126"/>
      <c r="Q31" s="126"/>
      <c r="R31" s="126">
        <v>134880</v>
      </c>
    </row>
    <row r="32" spans="1:18">
      <c r="A32" s="125" t="s">
        <v>577</v>
      </c>
      <c r="B32" s="126"/>
      <c r="C32" s="126">
        <v>23496</v>
      </c>
      <c r="D32" s="126">
        <v>41972</v>
      </c>
      <c r="E32" s="126">
        <v>11600</v>
      </c>
      <c r="F32" s="126">
        <v>15620</v>
      </c>
      <c r="G32" s="126">
        <v>22970</v>
      </c>
      <c r="H32" s="126">
        <v>6600</v>
      </c>
      <c r="I32" s="126"/>
      <c r="J32" s="126"/>
      <c r="K32" s="126"/>
      <c r="L32" s="126"/>
      <c r="M32" s="126"/>
      <c r="N32" s="126"/>
      <c r="O32" s="126"/>
      <c r="P32" s="126"/>
      <c r="Q32" s="126"/>
      <c r="R32" s="126">
        <v>122258</v>
      </c>
    </row>
    <row r="33" spans="1:18" ht="15.75">
      <c r="A33" s="127" t="s">
        <v>3886</v>
      </c>
      <c r="B33" s="123">
        <v>38652</v>
      </c>
      <c r="C33" s="123">
        <v>216936</v>
      </c>
      <c r="D33" s="123">
        <v>260949</v>
      </c>
      <c r="E33" s="123">
        <v>314896</v>
      </c>
      <c r="F33" s="123">
        <v>224110</v>
      </c>
      <c r="G33" s="123">
        <v>211490</v>
      </c>
      <c r="H33" s="123">
        <v>168960</v>
      </c>
      <c r="I33" s="123">
        <v>221310</v>
      </c>
      <c r="J33" s="123">
        <v>304570</v>
      </c>
      <c r="K33" s="123">
        <v>176220</v>
      </c>
      <c r="L33" s="123">
        <v>74660</v>
      </c>
      <c r="M33" s="123">
        <v>19600</v>
      </c>
      <c r="N33" s="123">
        <v>19700</v>
      </c>
      <c r="O33" s="123">
        <v>48910</v>
      </c>
      <c r="P33" s="123">
        <v>156300</v>
      </c>
      <c r="Q33" s="123">
        <v>8970</v>
      </c>
      <c r="R33" s="123">
        <v>2466233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7E761-D1C8-44D6-A007-1144792AAEE3}">
  <sheetPr>
    <tabColor rgb="FFFFFF00"/>
  </sheetPr>
  <dimension ref="A1:W175"/>
  <sheetViews>
    <sheetView workbookViewId="0">
      <selection activeCell="C15" sqref="C15"/>
    </sheetView>
  </sheetViews>
  <sheetFormatPr defaultRowHeight="15"/>
  <cols>
    <col min="1" max="1" width="33.88671875" style="129" bestFit="1" customWidth="1"/>
    <col min="2" max="2" width="13.33203125" style="129" bestFit="1" customWidth="1"/>
    <col min="3" max="16" width="7.5546875" style="132" bestFit="1" customWidth="1"/>
    <col min="17" max="18" width="6.5546875" style="132" bestFit="1" customWidth="1"/>
    <col min="19" max="19" width="7.5546875" style="132" bestFit="1" customWidth="1"/>
    <col min="20" max="20" width="6.5546875" style="132" bestFit="1" customWidth="1"/>
    <col min="21" max="21" width="10.88671875" style="132" bestFit="1" customWidth="1"/>
    <col min="22" max="22" width="5.5546875" style="132" bestFit="1" customWidth="1"/>
    <col min="23" max="23" width="10.88671875" style="132" bestFit="1" customWidth="1"/>
    <col min="24" max="16384" width="8.88671875" style="129"/>
  </cols>
  <sheetData>
    <row r="1" spans="1:23" ht="15.75">
      <c r="A1" s="133" t="s">
        <v>3906</v>
      </c>
      <c r="B1" s="134" t="s">
        <v>96</v>
      </c>
      <c r="C1" s="135" t="s">
        <v>3888</v>
      </c>
      <c r="D1" s="135" t="s">
        <v>3889</v>
      </c>
      <c r="E1" s="135" t="s">
        <v>3890</v>
      </c>
      <c r="F1" s="135" t="s">
        <v>3891</v>
      </c>
      <c r="G1" s="135" t="s">
        <v>3892</v>
      </c>
      <c r="H1" s="135" t="s">
        <v>3893</v>
      </c>
      <c r="I1" s="135" t="s">
        <v>3894</v>
      </c>
      <c r="J1" s="135" t="s">
        <v>3895</v>
      </c>
      <c r="K1" s="135" t="s">
        <v>3896</v>
      </c>
      <c r="L1" s="135" t="s">
        <v>3897</v>
      </c>
      <c r="M1" s="135" t="s">
        <v>3898</v>
      </c>
      <c r="N1" s="135" t="s">
        <v>3899</v>
      </c>
      <c r="O1" s="135" t="s">
        <v>3888</v>
      </c>
      <c r="P1" s="135" t="s">
        <v>3889</v>
      </c>
      <c r="Q1" s="135" t="s">
        <v>3890</v>
      </c>
      <c r="R1" s="135" t="s">
        <v>3891</v>
      </c>
      <c r="S1" s="135" t="s">
        <v>3892</v>
      </c>
      <c r="T1" s="135" t="s">
        <v>3893</v>
      </c>
      <c r="U1" s="135" t="s">
        <v>3894</v>
      </c>
      <c r="V1" s="135" t="s">
        <v>3895</v>
      </c>
      <c r="W1" s="135" t="s">
        <v>3886</v>
      </c>
    </row>
    <row r="2" spans="1:23" ht="15.75" customHeight="1">
      <c r="A2" s="164" t="s">
        <v>3617</v>
      </c>
      <c r="B2" s="125" t="s">
        <v>436</v>
      </c>
      <c r="C2" s="126"/>
      <c r="D2" s="126"/>
      <c r="E2" s="126"/>
      <c r="F2" s="126"/>
      <c r="G2" s="126"/>
      <c r="H2" s="126">
        <v>15590</v>
      </c>
      <c r="I2" s="126"/>
      <c r="J2" s="126"/>
      <c r="K2" s="126"/>
      <c r="L2" s="126"/>
      <c r="M2" s="126"/>
      <c r="N2" s="126">
        <v>11000</v>
      </c>
      <c r="O2" s="126"/>
      <c r="P2" s="126"/>
      <c r="Q2" s="126"/>
      <c r="R2" s="126"/>
      <c r="S2" s="126"/>
      <c r="T2" s="126"/>
      <c r="U2" s="126"/>
      <c r="V2" s="126"/>
      <c r="W2" s="126">
        <v>26590</v>
      </c>
    </row>
    <row r="3" spans="1:23" ht="15.75" customHeight="1">
      <c r="A3" s="164"/>
      <c r="B3" s="125" t="s">
        <v>383</v>
      </c>
      <c r="C3" s="126"/>
      <c r="D3" s="126"/>
      <c r="E3" s="126"/>
      <c r="F3" s="126"/>
      <c r="G3" s="126"/>
      <c r="H3" s="126"/>
      <c r="I3" s="126">
        <v>1020</v>
      </c>
      <c r="J3" s="126">
        <v>200</v>
      </c>
      <c r="K3" s="126"/>
      <c r="L3" s="126"/>
      <c r="M3" s="126"/>
      <c r="N3" s="126"/>
      <c r="O3" s="126"/>
      <c r="P3" s="126">
        <v>8600</v>
      </c>
      <c r="Q3" s="126">
        <v>8400</v>
      </c>
      <c r="R3" s="126">
        <v>2100</v>
      </c>
      <c r="S3" s="126"/>
      <c r="T3" s="126"/>
      <c r="U3" s="126"/>
      <c r="V3" s="126"/>
      <c r="W3" s="126">
        <v>20320</v>
      </c>
    </row>
    <row r="4" spans="1:23" ht="15.75" customHeight="1">
      <c r="A4" s="164"/>
      <c r="B4" s="125" t="s">
        <v>470</v>
      </c>
      <c r="C4" s="126"/>
      <c r="D4" s="126"/>
      <c r="E4" s="126"/>
      <c r="F4" s="126"/>
      <c r="G4" s="126"/>
      <c r="H4" s="126"/>
      <c r="I4" s="126">
        <v>100</v>
      </c>
      <c r="J4" s="126"/>
      <c r="K4" s="126">
        <v>3800</v>
      </c>
      <c r="L4" s="126">
        <v>1000</v>
      </c>
      <c r="M4" s="126">
        <v>4000</v>
      </c>
      <c r="N4" s="126">
        <v>3500</v>
      </c>
      <c r="O4" s="126"/>
      <c r="P4" s="126"/>
      <c r="Q4" s="126">
        <v>4000</v>
      </c>
      <c r="R4" s="126"/>
      <c r="S4" s="126">
        <v>12000</v>
      </c>
      <c r="T4" s="126"/>
      <c r="U4" s="126"/>
      <c r="V4" s="126"/>
      <c r="W4" s="126">
        <v>28400</v>
      </c>
    </row>
    <row r="5" spans="1:23" ht="15.75" customHeight="1">
      <c r="A5" s="164" t="s">
        <v>3634</v>
      </c>
      <c r="B5" s="125" t="s">
        <v>436</v>
      </c>
      <c r="C5" s="126"/>
      <c r="D5" s="126"/>
      <c r="E5" s="126"/>
      <c r="F5" s="126"/>
      <c r="G5" s="126">
        <v>5200</v>
      </c>
      <c r="H5" s="126"/>
      <c r="I5" s="126"/>
      <c r="J5" s="126"/>
      <c r="K5" s="126"/>
      <c r="L5" s="126"/>
      <c r="M5" s="126"/>
      <c r="N5" s="126">
        <v>6100</v>
      </c>
      <c r="O5" s="126"/>
      <c r="P5" s="126"/>
      <c r="Q5" s="126"/>
      <c r="R5" s="126"/>
      <c r="S5" s="126"/>
      <c r="T5" s="126"/>
      <c r="U5" s="126"/>
      <c r="V5" s="126"/>
      <c r="W5" s="126">
        <v>11300</v>
      </c>
    </row>
    <row r="6" spans="1:23" ht="15.75" customHeight="1">
      <c r="A6" s="164"/>
      <c r="B6" s="125" t="s">
        <v>383</v>
      </c>
      <c r="C6" s="126"/>
      <c r="D6" s="126"/>
      <c r="E6" s="126"/>
      <c r="F6" s="126"/>
      <c r="G6" s="126"/>
      <c r="H6" s="126">
        <v>2900</v>
      </c>
      <c r="I6" s="126"/>
      <c r="J6" s="126"/>
      <c r="K6" s="126"/>
      <c r="L6" s="126"/>
      <c r="M6" s="126"/>
      <c r="N6" s="126"/>
      <c r="O6" s="126"/>
      <c r="P6" s="126">
        <v>3500</v>
      </c>
      <c r="Q6" s="126"/>
      <c r="R6" s="126">
        <v>3500</v>
      </c>
      <c r="S6" s="126"/>
      <c r="T6" s="126"/>
      <c r="U6" s="126"/>
      <c r="V6" s="126"/>
      <c r="W6" s="126">
        <v>9900</v>
      </c>
    </row>
    <row r="7" spans="1:23" ht="15.75" customHeight="1">
      <c r="A7" s="164"/>
      <c r="B7" s="125" t="s">
        <v>470</v>
      </c>
      <c r="C7" s="126"/>
      <c r="D7" s="126"/>
      <c r="E7" s="126"/>
      <c r="F7" s="126"/>
      <c r="G7" s="126"/>
      <c r="H7" s="126"/>
      <c r="I7" s="126">
        <v>200</v>
      </c>
      <c r="J7" s="126">
        <v>1500</v>
      </c>
      <c r="K7" s="126">
        <v>3500</v>
      </c>
      <c r="L7" s="126">
        <v>1500</v>
      </c>
      <c r="M7" s="126">
        <v>3100</v>
      </c>
      <c r="N7" s="126"/>
      <c r="O7" s="126"/>
      <c r="P7" s="126"/>
      <c r="Q7" s="126"/>
      <c r="R7" s="126"/>
      <c r="S7" s="126">
        <v>4800</v>
      </c>
      <c r="T7" s="126">
        <v>2110</v>
      </c>
      <c r="U7" s="126"/>
      <c r="V7" s="126"/>
      <c r="W7" s="126">
        <v>16710</v>
      </c>
    </row>
    <row r="8" spans="1:23" ht="15.75" customHeight="1">
      <c r="A8" s="164" t="s">
        <v>699</v>
      </c>
      <c r="B8" s="125" t="s">
        <v>436</v>
      </c>
      <c r="C8" s="126">
        <v>2496</v>
      </c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>
        <v>2496</v>
      </c>
    </row>
    <row r="9" spans="1:23" ht="15.75" customHeight="1">
      <c r="A9" s="164"/>
      <c r="B9" s="125" t="s">
        <v>470</v>
      </c>
      <c r="C9" s="126">
        <v>6832</v>
      </c>
      <c r="D9" s="126">
        <v>16528</v>
      </c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>
        <v>23360</v>
      </c>
    </row>
    <row r="10" spans="1:23" ht="15.75" customHeight="1">
      <c r="A10" s="164" t="s">
        <v>3661</v>
      </c>
      <c r="B10" s="125" t="s">
        <v>436</v>
      </c>
      <c r="C10" s="126"/>
      <c r="D10" s="126"/>
      <c r="E10" s="126"/>
      <c r="F10" s="126"/>
      <c r="G10" s="126"/>
      <c r="H10" s="126">
        <v>5740</v>
      </c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>
        <v>5740</v>
      </c>
    </row>
    <row r="11" spans="1:23" ht="15.75" customHeight="1">
      <c r="A11" s="164"/>
      <c r="B11" s="125" t="s">
        <v>383</v>
      </c>
      <c r="C11" s="126"/>
      <c r="D11" s="126"/>
      <c r="E11" s="126"/>
      <c r="F11" s="126"/>
      <c r="G11" s="126"/>
      <c r="H11" s="126"/>
      <c r="I11" s="126"/>
      <c r="J11" s="126">
        <v>400</v>
      </c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>
        <v>400</v>
      </c>
    </row>
    <row r="12" spans="1:23" ht="15.75" customHeight="1">
      <c r="A12" s="164"/>
      <c r="B12" s="125" t="s">
        <v>470</v>
      </c>
      <c r="C12" s="126"/>
      <c r="D12" s="126"/>
      <c r="E12" s="126"/>
      <c r="F12" s="126"/>
      <c r="G12" s="126"/>
      <c r="H12" s="126"/>
      <c r="I12" s="126"/>
      <c r="J12" s="126"/>
      <c r="K12" s="126">
        <v>1080</v>
      </c>
      <c r="L12" s="126">
        <v>1850</v>
      </c>
      <c r="M12" s="126">
        <v>270</v>
      </c>
      <c r="N12" s="126"/>
      <c r="O12" s="126"/>
      <c r="P12" s="126"/>
      <c r="Q12" s="126"/>
      <c r="R12" s="126"/>
      <c r="S12" s="126"/>
      <c r="T12" s="126"/>
      <c r="U12" s="126"/>
      <c r="V12" s="126"/>
      <c r="W12" s="126">
        <v>3200</v>
      </c>
    </row>
    <row r="13" spans="1:23" ht="15.75" customHeight="1">
      <c r="A13" s="164" t="s">
        <v>1823</v>
      </c>
      <c r="B13" s="125" t="s">
        <v>436</v>
      </c>
      <c r="C13" s="126"/>
      <c r="D13" s="126"/>
      <c r="E13" s="126"/>
      <c r="F13" s="126"/>
      <c r="G13" s="126">
        <v>6350</v>
      </c>
      <c r="H13" s="126">
        <v>2000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>
        <v>8350</v>
      </c>
    </row>
    <row r="14" spans="1:23" ht="15.75" customHeight="1">
      <c r="A14" s="164"/>
      <c r="B14" s="125" t="s">
        <v>383</v>
      </c>
      <c r="C14" s="126"/>
      <c r="D14" s="126"/>
      <c r="E14" s="126"/>
      <c r="F14" s="126"/>
      <c r="G14" s="126"/>
      <c r="H14" s="126">
        <v>3460</v>
      </c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>
        <v>3460</v>
      </c>
    </row>
    <row r="15" spans="1:23" ht="15.75" customHeight="1">
      <c r="A15" s="164"/>
      <c r="B15" s="125" t="s">
        <v>470</v>
      </c>
      <c r="C15" s="126"/>
      <c r="D15" s="126"/>
      <c r="E15" s="126"/>
      <c r="F15" s="126"/>
      <c r="G15" s="126"/>
      <c r="H15" s="126"/>
      <c r="I15" s="126">
        <v>3000</v>
      </c>
      <c r="J15" s="126">
        <v>4500</v>
      </c>
      <c r="K15" s="126">
        <v>3000</v>
      </c>
      <c r="L15" s="126"/>
      <c r="M15" s="126">
        <v>4700</v>
      </c>
      <c r="N15" s="126">
        <v>3000</v>
      </c>
      <c r="O15" s="126"/>
      <c r="P15" s="126"/>
      <c r="Q15" s="126"/>
      <c r="R15" s="126"/>
      <c r="S15" s="126"/>
      <c r="T15" s="126"/>
      <c r="U15" s="126"/>
      <c r="V15" s="126"/>
      <c r="W15" s="126">
        <v>18200</v>
      </c>
    </row>
    <row r="16" spans="1:23" ht="15.75">
      <c r="A16" s="136" t="s">
        <v>402</v>
      </c>
      <c r="B16" s="125" t="s">
        <v>383</v>
      </c>
      <c r="C16" s="126">
        <v>376</v>
      </c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>
        <v>376</v>
      </c>
    </row>
    <row r="17" spans="1:23" ht="15.75" customHeight="1">
      <c r="A17" s="164" t="s">
        <v>3517</v>
      </c>
      <c r="B17" s="125" t="s">
        <v>436</v>
      </c>
      <c r="C17" s="126"/>
      <c r="D17" s="126"/>
      <c r="E17" s="126"/>
      <c r="F17" s="126"/>
      <c r="G17" s="126">
        <v>4500</v>
      </c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>
        <v>4500</v>
      </c>
    </row>
    <row r="18" spans="1:23" ht="15.75" customHeight="1">
      <c r="A18" s="164"/>
      <c r="B18" s="125" t="s">
        <v>383</v>
      </c>
      <c r="C18" s="126"/>
      <c r="D18" s="126"/>
      <c r="E18" s="126"/>
      <c r="F18" s="126"/>
      <c r="G18" s="126"/>
      <c r="H18" s="126">
        <v>1500</v>
      </c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>
        <v>1500</v>
      </c>
    </row>
    <row r="19" spans="1:23" ht="15.75" customHeight="1">
      <c r="A19" s="164"/>
      <c r="B19" s="125" t="s">
        <v>470</v>
      </c>
      <c r="C19" s="126"/>
      <c r="D19" s="126"/>
      <c r="E19" s="126"/>
      <c r="F19" s="126"/>
      <c r="G19" s="126"/>
      <c r="H19" s="126"/>
      <c r="I19" s="126"/>
      <c r="J19" s="126">
        <v>2700</v>
      </c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>
        <v>2700</v>
      </c>
    </row>
    <row r="20" spans="1:23" ht="15.75" customHeight="1">
      <c r="A20" s="164" t="s">
        <v>3233</v>
      </c>
      <c r="B20" s="125" t="s">
        <v>436</v>
      </c>
      <c r="C20" s="126"/>
      <c r="D20" s="126">
        <v>5028</v>
      </c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>
        <v>5028</v>
      </c>
    </row>
    <row r="21" spans="1:23" ht="15.75" customHeight="1">
      <c r="A21" s="164"/>
      <c r="B21" s="125" t="s">
        <v>383</v>
      </c>
      <c r="C21" s="126"/>
      <c r="D21" s="126"/>
      <c r="E21" s="126">
        <v>1524</v>
      </c>
      <c r="F21" s="126">
        <v>1720</v>
      </c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>
        <v>3244</v>
      </c>
    </row>
    <row r="22" spans="1:23" ht="15.75" customHeight="1">
      <c r="A22" s="164"/>
      <c r="B22" s="125" t="s">
        <v>226</v>
      </c>
      <c r="C22" s="126"/>
      <c r="D22" s="126"/>
      <c r="E22" s="126"/>
      <c r="F22" s="126"/>
      <c r="G22" s="126">
        <v>3000</v>
      </c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>
        <v>3000</v>
      </c>
    </row>
    <row r="23" spans="1:23" ht="15.75" customHeight="1">
      <c r="A23" s="164"/>
      <c r="B23" s="125" t="s">
        <v>470</v>
      </c>
      <c r="C23" s="126"/>
      <c r="D23" s="126"/>
      <c r="E23" s="126"/>
      <c r="F23" s="126">
        <v>3000</v>
      </c>
      <c r="G23" s="126">
        <v>7400</v>
      </c>
      <c r="H23" s="126">
        <v>2500</v>
      </c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>
        <v>12900</v>
      </c>
    </row>
    <row r="24" spans="1:23" ht="15.75" customHeight="1">
      <c r="A24" s="164" t="s">
        <v>3577</v>
      </c>
      <c r="B24" s="125" t="s">
        <v>436</v>
      </c>
      <c r="C24" s="126"/>
      <c r="D24" s="126"/>
      <c r="E24" s="126"/>
      <c r="F24" s="126"/>
      <c r="G24" s="126"/>
      <c r="H24" s="126"/>
      <c r="I24" s="126"/>
      <c r="J24" s="126">
        <v>38000</v>
      </c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>
        <v>38000</v>
      </c>
    </row>
    <row r="25" spans="1:23" ht="15.75" customHeight="1">
      <c r="A25" s="164"/>
      <c r="B25" s="125" t="s">
        <v>383</v>
      </c>
      <c r="C25" s="126"/>
      <c r="D25" s="126"/>
      <c r="E25" s="126"/>
      <c r="F25" s="126"/>
      <c r="G25" s="126"/>
      <c r="H25" s="126"/>
      <c r="I25" s="126"/>
      <c r="J25" s="126"/>
      <c r="K25" s="126">
        <v>17500</v>
      </c>
      <c r="L25" s="126">
        <v>5400</v>
      </c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>
        <v>22900</v>
      </c>
    </row>
    <row r="26" spans="1:23" ht="15.75" customHeight="1">
      <c r="A26" s="164"/>
      <c r="B26" s="125" t="s">
        <v>470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>
        <v>2500</v>
      </c>
      <c r="M26" s="126">
        <v>15400</v>
      </c>
      <c r="N26" s="126">
        <v>13000</v>
      </c>
      <c r="O26" s="126">
        <v>5200</v>
      </c>
      <c r="P26" s="126"/>
      <c r="Q26" s="126"/>
      <c r="R26" s="126"/>
      <c r="S26" s="126"/>
      <c r="T26" s="126"/>
      <c r="U26" s="126"/>
      <c r="V26" s="126"/>
      <c r="W26" s="126">
        <v>36100</v>
      </c>
    </row>
    <row r="27" spans="1:23" ht="15.75">
      <c r="A27" s="136" t="s">
        <v>645</v>
      </c>
      <c r="B27" s="125" t="s">
        <v>436</v>
      </c>
      <c r="C27" s="126"/>
      <c r="D27" s="126">
        <v>200</v>
      </c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>
        <v>200</v>
      </c>
    </row>
    <row r="28" spans="1:23" ht="15.75">
      <c r="A28" s="136" t="s">
        <v>666</v>
      </c>
      <c r="B28" s="125" t="s">
        <v>436</v>
      </c>
      <c r="C28" s="126"/>
      <c r="D28" s="126">
        <v>80</v>
      </c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>
        <v>80</v>
      </c>
    </row>
    <row r="29" spans="1:23" ht="15.75" customHeight="1">
      <c r="A29" s="164" t="s">
        <v>836</v>
      </c>
      <c r="B29" s="125" t="s">
        <v>436</v>
      </c>
      <c r="C29" s="126">
        <v>2100</v>
      </c>
      <c r="D29" s="126"/>
      <c r="E29" s="126"/>
      <c r="F29" s="126"/>
      <c r="G29" s="126">
        <v>45710</v>
      </c>
      <c r="H29" s="126">
        <v>9200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>
        <v>57010</v>
      </c>
    </row>
    <row r="30" spans="1:23" ht="15.75" customHeight="1">
      <c r="A30" s="164"/>
      <c r="B30" s="125" t="s">
        <v>226</v>
      </c>
      <c r="C30" s="126"/>
      <c r="D30" s="126"/>
      <c r="E30" s="126">
        <v>3000</v>
      </c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>
        <v>3000</v>
      </c>
    </row>
    <row r="31" spans="1:23" ht="15.75" customHeight="1">
      <c r="A31" s="164" t="s">
        <v>2395</v>
      </c>
      <c r="B31" s="125" t="s">
        <v>383</v>
      </c>
      <c r="C31" s="126"/>
      <c r="D31" s="126">
        <v>5048</v>
      </c>
      <c r="E31" s="126">
        <v>4992</v>
      </c>
      <c r="F31" s="126"/>
      <c r="G31" s="126">
        <v>2020</v>
      </c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>
        <v>12060</v>
      </c>
    </row>
    <row r="32" spans="1:23" ht="15.75" customHeight="1">
      <c r="A32" s="164"/>
      <c r="B32" s="125" t="s">
        <v>470</v>
      </c>
      <c r="C32" s="126"/>
      <c r="D32" s="126"/>
      <c r="E32" s="126">
        <v>4150</v>
      </c>
      <c r="F32" s="126">
        <v>1000</v>
      </c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>
        <v>5150</v>
      </c>
    </row>
    <row r="33" spans="1:23" ht="15.75">
      <c r="A33" s="136" t="s">
        <v>3071</v>
      </c>
      <c r="B33" s="125" t="s">
        <v>436</v>
      </c>
      <c r="C33" s="126"/>
      <c r="D33" s="126"/>
      <c r="E33" s="126">
        <v>340</v>
      </c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>
        <v>340</v>
      </c>
    </row>
    <row r="34" spans="1:23" ht="15.75" customHeight="1">
      <c r="A34" s="164" t="s">
        <v>2974</v>
      </c>
      <c r="B34" s="125" t="s">
        <v>436</v>
      </c>
      <c r="C34" s="126">
        <v>7812</v>
      </c>
      <c r="D34" s="126">
        <v>12204</v>
      </c>
      <c r="E34" s="126"/>
      <c r="F34" s="126"/>
      <c r="G34" s="126"/>
      <c r="H34" s="126">
        <v>11000</v>
      </c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>
        <v>31016</v>
      </c>
    </row>
    <row r="35" spans="1:23" ht="15.75" customHeight="1">
      <c r="A35" s="164"/>
      <c r="B35" s="125" t="s">
        <v>383</v>
      </c>
      <c r="C35" s="126"/>
      <c r="D35" s="126">
        <v>4824</v>
      </c>
      <c r="E35" s="126">
        <v>41848</v>
      </c>
      <c r="F35" s="126">
        <v>32612</v>
      </c>
      <c r="G35" s="126"/>
      <c r="H35" s="126"/>
      <c r="I35" s="126"/>
      <c r="J35" s="126"/>
      <c r="K35" s="126">
        <v>8000</v>
      </c>
      <c r="L35" s="126"/>
      <c r="M35" s="126">
        <v>5000</v>
      </c>
      <c r="N35" s="126"/>
      <c r="O35" s="126"/>
      <c r="P35" s="126"/>
      <c r="Q35" s="126"/>
      <c r="R35" s="126"/>
      <c r="S35" s="126"/>
      <c r="T35" s="126"/>
      <c r="U35" s="126"/>
      <c r="V35" s="126"/>
      <c r="W35" s="126">
        <v>92284</v>
      </c>
    </row>
    <row r="36" spans="1:23" ht="15.75" customHeight="1">
      <c r="A36" s="164"/>
      <c r="B36" s="125" t="s">
        <v>226</v>
      </c>
      <c r="C36" s="126"/>
      <c r="D36" s="126"/>
      <c r="E36" s="126"/>
      <c r="F36" s="126"/>
      <c r="G36" s="126">
        <v>2000</v>
      </c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>
        <v>2000</v>
      </c>
    </row>
    <row r="37" spans="1:23" ht="15.75" customHeight="1">
      <c r="A37" s="164"/>
      <c r="B37" s="125" t="s">
        <v>470</v>
      </c>
      <c r="C37" s="126"/>
      <c r="D37" s="126"/>
      <c r="E37" s="126">
        <v>1500</v>
      </c>
      <c r="F37" s="126">
        <v>92110</v>
      </c>
      <c r="G37" s="126">
        <v>25300</v>
      </c>
      <c r="H37" s="126">
        <v>5300</v>
      </c>
      <c r="I37" s="126"/>
      <c r="J37" s="126"/>
      <c r="K37" s="126">
        <v>5000</v>
      </c>
      <c r="L37" s="126">
        <v>14000</v>
      </c>
      <c r="M37" s="126">
        <v>9000</v>
      </c>
      <c r="N37" s="126">
        <v>8000</v>
      </c>
      <c r="O37" s="126"/>
      <c r="P37" s="126"/>
      <c r="Q37" s="126"/>
      <c r="R37" s="126"/>
      <c r="S37" s="126"/>
      <c r="T37" s="126"/>
      <c r="U37" s="126"/>
      <c r="V37" s="126"/>
      <c r="W37" s="126">
        <v>160210</v>
      </c>
    </row>
    <row r="38" spans="1:23" ht="15.75" customHeight="1">
      <c r="A38" s="164" t="s">
        <v>3039</v>
      </c>
      <c r="B38" s="125" t="s">
        <v>436</v>
      </c>
      <c r="C38" s="126">
        <v>3996</v>
      </c>
      <c r="D38" s="126">
        <v>20682</v>
      </c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>
        <v>24678</v>
      </c>
    </row>
    <row r="39" spans="1:23" ht="15.75" customHeight="1">
      <c r="A39" s="164"/>
      <c r="B39" s="125" t="s">
        <v>383</v>
      </c>
      <c r="C39" s="126">
        <v>1002</v>
      </c>
      <c r="D39" s="126"/>
      <c r="E39" s="126">
        <v>1000</v>
      </c>
      <c r="F39" s="126">
        <v>14622</v>
      </c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>
        <v>16624</v>
      </c>
    </row>
    <row r="40" spans="1:23" ht="15.75" customHeight="1">
      <c r="A40" s="164"/>
      <c r="B40" s="125" t="s">
        <v>226</v>
      </c>
      <c r="C40" s="126"/>
      <c r="D40" s="126"/>
      <c r="E40" s="126"/>
      <c r="F40" s="126"/>
      <c r="G40" s="126"/>
      <c r="H40" s="126"/>
      <c r="I40" s="126">
        <v>17000</v>
      </c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>
        <v>17000</v>
      </c>
    </row>
    <row r="41" spans="1:23" ht="15.75" customHeight="1">
      <c r="A41" s="164"/>
      <c r="B41" s="125" t="s">
        <v>470</v>
      </c>
      <c r="C41" s="126"/>
      <c r="D41" s="126"/>
      <c r="E41" s="126"/>
      <c r="F41" s="126">
        <v>45000</v>
      </c>
      <c r="G41" s="126">
        <v>54800</v>
      </c>
      <c r="H41" s="126">
        <v>9100</v>
      </c>
      <c r="I41" s="126"/>
      <c r="J41" s="126"/>
      <c r="K41" s="126">
        <v>7000</v>
      </c>
      <c r="L41" s="126">
        <v>7700</v>
      </c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>
        <v>123600</v>
      </c>
    </row>
    <row r="42" spans="1:23" ht="15.75">
      <c r="A42" s="136" t="s">
        <v>3078</v>
      </c>
      <c r="B42" s="125" t="s">
        <v>436</v>
      </c>
      <c r="C42" s="126"/>
      <c r="D42" s="126"/>
      <c r="E42" s="126">
        <v>200</v>
      </c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>
        <v>200</v>
      </c>
    </row>
    <row r="43" spans="1:23" ht="15.75" customHeight="1">
      <c r="A43" s="164" t="s">
        <v>883</v>
      </c>
      <c r="B43" s="125" t="s">
        <v>436</v>
      </c>
      <c r="C43" s="126"/>
      <c r="D43" s="126">
        <v>30720</v>
      </c>
      <c r="E43" s="126"/>
      <c r="F43" s="126"/>
      <c r="G43" s="126">
        <v>470</v>
      </c>
      <c r="H43" s="126">
        <v>132496</v>
      </c>
      <c r="I43" s="126"/>
      <c r="J43" s="126">
        <v>40000</v>
      </c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>
        <v>203686</v>
      </c>
    </row>
    <row r="44" spans="1:23" ht="15.75" customHeight="1">
      <c r="A44" s="164"/>
      <c r="B44" s="125" t="s">
        <v>383</v>
      </c>
      <c r="C44" s="126"/>
      <c r="D44" s="126"/>
      <c r="E44" s="126"/>
      <c r="F44" s="126"/>
      <c r="G44" s="126"/>
      <c r="H44" s="126"/>
      <c r="I44" s="126">
        <v>180000</v>
      </c>
      <c r="J44" s="126">
        <v>95000</v>
      </c>
      <c r="K44" s="126">
        <v>59300</v>
      </c>
      <c r="L44" s="126">
        <v>10000</v>
      </c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>
        <v>344300</v>
      </c>
    </row>
    <row r="45" spans="1:23" ht="15.75" customHeight="1">
      <c r="A45" s="164"/>
      <c r="B45" s="125" t="s">
        <v>226</v>
      </c>
      <c r="C45" s="126"/>
      <c r="D45" s="126">
        <v>2980</v>
      </c>
      <c r="E45" s="126">
        <v>76119</v>
      </c>
      <c r="F45" s="126"/>
      <c r="G45" s="126">
        <v>23704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>
        <v>102803</v>
      </c>
    </row>
    <row r="46" spans="1:23" ht="15.75" customHeight="1">
      <c r="A46" s="164"/>
      <c r="B46" s="125" t="s">
        <v>470</v>
      </c>
      <c r="C46" s="126"/>
      <c r="D46" s="126"/>
      <c r="E46" s="126">
        <v>20519</v>
      </c>
      <c r="F46" s="126"/>
      <c r="G46" s="126">
        <v>16296</v>
      </c>
      <c r="H46" s="126"/>
      <c r="I46" s="126">
        <v>200</v>
      </c>
      <c r="J46" s="126">
        <v>200</v>
      </c>
      <c r="K46" s="126">
        <v>3170</v>
      </c>
      <c r="L46" s="126">
        <v>63790</v>
      </c>
      <c r="M46" s="126">
        <v>20100</v>
      </c>
      <c r="N46" s="126">
        <v>286920</v>
      </c>
      <c r="O46" s="126">
        <v>237260</v>
      </c>
      <c r="P46" s="126">
        <v>134100</v>
      </c>
      <c r="Q46" s="126"/>
      <c r="R46" s="126">
        <v>14000</v>
      </c>
      <c r="S46" s="126">
        <v>2900</v>
      </c>
      <c r="T46" s="126">
        <v>46800</v>
      </c>
      <c r="U46" s="126">
        <v>135200</v>
      </c>
      <c r="V46" s="126"/>
      <c r="W46" s="126">
        <v>981455</v>
      </c>
    </row>
    <row r="47" spans="1:23" ht="15.75" customHeight="1">
      <c r="A47" s="164"/>
      <c r="B47" s="125" t="s">
        <v>521</v>
      </c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>
        <v>21100</v>
      </c>
      <c r="V47" s="126">
        <v>8970</v>
      </c>
      <c r="W47" s="126">
        <v>30070</v>
      </c>
    </row>
    <row r="48" spans="1:23" ht="15.75" customHeight="1">
      <c r="A48" s="164" t="s">
        <v>217</v>
      </c>
      <c r="B48" s="125" t="s">
        <v>383</v>
      </c>
      <c r="C48" s="126"/>
      <c r="D48" s="126">
        <v>4512</v>
      </c>
      <c r="E48" s="126">
        <v>996</v>
      </c>
      <c r="F48" s="126">
        <v>5002</v>
      </c>
      <c r="G48" s="126">
        <v>2300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>
        <v>12810</v>
      </c>
    </row>
    <row r="49" spans="1:23" ht="15.75" customHeight="1">
      <c r="A49" s="164"/>
      <c r="B49" s="125" t="s">
        <v>470</v>
      </c>
      <c r="C49" s="126"/>
      <c r="D49" s="126">
        <v>8312</v>
      </c>
      <c r="E49" s="126">
        <v>9472</v>
      </c>
      <c r="F49" s="126">
        <v>6000</v>
      </c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>
        <v>23784</v>
      </c>
    </row>
    <row r="50" spans="1:23" ht="15.75" customHeight="1">
      <c r="A50" s="164"/>
      <c r="B50" s="125" t="s">
        <v>521</v>
      </c>
      <c r="C50" s="126"/>
      <c r="D50" s="126"/>
      <c r="E50" s="126">
        <v>2000</v>
      </c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>
        <v>2000</v>
      </c>
    </row>
    <row r="51" spans="1:23" ht="15.75" customHeight="1">
      <c r="A51" s="164" t="s">
        <v>3337</v>
      </c>
      <c r="B51" s="125" t="s">
        <v>436</v>
      </c>
      <c r="C51" s="126"/>
      <c r="D51" s="126"/>
      <c r="E51" s="126"/>
      <c r="F51" s="126"/>
      <c r="G51" s="126">
        <v>6929</v>
      </c>
      <c r="H51" s="126">
        <v>218</v>
      </c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>
        <v>7147</v>
      </c>
    </row>
    <row r="52" spans="1:23" ht="15.75" customHeight="1">
      <c r="A52" s="164"/>
      <c r="B52" s="125" t="s">
        <v>383</v>
      </c>
      <c r="C52" s="126"/>
      <c r="D52" s="126"/>
      <c r="E52" s="126"/>
      <c r="F52" s="126"/>
      <c r="G52" s="126"/>
      <c r="H52" s="126">
        <v>6700</v>
      </c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>
        <v>6700</v>
      </c>
    </row>
    <row r="53" spans="1:23" ht="15.75" customHeight="1">
      <c r="A53" s="164"/>
      <c r="B53" s="125" t="s">
        <v>470</v>
      </c>
      <c r="C53" s="126"/>
      <c r="D53" s="126"/>
      <c r="E53" s="126"/>
      <c r="F53" s="126"/>
      <c r="G53" s="126"/>
      <c r="H53" s="126"/>
      <c r="I53" s="126">
        <v>200</v>
      </c>
      <c r="J53" s="126">
        <v>5200</v>
      </c>
      <c r="K53" s="126">
        <v>3400</v>
      </c>
      <c r="L53" s="126">
        <v>7100</v>
      </c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>
        <v>15900</v>
      </c>
    </row>
    <row r="54" spans="1:23" ht="15.75">
      <c r="A54" s="136" t="s">
        <v>2020</v>
      </c>
      <c r="B54" s="125" t="s">
        <v>383</v>
      </c>
      <c r="C54" s="126"/>
      <c r="D54" s="126">
        <v>20000</v>
      </c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>
        <v>20000</v>
      </c>
    </row>
    <row r="55" spans="1:23" ht="15.75" customHeight="1">
      <c r="A55" s="164" t="s">
        <v>262</v>
      </c>
      <c r="B55" s="125" t="s">
        <v>436</v>
      </c>
      <c r="C55" s="126">
        <v>1188</v>
      </c>
      <c r="D55" s="126"/>
      <c r="E55" s="126">
        <v>2016</v>
      </c>
      <c r="F55" s="126"/>
      <c r="G55" s="126">
        <v>56508</v>
      </c>
      <c r="H55" s="126">
        <v>8640</v>
      </c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>
        <v>68352</v>
      </c>
    </row>
    <row r="56" spans="1:23" ht="15.75" customHeight="1">
      <c r="A56" s="164"/>
      <c r="B56" s="125" t="s">
        <v>383</v>
      </c>
      <c r="C56" s="126"/>
      <c r="D56" s="126">
        <v>28272</v>
      </c>
      <c r="E56" s="126"/>
      <c r="F56" s="126">
        <v>38768</v>
      </c>
      <c r="G56" s="126">
        <v>10888</v>
      </c>
      <c r="H56" s="126">
        <v>20000</v>
      </c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>
        <v>97928</v>
      </c>
    </row>
    <row r="57" spans="1:23" ht="15.75" customHeight="1">
      <c r="A57" s="164"/>
      <c r="B57" s="125" t="s">
        <v>226</v>
      </c>
      <c r="C57" s="126"/>
      <c r="D57" s="126"/>
      <c r="E57" s="126"/>
      <c r="F57" s="126"/>
      <c r="G57" s="126">
        <v>3000</v>
      </c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>
        <v>3000</v>
      </c>
    </row>
    <row r="58" spans="1:23" ht="15.75" customHeight="1">
      <c r="A58" s="164"/>
      <c r="B58" s="125" t="s">
        <v>470</v>
      </c>
      <c r="C58" s="126"/>
      <c r="D58" s="126">
        <v>5016</v>
      </c>
      <c r="E58" s="126">
        <v>26828</v>
      </c>
      <c r="F58" s="126">
        <v>14150</v>
      </c>
      <c r="G58" s="126">
        <v>29500</v>
      </c>
      <c r="H58" s="126"/>
      <c r="I58" s="126"/>
      <c r="J58" s="126">
        <v>14400</v>
      </c>
      <c r="K58" s="126">
        <v>35600</v>
      </c>
      <c r="L58" s="126">
        <v>26550</v>
      </c>
      <c r="M58" s="126">
        <v>6990</v>
      </c>
      <c r="N58" s="126"/>
      <c r="O58" s="126"/>
      <c r="P58" s="126"/>
      <c r="Q58" s="126"/>
      <c r="R58" s="126"/>
      <c r="S58" s="126"/>
      <c r="T58" s="126"/>
      <c r="U58" s="126"/>
      <c r="V58" s="126"/>
      <c r="W58" s="126">
        <v>159034</v>
      </c>
    </row>
    <row r="59" spans="1:23" ht="15.75" customHeight="1">
      <c r="A59" s="164"/>
      <c r="B59" s="125" t="s">
        <v>521</v>
      </c>
      <c r="C59" s="126"/>
      <c r="D59" s="126"/>
      <c r="E59" s="126"/>
      <c r="F59" s="126">
        <v>10000</v>
      </c>
      <c r="G59" s="126"/>
      <c r="H59" s="126"/>
      <c r="I59" s="126"/>
      <c r="J59" s="126"/>
      <c r="K59" s="126"/>
      <c r="L59" s="126"/>
      <c r="M59" s="126">
        <v>2800</v>
      </c>
      <c r="N59" s="126">
        <v>2200</v>
      </c>
      <c r="O59" s="126"/>
      <c r="P59" s="126"/>
      <c r="Q59" s="126"/>
      <c r="R59" s="126"/>
      <c r="S59" s="126"/>
      <c r="T59" s="126"/>
      <c r="U59" s="126"/>
      <c r="V59" s="126"/>
      <c r="W59" s="126">
        <v>15000</v>
      </c>
    </row>
    <row r="60" spans="1:23" ht="15.75" customHeight="1">
      <c r="A60" s="164" t="s">
        <v>158</v>
      </c>
      <c r="B60" s="125" t="s">
        <v>436</v>
      </c>
      <c r="C60" s="126"/>
      <c r="D60" s="126"/>
      <c r="E60" s="126">
        <v>4404</v>
      </c>
      <c r="F60" s="126"/>
      <c r="G60" s="126">
        <v>21032</v>
      </c>
      <c r="H60" s="126">
        <v>700</v>
      </c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>
        <v>26136</v>
      </c>
    </row>
    <row r="61" spans="1:23" ht="15.75" customHeight="1">
      <c r="A61" s="164"/>
      <c r="B61" s="125" t="s">
        <v>383</v>
      </c>
      <c r="C61" s="126"/>
      <c r="D61" s="126"/>
      <c r="E61" s="126">
        <v>5244</v>
      </c>
      <c r="F61" s="126">
        <v>2004</v>
      </c>
      <c r="G61" s="126"/>
      <c r="H61" s="126">
        <v>8000</v>
      </c>
      <c r="I61" s="126">
        <v>300</v>
      </c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>
        <v>15548</v>
      </c>
    </row>
    <row r="62" spans="1:23" ht="15.75" customHeight="1">
      <c r="A62" s="164"/>
      <c r="B62" s="125" t="s">
        <v>226</v>
      </c>
      <c r="C62" s="126"/>
      <c r="D62" s="126">
        <v>1500</v>
      </c>
      <c r="E62" s="126">
        <v>1464</v>
      </c>
      <c r="F62" s="126">
        <v>1500</v>
      </c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>
        <v>4464</v>
      </c>
    </row>
    <row r="63" spans="1:23" ht="15.75" customHeight="1">
      <c r="A63" s="164"/>
      <c r="B63" s="125" t="s">
        <v>470</v>
      </c>
      <c r="C63" s="126"/>
      <c r="D63" s="126"/>
      <c r="E63" s="126">
        <v>700</v>
      </c>
      <c r="F63" s="126">
        <v>8500</v>
      </c>
      <c r="G63" s="126">
        <v>9500</v>
      </c>
      <c r="H63" s="126">
        <v>6000</v>
      </c>
      <c r="I63" s="126">
        <v>12600</v>
      </c>
      <c r="J63" s="126">
        <v>9500</v>
      </c>
      <c r="K63" s="126">
        <v>10760</v>
      </c>
      <c r="L63" s="126">
        <v>7370</v>
      </c>
      <c r="M63" s="126">
        <v>9900</v>
      </c>
      <c r="N63" s="126"/>
      <c r="O63" s="126"/>
      <c r="P63" s="126"/>
      <c r="Q63" s="126"/>
      <c r="R63" s="126"/>
      <c r="S63" s="126"/>
      <c r="T63" s="126"/>
      <c r="U63" s="126"/>
      <c r="V63" s="126"/>
      <c r="W63" s="126">
        <v>74830</v>
      </c>
    </row>
    <row r="64" spans="1:23" ht="15.75" customHeight="1">
      <c r="A64" s="164"/>
      <c r="B64" s="125" t="s">
        <v>521</v>
      </c>
      <c r="C64" s="126"/>
      <c r="D64" s="126">
        <v>2904</v>
      </c>
      <c r="E64" s="126">
        <v>2370</v>
      </c>
      <c r="F64" s="126"/>
      <c r="G64" s="126"/>
      <c r="H64" s="126"/>
      <c r="I64" s="126"/>
      <c r="J64" s="126"/>
      <c r="K64" s="126"/>
      <c r="L64" s="126"/>
      <c r="M64" s="126">
        <v>520</v>
      </c>
      <c r="N64" s="126">
        <v>4500</v>
      </c>
      <c r="O64" s="126"/>
      <c r="P64" s="126"/>
      <c r="Q64" s="126"/>
      <c r="R64" s="126"/>
      <c r="S64" s="126"/>
      <c r="T64" s="126"/>
      <c r="U64" s="126"/>
      <c r="V64" s="126"/>
      <c r="W64" s="126">
        <v>10294</v>
      </c>
    </row>
    <row r="65" spans="1:23" ht="15.75" customHeight="1">
      <c r="A65" s="164" t="s">
        <v>293</v>
      </c>
      <c r="B65" s="125" t="s">
        <v>436</v>
      </c>
      <c r="C65" s="126">
        <v>492</v>
      </c>
      <c r="D65" s="126"/>
      <c r="E65" s="126"/>
      <c r="F65" s="126"/>
      <c r="G65" s="126">
        <v>25622</v>
      </c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>
        <v>26114</v>
      </c>
    </row>
    <row r="66" spans="1:23" ht="15.75" customHeight="1">
      <c r="A66" s="164"/>
      <c r="B66" s="125" t="s">
        <v>383</v>
      </c>
      <c r="C66" s="126"/>
      <c r="D66" s="126">
        <v>4232</v>
      </c>
      <c r="E66" s="126">
        <v>5608</v>
      </c>
      <c r="F66" s="126"/>
      <c r="G66" s="126">
        <v>2100</v>
      </c>
      <c r="H66" s="126">
        <v>22000</v>
      </c>
      <c r="I66" s="126">
        <v>4000</v>
      </c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>
        <v>37940</v>
      </c>
    </row>
    <row r="67" spans="1:23" ht="15.75" customHeight="1">
      <c r="A67" s="164"/>
      <c r="B67" s="125" t="s">
        <v>226</v>
      </c>
      <c r="C67" s="126"/>
      <c r="D67" s="126">
        <v>6028</v>
      </c>
      <c r="E67" s="126">
        <v>2748</v>
      </c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>
        <v>8776</v>
      </c>
    </row>
    <row r="68" spans="1:23" ht="15.75" customHeight="1">
      <c r="A68" s="164"/>
      <c r="B68" s="125" t="s">
        <v>470</v>
      </c>
      <c r="C68" s="126"/>
      <c r="D68" s="126">
        <v>452</v>
      </c>
      <c r="E68" s="126">
        <v>4000</v>
      </c>
      <c r="F68" s="126">
        <v>9750</v>
      </c>
      <c r="G68" s="126">
        <v>2000</v>
      </c>
      <c r="H68" s="126">
        <v>2400</v>
      </c>
      <c r="I68" s="126"/>
      <c r="J68" s="126"/>
      <c r="K68" s="126">
        <v>46300</v>
      </c>
      <c r="L68" s="126">
        <v>18000</v>
      </c>
      <c r="M68" s="126">
        <v>4000</v>
      </c>
      <c r="N68" s="126"/>
      <c r="O68" s="126"/>
      <c r="P68" s="126"/>
      <c r="Q68" s="126"/>
      <c r="R68" s="126"/>
      <c r="S68" s="126"/>
      <c r="T68" s="126"/>
      <c r="U68" s="126"/>
      <c r="V68" s="126"/>
      <c r="W68" s="126">
        <v>86902</v>
      </c>
    </row>
    <row r="69" spans="1:23" ht="15.75" customHeight="1">
      <c r="A69" s="164"/>
      <c r="B69" s="125" t="s">
        <v>521</v>
      </c>
      <c r="C69" s="126"/>
      <c r="D69" s="126">
        <v>400</v>
      </c>
      <c r="E69" s="126"/>
      <c r="F69" s="126">
        <v>2200</v>
      </c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>
        <v>2600</v>
      </c>
    </row>
    <row r="70" spans="1:23" ht="15.75" customHeight="1">
      <c r="A70" s="164" t="s">
        <v>1929</v>
      </c>
      <c r="B70" s="125" t="s">
        <v>436</v>
      </c>
      <c r="C70" s="126">
        <v>5424</v>
      </c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>
        <v>5424</v>
      </c>
    </row>
    <row r="71" spans="1:23" ht="15.75" customHeight="1">
      <c r="A71" s="164"/>
      <c r="B71" s="125" t="s">
        <v>226</v>
      </c>
      <c r="C71" s="126"/>
      <c r="D71" s="126"/>
      <c r="E71" s="126">
        <v>432</v>
      </c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>
        <v>432</v>
      </c>
    </row>
    <row r="72" spans="1:23" ht="15.75" customHeight="1">
      <c r="A72" s="164" t="s">
        <v>363</v>
      </c>
      <c r="B72" s="125" t="s">
        <v>436</v>
      </c>
      <c r="C72" s="126">
        <v>990</v>
      </c>
      <c r="D72" s="126"/>
      <c r="E72" s="126"/>
      <c r="F72" s="126"/>
      <c r="G72" s="126">
        <v>44760</v>
      </c>
      <c r="H72" s="126">
        <v>3500</v>
      </c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>
        <v>49250</v>
      </c>
    </row>
    <row r="73" spans="1:23" ht="15.75" customHeight="1">
      <c r="A73" s="164"/>
      <c r="B73" s="125" t="s">
        <v>383</v>
      </c>
      <c r="C73" s="126">
        <v>2502</v>
      </c>
      <c r="D73" s="126">
        <v>2994</v>
      </c>
      <c r="E73" s="126"/>
      <c r="F73" s="126">
        <v>1870</v>
      </c>
      <c r="G73" s="126">
        <v>3000</v>
      </c>
      <c r="H73" s="126">
        <v>16200</v>
      </c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>
        <v>26566</v>
      </c>
    </row>
    <row r="74" spans="1:23" ht="15.75" customHeight="1">
      <c r="A74" s="164"/>
      <c r="B74" s="125" t="s">
        <v>226</v>
      </c>
      <c r="C74" s="126"/>
      <c r="D74" s="126"/>
      <c r="E74" s="126">
        <v>1080</v>
      </c>
      <c r="F74" s="126">
        <v>5740</v>
      </c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>
        <v>6820</v>
      </c>
    </row>
    <row r="75" spans="1:23" ht="15.75" customHeight="1">
      <c r="A75" s="164"/>
      <c r="B75" s="125" t="s">
        <v>470</v>
      </c>
      <c r="C75" s="126"/>
      <c r="D75" s="126"/>
      <c r="E75" s="126">
        <v>10508</v>
      </c>
      <c r="F75" s="126">
        <v>12280</v>
      </c>
      <c r="G75" s="126">
        <v>3350</v>
      </c>
      <c r="H75" s="126">
        <v>6900</v>
      </c>
      <c r="I75" s="126">
        <v>20510</v>
      </c>
      <c r="J75" s="126">
        <v>10440</v>
      </c>
      <c r="K75" s="126">
        <v>23050</v>
      </c>
      <c r="L75" s="126">
        <v>6650</v>
      </c>
      <c r="M75" s="126">
        <v>4470</v>
      </c>
      <c r="N75" s="126"/>
      <c r="O75" s="126"/>
      <c r="P75" s="126"/>
      <c r="Q75" s="126"/>
      <c r="R75" s="126"/>
      <c r="S75" s="126"/>
      <c r="T75" s="126"/>
      <c r="U75" s="126"/>
      <c r="V75" s="126"/>
      <c r="W75" s="126">
        <v>98158</v>
      </c>
    </row>
    <row r="76" spans="1:23" ht="15.75" customHeight="1">
      <c r="A76" s="164" t="s">
        <v>339</v>
      </c>
      <c r="B76" s="125" t="s">
        <v>383</v>
      </c>
      <c r="C76" s="126"/>
      <c r="D76" s="126">
        <v>104286</v>
      </c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>
        <v>104286</v>
      </c>
    </row>
    <row r="77" spans="1:23" ht="15.75" customHeight="1">
      <c r="A77" s="164"/>
      <c r="B77" s="125" t="s">
        <v>226</v>
      </c>
      <c r="C77" s="126"/>
      <c r="D77" s="126"/>
      <c r="E77" s="126"/>
      <c r="F77" s="126"/>
      <c r="G77" s="126">
        <v>990</v>
      </c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>
        <v>990</v>
      </c>
    </row>
    <row r="78" spans="1:23" ht="15.75" customHeight="1">
      <c r="A78" s="164"/>
      <c r="B78" s="125" t="s">
        <v>470</v>
      </c>
      <c r="C78" s="126"/>
      <c r="D78" s="126">
        <v>27016</v>
      </c>
      <c r="E78" s="126">
        <v>100000</v>
      </c>
      <c r="F78" s="126">
        <v>26300</v>
      </c>
      <c r="G78" s="126">
        <v>1500</v>
      </c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>
        <v>154816</v>
      </c>
    </row>
    <row r="79" spans="1:23" ht="15.75" customHeight="1">
      <c r="A79" s="164" t="s">
        <v>3192</v>
      </c>
      <c r="B79" s="125" t="s">
        <v>436</v>
      </c>
      <c r="C79" s="126"/>
      <c r="D79" s="126">
        <v>9060</v>
      </c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>
        <v>9060</v>
      </c>
    </row>
    <row r="80" spans="1:23" ht="15.75" customHeight="1">
      <c r="A80" s="164"/>
      <c r="B80" s="125" t="s">
        <v>383</v>
      </c>
      <c r="C80" s="126"/>
      <c r="D80" s="126"/>
      <c r="E80" s="126">
        <v>5048</v>
      </c>
      <c r="F80" s="126">
        <v>5508</v>
      </c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>
        <v>10556</v>
      </c>
    </row>
    <row r="81" spans="1:23" ht="15.75" customHeight="1">
      <c r="A81" s="164"/>
      <c r="B81" s="125" t="s">
        <v>226</v>
      </c>
      <c r="C81" s="126"/>
      <c r="D81" s="126"/>
      <c r="E81" s="126"/>
      <c r="F81" s="126"/>
      <c r="G81" s="126">
        <v>7500</v>
      </c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>
        <v>7500</v>
      </c>
    </row>
    <row r="82" spans="1:23" ht="15.75" customHeight="1">
      <c r="A82" s="164"/>
      <c r="B82" s="125" t="s">
        <v>470</v>
      </c>
      <c r="C82" s="126"/>
      <c r="D82" s="126"/>
      <c r="E82" s="126"/>
      <c r="F82" s="126"/>
      <c r="G82" s="126">
        <v>12900</v>
      </c>
      <c r="H82" s="126">
        <v>5000</v>
      </c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>
        <v>17900</v>
      </c>
    </row>
    <row r="83" spans="1:23" ht="15.75" customHeight="1">
      <c r="A83" s="164" t="s">
        <v>577</v>
      </c>
      <c r="B83" s="125" t="s">
        <v>436</v>
      </c>
      <c r="C83" s="126"/>
      <c r="D83" s="126"/>
      <c r="E83" s="126"/>
      <c r="F83" s="126"/>
      <c r="G83" s="126">
        <v>47868</v>
      </c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>
        <v>47868</v>
      </c>
    </row>
    <row r="84" spans="1:23" ht="15.75" customHeight="1">
      <c r="A84" s="164"/>
      <c r="B84" s="125" t="s">
        <v>383</v>
      </c>
      <c r="C84" s="126">
        <v>3000</v>
      </c>
      <c r="D84" s="126">
        <v>19716</v>
      </c>
      <c r="E84" s="126">
        <v>10368</v>
      </c>
      <c r="F84" s="126">
        <v>4000</v>
      </c>
      <c r="G84" s="126"/>
      <c r="H84" s="126">
        <v>3200</v>
      </c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>
        <v>40284</v>
      </c>
    </row>
    <row r="85" spans="1:23" ht="15.75" customHeight="1">
      <c r="A85" s="164"/>
      <c r="B85" s="125" t="s">
        <v>226</v>
      </c>
      <c r="C85" s="126"/>
      <c r="D85" s="126">
        <v>500</v>
      </c>
      <c r="E85" s="126"/>
      <c r="F85" s="126">
        <v>2560</v>
      </c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>
        <v>3060</v>
      </c>
    </row>
    <row r="86" spans="1:23" ht="15.75" customHeight="1">
      <c r="A86" s="164"/>
      <c r="B86" s="125" t="s">
        <v>470</v>
      </c>
      <c r="C86" s="126"/>
      <c r="D86" s="126">
        <v>3144</v>
      </c>
      <c r="E86" s="126">
        <v>19200</v>
      </c>
      <c r="F86" s="126">
        <v>17150</v>
      </c>
      <c r="G86" s="126"/>
      <c r="H86" s="126">
        <v>15800</v>
      </c>
      <c r="I86" s="126">
        <v>14020</v>
      </c>
      <c r="J86" s="126">
        <v>11800</v>
      </c>
      <c r="K86" s="126">
        <v>27070</v>
      </c>
      <c r="L86" s="126">
        <v>2500</v>
      </c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>
        <v>110684</v>
      </c>
    </row>
    <row r="87" spans="1:23" ht="15.75">
      <c r="A87" s="134" t="s">
        <v>3886</v>
      </c>
      <c r="B87" s="134"/>
      <c r="C87" s="135">
        <v>38210</v>
      </c>
      <c r="D87" s="135">
        <v>346638</v>
      </c>
      <c r="E87" s="135">
        <v>369678</v>
      </c>
      <c r="F87" s="135">
        <v>363346</v>
      </c>
      <c r="G87" s="135">
        <v>487997</v>
      </c>
      <c r="H87" s="135">
        <v>326044</v>
      </c>
      <c r="I87" s="135">
        <v>253150</v>
      </c>
      <c r="J87" s="135">
        <v>233840</v>
      </c>
      <c r="K87" s="135">
        <v>257530</v>
      </c>
      <c r="L87" s="135">
        <v>175910</v>
      </c>
      <c r="M87" s="135">
        <v>90250</v>
      </c>
      <c r="N87" s="135">
        <v>338220</v>
      </c>
      <c r="O87" s="135">
        <v>242460</v>
      </c>
      <c r="P87" s="135">
        <v>146200</v>
      </c>
      <c r="Q87" s="135">
        <v>12400</v>
      </c>
      <c r="R87" s="135">
        <v>19600</v>
      </c>
      <c r="S87" s="135">
        <v>19700</v>
      </c>
      <c r="T87" s="135">
        <v>48910</v>
      </c>
      <c r="U87" s="135">
        <v>156300</v>
      </c>
      <c r="V87" s="135">
        <v>8970</v>
      </c>
      <c r="W87" s="135">
        <v>3935353</v>
      </c>
    </row>
    <row r="89" spans="1:23" ht="15.75">
      <c r="A89" s="133" t="s">
        <v>3907</v>
      </c>
      <c r="B89" s="134" t="s">
        <v>96</v>
      </c>
      <c r="C89" s="135" t="s">
        <v>3888</v>
      </c>
      <c r="D89" s="135" t="s">
        <v>3889</v>
      </c>
      <c r="E89" s="135" t="s">
        <v>3890</v>
      </c>
      <c r="F89" s="135" t="s">
        <v>3891</v>
      </c>
      <c r="G89" s="135" t="s">
        <v>3892</v>
      </c>
      <c r="H89" s="135" t="s">
        <v>3893</v>
      </c>
      <c r="I89" s="135" t="s">
        <v>3894</v>
      </c>
      <c r="J89" s="135" t="s">
        <v>3895</v>
      </c>
      <c r="K89" s="135" t="s">
        <v>3896</v>
      </c>
      <c r="L89" s="135" t="s">
        <v>3897</v>
      </c>
      <c r="M89" s="135" t="s">
        <v>3898</v>
      </c>
      <c r="N89" s="135" t="s">
        <v>3899</v>
      </c>
      <c r="O89" s="135" t="s">
        <v>3888</v>
      </c>
      <c r="P89" s="135" t="s">
        <v>3889</v>
      </c>
      <c r="Q89" s="135" t="s">
        <v>3890</v>
      </c>
      <c r="R89" s="135" t="s">
        <v>3891</v>
      </c>
      <c r="S89" s="135" t="s">
        <v>3892</v>
      </c>
      <c r="T89" s="135" t="s">
        <v>3893</v>
      </c>
      <c r="U89" s="135" t="s">
        <v>3886</v>
      </c>
    </row>
    <row r="90" spans="1:23">
      <c r="A90" s="164" t="s">
        <v>3617</v>
      </c>
      <c r="B90" s="125" t="s">
        <v>436</v>
      </c>
      <c r="C90" s="126"/>
      <c r="D90" s="126"/>
      <c r="E90" s="126"/>
      <c r="F90" s="126">
        <v>5000</v>
      </c>
      <c r="G90" s="126"/>
      <c r="H90" s="126">
        <v>10590</v>
      </c>
      <c r="I90" s="126"/>
      <c r="J90" s="126"/>
      <c r="K90" s="126"/>
      <c r="L90" s="126">
        <v>11000</v>
      </c>
      <c r="M90" s="126"/>
      <c r="N90" s="126"/>
      <c r="O90" s="126"/>
      <c r="P90" s="126"/>
      <c r="Q90" s="126"/>
      <c r="R90" s="126"/>
      <c r="S90" s="126"/>
      <c r="T90" s="126"/>
      <c r="U90" s="126">
        <v>26590</v>
      </c>
    </row>
    <row r="91" spans="1:23">
      <c r="A91" s="164"/>
      <c r="B91" s="125" t="s">
        <v>383</v>
      </c>
      <c r="C91" s="126"/>
      <c r="D91" s="126"/>
      <c r="E91" s="126"/>
      <c r="F91" s="126"/>
      <c r="G91" s="126"/>
      <c r="H91" s="126"/>
      <c r="I91" s="126">
        <v>1020</v>
      </c>
      <c r="J91" s="126">
        <v>200</v>
      </c>
      <c r="K91" s="126"/>
      <c r="L91" s="126"/>
      <c r="M91" s="126"/>
      <c r="N91" s="126">
        <v>8600</v>
      </c>
      <c r="O91" s="126">
        <v>8400</v>
      </c>
      <c r="P91" s="126">
        <v>2100</v>
      </c>
      <c r="Q91" s="126"/>
      <c r="R91" s="126"/>
      <c r="S91" s="126"/>
      <c r="T91" s="126"/>
      <c r="U91" s="126">
        <v>20320</v>
      </c>
    </row>
    <row r="92" spans="1:23">
      <c r="A92" s="164"/>
      <c r="B92" s="125" t="s">
        <v>470</v>
      </c>
      <c r="C92" s="126"/>
      <c r="D92" s="126"/>
      <c r="E92" s="126"/>
      <c r="F92" s="126"/>
      <c r="G92" s="126"/>
      <c r="H92" s="126"/>
      <c r="I92" s="126">
        <v>100</v>
      </c>
      <c r="J92" s="126"/>
      <c r="K92" s="126">
        <v>3800</v>
      </c>
      <c r="L92" s="126">
        <v>1000</v>
      </c>
      <c r="M92" s="126">
        <v>4000</v>
      </c>
      <c r="N92" s="126">
        <v>3500</v>
      </c>
      <c r="O92" s="126">
        <v>4000</v>
      </c>
      <c r="P92" s="126"/>
      <c r="Q92" s="126">
        <v>12000</v>
      </c>
      <c r="R92" s="126"/>
      <c r="S92" s="126"/>
      <c r="T92" s="126"/>
      <c r="U92" s="126">
        <v>28400</v>
      </c>
    </row>
    <row r="93" spans="1:23">
      <c r="A93" s="164" t="s">
        <v>3634</v>
      </c>
      <c r="B93" s="125" t="s">
        <v>436</v>
      </c>
      <c r="C93" s="126"/>
      <c r="D93" s="126"/>
      <c r="E93" s="126"/>
      <c r="F93" s="126">
        <v>5200</v>
      </c>
      <c r="G93" s="126"/>
      <c r="H93" s="126"/>
      <c r="I93" s="126"/>
      <c r="J93" s="126"/>
      <c r="K93" s="126"/>
      <c r="L93" s="126">
        <v>6100</v>
      </c>
      <c r="M93" s="126"/>
      <c r="N93" s="126"/>
      <c r="O93" s="126"/>
      <c r="P93" s="126"/>
      <c r="Q93" s="126"/>
      <c r="R93" s="126"/>
      <c r="S93" s="126"/>
      <c r="T93" s="126"/>
      <c r="U93" s="126">
        <v>11300</v>
      </c>
    </row>
    <row r="94" spans="1:23">
      <c r="A94" s="164"/>
      <c r="B94" s="125" t="s">
        <v>383</v>
      </c>
      <c r="C94" s="126"/>
      <c r="D94" s="126"/>
      <c r="E94" s="126"/>
      <c r="F94" s="126"/>
      <c r="G94" s="126"/>
      <c r="H94" s="126">
        <v>2900</v>
      </c>
      <c r="I94" s="126"/>
      <c r="J94" s="126"/>
      <c r="K94" s="126"/>
      <c r="L94" s="126"/>
      <c r="M94" s="126"/>
      <c r="N94" s="126">
        <v>3500</v>
      </c>
      <c r="O94" s="126"/>
      <c r="P94" s="126">
        <v>3500</v>
      </c>
      <c r="Q94" s="126"/>
      <c r="R94" s="126"/>
      <c r="S94" s="126"/>
      <c r="T94" s="126"/>
      <c r="U94" s="126">
        <v>9900</v>
      </c>
    </row>
    <row r="95" spans="1:23">
      <c r="A95" s="164"/>
      <c r="B95" s="125" t="s">
        <v>470</v>
      </c>
      <c r="C95" s="126"/>
      <c r="D95" s="126"/>
      <c r="E95" s="126"/>
      <c r="F95" s="126"/>
      <c r="G95" s="126"/>
      <c r="H95" s="126"/>
      <c r="I95" s="126">
        <v>200</v>
      </c>
      <c r="J95" s="126">
        <v>1500</v>
      </c>
      <c r="K95" s="126">
        <v>5000</v>
      </c>
      <c r="L95" s="126">
        <v>3100</v>
      </c>
      <c r="M95" s="126"/>
      <c r="N95" s="126"/>
      <c r="O95" s="126"/>
      <c r="P95" s="126"/>
      <c r="Q95" s="126">
        <v>4800</v>
      </c>
      <c r="R95" s="126">
        <v>2110</v>
      </c>
      <c r="S95" s="126"/>
      <c r="T95" s="126"/>
      <c r="U95" s="126">
        <v>16710</v>
      </c>
    </row>
    <row r="96" spans="1:23">
      <c r="A96" s="164" t="s">
        <v>699</v>
      </c>
      <c r="B96" s="125" t="s">
        <v>436</v>
      </c>
      <c r="C96" s="126">
        <v>2496</v>
      </c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>
        <v>2496</v>
      </c>
    </row>
    <row r="97" spans="1:21">
      <c r="A97" s="164"/>
      <c r="B97" s="125" t="s">
        <v>470</v>
      </c>
      <c r="C97" s="126">
        <v>23360</v>
      </c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>
        <v>23360</v>
      </c>
    </row>
    <row r="98" spans="1:21">
      <c r="A98" s="164" t="s">
        <v>3661</v>
      </c>
      <c r="B98" s="125" t="s">
        <v>436</v>
      </c>
      <c r="C98" s="126"/>
      <c r="D98" s="126"/>
      <c r="E98" s="126"/>
      <c r="F98" s="126"/>
      <c r="G98" s="126"/>
      <c r="H98" s="126">
        <v>5740</v>
      </c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>
        <v>5740</v>
      </c>
    </row>
    <row r="99" spans="1:21">
      <c r="A99" s="164"/>
      <c r="B99" s="125" t="s">
        <v>383</v>
      </c>
      <c r="C99" s="126"/>
      <c r="D99" s="126"/>
      <c r="E99" s="126"/>
      <c r="F99" s="126"/>
      <c r="G99" s="126"/>
      <c r="H99" s="126"/>
      <c r="I99" s="126"/>
      <c r="J99" s="126">
        <v>400</v>
      </c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>
        <v>400</v>
      </c>
    </row>
    <row r="100" spans="1:21">
      <c r="A100" s="164"/>
      <c r="B100" s="125" t="s">
        <v>470</v>
      </c>
      <c r="C100" s="126"/>
      <c r="D100" s="126"/>
      <c r="E100" s="126"/>
      <c r="F100" s="126"/>
      <c r="G100" s="126"/>
      <c r="H100" s="126"/>
      <c r="I100" s="126"/>
      <c r="J100" s="126"/>
      <c r="K100" s="126">
        <v>1080</v>
      </c>
      <c r="L100" s="126">
        <v>1850</v>
      </c>
      <c r="M100" s="126">
        <v>270</v>
      </c>
      <c r="N100" s="126"/>
      <c r="O100" s="126"/>
      <c r="P100" s="126"/>
      <c r="Q100" s="126"/>
      <c r="R100" s="126"/>
      <c r="S100" s="126"/>
      <c r="T100" s="126"/>
      <c r="U100" s="126">
        <v>3200</v>
      </c>
    </row>
    <row r="101" spans="1:21">
      <c r="A101" s="164" t="s">
        <v>1823</v>
      </c>
      <c r="B101" s="125" t="s">
        <v>436</v>
      </c>
      <c r="C101" s="126"/>
      <c r="D101" s="126"/>
      <c r="E101" s="126"/>
      <c r="F101" s="126">
        <v>6350</v>
      </c>
      <c r="G101" s="126"/>
      <c r="H101" s="126">
        <v>2000</v>
      </c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>
        <v>8350</v>
      </c>
    </row>
    <row r="102" spans="1:21">
      <c r="A102" s="164"/>
      <c r="B102" s="125" t="s">
        <v>383</v>
      </c>
      <c r="C102" s="126"/>
      <c r="D102" s="126"/>
      <c r="E102" s="126"/>
      <c r="F102" s="126"/>
      <c r="G102" s="126"/>
      <c r="H102" s="126">
        <v>3460</v>
      </c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>
        <v>3460</v>
      </c>
    </row>
    <row r="103" spans="1:21">
      <c r="A103" s="164"/>
      <c r="B103" s="125" t="s">
        <v>470</v>
      </c>
      <c r="C103" s="126"/>
      <c r="D103" s="126"/>
      <c r="E103" s="126"/>
      <c r="F103" s="126"/>
      <c r="G103" s="126"/>
      <c r="H103" s="126"/>
      <c r="I103" s="126">
        <v>3000</v>
      </c>
      <c r="J103" s="126">
        <v>4500</v>
      </c>
      <c r="K103" s="126">
        <v>3000</v>
      </c>
      <c r="L103" s="126">
        <v>1500</v>
      </c>
      <c r="M103" s="126">
        <v>3200</v>
      </c>
      <c r="N103" s="126">
        <v>3000</v>
      </c>
      <c r="O103" s="126"/>
      <c r="P103" s="126"/>
      <c r="Q103" s="126"/>
      <c r="R103" s="126"/>
      <c r="S103" s="126"/>
      <c r="T103" s="126"/>
      <c r="U103" s="126">
        <v>18200</v>
      </c>
    </row>
    <row r="104" spans="1:21" ht="15.75">
      <c r="A104" s="136" t="s">
        <v>402</v>
      </c>
      <c r="B104" s="125" t="s">
        <v>383</v>
      </c>
      <c r="C104" s="126">
        <v>376</v>
      </c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>
        <v>376</v>
      </c>
    </row>
    <row r="105" spans="1:21">
      <c r="A105" s="164" t="s">
        <v>3517</v>
      </c>
      <c r="B105" s="125" t="s">
        <v>436</v>
      </c>
      <c r="C105" s="126"/>
      <c r="D105" s="126"/>
      <c r="E105" s="126"/>
      <c r="F105" s="126"/>
      <c r="G105" s="126">
        <v>4500</v>
      </c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>
        <v>4500</v>
      </c>
    </row>
    <row r="106" spans="1:21">
      <c r="A106" s="164"/>
      <c r="B106" s="125" t="s">
        <v>383</v>
      </c>
      <c r="C106" s="126"/>
      <c r="D106" s="126"/>
      <c r="E106" s="126"/>
      <c r="F106" s="126"/>
      <c r="G106" s="126"/>
      <c r="H106" s="126">
        <v>1500</v>
      </c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>
        <v>1500</v>
      </c>
    </row>
    <row r="107" spans="1:21">
      <c r="A107" s="164"/>
      <c r="B107" s="125" t="s">
        <v>470</v>
      </c>
      <c r="C107" s="126"/>
      <c r="D107" s="126"/>
      <c r="E107" s="126"/>
      <c r="F107" s="126"/>
      <c r="G107" s="126"/>
      <c r="H107" s="126"/>
      <c r="I107" s="126"/>
      <c r="J107" s="126">
        <v>2700</v>
      </c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>
        <v>2700</v>
      </c>
    </row>
    <row r="108" spans="1:21">
      <c r="A108" s="164" t="s">
        <v>3233</v>
      </c>
      <c r="B108" s="125" t="s">
        <v>436</v>
      </c>
      <c r="C108" s="126"/>
      <c r="D108" s="126">
        <v>5028</v>
      </c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>
        <v>5028</v>
      </c>
    </row>
    <row r="109" spans="1:21">
      <c r="A109" s="164"/>
      <c r="B109" s="125" t="s">
        <v>383</v>
      </c>
      <c r="C109" s="126"/>
      <c r="D109" s="126"/>
      <c r="E109" s="126">
        <v>1524</v>
      </c>
      <c r="F109" s="126">
        <v>1720</v>
      </c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>
        <v>3244</v>
      </c>
    </row>
    <row r="110" spans="1:21">
      <c r="A110" s="164"/>
      <c r="B110" s="125" t="s">
        <v>226</v>
      </c>
      <c r="C110" s="126"/>
      <c r="D110" s="126"/>
      <c r="E110" s="126"/>
      <c r="F110" s="126"/>
      <c r="G110" s="126">
        <v>3000</v>
      </c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>
        <v>3000</v>
      </c>
    </row>
    <row r="111" spans="1:21">
      <c r="A111" s="164"/>
      <c r="B111" s="125" t="s">
        <v>470</v>
      </c>
      <c r="C111" s="126"/>
      <c r="D111" s="126"/>
      <c r="E111" s="126"/>
      <c r="F111" s="126">
        <v>4000</v>
      </c>
      <c r="G111" s="126">
        <v>8900</v>
      </c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>
        <v>12900</v>
      </c>
    </row>
    <row r="112" spans="1:21">
      <c r="A112" s="164" t="s">
        <v>3577</v>
      </c>
      <c r="B112" s="125" t="s">
        <v>436</v>
      </c>
      <c r="C112" s="126"/>
      <c r="D112" s="126"/>
      <c r="E112" s="126"/>
      <c r="F112" s="126"/>
      <c r="G112" s="126"/>
      <c r="H112" s="126"/>
      <c r="I112" s="126">
        <v>28000</v>
      </c>
      <c r="J112" s="126">
        <v>10000</v>
      </c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>
        <v>38000</v>
      </c>
    </row>
    <row r="113" spans="1:21">
      <c r="A113" s="164"/>
      <c r="B113" s="125" t="s">
        <v>383</v>
      </c>
      <c r="C113" s="126"/>
      <c r="D113" s="126"/>
      <c r="E113" s="126"/>
      <c r="F113" s="126"/>
      <c r="G113" s="126"/>
      <c r="H113" s="126"/>
      <c r="I113" s="126"/>
      <c r="J113" s="126">
        <v>15000</v>
      </c>
      <c r="K113" s="126">
        <v>7900</v>
      </c>
      <c r="L113" s="126"/>
      <c r="M113" s="126"/>
      <c r="N113" s="126"/>
      <c r="O113" s="126"/>
      <c r="P113" s="126"/>
      <c r="Q113" s="126"/>
      <c r="R113" s="126"/>
      <c r="S113" s="126"/>
      <c r="T113" s="126"/>
      <c r="U113" s="126">
        <v>22900</v>
      </c>
    </row>
    <row r="114" spans="1:21">
      <c r="A114" s="164"/>
      <c r="B114" s="125" t="s">
        <v>470</v>
      </c>
      <c r="C114" s="126"/>
      <c r="D114" s="126"/>
      <c r="E114" s="126"/>
      <c r="F114" s="126"/>
      <c r="G114" s="126"/>
      <c r="H114" s="126"/>
      <c r="I114" s="126"/>
      <c r="J114" s="126"/>
      <c r="K114" s="126">
        <v>3600</v>
      </c>
      <c r="L114" s="126">
        <v>14300</v>
      </c>
      <c r="M114" s="126">
        <v>13000</v>
      </c>
      <c r="N114" s="126">
        <v>5200</v>
      </c>
      <c r="O114" s="126"/>
      <c r="P114" s="126"/>
      <c r="Q114" s="126"/>
      <c r="R114" s="126"/>
      <c r="S114" s="126"/>
      <c r="T114" s="126"/>
      <c r="U114" s="126">
        <v>36100</v>
      </c>
    </row>
    <row r="115" spans="1:21" ht="15.75">
      <c r="A115" s="136" t="s">
        <v>645</v>
      </c>
      <c r="B115" s="125" t="s">
        <v>436</v>
      </c>
      <c r="C115" s="126">
        <v>200</v>
      </c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>
        <v>200</v>
      </c>
    </row>
    <row r="116" spans="1:21" ht="15.75">
      <c r="A116" s="136" t="s">
        <v>666</v>
      </c>
      <c r="B116" s="125" t="s">
        <v>436</v>
      </c>
      <c r="C116" s="126">
        <v>80</v>
      </c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>
        <v>80</v>
      </c>
    </row>
    <row r="117" spans="1:21">
      <c r="A117" s="164" t="s">
        <v>836</v>
      </c>
      <c r="B117" s="125" t="s">
        <v>436</v>
      </c>
      <c r="C117" s="126">
        <v>2100</v>
      </c>
      <c r="D117" s="126"/>
      <c r="E117" s="126"/>
      <c r="F117" s="126">
        <v>43310</v>
      </c>
      <c r="G117" s="126">
        <v>11600</v>
      </c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>
        <v>57010</v>
      </c>
    </row>
    <row r="118" spans="1:21">
      <c r="A118" s="164"/>
      <c r="B118" s="125" t="s">
        <v>226</v>
      </c>
      <c r="C118" s="126"/>
      <c r="D118" s="126">
        <v>3000</v>
      </c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>
        <v>3000</v>
      </c>
    </row>
    <row r="119" spans="1:21">
      <c r="A119" s="164" t="s">
        <v>2395</v>
      </c>
      <c r="B119" s="125" t="s">
        <v>383</v>
      </c>
      <c r="C119" s="126">
        <v>5048</v>
      </c>
      <c r="D119" s="126">
        <v>4992</v>
      </c>
      <c r="E119" s="126"/>
      <c r="F119" s="126">
        <v>2020</v>
      </c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>
        <v>12060</v>
      </c>
    </row>
    <row r="120" spans="1:21">
      <c r="A120" s="164"/>
      <c r="B120" s="125" t="s">
        <v>470</v>
      </c>
      <c r="C120" s="126"/>
      <c r="D120" s="126"/>
      <c r="E120" s="126">
        <v>5150</v>
      </c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>
        <v>5150</v>
      </c>
    </row>
    <row r="121" spans="1:21" ht="15.75">
      <c r="A121" s="136" t="s">
        <v>3071</v>
      </c>
      <c r="B121" s="125" t="s">
        <v>436</v>
      </c>
      <c r="C121" s="126"/>
      <c r="D121" s="126">
        <v>340</v>
      </c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>
        <v>340</v>
      </c>
    </row>
    <row r="122" spans="1:21">
      <c r="A122" s="164" t="s">
        <v>2974</v>
      </c>
      <c r="B122" s="125" t="s">
        <v>436</v>
      </c>
      <c r="C122" s="126">
        <v>20016</v>
      </c>
      <c r="D122" s="126"/>
      <c r="E122" s="126"/>
      <c r="F122" s="126">
        <v>11000</v>
      </c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>
        <v>31016</v>
      </c>
    </row>
    <row r="123" spans="1:21">
      <c r="A123" s="164"/>
      <c r="B123" s="125" t="s">
        <v>383</v>
      </c>
      <c r="C123" s="126">
        <v>4824</v>
      </c>
      <c r="D123" s="126">
        <v>32848</v>
      </c>
      <c r="E123" s="126">
        <v>41612</v>
      </c>
      <c r="F123" s="126"/>
      <c r="G123" s="126"/>
      <c r="H123" s="126"/>
      <c r="I123" s="126">
        <v>8000</v>
      </c>
      <c r="J123" s="126"/>
      <c r="K123" s="126">
        <v>5000</v>
      </c>
      <c r="L123" s="126"/>
      <c r="M123" s="126"/>
      <c r="N123" s="126"/>
      <c r="O123" s="126"/>
      <c r="P123" s="126"/>
      <c r="Q123" s="126"/>
      <c r="R123" s="126"/>
      <c r="S123" s="126"/>
      <c r="T123" s="126"/>
      <c r="U123" s="126">
        <v>92284</v>
      </c>
    </row>
    <row r="124" spans="1:21">
      <c r="A124" s="164"/>
      <c r="B124" s="125" t="s">
        <v>226</v>
      </c>
      <c r="C124" s="126"/>
      <c r="D124" s="126"/>
      <c r="E124" s="126"/>
      <c r="F124" s="126">
        <v>2000</v>
      </c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>
        <v>2000</v>
      </c>
    </row>
    <row r="125" spans="1:21">
      <c r="A125" s="164"/>
      <c r="B125" s="125" t="s">
        <v>470</v>
      </c>
      <c r="C125" s="126"/>
      <c r="D125" s="126">
        <v>1500</v>
      </c>
      <c r="E125" s="126">
        <v>73800</v>
      </c>
      <c r="F125" s="126">
        <v>43610</v>
      </c>
      <c r="G125" s="126">
        <v>2500</v>
      </c>
      <c r="H125" s="126">
        <v>2800</v>
      </c>
      <c r="I125" s="126">
        <v>5000</v>
      </c>
      <c r="J125" s="126">
        <v>14000</v>
      </c>
      <c r="K125" s="126">
        <v>9000</v>
      </c>
      <c r="L125" s="126">
        <v>8000</v>
      </c>
      <c r="M125" s="126"/>
      <c r="N125" s="126"/>
      <c r="O125" s="126"/>
      <c r="P125" s="126"/>
      <c r="Q125" s="126"/>
      <c r="R125" s="126"/>
      <c r="S125" s="126"/>
      <c r="T125" s="126"/>
      <c r="U125" s="126">
        <v>160210</v>
      </c>
    </row>
    <row r="126" spans="1:21">
      <c r="A126" s="164" t="s">
        <v>3039</v>
      </c>
      <c r="B126" s="125" t="s">
        <v>436</v>
      </c>
      <c r="C126" s="126">
        <v>23778</v>
      </c>
      <c r="D126" s="126">
        <v>900</v>
      </c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>
        <v>24678</v>
      </c>
    </row>
    <row r="127" spans="1:21">
      <c r="A127" s="164"/>
      <c r="B127" s="125" t="s">
        <v>383</v>
      </c>
      <c r="C127" s="126">
        <v>1002</v>
      </c>
      <c r="D127" s="126">
        <v>1000</v>
      </c>
      <c r="E127" s="126">
        <v>13662</v>
      </c>
      <c r="F127" s="126">
        <v>960</v>
      </c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>
        <v>16624</v>
      </c>
    </row>
    <row r="128" spans="1:21">
      <c r="A128" s="164"/>
      <c r="B128" s="125" t="s">
        <v>226</v>
      </c>
      <c r="C128" s="126"/>
      <c r="D128" s="126"/>
      <c r="E128" s="126"/>
      <c r="F128" s="126"/>
      <c r="G128" s="126"/>
      <c r="H128" s="126">
        <v>17000</v>
      </c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>
        <v>17000</v>
      </c>
    </row>
    <row r="129" spans="1:21">
      <c r="A129" s="164"/>
      <c r="B129" s="125" t="s">
        <v>470</v>
      </c>
      <c r="C129" s="126"/>
      <c r="D129" s="126"/>
      <c r="E129" s="126">
        <v>45000</v>
      </c>
      <c r="F129" s="126">
        <v>53000</v>
      </c>
      <c r="G129" s="126">
        <v>10900</v>
      </c>
      <c r="H129" s="126"/>
      <c r="I129" s="126">
        <v>7000</v>
      </c>
      <c r="J129" s="126">
        <v>7700</v>
      </c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>
        <v>123600</v>
      </c>
    </row>
    <row r="130" spans="1:21" ht="15.75">
      <c r="A130" s="136" t="s">
        <v>3078</v>
      </c>
      <c r="B130" s="125" t="s">
        <v>436</v>
      </c>
      <c r="C130" s="126"/>
      <c r="D130" s="126">
        <v>200</v>
      </c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>
        <v>200</v>
      </c>
    </row>
    <row r="131" spans="1:21">
      <c r="A131" s="164" t="s">
        <v>883</v>
      </c>
      <c r="B131" s="125" t="s">
        <v>436</v>
      </c>
      <c r="C131" s="126">
        <v>30720</v>
      </c>
      <c r="D131" s="126"/>
      <c r="E131" s="126"/>
      <c r="F131" s="126">
        <v>8966</v>
      </c>
      <c r="G131" s="126">
        <v>115000</v>
      </c>
      <c r="H131" s="126">
        <v>49000</v>
      </c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>
        <v>203686</v>
      </c>
    </row>
    <row r="132" spans="1:21">
      <c r="A132" s="164"/>
      <c r="B132" s="125" t="s">
        <v>383</v>
      </c>
      <c r="C132" s="126"/>
      <c r="D132" s="126"/>
      <c r="E132" s="126"/>
      <c r="F132" s="126"/>
      <c r="G132" s="126"/>
      <c r="H132" s="126">
        <v>180000</v>
      </c>
      <c r="I132" s="126">
        <v>99300</v>
      </c>
      <c r="J132" s="126">
        <v>65000</v>
      </c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>
        <v>344300</v>
      </c>
    </row>
    <row r="133" spans="1:21">
      <c r="A133" s="164"/>
      <c r="B133" s="125" t="s">
        <v>226</v>
      </c>
      <c r="C133" s="126">
        <v>39481</v>
      </c>
      <c r="D133" s="126">
        <v>36868</v>
      </c>
      <c r="E133" s="126">
        <v>26454</v>
      </c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>
        <v>102803</v>
      </c>
    </row>
    <row r="134" spans="1:21">
      <c r="A134" s="164"/>
      <c r="B134" s="125" t="s">
        <v>470</v>
      </c>
      <c r="C134" s="126">
        <v>20519</v>
      </c>
      <c r="D134" s="126"/>
      <c r="E134" s="126">
        <v>16296</v>
      </c>
      <c r="F134" s="126"/>
      <c r="G134" s="126"/>
      <c r="H134" s="126"/>
      <c r="I134" s="126">
        <v>200</v>
      </c>
      <c r="J134" s="126">
        <v>200</v>
      </c>
      <c r="K134" s="126">
        <v>64100</v>
      </c>
      <c r="L134" s="126">
        <v>182460</v>
      </c>
      <c r="M134" s="126">
        <v>284100</v>
      </c>
      <c r="N134" s="126">
        <v>152420</v>
      </c>
      <c r="O134" s="126">
        <v>62260</v>
      </c>
      <c r="P134" s="126">
        <v>14000</v>
      </c>
      <c r="Q134" s="126">
        <v>2900</v>
      </c>
      <c r="R134" s="126">
        <v>46800</v>
      </c>
      <c r="S134" s="126">
        <v>135200</v>
      </c>
      <c r="T134" s="126"/>
      <c r="U134" s="126">
        <v>981455</v>
      </c>
    </row>
    <row r="135" spans="1:21">
      <c r="A135" s="164"/>
      <c r="B135" s="125" t="s">
        <v>521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>
        <v>21100</v>
      </c>
      <c r="T135" s="126">
        <v>8970</v>
      </c>
      <c r="U135" s="126">
        <v>30070</v>
      </c>
    </row>
    <row r="136" spans="1:21">
      <c r="A136" s="164" t="s">
        <v>217</v>
      </c>
      <c r="B136" s="125" t="s">
        <v>383</v>
      </c>
      <c r="C136" s="126">
        <v>6520</v>
      </c>
      <c r="D136" s="126">
        <v>6290</v>
      </c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>
        <v>12810</v>
      </c>
    </row>
    <row r="137" spans="1:21">
      <c r="A137" s="164"/>
      <c r="B137" s="125" t="s">
        <v>470</v>
      </c>
      <c r="C137" s="126">
        <v>9284</v>
      </c>
      <c r="D137" s="126">
        <v>8000</v>
      </c>
      <c r="E137" s="126">
        <v>6500</v>
      </c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>
        <v>23784</v>
      </c>
    </row>
    <row r="138" spans="1:21">
      <c r="A138" s="164"/>
      <c r="B138" s="125" t="s">
        <v>521</v>
      </c>
      <c r="C138" s="126"/>
      <c r="D138" s="126">
        <v>2000</v>
      </c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>
        <v>2000</v>
      </c>
    </row>
    <row r="139" spans="1:21">
      <c r="A139" s="164" t="s">
        <v>3337</v>
      </c>
      <c r="B139" s="125" t="s">
        <v>436</v>
      </c>
      <c r="C139" s="126"/>
      <c r="D139" s="126"/>
      <c r="E139" s="126">
        <v>2848</v>
      </c>
      <c r="F139" s="126">
        <v>3490</v>
      </c>
      <c r="G139" s="126">
        <v>591</v>
      </c>
      <c r="H139" s="126">
        <v>218</v>
      </c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>
        <v>7147</v>
      </c>
    </row>
    <row r="140" spans="1:21">
      <c r="A140" s="164"/>
      <c r="B140" s="125" t="s">
        <v>383</v>
      </c>
      <c r="C140" s="126"/>
      <c r="D140" s="126"/>
      <c r="E140" s="126"/>
      <c r="F140" s="126">
        <v>1200</v>
      </c>
      <c r="G140" s="126">
        <v>5500</v>
      </c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>
        <v>6700</v>
      </c>
    </row>
    <row r="141" spans="1:21">
      <c r="A141" s="164"/>
      <c r="B141" s="125" t="s">
        <v>470</v>
      </c>
      <c r="C141" s="126"/>
      <c r="D141" s="126"/>
      <c r="E141" s="126"/>
      <c r="F141" s="126"/>
      <c r="G141" s="126">
        <v>200</v>
      </c>
      <c r="H141" s="126">
        <v>200</v>
      </c>
      <c r="I141" s="126">
        <v>6400</v>
      </c>
      <c r="J141" s="126">
        <v>5000</v>
      </c>
      <c r="K141" s="126">
        <v>4100</v>
      </c>
      <c r="L141" s="126"/>
      <c r="M141" s="126"/>
      <c r="N141" s="126"/>
      <c r="O141" s="126"/>
      <c r="P141" s="126"/>
      <c r="Q141" s="126"/>
      <c r="R141" s="126"/>
      <c r="S141" s="126"/>
      <c r="T141" s="126"/>
      <c r="U141" s="126">
        <v>15900</v>
      </c>
    </row>
    <row r="142" spans="1:21" ht="15.75">
      <c r="A142" s="136" t="s">
        <v>2020</v>
      </c>
      <c r="B142" s="125" t="s">
        <v>383</v>
      </c>
      <c r="C142" s="126">
        <v>20000</v>
      </c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>
        <v>20000</v>
      </c>
    </row>
    <row r="143" spans="1:21">
      <c r="A143" s="164" t="s">
        <v>262</v>
      </c>
      <c r="B143" s="125" t="s">
        <v>436</v>
      </c>
      <c r="C143" s="126">
        <v>3204</v>
      </c>
      <c r="D143" s="126"/>
      <c r="E143" s="126">
        <v>10056</v>
      </c>
      <c r="F143" s="126">
        <v>53928</v>
      </c>
      <c r="G143" s="126">
        <v>516</v>
      </c>
      <c r="H143" s="126">
        <v>648</v>
      </c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>
        <v>68352</v>
      </c>
    </row>
    <row r="144" spans="1:21">
      <c r="A144" s="164"/>
      <c r="B144" s="125" t="s">
        <v>383</v>
      </c>
      <c r="C144" s="126">
        <v>27204</v>
      </c>
      <c r="D144" s="126">
        <v>22968</v>
      </c>
      <c r="E144" s="126">
        <v>27756</v>
      </c>
      <c r="F144" s="126"/>
      <c r="G144" s="126">
        <v>20000</v>
      </c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>
        <v>97928</v>
      </c>
    </row>
    <row r="145" spans="1:21">
      <c r="A145" s="164"/>
      <c r="B145" s="125" t="s">
        <v>226</v>
      </c>
      <c r="C145" s="126"/>
      <c r="D145" s="126"/>
      <c r="E145" s="126"/>
      <c r="F145" s="126">
        <v>3000</v>
      </c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>
        <v>3000</v>
      </c>
    </row>
    <row r="146" spans="1:21">
      <c r="A146" s="164"/>
      <c r="B146" s="125" t="s">
        <v>470</v>
      </c>
      <c r="C146" s="126">
        <v>5016</v>
      </c>
      <c r="D146" s="126">
        <v>39178</v>
      </c>
      <c r="E146" s="126">
        <v>500</v>
      </c>
      <c r="F146" s="126">
        <v>30300</v>
      </c>
      <c r="G146" s="126">
        <v>500</v>
      </c>
      <c r="H146" s="126">
        <v>13300</v>
      </c>
      <c r="I146" s="126">
        <v>20600</v>
      </c>
      <c r="J146" s="126">
        <v>28050</v>
      </c>
      <c r="K146" s="126">
        <v>21590</v>
      </c>
      <c r="L146" s="126"/>
      <c r="M146" s="126"/>
      <c r="N146" s="126"/>
      <c r="O146" s="126"/>
      <c r="P146" s="126"/>
      <c r="Q146" s="126"/>
      <c r="R146" s="126"/>
      <c r="S146" s="126"/>
      <c r="T146" s="126"/>
      <c r="U146" s="126">
        <v>159034</v>
      </c>
    </row>
    <row r="147" spans="1:21">
      <c r="A147" s="164"/>
      <c r="B147" s="125" t="s">
        <v>521</v>
      </c>
      <c r="C147" s="126"/>
      <c r="D147" s="126"/>
      <c r="E147" s="126">
        <v>10000</v>
      </c>
      <c r="F147" s="126"/>
      <c r="G147" s="126"/>
      <c r="H147" s="126"/>
      <c r="I147" s="126"/>
      <c r="J147" s="126"/>
      <c r="K147" s="126">
        <v>5000</v>
      </c>
      <c r="L147" s="126"/>
      <c r="M147" s="126"/>
      <c r="N147" s="126"/>
      <c r="O147" s="126"/>
      <c r="P147" s="126"/>
      <c r="Q147" s="126"/>
      <c r="R147" s="126"/>
      <c r="S147" s="126"/>
      <c r="T147" s="126"/>
      <c r="U147" s="126">
        <v>15000</v>
      </c>
    </row>
    <row r="148" spans="1:21">
      <c r="A148" s="164" t="s">
        <v>158</v>
      </c>
      <c r="B148" s="125" t="s">
        <v>436</v>
      </c>
      <c r="C148" s="126">
        <v>4404</v>
      </c>
      <c r="D148" s="126"/>
      <c r="E148" s="126">
        <v>7052</v>
      </c>
      <c r="F148" s="126">
        <v>9196</v>
      </c>
      <c r="G148" s="126">
        <v>5484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>
        <v>26136</v>
      </c>
    </row>
    <row r="149" spans="1:21">
      <c r="A149" s="164"/>
      <c r="B149" s="125" t="s">
        <v>383</v>
      </c>
      <c r="C149" s="126">
        <v>5028</v>
      </c>
      <c r="D149" s="126">
        <v>2004</v>
      </c>
      <c r="E149" s="126">
        <v>216</v>
      </c>
      <c r="F149" s="126">
        <v>4000</v>
      </c>
      <c r="G149" s="126">
        <v>4300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>
        <v>15548</v>
      </c>
    </row>
    <row r="150" spans="1:21">
      <c r="A150" s="164"/>
      <c r="B150" s="125" t="s">
        <v>226</v>
      </c>
      <c r="C150" s="126">
        <v>1500</v>
      </c>
      <c r="D150" s="126">
        <v>2964</v>
      </c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>
        <v>4464</v>
      </c>
    </row>
    <row r="151" spans="1:21">
      <c r="A151" s="164"/>
      <c r="B151" s="125" t="s">
        <v>470</v>
      </c>
      <c r="C151" s="126"/>
      <c r="D151" s="126">
        <v>5000</v>
      </c>
      <c r="E151" s="126">
        <v>7700</v>
      </c>
      <c r="F151" s="126">
        <v>6000</v>
      </c>
      <c r="G151" s="126">
        <v>11300</v>
      </c>
      <c r="H151" s="126">
        <v>8200</v>
      </c>
      <c r="I151" s="126">
        <v>12260</v>
      </c>
      <c r="J151" s="126">
        <v>10970</v>
      </c>
      <c r="K151" s="126">
        <v>13400</v>
      </c>
      <c r="L151" s="126"/>
      <c r="M151" s="126"/>
      <c r="N151" s="126"/>
      <c r="O151" s="126"/>
      <c r="P151" s="126"/>
      <c r="Q151" s="126"/>
      <c r="R151" s="126"/>
      <c r="S151" s="126"/>
      <c r="T151" s="126"/>
      <c r="U151" s="126">
        <v>74830</v>
      </c>
    </row>
    <row r="152" spans="1:21">
      <c r="A152" s="164"/>
      <c r="B152" s="125" t="s">
        <v>521</v>
      </c>
      <c r="C152" s="126">
        <v>2904</v>
      </c>
      <c r="D152" s="126">
        <v>2100</v>
      </c>
      <c r="E152" s="126">
        <v>270</v>
      </c>
      <c r="F152" s="126"/>
      <c r="G152" s="126"/>
      <c r="H152" s="126"/>
      <c r="I152" s="126"/>
      <c r="J152" s="126"/>
      <c r="K152" s="126">
        <v>5020</v>
      </c>
      <c r="L152" s="126"/>
      <c r="M152" s="126"/>
      <c r="N152" s="126"/>
      <c r="O152" s="126"/>
      <c r="P152" s="126"/>
      <c r="Q152" s="126"/>
      <c r="R152" s="126"/>
      <c r="S152" s="126"/>
      <c r="T152" s="126"/>
      <c r="U152" s="126">
        <v>10294</v>
      </c>
    </row>
    <row r="153" spans="1:21">
      <c r="A153" s="164" t="s">
        <v>293</v>
      </c>
      <c r="B153" s="125" t="s">
        <v>436</v>
      </c>
      <c r="C153" s="126">
        <v>492</v>
      </c>
      <c r="D153" s="126"/>
      <c r="E153" s="126">
        <v>8124</v>
      </c>
      <c r="F153" s="126">
        <v>15720</v>
      </c>
      <c r="G153" s="126">
        <v>1778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>
        <v>26114</v>
      </c>
    </row>
    <row r="154" spans="1:21">
      <c r="A154" s="164"/>
      <c r="B154" s="125" t="s">
        <v>383</v>
      </c>
      <c r="C154" s="126">
        <v>7232</v>
      </c>
      <c r="D154" s="126">
        <v>2608</v>
      </c>
      <c r="E154" s="126">
        <v>800</v>
      </c>
      <c r="F154" s="126">
        <v>5300</v>
      </c>
      <c r="G154" s="126">
        <v>18000</v>
      </c>
      <c r="H154" s="126">
        <v>4000</v>
      </c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>
        <v>37940</v>
      </c>
    </row>
    <row r="155" spans="1:21">
      <c r="A155" s="164"/>
      <c r="B155" s="125" t="s">
        <v>226</v>
      </c>
      <c r="C155" s="126">
        <v>7776</v>
      </c>
      <c r="D155" s="126">
        <v>1000</v>
      </c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>
        <v>8776</v>
      </c>
    </row>
    <row r="156" spans="1:21">
      <c r="A156" s="164"/>
      <c r="B156" s="125" t="s">
        <v>470</v>
      </c>
      <c r="C156" s="126"/>
      <c r="D156" s="126">
        <v>11952</v>
      </c>
      <c r="E156" s="126">
        <v>4250</v>
      </c>
      <c r="F156" s="126">
        <v>2000</v>
      </c>
      <c r="G156" s="126"/>
      <c r="H156" s="126">
        <v>400</v>
      </c>
      <c r="I156" s="126">
        <v>18000</v>
      </c>
      <c r="J156" s="126">
        <v>32300</v>
      </c>
      <c r="K156" s="126">
        <v>18000</v>
      </c>
      <c r="L156" s="126"/>
      <c r="M156" s="126"/>
      <c r="N156" s="126"/>
      <c r="O156" s="126"/>
      <c r="P156" s="126"/>
      <c r="Q156" s="126"/>
      <c r="R156" s="126"/>
      <c r="S156" s="126"/>
      <c r="T156" s="126"/>
      <c r="U156" s="126">
        <v>86902</v>
      </c>
    </row>
    <row r="157" spans="1:21">
      <c r="A157" s="164"/>
      <c r="B157" s="125" t="s">
        <v>521</v>
      </c>
      <c r="C157" s="126"/>
      <c r="D157" s="126">
        <v>2600</v>
      </c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>
        <v>2600</v>
      </c>
    </row>
    <row r="158" spans="1:21">
      <c r="A158" s="164" t="s">
        <v>1929</v>
      </c>
      <c r="B158" s="125" t="s">
        <v>436</v>
      </c>
      <c r="C158" s="126">
        <v>5424</v>
      </c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>
        <v>5424</v>
      </c>
    </row>
    <row r="159" spans="1:21">
      <c r="A159" s="164"/>
      <c r="B159" s="125" t="s">
        <v>226</v>
      </c>
      <c r="C159" s="126"/>
      <c r="D159" s="126"/>
      <c r="E159" s="126">
        <v>432</v>
      </c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>
        <v>432</v>
      </c>
    </row>
    <row r="160" spans="1:21">
      <c r="A160" s="164" t="s">
        <v>363</v>
      </c>
      <c r="B160" s="125" t="s">
        <v>436</v>
      </c>
      <c r="C160" s="126">
        <v>990</v>
      </c>
      <c r="D160" s="126"/>
      <c r="E160" s="126">
        <v>10572</v>
      </c>
      <c r="F160" s="126">
        <v>31080</v>
      </c>
      <c r="G160" s="126">
        <v>3108</v>
      </c>
      <c r="H160" s="126">
        <v>3500</v>
      </c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>
        <v>49250</v>
      </c>
    </row>
    <row r="161" spans="1:21">
      <c r="A161" s="164"/>
      <c r="B161" s="125" t="s">
        <v>383</v>
      </c>
      <c r="C161" s="126">
        <v>5496</v>
      </c>
      <c r="D161" s="126"/>
      <c r="E161" s="126">
        <v>3780</v>
      </c>
      <c r="F161" s="126">
        <v>1090</v>
      </c>
      <c r="G161" s="126">
        <v>15700</v>
      </c>
      <c r="H161" s="126">
        <v>500</v>
      </c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>
        <v>26566</v>
      </c>
    </row>
    <row r="162" spans="1:21">
      <c r="A162" s="164"/>
      <c r="B162" s="125" t="s">
        <v>226</v>
      </c>
      <c r="C162" s="126">
        <v>1080</v>
      </c>
      <c r="D162" s="126">
        <v>5740</v>
      </c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>
        <v>6820</v>
      </c>
    </row>
    <row r="163" spans="1:21">
      <c r="A163" s="164"/>
      <c r="B163" s="125" t="s">
        <v>470</v>
      </c>
      <c r="C163" s="126">
        <v>1908</v>
      </c>
      <c r="D163" s="126">
        <v>13280</v>
      </c>
      <c r="E163" s="126">
        <v>10950</v>
      </c>
      <c r="F163" s="126">
        <v>3600</v>
      </c>
      <c r="G163" s="126">
        <v>12400</v>
      </c>
      <c r="H163" s="126">
        <v>17140</v>
      </c>
      <c r="I163" s="126">
        <v>19410</v>
      </c>
      <c r="J163" s="126">
        <v>12700</v>
      </c>
      <c r="K163" s="126">
        <v>6770</v>
      </c>
      <c r="L163" s="126"/>
      <c r="M163" s="126"/>
      <c r="N163" s="126"/>
      <c r="O163" s="126"/>
      <c r="P163" s="126"/>
      <c r="Q163" s="126"/>
      <c r="R163" s="126"/>
      <c r="S163" s="126"/>
      <c r="T163" s="126"/>
      <c r="U163" s="126">
        <v>98158</v>
      </c>
    </row>
    <row r="164" spans="1:21">
      <c r="A164" s="164" t="s">
        <v>339</v>
      </c>
      <c r="B164" s="125" t="s">
        <v>383</v>
      </c>
      <c r="C164" s="126">
        <v>104286</v>
      </c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>
        <v>104286</v>
      </c>
    </row>
    <row r="165" spans="1:21">
      <c r="A165" s="164"/>
      <c r="B165" s="125" t="s">
        <v>226</v>
      </c>
      <c r="C165" s="126"/>
      <c r="D165" s="126"/>
      <c r="E165" s="126"/>
      <c r="F165" s="126">
        <v>990</v>
      </c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>
        <v>990</v>
      </c>
    </row>
    <row r="166" spans="1:21">
      <c r="A166" s="164"/>
      <c r="B166" s="125" t="s">
        <v>470</v>
      </c>
      <c r="C166" s="126">
        <v>52016</v>
      </c>
      <c r="D166" s="126">
        <v>100000</v>
      </c>
      <c r="E166" s="126">
        <v>2200</v>
      </c>
      <c r="F166" s="126">
        <v>600</v>
      </c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>
        <v>154816</v>
      </c>
    </row>
    <row r="167" spans="1:21">
      <c r="A167" s="164" t="s">
        <v>3192</v>
      </c>
      <c r="B167" s="125" t="s">
        <v>436</v>
      </c>
      <c r="C167" s="126"/>
      <c r="D167" s="126">
        <v>9060</v>
      </c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>
        <v>9060</v>
      </c>
    </row>
    <row r="168" spans="1:21">
      <c r="A168" s="164"/>
      <c r="B168" s="125" t="s">
        <v>383</v>
      </c>
      <c r="C168" s="126"/>
      <c r="D168" s="126"/>
      <c r="E168" s="126">
        <v>5048</v>
      </c>
      <c r="F168" s="126">
        <v>5508</v>
      </c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>
        <v>10556</v>
      </c>
    </row>
    <row r="169" spans="1:21">
      <c r="A169" s="164"/>
      <c r="B169" s="125" t="s">
        <v>226</v>
      </c>
      <c r="C169" s="126"/>
      <c r="D169" s="126"/>
      <c r="E169" s="126"/>
      <c r="F169" s="126">
        <v>7500</v>
      </c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>
        <v>7500</v>
      </c>
    </row>
    <row r="170" spans="1:21">
      <c r="A170" s="164"/>
      <c r="B170" s="125" t="s">
        <v>470</v>
      </c>
      <c r="C170" s="126"/>
      <c r="D170" s="126"/>
      <c r="E170" s="126"/>
      <c r="F170" s="126">
        <v>7500</v>
      </c>
      <c r="G170" s="126">
        <v>10400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>
        <v>17900</v>
      </c>
    </row>
    <row r="171" spans="1:21">
      <c r="A171" s="164" t="s">
        <v>577</v>
      </c>
      <c r="B171" s="125" t="s">
        <v>436</v>
      </c>
      <c r="C171" s="126"/>
      <c r="D171" s="126"/>
      <c r="E171" s="126"/>
      <c r="F171" s="126">
        <v>23496</v>
      </c>
      <c r="G171" s="126">
        <v>24372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>
        <v>47868</v>
      </c>
    </row>
    <row r="172" spans="1:21">
      <c r="A172" s="164"/>
      <c r="B172" s="125" t="s">
        <v>383</v>
      </c>
      <c r="C172" s="126">
        <v>10692</v>
      </c>
      <c r="D172" s="126">
        <v>22392</v>
      </c>
      <c r="E172" s="126"/>
      <c r="F172" s="126">
        <v>4000</v>
      </c>
      <c r="G172" s="126">
        <v>3200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>
        <v>40284</v>
      </c>
    </row>
    <row r="173" spans="1:21">
      <c r="A173" s="164"/>
      <c r="B173" s="125" t="s">
        <v>226</v>
      </c>
      <c r="C173" s="126"/>
      <c r="D173" s="126">
        <v>500</v>
      </c>
      <c r="E173" s="126">
        <v>2560</v>
      </c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>
        <v>3060</v>
      </c>
    </row>
    <row r="174" spans="1:21">
      <c r="A174" s="164"/>
      <c r="B174" s="125" t="s">
        <v>470</v>
      </c>
      <c r="C174" s="126"/>
      <c r="D174" s="126">
        <v>10344</v>
      </c>
      <c r="E174" s="126">
        <v>24050</v>
      </c>
      <c r="F174" s="126">
        <v>5100</v>
      </c>
      <c r="G174" s="126">
        <v>14400</v>
      </c>
      <c r="H174" s="126">
        <v>11600</v>
      </c>
      <c r="I174" s="126">
        <v>15620</v>
      </c>
      <c r="J174" s="126">
        <v>22970</v>
      </c>
      <c r="K174" s="126">
        <v>6600</v>
      </c>
      <c r="L174" s="126"/>
      <c r="M174" s="126"/>
      <c r="N174" s="126"/>
      <c r="O174" s="126"/>
      <c r="P174" s="126"/>
      <c r="Q174" s="126"/>
      <c r="R174" s="126"/>
      <c r="S174" s="126"/>
      <c r="T174" s="126"/>
      <c r="U174" s="126">
        <v>110684</v>
      </c>
    </row>
    <row r="175" spans="1:21" ht="15.75">
      <c r="A175" s="134" t="s">
        <v>3886</v>
      </c>
      <c r="B175" s="134"/>
      <c r="C175" s="135">
        <v>456456</v>
      </c>
      <c r="D175" s="135">
        <v>356656</v>
      </c>
      <c r="E175" s="135">
        <v>369162</v>
      </c>
      <c r="F175" s="135">
        <v>411734</v>
      </c>
      <c r="G175" s="135">
        <v>308149</v>
      </c>
      <c r="H175" s="135">
        <v>334696</v>
      </c>
      <c r="I175" s="135">
        <v>244110</v>
      </c>
      <c r="J175" s="135">
        <v>233190</v>
      </c>
      <c r="K175" s="135">
        <v>182960</v>
      </c>
      <c r="L175" s="135">
        <v>229310</v>
      </c>
      <c r="M175" s="135">
        <v>304570</v>
      </c>
      <c r="N175" s="135">
        <v>176220</v>
      </c>
      <c r="O175" s="135">
        <v>74660</v>
      </c>
      <c r="P175" s="135">
        <v>19600</v>
      </c>
      <c r="Q175" s="135">
        <v>19700</v>
      </c>
      <c r="R175" s="135">
        <v>48910</v>
      </c>
      <c r="S175" s="135">
        <v>156300</v>
      </c>
      <c r="T175" s="135">
        <v>8970</v>
      </c>
      <c r="U175" s="135">
        <v>3935353</v>
      </c>
    </row>
  </sheetData>
  <mergeCells count="46">
    <mergeCell ref="A160:A163"/>
    <mergeCell ref="A164:A166"/>
    <mergeCell ref="A167:A170"/>
    <mergeCell ref="A171:A174"/>
    <mergeCell ref="A136:A138"/>
    <mergeCell ref="A139:A141"/>
    <mergeCell ref="A143:A147"/>
    <mergeCell ref="A148:A152"/>
    <mergeCell ref="A153:A157"/>
    <mergeCell ref="A158:A159"/>
    <mergeCell ref="A131:A135"/>
    <mergeCell ref="A93:A95"/>
    <mergeCell ref="A96:A97"/>
    <mergeCell ref="A98:A100"/>
    <mergeCell ref="A101:A103"/>
    <mergeCell ref="A105:A107"/>
    <mergeCell ref="A108:A111"/>
    <mergeCell ref="A112:A114"/>
    <mergeCell ref="A117:A118"/>
    <mergeCell ref="A119:A120"/>
    <mergeCell ref="A122:A125"/>
    <mergeCell ref="A126:A129"/>
    <mergeCell ref="A90:A92"/>
    <mergeCell ref="A43:A47"/>
    <mergeCell ref="A48:A50"/>
    <mergeCell ref="A51:A53"/>
    <mergeCell ref="A55:A59"/>
    <mergeCell ref="A60:A64"/>
    <mergeCell ref="A65:A69"/>
    <mergeCell ref="A70:A71"/>
    <mergeCell ref="A72:A75"/>
    <mergeCell ref="A76:A78"/>
    <mergeCell ref="A79:A82"/>
    <mergeCell ref="A83:A86"/>
    <mergeCell ref="A38:A41"/>
    <mergeCell ref="A2:A4"/>
    <mergeCell ref="A5:A7"/>
    <mergeCell ref="A8:A9"/>
    <mergeCell ref="A10:A12"/>
    <mergeCell ref="A13:A15"/>
    <mergeCell ref="A17:A19"/>
    <mergeCell ref="A20:A23"/>
    <mergeCell ref="A24:A26"/>
    <mergeCell ref="A29:A30"/>
    <mergeCell ref="A31:A32"/>
    <mergeCell ref="A34:A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0CEEB-27FD-4C12-AE41-9A89EAC49245}">
  <sheetPr>
    <tabColor rgb="FF00B050"/>
  </sheetPr>
  <dimension ref="A1:AM13"/>
  <sheetViews>
    <sheetView topLeftCell="D1" workbookViewId="0">
      <selection activeCell="Q23" sqref="Q23"/>
    </sheetView>
  </sheetViews>
  <sheetFormatPr defaultRowHeight="11.25"/>
  <cols>
    <col min="1" max="1" width="8.77734375" style="137" bestFit="1" customWidth="1"/>
    <col min="2" max="2" width="6.44140625" style="137" bestFit="1" customWidth="1"/>
    <col min="3" max="3" width="7.21875" style="137" bestFit="1" customWidth="1"/>
    <col min="4" max="4" width="6" style="137" bestFit="1" customWidth="1"/>
    <col min="5" max="5" width="7.21875" style="137" bestFit="1" customWidth="1"/>
    <col min="6" max="6" width="6" style="137" bestFit="1" customWidth="1"/>
    <col min="7" max="7" width="7.21875" style="137" bestFit="1" customWidth="1"/>
    <col min="8" max="8" width="6" style="137" bestFit="1" customWidth="1"/>
    <col min="9" max="9" width="7.21875" style="137" bestFit="1" customWidth="1"/>
    <col min="10" max="10" width="6" style="137" bestFit="1" customWidth="1"/>
    <col min="11" max="11" width="6.44140625" style="137" bestFit="1" customWidth="1"/>
    <col min="12" max="12" width="6" style="137" bestFit="1" customWidth="1"/>
    <col min="13" max="13" width="6.44140625" style="137" bestFit="1" customWidth="1"/>
    <col min="14" max="14" width="6" style="137" bestFit="1" customWidth="1"/>
    <col min="15" max="15" width="6.44140625" style="137" bestFit="1" customWidth="1"/>
    <col min="16" max="16" width="6" style="137" bestFit="1" customWidth="1"/>
    <col min="17" max="17" width="6.44140625" style="137" bestFit="1" customWidth="1"/>
    <col min="18" max="18" width="6" style="137" bestFit="1" customWidth="1"/>
    <col min="19" max="19" width="6.44140625" style="137" bestFit="1" customWidth="1"/>
    <col min="20" max="20" width="6" style="137" bestFit="1" customWidth="1"/>
    <col min="21" max="21" width="6.44140625" style="137" bestFit="1" customWidth="1"/>
    <col min="22" max="22" width="6" style="137" bestFit="1" customWidth="1"/>
    <col min="23" max="23" width="6.44140625" style="137" bestFit="1" customWidth="1"/>
    <col min="24" max="24" width="6" style="137" bestFit="1" customWidth="1"/>
    <col min="25" max="25" width="6.44140625" style="137" bestFit="1" customWidth="1"/>
    <col min="26" max="26" width="6" style="137" bestFit="1" customWidth="1"/>
    <col min="27" max="27" width="6.44140625" style="137" bestFit="1" customWidth="1"/>
    <col min="28" max="28" width="5.33203125" style="137" bestFit="1" customWidth="1"/>
    <col min="29" max="29" width="6.44140625" style="137" bestFit="1" customWidth="1"/>
    <col min="30" max="30" width="5.33203125" style="137" bestFit="1" customWidth="1"/>
    <col min="31" max="31" width="6.44140625" style="137" bestFit="1" customWidth="1"/>
    <col min="32" max="32" width="5.33203125" style="137" bestFit="1" customWidth="1"/>
    <col min="33" max="33" width="6.44140625" style="137" bestFit="1" customWidth="1"/>
    <col min="34" max="34" width="6" style="137" bestFit="1" customWidth="1"/>
    <col min="35" max="35" width="6.44140625" style="137" bestFit="1" customWidth="1"/>
    <col min="36" max="36" width="5.33203125" style="137" bestFit="1" customWidth="1"/>
    <col min="37" max="37" width="6.44140625" style="137" bestFit="1" customWidth="1"/>
    <col min="38" max="38" width="8.6640625" style="137" bestFit="1" customWidth="1"/>
    <col min="39" max="39" width="10.21875" style="137" bestFit="1" customWidth="1"/>
    <col min="40" max="16384" width="8.88671875" style="137"/>
  </cols>
  <sheetData>
    <row r="1" spans="1:39">
      <c r="A1" s="166" t="s">
        <v>3908</v>
      </c>
      <c r="B1" s="165" t="s">
        <v>3888</v>
      </c>
      <c r="C1" s="165"/>
      <c r="D1" s="167" t="s">
        <v>3889</v>
      </c>
      <c r="E1" s="167"/>
      <c r="F1" s="165" t="s">
        <v>3890</v>
      </c>
      <c r="G1" s="165"/>
      <c r="H1" s="167" t="s">
        <v>3891</v>
      </c>
      <c r="I1" s="167"/>
      <c r="J1" s="165" t="s">
        <v>3892</v>
      </c>
      <c r="K1" s="165"/>
      <c r="L1" s="167" t="s">
        <v>3893</v>
      </c>
      <c r="M1" s="167"/>
      <c r="N1" s="165" t="s">
        <v>3894</v>
      </c>
      <c r="O1" s="165"/>
      <c r="P1" s="167" t="s">
        <v>3895</v>
      </c>
      <c r="Q1" s="167"/>
      <c r="R1" s="165" t="s">
        <v>3896</v>
      </c>
      <c r="S1" s="165"/>
      <c r="T1" s="167" t="s">
        <v>3897</v>
      </c>
      <c r="U1" s="167"/>
      <c r="V1" s="165" t="s">
        <v>3898</v>
      </c>
      <c r="W1" s="165"/>
      <c r="X1" s="167" t="s">
        <v>3899</v>
      </c>
      <c r="Y1" s="167"/>
      <c r="Z1" s="165" t="s">
        <v>3888</v>
      </c>
      <c r="AA1" s="165"/>
      <c r="AB1" s="167" t="s">
        <v>3889</v>
      </c>
      <c r="AC1" s="167"/>
      <c r="AD1" s="165" t="s">
        <v>3890</v>
      </c>
      <c r="AE1" s="165"/>
      <c r="AF1" s="167" t="s">
        <v>3891</v>
      </c>
      <c r="AG1" s="167"/>
      <c r="AH1" s="165" t="s">
        <v>3892</v>
      </c>
      <c r="AI1" s="165"/>
      <c r="AJ1" s="167" t="s">
        <v>3893</v>
      </c>
      <c r="AK1" s="167"/>
      <c r="AL1" s="166" t="s">
        <v>3909</v>
      </c>
      <c r="AM1" s="166" t="s">
        <v>3910</v>
      </c>
    </row>
    <row r="2" spans="1:39">
      <c r="A2" s="166"/>
      <c r="B2" s="138" t="s">
        <v>3911</v>
      </c>
      <c r="C2" s="138" t="s">
        <v>3912</v>
      </c>
      <c r="D2" s="139" t="s">
        <v>3911</v>
      </c>
      <c r="E2" s="139" t="s">
        <v>3912</v>
      </c>
      <c r="F2" s="138" t="s">
        <v>3911</v>
      </c>
      <c r="G2" s="138" t="s">
        <v>3912</v>
      </c>
      <c r="H2" s="139" t="s">
        <v>3911</v>
      </c>
      <c r="I2" s="139" t="s">
        <v>3912</v>
      </c>
      <c r="J2" s="138" t="s">
        <v>3911</v>
      </c>
      <c r="K2" s="138" t="s">
        <v>3912</v>
      </c>
      <c r="L2" s="139" t="s">
        <v>3911</v>
      </c>
      <c r="M2" s="139" t="s">
        <v>3912</v>
      </c>
      <c r="N2" s="138" t="s">
        <v>3911</v>
      </c>
      <c r="O2" s="138" t="s">
        <v>3912</v>
      </c>
      <c r="P2" s="139" t="s">
        <v>3911</v>
      </c>
      <c r="Q2" s="139" t="s">
        <v>3912</v>
      </c>
      <c r="R2" s="138" t="s">
        <v>3911</v>
      </c>
      <c r="S2" s="138" t="s">
        <v>3912</v>
      </c>
      <c r="T2" s="139" t="s">
        <v>3911</v>
      </c>
      <c r="U2" s="139" t="s">
        <v>3912</v>
      </c>
      <c r="V2" s="138" t="s">
        <v>3911</v>
      </c>
      <c r="W2" s="138" t="s">
        <v>3912</v>
      </c>
      <c r="X2" s="139" t="s">
        <v>3911</v>
      </c>
      <c r="Y2" s="139" t="s">
        <v>3912</v>
      </c>
      <c r="Z2" s="138" t="s">
        <v>3911</v>
      </c>
      <c r="AA2" s="138" t="s">
        <v>3912</v>
      </c>
      <c r="AB2" s="139" t="s">
        <v>3911</v>
      </c>
      <c r="AC2" s="139" t="s">
        <v>3912</v>
      </c>
      <c r="AD2" s="138" t="s">
        <v>3911</v>
      </c>
      <c r="AE2" s="138" t="s">
        <v>3912</v>
      </c>
      <c r="AF2" s="139" t="s">
        <v>3911</v>
      </c>
      <c r="AG2" s="139" t="s">
        <v>3912</v>
      </c>
      <c r="AH2" s="138" t="s">
        <v>3911</v>
      </c>
      <c r="AI2" s="138" t="s">
        <v>3912</v>
      </c>
      <c r="AJ2" s="139" t="s">
        <v>3911</v>
      </c>
      <c r="AK2" s="139" t="s">
        <v>3912</v>
      </c>
      <c r="AL2" s="166"/>
      <c r="AM2" s="166"/>
    </row>
    <row r="3" spans="1:39">
      <c r="A3" s="140" t="s">
        <v>436</v>
      </c>
      <c r="B3" s="141">
        <v>93904</v>
      </c>
      <c r="C3" s="141">
        <v>183404</v>
      </c>
      <c r="D3" s="142">
        <v>15528</v>
      </c>
      <c r="E3" s="142">
        <v>60504</v>
      </c>
      <c r="F3" s="141">
        <v>38652</v>
      </c>
      <c r="G3" s="141">
        <v>158940</v>
      </c>
      <c r="H3" s="142">
        <v>216736</v>
      </c>
      <c r="I3" s="142">
        <v>636821</v>
      </c>
      <c r="J3" s="141">
        <v>166949</v>
      </c>
      <c r="K3" s="141">
        <v>329808</v>
      </c>
      <c r="L3" s="142">
        <v>71696</v>
      </c>
      <c r="M3" s="142">
        <v>143012</v>
      </c>
      <c r="N3" s="141">
        <v>28000</v>
      </c>
      <c r="O3" s="141">
        <v>44800</v>
      </c>
      <c r="P3" s="142">
        <v>10000</v>
      </c>
      <c r="Q3" s="142">
        <v>16000</v>
      </c>
      <c r="R3" s="141"/>
      <c r="S3" s="141"/>
      <c r="T3" s="142">
        <v>17100</v>
      </c>
      <c r="U3" s="142">
        <v>47880</v>
      </c>
      <c r="V3" s="141"/>
      <c r="W3" s="141"/>
      <c r="X3" s="142"/>
      <c r="Y3" s="142"/>
      <c r="Z3" s="141"/>
      <c r="AA3" s="141"/>
      <c r="AB3" s="142"/>
      <c r="AC3" s="142"/>
      <c r="AD3" s="141"/>
      <c r="AE3" s="141"/>
      <c r="AF3" s="142"/>
      <c r="AG3" s="142"/>
      <c r="AH3" s="141"/>
      <c r="AI3" s="141"/>
      <c r="AJ3" s="142"/>
      <c r="AK3" s="142"/>
      <c r="AL3" s="142">
        <v>658565</v>
      </c>
      <c r="AM3" s="142">
        <v>1621169</v>
      </c>
    </row>
    <row r="4" spans="1:39">
      <c r="A4" s="140" t="s">
        <v>383</v>
      </c>
      <c r="B4" s="141">
        <v>197708</v>
      </c>
      <c r="C4" s="141">
        <v>656781</v>
      </c>
      <c r="D4" s="142">
        <v>95102</v>
      </c>
      <c r="E4" s="142">
        <v>276139</v>
      </c>
      <c r="F4" s="141">
        <v>95398</v>
      </c>
      <c r="G4" s="141">
        <v>245030</v>
      </c>
      <c r="H4" s="142">
        <v>25798</v>
      </c>
      <c r="I4" s="142">
        <v>105392</v>
      </c>
      <c r="J4" s="141">
        <v>66700</v>
      </c>
      <c r="K4" s="141">
        <v>274740</v>
      </c>
      <c r="L4" s="142">
        <v>192360</v>
      </c>
      <c r="M4" s="142">
        <v>336758</v>
      </c>
      <c r="N4" s="141">
        <v>108320</v>
      </c>
      <c r="O4" s="141">
        <v>176136</v>
      </c>
      <c r="P4" s="142">
        <v>80600</v>
      </c>
      <c r="Q4" s="142">
        <v>129680</v>
      </c>
      <c r="R4" s="141">
        <v>12900</v>
      </c>
      <c r="S4" s="141">
        <v>21640</v>
      </c>
      <c r="T4" s="142"/>
      <c r="U4" s="142"/>
      <c r="V4" s="141"/>
      <c r="W4" s="141"/>
      <c r="X4" s="142">
        <v>12100</v>
      </c>
      <c r="Y4" s="142">
        <v>33880</v>
      </c>
      <c r="Z4" s="141">
        <v>8400</v>
      </c>
      <c r="AA4" s="141">
        <v>23520</v>
      </c>
      <c r="AB4" s="142">
        <v>5600</v>
      </c>
      <c r="AC4" s="142">
        <v>15680</v>
      </c>
      <c r="AD4" s="141"/>
      <c r="AE4" s="141"/>
      <c r="AF4" s="142"/>
      <c r="AG4" s="142"/>
      <c r="AH4" s="141"/>
      <c r="AI4" s="141"/>
      <c r="AJ4" s="142"/>
      <c r="AK4" s="142"/>
      <c r="AL4" s="142">
        <v>900986</v>
      </c>
      <c r="AM4" s="142">
        <v>2295376</v>
      </c>
    </row>
    <row r="5" spans="1:39">
      <c r="A5" s="140" t="s">
        <v>3913</v>
      </c>
      <c r="B5" s="141">
        <v>214844</v>
      </c>
      <c r="C5" s="141">
        <v>487792</v>
      </c>
      <c r="D5" s="142">
        <v>256826</v>
      </c>
      <c r="E5" s="142">
        <v>785621</v>
      </c>
      <c r="F5" s="141">
        <v>263562</v>
      </c>
      <c r="G5" s="141">
        <v>616805</v>
      </c>
      <c r="H5" s="142">
        <v>186330</v>
      </c>
      <c r="I5" s="142">
        <v>476546</v>
      </c>
      <c r="J5" s="141">
        <v>90300</v>
      </c>
      <c r="K5" s="141">
        <v>276020</v>
      </c>
      <c r="L5" s="142">
        <v>113840</v>
      </c>
      <c r="M5" s="142">
        <v>297012</v>
      </c>
      <c r="N5" s="141">
        <v>107790</v>
      </c>
      <c r="O5" s="141">
        <v>389546</v>
      </c>
      <c r="P5" s="142">
        <v>147990</v>
      </c>
      <c r="Q5" s="142">
        <v>533863</v>
      </c>
      <c r="R5" s="141">
        <v>217860</v>
      </c>
      <c r="S5" s="141">
        <v>695384</v>
      </c>
      <c r="T5" s="142">
        <v>214110</v>
      </c>
      <c r="U5" s="142">
        <v>353116</v>
      </c>
      <c r="V5" s="141">
        <v>309870</v>
      </c>
      <c r="W5" s="141">
        <v>508116</v>
      </c>
      <c r="X5" s="142">
        <v>166180</v>
      </c>
      <c r="Y5" s="142">
        <v>274888</v>
      </c>
      <c r="Z5" s="141">
        <v>136560</v>
      </c>
      <c r="AA5" s="141">
        <v>223296</v>
      </c>
      <c r="AB5" s="142">
        <v>70300</v>
      </c>
      <c r="AC5" s="142">
        <v>112480</v>
      </c>
      <c r="AD5" s="141">
        <v>19700</v>
      </c>
      <c r="AE5" s="141">
        <v>51680</v>
      </c>
      <c r="AF5" s="142">
        <v>48910</v>
      </c>
      <c r="AG5" s="142">
        <v>80788</v>
      </c>
      <c r="AH5" s="141">
        <v>156300</v>
      </c>
      <c r="AI5" s="141">
        <v>250080</v>
      </c>
      <c r="AJ5" s="142">
        <v>8970</v>
      </c>
      <c r="AK5" s="142">
        <v>14352</v>
      </c>
      <c r="AL5" s="142">
        <v>2730242</v>
      </c>
      <c r="AM5" s="142">
        <v>6427385</v>
      </c>
    </row>
    <row r="6" spans="1:39">
      <c r="A6" s="139" t="s">
        <v>3886</v>
      </c>
      <c r="B6" s="143">
        <v>506456</v>
      </c>
      <c r="C6" s="143">
        <v>1327977</v>
      </c>
      <c r="D6" s="144">
        <v>367456</v>
      </c>
      <c r="E6" s="144">
        <v>1122264</v>
      </c>
      <c r="F6" s="143">
        <v>397612</v>
      </c>
      <c r="G6" s="143">
        <v>1020775</v>
      </c>
      <c r="H6" s="144">
        <v>428864</v>
      </c>
      <c r="I6" s="144">
        <v>1218759</v>
      </c>
      <c r="J6" s="143">
        <v>323949</v>
      </c>
      <c r="K6" s="143">
        <v>880568</v>
      </c>
      <c r="L6" s="144">
        <v>377896</v>
      </c>
      <c r="M6" s="144">
        <v>776782</v>
      </c>
      <c r="N6" s="143">
        <v>244110</v>
      </c>
      <c r="O6" s="143">
        <v>610482</v>
      </c>
      <c r="P6" s="144">
        <v>238590</v>
      </c>
      <c r="Q6" s="144">
        <v>679543</v>
      </c>
      <c r="R6" s="143">
        <v>230760</v>
      </c>
      <c r="S6" s="143">
        <v>717024</v>
      </c>
      <c r="T6" s="144">
        <v>231210</v>
      </c>
      <c r="U6" s="144">
        <v>400996</v>
      </c>
      <c r="V6" s="143">
        <v>309870</v>
      </c>
      <c r="W6" s="143">
        <v>508116</v>
      </c>
      <c r="X6" s="144">
        <v>178280</v>
      </c>
      <c r="Y6" s="144">
        <v>308768</v>
      </c>
      <c r="Z6" s="143">
        <v>144960</v>
      </c>
      <c r="AA6" s="143">
        <v>246816</v>
      </c>
      <c r="AB6" s="144">
        <v>75900</v>
      </c>
      <c r="AC6" s="144">
        <v>128160</v>
      </c>
      <c r="AD6" s="143">
        <v>19700</v>
      </c>
      <c r="AE6" s="143">
        <v>51680</v>
      </c>
      <c r="AF6" s="144">
        <v>48910</v>
      </c>
      <c r="AG6" s="144">
        <v>80788</v>
      </c>
      <c r="AH6" s="143">
        <v>156300</v>
      </c>
      <c r="AI6" s="143">
        <v>250080</v>
      </c>
      <c r="AJ6" s="144">
        <v>8970</v>
      </c>
      <c r="AK6" s="144">
        <v>14352</v>
      </c>
      <c r="AL6" s="144">
        <v>4289793</v>
      </c>
      <c r="AM6" s="144">
        <v>10343930</v>
      </c>
    </row>
    <row r="8" spans="1:39">
      <c r="A8" s="166" t="s">
        <v>3914</v>
      </c>
      <c r="B8" s="165" t="s">
        <v>3888</v>
      </c>
      <c r="C8" s="165"/>
      <c r="D8" s="167" t="s">
        <v>3889</v>
      </c>
      <c r="E8" s="167"/>
      <c r="F8" s="165" t="s">
        <v>3890</v>
      </c>
      <c r="G8" s="165"/>
      <c r="H8" s="167" t="s">
        <v>3891</v>
      </c>
      <c r="I8" s="167"/>
      <c r="J8" s="165" t="s">
        <v>3892</v>
      </c>
      <c r="K8" s="165"/>
      <c r="L8" s="167" t="s">
        <v>3893</v>
      </c>
      <c r="M8" s="167"/>
      <c r="N8" s="165" t="s">
        <v>3894</v>
      </c>
      <c r="O8" s="165"/>
      <c r="P8" s="167" t="s">
        <v>3895</v>
      </c>
      <c r="Q8" s="167"/>
      <c r="R8" s="165" t="s">
        <v>3896</v>
      </c>
      <c r="S8" s="165"/>
      <c r="T8" s="167" t="s">
        <v>3897</v>
      </c>
      <c r="U8" s="167"/>
      <c r="V8" s="165" t="s">
        <v>3898</v>
      </c>
      <c r="W8" s="165"/>
      <c r="X8" s="167" t="s">
        <v>3899</v>
      </c>
      <c r="Y8" s="167"/>
      <c r="Z8" s="165" t="s">
        <v>3888</v>
      </c>
      <c r="AA8" s="165"/>
      <c r="AB8" s="167" t="s">
        <v>3889</v>
      </c>
      <c r="AC8" s="167"/>
      <c r="AD8" s="165" t="s">
        <v>3890</v>
      </c>
      <c r="AE8" s="165"/>
      <c r="AF8" s="167" t="s">
        <v>3891</v>
      </c>
      <c r="AG8" s="167"/>
      <c r="AH8" s="165" t="s">
        <v>3892</v>
      </c>
      <c r="AI8" s="165"/>
      <c r="AJ8" s="167" t="s">
        <v>3893</v>
      </c>
      <c r="AK8" s="167"/>
      <c r="AL8" s="166" t="s">
        <v>3909</v>
      </c>
      <c r="AM8" s="166" t="s">
        <v>3910</v>
      </c>
    </row>
    <row r="9" spans="1:39">
      <c r="A9" s="166"/>
      <c r="B9" s="138" t="s">
        <v>3911</v>
      </c>
      <c r="C9" s="138" t="s">
        <v>3912</v>
      </c>
      <c r="D9" s="139" t="s">
        <v>3911</v>
      </c>
      <c r="E9" s="139" t="s">
        <v>3912</v>
      </c>
      <c r="F9" s="138" t="s">
        <v>3911</v>
      </c>
      <c r="G9" s="138" t="s">
        <v>3912</v>
      </c>
      <c r="H9" s="139" t="s">
        <v>3911</v>
      </c>
      <c r="I9" s="139" t="s">
        <v>3912</v>
      </c>
      <c r="J9" s="138" t="s">
        <v>3911</v>
      </c>
      <c r="K9" s="138" t="s">
        <v>3912</v>
      </c>
      <c r="L9" s="139" t="s">
        <v>3911</v>
      </c>
      <c r="M9" s="139" t="s">
        <v>3912</v>
      </c>
      <c r="N9" s="138" t="s">
        <v>3911</v>
      </c>
      <c r="O9" s="138" t="s">
        <v>3912</v>
      </c>
      <c r="P9" s="139" t="s">
        <v>3911</v>
      </c>
      <c r="Q9" s="139" t="s">
        <v>3912</v>
      </c>
      <c r="R9" s="138" t="s">
        <v>3911</v>
      </c>
      <c r="S9" s="138" t="s">
        <v>3912</v>
      </c>
      <c r="T9" s="139" t="s">
        <v>3911</v>
      </c>
      <c r="U9" s="139" t="s">
        <v>3912</v>
      </c>
      <c r="V9" s="138" t="s">
        <v>3911</v>
      </c>
      <c r="W9" s="138" t="s">
        <v>3912</v>
      </c>
      <c r="X9" s="139" t="s">
        <v>3911</v>
      </c>
      <c r="Y9" s="139" t="s">
        <v>3912</v>
      </c>
      <c r="Z9" s="138" t="s">
        <v>3911</v>
      </c>
      <c r="AA9" s="138" t="s">
        <v>3912</v>
      </c>
      <c r="AB9" s="139" t="s">
        <v>3911</v>
      </c>
      <c r="AC9" s="139" t="s">
        <v>3912</v>
      </c>
      <c r="AD9" s="138" t="s">
        <v>3911</v>
      </c>
      <c r="AE9" s="138" t="s">
        <v>3912</v>
      </c>
      <c r="AF9" s="139" t="s">
        <v>3911</v>
      </c>
      <c r="AG9" s="139" t="s">
        <v>3912</v>
      </c>
      <c r="AH9" s="138" t="s">
        <v>3911</v>
      </c>
      <c r="AI9" s="138" t="s">
        <v>3912</v>
      </c>
      <c r="AJ9" s="139" t="s">
        <v>3911</v>
      </c>
      <c r="AK9" s="139" t="s">
        <v>3912</v>
      </c>
      <c r="AL9" s="166"/>
      <c r="AM9" s="166"/>
    </row>
    <row r="10" spans="1:39">
      <c r="A10" s="140" t="s">
        <v>436</v>
      </c>
      <c r="B10" s="145">
        <f>B3/B6</f>
        <v>0.18541393526782188</v>
      </c>
      <c r="C10" s="145">
        <f t="shared" ref="C10:AM10" si="0">C3/C6</f>
        <v>0.13810781361424182</v>
      </c>
      <c r="D10" s="146">
        <f t="shared" si="0"/>
        <v>4.2258120700165464E-2</v>
      </c>
      <c r="E10" s="146">
        <f t="shared" si="0"/>
        <v>5.3912448407861253E-2</v>
      </c>
      <c r="F10" s="145">
        <f t="shared" si="0"/>
        <v>9.721034576421235E-2</v>
      </c>
      <c r="G10" s="145">
        <f t="shared" si="0"/>
        <v>0.15570522397198208</v>
      </c>
      <c r="H10" s="146">
        <f t="shared" si="0"/>
        <v>0.50537233248768842</v>
      </c>
      <c r="I10" s="146">
        <f t="shared" si="0"/>
        <v>0.52251593629257298</v>
      </c>
      <c r="J10" s="145">
        <f t="shared" si="0"/>
        <v>0.51535581218031234</v>
      </c>
      <c r="K10" s="145">
        <f t="shared" si="0"/>
        <v>0.37454006959144553</v>
      </c>
      <c r="L10" s="146">
        <f t="shared" si="0"/>
        <v>0.18972415691089611</v>
      </c>
      <c r="M10" s="146">
        <f t="shared" si="0"/>
        <v>0.18410828263270776</v>
      </c>
      <c r="N10" s="145">
        <f t="shared" si="0"/>
        <v>0.11470238826758429</v>
      </c>
      <c r="O10" s="145">
        <f t="shared" si="0"/>
        <v>7.3384637057276048E-2</v>
      </c>
      <c r="P10" s="146">
        <f t="shared" si="0"/>
        <v>4.1912904983444403E-2</v>
      </c>
      <c r="Q10" s="146">
        <f t="shared" si="0"/>
        <v>2.3545235548007998E-2</v>
      </c>
      <c r="R10" s="145">
        <f t="shared" si="0"/>
        <v>0</v>
      </c>
      <c r="S10" s="145">
        <f t="shared" si="0"/>
        <v>0</v>
      </c>
      <c r="T10" s="146">
        <f t="shared" si="0"/>
        <v>7.3958738808875046E-2</v>
      </c>
      <c r="U10" s="146">
        <f t="shared" si="0"/>
        <v>0.11940268730860158</v>
      </c>
      <c r="V10" s="145">
        <f t="shared" si="0"/>
        <v>0</v>
      </c>
      <c r="W10" s="145">
        <f t="shared" si="0"/>
        <v>0</v>
      </c>
      <c r="X10" s="146">
        <f t="shared" si="0"/>
        <v>0</v>
      </c>
      <c r="Y10" s="146">
        <f t="shared" si="0"/>
        <v>0</v>
      </c>
      <c r="Z10" s="145">
        <f t="shared" si="0"/>
        <v>0</v>
      </c>
      <c r="AA10" s="145">
        <f t="shared" si="0"/>
        <v>0</v>
      </c>
      <c r="AB10" s="146">
        <f t="shared" si="0"/>
        <v>0</v>
      </c>
      <c r="AC10" s="146">
        <f t="shared" si="0"/>
        <v>0</v>
      </c>
      <c r="AD10" s="145">
        <f t="shared" si="0"/>
        <v>0</v>
      </c>
      <c r="AE10" s="145">
        <f t="shared" si="0"/>
        <v>0</v>
      </c>
      <c r="AF10" s="146">
        <f t="shared" si="0"/>
        <v>0</v>
      </c>
      <c r="AG10" s="146">
        <f t="shared" si="0"/>
        <v>0</v>
      </c>
      <c r="AH10" s="145">
        <f t="shared" si="0"/>
        <v>0</v>
      </c>
      <c r="AI10" s="145">
        <f t="shared" si="0"/>
        <v>0</v>
      </c>
      <c r="AJ10" s="146">
        <f t="shared" si="0"/>
        <v>0</v>
      </c>
      <c r="AK10" s="146">
        <f t="shared" si="0"/>
        <v>0</v>
      </c>
      <c r="AL10" s="146">
        <f t="shared" si="0"/>
        <v>0.15351906257481421</v>
      </c>
      <c r="AM10" s="146">
        <f t="shared" si="0"/>
        <v>0.15672660197816496</v>
      </c>
    </row>
    <row r="11" spans="1:39">
      <c r="A11" s="140" t="s">
        <v>383</v>
      </c>
      <c r="B11" s="145">
        <f>B4/B6</f>
        <v>0.39037547190674016</v>
      </c>
      <c r="C11" s="145">
        <f t="shared" ref="C11:AM11" si="1">C4/C6</f>
        <v>0.49457257166351526</v>
      </c>
      <c r="D11" s="146">
        <f t="shared" si="1"/>
        <v>0.25881193938866148</v>
      </c>
      <c r="E11" s="146">
        <f t="shared" si="1"/>
        <v>0.24605529536722198</v>
      </c>
      <c r="F11" s="145">
        <f t="shared" si="1"/>
        <v>0.23992736637727233</v>
      </c>
      <c r="G11" s="145">
        <f t="shared" si="1"/>
        <v>0.24004310450393085</v>
      </c>
      <c r="H11" s="146">
        <f t="shared" si="1"/>
        <v>6.0154268019698552E-2</v>
      </c>
      <c r="I11" s="146">
        <f t="shared" si="1"/>
        <v>8.6474848595989862E-2</v>
      </c>
      <c r="J11" s="145">
        <f t="shared" si="1"/>
        <v>0.20589660718199471</v>
      </c>
      <c r="K11" s="145">
        <f t="shared" si="1"/>
        <v>0.3120031615956973</v>
      </c>
      <c r="L11" s="146">
        <f t="shared" si="1"/>
        <v>0.50902893917903336</v>
      </c>
      <c r="M11" s="146">
        <f t="shared" si="1"/>
        <v>0.43352961319907002</v>
      </c>
      <c r="N11" s="145">
        <f t="shared" si="1"/>
        <v>0.44373438204088322</v>
      </c>
      <c r="O11" s="145">
        <f t="shared" si="1"/>
        <v>0.28851956323036554</v>
      </c>
      <c r="P11" s="146">
        <f t="shared" si="1"/>
        <v>0.33781801416656188</v>
      </c>
      <c r="Q11" s="146">
        <f t="shared" si="1"/>
        <v>0.19083413411660483</v>
      </c>
      <c r="R11" s="145">
        <f t="shared" si="1"/>
        <v>5.5902236089443579E-2</v>
      </c>
      <c r="S11" s="145">
        <f t="shared" si="1"/>
        <v>3.0180300798857501E-2</v>
      </c>
      <c r="T11" s="146">
        <f t="shared" si="1"/>
        <v>0</v>
      </c>
      <c r="U11" s="146">
        <f t="shared" si="1"/>
        <v>0</v>
      </c>
      <c r="V11" s="145">
        <f t="shared" si="1"/>
        <v>0</v>
      </c>
      <c r="W11" s="145">
        <f t="shared" si="1"/>
        <v>0</v>
      </c>
      <c r="X11" s="146">
        <f t="shared" si="1"/>
        <v>6.7870765088624635E-2</v>
      </c>
      <c r="Y11" s="146">
        <f t="shared" si="1"/>
        <v>0.10972639651777387</v>
      </c>
      <c r="Z11" s="145">
        <f t="shared" si="1"/>
        <v>5.7947019867549666E-2</v>
      </c>
      <c r="AA11" s="145">
        <f t="shared" si="1"/>
        <v>9.5293660054453513E-2</v>
      </c>
      <c r="AB11" s="146">
        <f t="shared" si="1"/>
        <v>7.378129117259552E-2</v>
      </c>
      <c r="AC11" s="146">
        <f t="shared" si="1"/>
        <v>0.12234706616729088</v>
      </c>
      <c r="AD11" s="145">
        <f t="shared" si="1"/>
        <v>0</v>
      </c>
      <c r="AE11" s="145">
        <f t="shared" si="1"/>
        <v>0</v>
      </c>
      <c r="AF11" s="146">
        <f t="shared" si="1"/>
        <v>0</v>
      </c>
      <c r="AG11" s="146">
        <f t="shared" si="1"/>
        <v>0</v>
      </c>
      <c r="AH11" s="145">
        <f t="shared" si="1"/>
        <v>0</v>
      </c>
      <c r="AI11" s="145">
        <f t="shared" si="1"/>
        <v>0</v>
      </c>
      <c r="AJ11" s="146">
        <f t="shared" si="1"/>
        <v>0</v>
      </c>
      <c r="AK11" s="146">
        <f t="shared" si="1"/>
        <v>0</v>
      </c>
      <c r="AL11" s="146">
        <f t="shared" si="1"/>
        <v>0.21003018094346276</v>
      </c>
      <c r="AM11" s="146">
        <f t="shared" si="1"/>
        <v>0.221905600675952</v>
      </c>
    </row>
    <row r="12" spans="1:39">
      <c r="A12" s="140" t="s">
        <v>3913</v>
      </c>
      <c r="B12" s="145">
        <f>B5/B6</f>
        <v>0.42421059282543794</v>
      </c>
      <c r="C12" s="145">
        <f t="shared" ref="C12:AM12" si="2">C5/C6</f>
        <v>0.36731961472224295</v>
      </c>
      <c r="D12" s="146">
        <f t="shared" si="2"/>
        <v>0.69892993991117303</v>
      </c>
      <c r="E12" s="146">
        <f t="shared" si="2"/>
        <v>0.70003225622491683</v>
      </c>
      <c r="F12" s="145">
        <f t="shared" si="2"/>
        <v>0.66286228785851531</v>
      </c>
      <c r="G12" s="145">
        <f t="shared" si="2"/>
        <v>0.6042516715240871</v>
      </c>
      <c r="H12" s="146">
        <f t="shared" si="2"/>
        <v>0.43447339949261304</v>
      </c>
      <c r="I12" s="146">
        <f t="shared" si="2"/>
        <v>0.3910092151114371</v>
      </c>
      <c r="J12" s="145">
        <f t="shared" si="2"/>
        <v>0.27874758063769295</v>
      </c>
      <c r="K12" s="145">
        <f t="shared" si="2"/>
        <v>0.31345676881285717</v>
      </c>
      <c r="L12" s="146">
        <f t="shared" si="2"/>
        <v>0.30124690391007047</v>
      </c>
      <c r="M12" s="146">
        <f t="shared" si="2"/>
        <v>0.38236210416822225</v>
      </c>
      <c r="N12" s="145">
        <f t="shared" si="2"/>
        <v>0.4415632296915325</v>
      </c>
      <c r="O12" s="145">
        <f t="shared" si="2"/>
        <v>0.63809579971235841</v>
      </c>
      <c r="P12" s="146">
        <f t="shared" si="2"/>
        <v>0.62026908084999366</v>
      </c>
      <c r="Q12" s="146">
        <f t="shared" si="2"/>
        <v>0.7856206303353872</v>
      </c>
      <c r="R12" s="145">
        <f t="shared" si="2"/>
        <v>0.94409776391055644</v>
      </c>
      <c r="S12" s="145">
        <f t="shared" si="2"/>
        <v>0.96981969920114253</v>
      </c>
      <c r="T12" s="146">
        <f t="shared" si="2"/>
        <v>0.92604126119112495</v>
      </c>
      <c r="U12" s="146">
        <f t="shared" si="2"/>
        <v>0.8805973126913984</v>
      </c>
      <c r="V12" s="145">
        <f t="shared" si="2"/>
        <v>1</v>
      </c>
      <c r="W12" s="145">
        <f t="shared" si="2"/>
        <v>1</v>
      </c>
      <c r="X12" s="146">
        <f t="shared" si="2"/>
        <v>0.93212923491137534</v>
      </c>
      <c r="Y12" s="146">
        <f t="shared" si="2"/>
        <v>0.89027360348222617</v>
      </c>
      <c r="Z12" s="145">
        <f t="shared" si="2"/>
        <v>0.94205298013245031</v>
      </c>
      <c r="AA12" s="145">
        <f t="shared" si="2"/>
        <v>0.9047063399455465</v>
      </c>
      <c r="AB12" s="146">
        <f t="shared" si="2"/>
        <v>0.92621870882740442</v>
      </c>
      <c r="AC12" s="146">
        <f t="shared" si="2"/>
        <v>0.87765293383270915</v>
      </c>
      <c r="AD12" s="145">
        <f t="shared" si="2"/>
        <v>1</v>
      </c>
      <c r="AE12" s="145">
        <f t="shared" si="2"/>
        <v>1</v>
      </c>
      <c r="AF12" s="146">
        <f t="shared" si="2"/>
        <v>1</v>
      </c>
      <c r="AG12" s="146">
        <f t="shared" si="2"/>
        <v>1</v>
      </c>
      <c r="AH12" s="145">
        <f t="shared" si="2"/>
        <v>1</v>
      </c>
      <c r="AI12" s="145">
        <f t="shared" si="2"/>
        <v>1</v>
      </c>
      <c r="AJ12" s="146">
        <f t="shared" si="2"/>
        <v>1</v>
      </c>
      <c r="AK12" s="146">
        <f t="shared" si="2"/>
        <v>1</v>
      </c>
      <c r="AL12" s="146">
        <f t="shared" si="2"/>
        <v>0.636450756481723</v>
      </c>
      <c r="AM12" s="146">
        <f t="shared" si="2"/>
        <v>0.6213677973458831</v>
      </c>
    </row>
    <row r="13" spans="1:39">
      <c r="A13" s="139" t="s">
        <v>3886</v>
      </c>
      <c r="B13" s="147">
        <f>SUM(B10:B12)</f>
        <v>1</v>
      </c>
      <c r="C13" s="147">
        <f t="shared" ref="C13:AM13" si="3">SUM(C10:C12)</f>
        <v>1</v>
      </c>
      <c r="D13" s="148">
        <f t="shared" si="3"/>
        <v>1</v>
      </c>
      <c r="E13" s="148">
        <f t="shared" si="3"/>
        <v>1</v>
      </c>
      <c r="F13" s="147">
        <f t="shared" si="3"/>
        <v>1</v>
      </c>
      <c r="G13" s="147">
        <f t="shared" si="3"/>
        <v>1</v>
      </c>
      <c r="H13" s="148">
        <f t="shared" si="3"/>
        <v>1</v>
      </c>
      <c r="I13" s="148">
        <f t="shared" si="3"/>
        <v>1</v>
      </c>
      <c r="J13" s="147">
        <f t="shared" si="3"/>
        <v>1</v>
      </c>
      <c r="K13" s="147">
        <f t="shared" si="3"/>
        <v>1</v>
      </c>
      <c r="L13" s="148">
        <f t="shared" si="3"/>
        <v>1</v>
      </c>
      <c r="M13" s="148">
        <f t="shared" si="3"/>
        <v>1</v>
      </c>
      <c r="N13" s="147">
        <f t="shared" si="3"/>
        <v>1</v>
      </c>
      <c r="O13" s="147">
        <f t="shared" si="3"/>
        <v>1</v>
      </c>
      <c r="P13" s="148">
        <f t="shared" si="3"/>
        <v>1</v>
      </c>
      <c r="Q13" s="148">
        <f t="shared" si="3"/>
        <v>1</v>
      </c>
      <c r="R13" s="147">
        <f t="shared" si="3"/>
        <v>1</v>
      </c>
      <c r="S13" s="147">
        <f t="shared" si="3"/>
        <v>1</v>
      </c>
      <c r="T13" s="148">
        <f t="shared" si="3"/>
        <v>1</v>
      </c>
      <c r="U13" s="148">
        <f t="shared" si="3"/>
        <v>1</v>
      </c>
      <c r="V13" s="147">
        <f t="shared" si="3"/>
        <v>1</v>
      </c>
      <c r="W13" s="147">
        <f t="shared" si="3"/>
        <v>1</v>
      </c>
      <c r="X13" s="148">
        <f t="shared" si="3"/>
        <v>1</v>
      </c>
      <c r="Y13" s="148">
        <f t="shared" si="3"/>
        <v>1</v>
      </c>
      <c r="Z13" s="147">
        <f t="shared" si="3"/>
        <v>1</v>
      </c>
      <c r="AA13" s="147">
        <f t="shared" si="3"/>
        <v>1</v>
      </c>
      <c r="AB13" s="148">
        <f t="shared" si="3"/>
        <v>1</v>
      </c>
      <c r="AC13" s="148">
        <f t="shared" si="3"/>
        <v>1</v>
      </c>
      <c r="AD13" s="147">
        <f t="shared" si="3"/>
        <v>1</v>
      </c>
      <c r="AE13" s="147">
        <f t="shared" si="3"/>
        <v>1</v>
      </c>
      <c r="AF13" s="148">
        <f t="shared" si="3"/>
        <v>1</v>
      </c>
      <c r="AG13" s="148">
        <f t="shared" si="3"/>
        <v>1</v>
      </c>
      <c r="AH13" s="147">
        <f t="shared" si="3"/>
        <v>1</v>
      </c>
      <c r="AI13" s="147">
        <f t="shared" si="3"/>
        <v>1</v>
      </c>
      <c r="AJ13" s="148">
        <f t="shared" si="3"/>
        <v>1</v>
      </c>
      <c r="AK13" s="148">
        <f t="shared" si="3"/>
        <v>1</v>
      </c>
      <c r="AL13" s="148">
        <f t="shared" si="3"/>
        <v>1</v>
      </c>
      <c r="AM13" s="148">
        <f t="shared" si="3"/>
        <v>1</v>
      </c>
    </row>
  </sheetData>
  <mergeCells count="42">
    <mergeCell ref="AL8:AL9"/>
    <mergeCell ref="AM8:AM9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AJ1:AK1"/>
    <mergeCell ref="AL1:AL2"/>
    <mergeCell ref="AM1:AM2"/>
    <mergeCell ref="A8:A9"/>
    <mergeCell ref="B8:C8"/>
    <mergeCell ref="D8:E8"/>
    <mergeCell ref="F8:G8"/>
    <mergeCell ref="H8:I8"/>
    <mergeCell ref="J8:K8"/>
    <mergeCell ref="L8:M8"/>
    <mergeCell ref="X1:Y1"/>
    <mergeCell ref="Z1:AA1"/>
    <mergeCell ref="AB1:AC1"/>
    <mergeCell ref="AD1:AE1"/>
    <mergeCell ref="AF1:AG1"/>
    <mergeCell ref="AH1:AI1"/>
    <mergeCell ref="L1:M1"/>
    <mergeCell ref="N1:O1"/>
    <mergeCell ref="P1:Q1"/>
    <mergeCell ref="R1:S1"/>
    <mergeCell ref="T1:U1"/>
    <mergeCell ref="V1:W1"/>
    <mergeCell ref="J1:K1"/>
    <mergeCell ref="A1:A2"/>
    <mergeCell ref="B1:C1"/>
    <mergeCell ref="D1:E1"/>
    <mergeCell ref="F1:G1"/>
    <mergeCell ref="H1:I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57DD3-AD27-414C-8985-EFBAED933A9D}">
  <dimension ref="A3:E295"/>
  <sheetViews>
    <sheetView topLeftCell="A286" workbookViewId="0">
      <selection activeCell="A4" sqref="A4:E300"/>
    </sheetView>
  </sheetViews>
  <sheetFormatPr defaultRowHeight="15.75"/>
  <cols>
    <col min="1" max="1" width="14.88671875" bestFit="1" customWidth="1"/>
    <col min="2" max="2" width="20.88671875" bestFit="1" customWidth="1"/>
    <col min="3" max="4" width="16.109375" bestFit="1" customWidth="1"/>
    <col min="5" max="5" width="20.88671875" bestFit="1" customWidth="1"/>
  </cols>
  <sheetData>
    <row r="3" spans="1:5">
      <c r="A3" s="120" t="s">
        <v>3915</v>
      </c>
      <c r="B3" s="120" t="s">
        <v>3859</v>
      </c>
      <c r="C3" s="120" t="s">
        <v>120</v>
      </c>
      <c r="D3" s="120" t="s">
        <v>96</v>
      </c>
      <c r="E3" t="s">
        <v>3887</v>
      </c>
    </row>
    <row r="4" spans="1:5">
      <c r="A4" s="23" t="s">
        <v>3920</v>
      </c>
      <c r="B4" s="32" t="s">
        <v>3935</v>
      </c>
      <c r="C4" s="152">
        <v>44992</v>
      </c>
      <c r="D4" s="23" t="s">
        <v>436</v>
      </c>
      <c r="E4" s="121">
        <v>8388</v>
      </c>
    </row>
    <row r="5" spans="1:5">
      <c r="B5" s="32" t="s">
        <v>3936</v>
      </c>
      <c r="C5" s="152">
        <v>45027</v>
      </c>
      <c r="D5" s="23" t="s">
        <v>436</v>
      </c>
      <c r="E5" s="121">
        <v>3996</v>
      </c>
    </row>
    <row r="6" spans="1:5">
      <c r="D6" s="23" t="s">
        <v>383</v>
      </c>
      <c r="E6" s="121">
        <v>1002</v>
      </c>
    </row>
    <row r="7" spans="1:5">
      <c r="B7" s="32" t="s">
        <v>3937</v>
      </c>
      <c r="C7" s="152">
        <v>45027</v>
      </c>
      <c r="D7" s="23" t="s">
        <v>436</v>
      </c>
      <c r="E7" s="121">
        <v>18774</v>
      </c>
    </row>
    <row r="8" spans="1:5">
      <c r="B8" s="32" t="s">
        <v>3938</v>
      </c>
      <c r="C8" s="152">
        <v>45013</v>
      </c>
      <c r="D8" s="23" t="s">
        <v>436</v>
      </c>
      <c r="E8" s="121">
        <v>1008</v>
      </c>
    </row>
    <row r="9" spans="1:5">
      <c r="B9" s="32" t="s">
        <v>3939</v>
      </c>
      <c r="C9" s="152">
        <v>45027</v>
      </c>
      <c r="D9" s="23" t="s">
        <v>436</v>
      </c>
      <c r="E9" s="121">
        <v>900</v>
      </c>
    </row>
    <row r="10" spans="1:5">
      <c r="B10" s="32" t="s">
        <v>3940</v>
      </c>
      <c r="C10" s="23" t="s">
        <v>156</v>
      </c>
      <c r="D10" s="23" t="s">
        <v>383</v>
      </c>
      <c r="E10" s="121">
        <v>1000</v>
      </c>
    </row>
    <row r="11" spans="1:5">
      <c r="B11" s="32" t="s">
        <v>3941</v>
      </c>
      <c r="C11" s="152">
        <v>45148</v>
      </c>
      <c r="D11" s="23" t="s">
        <v>470</v>
      </c>
      <c r="E11" s="121">
        <v>9000</v>
      </c>
    </row>
    <row r="12" spans="1:5">
      <c r="C12" s="152">
        <v>45152</v>
      </c>
      <c r="D12" s="23" t="s">
        <v>470</v>
      </c>
      <c r="E12" s="121">
        <v>8000</v>
      </c>
    </row>
    <row r="13" spans="1:5">
      <c r="B13" s="32" t="s">
        <v>3942</v>
      </c>
      <c r="C13" s="152">
        <v>45141</v>
      </c>
      <c r="D13" s="23" t="s">
        <v>383</v>
      </c>
      <c r="E13" s="121">
        <v>13662</v>
      </c>
    </row>
    <row r="14" spans="1:5">
      <c r="B14" s="32" t="s">
        <v>3943</v>
      </c>
      <c r="C14" s="152">
        <v>45169</v>
      </c>
      <c r="D14" s="23" t="s">
        <v>470</v>
      </c>
      <c r="E14" s="121">
        <v>18000</v>
      </c>
    </row>
    <row r="15" spans="1:5">
      <c r="B15" s="32" t="s">
        <v>3944</v>
      </c>
      <c r="C15" s="152">
        <v>45176</v>
      </c>
      <c r="D15" s="23" t="s">
        <v>470</v>
      </c>
      <c r="E15" s="121">
        <v>10000</v>
      </c>
    </row>
    <row r="16" spans="1:5">
      <c r="B16" s="32" t="s">
        <v>3945</v>
      </c>
      <c r="C16" s="152">
        <v>45183</v>
      </c>
      <c r="D16" s="23" t="s">
        <v>470</v>
      </c>
      <c r="E16" s="121">
        <v>20000</v>
      </c>
    </row>
    <row r="17" spans="1:5">
      <c r="B17" s="32" t="s">
        <v>3946</v>
      </c>
      <c r="C17" s="152">
        <v>45176</v>
      </c>
      <c r="D17" s="23" t="s">
        <v>383</v>
      </c>
      <c r="E17" s="121">
        <v>960</v>
      </c>
    </row>
    <row r="18" spans="1:5">
      <c r="B18" s="32" t="s">
        <v>3947</v>
      </c>
      <c r="C18" s="152">
        <v>45197</v>
      </c>
      <c r="D18" s="23" t="s">
        <v>470</v>
      </c>
      <c r="E18" s="121">
        <v>9800</v>
      </c>
    </row>
    <row r="19" spans="1:5">
      <c r="B19" s="32" t="s">
        <v>3948</v>
      </c>
      <c r="C19" s="152">
        <v>45197</v>
      </c>
      <c r="D19" s="23" t="s">
        <v>470</v>
      </c>
      <c r="E19" s="121">
        <v>18000</v>
      </c>
    </row>
    <row r="20" spans="1:5">
      <c r="B20" s="32" t="s">
        <v>3949</v>
      </c>
      <c r="C20" s="152">
        <v>45204</v>
      </c>
      <c r="D20" s="23" t="s">
        <v>470</v>
      </c>
      <c r="E20" s="121">
        <v>5200</v>
      </c>
    </row>
    <row r="21" spans="1:5">
      <c r="B21" s="32" t="s">
        <v>3950</v>
      </c>
      <c r="C21" s="152">
        <v>45211</v>
      </c>
      <c r="D21" s="23" t="s">
        <v>470</v>
      </c>
      <c r="E21" s="121">
        <v>9100</v>
      </c>
    </row>
    <row r="22" spans="1:5">
      <c r="C22" s="152">
        <v>45223</v>
      </c>
      <c r="D22" s="23" t="s">
        <v>470</v>
      </c>
      <c r="E22" s="121">
        <v>1800</v>
      </c>
    </row>
    <row r="23" spans="1:5">
      <c r="B23" s="32" t="s">
        <v>3951</v>
      </c>
      <c r="C23" s="152">
        <v>45244</v>
      </c>
      <c r="D23" s="23" t="s">
        <v>226</v>
      </c>
      <c r="E23" s="121">
        <v>17000</v>
      </c>
    </row>
    <row r="24" spans="1:5">
      <c r="A24" s="23" t="s">
        <v>3919</v>
      </c>
      <c r="B24" s="32" t="s">
        <v>3952</v>
      </c>
      <c r="C24" s="152">
        <v>45027</v>
      </c>
      <c r="D24" s="23" t="s">
        <v>436</v>
      </c>
      <c r="E24" s="121">
        <v>13842</v>
      </c>
    </row>
    <row r="25" spans="1:5">
      <c r="B25" s="32" t="s">
        <v>3953</v>
      </c>
      <c r="C25" s="152">
        <v>45027</v>
      </c>
      <c r="D25" s="23" t="s">
        <v>436</v>
      </c>
      <c r="E25" s="121">
        <v>19584</v>
      </c>
    </row>
    <row r="26" spans="1:5">
      <c r="B26" s="32" t="s">
        <v>3935</v>
      </c>
      <c r="C26" s="152">
        <v>44992</v>
      </c>
      <c r="D26" s="23" t="s">
        <v>436</v>
      </c>
      <c r="E26" s="121">
        <v>11016</v>
      </c>
    </row>
    <row r="27" spans="1:5">
      <c r="B27" s="32" t="s">
        <v>3936</v>
      </c>
      <c r="C27" s="152">
        <v>45027</v>
      </c>
      <c r="D27" s="23" t="s">
        <v>436</v>
      </c>
      <c r="E27" s="121">
        <v>7812</v>
      </c>
    </row>
    <row r="28" spans="1:5">
      <c r="B28" s="32" t="s">
        <v>3954</v>
      </c>
      <c r="C28" s="152">
        <v>45099</v>
      </c>
      <c r="D28" s="23" t="s">
        <v>436</v>
      </c>
      <c r="E28" s="121">
        <v>12204</v>
      </c>
    </row>
    <row r="29" spans="1:5">
      <c r="C29" s="152">
        <v>45128</v>
      </c>
      <c r="D29" s="23" t="s">
        <v>383</v>
      </c>
      <c r="E29" s="121">
        <v>4824</v>
      </c>
    </row>
    <row r="30" spans="1:5">
      <c r="B30" s="32" t="s">
        <v>3955</v>
      </c>
      <c r="C30" s="152">
        <v>45125</v>
      </c>
      <c r="D30" s="23" t="s">
        <v>383</v>
      </c>
      <c r="E30" s="121">
        <v>5796</v>
      </c>
    </row>
    <row r="31" spans="1:5">
      <c r="B31" s="32" t="s">
        <v>3956</v>
      </c>
      <c r="C31" s="152">
        <v>45152</v>
      </c>
      <c r="D31" s="23" t="s">
        <v>470</v>
      </c>
      <c r="E31" s="121">
        <v>1500</v>
      </c>
    </row>
    <row r="32" spans="1:5">
      <c r="B32" s="32" t="s">
        <v>3957</v>
      </c>
      <c r="C32" s="23" t="s">
        <v>156</v>
      </c>
      <c r="D32" s="23" t="s">
        <v>383</v>
      </c>
      <c r="E32" s="121">
        <v>16000</v>
      </c>
    </row>
    <row r="33" spans="2:5">
      <c r="C33" s="152">
        <v>45125</v>
      </c>
      <c r="D33" s="23" t="s">
        <v>383</v>
      </c>
      <c r="E33" s="121">
        <v>5508</v>
      </c>
    </row>
    <row r="34" spans="2:5">
      <c r="B34" s="32" t="s">
        <v>3958</v>
      </c>
      <c r="C34" s="152">
        <v>45132</v>
      </c>
      <c r="D34" s="23" t="s">
        <v>383</v>
      </c>
      <c r="E34" s="121">
        <v>4032</v>
      </c>
    </row>
    <row r="35" spans="2:5">
      <c r="B35" s="32" t="s">
        <v>3940</v>
      </c>
      <c r="C35" s="152">
        <v>45132</v>
      </c>
      <c r="D35" s="23" t="s">
        <v>383</v>
      </c>
      <c r="E35" s="121">
        <v>1512</v>
      </c>
    </row>
    <row r="36" spans="2:5">
      <c r="B36" s="32" t="s">
        <v>3941</v>
      </c>
      <c r="C36" s="23" t="s">
        <v>156</v>
      </c>
      <c r="D36" s="23" t="s">
        <v>383</v>
      </c>
      <c r="E36" s="121">
        <v>16000</v>
      </c>
    </row>
    <row r="37" spans="2:5">
      <c r="B37" s="32" t="s">
        <v>3959</v>
      </c>
      <c r="C37" s="152">
        <v>45155</v>
      </c>
      <c r="D37" s="23" t="s">
        <v>470</v>
      </c>
      <c r="E37" s="121">
        <v>6000</v>
      </c>
    </row>
    <row r="38" spans="2:5">
      <c r="B38" s="32" t="s">
        <v>3960</v>
      </c>
      <c r="C38" s="152">
        <v>45141</v>
      </c>
      <c r="D38" s="23" t="s">
        <v>383</v>
      </c>
      <c r="E38" s="121">
        <v>3000</v>
      </c>
    </row>
    <row r="39" spans="2:5">
      <c r="B39" s="32" t="s">
        <v>3961</v>
      </c>
      <c r="C39" s="23" t="s">
        <v>156</v>
      </c>
      <c r="D39" s="23" t="s">
        <v>383</v>
      </c>
      <c r="E39" s="121">
        <v>3000</v>
      </c>
    </row>
    <row r="40" spans="2:5">
      <c r="B40" s="32" t="s">
        <v>3942</v>
      </c>
      <c r="C40" s="23" t="s">
        <v>156</v>
      </c>
      <c r="D40" s="23" t="s">
        <v>383</v>
      </c>
      <c r="E40" s="121">
        <v>3000</v>
      </c>
    </row>
    <row r="41" spans="2:5">
      <c r="C41" s="152">
        <v>45141</v>
      </c>
      <c r="D41" s="23" t="s">
        <v>383</v>
      </c>
      <c r="E41" s="121">
        <v>15012</v>
      </c>
    </row>
    <row r="42" spans="2:5">
      <c r="B42" s="32" t="s">
        <v>3962</v>
      </c>
      <c r="C42" s="152">
        <v>45160</v>
      </c>
      <c r="D42" s="23" t="s">
        <v>470</v>
      </c>
      <c r="E42" s="121">
        <v>20000</v>
      </c>
    </row>
    <row r="43" spans="2:5">
      <c r="B43" s="32" t="s">
        <v>3963</v>
      </c>
      <c r="C43" s="152">
        <v>45176</v>
      </c>
      <c r="D43" s="23" t="s">
        <v>470</v>
      </c>
      <c r="E43" s="121">
        <v>4000</v>
      </c>
    </row>
    <row r="44" spans="2:5">
      <c r="B44" s="32" t="s">
        <v>3964</v>
      </c>
      <c r="C44" s="152">
        <v>45169</v>
      </c>
      <c r="D44" s="23" t="s">
        <v>470</v>
      </c>
      <c r="E44" s="121">
        <v>8000</v>
      </c>
    </row>
    <row r="45" spans="2:5">
      <c r="B45" s="32" t="s">
        <v>3943</v>
      </c>
      <c r="C45" s="152">
        <v>45169</v>
      </c>
      <c r="D45" s="23" t="s">
        <v>470</v>
      </c>
      <c r="E45" s="121">
        <v>33300</v>
      </c>
    </row>
    <row r="46" spans="2:5">
      <c r="B46" s="32" t="s">
        <v>3965</v>
      </c>
      <c r="C46" s="152">
        <v>45155</v>
      </c>
      <c r="D46" s="23" t="s">
        <v>383</v>
      </c>
      <c r="E46" s="121">
        <v>1600</v>
      </c>
    </row>
    <row r="47" spans="2:5">
      <c r="B47" s="32" t="s">
        <v>3966</v>
      </c>
      <c r="C47" s="152">
        <v>45188</v>
      </c>
      <c r="D47" s="23" t="s">
        <v>470</v>
      </c>
      <c r="E47" s="121">
        <v>2500</v>
      </c>
    </row>
    <row r="48" spans="2:5">
      <c r="B48" s="32" t="s">
        <v>3967</v>
      </c>
      <c r="C48" s="152">
        <v>45162</v>
      </c>
      <c r="D48" s="23" t="s">
        <v>436</v>
      </c>
      <c r="E48" s="121">
        <v>6000</v>
      </c>
    </row>
    <row r="49" spans="1:5">
      <c r="C49" s="152">
        <v>45176</v>
      </c>
      <c r="D49" s="23" t="s">
        <v>470</v>
      </c>
      <c r="E49" s="121">
        <v>11500</v>
      </c>
    </row>
    <row r="50" spans="1:5">
      <c r="B50" s="32" t="s">
        <v>3945</v>
      </c>
      <c r="C50" s="152">
        <v>45183</v>
      </c>
      <c r="D50" s="23" t="s">
        <v>470</v>
      </c>
      <c r="E50" s="121">
        <v>12900</v>
      </c>
    </row>
    <row r="51" spans="1:5">
      <c r="B51" s="32" t="s">
        <v>3968</v>
      </c>
      <c r="C51" s="152">
        <v>45195</v>
      </c>
      <c r="D51" s="23" t="s">
        <v>470</v>
      </c>
      <c r="E51" s="121">
        <v>810</v>
      </c>
    </row>
    <row r="52" spans="1:5">
      <c r="B52" s="32" t="s">
        <v>3969</v>
      </c>
      <c r="C52" s="152">
        <v>45197</v>
      </c>
      <c r="D52" s="23" t="s">
        <v>470</v>
      </c>
      <c r="E52" s="121">
        <v>3500</v>
      </c>
    </row>
    <row r="53" spans="1:5">
      <c r="B53" s="32" t="s">
        <v>3970</v>
      </c>
      <c r="C53" s="152">
        <v>45190</v>
      </c>
      <c r="D53" s="23" t="s">
        <v>226</v>
      </c>
      <c r="E53" s="121">
        <v>2000</v>
      </c>
    </row>
    <row r="54" spans="1:5">
      <c r="D54" s="23" t="s">
        <v>470</v>
      </c>
      <c r="E54" s="121">
        <v>6000</v>
      </c>
    </row>
    <row r="55" spans="1:5">
      <c r="C55" s="152">
        <v>45204</v>
      </c>
      <c r="D55" s="23" t="s">
        <v>470</v>
      </c>
      <c r="E55" s="121">
        <v>3000</v>
      </c>
    </row>
    <row r="56" spans="1:5">
      <c r="B56" s="32" t="s">
        <v>3971</v>
      </c>
      <c r="C56" s="152">
        <v>45209</v>
      </c>
      <c r="D56" s="23" t="s">
        <v>470</v>
      </c>
      <c r="E56" s="121">
        <v>2500</v>
      </c>
    </row>
    <row r="57" spans="1:5">
      <c r="B57" s="32" t="s">
        <v>3972</v>
      </c>
      <c r="C57" s="152">
        <v>45211</v>
      </c>
      <c r="D57" s="23" t="s">
        <v>470</v>
      </c>
      <c r="E57" s="121">
        <v>1000</v>
      </c>
    </row>
    <row r="58" spans="1:5">
      <c r="B58" s="32" t="s">
        <v>3973</v>
      </c>
      <c r="C58" s="152">
        <v>45180</v>
      </c>
      <c r="D58" s="23" t="s">
        <v>436</v>
      </c>
      <c r="E58" s="121">
        <v>5000</v>
      </c>
    </row>
    <row r="59" spans="1:5">
      <c r="C59" s="152">
        <v>45218</v>
      </c>
      <c r="D59" s="23" t="s">
        <v>470</v>
      </c>
      <c r="E59" s="121">
        <v>2400</v>
      </c>
    </row>
    <row r="60" spans="1:5">
      <c r="B60" s="32" t="s">
        <v>3974</v>
      </c>
      <c r="C60" s="23" t="s">
        <v>156</v>
      </c>
      <c r="D60" s="23" t="s">
        <v>470</v>
      </c>
      <c r="E60" s="121">
        <v>2500</v>
      </c>
    </row>
    <row r="61" spans="1:5">
      <c r="B61" s="32" t="s">
        <v>3975</v>
      </c>
      <c r="C61" s="152">
        <v>45251</v>
      </c>
      <c r="D61" s="23" t="s">
        <v>470</v>
      </c>
      <c r="E61" s="121">
        <v>1000</v>
      </c>
    </row>
    <row r="62" spans="1:5">
      <c r="B62" s="32" t="s">
        <v>3976</v>
      </c>
      <c r="C62" s="152">
        <v>45260</v>
      </c>
      <c r="D62" s="23" t="s">
        <v>470</v>
      </c>
      <c r="E62" s="121">
        <v>1800</v>
      </c>
    </row>
    <row r="63" spans="1:5">
      <c r="A63" s="23" t="s">
        <v>3923</v>
      </c>
      <c r="B63" s="32" t="s">
        <v>3977</v>
      </c>
      <c r="C63" s="152">
        <v>44957</v>
      </c>
      <c r="D63" s="23" t="s">
        <v>436</v>
      </c>
      <c r="E63" s="121">
        <v>6432</v>
      </c>
    </row>
    <row r="64" spans="1:5">
      <c r="B64" s="32" t="s">
        <v>3978</v>
      </c>
      <c r="C64" s="152">
        <v>44889</v>
      </c>
      <c r="D64" s="23" t="s">
        <v>436</v>
      </c>
      <c r="E64" s="121">
        <v>21984</v>
      </c>
    </row>
    <row r="65" spans="2:5">
      <c r="B65" s="32" t="s">
        <v>3979</v>
      </c>
      <c r="C65" s="152">
        <v>44950</v>
      </c>
      <c r="D65" s="23" t="s">
        <v>436</v>
      </c>
      <c r="E65" s="121">
        <v>2676</v>
      </c>
    </row>
    <row r="66" spans="2:5">
      <c r="C66" s="152">
        <v>44957</v>
      </c>
      <c r="D66" s="23" t="s">
        <v>436</v>
      </c>
      <c r="E66" s="121">
        <v>852</v>
      </c>
    </row>
    <row r="67" spans="2:5">
      <c r="D67" s="23" t="s">
        <v>383</v>
      </c>
      <c r="E67" s="121">
        <v>3000</v>
      </c>
    </row>
    <row r="68" spans="2:5">
      <c r="B68" s="32" t="s">
        <v>3980</v>
      </c>
      <c r="C68" s="152">
        <v>44957</v>
      </c>
      <c r="D68" s="23" t="s">
        <v>436</v>
      </c>
      <c r="E68" s="121">
        <v>16968</v>
      </c>
    </row>
    <row r="69" spans="2:5">
      <c r="B69" s="32" t="s">
        <v>3981</v>
      </c>
      <c r="C69" s="152">
        <v>44971</v>
      </c>
      <c r="D69" s="23" t="s">
        <v>383</v>
      </c>
      <c r="E69" s="121">
        <v>3132</v>
      </c>
    </row>
    <row r="70" spans="2:5">
      <c r="B70" s="32" t="s">
        <v>3982</v>
      </c>
      <c r="C70" s="152">
        <v>44978</v>
      </c>
      <c r="D70" s="23" t="s">
        <v>383</v>
      </c>
      <c r="E70" s="121">
        <v>15900</v>
      </c>
    </row>
    <row r="71" spans="2:5">
      <c r="C71" s="152">
        <v>45006</v>
      </c>
      <c r="D71" s="23" t="s">
        <v>383</v>
      </c>
      <c r="E71" s="121">
        <v>10008</v>
      </c>
    </row>
    <row r="72" spans="2:5">
      <c r="C72" s="152">
        <v>45077</v>
      </c>
      <c r="D72" s="23" t="s">
        <v>383</v>
      </c>
      <c r="E72" s="121">
        <v>1296</v>
      </c>
    </row>
    <row r="73" spans="2:5">
      <c r="B73" s="32" t="s">
        <v>3983</v>
      </c>
      <c r="C73" s="152">
        <v>45069</v>
      </c>
      <c r="D73" s="23" t="s">
        <v>436</v>
      </c>
      <c r="E73" s="121">
        <v>2016</v>
      </c>
    </row>
    <row r="74" spans="2:5">
      <c r="B74" s="32" t="s">
        <v>3984</v>
      </c>
      <c r="C74" s="152">
        <v>45113</v>
      </c>
      <c r="D74" s="23" t="s">
        <v>470</v>
      </c>
      <c r="E74" s="121">
        <v>5016</v>
      </c>
    </row>
    <row r="75" spans="2:5">
      <c r="B75" s="32" t="s">
        <v>3937</v>
      </c>
      <c r="C75" s="152">
        <v>44978</v>
      </c>
      <c r="D75" s="23" t="s">
        <v>436</v>
      </c>
      <c r="E75" s="121">
        <v>1188</v>
      </c>
    </row>
    <row r="76" spans="2:5">
      <c r="B76" s="32" t="s">
        <v>3985</v>
      </c>
      <c r="C76" s="152">
        <v>45127</v>
      </c>
      <c r="D76" s="23" t="s">
        <v>470</v>
      </c>
      <c r="E76" s="121">
        <v>8700</v>
      </c>
    </row>
    <row r="77" spans="2:5">
      <c r="B77" s="32" t="s">
        <v>3986</v>
      </c>
      <c r="C77" s="152">
        <v>45133</v>
      </c>
      <c r="D77" s="23" t="s">
        <v>470</v>
      </c>
      <c r="E77" s="121">
        <v>10000</v>
      </c>
    </row>
    <row r="78" spans="2:5">
      <c r="B78" s="32" t="s">
        <v>3939</v>
      </c>
      <c r="C78" s="152">
        <v>44999</v>
      </c>
      <c r="D78" s="23" t="s">
        <v>383</v>
      </c>
      <c r="E78" s="121">
        <v>1068</v>
      </c>
    </row>
    <row r="79" spans="2:5">
      <c r="B79" s="32" t="s">
        <v>3987</v>
      </c>
      <c r="C79" s="152">
        <v>45125</v>
      </c>
      <c r="D79" s="23" t="s">
        <v>383</v>
      </c>
      <c r="E79" s="121">
        <v>10000</v>
      </c>
    </row>
    <row r="80" spans="2:5">
      <c r="B80" s="32" t="s">
        <v>3988</v>
      </c>
      <c r="C80" s="152">
        <v>45127</v>
      </c>
      <c r="D80" s="23" t="s">
        <v>383</v>
      </c>
      <c r="E80" s="121">
        <v>7900</v>
      </c>
    </row>
    <row r="81" spans="2:5">
      <c r="B81" s="32" t="s">
        <v>3989</v>
      </c>
      <c r="C81" s="152">
        <v>45146</v>
      </c>
      <c r="D81" s="23" t="s">
        <v>470</v>
      </c>
      <c r="E81" s="121">
        <v>4700</v>
      </c>
    </row>
    <row r="82" spans="2:5">
      <c r="B82" s="32" t="s">
        <v>3990</v>
      </c>
      <c r="C82" s="152">
        <v>45086</v>
      </c>
      <c r="D82" s="23" t="s">
        <v>436</v>
      </c>
      <c r="E82" s="121">
        <v>540</v>
      </c>
    </row>
    <row r="83" spans="2:5">
      <c r="C83" s="152">
        <v>45148</v>
      </c>
      <c r="D83" s="23" t="s">
        <v>470</v>
      </c>
      <c r="E83" s="121">
        <v>2928</v>
      </c>
    </row>
    <row r="84" spans="2:5">
      <c r="B84" s="32" t="s">
        <v>3955</v>
      </c>
      <c r="C84" s="152">
        <v>45148</v>
      </c>
      <c r="D84" s="23" t="s">
        <v>470</v>
      </c>
      <c r="E84" s="121">
        <v>5550</v>
      </c>
    </row>
    <row r="85" spans="2:5">
      <c r="B85" s="32" t="s">
        <v>3956</v>
      </c>
      <c r="C85" s="152">
        <v>45152</v>
      </c>
      <c r="D85" s="23" t="s">
        <v>470</v>
      </c>
      <c r="E85" s="121">
        <v>7300</v>
      </c>
    </row>
    <row r="86" spans="2:5">
      <c r="B86" s="32" t="s">
        <v>3991</v>
      </c>
      <c r="C86" s="152">
        <v>45125</v>
      </c>
      <c r="D86" s="23" t="s">
        <v>383</v>
      </c>
      <c r="E86" s="121">
        <v>4000</v>
      </c>
    </row>
    <row r="87" spans="2:5">
      <c r="B87" s="32" t="s">
        <v>3992</v>
      </c>
      <c r="C87" s="152">
        <v>45097</v>
      </c>
      <c r="D87" s="23" t="s">
        <v>383</v>
      </c>
      <c r="E87" s="121">
        <v>6888</v>
      </c>
    </row>
    <row r="88" spans="2:5">
      <c r="B88" s="32" t="s">
        <v>3993</v>
      </c>
      <c r="C88" s="152">
        <v>45162</v>
      </c>
      <c r="D88" s="23" t="s">
        <v>521</v>
      </c>
      <c r="E88" s="121">
        <v>10000</v>
      </c>
    </row>
    <row r="89" spans="2:5">
      <c r="B89" s="32" t="s">
        <v>3960</v>
      </c>
      <c r="C89" s="152">
        <v>45167</v>
      </c>
      <c r="D89" s="23" t="s">
        <v>470</v>
      </c>
      <c r="E89" s="121">
        <v>500</v>
      </c>
    </row>
    <row r="90" spans="2:5">
      <c r="B90" s="32" t="s">
        <v>3962</v>
      </c>
      <c r="C90" s="152">
        <v>45146</v>
      </c>
      <c r="D90" s="23" t="s">
        <v>383</v>
      </c>
      <c r="E90" s="121">
        <v>20868</v>
      </c>
    </row>
    <row r="91" spans="2:5">
      <c r="B91" s="32" t="s">
        <v>3994</v>
      </c>
      <c r="C91" s="152">
        <v>45191</v>
      </c>
      <c r="D91" s="23" t="s">
        <v>470</v>
      </c>
      <c r="E91" s="121">
        <v>17500</v>
      </c>
    </row>
    <row r="92" spans="2:5">
      <c r="B92" s="32" t="s">
        <v>3968</v>
      </c>
      <c r="C92" s="152">
        <v>45191</v>
      </c>
      <c r="D92" s="23" t="s">
        <v>470</v>
      </c>
      <c r="E92" s="121">
        <v>500</v>
      </c>
    </row>
    <row r="93" spans="2:5">
      <c r="C93" s="152">
        <v>45197</v>
      </c>
      <c r="D93" s="23" t="s">
        <v>470</v>
      </c>
      <c r="E93" s="121">
        <v>800</v>
      </c>
    </row>
    <row r="94" spans="2:5">
      <c r="B94" s="32" t="s">
        <v>3969</v>
      </c>
      <c r="C94" s="152">
        <v>45197</v>
      </c>
      <c r="D94" s="23" t="s">
        <v>470</v>
      </c>
      <c r="E94" s="121">
        <v>5000</v>
      </c>
    </row>
    <row r="95" spans="2:5">
      <c r="B95" s="32" t="s">
        <v>3995</v>
      </c>
      <c r="C95" s="152">
        <v>45204</v>
      </c>
      <c r="D95" s="23" t="s">
        <v>470</v>
      </c>
      <c r="E95" s="121">
        <v>6500</v>
      </c>
    </row>
    <row r="96" spans="2:5">
      <c r="B96" s="32" t="s">
        <v>3971</v>
      </c>
      <c r="C96" s="23" t="s">
        <v>156</v>
      </c>
      <c r="D96" s="23" t="s">
        <v>226</v>
      </c>
      <c r="E96" s="121">
        <v>3000</v>
      </c>
    </row>
    <row r="97" spans="1:5">
      <c r="B97" s="32" t="s">
        <v>3996</v>
      </c>
      <c r="C97" s="152">
        <v>45226</v>
      </c>
      <c r="D97" s="23" t="s">
        <v>470</v>
      </c>
      <c r="E97" s="121">
        <v>500</v>
      </c>
    </row>
    <row r="98" spans="1:5">
      <c r="A98" s="23" t="s">
        <v>3926</v>
      </c>
      <c r="B98" s="32" t="s">
        <v>3978</v>
      </c>
      <c r="C98" s="152">
        <v>44889</v>
      </c>
      <c r="D98" s="23" t="s">
        <v>436</v>
      </c>
      <c r="E98" s="121">
        <v>10032</v>
      </c>
    </row>
    <row r="99" spans="1:5">
      <c r="B99" s="32" t="s">
        <v>3997</v>
      </c>
      <c r="C99" s="152">
        <v>44950</v>
      </c>
      <c r="D99" s="23" t="s">
        <v>436</v>
      </c>
      <c r="E99" s="121">
        <v>4232</v>
      </c>
    </row>
    <row r="100" spans="1:5">
      <c r="B100" s="32" t="s">
        <v>3980</v>
      </c>
      <c r="C100" s="152">
        <v>45055</v>
      </c>
      <c r="D100" s="23" t="s">
        <v>226</v>
      </c>
      <c r="E100" s="121">
        <v>3304</v>
      </c>
    </row>
    <row r="101" spans="1:5">
      <c r="B101" s="32" t="s">
        <v>3998</v>
      </c>
      <c r="C101" s="152">
        <v>44978</v>
      </c>
      <c r="D101" s="23" t="s">
        <v>436</v>
      </c>
      <c r="E101" s="121">
        <v>2516</v>
      </c>
    </row>
    <row r="102" spans="1:5">
      <c r="B102" s="32" t="s">
        <v>3999</v>
      </c>
      <c r="C102" s="152">
        <v>44950</v>
      </c>
      <c r="D102" s="23" t="s">
        <v>383</v>
      </c>
      <c r="E102" s="121">
        <v>5100</v>
      </c>
    </row>
    <row r="103" spans="1:5">
      <c r="B103" s="32" t="s">
        <v>4000</v>
      </c>
      <c r="C103" s="152">
        <v>44992</v>
      </c>
      <c r="D103" s="23" t="s">
        <v>383</v>
      </c>
      <c r="E103" s="121">
        <v>6396</v>
      </c>
    </row>
    <row r="104" spans="1:5">
      <c r="B104" s="32" t="s">
        <v>4001</v>
      </c>
      <c r="C104" s="152">
        <v>44992</v>
      </c>
      <c r="D104" s="23" t="s">
        <v>436</v>
      </c>
      <c r="E104" s="121">
        <v>5040</v>
      </c>
    </row>
    <row r="105" spans="1:5">
      <c r="B105" s="32" t="s">
        <v>4002</v>
      </c>
      <c r="C105" s="152">
        <v>44936</v>
      </c>
      <c r="D105" s="23" t="s">
        <v>436</v>
      </c>
      <c r="E105" s="121">
        <v>1816</v>
      </c>
    </row>
    <row r="106" spans="1:5">
      <c r="B106" s="32" t="s">
        <v>4003</v>
      </c>
      <c r="C106" s="152">
        <v>44964</v>
      </c>
      <c r="D106" s="23" t="s">
        <v>383</v>
      </c>
      <c r="E106" s="121">
        <v>5004</v>
      </c>
    </row>
    <row r="107" spans="1:5">
      <c r="B107" s="32" t="s">
        <v>4004</v>
      </c>
      <c r="C107" s="152">
        <v>45071</v>
      </c>
      <c r="D107" s="23" t="s">
        <v>383</v>
      </c>
      <c r="E107" s="121">
        <v>3984</v>
      </c>
    </row>
    <row r="108" spans="1:5">
      <c r="B108" s="32" t="s">
        <v>4005</v>
      </c>
      <c r="C108" s="152">
        <v>45055</v>
      </c>
      <c r="D108" s="23" t="s">
        <v>226</v>
      </c>
      <c r="E108" s="121">
        <v>6028</v>
      </c>
    </row>
    <row r="109" spans="1:5">
      <c r="B109" s="32" t="s">
        <v>3936</v>
      </c>
      <c r="C109" s="152">
        <v>44964</v>
      </c>
      <c r="D109" s="23" t="s">
        <v>436</v>
      </c>
      <c r="E109" s="121">
        <v>492</v>
      </c>
    </row>
    <row r="110" spans="1:5">
      <c r="B110" s="32" t="s">
        <v>4006</v>
      </c>
      <c r="C110" s="152">
        <v>45092</v>
      </c>
      <c r="D110" s="23" t="s">
        <v>383</v>
      </c>
      <c r="E110" s="121">
        <v>248</v>
      </c>
    </row>
    <row r="111" spans="1:5">
      <c r="B111" s="32" t="s">
        <v>4007</v>
      </c>
      <c r="C111" s="152">
        <v>45113</v>
      </c>
      <c r="D111" s="23" t="s">
        <v>383</v>
      </c>
      <c r="E111" s="121">
        <v>3000</v>
      </c>
    </row>
    <row r="112" spans="1:5">
      <c r="C112" s="152">
        <v>45127</v>
      </c>
      <c r="D112" s="23" t="s">
        <v>226</v>
      </c>
      <c r="E112" s="121">
        <v>1748</v>
      </c>
    </row>
    <row r="113" spans="2:5">
      <c r="B113" s="32" t="s">
        <v>3986</v>
      </c>
      <c r="C113" s="152">
        <v>45106</v>
      </c>
      <c r="D113" s="23" t="s">
        <v>383</v>
      </c>
      <c r="E113" s="121">
        <v>1052</v>
      </c>
    </row>
    <row r="114" spans="2:5">
      <c r="B114" s="32" t="s">
        <v>3939</v>
      </c>
      <c r="C114" s="152">
        <v>45135</v>
      </c>
      <c r="D114" s="23" t="s">
        <v>470</v>
      </c>
      <c r="E114" s="121">
        <v>252</v>
      </c>
    </row>
    <row r="115" spans="2:5">
      <c r="B115" s="32" t="s">
        <v>4008</v>
      </c>
      <c r="C115" s="152">
        <v>45106</v>
      </c>
      <c r="D115" s="23" t="s">
        <v>383</v>
      </c>
      <c r="E115" s="121">
        <v>1556</v>
      </c>
    </row>
    <row r="116" spans="2:5">
      <c r="C116" s="152">
        <v>45134</v>
      </c>
      <c r="D116" s="23" t="s">
        <v>226</v>
      </c>
      <c r="E116" s="121">
        <v>1000</v>
      </c>
    </row>
    <row r="117" spans="2:5">
      <c r="B117" s="32" t="s">
        <v>3990</v>
      </c>
      <c r="C117" s="152">
        <v>45148</v>
      </c>
      <c r="D117" s="23" t="s">
        <v>470</v>
      </c>
      <c r="E117" s="121">
        <v>4000</v>
      </c>
    </row>
    <row r="118" spans="2:5">
      <c r="B118" s="32" t="s">
        <v>3955</v>
      </c>
      <c r="C118" s="152">
        <v>45148</v>
      </c>
      <c r="D118" s="23" t="s">
        <v>470</v>
      </c>
      <c r="E118" s="121">
        <v>200</v>
      </c>
    </row>
    <row r="119" spans="2:5">
      <c r="B119" s="32" t="s">
        <v>4009</v>
      </c>
      <c r="C119" s="152">
        <v>45148</v>
      </c>
      <c r="D119" s="23" t="s">
        <v>521</v>
      </c>
      <c r="E119" s="121">
        <v>400</v>
      </c>
    </row>
    <row r="120" spans="2:5">
      <c r="B120" s="32" t="s">
        <v>3957</v>
      </c>
      <c r="C120" s="152">
        <v>45155</v>
      </c>
      <c r="D120" s="23" t="s">
        <v>470</v>
      </c>
      <c r="E120" s="121">
        <v>4000</v>
      </c>
    </row>
    <row r="121" spans="2:5">
      <c r="D121" s="23" t="s">
        <v>521</v>
      </c>
      <c r="E121" s="121">
        <v>2200</v>
      </c>
    </row>
    <row r="122" spans="2:5">
      <c r="B122" s="32" t="s">
        <v>3958</v>
      </c>
      <c r="C122" s="23" t="s">
        <v>156</v>
      </c>
      <c r="D122" s="23" t="s">
        <v>470</v>
      </c>
      <c r="E122" s="121">
        <v>2000</v>
      </c>
    </row>
    <row r="123" spans="2:5">
      <c r="C123" s="152">
        <v>45155</v>
      </c>
      <c r="D123" s="23" t="s">
        <v>470</v>
      </c>
      <c r="E123" s="121">
        <v>1500</v>
      </c>
    </row>
    <row r="124" spans="2:5">
      <c r="B124" s="32" t="s">
        <v>3960</v>
      </c>
      <c r="C124" s="152">
        <v>45167</v>
      </c>
      <c r="D124" s="23" t="s">
        <v>470</v>
      </c>
      <c r="E124" s="121">
        <v>1900</v>
      </c>
    </row>
    <row r="125" spans="2:5">
      <c r="B125" s="32" t="s">
        <v>4010</v>
      </c>
      <c r="C125" s="152">
        <v>45170</v>
      </c>
      <c r="D125" s="23" t="s">
        <v>470</v>
      </c>
      <c r="E125" s="121">
        <v>2000</v>
      </c>
    </row>
    <row r="126" spans="2:5">
      <c r="B126" s="32" t="s">
        <v>4011</v>
      </c>
      <c r="C126" s="152">
        <v>45153</v>
      </c>
      <c r="D126" s="23" t="s">
        <v>383</v>
      </c>
      <c r="E126" s="121">
        <v>800</v>
      </c>
    </row>
    <row r="127" spans="2:5">
      <c r="B127" s="32" t="s">
        <v>3966</v>
      </c>
      <c r="C127" s="152">
        <v>45188</v>
      </c>
      <c r="D127" s="23" t="s">
        <v>470</v>
      </c>
      <c r="E127" s="121">
        <v>350</v>
      </c>
    </row>
    <row r="128" spans="2:5">
      <c r="B128" s="32" t="s">
        <v>4012</v>
      </c>
      <c r="C128" s="152">
        <v>45144</v>
      </c>
      <c r="D128" s="23" t="s">
        <v>383</v>
      </c>
      <c r="E128" s="121">
        <v>1300</v>
      </c>
    </row>
    <row r="129" spans="1:5">
      <c r="B129" s="32" t="s">
        <v>4013</v>
      </c>
      <c r="C129" s="152">
        <v>45205</v>
      </c>
      <c r="D129" s="23" t="s">
        <v>470</v>
      </c>
      <c r="E129" s="121">
        <v>2000</v>
      </c>
    </row>
    <row r="130" spans="1:5">
      <c r="A130" s="23" t="s">
        <v>3921</v>
      </c>
      <c r="B130" s="32" t="s">
        <v>3977</v>
      </c>
      <c r="C130" s="152">
        <v>44936</v>
      </c>
      <c r="D130" s="23" t="s">
        <v>436</v>
      </c>
      <c r="E130" s="121">
        <v>7028</v>
      </c>
    </row>
    <row r="131" spans="1:5">
      <c r="B131" s="32" t="s">
        <v>4014</v>
      </c>
      <c r="C131" s="152">
        <v>44978</v>
      </c>
      <c r="D131" s="23" t="s">
        <v>383</v>
      </c>
      <c r="E131" s="121">
        <v>1496</v>
      </c>
    </row>
    <row r="132" spans="1:5">
      <c r="B132" s="32" t="s">
        <v>3978</v>
      </c>
      <c r="C132" s="152">
        <v>44889</v>
      </c>
      <c r="D132" s="23" t="s">
        <v>436</v>
      </c>
      <c r="E132" s="121">
        <v>2004</v>
      </c>
    </row>
    <row r="133" spans="1:5">
      <c r="C133" s="152">
        <v>44922</v>
      </c>
      <c r="D133" s="23" t="s">
        <v>436</v>
      </c>
      <c r="E133" s="121">
        <v>3636</v>
      </c>
    </row>
    <row r="134" spans="1:5">
      <c r="B134" s="32" t="s">
        <v>4000</v>
      </c>
      <c r="C134" s="23" t="s">
        <v>156</v>
      </c>
      <c r="D134" s="23" t="s">
        <v>383</v>
      </c>
      <c r="E134" s="121">
        <v>2000</v>
      </c>
    </row>
    <row r="135" spans="1:5">
      <c r="B135" s="32" t="s">
        <v>4002</v>
      </c>
      <c r="C135" s="152">
        <v>44957</v>
      </c>
      <c r="D135" s="23" t="s">
        <v>436</v>
      </c>
      <c r="E135" s="121">
        <v>1460</v>
      </c>
    </row>
    <row r="136" spans="1:5">
      <c r="C136" s="152">
        <v>44981</v>
      </c>
      <c r="D136" s="23" t="s">
        <v>383</v>
      </c>
      <c r="E136" s="121">
        <v>228</v>
      </c>
    </row>
    <row r="137" spans="1:5">
      <c r="C137" s="152">
        <v>44992</v>
      </c>
      <c r="D137" s="23" t="s">
        <v>436</v>
      </c>
      <c r="E137" s="121">
        <v>380</v>
      </c>
    </row>
    <row r="138" spans="1:5">
      <c r="B138" s="32" t="s">
        <v>4015</v>
      </c>
      <c r="C138" s="152">
        <v>44978</v>
      </c>
      <c r="D138" s="23" t="s">
        <v>436</v>
      </c>
      <c r="E138" s="121">
        <v>1936</v>
      </c>
    </row>
    <row r="139" spans="1:5">
      <c r="B139" s="32" t="s">
        <v>4016</v>
      </c>
      <c r="C139" s="152">
        <v>44978</v>
      </c>
      <c r="D139" s="23" t="s">
        <v>383</v>
      </c>
      <c r="E139" s="121">
        <v>984</v>
      </c>
    </row>
    <row r="140" spans="1:5">
      <c r="B140" s="32" t="s">
        <v>3935</v>
      </c>
      <c r="C140" s="152">
        <v>44999</v>
      </c>
      <c r="D140" s="23" t="s">
        <v>383</v>
      </c>
      <c r="E140" s="121">
        <v>792</v>
      </c>
    </row>
    <row r="141" spans="1:5">
      <c r="B141" s="32" t="s">
        <v>4005</v>
      </c>
      <c r="C141" s="152">
        <v>45099</v>
      </c>
      <c r="D141" s="23" t="s">
        <v>470</v>
      </c>
      <c r="E141" s="121">
        <v>972</v>
      </c>
    </row>
    <row r="142" spans="1:5">
      <c r="B142" s="32" t="s">
        <v>3982</v>
      </c>
      <c r="C142" s="152">
        <v>45013</v>
      </c>
      <c r="D142" s="23" t="s">
        <v>383</v>
      </c>
      <c r="E142" s="121">
        <v>1524</v>
      </c>
    </row>
    <row r="143" spans="1:5">
      <c r="B143" s="32" t="s">
        <v>4017</v>
      </c>
      <c r="C143" s="152">
        <v>45013</v>
      </c>
      <c r="D143" s="23" t="s">
        <v>383</v>
      </c>
      <c r="E143" s="121">
        <v>2988</v>
      </c>
    </row>
    <row r="144" spans="1:5">
      <c r="B144" s="32" t="s">
        <v>4018</v>
      </c>
      <c r="C144" s="152">
        <v>45099</v>
      </c>
      <c r="D144" s="23" t="s">
        <v>470</v>
      </c>
      <c r="E144" s="121">
        <v>8312</v>
      </c>
    </row>
    <row r="145" spans="1:5">
      <c r="B145" s="32" t="s">
        <v>4019</v>
      </c>
      <c r="C145" s="152">
        <v>45057</v>
      </c>
      <c r="D145" s="23" t="s">
        <v>383</v>
      </c>
      <c r="E145" s="121">
        <v>1012</v>
      </c>
    </row>
    <row r="146" spans="1:5">
      <c r="B146" s="32" t="s">
        <v>3938</v>
      </c>
      <c r="C146" s="152">
        <v>45090</v>
      </c>
      <c r="D146" s="23" t="s">
        <v>383</v>
      </c>
      <c r="E146" s="121">
        <v>996</v>
      </c>
    </row>
    <row r="147" spans="1:5">
      <c r="B147" s="32" t="s">
        <v>3986</v>
      </c>
      <c r="C147" s="152">
        <v>45134</v>
      </c>
      <c r="D147" s="23" t="s">
        <v>470</v>
      </c>
      <c r="E147" s="121">
        <v>2500</v>
      </c>
    </row>
    <row r="148" spans="1:5">
      <c r="B148" s="32" t="s">
        <v>3987</v>
      </c>
      <c r="C148" s="152">
        <v>45125</v>
      </c>
      <c r="D148" s="23" t="s">
        <v>383</v>
      </c>
      <c r="E148" s="121">
        <v>2790</v>
      </c>
    </row>
    <row r="149" spans="1:5">
      <c r="B149" s="32" t="s">
        <v>3988</v>
      </c>
      <c r="C149" s="152">
        <v>45127</v>
      </c>
      <c r="D149" s="23" t="s">
        <v>383</v>
      </c>
      <c r="E149" s="121">
        <v>1200</v>
      </c>
    </row>
    <row r="150" spans="1:5">
      <c r="B150" s="32" t="s">
        <v>3990</v>
      </c>
      <c r="C150" s="152">
        <v>45148</v>
      </c>
      <c r="D150" s="23" t="s">
        <v>470</v>
      </c>
      <c r="E150" s="121">
        <v>4000</v>
      </c>
    </row>
    <row r="151" spans="1:5">
      <c r="D151" s="23" t="s">
        <v>521</v>
      </c>
      <c r="E151" s="121">
        <v>2000</v>
      </c>
    </row>
    <row r="152" spans="1:5">
      <c r="B152" s="32" t="s">
        <v>3991</v>
      </c>
      <c r="C152" s="152">
        <v>45127</v>
      </c>
      <c r="D152" s="23" t="s">
        <v>383</v>
      </c>
      <c r="E152" s="121">
        <v>2300</v>
      </c>
    </row>
    <row r="153" spans="1:5">
      <c r="C153" s="152">
        <v>45155</v>
      </c>
      <c r="D153" s="23" t="s">
        <v>470</v>
      </c>
      <c r="E153" s="121">
        <v>1500</v>
      </c>
    </row>
    <row r="154" spans="1:5">
      <c r="B154" s="32" t="s">
        <v>4020</v>
      </c>
      <c r="C154" s="152">
        <v>45158</v>
      </c>
      <c r="D154" s="23" t="s">
        <v>470</v>
      </c>
      <c r="E154" s="121">
        <v>1200</v>
      </c>
    </row>
    <row r="155" spans="1:5">
      <c r="B155" s="32" t="s">
        <v>3959</v>
      </c>
      <c r="C155" s="152">
        <v>45162</v>
      </c>
      <c r="D155" s="23" t="s">
        <v>470</v>
      </c>
      <c r="E155" s="121">
        <v>4800</v>
      </c>
    </row>
    <row r="156" spans="1:5">
      <c r="B156" s="32" t="s">
        <v>3960</v>
      </c>
      <c r="C156" s="152">
        <v>45167</v>
      </c>
      <c r="D156" s="23" t="s">
        <v>470</v>
      </c>
      <c r="E156" s="121">
        <v>500</v>
      </c>
    </row>
    <row r="157" spans="1:5">
      <c r="A157" s="23" t="s">
        <v>3917</v>
      </c>
      <c r="B157" s="32" t="s">
        <v>4021</v>
      </c>
      <c r="C157" s="152">
        <v>44946</v>
      </c>
      <c r="D157" s="23" t="s">
        <v>436</v>
      </c>
      <c r="E157" s="121">
        <v>8520</v>
      </c>
    </row>
    <row r="158" spans="1:5">
      <c r="B158" s="32" t="s">
        <v>4022</v>
      </c>
      <c r="C158" s="152">
        <v>44946</v>
      </c>
      <c r="D158" s="23" t="s">
        <v>436</v>
      </c>
      <c r="E158" s="121">
        <v>11160</v>
      </c>
    </row>
    <row r="159" spans="1:5">
      <c r="B159" s="32" t="s">
        <v>4023</v>
      </c>
      <c r="C159" s="152">
        <v>44946</v>
      </c>
      <c r="D159" s="23" t="s">
        <v>436</v>
      </c>
      <c r="E159" s="121">
        <v>3904</v>
      </c>
    </row>
    <row r="160" spans="1:5">
      <c r="B160" s="32" t="s">
        <v>4000</v>
      </c>
      <c r="C160" s="152">
        <v>44967</v>
      </c>
      <c r="D160" s="23" t="s">
        <v>436</v>
      </c>
      <c r="E160" s="121">
        <v>4040</v>
      </c>
    </row>
    <row r="161" spans="1:5">
      <c r="B161" s="32" t="s">
        <v>4002</v>
      </c>
      <c r="C161" s="152">
        <v>44967</v>
      </c>
      <c r="D161" s="23" t="s">
        <v>436</v>
      </c>
      <c r="E161" s="121">
        <v>2048</v>
      </c>
    </row>
    <row r="162" spans="1:5">
      <c r="B162" s="32" t="s">
        <v>3953</v>
      </c>
      <c r="C162" s="152">
        <v>44967</v>
      </c>
      <c r="D162" s="23" t="s">
        <v>383</v>
      </c>
      <c r="E162" s="121">
        <v>1808</v>
      </c>
    </row>
    <row r="163" spans="1:5">
      <c r="B163" s="32" t="s">
        <v>4024</v>
      </c>
      <c r="C163" s="152">
        <v>44985</v>
      </c>
      <c r="D163" s="23" t="s">
        <v>383</v>
      </c>
      <c r="E163" s="121">
        <v>1512</v>
      </c>
    </row>
    <row r="164" spans="1:5">
      <c r="B164" s="32" t="s">
        <v>4025</v>
      </c>
      <c r="C164" s="152">
        <v>45097</v>
      </c>
      <c r="D164" s="23" t="s">
        <v>383</v>
      </c>
      <c r="E164" s="121">
        <v>2496</v>
      </c>
    </row>
    <row r="165" spans="1:5">
      <c r="B165" s="32" t="s">
        <v>3961</v>
      </c>
      <c r="C165" s="152">
        <v>45167</v>
      </c>
      <c r="D165" s="23" t="s">
        <v>470</v>
      </c>
      <c r="E165" s="121">
        <v>2150</v>
      </c>
    </row>
    <row r="166" spans="1:5">
      <c r="B166" s="32" t="s">
        <v>4026</v>
      </c>
      <c r="C166" s="152">
        <v>45188</v>
      </c>
      <c r="D166" s="23" t="s">
        <v>383</v>
      </c>
      <c r="E166" s="121">
        <v>1020</v>
      </c>
    </row>
    <row r="167" spans="1:5">
      <c r="A167" s="23" t="s">
        <v>3918</v>
      </c>
      <c r="B167" s="32" t="s">
        <v>4021</v>
      </c>
      <c r="C167" s="152">
        <v>44946</v>
      </c>
      <c r="D167" s="23" t="s">
        <v>436</v>
      </c>
      <c r="E167" s="121">
        <v>6720</v>
      </c>
    </row>
    <row r="168" spans="1:5">
      <c r="B168" s="32" t="s">
        <v>4022</v>
      </c>
      <c r="C168" s="152">
        <v>44946</v>
      </c>
      <c r="D168" s="23" t="s">
        <v>436</v>
      </c>
      <c r="E168" s="121">
        <v>11352</v>
      </c>
    </row>
    <row r="169" spans="1:5">
      <c r="B169" s="32" t="s">
        <v>4023</v>
      </c>
      <c r="C169" s="152">
        <v>44946</v>
      </c>
      <c r="D169" s="23" t="s">
        <v>436</v>
      </c>
      <c r="E169" s="121">
        <v>3536</v>
      </c>
    </row>
    <row r="170" spans="1:5">
      <c r="B170" s="32" t="s">
        <v>4000</v>
      </c>
      <c r="C170" s="152">
        <v>44967</v>
      </c>
      <c r="D170" s="23" t="s">
        <v>436</v>
      </c>
      <c r="E170" s="121">
        <v>3408</v>
      </c>
    </row>
    <row r="171" spans="1:5">
      <c r="B171" s="32" t="s">
        <v>4002</v>
      </c>
      <c r="C171" s="152">
        <v>44967</v>
      </c>
      <c r="D171" s="23" t="s">
        <v>436</v>
      </c>
      <c r="E171" s="121">
        <v>2936</v>
      </c>
    </row>
    <row r="172" spans="1:5">
      <c r="B172" s="32" t="s">
        <v>4024</v>
      </c>
      <c r="C172" s="152">
        <v>44985</v>
      </c>
      <c r="D172" s="23" t="s">
        <v>383</v>
      </c>
      <c r="E172" s="121">
        <v>2016</v>
      </c>
    </row>
    <row r="173" spans="1:5">
      <c r="B173" s="32" t="s">
        <v>4019</v>
      </c>
      <c r="C173" s="152">
        <v>44985</v>
      </c>
      <c r="D173" s="23" t="s">
        <v>383</v>
      </c>
      <c r="E173" s="121">
        <v>1520</v>
      </c>
    </row>
    <row r="174" spans="1:5">
      <c r="B174" s="32" t="s">
        <v>4025</v>
      </c>
      <c r="C174" s="152">
        <v>45097</v>
      </c>
      <c r="D174" s="23" t="s">
        <v>383</v>
      </c>
      <c r="E174" s="121">
        <v>2496</v>
      </c>
    </row>
    <row r="175" spans="1:5">
      <c r="B175" s="32" t="s">
        <v>3961</v>
      </c>
      <c r="C175" s="152">
        <v>45166</v>
      </c>
      <c r="D175" s="23" t="s">
        <v>470</v>
      </c>
      <c r="E175" s="121">
        <v>2000</v>
      </c>
    </row>
    <row r="176" spans="1:5">
      <c r="B176" s="32" t="s">
        <v>4027</v>
      </c>
      <c r="C176" s="152">
        <v>45174</v>
      </c>
      <c r="D176" s="23" t="s">
        <v>470</v>
      </c>
      <c r="E176" s="121">
        <v>1000</v>
      </c>
    </row>
    <row r="177" spans="1:5">
      <c r="B177" s="32" t="s">
        <v>4026</v>
      </c>
      <c r="C177" s="152">
        <v>45188</v>
      </c>
      <c r="D177" s="23" t="s">
        <v>383</v>
      </c>
      <c r="E177" s="121">
        <v>1000</v>
      </c>
    </row>
    <row r="178" spans="1:5">
      <c r="A178" s="23" t="s">
        <v>3933</v>
      </c>
      <c r="B178" s="32" t="s">
        <v>4028</v>
      </c>
      <c r="C178" s="152">
        <v>44973</v>
      </c>
      <c r="D178" s="23" t="s">
        <v>470</v>
      </c>
      <c r="E178" s="121">
        <v>7308</v>
      </c>
    </row>
    <row r="179" spans="1:5">
      <c r="B179" s="32" t="s">
        <v>4029</v>
      </c>
      <c r="C179" s="152">
        <v>45001</v>
      </c>
      <c r="D179" s="23" t="s">
        <v>470</v>
      </c>
      <c r="E179" s="121">
        <v>25056</v>
      </c>
    </row>
    <row r="180" spans="1:5">
      <c r="B180" s="32" t="s">
        <v>4030</v>
      </c>
      <c r="C180" s="152">
        <v>45008</v>
      </c>
      <c r="D180" s="23" t="s">
        <v>470</v>
      </c>
      <c r="E180" s="121">
        <v>30396</v>
      </c>
    </row>
    <row r="181" spans="1:5">
      <c r="B181" s="32" t="s">
        <v>4021</v>
      </c>
      <c r="C181" s="152">
        <v>44978</v>
      </c>
      <c r="D181" s="23" t="s">
        <v>383</v>
      </c>
      <c r="E181" s="121">
        <v>50064</v>
      </c>
    </row>
    <row r="182" spans="1:5">
      <c r="B182" s="32" t="s">
        <v>3980</v>
      </c>
      <c r="C182" s="152">
        <v>45036</v>
      </c>
      <c r="D182" s="23" t="s">
        <v>470</v>
      </c>
      <c r="E182" s="121">
        <v>81744</v>
      </c>
    </row>
    <row r="183" spans="1:5">
      <c r="B183" s="32" t="s">
        <v>4031</v>
      </c>
      <c r="C183" s="152">
        <v>45043</v>
      </c>
      <c r="D183" s="23" t="s">
        <v>470</v>
      </c>
      <c r="E183" s="121">
        <v>80832</v>
      </c>
    </row>
    <row r="184" spans="1:5">
      <c r="C184" s="152">
        <v>45050</v>
      </c>
      <c r="D184" s="23" t="s">
        <v>470</v>
      </c>
      <c r="E184" s="121">
        <v>49920</v>
      </c>
    </row>
    <row r="185" spans="1:5">
      <c r="B185" s="32" t="s">
        <v>4032</v>
      </c>
      <c r="C185" s="152">
        <v>45064</v>
      </c>
      <c r="D185" s="23" t="s">
        <v>470</v>
      </c>
      <c r="E185" s="121">
        <v>49680</v>
      </c>
    </row>
    <row r="186" spans="1:5">
      <c r="B186" s="32" t="s">
        <v>4033</v>
      </c>
      <c r="C186" s="152">
        <v>45071</v>
      </c>
      <c r="D186" s="23" t="s">
        <v>470</v>
      </c>
      <c r="E186" s="121">
        <v>2808</v>
      </c>
    </row>
    <row r="187" spans="1:5">
      <c r="B187" s="32" t="s">
        <v>4034</v>
      </c>
      <c r="C187" s="152">
        <v>45085</v>
      </c>
      <c r="D187" s="23" t="s">
        <v>226</v>
      </c>
      <c r="E187" s="121">
        <v>19248</v>
      </c>
    </row>
    <row r="188" spans="1:5">
      <c r="B188" s="32" t="s">
        <v>4035</v>
      </c>
      <c r="C188" s="152">
        <v>45092</v>
      </c>
      <c r="D188" s="23" t="s">
        <v>226</v>
      </c>
      <c r="E188" s="121">
        <v>32928</v>
      </c>
    </row>
    <row r="189" spans="1:5">
      <c r="C189" s="152">
        <v>45097</v>
      </c>
      <c r="D189" s="23" t="s">
        <v>226</v>
      </c>
      <c r="E189" s="121">
        <v>6000</v>
      </c>
    </row>
    <row r="190" spans="1:5">
      <c r="C190" s="152">
        <v>45099</v>
      </c>
      <c r="D190" s="23" t="s">
        <v>226</v>
      </c>
      <c r="E190" s="121">
        <v>10464</v>
      </c>
    </row>
    <row r="191" spans="1:5">
      <c r="B191" s="32" t="s">
        <v>3982</v>
      </c>
      <c r="C191" s="152">
        <v>44939</v>
      </c>
      <c r="D191" s="23" t="s">
        <v>436</v>
      </c>
      <c r="E191" s="121">
        <v>30720</v>
      </c>
    </row>
    <row r="192" spans="1:5">
      <c r="B192" s="32" t="s">
        <v>4036</v>
      </c>
      <c r="C192" s="152">
        <v>45148</v>
      </c>
      <c r="D192" s="23" t="s">
        <v>226</v>
      </c>
      <c r="E192" s="121">
        <v>39481</v>
      </c>
    </row>
    <row r="193" spans="1:5">
      <c r="D193" s="23" t="s">
        <v>470</v>
      </c>
      <c r="E193" s="121">
        <v>20519</v>
      </c>
    </row>
    <row r="194" spans="1:5">
      <c r="B194" s="32" t="s">
        <v>3989</v>
      </c>
      <c r="C194" s="152">
        <v>45146</v>
      </c>
      <c r="D194" s="23" t="s">
        <v>226</v>
      </c>
      <c r="E194" s="121">
        <v>2980</v>
      </c>
    </row>
    <row r="195" spans="1:5">
      <c r="B195" s="32" t="s">
        <v>3990</v>
      </c>
      <c r="C195" s="152">
        <v>45118</v>
      </c>
      <c r="D195" s="23" t="s">
        <v>226</v>
      </c>
      <c r="E195" s="121">
        <v>33888</v>
      </c>
    </row>
    <row r="196" spans="1:5">
      <c r="B196" s="32" t="s">
        <v>4037</v>
      </c>
      <c r="C196" s="152">
        <v>45169</v>
      </c>
      <c r="D196" s="23" t="s">
        <v>226</v>
      </c>
      <c r="E196" s="121">
        <v>2750</v>
      </c>
    </row>
    <row r="197" spans="1:5">
      <c r="B197" s="32" t="s">
        <v>3943</v>
      </c>
      <c r="C197" s="152">
        <v>45181</v>
      </c>
      <c r="D197" s="23" t="s">
        <v>226</v>
      </c>
      <c r="E197" s="121">
        <v>23704</v>
      </c>
    </row>
    <row r="198" spans="1:5">
      <c r="D198" s="23" t="s">
        <v>470</v>
      </c>
      <c r="E198" s="121">
        <v>16296</v>
      </c>
    </row>
    <row r="199" spans="1:5">
      <c r="A199" s="23" t="s">
        <v>3928</v>
      </c>
      <c r="B199" s="32" t="s">
        <v>4038</v>
      </c>
      <c r="C199" s="152">
        <v>44897</v>
      </c>
      <c r="D199" s="23" t="s">
        <v>436</v>
      </c>
      <c r="E199" s="121">
        <v>169992</v>
      </c>
    </row>
    <row r="200" spans="1:5">
      <c r="B200" s="32" t="s">
        <v>4039</v>
      </c>
      <c r="C200" s="152">
        <v>44971</v>
      </c>
      <c r="D200" s="23" t="s">
        <v>383</v>
      </c>
      <c r="E200" s="121">
        <v>21996</v>
      </c>
    </row>
    <row r="201" spans="1:5">
      <c r="B201" s="32" t="s">
        <v>4040</v>
      </c>
      <c r="C201" s="152">
        <v>44985</v>
      </c>
      <c r="D201" s="23" t="s">
        <v>383</v>
      </c>
      <c r="E201" s="121">
        <v>50076</v>
      </c>
    </row>
    <row r="202" spans="1:5">
      <c r="B202" s="32" t="s">
        <v>4041</v>
      </c>
      <c r="C202" s="23" t="s">
        <v>156</v>
      </c>
      <c r="D202" s="23" t="s">
        <v>470</v>
      </c>
      <c r="E202" s="121">
        <v>25000</v>
      </c>
    </row>
    <row r="203" spans="1:5">
      <c r="B203" s="32" t="s">
        <v>4018</v>
      </c>
      <c r="C203" s="152">
        <v>44985</v>
      </c>
      <c r="D203" s="23" t="s">
        <v>383</v>
      </c>
      <c r="E203" s="121">
        <v>100008</v>
      </c>
    </row>
    <row r="204" spans="1:5">
      <c r="B204" s="32" t="s">
        <v>4042</v>
      </c>
      <c r="C204" s="152">
        <v>45125</v>
      </c>
      <c r="D204" s="23" t="s">
        <v>470</v>
      </c>
      <c r="E204" s="121">
        <v>25000</v>
      </c>
    </row>
    <row r="205" spans="1:5">
      <c r="B205" s="32" t="s">
        <v>4043</v>
      </c>
      <c r="C205" s="152">
        <v>45146</v>
      </c>
      <c r="D205" s="23" t="s">
        <v>470</v>
      </c>
      <c r="E205" s="121">
        <v>25000</v>
      </c>
    </row>
    <row r="206" spans="1:5">
      <c r="B206" s="32" t="s">
        <v>4044</v>
      </c>
      <c r="C206" s="152">
        <v>45153</v>
      </c>
      <c r="D206" s="23" t="s">
        <v>470</v>
      </c>
      <c r="E206" s="121">
        <v>50000</v>
      </c>
    </row>
    <row r="207" spans="1:5">
      <c r="B207" s="32" t="s">
        <v>4045</v>
      </c>
      <c r="C207" s="152">
        <v>45155</v>
      </c>
      <c r="D207" s="23" t="s">
        <v>470</v>
      </c>
      <c r="E207" s="121">
        <v>25000</v>
      </c>
    </row>
    <row r="208" spans="1:5">
      <c r="A208" s="23" t="s">
        <v>3930</v>
      </c>
      <c r="B208" s="32" t="s">
        <v>3977</v>
      </c>
      <c r="C208" s="152">
        <v>44901</v>
      </c>
      <c r="D208" s="23" t="s">
        <v>436</v>
      </c>
      <c r="E208" s="121">
        <v>7686</v>
      </c>
    </row>
    <row r="209" spans="1:5">
      <c r="B209" s="32" t="s">
        <v>3978</v>
      </c>
      <c r="C209" s="152">
        <v>44889</v>
      </c>
      <c r="D209" s="23" t="s">
        <v>436</v>
      </c>
      <c r="E209" s="121">
        <v>14208</v>
      </c>
    </row>
    <row r="210" spans="1:5">
      <c r="C210" s="152">
        <v>44936</v>
      </c>
      <c r="D210" s="23" t="s">
        <v>383</v>
      </c>
      <c r="E210" s="121">
        <v>2274</v>
      </c>
    </row>
    <row r="211" spans="1:5">
      <c r="B211" s="32" t="s">
        <v>4000</v>
      </c>
      <c r="C211" s="152">
        <v>44936</v>
      </c>
      <c r="D211" s="23" t="s">
        <v>383</v>
      </c>
      <c r="E211" s="121">
        <v>3108</v>
      </c>
    </row>
    <row r="212" spans="1:5">
      <c r="B212" s="32" t="s">
        <v>3982</v>
      </c>
      <c r="C212" s="152">
        <v>44957</v>
      </c>
      <c r="D212" s="23" t="s">
        <v>383</v>
      </c>
      <c r="E212" s="121">
        <v>2994</v>
      </c>
    </row>
    <row r="213" spans="1:5">
      <c r="B213" s="32" t="s">
        <v>3938</v>
      </c>
      <c r="C213" s="152">
        <v>45118</v>
      </c>
      <c r="D213" s="23" t="s">
        <v>470</v>
      </c>
      <c r="E213" s="121">
        <v>1908</v>
      </c>
    </row>
    <row r="214" spans="1:5">
      <c r="B214" s="32" t="s">
        <v>4044</v>
      </c>
      <c r="C214" s="152">
        <v>45141</v>
      </c>
      <c r="D214" s="23" t="s">
        <v>470</v>
      </c>
      <c r="E214" s="121">
        <v>1000</v>
      </c>
    </row>
    <row r="215" spans="1:5">
      <c r="B215" s="32" t="s">
        <v>4045</v>
      </c>
      <c r="C215" s="152">
        <v>45148</v>
      </c>
      <c r="D215" s="23" t="s">
        <v>226</v>
      </c>
      <c r="E215" s="121">
        <v>1000</v>
      </c>
    </row>
    <row r="216" spans="1:5">
      <c r="B216" s="32" t="s">
        <v>3990</v>
      </c>
      <c r="C216" s="152">
        <v>45148</v>
      </c>
      <c r="D216" s="23" t="s">
        <v>470</v>
      </c>
      <c r="E216" s="121">
        <v>1200</v>
      </c>
    </row>
    <row r="217" spans="1:5">
      <c r="B217" s="32" t="s">
        <v>3958</v>
      </c>
      <c r="C217" s="152">
        <v>45155</v>
      </c>
      <c r="D217" s="23" t="s">
        <v>470</v>
      </c>
      <c r="E217" s="121">
        <v>1500</v>
      </c>
    </row>
    <row r="218" spans="1:5">
      <c r="B218" s="32" t="s">
        <v>4020</v>
      </c>
      <c r="C218" s="152">
        <v>45160</v>
      </c>
      <c r="D218" s="23" t="s">
        <v>470</v>
      </c>
      <c r="E218" s="121">
        <v>1350</v>
      </c>
    </row>
    <row r="219" spans="1:5">
      <c r="B219" s="32" t="s">
        <v>3993</v>
      </c>
      <c r="C219" s="152">
        <v>45162</v>
      </c>
      <c r="D219" s="23" t="s">
        <v>470</v>
      </c>
      <c r="E219" s="121">
        <v>1500</v>
      </c>
    </row>
    <row r="220" spans="1:5">
      <c r="B220" s="32" t="s">
        <v>4011</v>
      </c>
      <c r="C220" s="152">
        <v>45135</v>
      </c>
      <c r="D220" s="23" t="s">
        <v>383</v>
      </c>
      <c r="E220" s="121">
        <v>3000</v>
      </c>
    </row>
    <row r="221" spans="1:5">
      <c r="A221" s="23" t="s">
        <v>3932</v>
      </c>
      <c r="B221" s="32" t="s">
        <v>4046</v>
      </c>
      <c r="C221" s="152">
        <v>44915</v>
      </c>
      <c r="D221" s="23" t="s">
        <v>436</v>
      </c>
      <c r="E221" s="121">
        <v>4620</v>
      </c>
    </row>
    <row r="222" spans="1:5">
      <c r="B222" s="32" t="s">
        <v>3978</v>
      </c>
      <c r="C222" s="152">
        <v>44897</v>
      </c>
      <c r="D222" s="23" t="s">
        <v>436</v>
      </c>
      <c r="E222" s="121">
        <v>23406</v>
      </c>
    </row>
    <row r="223" spans="1:5">
      <c r="B223" s="32" t="s">
        <v>4047</v>
      </c>
      <c r="C223" s="152">
        <v>44915</v>
      </c>
      <c r="D223" s="23" t="s">
        <v>436</v>
      </c>
      <c r="E223" s="121">
        <v>2190</v>
      </c>
    </row>
    <row r="224" spans="1:5">
      <c r="B224" s="32" t="s">
        <v>3979</v>
      </c>
      <c r="C224" s="152">
        <v>44936</v>
      </c>
      <c r="D224" s="23" t="s">
        <v>383</v>
      </c>
      <c r="E224" s="121">
        <v>1980</v>
      </c>
    </row>
    <row r="225" spans="1:5">
      <c r="B225" s="32" t="s">
        <v>4048</v>
      </c>
      <c r="C225" s="152">
        <v>44936</v>
      </c>
      <c r="D225" s="23" t="s">
        <v>436</v>
      </c>
      <c r="E225" s="121">
        <v>5796</v>
      </c>
    </row>
    <row r="226" spans="1:5">
      <c r="B226" s="32" t="s">
        <v>4000</v>
      </c>
      <c r="C226" s="152">
        <v>44936</v>
      </c>
      <c r="D226" s="23" t="s">
        <v>436</v>
      </c>
      <c r="E226" s="121">
        <v>2796</v>
      </c>
    </row>
    <row r="227" spans="1:5">
      <c r="D227" s="23" t="s">
        <v>383</v>
      </c>
      <c r="E227" s="121">
        <v>6600</v>
      </c>
    </row>
    <row r="228" spans="1:5">
      <c r="B228" s="32" t="s">
        <v>4049</v>
      </c>
      <c r="C228" s="152">
        <v>44936</v>
      </c>
      <c r="D228" s="23" t="s">
        <v>383</v>
      </c>
      <c r="E228" s="121">
        <v>2976</v>
      </c>
    </row>
    <row r="229" spans="1:5">
      <c r="B229" s="32" t="s">
        <v>4019</v>
      </c>
      <c r="C229" s="152">
        <v>45120</v>
      </c>
      <c r="D229" s="23" t="s">
        <v>226</v>
      </c>
      <c r="E229" s="121">
        <v>1080</v>
      </c>
    </row>
    <row r="230" spans="1:5">
      <c r="B230" s="32" t="s">
        <v>4050</v>
      </c>
      <c r="C230" s="152">
        <v>45127</v>
      </c>
      <c r="D230" s="23" t="s">
        <v>226</v>
      </c>
      <c r="E230" s="121">
        <v>4740</v>
      </c>
    </row>
    <row r="231" spans="1:5">
      <c r="D231" s="23" t="s">
        <v>470</v>
      </c>
      <c r="E231" s="121">
        <v>2280</v>
      </c>
    </row>
    <row r="232" spans="1:5">
      <c r="B232" s="32" t="s">
        <v>3986</v>
      </c>
      <c r="C232" s="152">
        <v>45134</v>
      </c>
      <c r="D232" s="23" t="s">
        <v>470</v>
      </c>
      <c r="E232" s="121">
        <v>3000</v>
      </c>
    </row>
    <row r="233" spans="1:5">
      <c r="B233" s="32" t="s">
        <v>3990</v>
      </c>
      <c r="C233" s="152">
        <v>45148</v>
      </c>
      <c r="D233" s="23" t="s">
        <v>470</v>
      </c>
      <c r="E233" s="121">
        <v>1300</v>
      </c>
    </row>
    <row r="234" spans="1:5">
      <c r="B234" s="32" t="s">
        <v>4051</v>
      </c>
      <c r="C234" s="152">
        <v>45152</v>
      </c>
      <c r="D234" s="23" t="s">
        <v>470</v>
      </c>
      <c r="E234" s="121">
        <v>1800</v>
      </c>
    </row>
    <row r="235" spans="1:5">
      <c r="B235" s="32" t="s">
        <v>3957</v>
      </c>
      <c r="C235" s="152">
        <v>45155</v>
      </c>
      <c r="D235" s="23" t="s">
        <v>470</v>
      </c>
      <c r="E235" s="121">
        <v>1200</v>
      </c>
    </row>
    <row r="236" spans="1:5">
      <c r="B236" s="32" t="s">
        <v>3993</v>
      </c>
      <c r="C236" s="152">
        <v>45162</v>
      </c>
      <c r="D236" s="23" t="s">
        <v>470</v>
      </c>
      <c r="E236" s="121">
        <v>3000</v>
      </c>
    </row>
    <row r="237" spans="1:5">
      <c r="B237" s="32" t="s">
        <v>4010</v>
      </c>
      <c r="C237" s="152">
        <v>45169</v>
      </c>
      <c r="D237" s="23" t="s">
        <v>470</v>
      </c>
      <c r="E237" s="121">
        <v>2000</v>
      </c>
    </row>
    <row r="238" spans="1:5">
      <c r="B238" s="32" t="s">
        <v>4052</v>
      </c>
      <c r="C238" s="152">
        <v>45190</v>
      </c>
      <c r="D238" s="23" t="s">
        <v>470</v>
      </c>
      <c r="E238" s="121">
        <v>1600</v>
      </c>
    </row>
    <row r="239" spans="1:5">
      <c r="A239" s="23" t="s">
        <v>3929</v>
      </c>
      <c r="B239" s="32" t="s">
        <v>4002</v>
      </c>
      <c r="C239" s="152">
        <v>44936</v>
      </c>
      <c r="D239" s="23" t="s">
        <v>436</v>
      </c>
      <c r="E239" s="121">
        <v>4050</v>
      </c>
    </row>
    <row r="240" spans="1:5">
      <c r="B240" s="32" t="s">
        <v>4053</v>
      </c>
      <c r="C240" s="152">
        <v>44992</v>
      </c>
      <c r="D240" s="23" t="s">
        <v>436</v>
      </c>
      <c r="E240" s="121">
        <v>990</v>
      </c>
    </row>
    <row r="241" spans="1:5">
      <c r="D241" s="23" t="s">
        <v>383</v>
      </c>
      <c r="E241" s="121">
        <v>1026</v>
      </c>
    </row>
    <row r="242" spans="1:5">
      <c r="B242" s="32" t="s">
        <v>4054</v>
      </c>
      <c r="C242" s="152">
        <v>45169</v>
      </c>
      <c r="D242" s="23" t="s">
        <v>470</v>
      </c>
      <c r="E242" s="121">
        <v>1300</v>
      </c>
    </row>
    <row r="243" spans="1:5">
      <c r="B243" s="32" t="s">
        <v>4055</v>
      </c>
      <c r="C243" s="152">
        <v>45153</v>
      </c>
      <c r="D243" s="23" t="s">
        <v>383</v>
      </c>
      <c r="E243" s="121">
        <v>1090</v>
      </c>
    </row>
    <row r="244" spans="1:5">
      <c r="A244" s="23" t="s">
        <v>3927</v>
      </c>
      <c r="B244" s="32" t="s">
        <v>4056</v>
      </c>
      <c r="C244" s="152">
        <v>44943</v>
      </c>
      <c r="D244" s="23" t="s">
        <v>436</v>
      </c>
      <c r="E244" s="121">
        <v>1728</v>
      </c>
    </row>
    <row r="245" spans="1:5">
      <c r="B245" s="32" t="s">
        <v>4057</v>
      </c>
      <c r="C245" s="152">
        <v>44967</v>
      </c>
      <c r="D245" s="23" t="s">
        <v>436</v>
      </c>
      <c r="E245" s="121">
        <v>3024</v>
      </c>
    </row>
    <row r="246" spans="1:5">
      <c r="B246" s="32" t="s">
        <v>4000</v>
      </c>
      <c r="C246" s="152">
        <v>44967</v>
      </c>
      <c r="D246" s="23" t="s">
        <v>383</v>
      </c>
      <c r="E246" s="121">
        <v>2016</v>
      </c>
    </row>
    <row r="247" spans="1:5">
      <c r="B247" s="32" t="s">
        <v>4017</v>
      </c>
      <c r="C247" s="152">
        <v>44943</v>
      </c>
      <c r="D247" s="23" t="s">
        <v>383</v>
      </c>
      <c r="E247" s="121">
        <v>3078</v>
      </c>
    </row>
    <row r="248" spans="1:5">
      <c r="C248" s="152">
        <v>45104</v>
      </c>
      <c r="D248" s="23" t="s">
        <v>470</v>
      </c>
      <c r="E248" s="121">
        <v>2016</v>
      </c>
    </row>
    <row r="249" spans="1:5">
      <c r="B249" s="32" t="s">
        <v>4024</v>
      </c>
      <c r="C249" s="152">
        <v>44967</v>
      </c>
      <c r="D249" s="23" t="s">
        <v>383</v>
      </c>
      <c r="E249" s="121">
        <v>1200</v>
      </c>
    </row>
    <row r="250" spans="1:5">
      <c r="B250" s="32" t="s">
        <v>3965</v>
      </c>
      <c r="C250" s="152">
        <v>45181</v>
      </c>
      <c r="D250" s="23" t="s">
        <v>470</v>
      </c>
      <c r="E250" s="121">
        <v>1300</v>
      </c>
    </row>
    <row r="251" spans="1:5">
      <c r="B251" s="32" t="s">
        <v>3966</v>
      </c>
      <c r="C251" s="152">
        <v>45188</v>
      </c>
      <c r="D251" s="23" t="s">
        <v>470</v>
      </c>
      <c r="E251" s="121">
        <v>900</v>
      </c>
    </row>
    <row r="252" spans="1:5">
      <c r="B252" s="32" t="s">
        <v>3969</v>
      </c>
      <c r="C252" s="152">
        <v>45191</v>
      </c>
      <c r="D252" s="23" t="s">
        <v>470</v>
      </c>
      <c r="E252" s="121">
        <v>600</v>
      </c>
    </row>
    <row r="253" spans="1:5">
      <c r="B253" s="32" t="s">
        <v>3995</v>
      </c>
      <c r="C253" s="152">
        <v>45204</v>
      </c>
      <c r="D253" s="23" t="s">
        <v>226</v>
      </c>
      <c r="E253" s="121">
        <v>990</v>
      </c>
    </row>
    <row r="254" spans="1:5">
      <c r="A254" s="23" t="s">
        <v>3925</v>
      </c>
      <c r="B254" s="32" t="s">
        <v>3977</v>
      </c>
      <c r="C254" s="152">
        <v>44943</v>
      </c>
      <c r="D254" s="23" t="s">
        <v>436</v>
      </c>
      <c r="E254" s="121">
        <v>6036</v>
      </c>
    </row>
    <row r="255" spans="1:5">
      <c r="C255" s="152">
        <v>44978</v>
      </c>
      <c r="D255" s="23" t="s">
        <v>383</v>
      </c>
      <c r="E255" s="121">
        <v>4536</v>
      </c>
    </row>
    <row r="256" spans="1:5">
      <c r="B256" s="32" t="s">
        <v>4058</v>
      </c>
      <c r="C256" s="152">
        <v>45006</v>
      </c>
      <c r="D256" s="23" t="s">
        <v>470</v>
      </c>
      <c r="E256" s="121">
        <v>1008</v>
      </c>
    </row>
    <row r="257" spans="1:5">
      <c r="B257" s="32" t="s">
        <v>4002</v>
      </c>
      <c r="C257" s="152">
        <v>44967</v>
      </c>
      <c r="D257" s="23" t="s">
        <v>436</v>
      </c>
      <c r="E257" s="121">
        <v>2076</v>
      </c>
    </row>
    <row r="258" spans="1:5">
      <c r="B258" s="32" t="s">
        <v>4018</v>
      </c>
      <c r="C258" s="152">
        <v>45085</v>
      </c>
      <c r="D258" s="23" t="s">
        <v>383</v>
      </c>
      <c r="E258" s="121">
        <v>1992</v>
      </c>
    </row>
    <row r="259" spans="1:5">
      <c r="B259" s="32" t="s">
        <v>3984</v>
      </c>
      <c r="C259" s="152">
        <v>45092</v>
      </c>
      <c r="D259" s="23" t="s">
        <v>383</v>
      </c>
      <c r="E259" s="121">
        <v>996</v>
      </c>
    </row>
    <row r="260" spans="1:5">
      <c r="B260" s="32" t="s">
        <v>3938</v>
      </c>
      <c r="C260" s="152">
        <v>45099</v>
      </c>
      <c r="D260" s="23" t="s">
        <v>383</v>
      </c>
      <c r="E260" s="121">
        <v>2040</v>
      </c>
    </row>
    <row r="261" spans="1:5">
      <c r="B261" s="32" t="s">
        <v>3985</v>
      </c>
      <c r="C261" s="152">
        <v>45104</v>
      </c>
      <c r="D261" s="23" t="s">
        <v>383</v>
      </c>
      <c r="E261" s="121">
        <v>2004</v>
      </c>
    </row>
    <row r="262" spans="1:5">
      <c r="B262" s="32" t="s">
        <v>4036</v>
      </c>
      <c r="C262" s="152">
        <v>45141</v>
      </c>
      <c r="D262" s="23" t="s">
        <v>470</v>
      </c>
      <c r="E262" s="121">
        <v>3000</v>
      </c>
    </row>
    <row r="263" spans="1:5">
      <c r="B263" s="32" t="s">
        <v>3958</v>
      </c>
      <c r="C263" s="152">
        <v>45155</v>
      </c>
      <c r="D263" s="23" t="s">
        <v>226</v>
      </c>
      <c r="E263" s="121">
        <v>1500</v>
      </c>
    </row>
    <row r="264" spans="1:5">
      <c r="D264" s="23" t="s">
        <v>470</v>
      </c>
      <c r="E264" s="121">
        <v>2000</v>
      </c>
    </row>
    <row r="265" spans="1:5">
      <c r="B265" s="32" t="s">
        <v>3993</v>
      </c>
      <c r="C265" s="152">
        <v>45139</v>
      </c>
      <c r="D265" s="23" t="s">
        <v>383</v>
      </c>
      <c r="E265" s="121">
        <v>216</v>
      </c>
    </row>
    <row r="266" spans="1:5">
      <c r="B266" s="32" t="s">
        <v>3960</v>
      </c>
      <c r="C266" s="152">
        <v>45167</v>
      </c>
      <c r="D266" s="23" t="s">
        <v>470</v>
      </c>
      <c r="E266" s="121">
        <v>700</v>
      </c>
    </row>
    <row r="267" spans="1:5">
      <c r="B267" s="32" t="s">
        <v>4054</v>
      </c>
      <c r="C267" s="152">
        <v>45169</v>
      </c>
      <c r="D267" s="23" t="s">
        <v>521</v>
      </c>
      <c r="E267" s="121">
        <v>270</v>
      </c>
    </row>
    <row r="268" spans="1:5">
      <c r="B268" s="32" t="s">
        <v>4010</v>
      </c>
      <c r="C268" s="152">
        <v>45155</v>
      </c>
      <c r="D268" s="23" t="s">
        <v>470</v>
      </c>
      <c r="E268" s="121">
        <v>2000</v>
      </c>
    </row>
    <row r="269" spans="1:5">
      <c r="B269" s="32" t="s">
        <v>4059</v>
      </c>
      <c r="C269" s="152">
        <v>45183</v>
      </c>
      <c r="D269" s="23" t="s">
        <v>470</v>
      </c>
      <c r="E269" s="121">
        <v>1500</v>
      </c>
    </row>
    <row r="270" spans="1:5">
      <c r="B270" s="32" t="s">
        <v>4060</v>
      </c>
      <c r="C270" s="152">
        <v>45218</v>
      </c>
      <c r="D270" s="23" t="s">
        <v>470</v>
      </c>
      <c r="E270" s="121">
        <v>5000</v>
      </c>
    </row>
    <row r="271" spans="1:5">
      <c r="A271" s="23" t="s">
        <v>3916</v>
      </c>
      <c r="B271" s="32" t="s">
        <v>3939</v>
      </c>
      <c r="C271" s="152">
        <v>45072</v>
      </c>
      <c r="D271" s="23" t="s">
        <v>436</v>
      </c>
      <c r="E271" s="121">
        <v>5028</v>
      </c>
    </row>
    <row r="272" spans="1:5">
      <c r="B272" s="32" t="s">
        <v>3960</v>
      </c>
      <c r="C272" s="152">
        <v>45125</v>
      </c>
      <c r="D272" s="23" t="s">
        <v>383</v>
      </c>
      <c r="E272" s="121">
        <v>1524</v>
      </c>
    </row>
    <row r="273" spans="1:5">
      <c r="B273" s="32" t="s">
        <v>3968</v>
      </c>
      <c r="C273" s="152">
        <v>45152</v>
      </c>
      <c r="D273" s="23" t="s">
        <v>383</v>
      </c>
      <c r="E273" s="121">
        <v>1720</v>
      </c>
    </row>
    <row r="274" spans="1:5">
      <c r="B274" s="32" t="s">
        <v>3995</v>
      </c>
      <c r="C274" s="152">
        <v>45204</v>
      </c>
      <c r="D274" s="23" t="s">
        <v>470</v>
      </c>
      <c r="E274" s="121">
        <v>3000</v>
      </c>
    </row>
    <row r="275" spans="1:5">
      <c r="B275" s="32" t="s">
        <v>4061</v>
      </c>
      <c r="C275" s="152">
        <v>45218</v>
      </c>
      <c r="D275" s="23" t="s">
        <v>470</v>
      </c>
      <c r="E275" s="121">
        <v>1000</v>
      </c>
    </row>
    <row r="276" spans="1:5">
      <c r="B276" s="32" t="s">
        <v>3996</v>
      </c>
      <c r="C276" s="152">
        <v>45225</v>
      </c>
      <c r="D276" s="23" t="s">
        <v>470</v>
      </c>
      <c r="E276" s="121">
        <v>3700</v>
      </c>
    </row>
    <row r="277" spans="1:5">
      <c r="B277" s="32" t="s">
        <v>4062</v>
      </c>
      <c r="C277" s="152">
        <v>45239</v>
      </c>
      <c r="D277" s="23" t="s">
        <v>226</v>
      </c>
      <c r="E277" s="121">
        <v>3000</v>
      </c>
    </row>
    <row r="278" spans="1:5">
      <c r="B278" s="32" t="s">
        <v>4063</v>
      </c>
      <c r="C278" s="152">
        <v>45239</v>
      </c>
      <c r="D278" s="23" t="s">
        <v>470</v>
      </c>
      <c r="E278" s="121">
        <v>2700</v>
      </c>
    </row>
    <row r="279" spans="1:5">
      <c r="B279" s="32" t="s">
        <v>4064</v>
      </c>
      <c r="C279" s="152">
        <v>45246</v>
      </c>
      <c r="D279" s="23" t="s">
        <v>470</v>
      </c>
      <c r="E279" s="121">
        <v>2500</v>
      </c>
    </row>
    <row r="280" spans="1:5">
      <c r="A280" s="23" t="s">
        <v>3922</v>
      </c>
      <c r="B280" s="32" t="s">
        <v>4039</v>
      </c>
      <c r="C280" s="152">
        <v>44978</v>
      </c>
      <c r="D280" s="23" t="s">
        <v>383</v>
      </c>
      <c r="E280" s="121">
        <v>36548</v>
      </c>
    </row>
    <row r="281" spans="1:5">
      <c r="B281" s="32" t="s">
        <v>4065</v>
      </c>
      <c r="C281" s="152">
        <v>45069</v>
      </c>
      <c r="D281" s="23" t="s">
        <v>383</v>
      </c>
      <c r="E281" s="121">
        <v>20000</v>
      </c>
    </row>
    <row r="282" spans="1:5">
      <c r="A282" s="23" t="s">
        <v>3931</v>
      </c>
      <c r="B282" s="32" t="s">
        <v>4002</v>
      </c>
      <c r="C282" s="152">
        <v>44901</v>
      </c>
      <c r="D282" s="23" t="s">
        <v>436</v>
      </c>
      <c r="E282" s="121">
        <v>2556</v>
      </c>
    </row>
    <row r="283" spans="1:5">
      <c r="C283" s="152">
        <v>44902</v>
      </c>
      <c r="D283" s="23" t="s">
        <v>436</v>
      </c>
      <c r="E283" s="121">
        <v>594</v>
      </c>
    </row>
    <row r="284" spans="1:5">
      <c r="B284" s="32" t="s">
        <v>3937</v>
      </c>
      <c r="C284" s="152">
        <v>44960</v>
      </c>
      <c r="D284" s="23" t="s">
        <v>383</v>
      </c>
      <c r="E284" s="121">
        <v>1476</v>
      </c>
    </row>
    <row r="285" spans="1:5">
      <c r="B285" s="32" t="s">
        <v>3943</v>
      </c>
      <c r="C285" s="152">
        <v>45181</v>
      </c>
      <c r="D285" s="23" t="s">
        <v>470</v>
      </c>
      <c r="E285" s="121">
        <v>1800</v>
      </c>
    </row>
    <row r="286" spans="1:5">
      <c r="B286" s="32" t="s">
        <v>4059</v>
      </c>
      <c r="C286" s="152">
        <v>45160</v>
      </c>
      <c r="D286" s="23" t="s">
        <v>383</v>
      </c>
      <c r="E286" s="121">
        <v>780</v>
      </c>
    </row>
    <row r="287" spans="1:5">
      <c r="A287" s="23" t="s">
        <v>3924</v>
      </c>
      <c r="B287" s="32" t="s">
        <v>3983</v>
      </c>
      <c r="C287" s="152">
        <v>45134</v>
      </c>
      <c r="D287" s="23" t="s">
        <v>226</v>
      </c>
      <c r="E287" s="121">
        <v>1500</v>
      </c>
    </row>
    <row r="288" spans="1:5">
      <c r="B288" s="32" t="s">
        <v>4018</v>
      </c>
      <c r="C288" s="152">
        <v>45099</v>
      </c>
      <c r="D288" s="23" t="s">
        <v>521</v>
      </c>
      <c r="E288" s="121">
        <v>2904</v>
      </c>
    </row>
    <row r="289" spans="1:5">
      <c r="B289" s="32" t="s">
        <v>3954</v>
      </c>
      <c r="C289" s="152">
        <v>45069</v>
      </c>
      <c r="D289" s="23" t="s">
        <v>436</v>
      </c>
      <c r="E289" s="121">
        <v>4404</v>
      </c>
    </row>
    <row r="290" spans="1:5">
      <c r="B290" s="32" t="s">
        <v>4008</v>
      </c>
      <c r="C290" s="152">
        <v>45134</v>
      </c>
      <c r="D290" s="23" t="s">
        <v>226</v>
      </c>
      <c r="E290" s="121">
        <v>1464</v>
      </c>
    </row>
    <row r="291" spans="1:5">
      <c r="B291" s="32" t="s">
        <v>3987</v>
      </c>
      <c r="C291" s="23" t="s">
        <v>156</v>
      </c>
      <c r="D291" s="23" t="s">
        <v>521</v>
      </c>
      <c r="E291" s="121">
        <v>2100</v>
      </c>
    </row>
    <row r="292" spans="1:5">
      <c r="B292" s="32" t="s">
        <v>3993</v>
      </c>
      <c r="C292" s="152">
        <v>45162</v>
      </c>
      <c r="D292" s="23" t="s">
        <v>470</v>
      </c>
      <c r="E292" s="121">
        <v>3500</v>
      </c>
    </row>
    <row r="293" spans="1:5">
      <c r="B293" s="32" t="s">
        <v>4066</v>
      </c>
      <c r="C293" s="152">
        <v>45191</v>
      </c>
      <c r="D293" s="23" t="s">
        <v>470</v>
      </c>
      <c r="E293" s="121">
        <v>6000</v>
      </c>
    </row>
    <row r="294" spans="1:5">
      <c r="B294" s="32" t="s">
        <v>4067</v>
      </c>
      <c r="C294" s="152">
        <v>45219</v>
      </c>
      <c r="D294" s="23" t="s">
        <v>470</v>
      </c>
      <c r="E294" s="121">
        <v>6000</v>
      </c>
    </row>
    <row r="295" spans="1:5">
      <c r="A295" s="23" t="s">
        <v>3886</v>
      </c>
      <c r="E295" s="121">
        <v>2306312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C6325-EB46-4ACA-9236-D0D9A69F05ED}">
  <sheetPr>
    <tabColor rgb="FFFFFF00"/>
  </sheetPr>
  <dimension ref="A7:V1048531"/>
  <sheetViews>
    <sheetView topLeftCell="E4" zoomScaleNormal="100" workbookViewId="0">
      <pane ySplit="4" topLeftCell="A8" activePane="bottomLeft" state="frozen"/>
      <selection activeCell="A4" sqref="A4"/>
      <selection pane="bottomLeft" activeCell="P12" sqref="P12"/>
    </sheetView>
  </sheetViews>
  <sheetFormatPr defaultRowHeight="15.75" outlineLevelCol="1"/>
  <cols>
    <col min="1" max="1" width="3.5546875" style="23" customWidth="1"/>
    <col min="2" max="2" width="4.44140625" style="23" customWidth="1"/>
    <col min="3" max="3" width="5.6640625" style="23" customWidth="1"/>
    <col min="4" max="4" width="5.5546875" style="23" customWidth="1" outlineLevel="1"/>
    <col min="5" max="5" width="11.5546875" style="23" customWidth="1"/>
    <col min="6" max="6" width="8.5546875" style="23" customWidth="1"/>
    <col min="7" max="7" width="7.21875" style="23" customWidth="1"/>
    <col min="8" max="8" width="5.21875" style="23" customWidth="1"/>
    <col min="9" max="9" width="6.5546875" style="3" customWidth="1" outlineLevel="1"/>
    <col min="10" max="10" width="8" style="23" customWidth="1"/>
    <col min="11" max="11" width="6.77734375" style="3" customWidth="1"/>
    <col min="12" max="12" width="5.33203125" style="23" customWidth="1"/>
    <col min="13" max="13" width="5.77734375" style="23" customWidth="1"/>
    <col min="14" max="14" width="6.109375" style="23" customWidth="1"/>
    <col min="15" max="15" width="5.6640625" style="3" customWidth="1"/>
    <col min="16" max="16" width="7.44140625" style="3" customWidth="1" outlineLevel="1"/>
    <col min="17" max="17" width="7.21875" style="3" customWidth="1" outlineLevel="1"/>
    <col min="18" max="18" width="7.5546875" style="3" customWidth="1"/>
    <col min="19" max="19" width="6.6640625" style="3" customWidth="1" outlineLevel="1"/>
    <col min="20" max="20" width="6.77734375" style="3" customWidth="1"/>
    <col min="21" max="21" width="6.6640625" style="3" customWidth="1" outlineLevel="1"/>
    <col min="22" max="22" width="6.109375" style="23" customWidth="1"/>
    <col min="23" max="16384" width="8.88671875" style="23"/>
  </cols>
  <sheetData>
    <row r="7" spans="1:22" ht="45">
      <c r="A7" s="110" t="s">
        <v>37</v>
      </c>
      <c r="B7" s="110" t="s">
        <v>39</v>
      </c>
      <c r="C7" s="110" t="s">
        <v>43</v>
      </c>
      <c r="D7" s="110" t="s">
        <v>51</v>
      </c>
      <c r="E7" s="110" t="s">
        <v>59</v>
      </c>
      <c r="F7" s="110" t="s">
        <v>64</v>
      </c>
      <c r="G7" s="110" t="s">
        <v>3915</v>
      </c>
      <c r="H7" s="110" t="s">
        <v>77</v>
      </c>
      <c r="I7" s="110" t="s">
        <v>85</v>
      </c>
      <c r="J7" s="110" t="s">
        <v>28</v>
      </c>
      <c r="K7" s="110" t="s">
        <v>91</v>
      </c>
      <c r="L7" s="110" t="s">
        <v>93</v>
      </c>
      <c r="M7" s="110" t="s">
        <v>94</v>
      </c>
      <c r="N7" s="110" t="s">
        <v>96</v>
      </c>
      <c r="O7" s="110" t="s">
        <v>98</v>
      </c>
      <c r="P7" s="111" t="s">
        <v>104</v>
      </c>
      <c r="Q7" s="111" t="s">
        <v>105</v>
      </c>
      <c r="R7" s="110" t="s">
        <v>114</v>
      </c>
      <c r="S7" s="110" t="s">
        <v>115</v>
      </c>
      <c r="T7" s="111" t="s">
        <v>120</v>
      </c>
      <c r="U7" s="111" t="s">
        <v>121</v>
      </c>
      <c r="V7" s="111" t="s">
        <v>3859</v>
      </c>
    </row>
    <row r="8" spans="1:22" ht="14.25" customHeight="1">
      <c r="A8" s="113">
        <v>2023</v>
      </c>
      <c r="B8" s="114" t="s">
        <v>2008</v>
      </c>
      <c r="C8" s="113" t="s">
        <v>1026</v>
      </c>
      <c r="D8" s="113" t="s">
        <v>305</v>
      </c>
      <c r="E8" s="113" t="s">
        <v>3039</v>
      </c>
      <c r="F8" s="114" t="s">
        <v>3795</v>
      </c>
      <c r="G8" s="114" t="s">
        <v>3920</v>
      </c>
      <c r="H8" s="115">
        <v>1.9</v>
      </c>
      <c r="I8" s="116" t="s">
        <v>175</v>
      </c>
      <c r="J8" s="114">
        <v>84995591</v>
      </c>
      <c r="K8" s="117">
        <v>45047</v>
      </c>
      <c r="L8" s="118">
        <v>8388</v>
      </c>
      <c r="M8" s="118">
        <v>15937</v>
      </c>
      <c r="N8" s="113" t="s">
        <v>436</v>
      </c>
      <c r="O8" s="119">
        <v>45122</v>
      </c>
      <c r="P8" s="119">
        <v>44936</v>
      </c>
      <c r="Q8" s="114" t="s">
        <v>2068</v>
      </c>
      <c r="R8" s="119">
        <v>44957</v>
      </c>
      <c r="S8" s="114" t="s">
        <v>1850</v>
      </c>
      <c r="T8" s="119">
        <v>44992</v>
      </c>
      <c r="U8" s="114" t="s">
        <v>2465</v>
      </c>
      <c r="V8" s="112">
        <f>O8-19</f>
        <v>45103</v>
      </c>
    </row>
    <row r="9" spans="1:22" ht="14.25" customHeight="1">
      <c r="A9" s="113">
        <v>2023</v>
      </c>
      <c r="B9" s="114" t="s">
        <v>2008</v>
      </c>
      <c r="C9" s="113" t="s">
        <v>573</v>
      </c>
      <c r="D9" s="113" t="s">
        <v>305</v>
      </c>
      <c r="E9" s="113" t="s">
        <v>3039</v>
      </c>
      <c r="F9" s="114" t="s">
        <v>3795</v>
      </c>
      <c r="G9" s="114" t="s">
        <v>3920</v>
      </c>
      <c r="H9" s="115">
        <v>1.9</v>
      </c>
      <c r="I9" s="116" t="s">
        <v>175</v>
      </c>
      <c r="J9" s="114">
        <v>85187364</v>
      </c>
      <c r="K9" s="117">
        <v>45047</v>
      </c>
      <c r="L9" s="118">
        <v>1002</v>
      </c>
      <c r="M9" s="118">
        <v>1904</v>
      </c>
      <c r="N9" s="113" t="s">
        <v>383</v>
      </c>
      <c r="O9" s="119">
        <v>45122</v>
      </c>
      <c r="P9" s="119">
        <v>44936</v>
      </c>
      <c r="Q9" s="114" t="s">
        <v>156</v>
      </c>
      <c r="R9" s="119">
        <v>44957</v>
      </c>
      <c r="S9" s="114" t="s">
        <v>1850</v>
      </c>
      <c r="T9" s="119">
        <v>45027</v>
      </c>
      <c r="U9" s="114" t="s">
        <v>2465</v>
      </c>
      <c r="V9" s="112">
        <f>O9-7</f>
        <v>45115</v>
      </c>
    </row>
    <row r="10" spans="1:22" ht="14.25" customHeight="1">
      <c r="A10" s="113">
        <v>2023</v>
      </c>
      <c r="B10" s="114" t="s">
        <v>2008</v>
      </c>
      <c r="C10" s="113" t="s">
        <v>573</v>
      </c>
      <c r="D10" s="113" t="s">
        <v>305</v>
      </c>
      <c r="E10" s="113" t="s">
        <v>3039</v>
      </c>
      <c r="F10" s="114" t="s">
        <v>3795</v>
      </c>
      <c r="G10" s="114" t="s">
        <v>3920</v>
      </c>
      <c r="H10" s="115">
        <v>1.9</v>
      </c>
      <c r="I10" s="116" t="s">
        <v>175</v>
      </c>
      <c r="J10" s="114">
        <v>84882410</v>
      </c>
      <c r="K10" s="117">
        <v>45078</v>
      </c>
      <c r="L10" s="118">
        <v>3996</v>
      </c>
      <c r="M10" s="118">
        <v>7592</v>
      </c>
      <c r="N10" s="113" t="s">
        <v>436</v>
      </c>
      <c r="O10" s="119">
        <v>45122</v>
      </c>
      <c r="P10" s="119">
        <v>44936</v>
      </c>
      <c r="Q10" s="114" t="s">
        <v>2068</v>
      </c>
      <c r="R10" s="119">
        <v>44957</v>
      </c>
      <c r="S10" s="114" t="s">
        <v>1850</v>
      </c>
      <c r="T10" s="119">
        <v>45027</v>
      </c>
      <c r="U10" s="114" t="s">
        <v>2465</v>
      </c>
      <c r="V10" s="112">
        <f>O10-7</f>
        <v>45115</v>
      </c>
    </row>
    <row r="11" spans="1:22" ht="14.25" customHeight="1">
      <c r="A11" s="113">
        <v>2023</v>
      </c>
      <c r="B11" s="114" t="s">
        <v>2008</v>
      </c>
      <c r="C11" s="113" t="s">
        <v>697</v>
      </c>
      <c r="D11" s="113" t="s">
        <v>305</v>
      </c>
      <c r="E11" s="113" t="s">
        <v>3039</v>
      </c>
      <c r="F11" s="114" t="s">
        <v>3795</v>
      </c>
      <c r="G11" s="114" t="s">
        <v>3920</v>
      </c>
      <c r="H11" s="115">
        <v>1.9</v>
      </c>
      <c r="I11" s="116" t="s">
        <v>175</v>
      </c>
      <c r="J11" s="114">
        <v>85135396</v>
      </c>
      <c r="K11" s="117">
        <v>45047</v>
      </c>
      <c r="L11" s="118">
        <v>18774</v>
      </c>
      <c r="M11" s="118">
        <v>35671</v>
      </c>
      <c r="N11" s="113" t="s">
        <v>436</v>
      </c>
      <c r="O11" s="119">
        <v>45158</v>
      </c>
      <c r="P11" s="119">
        <v>44936</v>
      </c>
      <c r="Q11" s="114" t="s">
        <v>156</v>
      </c>
      <c r="R11" s="119">
        <v>44957</v>
      </c>
      <c r="S11" s="114" t="s">
        <v>1850</v>
      </c>
      <c r="T11" s="119">
        <v>45027</v>
      </c>
      <c r="U11" s="114" t="s">
        <v>2465</v>
      </c>
      <c r="V11" s="112">
        <f>O11-29</f>
        <v>45129</v>
      </c>
    </row>
    <row r="12" spans="1:22" ht="14.25" customHeight="1">
      <c r="A12" s="113">
        <v>2023</v>
      </c>
      <c r="B12" s="114" t="s">
        <v>2008</v>
      </c>
      <c r="C12" s="113" t="s">
        <v>1026</v>
      </c>
      <c r="D12" s="113" t="s">
        <v>305</v>
      </c>
      <c r="E12" s="113" t="s">
        <v>3039</v>
      </c>
      <c r="F12" s="114" t="s">
        <v>3795</v>
      </c>
      <c r="G12" s="114" t="s">
        <v>3920</v>
      </c>
      <c r="H12" s="115">
        <v>1.9</v>
      </c>
      <c r="I12" s="116" t="s">
        <v>175</v>
      </c>
      <c r="J12" s="114">
        <v>85415211</v>
      </c>
      <c r="K12" s="117">
        <v>45047</v>
      </c>
      <c r="L12" s="118">
        <v>1008</v>
      </c>
      <c r="M12" s="118">
        <v>1915</v>
      </c>
      <c r="N12" s="113" t="s">
        <v>436</v>
      </c>
      <c r="O12" s="119">
        <v>45153</v>
      </c>
      <c r="P12" s="119" t="s">
        <v>156</v>
      </c>
      <c r="Q12" s="114" t="s">
        <v>156</v>
      </c>
      <c r="R12" s="119">
        <v>44999</v>
      </c>
      <c r="S12" s="114" t="s">
        <v>193</v>
      </c>
      <c r="T12" s="119">
        <v>45013</v>
      </c>
      <c r="U12" s="114" t="s">
        <v>156</v>
      </c>
      <c r="V12" s="112">
        <f>O12-19</f>
        <v>45134</v>
      </c>
    </row>
    <row r="13" spans="1:22" ht="14.25" customHeight="1">
      <c r="A13" s="113">
        <v>2023</v>
      </c>
      <c r="B13" s="114" t="s">
        <v>2008</v>
      </c>
      <c r="C13" s="113" t="s">
        <v>573</v>
      </c>
      <c r="D13" s="113" t="s">
        <v>305</v>
      </c>
      <c r="E13" s="113" t="s">
        <v>3039</v>
      </c>
      <c r="F13" s="114" t="s">
        <v>3795</v>
      </c>
      <c r="G13" s="114" t="s">
        <v>3920</v>
      </c>
      <c r="H13" s="115">
        <v>1.9</v>
      </c>
      <c r="I13" s="116" t="s">
        <v>175</v>
      </c>
      <c r="J13" s="114">
        <v>85415212</v>
      </c>
      <c r="K13" s="117">
        <v>45047</v>
      </c>
      <c r="L13" s="118">
        <v>900</v>
      </c>
      <c r="M13" s="118">
        <v>1710</v>
      </c>
      <c r="N13" s="113" t="s">
        <v>436</v>
      </c>
      <c r="O13" s="119">
        <v>45153</v>
      </c>
      <c r="P13" s="119" t="s">
        <v>156</v>
      </c>
      <c r="Q13" s="114" t="s">
        <v>156</v>
      </c>
      <c r="R13" s="119">
        <v>44999</v>
      </c>
      <c r="S13" s="114" t="s">
        <v>193</v>
      </c>
      <c r="T13" s="119">
        <v>45027</v>
      </c>
      <c r="U13" s="114" t="s">
        <v>156</v>
      </c>
      <c r="V13" s="112">
        <f>O13-7</f>
        <v>45146</v>
      </c>
    </row>
    <row r="14" spans="1:22" ht="14.25" customHeight="1">
      <c r="A14" s="113">
        <v>2023</v>
      </c>
      <c r="B14" s="114" t="s">
        <v>2008</v>
      </c>
      <c r="C14" s="113" t="s">
        <v>1026</v>
      </c>
      <c r="D14" s="113" t="s">
        <v>305</v>
      </c>
      <c r="E14" s="113" t="s">
        <v>3039</v>
      </c>
      <c r="F14" s="114" t="s">
        <v>3795</v>
      </c>
      <c r="G14" s="114" t="s">
        <v>3920</v>
      </c>
      <c r="H14" s="115">
        <v>1.9</v>
      </c>
      <c r="I14" s="116" t="s">
        <v>175</v>
      </c>
      <c r="J14" s="114">
        <v>86077684</v>
      </c>
      <c r="K14" s="117">
        <v>45139</v>
      </c>
      <c r="L14" s="118">
        <v>1000</v>
      </c>
      <c r="M14" s="118">
        <v>1900</v>
      </c>
      <c r="N14" s="113" t="s">
        <v>383</v>
      </c>
      <c r="O14" s="119">
        <v>45187</v>
      </c>
      <c r="P14" s="119" t="s">
        <v>156</v>
      </c>
      <c r="Q14" s="114" t="s">
        <v>156</v>
      </c>
      <c r="R14" s="119" t="s">
        <v>156</v>
      </c>
      <c r="S14" s="114" t="s">
        <v>2387</v>
      </c>
      <c r="T14" s="119" t="s">
        <v>156</v>
      </c>
      <c r="U14" s="114" t="s">
        <v>2180</v>
      </c>
      <c r="V14" s="112">
        <f>O14-19</f>
        <v>45168</v>
      </c>
    </row>
    <row r="15" spans="1:22" ht="14.25" customHeight="1">
      <c r="A15" s="113">
        <v>2023</v>
      </c>
      <c r="B15" s="114" t="s">
        <v>2008</v>
      </c>
      <c r="C15" s="113" t="s">
        <v>697</v>
      </c>
      <c r="D15" s="113" t="s">
        <v>305</v>
      </c>
      <c r="E15" s="113" t="s">
        <v>3039</v>
      </c>
      <c r="F15" s="114" t="s">
        <v>3795</v>
      </c>
      <c r="G15" s="114" t="s">
        <v>3920</v>
      </c>
      <c r="H15" s="115">
        <v>1.9</v>
      </c>
      <c r="I15" s="116" t="s">
        <v>175</v>
      </c>
      <c r="J15" s="114">
        <v>86077674</v>
      </c>
      <c r="K15" s="117">
        <v>45139</v>
      </c>
      <c r="L15" s="118">
        <v>8000</v>
      </c>
      <c r="M15" s="118">
        <v>15200</v>
      </c>
      <c r="N15" s="113" t="s">
        <v>470</v>
      </c>
      <c r="O15" s="119">
        <v>45201</v>
      </c>
      <c r="P15" s="119">
        <v>45107</v>
      </c>
      <c r="Q15" s="114" t="s">
        <v>156</v>
      </c>
      <c r="R15" s="119">
        <v>45152</v>
      </c>
      <c r="S15" s="114" t="s">
        <v>2442</v>
      </c>
      <c r="T15" s="119">
        <v>45152</v>
      </c>
      <c r="U15" s="114" t="s">
        <v>2086</v>
      </c>
      <c r="V15" s="112">
        <f t="shared" ref="V15:V21" si="0">O15-29</f>
        <v>45172</v>
      </c>
    </row>
    <row r="16" spans="1:22" ht="14.25" customHeight="1">
      <c r="A16" s="113">
        <v>2023</v>
      </c>
      <c r="B16" s="114" t="s">
        <v>2008</v>
      </c>
      <c r="C16" s="113" t="s">
        <v>697</v>
      </c>
      <c r="D16" s="113" t="s">
        <v>305</v>
      </c>
      <c r="E16" s="113" t="s">
        <v>3039</v>
      </c>
      <c r="F16" s="114" t="s">
        <v>3795</v>
      </c>
      <c r="G16" s="114" t="s">
        <v>3920</v>
      </c>
      <c r="H16" s="115">
        <v>1.9</v>
      </c>
      <c r="I16" s="116" t="s">
        <v>175</v>
      </c>
      <c r="J16" s="114">
        <v>84972960</v>
      </c>
      <c r="K16" s="117">
        <v>45139</v>
      </c>
      <c r="L16" s="118">
        <v>9000</v>
      </c>
      <c r="M16" s="118">
        <v>17100</v>
      </c>
      <c r="N16" s="113" t="s">
        <v>470</v>
      </c>
      <c r="O16" s="119">
        <v>45201</v>
      </c>
      <c r="P16" s="119">
        <v>45051</v>
      </c>
      <c r="Q16" s="114" t="s">
        <v>2110</v>
      </c>
      <c r="R16" s="119">
        <v>45148</v>
      </c>
      <c r="S16" s="114" t="s">
        <v>2442</v>
      </c>
      <c r="T16" s="119">
        <v>45148</v>
      </c>
      <c r="U16" s="114" t="s">
        <v>2443</v>
      </c>
      <c r="V16" s="112">
        <f t="shared" si="0"/>
        <v>45172</v>
      </c>
    </row>
    <row r="17" spans="1:22" ht="14.25" customHeight="1">
      <c r="A17" s="113">
        <v>2023</v>
      </c>
      <c r="B17" s="114" t="s">
        <v>2008</v>
      </c>
      <c r="C17" s="113" t="s">
        <v>697</v>
      </c>
      <c r="D17" s="113" t="s">
        <v>305</v>
      </c>
      <c r="E17" s="113" t="s">
        <v>3039</v>
      </c>
      <c r="F17" s="114" t="s">
        <v>3795</v>
      </c>
      <c r="G17" s="114" t="s">
        <v>3920</v>
      </c>
      <c r="H17" s="115">
        <v>1.9</v>
      </c>
      <c r="I17" s="116" t="s">
        <v>175</v>
      </c>
      <c r="J17" s="114">
        <v>85654174</v>
      </c>
      <c r="K17" s="117">
        <v>45170</v>
      </c>
      <c r="L17" s="118">
        <v>13662</v>
      </c>
      <c r="M17" s="118">
        <v>25958</v>
      </c>
      <c r="N17" s="113" t="s">
        <v>383</v>
      </c>
      <c r="O17" s="119">
        <v>45209</v>
      </c>
      <c r="P17" s="119">
        <v>45083</v>
      </c>
      <c r="Q17" s="114" t="s">
        <v>156</v>
      </c>
      <c r="R17" s="119">
        <v>45118</v>
      </c>
      <c r="S17" s="114" t="s">
        <v>2178</v>
      </c>
      <c r="T17" s="119">
        <v>45141</v>
      </c>
      <c r="U17" s="114" t="s">
        <v>986</v>
      </c>
      <c r="V17" s="112">
        <f t="shared" si="0"/>
        <v>45180</v>
      </c>
    </row>
    <row r="18" spans="1:22" ht="14.25" customHeight="1">
      <c r="A18" s="113">
        <v>2023</v>
      </c>
      <c r="B18" s="114" t="s">
        <v>2008</v>
      </c>
      <c r="C18" s="113" t="s">
        <v>697</v>
      </c>
      <c r="D18" s="113" t="s">
        <v>305</v>
      </c>
      <c r="E18" s="113" t="s">
        <v>3039</v>
      </c>
      <c r="F18" s="114" t="s">
        <v>3795</v>
      </c>
      <c r="G18" s="114" t="s">
        <v>3920</v>
      </c>
      <c r="H18" s="115">
        <v>1.9</v>
      </c>
      <c r="I18" s="116" t="s">
        <v>175</v>
      </c>
      <c r="J18" s="114">
        <v>85113772</v>
      </c>
      <c r="K18" s="117">
        <v>45170</v>
      </c>
      <c r="L18" s="118">
        <v>18000</v>
      </c>
      <c r="M18" s="118">
        <v>34200</v>
      </c>
      <c r="N18" s="113" t="s">
        <v>470</v>
      </c>
      <c r="O18" s="119">
        <v>45221</v>
      </c>
      <c r="P18" s="119">
        <v>45072</v>
      </c>
      <c r="Q18" s="114" t="s">
        <v>1867</v>
      </c>
      <c r="R18" s="119">
        <v>45169</v>
      </c>
      <c r="S18" s="114" t="s">
        <v>991</v>
      </c>
      <c r="T18" s="119">
        <v>45169</v>
      </c>
      <c r="U18" s="114" t="s">
        <v>992</v>
      </c>
      <c r="V18" s="112">
        <f t="shared" si="0"/>
        <v>45192</v>
      </c>
    </row>
    <row r="19" spans="1:22" ht="14.25" customHeight="1">
      <c r="A19" s="113">
        <v>2023</v>
      </c>
      <c r="B19" s="114" t="s">
        <v>2008</v>
      </c>
      <c r="C19" s="113" t="s">
        <v>697</v>
      </c>
      <c r="D19" s="113" t="s">
        <v>305</v>
      </c>
      <c r="E19" s="113" t="s">
        <v>3039</v>
      </c>
      <c r="F19" s="114" t="s">
        <v>3795</v>
      </c>
      <c r="G19" s="114" t="s">
        <v>3920</v>
      </c>
      <c r="H19" s="115">
        <v>1.9</v>
      </c>
      <c r="I19" s="116" t="s">
        <v>175</v>
      </c>
      <c r="J19" s="114">
        <v>85654173</v>
      </c>
      <c r="K19" s="117">
        <v>45170</v>
      </c>
      <c r="L19" s="118">
        <v>10000</v>
      </c>
      <c r="M19" s="118">
        <v>19000</v>
      </c>
      <c r="N19" s="113" t="s">
        <v>470</v>
      </c>
      <c r="O19" s="119">
        <v>45225</v>
      </c>
      <c r="P19" s="119">
        <v>45083</v>
      </c>
      <c r="Q19" s="114" t="s">
        <v>156</v>
      </c>
      <c r="R19" s="119">
        <v>45176</v>
      </c>
      <c r="S19" s="114" t="s">
        <v>2603</v>
      </c>
      <c r="T19" s="119">
        <v>45176</v>
      </c>
      <c r="U19" s="114" t="s">
        <v>2604</v>
      </c>
      <c r="V19" s="112">
        <f t="shared" si="0"/>
        <v>45196</v>
      </c>
    </row>
    <row r="20" spans="1:22" ht="14.25" customHeight="1">
      <c r="A20" s="113">
        <v>2023</v>
      </c>
      <c r="B20" s="114" t="s">
        <v>2008</v>
      </c>
      <c r="C20" s="113" t="s">
        <v>697</v>
      </c>
      <c r="D20" s="113" t="s">
        <v>305</v>
      </c>
      <c r="E20" s="113" t="s">
        <v>3039</v>
      </c>
      <c r="F20" s="114" t="s">
        <v>3795</v>
      </c>
      <c r="G20" s="114" t="s">
        <v>3920</v>
      </c>
      <c r="H20" s="115">
        <v>1.9</v>
      </c>
      <c r="I20" s="116" t="s">
        <v>175</v>
      </c>
      <c r="J20" s="114">
        <v>85113771</v>
      </c>
      <c r="K20" s="117">
        <v>45200</v>
      </c>
      <c r="L20" s="118">
        <v>5900</v>
      </c>
      <c r="M20" s="118">
        <v>11210</v>
      </c>
      <c r="N20" s="113" t="s">
        <v>470</v>
      </c>
      <c r="O20" s="119">
        <v>45235</v>
      </c>
      <c r="P20" s="119">
        <v>45083</v>
      </c>
      <c r="Q20" s="114" t="s">
        <v>1871</v>
      </c>
      <c r="R20" s="119">
        <v>45183</v>
      </c>
      <c r="S20" s="114" t="s">
        <v>2194</v>
      </c>
      <c r="T20" s="119">
        <v>45183</v>
      </c>
      <c r="U20" s="114" t="s">
        <v>2195</v>
      </c>
      <c r="V20" s="112">
        <f t="shared" si="0"/>
        <v>45206</v>
      </c>
    </row>
    <row r="21" spans="1:22" ht="14.25" customHeight="1">
      <c r="A21" s="113">
        <v>2023</v>
      </c>
      <c r="B21" s="114" t="s">
        <v>2008</v>
      </c>
      <c r="C21" s="113" t="s">
        <v>697</v>
      </c>
      <c r="D21" s="113" t="s">
        <v>305</v>
      </c>
      <c r="E21" s="113" t="s">
        <v>3039</v>
      </c>
      <c r="F21" s="114" t="s">
        <v>3795</v>
      </c>
      <c r="G21" s="114" t="s">
        <v>3920</v>
      </c>
      <c r="H21" s="115">
        <v>1.9</v>
      </c>
      <c r="I21" s="116" t="s">
        <v>175</v>
      </c>
      <c r="J21" s="114">
        <v>85500693</v>
      </c>
      <c r="K21" s="117">
        <v>45200</v>
      </c>
      <c r="L21" s="118">
        <v>14100</v>
      </c>
      <c r="M21" s="118">
        <v>26790</v>
      </c>
      <c r="N21" s="113" t="s">
        <v>470</v>
      </c>
      <c r="O21" s="119">
        <v>45235</v>
      </c>
      <c r="P21" s="119">
        <v>45083</v>
      </c>
      <c r="Q21" s="114" t="s">
        <v>1871</v>
      </c>
      <c r="R21" s="119">
        <v>45183</v>
      </c>
      <c r="S21" s="114" t="s">
        <v>2194</v>
      </c>
      <c r="T21" s="119">
        <v>45183</v>
      </c>
      <c r="U21" s="114" t="s">
        <v>2195</v>
      </c>
      <c r="V21" s="112">
        <f t="shared" si="0"/>
        <v>45206</v>
      </c>
    </row>
    <row r="22" spans="1:22" ht="14.25" customHeight="1">
      <c r="A22" s="113">
        <v>2023</v>
      </c>
      <c r="B22" s="114" t="s">
        <v>2008</v>
      </c>
      <c r="C22" s="113" t="s">
        <v>573</v>
      </c>
      <c r="D22" s="113" t="s">
        <v>305</v>
      </c>
      <c r="E22" s="113" t="s">
        <v>3039</v>
      </c>
      <c r="F22" s="114" t="s">
        <v>3795</v>
      </c>
      <c r="G22" s="114" t="s">
        <v>3920</v>
      </c>
      <c r="H22" s="115">
        <v>1.9</v>
      </c>
      <c r="I22" s="116" t="s">
        <v>175</v>
      </c>
      <c r="J22" s="114">
        <v>85222413</v>
      </c>
      <c r="K22" s="117">
        <v>45170</v>
      </c>
      <c r="L22" s="118">
        <v>960</v>
      </c>
      <c r="M22" s="118">
        <v>1824</v>
      </c>
      <c r="N22" s="113" t="s">
        <v>383</v>
      </c>
      <c r="O22" s="119">
        <v>45219</v>
      </c>
      <c r="P22" s="119">
        <v>44957</v>
      </c>
      <c r="Q22" s="114" t="s">
        <v>1241</v>
      </c>
      <c r="R22" s="119">
        <v>45113</v>
      </c>
      <c r="S22" s="114" t="s">
        <v>2991</v>
      </c>
      <c r="T22" s="119">
        <v>45176</v>
      </c>
      <c r="U22" s="114" t="s">
        <v>2647</v>
      </c>
      <c r="V22" s="112">
        <f>O22-7</f>
        <v>45212</v>
      </c>
    </row>
    <row r="23" spans="1:22" ht="14.25" customHeight="1">
      <c r="A23" s="113">
        <v>2023</v>
      </c>
      <c r="B23" s="114" t="s">
        <v>2008</v>
      </c>
      <c r="C23" s="113" t="s">
        <v>697</v>
      </c>
      <c r="D23" s="113" t="s">
        <v>305</v>
      </c>
      <c r="E23" s="113" t="s">
        <v>3039</v>
      </c>
      <c r="F23" s="114" t="s">
        <v>3795</v>
      </c>
      <c r="G23" s="114" t="s">
        <v>3920</v>
      </c>
      <c r="H23" s="115">
        <v>1.9</v>
      </c>
      <c r="I23" s="116" t="s">
        <v>175</v>
      </c>
      <c r="J23" s="114">
        <v>85500692</v>
      </c>
      <c r="K23" s="117">
        <v>45200</v>
      </c>
      <c r="L23" s="118">
        <v>9800</v>
      </c>
      <c r="M23" s="118">
        <v>18620</v>
      </c>
      <c r="N23" s="113" t="s">
        <v>470</v>
      </c>
      <c r="O23" s="119">
        <v>45248</v>
      </c>
      <c r="P23" s="119">
        <v>45100</v>
      </c>
      <c r="Q23" s="114" t="s">
        <v>1891</v>
      </c>
      <c r="R23" s="119">
        <v>45197</v>
      </c>
      <c r="S23" s="114" t="s">
        <v>2222</v>
      </c>
      <c r="T23" s="119">
        <v>45197</v>
      </c>
      <c r="U23" s="114" t="s">
        <v>2223</v>
      </c>
      <c r="V23" s="112">
        <f>O23-29</f>
        <v>45219</v>
      </c>
    </row>
    <row r="24" spans="1:22" ht="14.25" customHeight="1">
      <c r="A24" s="113">
        <v>2023</v>
      </c>
      <c r="B24" s="114" t="s">
        <v>2008</v>
      </c>
      <c r="C24" s="113" t="s">
        <v>697</v>
      </c>
      <c r="D24" s="113" t="s">
        <v>305</v>
      </c>
      <c r="E24" s="113" t="s">
        <v>3039</v>
      </c>
      <c r="F24" s="114" t="s">
        <v>3795</v>
      </c>
      <c r="G24" s="114" t="s">
        <v>3920</v>
      </c>
      <c r="H24" s="115">
        <v>1.9</v>
      </c>
      <c r="I24" s="116" t="s">
        <v>175</v>
      </c>
      <c r="J24" s="114">
        <v>85654171</v>
      </c>
      <c r="K24" s="117">
        <v>45200</v>
      </c>
      <c r="L24" s="118">
        <v>18000</v>
      </c>
      <c r="M24" s="118">
        <v>34200</v>
      </c>
      <c r="N24" s="113" t="s">
        <v>470</v>
      </c>
      <c r="O24" s="119">
        <v>45250</v>
      </c>
      <c r="P24" s="119">
        <v>45100</v>
      </c>
      <c r="Q24" s="114" t="s">
        <v>156</v>
      </c>
      <c r="R24" s="119">
        <v>45197</v>
      </c>
      <c r="S24" s="114" t="s">
        <v>2219</v>
      </c>
      <c r="T24" s="119">
        <v>45197</v>
      </c>
      <c r="U24" s="114" t="s">
        <v>2556</v>
      </c>
      <c r="V24" s="112">
        <f>O24-29</f>
        <v>45221</v>
      </c>
    </row>
    <row r="25" spans="1:22" ht="14.25" customHeight="1">
      <c r="A25" s="113">
        <v>2023</v>
      </c>
      <c r="B25" s="114" t="s">
        <v>2008</v>
      </c>
      <c r="C25" s="113" t="s">
        <v>697</v>
      </c>
      <c r="D25" s="113" t="s">
        <v>305</v>
      </c>
      <c r="E25" s="113" t="s">
        <v>3039</v>
      </c>
      <c r="F25" s="114" t="s">
        <v>3795</v>
      </c>
      <c r="G25" s="114" t="s">
        <v>3920</v>
      </c>
      <c r="H25" s="115">
        <v>1.9</v>
      </c>
      <c r="I25" s="116" t="s">
        <v>175</v>
      </c>
      <c r="J25" s="114">
        <v>85132661</v>
      </c>
      <c r="K25" s="117">
        <v>45200</v>
      </c>
      <c r="L25" s="118">
        <v>5200</v>
      </c>
      <c r="M25" s="118">
        <v>9880</v>
      </c>
      <c r="N25" s="113" t="s">
        <v>470</v>
      </c>
      <c r="O25" s="119">
        <v>45256</v>
      </c>
      <c r="P25" s="119">
        <v>45100</v>
      </c>
      <c r="Q25" s="114" t="s">
        <v>1891</v>
      </c>
      <c r="R25" s="119">
        <v>45204</v>
      </c>
      <c r="S25" s="114" t="s">
        <v>3011</v>
      </c>
      <c r="T25" s="119">
        <v>45204</v>
      </c>
      <c r="U25" s="114" t="s">
        <v>3012</v>
      </c>
      <c r="V25" s="112">
        <f>O25-29</f>
        <v>45227</v>
      </c>
    </row>
    <row r="26" spans="1:22" ht="14.25" customHeight="1">
      <c r="A26" s="113">
        <v>2023</v>
      </c>
      <c r="B26" s="114" t="s">
        <v>2008</v>
      </c>
      <c r="C26" s="113" t="s">
        <v>573</v>
      </c>
      <c r="D26" s="113" t="s">
        <v>305</v>
      </c>
      <c r="E26" s="113" t="s">
        <v>3039</v>
      </c>
      <c r="F26" s="114" t="s">
        <v>3795</v>
      </c>
      <c r="G26" s="114" t="s">
        <v>3920</v>
      </c>
      <c r="H26" s="115">
        <v>1.9</v>
      </c>
      <c r="I26" s="116" t="s">
        <v>175</v>
      </c>
      <c r="J26" s="114">
        <v>85363309</v>
      </c>
      <c r="K26" s="117">
        <v>45200</v>
      </c>
      <c r="L26" s="118">
        <v>1800</v>
      </c>
      <c r="M26" s="118">
        <v>3420</v>
      </c>
      <c r="N26" s="113" t="s">
        <v>470</v>
      </c>
      <c r="O26" s="119">
        <v>45241</v>
      </c>
      <c r="P26" s="119">
        <v>45107</v>
      </c>
      <c r="Q26" s="114" t="s">
        <v>2132</v>
      </c>
      <c r="R26" s="119">
        <v>45211</v>
      </c>
      <c r="S26" s="114" t="s">
        <v>3064</v>
      </c>
      <c r="T26" s="119">
        <v>45223</v>
      </c>
      <c r="U26" s="114" t="s">
        <v>3065</v>
      </c>
      <c r="V26" s="112">
        <f>O26-7</f>
        <v>45234</v>
      </c>
    </row>
    <row r="27" spans="1:22" ht="14.25" customHeight="1">
      <c r="A27" s="113">
        <v>2023</v>
      </c>
      <c r="B27" s="114" t="s">
        <v>2008</v>
      </c>
      <c r="C27" s="113" t="s">
        <v>697</v>
      </c>
      <c r="D27" s="113" t="s">
        <v>305</v>
      </c>
      <c r="E27" s="113" t="s">
        <v>3039</v>
      </c>
      <c r="F27" s="114" t="s">
        <v>3795</v>
      </c>
      <c r="G27" s="114" t="s">
        <v>3920</v>
      </c>
      <c r="H27" s="115">
        <v>1.9</v>
      </c>
      <c r="I27" s="116" t="s">
        <v>175</v>
      </c>
      <c r="J27" s="114">
        <v>85519815</v>
      </c>
      <c r="K27" s="117">
        <v>45200</v>
      </c>
      <c r="L27" s="118">
        <v>2700</v>
      </c>
      <c r="M27" s="118">
        <v>5130</v>
      </c>
      <c r="N27" s="113" t="s">
        <v>470</v>
      </c>
      <c r="O27" s="119">
        <v>45263</v>
      </c>
      <c r="P27" s="119">
        <v>45100</v>
      </c>
      <c r="Q27" s="114" t="s">
        <v>156</v>
      </c>
      <c r="R27" s="119">
        <v>45211</v>
      </c>
      <c r="S27" s="114" t="s">
        <v>3062</v>
      </c>
      <c r="T27" s="119">
        <v>45211</v>
      </c>
      <c r="U27" s="114" t="s">
        <v>2579</v>
      </c>
      <c r="V27" s="112">
        <f>O27-29</f>
        <v>45234</v>
      </c>
    </row>
    <row r="28" spans="1:22" ht="14.25" customHeight="1">
      <c r="A28" s="113">
        <v>2023</v>
      </c>
      <c r="B28" s="114" t="s">
        <v>2008</v>
      </c>
      <c r="C28" s="113" t="s">
        <v>697</v>
      </c>
      <c r="D28" s="113" t="s">
        <v>305</v>
      </c>
      <c r="E28" s="113" t="s">
        <v>3039</v>
      </c>
      <c r="F28" s="114" t="s">
        <v>3795</v>
      </c>
      <c r="G28" s="114" t="s">
        <v>3920</v>
      </c>
      <c r="H28" s="115">
        <v>1.9</v>
      </c>
      <c r="I28" s="116" t="s">
        <v>175</v>
      </c>
      <c r="J28" s="114">
        <v>84972966</v>
      </c>
      <c r="K28" s="117">
        <v>45200</v>
      </c>
      <c r="L28" s="118">
        <v>6400</v>
      </c>
      <c r="M28" s="118">
        <v>12160</v>
      </c>
      <c r="N28" s="113" t="s">
        <v>470</v>
      </c>
      <c r="O28" s="119">
        <v>45263</v>
      </c>
      <c r="P28" s="119">
        <v>45107</v>
      </c>
      <c r="Q28" s="114" t="s">
        <v>2132</v>
      </c>
      <c r="R28" s="119">
        <v>45211</v>
      </c>
      <c r="S28" s="114" t="s">
        <v>3064</v>
      </c>
      <c r="T28" s="119">
        <v>45211</v>
      </c>
      <c r="U28" s="114" t="s">
        <v>3065</v>
      </c>
      <c r="V28" s="112">
        <f>O28-29</f>
        <v>45234</v>
      </c>
    </row>
    <row r="29" spans="1:22" ht="14.25" customHeight="1">
      <c r="A29" s="113">
        <v>2023</v>
      </c>
      <c r="B29" s="114" t="s">
        <v>2008</v>
      </c>
      <c r="C29" s="113" t="s">
        <v>697</v>
      </c>
      <c r="D29" s="113" t="s">
        <v>305</v>
      </c>
      <c r="E29" s="113" t="s">
        <v>3039</v>
      </c>
      <c r="F29" s="114" t="s">
        <v>3795</v>
      </c>
      <c r="G29" s="114" t="s">
        <v>3920</v>
      </c>
      <c r="H29" s="115">
        <v>1.9</v>
      </c>
      <c r="I29" s="116" t="s">
        <v>175</v>
      </c>
      <c r="J29" s="114">
        <v>85509177</v>
      </c>
      <c r="K29" s="117">
        <v>45231</v>
      </c>
      <c r="L29" s="118">
        <v>17000</v>
      </c>
      <c r="M29" s="118">
        <v>32300</v>
      </c>
      <c r="N29" s="113" t="s">
        <v>226</v>
      </c>
      <c r="O29" s="119">
        <v>45293</v>
      </c>
      <c r="P29" s="119">
        <v>45135</v>
      </c>
      <c r="Q29" s="114" t="s">
        <v>2211</v>
      </c>
      <c r="R29" s="119">
        <v>45244</v>
      </c>
      <c r="S29" s="114" t="s">
        <v>3064</v>
      </c>
      <c r="T29" s="119">
        <v>45244</v>
      </c>
      <c r="U29" s="114" t="s">
        <v>3065</v>
      </c>
      <c r="V29" s="112">
        <f>O29-29</f>
        <v>45264</v>
      </c>
    </row>
    <row r="30" spans="1:22" ht="14.25" customHeight="1">
      <c r="A30" s="113">
        <v>2023</v>
      </c>
      <c r="B30" s="114" t="s">
        <v>2008</v>
      </c>
      <c r="C30" s="113" t="s">
        <v>697</v>
      </c>
      <c r="D30" s="113" t="s">
        <v>305</v>
      </c>
      <c r="E30" s="113" t="s">
        <v>2974</v>
      </c>
      <c r="F30" s="114" t="s">
        <v>3794</v>
      </c>
      <c r="G30" s="114" t="s">
        <v>3919</v>
      </c>
      <c r="H30" s="115">
        <v>1.8</v>
      </c>
      <c r="I30" s="116" t="s">
        <v>175</v>
      </c>
      <c r="J30" s="114">
        <v>85121379</v>
      </c>
      <c r="K30" s="117">
        <v>45047</v>
      </c>
      <c r="L30" s="118">
        <v>6678</v>
      </c>
      <c r="M30" s="118">
        <v>12020</v>
      </c>
      <c r="N30" s="113" t="s">
        <v>436</v>
      </c>
      <c r="O30" s="119">
        <v>45122</v>
      </c>
      <c r="P30" s="119">
        <v>44936</v>
      </c>
      <c r="Q30" s="114" t="s">
        <v>156</v>
      </c>
      <c r="R30" s="119">
        <v>44957</v>
      </c>
      <c r="S30" s="114" t="s">
        <v>1850</v>
      </c>
      <c r="T30" s="119">
        <v>45027</v>
      </c>
      <c r="U30" s="114" t="s">
        <v>2465</v>
      </c>
      <c r="V30" s="112">
        <f>O30-29</f>
        <v>45093</v>
      </c>
    </row>
    <row r="31" spans="1:22" ht="14.25" customHeight="1">
      <c r="A31" s="113">
        <v>2023</v>
      </c>
      <c r="B31" s="114" t="s">
        <v>2008</v>
      </c>
      <c r="C31" s="113" t="s">
        <v>697</v>
      </c>
      <c r="D31" s="113" t="s">
        <v>305</v>
      </c>
      <c r="E31" s="113" t="s">
        <v>2974</v>
      </c>
      <c r="F31" s="114" t="s">
        <v>3793</v>
      </c>
      <c r="G31" s="114" t="s">
        <v>3919</v>
      </c>
      <c r="H31" s="115">
        <v>1.8</v>
      </c>
      <c r="I31" s="116" t="s">
        <v>175</v>
      </c>
      <c r="J31" s="114">
        <v>85121372</v>
      </c>
      <c r="K31" s="117">
        <v>45047</v>
      </c>
      <c r="L31" s="118">
        <v>7164</v>
      </c>
      <c r="M31" s="118">
        <v>12895</v>
      </c>
      <c r="N31" s="113" t="s">
        <v>436</v>
      </c>
      <c r="O31" s="119">
        <v>45122</v>
      </c>
      <c r="P31" s="119">
        <v>44936</v>
      </c>
      <c r="Q31" s="114" t="s">
        <v>156</v>
      </c>
      <c r="R31" s="119">
        <v>44957</v>
      </c>
      <c r="S31" s="114" t="s">
        <v>1850</v>
      </c>
      <c r="T31" s="119">
        <v>45027</v>
      </c>
      <c r="U31" s="114" t="s">
        <v>2465</v>
      </c>
      <c r="V31" s="112">
        <f>O31-29</f>
        <v>45093</v>
      </c>
    </row>
    <row r="32" spans="1:22" ht="14.25" customHeight="1">
      <c r="A32" s="113">
        <v>2023</v>
      </c>
      <c r="B32" s="114" t="s">
        <v>2008</v>
      </c>
      <c r="C32" s="113" t="s">
        <v>563</v>
      </c>
      <c r="D32" s="113" t="s">
        <v>305</v>
      </c>
      <c r="E32" s="113" t="s">
        <v>2974</v>
      </c>
      <c r="F32" s="114" t="s">
        <v>3794</v>
      </c>
      <c r="G32" s="114" t="s">
        <v>3919</v>
      </c>
      <c r="H32" s="115">
        <v>1.8</v>
      </c>
      <c r="I32" s="116" t="s">
        <v>175</v>
      </c>
      <c r="J32" s="114">
        <v>85136921</v>
      </c>
      <c r="K32" s="117">
        <v>45078</v>
      </c>
      <c r="L32" s="118">
        <v>5580</v>
      </c>
      <c r="M32" s="118">
        <v>10044</v>
      </c>
      <c r="N32" s="113" t="s">
        <v>436</v>
      </c>
      <c r="O32" s="119">
        <v>45122</v>
      </c>
      <c r="P32" s="119">
        <v>44936</v>
      </c>
      <c r="Q32" s="114" t="s">
        <v>156</v>
      </c>
      <c r="R32" s="119">
        <v>44953</v>
      </c>
      <c r="S32" s="114" t="s">
        <v>1411</v>
      </c>
      <c r="T32" s="119">
        <v>45027</v>
      </c>
      <c r="U32" s="114" t="s">
        <v>2465</v>
      </c>
      <c r="V32" s="112">
        <f>O32-21</f>
        <v>45101</v>
      </c>
    </row>
    <row r="33" spans="1:22" ht="14.25" customHeight="1">
      <c r="A33" s="113">
        <v>2023</v>
      </c>
      <c r="B33" s="114" t="s">
        <v>2008</v>
      </c>
      <c r="C33" s="113" t="s">
        <v>563</v>
      </c>
      <c r="D33" s="113" t="s">
        <v>305</v>
      </c>
      <c r="E33" s="113" t="s">
        <v>2974</v>
      </c>
      <c r="F33" s="114" t="s">
        <v>3793</v>
      </c>
      <c r="G33" s="114" t="s">
        <v>3919</v>
      </c>
      <c r="H33" s="115">
        <v>1.8</v>
      </c>
      <c r="I33" s="116" t="s">
        <v>175</v>
      </c>
      <c r="J33" s="114">
        <v>85131765</v>
      </c>
      <c r="K33" s="117">
        <v>45078</v>
      </c>
      <c r="L33" s="118">
        <v>14004</v>
      </c>
      <c r="M33" s="118">
        <v>25207</v>
      </c>
      <c r="N33" s="113" t="s">
        <v>436</v>
      </c>
      <c r="O33" s="119">
        <v>45122</v>
      </c>
      <c r="P33" s="119">
        <v>44936</v>
      </c>
      <c r="Q33" s="114" t="s">
        <v>156</v>
      </c>
      <c r="R33" s="119">
        <v>44953</v>
      </c>
      <c r="S33" s="114" t="s">
        <v>1411</v>
      </c>
      <c r="T33" s="119">
        <v>45027</v>
      </c>
      <c r="U33" s="114" t="s">
        <v>2465</v>
      </c>
      <c r="V33" s="112">
        <f>O33-21</f>
        <v>45101</v>
      </c>
    </row>
    <row r="34" spans="1:22" ht="14.25" customHeight="1">
      <c r="A34" s="113">
        <v>2023</v>
      </c>
      <c r="B34" s="114" t="s">
        <v>2008</v>
      </c>
      <c r="C34" s="113" t="s">
        <v>1026</v>
      </c>
      <c r="D34" s="113" t="s">
        <v>305</v>
      </c>
      <c r="E34" s="113" t="s">
        <v>2974</v>
      </c>
      <c r="F34" s="114" t="s">
        <v>3794</v>
      </c>
      <c r="G34" s="114" t="s">
        <v>3919</v>
      </c>
      <c r="H34" s="115">
        <v>1.8</v>
      </c>
      <c r="I34" s="116" t="s">
        <v>175</v>
      </c>
      <c r="J34" s="114">
        <v>85121380</v>
      </c>
      <c r="K34" s="117">
        <v>45078</v>
      </c>
      <c r="L34" s="118">
        <v>2844</v>
      </c>
      <c r="M34" s="118">
        <v>5119</v>
      </c>
      <c r="N34" s="113" t="s">
        <v>436</v>
      </c>
      <c r="O34" s="119">
        <v>45122</v>
      </c>
      <c r="P34" s="119">
        <v>44915</v>
      </c>
      <c r="Q34" s="114" t="s">
        <v>156</v>
      </c>
      <c r="R34" s="119">
        <v>44957</v>
      </c>
      <c r="S34" s="114" t="s">
        <v>1850</v>
      </c>
      <c r="T34" s="119">
        <v>44992</v>
      </c>
      <c r="U34" s="114" t="s">
        <v>2465</v>
      </c>
      <c r="V34" s="112">
        <f>O34-19</f>
        <v>45103</v>
      </c>
    </row>
    <row r="35" spans="1:22" ht="14.25" customHeight="1">
      <c r="A35" s="113">
        <v>2023</v>
      </c>
      <c r="B35" s="114" t="s">
        <v>2008</v>
      </c>
      <c r="C35" s="113" t="s">
        <v>1026</v>
      </c>
      <c r="D35" s="113" t="s">
        <v>305</v>
      </c>
      <c r="E35" s="113" t="s">
        <v>2974</v>
      </c>
      <c r="F35" s="114" t="s">
        <v>3793</v>
      </c>
      <c r="G35" s="114" t="s">
        <v>3919</v>
      </c>
      <c r="H35" s="115">
        <v>1.8</v>
      </c>
      <c r="I35" s="116" t="s">
        <v>175</v>
      </c>
      <c r="J35" s="114">
        <v>85121373</v>
      </c>
      <c r="K35" s="117">
        <v>45078</v>
      </c>
      <c r="L35" s="118">
        <v>8172</v>
      </c>
      <c r="M35" s="118">
        <v>14710</v>
      </c>
      <c r="N35" s="113" t="s">
        <v>436</v>
      </c>
      <c r="O35" s="119">
        <v>45122</v>
      </c>
      <c r="P35" s="119">
        <v>44936</v>
      </c>
      <c r="Q35" s="114" t="s">
        <v>156</v>
      </c>
      <c r="R35" s="119">
        <v>44957</v>
      </c>
      <c r="S35" s="114" t="s">
        <v>1850</v>
      </c>
      <c r="T35" s="119">
        <v>44992</v>
      </c>
      <c r="U35" s="114" t="s">
        <v>2465</v>
      </c>
      <c r="V35" s="112">
        <f>O35-19</f>
        <v>45103</v>
      </c>
    </row>
    <row r="36" spans="1:22" ht="14.25" customHeight="1">
      <c r="A36" s="113">
        <v>2023</v>
      </c>
      <c r="B36" s="114" t="s">
        <v>2008</v>
      </c>
      <c r="C36" s="113" t="s">
        <v>573</v>
      </c>
      <c r="D36" s="113" t="s">
        <v>305</v>
      </c>
      <c r="E36" s="113" t="s">
        <v>2974</v>
      </c>
      <c r="F36" s="114" t="s">
        <v>3794</v>
      </c>
      <c r="G36" s="114" t="s">
        <v>3919</v>
      </c>
      <c r="H36" s="115">
        <v>1.8</v>
      </c>
      <c r="I36" s="116" t="s">
        <v>175</v>
      </c>
      <c r="J36" s="114">
        <v>85319989</v>
      </c>
      <c r="K36" s="117">
        <v>45078</v>
      </c>
      <c r="L36" s="118">
        <v>2202</v>
      </c>
      <c r="M36" s="118">
        <v>3964</v>
      </c>
      <c r="N36" s="113" t="s">
        <v>436</v>
      </c>
      <c r="O36" s="119">
        <v>45122</v>
      </c>
      <c r="P36" s="119">
        <v>44922</v>
      </c>
      <c r="Q36" s="114" t="s">
        <v>156</v>
      </c>
      <c r="R36" s="119">
        <v>44957</v>
      </c>
      <c r="S36" s="114" t="s">
        <v>193</v>
      </c>
      <c r="T36" s="119">
        <v>45027</v>
      </c>
      <c r="U36" s="114" t="s">
        <v>3203</v>
      </c>
      <c r="V36" s="112">
        <f>O36-7</f>
        <v>45115</v>
      </c>
    </row>
    <row r="37" spans="1:22" ht="14.25" customHeight="1">
      <c r="A37" s="113">
        <v>2023</v>
      </c>
      <c r="B37" s="114" t="s">
        <v>2008</v>
      </c>
      <c r="C37" s="113" t="s">
        <v>573</v>
      </c>
      <c r="D37" s="113" t="s">
        <v>305</v>
      </c>
      <c r="E37" s="113" t="s">
        <v>2974</v>
      </c>
      <c r="F37" s="114" t="s">
        <v>3793</v>
      </c>
      <c r="G37" s="114" t="s">
        <v>3919</v>
      </c>
      <c r="H37" s="115">
        <v>1.8</v>
      </c>
      <c r="I37" s="116" t="s">
        <v>175</v>
      </c>
      <c r="J37" s="114">
        <v>85014656</v>
      </c>
      <c r="K37" s="117">
        <v>45047</v>
      </c>
      <c r="L37" s="118">
        <v>5610</v>
      </c>
      <c r="M37" s="118">
        <v>10098</v>
      </c>
      <c r="N37" s="113" t="s">
        <v>436</v>
      </c>
      <c r="O37" s="119">
        <v>45122</v>
      </c>
      <c r="P37" s="119">
        <v>44936</v>
      </c>
      <c r="Q37" s="114" t="s">
        <v>2068</v>
      </c>
      <c r="R37" s="119">
        <v>44957</v>
      </c>
      <c r="S37" s="114" t="s">
        <v>893</v>
      </c>
      <c r="T37" s="119">
        <v>45027</v>
      </c>
      <c r="U37" s="114" t="s">
        <v>3203</v>
      </c>
      <c r="V37" s="112">
        <f>O37-7</f>
        <v>45115</v>
      </c>
    </row>
    <row r="38" spans="1:22" ht="14.25" customHeight="1">
      <c r="A38" s="113">
        <v>2023</v>
      </c>
      <c r="B38" s="114" t="s">
        <v>2008</v>
      </c>
      <c r="C38" s="113" t="s">
        <v>697</v>
      </c>
      <c r="D38" s="113" t="s">
        <v>305</v>
      </c>
      <c r="E38" s="113" t="s">
        <v>2974</v>
      </c>
      <c r="F38" s="114" t="s">
        <v>3794</v>
      </c>
      <c r="G38" s="114" t="s">
        <v>3919</v>
      </c>
      <c r="H38" s="115">
        <v>1.8</v>
      </c>
      <c r="I38" s="116" t="s">
        <v>175</v>
      </c>
      <c r="J38" s="114">
        <v>85646356</v>
      </c>
      <c r="K38" s="117">
        <v>45108</v>
      </c>
      <c r="L38" s="118">
        <v>4824</v>
      </c>
      <c r="M38" s="118">
        <v>8683</v>
      </c>
      <c r="N38" s="113" t="s">
        <v>383</v>
      </c>
      <c r="O38" s="119">
        <v>45167</v>
      </c>
      <c r="P38" s="119">
        <v>45069</v>
      </c>
      <c r="Q38" s="114" t="s">
        <v>156</v>
      </c>
      <c r="R38" s="119">
        <v>45118</v>
      </c>
      <c r="S38" s="114" t="s">
        <v>2178</v>
      </c>
      <c r="T38" s="119">
        <v>45128</v>
      </c>
      <c r="U38" s="114" t="s">
        <v>2173</v>
      </c>
      <c r="V38" s="112">
        <f>O38-29</f>
        <v>45138</v>
      </c>
    </row>
    <row r="39" spans="1:22" ht="14.25" customHeight="1">
      <c r="A39" s="113">
        <v>2023</v>
      </c>
      <c r="B39" s="114" t="s">
        <v>2008</v>
      </c>
      <c r="C39" s="113" t="s">
        <v>697</v>
      </c>
      <c r="D39" s="113" t="s">
        <v>305</v>
      </c>
      <c r="E39" s="113" t="s">
        <v>2974</v>
      </c>
      <c r="F39" s="114" t="s">
        <v>3793</v>
      </c>
      <c r="G39" s="114" t="s">
        <v>3919</v>
      </c>
      <c r="H39" s="115">
        <v>1.8</v>
      </c>
      <c r="I39" s="116" t="s">
        <v>175</v>
      </c>
      <c r="J39" s="114">
        <v>85078816</v>
      </c>
      <c r="K39" s="117">
        <v>45108</v>
      </c>
      <c r="L39" s="118">
        <v>12204</v>
      </c>
      <c r="M39" s="118">
        <v>21967</v>
      </c>
      <c r="N39" s="113" t="s">
        <v>436</v>
      </c>
      <c r="O39" s="119">
        <v>45167</v>
      </c>
      <c r="P39" s="119">
        <v>44936</v>
      </c>
      <c r="Q39" s="114" t="s">
        <v>282</v>
      </c>
      <c r="R39" s="119">
        <v>45062</v>
      </c>
      <c r="S39" s="114" t="s">
        <v>1873</v>
      </c>
      <c r="T39" s="119">
        <v>45099</v>
      </c>
      <c r="U39" s="114" t="s">
        <v>930</v>
      </c>
      <c r="V39" s="112">
        <f>O39-29</f>
        <v>45138</v>
      </c>
    </row>
    <row r="40" spans="1:22" ht="14.25" customHeight="1">
      <c r="A40" s="113">
        <v>2023</v>
      </c>
      <c r="B40" s="114" t="s">
        <v>2008</v>
      </c>
      <c r="C40" s="113" t="s">
        <v>697</v>
      </c>
      <c r="D40" s="113" t="s">
        <v>305</v>
      </c>
      <c r="E40" s="113" t="s">
        <v>2974</v>
      </c>
      <c r="F40" s="114" t="s">
        <v>3793</v>
      </c>
      <c r="G40" s="114" t="s">
        <v>3919</v>
      </c>
      <c r="H40" s="115">
        <v>1.8</v>
      </c>
      <c r="I40" s="116" t="s">
        <v>175</v>
      </c>
      <c r="J40" s="114">
        <v>85224363</v>
      </c>
      <c r="K40" s="117">
        <v>45139</v>
      </c>
      <c r="L40" s="118">
        <v>5796</v>
      </c>
      <c r="M40" s="118">
        <v>10433</v>
      </c>
      <c r="N40" s="113" t="s">
        <v>383</v>
      </c>
      <c r="O40" s="119">
        <v>45189</v>
      </c>
      <c r="P40" s="119">
        <v>44971</v>
      </c>
      <c r="Q40" s="114" t="s">
        <v>2027</v>
      </c>
      <c r="R40" s="119">
        <v>45069</v>
      </c>
      <c r="S40" s="114" t="s">
        <v>1017</v>
      </c>
      <c r="T40" s="119">
        <v>45125</v>
      </c>
      <c r="U40" s="114" t="s">
        <v>1871</v>
      </c>
      <c r="V40" s="112">
        <f>O40-29</f>
        <v>45160</v>
      </c>
    </row>
    <row r="41" spans="1:22" ht="14.25" customHeight="1">
      <c r="A41" s="113">
        <v>2023</v>
      </c>
      <c r="B41" s="114" t="s">
        <v>2008</v>
      </c>
      <c r="C41" s="113" t="s">
        <v>1026</v>
      </c>
      <c r="D41" s="113" t="s">
        <v>305</v>
      </c>
      <c r="E41" s="113" t="s">
        <v>2974</v>
      </c>
      <c r="F41" s="114" t="s">
        <v>3794</v>
      </c>
      <c r="G41" s="114" t="s">
        <v>3919</v>
      </c>
      <c r="H41" s="115">
        <v>1.8</v>
      </c>
      <c r="I41" s="116" t="s">
        <v>175</v>
      </c>
      <c r="J41" s="114">
        <v>85654623</v>
      </c>
      <c r="K41" s="117">
        <v>45139</v>
      </c>
      <c r="L41" s="118">
        <v>1500</v>
      </c>
      <c r="M41" s="118">
        <v>2700</v>
      </c>
      <c r="N41" s="113" t="s">
        <v>470</v>
      </c>
      <c r="O41" s="119">
        <v>45182</v>
      </c>
      <c r="P41" s="119">
        <v>45083</v>
      </c>
      <c r="Q41" s="114" t="s">
        <v>156</v>
      </c>
      <c r="R41" s="119">
        <v>45141</v>
      </c>
      <c r="S41" s="114" t="s">
        <v>2259</v>
      </c>
      <c r="T41" s="119">
        <v>45152</v>
      </c>
      <c r="U41" s="114" t="s">
        <v>2180</v>
      </c>
      <c r="V41" s="112">
        <f>O41-19</f>
        <v>45163</v>
      </c>
    </row>
    <row r="42" spans="1:22" ht="14.25" customHeight="1">
      <c r="A42" s="113">
        <v>2023</v>
      </c>
      <c r="B42" s="114" t="s">
        <v>2008</v>
      </c>
      <c r="C42" s="113" t="s">
        <v>1026</v>
      </c>
      <c r="D42" s="113" t="s">
        <v>305</v>
      </c>
      <c r="E42" s="113" t="s">
        <v>2974</v>
      </c>
      <c r="F42" s="114" t="s">
        <v>3793</v>
      </c>
      <c r="G42" s="114" t="s">
        <v>3919</v>
      </c>
      <c r="H42" s="115">
        <v>1.8</v>
      </c>
      <c r="I42" s="116" t="s">
        <v>175</v>
      </c>
      <c r="J42" s="114">
        <v>85096751</v>
      </c>
      <c r="K42" s="117">
        <v>45139</v>
      </c>
      <c r="L42" s="118">
        <v>5508</v>
      </c>
      <c r="M42" s="118">
        <v>9914</v>
      </c>
      <c r="N42" s="113" t="s">
        <v>383</v>
      </c>
      <c r="O42" s="119">
        <v>45184</v>
      </c>
      <c r="P42" s="119">
        <v>44939</v>
      </c>
      <c r="Q42" s="114" t="s">
        <v>3088</v>
      </c>
      <c r="R42" s="119">
        <v>45092</v>
      </c>
      <c r="S42" s="114" t="s">
        <v>2991</v>
      </c>
      <c r="T42" s="119">
        <v>45125</v>
      </c>
      <c r="U42" s="114" t="s">
        <v>2055</v>
      </c>
      <c r="V42" s="112">
        <f>O42-19</f>
        <v>45165</v>
      </c>
    </row>
    <row r="43" spans="1:22" ht="14.25" customHeight="1">
      <c r="A43" s="113">
        <v>2023</v>
      </c>
      <c r="B43" s="114" t="s">
        <v>2008</v>
      </c>
      <c r="C43" s="113" t="s">
        <v>697</v>
      </c>
      <c r="D43" s="113" t="s">
        <v>305</v>
      </c>
      <c r="E43" s="113" t="s">
        <v>2974</v>
      </c>
      <c r="F43" s="114" t="s">
        <v>3793</v>
      </c>
      <c r="G43" s="114" t="s">
        <v>3919</v>
      </c>
      <c r="H43" s="115">
        <v>1.8</v>
      </c>
      <c r="I43" s="116" t="s">
        <v>175</v>
      </c>
      <c r="J43" s="114">
        <v>85654398</v>
      </c>
      <c r="K43" s="117">
        <v>45139</v>
      </c>
      <c r="L43" s="118">
        <v>16000</v>
      </c>
      <c r="M43" s="118">
        <v>28800</v>
      </c>
      <c r="N43" s="113" t="s">
        <v>383</v>
      </c>
      <c r="O43" s="119">
        <v>45194</v>
      </c>
      <c r="P43" s="119">
        <v>45090</v>
      </c>
      <c r="Q43" s="114" t="s">
        <v>156</v>
      </c>
      <c r="R43" s="119" t="s">
        <v>156</v>
      </c>
      <c r="S43" s="114" t="s">
        <v>2060</v>
      </c>
      <c r="T43" s="119" t="s">
        <v>156</v>
      </c>
      <c r="U43" s="114" t="s">
        <v>2058</v>
      </c>
      <c r="V43" s="112">
        <f>O43-29</f>
        <v>45165</v>
      </c>
    </row>
    <row r="44" spans="1:22" ht="14.25" customHeight="1">
      <c r="A44" s="113">
        <v>2023</v>
      </c>
      <c r="B44" s="114" t="s">
        <v>2008</v>
      </c>
      <c r="C44" s="113" t="s">
        <v>563</v>
      </c>
      <c r="D44" s="113" t="s">
        <v>305</v>
      </c>
      <c r="E44" s="113" t="s">
        <v>2974</v>
      </c>
      <c r="F44" s="114" t="s">
        <v>3793</v>
      </c>
      <c r="G44" s="114" t="s">
        <v>3919</v>
      </c>
      <c r="H44" s="115">
        <v>1.8</v>
      </c>
      <c r="I44" s="116" t="s">
        <v>175</v>
      </c>
      <c r="J44" s="114">
        <v>85187363</v>
      </c>
      <c r="K44" s="117">
        <v>45139</v>
      </c>
      <c r="L44" s="118">
        <v>4032</v>
      </c>
      <c r="M44" s="118">
        <v>7258</v>
      </c>
      <c r="N44" s="113" t="s">
        <v>383</v>
      </c>
      <c r="O44" s="119">
        <v>45188</v>
      </c>
      <c r="P44" s="119">
        <v>44936</v>
      </c>
      <c r="Q44" s="114" t="s">
        <v>156</v>
      </c>
      <c r="R44" s="119">
        <v>45099</v>
      </c>
      <c r="S44" s="114" t="s">
        <v>3162</v>
      </c>
      <c r="T44" s="119">
        <v>45132</v>
      </c>
      <c r="U44" s="114" t="s">
        <v>2055</v>
      </c>
      <c r="V44" s="112">
        <f>O44-21</f>
        <v>45167</v>
      </c>
    </row>
    <row r="45" spans="1:22" ht="14.25" customHeight="1">
      <c r="A45" s="113">
        <v>2023</v>
      </c>
      <c r="B45" s="114" t="s">
        <v>2008</v>
      </c>
      <c r="C45" s="113" t="s">
        <v>563</v>
      </c>
      <c r="D45" s="113" t="s">
        <v>305</v>
      </c>
      <c r="E45" s="113" t="s">
        <v>2974</v>
      </c>
      <c r="F45" s="114" t="s">
        <v>3794</v>
      </c>
      <c r="G45" s="114" t="s">
        <v>3919</v>
      </c>
      <c r="H45" s="115">
        <v>1.8</v>
      </c>
      <c r="I45" s="116" t="s">
        <v>175</v>
      </c>
      <c r="J45" s="114">
        <v>85136923</v>
      </c>
      <c r="K45" s="117">
        <v>45139</v>
      </c>
      <c r="L45" s="118">
        <v>1512</v>
      </c>
      <c r="M45" s="118">
        <v>2722</v>
      </c>
      <c r="N45" s="113" t="s">
        <v>383</v>
      </c>
      <c r="O45" s="119">
        <v>45189</v>
      </c>
      <c r="P45" s="119">
        <v>44943</v>
      </c>
      <c r="Q45" s="114" t="s">
        <v>282</v>
      </c>
      <c r="R45" s="119">
        <v>45099</v>
      </c>
      <c r="S45" s="114" t="s">
        <v>3162</v>
      </c>
      <c r="T45" s="119">
        <v>45132</v>
      </c>
      <c r="U45" s="114" t="s">
        <v>2055</v>
      </c>
      <c r="V45" s="112">
        <f>O45-21</f>
        <v>45168</v>
      </c>
    </row>
    <row r="46" spans="1:22" ht="14.25" customHeight="1">
      <c r="A46" s="113">
        <v>2023</v>
      </c>
      <c r="B46" s="114" t="s">
        <v>2008</v>
      </c>
      <c r="C46" s="113" t="s">
        <v>697</v>
      </c>
      <c r="D46" s="113" t="s">
        <v>305</v>
      </c>
      <c r="E46" s="113" t="s">
        <v>2974</v>
      </c>
      <c r="F46" s="114" t="s">
        <v>3793</v>
      </c>
      <c r="G46" s="114" t="s">
        <v>3919</v>
      </c>
      <c r="H46" s="115">
        <v>1.8</v>
      </c>
      <c r="I46" s="116" t="s">
        <v>175</v>
      </c>
      <c r="J46" s="114">
        <v>85654397</v>
      </c>
      <c r="K46" s="117">
        <v>45139</v>
      </c>
      <c r="L46" s="118">
        <v>16000</v>
      </c>
      <c r="M46" s="118">
        <v>28800</v>
      </c>
      <c r="N46" s="113" t="s">
        <v>383</v>
      </c>
      <c r="O46" s="119">
        <v>45201</v>
      </c>
      <c r="P46" s="119">
        <v>45090</v>
      </c>
      <c r="Q46" s="114" t="s">
        <v>156</v>
      </c>
      <c r="R46" s="119" t="s">
        <v>156</v>
      </c>
      <c r="S46" s="114" t="s">
        <v>2442</v>
      </c>
      <c r="T46" s="119" t="s">
        <v>156</v>
      </c>
      <c r="U46" s="114" t="s">
        <v>2061</v>
      </c>
      <c r="V46" s="112">
        <f>O46-29</f>
        <v>45172</v>
      </c>
    </row>
    <row r="47" spans="1:22" ht="14.25" customHeight="1">
      <c r="A47" s="113">
        <v>2023</v>
      </c>
      <c r="B47" s="114" t="s">
        <v>2008</v>
      </c>
      <c r="C47" s="113" t="s">
        <v>697</v>
      </c>
      <c r="D47" s="113" t="s">
        <v>305</v>
      </c>
      <c r="E47" s="113" t="s">
        <v>2974</v>
      </c>
      <c r="F47" s="114" t="s">
        <v>3794</v>
      </c>
      <c r="G47" s="114" t="s">
        <v>3919</v>
      </c>
      <c r="H47" s="115">
        <v>1.8</v>
      </c>
      <c r="I47" s="116" t="s">
        <v>175</v>
      </c>
      <c r="J47" s="114">
        <v>85697181</v>
      </c>
      <c r="K47" s="117">
        <v>45170</v>
      </c>
      <c r="L47" s="118">
        <v>6000</v>
      </c>
      <c r="M47" s="118">
        <v>10800</v>
      </c>
      <c r="N47" s="113" t="s">
        <v>470</v>
      </c>
      <c r="O47" s="119">
        <v>45204</v>
      </c>
      <c r="P47" s="119">
        <v>45076</v>
      </c>
      <c r="Q47" s="114" t="s">
        <v>156</v>
      </c>
      <c r="R47" s="119">
        <v>45155</v>
      </c>
      <c r="S47" s="114" t="s">
        <v>2085</v>
      </c>
      <c r="T47" s="119">
        <v>45155</v>
      </c>
      <c r="U47" s="114" t="s">
        <v>2086</v>
      </c>
      <c r="V47" s="112">
        <f>O47-29</f>
        <v>45175</v>
      </c>
    </row>
    <row r="48" spans="1:22" ht="14.25" customHeight="1">
      <c r="A48" s="113">
        <v>2023</v>
      </c>
      <c r="B48" s="114" t="s">
        <v>2008</v>
      </c>
      <c r="C48" s="113" t="s">
        <v>573</v>
      </c>
      <c r="D48" s="113" t="s">
        <v>305</v>
      </c>
      <c r="E48" s="113" t="s">
        <v>2974</v>
      </c>
      <c r="F48" s="114" t="s">
        <v>3793</v>
      </c>
      <c r="G48" s="114" t="s">
        <v>3919</v>
      </c>
      <c r="H48" s="115">
        <v>1.8</v>
      </c>
      <c r="I48" s="116" t="s">
        <v>175</v>
      </c>
      <c r="J48" s="114">
        <v>85182229</v>
      </c>
      <c r="K48" s="117">
        <v>45139</v>
      </c>
      <c r="L48" s="118">
        <v>3000</v>
      </c>
      <c r="M48" s="118">
        <v>5400</v>
      </c>
      <c r="N48" s="113" t="s">
        <v>383</v>
      </c>
      <c r="O48" s="119">
        <v>45184</v>
      </c>
      <c r="P48" s="119">
        <v>44957</v>
      </c>
      <c r="Q48" s="114" t="s">
        <v>1241</v>
      </c>
      <c r="R48" s="119">
        <v>45092</v>
      </c>
      <c r="S48" s="114" t="s">
        <v>2991</v>
      </c>
      <c r="T48" s="119">
        <v>45141</v>
      </c>
      <c r="U48" s="114" t="s">
        <v>2099</v>
      </c>
      <c r="V48" s="112">
        <f>O48-7</f>
        <v>45177</v>
      </c>
    </row>
    <row r="49" spans="1:22" ht="14.25" customHeight="1">
      <c r="A49" s="113">
        <v>2023</v>
      </c>
      <c r="B49" s="114" t="s">
        <v>2008</v>
      </c>
      <c r="C49" s="113" t="s">
        <v>563</v>
      </c>
      <c r="D49" s="113" t="s">
        <v>305</v>
      </c>
      <c r="E49" s="113" t="s">
        <v>2974</v>
      </c>
      <c r="F49" s="114" t="s">
        <v>3793</v>
      </c>
      <c r="G49" s="114" t="s">
        <v>3919</v>
      </c>
      <c r="H49" s="115">
        <v>1.8</v>
      </c>
      <c r="I49" s="116" t="s">
        <v>175</v>
      </c>
      <c r="J49" s="114">
        <v>85733763</v>
      </c>
      <c r="K49" s="117">
        <v>45170</v>
      </c>
      <c r="L49" s="118">
        <v>3000</v>
      </c>
      <c r="M49" s="118">
        <v>5400</v>
      </c>
      <c r="N49" s="113" t="s">
        <v>383</v>
      </c>
      <c r="O49" s="119">
        <v>45199</v>
      </c>
      <c r="P49" s="119">
        <v>45114</v>
      </c>
      <c r="Q49" s="114" t="s">
        <v>2211</v>
      </c>
      <c r="R49" s="119" t="s">
        <v>156</v>
      </c>
      <c r="S49" s="114" t="s">
        <v>2892</v>
      </c>
      <c r="T49" s="119" t="s">
        <v>156</v>
      </c>
      <c r="U49" s="114" t="s">
        <v>2893</v>
      </c>
      <c r="V49" s="112">
        <f>O49-21</f>
        <v>45178</v>
      </c>
    </row>
    <row r="50" spans="1:22" ht="14.25" customHeight="1">
      <c r="A50" s="113">
        <v>2023</v>
      </c>
      <c r="B50" s="114" t="s">
        <v>2008</v>
      </c>
      <c r="C50" s="113" t="s">
        <v>1026</v>
      </c>
      <c r="D50" s="113" t="s">
        <v>305</v>
      </c>
      <c r="E50" s="113" t="s">
        <v>2974</v>
      </c>
      <c r="F50" s="114" t="s">
        <v>3793</v>
      </c>
      <c r="G50" s="114" t="s">
        <v>3919</v>
      </c>
      <c r="H50" s="115">
        <v>1.8</v>
      </c>
      <c r="I50" s="116" t="s">
        <v>175</v>
      </c>
      <c r="J50" s="114">
        <v>85654288</v>
      </c>
      <c r="K50" s="117">
        <v>45170</v>
      </c>
      <c r="L50" s="118">
        <v>3000</v>
      </c>
      <c r="M50" s="118">
        <v>5400</v>
      </c>
      <c r="N50" s="113" t="s">
        <v>383</v>
      </c>
      <c r="O50" s="119">
        <v>45199</v>
      </c>
      <c r="P50" s="119">
        <v>45090</v>
      </c>
      <c r="Q50" s="114" t="s">
        <v>156</v>
      </c>
      <c r="R50" s="119" t="s">
        <v>156</v>
      </c>
      <c r="S50" s="114" t="s">
        <v>193</v>
      </c>
      <c r="T50" s="119" t="s">
        <v>156</v>
      </c>
      <c r="U50" s="114" t="s">
        <v>156</v>
      </c>
      <c r="V50" s="112">
        <f>O50-19</f>
        <v>45180</v>
      </c>
    </row>
    <row r="51" spans="1:22" ht="14.25" customHeight="1">
      <c r="A51" s="113">
        <v>2023</v>
      </c>
      <c r="B51" s="114" t="s">
        <v>2008</v>
      </c>
      <c r="C51" s="113" t="s">
        <v>697</v>
      </c>
      <c r="D51" s="113" t="s">
        <v>305</v>
      </c>
      <c r="E51" s="113" t="s">
        <v>2974</v>
      </c>
      <c r="F51" s="114" t="s">
        <v>3793</v>
      </c>
      <c r="G51" s="114" t="s">
        <v>3919</v>
      </c>
      <c r="H51" s="115">
        <v>1.8</v>
      </c>
      <c r="I51" s="116" t="s">
        <v>175</v>
      </c>
      <c r="J51" s="114">
        <v>85654396</v>
      </c>
      <c r="K51" s="117">
        <v>45170</v>
      </c>
      <c r="L51" s="118">
        <v>15012</v>
      </c>
      <c r="M51" s="118">
        <v>27022</v>
      </c>
      <c r="N51" s="113" t="s">
        <v>383</v>
      </c>
      <c r="O51" s="119">
        <v>45209</v>
      </c>
      <c r="P51" s="119">
        <v>45083</v>
      </c>
      <c r="Q51" s="114" t="s">
        <v>156</v>
      </c>
      <c r="R51" s="119">
        <v>45104</v>
      </c>
      <c r="S51" s="114" t="s">
        <v>193</v>
      </c>
      <c r="T51" s="119">
        <v>45141</v>
      </c>
      <c r="U51" s="114" t="s">
        <v>156</v>
      </c>
      <c r="V51" s="112">
        <f>O51-29</f>
        <v>45180</v>
      </c>
    </row>
    <row r="52" spans="1:22" ht="14.25" customHeight="1">
      <c r="A52" s="113">
        <v>2023</v>
      </c>
      <c r="B52" s="114" t="s">
        <v>2008</v>
      </c>
      <c r="C52" s="113" t="s">
        <v>697</v>
      </c>
      <c r="D52" s="113" t="s">
        <v>305</v>
      </c>
      <c r="E52" s="113" t="s">
        <v>2974</v>
      </c>
      <c r="F52" s="114" t="s">
        <v>3793</v>
      </c>
      <c r="G52" s="114" t="s">
        <v>3919</v>
      </c>
      <c r="H52" s="115">
        <v>1.8</v>
      </c>
      <c r="I52" s="116" t="s">
        <v>175</v>
      </c>
      <c r="J52" s="114">
        <v>85697178</v>
      </c>
      <c r="K52" s="117">
        <v>45170</v>
      </c>
      <c r="L52" s="118">
        <v>20000</v>
      </c>
      <c r="M52" s="118">
        <v>36000</v>
      </c>
      <c r="N52" s="113" t="s">
        <v>470</v>
      </c>
      <c r="O52" s="119">
        <v>45210</v>
      </c>
      <c r="P52" s="119">
        <v>45076</v>
      </c>
      <c r="Q52" s="114" t="s">
        <v>156</v>
      </c>
      <c r="R52" s="119">
        <v>45160</v>
      </c>
      <c r="S52" s="114" t="s">
        <v>2555</v>
      </c>
      <c r="T52" s="119">
        <v>45160</v>
      </c>
      <c r="U52" s="114" t="s">
        <v>156</v>
      </c>
      <c r="V52" s="112">
        <f>O52-29</f>
        <v>45181</v>
      </c>
    </row>
    <row r="53" spans="1:22" ht="14.25" customHeight="1">
      <c r="A53" s="113">
        <v>2023</v>
      </c>
      <c r="B53" s="114" t="s">
        <v>2008</v>
      </c>
      <c r="C53" s="113" t="s">
        <v>1026</v>
      </c>
      <c r="D53" s="113" t="s">
        <v>305</v>
      </c>
      <c r="E53" s="113" t="s">
        <v>2974</v>
      </c>
      <c r="F53" s="114" t="s">
        <v>3794</v>
      </c>
      <c r="G53" s="114" t="s">
        <v>3919</v>
      </c>
      <c r="H53" s="115">
        <v>1.8</v>
      </c>
      <c r="I53" s="116" t="s">
        <v>175</v>
      </c>
      <c r="J53" s="114">
        <v>85654622</v>
      </c>
      <c r="K53" s="117">
        <v>45170</v>
      </c>
      <c r="L53" s="118">
        <v>1000</v>
      </c>
      <c r="M53" s="118">
        <v>1800</v>
      </c>
      <c r="N53" s="113" t="s">
        <v>470</v>
      </c>
      <c r="O53" s="119">
        <v>45208</v>
      </c>
      <c r="P53" s="119">
        <v>45083</v>
      </c>
      <c r="Q53" s="114" t="s">
        <v>156</v>
      </c>
      <c r="R53" s="119">
        <v>45169</v>
      </c>
      <c r="S53" s="114" t="s">
        <v>2557</v>
      </c>
      <c r="T53" s="119">
        <v>45176</v>
      </c>
      <c r="U53" s="114" t="s">
        <v>2498</v>
      </c>
      <c r="V53" s="112">
        <f>O53-19</f>
        <v>45189</v>
      </c>
    </row>
    <row r="54" spans="1:22" ht="14.25" customHeight="1">
      <c r="A54" s="113">
        <v>2023</v>
      </c>
      <c r="B54" s="114" t="s">
        <v>2008</v>
      </c>
      <c r="C54" s="113" t="s">
        <v>1026</v>
      </c>
      <c r="D54" s="113" t="s">
        <v>305</v>
      </c>
      <c r="E54" s="113" t="s">
        <v>2974</v>
      </c>
      <c r="F54" s="114" t="s">
        <v>3793</v>
      </c>
      <c r="G54" s="114" t="s">
        <v>3919</v>
      </c>
      <c r="H54" s="115">
        <v>1.8</v>
      </c>
      <c r="I54" s="116" t="s">
        <v>175</v>
      </c>
      <c r="J54" s="114">
        <v>85654287</v>
      </c>
      <c r="K54" s="117">
        <v>45170</v>
      </c>
      <c r="L54" s="118">
        <v>3000</v>
      </c>
      <c r="M54" s="118">
        <v>5400</v>
      </c>
      <c r="N54" s="113" t="s">
        <v>470</v>
      </c>
      <c r="O54" s="119">
        <v>45208</v>
      </c>
      <c r="P54" s="119">
        <v>45083</v>
      </c>
      <c r="Q54" s="114" t="s">
        <v>156</v>
      </c>
      <c r="R54" s="119">
        <v>45169</v>
      </c>
      <c r="S54" s="114" t="s">
        <v>2557</v>
      </c>
      <c r="T54" s="119">
        <v>45176</v>
      </c>
      <c r="U54" s="114" t="s">
        <v>2498</v>
      </c>
      <c r="V54" s="112">
        <f>O54-19</f>
        <v>45189</v>
      </c>
    </row>
    <row r="55" spans="1:22" ht="14.25" customHeight="1">
      <c r="A55" s="113">
        <v>2023</v>
      </c>
      <c r="B55" s="114" t="s">
        <v>2008</v>
      </c>
      <c r="C55" s="113" t="s">
        <v>697</v>
      </c>
      <c r="D55" s="113" t="s">
        <v>305</v>
      </c>
      <c r="E55" s="113" t="s">
        <v>2974</v>
      </c>
      <c r="F55" s="114" t="s">
        <v>3793</v>
      </c>
      <c r="G55" s="114" t="s">
        <v>3919</v>
      </c>
      <c r="H55" s="115">
        <v>1.8</v>
      </c>
      <c r="I55" s="116" t="s">
        <v>175</v>
      </c>
      <c r="J55" s="114">
        <v>85697179</v>
      </c>
      <c r="K55" s="117">
        <v>45170</v>
      </c>
      <c r="L55" s="118">
        <v>8000</v>
      </c>
      <c r="M55" s="118">
        <v>14400</v>
      </c>
      <c r="N55" s="113" t="s">
        <v>470</v>
      </c>
      <c r="O55" s="119">
        <v>45219</v>
      </c>
      <c r="P55" s="119">
        <v>45090</v>
      </c>
      <c r="Q55" s="114" t="s">
        <v>156</v>
      </c>
      <c r="R55" s="119">
        <v>45169</v>
      </c>
      <c r="S55" s="114" t="s">
        <v>2557</v>
      </c>
      <c r="T55" s="119">
        <v>45169</v>
      </c>
      <c r="U55" s="114" t="s">
        <v>2498</v>
      </c>
      <c r="V55" s="112">
        <f>O55-29</f>
        <v>45190</v>
      </c>
    </row>
    <row r="56" spans="1:22" ht="14.25" customHeight="1">
      <c r="A56" s="113">
        <v>2023</v>
      </c>
      <c r="B56" s="114" t="s">
        <v>2008</v>
      </c>
      <c r="C56" s="113" t="s">
        <v>697</v>
      </c>
      <c r="D56" s="113" t="s">
        <v>305</v>
      </c>
      <c r="E56" s="113" t="s">
        <v>2974</v>
      </c>
      <c r="F56" s="114" t="s">
        <v>3793</v>
      </c>
      <c r="G56" s="114" t="s">
        <v>3919</v>
      </c>
      <c r="H56" s="115">
        <v>1.8</v>
      </c>
      <c r="I56" s="116" t="s">
        <v>175</v>
      </c>
      <c r="J56" s="114">
        <v>85132026</v>
      </c>
      <c r="K56" s="117">
        <v>45170</v>
      </c>
      <c r="L56" s="118">
        <v>33300</v>
      </c>
      <c r="M56" s="118">
        <v>59940</v>
      </c>
      <c r="N56" s="113" t="s">
        <v>470</v>
      </c>
      <c r="O56" s="119">
        <v>45221</v>
      </c>
      <c r="P56" s="119">
        <v>45072</v>
      </c>
      <c r="Q56" s="114" t="s">
        <v>1867</v>
      </c>
      <c r="R56" s="119">
        <v>45169</v>
      </c>
      <c r="S56" s="114" t="s">
        <v>991</v>
      </c>
      <c r="T56" s="119">
        <v>45169</v>
      </c>
      <c r="U56" s="114" t="s">
        <v>992</v>
      </c>
      <c r="V56" s="112">
        <f>O56-29</f>
        <v>45192</v>
      </c>
    </row>
    <row r="57" spans="1:22" ht="14.25" customHeight="1">
      <c r="A57" s="113">
        <v>2023</v>
      </c>
      <c r="B57" s="114" t="s">
        <v>2008</v>
      </c>
      <c r="C57" s="113" t="s">
        <v>563</v>
      </c>
      <c r="D57" s="113" t="s">
        <v>305</v>
      </c>
      <c r="E57" s="113" t="s">
        <v>2974</v>
      </c>
      <c r="F57" s="114" t="s">
        <v>3794</v>
      </c>
      <c r="G57" s="114" t="s">
        <v>3919</v>
      </c>
      <c r="H57" s="115">
        <v>1.8</v>
      </c>
      <c r="I57" s="116" t="s">
        <v>175</v>
      </c>
      <c r="J57" s="114">
        <v>85410890</v>
      </c>
      <c r="K57" s="117">
        <v>45170</v>
      </c>
      <c r="L57" s="118">
        <v>1600</v>
      </c>
      <c r="M57" s="118">
        <v>2880</v>
      </c>
      <c r="N57" s="113" t="s">
        <v>383</v>
      </c>
      <c r="O57" s="119">
        <v>45214</v>
      </c>
      <c r="P57" s="119">
        <v>45062</v>
      </c>
      <c r="Q57" s="114" t="s">
        <v>425</v>
      </c>
      <c r="R57" s="119">
        <v>45127</v>
      </c>
      <c r="S57" s="114" t="s">
        <v>2717</v>
      </c>
      <c r="T57" s="119">
        <v>45155</v>
      </c>
      <c r="U57" s="114" t="s">
        <v>2180</v>
      </c>
      <c r="V57" s="112">
        <f>O57-21</f>
        <v>45193</v>
      </c>
    </row>
    <row r="58" spans="1:22" ht="14.25" customHeight="1">
      <c r="A58" s="113">
        <v>2023</v>
      </c>
      <c r="B58" s="114" t="s">
        <v>2008</v>
      </c>
      <c r="C58" s="113" t="s">
        <v>573</v>
      </c>
      <c r="D58" s="113" t="s">
        <v>305</v>
      </c>
      <c r="E58" s="113" t="s">
        <v>2974</v>
      </c>
      <c r="F58" s="114" t="s">
        <v>3793</v>
      </c>
      <c r="G58" s="114" t="s">
        <v>3919</v>
      </c>
      <c r="H58" s="115">
        <v>1.8</v>
      </c>
      <c r="I58" s="116" t="s">
        <v>175</v>
      </c>
      <c r="J58" s="114">
        <v>85113250</v>
      </c>
      <c r="K58" s="117">
        <v>45170</v>
      </c>
      <c r="L58" s="118">
        <v>2500</v>
      </c>
      <c r="M58" s="118">
        <v>4500</v>
      </c>
      <c r="N58" s="113" t="s">
        <v>470</v>
      </c>
      <c r="O58" s="119">
        <v>45206</v>
      </c>
      <c r="P58" s="119">
        <v>45079</v>
      </c>
      <c r="Q58" s="114" t="s">
        <v>2573</v>
      </c>
      <c r="R58" s="119">
        <v>45176</v>
      </c>
      <c r="S58" s="114" t="s">
        <v>2089</v>
      </c>
      <c r="T58" s="119">
        <v>45188</v>
      </c>
      <c r="U58" s="114" t="s">
        <v>2911</v>
      </c>
      <c r="V58" s="112">
        <f>O58-7</f>
        <v>45199</v>
      </c>
    </row>
    <row r="59" spans="1:22" ht="14.25" customHeight="1">
      <c r="A59" s="113">
        <v>2023</v>
      </c>
      <c r="B59" s="114" t="s">
        <v>2008</v>
      </c>
      <c r="C59" s="113" t="s">
        <v>433</v>
      </c>
      <c r="D59" s="113" t="s">
        <v>305</v>
      </c>
      <c r="E59" s="113" t="s">
        <v>2974</v>
      </c>
      <c r="F59" s="114" t="s">
        <v>3793</v>
      </c>
      <c r="G59" s="114" t="s">
        <v>3919</v>
      </c>
      <c r="H59" s="115">
        <v>1.8</v>
      </c>
      <c r="I59" s="116" t="s">
        <v>175</v>
      </c>
      <c r="J59" s="114">
        <v>85264253</v>
      </c>
      <c r="K59" s="117">
        <v>45170</v>
      </c>
      <c r="L59" s="118">
        <v>6000</v>
      </c>
      <c r="M59" s="118">
        <v>10800</v>
      </c>
      <c r="N59" s="113" t="s">
        <v>436</v>
      </c>
      <c r="O59" s="119">
        <v>45262</v>
      </c>
      <c r="P59" s="119">
        <v>44950</v>
      </c>
      <c r="Q59" s="114" t="s">
        <v>156</v>
      </c>
      <c r="R59" s="119">
        <v>45132</v>
      </c>
      <c r="S59" s="114" t="s">
        <v>2098</v>
      </c>
      <c r="T59" s="119">
        <v>45162</v>
      </c>
      <c r="U59" s="114" t="s">
        <v>2132</v>
      </c>
      <c r="V59" s="112">
        <f>O59-62</f>
        <v>45200</v>
      </c>
    </row>
    <row r="60" spans="1:22" ht="14.25" customHeight="1">
      <c r="A60" s="113">
        <v>2023</v>
      </c>
      <c r="B60" s="114" t="s">
        <v>2008</v>
      </c>
      <c r="C60" s="113" t="s">
        <v>697</v>
      </c>
      <c r="D60" s="113" t="s">
        <v>305</v>
      </c>
      <c r="E60" s="113" t="s">
        <v>2974</v>
      </c>
      <c r="F60" s="114" t="s">
        <v>3793</v>
      </c>
      <c r="G60" s="114" t="s">
        <v>3919</v>
      </c>
      <c r="H60" s="115">
        <v>1.8</v>
      </c>
      <c r="I60" s="116" t="s">
        <v>175</v>
      </c>
      <c r="J60" s="114">
        <v>85199986</v>
      </c>
      <c r="K60" s="117">
        <v>45170</v>
      </c>
      <c r="L60" s="118">
        <v>11500</v>
      </c>
      <c r="M60" s="118">
        <v>20700</v>
      </c>
      <c r="N60" s="113" t="s">
        <v>470</v>
      </c>
      <c r="O60" s="119">
        <v>45229</v>
      </c>
      <c r="P60" s="119">
        <v>45079</v>
      </c>
      <c r="Q60" s="114" t="s">
        <v>2573</v>
      </c>
      <c r="R60" s="119">
        <v>45176</v>
      </c>
      <c r="S60" s="114" t="s">
        <v>2089</v>
      </c>
      <c r="T60" s="119">
        <v>45176</v>
      </c>
      <c r="U60" s="114" t="s">
        <v>2090</v>
      </c>
      <c r="V60" s="112">
        <f>O60-29</f>
        <v>45200</v>
      </c>
    </row>
    <row r="61" spans="1:22" ht="14.25" customHeight="1">
      <c r="A61" s="113">
        <v>2023</v>
      </c>
      <c r="B61" s="114" t="s">
        <v>2008</v>
      </c>
      <c r="C61" s="113" t="s">
        <v>697</v>
      </c>
      <c r="D61" s="113" t="s">
        <v>305</v>
      </c>
      <c r="E61" s="113" t="s">
        <v>2974</v>
      </c>
      <c r="F61" s="114" t="s">
        <v>3793</v>
      </c>
      <c r="G61" s="114" t="s">
        <v>3919</v>
      </c>
      <c r="H61" s="115">
        <v>1.8</v>
      </c>
      <c r="I61" s="116" t="s">
        <v>175</v>
      </c>
      <c r="J61" s="114">
        <v>85487835</v>
      </c>
      <c r="K61" s="117">
        <v>45200</v>
      </c>
      <c r="L61" s="118">
        <v>6000</v>
      </c>
      <c r="M61" s="118">
        <v>10800</v>
      </c>
      <c r="N61" s="113" t="s">
        <v>470</v>
      </c>
      <c r="O61" s="119">
        <v>45235</v>
      </c>
      <c r="P61" s="119">
        <v>45083</v>
      </c>
      <c r="Q61" s="114" t="s">
        <v>1871</v>
      </c>
      <c r="R61" s="119">
        <v>45183</v>
      </c>
      <c r="S61" s="114" t="s">
        <v>2194</v>
      </c>
      <c r="T61" s="119">
        <v>45183</v>
      </c>
      <c r="U61" s="114" t="s">
        <v>2195</v>
      </c>
      <c r="V61" s="112">
        <f>O61-29</f>
        <v>45206</v>
      </c>
    </row>
    <row r="62" spans="1:22" ht="14.25" customHeight="1">
      <c r="A62" s="113">
        <v>2023</v>
      </c>
      <c r="B62" s="114" t="s">
        <v>2008</v>
      </c>
      <c r="C62" s="113" t="s">
        <v>697</v>
      </c>
      <c r="D62" s="113" t="s">
        <v>305</v>
      </c>
      <c r="E62" s="113" t="s">
        <v>2974</v>
      </c>
      <c r="F62" s="114" t="s">
        <v>3793</v>
      </c>
      <c r="G62" s="114" t="s">
        <v>3919</v>
      </c>
      <c r="H62" s="115">
        <v>1.8</v>
      </c>
      <c r="I62" s="116" t="s">
        <v>175</v>
      </c>
      <c r="J62" s="114">
        <v>85132029</v>
      </c>
      <c r="K62" s="117">
        <v>45200</v>
      </c>
      <c r="L62" s="118">
        <v>6900</v>
      </c>
      <c r="M62" s="118">
        <v>12420</v>
      </c>
      <c r="N62" s="113" t="s">
        <v>470</v>
      </c>
      <c r="O62" s="119">
        <v>45235</v>
      </c>
      <c r="P62" s="119">
        <v>45083</v>
      </c>
      <c r="Q62" s="114" t="s">
        <v>1871</v>
      </c>
      <c r="R62" s="119">
        <v>45183</v>
      </c>
      <c r="S62" s="114" t="s">
        <v>2194</v>
      </c>
      <c r="T62" s="119">
        <v>45183</v>
      </c>
      <c r="U62" s="114" t="s">
        <v>2195</v>
      </c>
      <c r="V62" s="112">
        <f>O62-29</f>
        <v>45206</v>
      </c>
    </row>
    <row r="63" spans="1:22" ht="14.25" customHeight="1">
      <c r="A63" s="113">
        <v>2023</v>
      </c>
      <c r="B63" s="114" t="s">
        <v>2008</v>
      </c>
      <c r="C63" s="113" t="s">
        <v>573</v>
      </c>
      <c r="D63" s="113" t="s">
        <v>305</v>
      </c>
      <c r="E63" s="113" t="s">
        <v>2974</v>
      </c>
      <c r="F63" s="114" t="s">
        <v>3794</v>
      </c>
      <c r="G63" s="114" t="s">
        <v>3919</v>
      </c>
      <c r="H63" s="115">
        <v>1.8</v>
      </c>
      <c r="I63" s="116" t="s">
        <v>175</v>
      </c>
      <c r="J63" s="114">
        <v>85370857</v>
      </c>
      <c r="K63" s="117">
        <v>45200</v>
      </c>
      <c r="L63" s="118">
        <v>810</v>
      </c>
      <c r="M63" s="118">
        <v>1458</v>
      </c>
      <c r="N63" s="113" t="s">
        <v>470</v>
      </c>
      <c r="O63" s="119">
        <v>45214</v>
      </c>
      <c r="P63" s="119">
        <v>45069</v>
      </c>
      <c r="Q63" s="114" t="s">
        <v>2573</v>
      </c>
      <c r="R63" s="119">
        <v>45183</v>
      </c>
      <c r="S63" s="114" t="s">
        <v>2194</v>
      </c>
      <c r="T63" s="119">
        <v>45195</v>
      </c>
      <c r="U63" s="114" t="s">
        <v>2216</v>
      </c>
      <c r="V63" s="112">
        <f>O63-7</f>
        <v>45207</v>
      </c>
    </row>
    <row r="64" spans="1:22" ht="14.25" customHeight="1">
      <c r="A64" s="113">
        <v>2023</v>
      </c>
      <c r="B64" s="114" t="s">
        <v>2008</v>
      </c>
      <c r="C64" s="113" t="s">
        <v>563</v>
      </c>
      <c r="D64" s="113" t="s">
        <v>305</v>
      </c>
      <c r="E64" s="113" t="s">
        <v>2974</v>
      </c>
      <c r="F64" s="114" t="s">
        <v>3793</v>
      </c>
      <c r="G64" s="114" t="s">
        <v>3919</v>
      </c>
      <c r="H64" s="115">
        <v>1.8</v>
      </c>
      <c r="I64" s="116" t="s">
        <v>175</v>
      </c>
      <c r="J64" s="114">
        <v>85410694</v>
      </c>
      <c r="K64" s="117">
        <v>45200</v>
      </c>
      <c r="L64" s="118">
        <v>3500</v>
      </c>
      <c r="M64" s="118">
        <v>6300</v>
      </c>
      <c r="N64" s="113" t="s">
        <v>470</v>
      </c>
      <c r="O64" s="119">
        <v>45229</v>
      </c>
      <c r="P64" s="119">
        <v>45062</v>
      </c>
      <c r="Q64" s="114" t="s">
        <v>1871</v>
      </c>
      <c r="R64" s="119">
        <v>45188</v>
      </c>
      <c r="S64" s="114" t="s">
        <v>3167</v>
      </c>
      <c r="T64" s="119">
        <v>45197</v>
      </c>
      <c r="U64" s="114" t="s">
        <v>2216</v>
      </c>
      <c r="V64" s="112">
        <f>O64-21</f>
        <v>45208</v>
      </c>
    </row>
    <row r="65" spans="1:22" ht="14.25" customHeight="1">
      <c r="A65" s="113">
        <v>2023</v>
      </c>
      <c r="B65" s="114" t="s">
        <v>2008</v>
      </c>
      <c r="C65" s="113" t="s">
        <v>697</v>
      </c>
      <c r="D65" s="113" t="s">
        <v>305</v>
      </c>
      <c r="E65" s="113" t="s">
        <v>2974</v>
      </c>
      <c r="F65" s="114" t="s">
        <v>3794</v>
      </c>
      <c r="G65" s="114" t="s">
        <v>3919</v>
      </c>
      <c r="H65" s="115">
        <v>1.8</v>
      </c>
      <c r="I65" s="116" t="s">
        <v>175</v>
      </c>
      <c r="J65" s="114">
        <v>85654721</v>
      </c>
      <c r="K65" s="117">
        <v>45200</v>
      </c>
      <c r="L65" s="118">
        <v>2000</v>
      </c>
      <c r="M65" s="118">
        <v>3600</v>
      </c>
      <c r="N65" s="113" t="s">
        <v>226</v>
      </c>
      <c r="O65" s="119">
        <v>45243</v>
      </c>
      <c r="P65" s="119">
        <v>45083</v>
      </c>
      <c r="Q65" s="114" t="s">
        <v>156</v>
      </c>
      <c r="R65" s="119">
        <v>45190</v>
      </c>
      <c r="S65" s="114" t="s">
        <v>3009</v>
      </c>
      <c r="T65" s="119">
        <v>45190</v>
      </c>
      <c r="U65" s="114" t="s">
        <v>2220</v>
      </c>
      <c r="V65" s="112">
        <f>O65-29</f>
        <v>45214</v>
      </c>
    </row>
    <row r="66" spans="1:22" ht="14.25" customHeight="1">
      <c r="A66" s="113">
        <v>2023</v>
      </c>
      <c r="B66" s="114" t="s">
        <v>2008</v>
      </c>
      <c r="C66" s="113" t="s">
        <v>563</v>
      </c>
      <c r="D66" s="113" t="s">
        <v>305</v>
      </c>
      <c r="E66" s="113" t="s">
        <v>2974</v>
      </c>
      <c r="F66" s="114" t="s">
        <v>3793</v>
      </c>
      <c r="G66" s="114" t="s">
        <v>3919</v>
      </c>
      <c r="H66" s="115">
        <v>1.8</v>
      </c>
      <c r="I66" s="116" t="s">
        <v>175</v>
      </c>
      <c r="J66" s="114">
        <v>85413594</v>
      </c>
      <c r="K66" s="117">
        <v>45200</v>
      </c>
      <c r="L66" s="118">
        <v>3000</v>
      </c>
      <c r="M66" s="118">
        <v>5400</v>
      </c>
      <c r="N66" s="113" t="s">
        <v>470</v>
      </c>
      <c r="O66" s="119">
        <v>45235</v>
      </c>
      <c r="P66" s="119">
        <v>45100</v>
      </c>
      <c r="Q66" s="114" t="s">
        <v>3168</v>
      </c>
      <c r="R66" s="119">
        <v>45190</v>
      </c>
      <c r="S66" s="114" t="s">
        <v>3009</v>
      </c>
      <c r="T66" s="119">
        <v>45204</v>
      </c>
      <c r="U66" s="114" t="s">
        <v>2220</v>
      </c>
      <c r="V66" s="112">
        <f>O66-21</f>
        <v>45214</v>
      </c>
    </row>
    <row r="67" spans="1:22" ht="14.25" customHeight="1">
      <c r="A67" s="113">
        <v>2023</v>
      </c>
      <c r="B67" s="114" t="s">
        <v>2008</v>
      </c>
      <c r="C67" s="113" t="s">
        <v>697</v>
      </c>
      <c r="D67" s="113" t="s">
        <v>305</v>
      </c>
      <c r="E67" s="113" t="s">
        <v>2974</v>
      </c>
      <c r="F67" s="114" t="s">
        <v>3793</v>
      </c>
      <c r="G67" s="114" t="s">
        <v>3919</v>
      </c>
      <c r="H67" s="115">
        <v>1.8</v>
      </c>
      <c r="I67" s="116" t="s">
        <v>175</v>
      </c>
      <c r="J67" s="114">
        <v>85654395</v>
      </c>
      <c r="K67" s="117">
        <v>45200</v>
      </c>
      <c r="L67" s="118">
        <v>6000</v>
      </c>
      <c r="M67" s="118">
        <v>10800</v>
      </c>
      <c r="N67" s="113" t="s">
        <v>470</v>
      </c>
      <c r="O67" s="119">
        <v>45243</v>
      </c>
      <c r="P67" s="119">
        <v>45083</v>
      </c>
      <c r="Q67" s="114" t="s">
        <v>156</v>
      </c>
      <c r="R67" s="119">
        <v>45190</v>
      </c>
      <c r="S67" s="114" t="s">
        <v>3009</v>
      </c>
      <c r="T67" s="119">
        <v>45190</v>
      </c>
      <c r="U67" s="114" t="s">
        <v>2220</v>
      </c>
      <c r="V67" s="112">
        <f>O67-29</f>
        <v>45214</v>
      </c>
    </row>
    <row r="68" spans="1:22" ht="14.25" customHeight="1">
      <c r="A68" s="113">
        <v>2023</v>
      </c>
      <c r="B68" s="114" t="s">
        <v>2008</v>
      </c>
      <c r="C68" s="113" t="s">
        <v>573</v>
      </c>
      <c r="D68" s="113" t="s">
        <v>305</v>
      </c>
      <c r="E68" s="113" t="s">
        <v>2974</v>
      </c>
      <c r="F68" s="114" t="s">
        <v>3793</v>
      </c>
      <c r="G68" s="114" t="s">
        <v>3919</v>
      </c>
      <c r="H68" s="115">
        <v>1.8</v>
      </c>
      <c r="I68" s="116" t="s">
        <v>175</v>
      </c>
      <c r="J68" s="114">
        <v>85373685</v>
      </c>
      <c r="K68" s="117">
        <v>45200</v>
      </c>
      <c r="L68" s="118">
        <v>2500</v>
      </c>
      <c r="M68" s="118">
        <v>4500</v>
      </c>
      <c r="N68" s="113" t="s">
        <v>470</v>
      </c>
      <c r="O68" s="119">
        <v>45227</v>
      </c>
      <c r="P68" s="119">
        <v>45100</v>
      </c>
      <c r="Q68" s="114" t="s">
        <v>1891</v>
      </c>
      <c r="R68" s="119">
        <v>45197</v>
      </c>
      <c r="S68" s="114" t="s">
        <v>2222</v>
      </c>
      <c r="T68" s="119">
        <v>45209</v>
      </c>
      <c r="U68" s="114" t="s">
        <v>2223</v>
      </c>
      <c r="V68" s="112">
        <f>O68-7</f>
        <v>45220</v>
      </c>
    </row>
    <row r="69" spans="1:22" ht="14.25" customHeight="1">
      <c r="A69" s="113">
        <v>2023</v>
      </c>
      <c r="B69" s="114" t="s">
        <v>2008</v>
      </c>
      <c r="C69" s="113" t="s">
        <v>563</v>
      </c>
      <c r="D69" s="113" t="s">
        <v>305</v>
      </c>
      <c r="E69" s="113" t="s">
        <v>2974</v>
      </c>
      <c r="F69" s="114" t="s">
        <v>3794</v>
      </c>
      <c r="G69" s="114" t="s">
        <v>3919</v>
      </c>
      <c r="H69" s="115">
        <v>1.8</v>
      </c>
      <c r="I69" s="116" t="s">
        <v>175</v>
      </c>
      <c r="J69" s="114">
        <v>85413595</v>
      </c>
      <c r="K69" s="117">
        <v>45200</v>
      </c>
      <c r="L69" s="118">
        <v>1000</v>
      </c>
      <c r="M69" s="118">
        <v>1800</v>
      </c>
      <c r="N69" s="113" t="s">
        <v>470</v>
      </c>
      <c r="O69" s="119">
        <v>45245</v>
      </c>
      <c r="P69" s="119">
        <v>45100</v>
      </c>
      <c r="Q69" s="114" t="s">
        <v>156</v>
      </c>
      <c r="R69" s="119">
        <v>45204</v>
      </c>
      <c r="S69" s="114" t="s">
        <v>2578</v>
      </c>
      <c r="T69" s="119">
        <v>45211</v>
      </c>
      <c r="U69" s="114" t="s">
        <v>2579</v>
      </c>
      <c r="V69" s="112">
        <f>O69-21</f>
        <v>45224</v>
      </c>
    </row>
    <row r="70" spans="1:22" ht="14.25" customHeight="1">
      <c r="A70" s="113">
        <v>2023</v>
      </c>
      <c r="B70" s="114" t="s">
        <v>2008</v>
      </c>
      <c r="C70" s="113" t="s">
        <v>1026</v>
      </c>
      <c r="D70" s="113" t="s">
        <v>305</v>
      </c>
      <c r="E70" s="113" t="s">
        <v>2974</v>
      </c>
      <c r="F70" s="114" t="s">
        <v>3794</v>
      </c>
      <c r="G70" s="114" t="s">
        <v>3919</v>
      </c>
      <c r="H70" s="115">
        <v>1.8</v>
      </c>
      <c r="I70" s="116" t="s">
        <v>175</v>
      </c>
      <c r="J70" s="114">
        <v>85371020</v>
      </c>
      <c r="K70" s="117">
        <v>45200</v>
      </c>
      <c r="L70" s="118">
        <v>2400</v>
      </c>
      <c r="M70" s="118">
        <v>4320</v>
      </c>
      <c r="N70" s="113" t="s">
        <v>470</v>
      </c>
      <c r="O70" s="119">
        <v>45247</v>
      </c>
      <c r="P70" s="119">
        <v>45069</v>
      </c>
      <c r="Q70" s="114" t="s">
        <v>1871</v>
      </c>
      <c r="R70" s="119">
        <v>45204</v>
      </c>
      <c r="S70" s="114" t="s">
        <v>3011</v>
      </c>
      <c r="T70" s="119">
        <v>45218</v>
      </c>
      <c r="U70" s="114" t="s">
        <v>3110</v>
      </c>
      <c r="V70" s="112">
        <f>O70-19</f>
        <v>45228</v>
      </c>
    </row>
    <row r="71" spans="1:22" ht="14.25" customHeight="1">
      <c r="A71" s="113">
        <v>2023</v>
      </c>
      <c r="B71" s="114" t="s">
        <v>2008</v>
      </c>
      <c r="C71" s="113" t="s">
        <v>433</v>
      </c>
      <c r="D71" s="113" t="s">
        <v>305</v>
      </c>
      <c r="E71" s="113" t="s">
        <v>2974</v>
      </c>
      <c r="F71" s="114" t="s">
        <v>3794</v>
      </c>
      <c r="G71" s="114" t="s">
        <v>3919</v>
      </c>
      <c r="H71" s="115">
        <v>1.8</v>
      </c>
      <c r="I71" s="116" t="s">
        <v>175</v>
      </c>
      <c r="J71" s="114">
        <v>85463522</v>
      </c>
      <c r="K71" s="117">
        <v>45200</v>
      </c>
      <c r="L71" s="118">
        <v>5000</v>
      </c>
      <c r="M71" s="118">
        <v>9000</v>
      </c>
      <c r="N71" s="113" t="s">
        <v>436</v>
      </c>
      <c r="O71" s="119">
        <v>45290</v>
      </c>
      <c r="P71" s="119">
        <v>45023</v>
      </c>
      <c r="Q71" s="114" t="s">
        <v>156</v>
      </c>
      <c r="R71" s="119">
        <v>45153</v>
      </c>
      <c r="S71" s="114" t="s">
        <v>2098</v>
      </c>
      <c r="T71" s="119">
        <v>45180</v>
      </c>
      <c r="U71" s="114" t="s">
        <v>2132</v>
      </c>
      <c r="V71" s="112">
        <f>O71-62</f>
        <v>45228</v>
      </c>
    </row>
    <row r="72" spans="1:22" ht="14.25" customHeight="1">
      <c r="A72" s="113">
        <v>2023</v>
      </c>
      <c r="B72" s="114" t="s">
        <v>2008</v>
      </c>
      <c r="C72" s="113" t="s">
        <v>563</v>
      </c>
      <c r="D72" s="113" t="s">
        <v>305</v>
      </c>
      <c r="E72" s="113" t="s">
        <v>2974</v>
      </c>
      <c r="F72" s="114" t="s">
        <v>3793</v>
      </c>
      <c r="G72" s="114" t="s">
        <v>3919</v>
      </c>
      <c r="H72" s="115">
        <v>1.8</v>
      </c>
      <c r="I72" s="116" t="s">
        <v>175</v>
      </c>
      <c r="J72" s="114">
        <v>86268349</v>
      </c>
      <c r="K72" s="117">
        <v>45231</v>
      </c>
      <c r="L72" s="118">
        <v>2500</v>
      </c>
      <c r="M72" s="118">
        <v>4500</v>
      </c>
      <c r="N72" s="113" t="s">
        <v>470</v>
      </c>
      <c r="O72" s="119">
        <v>45268</v>
      </c>
      <c r="P72" s="119" t="s">
        <v>156</v>
      </c>
      <c r="Q72" s="114" t="s">
        <v>156</v>
      </c>
      <c r="R72" s="119" t="s">
        <v>156</v>
      </c>
      <c r="S72" s="114" t="s">
        <v>193</v>
      </c>
      <c r="T72" s="119" t="s">
        <v>156</v>
      </c>
      <c r="U72" s="114" t="s">
        <v>156</v>
      </c>
      <c r="V72" s="112">
        <f>O72-21</f>
        <v>45247</v>
      </c>
    </row>
    <row r="73" spans="1:22" ht="14.25" customHeight="1">
      <c r="A73" s="113">
        <v>2023</v>
      </c>
      <c r="B73" s="114" t="s">
        <v>2008</v>
      </c>
      <c r="C73" s="113" t="s">
        <v>573</v>
      </c>
      <c r="D73" s="113" t="s">
        <v>305</v>
      </c>
      <c r="E73" s="113" t="s">
        <v>2974</v>
      </c>
      <c r="F73" s="114" t="s">
        <v>3794</v>
      </c>
      <c r="G73" s="114" t="s">
        <v>3919</v>
      </c>
      <c r="H73" s="115">
        <v>1.8</v>
      </c>
      <c r="I73" s="116" t="s">
        <v>175</v>
      </c>
      <c r="J73" s="114">
        <v>85362949</v>
      </c>
      <c r="K73" s="117">
        <v>45231</v>
      </c>
      <c r="L73" s="118">
        <v>1000</v>
      </c>
      <c r="M73" s="118">
        <v>1800</v>
      </c>
      <c r="N73" s="113" t="s">
        <v>470</v>
      </c>
      <c r="O73" s="119">
        <v>45269</v>
      </c>
      <c r="P73" s="119">
        <v>45100</v>
      </c>
      <c r="Q73" s="114" t="s">
        <v>156</v>
      </c>
      <c r="R73" s="119">
        <v>45239</v>
      </c>
      <c r="S73" s="114" t="s">
        <v>3301</v>
      </c>
      <c r="T73" s="119">
        <v>45251</v>
      </c>
      <c r="U73" s="114" t="s">
        <v>3284</v>
      </c>
      <c r="V73" s="112">
        <f>O73-7</f>
        <v>45262</v>
      </c>
    </row>
    <row r="74" spans="1:22" ht="14.25" customHeight="1">
      <c r="A74" s="113">
        <v>2023</v>
      </c>
      <c r="B74" s="114" t="s">
        <v>2008</v>
      </c>
      <c r="C74" s="113" t="s">
        <v>1026</v>
      </c>
      <c r="D74" s="113" t="s">
        <v>305</v>
      </c>
      <c r="E74" s="113" t="s">
        <v>2974</v>
      </c>
      <c r="F74" s="114" t="s">
        <v>3793</v>
      </c>
      <c r="G74" s="114" t="s">
        <v>3919</v>
      </c>
      <c r="H74" s="115">
        <v>1.8</v>
      </c>
      <c r="I74" s="116" t="s">
        <v>175</v>
      </c>
      <c r="J74" s="114">
        <v>85733758</v>
      </c>
      <c r="K74" s="117">
        <v>45231</v>
      </c>
      <c r="L74" s="118">
        <v>1800</v>
      </c>
      <c r="M74" s="118">
        <v>3240</v>
      </c>
      <c r="N74" s="113" t="s">
        <v>470</v>
      </c>
      <c r="O74" s="119">
        <v>45289</v>
      </c>
      <c r="P74" s="119">
        <v>45128</v>
      </c>
      <c r="Q74" s="114" t="s">
        <v>3097</v>
      </c>
      <c r="R74" s="119">
        <v>45246</v>
      </c>
      <c r="S74" s="114" t="s">
        <v>3098</v>
      </c>
      <c r="T74" s="119">
        <v>45260</v>
      </c>
      <c r="U74" s="114" t="s">
        <v>3099</v>
      </c>
      <c r="V74" s="112">
        <f>O74-19</f>
        <v>45270</v>
      </c>
    </row>
    <row r="75" spans="1:22" ht="14.25" customHeight="1">
      <c r="A75" s="113">
        <v>2023</v>
      </c>
      <c r="B75" s="114" t="s">
        <v>2008</v>
      </c>
      <c r="C75" s="113" t="s">
        <v>433</v>
      </c>
      <c r="D75" s="113" t="s">
        <v>154</v>
      </c>
      <c r="E75" s="113" t="s">
        <v>262</v>
      </c>
      <c r="F75" s="114" t="s">
        <v>3799</v>
      </c>
      <c r="G75" s="114" t="s">
        <v>3923</v>
      </c>
      <c r="H75" s="115">
        <v>3.6</v>
      </c>
      <c r="I75" s="116" t="s">
        <v>175</v>
      </c>
      <c r="J75" s="114">
        <v>84925201</v>
      </c>
      <c r="K75" s="117">
        <v>44927</v>
      </c>
      <c r="L75" s="118">
        <v>6432</v>
      </c>
      <c r="M75" s="118">
        <v>23155</v>
      </c>
      <c r="N75" s="113" t="s">
        <v>436</v>
      </c>
      <c r="O75" s="119">
        <v>45092</v>
      </c>
      <c r="P75" s="119">
        <v>44922</v>
      </c>
      <c r="Q75" s="114" t="s">
        <v>2068</v>
      </c>
      <c r="R75" s="119">
        <v>44950</v>
      </c>
      <c r="S75" s="114" t="s">
        <v>484</v>
      </c>
      <c r="T75" s="119">
        <v>44957</v>
      </c>
      <c r="U75" s="114" t="s">
        <v>1584</v>
      </c>
      <c r="V75" s="112">
        <f>O75-62</f>
        <v>45030</v>
      </c>
    </row>
    <row r="76" spans="1:22" ht="14.25" customHeight="1">
      <c r="A76" s="113">
        <v>2023</v>
      </c>
      <c r="B76" s="114" t="s">
        <v>2008</v>
      </c>
      <c r="C76" s="113" t="s">
        <v>146</v>
      </c>
      <c r="D76" s="113" t="s">
        <v>154</v>
      </c>
      <c r="E76" s="113" t="s">
        <v>262</v>
      </c>
      <c r="F76" s="114" t="s">
        <v>3800</v>
      </c>
      <c r="G76" s="114" t="s">
        <v>3923</v>
      </c>
      <c r="H76" s="115">
        <v>3.6</v>
      </c>
      <c r="I76" s="116" t="s">
        <v>175</v>
      </c>
      <c r="J76" s="114">
        <v>84863847</v>
      </c>
      <c r="K76" s="117">
        <v>44927</v>
      </c>
      <c r="L76" s="118">
        <v>2436</v>
      </c>
      <c r="M76" s="118">
        <v>8770</v>
      </c>
      <c r="N76" s="113" t="s">
        <v>436</v>
      </c>
      <c r="O76" s="119">
        <v>45092</v>
      </c>
      <c r="P76" s="119" t="s">
        <v>156</v>
      </c>
      <c r="Q76" s="114" t="s">
        <v>156</v>
      </c>
      <c r="R76" s="119">
        <v>44869</v>
      </c>
      <c r="S76" s="114" t="s">
        <v>193</v>
      </c>
      <c r="T76" s="119">
        <v>44889</v>
      </c>
      <c r="U76" s="114" t="s">
        <v>156</v>
      </c>
      <c r="V76" s="112">
        <f>O76-40</f>
        <v>45052</v>
      </c>
    </row>
    <row r="77" spans="1:22" ht="14.25" customHeight="1">
      <c r="A77" s="113">
        <v>2023</v>
      </c>
      <c r="B77" s="114" t="s">
        <v>2008</v>
      </c>
      <c r="C77" s="113" t="s">
        <v>146</v>
      </c>
      <c r="D77" s="113" t="s">
        <v>154</v>
      </c>
      <c r="E77" s="113" t="s">
        <v>262</v>
      </c>
      <c r="F77" s="114" t="s">
        <v>3799</v>
      </c>
      <c r="G77" s="114" t="s">
        <v>3923</v>
      </c>
      <c r="H77" s="115">
        <v>3.6</v>
      </c>
      <c r="I77" s="116" t="s">
        <v>175</v>
      </c>
      <c r="J77" s="114">
        <v>84863844</v>
      </c>
      <c r="K77" s="117">
        <v>44927</v>
      </c>
      <c r="L77" s="118">
        <v>4548</v>
      </c>
      <c r="M77" s="118">
        <v>16373</v>
      </c>
      <c r="N77" s="113" t="s">
        <v>436</v>
      </c>
      <c r="O77" s="119">
        <v>45092</v>
      </c>
      <c r="P77" s="119" t="s">
        <v>156</v>
      </c>
      <c r="Q77" s="114" t="s">
        <v>156</v>
      </c>
      <c r="R77" s="119">
        <v>44869</v>
      </c>
      <c r="S77" s="114" t="s">
        <v>193</v>
      </c>
      <c r="T77" s="119">
        <v>44889</v>
      </c>
      <c r="U77" s="114" t="s">
        <v>156</v>
      </c>
      <c r="V77" s="112">
        <f>O77-40</f>
        <v>45052</v>
      </c>
    </row>
    <row r="78" spans="1:22" ht="14.25" customHeight="1">
      <c r="A78" s="113">
        <v>2023</v>
      </c>
      <c r="B78" s="114" t="s">
        <v>2008</v>
      </c>
      <c r="C78" s="113" t="s">
        <v>146</v>
      </c>
      <c r="D78" s="113" t="s">
        <v>154</v>
      </c>
      <c r="E78" s="113" t="s">
        <v>262</v>
      </c>
      <c r="F78" s="114" t="s">
        <v>3800</v>
      </c>
      <c r="G78" s="114" t="s">
        <v>3923</v>
      </c>
      <c r="H78" s="115">
        <v>3.6</v>
      </c>
      <c r="I78" s="116" t="s">
        <v>175</v>
      </c>
      <c r="J78" s="114">
        <v>84909887</v>
      </c>
      <c r="K78" s="117">
        <v>44927</v>
      </c>
      <c r="L78" s="118">
        <v>5004</v>
      </c>
      <c r="M78" s="118">
        <v>18014</v>
      </c>
      <c r="N78" s="113" t="s">
        <v>436</v>
      </c>
      <c r="O78" s="119">
        <v>45092</v>
      </c>
      <c r="P78" s="119" t="s">
        <v>156</v>
      </c>
      <c r="Q78" s="114" t="s">
        <v>156</v>
      </c>
      <c r="R78" s="119">
        <v>44876</v>
      </c>
      <c r="S78" s="114" t="s">
        <v>193</v>
      </c>
      <c r="T78" s="119">
        <v>44889</v>
      </c>
      <c r="U78" s="114" t="s">
        <v>156</v>
      </c>
      <c r="V78" s="112">
        <f>O78-40</f>
        <v>45052</v>
      </c>
    </row>
    <row r="79" spans="1:22" ht="14.25" customHeight="1">
      <c r="A79" s="113">
        <v>2023</v>
      </c>
      <c r="B79" s="114" t="s">
        <v>2008</v>
      </c>
      <c r="C79" s="113" t="s">
        <v>146</v>
      </c>
      <c r="D79" s="113" t="s">
        <v>154</v>
      </c>
      <c r="E79" s="113" t="s">
        <v>262</v>
      </c>
      <c r="F79" s="114" t="s">
        <v>3799</v>
      </c>
      <c r="G79" s="114" t="s">
        <v>3923</v>
      </c>
      <c r="H79" s="115">
        <v>3.6</v>
      </c>
      <c r="I79" s="116" t="s">
        <v>175</v>
      </c>
      <c r="J79" s="114">
        <v>84909886</v>
      </c>
      <c r="K79" s="117">
        <v>44958</v>
      </c>
      <c r="L79" s="118">
        <v>9996</v>
      </c>
      <c r="M79" s="118">
        <v>35986</v>
      </c>
      <c r="N79" s="113" t="s">
        <v>436</v>
      </c>
      <c r="O79" s="119">
        <v>45092</v>
      </c>
      <c r="P79" s="119" t="s">
        <v>156</v>
      </c>
      <c r="Q79" s="114" t="s">
        <v>156</v>
      </c>
      <c r="R79" s="119">
        <v>44876</v>
      </c>
      <c r="S79" s="114" t="s">
        <v>193</v>
      </c>
      <c r="T79" s="119">
        <v>44889</v>
      </c>
      <c r="U79" s="114" t="s">
        <v>156</v>
      </c>
      <c r="V79" s="112">
        <f>O79-40</f>
        <v>45052</v>
      </c>
    </row>
    <row r="80" spans="1:22" ht="14.25" customHeight="1">
      <c r="A80" s="113">
        <v>2023</v>
      </c>
      <c r="B80" s="114" t="s">
        <v>2008</v>
      </c>
      <c r="C80" s="113" t="s">
        <v>433</v>
      </c>
      <c r="D80" s="113" t="s">
        <v>154</v>
      </c>
      <c r="E80" s="113" t="s">
        <v>262</v>
      </c>
      <c r="F80" s="114" t="s">
        <v>3800</v>
      </c>
      <c r="G80" s="114" t="s">
        <v>3923</v>
      </c>
      <c r="H80" s="115">
        <v>3.6</v>
      </c>
      <c r="I80" s="116" t="s">
        <v>175</v>
      </c>
      <c r="J80" s="114">
        <v>84925361</v>
      </c>
      <c r="K80" s="117">
        <v>44958</v>
      </c>
      <c r="L80" s="118">
        <v>852</v>
      </c>
      <c r="M80" s="118">
        <v>3067</v>
      </c>
      <c r="N80" s="113" t="s">
        <v>436</v>
      </c>
      <c r="O80" s="119">
        <v>45122</v>
      </c>
      <c r="P80" s="119">
        <v>44922</v>
      </c>
      <c r="Q80" s="114" t="s">
        <v>2068</v>
      </c>
      <c r="R80" s="119">
        <v>44950</v>
      </c>
      <c r="S80" s="114" t="s">
        <v>484</v>
      </c>
      <c r="T80" s="119">
        <v>44957</v>
      </c>
      <c r="U80" s="114" t="s">
        <v>1584</v>
      </c>
      <c r="V80" s="112">
        <f>O80-62</f>
        <v>45060</v>
      </c>
    </row>
    <row r="81" spans="1:22" ht="14.25" customHeight="1">
      <c r="A81" s="113">
        <v>2023</v>
      </c>
      <c r="B81" s="114" t="s">
        <v>2008</v>
      </c>
      <c r="C81" s="113" t="s">
        <v>433</v>
      </c>
      <c r="D81" s="113" t="s">
        <v>154</v>
      </c>
      <c r="E81" s="113" t="s">
        <v>262</v>
      </c>
      <c r="F81" s="114" t="s">
        <v>3799</v>
      </c>
      <c r="G81" s="114" t="s">
        <v>3923</v>
      </c>
      <c r="H81" s="115">
        <v>3.6</v>
      </c>
      <c r="I81" s="116" t="s">
        <v>175</v>
      </c>
      <c r="J81" s="114">
        <v>84882406</v>
      </c>
      <c r="K81" s="117">
        <v>44958</v>
      </c>
      <c r="L81" s="118">
        <v>2676</v>
      </c>
      <c r="M81" s="118">
        <v>9634</v>
      </c>
      <c r="N81" s="113" t="s">
        <v>436</v>
      </c>
      <c r="O81" s="119">
        <v>45122</v>
      </c>
      <c r="P81" s="119">
        <v>44936</v>
      </c>
      <c r="Q81" s="114" t="s">
        <v>156</v>
      </c>
      <c r="R81" s="119">
        <v>44936</v>
      </c>
      <c r="S81" s="114" t="s">
        <v>478</v>
      </c>
      <c r="T81" s="119">
        <v>44950</v>
      </c>
      <c r="U81" s="114" t="s">
        <v>2050</v>
      </c>
      <c r="V81" s="112">
        <f>O81-62</f>
        <v>45060</v>
      </c>
    </row>
    <row r="82" spans="1:22" ht="14.25" customHeight="1">
      <c r="A82" s="113">
        <v>2023</v>
      </c>
      <c r="B82" s="114" t="s">
        <v>2008</v>
      </c>
      <c r="C82" s="113" t="s">
        <v>433</v>
      </c>
      <c r="D82" s="113" t="s">
        <v>154</v>
      </c>
      <c r="E82" s="113" t="s">
        <v>262</v>
      </c>
      <c r="F82" s="114" t="s">
        <v>3800</v>
      </c>
      <c r="G82" s="114" t="s">
        <v>3923</v>
      </c>
      <c r="H82" s="115">
        <v>3.6</v>
      </c>
      <c r="I82" s="116" t="s">
        <v>175</v>
      </c>
      <c r="J82" s="114">
        <v>84925363</v>
      </c>
      <c r="K82" s="117">
        <v>44958</v>
      </c>
      <c r="L82" s="118">
        <v>3000</v>
      </c>
      <c r="M82" s="118">
        <v>10800</v>
      </c>
      <c r="N82" s="113" t="s">
        <v>383</v>
      </c>
      <c r="O82" s="119">
        <v>45122</v>
      </c>
      <c r="P82" s="119" t="s">
        <v>156</v>
      </c>
      <c r="Q82" s="114" t="s">
        <v>2068</v>
      </c>
      <c r="R82" s="119">
        <v>44950</v>
      </c>
      <c r="S82" s="114" t="s">
        <v>1885</v>
      </c>
      <c r="T82" s="119">
        <v>44957</v>
      </c>
      <c r="U82" s="114" t="s">
        <v>1241</v>
      </c>
      <c r="V82" s="112">
        <f>O82-62</f>
        <v>45060</v>
      </c>
    </row>
    <row r="83" spans="1:22" ht="14.25" customHeight="1">
      <c r="A83" s="113">
        <v>2023</v>
      </c>
      <c r="B83" s="114" t="s">
        <v>2008</v>
      </c>
      <c r="C83" s="113" t="s">
        <v>146</v>
      </c>
      <c r="D83" s="113" t="s">
        <v>154</v>
      </c>
      <c r="E83" s="113" t="s">
        <v>262</v>
      </c>
      <c r="F83" s="114" t="s">
        <v>3799</v>
      </c>
      <c r="G83" s="114" t="s">
        <v>3923</v>
      </c>
      <c r="H83" s="115">
        <v>3.6</v>
      </c>
      <c r="I83" s="116" t="s">
        <v>175</v>
      </c>
      <c r="J83" s="114">
        <v>84923488</v>
      </c>
      <c r="K83" s="117">
        <v>44986</v>
      </c>
      <c r="L83" s="118">
        <v>16968</v>
      </c>
      <c r="M83" s="118">
        <v>61085</v>
      </c>
      <c r="N83" s="113" t="s">
        <v>436</v>
      </c>
      <c r="O83" s="119">
        <v>45106</v>
      </c>
      <c r="P83" s="119">
        <v>44936</v>
      </c>
      <c r="Q83" s="114" t="s">
        <v>503</v>
      </c>
      <c r="R83" s="119">
        <v>44964</v>
      </c>
      <c r="S83" s="114" t="s">
        <v>484</v>
      </c>
      <c r="T83" s="119">
        <v>44957</v>
      </c>
      <c r="U83" s="114" t="s">
        <v>1584</v>
      </c>
      <c r="V83" s="112">
        <f>O83-40</f>
        <v>45066</v>
      </c>
    </row>
    <row r="84" spans="1:22" ht="14.25" customHeight="1">
      <c r="A84" s="113">
        <v>2023</v>
      </c>
      <c r="B84" s="114" t="s">
        <v>2008</v>
      </c>
      <c r="C84" s="113" t="s">
        <v>146</v>
      </c>
      <c r="D84" s="113" t="s">
        <v>154</v>
      </c>
      <c r="E84" s="113" t="s">
        <v>262</v>
      </c>
      <c r="F84" s="114" t="s">
        <v>3800</v>
      </c>
      <c r="G84" s="114" t="s">
        <v>3923</v>
      </c>
      <c r="H84" s="115">
        <v>3.6</v>
      </c>
      <c r="I84" s="116" t="s">
        <v>175</v>
      </c>
      <c r="J84" s="114">
        <v>85276569</v>
      </c>
      <c r="K84" s="117">
        <v>44958</v>
      </c>
      <c r="L84" s="118">
        <v>3132</v>
      </c>
      <c r="M84" s="118">
        <v>11275</v>
      </c>
      <c r="N84" s="113" t="s">
        <v>383</v>
      </c>
      <c r="O84" s="119">
        <v>45132</v>
      </c>
      <c r="P84" s="119">
        <v>44957</v>
      </c>
      <c r="Q84" s="114" t="s">
        <v>156</v>
      </c>
      <c r="R84" s="119">
        <v>44964</v>
      </c>
      <c r="S84" s="114" t="s">
        <v>893</v>
      </c>
      <c r="T84" s="119">
        <v>44971</v>
      </c>
      <c r="U84" s="114" t="s">
        <v>2161</v>
      </c>
      <c r="V84" s="112">
        <f>O84-40</f>
        <v>45092</v>
      </c>
    </row>
    <row r="85" spans="1:22" ht="14.25" customHeight="1">
      <c r="A85" s="113">
        <v>2023</v>
      </c>
      <c r="B85" s="114" t="s">
        <v>2008</v>
      </c>
      <c r="C85" s="113" t="s">
        <v>146</v>
      </c>
      <c r="D85" s="113" t="s">
        <v>154</v>
      </c>
      <c r="E85" s="113" t="s">
        <v>262</v>
      </c>
      <c r="F85" s="114" t="s">
        <v>3800</v>
      </c>
      <c r="G85" s="114" t="s">
        <v>3923</v>
      </c>
      <c r="H85" s="115">
        <v>3.6</v>
      </c>
      <c r="I85" s="116" t="s">
        <v>175</v>
      </c>
      <c r="J85" s="114">
        <v>85413596</v>
      </c>
      <c r="K85" s="117">
        <v>45078</v>
      </c>
      <c r="L85" s="118">
        <v>1296</v>
      </c>
      <c r="M85" s="118">
        <v>4666</v>
      </c>
      <c r="N85" s="113" t="s">
        <v>383</v>
      </c>
      <c r="O85" s="119">
        <v>45153</v>
      </c>
      <c r="P85" s="119">
        <v>44943</v>
      </c>
      <c r="Q85" s="114" t="s">
        <v>156</v>
      </c>
      <c r="R85" s="119">
        <v>45052</v>
      </c>
      <c r="S85" s="114" t="s">
        <v>2206</v>
      </c>
      <c r="T85" s="119">
        <v>45077</v>
      </c>
      <c r="U85" s="114" t="s">
        <v>2208</v>
      </c>
      <c r="V85" s="112">
        <f>O85-40</f>
        <v>45113</v>
      </c>
    </row>
    <row r="86" spans="1:22" ht="14.25" customHeight="1">
      <c r="A86" s="113">
        <v>2023</v>
      </c>
      <c r="B86" s="114" t="s">
        <v>2008</v>
      </c>
      <c r="C86" s="113" t="s">
        <v>146</v>
      </c>
      <c r="D86" s="113" t="s">
        <v>154</v>
      </c>
      <c r="E86" s="113" t="s">
        <v>262</v>
      </c>
      <c r="F86" s="114" t="s">
        <v>3799</v>
      </c>
      <c r="G86" s="114" t="s">
        <v>3923</v>
      </c>
      <c r="H86" s="115">
        <v>3.6</v>
      </c>
      <c r="I86" s="116" t="s">
        <v>175</v>
      </c>
      <c r="J86" s="114">
        <v>84923489</v>
      </c>
      <c r="K86" s="117">
        <v>45047</v>
      </c>
      <c r="L86" s="118">
        <v>10008</v>
      </c>
      <c r="M86" s="118">
        <v>36029</v>
      </c>
      <c r="N86" s="113" t="s">
        <v>383</v>
      </c>
      <c r="O86" s="119">
        <v>45153</v>
      </c>
      <c r="P86" s="119">
        <v>44922</v>
      </c>
      <c r="Q86" s="114" t="s">
        <v>282</v>
      </c>
      <c r="R86" s="119">
        <v>44978</v>
      </c>
      <c r="S86" s="114" t="s">
        <v>298</v>
      </c>
      <c r="T86" s="119">
        <v>45006</v>
      </c>
      <c r="U86" s="114" t="s">
        <v>453</v>
      </c>
      <c r="V86" s="112">
        <f>O86-40</f>
        <v>45113</v>
      </c>
    </row>
    <row r="87" spans="1:22" ht="14.25" customHeight="1">
      <c r="A87" s="113">
        <v>2023</v>
      </c>
      <c r="B87" s="114" t="s">
        <v>2008</v>
      </c>
      <c r="C87" s="113" t="s">
        <v>146</v>
      </c>
      <c r="D87" s="113" t="s">
        <v>154</v>
      </c>
      <c r="E87" s="113" t="s">
        <v>262</v>
      </c>
      <c r="F87" s="114" t="s">
        <v>3799</v>
      </c>
      <c r="G87" s="114" t="s">
        <v>3923</v>
      </c>
      <c r="H87" s="115">
        <v>3.6</v>
      </c>
      <c r="I87" s="116" t="s">
        <v>175</v>
      </c>
      <c r="J87" s="114">
        <v>84925333</v>
      </c>
      <c r="K87" s="117">
        <v>45017</v>
      </c>
      <c r="L87" s="118">
        <v>15900</v>
      </c>
      <c r="M87" s="118">
        <v>57240</v>
      </c>
      <c r="N87" s="113" t="s">
        <v>383</v>
      </c>
      <c r="O87" s="119">
        <v>45153</v>
      </c>
      <c r="P87" s="119">
        <v>44915</v>
      </c>
      <c r="Q87" s="114" t="s">
        <v>282</v>
      </c>
      <c r="R87" s="119">
        <v>44967</v>
      </c>
      <c r="S87" s="114" t="s">
        <v>2159</v>
      </c>
      <c r="T87" s="119">
        <v>44978</v>
      </c>
      <c r="U87" s="114" t="s">
        <v>2161</v>
      </c>
      <c r="V87" s="112">
        <f>O87-40</f>
        <v>45113</v>
      </c>
    </row>
    <row r="88" spans="1:22" ht="14.25" customHeight="1">
      <c r="A88" s="113">
        <v>2023</v>
      </c>
      <c r="B88" s="114" t="s">
        <v>2008</v>
      </c>
      <c r="C88" s="113" t="s">
        <v>433</v>
      </c>
      <c r="D88" s="113" t="s">
        <v>154</v>
      </c>
      <c r="E88" s="113" t="s">
        <v>262</v>
      </c>
      <c r="F88" s="114" t="s">
        <v>3800</v>
      </c>
      <c r="G88" s="114" t="s">
        <v>3923</v>
      </c>
      <c r="H88" s="115">
        <v>3.6</v>
      </c>
      <c r="I88" s="116" t="s">
        <v>175</v>
      </c>
      <c r="J88" s="114">
        <v>84882542</v>
      </c>
      <c r="K88" s="117">
        <v>45108</v>
      </c>
      <c r="L88" s="118">
        <v>2016</v>
      </c>
      <c r="M88" s="118">
        <v>7258</v>
      </c>
      <c r="N88" s="113" t="s">
        <v>436</v>
      </c>
      <c r="O88" s="119">
        <v>45183</v>
      </c>
      <c r="P88" s="119">
        <v>45037</v>
      </c>
      <c r="Q88" s="114" t="s">
        <v>156</v>
      </c>
      <c r="R88" s="119">
        <v>45062</v>
      </c>
      <c r="S88" s="114" t="s">
        <v>1873</v>
      </c>
      <c r="T88" s="119">
        <v>45069</v>
      </c>
      <c r="U88" s="114" t="s">
        <v>930</v>
      </c>
      <c r="V88" s="112">
        <f>O88-62</f>
        <v>45121</v>
      </c>
    </row>
    <row r="89" spans="1:22" ht="14.25" customHeight="1">
      <c r="A89" s="113">
        <v>2023</v>
      </c>
      <c r="B89" s="114" t="s">
        <v>2008</v>
      </c>
      <c r="C89" s="113" t="s">
        <v>146</v>
      </c>
      <c r="D89" s="113" t="s">
        <v>154</v>
      </c>
      <c r="E89" s="113" t="s">
        <v>262</v>
      </c>
      <c r="F89" s="114" t="s">
        <v>3799</v>
      </c>
      <c r="G89" s="114" t="s">
        <v>3923</v>
      </c>
      <c r="H89" s="115">
        <v>3.6</v>
      </c>
      <c r="I89" s="116" t="s">
        <v>175</v>
      </c>
      <c r="J89" s="114">
        <v>85495032</v>
      </c>
      <c r="K89" s="117">
        <v>45108</v>
      </c>
      <c r="L89" s="118">
        <v>5016</v>
      </c>
      <c r="M89" s="118">
        <v>18058</v>
      </c>
      <c r="N89" s="113" t="s">
        <v>470</v>
      </c>
      <c r="O89" s="119">
        <v>45167</v>
      </c>
      <c r="P89" s="119">
        <v>45041</v>
      </c>
      <c r="Q89" s="114" t="s">
        <v>156</v>
      </c>
      <c r="R89" s="119">
        <v>45099</v>
      </c>
      <c r="S89" s="114" t="s">
        <v>2168</v>
      </c>
      <c r="T89" s="119">
        <v>45113</v>
      </c>
      <c r="U89" s="114" t="s">
        <v>2170</v>
      </c>
      <c r="V89" s="112">
        <f>O89-40</f>
        <v>45127</v>
      </c>
    </row>
    <row r="90" spans="1:22" ht="14.25" customHeight="1">
      <c r="A90" s="113">
        <v>2023</v>
      </c>
      <c r="B90" s="114" t="s">
        <v>2008</v>
      </c>
      <c r="C90" s="113" t="s">
        <v>573</v>
      </c>
      <c r="D90" s="113" t="s">
        <v>154</v>
      </c>
      <c r="E90" s="113" t="s">
        <v>262</v>
      </c>
      <c r="F90" s="114" t="s">
        <v>3800</v>
      </c>
      <c r="G90" s="114" t="s">
        <v>3923</v>
      </c>
      <c r="H90" s="115">
        <v>3.6</v>
      </c>
      <c r="I90" s="116" t="s">
        <v>175</v>
      </c>
      <c r="J90" s="114">
        <v>85120803</v>
      </c>
      <c r="K90" s="117">
        <v>45017</v>
      </c>
      <c r="L90" s="118">
        <v>168</v>
      </c>
      <c r="M90" s="118">
        <v>605</v>
      </c>
      <c r="N90" s="113" t="s">
        <v>436</v>
      </c>
      <c r="O90" s="119">
        <v>45136</v>
      </c>
      <c r="P90" s="119">
        <v>44936</v>
      </c>
      <c r="Q90" s="114" t="s">
        <v>156</v>
      </c>
      <c r="R90" s="119">
        <v>44964</v>
      </c>
      <c r="S90" s="114" t="s">
        <v>193</v>
      </c>
      <c r="T90" s="119">
        <v>44978</v>
      </c>
      <c r="U90" s="114" t="s">
        <v>453</v>
      </c>
      <c r="V90" s="112">
        <f>O90-7</f>
        <v>45129</v>
      </c>
    </row>
    <row r="91" spans="1:22" ht="14.25" customHeight="1">
      <c r="A91" s="113">
        <v>2023</v>
      </c>
      <c r="B91" s="114" t="s">
        <v>2008</v>
      </c>
      <c r="C91" s="113" t="s">
        <v>573</v>
      </c>
      <c r="D91" s="113" t="s">
        <v>154</v>
      </c>
      <c r="E91" s="113" t="s">
        <v>262</v>
      </c>
      <c r="F91" s="114" t="s">
        <v>3799</v>
      </c>
      <c r="G91" s="114" t="s">
        <v>3923</v>
      </c>
      <c r="H91" s="115">
        <v>3.6</v>
      </c>
      <c r="I91" s="116" t="s">
        <v>175</v>
      </c>
      <c r="J91" s="114">
        <v>84880270</v>
      </c>
      <c r="K91" s="117">
        <v>45017</v>
      </c>
      <c r="L91" s="118">
        <v>1020</v>
      </c>
      <c r="M91" s="118">
        <v>3672</v>
      </c>
      <c r="N91" s="113" t="s">
        <v>436</v>
      </c>
      <c r="O91" s="119">
        <v>45136</v>
      </c>
      <c r="P91" s="119">
        <v>44936</v>
      </c>
      <c r="Q91" s="114" t="s">
        <v>2883</v>
      </c>
      <c r="R91" s="119">
        <v>44964</v>
      </c>
      <c r="S91" s="114" t="s">
        <v>2340</v>
      </c>
      <c r="T91" s="119">
        <v>44978</v>
      </c>
      <c r="U91" s="114" t="s">
        <v>453</v>
      </c>
      <c r="V91" s="112">
        <f>O91-7</f>
        <v>45129</v>
      </c>
    </row>
    <row r="92" spans="1:22" ht="14.25" customHeight="1">
      <c r="A92" s="113">
        <v>2023</v>
      </c>
      <c r="B92" s="114" t="s">
        <v>2008</v>
      </c>
      <c r="C92" s="113" t="s">
        <v>146</v>
      </c>
      <c r="D92" s="113" t="s">
        <v>154</v>
      </c>
      <c r="E92" s="113" t="s">
        <v>262</v>
      </c>
      <c r="F92" s="114" t="s">
        <v>3799</v>
      </c>
      <c r="G92" s="114" t="s">
        <v>3923</v>
      </c>
      <c r="H92" s="115">
        <v>3.6</v>
      </c>
      <c r="I92" s="116" t="s">
        <v>175</v>
      </c>
      <c r="J92" s="114">
        <v>85500700</v>
      </c>
      <c r="K92" s="117">
        <v>45108</v>
      </c>
      <c r="L92" s="118">
        <v>8700</v>
      </c>
      <c r="M92" s="118">
        <v>31320</v>
      </c>
      <c r="N92" s="113" t="s">
        <v>470</v>
      </c>
      <c r="O92" s="119">
        <v>45181</v>
      </c>
      <c r="P92" s="119">
        <v>45041</v>
      </c>
      <c r="Q92" s="114" t="s">
        <v>156</v>
      </c>
      <c r="R92" s="119">
        <v>45120</v>
      </c>
      <c r="S92" s="114" t="s">
        <v>2054</v>
      </c>
      <c r="T92" s="119">
        <v>45127</v>
      </c>
      <c r="U92" s="114" t="s">
        <v>2173</v>
      </c>
      <c r="V92" s="112">
        <f>O92-40</f>
        <v>45141</v>
      </c>
    </row>
    <row r="93" spans="1:22" ht="14.25" customHeight="1">
      <c r="A93" s="113">
        <v>2023</v>
      </c>
      <c r="B93" s="114" t="s">
        <v>2008</v>
      </c>
      <c r="C93" s="113" t="s">
        <v>146</v>
      </c>
      <c r="D93" s="113" t="s">
        <v>154</v>
      </c>
      <c r="E93" s="113" t="s">
        <v>262</v>
      </c>
      <c r="F93" s="114" t="s">
        <v>3799</v>
      </c>
      <c r="G93" s="114" t="s">
        <v>3923</v>
      </c>
      <c r="H93" s="115">
        <v>3.6</v>
      </c>
      <c r="I93" s="116" t="s">
        <v>175</v>
      </c>
      <c r="J93" s="114">
        <v>84925334</v>
      </c>
      <c r="K93" s="117">
        <v>45108</v>
      </c>
      <c r="L93" s="118">
        <v>10000</v>
      </c>
      <c r="M93" s="118">
        <v>36000</v>
      </c>
      <c r="N93" s="113" t="s">
        <v>470</v>
      </c>
      <c r="O93" s="119">
        <v>45184</v>
      </c>
      <c r="P93" s="119">
        <v>44922</v>
      </c>
      <c r="Q93" s="114" t="s">
        <v>2176</v>
      </c>
      <c r="R93" s="119">
        <v>45120</v>
      </c>
      <c r="S93" s="114" t="s">
        <v>2178</v>
      </c>
      <c r="T93" s="119">
        <v>45133</v>
      </c>
      <c r="U93" s="114" t="s">
        <v>2132</v>
      </c>
      <c r="V93" s="112">
        <f>O93-40</f>
        <v>45144</v>
      </c>
    </row>
    <row r="94" spans="1:22" ht="14.25" customHeight="1">
      <c r="A94" s="113">
        <v>2023</v>
      </c>
      <c r="B94" s="114" t="s">
        <v>2008</v>
      </c>
      <c r="C94" s="113" t="s">
        <v>573</v>
      </c>
      <c r="D94" s="113" t="s">
        <v>154</v>
      </c>
      <c r="E94" s="113" t="s">
        <v>262</v>
      </c>
      <c r="F94" s="114" t="s">
        <v>3800</v>
      </c>
      <c r="G94" s="114" t="s">
        <v>3923</v>
      </c>
      <c r="H94" s="115">
        <v>3.6</v>
      </c>
      <c r="I94" s="116" t="s">
        <v>175</v>
      </c>
      <c r="J94" s="114">
        <v>85222425</v>
      </c>
      <c r="K94" s="117">
        <v>45017</v>
      </c>
      <c r="L94" s="118">
        <v>120</v>
      </c>
      <c r="M94" s="118">
        <v>432</v>
      </c>
      <c r="N94" s="113" t="s">
        <v>383</v>
      </c>
      <c r="O94" s="119">
        <v>45153</v>
      </c>
      <c r="P94" s="119">
        <v>44936</v>
      </c>
      <c r="Q94" s="114" t="s">
        <v>156</v>
      </c>
      <c r="R94" s="119">
        <v>44978</v>
      </c>
      <c r="S94" s="114" t="s">
        <v>298</v>
      </c>
      <c r="T94" s="119">
        <v>44999</v>
      </c>
      <c r="U94" s="114" t="s">
        <v>453</v>
      </c>
      <c r="V94" s="112">
        <f>O94-7</f>
        <v>45146</v>
      </c>
    </row>
    <row r="95" spans="1:22" ht="14.25" customHeight="1">
      <c r="A95" s="113">
        <v>2023</v>
      </c>
      <c r="B95" s="114" t="s">
        <v>2008</v>
      </c>
      <c r="C95" s="113" t="s">
        <v>573</v>
      </c>
      <c r="D95" s="113" t="s">
        <v>154</v>
      </c>
      <c r="E95" s="113" t="s">
        <v>262</v>
      </c>
      <c r="F95" s="114" t="s">
        <v>3799</v>
      </c>
      <c r="G95" s="114" t="s">
        <v>3923</v>
      </c>
      <c r="H95" s="115">
        <v>3.6</v>
      </c>
      <c r="I95" s="116" t="s">
        <v>175</v>
      </c>
      <c r="J95" s="114">
        <v>85221801</v>
      </c>
      <c r="K95" s="117">
        <v>45017</v>
      </c>
      <c r="L95" s="118">
        <v>948</v>
      </c>
      <c r="M95" s="118">
        <v>3413</v>
      </c>
      <c r="N95" s="113" t="s">
        <v>383</v>
      </c>
      <c r="O95" s="119">
        <v>45153</v>
      </c>
      <c r="P95" s="119">
        <v>44936</v>
      </c>
      <c r="Q95" s="114" t="s">
        <v>156</v>
      </c>
      <c r="R95" s="119">
        <v>44978</v>
      </c>
      <c r="S95" s="114" t="s">
        <v>298</v>
      </c>
      <c r="T95" s="119">
        <v>44999</v>
      </c>
      <c r="U95" s="114" t="s">
        <v>453</v>
      </c>
      <c r="V95" s="112">
        <f>O95-7</f>
        <v>45146</v>
      </c>
    </row>
    <row r="96" spans="1:22" ht="14.25" customHeight="1">
      <c r="A96" s="113">
        <v>2023</v>
      </c>
      <c r="B96" s="114" t="s">
        <v>2008</v>
      </c>
      <c r="C96" s="113" t="s">
        <v>433</v>
      </c>
      <c r="D96" s="113" t="s">
        <v>154</v>
      </c>
      <c r="E96" s="113" t="s">
        <v>262</v>
      </c>
      <c r="F96" s="114" t="s">
        <v>3799</v>
      </c>
      <c r="G96" s="114" t="s">
        <v>3923</v>
      </c>
      <c r="H96" s="115">
        <v>3.6</v>
      </c>
      <c r="I96" s="116" t="s">
        <v>175</v>
      </c>
      <c r="J96" s="114">
        <v>85431449</v>
      </c>
      <c r="K96" s="117">
        <v>45108</v>
      </c>
      <c r="L96" s="118">
        <v>2000</v>
      </c>
      <c r="M96" s="118">
        <v>7200</v>
      </c>
      <c r="N96" s="113" t="s">
        <v>383</v>
      </c>
      <c r="O96" s="119">
        <v>45212</v>
      </c>
      <c r="P96" s="119">
        <v>45065</v>
      </c>
      <c r="Q96" s="114" t="s">
        <v>1012</v>
      </c>
      <c r="R96" s="119">
        <v>45125</v>
      </c>
      <c r="S96" s="114" t="s">
        <v>1919</v>
      </c>
      <c r="T96" s="119">
        <v>45125</v>
      </c>
      <c r="U96" s="114" t="s">
        <v>2099</v>
      </c>
      <c r="V96" s="112">
        <f>O96-62</f>
        <v>45150</v>
      </c>
    </row>
    <row r="97" spans="1:22" ht="14.25" customHeight="1">
      <c r="A97" s="113">
        <v>2023</v>
      </c>
      <c r="B97" s="114" t="s">
        <v>2008</v>
      </c>
      <c r="C97" s="113" t="s">
        <v>433</v>
      </c>
      <c r="D97" s="113" t="s">
        <v>154</v>
      </c>
      <c r="E97" s="113" t="s">
        <v>262</v>
      </c>
      <c r="F97" s="114" t="s">
        <v>3799</v>
      </c>
      <c r="G97" s="114" t="s">
        <v>3923</v>
      </c>
      <c r="H97" s="115">
        <v>3.6</v>
      </c>
      <c r="I97" s="116" t="s">
        <v>175</v>
      </c>
      <c r="J97" s="114">
        <v>85546930</v>
      </c>
      <c r="K97" s="117">
        <v>45139</v>
      </c>
      <c r="L97" s="118">
        <v>8000</v>
      </c>
      <c r="M97" s="118">
        <v>28800</v>
      </c>
      <c r="N97" s="113" t="s">
        <v>383</v>
      </c>
      <c r="O97" s="119">
        <v>45212</v>
      </c>
      <c r="P97" s="119">
        <v>45078</v>
      </c>
      <c r="Q97" s="114" t="s">
        <v>156</v>
      </c>
      <c r="R97" s="119">
        <v>45127</v>
      </c>
      <c r="S97" s="114" t="s">
        <v>193</v>
      </c>
      <c r="T97" s="119">
        <v>45125</v>
      </c>
      <c r="U97" s="114" t="s">
        <v>156</v>
      </c>
      <c r="V97" s="112">
        <f>O97-62</f>
        <v>45150</v>
      </c>
    </row>
    <row r="98" spans="1:22" ht="14.25" customHeight="1">
      <c r="A98" s="113">
        <v>2023</v>
      </c>
      <c r="B98" s="114" t="s">
        <v>2008</v>
      </c>
      <c r="C98" s="113" t="s">
        <v>433</v>
      </c>
      <c r="D98" s="113" t="s">
        <v>154</v>
      </c>
      <c r="E98" s="113" t="s">
        <v>262</v>
      </c>
      <c r="F98" s="114" t="s">
        <v>3800</v>
      </c>
      <c r="G98" s="114" t="s">
        <v>3923</v>
      </c>
      <c r="H98" s="115">
        <v>3.6</v>
      </c>
      <c r="I98" s="116" t="s">
        <v>175</v>
      </c>
      <c r="J98" s="114">
        <v>85431450</v>
      </c>
      <c r="K98" s="117">
        <v>45139</v>
      </c>
      <c r="L98" s="118">
        <v>7900</v>
      </c>
      <c r="M98" s="118">
        <v>28440</v>
      </c>
      <c r="N98" s="113" t="s">
        <v>383</v>
      </c>
      <c r="O98" s="119">
        <v>45214</v>
      </c>
      <c r="P98" s="119">
        <v>45030</v>
      </c>
      <c r="Q98" s="114" t="s">
        <v>1945</v>
      </c>
      <c r="R98" s="119">
        <v>45127</v>
      </c>
      <c r="S98" s="114" t="s">
        <v>2615</v>
      </c>
      <c r="T98" s="119">
        <v>45127</v>
      </c>
      <c r="U98" s="114" t="s">
        <v>2099</v>
      </c>
      <c r="V98" s="112">
        <f>O98-62</f>
        <v>45152</v>
      </c>
    </row>
    <row r="99" spans="1:22" ht="14.25" customHeight="1">
      <c r="A99" s="113">
        <v>2023</v>
      </c>
      <c r="B99" s="114" t="s">
        <v>2008</v>
      </c>
      <c r="C99" s="113" t="s">
        <v>146</v>
      </c>
      <c r="D99" s="113" t="s">
        <v>154</v>
      </c>
      <c r="E99" s="113" t="s">
        <v>262</v>
      </c>
      <c r="F99" s="114" t="s">
        <v>3800</v>
      </c>
      <c r="G99" s="114" t="s">
        <v>3923</v>
      </c>
      <c r="H99" s="115">
        <v>3.6</v>
      </c>
      <c r="I99" s="116" t="s">
        <v>175</v>
      </c>
      <c r="J99" s="114">
        <v>85488211</v>
      </c>
      <c r="K99" s="117">
        <v>45139</v>
      </c>
      <c r="L99" s="118">
        <v>4700</v>
      </c>
      <c r="M99" s="118">
        <v>16920</v>
      </c>
      <c r="N99" s="113" t="s">
        <v>470</v>
      </c>
      <c r="O99" s="119">
        <v>45196</v>
      </c>
      <c r="P99" s="119">
        <v>45035</v>
      </c>
      <c r="Q99" s="114" t="s">
        <v>156</v>
      </c>
      <c r="R99" s="119">
        <v>45132</v>
      </c>
      <c r="S99" s="114" t="s">
        <v>985</v>
      </c>
      <c r="T99" s="119">
        <v>45146</v>
      </c>
      <c r="U99" s="114" t="s">
        <v>2211</v>
      </c>
      <c r="V99" s="112">
        <f t="shared" ref="V99:V104" si="1">O99-40</f>
        <v>45156</v>
      </c>
    </row>
    <row r="100" spans="1:22" ht="14.25" customHeight="1">
      <c r="A100" s="113">
        <v>2023</v>
      </c>
      <c r="B100" s="114" t="s">
        <v>2008</v>
      </c>
      <c r="C100" s="113" t="s">
        <v>146</v>
      </c>
      <c r="D100" s="113" t="s">
        <v>154</v>
      </c>
      <c r="E100" s="113" t="s">
        <v>262</v>
      </c>
      <c r="F100" s="114" t="s">
        <v>3815</v>
      </c>
      <c r="G100" s="114" t="s">
        <v>3923</v>
      </c>
      <c r="H100" s="115">
        <v>3.6</v>
      </c>
      <c r="I100" s="116" t="s">
        <v>175</v>
      </c>
      <c r="J100" s="114">
        <v>85433683</v>
      </c>
      <c r="K100" s="117">
        <v>45139</v>
      </c>
      <c r="L100" s="118">
        <v>200</v>
      </c>
      <c r="M100" s="118">
        <v>720</v>
      </c>
      <c r="N100" s="113" t="s">
        <v>436</v>
      </c>
      <c r="O100" s="119">
        <v>45199</v>
      </c>
      <c r="P100" s="119" t="s">
        <v>156</v>
      </c>
      <c r="Q100" s="114" t="s">
        <v>156</v>
      </c>
      <c r="R100" s="119">
        <v>45009</v>
      </c>
      <c r="S100" s="114" t="s">
        <v>193</v>
      </c>
      <c r="T100" s="119">
        <v>45086</v>
      </c>
      <c r="U100" s="114" t="s">
        <v>156</v>
      </c>
      <c r="V100" s="112">
        <f t="shared" si="1"/>
        <v>45159</v>
      </c>
    </row>
    <row r="101" spans="1:22" ht="14.25" customHeight="1">
      <c r="A101" s="113">
        <v>2023</v>
      </c>
      <c r="B101" s="114" t="s">
        <v>2008</v>
      </c>
      <c r="C101" s="113" t="s">
        <v>146</v>
      </c>
      <c r="D101" s="113" t="s">
        <v>154</v>
      </c>
      <c r="E101" s="113" t="s">
        <v>262</v>
      </c>
      <c r="F101" s="114" t="s">
        <v>3814</v>
      </c>
      <c r="G101" s="114" t="s">
        <v>3923</v>
      </c>
      <c r="H101" s="115">
        <v>3.6</v>
      </c>
      <c r="I101" s="116" t="s">
        <v>175</v>
      </c>
      <c r="J101" s="114">
        <v>85433664</v>
      </c>
      <c r="K101" s="117">
        <v>45139</v>
      </c>
      <c r="L101" s="118">
        <v>340</v>
      </c>
      <c r="M101" s="118">
        <v>1224</v>
      </c>
      <c r="N101" s="113" t="s">
        <v>436</v>
      </c>
      <c r="O101" s="119">
        <v>45199</v>
      </c>
      <c r="P101" s="119" t="s">
        <v>156</v>
      </c>
      <c r="Q101" s="114" t="s">
        <v>156</v>
      </c>
      <c r="R101" s="119">
        <v>45009</v>
      </c>
      <c r="S101" s="114" t="s">
        <v>193</v>
      </c>
      <c r="T101" s="119">
        <v>45086</v>
      </c>
      <c r="U101" s="114" t="s">
        <v>156</v>
      </c>
      <c r="V101" s="112">
        <f t="shared" si="1"/>
        <v>45159</v>
      </c>
    </row>
    <row r="102" spans="1:22" ht="14.25" customHeight="1">
      <c r="A102" s="113">
        <v>2023</v>
      </c>
      <c r="B102" s="114" t="s">
        <v>2008</v>
      </c>
      <c r="C102" s="113" t="s">
        <v>146</v>
      </c>
      <c r="D102" s="113" t="s">
        <v>154</v>
      </c>
      <c r="E102" s="113" t="s">
        <v>262</v>
      </c>
      <c r="F102" s="114" t="s">
        <v>3800</v>
      </c>
      <c r="G102" s="114" t="s">
        <v>3923</v>
      </c>
      <c r="H102" s="115">
        <v>3.6</v>
      </c>
      <c r="I102" s="116" t="s">
        <v>175</v>
      </c>
      <c r="J102" s="114">
        <v>85222089</v>
      </c>
      <c r="K102" s="117">
        <v>45139</v>
      </c>
      <c r="L102" s="118">
        <v>2928</v>
      </c>
      <c r="M102" s="118">
        <v>10541</v>
      </c>
      <c r="N102" s="113" t="s">
        <v>470</v>
      </c>
      <c r="O102" s="119">
        <v>45199</v>
      </c>
      <c r="P102" s="119">
        <v>44952</v>
      </c>
      <c r="Q102" s="114" t="s">
        <v>2176</v>
      </c>
      <c r="R102" s="119">
        <v>45134</v>
      </c>
      <c r="S102" s="114" t="s">
        <v>2137</v>
      </c>
      <c r="T102" s="119">
        <v>45148</v>
      </c>
      <c r="U102" s="114" t="s">
        <v>2058</v>
      </c>
      <c r="V102" s="112">
        <f t="shared" si="1"/>
        <v>45159</v>
      </c>
    </row>
    <row r="103" spans="1:22" ht="14.25" customHeight="1">
      <c r="A103" s="113">
        <v>2023</v>
      </c>
      <c r="B103" s="114" t="s">
        <v>2008</v>
      </c>
      <c r="C103" s="113" t="s">
        <v>146</v>
      </c>
      <c r="D103" s="113" t="s">
        <v>154</v>
      </c>
      <c r="E103" s="113" t="s">
        <v>262</v>
      </c>
      <c r="F103" s="114" t="s">
        <v>3800</v>
      </c>
      <c r="G103" s="114" t="s">
        <v>3923</v>
      </c>
      <c r="H103" s="115">
        <v>3.6</v>
      </c>
      <c r="I103" s="116" t="s">
        <v>175</v>
      </c>
      <c r="J103" s="114">
        <v>85467796</v>
      </c>
      <c r="K103" s="117">
        <v>45139</v>
      </c>
      <c r="L103" s="118">
        <v>5550</v>
      </c>
      <c r="M103" s="118">
        <v>19980</v>
      </c>
      <c r="N103" s="113" t="s">
        <v>470</v>
      </c>
      <c r="O103" s="119">
        <v>45200</v>
      </c>
      <c r="P103" s="119">
        <v>45030</v>
      </c>
      <c r="Q103" s="114" t="s">
        <v>156</v>
      </c>
      <c r="R103" s="119">
        <v>45139</v>
      </c>
      <c r="S103" s="114" t="s">
        <v>2137</v>
      </c>
      <c r="T103" s="119">
        <v>45148</v>
      </c>
      <c r="U103" s="114" t="s">
        <v>2058</v>
      </c>
      <c r="V103" s="112">
        <f t="shared" si="1"/>
        <v>45160</v>
      </c>
    </row>
    <row r="104" spans="1:22" ht="14.25" customHeight="1">
      <c r="A104" s="113">
        <v>2023</v>
      </c>
      <c r="B104" s="114" t="s">
        <v>2008</v>
      </c>
      <c r="C104" s="113" t="s">
        <v>146</v>
      </c>
      <c r="D104" s="113" t="s">
        <v>154</v>
      </c>
      <c r="E104" s="113" t="s">
        <v>262</v>
      </c>
      <c r="F104" s="114" t="s">
        <v>3799</v>
      </c>
      <c r="G104" s="114" t="s">
        <v>3923</v>
      </c>
      <c r="H104" s="115">
        <v>3.6</v>
      </c>
      <c r="I104" s="116" t="s">
        <v>175</v>
      </c>
      <c r="J104" s="114">
        <v>85509185</v>
      </c>
      <c r="K104" s="117">
        <v>45139</v>
      </c>
      <c r="L104" s="118">
        <v>7300</v>
      </c>
      <c r="M104" s="118">
        <v>26280</v>
      </c>
      <c r="N104" s="113" t="s">
        <v>470</v>
      </c>
      <c r="O104" s="119">
        <v>45203</v>
      </c>
      <c r="P104" s="119">
        <v>45079</v>
      </c>
      <c r="Q104" s="114" t="s">
        <v>156</v>
      </c>
      <c r="R104" s="119">
        <v>45141</v>
      </c>
      <c r="S104" s="114" t="s">
        <v>2060</v>
      </c>
      <c r="T104" s="119">
        <v>45152</v>
      </c>
      <c r="U104" s="114" t="s">
        <v>2180</v>
      </c>
      <c r="V104" s="112">
        <f t="shared" si="1"/>
        <v>45163</v>
      </c>
    </row>
    <row r="105" spans="1:22" ht="14.25" customHeight="1">
      <c r="A105" s="113">
        <v>2023</v>
      </c>
      <c r="B105" s="114" t="s">
        <v>2008</v>
      </c>
      <c r="C105" s="113" t="s">
        <v>433</v>
      </c>
      <c r="D105" s="113" t="s">
        <v>154</v>
      </c>
      <c r="E105" s="113" t="s">
        <v>262</v>
      </c>
      <c r="F105" s="114" t="s">
        <v>3799</v>
      </c>
      <c r="G105" s="114" t="s">
        <v>3923</v>
      </c>
      <c r="H105" s="115">
        <v>3.6</v>
      </c>
      <c r="I105" s="116" t="s">
        <v>175</v>
      </c>
      <c r="J105" s="114">
        <v>85534060</v>
      </c>
      <c r="K105" s="117">
        <v>45139</v>
      </c>
      <c r="L105" s="118">
        <v>4000</v>
      </c>
      <c r="M105" s="118">
        <v>14400</v>
      </c>
      <c r="N105" s="113" t="s">
        <v>383</v>
      </c>
      <c r="O105" s="119">
        <v>45231</v>
      </c>
      <c r="P105" s="119">
        <v>45090</v>
      </c>
      <c r="Q105" s="114" t="s">
        <v>156</v>
      </c>
      <c r="R105" s="119">
        <v>45105</v>
      </c>
      <c r="S105" s="114" t="s">
        <v>2387</v>
      </c>
      <c r="T105" s="119">
        <v>45125</v>
      </c>
      <c r="U105" s="114" t="s">
        <v>2180</v>
      </c>
      <c r="V105" s="112">
        <f>O105-62</f>
        <v>45169</v>
      </c>
    </row>
    <row r="106" spans="1:22" ht="14.25" customHeight="1">
      <c r="A106" s="113">
        <v>2023</v>
      </c>
      <c r="B106" s="114" t="s">
        <v>2008</v>
      </c>
      <c r="C106" s="113" t="s">
        <v>433</v>
      </c>
      <c r="D106" s="113" t="s">
        <v>154</v>
      </c>
      <c r="E106" s="113" t="s">
        <v>262</v>
      </c>
      <c r="F106" s="114" t="s">
        <v>3799</v>
      </c>
      <c r="G106" s="114" t="s">
        <v>3923</v>
      </c>
      <c r="H106" s="115">
        <v>3.6</v>
      </c>
      <c r="I106" s="116" t="s">
        <v>175</v>
      </c>
      <c r="J106" s="114">
        <v>84925202</v>
      </c>
      <c r="K106" s="117">
        <v>45108</v>
      </c>
      <c r="L106" s="118">
        <v>6888</v>
      </c>
      <c r="M106" s="118">
        <v>24797</v>
      </c>
      <c r="N106" s="113" t="s">
        <v>383</v>
      </c>
      <c r="O106" s="119">
        <v>45235</v>
      </c>
      <c r="P106" s="119">
        <v>45020</v>
      </c>
      <c r="Q106" s="114" t="s">
        <v>512</v>
      </c>
      <c r="R106" s="119">
        <v>45069</v>
      </c>
      <c r="S106" s="114" t="s">
        <v>2571</v>
      </c>
      <c r="T106" s="119">
        <v>45097</v>
      </c>
      <c r="U106" s="114" t="s">
        <v>2208</v>
      </c>
      <c r="V106" s="112">
        <f>O106-62</f>
        <v>45173</v>
      </c>
    </row>
    <row r="107" spans="1:22" ht="14.25" customHeight="1">
      <c r="A107" s="113">
        <v>2023</v>
      </c>
      <c r="B107" s="114" t="s">
        <v>2008</v>
      </c>
      <c r="C107" s="113" t="s">
        <v>146</v>
      </c>
      <c r="D107" s="113" t="s">
        <v>154</v>
      </c>
      <c r="E107" s="113" t="s">
        <v>262</v>
      </c>
      <c r="F107" s="114" t="s">
        <v>3799</v>
      </c>
      <c r="G107" s="114" t="s">
        <v>3923</v>
      </c>
      <c r="H107" s="115">
        <v>3.6</v>
      </c>
      <c r="I107" s="116" t="s">
        <v>175</v>
      </c>
      <c r="J107" s="114">
        <v>85541166</v>
      </c>
      <c r="K107" s="117">
        <v>45139</v>
      </c>
      <c r="L107" s="118">
        <v>10000</v>
      </c>
      <c r="M107" s="118">
        <v>36000</v>
      </c>
      <c r="N107" s="113" t="s">
        <v>521</v>
      </c>
      <c r="O107" s="119">
        <v>45214</v>
      </c>
      <c r="P107" s="119">
        <v>45079</v>
      </c>
      <c r="Q107" s="114" t="s">
        <v>156</v>
      </c>
      <c r="R107" s="119">
        <v>45148</v>
      </c>
      <c r="S107" s="114" t="s">
        <v>2085</v>
      </c>
      <c r="T107" s="119">
        <v>45162</v>
      </c>
      <c r="U107" s="114" t="s">
        <v>2086</v>
      </c>
      <c r="V107" s="112">
        <f>O107-40</f>
        <v>45174</v>
      </c>
    </row>
    <row r="108" spans="1:22" ht="14.25" customHeight="1">
      <c r="A108" s="113">
        <v>2023</v>
      </c>
      <c r="B108" s="114" t="s">
        <v>2008</v>
      </c>
      <c r="C108" s="113" t="s">
        <v>573</v>
      </c>
      <c r="D108" s="113" t="s">
        <v>154</v>
      </c>
      <c r="E108" s="113" t="s">
        <v>262</v>
      </c>
      <c r="F108" s="114" t="s">
        <v>3799</v>
      </c>
      <c r="G108" s="114" t="s">
        <v>3923</v>
      </c>
      <c r="H108" s="115">
        <v>3.6</v>
      </c>
      <c r="I108" s="116" t="s">
        <v>175</v>
      </c>
      <c r="J108" s="114">
        <v>85136957</v>
      </c>
      <c r="K108" s="117">
        <v>45139</v>
      </c>
      <c r="L108" s="118">
        <v>500</v>
      </c>
      <c r="M108" s="118">
        <v>1800</v>
      </c>
      <c r="N108" s="113" t="s">
        <v>470</v>
      </c>
      <c r="O108" s="119">
        <v>45184</v>
      </c>
      <c r="P108" s="119">
        <v>45090</v>
      </c>
      <c r="Q108" s="114" t="s">
        <v>2208</v>
      </c>
      <c r="R108" s="119">
        <v>45152</v>
      </c>
      <c r="S108" s="114" t="s">
        <v>2495</v>
      </c>
      <c r="T108" s="119">
        <v>45167</v>
      </c>
      <c r="U108" s="114" t="s">
        <v>2496</v>
      </c>
      <c r="V108" s="112">
        <f>O108-7</f>
        <v>45177</v>
      </c>
    </row>
    <row r="109" spans="1:22" ht="14.25" customHeight="1">
      <c r="A109" s="113">
        <v>2023</v>
      </c>
      <c r="B109" s="114" t="s">
        <v>2008</v>
      </c>
      <c r="C109" s="113" t="s">
        <v>146</v>
      </c>
      <c r="D109" s="113" t="s">
        <v>154</v>
      </c>
      <c r="E109" s="113" t="s">
        <v>262</v>
      </c>
      <c r="F109" s="114" t="s">
        <v>3799</v>
      </c>
      <c r="G109" s="114" t="s">
        <v>3923</v>
      </c>
      <c r="H109" s="115">
        <v>3.6</v>
      </c>
      <c r="I109" s="116" t="s">
        <v>175</v>
      </c>
      <c r="J109" s="114">
        <v>84923487</v>
      </c>
      <c r="K109" s="117">
        <v>45170</v>
      </c>
      <c r="L109" s="118">
        <v>20868</v>
      </c>
      <c r="M109" s="118">
        <v>75125</v>
      </c>
      <c r="N109" s="113" t="s">
        <v>383</v>
      </c>
      <c r="O109" s="119">
        <v>45221</v>
      </c>
      <c r="P109" s="119">
        <v>45086</v>
      </c>
      <c r="Q109" s="114" t="s">
        <v>425</v>
      </c>
      <c r="R109" s="119">
        <v>45120</v>
      </c>
      <c r="S109" s="114" t="s">
        <v>2131</v>
      </c>
      <c r="T109" s="119">
        <v>45146</v>
      </c>
      <c r="U109" s="114" t="s">
        <v>2099</v>
      </c>
      <c r="V109" s="112">
        <f>O109-40</f>
        <v>45181</v>
      </c>
    </row>
    <row r="110" spans="1:22" ht="14.25" customHeight="1">
      <c r="A110" s="113">
        <v>2023</v>
      </c>
      <c r="B110" s="114" t="s">
        <v>2008</v>
      </c>
      <c r="C110" s="113" t="s">
        <v>146</v>
      </c>
      <c r="D110" s="113" t="s">
        <v>154</v>
      </c>
      <c r="E110" s="113" t="s">
        <v>262</v>
      </c>
      <c r="F110" s="114" t="s">
        <v>3799</v>
      </c>
      <c r="G110" s="114" t="s">
        <v>3923</v>
      </c>
      <c r="H110" s="115">
        <v>3.6</v>
      </c>
      <c r="I110" s="116" t="s">
        <v>175</v>
      </c>
      <c r="J110" s="114">
        <v>85520898</v>
      </c>
      <c r="K110" s="117">
        <v>45170</v>
      </c>
      <c r="L110" s="118">
        <v>17500</v>
      </c>
      <c r="M110" s="118">
        <v>63000</v>
      </c>
      <c r="N110" s="113" t="s">
        <v>470</v>
      </c>
      <c r="O110" s="119">
        <v>45245</v>
      </c>
      <c r="P110" s="119">
        <v>45114</v>
      </c>
      <c r="Q110" s="114" t="s">
        <v>2192</v>
      </c>
      <c r="R110" s="119">
        <v>45177</v>
      </c>
      <c r="S110" s="114" t="s">
        <v>2194</v>
      </c>
      <c r="T110" s="119">
        <v>45191</v>
      </c>
      <c r="U110" s="114" t="s">
        <v>2195</v>
      </c>
      <c r="V110" s="112">
        <f>O110-40</f>
        <v>45205</v>
      </c>
    </row>
    <row r="111" spans="1:22" ht="14.25" customHeight="1">
      <c r="A111" s="113">
        <v>2023</v>
      </c>
      <c r="B111" s="114" t="s">
        <v>2008</v>
      </c>
      <c r="C111" s="113" t="s">
        <v>573</v>
      </c>
      <c r="D111" s="113" t="s">
        <v>154</v>
      </c>
      <c r="E111" s="113" t="s">
        <v>262</v>
      </c>
      <c r="F111" s="114" t="s">
        <v>3799</v>
      </c>
      <c r="G111" s="114" t="s">
        <v>3923</v>
      </c>
      <c r="H111" s="115">
        <v>3.6</v>
      </c>
      <c r="I111" s="116" t="s">
        <v>175</v>
      </c>
      <c r="J111" s="114">
        <v>85940213</v>
      </c>
      <c r="K111" s="117">
        <v>45170</v>
      </c>
      <c r="L111" s="118">
        <v>500</v>
      </c>
      <c r="M111" s="118">
        <v>1800</v>
      </c>
      <c r="N111" s="113" t="s">
        <v>470</v>
      </c>
      <c r="O111" s="119">
        <v>45214</v>
      </c>
      <c r="P111" s="119">
        <v>45114</v>
      </c>
      <c r="Q111" s="114" t="s">
        <v>156</v>
      </c>
      <c r="R111" s="119">
        <v>45177</v>
      </c>
      <c r="S111" s="114" t="s">
        <v>2194</v>
      </c>
      <c r="T111" s="119">
        <v>45191</v>
      </c>
      <c r="U111" s="114" t="s">
        <v>2216</v>
      </c>
      <c r="V111" s="112">
        <f>O111-7</f>
        <v>45207</v>
      </c>
    </row>
    <row r="112" spans="1:22" ht="14.25" customHeight="1">
      <c r="A112" s="113">
        <v>2023</v>
      </c>
      <c r="B112" s="114" t="s">
        <v>2008</v>
      </c>
      <c r="C112" s="113" t="s">
        <v>573</v>
      </c>
      <c r="D112" s="113" t="s">
        <v>154</v>
      </c>
      <c r="E112" s="113" t="s">
        <v>262</v>
      </c>
      <c r="F112" s="114" t="s">
        <v>3800</v>
      </c>
      <c r="G112" s="114" t="s">
        <v>3923</v>
      </c>
      <c r="H112" s="115">
        <v>3.6</v>
      </c>
      <c r="I112" s="116" t="s">
        <v>175</v>
      </c>
      <c r="J112" s="114">
        <v>85397119</v>
      </c>
      <c r="K112" s="117">
        <v>45170</v>
      </c>
      <c r="L112" s="118">
        <v>800</v>
      </c>
      <c r="M112" s="118">
        <v>2880</v>
      </c>
      <c r="N112" s="113" t="s">
        <v>470</v>
      </c>
      <c r="O112" s="119">
        <v>45214</v>
      </c>
      <c r="P112" s="119">
        <v>45062</v>
      </c>
      <c r="Q112" s="114" t="s">
        <v>2573</v>
      </c>
      <c r="R112" s="119">
        <v>45183</v>
      </c>
      <c r="S112" s="114" t="s">
        <v>2194</v>
      </c>
      <c r="T112" s="119">
        <v>45197</v>
      </c>
      <c r="U112" s="114" t="s">
        <v>2216</v>
      </c>
      <c r="V112" s="112">
        <f>O112-7</f>
        <v>45207</v>
      </c>
    </row>
    <row r="113" spans="1:22" ht="14.25" customHeight="1">
      <c r="A113" s="113">
        <v>2023</v>
      </c>
      <c r="B113" s="114" t="s">
        <v>2008</v>
      </c>
      <c r="C113" s="113" t="s">
        <v>146</v>
      </c>
      <c r="D113" s="113" t="s">
        <v>154</v>
      </c>
      <c r="E113" s="113" t="s">
        <v>262</v>
      </c>
      <c r="F113" s="114" t="s">
        <v>3800</v>
      </c>
      <c r="G113" s="114" t="s">
        <v>3923</v>
      </c>
      <c r="H113" s="115">
        <v>3.6</v>
      </c>
      <c r="I113" s="116" t="s">
        <v>175</v>
      </c>
      <c r="J113" s="114">
        <v>85979646</v>
      </c>
      <c r="K113" s="117">
        <v>45200</v>
      </c>
      <c r="L113" s="118">
        <v>5000</v>
      </c>
      <c r="M113" s="118">
        <v>18000</v>
      </c>
      <c r="N113" s="113" t="s">
        <v>470</v>
      </c>
      <c r="O113" s="119">
        <v>45248</v>
      </c>
      <c r="P113" s="119">
        <v>45097</v>
      </c>
      <c r="Q113" s="114" t="s">
        <v>156</v>
      </c>
      <c r="R113" s="119">
        <v>45183</v>
      </c>
      <c r="S113" s="114" t="s">
        <v>2215</v>
      </c>
      <c r="T113" s="119">
        <v>45197</v>
      </c>
      <c r="U113" s="114" t="s">
        <v>2216</v>
      </c>
      <c r="V113" s="112">
        <f>O113-40</f>
        <v>45208</v>
      </c>
    </row>
    <row r="114" spans="1:22" ht="14.25" customHeight="1">
      <c r="A114" s="113">
        <v>2023</v>
      </c>
      <c r="B114" s="114" t="s">
        <v>2008</v>
      </c>
      <c r="C114" s="113" t="s">
        <v>146</v>
      </c>
      <c r="D114" s="113" t="s">
        <v>154</v>
      </c>
      <c r="E114" s="113" t="s">
        <v>262</v>
      </c>
      <c r="F114" s="114" t="s">
        <v>3800</v>
      </c>
      <c r="G114" s="114" t="s">
        <v>3923</v>
      </c>
      <c r="H114" s="115">
        <v>3.6</v>
      </c>
      <c r="I114" s="116" t="s">
        <v>175</v>
      </c>
      <c r="J114" s="114">
        <v>85979647</v>
      </c>
      <c r="K114" s="117">
        <v>45200</v>
      </c>
      <c r="L114" s="118">
        <v>6500</v>
      </c>
      <c r="M114" s="118">
        <v>23400</v>
      </c>
      <c r="N114" s="113" t="s">
        <v>470</v>
      </c>
      <c r="O114" s="119">
        <v>45255</v>
      </c>
      <c r="P114" s="119">
        <v>45097</v>
      </c>
      <c r="Q114" s="114" t="s">
        <v>156</v>
      </c>
      <c r="R114" s="119">
        <v>45190</v>
      </c>
      <c r="S114" s="114" t="s">
        <v>2219</v>
      </c>
      <c r="T114" s="119">
        <v>45204</v>
      </c>
      <c r="U114" s="114" t="s">
        <v>2220</v>
      </c>
      <c r="V114" s="112">
        <f>O114-40</f>
        <v>45215</v>
      </c>
    </row>
    <row r="115" spans="1:22" ht="14.25" customHeight="1">
      <c r="A115" s="113">
        <v>2023</v>
      </c>
      <c r="B115" s="114" t="s">
        <v>2008</v>
      </c>
      <c r="C115" s="113" t="s">
        <v>146</v>
      </c>
      <c r="D115" s="113" t="s">
        <v>154</v>
      </c>
      <c r="E115" s="113" t="s">
        <v>262</v>
      </c>
      <c r="F115" s="114" t="s">
        <v>3800</v>
      </c>
      <c r="G115" s="114" t="s">
        <v>3923</v>
      </c>
      <c r="H115" s="115">
        <v>3.6</v>
      </c>
      <c r="I115" s="116" t="s">
        <v>175</v>
      </c>
      <c r="J115" s="114">
        <v>85520900</v>
      </c>
      <c r="K115" s="117">
        <v>45200</v>
      </c>
      <c r="L115" s="118">
        <v>3000</v>
      </c>
      <c r="M115" s="118">
        <v>10800</v>
      </c>
      <c r="N115" s="113" t="s">
        <v>226</v>
      </c>
      <c r="O115" s="119">
        <v>45260</v>
      </c>
      <c r="P115" s="119">
        <v>45093</v>
      </c>
      <c r="Q115" s="114" t="s">
        <v>156</v>
      </c>
      <c r="R115" s="119" t="s">
        <v>156</v>
      </c>
      <c r="S115" s="114" t="s">
        <v>2222</v>
      </c>
      <c r="T115" s="119" t="s">
        <v>156</v>
      </c>
      <c r="U115" s="114" t="s">
        <v>2223</v>
      </c>
      <c r="V115" s="112">
        <f>O115-40</f>
        <v>45220</v>
      </c>
    </row>
    <row r="116" spans="1:22" ht="14.25" customHeight="1">
      <c r="A116" s="113">
        <v>2023</v>
      </c>
      <c r="B116" s="114" t="s">
        <v>2008</v>
      </c>
      <c r="C116" s="113" t="s">
        <v>573</v>
      </c>
      <c r="D116" s="113" t="s">
        <v>154</v>
      </c>
      <c r="E116" s="113" t="s">
        <v>262</v>
      </c>
      <c r="F116" s="114" t="s">
        <v>3799</v>
      </c>
      <c r="G116" s="114" t="s">
        <v>3923</v>
      </c>
      <c r="H116" s="115">
        <v>3.6</v>
      </c>
      <c r="I116" s="116" t="s">
        <v>175</v>
      </c>
      <c r="J116" s="114">
        <v>85521230</v>
      </c>
      <c r="K116" s="117">
        <v>45200</v>
      </c>
      <c r="L116" s="118">
        <v>500</v>
      </c>
      <c r="M116" s="118">
        <v>1800</v>
      </c>
      <c r="N116" s="113" t="s">
        <v>470</v>
      </c>
      <c r="O116" s="119">
        <v>45245</v>
      </c>
      <c r="P116" s="119">
        <v>45149</v>
      </c>
      <c r="Q116" s="114" t="s">
        <v>2211</v>
      </c>
      <c r="R116" s="119">
        <v>45212</v>
      </c>
      <c r="S116" s="114" t="s">
        <v>2892</v>
      </c>
      <c r="T116" s="119">
        <v>45226</v>
      </c>
      <c r="U116" s="114" t="s">
        <v>2893</v>
      </c>
      <c r="V116" s="112">
        <f>O116-7</f>
        <v>45238</v>
      </c>
    </row>
    <row r="117" spans="1:22" ht="14.25" customHeight="1">
      <c r="A117" s="113">
        <v>2023</v>
      </c>
      <c r="B117" s="114" t="s">
        <v>2008</v>
      </c>
      <c r="C117" s="113" t="s">
        <v>146</v>
      </c>
      <c r="D117" s="113" t="s">
        <v>154</v>
      </c>
      <c r="E117" s="113" t="s">
        <v>293</v>
      </c>
      <c r="F117" s="114" t="s">
        <v>3806</v>
      </c>
      <c r="G117" s="114" t="s">
        <v>3926</v>
      </c>
      <c r="H117" s="115">
        <v>5.7</v>
      </c>
      <c r="I117" s="116" t="s">
        <v>175</v>
      </c>
      <c r="J117" s="114">
        <v>84863855</v>
      </c>
      <c r="K117" s="117">
        <v>44927</v>
      </c>
      <c r="L117" s="118">
        <v>1764</v>
      </c>
      <c r="M117" s="118">
        <v>10055</v>
      </c>
      <c r="N117" s="113" t="s">
        <v>436</v>
      </c>
      <c r="O117" s="119">
        <v>45092</v>
      </c>
      <c r="P117" s="119" t="s">
        <v>156</v>
      </c>
      <c r="Q117" s="114" t="s">
        <v>156</v>
      </c>
      <c r="R117" s="119">
        <v>44869</v>
      </c>
      <c r="S117" s="114" t="s">
        <v>193</v>
      </c>
      <c r="T117" s="119">
        <v>44889</v>
      </c>
      <c r="U117" s="114" t="s">
        <v>156</v>
      </c>
      <c r="V117" s="112">
        <f>O117-40</f>
        <v>45052</v>
      </c>
    </row>
    <row r="118" spans="1:22" ht="14.25" customHeight="1">
      <c r="A118" s="113">
        <v>2023</v>
      </c>
      <c r="B118" s="114" t="s">
        <v>2008</v>
      </c>
      <c r="C118" s="113" t="s">
        <v>146</v>
      </c>
      <c r="D118" s="113" t="s">
        <v>154</v>
      </c>
      <c r="E118" s="113" t="s">
        <v>293</v>
      </c>
      <c r="F118" s="114" t="s">
        <v>3806</v>
      </c>
      <c r="G118" s="114" t="s">
        <v>3926</v>
      </c>
      <c r="H118" s="115">
        <v>5.7</v>
      </c>
      <c r="I118" s="116" t="s">
        <v>175</v>
      </c>
      <c r="J118" s="114">
        <v>84909889</v>
      </c>
      <c r="K118" s="117">
        <v>44927</v>
      </c>
      <c r="L118" s="118">
        <v>2004</v>
      </c>
      <c r="M118" s="118">
        <v>11423</v>
      </c>
      <c r="N118" s="113" t="s">
        <v>436</v>
      </c>
      <c r="O118" s="119">
        <v>45092</v>
      </c>
      <c r="P118" s="119" t="s">
        <v>156</v>
      </c>
      <c r="Q118" s="114" t="s">
        <v>156</v>
      </c>
      <c r="R118" s="119">
        <v>44876</v>
      </c>
      <c r="S118" s="114" t="s">
        <v>2231</v>
      </c>
      <c r="T118" s="119">
        <v>44889</v>
      </c>
      <c r="U118" s="114" t="s">
        <v>156</v>
      </c>
      <c r="V118" s="112">
        <f>O118-40</f>
        <v>45052</v>
      </c>
    </row>
    <row r="119" spans="1:22" ht="14.25" customHeight="1">
      <c r="A119" s="113">
        <v>2023</v>
      </c>
      <c r="B119" s="114" t="s">
        <v>2008</v>
      </c>
      <c r="C119" s="113" t="s">
        <v>146</v>
      </c>
      <c r="D119" s="113" t="s">
        <v>154</v>
      </c>
      <c r="E119" s="113" t="s">
        <v>293</v>
      </c>
      <c r="F119" s="114" t="s">
        <v>3805</v>
      </c>
      <c r="G119" s="114" t="s">
        <v>3926</v>
      </c>
      <c r="H119" s="115">
        <v>5.7</v>
      </c>
      <c r="I119" s="116" t="s">
        <v>175</v>
      </c>
      <c r="J119" s="114">
        <v>84909888</v>
      </c>
      <c r="K119" s="117">
        <v>44927</v>
      </c>
      <c r="L119" s="118">
        <v>3012</v>
      </c>
      <c r="M119" s="118">
        <v>17168</v>
      </c>
      <c r="N119" s="113" t="s">
        <v>436</v>
      </c>
      <c r="O119" s="119">
        <v>45092</v>
      </c>
      <c r="P119" s="119" t="s">
        <v>156</v>
      </c>
      <c r="Q119" s="114" t="s">
        <v>156</v>
      </c>
      <c r="R119" s="119">
        <v>44876</v>
      </c>
      <c r="S119" s="114" t="s">
        <v>2231</v>
      </c>
      <c r="T119" s="119">
        <v>44889</v>
      </c>
      <c r="U119" s="114" t="s">
        <v>156</v>
      </c>
      <c r="V119" s="112">
        <f>O119-40</f>
        <v>45052</v>
      </c>
    </row>
    <row r="120" spans="1:22" ht="14.25" customHeight="1">
      <c r="A120" s="113">
        <v>2023</v>
      </c>
      <c r="B120" s="114" t="s">
        <v>2008</v>
      </c>
      <c r="C120" s="113" t="s">
        <v>146</v>
      </c>
      <c r="D120" s="113" t="s">
        <v>154</v>
      </c>
      <c r="E120" s="113" t="s">
        <v>293</v>
      </c>
      <c r="F120" s="114" t="s">
        <v>3805</v>
      </c>
      <c r="G120" s="114" t="s">
        <v>3926</v>
      </c>
      <c r="H120" s="115">
        <v>5.7</v>
      </c>
      <c r="I120" s="116" t="s">
        <v>175</v>
      </c>
      <c r="J120" s="114">
        <v>84863852</v>
      </c>
      <c r="K120" s="117">
        <v>44927</v>
      </c>
      <c r="L120" s="118">
        <v>3252</v>
      </c>
      <c r="M120" s="118">
        <v>18536</v>
      </c>
      <c r="N120" s="113" t="s">
        <v>436</v>
      </c>
      <c r="O120" s="119">
        <v>45092</v>
      </c>
      <c r="P120" s="119" t="s">
        <v>156</v>
      </c>
      <c r="Q120" s="114" t="s">
        <v>156</v>
      </c>
      <c r="R120" s="119">
        <v>44869</v>
      </c>
      <c r="S120" s="114" t="s">
        <v>193</v>
      </c>
      <c r="T120" s="119">
        <v>44889</v>
      </c>
      <c r="U120" s="114" t="s">
        <v>156</v>
      </c>
      <c r="V120" s="112">
        <f>O120-40</f>
        <v>45052</v>
      </c>
    </row>
    <row r="121" spans="1:22" ht="14.25" customHeight="1">
      <c r="A121" s="113">
        <v>2023</v>
      </c>
      <c r="B121" s="114" t="s">
        <v>2008</v>
      </c>
      <c r="C121" s="113" t="s">
        <v>433</v>
      </c>
      <c r="D121" s="113" t="s">
        <v>154</v>
      </c>
      <c r="E121" s="113" t="s">
        <v>293</v>
      </c>
      <c r="F121" s="114" t="s">
        <v>3806</v>
      </c>
      <c r="G121" s="114" t="s">
        <v>3926</v>
      </c>
      <c r="H121" s="115">
        <v>5.7</v>
      </c>
      <c r="I121" s="116" t="s">
        <v>175</v>
      </c>
      <c r="J121" s="114">
        <v>84880186</v>
      </c>
      <c r="K121" s="117">
        <v>44958</v>
      </c>
      <c r="L121" s="118">
        <v>1072</v>
      </c>
      <c r="M121" s="118">
        <v>6110</v>
      </c>
      <c r="N121" s="113" t="s">
        <v>436</v>
      </c>
      <c r="O121" s="119">
        <v>45127</v>
      </c>
      <c r="P121" s="119" t="s">
        <v>156</v>
      </c>
      <c r="Q121" s="114" t="s">
        <v>156</v>
      </c>
      <c r="R121" s="119">
        <v>44932</v>
      </c>
      <c r="S121" s="114" t="s">
        <v>1536</v>
      </c>
      <c r="T121" s="119">
        <v>44950</v>
      </c>
      <c r="U121" s="114" t="s">
        <v>2285</v>
      </c>
      <c r="V121" s="112">
        <f>O121-62</f>
        <v>45065</v>
      </c>
    </row>
    <row r="122" spans="1:22" ht="14.25" customHeight="1">
      <c r="A122" s="113">
        <v>2023</v>
      </c>
      <c r="B122" s="114" t="s">
        <v>2008</v>
      </c>
      <c r="C122" s="113" t="s">
        <v>433</v>
      </c>
      <c r="D122" s="113" t="s">
        <v>154</v>
      </c>
      <c r="E122" s="113" t="s">
        <v>293</v>
      </c>
      <c r="F122" s="114" t="s">
        <v>3805</v>
      </c>
      <c r="G122" s="114" t="s">
        <v>3926</v>
      </c>
      <c r="H122" s="115">
        <v>5.7</v>
      </c>
      <c r="I122" s="116" t="s">
        <v>175</v>
      </c>
      <c r="J122" s="114">
        <v>84881487</v>
      </c>
      <c r="K122" s="117">
        <v>44958</v>
      </c>
      <c r="L122" s="118">
        <v>3160</v>
      </c>
      <c r="M122" s="118">
        <v>18012</v>
      </c>
      <c r="N122" s="113" t="s">
        <v>436</v>
      </c>
      <c r="O122" s="119">
        <v>45127</v>
      </c>
      <c r="P122" s="119">
        <v>44932</v>
      </c>
      <c r="Q122" s="114" t="s">
        <v>156</v>
      </c>
      <c r="R122" s="119">
        <v>44932</v>
      </c>
      <c r="S122" s="114" t="s">
        <v>1536</v>
      </c>
      <c r="T122" s="119">
        <v>44950</v>
      </c>
      <c r="U122" s="114" t="s">
        <v>2285</v>
      </c>
      <c r="V122" s="112">
        <f>O122-62</f>
        <v>45065</v>
      </c>
    </row>
    <row r="123" spans="1:22" ht="14.25" customHeight="1">
      <c r="A123" s="113">
        <v>2023</v>
      </c>
      <c r="B123" s="114" t="s">
        <v>2008</v>
      </c>
      <c r="C123" s="113" t="s">
        <v>146</v>
      </c>
      <c r="D123" s="113" t="s">
        <v>154</v>
      </c>
      <c r="E123" s="113" t="s">
        <v>293</v>
      </c>
      <c r="F123" s="114" t="s">
        <v>3805</v>
      </c>
      <c r="G123" s="114" t="s">
        <v>3926</v>
      </c>
      <c r="H123" s="115">
        <v>5.7</v>
      </c>
      <c r="I123" s="116" t="s">
        <v>175</v>
      </c>
      <c r="J123" s="114">
        <v>85474546</v>
      </c>
      <c r="K123" s="117">
        <v>45047</v>
      </c>
      <c r="L123" s="118">
        <v>3304</v>
      </c>
      <c r="M123" s="118">
        <v>18833</v>
      </c>
      <c r="N123" s="113" t="s">
        <v>226</v>
      </c>
      <c r="O123" s="119">
        <v>45106</v>
      </c>
      <c r="P123" s="119">
        <v>45016</v>
      </c>
      <c r="Q123" s="114" t="s">
        <v>156</v>
      </c>
      <c r="R123" s="119">
        <v>45036</v>
      </c>
      <c r="S123" s="114" t="s">
        <v>193</v>
      </c>
      <c r="T123" s="119">
        <v>45055</v>
      </c>
      <c r="U123" s="114" t="s">
        <v>156</v>
      </c>
      <c r="V123" s="112">
        <f>O123-40</f>
        <v>45066</v>
      </c>
    </row>
    <row r="124" spans="1:22" ht="14.25" customHeight="1">
      <c r="A124" s="113">
        <v>2023</v>
      </c>
      <c r="B124" s="114" t="s">
        <v>2008</v>
      </c>
      <c r="C124" s="113" t="s">
        <v>563</v>
      </c>
      <c r="D124" s="113" t="s">
        <v>154</v>
      </c>
      <c r="E124" s="113" t="s">
        <v>293</v>
      </c>
      <c r="F124" s="114" t="s">
        <v>3805</v>
      </c>
      <c r="G124" s="114" t="s">
        <v>3926</v>
      </c>
      <c r="H124" s="115">
        <v>5.7</v>
      </c>
      <c r="I124" s="116" t="s">
        <v>175</v>
      </c>
      <c r="J124" s="114">
        <v>85249992</v>
      </c>
      <c r="K124" s="117">
        <v>45047</v>
      </c>
      <c r="L124" s="118">
        <v>2516</v>
      </c>
      <c r="M124" s="118">
        <v>14341</v>
      </c>
      <c r="N124" s="113" t="s">
        <v>436</v>
      </c>
      <c r="O124" s="119">
        <v>45099</v>
      </c>
      <c r="P124" s="119">
        <v>44943</v>
      </c>
      <c r="Q124" s="114" t="s">
        <v>156</v>
      </c>
      <c r="R124" s="119">
        <v>44950</v>
      </c>
      <c r="S124" s="114" t="s">
        <v>193</v>
      </c>
      <c r="T124" s="119">
        <v>44978</v>
      </c>
      <c r="U124" s="114" t="s">
        <v>156</v>
      </c>
      <c r="V124" s="112">
        <f>O124-21</f>
        <v>45078</v>
      </c>
    </row>
    <row r="125" spans="1:22" ht="14.25" customHeight="1">
      <c r="A125" s="113">
        <v>2023</v>
      </c>
      <c r="B125" s="114" t="s">
        <v>2008</v>
      </c>
      <c r="C125" s="113" t="s">
        <v>146</v>
      </c>
      <c r="D125" s="113" t="s">
        <v>154</v>
      </c>
      <c r="E125" s="113" t="s">
        <v>293</v>
      </c>
      <c r="F125" s="114" t="s">
        <v>3805</v>
      </c>
      <c r="G125" s="114" t="s">
        <v>3926</v>
      </c>
      <c r="H125" s="115">
        <v>5.7</v>
      </c>
      <c r="I125" s="116" t="s">
        <v>175</v>
      </c>
      <c r="J125" s="114">
        <v>84925383</v>
      </c>
      <c r="K125" s="117">
        <v>44986</v>
      </c>
      <c r="L125" s="118">
        <v>5100</v>
      </c>
      <c r="M125" s="118">
        <v>29070</v>
      </c>
      <c r="N125" s="113" t="s">
        <v>383</v>
      </c>
      <c r="O125" s="119">
        <v>45120</v>
      </c>
      <c r="P125" s="119">
        <v>44950</v>
      </c>
      <c r="Q125" s="114" t="s">
        <v>2182</v>
      </c>
      <c r="R125" s="119">
        <v>44978</v>
      </c>
      <c r="S125" s="114" t="s">
        <v>1536</v>
      </c>
      <c r="T125" s="119">
        <v>44950</v>
      </c>
      <c r="U125" s="114" t="s">
        <v>2182</v>
      </c>
      <c r="V125" s="112">
        <f>O125-40</f>
        <v>45080</v>
      </c>
    </row>
    <row r="126" spans="1:22" ht="14.25" customHeight="1">
      <c r="A126" s="113">
        <v>2023</v>
      </c>
      <c r="B126" s="114" t="s">
        <v>2008</v>
      </c>
      <c r="C126" s="113" t="s">
        <v>146</v>
      </c>
      <c r="D126" s="113" t="s">
        <v>154</v>
      </c>
      <c r="E126" s="113" t="s">
        <v>293</v>
      </c>
      <c r="F126" s="114" t="s">
        <v>3805</v>
      </c>
      <c r="G126" s="114" t="s">
        <v>3926</v>
      </c>
      <c r="H126" s="115">
        <v>5.7</v>
      </c>
      <c r="I126" s="116" t="s">
        <v>175</v>
      </c>
      <c r="J126" s="114">
        <v>85275967</v>
      </c>
      <c r="K126" s="117">
        <v>45017</v>
      </c>
      <c r="L126" s="118">
        <v>6396</v>
      </c>
      <c r="M126" s="118">
        <v>36457</v>
      </c>
      <c r="N126" s="113" t="s">
        <v>383</v>
      </c>
      <c r="O126" s="119">
        <v>45122</v>
      </c>
      <c r="P126" s="119">
        <v>44950</v>
      </c>
      <c r="Q126" s="114" t="s">
        <v>156</v>
      </c>
      <c r="R126" s="119">
        <v>44951</v>
      </c>
      <c r="S126" s="114" t="s">
        <v>193</v>
      </c>
      <c r="T126" s="119">
        <v>44992</v>
      </c>
      <c r="U126" s="114" t="s">
        <v>453</v>
      </c>
      <c r="V126" s="112">
        <f>O126-40</f>
        <v>45082</v>
      </c>
    </row>
    <row r="127" spans="1:22" ht="14.25" customHeight="1">
      <c r="A127" s="113">
        <v>2023</v>
      </c>
      <c r="B127" s="114" t="s">
        <v>2008</v>
      </c>
      <c r="C127" s="113" t="s">
        <v>390</v>
      </c>
      <c r="D127" s="113" t="s">
        <v>154</v>
      </c>
      <c r="E127" s="113" t="s">
        <v>293</v>
      </c>
      <c r="F127" s="114" t="s">
        <v>3805</v>
      </c>
      <c r="G127" s="114" t="s">
        <v>3926</v>
      </c>
      <c r="H127" s="115">
        <v>5.7</v>
      </c>
      <c r="I127" s="116" t="s">
        <v>175</v>
      </c>
      <c r="J127" s="114">
        <v>85249944</v>
      </c>
      <c r="K127" s="117">
        <v>45047</v>
      </c>
      <c r="L127" s="118">
        <v>5040</v>
      </c>
      <c r="M127" s="118">
        <v>28728</v>
      </c>
      <c r="N127" s="113" t="s">
        <v>436</v>
      </c>
      <c r="O127" s="119">
        <v>45120</v>
      </c>
      <c r="P127" s="119">
        <v>44964</v>
      </c>
      <c r="Q127" s="114" t="s">
        <v>156</v>
      </c>
      <c r="R127" s="119">
        <v>44985</v>
      </c>
      <c r="S127" s="114" t="s">
        <v>298</v>
      </c>
      <c r="T127" s="119">
        <v>44992</v>
      </c>
      <c r="U127" s="114" t="s">
        <v>453</v>
      </c>
      <c r="V127" s="112">
        <f>O127-37</f>
        <v>45083</v>
      </c>
    </row>
    <row r="128" spans="1:22" ht="14.25" customHeight="1">
      <c r="A128" s="113">
        <v>2023</v>
      </c>
      <c r="B128" s="114" t="s">
        <v>2008</v>
      </c>
      <c r="C128" s="113" t="s">
        <v>573</v>
      </c>
      <c r="D128" s="113" t="s">
        <v>154</v>
      </c>
      <c r="E128" s="113" t="s">
        <v>293</v>
      </c>
      <c r="F128" s="114" t="s">
        <v>3806</v>
      </c>
      <c r="G128" s="114" t="s">
        <v>3926</v>
      </c>
      <c r="H128" s="115">
        <v>5.7</v>
      </c>
      <c r="I128" s="116" t="s">
        <v>175</v>
      </c>
      <c r="J128" s="114">
        <v>85132082</v>
      </c>
      <c r="K128" s="117">
        <v>44958</v>
      </c>
      <c r="L128" s="118">
        <v>160</v>
      </c>
      <c r="M128" s="118">
        <v>912</v>
      </c>
      <c r="N128" s="113" t="s">
        <v>436</v>
      </c>
      <c r="O128" s="119">
        <v>45092</v>
      </c>
      <c r="P128" s="119">
        <v>44922</v>
      </c>
      <c r="Q128" s="114" t="s">
        <v>156</v>
      </c>
      <c r="R128" s="119">
        <v>44932</v>
      </c>
      <c r="S128" s="114" t="s">
        <v>193</v>
      </c>
      <c r="T128" s="119">
        <v>44936</v>
      </c>
      <c r="U128" s="114" t="s">
        <v>156</v>
      </c>
      <c r="V128" s="112">
        <f>O128-7</f>
        <v>45085</v>
      </c>
    </row>
    <row r="129" spans="1:22" ht="14.25" customHeight="1">
      <c r="A129" s="113">
        <v>2023</v>
      </c>
      <c r="B129" s="114" t="s">
        <v>2008</v>
      </c>
      <c r="C129" s="113" t="s">
        <v>573</v>
      </c>
      <c r="D129" s="113" t="s">
        <v>154</v>
      </c>
      <c r="E129" s="113" t="s">
        <v>293</v>
      </c>
      <c r="F129" s="114" t="s">
        <v>3805</v>
      </c>
      <c r="G129" s="114" t="s">
        <v>3926</v>
      </c>
      <c r="H129" s="115">
        <v>5.7</v>
      </c>
      <c r="I129" s="116" t="s">
        <v>175</v>
      </c>
      <c r="J129" s="114">
        <v>84881977</v>
      </c>
      <c r="K129" s="117">
        <v>44958</v>
      </c>
      <c r="L129" s="118">
        <v>1656</v>
      </c>
      <c r="M129" s="118">
        <v>9439</v>
      </c>
      <c r="N129" s="113" t="s">
        <v>436</v>
      </c>
      <c r="O129" s="119">
        <v>45092</v>
      </c>
      <c r="P129" s="119">
        <v>44915</v>
      </c>
      <c r="Q129" s="114" t="s">
        <v>156</v>
      </c>
      <c r="R129" s="119">
        <v>44932</v>
      </c>
      <c r="S129" s="114" t="s">
        <v>1536</v>
      </c>
      <c r="T129" s="119">
        <v>44936</v>
      </c>
      <c r="U129" s="114" t="s">
        <v>2285</v>
      </c>
      <c r="V129" s="112">
        <f>O129-7</f>
        <v>45085</v>
      </c>
    </row>
    <row r="130" spans="1:22" ht="14.25" customHeight="1">
      <c r="A130" s="113">
        <v>2023</v>
      </c>
      <c r="B130" s="114" t="s">
        <v>2008</v>
      </c>
      <c r="C130" s="113" t="s">
        <v>433</v>
      </c>
      <c r="D130" s="113" t="s">
        <v>154</v>
      </c>
      <c r="E130" s="113" t="s">
        <v>293</v>
      </c>
      <c r="F130" s="114" t="s">
        <v>3805</v>
      </c>
      <c r="G130" s="114" t="s">
        <v>3926</v>
      </c>
      <c r="H130" s="115">
        <v>5.7</v>
      </c>
      <c r="I130" s="116" t="s">
        <v>175</v>
      </c>
      <c r="J130" s="114">
        <v>85182196</v>
      </c>
      <c r="K130" s="117">
        <v>44986</v>
      </c>
      <c r="L130" s="118">
        <v>5004</v>
      </c>
      <c r="M130" s="118">
        <v>28523</v>
      </c>
      <c r="N130" s="113" t="s">
        <v>383</v>
      </c>
      <c r="O130" s="119">
        <v>45153</v>
      </c>
      <c r="P130" s="119">
        <v>44936</v>
      </c>
      <c r="Q130" s="114" t="s">
        <v>156</v>
      </c>
      <c r="R130" s="119">
        <v>44936</v>
      </c>
      <c r="S130" s="114" t="s">
        <v>193</v>
      </c>
      <c r="T130" s="119">
        <v>44964</v>
      </c>
      <c r="U130" s="114" t="s">
        <v>2161</v>
      </c>
      <c r="V130" s="112">
        <f>O130-62</f>
        <v>45091</v>
      </c>
    </row>
    <row r="131" spans="1:22" ht="14.25" customHeight="1">
      <c r="A131" s="113">
        <v>2023</v>
      </c>
      <c r="B131" s="114" t="s">
        <v>2008</v>
      </c>
      <c r="C131" s="113" t="s">
        <v>146</v>
      </c>
      <c r="D131" s="113" t="s">
        <v>154</v>
      </c>
      <c r="E131" s="113" t="s">
        <v>293</v>
      </c>
      <c r="F131" s="114" t="s">
        <v>3805</v>
      </c>
      <c r="G131" s="114" t="s">
        <v>3926</v>
      </c>
      <c r="H131" s="115">
        <v>5.7</v>
      </c>
      <c r="I131" s="116" t="s">
        <v>175</v>
      </c>
      <c r="J131" s="114">
        <v>85410996</v>
      </c>
      <c r="K131" s="117">
        <v>45078</v>
      </c>
      <c r="L131" s="118">
        <v>3984</v>
      </c>
      <c r="M131" s="118">
        <v>22709</v>
      </c>
      <c r="N131" s="113" t="s">
        <v>383</v>
      </c>
      <c r="O131" s="119">
        <v>45148</v>
      </c>
      <c r="P131" s="119">
        <v>45009</v>
      </c>
      <c r="Q131" s="114" t="s">
        <v>2246</v>
      </c>
      <c r="R131" s="119">
        <v>45036</v>
      </c>
      <c r="S131" s="114" t="s">
        <v>2248</v>
      </c>
      <c r="T131" s="119">
        <v>45071</v>
      </c>
      <c r="U131" s="114" t="s">
        <v>937</v>
      </c>
      <c r="V131" s="112">
        <f>O131-40</f>
        <v>45108</v>
      </c>
    </row>
    <row r="132" spans="1:22" ht="14.25" customHeight="1">
      <c r="A132" s="113">
        <v>2023</v>
      </c>
      <c r="B132" s="114" t="s">
        <v>2008</v>
      </c>
      <c r="C132" s="113" t="s">
        <v>146</v>
      </c>
      <c r="D132" s="113" t="s">
        <v>154</v>
      </c>
      <c r="E132" s="113" t="s">
        <v>293</v>
      </c>
      <c r="F132" s="114" t="s">
        <v>3805</v>
      </c>
      <c r="G132" s="114" t="s">
        <v>3926</v>
      </c>
      <c r="H132" s="115">
        <v>5.7</v>
      </c>
      <c r="I132" s="116" t="s">
        <v>175</v>
      </c>
      <c r="J132" s="114">
        <v>85489590</v>
      </c>
      <c r="K132" s="117">
        <v>45047</v>
      </c>
      <c r="L132" s="118">
        <v>6028</v>
      </c>
      <c r="M132" s="118">
        <v>34360</v>
      </c>
      <c r="N132" s="113" t="s">
        <v>226</v>
      </c>
      <c r="O132" s="119">
        <v>45150</v>
      </c>
      <c r="P132" s="119">
        <v>45015</v>
      </c>
      <c r="Q132" s="114" t="s">
        <v>156</v>
      </c>
      <c r="R132" s="119">
        <v>45034</v>
      </c>
      <c r="S132" s="114" t="s">
        <v>193</v>
      </c>
      <c r="T132" s="119">
        <v>45055</v>
      </c>
      <c r="U132" s="114" t="s">
        <v>2243</v>
      </c>
      <c r="V132" s="112">
        <f>O132-40</f>
        <v>45110</v>
      </c>
    </row>
    <row r="133" spans="1:22" ht="14.25" customHeight="1">
      <c r="A133" s="113">
        <v>2023</v>
      </c>
      <c r="B133" s="114" t="s">
        <v>2008</v>
      </c>
      <c r="C133" s="113" t="s">
        <v>573</v>
      </c>
      <c r="D133" s="113" t="s">
        <v>154</v>
      </c>
      <c r="E133" s="113" t="s">
        <v>293</v>
      </c>
      <c r="F133" s="114" t="s">
        <v>3805</v>
      </c>
      <c r="G133" s="114" t="s">
        <v>3926</v>
      </c>
      <c r="H133" s="115">
        <v>5.7</v>
      </c>
      <c r="I133" s="116" t="s">
        <v>175</v>
      </c>
      <c r="J133" s="114">
        <v>85015816</v>
      </c>
      <c r="K133" s="117">
        <v>44986</v>
      </c>
      <c r="L133" s="118">
        <v>492</v>
      </c>
      <c r="M133" s="118">
        <v>2804</v>
      </c>
      <c r="N133" s="113" t="s">
        <v>436</v>
      </c>
      <c r="O133" s="119">
        <v>45122</v>
      </c>
      <c r="P133" s="119">
        <v>44950</v>
      </c>
      <c r="Q133" s="114" t="s">
        <v>156</v>
      </c>
      <c r="R133" s="119">
        <v>44950</v>
      </c>
      <c r="S133" s="114" t="s">
        <v>893</v>
      </c>
      <c r="T133" s="119">
        <v>44964</v>
      </c>
      <c r="U133" s="114" t="s">
        <v>2161</v>
      </c>
      <c r="V133" s="112">
        <f>O133-7</f>
        <v>45115</v>
      </c>
    </row>
    <row r="134" spans="1:22" ht="14.25" customHeight="1">
      <c r="A134" s="113">
        <v>2023</v>
      </c>
      <c r="B134" s="114" t="s">
        <v>2008</v>
      </c>
      <c r="C134" s="113" t="s">
        <v>1026</v>
      </c>
      <c r="D134" s="113" t="s">
        <v>154</v>
      </c>
      <c r="E134" s="113" t="s">
        <v>293</v>
      </c>
      <c r="F134" s="114" t="s">
        <v>3805</v>
      </c>
      <c r="G134" s="114" t="s">
        <v>3926</v>
      </c>
      <c r="H134" s="115">
        <v>5.7</v>
      </c>
      <c r="I134" s="116" t="s">
        <v>175</v>
      </c>
      <c r="J134" s="114">
        <v>85249968</v>
      </c>
      <c r="K134" s="117">
        <v>45139</v>
      </c>
      <c r="L134" s="118">
        <v>248</v>
      </c>
      <c r="M134" s="118">
        <v>1414</v>
      </c>
      <c r="N134" s="113" t="s">
        <v>383</v>
      </c>
      <c r="O134" s="119">
        <v>45150</v>
      </c>
      <c r="P134" s="119">
        <v>45062</v>
      </c>
      <c r="Q134" s="114" t="s">
        <v>933</v>
      </c>
      <c r="R134" s="119">
        <v>45006</v>
      </c>
      <c r="S134" s="114" t="s">
        <v>495</v>
      </c>
      <c r="T134" s="119">
        <v>45092</v>
      </c>
      <c r="U134" s="114" t="s">
        <v>455</v>
      </c>
      <c r="V134" s="112">
        <f>O134-19</f>
        <v>45131</v>
      </c>
    </row>
    <row r="135" spans="1:22" ht="14.25" customHeight="1">
      <c r="A135" s="113">
        <v>2023</v>
      </c>
      <c r="B135" s="114" t="s">
        <v>2008</v>
      </c>
      <c r="C135" s="113" t="s">
        <v>146</v>
      </c>
      <c r="D135" s="113" t="s">
        <v>154</v>
      </c>
      <c r="E135" s="113" t="s">
        <v>293</v>
      </c>
      <c r="F135" s="114" t="s">
        <v>3805</v>
      </c>
      <c r="G135" s="114" t="s">
        <v>3926</v>
      </c>
      <c r="H135" s="115">
        <v>5.7</v>
      </c>
      <c r="I135" s="116" t="s">
        <v>175</v>
      </c>
      <c r="J135" s="114">
        <v>85527235</v>
      </c>
      <c r="K135" s="117">
        <v>45108</v>
      </c>
      <c r="L135" s="118">
        <v>1748</v>
      </c>
      <c r="M135" s="118">
        <v>9964</v>
      </c>
      <c r="N135" s="113" t="s">
        <v>226</v>
      </c>
      <c r="O135" s="119">
        <v>45177</v>
      </c>
      <c r="P135" s="119">
        <v>45083</v>
      </c>
      <c r="Q135" s="114" t="s">
        <v>156</v>
      </c>
      <c r="R135" s="119">
        <v>45113</v>
      </c>
      <c r="S135" s="114" t="s">
        <v>2054</v>
      </c>
      <c r="T135" s="119">
        <v>45127</v>
      </c>
      <c r="U135" s="114" t="s">
        <v>2055</v>
      </c>
      <c r="V135" s="112">
        <f>O135-40</f>
        <v>45137</v>
      </c>
    </row>
    <row r="136" spans="1:22" ht="14.25" customHeight="1">
      <c r="A136" s="113">
        <v>2023</v>
      </c>
      <c r="B136" s="114" t="s">
        <v>2008</v>
      </c>
      <c r="C136" s="113" t="s">
        <v>433</v>
      </c>
      <c r="D136" s="113" t="s">
        <v>154</v>
      </c>
      <c r="E136" s="113" t="s">
        <v>293</v>
      </c>
      <c r="F136" s="114" t="s">
        <v>3805</v>
      </c>
      <c r="G136" s="114" t="s">
        <v>3926</v>
      </c>
      <c r="H136" s="115">
        <v>5.7</v>
      </c>
      <c r="I136" s="116" t="s">
        <v>175</v>
      </c>
      <c r="J136" s="114">
        <v>85264249</v>
      </c>
      <c r="K136" s="117">
        <v>45108</v>
      </c>
      <c r="L136" s="118">
        <v>3000</v>
      </c>
      <c r="M136" s="118">
        <v>17100</v>
      </c>
      <c r="N136" s="113" t="s">
        <v>383</v>
      </c>
      <c r="O136" s="119">
        <v>45199</v>
      </c>
      <c r="P136" s="119">
        <v>45041</v>
      </c>
      <c r="Q136" s="114" t="s">
        <v>2381</v>
      </c>
      <c r="R136" s="119">
        <v>45113</v>
      </c>
      <c r="S136" s="114" t="s">
        <v>2532</v>
      </c>
      <c r="T136" s="119">
        <v>45113</v>
      </c>
      <c r="U136" s="114" t="s">
        <v>2055</v>
      </c>
      <c r="V136" s="112">
        <f>O136-62</f>
        <v>45137</v>
      </c>
    </row>
    <row r="137" spans="1:22" ht="14.25" customHeight="1">
      <c r="A137" s="113">
        <v>2023</v>
      </c>
      <c r="B137" s="114" t="s">
        <v>2008</v>
      </c>
      <c r="C137" s="113" t="s">
        <v>390</v>
      </c>
      <c r="D137" s="113" t="s">
        <v>154</v>
      </c>
      <c r="E137" s="113" t="s">
        <v>293</v>
      </c>
      <c r="F137" s="114" t="s">
        <v>3805</v>
      </c>
      <c r="G137" s="114" t="s">
        <v>3926</v>
      </c>
      <c r="H137" s="115">
        <v>5.7</v>
      </c>
      <c r="I137" s="116" t="s">
        <v>175</v>
      </c>
      <c r="J137" s="114">
        <v>85397135</v>
      </c>
      <c r="K137" s="117">
        <v>45108</v>
      </c>
      <c r="L137" s="118">
        <v>1052</v>
      </c>
      <c r="M137" s="118">
        <v>5996</v>
      </c>
      <c r="N137" s="113" t="s">
        <v>383</v>
      </c>
      <c r="O137" s="119">
        <v>45181</v>
      </c>
      <c r="P137" s="119">
        <v>45020</v>
      </c>
      <c r="Q137" s="114" t="s">
        <v>933</v>
      </c>
      <c r="R137" s="119">
        <v>45069</v>
      </c>
      <c r="S137" s="114" t="s">
        <v>193</v>
      </c>
      <c r="T137" s="119">
        <v>45106</v>
      </c>
      <c r="U137" s="114" t="s">
        <v>2506</v>
      </c>
      <c r="V137" s="112">
        <f>O137-37</f>
        <v>45144</v>
      </c>
    </row>
    <row r="138" spans="1:22" ht="14.25" customHeight="1">
      <c r="A138" s="113">
        <v>2023</v>
      </c>
      <c r="B138" s="114" t="s">
        <v>2008</v>
      </c>
      <c r="C138" s="113" t="s">
        <v>573</v>
      </c>
      <c r="D138" s="113" t="s">
        <v>154</v>
      </c>
      <c r="E138" s="113" t="s">
        <v>293</v>
      </c>
      <c r="F138" s="114" t="s">
        <v>3805</v>
      </c>
      <c r="G138" s="114" t="s">
        <v>3926</v>
      </c>
      <c r="H138" s="115">
        <v>5.7</v>
      </c>
      <c r="I138" s="116" t="s">
        <v>175</v>
      </c>
      <c r="J138" s="114">
        <v>85521222</v>
      </c>
      <c r="K138" s="117">
        <v>45108</v>
      </c>
      <c r="L138" s="118">
        <v>252</v>
      </c>
      <c r="M138" s="118">
        <v>1436</v>
      </c>
      <c r="N138" s="113" t="s">
        <v>470</v>
      </c>
      <c r="O138" s="119">
        <v>45153</v>
      </c>
      <c r="P138" s="119">
        <v>45058</v>
      </c>
      <c r="Q138" s="114" t="s">
        <v>156</v>
      </c>
      <c r="R138" s="119">
        <v>45121</v>
      </c>
      <c r="S138" s="114" t="s">
        <v>2350</v>
      </c>
      <c r="T138" s="119">
        <v>45135</v>
      </c>
      <c r="U138" s="114" t="s">
        <v>156</v>
      </c>
      <c r="V138" s="112">
        <f>O138-7</f>
        <v>45146</v>
      </c>
    </row>
    <row r="139" spans="1:22" ht="14.25" customHeight="1">
      <c r="A139" s="113">
        <v>2023</v>
      </c>
      <c r="B139" s="114" t="s">
        <v>2008</v>
      </c>
      <c r="C139" s="113" t="s">
        <v>146</v>
      </c>
      <c r="D139" s="113" t="s">
        <v>154</v>
      </c>
      <c r="E139" s="113" t="s">
        <v>293</v>
      </c>
      <c r="F139" s="114" t="s">
        <v>3806</v>
      </c>
      <c r="G139" s="114" t="s">
        <v>3926</v>
      </c>
      <c r="H139" s="115">
        <v>5.7</v>
      </c>
      <c r="I139" s="116" t="s">
        <v>175</v>
      </c>
      <c r="J139" s="114">
        <v>85527236</v>
      </c>
      <c r="K139" s="117">
        <v>45139</v>
      </c>
      <c r="L139" s="118">
        <v>1000</v>
      </c>
      <c r="M139" s="118">
        <v>5700</v>
      </c>
      <c r="N139" s="113" t="s">
        <v>226</v>
      </c>
      <c r="O139" s="119">
        <v>45187</v>
      </c>
      <c r="P139" s="119">
        <v>45078</v>
      </c>
      <c r="Q139" s="114" t="s">
        <v>156</v>
      </c>
      <c r="R139" s="119">
        <v>45120</v>
      </c>
      <c r="S139" s="114" t="s">
        <v>2271</v>
      </c>
      <c r="T139" s="119">
        <v>45134</v>
      </c>
      <c r="U139" s="114" t="s">
        <v>2106</v>
      </c>
      <c r="V139" s="112">
        <f>O139-40</f>
        <v>45147</v>
      </c>
    </row>
    <row r="140" spans="1:22" ht="14.25" customHeight="1">
      <c r="A140" s="113">
        <v>2023</v>
      </c>
      <c r="B140" s="114" t="s">
        <v>2008</v>
      </c>
      <c r="C140" s="113" t="s">
        <v>390</v>
      </c>
      <c r="D140" s="113" t="s">
        <v>154</v>
      </c>
      <c r="E140" s="113" t="s">
        <v>293</v>
      </c>
      <c r="F140" s="114" t="s">
        <v>3805</v>
      </c>
      <c r="G140" s="114" t="s">
        <v>3926</v>
      </c>
      <c r="H140" s="115">
        <v>5.7</v>
      </c>
      <c r="I140" s="116" t="s">
        <v>175</v>
      </c>
      <c r="J140" s="114">
        <v>85397136</v>
      </c>
      <c r="K140" s="117">
        <v>45139</v>
      </c>
      <c r="L140" s="118">
        <v>1556</v>
      </c>
      <c r="M140" s="118">
        <v>8869</v>
      </c>
      <c r="N140" s="113" t="s">
        <v>383</v>
      </c>
      <c r="O140" s="119">
        <v>45184</v>
      </c>
      <c r="P140" s="119">
        <v>45041</v>
      </c>
      <c r="Q140" s="114" t="s">
        <v>2381</v>
      </c>
      <c r="R140" s="119">
        <v>45069</v>
      </c>
      <c r="S140" s="114" t="s">
        <v>819</v>
      </c>
      <c r="T140" s="119">
        <v>45106</v>
      </c>
      <c r="U140" s="114" t="s">
        <v>1871</v>
      </c>
      <c r="V140" s="112">
        <f>O140-37</f>
        <v>45147</v>
      </c>
    </row>
    <row r="141" spans="1:22" ht="14.25" customHeight="1">
      <c r="A141" s="113">
        <v>2023</v>
      </c>
      <c r="B141" s="114" t="s">
        <v>2008</v>
      </c>
      <c r="C141" s="113" t="s">
        <v>146</v>
      </c>
      <c r="D141" s="113" t="s">
        <v>154</v>
      </c>
      <c r="E141" s="113" t="s">
        <v>293</v>
      </c>
      <c r="F141" s="114" t="s">
        <v>3805</v>
      </c>
      <c r="G141" s="114" t="s">
        <v>3926</v>
      </c>
      <c r="H141" s="115">
        <v>5.7</v>
      </c>
      <c r="I141" s="116" t="s">
        <v>175</v>
      </c>
      <c r="J141" s="114">
        <v>84925385</v>
      </c>
      <c r="K141" s="117">
        <v>45139</v>
      </c>
      <c r="L141" s="118">
        <v>4000</v>
      </c>
      <c r="M141" s="118">
        <v>22800</v>
      </c>
      <c r="N141" s="113" t="s">
        <v>470</v>
      </c>
      <c r="O141" s="119">
        <v>45199</v>
      </c>
      <c r="P141" s="119">
        <v>45041</v>
      </c>
      <c r="Q141" s="114" t="s">
        <v>2135</v>
      </c>
      <c r="R141" s="119">
        <v>45134</v>
      </c>
      <c r="S141" s="114" t="s">
        <v>2137</v>
      </c>
      <c r="T141" s="119">
        <v>45148</v>
      </c>
      <c r="U141" s="114" t="s">
        <v>2058</v>
      </c>
      <c r="V141" s="112">
        <f>O141-40</f>
        <v>45159</v>
      </c>
    </row>
    <row r="142" spans="1:22" ht="14.25" customHeight="1">
      <c r="A142" s="113">
        <v>2023</v>
      </c>
      <c r="B142" s="114" t="s">
        <v>2008</v>
      </c>
      <c r="C142" s="113" t="s">
        <v>573</v>
      </c>
      <c r="D142" s="113" t="s">
        <v>154</v>
      </c>
      <c r="E142" s="113" t="s">
        <v>293</v>
      </c>
      <c r="F142" s="114" t="s">
        <v>3806</v>
      </c>
      <c r="G142" s="114" t="s">
        <v>3926</v>
      </c>
      <c r="H142" s="115">
        <v>5.7</v>
      </c>
      <c r="I142" s="116" t="s">
        <v>175</v>
      </c>
      <c r="J142" s="114">
        <v>85187342</v>
      </c>
      <c r="K142" s="117">
        <v>45139</v>
      </c>
      <c r="L142" s="118">
        <v>200</v>
      </c>
      <c r="M142" s="118">
        <v>1140</v>
      </c>
      <c r="N142" s="113" t="s">
        <v>470</v>
      </c>
      <c r="O142" s="119">
        <v>45167</v>
      </c>
      <c r="P142" s="119">
        <v>44971</v>
      </c>
      <c r="Q142" s="114" t="s">
        <v>156</v>
      </c>
      <c r="R142" s="119">
        <v>45139</v>
      </c>
      <c r="S142" s="114" t="s">
        <v>2137</v>
      </c>
      <c r="T142" s="119">
        <v>45148</v>
      </c>
      <c r="U142" s="114" t="s">
        <v>2058</v>
      </c>
      <c r="V142" s="112">
        <f>O142-7</f>
        <v>45160</v>
      </c>
    </row>
    <row r="143" spans="1:22" ht="14.25" customHeight="1">
      <c r="A143" s="113">
        <v>2023</v>
      </c>
      <c r="B143" s="114" t="s">
        <v>2008</v>
      </c>
      <c r="C143" s="113" t="s">
        <v>573</v>
      </c>
      <c r="D143" s="113" t="s">
        <v>154</v>
      </c>
      <c r="E143" s="113" t="s">
        <v>293</v>
      </c>
      <c r="F143" s="114" t="s">
        <v>3805</v>
      </c>
      <c r="G143" s="114" t="s">
        <v>3926</v>
      </c>
      <c r="H143" s="115">
        <v>5.7</v>
      </c>
      <c r="I143" s="116" t="s">
        <v>175</v>
      </c>
      <c r="J143" s="114">
        <v>85459413</v>
      </c>
      <c r="K143" s="117">
        <v>45139</v>
      </c>
      <c r="L143" s="118">
        <v>400</v>
      </c>
      <c r="M143" s="118">
        <v>2280</v>
      </c>
      <c r="N143" s="113" t="s">
        <v>521</v>
      </c>
      <c r="O143" s="119">
        <v>45169</v>
      </c>
      <c r="P143" s="119">
        <v>45041</v>
      </c>
      <c r="Q143" s="114" t="s">
        <v>937</v>
      </c>
      <c r="R143" s="119">
        <v>45141</v>
      </c>
      <c r="S143" s="114" t="s">
        <v>2137</v>
      </c>
      <c r="T143" s="119">
        <v>45148</v>
      </c>
      <c r="U143" s="114" t="s">
        <v>2058</v>
      </c>
      <c r="V143" s="112">
        <f>O143-7</f>
        <v>45162</v>
      </c>
    </row>
    <row r="144" spans="1:22" ht="14.25" customHeight="1">
      <c r="A144" s="113">
        <v>2023</v>
      </c>
      <c r="B144" s="114" t="s">
        <v>2008</v>
      </c>
      <c r="C144" s="113" t="s">
        <v>146</v>
      </c>
      <c r="D144" s="113" t="s">
        <v>154</v>
      </c>
      <c r="E144" s="113" t="s">
        <v>293</v>
      </c>
      <c r="F144" s="114" t="s">
        <v>3806</v>
      </c>
      <c r="G144" s="114" t="s">
        <v>3926</v>
      </c>
      <c r="H144" s="115">
        <v>5.7</v>
      </c>
      <c r="I144" s="116" t="s">
        <v>175</v>
      </c>
      <c r="J144" s="114">
        <v>85459153</v>
      </c>
      <c r="K144" s="117">
        <v>45139</v>
      </c>
      <c r="L144" s="118">
        <v>2200</v>
      </c>
      <c r="M144" s="118">
        <v>12540</v>
      </c>
      <c r="N144" s="113" t="s">
        <v>521</v>
      </c>
      <c r="O144" s="119">
        <v>45205</v>
      </c>
      <c r="P144" s="119">
        <v>45023</v>
      </c>
      <c r="Q144" s="114" t="s">
        <v>156</v>
      </c>
      <c r="R144" s="119">
        <v>45141</v>
      </c>
      <c r="S144" s="114" t="s">
        <v>2060</v>
      </c>
      <c r="T144" s="119">
        <v>45155</v>
      </c>
      <c r="U144" s="114" t="s">
        <v>2061</v>
      </c>
      <c r="V144" s="112">
        <f>O144-40</f>
        <v>45165</v>
      </c>
    </row>
    <row r="145" spans="1:22" ht="14.25" customHeight="1">
      <c r="A145" s="113">
        <v>2023</v>
      </c>
      <c r="B145" s="114" t="s">
        <v>2008</v>
      </c>
      <c r="C145" s="113" t="s">
        <v>146</v>
      </c>
      <c r="D145" s="113" t="s">
        <v>154</v>
      </c>
      <c r="E145" s="113" t="s">
        <v>293</v>
      </c>
      <c r="F145" s="114" t="s">
        <v>3805</v>
      </c>
      <c r="G145" s="114" t="s">
        <v>3926</v>
      </c>
      <c r="H145" s="115">
        <v>5.7</v>
      </c>
      <c r="I145" s="116" t="s">
        <v>175</v>
      </c>
      <c r="J145" s="114">
        <v>85413597</v>
      </c>
      <c r="K145" s="117">
        <v>45139</v>
      </c>
      <c r="L145" s="118">
        <v>4000</v>
      </c>
      <c r="M145" s="118">
        <v>22800</v>
      </c>
      <c r="N145" s="113" t="s">
        <v>470</v>
      </c>
      <c r="O145" s="119">
        <v>45205</v>
      </c>
      <c r="P145" s="119">
        <v>45041</v>
      </c>
      <c r="Q145" s="114" t="s">
        <v>156</v>
      </c>
      <c r="R145" s="119">
        <v>45141</v>
      </c>
      <c r="S145" s="114" t="s">
        <v>2259</v>
      </c>
      <c r="T145" s="119">
        <v>45155</v>
      </c>
      <c r="U145" s="114" t="s">
        <v>2132</v>
      </c>
      <c r="V145" s="112">
        <f>O145-40</f>
        <v>45165</v>
      </c>
    </row>
    <row r="146" spans="1:22" ht="14.25" customHeight="1">
      <c r="A146" s="113">
        <v>2023</v>
      </c>
      <c r="B146" s="114" t="s">
        <v>2008</v>
      </c>
      <c r="C146" s="113" t="s">
        <v>433</v>
      </c>
      <c r="D146" s="113" t="s">
        <v>154</v>
      </c>
      <c r="E146" s="113" t="s">
        <v>293</v>
      </c>
      <c r="F146" s="114" t="s">
        <v>3806</v>
      </c>
      <c r="G146" s="114" t="s">
        <v>3926</v>
      </c>
      <c r="H146" s="115">
        <v>5.7</v>
      </c>
      <c r="I146" s="116" t="s">
        <v>175</v>
      </c>
      <c r="J146" s="114">
        <v>85136962</v>
      </c>
      <c r="K146" s="117">
        <v>45139</v>
      </c>
      <c r="L146" s="118">
        <v>1500</v>
      </c>
      <c r="M146" s="118">
        <v>8550</v>
      </c>
      <c r="N146" s="113" t="s">
        <v>470</v>
      </c>
      <c r="O146" s="119">
        <v>45229</v>
      </c>
      <c r="P146" s="119">
        <v>45030</v>
      </c>
      <c r="Q146" s="114" t="s">
        <v>2135</v>
      </c>
      <c r="R146" s="119">
        <v>45141</v>
      </c>
      <c r="S146" s="114" t="s">
        <v>2387</v>
      </c>
      <c r="T146" s="119">
        <v>45155</v>
      </c>
      <c r="U146" s="114" t="s">
        <v>2061</v>
      </c>
      <c r="V146" s="112">
        <f>O146-62</f>
        <v>45167</v>
      </c>
    </row>
    <row r="147" spans="1:22" ht="14.25" customHeight="1">
      <c r="A147" s="113">
        <v>2023</v>
      </c>
      <c r="B147" s="114" t="s">
        <v>2008</v>
      </c>
      <c r="C147" s="113" t="s">
        <v>433</v>
      </c>
      <c r="D147" s="113" t="s">
        <v>154</v>
      </c>
      <c r="E147" s="113" t="s">
        <v>293</v>
      </c>
      <c r="F147" s="114" t="s">
        <v>3805</v>
      </c>
      <c r="G147" s="114" t="s">
        <v>3926</v>
      </c>
      <c r="H147" s="115">
        <v>5.7</v>
      </c>
      <c r="I147" s="116" t="s">
        <v>175</v>
      </c>
      <c r="J147" s="114">
        <v>85432724</v>
      </c>
      <c r="K147" s="117">
        <v>45170</v>
      </c>
      <c r="L147" s="118">
        <v>2000</v>
      </c>
      <c r="M147" s="118">
        <v>11400</v>
      </c>
      <c r="N147" s="113" t="s">
        <v>470</v>
      </c>
      <c r="O147" s="119">
        <v>45229</v>
      </c>
      <c r="P147" s="119">
        <v>45079</v>
      </c>
      <c r="Q147" s="114" t="s">
        <v>156</v>
      </c>
      <c r="R147" s="119" t="s">
        <v>156</v>
      </c>
      <c r="S147" s="114" t="s">
        <v>2387</v>
      </c>
      <c r="T147" s="119" t="s">
        <v>156</v>
      </c>
      <c r="U147" s="114" t="s">
        <v>2180</v>
      </c>
      <c r="V147" s="112">
        <f>O147-62</f>
        <v>45167</v>
      </c>
    </row>
    <row r="148" spans="1:22" ht="14.25" customHeight="1">
      <c r="A148" s="113">
        <v>2023</v>
      </c>
      <c r="B148" s="114" t="s">
        <v>2008</v>
      </c>
      <c r="C148" s="113" t="s">
        <v>390</v>
      </c>
      <c r="D148" s="113" t="s">
        <v>154</v>
      </c>
      <c r="E148" s="113" t="s">
        <v>293</v>
      </c>
      <c r="F148" s="114" t="s">
        <v>3805</v>
      </c>
      <c r="G148" s="114" t="s">
        <v>3926</v>
      </c>
      <c r="H148" s="115">
        <v>5.7</v>
      </c>
      <c r="I148" s="116" t="s">
        <v>175</v>
      </c>
      <c r="J148" s="114">
        <v>85545525</v>
      </c>
      <c r="K148" s="117">
        <v>45170</v>
      </c>
      <c r="L148" s="118">
        <v>1900</v>
      </c>
      <c r="M148" s="118">
        <v>10830</v>
      </c>
      <c r="N148" s="113" t="s">
        <v>470</v>
      </c>
      <c r="O148" s="119">
        <v>45214</v>
      </c>
      <c r="P148" s="119">
        <v>45090</v>
      </c>
      <c r="Q148" s="114" t="s">
        <v>156</v>
      </c>
      <c r="R148" s="119">
        <v>45152</v>
      </c>
      <c r="S148" s="114" t="s">
        <v>2495</v>
      </c>
      <c r="T148" s="119">
        <v>45167</v>
      </c>
      <c r="U148" s="114" t="s">
        <v>2496</v>
      </c>
      <c r="V148" s="112">
        <f>O148-37</f>
        <v>45177</v>
      </c>
    </row>
    <row r="149" spans="1:22" ht="14.25" customHeight="1">
      <c r="A149" s="113">
        <v>2023</v>
      </c>
      <c r="B149" s="114" t="s">
        <v>2008</v>
      </c>
      <c r="C149" s="113" t="s">
        <v>433</v>
      </c>
      <c r="D149" s="113" t="s">
        <v>154</v>
      </c>
      <c r="E149" s="113" t="s">
        <v>293</v>
      </c>
      <c r="F149" s="114" t="s">
        <v>3806</v>
      </c>
      <c r="G149" s="114" t="s">
        <v>3926</v>
      </c>
      <c r="H149" s="115">
        <v>5.7</v>
      </c>
      <c r="I149" s="116" t="s">
        <v>175</v>
      </c>
      <c r="J149" s="114">
        <v>85653996</v>
      </c>
      <c r="K149" s="117">
        <v>45170</v>
      </c>
      <c r="L149" s="118">
        <v>2000</v>
      </c>
      <c r="M149" s="118">
        <v>11400</v>
      </c>
      <c r="N149" s="113" t="s">
        <v>470</v>
      </c>
      <c r="O149" s="119">
        <v>45245</v>
      </c>
      <c r="P149" s="119">
        <v>45090</v>
      </c>
      <c r="Q149" s="114" t="s">
        <v>156</v>
      </c>
      <c r="R149" s="119">
        <v>45156</v>
      </c>
      <c r="S149" s="114" t="s">
        <v>2555</v>
      </c>
      <c r="T149" s="119">
        <v>45170</v>
      </c>
      <c r="U149" s="114" t="s">
        <v>2601</v>
      </c>
      <c r="V149" s="112">
        <f>O149-62</f>
        <v>45183</v>
      </c>
    </row>
    <row r="150" spans="1:22" ht="14.25" customHeight="1">
      <c r="A150" s="113">
        <v>2023</v>
      </c>
      <c r="B150" s="114" t="s">
        <v>2008</v>
      </c>
      <c r="C150" s="113" t="s">
        <v>433</v>
      </c>
      <c r="D150" s="113" t="s">
        <v>154</v>
      </c>
      <c r="E150" s="113" t="s">
        <v>293</v>
      </c>
      <c r="F150" s="114" t="s">
        <v>3805</v>
      </c>
      <c r="G150" s="114" t="s">
        <v>3926</v>
      </c>
      <c r="H150" s="115">
        <v>5.7</v>
      </c>
      <c r="I150" s="116" t="s">
        <v>175</v>
      </c>
      <c r="J150" s="114">
        <v>85654504</v>
      </c>
      <c r="K150" s="117">
        <v>45170</v>
      </c>
      <c r="L150" s="118">
        <v>800</v>
      </c>
      <c r="M150" s="118">
        <v>4560</v>
      </c>
      <c r="N150" s="113" t="s">
        <v>383</v>
      </c>
      <c r="O150" s="119">
        <v>45250</v>
      </c>
      <c r="P150" s="119">
        <v>45090</v>
      </c>
      <c r="Q150" s="114" t="s">
        <v>156</v>
      </c>
      <c r="R150" s="119">
        <v>45120</v>
      </c>
      <c r="S150" s="114" t="s">
        <v>2557</v>
      </c>
      <c r="T150" s="119">
        <v>45153</v>
      </c>
      <c r="U150" s="114" t="s">
        <v>2647</v>
      </c>
      <c r="V150" s="112">
        <f>O150-62</f>
        <v>45188</v>
      </c>
    </row>
    <row r="151" spans="1:22" ht="14.25" customHeight="1">
      <c r="A151" s="113">
        <v>2023</v>
      </c>
      <c r="B151" s="114" t="s">
        <v>2008</v>
      </c>
      <c r="C151" s="113" t="s">
        <v>573</v>
      </c>
      <c r="D151" s="113" t="s">
        <v>154</v>
      </c>
      <c r="E151" s="113" t="s">
        <v>293</v>
      </c>
      <c r="F151" s="114" t="s">
        <v>3805</v>
      </c>
      <c r="G151" s="114" t="s">
        <v>3926</v>
      </c>
      <c r="H151" s="115">
        <v>5.7</v>
      </c>
      <c r="I151" s="116" t="s">
        <v>175</v>
      </c>
      <c r="J151" s="114">
        <v>85183278</v>
      </c>
      <c r="K151" s="117">
        <v>45170</v>
      </c>
      <c r="L151" s="118">
        <v>350</v>
      </c>
      <c r="M151" s="118">
        <v>1995</v>
      </c>
      <c r="N151" s="113" t="s">
        <v>470</v>
      </c>
      <c r="O151" s="119">
        <v>45206</v>
      </c>
      <c r="P151" s="119">
        <v>45090</v>
      </c>
      <c r="Q151" s="114" t="s">
        <v>1867</v>
      </c>
      <c r="R151" s="119">
        <v>45174</v>
      </c>
      <c r="S151" s="114" t="s">
        <v>2089</v>
      </c>
      <c r="T151" s="119">
        <v>45188</v>
      </c>
      <c r="U151" s="114" t="s">
        <v>2911</v>
      </c>
      <c r="V151" s="112">
        <f>O151-7</f>
        <v>45199</v>
      </c>
    </row>
    <row r="152" spans="1:22" ht="14.25" customHeight="1">
      <c r="A152" s="113">
        <v>2023</v>
      </c>
      <c r="B152" s="114" t="s">
        <v>2008</v>
      </c>
      <c r="C152" s="113" t="s">
        <v>390</v>
      </c>
      <c r="D152" s="113" t="s">
        <v>154</v>
      </c>
      <c r="E152" s="113" t="s">
        <v>293</v>
      </c>
      <c r="F152" s="114" t="s">
        <v>3805</v>
      </c>
      <c r="G152" s="114" t="s">
        <v>3926</v>
      </c>
      <c r="H152" s="115">
        <v>5.7</v>
      </c>
      <c r="I152" s="116" t="s">
        <v>175</v>
      </c>
      <c r="J152" s="114">
        <v>85397137</v>
      </c>
      <c r="K152" s="117">
        <v>45170</v>
      </c>
      <c r="L152" s="118">
        <v>1300</v>
      </c>
      <c r="M152" s="118">
        <v>7410</v>
      </c>
      <c r="N152" s="113" t="s">
        <v>383</v>
      </c>
      <c r="O152" s="119">
        <v>45246</v>
      </c>
      <c r="P152" s="119">
        <v>45062</v>
      </c>
      <c r="Q152" s="114" t="s">
        <v>2208</v>
      </c>
      <c r="R152" s="119">
        <v>45125</v>
      </c>
      <c r="S152" s="114" t="s">
        <v>2495</v>
      </c>
      <c r="T152" s="119">
        <v>45144</v>
      </c>
      <c r="U152" s="114" t="s">
        <v>2496</v>
      </c>
      <c r="V152" s="112">
        <f>O152-37</f>
        <v>45209</v>
      </c>
    </row>
    <row r="153" spans="1:22" ht="14.25" customHeight="1">
      <c r="A153" s="113">
        <v>2023</v>
      </c>
      <c r="B153" s="114" t="s">
        <v>2008</v>
      </c>
      <c r="C153" s="113" t="s">
        <v>433</v>
      </c>
      <c r="D153" s="113" t="s">
        <v>154</v>
      </c>
      <c r="E153" s="113" t="s">
        <v>293</v>
      </c>
      <c r="F153" s="114" t="s">
        <v>3806</v>
      </c>
      <c r="G153" s="114" t="s">
        <v>3926</v>
      </c>
      <c r="H153" s="115">
        <v>5.7</v>
      </c>
      <c r="I153" s="116" t="s">
        <v>175</v>
      </c>
      <c r="J153" s="114">
        <v>85653995</v>
      </c>
      <c r="K153" s="117">
        <v>45200</v>
      </c>
      <c r="L153" s="118">
        <v>2000</v>
      </c>
      <c r="M153" s="118">
        <v>11400</v>
      </c>
      <c r="N153" s="113" t="s">
        <v>470</v>
      </c>
      <c r="O153" s="119">
        <v>45278</v>
      </c>
      <c r="P153" s="119">
        <v>45107</v>
      </c>
      <c r="Q153" s="114" t="s">
        <v>156</v>
      </c>
      <c r="R153" s="119">
        <v>45191</v>
      </c>
      <c r="S153" s="114" t="s">
        <v>2219</v>
      </c>
      <c r="T153" s="119">
        <v>45205</v>
      </c>
      <c r="U153" s="114" t="s">
        <v>2220</v>
      </c>
      <c r="V153" s="112">
        <f>O153-62</f>
        <v>45216</v>
      </c>
    </row>
    <row r="154" spans="1:22" ht="14.25" customHeight="1">
      <c r="A154" s="113">
        <v>2023</v>
      </c>
      <c r="B154" s="114" t="s">
        <v>2008</v>
      </c>
      <c r="C154" s="113" t="s">
        <v>433</v>
      </c>
      <c r="D154" s="113" t="s">
        <v>154</v>
      </c>
      <c r="E154" s="113" t="s">
        <v>217</v>
      </c>
      <c r="F154" s="114" t="s">
        <v>3797</v>
      </c>
      <c r="G154" s="114" t="s">
        <v>3921</v>
      </c>
      <c r="H154" s="115">
        <v>5.3</v>
      </c>
      <c r="I154" s="116" t="s">
        <v>175</v>
      </c>
      <c r="J154" s="114">
        <v>85113350</v>
      </c>
      <c r="K154" s="117">
        <v>44958</v>
      </c>
      <c r="L154" s="118">
        <v>2000</v>
      </c>
      <c r="M154" s="118">
        <v>10600</v>
      </c>
      <c r="N154" s="113" t="s">
        <v>436</v>
      </c>
      <c r="O154" s="119">
        <v>45092</v>
      </c>
      <c r="P154" s="119">
        <v>44922</v>
      </c>
      <c r="Q154" s="114" t="s">
        <v>156</v>
      </c>
      <c r="R154" s="119">
        <v>44932</v>
      </c>
      <c r="S154" s="114" t="s">
        <v>193</v>
      </c>
      <c r="T154" s="119">
        <v>44936</v>
      </c>
      <c r="U154" s="114" t="s">
        <v>156</v>
      </c>
      <c r="V154" s="112">
        <f>O154-62</f>
        <v>45030</v>
      </c>
    </row>
    <row r="155" spans="1:22" ht="14.25" customHeight="1">
      <c r="A155" s="113">
        <v>2023</v>
      </c>
      <c r="B155" s="114" t="s">
        <v>2008</v>
      </c>
      <c r="C155" s="113" t="s">
        <v>433</v>
      </c>
      <c r="D155" s="113" t="s">
        <v>154</v>
      </c>
      <c r="E155" s="113" t="s">
        <v>217</v>
      </c>
      <c r="F155" s="114" t="s">
        <v>3796</v>
      </c>
      <c r="G155" s="114" t="s">
        <v>3921</v>
      </c>
      <c r="H155" s="115">
        <v>5.3</v>
      </c>
      <c r="I155" s="116" t="s">
        <v>175</v>
      </c>
      <c r="J155" s="114">
        <v>85165333</v>
      </c>
      <c r="K155" s="117">
        <v>44958</v>
      </c>
      <c r="L155" s="118">
        <v>5028</v>
      </c>
      <c r="M155" s="118">
        <v>26648</v>
      </c>
      <c r="N155" s="113" t="s">
        <v>436</v>
      </c>
      <c r="O155" s="119">
        <v>45092</v>
      </c>
      <c r="P155" s="119" t="s">
        <v>156</v>
      </c>
      <c r="Q155" s="114" t="s">
        <v>156</v>
      </c>
      <c r="R155" s="119">
        <v>44932</v>
      </c>
      <c r="S155" s="114" t="s">
        <v>193</v>
      </c>
      <c r="T155" s="119">
        <v>44936</v>
      </c>
      <c r="U155" s="114" t="s">
        <v>156</v>
      </c>
      <c r="V155" s="112">
        <f>O155-62</f>
        <v>45030</v>
      </c>
    </row>
    <row r="156" spans="1:22" ht="14.25" customHeight="1">
      <c r="A156" s="113">
        <v>2023</v>
      </c>
      <c r="B156" s="114" t="s">
        <v>2008</v>
      </c>
      <c r="C156" s="113" t="s">
        <v>1545</v>
      </c>
      <c r="D156" s="113" t="s">
        <v>154</v>
      </c>
      <c r="E156" s="113" t="s">
        <v>217</v>
      </c>
      <c r="F156" s="114" t="s">
        <v>3796</v>
      </c>
      <c r="G156" s="114" t="s">
        <v>3921</v>
      </c>
      <c r="H156" s="115">
        <v>5.3</v>
      </c>
      <c r="I156" s="116" t="s">
        <v>175</v>
      </c>
      <c r="J156" s="114">
        <v>85249986</v>
      </c>
      <c r="K156" s="117">
        <v>45047</v>
      </c>
      <c r="L156" s="118">
        <v>1496</v>
      </c>
      <c r="M156" s="118">
        <v>7929</v>
      </c>
      <c r="N156" s="113" t="s">
        <v>383</v>
      </c>
      <c r="O156" s="119">
        <v>45122</v>
      </c>
      <c r="P156" s="119" t="s">
        <v>156</v>
      </c>
      <c r="Q156" s="114" t="s">
        <v>156</v>
      </c>
      <c r="R156" s="119">
        <v>44950</v>
      </c>
      <c r="S156" s="114" t="s">
        <v>193</v>
      </c>
      <c r="T156" s="119">
        <v>44978</v>
      </c>
      <c r="U156" s="114" t="s">
        <v>453</v>
      </c>
      <c r="V156" s="112">
        <f>O156-89</f>
        <v>45033</v>
      </c>
    </row>
    <row r="157" spans="1:22" ht="14.25" customHeight="1">
      <c r="A157" s="113">
        <v>2023</v>
      </c>
      <c r="B157" s="114" t="s">
        <v>2008</v>
      </c>
      <c r="C157" s="113" t="s">
        <v>146</v>
      </c>
      <c r="D157" s="113" t="s">
        <v>154</v>
      </c>
      <c r="E157" s="113" t="s">
        <v>217</v>
      </c>
      <c r="F157" s="114" t="s">
        <v>3797</v>
      </c>
      <c r="G157" s="114" t="s">
        <v>3921</v>
      </c>
      <c r="H157" s="115">
        <v>5.3</v>
      </c>
      <c r="I157" s="116" t="s">
        <v>175</v>
      </c>
      <c r="J157" s="114">
        <v>85152143</v>
      </c>
      <c r="K157" s="117">
        <v>44958</v>
      </c>
      <c r="L157" s="118">
        <v>432</v>
      </c>
      <c r="M157" s="118">
        <v>2290</v>
      </c>
      <c r="N157" s="113" t="s">
        <v>436</v>
      </c>
      <c r="O157" s="119">
        <v>45092</v>
      </c>
      <c r="P157" s="119">
        <v>44915</v>
      </c>
      <c r="Q157" s="114" t="s">
        <v>156</v>
      </c>
      <c r="R157" s="119">
        <v>44915</v>
      </c>
      <c r="S157" s="114" t="s">
        <v>193</v>
      </c>
      <c r="T157" s="119">
        <v>44922</v>
      </c>
      <c r="U157" s="114" t="s">
        <v>156</v>
      </c>
      <c r="V157" s="112">
        <f>O157-40</f>
        <v>45052</v>
      </c>
    </row>
    <row r="158" spans="1:22" ht="14.25" customHeight="1">
      <c r="A158" s="113">
        <v>2023</v>
      </c>
      <c r="B158" s="114" t="s">
        <v>2008</v>
      </c>
      <c r="C158" s="113" t="s">
        <v>146</v>
      </c>
      <c r="D158" s="113" t="s">
        <v>154</v>
      </c>
      <c r="E158" s="113" t="s">
        <v>217</v>
      </c>
      <c r="F158" s="114" t="s">
        <v>3796</v>
      </c>
      <c r="G158" s="114" t="s">
        <v>3921</v>
      </c>
      <c r="H158" s="115">
        <v>5.3</v>
      </c>
      <c r="I158" s="116" t="s">
        <v>175</v>
      </c>
      <c r="J158" s="114">
        <v>84881361</v>
      </c>
      <c r="K158" s="117">
        <v>44958</v>
      </c>
      <c r="L158" s="118">
        <v>2004</v>
      </c>
      <c r="M158" s="118">
        <v>10621</v>
      </c>
      <c r="N158" s="113" t="s">
        <v>436</v>
      </c>
      <c r="O158" s="119">
        <v>45092</v>
      </c>
      <c r="P158" s="119" t="s">
        <v>156</v>
      </c>
      <c r="Q158" s="114" t="s">
        <v>156</v>
      </c>
      <c r="R158" s="119">
        <v>44887</v>
      </c>
      <c r="S158" s="114" t="s">
        <v>193</v>
      </c>
      <c r="T158" s="119">
        <v>44889</v>
      </c>
      <c r="U158" s="114" t="s">
        <v>156</v>
      </c>
      <c r="V158" s="112">
        <f>O158-40</f>
        <v>45052</v>
      </c>
    </row>
    <row r="159" spans="1:22" ht="14.25" customHeight="1">
      <c r="A159" s="113">
        <v>2023</v>
      </c>
      <c r="B159" s="114" t="s">
        <v>2008</v>
      </c>
      <c r="C159" s="113" t="s">
        <v>146</v>
      </c>
      <c r="D159" s="113" t="s">
        <v>154</v>
      </c>
      <c r="E159" s="113" t="s">
        <v>217</v>
      </c>
      <c r="F159" s="114" t="s">
        <v>3796</v>
      </c>
      <c r="G159" s="114" t="s">
        <v>3921</v>
      </c>
      <c r="H159" s="115">
        <v>5.3</v>
      </c>
      <c r="I159" s="116" t="s">
        <v>175</v>
      </c>
      <c r="J159" s="114">
        <v>85152144</v>
      </c>
      <c r="K159" s="117">
        <v>44986</v>
      </c>
      <c r="L159" s="118">
        <v>3204</v>
      </c>
      <c r="M159" s="118">
        <v>16981</v>
      </c>
      <c r="N159" s="113" t="s">
        <v>436</v>
      </c>
      <c r="O159" s="119">
        <v>45092</v>
      </c>
      <c r="P159" s="119">
        <v>44915</v>
      </c>
      <c r="Q159" s="114" t="s">
        <v>156</v>
      </c>
      <c r="R159" s="119">
        <v>44915</v>
      </c>
      <c r="S159" s="114" t="s">
        <v>193</v>
      </c>
      <c r="T159" s="119">
        <v>44922</v>
      </c>
      <c r="U159" s="114" t="s">
        <v>156</v>
      </c>
      <c r="V159" s="112">
        <f>O159-40</f>
        <v>45052</v>
      </c>
    </row>
    <row r="160" spans="1:22" ht="14.25" customHeight="1">
      <c r="A160" s="113">
        <v>2023</v>
      </c>
      <c r="B160" s="114" t="s">
        <v>2008</v>
      </c>
      <c r="C160" s="113" t="s">
        <v>146</v>
      </c>
      <c r="D160" s="113" t="s">
        <v>154</v>
      </c>
      <c r="E160" s="113" t="s">
        <v>217</v>
      </c>
      <c r="F160" s="114" t="s">
        <v>3797</v>
      </c>
      <c r="G160" s="114" t="s">
        <v>3921</v>
      </c>
      <c r="H160" s="115">
        <v>5.3</v>
      </c>
      <c r="I160" s="116" t="s">
        <v>175</v>
      </c>
      <c r="J160" s="114">
        <v>85136967</v>
      </c>
      <c r="K160" s="117">
        <v>44986</v>
      </c>
      <c r="L160" s="118">
        <v>2000</v>
      </c>
      <c r="M160" s="118">
        <v>10600</v>
      </c>
      <c r="N160" s="113" t="s">
        <v>383</v>
      </c>
      <c r="O160" s="119">
        <v>45122</v>
      </c>
      <c r="P160" s="119">
        <v>44936</v>
      </c>
      <c r="Q160" s="114" t="s">
        <v>156</v>
      </c>
      <c r="R160" s="119" t="s">
        <v>156</v>
      </c>
      <c r="S160" s="114" t="s">
        <v>193</v>
      </c>
      <c r="T160" s="119" t="s">
        <v>156</v>
      </c>
      <c r="U160" s="114" t="s">
        <v>156</v>
      </c>
      <c r="V160" s="112">
        <f>O160-40</f>
        <v>45082</v>
      </c>
    </row>
    <row r="161" spans="1:22" ht="14.25" customHeight="1">
      <c r="A161" s="113">
        <v>2023</v>
      </c>
      <c r="B161" s="114" t="s">
        <v>2008</v>
      </c>
      <c r="C161" s="113" t="s">
        <v>573</v>
      </c>
      <c r="D161" s="113" t="s">
        <v>154</v>
      </c>
      <c r="E161" s="113" t="s">
        <v>217</v>
      </c>
      <c r="F161" s="114" t="s">
        <v>3797</v>
      </c>
      <c r="G161" s="114" t="s">
        <v>3921</v>
      </c>
      <c r="H161" s="115">
        <v>5.3</v>
      </c>
      <c r="I161" s="116" t="s">
        <v>175</v>
      </c>
      <c r="J161" s="114">
        <v>85298231</v>
      </c>
      <c r="K161" s="117">
        <v>45017</v>
      </c>
      <c r="L161" s="118">
        <v>228</v>
      </c>
      <c r="M161" s="118">
        <v>1208</v>
      </c>
      <c r="N161" s="113" t="s">
        <v>383</v>
      </c>
      <c r="O161" s="119">
        <v>45092</v>
      </c>
      <c r="P161" s="119" t="s">
        <v>156</v>
      </c>
      <c r="Q161" s="114" t="s">
        <v>156</v>
      </c>
      <c r="R161" s="119" t="s">
        <v>156</v>
      </c>
      <c r="S161" s="114" t="s">
        <v>193</v>
      </c>
      <c r="T161" s="119">
        <v>44981</v>
      </c>
      <c r="U161" s="114" t="s">
        <v>156</v>
      </c>
      <c r="V161" s="112">
        <f>O161-7</f>
        <v>45085</v>
      </c>
    </row>
    <row r="162" spans="1:22" ht="14.25" customHeight="1">
      <c r="A162" s="113">
        <v>2023</v>
      </c>
      <c r="B162" s="114" t="s">
        <v>2008</v>
      </c>
      <c r="C162" s="113" t="s">
        <v>573</v>
      </c>
      <c r="D162" s="113" t="s">
        <v>154</v>
      </c>
      <c r="E162" s="113" t="s">
        <v>217</v>
      </c>
      <c r="F162" s="114" t="s">
        <v>3797</v>
      </c>
      <c r="G162" s="114" t="s">
        <v>3921</v>
      </c>
      <c r="H162" s="115">
        <v>5.3</v>
      </c>
      <c r="I162" s="116" t="s">
        <v>175</v>
      </c>
      <c r="J162" s="114">
        <v>85136970</v>
      </c>
      <c r="K162" s="117">
        <v>45017</v>
      </c>
      <c r="L162" s="118">
        <v>380</v>
      </c>
      <c r="M162" s="118">
        <v>2014</v>
      </c>
      <c r="N162" s="113" t="s">
        <v>436</v>
      </c>
      <c r="O162" s="119">
        <v>45092</v>
      </c>
      <c r="P162" s="119">
        <v>44922</v>
      </c>
      <c r="Q162" s="114" t="s">
        <v>156</v>
      </c>
      <c r="R162" s="119">
        <v>44946</v>
      </c>
      <c r="S162" s="114" t="s">
        <v>193</v>
      </c>
      <c r="T162" s="119">
        <v>44992</v>
      </c>
      <c r="U162" s="114" t="s">
        <v>2465</v>
      </c>
      <c r="V162" s="112">
        <f>O162-7</f>
        <v>45085</v>
      </c>
    </row>
    <row r="163" spans="1:22" ht="14.25" customHeight="1">
      <c r="A163" s="113">
        <v>2023</v>
      </c>
      <c r="B163" s="114" t="s">
        <v>2008</v>
      </c>
      <c r="C163" s="113" t="s">
        <v>573</v>
      </c>
      <c r="D163" s="113" t="s">
        <v>154</v>
      </c>
      <c r="E163" s="113" t="s">
        <v>217</v>
      </c>
      <c r="F163" s="114" t="s">
        <v>3796</v>
      </c>
      <c r="G163" s="114" t="s">
        <v>3921</v>
      </c>
      <c r="H163" s="115">
        <v>5.3</v>
      </c>
      <c r="I163" s="116" t="s">
        <v>175</v>
      </c>
      <c r="J163" s="114">
        <v>84882274</v>
      </c>
      <c r="K163" s="117">
        <v>44986</v>
      </c>
      <c r="L163" s="118">
        <v>1460</v>
      </c>
      <c r="M163" s="118">
        <v>7738</v>
      </c>
      <c r="N163" s="113" t="s">
        <v>436</v>
      </c>
      <c r="O163" s="119">
        <v>45092</v>
      </c>
      <c r="P163" s="119" t="s">
        <v>156</v>
      </c>
      <c r="Q163" s="114" t="s">
        <v>156</v>
      </c>
      <c r="R163" s="119">
        <v>44936</v>
      </c>
      <c r="S163" s="114" t="s">
        <v>1536</v>
      </c>
      <c r="T163" s="119">
        <v>44957</v>
      </c>
      <c r="U163" s="114" t="s">
        <v>1241</v>
      </c>
      <c r="V163" s="112">
        <f>O163-7</f>
        <v>45085</v>
      </c>
    </row>
    <row r="164" spans="1:22" ht="14.25" customHeight="1">
      <c r="A164" s="113">
        <v>2023</v>
      </c>
      <c r="B164" s="114" t="s">
        <v>2008</v>
      </c>
      <c r="C164" s="113" t="s">
        <v>379</v>
      </c>
      <c r="D164" s="113" t="s">
        <v>154</v>
      </c>
      <c r="E164" s="113" t="s">
        <v>217</v>
      </c>
      <c r="F164" s="114" t="s">
        <v>3796</v>
      </c>
      <c r="G164" s="114" t="s">
        <v>3921</v>
      </c>
      <c r="H164" s="115">
        <v>5.3</v>
      </c>
      <c r="I164" s="116" t="s">
        <v>175</v>
      </c>
      <c r="J164" s="114">
        <v>85249982</v>
      </c>
      <c r="K164" s="117">
        <v>45047</v>
      </c>
      <c r="L164" s="118">
        <v>1936</v>
      </c>
      <c r="M164" s="118">
        <v>10261</v>
      </c>
      <c r="N164" s="113" t="s">
        <v>436</v>
      </c>
      <c r="O164" s="119">
        <v>45122</v>
      </c>
      <c r="P164" s="119">
        <v>44939</v>
      </c>
      <c r="Q164" s="114" t="s">
        <v>156</v>
      </c>
      <c r="R164" s="119">
        <v>44950</v>
      </c>
      <c r="S164" s="114" t="s">
        <v>893</v>
      </c>
      <c r="T164" s="119">
        <v>44978</v>
      </c>
      <c r="U164" s="114" t="s">
        <v>453</v>
      </c>
      <c r="V164" s="112">
        <f>O164-35</f>
        <v>45087</v>
      </c>
    </row>
    <row r="165" spans="1:22" ht="14.25" customHeight="1">
      <c r="A165" s="113">
        <v>2023</v>
      </c>
      <c r="B165" s="114" t="s">
        <v>2008</v>
      </c>
      <c r="C165" s="113" t="s">
        <v>433</v>
      </c>
      <c r="D165" s="113" t="s">
        <v>154</v>
      </c>
      <c r="E165" s="113" t="s">
        <v>217</v>
      </c>
      <c r="F165" s="114" t="s">
        <v>3797</v>
      </c>
      <c r="G165" s="114" t="s">
        <v>3921</v>
      </c>
      <c r="H165" s="115">
        <v>5.3</v>
      </c>
      <c r="I165" s="116" t="s">
        <v>175</v>
      </c>
      <c r="J165" s="114">
        <v>85187365</v>
      </c>
      <c r="K165" s="117">
        <v>45017</v>
      </c>
      <c r="L165" s="118">
        <v>984</v>
      </c>
      <c r="M165" s="118">
        <v>5215</v>
      </c>
      <c r="N165" s="113" t="s">
        <v>383</v>
      </c>
      <c r="O165" s="119">
        <v>45164</v>
      </c>
      <c r="P165" s="119">
        <v>44932</v>
      </c>
      <c r="Q165" s="114" t="s">
        <v>156</v>
      </c>
      <c r="R165" s="119">
        <v>44932</v>
      </c>
      <c r="S165" s="114" t="s">
        <v>893</v>
      </c>
      <c r="T165" s="119">
        <v>44978</v>
      </c>
      <c r="U165" s="114" t="s">
        <v>453</v>
      </c>
      <c r="V165" s="112">
        <f>O165-62</f>
        <v>45102</v>
      </c>
    </row>
    <row r="166" spans="1:22" ht="14.25" customHeight="1">
      <c r="A166" s="113">
        <v>2023</v>
      </c>
      <c r="B166" s="114" t="s">
        <v>2008</v>
      </c>
      <c r="C166" s="113" t="s">
        <v>1026</v>
      </c>
      <c r="D166" s="113" t="s">
        <v>154</v>
      </c>
      <c r="E166" s="113" t="s">
        <v>217</v>
      </c>
      <c r="F166" s="114" t="s">
        <v>3796</v>
      </c>
      <c r="G166" s="114" t="s">
        <v>3921</v>
      </c>
      <c r="H166" s="115">
        <v>5.3</v>
      </c>
      <c r="I166" s="116" t="s">
        <v>175</v>
      </c>
      <c r="J166" s="114">
        <v>85308260</v>
      </c>
      <c r="K166" s="117">
        <v>45078</v>
      </c>
      <c r="L166" s="118">
        <v>792</v>
      </c>
      <c r="M166" s="118">
        <v>4198</v>
      </c>
      <c r="N166" s="113" t="s">
        <v>383</v>
      </c>
      <c r="O166" s="119">
        <v>45122</v>
      </c>
      <c r="P166" s="119">
        <v>44985</v>
      </c>
      <c r="Q166" s="114" t="s">
        <v>2050</v>
      </c>
      <c r="R166" s="119">
        <v>44992</v>
      </c>
      <c r="S166" s="114" t="s">
        <v>484</v>
      </c>
      <c r="T166" s="119">
        <v>44999</v>
      </c>
      <c r="U166" s="114" t="s">
        <v>1584</v>
      </c>
      <c r="V166" s="112">
        <f>O166-19</f>
        <v>45103</v>
      </c>
    </row>
    <row r="167" spans="1:22" ht="14.25" customHeight="1">
      <c r="A167" s="113">
        <v>2023</v>
      </c>
      <c r="B167" s="114" t="s">
        <v>2008</v>
      </c>
      <c r="C167" s="113" t="s">
        <v>1545</v>
      </c>
      <c r="D167" s="113" t="s">
        <v>154</v>
      </c>
      <c r="E167" s="113" t="s">
        <v>217</v>
      </c>
      <c r="F167" s="114" t="s">
        <v>3796</v>
      </c>
      <c r="G167" s="114" t="s">
        <v>3921</v>
      </c>
      <c r="H167" s="115">
        <v>5.3</v>
      </c>
      <c r="I167" s="116" t="s">
        <v>175</v>
      </c>
      <c r="J167" s="114">
        <v>85249988</v>
      </c>
      <c r="K167" s="117">
        <v>45108</v>
      </c>
      <c r="L167" s="118">
        <v>972</v>
      </c>
      <c r="M167" s="118">
        <v>5152</v>
      </c>
      <c r="N167" s="113" t="s">
        <v>470</v>
      </c>
      <c r="O167" s="119">
        <v>45199</v>
      </c>
      <c r="P167" s="119">
        <v>45037</v>
      </c>
      <c r="Q167" s="114" t="s">
        <v>156</v>
      </c>
      <c r="R167" s="119">
        <v>45085</v>
      </c>
      <c r="S167" s="114" t="s">
        <v>2168</v>
      </c>
      <c r="T167" s="119">
        <v>45099</v>
      </c>
      <c r="U167" s="114" t="s">
        <v>2170</v>
      </c>
      <c r="V167" s="112">
        <f>O167-89</f>
        <v>45110</v>
      </c>
    </row>
    <row r="168" spans="1:22" ht="14.25" customHeight="1">
      <c r="A168" s="113">
        <v>2023</v>
      </c>
      <c r="B168" s="114" t="s">
        <v>2008</v>
      </c>
      <c r="C168" s="113" t="s">
        <v>146</v>
      </c>
      <c r="D168" s="113" t="s">
        <v>154</v>
      </c>
      <c r="E168" s="113" t="s">
        <v>217</v>
      </c>
      <c r="F168" s="114" t="s">
        <v>3796</v>
      </c>
      <c r="G168" s="114" t="s">
        <v>3921</v>
      </c>
      <c r="H168" s="115">
        <v>5.3</v>
      </c>
      <c r="I168" s="116" t="s">
        <v>175</v>
      </c>
      <c r="J168" s="114">
        <v>85136963</v>
      </c>
      <c r="K168" s="117">
        <v>45017</v>
      </c>
      <c r="L168" s="118">
        <v>1524</v>
      </c>
      <c r="M168" s="118">
        <v>8077</v>
      </c>
      <c r="N168" s="113" t="s">
        <v>383</v>
      </c>
      <c r="O168" s="119">
        <v>45153</v>
      </c>
      <c r="P168" s="119">
        <v>44936</v>
      </c>
      <c r="Q168" s="114" t="s">
        <v>156</v>
      </c>
      <c r="R168" s="119">
        <v>45027</v>
      </c>
      <c r="S168" s="114" t="s">
        <v>193</v>
      </c>
      <c r="T168" s="119">
        <v>45013</v>
      </c>
      <c r="U168" s="114" t="s">
        <v>156</v>
      </c>
      <c r="V168" s="112">
        <f>O168-40</f>
        <v>45113</v>
      </c>
    </row>
    <row r="169" spans="1:22" ht="14.25" customHeight="1">
      <c r="A169" s="113">
        <v>2023</v>
      </c>
      <c r="B169" s="114" t="s">
        <v>2008</v>
      </c>
      <c r="C169" s="113" t="s">
        <v>390</v>
      </c>
      <c r="D169" s="113" t="s">
        <v>154</v>
      </c>
      <c r="E169" s="113" t="s">
        <v>217</v>
      </c>
      <c r="F169" s="114" t="s">
        <v>3796</v>
      </c>
      <c r="G169" s="114" t="s">
        <v>3921</v>
      </c>
      <c r="H169" s="115">
        <v>5.3</v>
      </c>
      <c r="I169" s="116" t="s">
        <v>175</v>
      </c>
      <c r="J169" s="114">
        <v>85249946</v>
      </c>
      <c r="K169" s="117">
        <v>45047</v>
      </c>
      <c r="L169" s="118">
        <v>2988</v>
      </c>
      <c r="M169" s="118">
        <v>15836</v>
      </c>
      <c r="N169" s="113" t="s">
        <v>383</v>
      </c>
      <c r="O169" s="119">
        <v>45153</v>
      </c>
      <c r="P169" s="119">
        <v>44985</v>
      </c>
      <c r="Q169" s="114" t="s">
        <v>2465</v>
      </c>
      <c r="R169" s="119">
        <v>44992</v>
      </c>
      <c r="S169" s="114" t="s">
        <v>484</v>
      </c>
      <c r="T169" s="119">
        <v>45013</v>
      </c>
      <c r="U169" s="114" t="s">
        <v>2490</v>
      </c>
      <c r="V169" s="112">
        <f>O169-37</f>
        <v>45116</v>
      </c>
    </row>
    <row r="170" spans="1:22" ht="14.25" customHeight="1">
      <c r="A170" s="113">
        <v>2023</v>
      </c>
      <c r="B170" s="114" t="s">
        <v>2008</v>
      </c>
      <c r="C170" s="113" t="s">
        <v>146</v>
      </c>
      <c r="D170" s="113" t="s">
        <v>154</v>
      </c>
      <c r="E170" s="113" t="s">
        <v>217</v>
      </c>
      <c r="F170" s="114" t="s">
        <v>3796</v>
      </c>
      <c r="G170" s="114" t="s">
        <v>3921</v>
      </c>
      <c r="H170" s="115">
        <v>5.3</v>
      </c>
      <c r="I170" s="116" t="s">
        <v>175</v>
      </c>
      <c r="J170" s="114">
        <v>85473718</v>
      </c>
      <c r="K170" s="117">
        <v>45108</v>
      </c>
      <c r="L170" s="118">
        <v>8312</v>
      </c>
      <c r="M170" s="118">
        <v>44054</v>
      </c>
      <c r="N170" s="113" t="s">
        <v>470</v>
      </c>
      <c r="O170" s="119">
        <v>45162</v>
      </c>
      <c r="P170" s="119">
        <v>45030</v>
      </c>
      <c r="Q170" s="114" t="s">
        <v>156</v>
      </c>
      <c r="R170" s="119">
        <v>45097</v>
      </c>
      <c r="S170" s="114" t="s">
        <v>2127</v>
      </c>
      <c r="T170" s="119">
        <v>45099</v>
      </c>
      <c r="U170" s="114" t="s">
        <v>1874</v>
      </c>
      <c r="V170" s="112">
        <f>O170-40</f>
        <v>45122</v>
      </c>
    </row>
    <row r="171" spans="1:22" ht="14.25" customHeight="1">
      <c r="A171" s="113">
        <v>2023</v>
      </c>
      <c r="B171" s="114" t="s">
        <v>2008</v>
      </c>
      <c r="C171" s="113" t="s">
        <v>1545</v>
      </c>
      <c r="D171" s="113" t="s">
        <v>154</v>
      </c>
      <c r="E171" s="113" t="s">
        <v>217</v>
      </c>
      <c r="F171" s="114" t="s">
        <v>3796</v>
      </c>
      <c r="G171" s="114" t="s">
        <v>3921</v>
      </c>
      <c r="H171" s="115">
        <v>5.3</v>
      </c>
      <c r="I171" s="116" t="s">
        <v>175</v>
      </c>
      <c r="J171" s="114">
        <v>85249987</v>
      </c>
      <c r="K171" s="117">
        <v>45078</v>
      </c>
      <c r="L171" s="118">
        <v>1012</v>
      </c>
      <c r="M171" s="118">
        <v>5364</v>
      </c>
      <c r="N171" s="113" t="s">
        <v>383</v>
      </c>
      <c r="O171" s="119">
        <v>45221</v>
      </c>
      <c r="P171" s="119">
        <v>45034</v>
      </c>
      <c r="Q171" s="114" t="s">
        <v>2381</v>
      </c>
      <c r="R171" s="119">
        <v>45048</v>
      </c>
      <c r="S171" s="114" t="s">
        <v>2736</v>
      </c>
      <c r="T171" s="119">
        <v>45057</v>
      </c>
      <c r="U171" s="114" t="s">
        <v>2135</v>
      </c>
      <c r="V171" s="112">
        <f>O171-89</f>
        <v>45132</v>
      </c>
    </row>
    <row r="172" spans="1:22" ht="14.25" customHeight="1">
      <c r="A172" s="113">
        <v>2023</v>
      </c>
      <c r="B172" s="114" t="s">
        <v>2008</v>
      </c>
      <c r="C172" s="113" t="s">
        <v>433</v>
      </c>
      <c r="D172" s="113" t="s">
        <v>154</v>
      </c>
      <c r="E172" s="113" t="s">
        <v>217</v>
      </c>
      <c r="F172" s="114" t="s">
        <v>3796</v>
      </c>
      <c r="G172" s="114" t="s">
        <v>3921</v>
      </c>
      <c r="H172" s="115">
        <v>5.3</v>
      </c>
      <c r="I172" s="116" t="s">
        <v>175</v>
      </c>
      <c r="J172" s="114">
        <v>84881758</v>
      </c>
      <c r="K172" s="117">
        <v>45108</v>
      </c>
      <c r="L172" s="118">
        <v>996</v>
      </c>
      <c r="M172" s="118">
        <v>5279</v>
      </c>
      <c r="N172" s="113" t="s">
        <v>383</v>
      </c>
      <c r="O172" s="119">
        <v>45196</v>
      </c>
      <c r="P172" s="119">
        <v>44922</v>
      </c>
      <c r="Q172" s="114" t="s">
        <v>2465</v>
      </c>
      <c r="R172" s="119">
        <v>45062</v>
      </c>
      <c r="S172" s="114" t="s">
        <v>1873</v>
      </c>
      <c r="T172" s="119">
        <v>45090</v>
      </c>
      <c r="U172" s="114" t="s">
        <v>1978</v>
      </c>
      <c r="V172" s="112">
        <f>O172-62</f>
        <v>45134</v>
      </c>
    </row>
    <row r="173" spans="1:22" ht="14.25" customHeight="1">
      <c r="A173" s="113">
        <v>2023</v>
      </c>
      <c r="B173" s="114" t="s">
        <v>2008</v>
      </c>
      <c r="C173" s="113" t="s">
        <v>146</v>
      </c>
      <c r="D173" s="113" t="s">
        <v>154</v>
      </c>
      <c r="E173" s="113" t="s">
        <v>217</v>
      </c>
      <c r="F173" s="114" t="s">
        <v>3796</v>
      </c>
      <c r="G173" s="114" t="s">
        <v>3921</v>
      </c>
      <c r="H173" s="115">
        <v>5.3</v>
      </c>
      <c r="I173" s="116" t="s">
        <v>175</v>
      </c>
      <c r="J173" s="114">
        <v>85487855</v>
      </c>
      <c r="K173" s="117">
        <v>45108</v>
      </c>
      <c r="L173" s="118">
        <v>2500</v>
      </c>
      <c r="M173" s="118">
        <v>13250</v>
      </c>
      <c r="N173" s="113" t="s">
        <v>470</v>
      </c>
      <c r="O173" s="119">
        <v>45184</v>
      </c>
      <c r="P173" s="119">
        <v>45041</v>
      </c>
      <c r="Q173" s="114" t="s">
        <v>156</v>
      </c>
      <c r="R173" s="119">
        <v>45120</v>
      </c>
      <c r="S173" s="114" t="s">
        <v>2131</v>
      </c>
      <c r="T173" s="119">
        <v>45134</v>
      </c>
      <c r="U173" s="114" t="s">
        <v>2132</v>
      </c>
      <c r="V173" s="112">
        <f>O173-40</f>
        <v>45144</v>
      </c>
    </row>
    <row r="174" spans="1:22" ht="14.25" customHeight="1">
      <c r="A174" s="113">
        <v>2023</v>
      </c>
      <c r="B174" s="114" t="s">
        <v>2008</v>
      </c>
      <c r="C174" s="113" t="s">
        <v>433</v>
      </c>
      <c r="D174" s="113" t="s">
        <v>154</v>
      </c>
      <c r="E174" s="113" t="s">
        <v>217</v>
      </c>
      <c r="F174" s="114" t="s">
        <v>3796</v>
      </c>
      <c r="G174" s="114" t="s">
        <v>3921</v>
      </c>
      <c r="H174" s="115">
        <v>5.3</v>
      </c>
      <c r="I174" s="116" t="s">
        <v>175</v>
      </c>
      <c r="J174" s="114">
        <v>85440142</v>
      </c>
      <c r="K174" s="117">
        <v>45139</v>
      </c>
      <c r="L174" s="118">
        <v>990</v>
      </c>
      <c r="M174" s="118">
        <v>5247</v>
      </c>
      <c r="N174" s="113" t="s">
        <v>383</v>
      </c>
      <c r="O174" s="119">
        <v>45212</v>
      </c>
      <c r="P174" s="119">
        <v>45065</v>
      </c>
      <c r="Q174" s="114" t="s">
        <v>156</v>
      </c>
      <c r="R174" s="119">
        <v>45127</v>
      </c>
      <c r="S174" s="114" t="s">
        <v>2098</v>
      </c>
      <c r="T174" s="119">
        <v>45125</v>
      </c>
      <c r="U174" s="114" t="s">
        <v>2099</v>
      </c>
      <c r="V174" s="112">
        <f>O174-62</f>
        <v>45150</v>
      </c>
    </row>
    <row r="175" spans="1:22" ht="14.25" customHeight="1">
      <c r="A175" s="113">
        <v>2023</v>
      </c>
      <c r="B175" s="114" t="s">
        <v>2008</v>
      </c>
      <c r="C175" s="113" t="s">
        <v>433</v>
      </c>
      <c r="D175" s="113" t="s">
        <v>154</v>
      </c>
      <c r="E175" s="113" t="s">
        <v>217</v>
      </c>
      <c r="F175" s="114" t="s">
        <v>3796</v>
      </c>
      <c r="G175" s="114" t="s">
        <v>3921</v>
      </c>
      <c r="H175" s="115">
        <v>5.3</v>
      </c>
      <c r="I175" s="116" t="s">
        <v>175</v>
      </c>
      <c r="J175" s="114">
        <v>85224368</v>
      </c>
      <c r="K175" s="117">
        <v>45139</v>
      </c>
      <c r="L175" s="118">
        <v>1800</v>
      </c>
      <c r="M175" s="118">
        <v>9540</v>
      </c>
      <c r="N175" s="113" t="s">
        <v>383</v>
      </c>
      <c r="O175" s="119">
        <v>45212</v>
      </c>
      <c r="P175" s="119">
        <v>45065</v>
      </c>
      <c r="Q175" s="114" t="s">
        <v>1012</v>
      </c>
      <c r="R175" s="119">
        <v>45125</v>
      </c>
      <c r="S175" s="114" t="s">
        <v>2074</v>
      </c>
      <c r="T175" s="119">
        <v>45125</v>
      </c>
      <c r="U175" s="114" t="s">
        <v>1874</v>
      </c>
      <c r="V175" s="112">
        <f>O175-62</f>
        <v>45150</v>
      </c>
    </row>
    <row r="176" spans="1:22" ht="14.25" customHeight="1">
      <c r="A176" s="113">
        <v>2023</v>
      </c>
      <c r="B176" s="114" t="s">
        <v>2008</v>
      </c>
      <c r="C176" s="113" t="s">
        <v>433</v>
      </c>
      <c r="D176" s="113" t="s">
        <v>154</v>
      </c>
      <c r="E176" s="113" t="s">
        <v>217</v>
      </c>
      <c r="F176" s="114" t="s">
        <v>3796</v>
      </c>
      <c r="G176" s="114" t="s">
        <v>3921</v>
      </c>
      <c r="H176" s="115">
        <v>5.3</v>
      </c>
      <c r="I176" s="116" t="s">
        <v>175</v>
      </c>
      <c r="J176" s="114">
        <v>85136965</v>
      </c>
      <c r="K176" s="117">
        <v>45139</v>
      </c>
      <c r="L176" s="118">
        <v>1200</v>
      </c>
      <c r="M176" s="118">
        <v>6360</v>
      </c>
      <c r="N176" s="113" t="s">
        <v>383</v>
      </c>
      <c r="O176" s="119">
        <v>45214</v>
      </c>
      <c r="P176" s="119">
        <v>45041</v>
      </c>
      <c r="Q176" s="114" t="s">
        <v>930</v>
      </c>
      <c r="R176" s="119">
        <v>45127</v>
      </c>
      <c r="S176" s="114" t="s">
        <v>2615</v>
      </c>
      <c r="T176" s="119">
        <v>45127</v>
      </c>
      <c r="U176" s="114" t="s">
        <v>2099</v>
      </c>
      <c r="V176" s="112">
        <f>O176-62</f>
        <v>45152</v>
      </c>
    </row>
    <row r="177" spans="1:22" ht="14.25" customHeight="1">
      <c r="A177" s="113">
        <v>2023</v>
      </c>
      <c r="B177" s="114" t="s">
        <v>2008</v>
      </c>
      <c r="C177" s="113" t="s">
        <v>146</v>
      </c>
      <c r="D177" s="113" t="s">
        <v>154</v>
      </c>
      <c r="E177" s="113" t="s">
        <v>217</v>
      </c>
      <c r="F177" s="114" t="s">
        <v>3796</v>
      </c>
      <c r="G177" s="114" t="s">
        <v>3921</v>
      </c>
      <c r="H177" s="115">
        <v>5.3</v>
      </c>
      <c r="I177" s="116" t="s">
        <v>175</v>
      </c>
      <c r="J177" s="114">
        <v>85500530</v>
      </c>
      <c r="K177" s="117">
        <v>45139</v>
      </c>
      <c r="L177" s="118">
        <v>2000</v>
      </c>
      <c r="M177" s="118">
        <v>10600</v>
      </c>
      <c r="N177" s="113" t="s">
        <v>521</v>
      </c>
      <c r="O177" s="119">
        <v>45199</v>
      </c>
      <c r="P177" s="119">
        <v>45041</v>
      </c>
      <c r="Q177" s="114" t="s">
        <v>2135</v>
      </c>
      <c r="R177" s="119">
        <v>45134</v>
      </c>
      <c r="S177" s="114" t="s">
        <v>2137</v>
      </c>
      <c r="T177" s="119">
        <v>45148</v>
      </c>
      <c r="U177" s="114" t="s">
        <v>2058</v>
      </c>
      <c r="V177" s="112">
        <f>O177-40</f>
        <v>45159</v>
      </c>
    </row>
    <row r="178" spans="1:22" ht="14.25" customHeight="1">
      <c r="A178" s="113">
        <v>2023</v>
      </c>
      <c r="B178" s="114" t="s">
        <v>2008</v>
      </c>
      <c r="C178" s="113" t="s">
        <v>146</v>
      </c>
      <c r="D178" s="113" t="s">
        <v>154</v>
      </c>
      <c r="E178" s="113" t="s">
        <v>217</v>
      </c>
      <c r="F178" s="114" t="s">
        <v>3797</v>
      </c>
      <c r="G178" s="114" t="s">
        <v>3921</v>
      </c>
      <c r="H178" s="115">
        <v>5.3</v>
      </c>
      <c r="I178" s="116" t="s">
        <v>175</v>
      </c>
      <c r="J178" s="114">
        <v>85136968</v>
      </c>
      <c r="K178" s="117">
        <v>45139</v>
      </c>
      <c r="L178" s="118">
        <v>4000</v>
      </c>
      <c r="M178" s="118">
        <v>21200</v>
      </c>
      <c r="N178" s="113" t="s">
        <v>470</v>
      </c>
      <c r="O178" s="119">
        <v>45199</v>
      </c>
      <c r="P178" s="119">
        <v>45041</v>
      </c>
      <c r="Q178" s="114" t="s">
        <v>930</v>
      </c>
      <c r="R178" s="119">
        <v>45134</v>
      </c>
      <c r="S178" s="114" t="s">
        <v>2137</v>
      </c>
      <c r="T178" s="119">
        <v>45148</v>
      </c>
      <c r="U178" s="114" t="s">
        <v>2058</v>
      </c>
      <c r="V178" s="112">
        <f>O178-40</f>
        <v>45159</v>
      </c>
    </row>
    <row r="179" spans="1:22" ht="14.25" customHeight="1">
      <c r="A179" s="113">
        <v>2023</v>
      </c>
      <c r="B179" s="114" t="s">
        <v>2008</v>
      </c>
      <c r="C179" s="113" t="s">
        <v>1026</v>
      </c>
      <c r="D179" s="113" t="s">
        <v>154</v>
      </c>
      <c r="E179" s="113" t="s">
        <v>217</v>
      </c>
      <c r="F179" s="114" t="s">
        <v>3796</v>
      </c>
      <c r="G179" s="114" t="s">
        <v>3921</v>
      </c>
      <c r="H179" s="115">
        <v>5.3</v>
      </c>
      <c r="I179" s="116" t="s">
        <v>175</v>
      </c>
      <c r="J179" s="114">
        <v>85461062</v>
      </c>
      <c r="K179" s="117">
        <v>45139</v>
      </c>
      <c r="L179" s="118">
        <v>1500</v>
      </c>
      <c r="M179" s="118">
        <v>7950</v>
      </c>
      <c r="N179" s="113" t="s">
        <v>470</v>
      </c>
      <c r="O179" s="119">
        <v>45188</v>
      </c>
      <c r="P179" s="119">
        <v>45041</v>
      </c>
      <c r="Q179" s="114" t="s">
        <v>2381</v>
      </c>
      <c r="R179" s="119">
        <v>45148</v>
      </c>
      <c r="S179" s="114" t="s">
        <v>2387</v>
      </c>
      <c r="T179" s="119">
        <v>45155</v>
      </c>
      <c r="U179" s="114" t="s">
        <v>2061</v>
      </c>
      <c r="V179" s="112">
        <f>O179-19</f>
        <v>45169</v>
      </c>
    </row>
    <row r="180" spans="1:22" ht="14.25" customHeight="1">
      <c r="A180" s="113">
        <v>2023</v>
      </c>
      <c r="B180" s="114" t="s">
        <v>2008</v>
      </c>
      <c r="C180" s="113" t="s">
        <v>433</v>
      </c>
      <c r="D180" s="113" t="s">
        <v>154</v>
      </c>
      <c r="E180" s="113" t="s">
        <v>217</v>
      </c>
      <c r="F180" s="114" t="s">
        <v>3796</v>
      </c>
      <c r="G180" s="114" t="s">
        <v>3921</v>
      </c>
      <c r="H180" s="115">
        <v>5.3</v>
      </c>
      <c r="I180" s="116" t="s">
        <v>175</v>
      </c>
      <c r="J180" s="114">
        <v>85545522</v>
      </c>
      <c r="K180" s="117">
        <v>45139</v>
      </c>
      <c r="L180" s="118">
        <v>2300</v>
      </c>
      <c r="M180" s="118">
        <v>12190</v>
      </c>
      <c r="N180" s="113" t="s">
        <v>383</v>
      </c>
      <c r="O180" s="119">
        <v>45231</v>
      </c>
      <c r="P180" s="119">
        <v>45072</v>
      </c>
      <c r="Q180" s="114" t="s">
        <v>156</v>
      </c>
      <c r="R180" s="119">
        <v>45134</v>
      </c>
      <c r="S180" s="114" t="s">
        <v>2387</v>
      </c>
      <c r="T180" s="119">
        <v>45127</v>
      </c>
      <c r="U180" s="114" t="s">
        <v>2180</v>
      </c>
      <c r="V180" s="112">
        <f>O180-62</f>
        <v>45169</v>
      </c>
    </row>
    <row r="181" spans="1:22" ht="14.25" customHeight="1">
      <c r="A181" s="113">
        <v>2023</v>
      </c>
      <c r="B181" s="114" t="s">
        <v>2008</v>
      </c>
      <c r="C181" s="113" t="s">
        <v>379</v>
      </c>
      <c r="D181" s="113" t="s">
        <v>154</v>
      </c>
      <c r="E181" s="113" t="s">
        <v>217</v>
      </c>
      <c r="F181" s="114" t="s">
        <v>3796</v>
      </c>
      <c r="G181" s="114" t="s">
        <v>3921</v>
      </c>
      <c r="H181" s="115">
        <v>5.3</v>
      </c>
      <c r="I181" s="116" t="s">
        <v>175</v>
      </c>
      <c r="J181" s="114">
        <v>85413599</v>
      </c>
      <c r="K181" s="117">
        <v>45139</v>
      </c>
      <c r="L181" s="118">
        <v>1200</v>
      </c>
      <c r="M181" s="118">
        <v>6360</v>
      </c>
      <c r="N181" s="113" t="s">
        <v>470</v>
      </c>
      <c r="O181" s="119">
        <v>45206</v>
      </c>
      <c r="P181" s="119">
        <v>45041</v>
      </c>
      <c r="Q181" s="114" t="s">
        <v>937</v>
      </c>
      <c r="R181" s="119">
        <v>45148</v>
      </c>
      <c r="S181" s="114" t="s">
        <v>2442</v>
      </c>
      <c r="T181" s="119">
        <v>45158</v>
      </c>
      <c r="U181" s="114" t="s">
        <v>2443</v>
      </c>
      <c r="V181" s="112">
        <f>O181-35</f>
        <v>45171</v>
      </c>
    </row>
    <row r="182" spans="1:22" ht="14.25" customHeight="1">
      <c r="A182" s="113">
        <v>2023</v>
      </c>
      <c r="B182" s="114" t="s">
        <v>2008</v>
      </c>
      <c r="C182" s="113" t="s">
        <v>390</v>
      </c>
      <c r="D182" s="113" t="s">
        <v>154</v>
      </c>
      <c r="E182" s="113" t="s">
        <v>217</v>
      </c>
      <c r="F182" s="114" t="s">
        <v>3796</v>
      </c>
      <c r="G182" s="114" t="s">
        <v>3921</v>
      </c>
      <c r="H182" s="115">
        <v>5.3</v>
      </c>
      <c r="I182" s="116" t="s">
        <v>175</v>
      </c>
      <c r="J182" s="114">
        <v>85413601</v>
      </c>
      <c r="K182" s="117">
        <v>45170</v>
      </c>
      <c r="L182" s="118">
        <v>4800</v>
      </c>
      <c r="M182" s="118">
        <v>25440</v>
      </c>
      <c r="N182" s="113" t="s">
        <v>470</v>
      </c>
      <c r="O182" s="119">
        <v>45212</v>
      </c>
      <c r="P182" s="119">
        <v>45048</v>
      </c>
      <c r="Q182" s="114" t="s">
        <v>2208</v>
      </c>
      <c r="R182" s="119">
        <v>45148</v>
      </c>
      <c r="S182" s="114" t="s">
        <v>2495</v>
      </c>
      <c r="T182" s="119">
        <v>45162</v>
      </c>
      <c r="U182" s="114" t="s">
        <v>2496</v>
      </c>
      <c r="V182" s="112">
        <f>O182-37</f>
        <v>45175</v>
      </c>
    </row>
    <row r="183" spans="1:22" ht="14.25" customHeight="1">
      <c r="A183" s="113">
        <v>2023</v>
      </c>
      <c r="B183" s="114" t="s">
        <v>2008</v>
      </c>
      <c r="C183" s="113" t="s">
        <v>573</v>
      </c>
      <c r="D183" s="113" t="s">
        <v>154</v>
      </c>
      <c r="E183" s="113" t="s">
        <v>217</v>
      </c>
      <c r="F183" s="114" t="s">
        <v>3796</v>
      </c>
      <c r="G183" s="114" t="s">
        <v>3921</v>
      </c>
      <c r="H183" s="115">
        <v>5.3</v>
      </c>
      <c r="I183" s="116" t="s">
        <v>175</v>
      </c>
      <c r="J183" s="114">
        <v>85370527</v>
      </c>
      <c r="K183" s="117">
        <v>45139</v>
      </c>
      <c r="L183" s="118">
        <v>500</v>
      </c>
      <c r="M183" s="118">
        <v>2650</v>
      </c>
      <c r="N183" s="113" t="s">
        <v>470</v>
      </c>
      <c r="O183" s="119">
        <v>45184</v>
      </c>
      <c r="P183" s="119">
        <v>45048</v>
      </c>
      <c r="Q183" s="114" t="s">
        <v>2208</v>
      </c>
      <c r="R183" s="119">
        <v>45152</v>
      </c>
      <c r="S183" s="114" t="s">
        <v>2495</v>
      </c>
      <c r="T183" s="119">
        <v>45167</v>
      </c>
      <c r="U183" s="114" t="s">
        <v>2496</v>
      </c>
      <c r="V183" s="112">
        <f>O183-7</f>
        <v>45177</v>
      </c>
    </row>
    <row r="184" spans="1:22" ht="14.25" customHeight="1">
      <c r="A184" s="113">
        <v>2023</v>
      </c>
      <c r="B184" s="114" t="s">
        <v>2008</v>
      </c>
      <c r="C184" s="113" t="s">
        <v>379</v>
      </c>
      <c r="D184" s="113" t="s">
        <v>305</v>
      </c>
      <c r="E184" s="113" t="s">
        <v>2395</v>
      </c>
      <c r="F184" s="114" t="s">
        <v>3792</v>
      </c>
      <c r="G184" s="114" t="s">
        <v>3917</v>
      </c>
      <c r="H184" s="115">
        <v>4.3</v>
      </c>
      <c r="I184" s="116" t="s">
        <v>175</v>
      </c>
      <c r="J184" s="114">
        <v>84903988</v>
      </c>
      <c r="K184" s="117">
        <v>44986</v>
      </c>
      <c r="L184" s="118">
        <v>8520</v>
      </c>
      <c r="M184" s="118">
        <v>36636</v>
      </c>
      <c r="N184" s="113" t="s">
        <v>436</v>
      </c>
      <c r="O184" s="119">
        <v>45092</v>
      </c>
      <c r="P184" s="119" t="s">
        <v>156</v>
      </c>
      <c r="Q184" s="114" t="s">
        <v>156</v>
      </c>
      <c r="R184" s="119">
        <v>44932</v>
      </c>
      <c r="S184" s="114" t="s">
        <v>193</v>
      </c>
      <c r="T184" s="119">
        <v>44946</v>
      </c>
      <c r="U184" s="114" t="s">
        <v>282</v>
      </c>
      <c r="V184" s="112">
        <f>O184-35</f>
        <v>45057</v>
      </c>
    </row>
    <row r="185" spans="1:22" ht="14.25" customHeight="1">
      <c r="A185" s="113">
        <v>2023</v>
      </c>
      <c r="B185" s="114" t="s">
        <v>2008</v>
      </c>
      <c r="C185" s="113" t="s">
        <v>390</v>
      </c>
      <c r="D185" s="113" t="s">
        <v>305</v>
      </c>
      <c r="E185" s="113" t="s">
        <v>2395</v>
      </c>
      <c r="F185" s="114" t="s">
        <v>3792</v>
      </c>
      <c r="G185" s="114" t="s">
        <v>3917</v>
      </c>
      <c r="H185" s="115">
        <v>4.3</v>
      </c>
      <c r="I185" s="116" t="s">
        <v>175</v>
      </c>
      <c r="J185" s="114">
        <v>85091503</v>
      </c>
      <c r="K185" s="117">
        <v>44986</v>
      </c>
      <c r="L185" s="118">
        <v>11160</v>
      </c>
      <c r="M185" s="118">
        <v>47988</v>
      </c>
      <c r="N185" s="113" t="s">
        <v>436</v>
      </c>
      <c r="O185" s="119">
        <v>45106</v>
      </c>
      <c r="P185" s="119">
        <v>44915</v>
      </c>
      <c r="Q185" s="114" t="s">
        <v>156</v>
      </c>
      <c r="R185" s="119">
        <v>44922</v>
      </c>
      <c r="S185" s="114" t="s">
        <v>193</v>
      </c>
      <c r="T185" s="119">
        <v>44946</v>
      </c>
      <c r="U185" s="114" t="s">
        <v>282</v>
      </c>
      <c r="V185" s="112">
        <f>O185-37</f>
        <v>45069</v>
      </c>
    </row>
    <row r="186" spans="1:22" ht="14.25" customHeight="1">
      <c r="A186" s="113">
        <v>2023</v>
      </c>
      <c r="B186" s="114" t="s">
        <v>2008</v>
      </c>
      <c r="C186" s="113" t="s">
        <v>1026</v>
      </c>
      <c r="D186" s="113" t="s">
        <v>305</v>
      </c>
      <c r="E186" s="113" t="s">
        <v>2395</v>
      </c>
      <c r="F186" s="114" t="s">
        <v>3792</v>
      </c>
      <c r="G186" s="114" t="s">
        <v>3917</v>
      </c>
      <c r="H186" s="115">
        <v>4.3</v>
      </c>
      <c r="I186" s="116" t="s">
        <v>175</v>
      </c>
      <c r="J186" s="114">
        <v>84904010</v>
      </c>
      <c r="K186" s="117">
        <v>44986</v>
      </c>
      <c r="L186" s="118">
        <v>3904</v>
      </c>
      <c r="M186" s="118">
        <v>16787</v>
      </c>
      <c r="N186" s="113" t="s">
        <v>436</v>
      </c>
      <c r="O186" s="119">
        <v>45092</v>
      </c>
      <c r="P186" s="119">
        <v>44915</v>
      </c>
      <c r="Q186" s="114" t="s">
        <v>156</v>
      </c>
      <c r="R186" s="119">
        <v>44922</v>
      </c>
      <c r="S186" s="114" t="s">
        <v>193</v>
      </c>
      <c r="T186" s="119">
        <v>44946</v>
      </c>
      <c r="U186" s="114" t="s">
        <v>282</v>
      </c>
      <c r="V186" s="112">
        <f>O186-19</f>
        <v>45073</v>
      </c>
    </row>
    <row r="187" spans="1:22" ht="14.25" customHeight="1">
      <c r="A187" s="113">
        <v>2023</v>
      </c>
      <c r="B187" s="114" t="s">
        <v>2008</v>
      </c>
      <c r="C187" s="113" t="s">
        <v>563</v>
      </c>
      <c r="D187" s="113" t="s">
        <v>305</v>
      </c>
      <c r="E187" s="113" t="s">
        <v>2395</v>
      </c>
      <c r="F187" s="114" t="s">
        <v>3792</v>
      </c>
      <c r="G187" s="114" t="s">
        <v>3917</v>
      </c>
      <c r="H187" s="115">
        <v>4.3</v>
      </c>
      <c r="I187" s="116" t="s">
        <v>175</v>
      </c>
      <c r="J187" s="114">
        <v>85136954</v>
      </c>
      <c r="K187" s="117">
        <v>44986</v>
      </c>
      <c r="L187" s="118">
        <v>4040</v>
      </c>
      <c r="M187" s="118">
        <v>17372</v>
      </c>
      <c r="N187" s="113" t="s">
        <v>436</v>
      </c>
      <c r="O187" s="119">
        <v>45103</v>
      </c>
      <c r="P187" s="119" t="s">
        <v>156</v>
      </c>
      <c r="Q187" s="114" t="s">
        <v>156</v>
      </c>
      <c r="R187" s="119">
        <v>44922</v>
      </c>
      <c r="S187" s="114" t="s">
        <v>193</v>
      </c>
      <c r="T187" s="119">
        <v>44967</v>
      </c>
      <c r="U187" s="114" t="s">
        <v>282</v>
      </c>
      <c r="V187" s="112">
        <f>O187-21</f>
        <v>45082</v>
      </c>
    </row>
    <row r="188" spans="1:22" ht="14.25" customHeight="1">
      <c r="A188" s="113">
        <v>2023</v>
      </c>
      <c r="B188" s="114" t="s">
        <v>2008</v>
      </c>
      <c r="C188" s="113" t="s">
        <v>573</v>
      </c>
      <c r="D188" s="113" t="s">
        <v>305</v>
      </c>
      <c r="E188" s="113" t="s">
        <v>2395</v>
      </c>
      <c r="F188" s="114" t="s">
        <v>3792</v>
      </c>
      <c r="G188" s="114" t="s">
        <v>3917</v>
      </c>
      <c r="H188" s="115">
        <v>4.3</v>
      </c>
      <c r="I188" s="116" t="s">
        <v>175</v>
      </c>
      <c r="J188" s="114">
        <v>85224366</v>
      </c>
      <c r="K188" s="117">
        <v>44986</v>
      </c>
      <c r="L188" s="118">
        <v>2048</v>
      </c>
      <c r="M188" s="118">
        <v>8806</v>
      </c>
      <c r="N188" s="113" t="s">
        <v>436</v>
      </c>
      <c r="O188" s="119">
        <v>45092</v>
      </c>
      <c r="P188" s="119" t="s">
        <v>156</v>
      </c>
      <c r="Q188" s="114" t="s">
        <v>156</v>
      </c>
      <c r="R188" s="119">
        <v>44936</v>
      </c>
      <c r="S188" s="114" t="s">
        <v>193</v>
      </c>
      <c r="T188" s="119">
        <v>44967</v>
      </c>
      <c r="U188" s="114" t="s">
        <v>156</v>
      </c>
      <c r="V188" s="112">
        <f>O188-7</f>
        <v>45085</v>
      </c>
    </row>
    <row r="189" spans="1:22" ht="14.25" customHeight="1">
      <c r="A189" s="113">
        <v>2023</v>
      </c>
      <c r="B189" s="114" t="s">
        <v>2008</v>
      </c>
      <c r="C189" s="113" t="s">
        <v>563</v>
      </c>
      <c r="D189" s="113" t="s">
        <v>305</v>
      </c>
      <c r="E189" s="113" t="s">
        <v>2395</v>
      </c>
      <c r="F189" s="114" t="s">
        <v>3792</v>
      </c>
      <c r="G189" s="114" t="s">
        <v>3917</v>
      </c>
      <c r="H189" s="115">
        <v>4.3</v>
      </c>
      <c r="I189" s="116" t="s">
        <v>175</v>
      </c>
      <c r="J189" s="114">
        <v>85136955</v>
      </c>
      <c r="K189" s="117">
        <v>45017</v>
      </c>
      <c r="L189" s="118">
        <v>1808</v>
      </c>
      <c r="M189" s="118">
        <v>7774</v>
      </c>
      <c r="N189" s="113" t="s">
        <v>383</v>
      </c>
      <c r="O189" s="119">
        <v>45122</v>
      </c>
      <c r="P189" s="119">
        <v>44932</v>
      </c>
      <c r="Q189" s="114" t="s">
        <v>156</v>
      </c>
      <c r="R189" s="119">
        <v>44932</v>
      </c>
      <c r="S189" s="114" t="s">
        <v>281</v>
      </c>
      <c r="T189" s="119">
        <v>44967</v>
      </c>
      <c r="U189" s="114" t="s">
        <v>282</v>
      </c>
      <c r="V189" s="112">
        <f>O189-21</f>
        <v>45101</v>
      </c>
    </row>
    <row r="190" spans="1:22" ht="14.25" customHeight="1">
      <c r="A190" s="113">
        <v>2023</v>
      </c>
      <c r="B190" s="114" t="s">
        <v>2008</v>
      </c>
      <c r="C190" s="113" t="s">
        <v>390</v>
      </c>
      <c r="D190" s="113" t="s">
        <v>305</v>
      </c>
      <c r="E190" s="113" t="s">
        <v>2395</v>
      </c>
      <c r="F190" s="114" t="s">
        <v>3792</v>
      </c>
      <c r="G190" s="114" t="s">
        <v>3917</v>
      </c>
      <c r="H190" s="115">
        <v>4.3</v>
      </c>
      <c r="I190" s="116" t="s">
        <v>175</v>
      </c>
      <c r="J190" s="114">
        <v>85174511</v>
      </c>
      <c r="K190" s="117">
        <v>45017</v>
      </c>
      <c r="L190" s="118">
        <v>1512</v>
      </c>
      <c r="M190" s="118">
        <v>6502</v>
      </c>
      <c r="N190" s="113" t="s">
        <v>383</v>
      </c>
      <c r="O190" s="119">
        <v>45167</v>
      </c>
      <c r="P190" s="119">
        <v>44936</v>
      </c>
      <c r="Q190" s="114" t="s">
        <v>156</v>
      </c>
      <c r="R190" s="119">
        <v>44957</v>
      </c>
      <c r="S190" s="114" t="s">
        <v>1850</v>
      </c>
      <c r="T190" s="119">
        <v>44985</v>
      </c>
      <c r="U190" s="114" t="s">
        <v>2050</v>
      </c>
      <c r="V190" s="112">
        <f>O190-37</f>
        <v>45130</v>
      </c>
    </row>
    <row r="191" spans="1:22" ht="14.25" customHeight="1">
      <c r="A191" s="113">
        <v>2023</v>
      </c>
      <c r="B191" s="114" t="s">
        <v>2008</v>
      </c>
      <c r="C191" s="113" t="s">
        <v>1026</v>
      </c>
      <c r="D191" s="113" t="s">
        <v>305</v>
      </c>
      <c r="E191" s="113" t="s">
        <v>2395</v>
      </c>
      <c r="F191" s="114" t="s">
        <v>3792</v>
      </c>
      <c r="G191" s="114" t="s">
        <v>3917</v>
      </c>
      <c r="H191" s="115">
        <v>4.3</v>
      </c>
      <c r="I191" s="116" t="s">
        <v>175</v>
      </c>
      <c r="J191" s="114">
        <v>85514727</v>
      </c>
      <c r="K191" s="117">
        <v>45108</v>
      </c>
      <c r="L191" s="118">
        <v>992</v>
      </c>
      <c r="M191" s="118">
        <v>4266</v>
      </c>
      <c r="N191" s="113" t="s">
        <v>383</v>
      </c>
      <c r="O191" s="119">
        <v>45173</v>
      </c>
      <c r="P191" s="119">
        <v>45062</v>
      </c>
      <c r="Q191" s="114" t="s">
        <v>156</v>
      </c>
      <c r="R191" s="119">
        <v>45062</v>
      </c>
      <c r="S191" s="114" t="s">
        <v>193</v>
      </c>
      <c r="T191" s="119">
        <v>45097</v>
      </c>
      <c r="U191" s="114" t="s">
        <v>156</v>
      </c>
      <c r="V191" s="112">
        <f>O191-19</f>
        <v>45154</v>
      </c>
    </row>
    <row r="192" spans="1:22" ht="14.25" customHeight="1">
      <c r="A192" s="113">
        <v>2023</v>
      </c>
      <c r="B192" s="114" t="s">
        <v>2008</v>
      </c>
      <c r="C192" s="113" t="s">
        <v>1026</v>
      </c>
      <c r="D192" s="113" t="s">
        <v>305</v>
      </c>
      <c r="E192" s="113" t="s">
        <v>2395</v>
      </c>
      <c r="F192" s="114" t="s">
        <v>3792</v>
      </c>
      <c r="G192" s="114" t="s">
        <v>3917</v>
      </c>
      <c r="H192" s="115">
        <v>4.3</v>
      </c>
      <c r="I192" s="116" t="s">
        <v>175</v>
      </c>
      <c r="J192" s="114">
        <v>85187351</v>
      </c>
      <c r="K192" s="117">
        <v>45108</v>
      </c>
      <c r="L192" s="118">
        <v>1504</v>
      </c>
      <c r="M192" s="118">
        <v>6467</v>
      </c>
      <c r="N192" s="113" t="s">
        <v>383</v>
      </c>
      <c r="O192" s="119">
        <v>45173</v>
      </c>
      <c r="P192" s="119">
        <v>45008</v>
      </c>
      <c r="Q192" s="114" t="s">
        <v>1907</v>
      </c>
      <c r="R192" s="119">
        <v>45041</v>
      </c>
      <c r="S192" s="114" t="s">
        <v>2408</v>
      </c>
      <c r="T192" s="119">
        <v>45097</v>
      </c>
      <c r="U192" s="114" t="s">
        <v>2099</v>
      </c>
      <c r="V192" s="112">
        <f>O192-19</f>
        <v>45154</v>
      </c>
    </row>
    <row r="193" spans="1:22" ht="14.25" customHeight="1">
      <c r="A193" s="113">
        <v>2023</v>
      </c>
      <c r="B193" s="114" t="s">
        <v>2008</v>
      </c>
      <c r="C193" s="113" t="s">
        <v>563</v>
      </c>
      <c r="D193" s="113" t="s">
        <v>305</v>
      </c>
      <c r="E193" s="113" t="s">
        <v>2395</v>
      </c>
      <c r="F193" s="114" t="s">
        <v>3792</v>
      </c>
      <c r="G193" s="114" t="s">
        <v>3917</v>
      </c>
      <c r="H193" s="115">
        <v>4.3</v>
      </c>
      <c r="I193" s="116" t="s">
        <v>175</v>
      </c>
      <c r="J193" s="114">
        <v>85136956</v>
      </c>
      <c r="K193" s="117">
        <v>45139</v>
      </c>
      <c r="L193" s="118">
        <v>2150</v>
      </c>
      <c r="M193" s="118">
        <v>9245</v>
      </c>
      <c r="N193" s="113" t="s">
        <v>470</v>
      </c>
      <c r="O193" s="119">
        <v>45199</v>
      </c>
      <c r="P193" s="119">
        <v>45030</v>
      </c>
      <c r="Q193" s="114" t="s">
        <v>2208</v>
      </c>
      <c r="R193" s="119">
        <v>45132</v>
      </c>
      <c r="S193" s="114" t="s">
        <v>2615</v>
      </c>
      <c r="T193" s="119">
        <v>45167</v>
      </c>
      <c r="U193" s="114" t="s">
        <v>2371</v>
      </c>
      <c r="V193" s="112">
        <f>O193-21</f>
        <v>45178</v>
      </c>
    </row>
    <row r="194" spans="1:22" ht="14.25" customHeight="1">
      <c r="A194" s="113">
        <v>2023</v>
      </c>
      <c r="B194" s="114" t="s">
        <v>2008</v>
      </c>
      <c r="C194" s="113" t="s">
        <v>1026</v>
      </c>
      <c r="D194" s="113" t="s">
        <v>305</v>
      </c>
      <c r="E194" s="113" t="s">
        <v>2395</v>
      </c>
      <c r="F194" s="114" t="s">
        <v>3792</v>
      </c>
      <c r="G194" s="114" t="s">
        <v>3917</v>
      </c>
      <c r="H194" s="115">
        <v>4.3</v>
      </c>
      <c r="I194" s="116" t="s">
        <v>175</v>
      </c>
      <c r="J194" s="114">
        <v>85502584</v>
      </c>
      <c r="K194" s="117">
        <v>45200</v>
      </c>
      <c r="L194" s="118">
        <v>1020</v>
      </c>
      <c r="M194" s="118">
        <v>4386</v>
      </c>
      <c r="N194" s="113" t="s">
        <v>383</v>
      </c>
      <c r="O194" s="119">
        <v>45244</v>
      </c>
      <c r="P194" s="119">
        <v>45041</v>
      </c>
      <c r="Q194" s="114" t="s">
        <v>1779</v>
      </c>
      <c r="R194" s="119">
        <v>45132</v>
      </c>
      <c r="S194" s="114" t="s">
        <v>2420</v>
      </c>
      <c r="T194" s="119">
        <v>45188</v>
      </c>
      <c r="U194" s="114" t="s">
        <v>1891</v>
      </c>
      <c r="V194" s="112">
        <f>O194-19</f>
        <v>45225</v>
      </c>
    </row>
    <row r="195" spans="1:22" ht="14.25" customHeight="1">
      <c r="A195" s="113">
        <v>2023</v>
      </c>
      <c r="B195" s="114" t="s">
        <v>2008</v>
      </c>
      <c r="C195" s="113" t="s">
        <v>379</v>
      </c>
      <c r="D195" s="113" t="s">
        <v>305</v>
      </c>
      <c r="E195" s="113" t="s">
        <v>2395</v>
      </c>
      <c r="F195" s="114" t="s">
        <v>3791</v>
      </c>
      <c r="G195" s="114" t="s">
        <v>3918</v>
      </c>
      <c r="H195" s="115">
        <v>4.3</v>
      </c>
      <c r="I195" s="116" t="s">
        <v>175</v>
      </c>
      <c r="J195" s="114">
        <v>84904336</v>
      </c>
      <c r="K195" s="117">
        <v>44986</v>
      </c>
      <c r="L195" s="118">
        <v>6720</v>
      </c>
      <c r="M195" s="118">
        <v>28896</v>
      </c>
      <c r="N195" s="113" t="s">
        <v>436</v>
      </c>
      <c r="O195" s="119">
        <v>45092</v>
      </c>
      <c r="P195" s="119" t="s">
        <v>156</v>
      </c>
      <c r="Q195" s="114" t="s">
        <v>156</v>
      </c>
      <c r="R195" s="119">
        <v>44932</v>
      </c>
      <c r="S195" s="114" t="s">
        <v>193</v>
      </c>
      <c r="T195" s="119">
        <v>44946</v>
      </c>
      <c r="U195" s="114" t="s">
        <v>282</v>
      </c>
      <c r="V195" s="112">
        <f>O195-35</f>
        <v>45057</v>
      </c>
    </row>
    <row r="196" spans="1:22" ht="14.25" customHeight="1">
      <c r="A196" s="113">
        <v>2023</v>
      </c>
      <c r="B196" s="114" t="s">
        <v>2008</v>
      </c>
      <c r="C196" s="113" t="s">
        <v>390</v>
      </c>
      <c r="D196" s="113" t="s">
        <v>305</v>
      </c>
      <c r="E196" s="113" t="s">
        <v>2395</v>
      </c>
      <c r="F196" s="114" t="s">
        <v>3791</v>
      </c>
      <c r="G196" s="114" t="s">
        <v>3918</v>
      </c>
      <c r="H196" s="115">
        <v>4.3</v>
      </c>
      <c r="I196" s="116" t="s">
        <v>175</v>
      </c>
      <c r="J196" s="114">
        <v>85092077</v>
      </c>
      <c r="K196" s="117">
        <v>44986</v>
      </c>
      <c r="L196" s="118">
        <v>11352</v>
      </c>
      <c r="M196" s="118">
        <v>48814</v>
      </c>
      <c r="N196" s="113" t="s">
        <v>436</v>
      </c>
      <c r="O196" s="119">
        <v>45106</v>
      </c>
      <c r="P196" s="119">
        <v>44915</v>
      </c>
      <c r="Q196" s="114" t="s">
        <v>156</v>
      </c>
      <c r="R196" s="119">
        <v>44922</v>
      </c>
      <c r="S196" s="114" t="s">
        <v>193</v>
      </c>
      <c r="T196" s="119">
        <v>44946</v>
      </c>
      <c r="U196" s="114" t="s">
        <v>282</v>
      </c>
      <c r="V196" s="112">
        <f>O196-37</f>
        <v>45069</v>
      </c>
    </row>
    <row r="197" spans="1:22" ht="14.25" customHeight="1">
      <c r="A197" s="113">
        <v>2023</v>
      </c>
      <c r="B197" s="114" t="s">
        <v>2008</v>
      </c>
      <c r="C197" s="113" t="s">
        <v>1026</v>
      </c>
      <c r="D197" s="113" t="s">
        <v>305</v>
      </c>
      <c r="E197" s="113" t="s">
        <v>2395</v>
      </c>
      <c r="F197" s="114" t="s">
        <v>3791</v>
      </c>
      <c r="G197" s="114" t="s">
        <v>3918</v>
      </c>
      <c r="H197" s="115">
        <v>4.3</v>
      </c>
      <c r="I197" s="116" t="s">
        <v>175</v>
      </c>
      <c r="J197" s="114">
        <v>84904316</v>
      </c>
      <c r="K197" s="117">
        <v>44986</v>
      </c>
      <c r="L197" s="118">
        <v>3536</v>
      </c>
      <c r="M197" s="118">
        <v>15205</v>
      </c>
      <c r="N197" s="113" t="s">
        <v>436</v>
      </c>
      <c r="O197" s="119">
        <v>45092</v>
      </c>
      <c r="P197" s="119">
        <v>44915</v>
      </c>
      <c r="Q197" s="114" t="s">
        <v>156</v>
      </c>
      <c r="R197" s="119">
        <v>44922</v>
      </c>
      <c r="S197" s="114" t="s">
        <v>193</v>
      </c>
      <c r="T197" s="119">
        <v>44946</v>
      </c>
      <c r="U197" s="114" t="s">
        <v>282</v>
      </c>
      <c r="V197" s="112">
        <f>O197-19</f>
        <v>45073</v>
      </c>
    </row>
    <row r="198" spans="1:22" ht="14.25" customHeight="1">
      <c r="A198" s="113">
        <v>2023</v>
      </c>
      <c r="B198" s="114" t="s">
        <v>2008</v>
      </c>
      <c r="C198" s="113" t="s">
        <v>563</v>
      </c>
      <c r="D198" s="113" t="s">
        <v>305</v>
      </c>
      <c r="E198" s="113" t="s">
        <v>2395</v>
      </c>
      <c r="F198" s="114" t="s">
        <v>3791</v>
      </c>
      <c r="G198" s="114" t="s">
        <v>3918</v>
      </c>
      <c r="H198" s="115">
        <v>4.3</v>
      </c>
      <c r="I198" s="116" t="s">
        <v>175</v>
      </c>
      <c r="J198" s="114">
        <v>85091922</v>
      </c>
      <c r="K198" s="117">
        <v>44986</v>
      </c>
      <c r="L198" s="118">
        <v>3408</v>
      </c>
      <c r="M198" s="118">
        <v>14654</v>
      </c>
      <c r="N198" s="113" t="s">
        <v>436</v>
      </c>
      <c r="O198" s="119">
        <v>45103</v>
      </c>
      <c r="P198" s="119" t="s">
        <v>156</v>
      </c>
      <c r="Q198" s="114" t="s">
        <v>156</v>
      </c>
      <c r="R198" s="119">
        <v>44922</v>
      </c>
      <c r="S198" s="114" t="s">
        <v>193</v>
      </c>
      <c r="T198" s="119">
        <v>44967</v>
      </c>
      <c r="U198" s="114" t="s">
        <v>282</v>
      </c>
      <c r="V198" s="112">
        <f>O198-21</f>
        <v>45082</v>
      </c>
    </row>
    <row r="199" spans="1:22" ht="14.25" customHeight="1">
      <c r="A199" s="113">
        <v>2023</v>
      </c>
      <c r="B199" s="114" t="s">
        <v>2008</v>
      </c>
      <c r="C199" s="113" t="s">
        <v>573</v>
      </c>
      <c r="D199" s="113" t="s">
        <v>305</v>
      </c>
      <c r="E199" s="113" t="s">
        <v>2395</v>
      </c>
      <c r="F199" s="114" t="s">
        <v>3791</v>
      </c>
      <c r="G199" s="114" t="s">
        <v>3918</v>
      </c>
      <c r="H199" s="115">
        <v>4.3</v>
      </c>
      <c r="I199" s="116" t="s">
        <v>175</v>
      </c>
      <c r="J199" s="114">
        <v>85174564</v>
      </c>
      <c r="K199" s="117">
        <v>44986</v>
      </c>
      <c r="L199" s="118">
        <v>2936</v>
      </c>
      <c r="M199" s="118">
        <v>12625</v>
      </c>
      <c r="N199" s="113" t="s">
        <v>436</v>
      </c>
      <c r="O199" s="119">
        <v>45092</v>
      </c>
      <c r="P199" s="119">
        <v>44932</v>
      </c>
      <c r="Q199" s="114" t="s">
        <v>156</v>
      </c>
      <c r="R199" s="119">
        <v>44932</v>
      </c>
      <c r="S199" s="114" t="s">
        <v>193</v>
      </c>
      <c r="T199" s="119">
        <v>44967</v>
      </c>
      <c r="U199" s="114" t="s">
        <v>156</v>
      </c>
      <c r="V199" s="112">
        <f>O199-7</f>
        <v>45085</v>
      </c>
    </row>
    <row r="200" spans="1:22" ht="14.25" customHeight="1">
      <c r="A200" s="113">
        <v>2023</v>
      </c>
      <c r="B200" s="114" t="s">
        <v>2008</v>
      </c>
      <c r="C200" s="113" t="s">
        <v>390</v>
      </c>
      <c r="D200" s="113" t="s">
        <v>305</v>
      </c>
      <c r="E200" s="113" t="s">
        <v>2395</v>
      </c>
      <c r="F200" s="114" t="s">
        <v>3791</v>
      </c>
      <c r="G200" s="114" t="s">
        <v>3918</v>
      </c>
      <c r="H200" s="115">
        <v>4.3</v>
      </c>
      <c r="I200" s="116" t="s">
        <v>175</v>
      </c>
      <c r="J200" s="114">
        <v>85175102</v>
      </c>
      <c r="K200" s="117">
        <v>45017</v>
      </c>
      <c r="L200" s="118">
        <v>2016</v>
      </c>
      <c r="M200" s="118">
        <v>8669</v>
      </c>
      <c r="N200" s="113" t="s">
        <v>383</v>
      </c>
      <c r="O200" s="119">
        <v>45167</v>
      </c>
      <c r="P200" s="119">
        <v>44936</v>
      </c>
      <c r="Q200" s="114" t="s">
        <v>156</v>
      </c>
      <c r="R200" s="119">
        <v>44957</v>
      </c>
      <c r="S200" s="114" t="s">
        <v>1885</v>
      </c>
      <c r="T200" s="119">
        <v>44985</v>
      </c>
      <c r="U200" s="114" t="s">
        <v>2050</v>
      </c>
      <c r="V200" s="112">
        <f>O200-37</f>
        <v>45130</v>
      </c>
    </row>
    <row r="201" spans="1:22" ht="14.25" customHeight="1">
      <c r="A201" s="113">
        <v>2023</v>
      </c>
      <c r="B201" s="114" t="s">
        <v>2008</v>
      </c>
      <c r="C201" s="113" t="s">
        <v>563</v>
      </c>
      <c r="D201" s="113" t="s">
        <v>305</v>
      </c>
      <c r="E201" s="113" t="s">
        <v>2395</v>
      </c>
      <c r="F201" s="114" t="s">
        <v>3791</v>
      </c>
      <c r="G201" s="114" t="s">
        <v>3918</v>
      </c>
      <c r="H201" s="115">
        <v>4.3</v>
      </c>
      <c r="I201" s="116" t="s">
        <v>175</v>
      </c>
      <c r="J201" s="114">
        <v>85091921</v>
      </c>
      <c r="K201" s="117">
        <v>45047</v>
      </c>
      <c r="L201" s="118">
        <v>1520</v>
      </c>
      <c r="M201" s="118">
        <v>6536</v>
      </c>
      <c r="N201" s="113" t="s">
        <v>383</v>
      </c>
      <c r="O201" s="119">
        <v>45153</v>
      </c>
      <c r="P201" s="119">
        <v>44936</v>
      </c>
      <c r="Q201" s="114" t="s">
        <v>282</v>
      </c>
      <c r="R201" s="119">
        <v>44978</v>
      </c>
      <c r="S201" s="114" t="s">
        <v>1885</v>
      </c>
      <c r="T201" s="119">
        <v>44985</v>
      </c>
      <c r="U201" s="114" t="s">
        <v>1435</v>
      </c>
      <c r="V201" s="112">
        <f>O201-21</f>
        <v>45132</v>
      </c>
    </row>
    <row r="202" spans="1:22" ht="14.25" customHeight="1">
      <c r="A202" s="113">
        <v>2023</v>
      </c>
      <c r="B202" s="114" t="s">
        <v>2008</v>
      </c>
      <c r="C202" s="113" t="s">
        <v>1026</v>
      </c>
      <c r="D202" s="113" t="s">
        <v>305</v>
      </c>
      <c r="E202" s="113" t="s">
        <v>2395</v>
      </c>
      <c r="F202" s="114" t="s">
        <v>3791</v>
      </c>
      <c r="G202" s="114" t="s">
        <v>3918</v>
      </c>
      <c r="H202" s="115">
        <v>4.3</v>
      </c>
      <c r="I202" s="116" t="s">
        <v>175</v>
      </c>
      <c r="J202" s="114">
        <v>85352696</v>
      </c>
      <c r="K202" s="117">
        <v>45108</v>
      </c>
      <c r="L202" s="118">
        <v>992</v>
      </c>
      <c r="M202" s="118">
        <v>4266</v>
      </c>
      <c r="N202" s="113" t="s">
        <v>383</v>
      </c>
      <c r="O202" s="119">
        <v>45173</v>
      </c>
      <c r="P202" s="119">
        <v>45008</v>
      </c>
      <c r="Q202" s="114" t="s">
        <v>1907</v>
      </c>
      <c r="R202" s="119">
        <v>45041</v>
      </c>
      <c r="S202" s="114" t="s">
        <v>2408</v>
      </c>
      <c r="T202" s="119">
        <v>45097</v>
      </c>
      <c r="U202" s="114" t="s">
        <v>2099</v>
      </c>
      <c r="V202" s="112">
        <f>O202-19</f>
        <v>45154</v>
      </c>
    </row>
    <row r="203" spans="1:22" ht="14.25" customHeight="1">
      <c r="A203" s="113">
        <v>2023</v>
      </c>
      <c r="B203" s="114" t="s">
        <v>2008</v>
      </c>
      <c r="C203" s="113" t="s">
        <v>1026</v>
      </c>
      <c r="D203" s="113" t="s">
        <v>305</v>
      </c>
      <c r="E203" s="113" t="s">
        <v>2395</v>
      </c>
      <c r="F203" s="114" t="s">
        <v>3791</v>
      </c>
      <c r="G203" s="114" t="s">
        <v>3918</v>
      </c>
      <c r="H203" s="115">
        <v>4.3</v>
      </c>
      <c r="I203" s="116" t="s">
        <v>175</v>
      </c>
      <c r="J203" s="114">
        <v>85514728</v>
      </c>
      <c r="K203" s="117">
        <v>45108</v>
      </c>
      <c r="L203" s="118">
        <v>1504</v>
      </c>
      <c r="M203" s="118">
        <v>6467</v>
      </c>
      <c r="N203" s="113" t="s">
        <v>383</v>
      </c>
      <c r="O203" s="119">
        <v>45173</v>
      </c>
      <c r="P203" s="119">
        <v>45062</v>
      </c>
      <c r="Q203" s="114" t="s">
        <v>156</v>
      </c>
      <c r="R203" s="119">
        <v>45062</v>
      </c>
      <c r="S203" s="114" t="s">
        <v>193</v>
      </c>
      <c r="T203" s="119">
        <v>45097</v>
      </c>
      <c r="U203" s="114" t="s">
        <v>156</v>
      </c>
      <c r="V203" s="112">
        <f>O203-19</f>
        <v>45154</v>
      </c>
    </row>
    <row r="204" spans="1:22" ht="14.25" customHeight="1">
      <c r="A204" s="113">
        <v>2023</v>
      </c>
      <c r="B204" s="114" t="s">
        <v>2008</v>
      </c>
      <c r="C204" s="113" t="s">
        <v>563</v>
      </c>
      <c r="D204" s="113" t="s">
        <v>305</v>
      </c>
      <c r="E204" s="113" t="s">
        <v>2395</v>
      </c>
      <c r="F204" s="114" t="s">
        <v>3791</v>
      </c>
      <c r="G204" s="114" t="s">
        <v>3918</v>
      </c>
      <c r="H204" s="115">
        <v>4.3</v>
      </c>
      <c r="I204" s="116" t="s">
        <v>175</v>
      </c>
      <c r="J204" s="114">
        <v>85108381</v>
      </c>
      <c r="K204" s="117">
        <v>45139</v>
      </c>
      <c r="L204" s="118">
        <v>2000</v>
      </c>
      <c r="M204" s="118">
        <v>8600</v>
      </c>
      <c r="N204" s="113" t="s">
        <v>470</v>
      </c>
      <c r="O204" s="119">
        <v>45199</v>
      </c>
      <c r="P204" s="119">
        <v>45048</v>
      </c>
      <c r="Q204" s="114" t="s">
        <v>1918</v>
      </c>
      <c r="R204" s="119">
        <v>45132</v>
      </c>
      <c r="S204" s="114" t="s">
        <v>2717</v>
      </c>
      <c r="T204" s="119">
        <v>45166</v>
      </c>
      <c r="U204" s="114" t="s">
        <v>2211</v>
      </c>
      <c r="V204" s="112">
        <f>O204-21</f>
        <v>45178</v>
      </c>
    </row>
    <row r="205" spans="1:22" ht="14.25" customHeight="1">
      <c r="A205" s="113">
        <v>2023</v>
      </c>
      <c r="B205" s="114" t="s">
        <v>2008</v>
      </c>
      <c r="C205" s="113" t="s">
        <v>563</v>
      </c>
      <c r="D205" s="113" t="s">
        <v>305</v>
      </c>
      <c r="E205" s="113" t="s">
        <v>2395</v>
      </c>
      <c r="F205" s="114" t="s">
        <v>3791</v>
      </c>
      <c r="G205" s="114" t="s">
        <v>3918</v>
      </c>
      <c r="H205" s="115">
        <v>4.3</v>
      </c>
      <c r="I205" s="116" t="s">
        <v>175</v>
      </c>
      <c r="J205" s="114">
        <v>85108380</v>
      </c>
      <c r="K205" s="117">
        <v>45170</v>
      </c>
      <c r="L205" s="118">
        <v>1000</v>
      </c>
      <c r="M205" s="118">
        <v>4300</v>
      </c>
      <c r="N205" s="113" t="s">
        <v>470</v>
      </c>
      <c r="O205" s="119">
        <v>45206</v>
      </c>
      <c r="P205" s="119">
        <v>45030</v>
      </c>
      <c r="Q205" s="114" t="s">
        <v>1978</v>
      </c>
      <c r="R205" s="119">
        <v>45139</v>
      </c>
      <c r="S205" s="114" t="s">
        <v>2137</v>
      </c>
      <c r="T205" s="119">
        <v>45174</v>
      </c>
      <c r="U205" s="114" t="s">
        <v>2804</v>
      </c>
      <c r="V205" s="112">
        <f>O205-21</f>
        <v>45185</v>
      </c>
    </row>
    <row r="206" spans="1:22" ht="14.25" customHeight="1">
      <c r="A206" s="113">
        <v>2023</v>
      </c>
      <c r="B206" s="114" t="s">
        <v>2008</v>
      </c>
      <c r="C206" s="113" t="s">
        <v>1026</v>
      </c>
      <c r="D206" s="113" t="s">
        <v>305</v>
      </c>
      <c r="E206" s="113" t="s">
        <v>2395</v>
      </c>
      <c r="F206" s="114" t="s">
        <v>3791</v>
      </c>
      <c r="G206" s="114" t="s">
        <v>3918</v>
      </c>
      <c r="H206" s="115">
        <v>4.3</v>
      </c>
      <c r="I206" s="116" t="s">
        <v>175</v>
      </c>
      <c r="J206" s="114">
        <v>85502585</v>
      </c>
      <c r="K206" s="117">
        <v>45200</v>
      </c>
      <c r="L206" s="118">
        <v>1000</v>
      </c>
      <c r="M206" s="118">
        <v>4300</v>
      </c>
      <c r="N206" s="113" t="s">
        <v>383</v>
      </c>
      <c r="O206" s="119">
        <v>45244</v>
      </c>
      <c r="P206" s="119">
        <v>45041</v>
      </c>
      <c r="Q206" s="114" t="s">
        <v>1779</v>
      </c>
      <c r="R206" s="119">
        <v>45132</v>
      </c>
      <c r="S206" s="114" t="s">
        <v>2420</v>
      </c>
      <c r="T206" s="119">
        <v>45188</v>
      </c>
      <c r="U206" s="114" t="s">
        <v>1891</v>
      </c>
      <c r="V206" s="112">
        <f>O206-19</f>
        <v>45225</v>
      </c>
    </row>
    <row r="207" spans="1:22" ht="14.25" customHeight="1">
      <c r="A207" s="113">
        <v>2023</v>
      </c>
      <c r="B207" s="114" t="s">
        <v>143</v>
      </c>
      <c r="C207" s="113" t="s">
        <v>573</v>
      </c>
      <c r="D207" s="113" t="s">
        <v>881</v>
      </c>
      <c r="E207" s="113" t="s">
        <v>883</v>
      </c>
      <c r="F207" s="114" t="s">
        <v>3765</v>
      </c>
      <c r="G207" s="114" t="s">
        <v>3933</v>
      </c>
      <c r="H207" s="115">
        <v>1.6</v>
      </c>
      <c r="I207" s="116" t="s">
        <v>175</v>
      </c>
      <c r="J207" s="114">
        <v>84947615</v>
      </c>
      <c r="K207" s="117">
        <v>44958</v>
      </c>
      <c r="L207" s="118">
        <v>7308</v>
      </c>
      <c r="M207" s="118">
        <v>11693</v>
      </c>
      <c r="N207" s="113" t="s">
        <v>470</v>
      </c>
      <c r="O207" s="119">
        <v>45001</v>
      </c>
      <c r="P207" s="119">
        <v>44890</v>
      </c>
      <c r="Q207" s="114" t="s">
        <v>156</v>
      </c>
      <c r="R207" s="119">
        <v>44966</v>
      </c>
      <c r="S207" s="114" t="s">
        <v>1899</v>
      </c>
      <c r="T207" s="119">
        <v>44973</v>
      </c>
      <c r="U207" s="114" t="s">
        <v>1901</v>
      </c>
      <c r="V207" s="112">
        <f>O207-7</f>
        <v>44994</v>
      </c>
    </row>
    <row r="208" spans="1:22" ht="14.25" customHeight="1">
      <c r="A208" s="113">
        <v>2023</v>
      </c>
      <c r="B208" s="114" t="s">
        <v>143</v>
      </c>
      <c r="C208" s="113" t="s">
        <v>146</v>
      </c>
      <c r="D208" s="113" t="s">
        <v>881</v>
      </c>
      <c r="E208" s="113" t="s">
        <v>883</v>
      </c>
      <c r="F208" s="114" t="s">
        <v>3765</v>
      </c>
      <c r="G208" s="114" t="s">
        <v>3933</v>
      </c>
      <c r="H208" s="115">
        <v>1.6</v>
      </c>
      <c r="I208" s="116" t="s">
        <v>175</v>
      </c>
      <c r="J208" s="114">
        <v>84855498</v>
      </c>
      <c r="K208" s="117">
        <v>44986</v>
      </c>
      <c r="L208" s="118">
        <v>25056</v>
      </c>
      <c r="M208" s="118">
        <v>40090</v>
      </c>
      <c r="N208" s="113" t="s">
        <v>470</v>
      </c>
      <c r="O208" s="119">
        <v>45061</v>
      </c>
      <c r="P208" s="119" t="s">
        <v>156</v>
      </c>
      <c r="Q208" s="114" t="s">
        <v>156</v>
      </c>
      <c r="R208" s="119">
        <v>44987</v>
      </c>
      <c r="S208" s="114" t="s">
        <v>897</v>
      </c>
      <c r="T208" s="119">
        <v>45001</v>
      </c>
      <c r="U208" s="114" t="s">
        <v>899</v>
      </c>
      <c r="V208" s="112">
        <f>O208-40</f>
        <v>45021</v>
      </c>
    </row>
    <row r="209" spans="1:22" ht="14.25" customHeight="1">
      <c r="A209" s="113">
        <v>2023</v>
      </c>
      <c r="B209" s="114" t="s">
        <v>143</v>
      </c>
      <c r="C209" s="113" t="s">
        <v>573</v>
      </c>
      <c r="D209" s="113" t="s">
        <v>881</v>
      </c>
      <c r="E209" s="113" t="s">
        <v>883</v>
      </c>
      <c r="F209" s="114" t="s">
        <v>3765</v>
      </c>
      <c r="G209" s="114" t="s">
        <v>3933</v>
      </c>
      <c r="H209" s="115">
        <v>1.6</v>
      </c>
      <c r="I209" s="116" t="s">
        <v>175</v>
      </c>
      <c r="J209" s="114">
        <v>85028363</v>
      </c>
      <c r="K209" s="117">
        <v>44986</v>
      </c>
      <c r="L209" s="118">
        <v>5436</v>
      </c>
      <c r="M209" s="118">
        <v>8698</v>
      </c>
      <c r="N209" s="113" t="s">
        <v>470</v>
      </c>
      <c r="O209" s="119">
        <v>45035</v>
      </c>
      <c r="P209" s="119">
        <v>44932</v>
      </c>
      <c r="Q209" s="114" t="s">
        <v>239</v>
      </c>
      <c r="R209" s="119">
        <v>45001</v>
      </c>
      <c r="S209" s="114" t="s">
        <v>478</v>
      </c>
      <c r="T209" s="119">
        <v>45008</v>
      </c>
      <c r="U209" s="114" t="s">
        <v>1907</v>
      </c>
      <c r="V209" s="112">
        <f>O209-7</f>
        <v>45028</v>
      </c>
    </row>
    <row r="210" spans="1:22" ht="14.25" customHeight="1">
      <c r="A210" s="113">
        <v>2023</v>
      </c>
      <c r="B210" s="114" t="s">
        <v>143</v>
      </c>
      <c r="C210" s="113" t="s">
        <v>146</v>
      </c>
      <c r="D210" s="113" t="s">
        <v>881</v>
      </c>
      <c r="E210" s="113" t="s">
        <v>883</v>
      </c>
      <c r="F210" s="114" t="s">
        <v>3765</v>
      </c>
      <c r="G210" s="114" t="s">
        <v>3933</v>
      </c>
      <c r="H210" s="115">
        <v>1.6</v>
      </c>
      <c r="I210" s="116" t="s">
        <v>175</v>
      </c>
      <c r="J210" s="114">
        <v>84948318</v>
      </c>
      <c r="K210" s="117">
        <v>45017</v>
      </c>
      <c r="L210" s="118">
        <v>24960</v>
      </c>
      <c r="M210" s="118">
        <v>39936</v>
      </c>
      <c r="N210" s="113" t="s">
        <v>470</v>
      </c>
      <c r="O210" s="119">
        <v>45068</v>
      </c>
      <c r="P210" s="119" t="s">
        <v>156</v>
      </c>
      <c r="Q210" s="114" t="s">
        <v>156</v>
      </c>
      <c r="R210" s="119">
        <v>44994</v>
      </c>
      <c r="S210" s="114" t="s">
        <v>902</v>
      </c>
      <c r="T210" s="119">
        <v>45008</v>
      </c>
      <c r="U210" s="114" t="s">
        <v>904</v>
      </c>
      <c r="V210" s="112">
        <f t="shared" ref="V210:V215" si="2">O210-40</f>
        <v>45028</v>
      </c>
    </row>
    <row r="211" spans="1:22" ht="14.25" customHeight="1">
      <c r="A211" s="113">
        <v>2023</v>
      </c>
      <c r="B211" s="114" t="s">
        <v>143</v>
      </c>
      <c r="C211" s="113" t="s">
        <v>146</v>
      </c>
      <c r="D211" s="113" t="s">
        <v>881</v>
      </c>
      <c r="E211" s="113" t="s">
        <v>883</v>
      </c>
      <c r="F211" s="114" t="s">
        <v>3765</v>
      </c>
      <c r="G211" s="114" t="s">
        <v>3933</v>
      </c>
      <c r="H211" s="115">
        <v>1.6</v>
      </c>
      <c r="I211" s="116" t="s">
        <v>175</v>
      </c>
      <c r="J211" s="114">
        <v>84948316</v>
      </c>
      <c r="K211" s="117">
        <v>45017</v>
      </c>
      <c r="L211" s="118">
        <v>50064</v>
      </c>
      <c r="M211" s="118">
        <v>80102</v>
      </c>
      <c r="N211" s="113" t="s">
        <v>383</v>
      </c>
      <c r="O211" s="119">
        <v>45097</v>
      </c>
      <c r="P211" s="119" t="s">
        <v>156</v>
      </c>
      <c r="Q211" s="114" t="s">
        <v>156</v>
      </c>
      <c r="R211" s="119">
        <v>44974</v>
      </c>
      <c r="S211" s="114" t="s">
        <v>484</v>
      </c>
      <c r="T211" s="119">
        <v>44978</v>
      </c>
      <c r="U211" s="114" t="s">
        <v>557</v>
      </c>
      <c r="V211" s="112">
        <f t="shared" si="2"/>
        <v>45057</v>
      </c>
    </row>
    <row r="212" spans="1:22" ht="14.25" customHeight="1">
      <c r="A212" s="113">
        <v>2023</v>
      </c>
      <c r="B212" s="114" t="s">
        <v>143</v>
      </c>
      <c r="C212" s="113" t="s">
        <v>146</v>
      </c>
      <c r="D212" s="113" t="s">
        <v>881</v>
      </c>
      <c r="E212" s="113" t="s">
        <v>883</v>
      </c>
      <c r="F212" s="114" t="s">
        <v>3765</v>
      </c>
      <c r="G212" s="114" t="s">
        <v>3933</v>
      </c>
      <c r="H212" s="115">
        <v>1.6</v>
      </c>
      <c r="I212" s="116" t="s">
        <v>175</v>
      </c>
      <c r="J212" s="114">
        <v>83969703</v>
      </c>
      <c r="K212" s="117">
        <v>45047</v>
      </c>
      <c r="L212" s="118">
        <v>81744</v>
      </c>
      <c r="M212" s="118">
        <v>130790</v>
      </c>
      <c r="N212" s="113" t="s">
        <v>470</v>
      </c>
      <c r="O212" s="119">
        <v>45106</v>
      </c>
      <c r="P212" s="119">
        <v>44782</v>
      </c>
      <c r="Q212" s="114" t="s">
        <v>156</v>
      </c>
      <c r="R212" s="119">
        <v>45015</v>
      </c>
      <c r="S212" s="114" t="s">
        <v>917</v>
      </c>
      <c r="T212" s="119">
        <v>45036</v>
      </c>
      <c r="U212" s="114" t="s">
        <v>536</v>
      </c>
      <c r="V212" s="112">
        <f t="shared" si="2"/>
        <v>45066</v>
      </c>
    </row>
    <row r="213" spans="1:22" ht="14.25" customHeight="1">
      <c r="A213" s="113">
        <v>2023</v>
      </c>
      <c r="B213" s="114" t="s">
        <v>143</v>
      </c>
      <c r="C213" s="113" t="s">
        <v>146</v>
      </c>
      <c r="D213" s="113" t="s">
        <v>881</v>
      </c>
      <c r="E213" s="113" t="s">
        <v>883</v>
      </c>
      <c r="F213" s="114" t="s">
        <v>3765</v>
      </c>
      <c r="G213" s="114" t="s">
        <v>3933</v>
      </c>
      <c r="H213" s="115">
        <v>1.6</v>
      </c>
      <c r="I213" s="116" t="s">
        <v>175</v>
      </c>
      <c r="J213" s="114">
        <v>84083631</v>
      </c>
      <c r="K213" s="117">
        <v>45047</v>
      </c>
      <c r="L213" s="118">
        <v>49920</v>
      </c>
      <c r="M213" s="118">
        <v>79872</v>
      </c>
      <c r="N213" s="113" t="s">
        <v>470</v>
      </c>
      <c r="O213" s="119">
        <v>45110</v>
      </c>
      <c r="P213" s="119">
        <v>44782</v>
      </c>
      <c r="Q213" s="114" t="s">
        <v>156</v>
      </c>
      <c r="R213" s="119">
        <v>45041</v>
      </c>
      <c r="S213" s="114" t="s">
        <v>193</v>
      </c>
      <c r="T213" s="119">
        <v>45050</v>
      </c>
      <c r="U213" s="114" t="s">
        <v>930</v>
      </c>
      <c r="V213" s="112">
        <f t="shared" si="2"/>
        <v>45070</v>
      </c>
    </row>
    <row r="214" spans="1:22" ht="14.25" customHeight="1">
      <c r="A214" s="113">
        <v>2023</v>
      </c>
      <c r="B214" s="114" t="s">
        <v>143</v>
      </c>
      <c r="C214" s="113" t="s">
        <v>146</v>
      </c>
      <c r="D214" s="113" t="s">
        <v>881</v>
      </c>
      <c r="E214" s="113" t="s">
        <v>883</v>
      </c>
      <c r="F214" s="114" t="s">
        <v>3765</v>
      </c>
      <c r="G214" s="114" t="s">
        <v>3933</v>
      </c>
      <c r="H214" s="115">
        <v>1.6</v>
      </c>
      <c r="I214" s="116" t="s">
        <v>175</v>
      </c>
      <c r="J214" s="114">
        <v>84816535</v>
      </c>
      <c r="K214" s="117">
        <v>45047</v>
      </c>
      <c r="L214" s="118">
        <v>80832</v>
      </c>
      <c r="M214" s="118">
        <v>129331</v>
      </c>
      <c r="N214" s="113" t="s">
        <v>470</v>
      </c>
      <c r="O214" s="119">
        <v>45110</v>
      </c>
      <c r="P214" s="119">
        <v>44967</v>
      </c>
      <c r="Q214" s="114" t="s">
        <v>156</v>
      </c>
      <c r="R214" s="119">
        <v>45034</v>
      </c>
      <c r="S214" s="114" t="s">
        <v>193</v>
      </c>
      <c r="T214" s="119">
        <v>45043</v>
      </c>
      <c r="U214" s="114" t="s">
        <v>156</v>
      </c>
      <c r="V214" s="112">
        <f t="shared" si="2"/>
        <v>45070</v>
      </c>
    </row>
    <row r="215" spans="1:22" ht="14.25" customHeight="1">
      <c r="A215" s="113">
        <v>2023</v>
      </c>
      <c r="B215" s="114" t="s">
        <v>143</v>
      </c>
      <c r="C215" s="113" t="s">
        <v>146</v>
      </c>
      <c r="D215" s="113" t="s">
        <v>881</v>
      </c>
      <c r="E215" s="113" t="s">
        <v>883</v>
      </c>
      <c r="F215" s="114" t="s">
        <v>3765</v>
      </c>
      <c r="G215" s="114" t="s">
        <v>3933</v>
      </c>
      <c r="H215" s="115">
        <v>1.6</v>
      </c>
      <c r="I215" s="116" t="s">
        <v>175</v>
      </c>
      <c r="J215" s="114">
        <v>85412714</v>
      </c>
      <c r="K215" s="117">
        <v>45078</v>
      </c>
      <c r="L215" s="118">
        <v>49680</v>
      </c>
      <c r="M215" s="118">
        <v>79488</v>
      </c>
      <c r="N215" s="113" t="s">
        <v>470</v>
      </c>
      <c r="O215" s="119">
        <v>45117</v>
      </c>
      <c r="P215" s="119">
        <v>45006</v>
      </c>
      <c r="Q215" s="114" t="s">
        <v>933</v>
      </c>
      <c r="R215" s="119">
        <v>45055</v>
      </c>
      <c r="S215" s="114" t="s">
        <v>935</v>
      </c>
      <c r="T215" s="119">
        <v>45064</v>
      </c>
      <c r="U215" s="114" t="s">
        <v>937</v>
      </c>
      <c r="V215" s="112">
        <f t="shared" si="2"/>
        <v>45077</v>
      </c>
    </row>
    <row r="216" spans="1:22" ht="14.25" customHeight="1">
      <c r="A216" s="113">
        <v>2023</v>
      </c>
      <c r="B216" s="114" t="s">
        <v>143</v>
      </c>
      <c r="C216" s="113" t="s">
        <v>573</v>
      </c>
      <c r="D216" s="113" t="s">
        <v>881</v>
      </c>
      <c r="E216" s="113" t="s">
        <v>883</v>
      </c>
      <c r="F216" s="114" t="s">
        <v>3765</v>
      </c>
      <c r="G216" s="114" t="s">
        <v>3933</v>
      </c>
      <c r="H216" s="115">
        <v>1.6</v>
      </c>
      <c r="I216" s="116" t="s">
        <v>175</v>
      </c>
      <c r="J216" s="114">
        <v>84229976</v>
      </c>
      <c r="K216" s="117">
        <v>45047</v>
      </c>
      <c r="L216" s="118">
        <v>2808</v>
      </c>
      <c r="M216" s="118">
        <v>4493</v>
      </c>
      <c r="N216" s="113" t="s">
        <v>470</v>
      </c>
      <c r="O216" s="119">
        <v>45088</v>
      </c>
      <c r="P216" s="119">
        <v>44733</v>
      </c>
      <c r="Q216" s="114" t="s">
        <v>156</v>
      </c>
      <c r="R216" s="119">
        <v>45057</v>
      </c>
      <c r="S216" s="114" t="s">
        <v>1910</v>
      </c>
      <c r="T216" s="119">
        <v>45071</v>
      </c>
      <c r="U216" s="114" t="s">
        <v>425</v>
      </c>
      <c r="V216" s="112">
        <f>O216-7</f>
        <v>45081</v>
      </c>
    </row>
    <row r="217" spans="1:22" ht="14.25" customHeight="1">
      <c r="A217" s="113">
        <v>2023</v>
      </c>
      <c r="B217" s="114" t="s">
        <v>143</v>
      </c>
      <c r="C217" s="113" t="s">
        <v>146</v>
      </c>
      <c r="D217" s="113" t="s">
        <v>881</v>
      </c>
      <c r="E217" s="113" t="s">
        <v>883</v>
      </c>
      <c r="F217" s="114" t="s">
        <v>3765</v>
      </c>
      <c r="G217" s="114" t="s">
        <v>3933</v>
      </c>
      <c r="H217" s="115">
        <v>1.6</v>
      </c>
      <c r="I217" s="116" t="s">
        <v>175</v>
      </c>
      <c r="J217" s="114">
        <v>85646354</v>
      </c>
      <c r="K217" s="117">
        <v>45078</v>
      </c>
      <c r="L217" s="118">
        <v>19248</v>
      </c>
      <c r="M217" s="118">
        <v>30797</v>
      </c>
      <c r="N217" s="113" t="s">
        <v>226</v>
      </c>
      <c r="O217" s="119">
        <v>45130</v>
      </c>
      <c r="P217" s="119" t="s">
        <v>156</v>
      </c>
      <c r="Q217" s="114" t="s">
        <v>156</v>
      </c>
      <c r="R217" s="119">
        <v>45076</v>
      </c>
      <c r="S217" s="114" t="s">
        <v>193</v>
      </c>
      <c r="T217" s="119">
        <v>45085</v>
      </c>
      <c r="U217" s="114" t="s">
        <v>156</v>
      </c>
      <c r="V217" s="112">
        <f>O217-40</f>
        <v>45090</v>
      </c>
    </row>
    <row r="218" spans="1:22" ht="14.25" customHeight="1">
      <c r="A218" s="113">
        <v>2023</v>
      </c>
      <c r="B218" s="114" t="s">
        <v>143</v>
      </c>
      <c r="C218" s="113" t="s">
        <v>146</v>
      </c>
      <c r="D218" s="113" t="s">
        <v>881</v>
      </c>
      <c r="E218" s="113" t="s">
        <v>883</v>
      </c>
      <c r="F218" s="114" t="s">
        <v>3765</v>
      </c>
      <c r="G218" s="114" t="s">
        <v>3933</v>
      </c>
      <c r="H218" s="115">
        <v>1.6</v>
      </c>
      <c r="I218" s="116" t="s">
        <v>175</v>
      </c>
      <c r="J218" s="114">
        <v>85646355</v>
      </c>
      <c r="K218" s="117">
        <v>45078</v>
      </c>
      <c r="L218" s="118">
        <v>6000</v>
      </c>
      <c r="M218" s="118">
        <v>9600</v>
      </c>
      <c r="N218" s="113" t="s">
        <v>226</v>
      </c>
      <c r="O218" s="119">
        <v>45134</v>
      </c>
      <c r="P218" s="119" t="s">
        <v>156</v>
      </c>
      <c r="Q218" s="114" t="s">
        <v>156</v>
      </c>
      <c r="R218" s="119">
        <v>45085</v>
      </c>
      <c r="S218" s="114" t="s">
        <v>193</v>
      </c>
      <c r="T218" s="119">
        <v>45097</v>
      </c>
      <c r="U218" s="114" t="s">
        <v>156</v>
      </c>
      <c r="V218" s="112">
        <f>O218-40</f>
        <v>45094</v>
      </c>
    </row>
    <row r="219" spans="1:22" ht="14.25" customHeight="1">
      <c r="A219" s="113">
        <v>2023</v>
      </c>
      <c r="B219" s="114" t="s">
        <v>143</v>
      </c>
      <c r="C219" s="113" t="s">
        <v>146</v>
      </c>
      <c r="D219" s="113" t="s">
        <v>881</v>
      </c>
      <c r="E219" s="113" t="s">
        <v>883</v>
      </c>
      <c r="F219" s="114" t="s">
        <v>3765</v>
      </c>
      <c r="G219" s="114" t="s">
        <v>3933</v>
      </c>
      <c r="H219" s="115">
        <v>1.6</v>
      </c>
      <c r="I219" s="116" t="s">
        <v>175</v>
      </c>
      <c r="J219" s="114">
        <v>85815180</v>
      </c>
      <c r="K219" s="117">
        <v>45078</v>
      </c>
      <c r="L219" s="118">
        <v>10464</v>
      </c>
      <c r="M219" s="118">
        <v>16742</v>
      </c>
      <c r="N219" s="113" t="s">
        <v>226</v>
      </c>
      <c r="O219" s="119">
        <v>45134</v>
      </c>
      <c r="P219" s="119" t="s">
        <v>156</v>
      </c>
      <c r="Q219" s="114" t="s">
        <v>156</v>
      </c>
      <c r="R219" s="119">
        <v>45083</v>
      </c>
      <c r="S219" s="114" t="s">
        <v>193</v>
      </c>
      <c r="T219" s="119">
        <v>45099</v>
      </c>
      <c r="U219" s="114" t="s">
        <v>955</v>
      </c>
      <c r="V219" s="112">
        <f>O219-40</f>
        <v>45094</v>
      </c>
    </row>
    <row r="220" spans="1:22" ht="14.25" customHeight="1">
      <c r="A220" s="113">
        <v>2023</v>
      </c>
      <c r="B220" s="114" t="s">
        <v>143</v>
      </c>
      <c r="C220" s="113" t="s">
        <v>146</v>
      </c>
      <c r="D220" s="113" t="s">
        <v>881</v>
      </c>
      <c r="E220" s="113" t="s">
        <v>883</v>
      </c>
      <c r="F220" s="114" t="s">
        <v>3765</v>
      </c>
      <c r="G220" s="114" t="s">
        <v>3933</v>
      </c>
      <c r="H220" s="115">
        <v>1.6</v>
      </c>
      <c r="I220" s="116" t="s">
        <v>175</v>
      </c>
      <c r="J220" s="114">
        <v>85815178</v>
      </c>
      <c r="K220" s="117">
        <v>45078</v>
      </c>
      <c r="L220" s="118">
        <v>32928</v>
      </c>
      <c r="M220" s="118">
        <v>52685</v>
      </c>
      <c r="N220" s="113" t="s">
        <v>226</v>
      </c>
      <c r="O220" s="119">
        <v>45134</v>
      </c>
      <c r="P220" s="119" t="s">
        <v>156</v>
      </c>
      <c r="Q220" s="114" t="s">
        <v>156</v>
      </c>
      <c r="R220" s="119">
        <v>45083</v>
      </c>
      <c r="S220" s="114" t="s">
        <v>193</v>
      </c>
      <c r="T220" s="119">
        <v>45092</v>
      </c>
      <c r="U220" s="114" t="s">
        <v>156</v>
      </c>
      <c r="V220" s="112">
        <f>O220-40</f>
        <v>45094</v>
      </c>
    </row>
    <row r="221" spans="1:22" ht="14.25" customHeight="1">
      <c r="A221" s="113">
        <v>2023</v>
      </c>
      <c r="B221" s="114" t="s">
        <v>143</v>
      </c>
      <c r="C221" s="113" t="s">
        <v>146</v>
      </c>
      <c r="D221" s="113" t="s">
        <v>881</v>
      </c>
      <c r="E221" s="113" t="s">
        <v>883</v>
      </c>
      <c r="F221" s="114" t="s">
        <v>3765</v>
      </c>
      <c r="G221" s="114" t="s">
        <v>3933</v>
      </c>
      <c r="H221" s="115">
        <v>1.6</v>
      </c>
      <c r="I221" s="116" t="s">
        <v>175</v>
      </c>
      <c r="J221" s="114">
        <v>85187088</v>
      </c>
      <c r="K221" s="117">
        <v>44958</v>
      </c>
      <c r="L221" s="118">
        <v>30720</v>
      </c>
      <c r="M221" s="118">
        <v>49152</v>
      </c>
      <c r="N221" s="113" t="s">
        <v>436</v>
      </c>
      <c r="O221" s="119">
        <v>45153</v>
      </c>
      <c r="P221" s="119" t="s">
        <v>156</v>
      </c>
      <c r="Q221" s="114" t="s">
        <v>156</v>
      </c>
      <c r="R221" s="119">
        <v>44922</v>
      </c>
      <c r="S221" s="114" t="s">
        <v>193</v>
      </c>
      <c r="T221" s="119">
        <v>44939</v>
      </c>
      <c r="U221" s="114" t="s">
        <v>156</v>
      </c>
      <c r="V221" s="112">
        <f>O221-40</f>
        <v>45113</v>
      </c>
    </row>
    <row r="222" spans="1:22" ht="14.25" customHeight="1">
      <c r="A222" s="113">
        <v>2023</v>
      </c>
      <c r="B222" s="114" t="s">
        <v>143</v>
      </c>
      <c r="C222" s="113" t="s">
        <v>146</v>
      </c>
      <c r="D222" s="113" t="s">
        <v>881</v>
      </c>
      <c r="E222" s="113" t="s">
        <v>883</v>
      </c>
      <c r="F222" s="114" t="s">
        <v>3765</v>
      </c>
      <c r="G222" s="114" t="s">
        <v>3933</v>
      </c>
      <c r="H222" s="115">
        <v>1.6</v>
      </c>
      <c r="I222" s="116" t="s">
        <v>175</v>
      </c>
      <c r="J222" s="114">
        <v>86173748</v>
      </c>
      <c r="K222" s="117">
        <v>45139</v>
      </c>
      <c r="L222" s="118">
        <v>20519</v>
      </c>
      <c r="M222" s="118">
        <v>32830</v>
      </c>
      <c r="N222" s="113" t="s">
        <v>470</v>
      </c>
      <c r="O222" s="119">
        <v>45170</v>
      </c>
      <c r="P222" s="119">
        <v>45118</v>
      </c>
      <c r="Q222" s="114" t="s">
        <v>156</v>
      </c>
      <c r="R222" s="119" t="s">
        <v>3934</v>
      </c>
      <c r="S222" s="114" t="s">
        <v>985</v>
      </c>
      <c r="T222" s="119">
        <v>45148</v>
      </c>
      <c r="U222" s="114" t="s">
        <v>986</v>
      </c>
      <c r="V222" s="112">
        <f>O222-15</f>
        <v>45155</v>
      </c>
    </row>
    <row r="223" spans="1:22" ht="14.25" customHeight="1">
      <c r="A223" s="113">
        <v>2023</v>
      </c>
      <c r="B223" s="114" t="s">
        <v>143</v>
      </c>
      <c r="C223" s="113" t="s">
        <v>146</v>
      </c>
      <c r="D223" s="113" t="s">
        <v>881</v>
      </c>
      <c r="E223" s="113" t="s">
        <v>883</v>
      </c>
      <c r="F223" s="114" t="s">
        <v>3765</v>
      </c>
      <c r="G223" s="114" t="s">
        <v>3933</v>
      </c>
      <c r="H223" s="115">
        <v>1.6</v>
      </c>
      <c r="I223" s="116" t="s">
        <v>175</v>
      </c>
      <c r="J223" s="114">
        <v>86173749</v>
      </c>
      <c r="K223" s="117">
        <v>45139</v>
      </c>
      <c r="L223" s="118">
        <v>39481</v>
      </c>
      <c r="M223" s="118">
        <v>63170</v>
      </c>
      <c r="N223" s="113" t="s">
        <v>226</v>
      </c>
      <c r="O223" s="119">
        <v>45170</v>
      </c>
      <c r="P223" s="119">
        <v>45118</v>
      </c>
      <c r="Q223" s="114" t="s">
        <v>156</v>
      </c>
      <c r="R223" s="119" t="s">
        <v>3934</v>
      </c>
      <c r="S223" s="114" t="s">
        <v>985</v>
      </c>
      <c r="T223" s="119">
        <v>45148</v>
      </c>
      <c r="U223" s="114" t="s">
        <v>986</v>
      </c>
      <c r="V223" s="112">
        <f>O223-15</f>
        <v>45155</v>
      </c>
    </row>
    <row r="224" spans="1:22" ht="14.25" customHeight="1">
      <c r="A224" s="113">
        <v>2023</v>
      </c>
      <c r="B224" s="114" t="s">
        <v>143</v>
      </c>
      <c r="C224" s="113" t="s">
        <v>573</v>
      </c>
      <c r="D224" s="113" t="s">
        <v>881</v>
      </c>
      <c r="E224" s="113" t="s">
        <v>883</v>
      </c>
      <c r="F224" s="114" t="s">
        <v>3765</v>
      </c>
      <c r="G224" s="114" t="s">
        <v>3933</v>
      </c>
      <c r="H224" s="115">
        <v>1.6</v>
      </c>
      <c r="I224" s="116" t="s">
        <v>175</v>
      </c>
      <c r="J224" s="114">
        <v>86227402</v>
      </c>
      <c r="K224" s="117">
        <v>45139</v>
      </c>
      <c r="L224" s="118">
        <v>2980</v>
      </c>
      <c r="M224" s="118">
        <v>4768</v>
      </c>
      <c r="N224" s="113" t="s">
        <v>226</v>
      </c>
      <c r="O224" s="119">
        <v>45163</v>
      </c>
      <c r="P224" s="119" t="s">
        <v>156</v>
      </c>
      <c r="Q224" s="114" t="s">
        <v>156</v>
      </c>
      <c r="R224" s="119">
        <v>45134</v>
      </c>
      <c r="S224" s="114" t="s">
        <v>193</v>
      </c>
      <c r="T224" s="119">
        <v>45146</v>
      </c>
      <c r="U224" s="114" t="s">
        <v>156</v>
      </c>
      <c r="V224" s="112">
        <f>O224-7</f>
        <v>45156</v>
      </c>
    </row>
    <row r="225" spans="1:22" ht="14.25" customHeight="1">
      <c r="A225" s="113">
        <v>2023</v>
      </c>
      <c r="B225" s="114" t="s">
        <v>143</v>
      </c>
      <c r="C225" s="113" t="s">
        <v>146</v>
      </c>
      <c r="D225" s="113" t="s">
        <v>881</v>
      </c>
      <c r="E225" s="113" t="s">
        <v>883</v>
      </c>
      <c r="F225" s="114" t="s">
        <v>3765</v>
      </c>
      <c r="G225" s="114" t="s">
        <v>3933</v>
      </c>
      <c r="H225" s="115">
        <v>1.6</v>
      </c>
      <c r="I225" s="116" t="s">
        <v>175</v>
      </c>
      <c r="J225" s="114">
        <v>85815181</v>
      </c>
      <c r="K225" s="117">
        <v>45108</v>
      </c>
      <c r="L225" s="118">
        <v>14784</v>
      </c>
      <c r="M225" s="118">
        <v>23654</v>
      </c>
      <c r="N225" s="113" t="s">
        <v>226</v>
      </c>
      <c r="O225" s="119">
        <v>45199</v>
      </c>
      <c r="P225" s="119" t="s">
        <v>156</v>
      </c>
      <c r="Q225" s="114" t="s">
        <v>156</v>
      </c>
      <c r="R225" s="119">
        <v>45106</v>
      </c>
      <c r="S225" s="114" t="s">
        <v>193</v>
      </c>
      <c r="T225" s="119">
        <v>45118</v>
      </c>
      <c r="U225" s="114" t="s">
        <v>156</v>
      </c>
      <c r="V225" s="112">
        <f>O225-40</f>
        <v>45159</v>
      </c>
    </row>
    <row r="226" spans="1:22" ht="14.25" customHeight="1">
      <c r="A226" s="113">
        <v>2023</v>
      </c>
      <c r="B226" s="114" t="s">
        <v>143</v>
      </c>
      <c r="C226" s="113" t="s">
        <v>146</v>
      </c>
      <c r="D226" s="113" t="s">
        <v>881</v>
      </c>
      <c r="E226" s="113" t="s">
        <v>883</v>
      </c>
      <c r="F226" s="114" t="s">
        <v>3765</v>
      </c>
      <c r="G226" s="114" t="s">
        <v>3933</v>
      </c>
      <c r="H226" s="115">
        <v>1.6</v>
      </c>
      <c r="I226" s="116" t="s">
        <v>175</v>
      </c>
      <c r="J226" s="114">
        <v>85815179</v>
      </c>
      <c r="K226" s="117">
        <v>45108</v>
      </c>
      <c r="L226" s="118">
        <v>19104</v>
      </c>
      <c r="M226" s="118">
        <v>30566</v>
      </c>
      <c r="N226" s="113" t="s">
        <v>226</v>
      </c>
      <c r="O226" s="119">
        <v>45199</v>
      </c>
      <c r="P226" s="119" t="s">
        <v>156</v>
      </c>
      <c r="Q226" s="114" t="s">
        <v>156</v>
      </c>
      <c r="R226" s="119">
        <v>45106</v>
      </c>
      <c r="S226" s="114" t="s">
        <v>193</v>
      </c>
      <c r="T226" s="119">
        <v>45118</v>
      </c>
      <c r="U226" s="114" t="s">
        <v>156</v>
      </c>
      <c r="V226" s="112">
        <f>O226-40</f>
        <v>45159</v>
      </c>
    </row>
    <row r="227" spans="1:22" ht="14.25" customHeight="1">
      <c r="A227" s="113">
        <v>2023</v>
      </c>
      <c r="B227" s="114" t="s">
        <v>143</v>
      </c>
      <c r="C227" s="113" t="s">
        <v>573</v>
      </c>
      <c r="D227" s="113" t="s">
        <v>881</v>
      </c>
      <c r="E227" s="113" t="s">
        <v>883</v>
      </c>
      <c r="F227" s="114" t="s">
        <v>3765</v>
      </c>
      <c r="G227" s="114" t="s">
        <v>3933</v>
      </c>
      <c r="H227" s="115">
        <v>1.6</v>
      </c>
      <c r="I227" s="116" t="s">
        <v>175</v>
      </c>
      <c r="J227" s="114">
        <v>86227403</v>
      </c>
      <c r="K227" s="117">
        <v>45170</v>
      </c>
      <c r="L227" s="118">
        <v>2750</v>
      </c>
      <c r="M227" s="118">
        <v>4400</v>
      </c>
      <c r="N227" s="113" t="s">
        <v>226</v>
      </c>
      <c r="O227" s="119">
        <v>45193</v>
      </c>
      <c r="P227" s="119" t="s">
        <v>156</v>
      </c>
      <c r="Q227" s="114" t="s">
        <v>156</v>
      </c>
      <c r="R227" s="119">
        <v>45162</v>
      </c>
      <c r="S227" s="114" t="s">
        <v>193</v>
      </c>
      <c r="T227" s="119">
        <v>45169</v>
      </c>
      <c r="U227" s="114" t="s">
        <v>156</v>
      </c>
      <c r="V227" s="112">
        <f>O227-7</f>
        <v>45186</v>
      </c>
    </row>
    <row r="228" spans="1:22" ht="14.25" customHeight="1">
      <c r="A228" s="113">
        <v>2023</v>
      </c>
      <c r="B228" s="114" t="s">
        <v>143</v>
      </c>
      <c r="C228" s="113" t="s">
        <v>146</v>
      </c>
      <c r="D228" s="113" t="s">
        <v>881</v>
      </c>
      <c r="E228" s="113" t="s">
        <v>883</v>
      </c>
      <c r="F228" s="114" t="s">
        <v>3765</v>
      </c>
      <c r="G228" s="114" t="s">
        <v>3933</v>
      </c>
      <c r="H228" s="115">
        <v>1.6</v>
      </c>
      <c r="I228" s="116" t="s">
        <v>175</v>
      </c>
      <c r="J228" s="114">
        <v>86173750</v>
      </c>
      <c r="K228" s="117">
        <v>45170</v>
      </c>
      <c r="L228" s="118">
        <v>16296</v>
      </c>
      <c r="M228" s="118">
        <v>26074</v>
      </c>
      <c r="N228" s="113" t="s">
        <v>470</v>
      </c>
      <c r="O228" s="119">
        <v>45232</v>
      </c>
      <c r="P228" s="119">
        <v>45111</v>
      </c>
      <c r="Q228" s="114" t="s">
        <v>156</v>
      </c>
      <c r="R228" s="119">
        <v>45169</v>
      </c>
      <c r="S228" s="114" t="s">
        <v>991</v>
      </c>
      <c r="T228" s="119">
        <v>45181</v>
      </c>
      <c r="U228" s="114" t="s">
        <v>992</v>
      </c>
      <c r="V228" s="112">
        <f>O228-40</f>
        <v>45192</v>
      </c>
    </row>
    <row r="229" spans="1:22" ht="14.25" customHeight="1">
      <c r="A229" s="113">
        <v>2023</v>
      </c>
      <c r="B229" s="114" t="s">
        <v>143</v>
      </c>
      <c r="C229" s="113" t="s">
        <v>146</v>
      </c>
      <c r="D229" s="113" t="s">
        <v>881</v>
      </c>
      <c r="E229" s="113" t="s">
        <v>883</v>
      </c>
      <c r="F229" s="114" t="s">
        <v>3765</v>
      </c>
      <c r="G229" s="114" t="s">
        <v>3933</v>
      </c>
      <c r="H229" s="115">
        <v>1.6</v>
      </c>
      <c r="I229" s="116" t="s">
        <v>175</v>
      </c>
      <c r="J229" s="114">
        <v>86173751</v>
      </c>
      <c r="K229" s="117">
        <v>45170</v>
      </c>
      <c r="L229" s="118">
        <v>23704</v>
      </c>
      <c r="M229" s="118">
        <v>37926</v>
      </c>
      <c r="N229" s="113" t="s">
        <v>226</v>
      </c>
      <c r="O229" s="119">
        <v>45232</v>
      </c>
      <c r="P229" s="119">
        <v>45111</v>
      </c>
      <c r="Q229" s="114" t="s">
        <v>156</v>
      </c>
      <c r="R229" s="119">
        <v>45169</v>
      </c>
      <c r="S229" s="114" t="s">
        <v>991</v>
      </c>
      <c r="T229" s="119">
        <v>45181</v>
      </c>
      <c r="U229" s="114" t="s">
        <v>992</v>
      </c>
      <c r="V229" s="112">
        <f>O229-40</f>
        <v>45192</v>
      </c>
    </row>
    <row r="230" spans="1:22" ht="14.25" customHeight="1">
      <c r="A230" s="113">
        <v>2023</v>
      </c>
      <c r="B230" s="114" t="s">
        <v>2008</v>
      </c>
      <c r="C230" s="113" t="s">
        <v>643</v>
      </c>
      <c r="D230" s="113" t="s">
        <v>305</v>
      </c>
      <c r="E230" s="113" t="s">
        <v>339</v>
      </c>
      <c r="F230" s="114" t="s">
        <v>3812</v>
      </c>
      <c r="G230" s="114" t="s">
        <v>3928</v>
      </c>
      <c r="H230" s="115">
        <v>2.6</v>
      </c>
      <c r="I230" s="116" t="s">
        <v>175</v>
      </c>
      <c r="J230" s="114">
        <v>84949493</v>
      </c>
      <c r="K230" s="117">
        <v>44927</v>
      </c>
      <c r="L230" s="118">
        <v>169992</v>
      </c>
      <c r="M230" s="118">
        <v>441979</v>
      </c>
      <c r="N230" s="113" t="s">
        <v>436</v>
      </c>
      <c r="O230" s="119">
        <v>45092</v>
      </c>
      <c r="P230" s="119" t="s">
        <v>156</v>
      </c>
      <c r="Q230" s="114" t="s">
        <v>156</v>
      </c>
      <c r="R230" s="119">
        <v>44883</v>
      </c>
      <c r="S230" s="114" t="s">
        <v>193</v>
      </c>
      <c r="T230" s="119">
        <v>44897</v>
      </c>
      <c r="U230" s="114" t="s">
        <v>156</v>
      </c>
      <c r="V230" s="112">
        <f t="shared" ref="V230:V238" si="3">O230-46</f>
        <v>45046</v>
      </c>
    </row>
    <row r="231" spans="1:22" ht="14.25" customHeight="1">
      <c r="A231" s="113">
        <v>2023</v>
      </c>
      <c r="B231" s="114" t="s">
        <v>2008</v>
      </c>
      <c r="C231" s="113" t="s">
        <v>643</v>
      </c>
      <c r="D231" s="113" t="s">
        <v>305</v>
      </c>
      <c r="E231" s="113" t="s">
        <v>339</v>
      </c>
      <c r="F231" s="114" t="s">
        <v>3812</v>
      </c>
      <c r="G231" s="114" t="s">
        <v>3928</v>
      </c>
      <c r="H231" s="115">
        <v>2.6</v>
      </c>
      <c r="I231" s="116" t="s">
        <v>175</v>
      </c>
      <c r="J231" s="114">
        <v>85200414</v>
      </c>
      <c r="K231" s="117">
        <v>44958</v>
      </c>
      <c r="L231" s="118">
        <v>21996</v>
      </c>
      <c r="M231" s="118">
        <v>57190</v>
      </c>
      <c r="N231" s="113" t="s">
        <v>383</v>
      </c>
      <c r="O231" s="119">
        <v>45122</v>
      </c>
      <c r="P231" s="119">
        <v>44936</v>
      </c>
      <c r="Q231" s="114" t="s">
        <v>156</v>
      </c>
      <c r="R231" s="119">
        <v>44950</v>
      </c>
      <c r="S231" s="114" t="s">
        <v>1885</v>
      </c>
      <c r="T231" s="119">
        <v>44971</v>
      </c>
      <c r="U231" s="114" t="s">
        <v>1241</v>
      </c>
      <c r="V231" s="112">
        <f t="shared" si="3"/>
        <v>45076</v>
      </c>
    </row>
    <row r="232" spans="1:22" ht="14.25" customHeight="1">
      <c r="A232" s="113">
        <v>2023</v>
      </c>
      <c r="B232" s="114" t="s">
        <v>2008</v>
      </c>
      <c r="C232" s="113" t="s">
        <v>643</v>
      </c>
      <c r="D232" s="113" t="s">
        <v>305</v>
      </c>
      <c r="E232" s="113" t="s">
        <v>339</v>
      </c>
      <c r="F232" s="114" t="s">
        <v>3812</v>
      </c>
      <c r="G232" s="114" t="s">
        <v>3928</v>
      </c>
      <c r="H232" s="115">
        <v>2.6</v>
      </c>
      <c r="I232" s="116" t="s">
        <v>175</v>
      </c>
      <c r="J232" s="114">
        <v>85264242</v>
      </c>
      <c r="K232" s="117">
        <v>44986</v>
      </c>
      <c r="L232" s="118">
        <v>50076</v>
      </c>
      <c r="M232" s="118">
        <v>130198</v>
      </c>
      <c r="N232" s="113" t="s">
        <v>383</v>
      </c>
      <c r="O232" s="119">
        <v>45153</v>
      </c>
      <c r="P232" s="119">
        <v>44950</v>
      </c>
      <c r="Q232" s="114" t="s">
        <v>156</v>
      </c>
      <c r="R232" s="119">
        <v>44957</v>
      </c>
      <c r="S232" s="114" t="s">
        <v>1850</v>
      </c>
      <c r="T232" s="119">
        <v>44985</v>
      </c>
      <c r="U232" s="114" t="s">
        <v>156</v>
      </c>
      <c r="V232" s="112">
        <f t="shared" si="3"/>
        <v>45107</v>
      </c>
    </row>
    <row r="233" spans="1:22" ht="14.25" customHeight="1">
      <c r="A233" s="113">
        <v>2023</v>
      </c>
      <c r="B233" s="114" t="s">
        <v>2008</v>
      </c>
      <c r="C233" s="113" t="s">
        <v>643</v>
      </c>
      <c r="D233" s="113" t="s">
        <v>305</v>
      </c>
      <c r="E233" s="113" t="s">
        <v>339</v>
      </c>
      <c r="F233" s="114" t="s">
        <v>3812</v>
      </c>
      <c r="G233" s="114" t="s">
        <v>3928</v>
      </c>
      <c r="H233" s="115">
        <v>2.6</v>
      </c>
      <c r="I233" s="116" t="s">
        <v>175</v>
      </c>
      <c r="J233" s="114">
        <v>85352698</v>
      </c>
      <c r="K233" s="117">
        <v>45108</v>
      </c>
      <c r="L233" s="118">
        <v>25000</v>
      </c>
      <c r="M233" s="118">
        <v>65000</v>
      </c>
      <c r="N233" s="113" t="s">
        <v>470</v>
      </c>
      <c r="O233" s="119">
        <v>45164</v>
      </c>
      <c r="P233" s="119" t="s">
        <v>156</v>
      </c>
      <c r="Q233" s="114" t="s">
        <v>156</v>
      </c>
      <c r="R233" s="119">
        <v>45106</v>
      </c>
      <c r="S233" s="114" t="s">
        <v>2052</v>
      </c>
      <c r="T233" s="119" t="s">
        <v>156</v>
      </c>
      <c r="U233" s="114" t="s">
        <v>1874</v>
      </c>
      <c r="V233" s="112">
        <f t="shared" si="3"/>
        <v>45118</v>
      </c>
    </row>
    <row r="234" spans="1:22" ht="14.25" customHeight="1">
      <c r="A234" s="113">
        <v>2023</v>
      </c>
      <c r="B234" s="114" t="s">
        <v>2008</v>
      </c>
      <c r="C234" s="113" t="s">
        <v>643</v>
      </c>
      <c r="D234" s="113" t="s">
        <v>305</v>
      </c>
      <c r="E234" s="113" t="s">
        <v>339</v>
      </c>
      <c r="F234" s="114" t="s">
        <v>3812</v>
      </c>
      <c r="G234" s="114" t="s">
        <v>3928</v>
      </c>
      <c r="H234" s="115">
        <v>2.6</v>
      </c>
      <c r="I234" s="116" t="s">
        <v>175</v>
      </c>
      <c r="J234" s="114">
        <v>85310400</v>
      </c>
      <c r="K234" s="117">
        <v>45078</v>
      </c>
      <c r="L234" s="118">
        <v>100008</v>
      </c>
      <c r="M234" s="118">
        <v>260021</v>
      </c>
      <c r="N234" s="113" t="s">
        <v>383</v>
      </c>
      <c r="O234" s="119">
        <v>45168</v>
      </c>
      <c r="P234" s="119">
        <v>44971</v>
      </c>
      <c r="Q234" s="114" t="s">
        <v>2027</v>
      </c>
      <c r="R234" s="119">
        <v>44972</v>
      </c>
      <c r="S234" s="114" t="s">
        <v>897</v>
      </c>
      <c r="T234" s="119">
        <v>44985</v>
      </c>
      <c r="U234" s="114" t="s">
        <v>2050</v>
      </c>
      <c r="V234" s="112">
        <f t="shared" si="3"/>
        <v>45122</v>
      </c>
    </row>
    <row r="235" spans="1:22" ht="14.25" customHeight="1">
      <c r="A235" s="113">
        <v>2023</v>
      </c>
      <c r="B235" s="114" t="s">
        <v>2008</v>
      </c>
      <c r="C235" s="113" t="s">
        <v>643</v>
      </c>
      <c r="D235" s="113" t="s">
        <v>305</v>
      </c>
      <c r="E235" s="113" t="s">
        <v>339</v>
      </c>
      <c r="F235" s="114" t="s">
        <v>3812</v>
      </c>
      <c r="G235" s="114" t="s">
        <v>3928</v>
      </c>
      <c r="H235" s="115">
        <v>2.6</v>
      </c>
      <c r="I235" s="116" t="s">
        <v>175</v>
      </c>
      <c r="J235" s="114">
        <v>85497643</v>
      </c>
      <c r="K235" s="117">
        <v>45108</v>
      </c>
      <c r="L235" s="118">
        <v>25000</v>
      </c>
      <c r="M235" s="118">
        <v>65000</v>
      </c>
      <c r="N235" s="113" t="s">
        <v>470</v>
      </c>
      <c r="O235" s="119">
        <v>45174</v>
      </c>
      <c r="P235" s="119" t="s">
        <v>156</v>
      </c>
      <c r="Q235" s="114" t="s">
        <v>156</v>
      </c>
      <c r="R235" s="119">
        <v>45113</v>
      </c>
      <c r="S235" s="114" t="s">
        <v>2054</v>
      </c>
      <c r="T235" s="119">
        <v>45125</v>
      </c>
      <c r="U235" s="114" t="s">
        <v>2055</v>
      </c>
      <c r="V235" s="112">
        <f t="shared" si="3"/>
        <v>45128</v>
      </c>
    </row>
    <row r="236" spans="1:22" ht="14.25" customHeight="1">
      <c r="A236" s="113">
        <v>2023</v>
      </c>
      <c r="B236" s="114" t="s">
        <v>2008</v>
      </c>
      <c r="C236" s="113" t="s">
        <v>643</v>
      </c>
      <c r="D236" s="113" t="s">
        <v>305</v>
      </c>
      <c r="E236" s="113" t="s">
        <v>339</v>
      </c>
      <c r="F236" s="114" t="s">
        <v>3812</v>
      </c>
      <c r="G236" s="114" t="s">
        <v>3928</v>
      </c>
      <c r="H236" s="115">
        <v>2.6</v>
      </c>
      <c r="I236" s="116" t="s">
        <v>175</v>
      </c>
      <c r="J236" s="114">
        <v>85497644</v>
      </c>
      <c r="K236" s="117">
        <v>45139</v>
      </c>
      <c r="L236" s="118">
        <v>25000</v>
      </c>
      <c r="M236" s="118">
        <v>65000</v>
      </c>
      <c r="N236" s="113" t="s">
        <v>470</v>
      </c>
      <c r="O236" s="119">
        <v>45194</v>
      </c>
      <c r="P236" s="119" t="s">
        <v>156</v>
      </c>
      <c r="Q236" s="114" t="s">
        <v>156</v>
      </c>
      <c r="R236" s="119">
        <v>45134</v>
      </c>
      <c r="S236" s="114" t="s">
        <v>985</v>
      </c>
      <c r="T236" s="119">
        <v>45146</v>
      </c>
      <c r="U236" s="114" t="s">
        <v>986</v>
      </c>
      <c r="V236" s="112">
        <f t="shared" si="3"/>
        <v>45148</v>
      </c>
    </row>
    <row r="237" spans="1:22" ht="14.25" customHeight="1">
      <c r="A237" s="113">
        <v>2023</v>
      </c>
      <c r="B237" s="114" t="s">
        <v>2008</v>
      </c>
      <c r="C237" s="113" t="s">
        <v>643</v>
      </c>
      <c r="D237" s="113" t="s">
        <v>305</v>
      </c>
      <c r="E237" s="113" t="s">
        <v>339</v>
      </c>
      <c r="F237" s="114" t="s">
        <v>3812</v>
      </c>
      <c r="G237" s="114" t="s">
        <v>3928</v>
      </c>
      <c r="H237" s="115">
        <v>2.6</v>
      </c>
      <c r="I237" s="116" t="s">
        <v>175</v>
      </c>
      <c r="J237" s="114">
        <v>85250025</v>
      </c>
      <c r="K237" s="117">
        <v>45139</v>
      </c>
      <c r="L237" s="118">
        <v>50000</v>
      </c>
      <c r="M237" s="118">
        <v>130000</v>
      </c>
      <c r="N237" s="113" t="s">
        <v>470</v>
      </c>
      <c r="O237" s="119">
        <v>45199</v>
      </c>
      <c r="P237" s="119">
        <v>44950</v>
      </c>
      <c r="Q237" s="114" t="s">
        <v>156</v>
      </c>
      <c r="R237" s="119">
        <v>45141</v>
      </c>
      <c r="S237" s="114" t="s">
        <v>985</v>
      </c>
      <c r="T237" s="119">
        <v>45153</v>
      </c>
      <c r="U237" s="114" t="s">
        <v>2058</v>
      </c>
      <c r="V237" s="112">
        <f t="shared" si="3"/>
        <v>45153</v>
      </c>
    </row>
    <row r="238" spans="1:22" ht="14.25" customHeight="1">
      <c r="A238" s="113">
        <v>2023</v>
      </c>
      <c r="B238" s="114" t="s">
        <v>2008</v>
      </c>
      <c r="C238" s="113" t="s">
        <v>643</v>
      </c>
      <c r="D238" s="113" t="s">
        <v>305</v>
      </c>
      <c r="E238" s="113" t="s">
        <v>339</v>
      </c>
      <c r="F238" s="114" t="s">
        <v>3812</v>
      </c>
      <c r="G238" s="114" t="s">
        <v>3928</v>
      </c>
      <c r="H238" s="115">
        <v>2.6</v>
      </c>
      <c r="I238" s="116" t="s">
        <v>175</v>
      </c>
      <c r="J238" s="114">
        <v>85497645</v>
      </c>
      <c r="K238" s="117">
        <v>45139</v>
      </c>
      <c r="L238" s="118">
        <v>25000</v>
      </c>
      <c r="M238" s="118">
        <v>65000</v>
      </c>
      <c r="N238" s="113" t="s">
        <v>470</v>
      </c>
      <c r="O238" s="119">
        <v>45204</v>
      </c>
      <c r="P238" s="119" t="s">
        <v>156</v>
      </c>
      <c r="Q238" s="114" t="s">
        <v>156</v>
      </c>
      <c r="R238" s="119">
        <v>45146</v>
      </c>
      <c r="S238" s="114" t="s">
        <v>2060</v>
      </c>
      <c r="T238" s="119">
        <v>45155</v>
      </c>
      <c r="U238" s="114" t="s">
        <v>2061</v>
      </c>
      <c r="V238" s="112">
        <f t="shared" si="3"/>
        <v>45158</v>
      </c>
    </row>
    <row r="239" spans="1:22" ht="14.25" customHeight="1">
      <c r="A239" s="113">
        <v>2023</v>
      </c>
      <c r="B239" s="114" t="s">
        <v>2008</v>
      </c>
      <c r="C239" s="113" t="s">
        <v>433</v>
      </c>
      <c r="D239" s="113" t="s">
        <v>305</v>
      </c>
      <c r="E239" s="113" t="s">
        <v>363</v>
      </c>
      <c r="F239" s="114" t="s">
        <v>3811</v>
      </c>
      <c r="G239" s="114" t="s">
        <v>3930</v>
      </c>
      <c r="H239" s="115">
        <v>2.6</v>
      </c>
      <c r="I239" s="116" t="s">
        <v>175</v>
      </c>
      <c r="J239" s="114">
        <v>84995613</v>
      </c>
      <c r="K239" s="117">
        <v>44927</v>
      </c>
      <c r="L239" s="118">
        <v>1536</v>
      </c>
      <c r="M239" s="118">
        <v>3994</v>
      </c>
      <c r="N239" s="113" t="s">
        <v>436</v>
      </c>
      <c r="O239" s="119">
        <v>45092</v>
      </c>
      <c r="P239" s="119" t="s">
        <v>156</v>
      </c>
      <c r="Q239" s="114" t="s">
        <v>156</v>
      </c>
      <c r="R239" s="119">
        <v>44901</v>
      </c>
      <c r="S239" s="114" t="s">
        <v>193</v>
      </c>
      <c r="T239" s="119">
        <v>44901</v>
      </c>
      <c r="U239" s="114" t="s">
        <v>156</v>
      </c>
      <c r="V239" s="112">
        <f>O239-62</f>
        <v>45030</v>
      </c>
    </row>
    <row r="240" spans="1:22" ht="14.25" customHeight="1">
      <c r="A240" s="113">
        <v>2023</v>
      </c>
      <c r="B240" s="114" t="s">
        <v>2008</v>
      </c>
      <c r="C240" s="113" t="s">
        <v>433</v>
      </c>
      <c r="D240" s="113" t="s">
        <v>305</v>
      </c>
      <c r="E240" s="113" t="s">
        <v>363</v>
      </c>
      <c r="F240" s="114" t="s">
        <v>3810</v>
      </c>
      <c r="G240" s="114" t="s">
        <v>3930</v>
      </c>
      <c r="H240" s="115">
        <v>2.6</v>
      </c>
      <c r="I240" s="116" t="s">
        <v>175</v>
      </c>
      <c r="J240" s="114">
        <v>84995609</v>
      </c>
      <c r="K240" s="117">
        <v>44927</v>
      </c>
      <c r="L240" s="118">
        <v>3000</v>
      </c>
      <c r="M240" s="118">
        <v>7800</v>
      </c>
      <c r="N240" s="113" t="s">
        <v>436</v>
      </c>
      <c r="O240" s="119">
        <v>45092</v>
      </c>
      <c r="P240" s="119" t="s">
        <v>156</v>
      </c>
      <c r="Q240" s="114" t="s">
        <v>156</v>
      </c>
      <c r="R240" s="119">
        <v>44901</v>
      </c>
      <c r="S240" s="114" t="s">
        <v>193</v>
      </c>
      <c r="T240" s="119">
        <v>44901</v>
      </c>
      <c r="U240" s="114" t="s">
        <v>156</v>
      </c>
      <c r="V240" s="112">
        <f>O240-62</f>
        <v>45030</v>
      </c>
    </row>
    <row r="241" spans="1:22" ht="14.25" customHeight="1">
      <c r="A241" s="113">
        <v>2023</v>
      </c>
      <c r="B241" s="114" t="s">
        <v>2008</v>
      </c>
      <c r="C241" s="113" t="s">
        <v>433</v>
      </c>
      <c r="D241" s="113" t="s">
        <v>305</v>
      </c>
      <c r="E241" s="113" t="s">
        <v>363</v>
      </c>
      <c r="F241" s="114" t="s">
        <v>3809</v>
      </c>
      <c r="G241" s="114" t="s">
        <v>3930</v>
      </c>
      <c r="H241" s="115">
        <v>2.6</v>
      </c>
      <c r="I241" s="116" t="s">
        <v>175</v>
      </c>
      <c r="J241" s="114">
        <v>84951090</v>
      </c>
      <c r="K241" s="117">
        <v>44927</v>
      </c>
      <c r="L241" s="118">
        <v>3150</v>
      </c>
      <c r="M241" s="118">
        <v>8190</v>
      </c>
      <c r="N241" s="113" t="s">
        <v>436</v>
      </c>
      <c r="O241" s="119">
        <v>45092</v>
      </c>
      <c r="P241" s="119" t="s">
        <v>156</v>
      </c>
      <c r="Q241" s="114" t="s">
        <v>156</v>
      </c>
      <c r="R241" s="119">
        <v>44901</v>
      </c>
      <c r="S241" s="114" t="s">
        <v>193</v>
      </c>
      <c r="T241" s="119">
        <v>44901</v>
      </c>
      <c r="U241" s="114" t="s">
        <v>156</v>
      </c>
      <c r="V241" s="112">
        <f>O241-62</f>
        <v>45030</v>
      </c>
    </row>
    <row r="242" spans="1:22" ht="14.25" customHeight="1">
      <c r="A242" s="113">
        <v>2023</v>
      </c>
      <c r="B242" s="114" t="s">
        <v>2008</v>
      </c>
      <c r="C242" s="113" t="s">
        <v>146</v>
      </c>
      <c r="D242" s="113" t="s">
        <v>305</v>
      </c>
      <c r="E242" s="113" t="s">
        <v>363</v>
      </c>
      <c r="F242" s="114" t="s">
        <v>3810</v>
      </c>
      <c r="G242" s="114" t="s">
        <v>3930</v>
      </c>
      <c r="H242" s="115">
        <v>2.6</v>
      </c>
      <c r="I242" s="116" t="s">
        <v>175</v>
      </c>
      <c r="J242" s="114">
        <v>85136911</v>
      </c>
      <c r="K242" s="117">
        <v>44927</v>
      </c>
      <c r="L242" s="118">
        <v>2274</v>
      </c>
      <c r="M242" s="118">
        <v>5912</v>
      </c>
      <c r="N242" s="113" t="s">
        <v>383</v>
      </c>
      <c r="O242" s="119">
        <v>45092</v>
      </c>
      <c r="P242" s="119">
        <v>44932</v>
      </c>
      <c r="Q242" s="114" t="s">
        <v>156</v>
      </c>
      <c r="R242" s="119">
        <v>44932</v>
      </c>
      <c r="S242" s="114" t="s">
        <v>193</v>
      </c>
      <c r="T242" s="119">
        <v>44936</v>
      </c>
      <c r="U242" s="114" t="s">
        <v>156</v>
      </c>
      <c r="V242" s="112">
        <f t="shared" ref="V242:V248" si="4">O242-40</f>
        <v>45052</v>
      </c>
    </row>
    <row r="243" spans="1:22" ht="14.25" customHeight="1">
      <c r="A243" s="113">
        <v>2023</v>
      </c>
      <c r="B243" s="114" t="s">
        <v>2008</v>
      </c>
      <c r="C243" s="113" t="s">
        <v>146</v>
      </c>
      <c r="D243" s="113" t="s">
        <v>305</v>
      </c>
      <c r="E243" s="113" t="s">
        <v>363</v>
      </c>
      <c r="F243" s="114" t="s">
        <v>3810</v>
      </c>
      <c r="G243" s="114" t="s">
        <v>3930</v>
      </c>
      <c r="H243" s="115">
        <v>2.6</v>
      </c>
      <c r="I243" s="116" t="s">
        <v>175</v>
      </c>
      <c r="J243" s="114">
        <v>84995406</v>
      </c>
      <c r="K243" s="117">
        <v>44927</v>
      </c>
      <c r="L243" s="118">
        <v>3990</v>
      </c>
      <c r="M243" s="118">
        <v>10374</v>
      </c>
      <c r="N243" s="113" t="s">
        <v>436</v>
      </c>
      <c r="O243" s="119">
        <v>45092</v>
      </c>
      <c r="P243" s="119" t="s">
        <v>156</v>
      </c>
      <c r="Q243" s="114" t="s">
        <v>156</v>
      </c>
      <c r="R243" s="119">
        <v>44883</v>
      </c>
      <c r="S243" s="114" t="s">
        <v>193</v>
      </c>
      <c r="T243" s="119">
        <v>44889</v>
      </c>
      <c r="U243" s="114" t="s">
        <v>156</v>
      </c>
      <c r="V243" s="112">
        <f t="shared" si="4"/>
        <v>45052</v>
      </c>
    </row>
    <row r="244" spans="1:22" ht="14.25" customHeight="1">
      <c r="A244" s="113">
        <v>2023</v>
      </c>
      <c r="B244" s="114" t="s">
        <v>2008</v>
      </c>
      <c r="C244" s="113" t="s">
        <v>146</v>
      </c>
      <c r="D244" s="113" t="s">
        <v>305</v>
      </c>
      <c r="E244" s="113" t="s">
        <v>363</v>
      </c>
      <c r="F244" s="114" t="s">
        <v>3811</v>
      </c>
      <c r="G244" s="114" t="s">
        <v>3930</v>
      </c>
      <c r="H244" s="115">
        <v>2.6</v>
      </c>
      <c r="I244" s="116" t="s">
        <v>175</v>
      </c>
      <c r="J244" s="114">
        <v>84995407</v>
      </c>
      <c r="K244" s="117">
        <v>44927</v>
      </c>
      <c r="L244" s="118">
        <v>4278</v>
      </c>
      <c r="M244" s="118">
        <v>11123</v>
      </c>
      <c r="N244" s="113" t="s">
        <v>436</v>
      </c>
      <c r="O244" s="119">
        <v>45092</v>
      </c>
      <c r="P244" s="119" t="s">
        <v>156</v>
      </c>
      <c r="Q244" s="114" t="s">
        <v>156</v>
      </c>
      <c r="R244" s="119">
        <v>44883</v>
      </c>
      <c r="S244" s="114" t="s">
        <v>193</v>
      </c>
      <c r="T244" s="119">
        <v>44889</v>
      </c>
      <c r="U244" s="114" t="s">
        <v>156</v>
      </c>
      <c r="V244" s="112">
        <f t="shared" si="4"/>
        <v>45052</v>
      </c>
    </row>
    <row r="245" spans="1:22" ht="14.25" customHeight="1">
      <c r="A245" s="113">
        <v>2023</v>
      </c>
      <c r="B245" s="114" t="s">
        <v>2008</v>
      </c>
      <c r="C245" s="113" t="s">
        <v>146</v>
      </c>
      <c r="D245" s="113" t="s">
        <v>305</v>
      </c>
      <c r="E245" s="113" t="s">
        <v>363</v>
      </c>
      <c r="F245" s="114" t="s">
        <v>3809</v>
      </c>
      <c r="G245" s="114" t="s">
        <v>3930</v>
      </c>
      <c r="H245" s="115">
        <v>2.6</v>
      </c>
      <c r="I245" s="116" t="s">
        <v>175</v>
      </c>
      <c r="J245" s="114">
        <v>84949492</v>
      </c>
      <c r="K245" s="117">
        <v>44927</v>
      </c>
      <c r="L245" s="118">
        <v>5940</v>
      </c>
      <c r="M245" s="118">
        <v>15444</v>
      </c>
      <c r="N245" s="113" t="s">
        <v>436</v>
      </c>
      <c r="O245" s="119">
        <v>45092</v>
      </c>
      <c r="P245" s="119" t="s">
        <v>156</v>
      </c>
      <c r="Q245" s="114" t="s">
        <v>156</v>
      </c>
      <c r="R245" s="119">
        <v>44883</v>
      </c>
      <c r="S245" s="114" t="s">
        <v>2279</v>
      </c>
      <c r="T245" s="119">
        <v>44889</v>
      </c>
      <c r="U245" s="114" t="s">
        <v>2281</v>
      </c>
      <c r="V245" s="112">
        <f t="shared" si="4"/>
        <v>45052</v>
      </c>
    </row>
    <row r="246" spans="1:22" ht="14.25" customHeight="1">
      <c r="A246" s="113">
        <v>2023</v>
      </c>
      <c r="B246" s="114" t="s">
        <v>2008</v>
      </c>
      <c r="C246" s="113" t="s">
        <v>146</v>
      </c>
      <c r="D246" s="113" t="s">
        <v>305</v>
      </c>
      <c r="E246" s="113" t="s">
        <v>363</v>
      </c>
      <c r="F246" s="114" t="s">
        <v>3811</v>
      </c>
      <c r="G246" s="114" t="s">
        <v>3930</v>
      </c>
      <c r="H246" s="115">
        <v>2.6</v>
      </c>
      <c r="I246" s="116" t="s">
        <v>175</v>
      </c>
      <c r="J246" s="114">
        <v>85187362</v>
      </c>
      <c r="K246" s="117">
        <v>44927</v>
      </c>
      <c r="L246" s="118">
        <v>3108</v>
      </c>
      <c r="M246" s="118">
        <v>8081</v>
      </c>
      <c r="N246" s="113" t="s">
        <v>383</v>
      </c>
      <c r="O246" s="119">
        <v>45122</v>
      </c>
      <c r="P246" s="119">
        <v>44932</v>
      </c>
      <c r="Q246" s="114" t="s">
        <v>156</v>
      </c>
      <c r="R246" s="119">
        <v>44932</v>
      </c>
      <c r="S246" s="114" t="s">
        <v>193</v>
      </c>
      <c r="T246" s="119">
        <v>44936</v>
      </c>
      <c r="U246" s="114" t="s">
        <v>156</v>
      </c>
      <c r="V246" s="112">
        <f t="shared" si="4"/>
        <v>45082</v>
      </c>
    </row>
    <row r="247" spans="1:22" ht="14.25" customHeight="1">
      <c r="A247" s="113">
        <v>2023</v>
      </c>
      <c r="B247" s="114" t="s">
        <v>2008</v>
      </c>
      <c r="C247" s="113" t="s">
        <v>146</v>
      </c>
      <c r="D247" s="113" t="s">
        <v>305</v>
      </c>
      <c r="E247" s="113" t="s">
        <v>363</v>
      </c>
      <c r="F247" s="114" t="s">
        <v>3809</v>
      </c>
      <c r="G247" s="114" t="s">
        <v>3930</v>
      </c>
      <c r="H247" s="115">
        <v>2.6</v>
      </c>
      <c r="I247" s="116" t="s">
        <v>175</v>
      </c>
      <c r="J247" s="114">
        <v>84951294</v>
      </c>
      <c r="K247" s="117">
        <v>45017</v>
      </c>
      <c r="L247" s="118">
        <v>2994</v>
      </c>
      <c r="M247" s="118">
        <v>7784</v>
      </c>
      <c r="N247" s="113" t="s">
        <v>383</v>
      </c>
      <c r="O247" s="119">
        <v>45153</v>
      </c>
      <c r="P247" s="119">
        <v>44939</v>
      </c>
      <c r="Q247" s="114" t="s">
        <v>2182</v>
      </c>
      <c r="R247" s="119">
        <v>44950</v>
      </c>
      <c r="S247" s="114" t="s">
        <v>1885</v>
      </c>
      <c r="T247" s="119">
        <v>44957</v>
      </c>
      <c r="U247" s="114" t="s">
        <v>1241</v>
      </c>
      <c r="V247" s="112">
        <f t="shared" si="4"/>
        <v>45113</v>
      </c>
    </row>
    <row r="248" spans="1:22" ht="14.25" customHeight="1">
      <c r="A248" s="113">
        <v>2023</v>
      </c>
      <c r="B248" s="114" t="s">
        <v>2008</v>
      </c>
      <c r="C248" s="113" t="s">
        <v>146</v>
      </c>
      <c r="D248" s="113" t="s">
        <v>305</v>
      </c>
      <c r="E248" s="113" t="s">
        <v>363</v>
      </c>
      <c r="F248" s="114" t="s">
        <v>3811</v>
      </c>
      <c r="G248" s="114" t="s">
        <v>3930</v>
      </c>
      <c r="H248" s="115">
        <v>2.6</v>
      </c>
      <c r="I248" s="116" t="s">
        <v>175</v>
      </c>
      <c r="J248" s="114">
        <v>85224362</v>
      </c>
      <c r="K248" s="117">
        <v>45108</v>
      </c>
      <c r="L248" s="118">
        <v>1908</v>
      </c>
      <c r="M248" s="118">
        <v>4961</v>
      </c>
      <c r="N248" s="113" t="s">
        <v>470</v>
      </c>
      <c r="O248" s="119">
        <v>45174</v>
      </c>
      <c r="P248" s="119">
        <v>45009</v>
      </c>
      <c r="Q248" s="114" t="s">
        <v>156</v>
      </c>
      <c r="R248" s="119">
        <v>45106</v>
      </c>
      <c r="S248" s="114" t="s">
        <v>2052</v>
      </c>
      <c r="T248" s="119">
        <v>45118</v>
      </c>
      <c r="U248" s="114" t="s">
        <v>1874</v>
      </c>
      <c r="V248" s="112">
        <f t="shared" si="4"/>
        <v>45134</v>
      </c>
    </row>
    <row r="249" spans="1:22" ht="14.25" customHeight="1">
      <c r="A249" s="113">
        <v>2023</v>
      </c>
      <c r="B249" s="114" t="s">
        <v>2008</v>
      </c>
      <c r="C249" s="113" t="s">
        <v>433</v>
      </c>
      <c r="D249" s="113" t="s">
        <v>305</v>
      </c>
      <c r="E249" s="113" t="s">
        <v>363</v>
      </c>
      <c r="F249" s="114" t="s">
        <v>3809</v>
      </c>
      <c r="G249" s="114" t="s">
        <v>3930</v>
      </c>
      <c r="H249" s="115">
        <v>2.6</v>
      </c>
      <c r="I249" s="116" t="s">
        <v>175</v>
      </c>
      <c r="J249" s="114">
        <v>85546933</v>
      </c>
      <c r="K249" s="117">
        <v>45139</v>
      </c>
      <c r="L249" s="118">
        <v>1000</v>
      </c>
      <c r="M249" s="118">
        <v>2600</v>
      </c>
      <c r="N249" s="113" t="s">
        <v>470</v>
      </c>
      <c r="O249" s="119">
        <v>45215</v>
      </c>
      <c r="P249" s="119">
        <v>45069</v>
      </c>
      <c r="Q249" s="114" t="s">
        <v>156</v>
      </c>
      <c r="R249" s="119">
        <v>45132</v>
      </c>
      <c r="S249" s="114" t="s">
        <v>2717</v>
      </c>
      <c r="T249" s="119">
        <v>45141</v>
      </c>
      <c r="U249" s="114" t="s">
        <v>986</v>
      </c>
      <c r="V249" s="112">
        <f>O249-62</f>
        <v>45153</v>
      </c>
    </row>
    <row r="250" spans="1:22" ht="14.25" customHeight="1">
      <c r="A250" s="113">
        <v>2023</v>
      </c>
      <c r="B250" s="114" t="s">
        <v>2008</v>
      </c>
      <c r="C250" s="113" t="s">
        <v>433</v>
      </c>
      <c r="D250" s="113" t="s">
        <v>305</v>
      </c>
      <c r="E250" s="113" t="s">
        <v>363</v>
      </c>
      <c r="F250" s="114" t="s">
        <v>3810</v>
      </c>
      <c r="G250" s="114" t="s">
        <v>3930</v>
      </c>
      <c r="H250" s="115">
        <v>2.6</v>
      </c>
      <c r="I250" s="116" t="s">
        <v>175</v>
      </c>
      <c r="J250" s="114">
        <v>85546934</v>
      </c>
      <c r="K250" s="117">
        <v>45139</v>
      </c>
      <c r="L250" s="118">
        <v>1000</v>
      </c>
      <c r="M250" s="118">
        <v>2600</v>
      </c>
      <c r="N250" s="113" t="s">
        <v>226</v>
      </c>
      <c r="O250" s="119">
        <v>45220</v>
      </c>
      <c r="P250" s="119">
        <v>45069</v>
      </c>
      <c r="Q250" s="114" t="s">
        <v>156</v>
      </c>
      <c r="R250" s="119">
        <v>45134</v>
      </c>
      <c r="S250" s="114" t="s">
        <v>2420</v>
      </c>
      <c r="T250" s="119">
        <v>45148</v>
      </c>
      <c r="U250" s="114" t="s">
        <v>2058</v>
      </c>
      <c r="V250" s="112">
        <f>O250-62</f>
        <v>45158</v>
      </c>
    </row>
    <row r="251" spans="1:22" ht="14.25" customHeight="1">
      <c r="A251" s="113">
        <v>2023</v>
      </c>
      <c r="B251" s="114" t="s">
        <v>2008</v>
      </c>
      <c r="C251" s="113" t="s">
        <v>146</v>
      </c>
      <c r="D251" s="113" t="s">
        <v>305</v>
      </c>
      <c r="E251" s="113" t="s">
        <v>363</v>
      </c>
      <c r="F251" s="114" t="s">
        <v>3810</v>
      </c>
      <c r="G251" s="114" t="s">
        <v>3930</v>
      </c>
      <c r="H251" s="115">
        <v>2.6</v>
      </c>
      <c r="I251" s="116" t="s">
        <v>175</v>
      </c>
      <c r="J251" s="114">
        <v>85136913</v>
      </c>
      <c r="K251" s="117">
        <v>45139</v>
      </c>
      <c r="L251" s="118">
        <v>1200</v>
      </c>
      <c r="M251" s="118">
        <v>3120</v>
      </c>
      <c r="N251" s="113" t="s">
        <v>470</v>
      </c>
      <c r="O251" s="119">
        <v>45199</v>
      </c>
      <c r="P251" s="119">
        <v>45041</v>
      </c>
      <c r="Q251" s="114" t="s">
        <v>930</v>
      </c>
      <c r="R251" s="119">
        <v>45134</v>
      </c>
      <c r="S251" s="114" t="s">
        <v>2137</v>
      </c>
      <c r="T251" s="119">
        <v>45148</v>
      </c>
      <c r="U251" s="114" t="s">
        <v>2058</v>
      </c>
      <c r="V251" s="112">
        <f>O251-40</f>
        <v>45159</v>
      </c>
    </row>
    <row r="252" spans="1:22" ht="14.25" customHeight="1">
      <c r="A252" s="113">
        <v>2023</v>
      </c>
      <c r="B252" s="114" t="s">
        <v>2008</v>
      </c>
      <c r="C252" s="113" t="s">
        <v>433</v>
      </c>
      <c r="D252" s="113" t="s">
        <v>305</v>
      </c>
      <c r="E252" s="113" t="s">
        <v>363</v>
      </c>
      <c r="F252" s="114" t="s">
        <v>3811</v>
      </c>
      <c r="G252" s="114" t="s">
        <v>3930</v>
      </c>
      <c r="H252" s="115">
        <v>2.6</v>
      </c>
      <c r="I252" s="116" t="s">
        <v>175</v>
      </c>
      <c r="J252" s="114">
        <v>85651276</v>
      </c>
      <c r="K252" s="117">
        <v>45139</v>
      </c>
      <c r="L252" s="118">
        <v>1500</v>
      </c>
      <c r="M252" s="118">
        <v>3900</v>
      </c>
      <c r="N252" s="113" t="s">
        <v>470</v>
      </c>
      <c r="O252" s="119">
        <v>45229</v>
      </c>
      <c r="P252" s="119">
        <v>45086</v>
      </c>
      <c r="Q252" s="114" t="s">
        <v>156</v>
      </c>
      <c r="R252" s="119">
        <v>45146</v>
      </c>
      <c r="S252" s="114" t="s">
        <v>2387</v>
      </c>
      <c r="T252" s="119">
        <v>45155</v>
      </c>
      <c r="U252" s="114" t="s">
        <v>2061</v>
      </c>
      <c r="V252" s="112">
        <f>O252-62</f>
        <v>45167</v>
      </c>
    </row>
    <row r="253" spans="1:22" ht="14.25" customHeight="1">
      <c r="A253" s="113">
        <v>2023</v>
      </c>
      <c r="B253" s="114" t="s">
        <v>2008</v>
      </c>
      <c r="C253" s="113" t="s">
        <v>433</v>
      </c>
      <c r="D253" s="113" t="s">
        <v>305</v>
      </c>
      <c r="E253" s="113" t="s">
        <v>363</v>
      </c>
      <c r="F253" s="114" t="s">
        <v>3809</v>
      </c>
      <c r="G253" s="114" t="s">
        <v>3930</v>
      </c>
      <c r="H253" s="115">
        <v>2.6</v>
      </c>
      <c r="I253" s="116" t="s">
        <v>175</v>
      </c>
      <c r="J253" s="114">
        <v>84951087</v>
      </c>
      <c r="K253" s="117">
        <v>45170</v>
      </c>
      <c r="L253" s="118">
        <v>1350</v>
      </c>
      <c r="M253" s="118">
        <v>3510</v>
      </c>
      <c r="N253" s="113" t="s">
        <v>470</v>
      </c>
      <c r="O253" s="119">
        <v>45233</v>
      </c>
      <c r="P253" s="119">
        <v>45065</v>
      </c>
      <c r="Q253" s="114" t="s">
        <v>156</v>
      </c>
      <c r="R253" s="119">
        <v>45148</v>
      </c>
      <c r="S253" s="114" t="s">
        <v>2442</v>
      </c>
      <c r="T253" s="119">
        <v>45160</v>
      </c>
      <c r="U253" s="114" t="s">
        <v>2443</v>
      </c>
      <c r="V253" s="112">
        <f>O253-62</f>
        <v>45171</v>
      </c>
    </row>
    <row r="254" spans="1:22" ht="14.25" customHeight="1">
      <c r="A254" s="113">
        <v>2023</v>
      </c>
      <c r="B254" s="114" t="s">
        <v>2008</v>
      </c>
      <c r="C254" s="113" t="s">
        <v>146</v>
      </c>
      <c r="D254" s="113" t="s">
        <v>305</v>
      </c>
      <c r="E254" s="113" t="s">
        <v>363</v>
      </c>
      <c r="F254" s="114" t="s">
        <v>3809</v>
      </c>
      <c r="G254" s="114" t="s">
        <v>3930</v>
      </c>
      <c r="H254" s="115">
        <v>2.6</v>
      </c>
      <c r="I254" s="116" t="s">
        <v>175</v>
      </c>
      <c r="J254" s="114">
        <v>84976475</v>
      </c>
      <c r="K254" s="117">
        <v>45139</v>
      </c>
      <c r="L254" s="118">
        <v>1500</v>
      </c>
      <c r="M254" s="118">
        <v>3900</v>
      </c>
      <c r="N254" s="113" t="s">
        <v>470</v>
      </c>
      <c r="O254" s="119">
        <v>45214</v>
      </c>
      <c r="P254" s="119">
        <v>45065</v>
      </c>
      <c r="Q254" s="114" t="s">
        <v>425</v>
      </c>
      <c r="R254" s="119">
        <v>45152</v>
      </c>
      <c r="S254" s="114" t="s">
        <v>2085</v>
      </c>
      <c r="T254" s="119">
        <v>45162</v>
      </c>
      <c r="U254" s="114" t="s">
        <v>2086</v>
      </c>
      <c r="V254" s="112">
        <f>O254-40</f>
        <v>45174</v>
      </c>
    </row>
    <row r="255" spans="1:22" ht="14.25" customHeight="1">
      <c r="A255" s="113">
        <v>2023</v>
      </c>
      <c r="B255" s="114" t="s">
        <v>2008</v>
      </c>
      <c r="C255" s="113" t="s">
        <v>433</v>
      </c>
      <c r="D255" s="113" t="s">
        <v>305</v>
      </c>
      <c r="E255" s="113" t="s">
        <v>363</v>
      </c>
      <c r="F255" s="114" t="s">
        <v>3810</v>
      </c>
      <c r="G255" s="114" t="s">
        <v>3930</v>
      </c>
      <c r="H255" s="115">
        <v>2.6</v>
      </c>
      <c r="I255" s="116" t="s">
        <v>175</v>
      </c>
      <c r="J255" s="114">
        <v>85816139</v>
      </c>
      <c r="K255" s="117">
        <v>45108</v>
      </c>
      <c r="L255" s="118">
        <v>3000</v>
      </c>
      <c r="M255" s="118">
        <v>7800</v>
      </c>
      <c r="N255" s="113" t="s">
        <v>383</v>
      </c>
      <c r="O255" s="119">
        <v>45250</v>
      </c>
      <c r="P255" s="119" t="s">
        <v>156</v>
      </c>
      <c r="Q255" s="114" t="s">
        <v>156</v>
      </c>
      <c r="R255" s="119">
        <v>45121</v>
      </c>
      <c r="S255" s="114" t="s">
        <v>2495</v>
      </c>
      <c r="T255" s="119">
        <v>45135</v>
      </c>
      <c r="U255" s="114" t="s">
        <v>2496</v>
      </c>
      <c r="V255" s="112">
        <f>O255-62</f>
        <v>45188</v>
      </c>
    </row>
    <row r="256" spans="1:22" ht="14.25" customHeight="1">
      <c r="A256" s="113">
        <v>2023</v>
      </c>
      <c r="B256" s="114" t="s">
        <v>2008</v>
      </c>
      <c r="C256" s="113" t="s">
        <v>433</v>
      </c>
      <c r="D256" s="113" t="s">
        <v>305</v>
      </c>
      <c r="E256" s="113" t="s">
        <v>363</v>
      </c>
      <c r="F256" s="114" t="s">
        <v>3807</v>
      </c>
      <c r="G256" s="114" t="s">
        <v>3932</v>
      </c>
      <c r="H256" s="115">
        <v>2.6</v>
      </c>
      <c r="I256" s="116" t="s">
        <v>175</v>
      </c>
      <c r="J256" s="114">
        <v>84881435</v>
      </c>
      <c r="K256" s="117">
        <v>44958</v>
      </c>
      <c r="L256" s="118">
        <v>4620</v>
      </c>
      <c r="M256" s="118">
        <v>12012</v>
      </c>
      <c r="N256" s="113" t="s">
        <v>436</v>
      </c>
      <c r="O256" s="119">
        <v>45106</v>
      </c>
      <c r="P256" s="119" t="s">
        <v>156</v>
      </c>
      <c r="Q256" s="114" t="s">
        <v>156</v>
      </c>
      <c r="R256" s="119">
        <v>44883</v>
      </c>
      <c r="S256" s="114" t="s">
        <v>193</v>
      </c>
      <c r="T256" s="119">
        <v>44915</v>
      </c>
      <c r="U256" s="114" t="s">
        <v>1673</v>
      </c>
      <c r="V256" s="112">
        <f>O256-62</f>
        <v>45044</v>
      </c>
    </row>
    <row r="257" spans="1:22" ht="14.25" customHeight="1">
      <c r="A257" s="113">
        <v>2023</v>
      </c>
      <c r="B257" s="114" t="s">
        <v>2008</v>
      </c>
      <c r="C257" s="113" t="s">
        <v>146</v>
      </c>
      <c r="D257" s="113" t="s">
        <v>305</v>
      </c>
      <c r="E257" s="113" t="s">
        <v>363</v>
      </c>
      <c r="F257" s="114" t="s">
        <v>3808</v>
      </c>
      <c r="G257" s="114" t="s">
        <v>3932</v>
      </c>
      <c r="H257" s="115">
        <v>2.6</v>
      </c>
      <c r="I257" s="116" t="s">
        <v>175</v>
      </c>
      <c r="J257" s="114">
        <v>84995405</v>
      </c>
      <c r="K257" s="117">
        <v>44927</v>
      </c>
      <c r="L257" s="118">
        <v>4062</v>
      </c>
      <c r="M257" s="118">
        <v>10561</v>
      </c>
      <c r="N257" s="113" t="s">
        <v>436</v>
      </c>
      <c r="O257" s="119">
        <v>45092</v>
      </c>
      <c r="P257" s="119" t="s">
        <v>156</v>
      </c>
      <c r="Q257" s="114" t="s">
        <v>156</v>
      </c>
      <c r="R257" s="119">
        <v>44887</v>
      </c>
      <c r="S257" s="114" t="s">
        <v>193</v>
      </c>
      <c r="T257" s="119">
        <v>44897</v>
      </c>
      <c r="U257" s="114" t="s">
        <v>156</v>
      </c>
      <c r="V257" s="112">
        <f>O257-40</f>
        <v>45052</v>
      </c>
    </row>
    <row r="258" spans="1:22" ht="14.25" customHeight="1">
      <c r="A258" s="113">
        <v>2023</v>
      </c>
      <c r="B258" s="114" t="s">
        <v>2008</v>
      </c>
      <c r="C258" s="113" t="s">
        <v>146</v>
      </c>
      <c r="D258" s="113" t="s">
        <v>305</v>
      </c>
      <c r="E258" s="113" t="s">
        <v>363</v>
      </c>
      <c r="F258" s="114" t="s">
        <v>3807</v>
      </c>
      <c r="G258" s="114" t="s">
        <v>3932</v>
      </c>
      <c r="H258" s="115">
        <v>2.6</v>
      </c>
      <c r="I258" s="116" t="s">
        <v>175</v>
      </c>
      <c r="J258" s="114">
        <v>84881743</v>
      </c>
      <c r="K258" s="117">
        <v>44958</v>
      </c>
      <c r="L258" s="118">
        <v>19344</v>
      </c>
      <c r="M258" s="118">
        <v>50294</v>
      </c>
      <c r="N258" s="113" t="s">
        <v>436</v>
      </c>
      <c r="O258" s="119">
        <v>45092</v>
      </c>
      <c r="P258" s="119" t="s">
        <v>156</v>
      </c>
      <c r="Q258" s="114" t="s">
        <v>156</v>
      </c>
      <c r="R258" s="119">
        <v>44883</v>
      </c>
      <c r="S258" s="114" t="s">
        <v>2279</v>
      </c>
      <c r="T258" s="119">
        <v>44897</v>
      </c>
      <c r="U258" s="114" t="s">
        <v>2281</v>
      </c>
      <c r="V258" s="112">
        <f>O258-40</f>
        <v>45052</v>
      </c>
    </row>
    <row r="259" spans="1:22" ht="14.25" customHeight="1">
      <c r="A259" s="113">
        <v>2023</v>
      </c>
      <c r="B259" s="114" t="s">
        <v>2008</v>
      </c>
      <c r="C259" s="113" t="s">
        <v>433</v>
      </c>
      <c r="D259" s="113" t="s">
        <v>305</v>
      </c>
      <c r="E259" s="113" t="s">
        <v>363</v>
      </c>
      <c r="F259" s="114" t="s">
        <v>3808</v>
      </c>
      <c r="G259" s="114" t="s">
        <v>3932</v>
      </c>
      <c r="H259" s="115">
        <v>2.6</v>
      </c>
      <c r="I259" s="116" t="s">
        <v>175</v>
      </c>
      <c r="J259" s="114">
        <v>84995602</v>
      </c>
      <c r="K259" s="117">
        <v>44958</v>
      </c>
      <c r="L259" s="118">
        <v>2190</v>
      </c>
      <c r="M259" s="118">
        <v>5694</v>
      </c>
      <c r="N259" s="113" t="s">
        <v>436</v>
      </c>
      <c r="O259" s="119">
        <v>45120</v>
      </c>
      <c r="P259" s="119" t="s">
        <v>156</v>
      </c>
      <c r="Q259" s="114" t="s">
        <v>156</v>
      </c>
      <c r="R259" s="119">
        <v>44887</v>
      </c>
      <c r="S259" s="114" t="s">
        <v>446</v>
      </c>
      <c r="T259" s="119">
        <v>44915</v>
      </c>
      <c r="U259" s="114" t="s">
        <v>1673</v>
      </c>
      <c r="V259" s="112">
        <f>O259-62</f>
        <v>45058</v>
      </c>
    </row>
    <row r="260" spans="1:22" ht="14.25" customHeight="1">
      <c r="A260" s="113">
        <v>2023</v>
      </c>
      <c r="B260" s="114" t="s">
        <v>2008</v>
      </c>
      <c r="C260" s="113" t="s">
        <v>433</v>
      </c>
      <c r="D260" s="113" t="s">
        <v>305</v>
      </c>
      <c r="E260" s="113" t="s">
        <v>363</v>
      </c>
      <c r="F260" s="114" t="s">
        <v>3807</v>
      </c>
      <c r="G260" s="114" t="s">
        <v>3932</v>
      </c>
      <c r="H260" s="115">
        <v>2.6</v>
      </c>
      <c r="I260" s="116" t="s">
        <v>175</v>
      </c>
      <c r="J260" s="114">
        <v>85053344</v>
      </c>
      <c r="K260" s="117">
        <v>44958</v>
      </c>
      <c r="L260" s="118">
        <v>1980</v>
      </c>
      <c r="M260" s="118">
        <v>5148</v>
      </c>
      <c r="N260" s="113" t="s">
        <v>383</v>
      </c>
      <c r="O260" s="119">
        <v>45122</v>
      </c>
      <c r="P260" s="119">
        <v>44915</v>
      </c>
      <c r="Q260" s="114" t="s">
        <v>156</v>
      </c>
      <c r="R260" s="119">
        <v>44932</v>
      </c>
      <c r="S260" s="114" t="s">
        <v>1536</v>
      </c>
      <c r="T260" s="119">
        <v>44936</v>
      </c>
      <c r="U260" s="114" t="s">
        <v>2285</v>
      </c>
      <c r="V260" s="112">
        <f>O260-62</f>
        <v>45060</v>
      </c>
    </row>
    <row r="261" spans="1:22" ht="14.25" customHeight="1">
      <c r="A261" s="113">
        <v>2023</v>
      </c>
      <c r="B261" s="114" t="s">
        <v>2008</v>
      </c>
      <c r="C261" s="113" t="s">
        <v>146</v>
      </c>
      <c r="D261" s="113" t="s">
        <v>305</v>
      </c>
      <c r="E261" s="113" t="s">
        <v>363</v>
      </c>
      <c r="F261" s="114" t="s">
        <v>3807</v>
      </c>
      <c r="G261" s="114" t="s">
        <v>3932</v>
      </c>
      <c r="H261" s="115">
        <v>2.6</v>
      </c>
      <c r="I261" s="116" t="s">
        <v>175</v>
      </c>
      <c r="J261" s="114">
        <v>84925663</v>
      </c>
      <c r="K261" s="117">
        <v>44958</v>
      </c>
      <c r="L261" s="118">
        <v>5796</v>
      </c>
      <c r="M261" s="118">
        <v>15070</v>
      </c>
      <c r="N261" s="113" t="s">
        <v>436</v>
      </c>
      <c r="O261" s="119">
        <v>45107</v>
      </c>
      <c r="P261" s="119">
        <v>44932</v>
      </c>
      <c r="Q261" s="114" t="s">
        <v>156</v>
      </c>
      <c r="R261" s="119">
        <v>44932</v>
      </c>
      <c r="S261" s="114" t="s">
        <v>1536</v>
      </c>
      <c r="T261" s="119">
        <v>44936</v>
      </c>
      <c r="U261" s="114" t="s">
        <v>2285</v>
      </c>
      <c r="V261" s="112">
        <f>O261-40</f>
        <v>45067</v>
      </c>
    </row>
    <row r="262" spans="1:22" ht="14.25" customHeight="1">
      <c r="A262" s="113">
        <v>2023</v>
      </c>
      <c r="B262" s="114" t="s">
        <v>2008</v>
      </c>
      <c r="C262" s="113" t="s">
        <v>146</v>
      </c>
      <c r="D262" s="113" t="s">
        <v>305</v>
      </c>
      <c r="E262" s="113" t="s">
        <v>363</v>
      </c>
      <c r="F262" s="114" t="s">
        <v>3808</v>
      </c>
      <c r="G262" s="114" t="s">
        <v>3932</v>
      </c>
      <c r="H262" s="115">
        <v>2.6</v>
      </c>
      <c r="I262" s="116" t="s">
        <v>175</v>
      </c>
      <c r="J262" s="114">
        <v>84995722</v>
      </c>
      <c r="K262" s="117">
        <v>44958</v>
      </c>
      <c r="L262" s="118">
        <v>2796</v>
      </c>
      <c r="M262" s="118">
        <v>7270</v>
      </c>
      <c r="N262" s="113" t="s">
        <v>436</v>
      </c>
      <c r="O262" s="119">
        <v>45122</v>
      </c>
      <c r="P262" s="119">
        <v>44915</v>
      </c>
      <c r="Q262" s="114" t="s">
        <v>156</v>
      </c>
      <c r="R262" s="119">
        <v>44932</v>
      </c>
      <c r="S262" s="114" t="s">
        <v>1536</v>
      </c>
      <c r="T262" s="119">
        <v>44936</v>
      </c>
      <c r="U262" s="114" t="s">
        <v>2285</v>
      </c>
      <c r="V262" s="112">
        <f>O262-40</f>
        <v>45082</v>
      </c>
    </row>
    <row r="263" spans="1:22" ht="14.25" customHeight="1">
      <c r="A263" s="113">
        <v>2023</v>
      </c>
      <c r="B263" s="114" t="s">
        <v>2008</v>
      </c>
      <c r="C263" s="113" t="s">
        <v>146</v>
      </c>
      <c r="D263" s="113" t="s">
        <v>305</v>
      </c>
      <c r="E263" s="113" t="s">
        <v>363</v>
      </c>
      <c r="F263" s="114" t="s">
        <v>3807</v>
      </c>
      <c r="G263" s="114" t="s">
        <v>3932</v>
      </c>
      <c r="H263" s="115">
        <v>2.6</v>
      </c>
      <c r="I263" s="116" t="s">
        <v>175</v>
      </c>
      <c r="J263" s="114">
        <v>85053342</v>
      </c>
      <c r="K263" s="117">
        <v>44958</v>
      </c>
      <c r="L263" s="118">
        <v>6600</v>
      </c>
      <c r="M263" s="118">
        <v>17160</v>
      </c>
      <c r="N263" s="113" t="s">
        <v>383</v>
      </c>
      <c r="O263" s="119">
        <v>45122</v>
      </c>
      <c r="P263" s="119">
        <v>44915</v>
      </c>
      <c r="Q263" s="114" t="s">
        <v>156</v>
      </c>
      <c r="R263" s="119">
        <v>44932</v>
      </c>
      <c r="S263" s="114" t="s">
        <v>1536</v>
      </c>
      <c r="T263" s="119">
        <v>44936</v>
      </c>
      <c r="U263" s="114" t="s">
        <v>2285</v>
      </c>
      <c r="V263" s="112">
        <f>O263-40</f>
        <v>45082</v>
      </c>
    </row>
    <row r="264" spans="1:22" ht="14.25" customHeight="1">
      <c r="A264" s="113">
        <v>2023</v>
      </c>
      <c r="B264" s="114" t="s">
        <v>2008</v>
      </c>
      <c r="C264" s="113" t="s">
        <v>146</v>
      </c>
      <c r="D264" s="113" t="s">
        <v>305</v>
      </c>
      <c r="E264" s="113" t="s">
        <v>363</v>
      </c>
      <c r="F264" s="114" t="s">
        <v>3807</v>
      </c>
      <c r="G264" s="114" t="s">
        <v>3932</v>
      </c>
      <c r="H264" s="115">
        <v>2.6</v>
      </c>
      <c r="I264" s="116" t="s">
        <v>175</v>
      </c>
      <c r="J264" s="114">
        <v>84881741</v>
      </c>
      <c r="K264" s="117">
        <v>45017</v>
      </c>
      <c r="L264" s="118">
        <v>2976</v>
      </c>
      <c r="M264" s="118">
        <v>7738</v>
      </c>
      <c r="N264" s="113" t="s">
        <v>383</v>
      </c>
      <c r="O264" s="119">
        <v>45137</v>
      </c>
      <c r="P264" s="119">
        <v>44932</v>
      </c>
      <c r="Q264" s="114" t="s">
        <v>156</v>
      </c>
      <c r="R264" s="119">
        <v>44932</v>
      </c>
      <c r="S264" s="114" t="s">
        <v>1536</v>
      </c>
      <c r="T264" s="119">
        <v>44936</v>
      </c>
      <c r="U264" s="114" t="s">
        <v>2285</v>
      </c>
      <c r="V264" s="112">
        <f>O264-40</f>
        <v>45097</v>
      </c>
    </row>
    <row r="265" spans="1:22" ht="14.25" customHeight="1">
      <c r="A265" s="113">
        <v>2023</v>
      </c>
      <c r="B265" s="114" t="s">
        <v>2008</v>
      </c>
      <c r="C265" s="113" t="s">
        <v>433</v>
      </c>
      <c r="D265" s="113" t="s">
        <v>305</v>
      </c>
      <c r="E265" s="113" t="s">
        <v>363</v>
      </c>
      <c r="F265" s="114" t="s">
        <v>3807</v>
      </c>
      <c r="G265" s="114" t="s">
        <v>3932</v>
      </c>
      <c r="H265" s="115">
        <v>2.6</v>
      </c>
      <c r="I265" s="116" t="s">
        <v>175</v>
      </c>
      <c r="J265" s="114">
        <v>85546931</v>
      </c>
      <c r="K265" s="117">
        <v>45108</v>
      </c>
      <c r="L265" s="118">
        <v>1080</v>
      </c>
      <c r="M265" s="118">
        <v>2808</v>
      </c>
      <c r="N265" s="113" t="s">
        <v>226</v>
      </c>
      <c r="O265" s="119">
        <v>45194</v>
      </c>
      <c r="P265" s="119">
        <v>45062</v>
      </c>
      <c r="Q265" s="114" t="s">
        <v>156</v>
      </c>
      <c r="R265" s="119">
        <v>45111</v>
      </c>
      <c r="S265" s="114" t="s">
        <v>2532</v>
      </c>
      <c r="T265" s="119">
        <v>45120</v>
      </c>
      <c r="U265" s="114" t="s">
        <v>2554</v>
      </c>
      <c r="V265" s="112">
        <f>O265-62</f>
        <v>45132</v>
      </c>
    </row>
    <row r="266" spans="1:22" ht="14.25" customHeight="1">
      <c r="A266" s="113">
        <v>2023</v>
      </c>
      <c r="B266" s="114" t="s">
        <v>2008</v>
      </c>
      <c r="C266" s="113" t="s">
        <v>433</v>
      </c>
      <c r="D266" s="113" t="s">
        <v>305</v>
      </c>
      <c r="E266" s="113" t="s">
        <v>363</v>
      </c>
      <c r="F266" s="114" t="s">
        <v>3808</v>
      </c>
      <c r="G266" s="114" t="s">
        <v>3932</v>
      </c>
      <c r="H266" s="115">
        <v>2.6</v>
      </c>
      <c r="I266" s="116" t="s">
        <v>175</v>
      </c>
      <c r="J266" s="114">
        <v>85349729</v>
      </c>
      <c r="K266" s="117">
        <v>45108</v>
      </c>
      <c r="L266" s="118">
        <v>1740</v>
      </c>
      <c r="M266" s="118">
        <v>4524</v>
      </c>
      <c r="N266" s="113" t="s">
        <v>226</v>
      </c>
      <c r="O266" s="119">
        <v>45201</v>
      </c>
      <c r="P266" s="119">
        <v>45077</v>
      </c>
      <c r="Q266" s="114" t="s">
        <v>2707</v>
      </c>
      <c r="R266" s="119">
        <v>45104</v>
      </c>
      <c r="S266" s="114" t="s">
        <v>193</v>
      </c>
      <c r="T266" s="119">
        <v>45127</v>
      </c>
      <c r="U266" s="114" t="s">
        <v>156</v>
      </c>
      <c r="V266" s="112">
        <f>O266-62</f>
        <v>45139</v>
      </c>
    </row>
    <row r="267" spans="1:22" ht="14.25" customHeight="1">
      <c r="A267" s="113">
        <v>2023</v>
      </c>
      <c r="B267" s="114" t="s">
        <v>2008</v>
      </c>
      <c r="C267" s="113" t="s">
        <v>433</v>
      </c>
      <c r="D267" s="113" t="s">
        <v>305</v>
      </c>
      <c r="E267" s="113" t="s">
        <v>363</v>
      </c>
      <c r="F267" s="114" t="s">
        <v>3807</v>
      </c>
      <c r="G267" s="114" t="s">
        <v>3932</v>
      </c>
      <c r="H267" s="115">
        <v>2.6</v>
      </c>
      <c r="I267" s="116" t="s">
        <v>175</v>
      </c>
      <c r="J267" s="114">
        <v>84976453</v>
      </c>
      <c r="K267" s="117">
        <v>45108</v>
      </c>
      <c r="L267" s="118">
        <v>2280</v>
      </c>
      <c r="M267" s="118">
        <v>5928</v>
      </c>
      <c r="N267" s="113" t="s">
        <v>470</v>
      </c>
      <c r="O267" s="119">
        <v>45201</v>
      </c>
      <c r="P267" s="119">
        <v>44937</v>
      </c>
      <c r="Q267" s="114" t="s">
        <v>2691</v>
      </c>
      <c r="R267" s="119">
        <v>45104</v>
      </c>
      <c r="S267" s="114" t="s">
        <v>1341</v>
      </c>
      <c r="T267" s="119">
        <v>45127</v>
      </c>
      <c r="U267" s="114" t="s">
        <v>2496</v>
      </c>
      <c r="V267" s="112">
        <f>O267-62</f>
        <v>45139</v>
      </c>
    </row>
    <row r="268" spans="1:22" ht="14.25" customHeight="1">
      <c r="A268" s="113">
        <v>2023</v>
      </c>
      <c r="B268" s="114" t="s">
        <v>2008</v>
      </c>
      <c r="C268" s="113" t="s">
        <v>433</v>
      </c>
      <c r="D268" s="113" t="s">
        <v>305</v>
      </c>
      <c r="E268" s="113" t="s">
        <v>363</v>
      </c>
      <c r="F268" s="114" t="s">
        <v>3807</v>
      </c>
      <c r="G268" s="114" t="s">
        <v>3932</v>
      </c>
      <c r="H268" s="115">
        <v>2.6</v>
      </c>
      <c r="I268" s="116" t="s">
        <v>175</v>
      </c>
      <c r="J268" s="114">
        <v>85373682</v>
      </c>
      <c r="K268" s="117">
        <v>45108</v>
      </c>
      <c r="L268" s="118">
        <v>3000</v>
      </c>
      <c r="M268" s="118">
        <v>7800</v>
      </c>
      <c r="N268" s="113" t="s">
        <v>226</v>
      </c>
      <c r="O268" s="119">
        <v>45201</v>
      </c>
      <c r="P268" s="119">
        <v>45056</v>
      </c>
      <c r="Q268" s="114" t="s">
        <v>2696</v>
      </c>
      <c r="R268" s="119">
        <v>45104</v>
      </c>
      <c r="S268" s="114" t="s">
        <v>193</v>
      </c>
      <c r="T268" s="119">
        <v>45127</v>
      </c>
      <c r="U268" s="114" t="s">
        <v>156</v>
      </c>
      <c r="V268" s="112">
        <f>O268-62</f>
        <v>45139</v>
      </c>
    </row>
    <row r="269" spans="1:22" ht="14.25" customHeight="1">
      <c r="A269" s="113">
        <v>2023</v>
      </c>
      <c r="B269" s="114" t="s">
        <v>2008</v>
      </c>
      <c r="C269" s="113" t="s">
        <v>146</v>
      </c>
      <c r="D269" s="113" t="s">
        <v>305</v>
      </c>
      <c r="E269" s="113" t="s">
        <v>363</v>
      </c>
      <c r="F269" s="114" t="s">
        <v>3807</v>
      </c>
      <c r="G269" s="114" t="s">
        <v>3932</v>
      </c>
      <c r="H269" s="115">
        <v>2.6</v>
      </c>
      <c r="I269" s="116" t="s">
        <v>175</v>
      </c>
      <c r="J269" s="114">
        <v>84881742</v>
      </c>
      <c r="K269" s="117">
        <v>45108</v>
      </c>
      <c r="L269" s="118">
        <v>3000</v>
      </c>
      <c r="M269" s="118">
        <v>7800</v>
      </c>
      <c r="N269" s="113" t="s">
        <v>470</v>
      </c>
      <c r="O269" s="119">
        <v>45184</v>
      </c>
      <c r="P269" s="119">
        <v>45002</v>
      </c>
      <c r="Q269" s="114" t="s">
        <v>156</v>
      </c>
      <c r="R269" s="119">
        <v>45120</v>
      </c>
      <c r="S269" s="114" t="s">
        <v>2102</v>
      </c>
      <c r="T269" s="119">
        <v>45134</v>
      </c>
      <c r="U269" s="114" t="s">
        <v>2132</v>
      </c>
      <c r="V269" s="112">
        <f>O269-40</f>
        <v>45144</v>
      </c>
    </row>
    <row r="270" spans="1:22" ht="14.25" customHeight="1">
      <c r="A270" s="113">
        <v>2023</v>
      </c>
      <c r="B270" s="114" t="s">
        <v>2008</v>
      </c>
      <c r="C270" s="113" t="s">
        <v>146</v>
      </c>
      <c r="D270" s="113" t="s">
        <v>305</v>
      </c>
      <c r="E270" s="113" t="s">
        <v>363</v>
      </c>
      <c r="F270" s="114" t="s">
        <v>3808</v>
      </c>
      <c r="G270" s="114" t="s">
        <v>3932</v>
      </c>
      <c r="H270" s="115">
        <v>2.6</v>
      </c>
      <c r="I270" s="116" t="s">
        <v>175</v>
      </c>
      <c r="J270" s="114">
        <v>84995724</v>
      </c>
      <c r="K270" s="117">
        <v>45139</v>
      </c>
      <c r="L270" s="118">
        <v>1300</v>
      </c>
      <c r="M270" s="118">
        <v>3380</v>
      </c>
      <c r="N270" s="113" t="s">
        <v>470</v>
      </c>
      <c r="O270" s="119">
        <v>45199</v>
      </c>
      <c r="P270" s="119">
        <v>44957</v>
      </c>
      <c r="Q270" s="114" t="s">
        <v>2182</v>
      </c>
      <c r="R270" s="119">
        <v>45134</v>
      </c>
      <c r="S270" s="114" t="s">
        <v>2137</v>
      </c>
      <c r="T270" s="119">
        <v>45148</v>
      </c>
      <c r="U270" s="114" t="s">
        <v>2058</v>
      </c>
      <c r="V270" s="112">
        <f>O270-40</f>
        <v>45159</v>
      </c>
    </row>
    <row r="271" spans="1:22" ht="14.25" customHeight="1">
      <c r="A271" s="113">
        <v>2023</v>
      </c>
      <c r="B271" s="114" t="s">
        <v>2008</v>
      </c>
      <c r="C271" s="113" t="s">
        <v>433</v>
      </c>
      <c r="D271" s="113" t="s">
        <v>305</v>
      </c>
      <c r="E271" s="113" t="s">
        <v>363</v>
      </c>
      <c r="F271" s="114" t="s">
        <v>3807</v>
      </c>
      <c r="G271" s="114" t="s">
        <v>3932</v>
      </c>
      <c r="H271" s="115">
        <v>2.6</v>
      </c>
      <c r="I271" s="116" t="s">
        <v>175</v>
      </c>
      <c r="J271" s="114">
        <v>84976454</v>
      </c>
      <c r="K271" s="117">
        <v>45139</v>
      </c>
      <c r="L271" s="118">
        <v>1800</v>
      </c>
      <c r="M271" s="118">
        <v>4680</v>
      </c>
      <c r="N271" s="113" t="s">
        <v>470</v>
      </c>
      <c r="O271" s="119">
        <v>45226</v>
      </c>
      <c r="P271" s="119">
        <v>45044</v>
      </c>
      <c r="Q271" s="114" t="s">
        <v>937</v>
      </c>
      <c r="R271" s="119">
        <v>45141</v>
      </c>
      <c r="S271" s="114" t="s">
        <v>2060</v>
      </c>
      <c r="T271" s="119">
        <v>45152</v>
      </c>
      <c r="U271" s="114" t="s">
        <v>2180</v>
      </c>
      <c r="V271" s="112">
        <f>O271-62</f>
        <v>45164</v>
      </c>
    </row>
    <row r="272" spans="1:22" ht="14.25" customHeight="1">
      <c r="A272" s="113">
        <v>2023</v>
      </c>
      <c r="B272" s="114" t="s">
        <v>2008</v>
      </c>
      <c r="C272" s="113" t="s">
        <v>433</v>
      </c>
      <c r="D272" s="113" t="s">
        <v>305</v>
      </c>
      <c r="E272" s="113" t="s">
        <v>363</v>
      </c>
      <c r="F272" s="114" t="s">
        <v>3808</v>
      </c>
      <c r="G272" s="114" t="s">
        <v>3932</v>
      </c>
      <c r="H272" s="115">
        <v>2.6</v>
      </c>
      <c r="I272" s="116" t="s">
        <v>175</v>
      </c>
      <c r="J272" s="114">
        <v>85136910</v>
      </c>
      <c r="K272" s="117">
        <v>45139</v>
      </c>
      <c r="L272" s="118">
        <v>1200</v>
      </c>
      <c r="M272" s="118">
        <v>3120</v>
      </c>
      <c r="N272" s="113" t="s">
        <v>470</v>
      </c>
      <c r="O272" s="119">
        <v>45227</v>
      </c>
      <c r="P272" s="119">
        <v>45009</v>
      </c>
      <c r="Q272" s="114" t="s">
        <v>156</v>
      </c>
      <c r="R272" s="119">
        <v>45141</v>
      </c>
      <c r="S272" s="114" t="s">
        <v>2060</v>
      </c>
      <c r="T272" s="119">
        <v>45155</v>
      </c>
      <c r="U272" s="114" t="s">
        <v>2061</v>
      </c>
      <c r="V272" s="112">
        <f>O272-62</f>
        <v>45165</v>
      </c>
    </row>
    <row r="273" spans="1:22" ht="14.25" customHeight="1">
      <c r="A273" s="113">
        <v>2023</v>
      </c>
      <c r="B273" s="114" t="s">
        <v>2008</v>
      </c>
      <c r="C273" s="113" t="s">
        <v>146</v>
      </c>
      <c r="D273" s="113" t="s">
        <v>305</v>
      </c>
      <c r="E273" s="113" t="s">
        <v>363</v>
      </c>
      <c r="F273" s="114" t="s">
        <v>3807</v>
      </c>
      <c r="G273" s="114" t="s">
        <v>3932</v>
      </c>
      <c r="H273" s="115">
        <v>2.6</v>
      </c>
      <c r="I273" s="116" t="s">
        <v>175</v>
      </c>
      <c r="J273" s="114">
        <v>84925664</v>
      </c>
      <c r="K273" s="117">
        <v>45170</v>
      </c>
      <c r="L273" s="118">
        <v>3000</v>
      </c>
      <c r="M273" s="118">
        <v>7800</v>
      </c>
      <c r="N273" s="113" t="s">
        <v>470</v>
      </c>
      <c r="O273" s="119">
        <v>45214</v>
      </c>
      <c r="P273" s="119">
        <v>45041</v>
      </c>
      <c r="Q273" s="114" t="s">
        <v>425</v>
      </c>
      <c r="R273" s="119">
        <v>45152</v>
      </c>
      <c r="S273" s="114" t="s">
        <v>2085</v>
      </c>
      <c r="T273" s="119">
        <v>45162</v>
      </c>
      <c r="U273" s="114" t="s">
        <v>2086</v>
      </c>
      <c r="V273" s="112">
        <f>O273-40</f>
        <v>45174</v>
      </c>
    </row>
    <row r="274" spans="1:22" ht="14.25" customHeight="1">
      <c r="A274" s="113">
        <v>2023</v>
      </c>
      <c r="B274" s="114" t="s">
        <v>2008</v>
      </c>
      <c r="C274" s="113" t="s">
        <v>433</v>
      </c>
      <c r="D274" s="113" t="s">
        <v>305</v>
      </c>
      <c r="E274" s="113" t="s">
        <v>363</v>
      </c>
      <c r="F274" s="114" t="s">
        <v>3807</v>
      </c>
      <c r="G274" s="114" t="s">
        <v>3932</v>
      </c>
      <c r="H274" s="115">
        <v>2.6</v>
      </c>
      <c r="I274" s="116" t="s">
        <v>175</v>
      </c>
      <c r="J274" s="114">
        <v>85264243</v>
      </c>
      <c r="K274" s="117">
        <v>45170</v>
      </c>
      <c r="L274" s="118">
        <v>2000</v>
      </c>
      <c r="M274" s="118">
        <v>5200</v>
      </c>
      <c r="N274" s="113" t="s">
        <v>470</v>
      </c>
      <c r="O274" s="119">
        <v>45245</v>
      </c>
      <c r="P274" s="119">
        <v>45065</v>
      </c>
      <c r="Q274" s="114" t="s">
        <v>1978</v>
      </c>
      <c r="R274" s="119">
        <v>45162</v>
      </c>
      <c r="S274" s="114" t="s">
        <v>2555</v>
      </c>
      <c r="T274" s="119">
        <v>45169</v>
      </c>
      <c r="U274" s="114" t="s">
        <v>2601</v>
      </c>
      <c r="V274" s="112">
        <f>O274-62</f>
        <v>45183</v>
      </c>
    </row>
    <row r="275" spans="1:22" ht="14.25" customHeight="1">
      <c r="A275" s="113">
        <v>2023</v>
      </c>
      <c r="B275" s="114" t="s">
        <v>2008</v>
      </c>
      <c r="C275" s="113" t="s">
        <v>433</v>
      </c>
      <c r="D275" s="113" t="s">
        <v>305</v>
      </c>
      <c r="E275" s="113" t="s">
        <v>363</v>
      </c>
      <c r="F275" s="114" t="s">
        <v>3808</v>
      </c>
      <c r="G275" s="114" t="s">
        <v>3932</v>
      </c>
      <c r="H275" s="115">
        <v>2.6</v>
      </c>
      <c r="I275" s="116" t="s">
        <v>175</v>
      </c>
      <c r="J275" s="114">
        <v>85654882</v>
      </c>
      <c r="K275" s="117">
        <v>45170</v>
      </c>
      <c r="L275" s="118">
        <v>1600</v>
      </c>
      <c r="M275" s="118">
        <v>4160</v>
      </c>
      <c r="N275" s="113" t="s">
        <v>470</v>
      </c>
      <c r="O275" s="119">
        <v>45264</v>
      </c>
      <c r="P275" s="119">
        <v>45132</v>
      </c>
      <c r="Q275" s="114" t="s">
        <v>156</v>
      </c>
      <c r="R275" s="119">
        <v>45180</v>
      </c>
      <c r="S275" s="114" t="s">
        <v>2112</v>
      </c>
      <c r="T275" s="119">
        <v>45190</v>
      </c>
      <c r="U275" s="114" t="s">
        <v>2090</v>
      </c>
      <c r="V275" s="112">
        <f>O275-62</f>
        <v>45202</v>
      </c>
    </row>
    <row r="276" spans="1:22" ht="14.25" customHeight="1">
      <c r="A276" s="113">
        <v>2023</v>
      </c>
      <c r="B276" s="114" t="s">
        <v>2008</v>
      </c>
      <c r="C276" s="113" t="s">
        <v>573</v>
      </c>
      <c r="D276" s="113" t="s">
        <v>305</v>
      </c>
      <c r="E276" s="113" t="s">
        <v>363</v>
      </c>
      <c r="F276" s="114" t="s">
        <v>3811</v>
      </c>
      <c r="G276" s="114" t="s">
        <v>3929</v>
      </c>
      <c r="H276" s="115">
        <v>2.6</v>
      </c>
      <c r="I276" s="116" t="s">
        <v>175</v>
      </c>
      <c r="J276" s="114">
        <v>85224435</v>
      </c>
      <c r="K276" s="117">
        <v>44927</v>
      </c>
      <c r="L276" s="118">
        <v>828</v>
      </c>
      <c r="M276" s="118">
        <v>2153</v>
      </c>
      <c r="N276" s="113" t="s">
        <v>436</v>
      </c>
      <c r="O276" s="119">
        <v>45092</v>
      </c>
      <c r="P276" s="119" t="s">
        <v>156</v>
      </c>
      <c r="Q276" s="114" t="s">
        <v>156</v>
      </c>
      <c r="R276" s="119">
        <v>44932</v>
      </c>
      <c r="S276" s="114" t="s">
        <v>193</v>
      </c>
      <c r="T276" s="119">
        <v>44936</v>
      </c>
      <c r="U276" s="114" t="s">
        <v>156</v>
      </c>
      <c r="V276" s="112">
        <f t="shared" ref="V276:V283" si="5">O276-7</f>
        <v>45085</v>
      </c>
    </row>
    <row r="277" spans="1:22" ht="14.25" customHeight="1">
      <c r="A277" s="113">
        <v>2023</v>
      </c>
      <c r="B277" s="114" t="s">
        <v>2008</v>
      </c>
      <c r="C277" s="113" t="s">
        <v>573</v>
      </c>
      <c r="D277" s="113" t="s">
        <v>305</v>
      </c>
      <c r="E277" s="113" t="s">
        <v>363</v>
      </c>
      <c r="F277" s="114" t="s">
        <v>3810</v>
      </c>
      <c r="G277" s="114" t="s">
        <v>3929</v>
      </c>
      <c r="H277" s="115">
        <v>2.6</v>
      </c>
      <c r="I277" s="116" t="s">
        <v>175</v>
      </c>
      <c r="J277" s="114">
        <v>85224434</v>
      </c>
      <c r="K277" s="117">
        <v>44986</v>
      </c>
      <c r="L277" s="118">
        <v>864</v>
      </c>
      <c r="M277" s="118">
        <v>2246</v>
      </c>
      <c r="N277" s="113" t="s">
        <v>436</v>
      </c>
      <c r="O277" s="119">
        <v>45092</v>
      </c>
      <c r="P277" s="119" t="s">
        <v>156</v>
      </c>
      <c r="Q277" s="114" t="s">
        <v>156</v>
      </c>
      <c r="R277" s="119">
        <v>44932</v>
      </c>
      <c r="S277" s="114" t="s">
        <v>193</v>
      </c>
      <c r="T277" s="119">
        <v>44936</v>
      </c>
      <c r="U277" s="114" t="s">
        <v>156</v>
      </c>
      <c r="V277" s="112">
        <f t="shared" si="5"/>
        <v>45085</v>
      </c>
    </row>
    <row r="278" spans="1:22" ht="14.25" customHeight="1">
      <c r="A278" s="113">
        <v>2023</v>
      </c>
      <c r="B278" s="114" t="s">
        <v>2008</v>
      </c>
      <c r="C278" s="113" t="s">
        <v>573</v>
      </c>
      <c r="D278" s="113" t="s">
        <v>305</v>
      </c>
      <c r="E278" s="113" t="s">
        <v>363</v>
      </c>
      <c r="F278" s="114" t="s">
        <v>3809</v>
      </c>
      <c r="G278" s="114" t="s">
        <v>3929</v>
      </c>
      <c r="H278" s="115">
        <v>2.6</v>
      </c>
      <c r="I278" s="116" t="s">
        <v>175</v>
      </c>
      <c r="J278" s="114">
        <v>85001288</v>
      </c>
      <c r="K278" s="117">
        <v>44986</v>
      </c>
      <c r="L278" s="118">
        <v>2358</v>
      </c>
      <c r="M278" s="118">
        <v>6131</v>
      </c>
      <c r="N278" s="113" t="s">
        <v>436</v>
      </c>
      <c r="O278" s="119">
        <v>45092</v>
      </c>
      <c r="P278" s="119">
        <v>44915</v>
      </c>
      <c r="Q278" s="114" t="s">
        <v>156</v>
      </c>
      <c r="R278" s="119">
        <v>44932</v>
      </c>
      <c r="S278" s="114" t="s">
        <v>1536</v>
      </c>
      <c r="T278" s="119">
        <v>44936</v>
      </c>
      <c r="U278" s="114" t="s">
        <v>2285</v>
      </c>
      <c r="V278" s="112">
        <f t="shared" si="5"/>
        <v>45085</v>
      </c>
    </row>
    <row r="279" spans="1:22" ht="14.25" customHeight="1">
      <c r="A279" s="113">
        <v>2023</v>
      </c>
      <c r="B279" s="114" t="s">
        <v>2008</v>
      </c>
      <c r="C279" s="113" t="s">
        <v>573</v>
      </c>
      <c r="D279" s="113" t="s">
        <v>305</v>
      </c>
      <c r="E279" s="113" t="s">
        <v>363</v>
      </c>
      <c r="F279" s="114" t="s">
        <v>3811</v>
      </c>
      <c r="G279" s="114" t="s">
        <v>3929</v>
      </c>
      <c r="H279" s="115">
        <v>2.6</v>
      </c>
      <c r="I279" s="116" t="s">
        <v>175</v>
      </c>
      <c r="J279" s="114">
        <v>85329057</v>
      </c>
      <c r="K279" s="117">
        <v>44986</v>
      </c>
      <c r="L279" s="118">
        <v>486</v>
      </c>
      <c r="M279" s="118">
        <v>1264</v>
      </c>
      <c r="N279" s="113" t="s">
        <v>436</v>
      </c>
      <c r="O279" s="119">
        <v>45121</v>
      </c>
      <c r="P279" s="119">
        <v>44960</v>
      </c>
      <c r="Q279" s="114" t="s">
        <v>156</v>
      </c>
      <c r="R279" s="119">
        <v>44964</v>
      </c>
      <c r="S279" s="114" t="s">
        <v>193</v>
      </c>
      <c r="T279" s="119">
        <v>44992</v>
      </c>
      <c r="U279" s="114" t="s">
        <v>2465</v>
      </c>
      <c r="V279" s="112">
        <f t="shared" si="5"/>
        <v>45114</v>
      </c>
    </row>
    <row r="280" spans="1:22" ht="14.25" customHeight="1">
      <c r="A280" s="113">
        <v>2023</v>
      </c>
      <c r="B280" s="114" t="s">
        <v>2008</v>
      </c>
      <c r="C280" s="113" t="s">
        <v>573</v>
      </c>
      <c r="D280" s="113" t="s">
        <v>305</v>
      </c>
      <c r="E280" s="113" t="s">
        <v>363</v>
      </c>
      <c r="F280" s="114" t="s">
        <v>3810</v>
      </c>
      <c r="G280" s="114" t="s">
        <v>3929</v>
      </c>
      <c r="H280" s="115">
        <v>2.6</v>
      </c>
      <c r="I280" s="116" t="s">
        <v>175</v>
      </c>
      <c r="J280" s="114">
        <v>85329056</v>
      </c>
      <c r="K280" s="117">
        <v>44986</v>
      </c>
      <c r="L280" s="118">
        <v>504</v>
      </c>
      <c r="M280" s="118">
        <v>1310</v>
      </c>
      <c r="N280" s="113" t="s">
        <v>436</v>
      </c>
      <c r="O280" s="119">
        <v>45121</v>
      </c>
      <c r="P280" s="119">
        <v>44960</v>
      </c>
      <c r="Q280" s="114" t="s">
        <v>156</v>
      </c>
      <c r="R280" s="119">
        <v>44964</v>
      </c>
      <c r="S280" s="114" t="s">
        <v>193</v>
      </c>
      <c r="T280" s="119">
        <v>44992</v>
      </c>
      <c r="U280" s="114" t="s">
        <v>2465</v>
      </c>
      <c r="V280" s="112">
        <f t="shared" si="5"/>
        <v>45114</v>
      </c>
    </row>
    <row r="281" spans="1:22" ht="14.25" customHeight="1">
      <c r="A281" s="113">
        <v>2023</v>
      </c>
      <c r="B281" s="114" t="s">
        <v>2008</v>
      </c>
      <c r="C281" s="113" t="s">
        <v>573</v>
      </c>
      <c r="D281" s="113" t="s">
        <v>305</v>
      </c>
      <c r="E281" s="113" t="s">
        <v>363</v>
      </c>
      <c r="F281" s="114" t="s">
        <v>3809</v>
      </c>
      <c r="G281" s="114" t="s">
        <v>3929</v>
      </c>
      <c r="H281" s="115">
        <v>2.6</v>
      </c>
      <c r="I281" s="116" t="s">
        <v>175</v>
      </c>
      <c r="J281" s="114">
        <v>85264244</v>
      </c>
      <c r="K281" s="117">
        <v>44986</v>
      </c>
      <c r="L281" s="118">
        <v>1026</v>
      </c>
      <c r="M281" s="118">
        <v>2668</v>
      </c>
      <c r="N281" s="113" t="s">
        <v>383</v>
      </c>
      <c r="O281" s="119">
        <v>45121</v>
      </c>
      <c r="P281" s="119">
        <v>44957</v>
      </c>
      <c r="Q281" s="114" t="s">
        <v>156</v>
      </c>
      <c r="R281" s="119">
        <v>44964</v>
      </c>
      <c r="S281" s="114" t="s">
        <v>193</v>
      </c>
      <c r="T281" s="119">
        <v>44992</v>
      </c>
      <c r="U281" s="114" t="s">
        <v>2465</v>
      </c>
      <c r="V281" s="112">
        <f t="shared" si="5"/>
        <v>45114</v>
      </c>
    </row>
    <row r="282" spans="1:22" ht="14.25" customHeight="1">
      <c r="A282" s="113">
        <v>2023</v>
      </c>
      <c r="B282" s="114" t="s">
        <v>2008</v>
      </c>
      <c r="C282" s="113" t="s">
        <v>573</v>
      </c>
      <c r="D282" s="113" t="s">
        <v>305</v>
      </c>
      <c r="E282" s="113" t="s">
        <v>363</v>
      </c>
      <c r="F282" s="114" t="s">
        <v>3809</v>
      </c>
      <c r="G282" s="114" t="s">
        <v>3929</v>
      </c>
      <c r="H282" s="115">
        <v>2.6</v>
      </c>
      <c r="I282" s="116" t="s">
        <v>175</v>
      </c>
      <c r="J282" s="114">
        <v>85193999</v>
      </c>
      <c r="K282" s="117">
        <v>45170</v>
      </c>
      <c r="L282" s="118">
        <v>1300</v>
      </c>
      <c r="M282" s="118">
        <v>3380</v>
      </c>
      <c r="N282" s="113" t="s">
        <v>470</v>
      </c>
      <c r="O282" s="119">
        <v>45189</v>
      </c>
      <c r="P282" s="119">
        <v>45065</v>
      </c>
      <c r="Q282" s="114" t="s">
        <v>1978</v>
      </c>
      <c r="R282" s="119">
        <v>45162</v>
      </c>
      <c r="S282" s="114" t="s">
        <v>2555</v>
      </c>
      <c r="T282" s="119">
        <v>45169</v>
      </c>
      <c r="U282" s="114" t="s">
        <v>2601</v>
      </c>
      <c r="V282" s="112">
        <f t="shared" si="5"/>
        <v>45182</v>
      </c>
    </row>
    <row r="283" spans="1:22" ht="14.25" customHeight="1">
      <c r="A283" s="113">
        <v>2023</v>
      </c>
      <c r="B283" s="114" t="s">
        <v>2008</v>
      </c>
      <c r="C283" s="113" t="s">
        <v>573</v>
      </c>
      <c r="D283" s="113" t="s">
        <v>305</v>
      </c>
      <c r="E283" s="113" t="s">
        <v>363</v>
      </c>
      <c r="F283" s="114" t="s">
        <v>3809</v>
      </c>
      <c r="G283" s="114" t="s">
        <v>3929</v>
      </c>
      <c r="H283" s="115">
        <v>2.6</v>
      </c>
      <c r="I283" s="116" t="s">
        <v>175</v>
      </c>
      <c r="J283" s="114">
        <v>85352695</v>
      </c>
      <c r="K283" s="117">
        <v>45200</v>
      </c>
      <c r="L283" s="118">
        <v>1090</v>
      </c>
      <c r="M283" s="118">
        <v>2834</v>
      </c>
      <c r="N283" s="113" t="s">
        <v>383</v>
      </c>
      <c r="O283" s="119">
        <v>45224</v>
      </c>
      <c r="P283" s="119">
        <v>44992</v>
      </c>
      <c r="Q283" s="114" t="s">
        <v>156</v>
      </c>
      <c r="R283" s="119">
        <v>45118</v>
      </c>
      <c r="S283" s="114" t="s">
        <v>2957</v>
      </c>
      <c r="T283" s="119">
        <v>45153</v>
      </c>
      <c r="U283" s="114" t="s">
        <v>1891</v>
      </c>
      <c r="V283" s="112">
        <f t="shared" si="5"/>
        <v>45217</v>
      </c>
    </row>
    <row r="284" spans="1:22" ht="14.25" customHeight="1">
      <c r="A284" s="113">
        <v>2023</v>
      </c>
      <c r="B284" s="114" t="s">
        <v>2008</v>
      </c>
      <c r="C284" s="113" t="s">
        <v>390</v>
      </c>
      <c r="D284" s="113" t="s">
        <v>305</v>
      </c>
      <c r="E284" s="113" t="s">
        <v>339</v>
      </c>
      <c r="F284" s="114" t="s">
        <v>3813</v>
      </c>
      <c r="G284" s="114" t="s">
        <v>3927</v>
      </c>
      <c r="H284" s="115">
        <v>2.6</v>
      </c>
      <c r="I284" s="116" t="s">
        <v>175</v>
      </c>
      <c r="J284" s="114">
        <v>85214159</v>
      </c>
      <c r="K284" s="117">
        <v>44986</v>
      </c>
      <c r="L284" s="118">
        <v>1728</v>
      </c>
      <c r="M284" s="118">
        <v>4493</v>
      </c>
      <c r="N284" s="113" t="s">
        <v>436</v>
      </c>
      <c r="O284" s="119">
        <v>45092</v>
      </c>
      <c r="P284" s="119">
        <v>44936</v>
      </c>
      <c r="Q284" s="114" t="s">
        <v>156</v>
      </c>
      <c r="R284" s="119">
        <v>44936</v>
      </c>
      <c r="S284" s="114" t="s">
        <v>193</v>
      </c>
      <c r="T284" s="119">
        <v>44943</v>
      </c>
      <c r="U284" s="114" t="s">
        <v>156</v>
      </c>
      <c r="V284" s="112">
        <f>O284-37</f>
        <v>45055</v>
      </c>
    </row>
    <row r="285" spans="1:22" ht="14.25" customHeight="1">
      <c r="A285" s="113">
        <v>2023</v>
      </c>
      <c r="B285" s="114" t="s">
        <v>2008</v>
      </c>
      <c r="C285" s="113" t="s">
        <v>563</v>
      </c>
      <c r="D285" s="113" t="s">
        <v>305</v>
      </c>
      <c r="E285" s="113" t="s">
        <v>339</v>
      </c>
      <c r="F285" s="114" t="s">
        <v>3813</v>
      </c>
      <c r="G285" s="114" t="s">
        <v>3927</v>
      </c>
      <c r="H285" s="115">
        <v>2.6</v>
      </c>
      <c r="I285" s="116" t="s">
        <v>175</v>
      </c>
      <c r="J285" s="114">
        <v>85136905</v>
      </c>
      <c r="K285" s="117">
        <v>44986</v>
      </c>
      <c r="L285" s="118">
        <v>3024</v>
      </c>
      <c r="M285" s="118">
        <v>7862</v>
      </c>
      <c r="N285" s="113" t="s">
        <v>436</v>
      </c>
      <c r="O285" s="119">
        <v>45092</v>
      </c>
      <c r="P285" s="119" t="s">
        <v>156</v>
      </c>
      <c r="Q285" s="114" t="s">
        <v>156</v>
      </c>
      <c r="R285" s="119">
        <v>44932</v>
      </c>
      <c r="S285" s="114" t="s">
        <v>193</v>
      </c>
      <c r="T285" s="119">
        <v>44967</v>
      </c>
      <c r="U285" s="114" t="s">
        <v>156</v>
      </c>
      <c r="V285" s="112">
        <f>O285-21</f>
        <v>45071</v>
      </c>
    </row>
    <row r="286" spans="1:22" ht="14.25" customHeight="1">
      <c r="A286" s="113">
        <v>2023</v>
      </c>
      <c r="B286" s="114" t="s">
        <v>2008</v>
      </c>
      <c r="C286" s="113" t="s">
        <v>563</v>
      </c>
      <c r="D286" s="113" t="s">
        <v>305</v>
      </c>
      <c r="E286" s="113" t="s">
        <v>339</v>
      </c>
      <c r="F286" s="114" t="s">
        <v>3813</v>
      </c>
      <c r="G286" s="114" t="s">
        <v>3927</v>
      </c>
      <c r="H286" s="115">
        <v>2.6</v>
      </c>
      <c r="I286" s="116" t="s">
        <v>175</v>
      </c>
      <c r="J286" s="114">
        <v>85136906</v>
      </c>
      <c r="K286" s="117">
        <v>44986</v>
      </c>
      <c r="L286" s="118">
        <v>2016</v>
      </c>
      <c r="M286" s="118">
        <v>5242</v>
      </c>
      <c r="N286" s="113" t="s">
        <v>383</v>
      </c>
      <c r="O286" s="119">
        <v>45103</v>
      </c>
      <c r="P286" s="119">
        <v>44932</v>
      </c>
      <c r="Q286" s="114" t="s">
        <v>156</v>
      </c>
      <c r="R286" s="119">
        <v>44932</v>
      </c>
      <c r="S286" s="114" t="s">
        <v>193</v>
      </c>
      <c r="T286" s="119">
        <v>44967</v>
      </c>
      <c r="U286" s="114" t="s">
        <v>156</v>
      </c>
      <c r="V286" s="112">
        <f>O286-21</f>
        <v>45082</v>
      </c>
    </row>
    <row r="287" spans="1:22" ht="14.25" customHeight="1">
      <c r="A287" s="113">
        <v>2023</v>
      </c>
      <c r="B287" s="114" t="s">
        <v>2008</v>
      </c>
      <c r="C287" s="113" t="s">
        <v>390</v>
      </c>
      <c r="D287" s="113" t="s">
        <v>305</v>
      </c>
      <c r="E287" s="113" t="s">
        <v>339</v>
      </c>
      <c r="F287" s="114" t="s">
        <v>3813</v>
      </c>
      <c r="G287" s="114" t="s">
        <v>3927</v>
      </c>
      <c r="H287" s="115">
        <v>2.6</v>
      </c>
      <c r="I287" s="116" t="s">
        <v>175</v>
      </c>
      <c r="J287" s="114">
        <v>85175179</v>
      </c>
      <c r="K287" s="117">
        <v>44986</v>
      </c>
      <c r="L287" s="118">
        <v>414</v>
      </c>
      <c r="M287" s="118">
        <v>1076</v>
      </c>
      <c r="N287" s="113" t="s">
        <v>383</v>
      </c>
      <c r="O287" s="119">
        <v>45153</v>
      </c>
      <c r="P287" s="119">
        <v>44936</v>
      </c>
      <c r="Q287" s="114" t="s">
        <v>156</v>
      </c>
      <c r="R287" s="119">
        <v>44936</v>
      </c>
      <c r="S287" s="114" t="s">
        <v>193</v>
      </c>
      <c r="T287" s="119">
        <v>44943</v>
      </c>
      <c r="U287" s="114" t="s">
        <v>156</v>
      </c>
      <c r="V287" s="112">
        <f>O287-37</f>
        <v>45116</v>
      </c>
    </row>
    <row r="288" spans="1:22" ht="14.25" customHeight="1">
      <c r="A288" s="113">
        <v>2023</v>
      </c>
      <c r="B288" s="114" t="s">
        <v>2008</v>
      </c>
      <c r="C288" s="113" t="s">
        <v>390</v>
      </c>
      <c r="D288" s="113" t="s">
        <v>305</v>
      </c>
      <c r="E288" s="113" t="s">
        <v>339</v>
      </c>
      <c r="F288" s="114" t="s">
        <v>3813</v>
      </c>
      <c r="G288" s="114" t="s">
        <v>3927</v>
      </c>
      <c r="H288" s="115">
        <v>2.6</v>
      </c>
      <c r="I288" s="116" t="s">
        <v>175</v>
      </c>
      <c r="J288" s="114">
        <v>85214158</v>
      </c>
      <c r="K288" s="117">
        <v>45078</v>
      </c>
      <c r="L288" s="118">
        <v>2016</v>
      </c>
      <c r="M288" s="118">
        <v>5242</v>
      </c>
      <c r="N288" s="113" t="s">
        <v>470</v>
      </c>
      <c r="O288" s="119">
        <v>45153</v>
      </c>
      <c r="P288" s="119">
        <v>45041</v>
      </c>
      <c r="Q288" s="114" t="s">
        <v>1779</v>
      </c>
      <c r="R288" s="119">
        <v>45069</v>
      </c>
      <c r="S288" s="114" t="s">
        <v>2052</v>
      </c>
      <c r="T288" s="119">
        <v>45104</v>
      </c>
      <c r="U288" s="114" t="s">
        <v>2099</v>
      </c>
      <c r="V288" s="112">
        <f>O288-37</f>
        <v>45116</v>
      </c>
    </row>
    <row r="289" spans="1:22" ht="14.25" customHeight="1">
      <c r="A289" s="113">
        <v>2023</v>
      </c>
      <c r="B289" s="114" t="s">
        <v>2008</v>
      </c>
      <c r="C289" s="113" t="s">
        <v>390</v>
      </c>
      <c r="D289" s="113" t="s">
        <v>305</v>
      </c>
      <c r="E289" s="113" t="s">
        <v>339</v>
      </c>
      <c r="F289" s="114" t="s">
        <v>3813</v>
      </c>
      <c r="G289" s="114" t="s">
        <v>3927</v>
      </c>
      <c r="H289" s="115">
        <v>2.6</v>
      </c>
      <c r="I289" s="116" t="s">
        <v>175</v>
      </c>
      <c r="J289" s="114">
        <v>85194451</v>
      </c>
      <c r="K289" s="117">
        <v>44986</v>
      </c>
      <c r="L289" s="118">
        <v>2664</v>
      </c>
      <c r="M289" s="118">
        <v>6926</v>
      </c>
      <c r="N289" s="113" t="s">
        <v>383</v>
      </c>
      <c r="O289" s="119">
        <v>45153</v>
      </c>
      <c r="P289" s="119">
        <v>44936</v>
      </c>
      <c r="Q289" s="114" t="s">
        <v>156</v>
      </c>
      <c r="R289" s="119">
        <v>44936</v>
      </c>
      <c r="S289" s="114" t="s">
        <v>193</v>
      </c>
      <c r="T289" s="119">
        <v>44943</v>
      </c>
      <c r="U289" s="114" t="s">
        <v>156</v>
      </c>
      <c r="V289" s="112">
        <f>O289-37</f>
        <v>45116</v>
      </c>
    </row>
    <row r="290" spans="1:22" ht="14.25" customHeight="1">
      <c r="A290" s="113">
        <v>2023</v>
      </c>
      <c r="B290" s="114" t="s">
        <v>2008</v>
      </c>
      <c r="C290" s="113" t="s">
        <v>563</v>
      </c>
      <c r="D290" s="113" t="s">
        <v>305</v>
      </c>
      <c r="E290" s="113" t="s">
        <v>339</v>
      </c>
      <c r="F290" s="114" t="s">
        <v>3813</v>
      </c>
      <c r="G290" s="114" t="s">
        <v>3927</v>
      </c>
      <c r="H290" s="115">
        <v>2.6</v>
      </c>
      <c r="I290" s="116" t="s">
        <v>175</v>
      </c>
      <c r="J290" s="114">
        <v>85125388</v>
      </c>
      <c r="K290" s="117">
        <v>45017</v>
      </c>
      <c r="L290" s="118">
        <v>1200</v>
      </c>
      <c r="M290" s="118">
        <v>3120</v>
      </c>
      <c r="N290" s="113" t="s">
        <v>383</v>
      </c>
      <c r="O290" s="119">
        <v>45151</v>
      </c>
      <c r="P290" s="119">
        <v>44957</v>
      </c>
      <c r="Q290" s="114" t="s">
        <v>156</v>
      </c>
      <c r="R290" s="119">
        <v>44957</v>
      </c>
      <c r="S290" s="114" t="s">
        <v>1850</v>
      </c>
      <c r="T290" s="119">
        <v>44967</v>
      </c>
      <c r="U290" s="114" t="s">
        <v>1241</v>
      </c>
      <c r="V290" s="112">
        <f>O290-21</f>
        <v>45130</v>
      </c>
    </row>
    <row r="291" spans="1:22" ht="14.25" customHeight="1">
      <c r="A291" s="113">
        <v>2023</v>
      </c>
      <c r="B291" s="114" t="s">
        <v>2008</v>
      </c>
      <c r="C291" s="113" t="s">
        <v>563</v>
      </c>
      <c r="D291" s="113" t="s">
        <v>305</v>
      </c>
      <c r="E291" s="113" t="s">
        <v>339</v>
      </c>
      <c r="F291" s="114" t="s">
        <v>3813</v>
      </c>
      <c r="G291" s="114" t="s">
        <v>3927</v>
      </c>
      <c r="H291" s="115">
        <v>2.6</v>
      </c>
      <c r="I291" s="116" t="s">
        <v>175</v>
      </c>
      <c r="J291" s="114">
        <v>85136907</v>
      </c>
      <c r="K291" s="117">
        <v>45170</v>
      </c>
      <c r="L291" s="118">
        <v>1300</v>
      </c>
      <c r="M291" s="118">
        <v>3380</v>
      </c>
      <c r="N291" s="113" t="s">
        <v>470</v>
      </c>
      <c r="O291" s="119">
        <v>45214</v>
      </c>
      <c r="P291" s="119">
        <v>45030</v>
      </c>
      <c r="Q291" s="114" t="s">
        <v>2208</v>
      </c>
      <c r="R291" s="119">
        <v>45146</v>
      </c>
      <c r="S291" s="114" t="s">
        <v>2615</v>
      </c>
      <c r="T291" s="119">
        <v>45181</v>
      </c>
      <c r="U291" s="114" t="s">
        <v>2371</v>
      </c>
      <c r="V291" s="112">
        <f>O291-21</f>
        <v>45193</v>
      </c>
    </row>
    <row r="292" spans="1:22" ht="14.25" customHeight="1">
      <c r="A292" s="113">
        <v>2023</v>
      </c>
      <c r="B292" s="114" t="s">
        <v>2008</v>
      </c>
      <c r="C292" s="113" t="s">
        <v>390</v>
      </c>
      <c r="D292" s="113" t="s">
        <v>305</v>
      </c>
      <c r="E292" s="113" t="s">
        <v>339</v>
      </c>
      <c r="F292" s="114" t="s">
        <v>3813</v>
      </c>
      <c r="G292" s="114" t="s">
        <v>3927</v>
      </c>
      <c r="H292" s="115">
        <v>2.6</v>
      </c>
      <c r="I292" s="116" t="s">
        <v>175</v>
      </c>
      <c r="J292" s="114">
        <v>85506656</v>
      </c>
      <c r="K292" s="117">
        <v>45170</v>
      </c>
      <c r="L292" s="118">
        <v>900</v>
      </c>
      <c r="M292" s="118">
        <v>2340</v>
      </c>
      <c r="N292" s="113" t="s">
        <v>470</v>
      </c>
      <c r="O292" s="119">
        <v>45236</v>
      </c>
      <c r="P292" s="119">
        <v>45051</v>
      </c>
      <c r="Q292" s="114" t="s">
        <v>156</v>
      </c>
      <c r="R292" s="119">
        <v>45152</v>
      </c>
      <c r="S292" s="114" t="s">
        <v>2085</v>
      </c>
      <c r="T292" s="119">
        <v>45188</v>
      </c>
      <c r="U292" s="114" t="s">
        <v>2552</v>
      </c>
      <c r="V292" s="112">
        <f>O292-37</f>
        <v>45199</v>
      </c>
    </row>
    <row r="293" spans="1:22" ht="14.25" customHeight="1">
      <c r="A293" s="113">
        <v>2023</v>
      </c>
      <c r="B293" s="114" t="s">
        <v>2008</v>
      </c>
      <c r="C293" s="113" t="s">
        <v>390</v>
      </c>
      <c r="D293" s="113" t="s">
        <v>305</v>
      </c>
      <c r="E293" s="113" t="s">
        <v>339</v>
      </c>
      <c r="F293" s="114" t="s">
        <v>3813</v>
      </c>
      <c r="G293" s="114" t="s">
        <v>3927</v>
      </c>
      <c r="H293" s="115">
        <v>2.6</v>
      </c>
      <c r="I293" s="116" t="s">
        <v>175</v>
      </c>
      <c r="J293" s="114">
        <v>85520998</v>
      </c>
      <c r="K293" s="117">
        <v>45200</v>
      </c>
      <c r="L293" s="118">
        <v>600</v>
      </c>
      <c r="M293" s="118">
        <v>1560</v>
      </c>
      <c r="N293" s="113" t="s">
        <v>470</v>
      </c>
      <c r="O293" s="119">
        <v>45245</v>
      </c>
      <c r="P293" s="119">
        <v>45090</v>
      </c>
      <c r="Q293" s="114" t="s">
        <v>2554</v>
      </c>
      <c r="R293" s="119">
        <v>45149</v>
      </c>
      <c r="S293" s="114" t="s">
        <v>2555</v>
      </c>
      <c r="T293" s="119">
        <v>45191</v>
      </c>
      <c r="U293" s="114" t="s">
        <v>2556</v>
      </c>
      <c r="V293" s="112">
        <f>O293-37</f>
        <v>45208</v>
      </c>
    </row>
    <row r="294" spans="1:22" ht="14.25" customHeight="1">
      <c r="A294" s="113">
        <v>2023</v>
      </c>
      <c r="B294" s="114" t="s">
        <v>2008</v>
      </c>
      <c r="C294" s="113" t="s">
        <v>390</v>
      </c>
      <c r="D294" s="113" t="s">
        <v>305</v>
      </c>
      <c r="E294" s="113" t="s">
        <v>339</v>
      </c>
      <c r="F294" s="114" t="s">
        <v>3813</v>
      </c>
      <c r="G294" s="114" t="s">
        <v>3927</v>
      </c>
      <c r="H294" s="115">
        <v>2.6</v>
      </c>
      <c r="I294" s="116" t="s">
        <v>175</v>
      </c>
      <c r="J294" s="114">
        <v>85529074</v>
      </c>
      <c r="K294" s="117">
        <v>45200</v>
      </c>
      <c r="L294" s="118">
        <v>990</v>
      </c>
      <c r="M294" s="118">
        <v>2574</v>
      </c>
      <c r="N294" s="113" t="s">
        <v>226</v>
      </c>
      <c r="O294" s="119">
        <v>45252</v>
      </c>
      <c r="P294" s="119">
        <v>45090</v>
      </c>
      <c r="Q294" s="114" t="s">
        <v>2055</v>
      </c>
      <c r="R294" s="119">
        <v>45195</v>
      </c>
      <c r="S294" s="114" t="s">
        <v>2557</v>
      </c>
      <c r="T294" s="119">
        <v>45204</v>
      </c>
      <c r="U294" s="114" t="s">
        <v>2558</v>
      </c>
      <c r="V294" s="112">
        <f>O294-37</f>
        <v>45215</v>
      </c>
    </row>
    <row r="295" spans="1:22" ht="14.25" customHeight="1">
      <c r="A295" s="113">
        <v>2023</v>
      </c>
      <c r="B295" s="114" t="s">
        <v>2008</v>
      </c>
      <c r="C295" s="113" t="s">
        <v>433</v>
      </c>
      <c r="D295" s="113" t="s">
        <v>154</v>
      </c>
      <c r="E295" s="113" t="s">
        <v>2011</v>
      </c>
      <c r="F295" s="114" t="s">
        <v>3802</v>
      </c>
      <c r="G295" s="114" t="s">
        <v>3925</v>
      </c>
      <c r="H295" s="115">
        <v>4.5</v>
      </c>
      <c r="I295" s="116" t="s">
        <v>175</v>
      </c>
      <c r="J295" s="114">
        <v>84880484</v>
      </c>
      <c r="K295" s="117">
        <v>44986</v>
      </c>
      <c r="L295" s="118">
        <v>2004</v>
      </c>
      <c r="M295" s="118">
        <v>9018</v>
      </c>
      <c r="N295" s="113" t="s">
        <v>436</v>
      </c>
      <c r="O295" s="119">
        <v>45092</v>
      </c>
      <c r="P295" s="119">
        <v>44932</v>
      </c>
      <c r="Q295" s="114" t="s">
        <v>156</v>
      </c>
      <c r="R295" s="119">
        <v>44932</v>
      </c>
      <c r="S295" s="114" t="s">
        <v>1536</v>
      </c>
      <c r="T295" s="119">
        <v>44943</v>
      </c>
      <c r="U295" s="114" t="s">
        <v>1662</v>
      </c>
      <c r="V295" s="112">
        <f>O295-62</f>
        <v>45030</v>
      </c>
    </row>
    <row r="296" spans="1:22" ht="14.25" customHeight="1">
      <c r="A296" s="113">
        <v>2023</v>
      </c>
      <c r="B296" s="114" t="s">
        <v>2008</v>
      </c>
      <c r="C296" s="113" t="s">
        <v>433</v>
      </c>
      <c r="D296" s="113" t="s">
        <v>154</v>
      </c>
      <c r="E296" s="113" t="s">
        <v>2011</v>
      </c>
      <c r="F296" s="114" t="s">
        <v>3801</v>
      </c>
      <c r="G296" s="114" t="s">
        <v>3925</v>
      </c>
      <c r="H296" s="115">
        <v>4.5</v>
      </c>
      <c r="I296" s="116" t="s">
        <v>175</v>
      </c>
      <c r="J296" s="114">
        <v>84932577</v>
      </c>
      <c r="K296" s="117">
        <v>44958</v>
      </c>
      <c r="L296" s="118">
        <v>4032</v>
      </c>
      <c r="M296" s="118">
        <v>18144</v>
      </c>
      <c r="N296" s="113" t="s">
        <v>436</v>
      </c>
      <c r="O296" s="119">
        <v>45092</v>
      </c>
      <c r="P296" s="119">
        <v>44932</v>
      </c>
      <c r="Q296" s="114" t="s">
        <v>156</v>
      </c>
      <c r="R296" s="119">
        <v>44932</v>
      </c>
      <c r="S296" s="114" t="s">
        <v>1536</v>
      </c>
      <c r="T296" s="119">
        <v>44943</v>
      </c>
      <c r="U296" s="114" t="s">
        <v>2285</v>
      </c>
      <c r="V296" s="112">
        <f>O296-62</f>
        <v>45030</v>
      </c>
    </row>
    <row r="297" spans="1:22" ht="14.25" customHeight="1">
      <c r="A297" s="113">
        <v>2023</v>
      </c>
      <c r="B297" s="114" t="s">
        <v>2008</v>
      </c>
      <c r="C297" s="113" t="s">
        <v>433</v>
      </c>
      <c r="D297" s="113" t="s">
        <v>154</v>
      </c>
      <c r="E297" s="113" t="s">
        <v>2011</v>
      </c>
      <c r="F297" s="114" t="s">
        <v>3801</v>
      </c>
      <c r="G297" s="114" t="s">
        <v>3925</v>
      </c>
      <c r="H297" s="115">
        <v>4.5</v>
      </c>
      <c r="I297" s="116" t="s">
        <v>175</v>
      </c>
      <c r="J297" s="114">
        <v>85329741</v>
      </c>
      <c r="K297" s="117">
        <v>45017</v>
      </c>
      <c r="L297" s="118">
        <v>4536</v>
      </c>
      <c r="M297" s="118">
        <v>20412</v>
      </c>
      <c r="N297" s="113" t="s">
        <v>383</v>
      </c>
      <c r="O297" s="119">
        <v>45092</v>
      </c>
      <c r="P297" s="119">
        <v>44957</v>
      </c>
      <c r="Q297" s="114" t="s">
        <v>156</v>
      </c>
      <c r="R297" s="119">
        <v>44971</v>
      </c>
      <c r="S297" s="114" t="s">
        <v>193</v>
      </c>
      <c r="T297" s="119">
        <v>44978</v>
      </c>
      <c r="U297" s="114" t="s">
        <v>156</v>
      </c>
      <c r="V297" s="112">
        <f>O297-62</f>
        <v>45030</v>
      </c>
    </row>
    <row r="298" spans="1:22" ht="14.25" customHeight="1">
      <c r="A298" s="113">
        <v>2023</v>
      </c>
      <c r="B298" s="114" t="s">
        <v>2008</v>
      </c>
      <c r="C298" s="113" t="s">
        <v>433</v>
      </c>
      <c r="D298" s="113" t="s">
        <v>154</v>
      </c>
      <c r="E298" s="113" t="s">
        <v>2011</v>
      </c>
      <c r="F298" s="114" t="s">
        <v>3802</v>
      </c>
      <c r="G298" s="114" t="s">
        <v>3925</v>
      </c>
      <c r="H298" s="115">
        <v>4.5</v>
      </c>
      <c r="I298" s="116" t="s">
        <v>175</v>
      </c>
      <c r="J298" s="114">
        <v>85329742</v>
      </c>
      <c r="K298" s="117">
        <v>45017</v>
      </c>
      <c r="L298" s="118">
        <v>1008</v>
      </c>
      <c r="M298" s="118">
        <v>4536</v>
      </c>
      <c r="N298" s="113" t="s">
        <v>470</v>
      </c>
      <c r="O298" s="119">
        <v>45137</v>
      </c>
      <c r="P298" s="119">
        <v>44981</v>
      </c>
      <c r="Q298" s="114" t="s">
        <v>156</v>
      </c>
      <c r="R298" s="119">
        <v>44999</v>
      </c>
      <c r="S298" s="114" t="s">
        <v>478</v>
      </c>
      <c r="T298" s="119">
        <v>45006</v>
      </c>
      <c r="U298" s="114" t="s">
        <v>1396</v>
      </c>
      <c r="V298" s="112">
        <f>O298-62</f>
        <v>45075</v>
      </c>
    </row>
    <row r="299" spans="1:22" ht="14.25" customHeight="1">
      <c r="A299" s="113">
        <v>2023</v>
      </c>
      <c r="B299" s="114" t="s">
        <v>2008</v>
      </c>
      <c r="C299" s="113" t="s">
        <v>573</v>
      </c>
      <c r="D299" s="113" t="s">
        <v>154</v>
      </c>
      <c r="E299" s="113" t="s">
        <v>2011</v>
      </c>
      <c r="F299" s="114" t="s">
        <v>3802</v>
      </c>
      <c r="G299" s="114" t="s">
        <v>3925</v>
      </c>
      <c r="H299" s="115">
        <v>4.5</v>
      </c>
      <c r="I299" s="116" t="s">
        <v>175</v>
      </c>
      <c r="J299" s="114">
        <v>85132067</v>
      </c>
      <c r="K299" s="117">
        <v>44986</v>
      </c>
      <c r="L299" s="118">
        <v>420</v>
      </c>
      <c r="M299" s="118">
        <v>1890</v>
      </c>
      <c r="N299" s="113" t="s">
        <v>436</v>
      </c>
      <c r="O299" s="119">
        <v>45092</v>
      </c>
      <c r="P299" s="119">
        <v>44922</v>
      </c>
      <c r="Q299" s="114" t="s">
        <v>156</v>
      </c>
      <c r="R299" s="119">
        <v>44939</v>
      </c>
      <c r="S299" s="114" t="s">
        <v>193</v>
      </c>
      <c r="T299" s="119">
        <v>44967</v>
      </c>
      <c r="U299" s="114" t="s">
        <v>156</v>
      </c>
      <c r="V299" s="112">
        <f>O299-7</f>
        <v>45085</v>
      </c>
    </row>
    <row r="300" spans="1:22" ht="14.25" customHeight="1">
      <c r="A300" s="113">
        <v>2023</v>
      </c>
      <c r="B300" s="114" t="s">
        <v>2008</v>
      </c>
      <c r="C300" s="113" t="s">
        <v>573</v>
      </c>
      <c r="D300" s="113" t="s">
        <v>154</v>
      </c>
      <c r="E300" s="113" t="s">
        <v>2011</v>
      </c>
      <c r="F300" s="114" t="s">
        <v>3801</v>
      </c>
      <c r="G300" s="114" t="s">
        <v>3925</v>
      </c>
      <c r="H300" s="115">
        <v>4.5</v>
      </c>
      <c r="I300" s="116" t="s">
        <v>175</v>
      </c>
      <c r="J300" s="114">
        <v>84995767</v>
      </c>
      <c r="K300" s="117">
        <v>44986</v>
      </c>
      <c r="L300" s="118">
        <v>1656</v>
      </c>
      <c r="M300" s="118">
        <v>7452</v>
      </c>
      <c r="N300" s="113" t="s">
        <v>436</v>
      </c>
      <c r="O300" s="119">
        <v>45092</v>
      </c>
      <c r="P300" s="119">
        <v>44915</v>
      </c>
      <c r="Q300" s="114" t="s">
        <v>156</v>
      </c>
      <c r="R300" s="119">
        <v>44936</v>
      </c>
      <c r="S300" s="114" t="s">
        <v>1536</v>
      </c>
      <c r="T300" s="119">
        <v>44967</v>
      </c>
      <c r="U300" s="114" t="s">
        <v>2285</v>
      </c>
      <c r="V300" s="112">
        <f>O300-7</f>
        <v>45085</v>
      </c>
    </row>
    <row r="301" spans="1:22" ht="14.25" customHeight="1">
      <c r="A301" s="113">
        <v>2023</v>
      </c>
      <c r="B301" s="114" t="s">
        <v>2008</v>
      </c>
      <c r="C301" s="113" t="s">
        <v>433</v>
      </c>
      <c r="D301" s="113" t="s">
        <v>154</v>
      </c>
      <c r="E301" s="113" t="s">
        <v>2011</v>
      </c>
      <c r="F301" s="114" t="s">
        <v>3801</v>
      </c>
      <c r="G301" s="114" t="s">
        <v>3925</v>
      </c>
      <c r="H301" s="115">
        <v>4.5</v>
      </c>
      <c r="I301" s="116" t="s">
        <v>175</v>
      </c>
      <c r="J301" s="114">
        <v>85431292</v>
      </c>
      <c r="K301" s="117">
        <v>45108</v>
      </c>
      <c r="L301" s="118">
        <v>1992</v>
      </c>
      <c r="M301" s="118">
        <v>8964</v>
      </c>
      <c r="N301" s="113" t="s">
        <v>383</v>
      </c>
      <c r="O301" s="119">
        <v>45184</v>
      </c>
      <c r="P301" s="119">
        <v>45020</v>
      </c>
      <c r="Q301" s="114" t="s">
        <v>2339</v>
      </c>
      <c r="R301" s="119">
        <v>45062</v>
      </c>
      <c r="S301" s="114" t="s">
        <v>1873</v>
      </c>
      <c r="T301" s="119">
        <v>45085</v>
      </c>
      <c r="U301" s="114" t="s">
        <v>2568</v>
      </c>
      <c r="V301" s="112">
        <f t="shared" ref="V301:V307" si="6">O301-62</f>
        <v>45122</v>
      </c>
    </row>
    <row r="302" spans="1:22" ht="14.25" customHeight="1">
      <c r="A302" s="113">
        <v>2023</v>
      </c>
      <c r="B302" s="114" t="s">
        <v>2008</v>
      </c>
      <c r="C302" s="113" t="s">
        <v>433</v>
      </c>
      <c r="D302" s="113" t="s">
        <v>154</v>
      </c>
      <c r="E302" s="113" t="s">
        <v>2011</v>
      </c>
      <c r="F302" s="114" t="s">
        <v>3802</v>
      </c>
      <c r="G302" s="114" t="s">
        <v>3925</v>
      </c>
      <c r="H302" s="115">
        <v>4.5</v>
      </c>
      <c r="I302" s="116" t="s">
        <v>175</v>
      </c>
      <c r="J302" s="114">
        <v>85413603</v>
      </c>
      <c r="K302" s="117">
        <v>45108</v>
      </c>
      <c r="L302" s="118">
        <v>996</v>
      </c>
      <c r="M302" s="118">
        <v>4482</v>
      </c>
      <c r="N302" s="113" t="s">
        <v>383</v>
      </c>
      <c r="O302" s="119">
        <v>45189</v>
      </c>
      <c r="P302" s="119">
        <v>45020</v>
      </c>
      <c r="Q302" s="114" t="s">
        <v>156</v>
      </c>
      <c r="R302" s="119">
        <v>45064</v>
      </c>
      <c r="S302" s="114" t="s">
        <v>2588</v>
      </c>
      <c r="T302" s="119">
        <v>45092</v>
      </c>
      <c r="U302" s="114" t="s">
        <v>1978</v>
      </c>
      <c r="V302" s="112">
        <f t="shared" si="6"/>
        <v>45127</v>
      </c>
    </row>
    <row r="303" spans="1:22" ht="14.25" customHeight="1">
      <c r="A303" s="113">
        <v>2023</v>
      </c>
      <c r="B303" s="114" t="s">
        <v>2008</v>
      </c>
      <c r="C303" s="113" t="s">
        <v>433</v>
      </c>
      <c r="D303" s="113" t="s">
        <v>154</v>
      </c>
      <c r="E303" s="113" t="s">
        <v>2011</v>
      </c>
      <c r="F303" s="114" t="s">
        <v>3801</v>
      </c>
      <c r="G303" s="114" t="s">
        <v>3925</v>
      </c>
      <c r="H303" s="115">
        <v>4.5</v>
      </c>
      <c r="I303" s="116" t="s">
        <v>175</v>
      </c>
      <c r="J303" s="114">
        <v>85264250</v>
      </c>
      <c r="K303" s="117">
        <v>45139</v>
      </c>
      <c r="L303" s="118">
        <v>2040</v>
      </c>
      <c r="M303" s="118">
        <v>9180</v>
      </c>
      <c r="N303" s="113" t="s">
        <v>383</v>
      </c>
      <c r="O303" s="119">
        <v>45196</v>
      </c>
      <c r="P303" s="119">
        <v>45036</v>
      </c>
      <c r="Q303" s="114" t="s">
        <v>156</v>
      </c>
      <c r="R303" s="119">
        <v>45062</v>
      </c>
      <c r="S303" s="114" t="s">
        <v>2571</v>
      </c>
      <c r="T303" s="119">
        <v>45099</v>
      </c>
      <c r="U303" s="114" t="s">
        <v>2573</v>
      </c>
      <c r="V303" s="112">
        <f t="shared" si="6"/>
        <v>45134</v>
      </c>
    </row>
    <row r="304" spans="1:22" ht="14.25" customHeight="1">
      <c r="A304" s="113">
        <v>2023</v>
      </c>
      <c r="B304" s="114" t="s">
        <v>2008</v>
      </c>
      <c r="C304" s="113" t="s">
        <v>433</v>
      </c>
      <c r="D304" s="113" t="s">
        <v>154</v>
      </c>
      <c r="E304" s="113" t="s">
        <v>2011</v>
      </c>
      <c r="F304" s="114" t="s">
        <v>3802</v>
      </c>
      <c r="G304" s="114" t="s">
        <v>3925</v>
      </c>
      <c r="H304" s="115">
        <v>4.5</v>
      </c>
      <c r="I304" s="116" t="s">
        <v>175</v>
      </c>
      <c r="J304" s="114">
        <v>85431294</v>
      </c>
      <c r="K304" s="117">
        <v>45139</v>
      </c>
      <c r="L304" s="118">
        <v>2004</v>
      </c>
      <c r="M304" s="118">
        <v>9018</v>
      </c>
      <c r="N304" s="113" t="s">
        <v>383</v>
      </c>
      <c r="O304" s="119">
        <v>45203</v>
      </c>
      <c r="P304" s="119">
        <v>45036</v>
      </c>
      <c r="Q304" s="114" t="s">
        <v>156</v>
      </c>
      <c r="R304" s="119">
        <v>45079</v>
      </c>
      <c r="S304" s="114" t="s">
        <v>2588</v>
      </c>
      <c r="T304" s="119">
        <v>45104</v>
      </c>
      <c r="U304" s="114" t="s">
        <v>1978</v>
      </c>
      <c r="V304" s="112">
        <f t="shared" si="6"/>
        <v>45141</v>
      </c>
    </row>
    <row r="305" spans="1:22" ht="14.25" customHeight="1">
      <c r="A305" s="113">
        <v>2023</v>
      </c>
      <c r="B305" s="114" t="s">
        <v>2008</v>
      </c>
      <c r="C305" s="113" t="s">
        <v>433</v>
      </c>
      <c r="D305" s="113" t="s">
        <v>154</v>
      </c>
      <c r="E305" s="113" t="s">
        <v>2011</v>
      </c>
      <c r="F305" s="114" t="s">
        <v>3802</v>
      </c>
      <c r="G305" s="114" t="s">
        <v>3925</v>
      </c>
      <c r="H305" s="115">
        <v>4.5</v>
      </c>
      <c r="I305" s="116" t="s">
        <v>175</v>
      </c>
      <c r="J305" s="114">
        <v>85522080</v>
      </c>
      <c r="K305" s="117">
        <v>45139</v>
      </c>
      <c r="L305" s="118">
        <v>3000</v>
      </c>
      <c r="M305" s="118">
        <v>13500</v>
      </c>
      <c r="N305" s="113" t="s">
        <v>470</v>
      </c>
      <c r="O305" s="119">
        <v>45217</v>
      </c>
      <c r="P305" s="119">
        <v>45064</v>
      </c>
      <c r="Q305" s="114" t="s">
        <v>156</v>
      </c>
      <c r="R305" s="119">
        <v>45134</v>
      </c>
      <c r="S305" s="114" t="s">
        <v>2420</v>
      </c>
      <c r="T305" s="119">
        <v>45141</v>
      </c>
      <c r="U305" s="114" t="s">
        <v>2596</v>
      </c>
      <c r="V305" s="112">
        <f t="shared" si="6"/>
        <v>45155</v>
      </c>
    </row>
    <row r="306" spans="1:22" ht="14.25" customHeight="1">
      <c r="A306" s="113">
        <v>2023</v>
      </c>
      <c r="B306" s="114" t="s">
        <v>2008</v>
      </c>
      <c r="C306" s="113" t="s">
        <v>433</v>
      </c>
      <c r="D306" s="113" t="s">
        <v>154</v>
      </c>
      <c r="E306" s="113" t="s">
        <v>2011</v>
      </c>
      <c r="F306" s="114" t="s">
        <v>3802</v>
      </c>
      <c r="G306" s="114" t="s">
        <v>3925</v>
      </c>
      <c r="H306" s="115">
        <v>4.5</v>
      </c>
      <c r="I306" s="116" t="s">
        <v>175</v>
      </c>
      <c r="J306" s="114">
        <v>85468669</v>
      </c>
      <c r="K306" s="117">
        <v>45170</v>
      </c>
      <c r="L306" s="118">
        <v>1500</v>
      </c>
      <c r="M306" s="118">
        <v>6750</v>
      </c>
      <c r="N306" s="113" t="s">
        <v>226</v>
      </c>
      <c r="O306" s="119">
        <v>45229</v>
      </c>
      <c r="P306" s="119">
        <v>45044</v>
      </c>
      <c r="Q306" s="114" t="s">
        <v>156</v>
      </c>
      <c r="R306" s="119">
        <v>45146</v>
      </c>
      <c r="S306" s="114" t="s">
        <v>2387</v>
      </c>
      <c r="T306" s="119">
        <v>45155</v>
      </c>
      <c r="U306" s="114" t="s">
        <v>2061</v>
      </c>
      <c r="V306" s="112">
        <f t="shared" si="6"/>
        <v>45167</v>
      </c>
    </row>
    <row r="307" spans="1:22" ht="14.25" customHeight="1">
      <c r="A307" s="113">
        <v>2023</v>
      </c>
      <c r="B307" s="114" t="s">
        <v>2008</v>
      </c>
      <c r="C307" s="113" t="s">
        <v>433</v>
      </c>
      <c r="D307" s="113" t="s">
        <v>154</v>
      </c>
      <c r="E307" s="113" t="s">
        <v>2011</v>
      </c>
      <c r="F307" s="114" t="s">
        <v>3802</v>
      </c>
      <c r="G307" s="114" t="s">
        <v>3925</v>
      </c>
      <c r="H307" s="115">
        <v>4.5</v>
      </c>
      <c r="I307" s="116" t="s">
        <v>175</v>
      </c>
      <c r="J307" s="114">
        <v>85175395</v>
      </c>
      <c r="K307" s="117">
        <v>45170</v>
      </c>
      <c r="L307" s="118">
        <v>2000</v>
      </c>
      <c r="M307" s="118">
        <v>9000</v>
      </c>
      <c r="N307" s="113" t="s">
        <v>470</v>
      </c>
      <c r="O307" s="119">
        <v>45229</v>
      </c>
      <c r="P307" s="119">
        <v>44936</v>
      </c>
      <c r="Q307" s="114" t="s">
        <v>156</v>
      </c>
      <c r="R307" s="119">
        <v>45146</v>
      </c>
      <c r="S307" s="114" t="s">
        <v>2387</v>
      </c>
      <c r="T307" s="119">
        <v>45155</v>
      </c>
      <c r="U307" s="114" t="s">
        <v>2061</v>
      </c>
      <c r="V307" s="112">
        <f t="shared" si="6"/>
        <v>45167</v>
      </c>
    </row>
    <row r="308" spans="1:22" ht="14.25" customHeight="1">
      <c r="A308" s="113">
        <v>2023</v>
      </c>
      <c r="B308" s="114" t="s">
        <v>2008</v>
      </c>
      <c r="C308" s="113" t="s">
        <v>573</v>
      </c>
      <c r="D308" s="113" t="s">
        <v>154</v>
      </c>
      <c r="E308" s="113" t="s">
        <v>2011</v>
      </c>
      <c r="F308" s="114" t="s">
        <v>3802</v>
      </c>
      <c r="G308" s="114" t="s">
        <v>3925</v>
      </c>
      <c r="H308" s="115">
        <v>4.5</v>
      </c>
      <c r="I308" s="116" t="s">
        <v>175</v>
      </c>
      <c r="J308" s="114">
        <v>85202417</v>
      </c>
      <c r="K308" s="117">
        <v>45139</v>
      </c>
      <c r="L308" s="118">
        <v>216</v>
      </c>
      <c r="M308" s="118">
        <v>972</v>
      </c>
      <c r="N308" s="113" t="s">
        <v>383</v>
      </c>
      <c r="O308" s="119">
        <v>45181</v>
      </c>
      <c r="P308" s="119">
        <v>44988</v>
      </c>
      <c r="Q308" s="114" t="s">
        <v>2865</v>
      </c>
      <c r="R308" s="119">
        <v>45057</v>
      </c>
      <c r="S308" s="114" t="s">
        <v>2532</v>
      </c>
      <c r="T308" s="119">
        <v>45139</v>
      </c>
      <c r="U308" s="114" t="s">
        <v>2099</v>
      </c>
      <c r="V308" s="112">
        <f>O308-7</f>
        <v>45174</v>
      </c>
    </row>
    <row r="309" spans="1:22" ht="14.25" customHeight="1">
      <c r="A309" s="113">
        <v>2023</v>
      </c>
      <c r="B309" s="114" t="s">
        <v>2008</v>
      </c>
      <c r="C309" s="113" t="s">
        <v>573</v>
      </c>
      <c r="D309" s="113" t="s">
        <v>154</v>
      </c>
      <c r="E309" s="113" t="s">
        <v>2011</v>
      </c>
      <c r="F309" s="114" t="s">
        <v>3801</v>
      </c>
      <c r="G309" s="114" t="s">
        <v>3925</v>
      </c>
      <c r="H309" s="115">
        <v>4.5</v>
      </c>
      <c r="I309" s="116" t="s">
        <v>175</v>
      </c>
      <c r="J309" s="114">
        <v>85223245</v>
      </c>
      <c r="K309" s="117">
        <v>45139</v>
      </c>
      <c r="L309" s="118">
        <v>700</v>
      </c>
      <c r="M309" s="118">
        <v>3150</v>
      </c>
      <c r="N309" s="113" t="s">
        <v>470</v>
      </c>
      <c r="O309" s="119">
        <v>45184</v>
      </c>
      <c r="P309" s="119">
        <v>45041</v>
      </c>
      <c r="Q309" s="114" t="s">
        <v>2208</v>
      </c>
      <c r="R309" s="119">
        <v>45152</v>
      </c>
      <c r="S309" s="114" t="s">
        <v>2495</v>
      </c>
      <c r="T309" s="119">
        <v>45167</v>
      </c>
      <c r="U309" s="114" t="s">
        <v>2496</v>
      </c>
      <c r="V309" s="112">
        <f>O309-7</f>
        <v>45177</v>
      </c>
    </row>
    <row r="310" spans="1:22" ht="14.25" customHeight="1">
      <c r="A310" s="113">
        <v>2023</v>
      </c>
      <c r="B310" s="114" t="s">
        <v>2008</v>
      </c>
      <c r="C310" s="113" t="s">
        <v>573</v>
      </c>
      <c r="D310" s="113" t="s">
        <v>154</v>
      </c>
      <c r="E310" s="113" t="s">
        <v>2011</v>
      </c>
      <c r="F310" s="114" t="s">
        <v>3801</v>
      </c>
      <c r="G310" s="114" t="s">
        <v>3925</v>
      </c>
      <c r="H310" s="115">
        <v>4.5</v>
      </c>
      <c r="I310" s="116" t="s">
        <v>175</v>
      </c>
      <c r="J310" s="114">
        <v>85513674</v>
      </c>
      <c r="K310" s="117">
        <v>45170</v>
      </c>
      <c r="L310" s="118">
        <v>270</v>
      </c>
      <c r="M310" s="118">
        <v>1215</v>
      </c>
      <c r="N310" s="113" t="s">
        <v>521</v>
      </c>
      <c r="O310" s="119">
        <v>45189</v>
      </c>
      <c r="P310" s="119">
        <v>45093</v>
      </c>
      <c r="Q310" s="114" t="s">
        <v>156</v>
      </c>
      <c r="R310" s="119">
        <v>45155</v>
      </c>
      <c r="S310" s="114" t="s">
        <v>2555</v>
      </c>
      <c r="T310" s="119">
        <v>45169</v>
      </c>
      <c r="U310" s="114" t="s">
        <v>2601</v>
      </c>
      <c r="V310" s="112">
        <f>O310-7</f>
        <v>45182</v>
      </c>
    </row>
    <row r="311" spans="1:22" ht="14.25" customHeight="1">
      <c r="A311" s="113">
        <v>2023</v>
      </c>
      <c r="B311" s="114" t="s">
        <v>2008</v>
      </c>
      <c r="C311" s="113" t="s">
        <v>433</v>
      </c>
      <c r="D311" s="113" t="s">
        <v>154</v>
      </c>
      <c r="E311" s="113" t="s">
        <v>2011</v>
      </c>
      <c r="F311" s="114" t="s">
        <v>3802</v>
      </c>
      <c r="G311" s="114" t="s">
        <v>3925</v>
      </c>
      <c r="H311" s="115">
        <v>4.5</v>
      </c>
      <c r="I311" s="116" t="s">
        <v>175</v>
      </c>
      <c r="J311" s="114">
        <v>85733764</v>
      </c>
      <c r="K311" s="117">
        <v>45170</v>
      </c>
      <c r="L311" s="118">
        <v>2000</v>
      </c>
      <c r="M311" s="118">
        <v>9000</v>
      </c>
      <c r="N311" s="113" t="s">
        <v>470</v>
      </c>
      <c r="O311" s="119">
        <v>45245</v>
      </c>
      <c r="P311" s="119">
        <v>45090</v>
      </c>
      <c r="Q311" s="114" t="s">
        <v>156</v>
      </c>
      <c r="R311" s="119">
        <v>45146</v>
      </c>
      <c r="S311" s="114" t="s">
        <v>2555</v>
      </c>
      <c r="T311" s="119">
        <v>45155</v>
      </c>
      <c r="U311" s="114" t="s">
        <v>2601</v>
      </c>
      <c r="V311" s="112">
        <f>O311-62</f>
        <v>45183</v>
      </c>
    </row>
    <row r="312" spans="1:22" ht="14.25" customHeight="1">
      <c r="A312" s="113">
        <v>2023</v>
      </c>
      <c r="B312" s="114" t="s">
        <v>2008</v>
      </c>
      <c r="C312" s="113" t="s">
        <v>433</v>
      </c>
      <c r="D312" s="113" t="s">
        <v>154</v>
      </c>
      <c r="E312" s="113" t="s">
        <v>2011</v>
      </c>
      <c r="F312" s="114" t="s">
        <v>3802</v>
      </c>
      <c r="G312" s="114" t="s">
        <v>3925</v>
      </c>
      <c r="H312" s="115">
        <v>4.5</v>
      </c>
      <c r="I312" s="116" t="s">
        <v>175</v>
      </c>
      <c r="J312" s="114">
        <v>85654114</v>
      </c>
      <c r="K312" s="117">
        <v>45200</v>
      </c>
      <c r="L312" s="118">
        <v>1500</v>
      </c>
      <c r="M312" s="118">
        <v>6750</v>
      </c>
      <c r="N312" s="113" t="s">
        <v>470</v>
      </c>
      <c r="O312" s="119">
        <v>45257</v>
      </c>
      <c r="P312" s="119">
        <v>45107</v>
      </c>
      <c r="Q312" s="114" t="s">
        <v>156</v>
      </c>
      <c r="R312" s="119">
        <v>45169</v>
      </c>
      <c r="S312" s="114" t="s">
        <v>2603</v>
      </c>
      <c r="T312" s="119">
        <v>45183</v>
      </c>
      <c r="U312" s="114" t="s">
        <v>2604</v>
      </c>
      <c r="V312" s="112">
        <f>O312-62</f>
        <v>45195</v>
      </c>
    </row>
    <row r="313" spans="1:22" ht="14.25" customHeight="1">
      <c r="A313" s="113">
        <v>2023</v>
      </c>
      <c r="B313" s="114" t="s">
        <v>2008</v>
      </c>
      <c r="C313" s="113" t="s">
        <v>433</v>
      </c>
      <c r="D313" s="113" t="s">
        <v>154</v>
      </c>
      <c r="E313" s="113" t="s">
        <v>2011</v>
      </c>
      <c r="F313" s="114" t="s">
        <v>3801</v>
      </c>
      <c r="G313" s="114" t="s">
        <v>3925</v>
      </c>
      <c r="H313" s="115">
        <v>4.5</v>
      </c>
      <c r="I313" s="116" t="s">
        <v>175</v>
      </c>
      <c r="J313" s="114">
        <v>85513717</v>
      </c>
      <c r="K313" s="117">
        <v>45200</v>
      </c>
      <c r="L313" s="118">
        <v>5000</v>
      </c>
      <c r="M313" s="118">
        <v>22500</v>
      </c>
      <c r="N313" s="113" t="s">
        <v>470</v>
      </c>
      <c r="O313" s="119">
        <v>45293</v>
      </c>
      <c r="P313" s="119">
        <v>45139</v>
      </c>
      <c r="Q313" s="114" t="s">
        <v>2140</v>
      </c>
      <c r="R313" s="119">
        <v>45204</v>
      </c>
      <c r="S313" s="114" t="s">
        <v>2112</v>
      </c>
      <c r="T313" s="119">
        <v>45218</v>
      </c>
      <c r="U313" s="114" t="s">
        <v>2090</v>
      </c>
      <c r="V313" s="112">
        <f>O313-62</f>
        <v>45231</v>
      </c>
    </row>
    <row r="314" spans="1:22" ht="14.25" customHeight="1">
      <c r="A314" s="113">
        <v>2023</v>
      </c>
      <c r="B314" s="114" t="s">
        <v>2008</v>
      </c>
      <c r="C314" s="113" t="s">
        <v>573</v>
      </c>
      <c r="D314" s="113" t="s">
        <v>3190</v>
      </c>
      <c r="E314" s="113" t="s">
        <v>3233</v>
      </c>
      <c r="F314" s="114" t="s">
        <v>3790</v>
      </c>
      <c r="G314" s="114" t="s">
        <v>3916</v>
      </c>
      <c r="H314" s="115">
        <v>5</v>
      </c>
      <c r="I314" s="116" t="s">
        <v>175</v>
      </c>
      <c r="J314" s="114">
        <v>85153872</v>
      </c>
      <c r="K314" s="117">
        <v>45047</v>
      </c>
      <c r="L314" s="118">
        <v>5028</v>
      </c>
      <c r="M314" s="118">
        <v>25140</v>
      </c>
      <c r="N314" s="113" t="s">
        <v>436</v>
      </c>
      <c r="O314" s="119">
        <v>45153</v>
      </c>
      <c r="P314" s="119">
        <v>44950</v>
      </c>
      <c r="Q314" s="114" t="s">
        <v>2182</v>
      </c>
      <c r="R314" s="119">
        <v>44957</v>
      </c>
      <c r="S314" s="114" t="s">
        <v>1850</v>
      </c>
      <c r="T314" s="119">
        <v>45072</v>
      </c>
      <c r="U314" s="114" t="s">
        <v>425</v>
      </c>
      <c r="V314" s="112">
        <f t="shared" ref="V314:V327" si="7">O314-7</f>
        <v>45146</v>
      </c>
    </row>
    <row r="315" spans="1:22" ht="14.25" customHeight="1">
      <c r="A315" s="113">
        <v>2023</v>
      </c>
      <c r="B315" s="114" t="s">
        <v>2008</v>
      </c>
      <c r="C315" s="113" t="s">
        <v>573</v>
      </c>
      <c r="D315" s="113" t="s">
        <v>3190</v>
      </c>
      <c r="E315" s="113" t="s">
        <v>3233</v>
      </c>
      <c r="F315" s="114" t="s">
        <v>3790</v>
      </c>
      <c r="G315" s="114" t="s">
        <v>3916</v>
      </c>
      <c r="H315" s="115">
        <v>5</v>
      </c>
      <c r="I315" s="116" t="s">
        <v>175</v>
      </c>
      <c r="J315" s="114">
        <v>85153874</v>
      </c>
      <c r="K315" s="117">
        <v>45139</v>
      </c>
      <c r="L315" s="118">
        <v>1524</v>
      </c>
      <c r="M315" s="118">
        <v>7620</v>
      </c>
      <c r="N315" s="113" t="s">
        <v>383</v>
      </c>
      <c r="O315" s="119">
        <v>45184</v>
      </c>
      <c r="P315" s="119">
        <v>44957</v>
      </c>
      <c r="Q315" s="114" t="s">
        <v>2182</v>
      </c>
      <c r="R315" s="119">
        <v>45062</v>
      </c>
      <c r="S315" s="114" t="s">
        <v>1873</v>
      </c>
      <c r="T315" s="119">
        <v>45125</v>
      </c>
      <c r="U315" s="114" t="s">
        <v>2647</v>
      </c>
      <c r="V315" s="112">
        <f t="shared" si="7"/>
        <v>45177</v>
      </c>
    </row>
    <row r="316" spans="1:22" ht="14.25" customHeight="1">
      <c r="A316" s="113">
        <v>2023</v>
      </c>
      <c r="B316" s="114" t="s">
        <v>2008</v>
      </c>
      <c r="C316" s="113" t="s">
        <v>573</v>
      </c>
      <c r="D316" s="113" t="s">
        <v>3190</v>
      </c>
      <c r="E316" s="113" t="s">
        <v>3233</v>
      </c>
      <c r="F316" s="114" t="s">
        <v>3790</v>
      </c>
      <c r="G316" s="114" t="s">
        <v>3916</v>
      </c>
      <c r="H316" s="115">
        <v>5</v>
      </c>
      <c r="I316" s="116" t="s">
        <v>175</v>
      </c>
      <c r="J316" s="114">
        <v>85153876</v>
      </c>
      <c r="K316" s="117">
        <v>45170</v>
      </c>
      <c r="L316" s="118">
        <v>1720</v>
      </c>
      <c r="M316" s="118">
        <v>8600</v>
      </c>
      <c r="N316" s="113" t="s">
        <v>383</v>
      </c>
      <c r="O316" s="119">
        <v>45214</v>
      </c>
      <c r="P316" s="119">
        <v>44957</v>
      </c>
      <c r="Q316" s="114" t="s">
        <v>2182</v>
      </c>
      <c r="R316" s="119">
        <v>45090</v>
      </c>
      <c r="S316" s="114" t="s">
        <v>193</v>
      </c>
      <c r="T316" s="119">
        <v>45152</v>
      </c>
      <c r="U316" s="114" t="s">
        <v>156</v>
      </c>
      <c r="V316" s="112">
        <f t="shared" si="7"/>
        <v>45207</v>
      </c>
    </row>
    <row r="317" spans="1:22" ht="14.25" customHeight="1">
      <c r="A317" s="113">
        <v>2023</v>
      </c>
      <c r="B317" s="114" t="s">
        <v>2008</v>
      </c>
      <c r="C317" s="113" t="s">
        <v>573</v>
      </c>
      <c r="D317" s="113" t="s">
        <v>3190</v>
      </c>
      <c r="E317" s="113" t="s">
        <v>3233</v>
      </c>
      <c r="F317" s="114" t="s">
        <v>3790</v>
      </c>
      <c r="G317" s="114" t="s">
        <v>3916</v>
      </c>
      <c r="H317" s="115">
        <v>5</v>
      </c>
      <c r="I317" s="116" t="s">
        <v>175</v>
      </c>
      <c r="J317" s="114">
        <v>85654276</v>
      </c>
      <c r="K317" s="117">
        <v>45200</v>
      </c>
      <c r="L317" s="118">
        <v>3000</v>
      </c>
      <c r="M317" s="118">
        <v>15000</v>
      </c>
      <c r="N317" s="113" t="s">
        <v>470</v>
      </c>
      <c r="O317" s="119">
        <v>45222</v>
      </c>
      <c r="P317" s="119">
        <v>45104</v>
      </c>
      <c r="Q317" s="114" t="s">
        <v>156</v>
      </c>
      <c r="R317" s="119">
        <v>45160</v>
      </c>
      <c r="S317" s="114" t="s">
        <v>2085</v>
      </c>
      <c r="T317" s="119">
        <v>45204</v>
      </c>
      <c r="U317" s="114" t="s">
        <v>2558</v>
      </c>
      <c r="V317" s="112">
        <f t="shared" si="7"/>
        <v>45215</v>
      </c>
    </row>
    <row r="318" spans="1:22" ht="14.25" customHeight="1">
      <c r="A318" s="113">
        <v>2023</v>
      </c>
      <c r="B318" s="114" t="s">
        <v>2008</v>
      </c>
      <c r="C318" s="113" t="s">
        <v>573</v>
      </c>
      <c r="D318" s="113" t="s">
        <v>3190</v>
      </c>
      <c r="E318" s="113" t="s">
        <v>3233</v>
      </c>
      <c r="F318" s="114" t="s">
        <v>3790</v>
      </c>
      <c r="G318" s="114" t="s">
        <v>3916</v>
      </c>
      <c r="H318" s="115">
        <v>5</v>
      </c>
      <c r="I318" s="116" t="s">
        <v>175</v>
      </c>
      <c r="J318" s="114">
        <v>85654275</v>
      </c>
      <c r="K318" s="117">
        <v>45200</v>
      </c>
      <c r="L318" s="118">
        <v>1000</v>
      </c>
      <c r="M318" s="118">
        <v>5000</v>
      </c>
      <c r="N318" s="113" t="s">
        <v>470</v>
      </c>
      <c r="O318" s="119">
        <v>45236</v>
      </c>
      <c r="P318" s="119">
        <v>45104</v>
      </c>
      <c r="Q318" s="114" t="s">
        <v>3250</v>
      </c>
      <c r="R318" s="119">
        <v>45174</v>
      </c>
      <c r="S318" s="114" t="s">
        <v>2557</v>
      </c>
      <c r="T318" s="119">
        <v>45218</v>
      </c>
      <c r="U318" s="114" t="s">
        <v>3110</v>
      </c>
      <c r="V318" s="112">
        <f t="shared" si="7"/>
        <v>45229</v>
      </c>
    </row>
    <row r="319" spans="1:22" ht="14.25" customHeight="1">
      <c r="A319" s="113">
        <v>2023</v>
      </c>
      <c r="B319" s="114" t="s">
        <v>2008</v>
      </c>
      <c r="C319" s="113" t="s">
        <v>573</v>
      </c>
      <c r="D319" s="113" t="s">
        <v>3190</v>
      </c>
      <c r="E319" s="113" t="s">
        <v>3233</v>
      </c>
      <c r="F319" s="114" t="s">
        <v>3790</v>
      </c>
      <c r="G319" s="114" t="s">
        <v>3916</v>
      </c>
      <c r="H319" s="115">
        <v>5</v>
      </c>
      <c r="I319" s="116" t="s">
        <v>175</v>
      </c>
      <c r="J319" s="114">
        <v>85513839</v>
      </c>
      <c r="K319" s="117">
        <v>45200</v>
      </c>
      <c r="L319" s="118">
        <v>3700</v>
      </c>
      <c r="M319" s="118">
        <v>18500</v>
      </c>
      <c r="N319" s="113" t="s">
        <v>470</v>
      </c>
      <c r="O319" s="119">
        <v>45245</v>
      </c>
      <c r="P319" s="119">
        <v>45125</v>
      </c>
      <c r="Q319" s="114" t="s">
        <v>1874</v>
      </c>
      <c r="R319" s="119">
        <v>45183</v>
      </c>
      <c r="S319" s="114" t="s">
        <v>2603</v>
      </c>
      <c r="T319" s="119">
        <v>45225</v>
      </c>
      <c r="U319" s="114" t="s">
        <v>2893</v>
      </c>
      <c r="V319" s="112">
        <f t="shared" si="7"/>
        <v>45238</v>
      </c>
    </row>
    <row r="320" spans="1:22" ht="14.25" customHeight="1">
      <c r="A320" s="113">
        <v>2023</v>
      </c>
      <c r="B320" s="114" t="s">
        <v>2008</v>
      </c>
      <c r="C320" s="113" t="s">
        <v>573</v>
      </c>
      <c r="D320" s="113" t="s">
        <v>3190</v>
      </c>
      <c r="E320" s="113" t="s">
        <v>3233</v>
      </c>
      <c r="F320" s="114" t="s">
        <v>3790</v>
      </c>
      <c r="G320" s="114" t="s">
        <v>3916</v>
      </c>
      <c r="H320" s="115">
        <v>5</v>
      </c>
      <c r="I320" s="116" t="s">
        <v>175</v>
      </c>
      <c r="J320" s="114">
        <v>86077912</v>
      </c>
      <c r="K320" s="117">
        <v>45231</v>
      </c>
      <c r="L320" s="118">
        <v>3000</v>
      </c>
      <c r="M320" s="118">
        <v>15000</v>
      </c>
      <c r="N320" s="113" t="s">
        <v>226</v>
      </c>
      <c r="O320" s="119">
        <v>45256</v>
      </c>
      <c r="P320" s="119">
        <v>45125</v>
      </c>
      <c r="Q320" s="114" t="s">
        <v>2099</v>
      </c>
      <c r="R320" s="119">
        <v>45197</v>
      </c>
      <c r="S320" s="114" t="s">
        <v>193</v>
      </c>
      <c r="T320" s="119">
        <v>45239</v>
      </c>
      <c r="U320" s="114" t="s">
        <v>156</v>
      </c>
      <c r="V320" s="112">
        <f t="shared" si="7"/>
        <v>45249</v>
      </c>
    </row>
    <row r="321" spans="1:22" ht="14.25" customHeight="1">
      <c r="A321" s="113">
        <v>2023</v>
      </c>
      <c r="B321" s="114" t="s">
        <v>2008</v>
      </c>
      <c r="C321" s="113" t="s">
        <v>573</v>
      </c>
      <c r="D321" s="113" t="s">
        <v>3190</v>
      </c>
      <c r="E321" s="113" t="s">
        <v>3233</v>
      </c>
      <c r="F321" s="114" t="s">
        <v>3790</v>
      </c>
      <c r="G321" s="114" t="s">
        <v>3916</v>
      </c>
      <c r="H321" s="115">
        <v>5</v>
      </c>
      <c r="I321" s="116" t="s">
        <v>175</v>
      </c>
      <c r="J321" s="114">
        <v>85396930</v>
      </c>
      <c r="K321" s="117">
        <v>45231</v>
      </c>
      <c r="L321" s="118">
        <v>2700</v>
      </c>
      <c r="M321" s="118">
        <v>13500</v>
      </c>
      <c r="N321" s="113" t="s">
        <v>470</v>
      </c>
      <c r="O321" s="119">
        <v>45260</v>
      </c>
      <c r="P321" s="119">
        <v>45104</v>
      </c>
      <c r="Q321" s="114" t="s">
        <v>2211</v>
      </c>
      <c r="R321" s="119">
        <v>45202</v>
      </c>
      <c r="S321" s="114" t="s">
        <v>2215</v>
      </c>
      <c r="T321" s="119">
        <v>45239</v>
      </c>
      <c r="U321" s="114" t="s">
        <v>3253</v>
      </c>
      <c r="V321" s="112">
        <f t="shared" si="7"/>
        <v>45253</v>
      </c>
    </row>
    <row r="322" spans="1:22" ht="14.25" customHeight="1">
      <c r="A322" s="113">
        <v>2023</v>
      </c>
      <c r="B322" s="114" t="s">
        <v>2008</v>
      </c>
      <c r="C322" s="113" t="s">
        <v>573</v>
      </c>
      <c r="D322" s="113" t="s">
        <v>3190</v>
      </c>
      <c r="E322" s="113" t="s">
        <v>3233</v>
      </c>
      <c r="F322" s="114" t="s">
        <v>3790</v>
      </c>
      <c r="G322" s="114" t="s">
        <v>3916</v>
      </c>
      <c r="H322" s="115">
        <v>5</v>
      </c>
      <c r="I322" s="116" t="s">
        <v>175</v>
      </c>
      <c r="J322" s="114">
        <v>85153875</v>
      </c>
      <c r="K322" s="117">
        <v>45231</v>
      </c>
      <c r="L322" s="118">
        <v>2500</v>
      </c>
      <c r="M322" s="118">
        <v>12500</v>
      </c>
      <c r="N322" s="113" t="s">
        <v>470</v>
      </c>
      <c r="O322" s="119">
        <v>45267</v>
      </c>
      <c r="P322" s="119">
        <v>45125</v>
      </c>
      <c r="Q322" s="114" t="s">
        <v>2211</v>
      </c>
      <c r="R322" s="119">
        <v>45209</v>
      </c>
      <c r="S322" s="114" t="s">
        <v>2219</v>
      </c>
      <c r="T322" s="119">
        <v>45246</v>
      </c>
      <c r="U322" s="114" t="s">
        <v>3255</v>
      </c>
      <c r="V322" s="112">
        <f t="shared" si="7"/>
        <v>45260</v>
      </c>
    </row>
    <row r="323" spans="1:22" ht="14.25" customHeight="1">
      <c r="A323" s="113">
        <v>2023</v>
      </c>
      <c r="B323" s="114" t="s">
        <v>2008</v>
      </c>
      <c r="C323" s="113" t="s">
        <v>573</v>
      </c>
      <c r="D323" s="113" t="s">
        <v>305</v>
      </c>
      <c r="E323" s="113" t="s">
        <v>363</v>
      </c>
      <c r="F323" s="114" t="s">
        <v>3808</v>
      </c>
      <c r="G323" s="114" t="s">
        <v>3931</v>
      </c>
      <c r="H323" s="115">
        <v>2.6</v>
      </c>
      <c r="I323" s="116" t="s">
        <v>175</v>
      </c>
      <c r="J323" s="114">
        <v>85086334</v>
      </c>
      <c r="K323" s="117">
        <v>44986</v>
      </c>
      <c r="L323" s="118">
        <v>594</v>
      </c>
      <c r="M323" s="118">
        <v>1544</v>
      </c>
      <c r="N323" s="113" t="s">
        <v>436</v>
      </c>
      <c r="O323" s="119">
        <v>45092</v>
      </c>
      <c r="P323" s="119" t="s">
        <v>156</v>
      </c>
      <c r="Q323" s="114" t="s">
        <v>156</v>
      </c>
      <c r="R323" s="119">
        <v>44902</v>
      </c>
      <c r="S323" s="114" t="s">
        <v>193</v>
      </c>
      <c r="T323" s="119">
        <v>44902</v>
      </c>
      <c r="U323" s="114" t="s">
        <v>156</v>
      </c>
      <c r="V323" s="112">
        <f t="shared" si="7"/>
        <v>45085</v>
      </c>
    </row>
    <row r="324" spans="1:22" ht="14.25" customHeight="1">
      <c r="A324" s="113">
        <v>2023</v>
      </c>
      <c r="B324" s="114" t="s">
        <v>2008</v>
      </c>
      <c r="C324" s="113" t="s">
        <v>573</v>
      </c>
      <c r="D324" s="113" t="s">
        <v>305</v>
      </c>
      <c r="E324" s="113" t="s">
        <v>363</v>
      </c>
      <c r="F324" s="114" t="s">
        <v>3807</v>
      </c>
      <c r="G324" s="114" t="s">
        <v>3931</v>
      </c>
      <c r="H324" s="115">
        <v>2.6</v>
      </c>
      <c r="I324" s="116" t="s">
        <v>175</v>
      </c>
      <c r="J324" s="114">
        <v>84881915</v>
      </c>
      <c r="K324" s="117">
        <v>44986</v>
      </c>
      <c r="L324" s="118">
        <v>2556</v>
      </c>
      <c r="M324" s="118">
        <v>6646</v>
      </c>
      <c r="N324" s="113" t="s">
        <v>436</v>
      </c>
      <c r="O324" s="119">
        <v>45092</v>
      </c>
      <c r="P324" s="119" t="s">
        <v>156</v>
      </c>
      <c r="Q324" s="114" t="s">
        <v>156</v>
      </c>
      <c r="R324" s="119">
        <v>44901</v>
      </c>
      <c r="S324" s="114" t="s">
        <v>193</v>
      </c>
      <c r="T324" s="119">
        <v>44901</v>
      </c>
      <c r="U324" s="114" t="s">
        <v>156</v>
      </c>
      <c r="V324" s="112">
        <f t="shared" si="7"/>
        <v>45085</v>
      </c>
    </row>
    <row r="325" spans="1:22" ht="14.25" customHeight="1">
      <c r="A325" s="113">
        <v>2023</v>
      </c>
      <c r="B325" s="114" t="s">
        <v>2008</v>
      </c>
      <c r="C325" s="113" t="s">
        <v>573</v>
      </c>
      <c r="D325" s="113" t="s">
        <v>305</v>
      </c>
      <c r="E325" s="113" t="s">
        <v>363</v>
      </c>
      <c r="F325" s="114" t="s">
        <v>3807</v>
      </c>
      <c r="G325" s="114" t="s">
        <v>3931</v>
      </c>
      <c r="H325" s="115">
        <v>2.6</v>
      </c>
      <c r="I325" s="116" t="s">
        <v>175</v>
      </c>
      <c r="J325" s="114">
        <v>85187361</v>
      </c>
      <c r="K325" s="117">
        <v>45017</v>
      </c>
      <c r="L325" s="118">
        <v>1476</v>
      </c>
      <c r="M325" s="118">
        <v>3838</v>
      </c>
      <c r="N325" s="113" t="s">
        <v>383</v>
      </c>
      <c r="O325" s="119">
        <v>45136</v>
      </c>
      <c r="P325" s="119">
        <v>44957</v>
      </c>
      <c r="Q325" s="114" t="s">
        <v>156</v>
      </c>
      <c r="R325" s="119">
        <v>44960</v>
      </c>
      <c r="S325" s="114" t="s">
        <v>2928</v>
      </c>
      <c r="T325" s="119">
        <v>44960</v>
      </c>
      <c r="U325" s="114" t="s">
        <v>1412</v>
      </c>
      <c r="V325" s="112">
        <f t="shared" si="7"/>
        <v>45129</v>
      </c>
    </row>
    <row r="326" spans="1:22" ht="14.25" customHeight="1">
      <c r="A326" s="113">
        <v>2023</v>
      </c>
      <c r="B326" s="114" t="s">
        <v>2008</v>
      </c>
      <c r="C326" s="113" t="s">
        <v>573</v>
      </c>
      <c r="D326" s="113" t="s">
        <v>305</v>
      </c>
      <c r="E326" s="113" t="s">
        <v>363</v>
      </c>
      <c r="F326" s="114" t="s">
        <v>3807</v>
      </c>
      <c r="G326" s="114" t="s">
        <v>3931</v>
      </c>
      <c r="H326" s="115">
        <v>2.6</v>
      </c>
      <c r="I326" s="116" t="s">
        <v>175</v>
      </c>
      <c r="J326" s="114">
        <v>85352694</v>
      </c>
      <c r="K326" s="117">
        <v>45170</v>
      </c>
      <c r="L326" s="118">
        <v>1800</v>
      </c>
      <c r="M326" s="118">
        <v>4680</v>
      </c>
      <c r="N326" s="113" t="s">
        <v>470</v>
      </c>
      <c r="O326" s="119">
        <v>45199</v>
      </c>
      <c r="P326" s="119">
        <v>45065</v>
      </c>
      <c r="Q326" s="114" t="s">
        <v>1867</v>
      </c>
      <c r="R326" s="119">
        <v>45169</v>
      </c>
      <c r="S326" s="114" t="s">
        <v>991</v>
      </c>
      <c r="T326" s="119">
        <v>45181</v>
      </c>
      <c r="U326" s="114" t="s">
        <v>992</v>
      </c>
      <c r="V326" s="112">
        <f t="shared" si="7"/>
        <v>45192</v>
      </c>
    </row>
    <row r="327" spans="1:22" ht="14.25" customHeight="1">
      <c r="A327" s="113">
        <v>2023</v>
      </c>
      <c r="B327" s="114" t="s">
        <v>2008</v>
      </c>
      <c r="C327" s="113" t="s">
        <v>573</v>
      </c>
      <c r="D327" s="113" t="s">
        <v>305</v>
      </c>
      <c r="E327" s="113" t="s">
        <v>363</v>
      </c>
      <c r="F327" s="114" t="s">
        <v>3808</v>
      </c>
      <c r="G327" s="114" t="s">
        <v>3931</v>
      </c>
      <c r="H327" s="115">
        <v>2.6</v>
      </c>
      <c r="I327" s="116" t="s">
        <v>175</v>
      </c>
      <c r="J327" s="114">
        <v>85815778</v>
      </c>
      <c r="K327" s="117">
        <v>45170</v>
      </c>
      <c r="L327" s="118">
        <v>780</v>
      </c>
      <c r="M327" s="118">
        <v>2028</v>
      </c>
      <c r="N327" s="113" t="s">
        <v>383</v>
      </c>
      <c r="O327" s="119">
        <v>45202</v>
      </c>
      <c r="P327" s="119">
        <v>45083</v>
      </c>
      <c r="Q327" s="114" t="s">
        <v>156</v>
      </c>
      <c r="R327" s="119">
        <v>45127</v>
      </c>
      <c r="S327" s="114" t="s">
        <v>2725</v>
      </c>
      <c r="T327" s="119">
        <v>45160</v>
      </c>
      <c r="U327" s="114" t="s">
        <v>992</v>
      </c>
      <c r="V327" s="112">
        <f t="shared" si="7"/>
        <v>45195</v>
      </c>
    </row>
    <row r="328" spans="1:22" ht="14.25" customHeight="1">
      <c r="A328" s="113">
        <v>2023</v>
      </c>
      <c r="B328" s="114" t="s">
        <v>2008</v>
      </c>
      <c r="C328" s="113" t="s">
        <v>146</v>
      </c>
      <c r="D328" s="113" t="s">
        <v>154</v>
      </c>
      <c r="E328" s="113" t="s">
        <v>2011</v>
      </c>
      <c r="F328" s="114" t="s">
        <v>3804</v>
      </c>
      <c r="G328" s="114" t="s">
        <v>3924</v>
      </c>
      <c r="H328" s="115">
        <v>4.5</v>
      </c>
      <c r="I328" s="116" t="s">
        <v>175</v>
      </c>
      <c r="J328" s="114">
        <v>85527233</v>
      </c>
      <c r="K328" s="117">
        <v>45139</v>
      </c>
      <c r="L328" s="118">
        <v>1500</v>
      </c>
      <c r="M328" s="118">
        <v>6750</v>
      </c>
      <c r="N328" s="113" t="s">
        <v>226</v>
      </c>
      <c r="O328" s="119">
        <v>45161</v>
      </c>
      <c r="P328" s="119">
        <v>45048</v>
      </c>
      <c r="Q328" s="114" t="s">
        <v>156</v>
      </c>
      <c r="R328" s="119">
        <v>45127</v>
      </c>
      <c r="S328" s="114" t="s">
        <v>2102</v>
      </c>
      <c r="T328" s="119">
        <v>45134</v>
      </c>
      <c r="U328" s="114" t="s">
        <v>2103</v>
      </c>
      <c r="V328" s="112">
        <f t="shared" ref="V328:V336" si="8">O328-40</f>
        <v>45121</v>
      </c>
    </row>
    <row r="329" spans="1:22" ht="14.25" customHeight="1">
      <c r="A329" s="113">
        <v>2023</v>
      </c>
      <c r="B329" s="114" t="s">
        <v>2008</v>
      </c>
      <c r="C329" s="113" t="s">
        <v>146</v>
      </c>
      <c r="D329" s="113" t="s">
        <v>154</v>
      </c>
      <c r="E329" s="113" t="s">
        <v>2011</v>
      </c>
      <c r="F329" s="114" t="s">
        <v>3803</v>
      </c>
      <c r="G329" s="114" t="s">
        <v>3924</v>
      </c>
      <c r="H329" s="115">
        <v>4.5</v>
      </c>
      <c r="I329" s="116" t="s">
        <v>175</v>
      </c>
      <c r="J329" s="114">
        <v>85464573</v>
      </c>
      <c r="K329" s="117">
        <v>45108</v>
      </c>
      <c r="L329" s="118">
        <v>2904</v>
      </c>
      <c r="M329" s="118">
        <v>13068</v>
      </c>
      <c r="N329" s="113" t="s">
        <v>521</v>
      </c>
      <c r="O329" s="119">
        <v>45162</v>
      </c>
      <c r="P329" s="119">
        <v>45030</v>
      </c>
      <c r="Q329" s="114" t="s">
        <v>156</v>
      </c>
      <c r="R329" s="119">
        <v>45097</v>
      </c>
      <c r="S329" s="114" t="s">
        <v>2074</v>
      </c>
      <c r="T329" s="119">
        <v>45099</v>
      </c>
      <c r="U329" s="114" t="s">
        <v>1874</v>
      </c>
      <c r="V329" s="112">
        <f t="shared" si="8"/>
        <v>45122</v>
      </c>
    </row>
    <row r="330" spans="1:22" ht="14.25" customHeight="1">
      <c r="A330" s="113">
        <v>2023</v>
      </c>
      <c r="B330" s="114" t="s">
        <v>2008</v>
      </c>
      <c r="C330" s="113" t="s">
        <v>146</v>
      </c>
      <c r="D330" s="113" t="s">
        <v>154</v>
      </c>
      <c r="E330" s="113" t="s">
        <v>2011</v>
      </c>
      <c r="F330" s="114" t="s">
        <v>3804</v>
      </c>
      <c r="G330" s="114" t="s">
        <v>3924</v>
      </c>
      <c r="H330" s="115">
        <v>4.5</v>
      </c>
      <c r="I330" s="116" t="s">
        <v>175</v>
      </c>
      <c r="J330" s="114">
        <v>85435571</v>
      </c>
      <c r="K330" s="117">
        <v>45078</v>
      </c>
      <c r="L330" s="118">
        <v>1512</v>
      </c>
      <c r="M330" s="118">
        <v>6804</v>
      </c>
      <c r="N330" s="113" t="s">
        <v>436</v>
      </c>
      <c r="O330" s="119">
        <v>45178</v>
      </c>
      <c r="P330" s="119">
        <v>45016</v>
      </c>
      <c r="Q330" s="114" t="s">
        <v>156</v>
      </c>
      <c r="R330" s="119">
        <v>45062</v>
      </c>
      <c r="S330" s="114" t="s">
        <v>935</v>
      </c>
      <c r="T330" s="119">
        <v>45069</v>
      </c>
      <c r="U330" s="114" t="s">
        <v>937</v>
      </c>
      <c r="V330" s="112">
        <f t="shared" si="8"/>
        <v>45138</v>
      </c>
    </row>
    <row r="331" spans="1:22" ht="14.25" customHeight="1">
      <c r="A331" s="113">
        <v>2023</v>
      </c>
      <c r="B331" s="114" t="s">
        <v>2008</v>
      </c>
      <c r="C331" s="113" t="s">
        <v>146</v>
      </c>
      <c r="D331" s="113" t="s">
        <v>154</v>
      </c>
      <c r="E331" s="113" t="s">
        <v>2011</v>
      </c>
      <c r="F331" s="114" t="s">
        <v>3803</v>
      </c>
      <c r="G331" s="114" t="s">
        <v>3924</v>
      </c>
      <c r="H331" s="115">
        <v>4.5</v>
      </c>
      <c r="I331" s="116" t="s">
        <v>175</v>
      </c>
      <c r="J331" s="114">
        <v>85435634</v>
      </c>
      <c r="K331" s="117">
        <v>45078</v>
      </c>
      <c r="L331" s="118">
        <v>2892</v>
      </c>
      <c r="M331" s="118">
        <v>13014</v>
      </c>
      <c r="N331" s="113" t="s">
        <v>436</v>
      </c>
      <c r="O331" s="119">
        <v>45178</v>
      </c>
      <c r="P331" s="119">
        <v>45016</v>
      </c>
      <c r="Q331" s="114" t="s">
        <v>156</v>
      </c>
      <c r="R331" s="119">
        <v>45062</v>
      </c>
      <c r="S331" s="114" t="s">
        <v>935</v>
      </c>
      <c r="T331" s="119">
        <v>45069</v>
      </c>
      <c r="U331" s="114" t="s">
        <v>937</v>
      </c>
      <c r="V331" s="112">
        <f t="shared" si="8"/>
        <v>45138</v>
      </c>
    </row>
    <row r="332" spans="1:22" ht="14.25" customHeight="1">
      <c r="A332" s="113">
        <v>2023</v>
      </c>
      <c r="B332" s="114" t="s">
        <v>2008</v>
      </c>
      <c r="C332" s="113" t="s">
        <v>146</v>
      </c>
      <c r="D332" s="113" t="s">
        <v>154</v>
      </c>
      <c r="E332" s="113" t="s">
        <v>2011</v>
      </c>
      <c r="F332" s="114" t="s">
        <v>3804</v>
      </c>
      <c r="G332" s="114" t="s">
        <v>3924</v>
      </c>
      <c r="H332" s="115">
        <v>4.5</v>
      </c>
      <c r="I332" s="116" t="s">
        <v>175</v>
      </c>
      <c r="J332" s="114">
        <v>85527234</v>
      </c>
      <c r="K332" s="117">
        <v>45139</v>
      </c>
      <c r="L332" s="118">
        <v>1464</v>
      </c>
      <c r="M332" s="118">
        <v>6588</v>
      </c>
      <c r="N332" s="113" t="s">
        <v>226</v>
      </c>
      <c r="O332" s="119">
        <v>45187</v>
      </c>
      <c r="P332" s="119">
        <v>45048</v>
      </c>
      <c r="Q332" s="114" t="s">
        <v>156</v>
      </c>
      <c r="R332" s="119">
        <v>45120</v>
      </c>
      <c r="S332" s="114" t="s">
        <v>2098</v>
      </c>
      <c r="T332" s="119">
        <v>45134</v>
      </c>
      <c r="U332" s="114" t="s">
        <v>2106</v>
      </c>
      <c r="V332" s="112">
        <f t="shared" si="8"/>
        <v>45147</v>
      </c>
    </row>
    <row r="333" spans="1:22" ht="14.25" customHeight="1">
      <c r="A333" s="113">
        <v>2023</v>
      </c>
      <c r="B333" s="114" t="s">
        <v>2008</v>
      </c>
      <c r="C333" s="113" t="s">
        <v>146</v>
      </c>
      <c r="D333" s="113" t="s">
        <v>154</v>
      </c>
      <c r="E333" s="113" t="s">
        <v>2011</v>
      </c>
      <c r="F333" s="114" t="s">
        <v>3804</v>
      </c>
      <c r="G333" s="114" t="s">
        <v>3924</v>
      </c>
      <c r="H333" s="115">
        <v>4.5</v>
      </c>
      <c r="I333" s="116" t="s">
        <v>175</v>
      </c>
      <c r="J333" s="114">
        <v>85456742</v>
      </c>
      <c r="K333" s="117">
        <v>45108</v>
      </c>
      <c r="L333" s="118">
        <v>2100</v>
      </c>
      <c r="M333" s="118">
        <v>9450</v>
      </c>
      <c r="N333" s="113" t="s">
        <v>521</v>
      </c>
      <c r="O333" s="119">
        <v>45190</v>
      </c>
      <c r="P333" s="119">
        <v>45023</v>
      </c>
      <c r="Q333" s="114" t="s">
        <v>156</v>
      </c>
      <c r="R333" s="119">
        <v>45127</v>
      </c>
      <c r="S333" s="114" t="s">
        <v>2098</v>
      </c>
      <c r="T333" s="119" t="s">
        <v>156</v>
      </c>
      <c r="U333" s="114" t="s">
        <v>2099</v>
      </c>
      <c r="V333" s="112">
        <f t="shared" si="8"/>
        <v>45150</v>
      </c>
    </row>
    <row r="334" spans="1:22" ht="14.25" customHeight="1">
      <c r="A334" s="113">
        <v>2023</v>
      </c>
      <c r="B334" s="114" t="s">
        <v>2008</v>
      </c>
      <c r="C334" s="113" t="s">
        <v>146</v>
      </c>
      <c r="D334" s="113" t="s">
        <v>154</v>
      </c>
      <c r="E334" s="113" t="s">
        <v>2011</v>
      </c>
      <c r="F334" s="114" t="s">
        <v>3803</v>
      </c>
      <c r="G334" s="114" t="s">
        <v>3924</v>
      </c>
      <c r="H334" s="115">
        <v>4.5</v>
      </c>
      <c r="I334" s="116" t="s">
        <v>175</v>
      </c>
      <c r="J334" s="114">
        <v>85445909</v>
      </c>
      <c r="K334" s="117">
        <v>45139</v>
      </c>
      <c r="L334" s="118">
        <v>3500</v>
      </c>
      <c r="M334" s="118">
        <v>15750</v>
      </c>
      <c r="N334" s="113" t="s">
        <v>470</v>
      </c>
      <c r="O334" s="119">
        <v>45214</v>
      </c>
      <c r="P334" s="119">
        <v>45041</v>
      </c>
      <c r="Q334" s="114" t="s">
        <v>425</v>
      </c>
      <c r="R334" s="119">
        <v>45148</v>
      </c>
      <c r="S334" s="114" t="s">
        <v>2085</v>
      </c>
      <c r="T334" s="119">
        <v>45162</v>
      </c>
      <c r="U334" s="114" t="s">
        <v>2086</v>
      </c>
      <c r="V334" s="112">
        <f t="shared" si="8"/>
        <v>45174</v>
      </c>
    </row>
    <row r="335" spans="1:22" ht="14.25" customHeight="1">
      <c r="A335" s="113">
        <v>2023</v>
      </c>
      <c r="B335" s="114" t="s">
        <v>2008</v>
      </c>
      <c r="C335" s="113" t="s">
        <v>146</v>
      </c>
      <c r="D335" s="113" t="s">
        <v>154</v>
      </c>
      <c r="E335" s="113" t="s">
        <v>2011</v>
      </c>
      <c r="F335" s="114" t="s">
        <v>3804</v>
      </c>
      <c r="G335" s="114" t="s">
        <v>3924</v>
      </c>
      <c r="H335" s="115">
        <v>4.5</v>
      </c>
      <c r="I335" s="116" t="s">
        <v>175</v>
      </c>
      <c r="J335" s="114">
        <v>86150856</v>
      </c>
      <c r="K335" s="117">
        <v>45170</v>
      </c>
      <c r="L335" s="118">
        <v>6000</v>
      </c>
      <c r="M335" s="118">
        <v>27000</v>
      </c>
      <c r="N335" s="113" t="s">
        <v>470</v>
      </c>
      <c r="O335" s="119">
        <v>45243</v>
      </c>
      <c r="P335" s="119">
        <v>45105</v>
      </c>
      <c r="Q335" s="114" t="s">
        <v>156</v>
      </c>
      <c r="R335" s="119">
        <v>45177</v>
      </c>
      <c r="S335" s="114" t="s">
        <v>2112</v>
      </c>
      <c r="T335" s="119">
        <v>45191</v>
      </c>
      <c r="U335" s="114" t="s">
        <v>2090</v>
      </c>
      <c r="V335" s="112">
        <f t="shared" si="8"/>
        <v>45203</v>
      </c>
    </row>
    <row r="336" spans="1:22" ht="14.25" customHeight="1">
      <c r="A336" s="113">
        <v>2023</v>
      </c>
      <c r="B336" s="114" t="s">
        <v>2008</v>
      </c>
      <c r="C336" s="113" t="s">
        <v>146</v>
      </c>
      <c r="D336" s="113" t="s">
        <v>154</v>
      </c>
      <c r="E336" s="113" t="s">
        <v>2011</v>
      </c>
      <c r="F336" s="114" t="s">
        <v>3804</v>
      </c>
      <c r="G336" s="114" t="s">
        <v>3924</v>
      </c>
      <c r="H336" s="115">
        <v>4.5</v>
      </c>
      <c r="I336" s="116" t="s">
        <v>175</v>
      </c>
      <c r="J336" s="114">
        <v>85520883</v>
      </c>
      <c r="K336" s="117">
        <v>45200</v>
      </c>
      <c r="L336" s="118">
        <v>6000</v>
      </c>
      <c r="M336" s="118">
        <v>27000</v>
      </c>
      <c r="N336" s="113" t="s">
        <v>470</v>
      </c>
      <c r="O336" s="119">
        <v>45275</v>
      </c>
      <c r="P336" s="119">
        <v>45107</v>
      </c>
      <c r="Q336" s="114" t="s">
        <v>2055</v>
      </c>
      <c r="R336" s="119">
        <v>45205</v>
      </c>
      <c r="S336" s="114" t="s">
        <v>193</v>
      </c>
      <c r="T336" s="119">
        <v>45219</v>
      </c>
      <c r="U336" s="114" t="s">
        <v>156</v>
      </c>
      <c r="V336" s="112">
        <f t="shared" si="8"/>
        <v>45235</v>
      </c>
    </row>
    <row r="337" spans="1:21">
      <c r="A337" s="25"/>
      <c r="B337" s="25"/>
      <c r="C337" s="25"/>
      <c r="D337" s="25"/>
      <c r="E337" s="25"/>
      <c r="F337" s="25"/>
      <c r="G337" s="149"/>
      <c r="H337" s="25"/>
      <c r="I337" s="109"/>
      <c r="J337" s="25"/>
      <c r="K337" s="109"/>
      <c r="L337" s="25"/>
      <c r="M337" s="25"/>
      <c r="N337" s="25"/>
      <c r="O337" s="109"/>
      <c r="P337" s="109"/>
      <c r="Q337" s="109"/>
      <c r="R337" s="109"/>
      <c r="S337" s="109"/>
      <c r="T337" s="109"/>
      <c r="U337" s="109"/>
    </row>
    <row r="1048521" spans="7:7">
      <c r="G1048521" s="10"/>
    </row>
    <row r="1048531" spans="7:7">
      <c r="G1048531" s="10"/>
    </row>
  </sheetData>
  <autoFilter ref="A7:V336" xr:uid="{424B1AEA-0FB6-44B6-9183-AB2A284FA5E8}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133C-6704-4607-9514-3DAAA187F619}">
  <dimension ref="B3:F292"/>
  <sheetViews>
    <sheetView topLeftCell="A166" zoomScaleNormal="100" workbookViewId="0">
      <selection activeCell="I189" sqref="I189:I190"/>
    </sheetView>
  </sheetViews>
  <sheetFormatPr defaultRowHeight="11.25"/>
  <cols>
    <col min="1" max="2" width="8.88671875" style="150"/>
    <col min="3" max="3" width="12.21875" style="150" bestFit="1" customWidth="1"/>
    <col min="4" max="4" width="8.88671875" style="150"/>
    <col min="5" max="5" width="8.88671875" style="163"/>
    <col min="6" max="6" width="8.6640625" style="150" bestFit="1" customWidth="1"/>
    <col min="7" max="16384" width="8.88671875" style="150"/>
  </cols>
  <sheetData>
    <row r="3" spans="2:6">
      <c r="B3" s="151" t="s">
        <v>3915</v>
      </c>
      <c r="C3" s="151" t="s">
        <v>4069</v>
      </c>
      <c r="D3" s="151" t="s">
        <v>3859</v>
      </c>
      <c r="E3" s="157" t="s">
        <v>4070</v>
      </c>
      <c r="F3" s="151" t="s">
        <v>3908</v>
      </c>
    </row>
    <row r="4" spans="2:6">
      <c r="B4" s="168" t="s">
        <v>3920</v>
      </c>
      <c r="C4" s="168" t="s">
        <v>4068</v>
      </c>
      <c r="D4" s="112" t="s">
        <v>3935</v>
      </c>
      <c r="E4" s="157">
        <v>8388</v>
      </c>
      <c r="F4" s="151" t="s">
        <v>436</v>
      </c>
    </row>
    <row r="5" spans="2:6">
      <c r="B5" s="168"/>
      <c r="C5" s="168"/>
      <c r="D5" s="112" t="s">
        <v>3936</v>
      </c>
      <c r="E5" s="157">
        <v>3996</v>
      </c>
      <c r="F5" s="151" t="s">
        <v>436</v>
      </c>
    </row>
    <row r="6" spans="2:6">
      <c r="B6" s="168"/>
      <c r="C6" s="168"/>
      <c r="D6" s="112" t="s">
        <v>3936</v>
      </c>
      <c r="E6" s="157">
        <v>1002</v>
      </c>
      <c r="F6" s="151" t="s">
        <v>383</v>
      </c>
    </row>
    <row r="7" spans="2:6">
      <c r="B7" s="168"/>
      <c r="C7" s="168"/>
      <c r="D7" s="112" t="s">
        <v>3937</v>
      </c>
      <c r="E7" s="157">
        <v>18774</v>
      </c>
      <c r="F7" s="151" t="s">
        <v>436</v>
      </c>
    </row>
    <row r="8" spans="2:6">
      <c r="B8" s="168"/>
      <c r="C8" s="168"/>
      <c r="D8" s="112" t="s">
        <v>3938</v>
      </c>
      <c r="E8" s="157">
        <v>1008</v>
      </c>
      <c r="F8" s="151" t="s">
        <v>436</v>
      </c>
    </row>
    <row r="9" spans="2:6">
      <c r="B9" s="168"/>
      <c r="C9" s="168"/>
      <c r="D9" s="112" t="s">
        <v>3939</v>
      </c>
      <c r="E9" s="157">
        <v>900</v>
      </c>
      <c r="F9" s="151" t="s">
        <v>436</v>
      </c>
    </row>
    <row r="10" spans="2:6">
      <c r="B10" s="168"/>
      <c r="C10" s="168"/>
      <c r="D10" s="112" t="s">
        <v>3940</v>
      </c>
      <c r="E10" s="157">
        <v>1000</v>
      </c>
      <c r="F10" s="151" t="s">
        <v>383</v>
      </c>
    </row>
    <row r="11" spans="2:6">
      <c r="B11" s="168"/>
      <c r="C11" s="168"/>
      <c r="D11" s="112" t="s">
        <v>3941</v>
      </c>
      <c r="E11" s="157">
        <v>17000</v>
      </c>
      <c r="F11" s="151" t="s">
        <v>470</v>
      </c>
    </row>
    <row r="12" spans="2:6">
      <c r="B12" s="168"/>
      <c r="C12" s="168"/>
      <c r="D12" s="112" t="s">
        <v>3942</v>
      </c>
      <c r="E12" s="157">
        <v>13662</v>
      </c>
      <c r="F12" s="151" t="s">
        <v>383</v>
      </c>
    </row>
    <row r="13" spans="2:6">
      <c r="B13" s="168"/>
      <c r="C13" s="168"/>
      <c r="D13" s="112" t="s">
        <v>3943</v>
      </c>
      <c r="E13" s="157">
        <v>18000</v>
      </c>
      <c r="F13" s="151" t="s">
        <v>470</v>
      </c>
    </row>
    <row r="14" spans="2:6">
      <c r="B14" s="168"/>
      <c r="C14" s="168"/>
      <c r="D14" s="112" t="s">
        <v>3944</v>
      </c>
      <c r="E14" s="157">
        <v>10000</v>
      </c>
      <c r="F14" s="151" t="s">
        <v>470</v>
      </c>
    </row>
    <row r="15" spans="2:6">
      <c r="B15" s="168"/>
      <c r="C15" s="168"/>
      <c r="D15" s="112" t="s">
        <v>3945</v>
      </c>
      <c r="E15" s="157">
        <v>20000</v>
      </c>
      <c r="F15" s="151" t="s">
        <v>470</v>
      </c>
    </row>
    <row r="16" spans="2:6">
      <c r="B16" s="168"/>
      <c r="C16" s="168"/>
      <c r="D16" s="112" t="s">
        <v>3946</v>
      </c>
      <c r="E16" s="157">
        <v>960</v>
      </c>
      <c r="F16" s="151" t="s">
        <v>383</v>
      </c>
    </row>
    <row r="17" spans="2:6">
      <c r="B17" s="168"/>
      <c r="C17" s="168"/>
      <c r="D17" s="112" t="s">
        <v>3947</v>
      </c>
      <c r="E17" s="157">
        <v>9800</v>
      </c>
      <c r="F17" s="151" t="s">
        <v>470</v>
      </c>
    </row>
    <row r="18" spans="2:6">
      <c r="B18" s="168"/>
      <c r="C18" s="168"/>
      <c r="D18" s="112" t="s">
        <v>3948</v>
      </c>
      <c r="E18" s="157">
        <v>18000</v>
      </c>
      <c r="F18" s="151" t="s">
        <v>470</v>
      </c>
    </row>
    <row r="19" spans="2:6">
      <c r="B19" s="168"/>
      <c r="C19" s="168"/>
      <c r="D19" s="112" t="s">
        <v>3949</v>
      </c>
      <c r="E19" s="157">
        <v>5200</v>
      </c>
      <c r="F19" s="151" t="s">
        <v>470</v>
      </c>
    </row>
    <row r="20" spans="2:6">
      <c r="B20" s="168"/>
      <c r="C20" s="168"/>
      <c r="D20" s="112" t="s">
        <v>3950</v>
      </c>
      <c r="E20" s="157">
        <v>10900</v>
      </c>
      <c r="F20" s="151" t="s">
        <v>470</v>
      </c>
    </row>
    <row r="21" spans="2:6">
      <c r="B21" s="168"/>
      <c r="C21" s="168"/>
      <c r="D21" s="112" t="s">
        <v>3951</v>
      </c>
      <c r="E21" s="157">
        <v>17000</v>
      </c>
      <c r="F21" s="151" t="s">
        <v>226</v>
      </c>
    </row>
    <row r="22" spans="2:6">
      <c r="B22" s="169"/>
      <c r="C22" s="169"/>
      <c r="D22" s="169"/>
      <c r="E22" s="162">
        <f>SUM(E4:E21)</f>
        <v>175590</v>
      </c>
    </row>
    <row r="23" spans="2:6">
      <c r="B23" s="168" t="s">
        <v>3919</v>
      </c>
      <c r="C23" s="168" t="s">
        <v>4071</v>
      </c>
      <c r="D23" s="112" t="s">
        <v>3952</v>
      </c>
      <c r="E23" s="157">
        <v>13842</v>
      </c>
      <c r="F23" s="151" t="s">
        <v>436</v>
      </c>
    </row>
    <row r="24" spans="2:6">
      <c r="B24" s="168"/>
      <c r="C24" s="168"/>
      <c r="D24" s="112" t="s">
        <v>3953</v>
      </c>
      <c r="E24" s="157">
        <v>19584</v>
      </c>
      <c r="F24" s="151" t="s">
        <v>436</v>
      </c>
    </row>
    <row r="25" spans="2:6">
      <c r="B25" s="168"/>
      <c r="C25" s="168"/>
      <c r="D25" s="112" t="s">
        <v>3935</v>
      </c>
      <c r="E25" s="157">
        <v>11016</v>
      </c>
      <c r="F25" s="151" t="s">
        <v>436</v>
      </c>
    </row>
    <row r="26" spans="2:6">
      <c r="B26" s="168"/>
      <c r="C26" s="168"/>
      <c r="D26" s="112" t="s">
        <v>3936</v>
      </c>
      <c r="E26" s="157">
        <v>7812</v>
      </c>
      <c r="F26" s="151" t="s">
        <v>436</v>
      </c>
    </row>
    <row r="27" spans="2:6">
      <c r="B27" s="168"/>
      <c r="C27" s="168"/>
      <c r="D27" s="112" t="s">
        <v>3954</v>
      </c>
      <c r="E27" s="157">
        <v>12204</v>
      </c>
      <c r="F27" s="151" t="s">
        <v>436</v>
      </c>
    </row>
    <row r="28" spans="2:6">
      <c r="B28" s="168"/>
      <c r="C28" s="168"/>
      <c r="D28" s="112" t="s">
        <v>3954</v>
      </c>
      <c r="E28" s="157">
        <v>4824</v>
      </c>
      <c r="F28" s="151" t="s">
        <v>383</v>
      </c>
    </row>
    <row r="29" spans="2:6">
      <c r="B29" s="168"/>
      <c r="C29" s="168"/>
      <c r="D29" s="112" t="s">
        <v>3955</v>
      </c>
      <c r="E29" s="157">
        <v>5796</v>
      </c>
      <c r="F29" s="151" t="s">
        <v>383</v>
      </c>
    </row>
    <row r="30" spans="2:6">
      <c r="B30" s="168"/>
      <c r="C30" s="168"/>
      <c r="D30" s="112" t="s">
        <v>3956</v>
      </c>
      <c r="E30" s="157">
        <v>1500</v>
      </c>
      <c r="F30" s="151" t="s">
        <v>470</v>
      </c>
    </row>
    <row r="31" spans="2:6">
      <c r="B31" s="168"/>
      <c r="C31" s="168"/>
      <c r="D31" s="112" t="s">
        <v>3957</v>
      </c>
      <c r="E31" s="157">
        <v>21508</v>
      </c>
      <c r="F31" s="151" t="s">
        <v>383</v>
      </c>
    </row>
    <row r="32" spans="2:6">
      <c r="B32" s="168"/>
      <c r="C32" s="168"/>
      <c r="D32" s="112" t="s">
        <v>3958</v>
      </c>
      <c r="E32" s="157">
        <v>4032</v>
      </c>
      <c r="F32" s="151" t="s">
        <v>383</v>
      </c>
    </row>
    <row r="33" spans="2:6">
      <c r="B33" s="168"/>
      <c r="C33" s="168"/>
      <c r="D33" s="112" t="s">
        <v>3940</v>
      </c>
      <c r="E33" s="157">
        <v>1512</v>
      </c>
      <c r="F33" s="151" t="s">
        <v>383</v>
      </c>
    </row>
    <row r="34" spans="2:6">
      <c r="B34" s="168"/>
      <c r="C34" s="168"/>
      <c r="D34" s="112" t="s">
        <v>3941</v>
      </c>
      <c r="E34" s="157">
        <v>16000</v>
      </c>
      <c r="F34" s="151" t="s">
        <v>383</v>
      </c>
    </row>
    <row r="35" spans="2:6">
      <c r="B35" s="168"/>
      <c r="C35" s="168"/>
      <c r="D35" s="112" t="s">
        <v>3959</v>
      </c>
      <c r="E35" s="157">
        <v>6000</v>
      </c>
      <c r="F35" s="151" t="s">
        <v>470</v>
      </c>
    </row>
    <row r="36" spans="2:6">
      <c r="B36" s="168"/>
      <c r="C36" s="168"/>
      <c r="D36" s="112" t="s">
        <v>3960</v>
      </c>
      <c r="E36" s="157">
        <v>3000</v>
      </c>
      <c r="F36" s="151" t="s">
        <v>383</v>
      </c>
    </row>
    <row r="37" spans="2:6">
      <c r="B37" s="168"/>
      <c r="C37" s="168"/>
      <c r="D37" s="112" t="s">
        <v>3961</v>
      </c>
      <c r="E37" s="157">
        <v>3000</v>
      </c>
      <c r="F37" s="151" t="s">
        <v>383</v>
      </c>
    </row>
    <row r="38" spans="2:6">
      <c r="B38" s="168"/>
      <c r="C38" s="168"/>
      <c r="D38" s="112" t="s">
        <v>3942</v>
      </c>
      <c r="E38" s="157">
        <v>18012</v>
      </c>
      <c r="F38" s="151" t="s">
        <v>383</v>
      </c>
    </row>
    <row r="39" spans="2:6">
      <c r="B39" s="168"/>
      <c r="C39" s="168"/>
      <c r="D39" s="112" t="s">
        <v>3962</v>
      </c>
      <c r="E39" s="157">
        <v>20000</v>
      </c>
      <c r="F39" s="151" t="s">
        <v>470</v>
      </c>
    </row>
    <row r="40" spans="2:6">
      <c r="B40" s="168"/>
      <c r="C40" s="168"/>
      <c r="D40" s="112" t="s">
        <v>3963</v>
      </c>
      <c r="E40" s="157">
        <v>4000</v>
      </c>
      <c r="F40" s="151" t="s">
        <v>470</v>
      </c>
    </row>
    <row r="41" spans="2:6">
      <c r="B41" s="168"/>
      <c r="C41" s="168"/>
      <c r="D41" s="112" t="s">
        <v>3964</v>
      </c>
      <c r="E41" s="157">
        <v>8000</v>
      </c>
      <c r="F41" s="151" t="s">
        <v>470</v>
      </c>
    </row>
    <row r="42" spans="2:6">
      <c r="B42" s="168"/>
      <c r="C42" s="168"/>
      <c r="D42" s="112" t="s">
        <v>3943</v>
      </c>
      <c r="E42" s="157">
        <v>33300</v>
      </c>
      <c r="F42" s="151" t="s">
        <v>470</v>
      </c>
    </row>
    <row r="43" spans="2:6">
      <c r="B43" s="168"/>
      <c r="C43" s="168"/>
      <c r="D43" s="112" t="s">
        <v>3965</v>
      </c>
      <c r="E43" s="157">
        <v>1600</v>
      </c>
      <c r="F43" s="151" t="s">
        <v>383</v>
      </c>
    </row>
    <row r="44" spans="2:6">
      <c r="B44" s="168"/>
      <c r="C44" s="168"/>
      <c r="D44" s="112" t="s">
        <v>3966</v>
      </c>
      <c r="E44" s="157">
        <v>2500</v>
      </c>
      <c r="F44" s="151" t="s">
        <v>470</v>
      </c>
    </row>
    <row r="45" spans="2:6">
      <c r="B45" s="168"/>
      <c r="C45" s="168"/>
      <c r="D45" s="112" t="s">
        <v>3967</v>
      </c>
      <c r="E45" s="157">
        <v>6000</v>
      </c>
      <c r="F45" s="151" t="s">
        <v>436</v>
      </c>
    </row>
    <row r="46" spans="2:6">
      <c r="B46" s="168"/>
      <c r="C46" s="168"/>
      <c r="D46" s="112" t="s">
        <v>3967</v>
      </c>
      <c r="E46" s="157">
        <v>11500</v>
      </c>
      <c r="F46" s="151" t="s">
        <v>470</v>
      </c>
    </row>
    <row r="47" spans="2:6">
      <c r="B47" s="168"/>
      <c r="C47" s="168"/>
      <c r="D47" s="112" t="s">
        <v>3945</v>
      </c>
      <c r="E47" s="157">
        <v>12900</v>
      </c>
      <c r="F47" s="151" t="s">
        <v>470</v>
      </c>
    </row>
    <row r="48" spans="2:6">
      <c r="B48" s="168"/>
      <c r="C48" s="168"/>
      <c r="D48" s="112" t="s">
        <v>3968</v>
      </c>
      <c r="E48" s="157">
        <v>810</v>
      </c>
      <c r="F48" s="151" t="s">
        <v>470</v>
      </c>
    </row>
    <row r="49" spans="2:6">
      <c r="B49" s="168"/>
      <c r="C49" s="168"/>
      <c r="D49" s="112" t="s">
        <v>3969</v>
      </c>
      <c r="E49" s="157">
        <v>3500</v>
      </c>
      <c r="F49" s="151" t="s">
        <v>470</v>
      </c>
    </row>
    <row r="50" spans="2:6">
      <c r="B50" s="168"/>
      <c r="C50" s="168"/>
      <c r="D50" s="112" t="s">
        <v>3970</v>
      </c>
      <c r="E50" s="157">
        <v>2000</v>
      </c>
      <c r="F50" s="151" t="s">
        <v>226</v>
      </c>
    </row>
    <row r="51" spans="2:6">
      <c r="B51" s="168"/>
      <c r="C51" s="168"/>
      <c r="D51" s="112" t="s">
        <v>3970</v>
      </c>
      <c r="E51" s="157">
        <v>9000</v>
      </c>
      <c r="F51" s="151" t="s">
        <v>470</v>
      </c>
    </row>
    <row r="52" spans="2:6">
      <c r="B52" s="168"/>
      <c r="C52" s="168"/>
      <c r="D52" s="112" t="s">
        <v>3971</v>
      </c>
      <c r="E52" s="157">
        <v>2500</v>
      </c>
      <c r="F52" s="151" t="s">
        <v>470</v>
      </c>
    </row>
    <row r="53" spans="2:6">
      <c r="B53" s="168"/>
      <c r="C53" s="168"/>
      <c r="D53" s="112" t="s">
        <v>3972</v>
      </c>
      <c r="E53" s="157">
        <v>1000</v>
      </c>
      <c r="F53" s="151" t="s">
        <v>470</v>
      </c>
    </row>
    <row r="54" spans="2:6">
      <c r="B54" s="168"/>
      <c r="C54" s="168"/>
      <c r="D54" s="112" t="s">
        <v>3973</v>
      </c>
      <c r="E54" s="157">
        <v>5000</v>
      </c>
      <c r="F54" s="151" t="s">
        <v>436</v>
      </c>
    </row>
    <row r="55" spans="2:6">
      <c r="B55" s="168"/>
      <c r="C55" s="168"/>
      <c r="D55" s="112" t="s">
        <v>3973</v>
      </c>
      <c r="E55" s="157">
        <v>2400</v>
      </c>
      <c r="F55" s="151" t="s">
        <v>470</v>
      </c>
    </row>
    <row r="56" spans="2:6">
      <c r="B56" s="168"/>
      <c r="C56" s="168"/>
      <c r="D56" s="112" t="s">
        <v>3974</v>
      </c>
      <c r="E56" s="157">
        <v>2500</v>
      </c>
      <c r="F56" s="151" t="s">
        <v>470</v>
      </c>
    </row>
    <row r="57" spans="2:6">
      <c r="B57" s="168"/>
      <c r="C57" s="168"/>
      <c r="D57" s="112" t="s">
        <v>3975</v>
      </c>
      <c r="E57" s="157">
        <v>1000</v>
      </c>
      <c r="F57" s="151" t="s">
        <v>470</v>
      </c>
    </row>
    <row r="58" spans="2:6">
      <c r="B58" s="168"/>
      <c r="C58" s="168"/>
      <c r="D58" s="112" t="s">
        <v>3976</v>
      </c>
      <c r="E58" s="157">
        <v>1800</v>
      </c>
      <c r="F58" s="151" t="s">
        <v>470</v>
      </c>
    </row>
    <row r="59" spans="2:6">
      <c r="B59" s="169"/>
      <c r="C59" s="169"/>
      <c r="D59" s="169"/>
      <c r="E59" s="162">
        <f>SUM(E23:E58)</f>
        <v>280952</v>
      </c>
    </row>
    <row r="60" spans="2:6">
      <c r="B60" s="168" t="s">
        <v>3923</v>
      </c>
      <c r="C60" s="168" t="s">
        <v>4072</v>
      </c>
      <c r="D60" s="112" t="s">
        <v>3977</v>
      </c>
      <c r="E60" s="157">
        <v>6432</v>
      </c>
      <c r="F60" s="151" t="s">
        <v>436</v>
      </c>
    </row>
    <row r="61" spans="2:6">
      <c r="B61" s="168"/>
      <c r="C61" s="168"/>
      <c r="D61" s="112" t="s">
        <v>3978</v>
      </c>
      <c r="E61" s="157">
        <v>21984</v>
      </c>
      <c r="F61" s="151" t="s">
        <v>436</v>
      </c>
    </row>
    <row r="62" spans="2:6">
      <c r="B62" s="168"/>
      <c r="C62" s="168"/>
      <c r="D62" s="112" t="s">
        <v>3979</v>
      </c>
      <c r="E62" s="157">
        <v>3528</v>
      </c>
      <c r="F62" s="151" t="s">
        <v>436</v>
      </c>
    </row>
    <row r="63" spans="2:6">
      <c r="B63" s="168"/>
      <c r="C63" s="168"/>
      <c r="D63" s="112" t="s">
        <v>3979</v>
      </c>
      <c r="E63" s="157">
        <v>3000</v>
      </c>
      <c r="F63" s="151" t="s">
        <v>383</v>
      </c>
    </row>
    <row r="64" spans="2:6">
      <c r="B64" s="168"/>
      <c r="C64" s="168"/>
      <c r="D64" s="112" t="s">
        <v>3980</v>
      </c>
      <c r="E64" s="157">
        <v>16968</v>
      </c>
      <c r="F64" s="151" t="s">
        <v>436</v>
      </c>
    </row>
    <row r="65" spans="2:6">
      <c r="B65" s="168"/>
      <c r="C65" s="168"/>
      <c r="D65" s="112" t="s">
        <v>3981</v>
      </c>
      <c r="E65" s="157">
        <v>3132</v>
      </c>
      <c r="F65" s="151" t="s">
        <v>383</v>
      </c>
    </row>
    <row r="66" spans="2:6">
      <c r="B66" s="168"/>
      <c r="C66" s="168"/>
      <c r="D66" s="112" t="s">
        <v>3982</v>
      </c>
      <c r="E66" s="157">
        <v>27204</v>
      </c>
      <c r="F66" s="151" t="s">
        <v>383</v>
      </c>
    </row>
    <row r="67" spans="2:6">
      <c r="B67" s="168"/>
      <c r="C67" s="168"/>
      <c r="D67" s="112" t="s">
        <v>3983</v>
      </c>
      <c r="E67" s="157">
        <v>2016</v>
      </c>
      <c r="F67" s="151" t="s">
        <v>436</v>
      </c>
    </row>
    <row r="68" spans="2:6">
      <c r="B68" s="168"/>
      <c r="C68" s="168"/>
      <c r="D68" s="112" t="s">
        <v>3984</v>
      </c>
      <c r="E68" s="157">
        <v>5016</v>
      </c>
      <c r="F68" s="151" t="s">
        <v>470</v>
      </c>
    </row>
    <row r="69" spans="2:6">
      <c r="B69" s="168"/>
      <c r="C69" s="168"/>
      <c r="D69" s="112" t="s">
        <v>3937</v>
      </c>
      <c r="E69" s="157">
        <v>1188</v>
      </c>
      <c r="F69" s="151" t="s">
        <v>436</v>
      </c>
    </row>
    <row r="70" spans="2:6">
      <c r="B70" s="168"/>
      <c r="C70" s="168"/>
      <c r="D70" s="112" t="s">
        <v>3985</v>
      </c>
      <c r="E70" s="157">
        <v>8700</v>
      </c>
      <c r="F70" s="151" t="s">
        <v>470</v>
      </c>
    </row>
    <row r="71" spans="2:6">
      <c r="B71" s="168"/>
      <c r="C71" s="168"/>
      <c r="D71" s="112" t="s">
        <v>3986</v>
      </c>
      <c r="E71" s="157">
        <v>10000</v>
      </c>
      <c r="F71" s="151" t="s">
        <v>470</v>
      </c>
    </row>
    <row r="72" spans="2:6">
      <c r="B72" s="168"/>
      <c r="C72" s="168"/>
      <c r="D72" s="112" t="s">
        <v>3939</v>
      </c>
      <c r="E72" s="157">
        <v>1068</v>
      </c>
      <c r="F72" s="151" t="s">
        <v>383</v>
      </c>
    </row>
    <row r="73" spans="2:6">
      <c r="B73" s="168"/>
      <c r="C73" s="168"/>
      <c r="D73" s="112" t="s">
        <v>3987</v>
      </c>
      <c r="E73" s="157">
        <v>10000</v>
      </c>
      <c r="F73" s="151" t="s">
        <v>383</v>
      </c>
    </row>
    <row r="74" spans="2:6">
      <c r="B74" s="168"/>
      <c r="C74" s="168"/>
      <c r="D74" s="112" t="s">
        <v>3988</v>
      </c>
      <c r="E74" s="157">
        <v>7900</v>
      </c>
      <c r="F74" s="151" t="s">
        <v>383</v>
      </c>
    </row>
    <row r="75" spans="2:6">
      <c r="B75" s="168"/>
      <c r="C75" s="168"/>
      <c r="D75" s="112" t="s">
        <v>3989</v>
      </c>
      <c r="E75" s="157">
        <v>4700</v>
      </c>
      <c r="F75" s="151" t="s">
        <v>470</v>
      </c>
    </row>
    <row r="76" spans="2:6">
      <c r="B76" s="168"/>
      <c r="C76" s="168"/>
      <c r="D76" s="112" t="s">
        <v>3990</v>
      </c>
      <c r="E76" s="157">
        <v>540</v>
      </c>
      <c r="F76" s="151" t="s">
        <v>436</v>
      </c>
    </row>
    <row r="77" spans="2:6">
      <c r="B77" s="168"/>
      <c r="C77" s="168"/>
      <c r="D77" s="112" t="s">
        <v>3990</v>
      </c>
      <c r="E77" s="157">
        <v>2928</v>
      </c>
      <c r="F77" s="151" t="s">
        <v>470</v>
      </c>
    </row>
    <row r="78" spans="2:6">
      <c r="B78" s="168"/>
      <c r="C78" s="168"/>
      <c r="D78" s="112" t="s">
        <v>3955</v>
      </c>
      <c r="E78" s="157">
        <v>5550</v>
      </c>
      <c r="F78" s="151" t="s">
        <v>470</v>
      </c>
    </row>
    <row r="79" spans="2:6">
      <c r="B79" s="168"/>
      <c r="C79" s="168"/>
      <c r="D79" s="112" t="s">
        <v>3956</v>
      </c>
      <c r="E79" s="157">
        <v>7300</v>
      </c>
      <c r="F79" s="151" t="s">
        <v>470</v>
      </c>
    </row>
    <row r="80" spans="2:6">
      <c r="B80" s="168"/>
      <c r="C80" s="168"/>
      <c r="D80" s="112" t="s">
        <v>3991</v>
      </c>
      <c r="E80" s="157">
        <v>4000</v>
      </c>
      <c r="F80" s="151" t="s">
        <v>383</v>
      </c>
    </row>
    <row r="81" spans="2:6">
      <c r="B81" s="168"/>
      <c r="C81" s="168"/>
      <c r="D81" s="112" t="s">
        <v>3992</v>
      </c>
      <c r="E81" s="157">
        <v>6888</v>
      </c>
      <c r="F81" s="151" t="s">
        <v>383</v>
      </c>
    </row>
    <row r="82" spans="2:6">
      <c r="B82" s="168"/>
      <c r="C82" s="168"/>
      <c r="D82" s="112" t="s">
        <v>3993</v>
      </c>
      <c r="E82" s="157">
        <v>10000</v>
      </c>
      <c r="F82" s="151" t="s">
        <v>521</v>
      </c>
    </row>
    <row r="83" spans="2:6">
      <c r="B83" s="168"/>
      <c r="C83" s="168"/>
      <c r="D83" s="112" t="s">
        <v>3960</v>
      </c>
      <c r="E83" s="157">
        <v>500</v>
      </c>
      <c r="F83" s="151" t="s">
        <v>470</v>
      </c>
    </row>
    <row r="84" spans="2:6">
      <c r="B84" s="168"/>
      <c r="C84" s="168"/>
      <c r="D84" s="112" t="s">
        <v>3962</v>
      </c>
      <c r="E84" s="157">
        <v>20868</v>
      </c>
      <c r="F84" s="151" t="s">
        <v>383</v>
      </c>
    </row>
    <row r="85" spans="2:6">
      <c r="B85" s="168"/>
      <c r="C85" s="168"/>
      <c r="D85" s="112" t="s">
        <v>3994</v>
      </c>
      <c r="E85" s="157">
        <v>17500</v>
      </c>
      <c r="F85" s="151" t="s">
        <v>470</v>
      </c>
    </row>
    <row r="86" spans="2:6">
      <c r="B86" s="168"/>
      <c r="C86" s="168"/>
      <c r="D86" s="112" t="s">
        <v>3968</v>
      </c>
      <c r="E86" s="157">
        <v>1300</v>
      </c>
      <c r="F86" s="151" t="s">
        <v>470</v>
      </c>
    </row>
    <row r="87" spans="2:6">
      <c r="B87" s="168"/>
      <c r="C87" s="168"/>
      <c r="D87" s="112" t="s">
        <v>3969</v>
      </c>
      <c r="E87" s="157">
        <v>5000</v>
      </c>
      <c r="F87" s="151" t="s">
        <v>470</v>
      </c>
    </row>
    <row r="88" spans="2:6">
      <c r="B88" s="168"/>
      <c r="C88" s="168"/>
      <c r="D88" s="112" t="s">
        <v>3995</v>
      </c>
      <c r="E88" s="157">
        <v>6500</v>
      </c>
      <c r="F88" s="151" t="s">
        <v>470</v>
      </c>
    </row>
    <row r="89" spans="2:6">
      <c r="B89" s="168"/>
      <c r="C89" s="168"/>
      <c r="D89" s="112" t="s">
        <v>3971</v>
      </c>
      <c r="E89" s="157">
        <v>3000</v>
      </c>
      <c r="F89" s="151" t="s">
        <v>226</v>
      </c>
    </row>
    <row r="90" spans="2:6">
      <c r="B90" s="168"/>
      <c r="C90" s="168"/>
      <c r="D90" s="112" t="s">
        <v>3996</v>
      </c>
      <c r="E90" s="157">
        <v>500</v>
      </c>
      <c r="F90" s="151" t="s">
        <v>470</v>
      </c>
    </row>
    <row r="91" spans="2:6">
      <c r="B91" s="169"/>
      <c r="C91" s="169"/>
      <c r="D91" s="169"/>
      <c r="E91" s="162">
        <f>SUM(E60:E90)</f>
        <v>225210</v>
      </c>
    </row>
    <row r="92" spans="2:6">
      <c r="B92" s="168" t="s">
        <v>3926</v>
      </c>
      <c r="C92" s="168" t="s">
        <v>4073</v>
      </c>
      <c r="D92" s="112" t="s">
        <v>3978</v>
      </c>
      <c r="E92" s="157">
        <v>10032</v>
      </c>
      <c r="F92" s="151" t="s">
        <v>436</v>
      </c>
    </row>
    <row r="93" spans="2:6">
      <c r="B93" s="168"/>
      <c r="C93" s="168"/>
      <c r="D93" s="112" t="s">
        <v>3997</v>
      </c>
      <c r="E93" s="157">
        <v>4232</v>
      </c>
      <c r="F93" s="151" t="s">
        <v>436</v>
      </c>
    </row>
    <row r="94" spans="2:6">
      <c r="B94" s="168"/>
      <c r="C94" s="168"/>
      <c r="D94" s="112" t="s">
        <v>3980</v>
      </c>
      <c r="E94" s="157">
        <v>3304</v>
      </c>
      <c r="F94" s="151" t="s">
        <v>226</v>
      </c>
    </row>
    <row r="95" spans="2:6">
      <c r="B95" s="168"/>
      <c r="C95" s="168"/>
      <c r="D95" s="112" t="s">
        <v>3998</v>
      </c>
      <c r="E95" s="157">
        <v>2516</v>
      </c>
      <c r="F95" s="151" t="s">
        <v>436</v>
      </c>
    </row>
    <row r="96" spans="2:6">
      <c r="B96" s="168"/>
      <c r="C96" s="168"/>
      <c r="D96" s="112" t="s">
        <v>3999</v>
      </c>
      <c r="E96" s="157">
        <v>5100</v>
      </c>
      <c r="F96" s="151" t="s">
        <v>383</v>
      </c>
    </row>
    <row r="97" spans="2:6">
      <c r="B97" s="168"/>
      <c r="C97" s="168"/>
      <c r="D97" s="112" t="s">
        <v>4000</v>
      </c>
      <c r="E97" s="157">
        <v>6396</v>
      </c>
      <c r="F97" s="151" t="s">
        <v>383</v>
      </c>
    </row>
    <row r="98" spans="2:6">
      <c r="B98" s="168"/>
      <c r="C98" s="168"/>
      <c r="D98" s="112" t="s">
        <v>4001</v>
      </c>
      <c r="E98" s="157">
        <v>5040</v>
      </c>
      <c r="F98" s="151" t="s">
        <v>436</v>
      </c>
    </row>
    <row r="99" spans="2:6">
      <c r="B99" s="168"/>
      <c r="C99" s="168"/>
      <c r="D99" s="112" t="s">
        <v>4002</v>
      </c>
      <c r="E99" s="157">
        <v>1816</v>
      </c>
      <c r="F99" s="151" t="s">
        <v>436</v>
      </c>
    </row>
    <row r="100" spans="2:6">
      <c r="B100" s="168"/>
      <c r="C100" s="168"/>
      <c r="D100" s="112" t="s">
        <v>4003</v>
      </c>
      <c r="E100" s="157">
        <v>5004</v>
      </c>
      <c r="F100" s="151" t="s">
        <v>383</v>
      </c>
    </row>
    <row r="101" spans="2:6">
      <c r="B101" s="168"/>
      <c r="C101" s="168"/>
      <c r="D101" s="112" t="s">
        <v>4004</v>
      </c>
      <c r="E101" s="157">
        <v>3984</v>
      </c>
      <c r="F101" s="151" t="s">
        <v>383</v>
      </c>
    </row>
    <row r="102" spans="2:6">
      <c r="B102" s="168"/>
      <c r="C102" s="168"/>
      <c r="D102" s="112" t="s">
        <v>4005</v>
      </c>
      <c r="E102" s="157">
        <v>6028</v>
      </c>
      <c r="F102" s="151" t="s">
        <v>226</v>
      </c>
    </row>
    <row r="103" spans="2:6">
      <c r="B103" s="168"/>
      <c r="C103" s="168"/>
      <c r="D103" s="112" t="s">
        <v>3936</v>
      </c>
      <c r="E103" s="157">
        <v>492</v>
      </c>
      <c r="F103" s="151" t="s">
        <v>436</v>
      </c>
    </row>
    <row r="104" spans="2:6">
      <c r="B104" s="168"/>
      <c r="C104" s="168"/>
      <c r="D104" s="112" t="s">
        <v>4006</v>
      </c>
      <c r="E104" s="157">
        <v>248</v>
      </c>
      <c r="F104" s="151" t="s">
        <v>383</v>
      </c>
    </row>
    <row r="105" spans="2:6">
      <c r="B105" s="168"/>
      <c r="C105" s="168"/>
      <c r="D105" s="112" t="s">
        <v>4007</v>
      </c>
      <c r="E105" s="157">
        <v>3000</v>
      </c>
      <c r="F105" s="151" t="s">
        <v>383</v>
      </c>
    </row>
    <row r="106" spans="2:6">
      <c r="B106" s="168"/>
      <c r="C106" s="168"/>
      <c r="D106" s="112" t="s">
        <v>4007</v>
      </c>
      <c r="E106" s="157">
        <v>1748</v>
      </c>
      <c r="F106" s="151" t="s">
        <v>226</v>
      </c>
    </row>
    <row r="107" spans="2:6">
      <c r="B107" s="168"/>
      <c r="C107" s="168"/>
      <c r="D107" s="112" t="s">
        <v>3986</v>
      </c>
      <c r="E107" s="157">
        <v>1052</v>
      </c>
      <c r="F107" s="151" t="s">
        <v>383</v>
      </c>
    </row>
    <row r="108" spans="2:6">
      <c r="B108" s="168"/>
      <c r="C108" s="168"/>
      <c r="D108" s="112" t="s">
        <v>3939</v>
      </c>
      <c r="E108" s="157">
        <v>252</v>
      </c>
      <c r="F108" s="151" t="s">
        <v>470</v>
      </c>
    </row>
    <row r="109" spans="2:6">
      <c r="B109" s="168"/>
      <c r="C109" s="168"/>
      <c r="D109" s="112" t="s">
        <v>4008</v>
      </c>
      <c r="E109" s="157">
        <v>1556</v>
      </c>
      <c r="F109" s="151" t="s">
        <v>383</v>
      </c>
    </row>
    <row r="110" spans="2:6">
      <c r="B110" s="168"/>
      <c r="C110" s="168"/>
      <c r="D110" s="112" t="s">
        <v>4008</v>
      </c>
      <c r="E110" s="157">
        <v>1000</v>
      </c>
      <c r="F110" s="151" t="s">
        <v>226</v>
      </c>
    </row>
    <row r="111" spans="2:6">
      <c r="B111" s="168"/>
      <c r="C111" s="168"/>
      <c r="D111" s="112" t="s">
        <v>3990</v>
      </c>
      <c r="E111" s="157">
        <v>4000</v>
      </c>
      <c r="F111" s="151" t="s">
        <v>470</v>
      </c>
    </row>
    <row r="112" spans="2:6">
      <c r="B112" s="168"/>
      <c r="C112" s="168"/>
      <c r="D112" s="112" t="s">
        <v>3955</v>
      </c>
      <c r="E112" s="157">
        <v>200</v>
      </c>
      <c r="F112" s="151" t="s">
        <v>470</v>
      </c>
    </row>
    <row r="113" spans="2:6">
      <c r="B113" s="168"/>
      <c r="C113" s="168"/>
      <c r="D113" s="112" t="s">
        <v>4009</v>
      </c>
      <c r="E113" s="157">
        <v>400</v>
      </c>
      <c r="F113" s="151" t="s">
        <v>521</v>
      </c>
    </row>
    <row r="114" spans="2:6">
      <c r="B114" s="168"/>
      <c r="C114" s="168"/>
      <c r="D114" s="112" t="s">
        <v>3957</v>
      </c>
      <c r="E114" s="157">
        <v>4000</v>
      </c>
      <c r="F114" s="151" t="s">
        <v>470</v>
      </c>
    </row>
    <row r="115" spans="2:6">
      <c r="B115" s="168"/>
      <c r="C115" s="168"/>
      <c r="D115" s="112" t="s">
        <v>3957</v>
      </c>
      <c r="E115" s="157">
        <v>2200</v>
      </c>
      <c r="F115" s="151" t="s">
        <v>521</v>
      </c>
    </row>
    <row r="116" spans="2:6">
      <c r="B116" s="168"/>
      <c r="C116" s="168"/>
      <c r="D116" s="112" t="s">
        <v>3958</v>
      </c>
      <c r="E116" s="157">
        <v>3500</v>
      </c>
      <c r="F116" s="151" t="s">
        <v>470</v>
      </c>
    </row>
    <row r="117" spans="2:6">
      <c r="B117" s="168"/>
      <c r="C117" s="168"/>
      <c r="D117" s="112" t="s">
        <v>3960</v>
      </c>
      <c r="E117" s="157">
        <v>1900</v>
      </c>
      <c r="F117" s="151" t="s">
        <v>470</v>
      </c>
    </row>
    <row r="118" spans="2:6">
      <c r="B118" s="168"/>
      <c r="C118" s="168"/>
      <c r="D118" s="112" t="s">
        <v>4010</v>
      </c>
      <c r="E118" s="157">
        <v>2000</v>
      </c>
      <c r="F118" s="151" t="s">
        <v>470</v>
      </c>
    </row>
    <row r="119" spans="2:6">
      <c r="B119" s="168"/>
      <c r="C119" s="168"/>
      <c r="D119" s="112" t="s">
        <v>4011</v>
      </c>
      <c r="E119" s="157">
        <v>800</v>
      </c>
      <c r="F119" s="151" t="s">
        <v>383</v>
      </c>
    </row>
    <row r="120" spans="2:6">
      <c r="B120" s="168"/>
      <c r="C120" s="168"/>
      <c r="D120" s="112" t="s">
        <v>3966</v>
      </c>
      <c r="E120" s="157">
        <v>350</v>
      </c>
      <c r="F120" s="151" t="s">
        <v>470</v>
      </c>
    </row>
    <row r="121" spans="2:6">
      <c r="B121" s="168"/>
      <c r="C121" s="168"/>
      <c r="D121" s="112" t="s">
        <v>4012</v>
      </c>
      <c r="E121" s="157">
        <v>1300</v>
      </c>
      <c r="F121" s="151" t="s">
        <v>383</v>
      </c>
    </row>
    <row r="122" spans="2:6">
      <c r="B122" s="168"/>
      <c r="C122" s="168"/>
      <c r="D122" s="112" t="s">
        <v>4013</v>
      </c>
      <c r="E122" s="157">
        <v>2000</v>
      </c>
      <c r="F122" s="151" t="s">
        <v>470</v>
      </c>
    </row>
    <row r="123" spans="2:6">
      <c r="B123" s="169"/>
      <c r="C123" s="169"/>
      <c r="D123" s="169"/>
      <c r="E123" s="162">
        <f>SUM(E92:E122)</f>
        <v>85450</v>
      </c>
    </row>
    <row r="124" spans="2:6">
      <c r="B124" s="168" t="s">
        <v>3921</v>
      </c>
      <c r="C124" s="168" t="s">
        <v>4074</v>
      </c>
      <c r="D124" s="112" t="s">
        <v>3977</v>
      </c>
      <c r="E124" s="157">
        <v>7028</v>
      </c>
      <c r="F124" s="151" t="s">
        <v>436</v>
      </c>
    </row>
    <row r="125" spans="2:6">
      <c r="B125" s="168"/>
      <c r="C125" s="168"/>
      <c r="D125" s="112" t="s">
        <v>4014</v>
      </c>
      <c r="E125" s="157">
        <v>1496</v>
      </c>
      <c r="F125" s="151" t="s">
        <v>383</v>
      </c>
    </row>
    <row r="126" spans="2:6">
      <c r="B126" s="168"/>
      <c r="C126" s="168"/>
      <c r="D126" s="112" t="s">
        <v>3978</v>
      </c>
      <c r="E126" s="157">
        <v>5640</v>
      </c>
      <c r="F126" s="151" t="s">
        <v>436</v>
      </c>
    </row>
    <row r="127" spans="2:6">
      <c r="B127" s="168"/>
      <c r="C127" s="168"/>
      <c r="D127" s="112" t="s">
        <v>4000</v>
      </c>
      <c r="E127" s="157">
        <v>2000</v>
      </c>
      <c r="F127" s="151" t="s">
        <v>383</v>
      </c>
    </row>
    <row r="128" spans="2:6">
      <c r="B128" s="168"/>
      <c r="C128" s="168"/>
      <c r="D128" s="112" t="s">
        <v>4002</v>
      </c>
      <c r="E128" s="157">
        <v>1840</v>
      </c>
      <c r="F128" s="151" t="s">
        <v>436</v>
      </c>
    </row>
    <row r="129" spans="2:6">
      <c r="B129" s="168"/>
      <c r="C129" s="168"/>
      <c r="D129" s="112" t="s">
        <v>4002</v>
      </c>
      <c r="E129" s="157">
        <v>228</v>
      </c>
      <c r="F129" s="151" t="s">
        <v>383</v>
      </c>
    </row>
    <row r="130" spans="2:6">
      <c r="B130" s="168"/>
      <c r="C130" s="168"/>
      <c r="D130" s="112" t="s">
        <v>4015</v>
      </c>
      <c r="E130" s="157">
        <v>1936</v>
      </c>
      <c r="F130" s="151" t="s">
        <v>436</v>
      </c>
    </row>
    <row r="131" spans="2:6">
      <c r="B131" s="168"/>
      <c r="C131" s="168"/>
      <c r="D131" s="112" t="s">
        <v>4016</v>
      </c>
      <c r="E131" s="157">
        <v>984</v>
      </c>
      <c r="F131" s="151" t="s">
        <v>383</v>
      </c>
    </row>
    <row r="132" spans="2:6">
      <c r="B132" s="168"/>
      <c r="C132" s="168"/>
      <c r="D132" s="112" t="s">
        <v>3935</v>
      </c>
      <c r="E132" s="157">
        <v>792</v>
      </c>
      <c r="F132" s="151" t="s">
        <v>383</v>
      </c>
    </row>
    <row r="133" spans="2:6">
      <c r="B133" s="168"/>
      <c r="C133" s="168"/>
      <c r="D133" s="112" t="s">
        <v>4005</v>
      </c>
      <c r="E133" s="157">
        <v>972</v>
      </c>
      <c r="F133" s="151" t="s">
        <v>470</v>
      </c>
    </row>
    <row r="134" spans="2:6">
      <c r="B134" s="168"/>
      <c r="C134" s="168"/>
      <c r="D134" s="112" t="s">
        <v>3982</v>
      </c>
      <c r="E134" s="157">
        <v>1524</v>
      </c>
      <c r="F134" s="151" t="s">
        <v>383</v>
      </c>
    </row>
    <row r="135" spans="2:6">
      <c r="B135" s="168"/>
      <c r="C135" s="168"/>
      <c r="D135" s="112" t="s">
        <v>4017</v>
      </c>
      <c r="E135" s="157">
        <v>2988</v>
      </c>
      <c r="F135" s="151" t="s">
        <v>383</v>
      </c>
    </row>
    <row r="136" spans="2:6">
      <c r="B136" s="168"/>
      <c r="C136" s="168"/>
      <c r="D136" s="112" t="s">
        <v>4018</v>
      </c>
      <c r="E136" s="157">
        <v>8312</v>
      </c>
      <c r="F136" s="151" t="s">
        <v>470</v>
      </c>
    </row>
    <row r="137" spans="2:6">
      <c r="B137" s="168"/>
      <c r="C137" s="168"/>
      <c r="D137" s="112" t="s">
        <v>4019</v>
      </c>
      <c r="E137" s="157">
        <v>1012</v>
      </c>
      <c r="F137" s="151" t="s">
        <v>383</v>
      </c>
    </row>
    <row r="138" spans="2:6">
      <c r="B138" s="168"/>
      <c r="C138" s="168"/>
      <c r="D138" s="112" t="s">
        <v>3938</v>
      </c>
      <c r="E138" s="157">
        <v>996</v>
      </c>
      <c r="F138" s="151" t="s">
        <v>383</v>
      </c>
    </row>
    <row r="139" spans="2:6">
      <c r="B139" s="168"/>
      <c r="C139" s="168"/>
      <c r="D139" s="112" t="s">
        <v>3986</v>
      </c>
      <c r="E139" s="157">
        <v>2500</v>
      </c>
      <c r="F139" s="151" t="s">
        <v>470</v>
      </c>
    </row>
    <row r="140" spans="2:6">
      <c r="B140" s="168"/>
      <c r="C140" s="168"/>
      <c r="D140" s="112" t="s">
        <v>3987</v>
      </c>
      <c r="E140" s="157">
        <v>2790</v>
      </c>
      <c r="F140" s="151" t="s">
        <v>383</v>
      </c>
    </row>
    <row r="141" spans="2:6">
      <c r="B141" s="168"/>
      <c r="C141" s="168"/>
      <c r="D141" s="112" t="s">
        <v>3988</v>
      </c>
      <c r="E141" s="157">
        <v>1200</v>
      </c>
      <c r="F141" s="151" t="s">
        <v>383</v>
      </c>
    </row>
    <row r="142" spans="2:6">
      <c r="B142" s="168"/>
      <c r="C142" s="168"/>
      <c r="D142" s="112" t="s">
        <v>3990</v>
      </c>
      <c r="E142" s="157">
        <v>4000</v>
      </c>
      <c r="F142" s="151" t="s">
        <v>470</v>
      </c>
    </row>
    <row r="143" spans="2:6">
      <c r="B143" s="168"/>
      <c r="C143" s="168"/>
      <c r="D143" s="112" t="s">
        <v>3990</v>
      </c>
      <c r="E143" s="157">
        <v>2000</v>
      </c>
      <c r="F143" s="151" t="s">
        <v>521</v>
      </c>
    </row>
    <row r="144" spans="2:6">
      <c r="B144" s="168"/>
      <c r="C144" s="168"/>
      <c r="D144" s="112" t="s">
        <v>3991</v>
      </c>
      <c r="E144" s="157">
        <v>2300</v>
      </c>
      <c r="F144" s="151" t="s">
        <v>383</v>
      </c>
    </row>
    <row r="145" spans="2:6">
      <c r="B145" s="168"/>
      <c r="C145" s="168"/>
      <c r="D145" s="112" t="s">
        <v>3991</v>
      </c>
      <c r="E145" s="157">
        <v>1500</v>
      </c>
      <c r="F145" s="151" t="s">
        <v>470</v>
      </c>
    </row>
    <row r="146" spans="2:6">
      <c r="B146" s="168"/>
      <c r="C146" s="168"/>
      <c r="D146" s="112" t="s">
        <v>4020</v>
      </c>
      <c r="E146" s="157">
        <v>1200</v>
      </c>
      <c r="F146" s="151" t="s">
        <v>470</v>
      </c>
    </row>
    <row r="147" spans="2:6">
      <c r="B147" s="168"/>
      <c r="C147" s="168"/>
      <c r="D147" s="112" t="s">
        <v>3959</v>
      </c>
      <c r="E147" s="157">
        <v>4800</v>
      </c>
      <c r="F147" s="151" t="s">
        <v>470</v>
      </c>
    </row>
    <row r="148" spans="2:6">
      <c r="B148" s="168"/>
      <c r="C148" s="168"/>
      <c r="D148" s="112" t="s">
        <v>3960</v>
      </c>
      <c r="E148" s="157">
        <v>500</v>
      </c>
      <c r="F148" s="151" t="s">
        <v>470</v>
      </c>
    </row>
    <row r="149" spans="2:6">
      <c r="B149" s="169"/>
      <c r="C149" s="169"/>
      <c r="D149" s="169"/>
      <c r="E149" s="162">
        <f>SUM(E124:E148)</f>
        <v>60538</v>
      </c>
    </row>
    <row r="150" spans="2:6">
      <c r="B150" s="168" t="s">
        <v>3917</v>
      </c>
      <c r="C150" s="168" t="s">
        <v>4075</v>
      </c>
      <c r="D150" s="112" t="s">
        <v>4021</v>
      </c>
      <c r="E150" s="157">
        <v>8520</v>
      </c>
      <c r="F150" s="151" t="s">
        <v>436</v>
      </c>
    </row>
    <row r="151" spans="2:6">
      <c r="B151" s="168"/>
      <c r="C151" s="168"/>
      <c r="D151" s="112" t="s">
        <v>4022</v>
      </c>
      <c r="E151" s="157">
        <v>11160</v>
      </c>
      <c r="F151" s="151" t="s">
        <v>436</v>
      </c>
    </row>
    <row r="152" spans="2:6">
      <c r="B152" s="168"/>
      <c r="C152" s="168"/>
      <c r="D152" s="112" t="s">
        <v>4023</v>
      </c>
      <c r="E152" s="157">
        <v>3904</v>
      </c>
      <c r="F152" s="151" t="s">
        <v>436</v>
      </c>
    </row>
    <row r="153" spans="2:6">
      <c r="B153" s="168"/>
      <c r="C153" s="168"/>
      <c r="D153" s="112" t="s">
        <v>4000</v>
      </c>
      <c r="E153" s="157">
        <v>4040</v>
      </c>
      <c r="F153" s="151" t="s">
        <v>436</v>
      </c>
    </row>
    <row r="154" spans="2:6">
      <c r="B154" s="168"/>
      <c r="C154" s="168"/>
      <c r="D154" s="112" t="s">
        <v>4002</v>
      </c>
      <c r="E154" s="157">
        <v>2048</v>
      </c>
      <c r="F154" s="151" t="s">
        <v>436</v>
      </c>
    </row>
    <row r="155" spans="2:6">
      <c r="B155" s="168"/>
      <c r="C155" s="168"/>
      <c r="D155" s="112" t="s">
        <v>3953</v>
      </c>
      <c r="E155" s="157">
        <v>1808</v>
      </c>
      <c r="F155" s="151" t="s">
        <v>383</v>
      </c>
    </row>
    <row r="156" spans="2:6">
      <c r="B156" s="168"/>
      <c r="C156" s="168"/>
      <c r="D156" s="112" t="s">
        <v>4024</v>
      </c>
      <c r="E156" s="157">
        <v>1512</v>
      </c>
      <c r="F156" s="151" t="s">
        <v>383</v>
      </c>
    </row>
    <row r="157" spans="2:6">
      <c r="B157" s="168"/>
      <c r="C157" s="168"/>
      <c r="D157" s="112" t="s">
        <v>4025</v>
      </c>
      <c r="E157" s="157">
        <v>2496</v>
      </c>
      <c r="F157" s="151" t="s">
        <v>383</v>
      </c>
    </row>
    <row r="158" spans="2:6">
      <c r="B158" s="168"/>
      <c r="C158" s="168"/>
      <c r="D158" s="112" t="s">
        <v>3961</v>
      </c>
      <c r="E158" s="157">
        <v>2150</v>
      </c>
      <c r="F158" s="151" t="s">
        <v>470</v>
      </c>
    </row>
    <row r="159" spans="2:6">
      <c r="B159" s="168"/>
      <c r="C159" s="168"/>
      <c r="D159" s="112" t="s">
        <v>4026</v>
      </c>
      <c r="E159" s="157">
        <v>1020</v>
      </c>
      <c r="F159" s="151" t="s">
        <v>383</v>
      </c>
    </row>
    <row r="160" spans="2:6">
      <c r="B160" s="169"/>
      <c r="C160" s="169"/>
      <c r="D160" s="169"/>
      <c r="E160" s="162">
        <f>SUM(E150:E159)</f>
        <v>38658</v>
      </c>
    </row>
    <row r="161" spans="2:6">
      <c r="B161" s="168" t="s">
        <v>3918</v>
      </c>
      <c r="C161" s="168" t="s">
        <v>4075</v>
      </c>
      <c r="D161" s="112" t="s">
        <v>4021</v>
      </c>
      <c r="E161" s="157">
        <v>6720</v>
      </c>
      <c r="F161" s="151" t="s">
        <v>436</v>
      </c>
    </row>
    <row r="162" spans="2:6">
      <c r="B162" s="168"/>
      <c r="C162" s="168"/>
      <c r="D162" s="112" t="s">
        <v>4022</v>
      </c>
      <c r="E162" s="157">
        <v>11352</v>
      </c>
      <c r="F162" s="151" t="s">
        <v>436</v>
      </c>
    </row>
    <row r="163" spans="2:6">
      <c r="B163" s="168"/>
      <c r="C163" s="168"/>
      <c r="D163" s="112" t="s">
        <v>4023</v>
      </c>
      <c r="E163" s="157">
        <v>3536</v>
      </c>
      <c r="F163" s="151" t="s">
        <v>436</v>
      </c>
    </row>
    <row r="164" spans="2:6">
      <c r="B164" s="168"/>
      <c r="C164" s="168"/>
      <c r="D164" s="112" t="s">
        <v>4000</v>
      </c>
      <c r="E164" s="157">
        <v>3408</v>
      </c>
      <c r="F164" s="151" t="s">
        <v>436</v>
      </c>
    </row>
    <row r="165" spans="2:6">
      <c r="B165" s="168"/>
      <c r="C165" s="168"/>
      <c r="D165" s="112" t="s">
        <v>4002</v>
      </c>
      <c r="E165" s="157">
        <v>2936</v>
      </c>
      <c r="F165" s="151" t="s">
        <v>436</v>
      </c>
    </row>
    <row r="166" spans="2:6">
      <c r="B166" s="168"/>
      <c r="C166" s="168"/>
      <c r="D166" s="112" t="s">
        <v>4024</v>
      </c>
      <c r="E166" s="157">
        <v>2016</v>
      </c>
      <c r="F166" s="151" t="s">
        <v>383</v>
      </c>
    </row>
    <row r="167" spans="2:6">
      <c r="B167" s="168"/>
      <c r="C167" s="168"/>
      <c r="D167" s="112" t="s">
        <v>4019</v>
      </c>
      <c r="E167" s="157">
        <v>1520</v>
      </c>
      <c r="F167" s="151" t="s">
        <v>383</v>
      </c>
    </row>
    <row r="168" spans="2:6">
      <c r="B168" s="168"/>
      <c r="C168" s="168"/>
      <c r="D168" s="112" t="s">
        <v>4025</v>
      </c>
      <c r="E168" s="157">
        <v>2496</v>
      </c>
      <c r="F168" s="151" t="s">
        <v>383</v>
      </c>
    </row>
    <row r="169" spans="2:6">
      <c r="B169" s="168"/>
      <c r="C169" s="168"/>
      <c r="D169" s="112" t="s">
        <v>3961</v>
      </c>
      <c r="E169" s="157">
        <v>2000</v>
      </c>
      <c r="F169" s="151" t="s">
        <v>470</v>
      </c>
    </row>
    <row r="170" spans="2:6">
      <c r="B170" s="168"/>
      <c r="C170" s="168"/>
      <c r="D170" s="112" t="s">
        <v>4027</v>
      </c>
      <c r="E170" s="157">
        <v>1000</v>
      </c>
      <c r="F170" s="151" t="s">
        <v>470</v>
      </c>
    </row>
    <row r="171" spans="2:6">
      <c r="B171" s="168"/>
      <c r="C171" s="168"/>
      <c r="D171" s="112" t="s">
        <v>4026</v>
      </c>
      <c r="E171" s="157">
        <v>1000</v>
      </c>
      <c r="F171" s="151" t="s">
        <v>383</v>
      </c>
    </row>
    <row r="172" spans="2:6">
      <c r="B172" s="169"/>
      <c r="C172" s="169"/>
      <c r="D172" s="169"/>
      <c r="E172" s="162">
        <f>SUM(E161:E171)</f>
        <v>37984</v>
      </c>
    </row>
    <row r="173" spans="2:6">
      <c r="B173" s="168" t="s">
        <v>3933</v>
      </c>
      <c r="C173" s="168" t="s">
        <v>4076</v>
      </c>
      <c r="D173" s="112" t="s">
        <v>4028</v>
      </c>
      <c r="E173" s="157">
        <v>7308</v>
      </c>
      <c r="F173" s="151" t="s">
        <v>470</v>
      </c>
    </row>
    <row r="174" spans="2:6">
      <c r="B174" s="168"/>
      <c r="C174" s="168"/>
      <c r="D174" s="112" t="s">
        <v>4029</v>
      </c>
      <c r="E174" s="157">
        <v>25056</v>
      </c>
      <c r="F174" s="151" t="s">
        <v>470</v>
      </c>
    </row>
    <row r="175" spans="2:6">
      <c r="B175" s="168"/>
      <c r="C175" s="168"/>
      <c r="D175" s="112" t="s">
        <v>4030</v>
      </c>
      <c r="E175" s="157">
        <v>30396</v>
      </c>
      <c r="F175" s="151" t="s">
        <v>470</v>
      </c>
    </row>
    <row r="176" spans="2:6">
      <c r="B176" s="168"/>
      <c r="C176" s="168"/>
      <c r="D176" s="112" t="s">
        <v>4021</v>
      </c>
      <c r="E176" s="157">
        <v>50064</v>
      </c>
      <c r="F176" s="151" t="s">
        <v>383</v>
      </c>
    </row>
    <row r="177" spans="2:6">
      <c r="B177" s="168"/>
      <c r="C177" s="168"/>
      <c r="D177" s="112" t="s">
        <v>3980</v>
      </c>
      <c r="E177" s="157">
        <v>81744</v>
      </c>
      <c r="F177" s="151" t="s">
        <v>470</v>
      </c>
    </row>
    <row r="178" spans="2:6">
      <c r="B178" s="168"/>
      <c r="C178" s="168"/>
      <c r="D178" s="112" t="s">
        <v>4031</v>
      </c>
      <c r="E178" s="157">
        <v>130752</v>
      </c>
      <c r="F178" s="151" t="s">
        <v>470</v>
      </c>
    </row>
    <row r="179" spans="2:6">
      <c r="B179" s="168"/>
      <c r="C179" s="168"/>
      <c r="D179" s="112" t="s">
        <v>4032</v>
      </c>
      <c r="E179" s="157">
        <v>49680</v>
      </c>
      <c r="F179" s="151" t="s">
        <v>470</v>
      </c>
    </row>
    <row r="180" spans="2:6">
      <c r="B180" s="168"/>
      <c r="C180" s="168"/>
      <c r="D180" s="112" t="s">
        <v>4033</v>
      </c>
      <c r="E180" s="157">
        <v>2808</v>
      </c>
      <c r="F180" s="151" t="s">
        <v>470</v>
      </c>
    </row>
    <row r="181" spans="2:6">
      <c r="B181" s="168"/>
      <c r="C181" s="168"/>
      <c r="D181" s="112" t="s">
        <v>4034</v>
      </c>
      <c r="E181" s="157">
        <v>19248</v>
      </c>
      <c r="F181" s="151" t="s">
        <v>226</v>
      </c>
    </row>
    <row r="182" spans="2:6">
      <c r="B182" s="168"/>
      <c r="C182" s="168"/>
      <c r="D182" s="112" t="s">
        <v>4035</v>
      </c>
      <c r="E182" s="157">
        <v>49392</v>
      </c>
      <c r="F182" s="151" t="s">
        <v>226</v>
      </c>
    </row>
    <row r="183" spans="2:6">
      <c r="B183" s="168"/>
      <c r="C183" s="168"/>
      <c r="D183" s="112" t="s">
        <v>3982</v>
      </c>
      <c r="E183" s="157">
        <v>30720</v>
      </c>
      <c r="F183" s="151" t="s">
        <v>436</v>
      </c>
    </row>
    <row r="184" spans="2:6">
      <c r="B184" s="168"/>
      <c r="C184" s="168"/>
      <c r="D184" s="112" t="s">
        <v>4036</v>
      </c>
      <c r="E184" s="157">
        <v>39481</v>
      </c>
      <c r="F184" s="151" t="s">
        <v>226</v>
      </c>
    </row>
    <row r="185" spans="2:6">
      <c r="B185" s="168"/>
      <c r="C185" s="168"/>
      <c r="D185" s="112" t="s">
        <v>4036</v>
      </c>
      <c r="E185" s="157">
        <v>20519</v>
      </c>
      <c r="F185" s="151" t="s">
        <v>470</v>
      </c>
    </row>
    <row r="186" spans="2:6">
      <c r="B186" s="168"/>
      <c r="C186" s="168"/>
      <c r="D186" s="112" t="s">
        <v>3989</v>
      </c>
      <c r="E186" s="157">
        <v>2980</v>
      </c>
      <c r="F186" s="151" t="s">
        <v>226</v>
      </c>
    </row>
    <row r="187" spans="2:6">
      <c r="B187" s="168"/>
      <c r="C187" s="168"/>
      <c r="D187" s="112" t="s">
        <v>3990</v>
      </c>
      <c r="E187" s="157">
        <v>33888</v>
      </c>
      <c r="F187" s="151" t="s">
        <v>226</v>
      </c>
    </row>
    <row r="188" spans="2:6">
      <c r="B188" s="168"/>
      <c r="C188" s="168"/>
      <c r="D188" s="112" t="s">
        <v>4037</v>
      </c>
      <c r="E188" s="157">
        <v>2750</v>
      </c>
      <c r="F188" s="151" t="s">
        <v>226</v>
      </c>
    </row>
    <row r="189" spans="2:6">
      <c r="B189" s="168"/>
      <c r="C189" s="168"/>
      <c r="D189" s="112" t="s">
        <v>3943</v>
      </c>
      <c r="E189" s="157">
        <v>23704</v>
      </c>
      <c r="F189" s="151" t="s">
        <v>226</v>
      </c>
    </row>
    <row r="190" spans="2:6">
      <c r="B190" s="168"/>
      <c r="C190" s="168"/>
      <c r="D190" s="112" t="s">
        <v>3943</v>
      </c>
      <c r="E190" s="157">
        <v>16296</v>
      </c>
      <c r="F190" s="151" t="s">
        <v>470</v>
      </c>
    </row>
    <row r="191" spans="2:6">
      <c r="B191" s="169"/>
      <c r="C191" s="169"/>
      <c r="D191" s="169"/>
      <c r="E191" s="162">
        <f>SUM(E173:E190)</f>
        <v>616786</v>
      </c>
    </row>
    <row r="192" spans="2:6">
      <c r="B192" s="168" t="s">
        <v>3928</v>
      </c>
      <c r="C192" s="168" t="s">
        <v>4077</v>
      </c>
      <c r="D192" s="112" t="s">
        <v>4038</v>
      </c>
      <c r="E192" s="157">
        <v>169992</v>
      </c>
      <c r="F192" s="151" t="s">
        <v>436</v>
      </c>
    </row>
    <row r="193" spans="2:6">
      <c r="B193" s="168"/>
      <c r="C193" s="168"/>
      <c r="D193" s="112" t="s">
        <v>4039</v>
      </c>
      <c r="E193" s="157">
        <v>21996</v>
      </c>
      <c r="F193" s="151" t="s">
        <v>383</v>
      </c>
    </row>
    <row r="194" spans="2:6">
      <c r="B194" s="168"/>
      <c r="C194" s="168"/>
      <c r="D194" s="112" t="s">
        <v>4040</v>
      </c>
      <c r="E194" s="157">
        <v>50076</v>
      </c>
      <c r="F194" s="151" t="s">
        <v>383</v>
      </c>
    </row>
    <row r="195" spans="2:6">
      <c r="B195" s="168"/>
      <c r="C195" s="168"/>
      <c r="D195" s="112" t="s">
        <v>4041</v>
      </c>
      <c r="E195" s="157">
        <v>25000</v>
      </c>
      <c r="F195" s="151" t="s">
        <v>470</v>
      </c>
    </row>
    <row r="196" spans="2:6">
      <c r="B196" s="168"/>
      <c r="C196" s="168"/>
      <c r="D196" s="112" t="s">
        <v>4018</v>
      </c>
      <c r="E196" s="157">
        <v>100008</v>
      </c>
      <c r="F196" s="151" t="s">
        <v>383</v>
      </c>
    </row>
    <row r="197" spans="2:6">
      <c r="B197" s="168"/>
      <c r="C197" s="168"/>
      <c r="D197" s="112" t="s">
        <v>4042</v>
      </c>
      <c r="E197" s="157">
        <v>25000</v>
      </c>
      <c r="F197" s="151" t="s">
        <v>470</v>
      </c>
    </row>
    <row r="198" spans="2:6">
      <c r="B198" s="168"/>
      <c r="C198" s="168"/>
      <c r="D198" s="112" t="s">
        <v>4043</v>
      </c>
      <c r="E198" s="157">
        <v>25000</v>
      </c>
      <c r="F198" s="151" t="s">
        <v>470</v>
      </c>
    </row>
    <row r="199" spans="2:6">
      <c r="B199" s="168"/>
      <c r="C199" s="168"/>
      <c r="D199" s="112" t="s">
        <v>4044</v>
      </c>
      <c r="E199" s="157">
        <v>50000</v>
      </c>
      <c r="F199" s="151" t="s">
        <v>470</v>
      </c>
    </row>
    <row r="200" spans="2:6">
      <c r="B200" s="168"/>
      <c r="C200" s="168"/>
      <c r="D200" s="112" t="s">
        <v>4045</v>
      </c>
      <c r="E200" s="157">
        <v>25000</v>
      </c>
      <c r="F200" s="151" t="s">
        <v>470</v>
      </c>
    </row>
    <row r="201" spans="2:6">
      <c r="B201" s="169"/>
      <c r="C201" s="169"/>
      <c r="D201" s="169"/>
      <c r="E201" s="162">
        <f>SUM(E192:E200)</f>
        <v>492072</v>
      </c>
    </row>
    <row r="202" spans="2:6">
      <c r="B202" s="168" t="s">
        <v>3930</v>
      </c>
      <c r="C202" s="168" t="s">
        <v>4078</v>
      </c>
      <c r="D202" s="112" t="s">
        <v>3977</v>
      </c>
      <c r="E202" s="157">
        <v>7686</v>
      </c>
      <c r="F202" s="151" t="s">
        <v>436</v>
      </c>
    </row>
    <row r="203" spans="2:6">
      <c r="B203" s="168"/>
      <c r="C203" s="168"/>
      <c r="D203" s="112" t="s">
        <v>3978</v>
      </c>
      <c r="E203" s="157">
        <v>14208</v>
      </c>
      <c r="F203" s="151" t="s">
        <v>436</v>
      </c>
    </row>
    <row r="204" spans="2:6">
      <c r="B204" s="168"/>
      <c r="C204" s="168"/>
      <c r="D204" s="112" t="s">
        <v>3978</v>
      </c>
      <c r="E204" s="157">
        <v>2274</v>
      </c>
      <c r="F204" s="151" t="s">
        <v>383</v>
      </c>
    </row>
    <row r="205" spans="2:6">
      <c r="B205" s="168"/>
      <c r="C205" s="168"/>
      <c r="D205" s="112" t="s">
        <v>4000</v>
      </c>
      <c r="E205" s="157">
        <v>3108</v>
      </c>
      <c r="F205" s="151" t="s">
        <v>383</v>
      </c>
    </row>
    <row r="206" spans="2:6">
      <c r="B206" s="168"/>
      <c r="C206" s="168"/>
      <c r="D206" s="112" t="s">
        <v>3982</v>
      </c>
      <c r="E206" s="157">
        <v>2994</v>
      </c>
      <c r="F206" s="151" t="s">
        <v>383</v>
      </c>
    </row>
    <row r="207" spans="2:6">
      <c r="B207" s="168"/>
      <c r="C207" s="168"/>
      <c r="D207" s="112" t="s">
        <v>3938</v>
      </c>
      <c r="E207" s="157">
        <v>1908</v>
      </c>
      <c r="F207" s="151" t="s">
        <v>470</v>
      </c>
    </row>
    <row r="208" spans="2:6">
      <c r="B208" s="168"/>
      <c r="C208" s="168"/>
      <c r="D208" s="112" t="s">
        <v>4044</v>
      </c>
      <c r="E208" s="157">
        <v>1000</v>
      </c>
      <c r="F208" s="151" t="s">
        <v>470</v>
      </c>
    </row>
    <row r="209" spans="2:6">
      <c r="B209" s="168"/>
      <c r="C209" s="168"/>
      <c r="D209" s="112" t="s">
        <v>4045</v>
      </c>
      <c r="E209" s="157">
        <v>1000</v>
      </c>
      <c r="F209" s="151" t="s">
        <v>226</v>
      </c>
    </row>
    <row r="210" spans="2:6">
      <c r="B210" s="168"/>
      <c r="C210" s="168"/>
      <c r="D210" s="112" t="s">
        <v>3990</v>
      </c>
      <c r="E210" s="157">
        <v>1200</v>
      </c>
      <c r="F210" s="151" t="s">
        <v>470</v>
      </c>
    </row>
    <row r="211" spans="2:6">
      <c r="B211" s="168"/>
      <c r="C211" s="168"/>
      <c r="D211" s="112" t="s">
        <v>3958</v>
      </c>
      <c r="E211" s="157">
        <v>1500</v>
      </c>
      <c r="F211" s="151" t="s">
        <v>470</v>
      </c>
    </row>
    <row r="212" spans="2:6">
      <c r="B212" s="168"/>
      <c r="C212" s="168"/>
      <c r="D212" s="112" t="s">
        <v>4020</v>
      </c>
      <c r="E212" s="157">
        <v>1350</v>
      </c>
      <c r="F212" s="151" t="s">
        <v>470</v>
      </c>
    </row>
    <row r="213" spans="2:6">
      <c r="B213" s="168"/>
      <c r="C213" s="168"/>
      <c r="D213" s="112" t="s">
        <v>3993</v>
      </c>
      <c r="E213" s="157">
        <v>1500</v>
      </c>
      <c r="F213" s="151" t="s">
        <v>470</v>
      </c>
    </row>
    <row r="214" spans="2:6">
      <c r="B214" s="168"/>
      <c r="C214" s="168"/>
      <c r="D214" s="112" t="s">
        <v>4011</v>
      </c>
      <c r="E214" s="157">
        <v>3000</v>
      </c>
      <c r="F214" s="151" t="s">
        <v>383</v>
      </c>
    </row>
    <row r="215" spans="2:6">
      <c r="B215" s="169"/>
      <c r="C215" s="169"/>
      <c r="D215" s="169"/>
      <c r="E215" s="162">
        <f>SUM(E202:E214)</f>
        <v>42728</v>
      </c>
    </row>
    <row r="216" spans="2:6">
      <c r="B216" s="168" t="s">
        <v>3932</v>
      </c>
      <c r="C216" s="168" t="s">
        <v>4079</v>
      </c>
      <c r="D216" s="112" t="s">
        <v>4046</v>
      </c>
      <c r="E216" s="157">
        <v>4620</v>
      </c>
      <c r="F216" s="151" t="s">
        <v>436</v>
      </c>
    </row>
    <row r="217" spans="2:6">
      <c r="B217" s="168"/>
      <c r="C217" s="168"/>
      <c r="D217" s="112" t="s">
        <v>3978</v>
      </c>
      <c r="E217" s="157">
        <v>23406</v>
      </c>
      <c r="F217" s="151" t="s">
        <v>436</v>
      </c>
    </row>
    <row r="218" spans="2:6">
      <c r="B218" s="168"/>
      <c r="C218" s="168"/>
      <c r="D218" s="112" t="s">
        <v>4047</v>
      </c>
      <c r="E218" s="157">
        <v>2190</v>
      </c>
      <c r="F218" s="151" t="s">
        <v>436</v>
      </c>
    </row>
    <row r="219" spans="2:6">
      <c r="B219" s="168"/>
      <c r="C219" s="168"/>
      <c r="D219" s="112" t="s">
        <v>3979</v>
      </c>
      <c r="E219" s="157">
        <v>1980</v>
      </c>
      <c r="F219" s="151" t="s">
        <v>383</v>
      </c>
    </row>
    <row r="220" spans="2:6">
      <c r="B220" s="168"/>
      <c r="C220" s="168"/>
      <c r="D220" s="112" t="s">
        <v>4048</v>
      </c>
      <c r="E220" s="157">
        <v>5796</v>
      </c>
      <c r="F220" s="151" t="s">
        <v>436</v>
      </c>
    </row>
    <row r="221" spans="2:6">
      <c r="B221" s="168"/>
      <c r="C221" s="168"/>
      <c r="D221" s="112" t="s">
        <v>4000</v>
      </c>
      <c r="E221" s="157">
        <v>2796</v>
      </c>
      <c r="F221" s="151" t="s">
        <v>436</v>
      </c>
    </row>
    <row r="222" spans="2:6">
      <c r="B222" s="168"/>
      <c r="C222" s="168"/>
      <c r="D222" s="112" t="s">
        <v>4000</v>
      </c>
      <c r="E222" s="157">
        <v>6600</v>
      </c>
      <c r="F222" s="151" t="s">
        <v>383</v>
      </c>
    </row>
    <row r="223" spans="2:6">
      <c r="B223" s="168"/>
      <c r="C223" s="168"/>
      <c r="D223" s="112" t="s">
        <v>4049</v>
      </c>
      <c r="E223" s="157">
        <v>2976</v>
      </c>
      <c r="F223" s="151" t="s">
        <v>383</v>
      </c>
    </row>
    <row r="224" spans="2:6">
      <c r="B224" s="168"/>
      <c r="C224" s="168"/>
      <c r="D224" s="112" t="s">
        <v>4019</v>
      </c>
      <c r="E224" s="157">
        <v>1080</v>
      </c>
      <c r="F224" s="151" t="s">
        <v>226</v>
      </c>
    </row>
    <row r="225" spans="2:6">
      <c r="B225" s="168"/>
      <c r="C225" s="168"/>
      <c r="D225" s="112" t="s">
        <v>4050</v>
      </c>
      <c r="E225" s="157">
        <v>4740</v>
      </c>
      <c r="F225" s="151" t="s">
        <v>226</v>
      </c>
    </row>
    <row r="226" spans="2:6">
      <c r="B226" s="168"/>
      <c r="C226" s="168"/>
      <c r="D226" s="112" t="s">
        <v>4050</v>
      </c>
      <c r="E226" s="157">
        <v>2280</v>
      </c>
      <c r="F226" s="151" t="s">
        <v>470</v>
      </c>
    </row>
    <row r="227" spans="2:6">
      <c r="B227" s="168"/>
      <c r="C227" s="168"/>
      <c r="D227" s="112" t="s">
        <v>3986</v>
      </c>
      <c r="E227" s="157">
        <v>3000</v>
      </c>
      <c r="F227" s="151" t="s">
        <v>470</v>
      </c>
    </row>
    <row r="228" spans="2:6">
      <c r="B228" s="168"/>
      <c r="C228" s="168"/>
      <c r="D228" s="112" t="s">
        <v>3990</v>
      </c>
      <c r="E228" s="157">
        <v>1300</v>
      </c>
      <c r="F228" s="151" t="s">
        <v>470</v>
      </c>
    </row>
    <row r="229" spans="2:6">
      <c r="B229" s="168"/>
      <c r="C229" s="168"/>
      <c r="D229" s="112" t="s">
        <v>4051</v>
      </c>
      <c r="E229" s="157">
        <v>1800</v>
      </c>
      <c r="F229" s="151" t="s">
        <v>470</v>
      </c>
    </row>
    <row r="230" spans="2:6">
      <c r="B230" s="168"/>
      <c r="C230" s="168"/>
      <c r="D230" s="112" t="s">
        <v>3957</v>
      </c>
      <c r="E230" s="157">
        <v>1200</v>
      </c>
      <c r="F230" s="151" t="s">
        <v>470</v>
      </c>
    </row>
    <row r="231" spans="2:6">
      <c r="B231" s="168"/>
      <c r="C231" s="168"/>
      <c r="D231" s="112" t="s">
        <v>3993</v>
      </c>
      <c r="E231" s="157">
        <v>3000</v>
      </c>
      <c r="F231" s="151" t="s">
        <v>470</v>
      </c>
    </row>
    <row r="232" spans="2:6">
      <c r="B232" s="168"/>
      <c r="C232" s="168"/>
      <c r="D232" s="112" t="s">
        <v>4010</v>
      </c>
      <c r="E232" s="157">
        <v>2000</v>
      </c>
      <c r="F232" s="151" t="s">
        <v>470</v>
      </c>
    </row>
    <row r="233" spans="2:6">
      <c r="B233" s="168"/>
      <c r="C233" s="168"/>
      <c r="D233" s="112" t="s">
        <v>4052</v>
      </c>
      <c r="E233" s="157">
        <v>1600</v>
      </c>
      <c r="F233" s="151" t="s">
        <v>470</v>
      </c>
    </row>
    <row r="234" spans="2:6">
      <c r="B234" s="169"/>
      <c r="C234" s="169"/>
      <c r="D234" s="169"/>
      <c r="E234" s="162">
        <f>SUM(E216:E233)</f>
        <v>72364</v>
      </c>
    </row>
    <row r="235" spans="2:6">
      <c r="B235" s="168" t="s">
        <v>3929</v>
      </c>
      <c r="C235" s="168" t="s">
        <v>4080</v>
      </c>
      <c r="D235" s="112" t="s">
        <v>4002</v>
      </c>
      <c r="E235" s="157">
        <v>4050</v>
      </c>
      <c r="F235" s="151" t="s">
        <v>436</v>
      </c>
    </row>
    <row r="236" spans="2:6">
      <c r="B236" s="168"/>
      <c r="C236" s="168"/>
      <c r="D236" s="112" t="s">
        <v>4053</v>
      </c>
      <c r="E236" s="157">
        <v>990</v>
      </c>
      <c r="F236" s="151" t="s">
        <v>436</v>
      </c>
    </row>
    <row r="237" spans="2:6">
      <c r="B237" s="168"/>
      <c r="C237" s="168"/>
      <c r="D237" s="112" t="s">
        <v>4053</v>
      </c>
      <c r="E237" s="157">
        <v>1026</v>
      </c>
      <c r="F237" s="151" t="s">
        <v>383</v>
      </c>
    </row>
    <row r="238" spans="2:6">
      <c r="B238" s="168"/>
      <c r="C238" s="168"/>
      <c r="D238" s="112" t="s">
        <v>4054</v>
      </c>
      <c r="E238" s="157">
        <v>1300</v>
      </c>
      <c r="F238" s="151" t="s">
        <v>470</v>
      </c>
    </row>
    <row r="239" spans="2:6">
      <c r="B239" s="168"/>
      <c r="C239" s="168"/>
      <c r="D239" s="112" t="s">
        <v>4055</v>
      </c>
      <c r="E239" s="157">
        <v>1090</v>
      </c>
      <c r="F239" s="151" t="s">
        <v>383</v>
      </c>
    </row>
    <row r="240" spans="2:6">
      <c r="B240" s="169"/>
      <c r="C240" s="169"/>
      <c r="D240" s="169"/>
      <c r="E240" s="162">
        <f>SUM(E235:E239)</f>
        <v>8456</v>
      </c>
    </row>
    <row r="241" spans="2:6">
      <c r="B241" s="168" t="s">
        <v>3927</v>
      </c>
      <c r="C241" s="168" t="s">
        <v>4081</v>
      </c>
      <c r="D241" s="112" t="s">
        <v>4056</v>
      </c>
      <c r="E241" s="157">
        <v>1728</v>
      </c>
      <c r="F241" s="151" t="s">
        <v>436</v>
      </c>
    </row>
    <row r="242" spans="2:6">
      <c r="B242" s="168"/>
      <c r="C242" s="168"/>
      <c r="D242" s="112" t="s">
        <v>4057</v>
      </c>
      <c r="E242" s="157">
        <v>3024</v>
      </c>
      <c r="F242" s="151" t="s">
        <v>436</v>
      </c>
    </row>
    <row r="243" spans="2:6">
      <c r="B243" s="168"/>
      <c r="C243" s="168"/>
      <c r="D243" s="112" t="s">
        <v>4000</v>
      </c>
      <c r="E243" s="157">
        <v>2016</v>
      </c>
      <c r="F243" s="151" t="s">
        <v>383</v>
      </c>
    </row>
    <row r="244" spans="2:6">
      <c r="B244" s="168"/>
      <c r="C244" s="168"/>
      <c r="D244" s="112" t="s">
        <v>4017</v>
      </c>
      <c r="E244" s="157">
        <v>3078</v>
      </c>
      <c r="F244" s="151" t="s">
        <v>383</v>
      </c>
    </row>
    <row r="245" spans="2:6">
      <c r="B245" s="168"/>
      <c r="C245" s="168"/>
      <c r="D245" s="112" t="s">
        <v>4017</v>
      </c>
      <c r="E245" s="157">
        <v>2016</v>
      </c>
      <c r="F245" s="151" t="s">
        <v>470</v>
      </c>
    </row>
    <row r="246" spans="2:6">
      <c r="B246" s="168"/>
      <c r="C246" s="168"/>
      <c r="D246" s="112" t="s">
        <v>4024</v>
      </c>
      <c r="E246" s="157">
        <v>1200</v>
      </c>
      <c r="F246" s="151" t="s">
        <v>383</v>
      </c>
    </row>
    <row r="247" spans="2:6">
      <c r="B247" s="168"/>
      <c r="C247" s="168"/>
      <c r="D247" s="112" t="s">
        <v>3965</v>
      </c>
      <c r="E247" s="157">
        <v>1300</v>
      </c>
      <c r="F247" s="151" t="s">
        <v>470</v>
      </c>
    </row>
    <row r="248" spans="2:6">
      <c r="B248" s="168"/>
      <c r="C248" s="168"/>
      <c r="D248" s="112" t="s">
        <v>3966</v>
      </c>
      <c r="E248" s="157">
        <v>900</v>
      </c>
      <c r="F248" s="151" t="s">
        <v>470</v>
      </c>
    </row>
    <row r="249" spans="2:6">
      <c r="B249" s="168"/>
      <c r="C249" s="168"/>
      <c r="D249" s="112" t="s">
        <v>3969</v>
      </c>
      <c r="E249" s="157">
        <v>600</v>
      </c>
      <c r="F249" s="151" t="s">
        <v>470</v>
      </c>
    </row>
    <row r="250" spans="2:6">
      <c r="B250" s="168"/>
      <c r="C250" s="168"/>
      <c r="D250" s="112" t="s">
        <v>3995</v>
      </c>
      <c r="E250" s="157">
        <v>990</v>
      </c>
      <c r="F250" s="151" t="s">
        <v>226</v>
      </c>
    </row>
    <row r="251" spans="2:6">
      <c r="B251" s="169"/>
      <c r="C251" s="169"/>
      <c r="D251" s="169"/>
      <c r="E251" s="162">
        <f>SUM(E241:E250)</f>
        <v>16852</v>
      </c>
    </row>
    <row r="252" spans="2:6">
      <c r="B252" s="168" t="s">
        <v>3925</v>
      </c>
      <c r="C252" s="168" t="s">
        <v>4082</v>
      </c>
      <c r="D252" s="112" t="s">
        <v>3977</v>
      </c>
      <c r="E252" s="157">
        <v>6036</v>
      </c>
      <c r="F252" s="151" t="s">
        <v>436</v>
      </c>
    </row>
    <row r="253" spans="2:6">
      <c r="B253" s="168"/>
      <c r="C253" s="168"/>
      <c r="D253" s="112" t="s">
        <v>3977</v>
      </c>
      <c r="E253" s="157">
        <v>4536</v>
      </c>
      <c r="F253" s="151" t="s">
        <v>383</v>
      </c>
    </row>
    <row r="254" spans="2:6">
      <c r="B254" s="168"/>
      <c r="C254" s="168"/>
      <c r="D254" s="112" t="s">
        <v>4058</v>
      </c>
      <c r="E254" s="157">
        <v>1008</v>
      </c>
      <c r="F254" s="151" t="s">
        <v>470</v>
      </c>
    </row>
    <row r="255" spans="2:6">
      <c r="B255" s="168"/>
      <c r="C255" s="168"/>
      <c r="D255" s="112" t="s">
        <v>4002</v>
      </c>
      <c r="E255" s="157">
        <v>2076</v>
      </c>
      <c r="F255" s="151" t="s">
        <v>436</v>
      </c>
    </row>
    <row r="256" spans="2:6">
      <c r="B256" s="168"/>
      <c r="C256" s="168"/>
      <c r="D256" s="112" t="s">
        <v>4018</v>
      </c>
      <c r="E256" s="157">
        <v>1992</v>
      </c>
      <c r="F256" s="151" t="s">
        <v>383</v>
      </c>
    </row>
    <row r="257" spans="2:6">
      <c r="B257" s="168"/>
      <c r="C257" s="168"/>
      <c r="D257" s="112" t="s">
        <v>3984</v>
      </c>
      <c r="E257" s="157">
        <v>996</v>
      </c>
      <c r="F257" s="151" t="s">
        <v>383</v>
      </c>
    </row>
    <row r="258" spans="2:6">
      <c r="B258" s="168"/>
      <c r="C258" s="168"/>
      <c r="D258" s="112" t="s">
        <v>3938</v>
      </c>
      <c r="E258" s="157">
        <v>2040</v>
      </c>
      <c r="F258" s="151" t="s">
        <v>383</v>
      </c>
    </row>
    <row r="259" spans="2:6">
      <c r="B259" s="168"/>
      <c r="C259" s="168"/>
      <c r="D259" s="112" t="s">
        <v>3985</v>
      </c>
      <c r="E259" s="157">
        <v>2004</v>
      </c>
      <c r="F259" s="151" t="s">
        <v>383</v>
      </c>
    </row>
    <row r="260" spans="2:6">
      <c r="B260" s="168"/>
      <c r="C260" s="168"/>
      <c r="D260" s="112" t="s">
        <v>4036</v>
      </c>
      <c r="E260" s="157">
        <v>3000</v>
      </c>
      <c r="F260" s="151" t="s">
        <v>470</v>
      </c>
    </row>
    <row r="261" spans="2:6">
      <c r="B261" s="168"/>
      <c r="C261" s="168"/>
      <c r="D261" s="112" t="s">
        <v>3958</v>
      </c>
      <c r="E261" s="157">
        <v>1500</v>
      </c>
      <c r="F261" s="151" t="s">
        <v>226</v>
      </c>
    </row>
    <row r="262" spans="2:6">
      <c r="B262" s="168"/>
      <c r="C262" s="168"/>
      <c r="D262" s="112" t="s">
        <v>3958</v>
      </c>
      <c r="E262" s="157">
        <v>2000</v>
      </c>
      <c r="F262" s="151" t="s">
        <v>470</v>
      </c>
    </row>
    <row r="263" spans="2:6">
      <c r="B263" s="168"/>
      <c r="C263" s="168"/>
      <c r="D263" s="112" t="s">
        <v>3993</v>
      </c>
      <c r="E263" s="157">
        <v>216</v>
      </c>
      <c r="F263" s="151" t="s">
        <v>383</v>
      </c>
    </row>
    <row r="264" spans="2:6">
      <c r="B264" s="168"/>
      <c r="C264" s="168"/>
      <c r="D264" s="112" t="s">
        <v>3960</v>
      </c>
      <c r="E264" s="157">
        <v>700</v>
      </c>
      <c r="F264" s="151" t="s">
        <v>470</v>
      </c>
    </row>
    <row r="265" spans="2:6">
      <c r="B265" s="168"/>
      <c r="C265" s="168"/>
      <c r="D265" s="112" t="s">
        <v>4054</v>
      </c>
      <c r="E265" s="157">
        <v>270</v>
      </c>
      <c r="F265" s="151" t="s">
        <v>521</v>
      </c>
    </row>
    <row r="266" spans="2:6">
      <c r="B266" s="168"/>
      <c r="C266" s="168"/>
      <c r="D266" s="112" t="s">
        <v>4010</v>
      </c>
      <c r="E266" s="157">
        <v>2000</v>
      </c>
      <c r="F266" s="151" t="s">
        <v>470</v>
      </c>
    </row>
    <row r="267" spans="2:6">
      <c r="B267" s="168"/>
      <c r="C267" s="168"/>
      <c r="D267" s="112" t="s">
        <v>4059</v>
      </c>
      <c r="E267" s="157">
        <v>1500</v>
      </c>
      <c r="F267" s="151" t="s">
        <v>470</v>
      </c>
    </row>
    <row r="268" spans="2:6">
      <c r="B268" s="168"/>
      <c r="C268" s="168"/>
      <c r="D268" s="112" t="s">
        <v>4060</v>
      </c>
      <c r="E268" s="157">
        <v>5000</v>
      </c>
      <c r="F268" s="151" t="s">
        <v>470</v>
      </c>
    </row>
    <row r="269" spans="2:6">
      <c r="B269" s="169"/>
      <c r="C269" s="169"/>
      <c r="D269" s="169"/>
      <c r="E269" s="162">
        <f>SUM(E252:E268)</f>
        <v>36874</v>
      </c>
    </row>
    <row r="270" spans="2:6">
      <c r="B270" s="168" t="s">
        <v>3916</v>
      </c>
      <c r="C270" s="168" t="s">
        <v>4083</v>
      </c>
      <c r="D270" s="112" t="s">
        <v>3939</v>
      </c>
      <c r="E270" s="157">
        <v>5028</v>
      </c>
      <c r="F270" s="151" t="s">
        <v>436</v>
      </c>
    </row>
    <row r="271" spans="2:6">
      <c r="B271" s="168"/>
      <c r="C271" s="168"/>
      <c r="D271" s="112" t="s">
        <v>3960</v>
      </c>
      <c r="E271" s="157">
        <v>1524</v>
      </c>
      <c r="F271" s="151" t="s">
        <v>383</v>
      </c>
    </row>
    <row r="272" spans="2:6">
      <c r="B272" s="168"/>
      <c r="C272" s="168"/>
      <c r="D272" s="112" t="s">
        <v>3968</v>
      </c>
      <c r="E272" s="157">
        <v>1720</v>
      </c>
      <c r="F272" s="151" t="s">
        <v>383</v>
      </c>
    </row>
    <row r="273" spans="2:6">
      <c r="B273" s="168"/>
      <c r="C273" s="168"/>
      <c r="D273" s="112" t="s">
        <v>3995</v>
      </c>
      <c r="E273" s="157">
        <v>3000</v>
      </c>
      <c r="F273" s="151" t="s">
        <v>470</v>
      </c>
    </row>
    <row r="274" spans="2:6">
      <c r="B274" s="168"/>
      <c r="C274" s="168"/>
      <c r="D274" s="112" t="s">
        <v>4061</v>
      </c>
      <c r="E274" s="157">
        <v>1000</v>
      </c>
      <c r="F274" s="151" t="s">
        <v>470</v>
      </c>
    </row>
    <row r="275" spans="2:6">
      <c r="B275" s="168"/>
      <c r="C275" s="168"/>
      <c r="D275" s="112" t="s">
        <v>3996</v>
      </c>
      <c r="E275" s="157">
        <v>3700</v>
      </c>
      <c r="F275" s="151" t="s">
        <v>470</v>
      </c>
    </row>
    <row r="276" spans="2:6">
      <c r="B276" s="168"/>
      <c r="C276" s="168"/>
      <c r="D276" s="112" t="s">
        <v>4062</v>
      </c>
      <c r="E276" s="157">
        <v>3000</v>
      </c>
      <c r="F276" s="151" t="s">
        <v>226</v>
      </c>
    </row>
    <row r="277" spans="2:6">
      <c r="B277" s="168"/>
      <c r="C277" s="168"/>
      <c r="D277" s="112" t="s">
        <v>4063</v>
      </c>
      <c r="E277" s="157">
        <v>2700</v>
      </c>
      <c r="F277" s="151" t="s">
        <v>470</v>
      </c>
    </row>
    <row r="278" spans="2:6">
      <c r="B278" s="168"/>
      <c r="C278" s="168"/>
      <c r="D278" s="112" t="s">
        <v>4064</v>
      </c>
      <c r="E278" s="157">
        <v>2500</v>
      </c>
      <c r="F278" s="151" t="s">
        <v>470</v>
      </c>
    </row>
    <row r="279" spans="2:6">
      <c r="B279" s="169"/>
      <c r="C279" s="169"/>
      <c r="D279" s="169"/>
      <c r="E279" s="162">
        <f>SUM(E270:E278)</f>
        <v>24172</v>
      </c>
    </row>
    <row r="280" spans="2:6">
      <c r="B280" s="168" t="s">
        <v>3931</v>
      </c>
      <c r="C280" s="168" t="s">
        <v>4084</v>
      </c>
      <c r="D280" s="112" t="s">
        <v>4002</v>
      </c>
      <c r="E280" s="157">
        <v>3150</v>
      </c>
      <c r="F280" s="151" t="s">
        <v>436</v>
      </c>
    </row>
    <row r="281" spans="2:6">
      <c r="B281" s="168"/>
      <c r="C281" s="168"/>
      <c r="D281" s="112" t="s">
        <v>3937</v>
      </c>
      <c r="E281" s="157">
        <v>1476</v>
      </c>
      <c r="F281" s="151" t="s">
        <v>383</v>
      </c>
    </row>
    <row r="282" spans="2:6">
      <c r="B282" s="168"/>
      <c r="C282" s="168"/>
      <c r="D282" s="112" t="s">
        <v>3943</v>
      </c>
      <c r="E282" s="157">
        <v>1800</v>
      </c>
      <c r="F282" s="151" t="s">
        <v>470</v>
      </c>
    </row>
    <row r="283" spans="2:6">
      <c r="B283" s="168"/>
      <c r="C283" s="168"/>
      <c r="D283" s="112" t="s">
        <v>4059</v>
      </c>
      <c r="E283" s="157">
        <v>780</v>
      </c>
      <c r="F283" s="151" t="s">
        <v>383</v>
      </c>
    </row>
    <row r="284" spans="2:6">
      <c r="B284" s="169"/>
      <c r="C284" s="169"/>
      <c r="D284" s="169"/>
      <c r="E284" s="162">
        <f>SUM(E280:E283)</f>
        <v>7206</v>
      </c>
    </row>
    <row r="285" spans="2:6">
      <c r="B285" s="168" t="s">
        <v>3924</v>
      </c>
      <c r="C285" s="168" t="s">
        <v>4085</v>
      </c>
      <c r="D285" s="112" t="s">
        <v>4018</v>
      </c>
      <c r="E285" s="157">
        <v>2904</v>
      </c>
      <c r="F285" s="151" t="s">
        <v>521</v>
      </c>
    </row>
    <row r="286" spans="2:6">
      <c r="B286" s="168"/>
      <c r="C286" s="168"/>
      <c r="D286" s="112" t="s">
        <v>3954</v>
      </c>
      <c r="E286" s="157">
        <v>4404</v>
      </c>
      <c r="F286" s="151" t="s">
        <v>436</v>
      </c>
    </row>
    <row r="287" spans="2:6">
      <c r="B287" s="168"/>
      <c r="C287" s="168"/>
      <c r="D287" s="112" t="s">
        <v>4008</v>
      </c>
      <c r="E287" s="157">
        <v>1464</v>
      </c>
      <c r="F287" s="151" t="s">
        <v>226</v>
      </c>
    </row>
    <row r="288" spans="2:6">
      <c r="B288" s="168"/>
      <c r="C288" s="168"/>
      <c r="D288" s="112" t="s">
        <v>3987</v>
      </c>
      <c r="E288" s="157">
        <v>2100</v>
      </c>
      <c r="F288" s="151" t="s">
        <v>521</v>
      </c>
    </row>
    <row r="289" spans="2:6">
      <c r="B289" s="168"/>
      <c r="C289" s="168"/>
      <c r="D289" s="112" t="s">
        <v>3993</v>
      </c>
      <c r="E289" s="157">
        <v>3500</v>
      </c>
      <c r="F289" s="151" t="s">
        <v>470</v>
      </c>
    </row>
    <row r="290" spans="2:6">
      <c r="B290" s="168"/>
      <c r="C290" s="168"/>
      <c r="D290" s="112" t="s">
        <v>4066</v>
      </c>
      <c r="E290" s="157">
        <v>6000</v>
      </c>
      <c r="F290" s="151" t="s">
        <v>470</v>
      </c>
    </row>
    <row r="291" spans="2:6">
      <c r="B291" s="168"/>
      <c r="C291" s="168"/>
      <c r="D291" s="112" t="s">
        <v>4067</v>
      </c>
      <c r="E291" s="157">
        <v>6000</v>
      </c>
      <c r="F291" s="151" t="s">
        <v>470</v>
      </c>
    </row>
    <row r="292" spans="2:6">
      <c r="B292" s="168"/>
      <c r="C292" s="168"/>
      <c r="D292" s="168"/>
      <c r="E292" s="157">
        <f>SUM(E285:E291)</f>
        <v>26372</v>
      </c>
    </row>
  </sheetData>
  <mergeCells count="51">
    <mergeCell ref="B59:D59"/>
    <mergeCell ref="B4:B21"/>
    <mergeCell ref="C4:C21"/>
    <mergeCell ref="B22:D22"/>
    <mergeCell ref="B23:B58"/>
    <mergeCell ref="C23:C58"/>
    <mergeCell ref="B160:D160"/>
    <mergeCell ref="B60:B90"/>
    <mergeCell ref="B91:D91"/>
    <mergeCell ref="C60:C90"/>
    <mergeCell ref="B92:B122"/>
    <mergeCell ref="C92:C122"/>
    <mergeCell ref="B123:D123"/>
    <mergeCell ref="B149:D149"/>
    <mergeCell ref="B124:B148"/>
    <mergeCell ref="C124:C148"/>
    <mergeCell ref="B150:B159"/>
    <mergeCell ref="C150:C159"/>
    <mergeCell ref="B215:D215"/>
    <mergeCell ref="B161:B171"/>
    <mergeCell ref="C161:C171"/>
    <mergeCell ref="B172:D172"/>
    <mergeCell ref="B173:B190"/>
    <mergeCell ref="C173:C190"/>
    <mergeCell ref="B191:D191"/>
    <mergeCell ref="B192:B200"/>
    <mergeCell ref="C192:C200"/>
    <mergeCell ref="B201:D201"/>
    <mergeCell ref="B202:B214"/>
    <mergeCell ref="C202:C214"/>
    <mergeCell ref="B269:D269"/>
    <mergeCell ref="B216:B233"/>
    <mergeCell ref="C216:C233"/>
    <mergeCell ref="B234:D234"/>
    <mergeCell ref="B235:B239"/>
    <mergeCell ref="C235:C239"/>
    <mergeCell ref="B240:D240"/>
    <mergeCell ref="B241:B250"/>
    <mergeCell ref="C241:C250"/>
    <mergeCell ref="B251:D251"/>
    <mergeCell ref="B252:B268"/>
    <mergeCell ref="C252:C268"/>
    <mergeCell ref="B285:B291"/>
    <mergeCell ref="C285:C291"/>
    <mergeCell ref="B292:D292"/>
    <mergeCell ref="B270:B278"/>
    <mergeCell ref="C270:C278"/>
    <mergeCell ref="B279:D279"/>
    <mergeCell ref="B280:B283"/>
    <mergeCell ref="C280:C283"/>
    <mergeCell ref="B284:D28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85FA-9D50-46CC-80C8-0F58C6B0FFBF}">
  <dimension ref="A1:F310"/>
  <sheetViews>
    <sheetView topLeftCell="A237" zoomScale="115" zoomScaleNormal="115" workbookViewId="0">
      <selection activeCell="G245" sqref="G245"/>
    </sheetView>
  </sheetViews>
  <sheetFormatPr defaultRowHeight="11.45" customHeight="1"/>
  <cols>
    <col min="1" max="1" width="3.77734375" bestFit="1" customWidth="1"/>
    <col min="2" max="2" width="7.88671875" bestFit="1" customWidth="1"/>
    <col min="3" max="3" width="5.109375" style="159" bestFit="1" customWidth="1"/>
    <col min="4" max="4" width="5.44140625" bestFit="1" customWidth="1"/>
    <col min="5" max="5" width="8.88671875" bestFit="1" customWidth="1"/>
  </cols>
  <sheetData>
    <row r="1" spans="1:6" s="23" customFormat="1" ht="11.45" customHeight="1">
      <c r="A1" s="160" t="s">
        <v>3915</v>
      </c>
      <c r="B1" s="160" t="s">
        <v>4086</v>
      </c>
      <c r="C1" s="161" t="s">
        <v>4070</v>
      </c>
      <c r="D1" s="160" t="s">
        <v>3908</v>
      </c>
      <c r="E1" s="160" t="s">
        <v>4087</v>
      </c>
    </row>
    <row r="2" spans="1:6" ht="11.45" customHeight="1">
      <c r="A2" s="170" t="s">
        <v>3920</v>
      </c>
      <c r="B2" s="154" t="s">
        <v>3935</v>
      </c>
      <c r="C2" s="158">
        <v>8388</v>
      </c>
      <c r="D2" s="155" t="s">
        <v>436</v>
      </c>
      <c r="E2" s="156">
        <v>44992</v>
      </c>
    </row>
    <row r="3" spans="1:6" ht="11.45" customHeight="1">
      <c r="A3" s="170"/>
      <c r="B3" s="154" t="s">
        <v>3936</v>
      </c>
      <c r="C3" s="158">
        <v>3996</v>
      </c>
      <c r="D3" s="155" t="s">
        <v>436</v>
      </c>
      <c r="E3" s="156">
        <v>45027</v>
      </c>
    </row>
    <row r="4" spans="1:6" ht="11.45" customHeight="1">
      <c r="A4" s="170"/>
      <c r="B4" s="154" t="s">
        <v>3936</v>
      </c>
      <c r="C4" s="158">
        <v>1002</v>
      </c>
      <c r="D4" s="155" t="s">
        <v>383</v>
      </c>
      <c r="E4" s="155"/>
    </row>
    <row r="5" spans="1:6" ht="11.45" customHeight="1">
      <c r="A5" s="170"/>
      <c r="B5" s="154" t="s">
        <v>3937</v>
      </c>
      <c r="C5" s="158">
        <v>18774</v>
      </c>
      <c r="D5" s="155" t="s">
        <v>436</v>
      </c>
      <c r="E5" s="156">
        <v>45027</v>
      </c>
    </row>
    <row r="6" spans="1:6" ht="11.45" customHeight="1">
      <c r="A6" s="170"/>
      <c r="B6" s="154" t="s">
        <v>3938</v>
      </c>
      <c r="C6" s="158">
        <v>1008</v>
      </c>
      <c r="D6" s="155" t="s">
        <v>436</v>
      </c>
      <c r="E6" s="156">
        <v>45013</v>
      </c>
    </row>
    <row r="7" spans="1:6" ht="11.45" customHeight="1">
      <c r="A7" s="170"/>
      <c r="B7" s="154" t="s">
        <v>3939</v>
      </c>
      <c r="C7" s="158">
        <v>900</v>
      </c>
      <c r="D7" s="155" t="s">
        <v>436</v>
      </c>
      <c r="E7" s="156">
        <v>45027</v>
      </c>
    </row>
    <row r="8" spans="1:6" ht="11.45" customHeight="1">
      <c r="A8" s="170"/>
      <c r="B8" s="154" t="s">
        <v>3940</v>
      </c>
      <c r="C8" s="158">
        <v>1000</v>
      </c>
      <c r="D8" s="155" t="s">
        <v>383</v>
      </c>
      <c r="E8" s="155" t="s">
        <v>156</v>
      </c>
    </row>
    <row r="9" spans="1:6" ht="11.45" customHeight="1">
      <c r="A9" s="170"/>
      <c r="B9" s="154" t="s">
        <v>3941</v>
      </c>
      <c r="C9" s="158">
        <v>9000</v>
      </c>
      <c r="D9" s="155" t="s">
        <v>470</v>
      </c>
      <c r="E9" s="156">
        <v>45148</v>
      </c>
      <c r="F9" s="32"/>
    </row>
    <row r="10" spans="1:6" ht="11.45" customHeight="1">
      <c r="A10" s="170"/>
      <c r="B10" s="154" t="s">
        <v>3941</v>
      </c>
      <c r="C10" s="158">
        <v>8000</v>
      </c>
      <c r="D10" s="155" t="s">
        <v>470</v>
      </c>
      <c r="E10" s="156">
        <v>45152</v>
      </c>
    </row>
    <row r="11" spans="1:6" ht="11.45" customHeight="1">
      <c r="A11" s="170"/>
      <c r="B11" s="154" t="s">
        <v>3942</v>
      </c>
      <c r="C11" s="158">
        <v>13662</v>
      </c>
      <c r="D11" s="155" t="s">
        <v>383</v>
      </c>
      <c r="E11" s="156">
        <v>45141</v>
      </c>
    </row>
    <row r="12" spans="1:6" ht="11.45" customHeight="1">
      <c r="A12" s="170"/>
      <c r="B12" s="154" t="s">
        <v>3943</v>
      </c>
      <c r="C12" s="158">
        <v>18000</v>
      </c>
      <c r="D12" s="155" t="s">
        <v>470</v>
      </c>
      <c r="E12" s="156">
        <v>45169</v>
      </c>
    </row>
    <row r="13" spans="1:6" ht="11.45" customHeight="1">
      <c r="A13" s="170"/>
      <c r="B13" s="154" t="s">
        <v>3944</v>
      </c>
      <c r="C13" s="158">
        <v>10000</v>
      </c>
      <c r="D13" s="155" t="s">
        <v>470</v>
      </c>
      <c r="E13" s="156">
        <v>45176</v>
      </c>
    </row>
    <row r="14" spans="1:6" ht="11.45" customHeight="1">
      <c r="A14" s="170"/>
      <c r="B14" s="154" t="s">
        <v>3945</v>
      </c>
      <c r="C14" s="158">
        <v>20000</v>
      </c>
      <c r="D14" s="155" t="s">
        <v>470</v>
      </c>
      <c r="E14" s="156">
        <v>45183</v>
      </c>
    </row>
    <row r="15" spans="1:6" ht="11.45" customHeight="1">
      <c r="A15" s="170"/>
      <c r="B15" s="154" t="s">
        <v>3946</v>
      </c>
      <c r="C15" s="158">
        <v>960</v>
      </c>
      <c r="D15" s="155" t="s">
        <v>383</v>
      </c>
      <c r="E15" s="156">
        <v>45176</v>
      </c>
    </row>
    <row r="16" spans="1:6" ht="11.45" customHeight="1">
      <c r="A16" s="170"/>
      <c r="B16" s="154" t="s">
        <v>3947</v>
      </c>
      <c r="C16" s="158">
        <v>9800</v>
      </c>
      <c r="D16" s="155" t="s">
        <v>470</v>
      </c>
      <c r="E16" s="156">
        <v>45197</v>
      </c>
    </row>
    <row r="17" spans="1:5" ht="11.45" customHeight="1">
      <c r="A17" s="170"/>
      <c r="B17" s="154" t="s">
        <v>3948</v>
      </c>
      <c r="C17" s="158">
        <v>18000</v>
      </c>
      <c r="D17" s="155" t="s">
        <v>470</v>
      </c>
      <c r="E17" s="156">
        <v>45197</v>
      </c>
    </row>
    <row r="18" spans="1:5" ht="11.45" customHeight="1">
      <c r="A18" s="170"/>
      <c r="B18" s="154" t="s">
        <v>3949</v>
      </c>
      <c r="C18" s="158">
        <v>5200</v>
      </c>
      <c r="D18" s="155" t="s">
        <v>470</v>
      </c>
      <c r="E18" s="156">
        <v>45204</v>
      </c>
    </row>
    <row r="19" spans="1:5" ht="11.45" customHeight="1">
      <c r="A19" s="170"/>
      <c r="B19" s="154" t="s">
        <v>3950</v>
      </c>
      <c r="C19" s="158">
        <v>9100</v>
      </c>
      <c r="D19" s="155" t="s">
        <v>470</v>
      </c>
      <c r="E19" s="156">
        <v>45211</v>
      </c>
    </row>
    <row r="20" spans="1:5" ht="11.45" customHeight="1">
      <c r="A20" s="170"/>
      <c r="B20" s="154" t="s">
        <v>3950</v>
      </c>
      <c r="C20" s="158">
        <v>1800</v>
      </c>
      <c r="D20" s="155" t="s">
        <v>470</v>
      </c>
      <c r="E20" s="156">
        <v>45223</v>
      </c>
    </row>
    <row r="21" spans="1:5" ht="11.45" customHeight="1">
      <c r="A21" s="170"/>
      <c r="B21" s="154" t="s">
        <v>3951</v>
      </c>
      <c r="C21" s="158">
        <v>17000</v>
      </c>
      <c r="D21" s="155" t="s">
        <v>226</v>
      </c>
      <c r="E21" s="156">
        <v>45244</v>
      </c>
    </row>
    <row r="22" spans="1:5" s="23" customFormat="1" ht="11.45" customHeight="1">
      <c r="A22" s="155"/>
      <c r="B22" s="154"/>
      <c r="C22" s="158">
        <f>SUM(C2:C21)</f>
        <v>175590</v>
      </c>
      <c r="D22" s="155"/>
      <c r="E22" s="156"/>
    </row>
    <row r="23" spans="1:5" ht="11.45" customHeight="1">
      <c r="A23" s="168" t="s">
        <v>3919</v>
      </c>
      <c r="B23" s="112" t="s">
        <v>3952</v>
      </c>
      <c r="C23" s="157">
        <v>13842</v>
      </c>
      <c r="D23" s="151" t="s">
        <v>436</v>
      </c>
      <c r="E23" s="153">
        <v>45027</v>
      </c>
    </row>
    <row r="24" spans="1:5" ht="11.45" customHeight="1">
      <c r="A24" s="168"/>
      <c r="B24" s="112" t="s">
        <v>3953</v>
      </c>
      <c r="C24" s="157">
        <v>19584</v>
      </c>
      <c r="D24" s="151" t="s">
        <v>436</v>
      </c>
      <c r="E24" s="153">
        <v>45027</v>
      </c>
    </row>
    <row r="25" spans="1:5" ht="11.45" customHeight="1">
      <c r="A25" s="168"/>
      <c r="B25" s="112" t="s">
        <v>3935</v>
      </c>
      <c r="C25" s="157">
        <v>11016</v>
      </c>
      <c r="D25" s="151" t="s">
        <v>436</v>
      </c>
      <c r="E25" s="153">
        <v>44992</v>
      </c>
    </row>
    <row r="26" spans="1:5" ht="11.45" customHeight="1">
      <c r="A26" s="168"/>
      <c r="B26" s="112" t="s">
        <v>3936</v>
      </c>
      <c r="C26" s="157">
        <v>7812</v>
      </c>
      <c r="D26" s="151" t="s">
        <v>436</v>
      </c>
      <c r="E26" s="153">
        <v>45027</v>
      </c>
    </row>
    <row r="27" spans="1:5" ht="11.45" customHeight="1">
      <c r="A27" s="168"/>
      <c r="B27" s="112" t="s">
        <v>3954</v>
      </c>
      <c r="C27" s="157">
        <v>12204</v>
      </c>
      <c r="D27" s="151" t="s">
        <v>436</v>
      </c>
      <c r="E27" s="153">
        <v>45099</v>
      </c>
    </row>
    <row r="28" spans="1:5" ht="11.45" customHeight="1">
      <c r="A28" s="168"/>
      <c r="B28" s="112" t="s">
        <v>3954</v>
      </c>
      <c r="C28" s="157">
        <v>4824</v>
      </c>
      <c r="D28" s="151" t="s">
        <v>383</v>
      </c>
      <c r="E28" s="153">
        <v>45128</v>
      </c>
    </row>
    <row r="29" spans="1:5" ht="11.45" customHeight="1">
      <c r="A29" s="168"/>
      <c r="B29" s="112" t="s">
        <v>3955</v>
      </c>
      <c r="C29" s="157">
        <v>5796</v>
      </c>
      <c r="D29" s="151" t="s">
        <v>383</v>
      </c>
      <c r="E29" s="153">
        <v>45125</v>
      </c>
    </row>
    <row r="30" spans="1:5" ht="11.45" customHeight="1">
      <c r="A30" s="168"/>
      <c r="B30" s="112" t="s">
        <v>3956</v>
      </c>
      <c r="C30" s="157">
        <v>1500</v>
      </c>
      <c r="D30" s="151" t="s">
        <v>470</v>
      </c>
      <c r="E30" s="153">
        <v>45152</v>
      </c>
    </row>
    <row r="31" spans="1:5" ht="11.45" customHeight="1">
      <c r="A31" s="168"/>
      <c r="B31" s="112" t="s">
        <v>3957</v>
      </c>
      <c r="C31" s="157">
        <v>16000</v>
      </c>
      <c r="D31" s="151" t="s">
        <v>383</v>
      </c>
      <c r="E31" s="151" t="s">
        <v>156</v>
      </c>
    </row>
    <row r="32" spans="1:5" ht="11.45" customHeight="1">
      <c r="A32" s="168"/>
      <c r="B32" s="112" t="s">
        <v>3957</v>
      </c>
      <c r="C32" s="157">
        <v>5508</v>
      </c>
      <c r="D32" s="151" t="s">
        <v>383</v>
      </c>
      <c r="E32" s="153">
        <v>45125</v>
      </c>
    </row>
    <row r="33" spans="1:5" ht="11.45" customHeight="1">
      <c r="A33" s="168"/>
      <c r="B33" s="112" t="s">
        <v>3958</v>
      </c>
      <c r="C33" s="157">
        <v>4032</v>
      </c>
      <c r="D33" s="151" t="s">
        <v>383</v>
      </c>
      <c r="E33" s="153">
        <v>45132</v>
      </c>
    </row>
    <row r="34" spans="1:5" ht="11.45" customHeight="1">
      <c r="A34" s="168"/>
      <c r="B34" s="112" t="s">
        <v>3940</v>
      </c>
      <c r="C34" s="157">
        <v>1512</v>
      </c>
      <c r="D34" s="151" t="s">
        <v>383</v>
      </c>
      <c r="E34" s="153">
        <v>45132</v>
      </c>
    </row>
    <row r="35" spans="1:5" ht="11.45" customHeight="1">
      <c r="A35" s="168"/>
      <c r="B35" s="112" t="s">
        <v>3941</v>
      </c>
      <c r="C35" s="157">
        <v>16000</v>
      </c>
      <c r="D35" s="151" t="s">
        <v>383</v>
      </c>
      <c r="E35" s="151" t="s">
        <v>156</v>
      </c>
    </row>
    <row r="36" spans="1:5" ht="11.45" customHeight="1">
      <c r="A36" s="168"/>
      <c r="B36" s="112" t="s">
        <v>3959</v>
      </c>
      <c r="C36" s="157">
        <v>6000</v>
      </c>
      <c r="D36" s="151" t="s">
        <v>470</v>
      </c>
      <c r="E36" s="153">
        <v>45155</v>
      </c>
    </row>
    <row r="37" spans="1:5" ht="11.45" customHeight="1">
      <c r="A37" s="168"/>
      <c r="B37" s="112" t="s">
        <v>3960</v>
      </c>
      <c r="C37" s="157">
        <v>3000</v>
      </c>
      <c r="D37" s="151" t="s">
        <v>383</v>
      </c>
      <c r="E37" s="153">
        <v>45141</v>
      </c>
    </row>
    <row r="38" spans="1:5" ht="11.45" customHeight="1">
      <c r="A38" s="168"/>
      <c r="B38" s="112" t="s">
        <v>3961</v>
      </c>
      <c r="C38" s="157">
        <v>3000</v>
      </c>
      <c r="D38" s="151" t="s">
        <v>383</v>
      </c>
      <c r="E38" s="151" t="s">
        <v>156</v>
      </c>
    </row>
    <row r="39" spans="1:5" ht="11.45" customHeight="1">
      <c r="A39" s="168"/>
      <c r="B39" s="112" t="s">
        <v>3942</v>
      </c>
      <c r="C39" s="157">
        <v>3000</v>
      </c>
      <c r="D39" s="151" t="s">
        <v>383</v>
      </c>
      <c r="E39" s="151" t="s">
        <v>156</v>
      </c>
    </row>
    <row r="40" spans="1:5" ht="11.45" customHeight="1">
      <c r="A40" s="168"/>
      <c r="B40" s="112" t="s">
        <v>3942</v>
      </c>
      <c r="C40" s="157">
        <v>15012</v>
      </c>
      <c r="D40" s="151" t="s">
        <v>383</v>
      </c>
      <c r="E40" s="153">
        <v>45141</v>
      </c>
    </row>
    <row r="41" spans="1:5" ht="11.45" customHeight="1">
      <c r="A41" s="168"/>
      <c r="B41" s="112" t="s">
        <v>3962</v>
      </c>
      <c r="C41" s="157">
        <v>20000</v>
      </c>
      <c r="D41" s="151" t="s">
        <v>470</v>
      </c>
      <c r="E41" s="153">
        <v>45160</v>
      </c>
    </row>
    <row r="42" spans="1:5" ht="11.45" customHeight="1">
      <c r="A42" s="168"/>
      <c r="B42" s="112" t="s">
        <v>3963</v>
      </c>
      <c r="C42" s="157">
        <v>4000</v>
      </c>
      <c r="D42" s="151" t="s">
        <v>470</v>
      </c>
      <c r="E42" s="153">
        <v>45176</v>
      </c>
    </row>
    <row r="43" spans="1:5" ht="11.45" customHeight="1">
      <c r="A43" s="168"/>
      <c r="B43" s="112" t="s">
        <v>3964</v>
      </c>
      <c r="C43" s="157">
        <v>8000</v>
      </c>
      <c r="D43" s="151" t="s">
        <v>470</v>
      </c>
      <c r="E43" s="153">
        <v>45169</v>
      </c>
    </row>
    <row r="44" spans="1:5" ht="11.45" customHeight="1">
      <c r="A44" s="168"/>
      <c r="B44" s="112" t="s">
        <v>3943</v>
      </c>
      <c r="C44" s="157">
        <v>33300</v>
      </c>
      <c r="D44" s="151" t="s">
        <v>470</v>
      </c>
      <c r="E44" s="153">
        <v>45169</v>
      </c>
    </row>
    <row r="45" spans="1:5" ht="11.45" customHeight="1">
      <c r="A45" s="168"/>
      <c r="B45" s="112" t="s">
        <v>3965</v>
      </c>
      <c r="C45" s="157">
        <v>1600</v>
      </c>
      <c r="D45" s="151" t="s">
        <v>383</v>
      </c>
      <c r="E45" s="153">
        <v>45155</v>
      </c>
    </row>
    <row r="46" spans="1:5" ht="11.45" customHeight="1">
      <c r="A46" s="168"/>
      <c r="B46" s="112" t="s">
        <v>3966</v>
      </c>
      <c r="C46" s="157">
        <v>2500</v>
      </c>
      <c r="D46" s="151" t="s">
        <v>470</v>
      </c>
      <c r="E46" s="153">
        <v>45188</v>
      </c>
    </row>
    <row r="47" spans="1:5" ht="11.45" customHeight="1">
      <c r="A47" s="168"/>
      <c r="B47" s="112" t="s">
        <v>3967</v>
      </c>
      <c r="C47" s="157">
        <v>6000</v>
      </c>
      <c r="D47" s="151" t="s">
        <v>436</v>
      </c>
      <c r="E47" s="153">
        <v>45162</v>
      </c>
    </row>
    <row r="48" spans="1:5" ht="11.45" customHeight="1">
      <c r="A48" s="168"/>
      <c r="B48" s="112" t="s">
        <v>3967</v>
      </c>
      <c r="C48" s="157">
        <v>11500</v>
      </c>
      <c r="D48" s="151" t="s">
        <v>470</v>
      </c>
      <c r="E48" s="153">
        <v>45176</v>
      </c>
    </row>
    <row r="49" spans="1:5" ht="11.45" customHeight="1">
      <c r="A49" s="168"/>
      <c r="B49" s="112" t="s">
        <v>3945</v>
      </c>
      <c r="C49" s="157">
        <v>12900</v>
      </c>
      <c r="D49" s="151" t="s">
        <v>470</v>
      </c>
      <c r="E49" s="153">
        <v>45183</v>
      </c>
    </row>
    <row r="50" spans="1:5" ht="11.45" customHeight="1">
      <c r="A50" s="168"/>
      <c r="B50" s="112" t="s">
        <v>3968</v>
      </c>
      <c r="C50" s="157">
        <v>810</v>
      </c>
      <c r="D50" s="151" t="s">
        <v>470</v>
      </c>
      <c r="E50" s="153">
        <v>45195</v>
      </c>
    </row>
    <row r="51" spans="1:5" ht="11.45" customHeight="1">
      <c r="A51" s="168"/>
      <c r="B51" s="112" t="s">
        <v>3969</v>
      </c>
      <c r="C51" s="157">
        <v>3500</v>
      </c>
      <c r="D51" s="151" t="s">
        <v>470</v>
      </c>
      <c r="E51" s="153">
        <v>45197</v>
      </c>
    </row>
    <row r="52" spans="1:5" ht="11.45" customHeight="1">
      <c r="A52" s="168"/>
      <c r="B52" s="112" t="s">
        <v>3970</v>
      </c>
      <c r="C52" s="157">
        <v>2000</v>
      </c>
      <c r="D52" s="151" t="s">
        <v>226</v>
      </c>
      <c r="E52" s="153">
        <v>45190</v>
      </c>
    </row>
    <row r="53" spans="1:5" ht="11.45" customHeight="1">
      <c r="A53" s="168"/>
      <c r="B53" s="112" t="s">
        <v>3970</v>
      </c>
      <c r="C53" s="157">
        <v>6000</v>
      </c>
      <c r="D53" s="151" t="s">
        <v>470</v>
      </c>
      <c r="E53" s="151"/>
    </row>
    <row r="54" spans="1:5" ht="11.45" customHeight="1">
      <c r="A54" s="168"/>
      <c r="B54" s="112" t="s">
        <v>3970</v>
      </c>
      <c r="C54" s="157">
        <v>3000</v>
      </c>
      <c r="D54" s="151" t="s">
        <v>470</v>
      </c>
      <c r="E54" s="153">
        <v>45204</v>
      </c>
    </row>
    <row r="55" spans="1:5" ht="11.45" customHeight="1">
      <c r="A55" s="168"/>
      <c r="B55" s="112" t="s">
        <v>3971</v>
      </c>
      <c r="C55" s="157">
        <v>2500</v>
      </c>
      <c r="D55" s="151" t="s">
        <v>470</v>
      </c>
      <c r="E55" s="153">
        <v>45209</v>
      </c>
    </row>
    <row r="56" spans="1:5" ht="11.45" customHeight="1">
      <c r="A56" s="168"/>
      <c r="B56" s="112" t="s">
        <v>3972</v>
      </c>
      <c r="C56" s="157">
        <v>1000</v>
      </c>
      <c r="D56" s="151" t="s">
        <v>470</v>
      </c>
      <c r="E56" s="153">
        <v>45211</v>
      </c>
    </row>
    <row r="57" spans="1:5" ht="11.45" customHeight="1">
      <c r="A57" s="168"/>
      <c r="B57" s="112" t="s">
        <v>3973</v>
      </c>
      <c r="C57" s="157">
        <v>5000</v>
      </c>
      <c r="D57" s="151" t="s">
        <v>436</v>
      </c>
      <c r="E57" s="153">
        <v>45180</v>
      </c>
    </row>
    <row r="58" spans="1:5" ht="11.45" customHeight="1">
      <c r="A58" s="168"/>
      <c r="B58" s="112" t="s">
        <v>3973</v>
      </c>
      <c r="C58" s="157">
        <v>2400</v>
      </c>
      <c r="D58" s="151" t="s">
        <v>470</v>
      </c>
      <c r="E58" s="153">
        <v>45218</v>
      </c>
    </row>
    <row r="59" spans="1:5" ht="11.45" customHeight="1">
      <c r="A59" s="168"/>
      <c r="B59" s="112" t="s">
        <v>3974</v>
      </c>
      <c r="C59" s="157">
        <v>2500</v>
      </c>
      <c r="D59" s="151" t="s">
        <v>470</v>
      </c>
      <c r="E59" s="151" t="s">
        <v>156</v>
      </c>
    </row>
    <row r="60" spans="1:5" ht="11.45" customHeight="1">
      <c r="A60" s="168"/>
      <c r="B60" s="112" t="s">
        <v>3975</v>
      </c>
      <c r="C60" s="157">
        <v>1000</v>
      </c>
      <c r="D60" s="151" t="s">
        <v>470</v>
      </c>
      <c r="E60" s="153">
        <v>45251</v>
      </c>
    </row>
    <row r="61" spans="1:5" ht="11.45" customHeight="1">
      <c r="A61" s="168"/>
      <c r="B61" s="112" t="s">
        <v>3976</v>
      </c>
      <c r="C61" s="157">
        <v>1800</v>
      </c>
      <c r="D61" s="151" t="s">
        <v>470</v>
      </c>
      <c r="E61" s="153">
        <v>45260</v>
      </c>
    </row>
    <row r="62" spans="1:5" s="23" customFormat="1" ht="11.45" customHeight="1">
      <c r="A62" s="151"/>
      <c r="B62" s="112"/>
      <c r="C62" s="157">
        <f>SUM(C23:C61)</f>
        <v>280952</v>
      </c>
      <c r="D62" s="151"/>
      <c r="E62" s="153"/>
    </row>
    <row r="63" spans="1:5" ht="11.45" customHeight="1">
      <c r="A63" s="170" t="s">
        <v>3923</v>
      </c>
      <c r="B63" s="154" t="s">
        <v>3977</v>
      </c>
      <c r="C63" s="158">
        <v>6432</v>
      </c>
      <c r="D63" s="155" t="s">
        <v>436</v>
      </c>
      <c r="E63" s="156">
        <v>44957</v>
      </c>
    </row>
    <row r="64" spans="1:5" ht="11.45" customHeight="1">
      <c r="A64" s="170"/>
      <c r="B64" s="154" t="s">
        <v>3978</v>
      </c>
      <c r="C64" s="158">
        <v>21984</v>
      </c>
      <c r="D64" s="155" t="s">
        <v>436</v>
      </c>
      <c r="E64" s="156">
        <v>44889</v>
      </c>
    </row>
    <row r="65" spans="1:5" ht="11.45" customHeight="1">
      <c r="A65" s="170"/>
      <c r="B65" s="154" t="s">
        <v>3979</v>
      </c>
      <c r="C65" s="158">
        <v>2676</v>
      </c>
      <c r="D65" s="155" t="s">
        <v>436</v>
      </c>
      <c r="E65" s="156">
        <v>44950</v>
      </c>
    </row>
    <row r="66" spans="1:5" ht="11.45" customHeight="1">
      <c r="A66" s="170"/>
      <c r="B66" s="154" t="s">
        <v>3979</v>
      </c>
      <c r="C66" s="158">
        <v>852</v>
      </c>
      <c r="D66" s="155" t="s">
        <v>436</v>
      </c>
      <c r="E66" s="156">
        <v>44957</v>
      </c>
    </row>
    <row r="67" spans="1:5" ht="11.45" customHeight="1">
      <c r="A67" s="170"/>
      <c r="B67" s="154" t="s">
        <v>3979</v>
      </c>
      <c r="C67" s="158">
        <v>3000</v>
      </c>
      <c r="D67" s="155" t="s">
        <v>383</v>
      </c>
      <c r="E67" s="155"/>
    </row>
    <row r="68" spans="1:5" ht="11.45" customHeight="1">
      <c r="A68" s="170"/>
      <c r="B68" s="154" t="s">
        <v>3980</v>
      </c>
      <c r="C68" s="158">
        <v>16968</v>
      </c>
      <c r="D68" s="155" t="s">
        <v>436</v>
      </c>
      <c r="E68" s="156">
        <v>44957</v>
      </c>
    </row>
    <row r="69" spans="1:5" ht="11.45" customHeight="1">
      <c r="A69" s="170"/>
      <c r="B69" s="154" t="s">
        <v>3981</v>
      </c>
      <c r="C69" s="158">
        <v>3132</v>
      </c>
      <c r="D69" s="155" t="s">
        <v>383</v>
      </c>
      <c r="E69" s="156">
        <v>44971</v>
      </c>
    </row>
    <row r="70" spans="1:5" ht="11.45" customHeight="1">
      <c r="A70" s="170"/>
      <c r="B70" s="154" t="s">
        <v>3982</v>
      </c>
      <c r="C70" s="158">
        <v>15900</v>
      </c>
      <c r="D70" s="155" t="s">
        <v>383</v>
      </c>
      <c r="E70" s="156">
        <v>44978</v>
      </c>
    </row>
    <row r="71" spans="1:5" ht="11.45" customHeight="1">
      <c r="A71" s="170"/>
      <c r="B71" s="154" t="s">
        <v>3982</v>
      </c>
      <c r="C71" s="158">
        <v>10008</v>
      </c>
      <c r="D71" s="155" t="s">
        <v>383</v>
      </c>
      <c r="E71" s="156">
        <v>45006</v>
      </c>
    </row>
    <row r="72" spans="1:5" ht="11.45" customHeight="1">
      <c r="A72" s="170"/>
      <c r="B72" s="154" t="s">
        <v>3982</v>
      </c>
      <c r="C72" s="158">
        <v>1296</v>
      </c>
      <c r="D72" s="155" t="s">
        <v>383</v>
      </c>
      <c r="E72" s="156">
        <v>45077</v>
      </c>
    </row>
    <row r="73" spans="1:5" ht="11.45" customHeight="1">
      <c r="A73" s="170"/>
      <c r="B73" s="154" t="s">
        <v>3983</v>
      </c>
      <c r="C73" s="158">
        <v>2016</v>
      </c>
      <c r="D73" s="155" t="s">
        <v>436</v>
      </c>
      <c r="E73" s="156">
        <v>45069</v>
      </c>
    </row>
    <row r="74" spans="1:5" ht="11.45" customHeight="1">
      <c r="A74" s="170"/>
      <c r="B74" s="154" t="s">
        <v>3984</v>
      </c>
      <c r="C74" s="158">
        <v>5016</v>
      </c>
      <c r="D74" s="155" t="s">
        <v>470</v>
      </c>
      <c r="E74" s="156">
        <v>45113</v>
      </c>
    </row>
    <row r="75" spans="1:5" ht="11.45" customHeight="1">
      <c r="A75" s="170"/>
      <c r="B75" s="154" t="s">
        <v>3937</v>
      </c>
      <c r="C75" s="158">
        <v>1188</v>
      </c>
      <c r="D75" s="155" t="s">
        <v>436</v>
      </c>
      <c r="E75" s="156">
        <v>44978</v>
      </c>
    </row>
    <row r="76" spans="1:5" ht="11.45" customHeight="1">
      <c r="A76" s="170"/>
      <c r="B76" s="154" t="s">
        <v>3985</v>
      </c>
      <c r="C76" s="158">
        <v>8700</v>
      </c>
      <c r="D76" s="155" t="s">
        <v>470</v>
      </c>
      <c r="E76" s="156">
        <v>45127</v>
      </c>
    </row>
    <row r="77" spans="1:5" ht="11.45" customHeight="1">
      <c r="A77" s="170"/>
      <c r="B77" s="154" t="s">
        <v>3986</v>
      </c>
      <c r="C77" s="158">
        <v>10000</v>
      </c>
      <c r="D77" s="155" t="s">
        <v>470</v>
      </c>
      <c r="E77" s="156">
        <v>45133</v>
      </c>
    </row>
    <row r="78" spans="1:5" ht="11.45" customHeight="1">
      <c r="A78" s="170"/>
      <c r="B78" s="154" t="s">
        <v>3939</v>
      </c>
      <c r="C78" s="158">
        <v>1068</v>
      </c>
      <c r="D78" s="155" t="s">
        <v>383</v>
      </c>
      <c r="E78" s="156">
        <v>44999</v>
      </c>
    </row>
    <row r="79" spans="1:5" ht="11.45" customHeight="1">
      <c r="A79" s="170"/>
      <c r="B79" s="154" t="s">
        <v>3987</v>
      </c>
      <c r="C79" s="158">
        <v>10000</v>
      </c>
      <c r="D79" s="155" t="s">
        <v>383</v>
      </c>
      <c r="E79" s="156">
        <v>45125</v>
      </c>
    </row>
    <row r="80" spans="1:5" ht="11.45" customHeight="1">
      <c r="A80" s="170"/>
      <c r="B80" s="154" t="s">
        <v>3988</v>
      </c>
      <c r="C80" s="158">
        <v>7900</v>
      </c>
      <c r="D80" s="155" t="s">
        <v>383</v>
      </c>
      <c r="E80" s="156">
        <v>45127</v>
      </c>
    </row>
    <row r="81" spans="1:5" ht="11.45" customHeight="1">
      <c r="A81" s="170"/>
      <c r="B81" s="154" t="s">
        <v>3989</v>
      </c>
      <c r="C81" s="158">
        <v>4700</v>
      </c>
      <c r="D81" s="155" t="s">
        <v>470</v>
      </c>
      <c r="E81" s="156">
        <v>45146</v>
      </c>
    </row>
    <row r="82" spans="1:5" ht="11.45" customHeight="1">
      <c r="A82" s="170"/>
      <c r="B82" s="154" t="s">
        <v>3990</v>
      </c>
      <c r="C82" s="158">
        <v>540</v>
      </c>
      <c r="D82" s="155" t="s">
        <v>436</v>
      </c>
      <c r="E82" s="156">
        <v>45086</v>
      </c>
    </row>
    <row r="83" spans="1:5" ht="11.45" customHeight="1">
      <c r="A83" s="170"/>
      <c r="B83" s="154" t="s">
        <v>3990</v>
      </c>
      <c r="C83" s="158">
        <v>2928</v>
      </c>
      <c r="D83" s="155" t="s">
        <v>470</v>
      </c>
      <c r="E83" s="156">
        <v>45148</v>
      </c>
    </row>
    <row r="84" spans="1:5" ht="11.45" customHeight="1">
      <c r="A84" s="170"/>
      <c r="B84" s="154" t="s">
        <v>3955</v>
      </c>
      <c r="C84" s="158">
        <v>5550</v>
      </c>
      <c r="D84" s="155" t="s">
        <v>470</v>
      </c>
      <c r="E84" s="156">
        <v>45148</v>
      </c>
    </row>
    <row r="85" spans="1:5" ht="11.45" customHeight="1">
      <c r="A85" s="170"/>
      <c r="B85" s="154" t="s">
        <v>3956</v>
      </c>
      <c r="C85" s="158">
        <v>7300</v>
      </c>
      <c r="D85" s="155" t="s">
        <v>470</v>
      </c>
      <c r="E85" s="156">
        <v>45152</v>
      </c>
    </row>
    <row r="86" spans="1:5" ht="11.45" customHeight="1">
      <c r="A86" s="170"/>
      <c r="B86" s="154" t="s">
        <v>3991</v>
      </c>
      <c r="C86" s="158">
        <v>4000</v>
      </c>
      <c r="D86" s="155" t="s">
        <v>383</v>
      </c>
      <c r="E86" s="156">
        <v>45125</v>
      </c>
    </row>
    <row r="87" spans="1:5" ht="11.45" customHeight="1">
      <c r="A87" s="170"/>
      <c r="B87" s="154" t="s">
        <v>3992</v>
      </c>
      <c r="C87" s="158">
        <v>6888</v>
      </c>
      <c r="D87" s="155" t="s">
        <v>383</v>
      </c>
      <c r="E87" s="156">
        <v>45097</v>
      </c>
    </row>
    <row r="88" spans="1:5" ht="11.45" customHeight="1">
      <c r="A88" s="170"/>
      <c r="B88" s="154" t="s">
        <v>3993</v>
      </c>
      <c r="C88" s="158">
        <v>10000</v>
      </c>
      <c r="D88" s="155" t="s">
        <v>521</v>
      </c>
      <c r="E88" s="156">
        <v>45162</v>
      </c>
    </row>
    <row r="89" spans="1:5" ht="11.45" customHeight="1">
      <c r="A89" s="170"/>
      <c r="B89" s="154" t="s">
        <v>3960</v>
      </c>
      <c r="C89" s="158">
        <v>500</v>
      </c>
      <c r="D89" s="155" t="s">
        <v>470</v>
      </c>
      <c r="E89" s="156">
        <v>45167</v>
      </c>
    </row>
    <row r="90" spans="1:5" ht="11.45" customHeight="1">
      <c r="A90" s="170"/>
      <c r="B90" s="154" t="s">
        <v>3962</v>
      </c>
      <c r="C90" s="158">
        <v>20868</v>
      </c>
      <c r="D90" s="155" t="s">
        <v>383</v>
      </c>
      <c r="E90" s="156">
        <v>45146</v>
      </c>
    </row>
    <row r="91" spans="1:5" ht="11.45" customHeight="1">
      <c r="A91" s="170"/>
      <c r="B91" s="154" t="s">
        <v>3994</v>
      </c>
      <c r="C91" s="158">
        <v>17500</v>
      </c>
      <c r="D91" s="155" t="s">
        <v>470</v>
      </c>
      <c r="E91" s="156">
        <v>45191</v>
      </c>
    </row>
    <row r="92" spans="1:5" ht="11.45" customHeight="1">
      <c r="A92" s="170"/>
      <c r="B92" s="154" t="s">
        <v>3968</v>
      </c>
      <c r="C92" s="158">
        <v>500</v>
      </c>
      <c r="D92" s="155" t="s">
        <v>470</v>
      </c>
      <c r="E92" s="156">
        <v>45191</v>
      </c>
    </row>
    <row r="93" spans="1:5" ht="11.45" customHeight="1">
      <c r="A93" s="170"/>
      <c r="B93" s="154" t="s">
        <v>3968</v>
      </c>
      <c r="C93" s="158">
        <v>800</v>
      </c>
      <c r="D93" s="155" t="s">
        <v>470</v>
      </c>
      <c r="E93" s="156">
        <v>45197</v>
      </c>
    </row>
    <row r="94" spans="1:5" ht="11.45" customHeight="1">
      <c r="A94" s="170"/>
      <c r="B94" s="154" t="s">
        <v>3969</v>
      </c>
      <c r="C94" s="158">
        <v>5000</v>
      </c>
      <c r="D94" s="155" t="s">
        <v>470</v>
      </c>
      <c r="E94" s="156">
        <v>45197</v>
      </c>
    </row>
    <row r="95" spans="1:5" ht="11.45" customHeight="1">
      <c r="A95" s="170"/>
      <c r="B95" s="154" t="s">
        <v>3995</v>
      </c>
      <c r="C95" s="158">
        <v>6500</v>
      </c>
      <c r="D95" s="155" t="s">
        <v>470</v>
      </c>
      <c r="E95" s="156">
        <v>45204</v>
      </c>
    </row>
    <row r="96" spans="1:5" ht="11.45" customHeight="1">
      <c r="A96" s="170"/>
      <c r="B96" s="154" t="s">
        <v>3971</v>
      </c>
      <c r="C96" s="158">
        <v>3000</v>
      </c>
      <c r="D96" s="155" t="s">
        <v>226</v>
      </c>
      <c r="E96" s="155" t="s">
        <v>156</v>
      </c>
    </row>
    <row r="97" spans="1:5" ht="11.45" customHeight="1">
      <c r="A97" s="170"/>
      <c r="B97" s="154" t="s">
        <v>3996</v>
      </c>
      <c r="C97" s="158">
        <v>500</v>
      </c>
      <c r="D97" s="155" t="s">
        <v>470</v>
      </c>
      <c r="E97" s="156">
        <v>45226</v>
      </c>
    </row>
    <row r="98" spans="1:5" s="23" customFormat="1" ht="11.45" customHeight="1">
      <c r="A98" s="155"/>
      <c r="B98" s="154"/>
      <c r="C98" s="158">
        <f>SUM(C63:C97)</f>
        <v>225210</v>
      </c>
      <c r="D98" s="155"/>
      <c r="E98" s="156"/>
    </row>
    <row r="99" spans="1:5" ht="11.45" customHeight="1">
      <c r="A99" s="168" t="s">
        <v>3926</v>
      </c>
      <c r="B99" s="112" t="s">
        <v>3978</v>
      </c>
      <c r="C99" s="157">
        <v>10032</v>
      </c>
      <c r="D99" s="151" t="s">
        <v>436</v>
      </c>
      <c r="E99" s="153">
        <v>44889</v>
      </c>
    </row>
    <row r="100" spans="1:5" ht="11.45" customHeight="1">
      <c r="A100" s="168"/>
      <c r="B100" s="112" t="s">
        <v>3997</v>
      </c>
      <c r="C100" s="157">
        <v>4232</v>
      </c>
      <c r="D100" s="151" t="s">
        <v>436</v>
      </c>
      <c r="E100" s="153">
        <v>44950</v>
      </c>
    </row>
    <row r="101" spans="1:5" ht="11.45" customHeight="1">
      <c r="A101" s="168"/>
      <c r="B101" s="112" t="s">
        <v>3980</v>
      </c>
      <c r="C101" s="157">
        <v>3304</v>
      </c>
      <c r="D101" s="151" t="s">
        <v>226</v>
      </c>
      <c r="E101" s="153">
        <v>45055</v>
      </c>
    </row>
    <row r="102" spans="1:5" ht="11.45" customHeight="1">
      <c r="A102" s="168"/>
      <c r="B102" s="112" t="s">
        <v>3998</v>
      </c>
      <c r="C102" s="157">
        <v>2516</v>
      </c>
      <c r="D102" s="151" t="s">
        <v>436</v>
      </c>
      <c r="E102" s="153">
        <v>44978</v>
      </c>
    </row>
    <row r="103" spans="1:5" ht="11.45" customHeight="1">
      <c r="A103" s="168"/>
      <c r="B103" s="112" t="s">
        <v>3999</v>
      </c>
      <c r="C103" s="157">
        <v>5100</v>
      </c>
      <c r="D103" s="151" t="s">
        <v>383</v>
      </c>
      <c r="E103" s="153">
        <v>44950</v>
      </c>
    </row>
    <row r="104" spans="1:5" ht="11.45" customHeight="1">
      <c r="A104" s="168"/>
      <c r="B104" s="112" t="s">
        <v>4000</v>
      </c>
      <c r="C104" s="157">
        <v>6396</v>
      </c>
      <c r="D104" s="151" t="s">
        <v>383</v>
      </c>
      <c r="E104" s="153">
        <v>44992</v>
      </c>
    </row>
    <row r="105" spans="1:5" ht="11.45" customHeight="1">
      <c r="A105" s="168"/>
      <c r="B105" s="112" t="s">
        <v>4001</v>
      </c>
      <c r="C105" s="157">
        <v>5040</v>
      </c>
      <c r="D105" s="151" t="s">
        <v>436</v>
      </c>
      <c r="E105" s="153">
        <v>44992</v>
      </c>
    </row>
    <row r="106" spans="1:5" ht="11.45" customHeight="1">
      <c r="A106" s="168"/>
      <c r="B106" s="112" t="s">
        <v>4002</v>
      </c>
      <c r="C106" s="157">
        <v>1816</v>
      </c>
      <c r="D106" s="151" t="s">
        <v>436</v>
      </c>
      <c r="E106" s="153">
        <v>44936</v>
      </c>
    </row>
    <row r="107" spans="1:5" ht="11.45" customHeight="1">
      <c r="A107" s="168"/>
      <c r="B107" s="112" t="s">
        <v>4003</v>
      </c>
      <c r="C107" s="157">
        <v>5004</v>
      </c>
      <c r="D107" s="151" t="s">
        <v>383</v>
      </c>
      <c r="E107" s="153">
        <v>44964</v>
      </c>
    </row>
    <row r="108" spans="1:5" ht="11.45" customHeight="1">
      <c r="A108" s="168"/>
      <c r="B108" s="112" t="s">
        <v>4004</v>
      </c>
      <c r="C108" s="157">
        <v>3984</v>
      </c>
      <c r="D108" s="151" t="s">
        <v>383</v>
      </c>
      <c r="E108" s="153">
        <v>45071</v>
      </c>
    </row>
    <row r="109" spans="1:5" ht="11.45" customHeight="1">
      <c r="A109" s="168"/>
      <c r="B109" s="112" t="s">
        <v>4005</v>
      </c>
      <c r="C109" s="157">
        <v>6028</v>
      </c>
      <c r="D109" s="151" t="s">
        <v>226</v>
      </c>
      <c r="E109" s="153">
        <v>45055</v>
      </c>
    </row>
    <row r="110" spans="1:5" ht="11.45" customHeight="1">
      <c r="A110" s="168"/>
      <c r="B110" s="112" t="s">
        <v>3936</v>
      </c>
      <c r="C110" s="157">
        <v>492</v>
      </c>
      <c r="D110" s="151" t="s">
        <v>436</v>
      </c>
      <c r="E110" s="153">
        <v>44964</v>
      </c>
    </row>
    <row r="111" spans="1:5" ht="11.45" customHeight="1">
      <c r="A111" s="168"/>
      <c r="B111" s="112" t="s">
        <v>4006</v>
      </c>
      <c r="C111" s="157">
        <v>248</v>
      </c>
      <c r="D111" s="151" t="s">
        <v>383</v>
      </c>
      <c r="E111" s="153">
        <v>45092</v>
      </c>
    </row>
    <row r="112" spans="1:5" ht="11.45" customHeight="1">
      <c r="A112" s="168"/>
      <c r="B112" s="112" t="s">
        <v>4007</v>
      </c>
      <c r="C112" s="157">
        <v>3000</v>
      </c>
      <c r="D112" s="151" t="s">
        <v>383</v>
      </c>
      <c r="E112" s="153">
        <v>45113</v>
      </c>
    </row>
    <row r="113" spans="1:5" ht="11.45" customHeight="1">
      <c r="A113" s="168"/>
      <c r="B113" s="112" t="s">
        <v>4007</v>
      </c>
      <c r="C113" s="157">
        <v>1748</v>
      </c>
      <c r="D113" s="151" t="s">
        <v>226</v>
      </c>
      <c r="E113" s="153">
        <v>45127</v>
      </c>
    </row>
    <row r="114" spans="1:5" ht="11.45" customHeight="1">
      <c r="A114" s="168"/>
      <c r="B114" s="112" t="s">
        <v>3986</v>
      </c>
      <c r="C114" s="157">
        <v>1052</v>
      </c>
      <c r="D114" s="151" t="s">
        <v>383</v>
      </c>
      <c r="E114" s="153">
        <v>45106</v>
      </c>
    </row>
    <row r="115" spans="1:5" ht="11.45" customHeight="1">
      <c r="A115" s="168"/>
      <c r="B115" s="112" t="s">
        <v>3939</v>
      </c>
      <c r="C115" s="157">
        <v>252</v>
      </c>
      <c r="D115" s="151" t="s">
        <v>470</v>
      </c>
      <c r="E115" s="153">
        <v>45135</v>
      </c>
    </row>
    <row r="116" spans="1:5" ht="11.45" customHeight="1">
      <c r="A116" s="168"/>
      <c r="B116" s="112" t="s">
        <v>4008</v>
      </c>
      <c r="C116" s="157">
        <v>1556</v>
      </c>
      <c r="D116" s="151" t="s">
        <v>383</v>
      </c>
      <c r="E116" s="153">
        <v>45106</v>
      </c>
    </row>
    <row r="117" spans="1:5" ht="11.45" customHeight="1">
      <c r="A117" s="168"/>
      <c r="B117" s="112" t="s">
        <v>4008</v>
      </c>
      <c r="C117" s="157">
        <v>1000</v>
      </c>
      <c r="D117" s="151" t="s">
        <v>226</v>
      </c>
      <c r="E117" s="153">
        <v>45134</v>
      </c>
    </row>
    <row r="118" spans="1:5" ht="11.45" customHeight="1">
      <c r="A118" s="168"/>
      <c r="B118" s="112" t="s">
        <v>3990</v>
      </c>
      <c r="C118" s="157">
        <v>4000</v>
      </c>
      <c r="D118" s="151" t="s">
        <v>470</v>
      </c>
      <c r="E118" s="153">
        <v>45148</v>
      </c>
    </row>
    <row r="119" spans="1:5" ht="11.45" customHeight="1">
      <c r="A119" s="168"/>
      <c r="B119" s="112" t="s">
        <v>3955</v>
      </c>
      <c r="C119" s="157">
        <v>200</v>
      </c>
      <c r="D119" s="151" t="s">
        <v>470</v>
      </c>
      <c r="E119" s="153">
        <v>45148</v>
      </c>
    </row>
    <row r="120" spans="1:5" ht="11.45" customHeight="1">
      <c r="A120" s="168"/>
      <c r="B120" s="112" t="s">
        <v>4009</v>
      </c>
      <c r="C120" s="157">
        <v>400</v>
      </c>
      <c r="D120" s="151" t="s">
        <v>521</v>
      </c>
      <c r="E120" s="153">
        <v>45148</v>
      </c>
    </row>
    <row r="121" spans="1:5" ht="11.45" customHeight="1">
      <c r="A121" s="168"/>
      <c r="B121" s="112" t="s">
        <v>3957</v>
      </c>
      <c r="C121" s="157">
        <v>4000</v>
      </c>
      <c r="D121" s="151" t="s">
        <v>470</v>
      </c>
      <c r="E121" s="153">
        <v>45155</v>
      </c>
    </row>
    <row r="122" spans="1:5" ht="11.45" customHeight="1">
      <c r="A122" s="168"/>
      <c r="B122" s="112" t="s">
        <v>3957</v>
      </c>
      <c r="C122" s="157">
        <v>2200</v>
      </c>
      <c r="D122" s="151" t="s">
        <v>521</v>
      </c>
      <c r="E122" s="151"/>
    </row>
    <row r="123" spans="1:5" ht="11.45" customHeight="1">
      <c r="A123" s="168"/>
      <c r="B123" s="112" t="s">
        <v>3958</v>
      </c>
      <c r="C123" s="157">
        <v>2000</v>
      </c>
      <c r="D123" s="151" t="s">
        <v>470</v>
      </c>
      <c r="E123" s="151" t="s">
        <v>156</v>
      </c>
    </row>
    <row r="124" spans="1:5" ht="11.45" customHeight="1">
      <c r="A124" s="168"/>
      <c r="B124" s="112" t="s">
        <v>3958</v>
      </c>
      <c r="C124" s="157">
        <v>1500</v>
      </c>
      <c r="D124" s="151" t="s">
        <v>470</v>
      </c>
      <c r="E124" s="153">
        <v>45155</v>
      </c>
    </row>
    <row r="125" spans="1:5" ht="11.45" customHeight="1">
      <c r="A125" s="168"/>
      <c r="B125" s="112" t="s">
        <v>3960</v>
      </c>
      <c r="C125" s="157">
        <v>1900</v>
      </c>
      <c r="D125" s="151" t="s">
        <v>470</v>
      </c>
      <c r="E125" s="153">
        <v>45167</v>
      </c>
    </row>
    <row r="126" spans="1:5" ht="11.45" customHeight="1">
      <c r="A126" s="168"/>
      <c r="B126" s="112" t="s">
        <v>4010</v>
      </c>
      <c r="C126" s="157">
        <v>2000</v>
      </c>
      <c r="D126" s="151" t="s">
        <v>470</v>
      </c>
      <c r="E126" s="153">
        <v>45170</v>
      </c>
    </row>
    <row r="127" spans="1:5" ht="11.45" customHeight="1">
      <c r="A127" s="168"/>
      <c r="B127" s="112" t="s">
        <v>4011</v>
      </c>
      <c r="C127" s="157">
        <v>800</v>
      </c>
      <c r="D127" s="151" t="s">
        <v>383</v>
      </c>
      <c r="E127" s="153">
        <v>45153</v>
      </c>
    </row>
    <row r="128" spans="1:5" ht="11.45" customHeight="1">
      <c r="A128" s="168"/>
      <c r="B128" s="112" t="s">
        <v>3966</v>
      </c>
      <c r="C128" s="157">
        <v>350</v>
      </c>
      <c r="D128" s="151" t="s">
        <v>470</v>
      </c>
      <c r="E128" s="153">
        <v>45188</v>
      </c>
    </row>
    <row r="129" spans="1:5" ht="11.45" customHeight="1">
      <c r="A129" s="168"/>
      <c r="B129" s="112" t="s">
        <v>4012</v>
      </c>
      <c r="C129" s="157">
        <v>1300</v>
      </c>
      <c r="D129" s="151" t="s">
        <v>383</v>
      </c>
      <c r="E129" s="153">
        <v>45144</v>
      </c>
    </row>
    <row r="130" spans="1:5" ht="11.45" customHeight="1">
      <c r="A130" s="168"/>
      <c r="B130" s="112" t="s">
        <v>4013</v>
      </c>
      <c r="C130" s="157">
        <v>2000</v>
      </c>
      <c r="D130" s="151" t="s">
        <v>470</v>
      </c>
      <c r="E130" s="153">
        <v>45205</v>
      </c>
    </row>
    <row r="131" spans="1:5" s="23" customFormat="1" ht="11.45" customHeight="1">
      <c r="A131" s="151"/>
      <c r="B131" s="112"/>
      <c r="C131" s="157">
        <f>SUM(C99:C130)</f>
        <v>85450</v>
      </c>
      <c r="D131" s="151"/>
      <c r="E131" s="153"/>
    </row>
    <row r="132" spans="1:5" ht="11.45" customHeight="1">
      <c r="A132" s="170" t="s">
        <v>3921</v>
      </c>
      <c r="B132" s="154" t="s">
        <v>3977</v>
      </c>
      <c r="C132" s="158">
        <v>7028</v>
      </c>
      <c r="D132" s="155" t="s">
        <v>436</v>
      </c>
      <c r="E132" s="156">
        <v>44936</v>
      </c>
    </row>
    <row r="133" spans="1:5" ht="11.45" customHeight="1">
      <c r="A133" s="170"/>
      <c r="B133" s="154" t="s">
        <v>4014</v>
      </c>
      <c r="C133" s="158">
        <v>1496</v>
      </c>
      <c r="D133" s="155" t="s">
        <v>383</v>
      </c>
      <c r="E133" s="156">
        <v>44978</v>
      </c>
    </row>
    <row r="134" spans="1:5" ht="11.45" customHeight="1">
      <c r="A134" s="170"/>
      <c r="B134" s="154" t="s">
        <v>3978</v>
      </c>
      <c r="C134" s="158">
        <v>2004</v>
      </c>
      <c r="D134" s="155" t="s">
        <v>436</v>
      </c>
      <c r="E134" s="156">
        <v>44889</v>
      </c>
    </row>
    <row r="135" spans="1:5" ht="11.45" customHeight="1">
      <c r="A135" s="170"/>
      <c r="B135" s="154" t="s">
        <v>3978</v>
      </c>
      <c r="C135" s="158">
        <v>3636</v>
      </c>
      <c r="D135" s="155" t="s">
        <v>436</v>
      </c>
      <c r="E135" s="156">
        <v>44922</v>
      </c>
    </row>
    <row r="136" spans="1:5" ht="11.45" customHeight="1">
      <c r="A136" s="170"/>
      <c r="B136" s="154" t="s">
        <v>4000</v>
      </c>
      <c r="C136" s="158">
        <v>2000</v>
      </c>
      <c r="D136" s="155" t="s">
        <v>383</v>
      </c>
      <c r="E136" s="155" t="s">
        <v>156</v>
      </c>
    </row>
    <row r="137" spans="1:5" ht="11.45" customHeight="1">
      <c r="A137" s="170"/>
      <c r="B137" s="154" t="s">
        <v>4002</v>
      </c>
      <c r="C137" s="158">
        <v>1460</v>
      </c>
      <c r="D137" s="155" t="s">
        <v>436</v>
      </c>
      <c r="E137" s="156">
        <v>44957</v>
      </c>
    </row>
    <row r="138" spans="1:5" ht="11.45" customHeight="1">
      <c r="A138" s="170"/>
      <c r="B138" s="154" t="s">
        <v>4002</v>
      </c>
      <c r="C138" s="158">
        <v>228</v>
      </c>
      <c r="D138" s="155" t="s">
        <v>383</v>
      </c>
      <c r="E138" s="156">
        <v>44981</v>
      </c>
    </row>
    <row r="139" spans="1:5" ht="11.45" customHeight="1">
      <c r="A139" s="170"/>
      <c r="B139" s="154" t="s">
        <v>4002</v>
      </c>
      <c r="C139" s="158">
        <v>380</v>
      </c>
      <c r="D139" s="155" t="s">
        <v>436</v>
      </c>
      <c r="E139" s="156">
        <v>44992</v>
      </c>
    </row>
    <row r="140" spans="1:5" ht="11.45" customHeight="1">
      <c r="A140" s="170"/>
      <c r="B140" s="154" t="s">
        <v>4015</v>
      </c>
      <c r="C140" s="158">
        <v>1936</v>
      </c>
      <c r="D140" s="155" t="s">
        <v>436</v>
      </c>
      <c r="E140" s="156">
        <v>44978</v>
      </c>
    </row>
    <row r="141" spans="1:5" ht="11.45" customHeight="1">
      <c r="A141" s="170"/>
      <c r="B141" s="154" t="s">
        <v>4016</v>
      </c>
      <c r="C141" s="158">
        <v>984</v>
      </c>
      <c r="D141" s="155" t="s">
        <v>383</v>
      </c>
      <c r="E141" s="156">
        <v>44978</v>
      </c>
    </row>
    <row r="142" spans="1:5" ht="11.45" customHeight="1">
      <c r="A142" s="170"/>
      <c r="B142" s="154" t="s">
        <v>3935</v>
      </c>
      <c r="C142" s="158">
        <v>792</v>
      </c>
      <c r="D142" s="155" t="s">
        <v>383</v>
      </c>
      <c r="E142" s="156">
        <v>44999</v>
      </c>
    </row>
    <row r="143" spans="1:5" ht="11.45" customHeight="1">
      <c r="A143" s="170"/>
      <c r="B143" s="154" t="s">
        <v>4005</v>
      </c>
      <c r="C143" s="158">
        <v>972</v>
      </c>
      <c r="D143" s="155" t="s">
        <v>470</v>
      </c>
      <c r="E143" s="156">
        <v>45099</v>
      </c>
    </row>
    <row r="144" spans="1:5" ht="11.45" customHeight="1">
      <c r="A144" s="170"/>
      <c r="B144" s="154" t="s">
        <v>3982</v>
      </c>
      <c r="C144" s="158">
        <v>1524</v>
      </c>
      <c r="D144" s="155" t="s">
        <v>383</v>
      </c>
      <c r="E144" s="156">
        <v>45013</v>
      </c>
    </row>
    <row r="145" spans="1:5" ht="11.45" customHeight="1">
      <c r="A145" s="170"/>
      <c r="B145" s="154" t="s">
        <v>4017</v>
      </c>
      <c r="C145" s="158">
        <v>2988</v>
      </c>
      <c r="D145" s="155" t="s">
        <v>383</v>
      </c>
      <c r="E145" s="156">
        <v>45013</v>
      </c>
    </row>
    <row r="146" spans="1:5" ht="11.45" customHeight="1">
      <c r="A146" s="170"/>
      <c r="B146" s="154" t="s">
        <v>4018</v>
      </c>
      <c r="C146" s="158">
        <v>8312</v>
      </c>
      <c r="D146" s="155" t="s">
        <v>470</v>
      </c>
      <c r="E146" s="156">
        <v>45099</v>
      </c>
    </row>
    <row r="147" spans="1:5" ht="11.45" customHeight="1">
      <c r="A147" s="170"/>
      <c r="B147" s="154" t="s">
        <v>4019</v>
      </c>
      <c r="C147" s="158">
        <v>1012</v>
      </c>
      <c r="D147" s="155" t="s">
        <v>383</v>
      </c>
      <c r="E147" s="156">
        <v>45057</v>
      </c>
    </row>
    <row r="148" spans="1:5" ht="11.45" customHeight="1">
      <c r="A148" s="170"/>
      <c r="B148" s="154" t="s">
        <v>3938</v>
      </c>
      <c r="C148" s="158">
        <v>996</v>
      </c>
      <c r="D148" s="155" t="s">
        <v>383</v>
      </c>
      <c r="E148" s="156">
        <v>45090</v>
      </c>
    </row>
    <row r="149" spans="1:5" ht="11.45" customHeight="1">
      <c r="A149" s="170"/>
      <c r="B149" s="154" t="s">
        <v>3986</v>
      </c>
      <c r="C149" s="158">
        <v>2500</v>
      </c>
      <c r="D149" s="155" t="s">
        <v>470</v>
      </c>
      <c r="E149" s="156">
        <v>45134</v>
      </c>
    </row>
    <row r="150" spans="1:5" ht="11.45" customHeight="1">
      <c r="A150" s="170"/>
      <c r="B150" s="154" t="s">
        <v>3987</v>
      </c>
      <c r="C150" s="158">
        <v>2790</v>
      </c>
      <c r="D150" s="155" t="s">
        <v>383</v>
      </c>
      <c r="E150" s="156">
        <v>45125</v>
      </c>
    </row>
    <row r="151" spans="1:5" ht="11.45" customHeight="1">
      <c r="A151" s="170"/>
      <c r="B151" s="154" t="s">
        <v>3988</v>
      </c>
      <c r="C151" s="158">
        <v>1200</v>
      </c>
      <c r="D151" s="155" t="s">
        <v>383</v>
      </c>
      <c r="E151" s="156">
        <v>45127</v>
      </c>
    </row>
    <row r="152" spans="1:5" ht="11.45" customHeight="1">
      <c r="A152" s="170"/>
      <c r="B152" s="154" t="s">
        <v>3990</v>
      </c>
      <c r="C152" s="158">
        <v>4000</v>
      </c>
      <c r="D152" s="155" t="s">
        <v>470</v>
      </c>
      <c r="E152" s="156">
        <v>45148</v>
      </c>
    </row>
    <row r="153" spans="1:5" ht="11.45" customHeight="1">
      <c r="A153" s="170"/>
      <c r="B153" s="154" t="s">
        <v>3990</v>
      </c>
      <c r="C153" s="158">
        <v>2000</v>
      </c>
      <c r="D153" s="155" t="s">
        <v>521</v>
      </c>
      <c r="E153" s="155"/>
    </row>
    <row r="154" spans="1:5" ht="11.45" customHeight="1">
      <c r="A154" s="170"/>
      <c r="B154" s="154" t="s">
        <v>3991</v>
      </c>
      <c r="C154" s="158">
        <v>2300</v>
      </c>
      <c r="D154" s="155" t="s">
        <v>383</v>
      </c>
      <c r="E154" s="156">
        <v>45127</v>
      </c>
    </row>
    <row r="155" spans="1:5" ht="11.45" customHeight="1">
      <c r="A155" s="170"/>
      <c r="B155" s="154" t="s">
        <v>3991</v>
      </c>
      <c r="C155" s="158">
        <v>1500</v>
      </c>
      <c r="D155" s="155" t="s">
        <v>470</v>
      </c>
      <c r="E155" s="156">
        <v>45155</v>
      </c>
    </row>
    <row r="156" spans="1:5" ht="11.45" customHeight="1">
      <c r="A156" s="170"/>
      <c r="B156" s="154" t="s">
        <v>4020</v>
      </c>
      <c r="C156" s="158">
        <v>1200</v>
      </c>
      <c r="D156" s="155" t="s">
        <v>470</v>
      </c>
      <c r="E156" s="156">
        <v>45158</v>
      </c>
    </row>
    <row r="157" spans="1:5" ht="11.45" customHeight="1">
      <c r="A157" s="170"/>
      <c r="B157" s="154" t="s">
        <v>3959</v>
      </c>
      <c r="C157" s="158">
        <v>4800</v>
      </c>
      <c r="D157" s="155" t="s">
        <v>470</v>
      </c>
      <c r="E157" s="156">
        <v>45162</v>
      </c>
    </row>
    <row r="158" spans="1:5" ht="11.45" customHeight="1">
      <c r="A158" s="170"/>
      <c r="B158" s="154" t="s">
        <v>3960</v>
      </c>
      <c r="C158" s="158">
        <v>500</v>
      </c>
      <c r="D158" s="155" t="s">
        <v>470</v>
      </c>
      <c r="E158" s="156">
        <v>45167</v>
      </c>
    </row>
    <row r="159" spans="1:5" s="23" customFormat="1" ht="11.45" customHeight="1">
      <c r="A159" s="155"/>
      <c r="B159" s="154"/>
      <c r="C159" s="158">
        <f>SUM(C132:C158)</f>
        <v>60538</v>
      </c>
      <c r="D159" s="155"/>
      <c r="E159" s="156"/>
    </row>
    <row r="160" spans="1:5" ht="11.45" customHeight="1">
      <c r="A160" s="168" t="s">
        <v>3917</v>
      </c>
      <c r="B160" s="112" t="s">
        <v>4021</v>
      </c>
      <c r="C160" s="157">
        <v>8520</v>
      </c>
      <c r="D160" s="151" t="s">
        <v>436</v>
      </c>
      <c r="E160" s="153">
        <v>44946</v>
      </c>
    </row>
    <row r="161" spans="1:5" ht="11.45" customHeight="1">
      <c r="A161" s="168"/>
      <c r="B161" s="112" t="s">
        <v>4022</v>
      </c>
      <c r="C161" s="157">
        <v>11160</v>
      </c>
      <c r="D161" s="151" t="s">
        <v>436</v>
      </c>
      <c r="E161" s="153">
        <v>44946</v>
      </c>
    </row>
    <row r="162" spans="1:5" ht="11.45" customHeight="1">
      <c r="A162" s="168"/>
      <c r="B162" s="112" t="s">
        <v>4023</v>
      </c>
      <c r="C162" s="157">
        <v>3904</v>
      </c>
      <c r="D162" s="151" t="s">
        <v>436</v>
      </c>
      <c r="E162" s="153">
        <v>44946</v>
      </c>
    </row>
    <row r="163" spans="1:5" ht="11.45" customHeight="1">
      <c r="A163" s="168"/>
      <c r="B163" s="112" t="s">
        <v>4000</v>
      </c>
      <c r="C163" s="157">
        <v>4040</v>
      </c>
      <c r="D163" s="151" t="s">
        <v>436</v>
      </c>
      <c r="E163" s="153">
        <v>44967</v>
      </c>
    </row>
    <row r="164" spans="1:5" ht="11.45" customHeight="1">
      <c r="A164" s="168"/>
      <c r="B164" s="112" t="s">
        <v>4002</v>
      </c>
      <c r="C164" s="157">
        <v>2048</v>
      </c>
      <c r="D164" s="151" t="s">
        <v>436</v>
      </c>
      <c r="E164" s="153">
        <v>44967</v>
      </c>
    </row>
    <row r="165" spans="1:5" ht="11.45" customHeight="1">
      <c r="A165" s="168"/>
      <c r="B165" s="112" t="s">
        <v>3953</v>
      </c>
      <c r="C165" s="157">
        <v>1808</v>
      </c>
      <c r="D165" s="151" t="s">
        <v>383</v>
      </c>
      <c r="E165" s="153">
        <v>44967</v>
      </c>
    </row>
    <row r="166" spans="1:5" ht="11.45" customHeight="1">
      <c r="A166" s="168"/>
      <c r="B166" s="112" t="s">
        <v>4024</v>
      </c>
      <c r="C166" s="157">
        <v>1512</v>
      </c>
      <c r="D166" s="151" t="s">
        <v>383</v>
      </c>
      <c r="E166" s="153">
        <v>44985</v>
      </c>
    </row>
    <row r="167" spans="1:5" ht="11.45" customHeight="1">
      <c r="A167" s="168"/>
      <c r="B167" s="112" t="s">
        <v>4025</v>
      </c>
      <c r="C167" s="157">
        <v>2496</v>
      </c>
      <c r="D167" s="151" t="s">
        <v>383</v>
      </c>
      <c r="E167" s="153">
        <v>45097</v>
      </c>
    </row>
    <row r="168" spans="1:5" ht="11.45" customHeight="1">
      <c r="A168" s="168"/>
      <c r="B168" s="112" t="s">
        <v>3961</v>
      </c>
      <c r="C168" s="157">
        <v>2150</v>
      </c>
      <c r="D168" s="151" t="s">
        <v>470</v>
      </c>
      <c r="E168" s="153">
        <v>45167</v>
      </c>
    </row>
    <row r="169" spans="1:5" ht="11.45" customHeight="1">
      <c r="A169" s="168"/>
      <c r="B169" s="112" t="s">
        <v>4026</v>
      </c>
      <c r="C169" s="157">
        <v>1020</v>
      </c>
      <c r="D169" s="151" t="s">
        <v>383</v>
      </c>
      <c r="E169" s="153">
        <v>45188</v>
      </c>
    </row>
    <row r="170" spans="1:5" s="23" customFormat="1" ht="11.45" customHeight="1">
      <c r="A170" s="151"/>
      <c r="B170" s="112"/>
      <c r="C170" s="157">
        <f>SUM(C160:C169)</f>
        <v>38658</v>
      </c>
      <c r="D170" s="151"/>
      <c r="E170" s="153"/>
    </row>
    <row r="171" spans="1:5" ht="11.45" customHeight="1">
      <c r="A171" s="170" t="s">
        <v>3918</v>
      </c>
      <c r="B171" s="154" t="s">
        <v>4021</v>
      </c>
      <c r="C171" s="158">
        <v>6720</v>
      </c>
      <c r="D171" s="155" t="s">
        <v>436</v>
      </c>
      <c r="E171" s="156">
        <v>44946</v>
      </c>
    </row>
    <row r="172" spans="1:5" ht="11.45" customHeight="1">
      <c r="A172" s="170"/>
      <c r="B172" s="154" t="s">
        <v>4022</v>
      </c>
      <c r="C172" s="158">
        <v>11352</v>
      </c>
      <c r="D172" s="155" t="s">
        <v>436</v>
      </c>
      <c r="E172" s="156">
        <v>44946</v>
      </c>
    </row>
    <row r="173" spans="1:5" ht="11.45" customHeight="1">
      <c r="A173" s="170"/>
      <c r="B173" s="154" t="s">
        <v>4023</v>
      </c>
      <c r="C173" s="158">
        <v>3536</v>
      </c>
      <c r="D173" s="155" t="s">
        <v>436</v>
      </c>
      <c r="E173" s="156">
        <v>44946</v>
      </c>
    </row>
    <row r="174" spans="1:5" ht="11.45" customHeight="1">
      <c r="A174" s="170"/>
      <c r="B174" s="154" t="s">
        <v>4000</v>
      </c>
      <c r="C174" s="158">
        <v>3408</v>
      </c>
      <c r="D174" s="155" t="s">
        <v>436</v>
      </c>
      <c r="E174" s="156">
        <v>44967</v>
      </c>
    </row>
    <row r="175" spans="1:5" ht="11.45" customHeight="1">
      <c r="A175" s="170"/>
      <c r="B175" s="154" t="s">
        <v>4002</v>
      </c>
      <c r="C175" s="158">
        <v>2936</v>
      </c>
      <c r="D175" s="155" t="s">
        <v>436</v>
      </c>
      <c r="E175" s="156">
        <v>44967</v>
      </c>
    </row>
    <row r="176" spans="1:5" ht="11.45" customHeight="1">
      <c r="A176" s="170"/>
      <c r="B176" s="154" t="s">
        <v>4024</v>
      </c>
      <c r="C176" s="158">
        <v>2016</v>
      </c>
      <c r="D176" s="155" t="s">
        <v>383</v>
      </c>
      <c r="E176" s="156">
        <v>44985</v>
      </c>
    </row>
    <row r="177" spans="1:5" ht="11.45" customHeight="1">
      <c r="A177" s="170"/>
      <c r="B177" s="154" t="s">
        <v>4019</v>
      </c>
      <c r="C177" s="158">
        <v>1520</v>
      </c>
      <c r="D177" s="155" t="s">
        <v>383</v>
      </c>
      <c r="E177" s="156">
        <v>44985</v>
      </c>
    </row>
    <row r="178" spans="1:5" ht="11.45" customHeight="1">
      <c r="A178" s="170"/>
      <c r="B178" s="154" t="s">
        <v>4025</v>
      </c>
      <c r="C178" s="158">
        <v>2496</v>
      </c>
      <c r="D178" s="155" t="s">
        <v>383</v>
      </c>
      <c r="E178" s="156">
        <v>45097</v>
      </c>
    </row>
    <row r="179" spans="1:5" ht="11.45" customHeight="1">
      <c r="A179" s="170"/>
      <c r="B179" s="154" t="s">
        <v>3961</v>
      </c>
      <c r="C179" s="158">
        <v>2000</v>
      </c>
      <c r="D179" s="155" t="s">
        <v>470</v>
      </c>
      <c r="E179" s="156">
        <v>45166</v>
      </c>
    </row>
    <row r="180" spans="1:5" ht="11.45" customHeight="1">
      <c r="A180" s="170"/>
      <c r="B180" s="154" t="s">
        <v>4027</v>
      </c>
      <c r="C180" s="158">
        <v>1000</v>
      </c>
      <c r="D180" s="155" t="s">
        <v>470</v>
      </c>
      <c r="E180" s="156">
        <v>45174</v>
      </c>
    </row>
    <row r="181" spans="1:5" ht="11.45" customHeight="1">
      <c r="A181" s="170"/>
      <c r="B181" s="154" t="s">
        <v>4026</v>
      </c>
      <c r="C181" s="158">
        <v>1000</v>
      </c>
      <c r="D181" s="155" t="s">
        <v>383</v>
      </c>
      <c r="E181" s="156">
        <v>45188</v>
      </c>
    </row>
    <row r="182" spans="1:5" s="23" customFormat="1" ht="11.45" customHeight="1">
      <c r="A182" s="155"/>
      <c r="B182" s="154"/>
      <c r="C182" s="158">
        <f>SUM(C171:C181)</f>
        <v>37984</v>
      </c>
      <c r="D182" s="155"/>
      <c r="E182" s="156"/>
    </row>
    <row r="183" spans="1:5" ht="11.45" customHeight="1">
      <c r="A183" s="168" t="s">
        <v>3933</v>
      </c>
      <c r="B183" s="112" t="s">
        <v>4028</v>
      </c>
      <c r="C183" s="157">
        <v>7308</v>
      </c>
      <c r="D183" s="151" t="s">
        <v>470</v>
      </c>
      <c r="E183" s="153">
        <v>44973</v>
      </c>
    </row>
    <row r="184" spans="1:5" ht="11.45" customHeight="1">
      <c r="A184" s="168"/>
      <c r="B184" s="112" t="s">
        <v>4029</v>
      </c>
      <c r="C184" s="157">
        <v>25056</v>
      </c>
      <c r="D184" s="151" t="s">
        <v>470</v>
      </c>
      <c r="E184" s="153">
        <v>45001</v>
      </c>
    </row>
    <row r="185" spans="1:5" ht="11.45" customHeight="1">
      <c r="A185" s="168"/>
      <c r="B185" s="112" t="s">
        <v>4030</v>
      </c>
      <c r="C185" s="157">
        <v>30396</v>
      </c>
      <c r="D185" s="151" t="s">
        <v>470</v>
      </c>
      <c r="E185" s="153">
        <v>45008</v>
      </c>
    </row>
    <row r="186" spans="1:5" ht="11.45" customHeight="1">
      <c r="A186" s="168"/>
      <c r="B186" s="112" t="s">
        <v>4021</v>
      </c>
      <c r="C186" s="157">
        <v>50064</v>
      </c>
      <c r="D186" s="151" t="s">
        <v>383</v>
      </c>
      <c r="E186" s="153">
        <v>44978</v>
      </c>
    </row>
    <row r="187" spans="1:5" ht="11.45" customHeight="1">
      <c r="A187" s="168"/>
      <c r="B187" s="112" t="s">
        <v>3980</v>
      </c>
      <c r="C187" s="157">
        <v>81744</v>
      </c>
      <c r="D187" s="151" t="s">
        <v>470</v>
      </c>
      <c r="E187" s="153">
        <v>45036</v>
      </c>
    </row>
    <row r="188" spans="1:5" ht="11.45" customHeight="1">
      <c r="A188" s="168"/>
      <c r="B188" s="112" t="s">
        <v>4031</v>
      </c>
      <c r="C188" s="157">
        <v>80832</v>
      </c>
      <c r="D188" s="151" t="s">
        <v>470</v>
      </c>
      <c r="E188" s="153">
        <v>45043</v>
      </c>
    </row>
    <row r="189" spans="1:5" ht="11.45" customHeight="1">
      <c r="A189" s="168"/>
      <c r="B189" s="112" t="s">
        <v>4031</v>
      </c>
      <c r="C189" s="157">
        <v>49920</v>
      </c>
      <c r="D189" s="151" t="s">
        <v>470</v>
      </c>
      <c r="E189" s="153">
        <v>45050</v>
      </c>
    </row>
    <row r="190" spans="1:5" ht="11.45" customHeight="1">
      <c r="A190" s="168"/>
      <c r="B190" s="112" t="s">
        <v>4032</v>
      </c>
      <c r="C190" s="157">
        <v>49680</v>
      </c>
      <c r="D190" s="151" t="s">
        <v>470</v>
      </c>
      <c r="E190" s="153">
        <v>45064</v>
      </c>
    </row>
    <row r="191" spans="1:5" ht="11.45" customHeight="1">
      <c r="A191" s="168"/>
      <c r="B191" s="112" t="s">
        <v>4033</v>
      </c>
      <c r="C191" s="157">
        <v>2808</v>
      </c>
      <c r="D191" s="151" t="s">
        <v>470</v>
      </c>
      <c r="E191" s="153">
        <v>45071</v>
      </c>
    </row>
    <row r="192" spans="1:5" ht="11.45" customHeight="1">
      <c r="A192" s="168"/>
      <c r="B192" s="112" t="s">
        <v>4034</v>
      </c>
      <c r="C192" s="157">
        <v>19248</v>
      </c>
      <c r="D192" s="151" t="s">
        <v>226</v>
      </c>
      <c r="E192" s="153">
        <v>45085</v>
      </c>
    </row>
    <row r="193" spans="1:5" ht="11.45" customHeight="1">
      <c r="A193" s="168"/>
      <c r="B193" s="112" t="s">
        <v>4035</v>
      </c>
      <c r="C193" s="157">
        <v>32928</v>
      </c>
      <c r="D193" s="151" t="s">
        <v>226</v>
      </c>
      <c r="E193" s="153">
        <v>45092</v>
      </c>
    </row>
    <row r="194" spans="1:5" ht="11.45" customHeight="1">
      <c r="A194" s="168"/>
      <c r="B194" s="112" t="s">
        <v>4035</v>
      </c>
      <c r="C194" s="157">
        <v>6000</v>
      </c>
      <c r="D194" s="151" t="s">
        <v>226</v>
      </c>
      <c r="E194" s="153">
        <v>45097</v>
      </c>
    </row>
    <row r="195" spans="1:5" ht="11.45" customHeight="1">
      <c r="A195" s="168"/>
      <c r="B195" s="112" t="s">
        <v>4035</v>
      </c>
      <c r="C195" s="157">
        <v>10464</v>
      </c>
      <c r="D195" s="151" t="s">
        <v>226</v>
      </c>
      <c r="E195" s="153">
        <v>45099</v>
      </c>
    </row>
    <row r="196" spans="1:5" ht="11.45" customHeight="1">
      <c r="A196" s="168"/>
      <c r="B196" s="112" t="s">
        <v>3982</v>
      </c>
      <c r="C196" s="157">
        <v>30720</v>
      </c>
      <c r="D196" s="151" t="s">
        <v>436</v>
      </c>
      <c r="E196" s="153">
        <v>44939</v>
      </c>
    </row>
    <row r="197" spans="1:5" ht="11.45" customHeight="1">
      <c r="A197" s="168"/>
      <c r="B197" s="112" t="s">
        <v>4036</v>
      </c>
      <c r="C197" s="157">
        <v>39481</v>
      </c>
      <c r="D197" s="151" t="s">
        <v>226</v>
      </c>
      <c r="E197" s="153">
        <v>45148</v>
      </c>
    </row>
    <row r="198" spans="1:5" ht="11.45" customHeight="1">
      <c r="A198" s="168"/>
      <c r="B198" s="112" t="s">
        <v>4036</v>
      </c>
      <c r="C198" s="157">
        <v>20519</v>
      </c>
      <c r="D198" s="151" t="s">
        <v>470</v>
      </c>
      <c r="E198" s="153">
        <v>45148</v>
      </c>
    </row>
    <row r="199" spans="1:5" ht="11.45" customHeight="1">
      <c r="A199" s="168"/>
      <c r="B199" s="112" t="s">
        <v>3989</v>
      </c>
      <c r="C199" s="157">
        <v>2980</v>
      </c>
      <c r="D199" s="151" t="s">
        <v>226</v>
      </c>
      <c r="E199" s="153">
        <v>45146</v>
      </c>
    </row>
    <row r="200" spans="1:5" ht="11.45" customHeight="1">
      <c r="A200" s="168"/>
      <c r="B200" s="112" t="s">
        <v>3990</v>
      </c>
      <c r="C200" s="157">
        <v>33888</v>
      </c>
      <c r="D200" s="151" t="s">
        <v>226</v>
      </c>
      <c r="E200" s="153">
        <v>45118</v>
      </c>
    </row>
    <row r="201" spans="1:5" ht="11.45" customHeight="1">
      <c r="A201" s="168"/>
      <c r="B201" s="112" t="s">
        <v>4037</v>
      </c>
      <c r="C201" s="157">
        <v>2750</v>
      </c>
      <c r="D201" s="151" t="s">
        <v>226</v>
      </c>
      <c r="E201" s="153">
        <v>45169</v>
      </c>
    </row>
    <row r="202" spans="1:5" ht="11.45" customHeight="1">
      <c r="A202" s="168"/>
      <c r="B202" s="112" t="s">
        <v>3943</v>
      </c>
      <c r="C202" s="157">
        <v>23704</v>
      </c>
      <c r="D202" s="151" t="s">
        <v>226</v>
      </c>
      <c r="E202" s="153">
        <v>45181</v>
      </c>
    </row>
    <row r="203" spans="1:5" ht="11.45" customHeight="1">
      <c r="A203" s="168"/>
      <c r="B203" s="112" t="s">
        <v>3943</v>
      </c>
      <c r="C203" s="157">
        <v>16296</v>
      </c>
      <c r="D203" s="151" t="s">
        <v>470</v>
      </c>
      <c r="E203" s="153">
        <v>45181</v>
      </c>
    </row>
    <row r="204" spans="1:5" s="23" customFormat="1" ht="11.45" customHeight="1">
      <c r="A204" s="151"/>
      <c r="B204" s="112"/>
      <c r="C204" s="157">
        <f>SUM(C183:C203)</f>
        <v>616786</v>
      </c>
      <c r="D204" s="151"/>
      <c r="E204" s="151"/>
    </row>
    <row r="205" spans="1:5" ht="11.45" customHeight="1">
      <c r="A205" s="170" t="s">
        <v>3928</v>
      </c>
      <c r="B205" s="154" t="s">
        <v>4038</v>
      </c>
      <c r="C205" s="158">
        <v>169992</v>
      </c>
      <c r="D205" s="155" t="s">
        <v>436</v>
      </c>
      <c r="E205" s="156">
        <v>44897</v>
      </c>
    </row>
    <row r="206" spans="1:5" ht="11.45" customHeight="1">
      <c r="A206" s="170"/>
      <c r="B206" s="154" t="s">
        <v>4039</v>
      </c>
      <c r="C206" s="158">
        <v>21996</v>
      </c>
      <c r="D206" s="155" t="s">
        <v>383</v>
      </c>
      <c r="E206" s="156">
        <v>44971</v>
      </c>
    </row>
    <row r="207" spans="1:5" ht="11.45" customHeight="1">
      <c r="A207" s="170"/>
      <c r="B207" s="154" t="s">
        <v>4040</v>
      </c>
      <c r="C207" s="158">
        <v>50076</v>
      </c>
      <c r="D207" s="155" t="s">
        <v>383</v>
      </c>
      <c r="E207" s="156">
        <v>44985</v>
      </c>
    </row>
    <row r="208" spans="1:5" ht="11.45" customHeight="1">
      <c r="A208" s="170"/>
      <c r="B208" s="154" t="s">
        <v>4041</v>
      </c>
      <c r="C208" s="158">
        <v>25000</v>
      </c>
      <c r="D208" s="155" t="s">
        <v>470</v>
      </c>
      <c r="E208" s="155" t="s">
        <v>156</v>
      </c>
    </row>
    <row r="209" spans="1:5" ht="11.45" customHeight="1">
      <c r="A209" s="170"/>
      <c r="B209" s="154" t="s">
        <v>4018</v>
      </c>
      <c r="C209" s="158">
        <v>100008</v>
      </c>
      <c r="D209" s="155" t="s">
        <v>383</v>
      </c>
      <c r="E209" s="156">
        <v>44985</v>
      </c>
    </row>
    <row r="210" spans="1:5" ht="11.45" customHeight="1">
      <c r="A210" s="170"/>
      <c r="B210" s="154" t="s">
        <v>4042</v>
      </c>
      <c r="C210" s="158">
        <v>25000</v>
      </c>
      <c r="D210" s="155" t="s">
        <v>470</v>
      </c>
      <c r="E210" s="156">
        <v>45125</v>
      </c>
    </row>
    <row r="211" spans="1:5" ht="11.45" customHeight="1">
      <c r="A211" s="170"/>
      <c r="B211" s="154" t="s">
        <v>4043</v>
      </c>
      <c r="C211" s="158">
        <v>25000</v>
      </c>
      <c r="D211" s="155" t="s">
        <v>470</v>
      </c>
      <c r="E211" s="156">
        <v>45146</v>
      </c>
    </row>
    <row r="212" spans="1:5" ht="11.45" customHeight="1">
      <c r="A212" s="170"/>
      <c r="B212" s="154" t="s">
        <v>4044</v>
      </c>
      <c r="C212" s="158">
        <v>50000</v>
      </c>
      <c r="D212" s="155" t="s">
        <v>470</v>
      </c>
      <c r="E212" s="156">
        <v>45153</v>
      </c>
    </row>
    <row r="213" spans="1:5" ht="11.45" customHeight="1">
      <c r="A213" s="170"/>
      <c r="B213" s="154" t="s">
        <v>4045</v>
      </c>
      <c r="C213" s="158">
        <v>25000</v>
      </c>
      <c r="D213" s="155" t="s">
        <v>470</v>
      </c>
      <c r="E213" s="156">
        <v>45155</v>
      </c>
    </row>
    <row r="214" spans="1:5" s="23" customFormat="1" ht="11.45" customHeight="1">
      <c r="A214" s="155"/>
      <c r="B214" s="154"/>
      <c r="C214" s="158">
        <f>SUM(C205:C213)</f>
        <v>492072</v>
      </c>
      <c r="D214" s="155"/>
      <c r="E214" s="156"/>
    </row>
    <row r="215" spans="1:5" ht="11.45" customHeight="1">
      <c r="A215" s="168" t="s">
        <v>3930</v>
      </c>
      <c r="B215" s="112" t="s">
        <v>3977</v>
      </c>
      <c r="C215" s="157">
        <v>7686</v>
      </c>
      <c r="D215" s="151" t="s">
        <v>436</v>
      </c>
      <c r="E215" s="153">
        <v>44901</v>
      </c>
    </row>
    <row r="216" spans="1:5" ht="11.45" customHeight="1">
      <c r="A216" s="168"/>
      <c r="B216" s="112" t="s">
        <v>3978</v>
      </c>
      <c r="C216" s="157">
        <v>14208</v>
      </c>
      <c r="D216" s="151" t="s">
        <v>436</v>
      </c>
      <c r="E216" s="153">
        <v>44889</v>
      </c>
    </row>
    <row r="217" spans="1:5" ht="11.45" customHeight="1">
      <c r="A217" s="168"/>
      <c r="B217" s="112" t="s">
        <v>3978</v>
      </c>
      <c r="C217" s="157">
        <v>2274</v>
      </c>
      <c r="D217" s="151" t="s">
        <v>383</v>
      </c>
      <c r="E217" s="153">
        <v>44936</v>
      </c>
    </row>
    <row r="218" spans="1:5" ht="11.45" customHeight="1">
      <c r="A218" s="168"/>
      <c r="B218" s="112" t="s">
        <v>4000</v>
      </c>
      <c r="C218" s="157">
        <v>3108</v>
      </c>
      <c r="D218" s="151" t="s">
        <v>383</v>
      </c>
      <c r="E218" s="153">
        <v>44936</v>
      </c>
    </row>
    <row r="219" spans="1:5" ht="11.45" customHeight="1">
      <c r="A219" s="168"/>
      <c r="B219" s="112" t="s">
        <v>3982</v>
      </c>
      <c r="C219" s="157">
        <v>2994</v>
      </c>
      <c r="D219" s="151" t="s">
        <v>383</v>
      </c>
      <c r="E219" s="153">
        <v>44957</v>
      </c>
    </row>
    <row r="220" spans="1:5" ht="11.45" customHeight="1">
      <c r="A220" s="168"/>
      <c r="B220" s="112" t="s">
        <v>3938</v>
      </c>
      <c r="C220" s="157">
        <v>1908</v>
      </c>
      <c r="D220" s="151" t="s">
        <v>470</v>
      </c>
      <c r="E220" s="153">
        <v>45118</v>
      </c>
    </row>
    <row r="221" spans="1:5" ht="11.45" customHeight="1">
      <c r="A221" s="168"/>
      <c r="B221" s="112" t="s">
        <v>4044</v>
      </c>
      <c r="C221" s="157">
        <v>1000</v>
      </c>
      <c r="D221" s="151" t="s">
        <v>470</v>
      </c>
      <c r="E221" s="153">
        <v>45141</v>
      </c>
    </row>
    <row r="222" spans="1:5" ht="11.45" customHeight="1">
      <c r="A222" s="168"/>
      <c r="B222" s="112" t="s">
        <v>4045</v>
      </c>
      <c r="C222" s="157">
        <v>1000</v>
      </c>
      <c r="D222" s="151" t="s">
        <v>226</v>
      </c>
      <c r="E222" s="153">
        <v>45148</v>
      </c>
    </row>
    <row r="223" spans="1:5" ht="11.45" customHeight="1">
      <c r="A223" s="168"/>
      <c r="B223" s="112" t="s">
        <v>3990</v>
      </c>
      <c r="C223" s="157">
        <v>1200</v>
      </c>
      <c r="D223" s="151" t="s">
        <v>470</v>
      </c>
      <c r="E223" s="153">
        <v>45148</v>
      </c>
    </row>
    <row r="224" spans="1:5" ht="11.45" customHeight="1">
      <c r="A224" s="168"/>
      <c r="B224" s="112" t="s">
        <v>3958</v>
      </c>
      <c r="C224" s="157">
        <v>1500</v>
      </c>
      <c r="D224" s="151" t="s">
        <v>470</v>
      </c>
      <c r="E224" s="153">
        <v>45155</v>
      </c>
    </row>
    <row r="225" spans="1:5" ht="11.45" customHeight="1">
      <c r="A225" s="168"/>
      <c r="B225" s="112" t="s">
        <v>4020</v>
      </c>
      <c r="C225" s="157">
        <v>1350</v>
      </c>
      <c r="D225" s="151" t="s">
        <v>470</v>
      </c>
      <c r="E225" s="153">
        <v>45160</v>
      </c>
    </row>
    <row r="226" spans="1:5" ht="11.45" customHeight="1">
      <c r="A226" s="168"/>
      <c r="B226" s="112" t="s">
        <v>3993</v>
      </c>
      <c r="C226" s="157">
        <v>1500</v>
      </c>
      <c r="D226" s="151" t="s">
        <v>470</v>
      </c>
      <c r="E226" s="153">
        <v>45162</v>
      </c>
    </row>
    <row r="227" spans="1:5" ht="11.45" customHeight="1">
      <c r="A227" s="168"/>
      <c r="B227" s="112" t="s">
        <v>4011</v>
      </c>
      <c r="C227" s="157">
        <v>3000</v>
      </c>
      <c r="D227" s="151" t="s">
        <v>383</v>
      </c>
      <c r="E227" s="153">
        <v>45135</v>
      </c>
    </row>
    <row r="228" spans="1:5" s="23" customFormat="1" ht="11.45" customHeight="1">
      <c r="A228" s="151"/>
      <c r="B228" s="112"/>
      <c r="C228" s="157">
        <f>SUM(C215:C227)</f>
        <v>42728</v>
      </c>
      <c r="D228" s="151"/>
      <c r="E228" s="153"/>
    </row>
    <row r="229" spans="1:5" ht="11.45" customHeight="1">
      <c r="A229" s="170" t="s">
        <v>3932</v>
      </c>
      <c r="B229" s="154" t="s">
        <v>4046</v>
      </c>
      <c r="C229" s="158">
        <v>4620</v>
      </c>
      <c r="D229" s="155" t="s">
        <v>436</v>
      </c>
      <c r="E229" s="156">
        <v>44915</v>
      </c>
    </row>
    <row r="230" spans="1:5" ht="11.45" customHeight="1">
      <c r="A230" s="170"/>
      <c r="B230" s="154" t="s">
        <v>3978</v>
      </c>
      <c r="C230" s="158">
        <v>23406</v>
      </c>
      <c r="D230" s="155" t="s">
        <v>436</v>
      </c>
      <c r="E230" s="156">
        <v>44897</v>
      </c>
    </row>
    <row r="231" spans="1:5" ht="11.45" customHeight="1">
      <c r="A231" s="170"/>
      <c r="B231" s="154" t="s">
        <v>4047</v>
      </c>
      <c r="C231" s="158">
        <v>2190</v>
      </c>
      <c r="D231" s="155" t="s">
        <v>436</v>
      </c>
      <c r="E231" s="156">
        <v>44915</v>
      </c>
    </row>
    <row r="232" spans="1:5" ht="11.45" customHeight="1">
      <c r="A232" s="170"/>
      <c r="B232" s="154" t="s">
        <v>3979</v>
      </c>
      <c r="C232" s="158">
        <v>1980</v>
      </c>
      <c r="D232" s="155" t="s">
        <v>383</v>
      </c>
      <c r="E232" s="156">
        <v>44936</v>
      </c>
    </row>
    <row r="233" spans="1:5" ht="11.45" customHeight="1">
      <c r="A233" s="170"/>
      <c r="B233" s="154" t="s">
        <v>4048</v>
      </c>
      <c r="C233" s="158">
        <v>5796</v>
      </c>
      <c r="D233" s="155" t="s">
        <v>436</v>
      </c>
      <c r="E233" s="156">
        <v>44936</v>
      </c>
    </row>
    <row r="234" spans="1:5" ht="11.45" customHeight="1">
      <c r="A234" s="170"/>
      <c r="B234" s="154" t="s">
        <v>4000</v>
      </c>
      <c r="C234" s="158">
        <v>2796</v>
      </c>
      <c r="D234" s="155" t="s">
        <v>436</v>
      </c>
      <c r="E234" s="156">
        <v>44936</v>
      </c>
    </row>
    <row r="235" spans="1:5" ht="11.45" customHeight="1">
      <c r="A235" s="170"/>
      <c r="B235" s="154" t="s">
        <v>4000</v>
      </c>
      <c r="C235" s="158">
        <v>6600</v>
      </c>
      <c r="D235" s="155" t="s">
        <v>383</v>
      </c>
      <c r="E235" s="155"/>
    </row>
    <row r="236" spans="1:5" ht="11.45" customHeight="1">
      <c r="A236" s="170"/>
      <c r="B236" s="154" t="s">
        <v>4049</v>
      </c>
      <c r="C236" s="158">
        <v>2976</v>
      </c>
      <c r="D236" s="155" t="s">
        <v>383</v>
      </c>
      <c r="E236" s="156">
        <v>44936</v>
      </c>
    </row>
    <row r="237" spans="1:5" ht="11.45" customHeight="1">
      <c r="A237" s="170"/>
      <c r="B237" s="154" t="s">
        <v>4019</v>
      </c>
      <c r="C237" s="158">
        <v>1080</v>
      </c>
      <c r="D237" s="155" t="s">
        <v>226</v>
      </c>
      <c r="E237" s="156">
        <v>45120</v>
      </c>
    </row>
    <row r="238" spans="1:5" ht="11.45" customHeight="1">
      <c r="A238" s="170"/>
      <c r="B238" s="154" t="s">
        <v>4050</v>
      </c>
      <c r="C238" s="158">
        <v>4740</v>
      </c>
      <c r="D238" s="155" t="s">
        <v>226</v>
      </c>
      <c r="E238" s="156">
        <v>45127</v>
      </c>
    </row>
    <row r="239" spans="1:5" ht="11.45" customHeight="1">
      <c r="A239" s="170"/>
      <c r="B239" s="154" t="s">
        <v>4050</v>
      </c>
      <c r="C239" s="158">
        <v>2280</v>
      </c>
      <c r="D239" s="155" t="s">
        <v>470</v>
      </c>
      <c r="E239" s="155"/>
    </row>
    <row r="240" spans="1:5" ht="11.45" customHeight="1">
      <c r="A240" s="170"/>
      <c r="B240" s="154" t="s">
        <v>3986</v>
      </c>
      <c r="C240" s="158">
        <v>3000</v>
      </c>
      <c r="D240" s="155" t="s">
        <v>470</v>
      </c>
      <c r="E240" s="156">
        <v>45134</v>
      </c>
    </row>
    <row r="241" spans="1:5" ht="11.45" customHeight="1">
      <c r="A241" s="170"/>
      <c r="B241" s="154" t="s">
        <v>3990</v>
      </c>
      <c r="C241" s="158">
        <v>1300</v>
      </c>
      <c r="D241" s="155" t="s">
        <v>470</v>
      </c>
      <c r="E241" s="156">
        <v>45148</v>
      </c>
    </row>
    <row r="242" spans="1:5" ht="11.45" customHeight="1">
      <c r="A242" s="170"/>
      <c r="B242" s="154" t="s">
        <v>4051</v>
      </c>
      <c r="C242" s="158">
        <v>1800</v>
      </c>
      <c r="D242" s="155" t="s">
        <v>470</v>
      </c>
      <c r="E242" s="156">
        <v>45152</v>
      </c>
    </row>
    <row r="243" spans="1:5" ht="11.45" customHeight="1">
      <c r="A243" s="170"/>
      <c r="B243" s="154" t="s">
        <v>3957</v>
      </c>
      <c r="C243" s="158">
        <v>1200</v>
      </c>
      <c r="D243" s="155" t="s">
        <v>470</v>
      </c>
      <c r="E243" s="156">
        <v>45155</v>
      </c>
    </row>
    <row r="244" spans="1:5" ht="11.45" customHeight="1">
      <c r="A244" s="170"/>
      <c r="B244" s="154" t="s">
        <v>3993</v>
      </c>
      <c r="C244" s="158">
        <v>3000</v>
      </c>
      <c r="D244" s="155" t="s">
        <v>470</v>
      </c>
      <c r="E244" s="156">
        <v>45162</v>
      </c>
    </row>
    <row r="245" spans="1:5" ht="11.45" customHeight="1">
      <c r="A245" s="170"/>
      <c r="B245" s="154" t="s">
        <v>4010</v>
      </c>
      <c r="C245" s="158">
        <v>2000</v>
      </c>
      <c r="D245" s="155" t="s">
        <v>470</v>
      </c>
      <c r="E245" s="156">
        <v>45169</v>
      </c>
    </row>
    <row r="246" spans="1:5" ht="11.45" customHeight="1">
      <c r="A246" s="170"/>
      <c r="B246" s="154" t="s">
        <v>4052</v>
      </c>
      <c r="C246" s="158">
        <v>1600</v>
      </c>
      <c r="D246" s="155" t="s">
        <v>470</v>
      </c>
      <c r="E246" s="156">
        <v>45190</v>
      </c>
    </row>
    <row r="247" spans="1:5" s="23" customFormat="1" ht="11.45" customHeight="1">
      <c r="A247" s="155"/>
      <c r="B247" s="154"/>
      <c r="C247" s="158">
        <f>SUM(C229:C246)</f>
        <v>72364</v>
      </c>
      <c r="D247" s="155"/>
      <c r="E247" s="156"/>
    </row>
    <row r="248" spans="1:5" ht="11.45" customHeight="1">
      <c r="A248" s="168" t="s">
        <v>3929</v>
      </c>
      <c r="B248" s="112" t="s">
        <v>4002</v>
      </c>
      <c r="C248" s="157">
        <f>4050+1488</f>
        <v>5538</v>
      </c>
      <c r="D248" s="151" t="s">
        <v>436</v>
      </c>
      <c r="E248" s="153">
        <v>44936</v>
      </c>
    </row>
    <row r="249" spans="1:5" ht="11.45" customHeight="1">
      <c r="A249" s="168"/>
      <c r="B249" s="112" t="s">
        <v>4053</v>
      </c>
      <c r="C249" s="157">
        <v>990</v>
      </c>
      <c r="D249" s="151" t="s">
        <v>436</v>
      </c>
      <c r="E249" s="153">
        <v>44992</v>
      </c>
    </row>
    <row r="250" spans="1:5" ht="11.45" customHeight="1">
      <c r="A250" s="168"/>
      <c r="B250" s="112" t="s">
        <v>4053</v>
      </c>
      <c r="C250" s="157">
        <v>1026</v>
      </c>
      <c r="D250" s="151" t="s">
        <v>383</v>
      </c>
      <c r="E250" s="151"/>
    </row>
    <row r="251" spans="1:5" ht="11.45" customHeight="1">
      <c r="A251" s="168"/>
      <c r="B251" s="112" t="s">
        <v>4054</v>
      </c>
      <c r="C251" s="157">
        <v>1300</v>
      </c>
      <c r="D251" s="151" t="s">
        <v>470</v>
      </c>
      <c r="E251" s="153">
        <v>45169</v>
      </c>
    </row>
    <row r="252" spans="1:5" ht="11.45" customHeight="1">
      <c r="A252" s="168"/>
      <c r="B252" s="112" t="s">
        <v>4055</v>
      </c>
      <c r="C252" s="157">
        <v>1090</v>
      </c>
      <c r="D252" s="151" t="s">
        <v>383</v>
      </c>
      <c r="E252" s="153">
        <v>45153</v>
      </c>
    </row>
    <row r="253" spans="1:5" s="23" customFormat="1" ht="11.45" customHeight="1">
      <c r="A253" s="151"/>
      <c r="B253" s="112"/>
      <c r="C253" s="157">
        <f>SUM(C248:C252)</f>
        <v>9944</v>
      </c>
      <c r="D253" s="151"/>
      <c r="E253" s="153"/>
    </row>
    <row r="254" spans="1:5" ht="11.45" customHeight="1">
      <c r="A254" s="170" t="s">
        <v>3927</v>
      </c>
      <c r="B254" s="154" t="s">
        <v>4056</v>
      </c>
      <c r="C254" s="158">
        <v>1728</v>
      </c>
      <c r="D254" s="155" t="s">
        <v>436</v>
      </c>
      <c r="E254" s="156">
        <v>44943</v>
      </c>
    </row>
    <row r="255" spans="1:5" ht="11.45" customHeight="1">
      <c r="A255" s="170"/>
      <c r="B255" s="154" t="s">
        <v>4057</v>
      </c>
      <c r="C255" s="158">
        <v>3024</v>
      </c>
      <c r="D255" s="155" t="s">
        <v>436</v>
      </c>
      <c r="E255" s="156">
        <v>44967</v>
      </c>
    </row>
    <row r="256" spans="1:5" ht="11.45" customHeight="1">
      <c r="A256" s="170"/>
      <c r="B256" s="154" t="s">
        <v>4000</v>
      </c>
      <c r="C256" s="158">
        <v>2016</v>
      </c>
      <c r="D256" s="155" t="s">
        <v>383</v>
      </c>
      <c r="E256" s="156">
        <v>44967</v>
      </c>
    </row>
    <row r="257" spans="1:5" ht="11.45" customHeight="1">
      <c r="A257" s="170"/>
      <c r="B257" s="154" t="s">
        <v>4017</v>
      </c>
      <c r="C257" s="158">
        <v>3078</v>
      </c>
      <c r="D257" s="155" t="s">
        <v>383</v>
      </c>
      <c r="E257" s="156">
        <v>44943</v>
      </c>
    </row>
    <row r="258" spans="1:5" ht="11.45" customHeight="1">
      <c r="A258" s="170"/>
      <c r="B258" s="154" t="s">
        <v>4017</v>
      </c>
      <c r="C258" s="158">
        <v>2016</v>
      </c>
      <c r="D258" s="155" t="s">
        <v>470</v>
      </c>
      <c r="E258" s="156">
        <v>45104</v>
      </c>
    </row>
    <row r="259" spans="1:5" ht="11.45" customHeight="1">
      <c r="A259" s="170"/>
      <c r="B259" s="154" t="s">
        <v>4024</v>
      </c>
      <c r="C259" s="158">
        <v>1200</v>
      </c>
      <c r="D259" s="155" t="s">
        <v>383</v>
      </c>
      <c r="E259" s="156">
        <v>44967</v>
      </c>
    </row>
    <row r="260" spans="1:5" ht="11.45" customHeight="1">
      <c r="A260" s="170"/>
      <c r="B260" s="154" t="s">
        <v>3965</v>
      </c>
      <c r="C260" s="158">
        <v>1300</v>
      </c>
      <c r="D260" s="155" t="s">
        <v>470</v>
      </c>
      <c r="E260" s="156">
        <v>45181</v>
      </c>
    </row>
    <row r="261" spans="1:5" ht="11.45" customHeight="1">
      <c r="A261" s="170"/>
      <c r="B261" s="154" t="s">
        <v>3966</v>
      </c>
      <c r="C261" s="158">
        <v>900</v>
      </c>
      <c r="D261" s="155" t="s">
        <v>470</v>
      </c>
      <c r="E261" s="156">
        <v>45188</v>
      </c>
    </row>
    <row r="262" spans="1:5" ht="11.45" customHeight="1">
      <c r="A262" s="170"/>
      <c r="B262" s="154" t="s">
        <v>3969</v>
      </c>
      <c r="C262" s="158">
        <v>600</v>
      </c>
      <c r="D262" s="155" t="s">
        <v>470</v>
      </c>
      <c r="E262" s="156">
        <v>45191</v>
      </c>
    </row>
    <row r="263" spans="1:5" ht="11.45" customHeight="1">
      <c r="A263" s="170"/>
      <c r="B263" s="154" t="s">
        <v>3995</v>
      </c>
      <c r="C263" s="158">
        <v>990</v>
      </c>
      <c r="D263" s="155" t="s">
        <v>226</v>
      </c>
      <c r="E263" s="156">
        <v>45204</v>
      </c>
    </row>
    <row r="264" spans="1:5" s="23" customFormat="1" ht="11.45" customHeight="1">
      <c r="A264" s="155"/>
      <c r="B264" s="154"/>
      <c r="C264" s="158">
        <f>SUM(C254:C263)</f>
        <v>16852</v>
      </c>
      <c r="D264" s="155"/>
      <c r="E264" s="156"/>
    </row>
    <row r="265" spans="1:5" ht="11.45" customHeight="1">
      <c r="A265" s="168" t="s">
        <v>3925</v>
      </c>
      <c r="B265" s="112" t="s">
        <v>3977</v>
      </c>
      <c r="C265" s="157">
        <v>6036</v>
      </c>
      <c r="D265" s="151" t="s">
        <v>436</v>
      </c>
      <c r="E265" s="153">
        <v>44943</v>
      </c>
    </row>
    <row r="266" spans="1:5" ht="11.45" customHeight="1">
      <c r="A266" s="168"/>
      <c r="B266" s="112" t="s">
        <v>3977</v>
      </c>
      <c r="C266" s="157">
        <v>4536</v>
      </c>
      <c r="D266" s="151" t="s">
        <v>383</v>
      </c>
      <c r="E266" s="153">
        <v>44978</v>
      </c>
    </row>
    <row r="267" spans="1:5" ht="11.45" customHeight="1">
      <c r="A267" s="168"/>
      <c r="B267" s="112" t="s">
        <v>4058</v>
      </c>
      <c r="C267" s="157">
        <v>1008</v>
      </c>
      <c r="D267" s="151" t="s">
        <v>470</v>
      </c>
      <c r="E267" s="153">
        <v>45006</v>
      </c>
    </row>
    <row r="268" spans="1:5" ht="11.45" customHeight="1">
      <c r="A268" s="168"/>
      <c r="B268" s="112" t="s">
        <v>4002</v>
      </c>
      <c r="C268" s="157">
        <v>2076</v>
      </c>
      <c r="D268" s="151" t="s">
        <v>436</v>
      </c>
      <c r="E268" s="153">
        <v>44967</v>
      </c>
    </row>
    <row r="269" spans="1:5" ht="11.45" customHeight="1">
      <c r="A269" s="168"/>
      <c r="B269" s="112" t="s">
        <v>4018</v>
      </c>
      <c r="C269" s="157">
        <v>1992</v>
      </c>
      <c r="D269" s="151" t="s">
        <v>383</v>
      </c>
      <c r="E269" s="153">
        <v>45085</v>
      </c>
    </row>
    <row r="270" spans="1:5" ht="11.45" customHeight="1">
      <c r="A270" s="168"/>
      <c r="B270" s="112" t="s">
        <v>3984</v>
      </c>
      <c r="C270" s="157">
        <v>996</v>
      </c>
      <c r="D270" s="151" t="s">
        <v>383</v>
      </c>
      <c r="E270" s="153">
        <v>45092</v>
      </c>
    </row>
    <row r="271" spans="1:5" ht="11.45" customHeight="1">
      <c r="A271" s="168"/>
      <c r="B271" s="112" t="s">
        <v>3938</v>
      </c>
      <c r="C271" s="157">
        <v>2040</v>
      </c>
      <c r="D271" s="151" t="s">
        <v>383</v>
      </c>
      <c r="E271" s="153">
        <v>45099</v>
      </c>
    </row>
    <row r="272" spans="1:5" ht="11.45" customHeight="1">
      <c r="A272" s="168"/>
      <c r="B272" s="112" t="s">
        <v>3985</v>
      </c>
      <c r="C272" s="157">
        <v>2004</v>
      </c>
      <c r="D272" s="151" t="s">
        <v>383</v>
      </c>
      <c r="E272" s="153">
        <v>45104</v>
      </c>
    </row>
    <row r="273" spans="1:5" ht="11.45" customHeight="1">
      <c r="A273" s="168"/>
      <c r="B273" s="112" t="s">
        <v>4036</v>
      </c>
      <c r="C273" s="157">
        <v>3000</v>
      </c>
      <c r="D273" s="151" t="s">
        <v>470</v>
      </c>
      <c r="E273" s="153">
        <v>45141</v>
      </c>
    </row>
    <row r="274" spans="1:5" ht="11.45" customHeight="1">
      <c r="A274" s="168"/>
      <c r="B274" s="112" t="s">
        <v>3958</v>
      </c>
      <c r="C274" s="157">
        <v>1500</v>
      </c>
      <c r="D274" s="151" t="s">
        <v>226</v>
      </c>
      <c r="E274" s="153">
        <v>45155</v>
      </c>
    </row>
    <row r="275" spans="1:5" ht="11.45" customHeight="1">
      <c r="A275" s="168"/>
      <c r="B275" s="112" t="s">
        <v>3958</v>
      </c>
      <c r="C275" s="157">
        <v>2000</v>
      </c>
      <c r="D275" s="151" t="s">
        <v>470</v>
      </c>
      <c r="E275" s="153">
        <v>45155</v>
      </c>
    </row>
    <row r="276" spans="1:5" ht="11.45" customHeight="1">
      <c r="A276" s="168"/>
      <c r="B276" s="112" t="s">
        <v>3993</v>
      </c>
      <c r="C276" s="157">
        <v>216</v>
      </c>
      <c r="D276" s="151" t="s">
        <v>383</v>
      </c>
      <c r="E276" s="153">
        <v>45139</v>
      </c>
    </row>
    <row r="277" spans="1:5" ht="11.45" customHeight="1">
      <c r="A277" s="168"/>
      <c r="B277" s="112" t="s">
        <v>3960</v>
      </c>
      <c r="C277" s="157">
        <v>700</v>
      </c>
      <c r="D277" s="151" t="s">
        <v>470</v>
      </c>
      <c r="E277" s="153">
        <v>45167</v>
      </c>
    </row>
    <row r="278" spans="1:5" ht="11.45" customHeight="1">
      <c r="A278" s="168"/>
      <c r="B278" s="112" t="s">
        <v>4054</v>
      </c>
      <c r="C278" s="157">
        <v>270</v>
      </c>
      <c r="D278" s="151" t="s">
        <v>521</v>
      </c>
      <c r="E278" s="153">
        <v>45169</v>
      </c>
    </row>
    <row r="279" spans="1:5" ht="11.45" customHeight="1">
      <c r="A279" s="168"/>
      <c r="B279" s="112" t="s">
        <v>4010</v>
      </c>
      <c r="C279" s="157">
        <v>2000</v>
      </c>
      <c r="D279" s="151" t="s">
        <v>470</v>
      </c>
      <c r="E279" s="153">
        <v>45155</v>
      </c>
    </row>
    <row r="280" spans="1:5" ht="11.45" customHeight="1">
      <c r="A280" s="168"/>
      <c r="B280" s="112" t="s">
        <v>4059</v>
      </c>
      <c r="C280" s="157">
        <v>1500</v>
      </c>
      <c r="D280" s="151" t="s">
        <v>470</v>
      </c>
      <c r="E280" s="153">
        <v>45183</v>
      </c>
    </row>
    <row r="281" spans="1:5" ht="11.45" customHeight="1">
      <c r="A281" s="168"/>
      <c r="B281" s="112" t="s">
        <v>4060</v>
      </c>
      <c r="C281" s="157">
        <v>5000</v>
      </c>
      <c r="D281" s="151" t="s">
        <v>470</v>
      </c>
      <c r="E281" s="153">
        <v>45218</v>
      </c>
    </row>
    <row r="282" spans="1:5" s="23" customFormat="1" ht="11.45" customHeight="1">
      <c r="A282" s="151"/>
      <c r="B282" s="112"/>
      <c r="C282" s="157">
        <f>SUM(C265:C281)</f>
        <v>36874</v>
      </c>
      <c r="D282" s="151"/>
      <c r="E282" s="153"/>
    </row>
    <row r="283" spans="1:5" ht="11.45" customHeight="1">
      <c r="A283" s="170" t="s">
        <v>3916</v>
      </c>
      <c r="B283" s="154" t="s">
        <v>3939</v>
      </c>
      <c r="C283" s="158">
        <v>5028</v>
      </c>
      <c r="D283" s="155" t="s">
        <v>436</v>
      </c>
      <c r="E283" s="156">
        <v>45072</v>
      </c>
    </row>
    <row r="284" spans="1:5" ht="11.45" customHeight="1">
      <c r="A284" s="170"/>
      <c r="B284" s="154" t="s">
        <v>3960</v>
      </c>
      <c r="C284" s="158">
        <v>1524</v>
      </c>
      <c r="D284" s="155" t="s">
        <v>383</v>
      </c>
      <c r="E284" s="156">
        <v>45125</v>
      </c>
    </row>
    <row r="285" spans="1:5" ht="11.45" customHeight="1">
      <c r="A285" s="170"/>
      <c r="B285" s="154" t="s">
        <v>3968</v>
      </c>
      <c r="C285" s="158">
        <v>1720</v>
      </c>
      <c r="D285" s="155" t="s">
        <v>383</v>
      </c>
      <c r="E285" s="156">
        <v>45152</v>
      </c>
    </row>
    <row r="286" spans="1:5" ht="11.45" customHeight="1">
      <c r="A286" s="170"/>
      <c r="B286" s="154" t="s">
        <v>3995</v>
      </c>
      <c r="C286" s="158">
        <v>3000</v>
      </c>
      <c r="D286" s="155" t="s">
        <v>470</v>
      </c>
      <c r="E286" s="156">
        <v>45204</v>
      </c>
    </row>
    <row r="287" spans="1:5" ht="11.45" customHeight="1">
      <c r="A287" s="170"/>
      <c r="B287" s="154" t="s">
        <v>4061</v>
      </c>
      <c r="C287" s="158">
        <v>1000</v>
      </c>
      <c r="D287" s="155" t="s">
        <v>470</v>
      </c>
      <c r="E287" s="156">
        <v>45218</v>
      </c>
    </row>
    <row r="288" spans="1:5" ht="11.45" customHeight="1">
      <c r="A288" s="170"/>
      <c r="B288" s="154" t="s">
        <v>3996</v>
      </c>
      <c r="C288" s="158">
        <v>3700</v>
      </c>
      <c r="D288" s="155" t="s">
        <v>470</v>
      </c>
      <c r="E288" s="156">
        <v>45225</v>
      </c>
    </row>
    <row r="289" spans="1:5" ht="11.45" customHeight="1">
      <c r="A289" s="170"/>
      <c r="B289" s="154" t="s">
        <v>4062</v>
      </c>
      <c r="C289" s="158">
        <v>3000</v>
      </c>
      <c r="D289" s="155" t="s">
        <v>226</v>
      </c>
      <c r="E289" s="156">
        <v>45239</v>
      </c>
    </row>
    <row r="290" spans="1:5" ht="11.45" customHeight="1">
      <c r="A290" s="170"/>
      <c r="B290" s="154" t="s">
        <v>4063</v>
      </c>
      <c r="C290" s="158">
        <v>2700</v>
      </c>
      <c r="D290" s="155" t="s">
        <v>470</v>
      </c>
      <c r="E290" s="156">
        <v>45239</v>
      </c>
    </row>
    <row r="291" spans="1:5" ht="11.45" customHeight="1">
      <c r="A291" s="170"/>
      <c r="B291" s="154" t="s">
        <v>4064</v>
      </c>
      <c r="C291" s="158">
        <v>2500</v>
      </c>
      <c r="D291" s="155" t="s">
        <v>470</v>
      </c>
      <c r="E291" s="156">
        <v>45246</v>
      </c>
    </row>
    <row r="292" spans="1:5" s="23" customFormat="1" ht="11.45" customHeight="1">
      <c r="A292" s="155"/>
      <c r="B292" s="154"/>
      <c r="C292" s="158">
        <f>SUM(C283:C291)</f>
        <v>24172</v>
      </c>
      <c r="D292" s="155"/>
      <c r="E292" s="156"/>
    </row>
    <row r="293" spans="1:5" ht="11.45" customHeight="1">
      <c r="A293" s="168" t="s">
        <v>3931</v>
      </c>
      <c r="B293" s="112" t="s">
        <v>4002</v>
      </c>
      <c r="C293" s="157">
        <v>2556</v>
      </c>
      <c r="D293" s="151" t="s">
        <v>436</v>
      </c>
      <c r="E293" s="153">
        <v>44901</v>
      </c>
    </row>
    <row r="294" spans="1:5" ht="11.45" customHeight="1">
      <c r="A294" s="168"/>
      <c r="B294" s="112" t="s">
        <v>4002</v>
      </c>
      <c r="C294" s="157">
        <v>594</v>
      </c>
      <c r="D294" s="151" t="s">
        <v>436</v>
      </c>
      <c r="E294" s="153">
        <v>44902</v>
      </c>
    </row>
    <row r="295" spans="1:5" ht="11.45" customHeight="1">
      <c r="A295" s="168"/>
      <c r="B295" s="112" t="s">
        <v>3937</v>
      </c>
      <c r="C295" s="157">
        <v>1476</v>
      </c>
      <c r="D295" s="151" t="s">
        <v>383</v>
      </c>
      <c r="E295" s="153">
        <v>44960</v>
      </c>
    </row>
    <row r="296" spans="1:5" ht="11.45" customHeight="1">
      <c r="A296" s="168"/>
      <c r="B296" s="112" t="s">
        <v>3943</v>
      </c>
      <c r="C296" s="157">
        <v>1800</v>
      </c>
      <c r="D296" s="151" t="s">
        <v>470</v>
      </c>
      <c r="E296" s="153">
        <v>45181</v>
      </c>
    </row>
    <row r="297" spans="1:5" ht="11.45" customHeight="1">
      <c r="A297" s="168"/>
      <c r="B297" s="112" t="s">
        <v>4059</v>
      </c>
      <c r="C297" s="157">
        <v>780</v>
      </c>
      <c r="D297" s="151" t="s">
        <v>383</v>
      </c>
      <c r="E297" s="153">
        <v>45160</v>
      </c>
    </row>
    <row r="298" spans="1:5" s="23" customFormat="1" ht="11.45" customHeight="1">
      <c r="A298" s="151"/>
      <c r="B298" s="112"/>
      <c r="C298" s="157">
        <f>SUM(C293:C297)</f>
        <v>7206</v>
      </c>
      <c r="D298" s="151"/>
      <c r="E298" s="153"/>
    </row>
    <row r="299" spans="1:5" ht="11.45" customHeight="1">
      <c r="A299" s="170" t="s">
        <v>3924</v>
      </c>
      <c r="B299" s="154" t="s">
        <v>4018</v>
      </c>
      <c r="C299" s="158">
        <v>2904</v>
      </c>
      <c r="D299" s="155" t="s">
        <v>521</v>
      </c>
      <c r="E299" s="156">
        <v>45099</v>
      </c>
    </row>
    <row r="300" spans="1:5" ht="11.45" customHeight="1">
      <c r="A300" s="170"/>
      <c r="B300" s="154" t="s">
        <v>3954</v>
      </c>
      <c r="C300" s="158">
        <v>4404</v>
      </c>
      <c r="D300" s="155" t="s">
        <v>436</v>
      </c>
      <c r="E300" s="156">
        <v>45069</v>
      </c>
    </row>
    <row r="301" spans="1:5" ht="11.45" customHeight="1">
      <c r="A301" s="170"/>
      <c r="B301" s="154" t="s">
        <v>4008</v>
      </c>
      <c r="C301" s="158">
        <v>1464</v>
      </c>
      <c r="D301" s="155" t="s">
        <v>226</v>
      </c>
      <c r="E301" s="156">
        <v>45134</v>
      </c>
    </row>
    <row r="302" spans="1:5" ht="11.45" customHeight="1">
      <c r="A302" s="170"/>
      <c r="B302" s="154" t="s">
        <v>3987</v>
      </c>
      <c r="C302" s="158">
        <v>2100</v>
      </c>
      <c r="D302" s="155" t="s">
        <v>521</v>
      </c>
      <c r="E302" s="155" t="s">
        <v>156</v>
      </c>
    </row>
    <row r="303" spans="1:5" ht="11.45" customHeight="1">
      <c r="A303" s="170"/>
      <c r="B303" s="154" t="s">
        <v>3993</v>
      </c>
      <c r="C303" s="158">
        <v>3500</v>
      </c>
      <c r="D303" s="155" t="s">
        <v>470</v>
      </c>
      <c r="E303" s="156">
        <v>45162</v>
      </c>
    </row>
    <row r="304" spans="1:5" ht="11.45" customHeight="1">
      <c r="A304" s="170"/>
      <c r="B304" s="154" t="s">
        <v>4066</v>
      </c>
      <c r="C304" s="158">
        <v>6000</v>
      </c>
      <c r="D304" s="155" t="s">
        <v>470</v>
      </c>
      <c r="E304" s="156">
        <v>45191</v>
      </c>
    </row>
    <row r="305" spans="1:5" ht="11.45" customHeight="1">
      <c r="A305" s="170"/>
      <c r="B305" s="154" t="s">
        <v>4067</v>
      </c>
      <c r="C305" s="158">
        <v>6000</v>
      </c>
      <c r="D305" s="155" t="s">
        <v>470</v>
      </c>
      <c r="E305" s="156">
        <v>45219</v>
      </c>
    </row>
    <row r="306" spans="1:5" ht="11.45" customHeight="1">
      <c r="A306" s="155"/>
      <c r="B306" s="154"/>
      <c r="C306" s="158">
        <f>SUM(C299:C305)</f>
        <v>26372</v>
      </c>
      <c r="D306" s="155"/>
      <c r="E306" s="156"/>
    </row>
    <row r="307" spans="1:5" ht="11.45" customHeight="1">
      <c r="A307" s="23"/>
      <c r="B307" s="23"/>
      <c r="D307" s="23"/>
      <c r="E307" s="23"/>
    </row>
    <row r="308" spans="1:5" ht="11.45" customHeight="1">
      <c r="A308" s="23"/>
      <c r="B308" s="23"/>
      <c r="D308" s="23"/>
      <c r="E308" s="23"/>
    </row>
    <row r="309" spans="1:5" ht="11.45" customHeight="1">
      <c r="A309" s="23"/>
      <c r="B309" s="23"/>
      <c r="D309" s="23"/>
      <c r="E309" s="23"/>
    </row>
    <row r="310" spans="1:5" ht="11.45" customHeight="1">
      <c r="A310" s="23"/>
      <c r="B310" s="23"/>
      <c r="D310" s="23"/>
      <c r="E310" s="23"/>
    </row>
  </sheetData>
  <mergeCells count="17">
    <mergeCell ref="A160:A169"/>
    <mergeCell ref="A299:A305"/>
    <mergeCell ref="A293:A297"/>
    <mergeCell ref="A283:A291"/>
    <mergeCell ref="A265:A281"/>
    <mergeCell ref="A254:A263"/>
    <mergeCell ref="A248:A252"/>
    <mergeCell ref="A229:A246"/>
    <mergeCell ref="A215:A227"/>
    <mergeCell ref="A205:A213"/>
    <mergeCell ref="A183:A203"/>
    <mergeCell ref="A171:A181"/>
    <mergeCell ref="A132:A158"/>
    <mergeCell ref="A99:A130"/>
    <mergeCell ref="A63:A97"/>
    <mergeCell ref="A23:A61"/>
    <mergeCell ref="A2:A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7B5B3-50E9-4F93-A993-CF03294FB6AA}">
  <dimension ref="A1:BC73"/>
  <sheetViews>
    <sheetView zoomScale="70" zoomScaleNormal="70" workbookViewId="0">
      <pane xSplit="7" ySplit="4" topLeftCell="T30" activePane="bottomRight" state="frozen"/>
      <selection pane="topRight" activeCell="H1" sqref="H1"/>
      <selection pane="bottomLeft" activeCell="A5" sqref="A5"/>
      <selection pane="bottomRight" activeCell="AB70" sqref="AB70"/>
    </sheetView>
  </sheetViews>
  <sheetFormatPr defaultRowHeight="15.75" outlineLevelCol="1"/>
  <cols>
    <col min="1" max="2" width="7.33203125" style="23" customWidth="1"/>
    <col min="3" max="3" width="8.21875" style="23" customWidth="1"/>
    <col min="4" max="4" width="25.33203125" style="23" bestFit="1" customWidth="1"/>
    <col min="5" max="5" width="35.88671875" style="23" bestFit="1" customWidth="1"/>
    <col min="6" max="6" width="7.5546875" style="23" bestFit="1" customWidth="1"/>
    <col min="7" max="7" width="8.21875" style="23" bestFit="1" customWidth="1"/>
    <col min="8" max="19" width="11.44140625" style="23" hidden="1" customWidth="1" outlineLevel="1"/>
    <col min="20" max="20" width="11.44140625" style="23" customWidth="1" collapsed="1"/>
    <col min="21" max="37" width="11.44140625" style="23" customWidth="1"/>
    <col min="38" max="53" width="11.44140625" style="23" hidden="1" customWidth="1" outlineLevel="1"/>
    <col min="54" max="54" width="11.44140625" style="23" customWidth="1" collapsed="1"/>
    <col min="55" max="55" width="11.44140625" style="23" customWidth="1"/>
    <col min="56" max="16384" width="8.88671875" style="23"/>
  </cols>
  <sheetData>
    <row r="1" spans="1:55">
      <c r="A1" s="59" t="s">
        <v>3698</v>
      </c>
      <c r="B1" s="60" t="s">
        <v>181</v>
      </c>
    </row>
    <row r="2" spans="1:55">
      <c r="H2" s="75" t="s">
        <v>3854</v>
      </c>
      <c r="I2" s="75" t="s">
        <v>3855</v>
      </c>
      <c r="J2" s="75" t="s">
        <v>3854</v>
      </c>
      <c r="K2" s="75" t="s">
        <v>3855</v>
      </c>
      <c r="L2" s="75" t="s">
        <v>3854</v>
      </c>
      <c r="M2" s="75" t="s">
        <v>3855</v>
      </c>
      <c r="N2" s="75" t="s">
        <v>3854</v>
      </c>
      <c r="O2" s="75" t="s">
        <v>3855</v>
      </c>
      <c r="P2" s="75" t="s">
        <v>3854</v>
      </c>
      <c r="Q2" s="75" t="s">
        <v>3855</v>
      </c>
      <c r="R2" s="75" t="s">
        <v>3854</v>
      </c>
      <c r="S2" s="75" t="s">
        <v>3855</v>
      </c>
      <c r="T2" s="75" t="s">
        <v>3854</v>
      </c>
      <c r="U2" s="75" t="s">
        <v>3855</v>
      </c>
      <c r="V2" s="75" t="s">
        <v>3854</v>
      </c>
      <c r="W2" s="75" t="s">
        <v>3855</v>
      </c>
      <c r="X2" s="75" t="s">
        <v>3854</v>
      </c>
      <c r="Y2" s="75" t="s">
        <v>3855</v>
      </c>
      <c r="Z2" s="75" t="s">
        <v>3854</v>
      </c>
      <c r="AA2" s="75" t="s">
        <v>3855</v>
      </c>
      <c r="AB2" s="75" t="s">
        <v>3854</v>
      </c>
      <c r="AC2" s="75" t="s">
        <v>3855</v>
      </c>
      <c r="AD2" s="75" t="s">
        <v>3854</v>
      </c>
      <c r="AE2" s="75" t="s">
        <v>3855</v>
      </c>
      <c r="AF2" s="75" t="s">
        <v>3854</v>
      </c>
      <c r="AG2" s="75" t="s">
        <v>3855</v>
      </c>
      <c r="AH2" s="75" t="s">
        <v>3854</v>
      </c>
      <c r="AI2" s="75" t="s">
        <v>3855</v>
      </c>
      <c r="AJ2" s="75" t="s">
        <v>3854</v>
      </c>
      <c r="AK2" s="75" t="s">
        <v>3855</v>
      </c>
      <c r="AL2" s="75" t="s">
        <v>3854</v>
      </c>
      <c r="AM2" s="75" t="s">
        <v>3855</v>
      </c>
      <c r="AN2" s="75" t="s">
        <v>3854</v>
      </c>
      <c r="AO2" s="75" t="s">
        <v>3855</v>
      </c>
      <c r="AP2" s="75" t="s">
        <v>3854</v>
      </c>
      <c r="AQ2" s="75" t="s">
        <v>3855</v>
      </c>
      <c r="AR2" s="75" t="s">
        <v>3854</v>
      </c>
      <c r="AS2" s="75" t="s">
        <v>3855</v>
      </c>
      <c r="AT2" s="75" t="s">
        <v>3854</v>
      </c>
      <c r="AU2" s="75" t="s">
        <v>3855</v>
      </c>
      <c r="AV2" s="75" t="s">
        <v>3854</v>
      </c>
      <c r="AW2" s="75" t="s">
        <v>3855</v>
      </c>
      <c r="AX2" s="75" t="s">
        <v>3854</v>
      </c>
      <c r="AY2" s="75" t="s">
        <v>3855</v>
      </c>
      <c r="AZ2" s="75" t="s">
        <v>3854</v>
      </c>
      <c r="BA2" s="75" t="s">
        <v>3855</v>
      </c>
      <c r="BB2" s="75" t="s">
        <v>3854</v>
      </c>
      <c r="BC2" s="75" t="s">
        <v>3855</v>
      </c>
    </row>
    <row r="3" spans="1:55">
      <c r="A3" s="53"/>
      <c r="B3" s="54"/>
      <c r="C3" s="54"/>
      <c r="D3" s="54"/>
      <c r="E3" s="54"/>
      <c r="F3" s="54"/>
      <c r="G3" s="54"/>
      <c r="H3" s="56" t="s">
        <v>91</v>
      </c>
      <c r="I3" s="87" t="s">
        <v>3727</v>
      </c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5"/>
    </row>
    <row r="4" spans="1:55">
      <c r="A4" s="77"/>
      <c r="B4" s="88"/>
      <c r="C4" s="88"/>
      <c r="D4" s="88"/>
      <c r="E4" s="88"/>
      <c r="F4" s="88"/>
      <c r="G4" s="88"/>
      <c r="H4" s="61">
        <v>44927</v>
      </c>
      <c r="I4" s="89">
        <v>44927</v>
      </c>
      <c r="J4" s="61">
        <v>44958</v>
      </c>
      <c r="K4" s="89">
        <v>44958</v>
      </c>
      <c r="L4" s="61">
        <v>44986</v>
      </c>
      <c r="M4" s="89">
        <v>44986</v>
      </c>
      <c r="N4" s="61">
        <v>45017</v>
      </c>
      <c r="O4" s="89">
        <v>45017</v>
      </c>
      <c r="P4" s="61">
        <v>45047</v>
      </c>
      <c r="Q4" s="89">
        <v>45047</v>
      </c>
      <c r="R4" s="61">
        <v>45078</v>
      </c>
      <c r="S4" s="89">
        <v>45078</v>
      </c>
      <c r="T4" s="61">
        <v>45108</v>
      </c>
      <c r="U4" s="89">
        <v>45108</v>
      </c>
      <c r="V4" s="61">
        <v>45139</v>
      </c>
      <c r="W4" s="89">
        <v>45139</v>
      </c>
      <c r="X4" s="61">
        <v>45170</v>
      </c>
      <c r="Y4" s="89">
        <v>45170</v>
      </c>
      <c r="Z4" s="61">
        <v>45200</v>
      </c>
      <c r="AA4" s="89">
        <v>45200</v>
      </c>
      <c r="AB4" s="61">
        <v>45231</v>
      </c>
      <c r="AC4" s="89">
        <v>45231</v>
      </c>
      <c r="AD4" s="61">
        <v>45261</v>
      </c>
      <c r="AE4" s="89">
        <v>45261</v>
      </c>
      <c r="AF4" s="61">
        <v>45292</v>
      </c>
      <c r="AG4" s="89">
        <v>45292</v>
      </c>
      <c r="AH4" s="61">
        <v>45323</v>
      </c>
      <c r="AI4" s="89">
        <v>45323</v>
      </c>
      <c r="AJ4" s="61">
        <v>45352</v>
      </c>
      <c r="AK4" s="89">
        <v>45352</v>
      </c>
      <c r="AL4" s="61">
        <v>45383</v>
      </c>
      <c r="AM4" s="89">
        <v>45383</v>
      </c>
      <c r="AN4" s="61">
        <v>45413</v>
      </c>
      <c r="AO4" s="89">
        <v>45413</v>
      </c>
      <c r="AP4" s="61">
        <v>45444</v>
      </c>
      <c r="AQ4" s="89">
        <v>45444</v>
      </c>
      <c r="AR4" s="61">
        <v>45474</v>
      </c>
      <c r="AS4" s="89">
        <v>45474</v>
      </c>
      <c r="AT4" s="61">
        <v>45505</v>
      </c>
      <c r="AU4" s="89">
        <v>45505</v>
      </c>
      <c r="AV4" s="61">
        <v>45536</v>
      </c>
      <c r="AW4" s="89">
        <v>45536</v>
      </c>
      <c r="AX4" s="61">
        <v>45566</v>
      </c>
      <c r="AY4" s="89">
        <v>45566</v>
      </c>
      <c r="AZ4" s="61">
        <v>45597</v>
      </c>
      <c r="BA4" s="89">
        <v>45597</v>
      </c>
      <c r="BB4" s="61" t="s">
        <v>3728</v>
      </c>
      <c r="BC4" s="63" t="s">
        <v>3729</v>
      </c>
    </row>
    <row r="5" spans="1:55">
      <c r="A5" s="56" t="s">
        <v>37</v>
      </c>
      <c r="B5" s="56" t="s">
        <v>38</v>
      </c>
      <c r="C5" s="56" t="s">
        <v>39</v>
      </c>
      <c r="D5" s="56" t="s">
        <v>49</v>
      </c>
      <c r="E5" s="56" t="s">
        <v>59</v>
      </c>
      <c r="F5" s="56" t="s">
        <v>77</v>
      </c>
      <c r="G5" s="56" t="s">
        <v>89</v>
      </c>
      <c r="H5" s="53" t="s">
        <v>3730</v>
      </c>
      <c r="I5" s="90" t="s">
        <v>3722</v>
      </c>
      <c r="J5" s="53" t="s">
        <v>3730</v>
      </c>
      <c r="K5" s="90" t="s">
        <v>3722</v>
      </c>
      <c r="L5" s="53" t="s">
        <v>3730</v>
      </c>
      <c r="M5" s="90" t="s">
        <v>3722</v>
      </c>
      <c r="N5" s="53" t="s">
        <v>3730</v>
      </c>
      <c r="O5" s="90" t="s">
        <v>3722</v>
      </c>
      <c r="P5" s="53" t="s">
        <v>3730</v>
      </c>
      <c r="Q5" s="90" t="s">
        <v>3722</v>
      </c>
      <c r="R5" s="53" t="s">
        <v>3730</v>
      </c>
      <c r="S5" s="90" t="s">
        <v>3722</v>
      </c>
      <c r="T5" s="53" t="s">
        <v>3730</v>
      </c>
      <c r="U5" s="90" t="s">
        <v>3722</v>
      </c>
      <c r="V5" s="53" t="s">
        <v>3730</v>
      </c>
      <c r="W5" s="90" t="s">
        <v>3722</v>
      </c>
      <c r="X5" s="53" t="s">
        <v>3730</v>
      </c>
      <c r="Y5" s="90" t="s">
        <v>3722</v>
      </c>
      <c r="Z5" s="53" t="s">
        <v>3730</v>
      </c>
      <c r="AA5" s="90" t="s">
        <v>3722</v>
      </c>
      <c r="AB5" s="53" t="s">
        <v>3730</v>
      </c>
      <c r="AC5" s="90" t="s">
        <v>3722</v>
      </c>
      <c r="AD5" s="53" t="s">
        <v>3730</v>
      </c>
      <c r="AE5" s="90" t="s">
        <v>3722</v>
      </c>
      <c r="AF5" s="53" t="s">
        <v>3730</v>
      </c>
      <c r="AG5" s="90" t="s">
        <v>3722</v>
      </c>
      <c r="AH5" s="53" t="s">
        <v>3730</v>
      </c>
      <c r="AI5" s="90" t="s">
        <v>3722</v>
      </c>
      <c r="AJ5" s="53" t="s">
        <v>3730</v>
      </c>
      <c r="AK5" s="90" t="s">
        <v>3722</v>
      </c>
      <c r="AL5" s="53" t="s">
        <v>3730</v>
      </c>
      <c r="AM5" s="90" t="s">
        <v>3722</v>
      </c>
      <c r="AN5" s="53" t="s">
        <v>3730</v>
      </c>
      <c r="AO5" s="90" t="s">
        <v>3722</v>
      </c>
      <c r="AP5" s="53" t="s">
        <v>3730</v>
      </c>
      <c r="AQ5" s="90" t="s">
        <v>3722</v>
      </c>
      <c r="AR5" s="53" t="s">
        <v>3730</v>
      </c>
      <c r="AS5" s="90" t="s">
        <v>3722</v>
      </c>
      <c r="AT5" s="53" t="s">
        <v>3730</v>
      </c>
      <c r="AU5" s="90" t="s">
        <v>3722</v>
      </c>
      <c r="AV5" s="53" t="s">
        <v>3730</v>
      </c>
      <c r="AW5" s="90" t="s">
        <v>3722</v>
      </c>
      <c r="AX5" s="53" t="s">
        <v>3730</v>
      </c>
      <c r="AY5" s="90" t="s">
        <v>3722</v>
      </c>
      <c r="AZ5" s="53" t="s">
        <v>3730</v>
      </c>
      <c r="BA5" s="90" t="s">
        <v>3722</v>
      </c>
      <c r="BB5" s="77"/>
      <c r="BC5" s="91"/>
    </row>
    <row r="6" spans="1:55">
      <c r="A6" s="53" t="s">
        <v>141</v>
      </c>
      <c r="B6" s="53" t="s">
        <v>142</v>
      </c>
      <c r="C6" s="53" t="s">
        <v>143</v>
      </c>
      <c r="D6" s="53" t="s">
        <v>575</v>
      </c>
      <c r="E6" s="53" t="s">
        <v>717</v>
      </c>
      <c r="F6" s="78">
        <v>1.5</v>
      </c>
      <c r="G6" s="79">
        <v>45031</v>
      </c>
      <c r="H6" s="65"/>
      <c r="I6" s="66"/>
      <c r="J6" s="65">
        <v>24768</v>
      </c>
      <c r="K6" s="66">
        <v>37152</v>
      </c>
      <c r="L6" s="65">
        <v>30624</v>
      </c>
      <c r="M6" s="66">
        <v>45936</v>
      </c>
      <c r="N6" s="65">
        <v>27904</v>
      </c>
      <c r="O6" s="66">
        <v>41856</v>
      </c>
      <c r="P6" s="65"/>
      <c r="Q6" s="66"/>
      <c r="R6" s="65"/>
      <c r="S6" s="66"/>
      <c r="T6" s="65"/>
      <c r="U6" s="66"/>
      <c r="V6" s="65"/>
      <c r="W6" s="66"/>
      <c r="X6" s="65"/>
      <c r="Y6" s="66"/>
      <c r="Z6" s="65"/>
      <c r="AA6" s="66"/>
      <c r="AB6" s="65"/>
      <c r="AC6" s="66"/>
      <c r="AD6" s="65"/>
      <c r="AE6" s="66"/>
      <c r="AF6" s="65"/>
      <c r="AG6" s="66"/>
      <c r="AH6" s="65"/>
      <c r="AI6" s="66"/>
      <c r="AJ6" s="65"/>
      <c r="AK6" s="66"/>
      <c r="AL6" s="65"/>
      <c r="AM6" s="66"/>
      <c r="AN6" s="65"/>
      <c r="AO6" s="66"/>
      <c r="AP6" s="65"/>
      <c r="AQ6" s="66"/>
      <c r="AR6" s="65"/>
      <c r="AS6" s="66"/>
      <c r="AT6" s="65"/>
      <c r="AU6" s="66"/>
      <c r="AV6" s="65"/>
      <c r="AW6" s="66"/>
      <c r="AX6" s="65"/>
      <c r="AY6" s="66"/>
      <c r="AZ6" s="65"/>
      <c r="BA6" s="66"/>
      <c r="BB6" s="65">
        <v>83296</v>
      </c>
      <c r="BC6" s="67">
        <v>124944</v>
      </c>
    </row>
    <row r="7" spans="1:55">
      <c r="A7" s="77" t="s">
        <v>141</v>
      </c>
      <c r="B7" s="77" t="s">
        <v>142</v>
      </c>
      <c r="C7" s="77" t="s">
        <v>143</v>
      </c>
      <c r="D7" s="82" t="s">
        <v>3724</v>
      </c>
      <c r="E7" s="83"/>
      <c r="F7" s="83"/>
      <c r="G7" s="83"/>
      <c r="H7" s="84"/>
      <c r="I7" s="85"/>
      <c r="J7" s="84">
        <v>24768</v>
      </c>
      <c r="K7" s="85">
        <v>37152</v>
      </c>
      <c r="L7" s="84">
        <v>30624</v>
      </c>
      <c r="M7" s="85">
        <v>45936</v>
      </c>
      <c r="N7" s="84">
        <v>27904</v>
      </c>
      <c r="O7" s="85">
        <v>41856</v>
      </c>
      <c r="P7" s="84"/>
      <c r="Q7" s="85"/>
      <c r="R7" s="84"/>
      <c r="S7" s="85"/>
      <c r="T7" s="84"/>
      <c r="U7" s="85"/>
      <c r="V7" s="84"/>
      <c r="W7" s="85"/>
      <c r="X7" s="84"/>
      <c r="Y7" s="85"/>
      <c r="Z7" s="84"/>
      <c r="AA7" s="85"/>
      <c r="AB7" s="84"/>
      <c r="AC7" s="85"/>
      <c r="AD7" s="84"/>
      <c r="AE7" s="85"/>
      <c r="AF7" s="84"/>
      <c r="AG7" s="85"/>
      <c r="AH7" s="84"/>
      <c r="AI7" s="85"/>
      <c r="AJ7" s="84"/>
      <c r="AK7" s="85"/>
      <c r="AL7" s="84"/>
      <c r="AM7" s="85"/>
      <c r="AN7" s="84"/>
      <c r="AO7" s="85"/>
      <c r="AP7" s="84"/>
      <c r="AQ7" s="85"/>
      <c r="AR7" s="84"/>
      <c r="AS7" s="85"/>
      <c r="AT7" s="84"/>
      <c r="AU7" s="85"/>
      <c r="AV7" s="84"/>
      <c r="AW7" s="85"/>
      <c r="AX7" s="84"/>
      <c r="AY7" s="85"/>
      <c r="AZ7" s="84"/>
      <c r="BA7" s="85"/>
      <c r="BB7" s="84">
        <v>83296</v>
      </c>
      <c r="BC7" s="86">
        <v>124944</v>
      </c>
    </row>
    <row r="8" spans="1:55">
      <c r="A8" s="77" t="s">
        <v>141</v>
      </c>
      <c r="B8" s="77" t="s">
        <v>142</v>
      </c>
      <c r="C8" s="77" t="s">
        <v>143</v>
      </c>
      <c r="D8" s="53" t="s">
        <v>152</v>
      </c>
      <c r="E8" s="53" t="s">
        <v>779</v>
      </c>
      <c r="F8" s="78">
        <v>1.6</v>
      </c>
      <c r="G8" s="79">
        <v>44972</v>
      </c>
      <c r="H8" s="65">
        <v>101012</v>
      </c>
      <c r="I8" s="66">
        <v>161620</v>
      </c>
      <c r="J8" s="65">
        <v>84272</v>
      </c>
      <c r="K8" s="66">
        <v>134837</v>
      </c>
      <c r="L8" s="65">
        <v>3600</v>
      </c>
      <c r="M8" s="66">
        <v>5760</v>
      </c>
      <c r="N8" s="65">
        <v>15016</v>
      </c>
      <c r="O8" s="66">
        <v>24025</v>
      </c>
      <c r="P8" s="65"/>
      <c r="Q8" s="66"/>
      <c r="R8" s="65"/>
      <c r="S8" s="66"/>
      <c r="T8" s="65"/>
      <c r="U8" s="66"/>
      <c r="V8" s="65"/>
      <c r="W8" s="66"/>
      <c r="X8" s="65"/>
      <c r="Y8" s="66"/>
      <c r="Z8" s="65"/>
      <c r="AA8" s="66"/>
      <c r="AB8" s="65"/>
      <c r="AC8" s="66"/>
      <c r="AD8" s="65"/>
      <c r="AE8" s="66"/>
      <c r="AF8" s="65"/>
      <c r="AG8" s="66"/>
      <c r="AH8" s="65"/>
      <c r="AI8" s="66"/>
      <c r="AJ8" s="65"/>
      <c r="AK8" s="66"/>
      <c r="AL8" s="65"/>
      <c r="AM8" s="66"/>
      <c r="AN8" s="65"/>
      <c r="AO8" s="66"/>
      <c r="AP8" s="65"/>
      <c r="AQ8" s="66"/>
      <c r="AR8" s="65"/>
      <c r="AS8" s="66"/>
      <c r="AT8" s="65"/>
      <c r="AU8" s="66"/>
      <c r="AV8" s="65"/>
      <c r="AW8" s="66"/>
      <c r="AX8" s="65"/>
      <c r="AY8" s="66"/>
      <c r="AZ8" s="65"/>
      <c r="BA8" s="66"/>
      <c r="BB8" s="65">
        <v>203900</v>
      </c>
      <c r="BC8" s="67">
        <v>326242</v>
      </c>
    </row>
    <row r="9" spans="1:55">
      <c r="A9" s="77" t="s">
        <v>141</v>
      </c>
      <c r="B9" s="77" t="s">
        <v>142</v>
      </c>
      <c r="C9" s="77" t="s">
        <v>143</v>
      </c>
      <c r="D9" s="77" t="s">
        <v>152</v>
      </c>
      <c r="E9" s="53" t="s">
        <v>699</v>
      </c>
      <c r="F9" s="78">
        <v>1.6</v>
      </c>
      <c r="G9" s="79">
        <v>45092</v>
      </c>
      <c r="H9" s="65"/>
      <c r="I9" s="66"/>
      <c r="J9" s="65"/>
      <c r="K9" s="66"/>
      <c r="L9" s="65"/>
      <c r="M9" s="66"/>
      <c r="N9" s="65"/>
      <c r="O9" s="66"/>
      <c r="P9" s="65">
        <v>74688</v>
      </c>
      <c r="Q9" s="66">
        <v>119500</v>
      </c>
      <c r="R9" s="65">
        <v>151441</v>
      </c>
      <c r="S9" s="66">
        <v>242304</v>
      </c>
      <c r="T9" s="65">
        <v>6832</v>
      </c>
      <c r="U9" s="66">
        <v>10931</v>
      </c>
      <c r="V9" s="65"/>
      <c r="W9" s="66"/>
      <c r="X9" s="65"/>
      <c r="Y9" s="66"/>
      <c r="Z9" s="65"/>
      <c r="AA9" s="66"/>
      <c r="AB9" s="65"/>
      <c r="AC9" s="66"/>
      <c r="AD9" s="65"/>
      <c r="AE9" s="66"/>
      <c r="AF9" s="65"/>
      <c r="AG9" s="66"/>
      <c r="AH9" s="65"/>
      <c r="AI9" s="66"/>
      <c r="AJ9" s="65"/>
      <c r="AK9" s="66"/>
      <c r="AL9" s="65"/>
      <c r="AM9" s="66"/>
      <c r="AN9" s="65"/>
      <c r="AO9" s="66"/>
      <c r="AP9" s="65"/>
      <c r="AQ9" s="66"/>
      <c r="AR9" s="65"/>
      <c r="AS9" s="66"/>
      <c r="AT9" s="65"/>
      <c r="AU9" s="66"/>
      <c r="AV9" s="65"/>
      <c r="AW9" s="66"/>
      <c r="AX9" s="65"/>
      <c r="AY9" s="66"/>
      <c r="AZ9" s="65"/>
      <c r="BA9" s="66"/>
      <c r="BB9" s="65">
        <v>232961</v>
      </c>
      <c r="BC9" s="67">
        <v>372735</v>
      </c>
    </row>
    <row r="10" spans="1:55">
      <c r="A10" s="77" t="s">
        <v>141</v>
      </c>
      <c r="B10" s="77" t="s">
        <v>142</v>
      </c>
      <c r="C10" s="77" t="s">
        <v>143</v>
      </c>
      <c r="D10" s="77" t="s">
        <v>152</v>
      </c>
      <c r="E10" s="53" t="s">
        <v>1823</v>
      </c>
      <c r="F10" s="78">
        <v>2.8</v>
      </c>
      <c r="G10" s="79">
        <v>44910</v>
      </c>
      <c r="H10" s="65">
        <v>11920</v>
      </c>
      <c r="I10" s="66">
        <v>33375</v>
      </c>
      <c r="J10" s="65">
        <v>1272</v>
      </c>
      <c r="K10" s="66">
        <v>3562</v>
      </c>
      <c r="L10" s="65"/>
      <c r="M10" s="66"/>
      <c r="N10" s="65">
        <v>9664</v>
      </c>
      <c r="O10" s="66">
        <v>27059</v>
      </c>
      <c r="P10" s="65">
        <v>2536</v>
      </c>
      <c r="Q10" s="66">
        <v>7101</v>
      </c>
      <c r="R10" s="65"/>
      <c r="S10" s="66"/>
      <c r="T10" s="65"/>
      <c r="U10" s="66"/>
      <c r="V10" s="65"/>
      <c r="W10" s="66"/>
      <c r="X10" s="65"/>
      <c r="Y10" s="66"/>
      <c r="Z10" s="65"/>
      <c r="AA10" s="66"/>
      <c r="AB10" s="65"/>
      <c r="AC10" s="66"/>
      <c r="AD10" s="65"/>
      <c r="AE10" s="66"/>
      <c r="AF10" s="65"/>
      <c r="AG10" s="66"/>
      <c r="AH10" s="65"/>
      <c r="AI10" s="66"/>
      <c r="AJ10" s="65"/>
      <c r="AK10" s="66"/>
      <c r="AL10" s="65"/>
      <c r="AM10" s="66"/>
      <c r="AN10" s="65"/>
      <c r="AO10" s="66"/>
      <c r="AP10" s="65"/>
      <c r="AQ10" s="66"/>
      <c r="AR10" s="65"/>
      <c r="AS10" s="66"/>
      <c r="AT10" s="65"/>
      <c r="AU10" s="66"/>
      <c r="AV10" s="65"/>
      <c r="AW10" s="66"/>
      <c r="AX10" s="65"/>
      <c r="AY10" s="66"/>
      <c r="AZ10" s="65"/>
      <c r="BA10" s="66"/>
      <c r="BB10" s="65">
        <v>25392</v>
      </c>
      <c r="BC10" s="67">
        <v>71097</v>
      </c>
    </row>
    <row r="11" spans="1:55">
      <c r="A11" s="77" t="s">
        <v>141</v>
      </c>
      <c r="B11" s="77" t="s">
        <v>142</v>
      </c>
      <c r="C11" s="77" t="s">
        <v>143</v>
      </c>
      <c r="D11" s="77" t="s">
        <v>152</v>
      </c>
      <c r="E11" s="53" t="s">
        <v>678</v>
      </c>
      <c r="F11" s="78">
        <v>1.6</v>
      </c>
      <c r="G11" s="79">
        <v>45107</v>
      </c>
      <c r="H11" s="65"/>
      <c r="I11" s="66"/>
      <c r="J11" s="65"/>
      <c r="K11" s="66"/>
      <c r="L11" s="65"/>
      <c r="M11" s="66"/>
      <c r="N11" s="65"/>
      <c r="O11" s="66"/>
      <c r="P11" s="65">
        <v>0</v>
      </c>
      <c r="Q11" s="66">
        <v>0</v>
      </c>
      <c r="R11" s="65">
        <v>53352</v>
      </c>
      <c r="S11" s="66">
        <v>85362</v>
      </c>
      <c r="T11" s="65"/>
      <c r="U11" s="66"/>
      <c r="V11" s="65"/>
      <c r="W11" s="66"/>
      <c r="X11" s="65"/>
      <c r="Y11" s="66"/>
      <c r="Z11" s="65"/>
      <c r="AA11" s="66"/>
      <c r="AB11" s="65"/>
      <c r="AC11" s="66"/>
      <c r="AD11" s="65"/>
      <c r="AE11" s="66"/>
      <c r="AF11" s="65"/>
      <c r="AG11" s="66"/>
      <c r="AH11" s="65"/>
      <c r="AI11" s="66"/>
      <c r="AJ11" s="65"/>
      <c r="AK11" s="66"/>
      <c r="AL11" s="65"/>
      <c r="AM11" s="66"/>
      <c r="AN11" s="65"/>
      <c r="AO11" s="66"/>
      <c r="AP11" s="65"/>
      <c r="AQ11" s="66"/>
      <c r="AR11" s="65"/>
      <c r="AS11" s="66"/>
      <c r="AT11" s="65"/>
      <c r="AU11" s="66"/>
      <c r="AV11" s="65"/>
      <c r="AW11" s="66"/>
      <c r="AX11" s="65"/>
      <c r="AY11" s="66"/>
      <c r="AZ11" s="65"/>
      <c r="BA11" s="66"/>
      <c r="BB11" s="65">
        <v>53352</v>
      </c>
      <c r="BC11" s="67">
        <v>85362</v>
      </c>
    </row>
    <row r="12" spans="1:55">
      <c r="A12" s="77" t="s">
        <v>141</v>
      </c>
      <c r="B12" s="77" t="s">
        <v>142</v>
      </c>
      <c r="C12" s="77" t="s">
        <v>143</v>
      </c>
      <c r="D12" s="77" t="s">
        <v>152</v>
      </c>
      <c r="E12" s="53" t="s">
        <v>836</v>
      </c>
      <c r="F12" s="78">
        <v>1.6</v>
      </c>
      <c r="G12" s="79">
        <v>44910</v>
      </c>
      <c r="H12" s="65"/>
      <c r="I12" s="66"/>
      <c r="J12" s="65"/>
      <c r="K12" s="66"/>
      <c r="L12" s="65">
        <v>21216</v>
      </c>
      <c r="M12" s="66">
        <v>33946</v>
      </c>
      <c r="N12" s="65">
        <v>9760</v>
      </c>
      <c r="O12" s="66">
        <v>15616</v>
      </c>
      <c r="P12" s="65">
        <v>8928</v>
      </c>
      <c r="Q12" s="66">
        <v>14285</v>
      </c>
      <c r="R12" s="65"/>
      <c r="S12" s="66"/>
      <c r="T12" s="65"/>
      <c r="U12" s="66"/>
      <c r="V12" s="65"/>
      <c r="W12" s="66"/>
      <c r="X12" s="65"/>
      <c r="Y12" s="66"/>
      <c r="Z12" s="65"/>
      <c r="AA12" s="66"/>
      <c r="AB12" s="65"/>
      <c r="AC12" s="66"/>
      <c r="AD12" s="65"/>
      <c r="AE12" s="66"/>
      <c r="AF12" s="65"/>
      <c r="AG12" s="66"/>
      <c r="AH12" s="65"/>
      <c r="AI12" s="66"/>
      <c r="AJ12" s="65"/>
      <c r="AK12" s="66"/>
      <c r="AL12" s="65"/>
      <c r="AM12" s="66"/>
      <c r="AN12" s="65"/>
      <c r="AO12" s="66"/>
      <c r="AP12" s="65"/>
      <c r="AQ12" s="66"/>
      <c r="AR12" s="65"/>
      <c r="AS12" s="66"/>
      <c r="AT12" s="65"/>
      <c r="AU12" s="66"/>
      <c r="AV12" s="65"/>
      <c r="AW12" s="66"/>
      <c r="AX12" s="65"/>
      <c r="AY12" s="66"/>
      <c r="AZ12" s="65"/>
      <c r="BA12" s="66"/>
      <c r="BB12" s="65">
        <v>39904</v>
      </c>
      <c r="BC12" s="67">
        <v>63847</v>
      </c>
    </row>
    <row r="13" spans="1:55">
      <c r="A13" s="77" t="s">
        <v>141</v>
      </c>
      <c r="B13" s="77" t="s">
        <v>142</v>
      </c>
      <c r="C13" s="77" t="s">
        <v>143</v>
      </c>
      <c r="D13" s="77" t="s">
        <v>152</v>
      </c>
      <c r="E13" s="77" t="s">
        <v>836</v>
      </c>
      <c r="F13" s="80">
        <v>1.6</v>
      </c>
      <c r="G13" s="81">
        <v>45122</v>
      </c>
      <c r="H13" s="68"/>
      <c r="I13" s="69"/>
      <c r="J13" s="68"/>
      <c r="K13" s="69"/>
      <c r="L13" s="68">
        <v>2608</v>
      </c>
      <c r="M13" s="69">
        <v>4173</v>
      </c>
      <c r="N13" s="68">
        <v>78320</v>
      </c>
      <c r="O13" s="69">
        <v>125313</v>
      </c>
      <c r="P13" s="68">
        <v>25092</v>
      </c>
      <c r="Q13" s="69">
        <v>40148</v>
      </c>
      <c r="R13" s="68"/>
      <c r="S13" s="69"/>
      <c r="T13" s="68"/>
      <c r="U13" s="69"/>
      <c r="V13" s="68"/>
      <c r="W13" s="69"/>
      <c r="X13" s="68"/>
      <c r="Y13" s="69"/>
      <c r="Z13" s="68"/>
      <c r="AA13" s="69"/>
      <c r="AB13" s="68"/>
      <c r="AC13" s="69"/>
      <c r="AD13" s="68"/>
      <c r="AE13" s="69"/>
      <c r="AF13" s="68"/>
      <c r="AG13" s="69"/>
      <c r="AH13" s="68"/>
      <c r="AI13" s="69"/>
      <c r="AJ13" s="68"/>
      <c r="AK13" s="69"/>
      <c r="AL13" s="68"/>
      <c r="AM13" s="69"/>
      <c r="AN13" s="68"/>
      <c r="AO13" s="69"/>
      <c r="AP13" s="68"/>
      <c r="AQ13" s="69"/>
      <c r="AR13" s="68"/>
      <c r="AS13" s="69"/>
      <c r="AT13" s="68"/>
      <c r="AU13" s="69"/>
      <c r="AV13" s="68"/>
      <c r="AW13" s="69"/>
      <c r="AX13" s="68"/>
      <c r="AY13" s="69"/>
      <c r="AZ13" s="68"/>
      <c r="BA13" s="69"/>
      <c r="BB13" s="68">
        <v>106020</v>
      </c>
      <c r="BC13" s="70">
        <v>169634</v>
      </c>
    </row>
    <row r="14" spans="1:55">
      <c r="A14" s="77" t="s">
        <v>141</v>
      </c>
      <c r="B14" s="77" t="s">
        <v>142</v>
      </c>
      <c r="C14" s="77" t="s">
        <v>143</v>
      </c>
      <c r="D14" s="77" t="s">
        <v>152</v>
      </c>
      <c r="E14" s="53" t="s">
        <v>309</v>
      </c>
      <c r="F14" s="78">
        <v>1.7</v>
      </c>
      <c r="G14" s="79">
        <v>44880</v>
      </c>
      <c r="H14" s="65"/>
      <c r="I14" s="66"/>
      <c r="J14" s="65">
        <v>6024</v>
      </c>
      <c r="K14" s="66">
        <v>10241</v>
      </c>
      <c r="L14" s="65"/>
      <c r="M14" s="66"/>
      <c r="N14" s="65"/>
      <c r="O14" s="66"/>
      <c r="P14" s="65"/>
      <c r="Q14" s="66"/>
      <c r="R14" s="65"/>
      <c r="S14" s="66"/>
      <c r="T14" s="65"/>
      <c r="U14" s="66"/>
      <c r="V14" s="65"/>
      <c r="W14" s="66"/>
      <c r="X14" s="65"/>
      <c r="Y14" s="66"/>
      <c r="Z14" s="65"/>
      <c r="AA14" s="66"/>
      <c r="AB14" s="65"/>
      <c r="AC14" s="66"/>
      <c r="AD14" s="65"/>
      <c r="AE14" s="66"/>
      <c r="AF14" s="65"/>
      <c r="AG14" s="66"/>
      <c r="AH14" s="65"/>
      <c r="AI14" s="66"/>
      <c r="AJ14" s="65"/>
      <c r="AK14" s="66"/>
      <c r="AL14" s="65"/>
      <c r="AM14" s="66"/>
      <c r="AN14" s="65"/>
      <c r="AO14" s="66"/>
      <c r="AP14" s="65"/>
      <c r="AQ14" s="66"/>
      <c r="AR14" s="65"/>
      <c r="AS14" s="66"/>
      <c r="AT14" s="65"/>
      <c r="AU14" s="66"/>
      <c r="AV14" s="65"/>
      <c r="AW14" s="66"/>
      <c r="AX14" s="65"/>
      <c r="AY14" s="66"/>
      <c r="AZ14" s="65"/>
      <c r="BA14" s="66"/>
      <c r="BB14" s="65">
        <v>6024</v>
      </c>
      <c r="BC14" s="67">
        <v>10241</v>
      </c>
    </row>
    <row r="15" spans="1:55">
      <c r="A15" s="77" t="s">
        <v>141</v>
      </c>
      <c r="B15" s="77" t="s">
        <v>142</v>
      </c>
      <c r="C15" s="77" t="s">
        <v>143</v>
      </c>
      <c r="D15" s="77" t="s">
        <v>152</v>
      </c>
      <c r="E15" s="53" t="s">
        <v>883</v>
      </c>
      <c r="F15" s="78">
        <v>1.6</v>
      </c>
      <c r="G15" s="79">
        <v>44910</v>
      </c>
      <c r="H15" s="65">
        <v>33180</v>
      </c>
      <c r="I15" s="66">
        <v>53088</v>
      </c>
      <c r="J15" s="65">
        <v>38028</v>
      </c>
      <c r="K15" s="66">
        <v>60845</v>
      </c>
      <c r="L15" s="65">
        <v>30492</v>
      </c>
      <c r="M15" s="66">
        <v>48788</v>
      </c>
      <c r="N15" s="65">
        <v>75024</v>
      </c>
      <c r="O15" s="66">
        <v>120038</v>
      </c>
      <c r="P15" s="65">
        <v>215304</v>
      </c>
      <c r="Q15" s="66">
        <v>344486</v>
      </c>
      <c r="R15" s="65">
        <v>118320</v>
      </c>
      <c r="S15" s="66">
        <v>189312</v>
      </c>
      <c r="T15" s="65">
        <v>33888</v>
      </c>
      <c r="U15" s="66">
        <v>54220</v>
      </c>
      <c r="V15" s="65">
        <v>20519</v>
      </c>
      <c r="W15" s="66">
        <v>32830</v>
      </c>
      <c r="X15" s="65">
        <v>16296</v>
      </c>
      <c r="Y15" s="66">
        <v>26074</v>
      </c>
      <c r="Z15" s="65"/>
      <c r="AA15" s="66"/>
      <c r="AB15" s="65"/>
      <c r="AC15" s="66"/>
      <c r="AD15" s="65"/>
      <c r="AE15" s="66"/>
      <c r="AF15" s="65"/>
      <c r="AG15" s="66"/>
      <c r="AH15" s="65"/>
      <c r="AI15" s="66"/>
      <c r="AJ15" s="65"/>
      <c r="AK15" s="66"/>
      <c r="AL15" s="65"/>
      <c r="AM15" s="66"/>
      <c r="AN15" s="65"/>
      <c r="AO15" s="66"/>
      <c r="AP15" s="65"/>
      <c r="AQ15" s="66"/>
      <c r="AR15" s="65"/>
      <c r="AS15" s="66"/>
      <c r="AT15" s="65"/>
      <c r="AU15" s="66"/>
      <c r="AV15" s="65"/>
      <c r="AW15" s="66"/>
      <c r="AX15" s="65"/>
      <c r="AY15" s="66"/>
      <c r="AZ15" s="65"/>
      <c r="BA15" s="66"/>
      <c r="BB15" s="65">
        <v>581051</v>
      </c>
      <c r="BC15" s="67">
        <v>929681</v>
      </c>
    </row>
    <row r="16" spans="1:55">
      <c r="A16" s="77" t="s">
        <v>141</v>
      </c>
      <c r="B16" s="77" t="s">
        <v>142</v>
      </c>
      <c r="C16" s="77" t="s">
        <v>143</v>
      </c>
      <c r="D16" s="77" t="s">
        <v>152</v>
      </c>
      <c r="E16" s="53" t="s">
        <v>997</v>
      </c>
      <c r="F16" s="78">
        <v>1.6</v>
      </c>
      <c r="G16" s="79">
        <v>44910</v>
      </c>
      <c r="H16" s="65"/>
      <c r="I16" s="66"/>
      <c r="J16" s="65"/>
      <c r="K16" s="66"/>
      <c r="L16" s="65"/>
      <c r="M16" s="66"/>
      <c r="N16" s="65">
        <v>42768</v>
      </c>
      <c r="O16" s="66">
        <v>68429</v>
      </c>
      <c r="P16" s="65"/>
      <c r="Q16" s="66"/>
      <c r="R16" s="65"/>
      <c r="S16" s="66"/>
      <c r="T16" s="65"/>
      <c r="U16" s="66"/>
      <c r="V16" s="65"/>
      <c r="W16" s="66"/>
      <c r="X16" s="65"/>
      <c r="Y16" s="66"/>
      <c r="Z16" s="65"/>
      <c r="AA16" s="66"/>
      <c r="AB16" s="65"/>
      <c r="AC16" s="66"/>
      <c r="AD16" s="65"/>
      <c r="AE16" s="66"/>
      <c r="AF16" s="65"/>
      <c r="AG16" s="66"/>
      <c r="AH16" s="65"/>
      <c r="AI16" s="66"/>
      <c r="AJ16" s="65"/>
      <c r="AK16" s="66"/>
      <c r="AL16" s="65"/>
      <c r="AM16" s="66"/>
      <c r="AN16" s="65"/>
      <c r="AO16" s="66"/>
      <c r="AP16" s="65"/>
      <c r="AQ16" s="66"/>
      <c r="AR16" s="65"/>
      <c r="AS16" s="66"/>
      <c r="AT16" s="65"/>
      <c r="AU16" s="66"/>
      <c r="AV16" s="65"/>
      <c r="AW16" s="66"/>
      <c r="AX16" s="65"/>
      <c r="AY16" s="66"/>
      <c r="AZ16" s="65"/>
      <c r="BA16" s="66"/>
      <c r="BB16" s="65">
        <v>42768</v>
      </c>
      <c r="BC16" s="67">
        <v>68429</v>
      </c>
    </row>
    <row r="17" spans="1:55">
      <c r="A17" s="77" t="s">
        <v>141</v>
      </c>
      <c r="B17" s="77" t="s">
        <v>142</v>
      </c>
      <c r="C17" s="77" t="s">
        <v>143</v>
      </c>
      <c r="D17" s="77" t="s">
        <v>152</v>
      </c>
      <c r="E17" s="53" t="s">
        <v>217</v>
      </c>
      <c r="F17" s="78">
        <v>5.3</v>
      </c>
      <c r="G17" s="79">
        <v>44880</v>
      </c>
      <c r="H17" s="65">
        <v>5940</v>
      </c>
      <c r="I17" s="66">
        <v>31482</v>
      </c>
      <c r="J17" s="65"/>
      <c r="K17" s="66"/>
      <c r="L17" s="65"/>
      <c r="M17" s="66"/>
      <c r="N17" s="65"/>
      <c r="O17" s="66"/>
      <c r="P17" s="65"/>
      <c r="Q17" s="66"/>
      <c r="R17" s="65"/>
      <c r="S17" s="66"/>
      <c r="T17" s="65"/>
      <c r="U17" s="66"/>
      <c r="V17" s="65"/>
      <c r="W17" s="66"/>
      <c r="X17" s="65"/>
      <c r="Y17" s="66"/>
      <c r="Z17" s="65"/>
      <c r="AA17" s="66"/>
      <c r="AB17" s="65"/>
      <c r="AC17" s="66"/>
      <c r="AD17" s="65"/>
      <c r="AE17" s="66"/>
      <c r="AF17" s="65"/>
      <c r="AG17" s="66"/>
      <c r="AH17" s="65"/>
      <c r="AI17" s="66"/>
      <c r="AJ17" s="65"/>
      <c r="AK17" s="66"/>
      <c r="AL17" s="65"/>
      <c r="AM17" s="66"/>
      <c r="AN17" s="65"/>
      <c r="AO17" s="66"/>
      <c r="AP17" s="65"/>
      <c r="AQ17" s="66"/>
      <c r="AR17" s="65"/>
      <c r="AS17" s="66"/>
      <c r="AT17" s="65"/>
      <c r="AU17" s="66"/>
      <c r="AV17" s="65"/>
      <c r="AW17" s="66"/>
      <c r="AX17" s="65"/>
      <c r="AY17" s="66"/>
      <c r="AZ17" s="65"/>
      <c r="BA17" s="66"/>
      <c r="BB17" s="65">
        <v>5940</v>
      </c>
      <c r="BC17" s="67">
        <v>31482</v>
      </c>
    </row>
    <row r="18" spans="1:55">
      <c r="A18" s="77" t="s">
        <v>141</v>
      </c>
      <c r="B18" s="77" t="s">
        <v>142</v>
      </c>
      <c r="C18" s="77" t="s">
        <v>143</v>
      </c>
      <c r="D18" s="77" t="s">
        <v>152</v>
      </c>
      <c r="E18" s="53" t="s">
        <v>262</v>
      </c>
      <c r="F18" s="78">
        <v>3.6</v>
      </c>
      <c r="G18" s="79">
        <v>44880</v>
      </c>
      <c r="H18" s="65">
        <v>1008</v>
      </c>
      <c r="I18" s="66">
        <v>3629</v>
      </c>
      <c r="J18" s="65">
        <v>1992</v>
      </c>
      <c r="K18" s="66">
        <v>7171</v>
      </c>
      <c r="L18" s="65"/>
      <c r="M18" s="66"/>
      <c r="N18" s="65">
        <v>6408</v>
      </c>
      <c r="O18" s="66">
        <v>23069</v>
      </c>
      <c r="P18" s="65"/>
      <c r="Q18" s="66"/>
      <c r="R18" s="65"/>
      <c r="S18" s="66"/>
      <c r="T18" s="65"/>
      <c r="U18" s="66"/>
      <c r="V18" s="65"/>
      <c r="W18" s="66"/>
      <c r="X18" s="65"/>
      <c r="Y18" s="66"/>
      <c r="Z18" s="65"/>
      <c r="AA18" s="66"/>
      <c r="AB18" s="65"/>
      <c r="AC18" s="66"/>
      <c r="AD18" s="65"/>
      <c r="AE18" s="66"/>
      <c r="AF18" s="65"/>
      <c r="AG18" s="66"/>
      <c r="AH18" s="65"/>
      <c r="AI18" s="66"/>
      <c r="AJ18" s="65"/>
      <c r="AK18" s="66"/>
      <c r="AL18" s="65"/>
      <c r="AM18" s="66"/>
      <c r="AN18" s="65"/>
      <c r="AO18" s="66"/>
      <c r="AP18" s="65"/>
      <c r="AQ18" s="66"/>
      <c r="AR18" s="65"/>
      <c r="AS18" s="66"/>
      <c r="AT18" s="65"/>
      <c r="AU18" s="66"/>
      <c r="AV18" s="65"/>
      <c r="AW18" s="66"/>
      <c r="AX18" s="65"/>
      <c r="AY18" s="66"/>
      <c r="AZ18" s="65"/>
      <c r="BA18" s="66"/>
      <c r="BB18" s="65">
        <v>9408</v>
      </c>
      <c r="BC18" s="67">
        <v>33869</v>
      </c>
    </row>
    <row r="19" spans="1:55">
      <c r="A19" s="77" t="s">
        <v>141</v>
      </c>
      <c r="B19" s="77" t="s">
        <v>142</v>
      </c>
      <c r="C19" s="77" t="s">
        <v>143</v>
      </c>
      <c r="D19" s="77" t="s">
        <v>152</v>
      </c>
      <c r="E19" s="53" t="s">
        <v>158</v>
      </c>
      <c r="F19" s="78">
        <v>4.5</v>
      </c>
      <c r="G19" s="79">
        <v>44880</v>
      </c>
      <c r="H19" s="65"/>
      <c r="I19" s="66"/>
      <c r="J19" s="65">
        <v>8048</v>
      </c>
      <c r="K19" s="66">
        <v>36216</v>
      </c>
      <c r="L19" s="65"/>
      <c r="M19" s="66"/>
      <c r="N19" s="65"/>
      <c r="O19" s="66"/>
      <c r="P19" s="65"/>
      <c r="Q19" s="66"/>
      <c r="R19" s="65"/>
      <c r="S19" s="66"/>
      <c r="T19" s="65"/>
      <c r="U19" s="66"/>
      <c r="V19" s="65"/>
      <c r="W19" s="66"/>
      <c r="X19" s="65"/>
      <c r="Y19" s="66"/>
      <c r="Z19" s="65"/>
      <c r="AA19" s="66"/>
      <c r="AB19" s="65"/>
      <c r="AC19" s="66"/>
      <c r="AD19" s="65"/>
      <c r="AE19" s="66"/>
      <c r="AF19" s="65"/>
      <c r="AG19" s="66"/>
      <c r="AH19" s="65"/>
      <c r="AI19" s="66"/>
      <c r="AJ19" s="65"/>
      <c r="AK19" s="66"/>
      <c r="AL19" s="65"/>
      <c r="AM19" s="66"/>
      <c r="AN19" s="65"/>
      <c r="AO19" s="66"/>
      <c r="AP19" s="65"/>
      <c r="AQ19" s="66"/>
      <c r="AR19" s="65"/>
      <c r="AS19" s="66"/>
      <c r="AT19" s="65"/>
      <c r="AU19" s="66"/>
      <c r="AV19" s="65"/>
      <c r="AW19" s="66"/>
      <c r="AX19" s="65"/>
      <c r="AY19" s="66"/>
      <c r="AZ19" s="65"/>
      <c r="BA19" s="66"/>
      <c r="BB19" s="65">
        <v>8048</v>
      </c>
      <c r="BC19" s="67">
        <v>36216</v>
      </c>
    </row>
    <row r="20" spans="1:55">
      <c r="A20" s="77" t="s">
        <v>141</v>
      </c>
      <c r="B20" s="77" t="s">
        <v>142</v>
      </c>
      <c r="C20" s="77" t="s">
        <v>143</v>
      </c>
      <c r="D20" s="77" t="s">
        <v>152</v>
      </c>
      <c r="E20" s="53" t="s">
        <v>293</v>
      </c>
      <c r="F20" s="78">
        <v>5.7</v>
      </c>
      <c r="G20" s="79">
        <v>44880</v>
      </c>
      <c r="H20" s="65">
        <v>1596</v>
      </c>
      <c r="I20" s="66">
        <v>9097</v>
      </c>
      <c r="J20" s="65"/>
      <c r="K20" s="66"/>
      <c r="L20" s="65">
        <v>2664</v>
      </c>
      <c r="M20" s="66">
        <v>15185</v>
      </c>
      <c r="N20" s="65">
        <v>4284</v>
      </c>
      <c r="O20" s="66">
        <v>24419</v>
      </c>
      <c r="P20" s="65">
        <v>1488</v>
      </c>
      <c r="Q20" s="66">
        <v>8482</v>
      </c>
      <c r="R20" s="65"/>
      <c r="S20" s="66"/>
      <c r="T20" s="65"/>
      <c r="U20" s="66"/>
      <c r="V20" s="65"/>
      <c r="W20" s="66"/>
      <c r="X20" s="65"/>
      <c r="Y20" s="66"/>
      <c r="Z20" s="65"/>
      <c r="AA20" s="66"/>
      <c r="AB20" s="65"/>
      <c r="AC20" s="66"/>
      <c r="AD20" s="65"/>
      <c r="AE20" s="66"/>
      <c r="AF20" s="65"/>
      <c r="AG20" s="66"/>
      <c r="AH20" s="65"/>
      <c r="AI20" s="66"/>
      <c r="AJ20" s="65"/>
      <c r="AK20" s="66"/>
      <c r="AL20" s="65"/>
      <c r="AM20" s="66"/>
      <c r="AN20" s="65"/>
      <c r="AO20" s="66"/>
      <c r="AP20" s="65"/>
      <c r="AQ20" s="66"/>
      <c r="AR20" s="65"/>
      <c r="AS20" s="66"/>
      <c r="AT20" s="65"/>
      <c r="AU20" s="66"/>
      <c r="AV20" s="65"/>
      <c r="AW20" s="66"/>
      <c r="AX20" s="65"/>
      <c r="AY20" s="66"/>
      <c r="AZ20" s="65"/>
      <c r="BA20" s="66"/>
      <c r="BB20" s="65">
        <v>10032</v>
      </c>
      <c r="BC20" s="67">
        <v>57183</v>
      </c>
    </row>
    <row r="21" spans="1:55">
      <c r="A21" s="77" t="s">
        <v>141</v>
      </c>
      <c r="B21" s="77" t="s">
        <v>142</v>
      </c>
      <c r="C21" s="77" t="s">
        <v>143</v>
      </c>
      <c r="D21" s="77" t="s">
        <v>152</v>
      </c>
      <c r="E21" s="53" t="s">
        <v>1929</v>
      </c>
      <c r="F21" s="78">
        <v>1.6</v>
      </c>
      <c r="G21" s="79">
        <v>44910</v>
      </c>
      <c r="H21" s="65">
        <v>8544</v>
      </c>
      <c r="I21" s="66">
        <v>13671</v>
      </c>
      <c r="J21" s="65">
        <v>2520</v>
      </c>
      <c r="K21" s="66">
        <v>4032</v>
      </c>
      <c r="L21" s="65">
        <v>972</v>
      </c>
      <c r="M21" s="66">
        <v>1555</v>
      </c>
      <c r="N21" s="65">
        <v>10044</v>
      </c>
      <c r="O21" s="66">
        <v>16070</v>
      </c>
      <c r="P21" s="65"/>
      <c r="Q21" s="66"/>
      <c r="R21" s="65"/>
      <c r="S21" s="66"/>
      <c r="T21" s="65"/>
      <c r="U21" s="66"/>
      <c r="V21" s="65">
        <v>432</v>
      </c>
      <c r="W21" s="66">
        <v>691</v>
      </c>
      <c r="X21" s="65"/>
      <c r="Y21" s="66"/>
      <c r="Z21" s="65"/>
      <c r="AA21" s="66"/>
      <c r="AB21" s="65"/>
      <c r="AC21" s="66"/>
      <c r="AD21" s="65"/>
      <c r="AE21" s="66"/>
      <c r="AF21" s="65"/>
      <c r="AG21" s="66"/>
      <c r="AH21" s="65"/>
      <c r="AI21" s="66"/>
      <c r="AJ21" s="65"/>
      <c r="AK21" s="66"/>
      <c r="AL21" s="65"/>
      <c r="AM21" s="66"/>
      <c r="AN21" s="65"/>
      <c r="AO21" s="66"/>
      <c r="AP21" s="65"/>
      <c r="AQ21" s="66"/>
      <c r="AR21" s="65"/>
      <c r="AS21" s="66"/>
      <c r="AT21" s="65"/>
      <c r="AU21" s="66"/>
      <c r="AV21" s="65"/>
      <c r="AW21" s="66"/>
      <c r="AX21" s="65"/>
      <c r="AY21" s="66"/>
      <c r="AZ21" s="65"/>
      <c r="BA21" s="66"/>
      <c r="BB21" s="65">
        <v>22512</v>
      </c>
      <c r="BC21" s="67">
        <v>36019</v>
      </c>
    </row>
    <row r="22" spans="1:55">
      <c r="A22" s="77" t="s">
        <v>141</v>
      </c>
      <c r="B22" s="77" t="s">
        <v>142</v>
      </c>
      <c r="C22" s="77" t="s">
        <v>143</v>
      </c>
      <c r="D22" s="77" t="s">
        <v>152</v>
      </c>
      <c r="E22" s="77" t="s">
        <v>1929</v>
      </c>
      <c r="F22" s="80">
        <v>1.6</v>
      </c>
      <c r="G22" s="81">
        <v>45122</v>
      </c>
      <c r="H22" s="68"/>
      <c r="I22" s="69"/>
      <c r="J22" s="68"/>
      <c r="K22" s="69"/>
      <c r="L22" s="68"/>
      <c r="M22" s="69"/>
      <c r="N22" s="68"/>
      <c r="O22" s="69"/>
      <c r="P22" s="68"/>
      <c r="Q22" s="69"/>
      <c r="R22" s="68">
        <v>5424</v>
      </c>
      <c r="S22" s="69">
        <v>8679</v>
      </c>
      <c r="T22" s="68"/>
      <c r="U22" s="69"/>
      <c r="V22" s="68"/>
      <c r="W22" s="69"/>
      <c r="X22" s="68"/>
      <c r="Y22" s="69"/>
      <c r="Z22" s="68"/>
      <c r="AA22" s="69"/>
      <c r="AB22" s="68"/>
      <c r="AC22" s="69"/>
      <c r="AD22" s="68"/>
      <c r="AE22" s="69"/>
      <c r="AF22" s="68"/>
      <c r="AG22" s="69"/>
      <c r="AH22" s="68"/>
      <c r="AI22" s="69"/>
      <c r="AJ22" s="68"/>
      <c r="AK22" s="69"/>
      <c r="AL22" s="68"/>
      <c r="AM22" s="69"/>
      <c r="AN22" s="68"/>
      <c r="AO22" s="69"/>
      <c r="AP22" s="68"/>
      <c r="AQ22" s="69"/>
      <c r="AR22" s="68"/>
      <c r="AS22" s="69"/>
      <c r="AT22" s="68"/>
      <c r="AU22" s="69"/>
      <c r="AV22" s="68"/>
      <c r="AW22" s="69"/>
      <c r="AX22" s="68"/>
      <c r="AY22" s="69"/>
      <c r="AZ22" s="68"/>
      <c r="BA22" s="69"/>
      <c r="BB22" s="68">
        <v>5424</v>
      </c>
      <c r="BC22" s="70">
        <v>8679</v>
      </c>
    </row>
    <row r="23" spans="1:55">
      <c r="A23" s="77" t="s">
        <v>141</v>
      </c>
      <c r="B23" s="77" t="s">
        <v>142</v>
      </c>
      <c r="C23" s="77" t="s">
        <v>143</v>
      </c>
      <c r="D23" s="77" t="s">
        <v>152</v>
      </c>
      <c r="E23" s="53" t="s">
        <v>363</v>
      </c>
      <c r="F23" s="78">
        <v>2.8</v>
      </c>
      <c r="G23" s="79">
        <v>44880</v>
      </c>
      <c r="H23" s="65">
        <v>4032</v>
      </c>
      <c r="I23" s="66">
        <v>11290</v>
      </c>
      <c r="J23" s="65"/>
      <c r="K23" s="66"/>
      <c r="L23" s="65">
        <v>1488</v>
      </c>
      <c r="M23" s="66">
        <v>4166</v>
      </c>
      <c r="N23" s="65"/>
      <c r="O23" s="66"/>
      <c r="P23" s="65"/>
      <c r="Q23" s="66"/>
      <c r="R23" s="65"/>
      <c r="S23" s="66"/>
      <c r="T23" s="65"/>
      <c r="U23" s="66"/>
      <c r="V23" s="65"/>
      <c r="W23" s="66"/>
      <c r="X23" s="65"/>
      <c r="Y23" s="66"/>
      <c r="Z23" s="65"/>
      <c r="AA23" s="66"/>
      <c r="AB23" s="65"/>
      <c r="AC23" s="66"/>
      <c r="AD23" s="65"/>
      <c r="AE23" s="66"/>
      <c r="AF23" s="65"/>
      <c r="AG23" s="66"/>
      <c r="AH23" s="65"/>
      <c r="AI23" s="66"/>
      <c r="AJ23" s="65"/>
      <c r="AK23" s="66"/>
      <c r="AL23" s="65"/>
      <c r="AM23" s="66"/>
      <c r="AN23" s="65"/>
      <c r="AO23" s="66"/>
      <c r="AP23" s="65"/>
      <c r="AQ23" s="66"/>
      <c r="AR23" s="65"/>
      <c r="AS23" s="66"/>
      <c r="AT23" s="65"/>
      <c r="AU23" s="66"/>
      <c r="AV23" s="65"/>
      <c r="AW23" s="66"/>
      <c r="AX23" s="65"/>
      <c r="AY23" s="66"/>
      <c r="AZ23" s="65"/>
      <c r="BA23" s="66"/>
      <c r="BB23" s="65">
        <v>5520</v>
      </c>
      <c r="BC23" s="67">
        <v>15456</v>
      </c>
    </row>
    <row r="24" spans="1:55">
      <c r="A24" s="77" t="s">
        <v>141</v>
      </c>
      <c r="B24" s="77" t="s">
        <v>142</v>
      </c>
      <c r="C24" s="77" t="s">
        <v>143</v>
      </c>
      <c r="D24" s="82" t="s">
        <v>3725</v>
      </c>
      <c r="E24" s="83"/>
      <c r="F24" s="83"/>
      <c r="G24" s="83"/>
      <c r="H24" s="84">
        <v>167232</v>
      </c>
      <c r="I24" s="85">
        <v>317252</v>
      </c>
      <c r="J24" s="84">
        <v>142156</v>
      </c>
      <c r="K24" s="85">
        <v>256904</v>
      </c>
      <c r="L24" s="84">
        <v>63040</v>
      </c>
      <c r="M24" s="85">
        <v>113573</v>
      </c>
      <c r="N24" s="84">
        <v>251288</v>
      </c>
      <c r="O24" s="85">
        <v>444038</v>
      </c>
      <c r="P24" s="84">
        <v>328036</v>
      </c>
      <c r="Q24" s="85">
        <v>534002</v>
      </c>
      <c r="R24" s="84">
        <v>328537</v>
      </c>
      <c r="S24" s="85">
        <v>525657</v>
      </c>
      <c r="T24" s="84">
        <v>40720</v>
      </c>
      <c r="U24" s="85">
        <v>65151</v>
      </c>
      <c r="V24" s="84">
        <v>20951</v>
      </c>
      <c r="W24" s="85">
        <v>33521</v>
      </c>
      <c r="X24" s="84">
        <v>16296</v>
      </c>
      <c r="Y24" s="85">
        <v>26074</v>
      </c>
      <c r="Z24" s="84"/>
      <c r="AA24" s="85"/>
      <c r="AB24" s="84"/>
      <c r="AC24" s="85"/>
      <c r="AD24" s="84"/>
      <c r="AE24" s="85"/>
      <c r="AF24" s="84"/>
      <c r="AG24" s="85"/>
      <c r="AH24" s="84"/>
      <c r="AI24" s="85"/>
      <c r="AJ24" s="84"/>
      <c r="AK24" s="85"/>
      <c r="AL24" s="84"/>
      <c r="AM24" s="85"/>
      <c r="AN24" s="84"/>
      <c r="AO24" s="85"/>
      <c r="AP24" s="84"/>
      <c r="AQ24" s="85"/>
      <c r="AR24" s="84"/>
      <c r="AS24" s="85"/>
      <c r="AT24" s="84"/>
      <c r="AU24" s="85"/>
      <c r="AV24" s="84"/>
      <c r="AW24" s="85"/>
      <c r="AX24" s="84"/>
      <c r="AY24" s="85"/>
      <c r="AZ24" s="84"/>
      <c r="BA24" s="85"/>
      <c r="BB24" s="84">
        <v>1358256</v>
      </c>
      <c r="BC24" s="86">
        <v>2316172</v>
      </c>
    </row>
    <row r="25" spans="1:55">
      <c r="A25" s="77" t="s">
        <v>141</v>
      </c>
      <c r="B25" s="77" t="s">
        <v>142</v>
      </c>
      <c r="C25" s="77" t="s">
        <v>143</v>
      </c>
      <c r="D25" s="53" t="s">
        <v>399</v>
      </c>
      <c r="E25" s="53" t="s">
        <v>402</v>
      </c>
      <c r="F25" s="78">
        <v>2.8</v>
      </c>
      <c r="G25" s="79">
        <v>44880</v>
      </c>
      <c r="H25" s="65"/>
      <c r="I25" s="66"/>
      <c r="J25" s="65"/>
      <c r="K25" s="66"/>
      <c r="L25" s="65">
        <v>912</v>
      </c>
      <c r="M25" s="66">
        <v>2554</v>
      </c>
      <c r="N25" s="65">
        <v>4380</v>
      </c>
      <c r="O25" s="66">
        <v>12264</v>
      </c>
      <c r="P25" s="65"/>
      <c r="Q25" s="66"/>
      <c r="R25" s="65">
        <v>376</v>
      </c>
      <c r="S25" s="66">
        <v>1053</v>
      </c>
      <c r="T25" s="65"/>
      <c r="U25" s="66"/>
      <c r="V25" s="65"/>
      <c r="W25" s="66"/>
      <c r="X25" s="65"/>
      <c r="Y25" s="66"/>
      <c r="Z25" s="65"/>
      <c r="AA25" s="66"/>
      <c r="AB25" s="65"/>
      <c r="AC25" s="66"/>
      <c r="AD25" s="65"/>
      <c r="AE25" s="66"/>
      <c r="AF25" s="65"/>
      <c r="AG25" s="66"/>
      <c r="AH25" s="65"/>
      <c r="AI25" s="66"/>
      <c r="AJ25" s="65"/>
      <c r="AK25" s="66"/>
      <c r="AL25" s="65"/>
      <c r="AM25" s="66"/>
      <c r="AN25" s="65"/>
      <c r="AO25" s="66"/>
      <c r="AP25" s="65"/>
      <c r="AQ25" s="66"/>
      <c r="AR25" s="65"/>
      <c r="AS25" s="66"/>
      <c r="AT25" s="65"/>
      <c r="AU25" s="66"/>
      <c r="AV25" s="65"/>
      <c r="AW25" s="66"/>
      <c r="AX25" s="65"/>
      <c r="AY25" s="66"/>
      <c r="AZ25" s="65"/>
      <c r="BA25" s="66"/>
      <c r="BB25" s="65">
        <v>5668</v>
      </c>
      <c r="BC25" s="67">
        <v>15871</v>
      </c>
    </row>
    <row r="26" spans="1:55">
      <c r="A26" s="77" t="s">
        <v>141</v>
      </c>
      <c r="B26" s="77" t="s">
        <v>142</v>
      </c>
      <c r="C26" s="77" t="s">
        <v>143</v>
      </c>
      <c r="D26" s="77" t="s">
        <v>399</v>
      </c>
      <c r="E26" s="53" t="s">
        <v>645</v>
      </c>
      <c r="F26" s="78">
        <v>1</v>
      </c>
      <c r="G26" s="79">
        <v>45153</v>
      </c>
      <c r="H26" s="65"/>
      <c r="I26" s="66"/>
      <c r="J26" s="65"/>
      <c r="K26" s="66"/>
      <c r="L26" s="65"/>
      <c r="M26" s="66"/>
      <c r="N26" s="65"/>
      <c r="O26" s="66"/>
      <c r="P26" s="65"/>
      <c r="Q26" s="66"/>
      <c r="R26" s="65"/>
      <c r="S26" s="66"/>
      <c r="T26" s="65">
        <v>1800</v>
      </c>
      <c r="U26" s="66">
        <v>1800</v>
      </c>
      <c r="V26" s="65"/>
      <c r="W26" s="66"/>
      <c r="X26" s="65"/>
      <c r="Y26" s="66"/>
      <c r="Z26" s="65"/>
      <c r="AA26" s="66"/>
      <c r="AB26" s="65"/>
      <c r="AC26" s="66"/>
      <c r="AD26" s="65"/>
      <c r="AE26" s="66"/>
      <c r="AF26" s="65"/>
      <c r="AG26" s="66"/>
      <c r="AH26" s="65"/>
      <c r="AI26" s="66"/>
      <c r="AJ26" s="65"/>
      <c r="AK26" s="66"/>
      <c r="AL26" s="65"/>
      <c r="AM26" s="66"/>
      <c r="AN26" s="65"/>
      <c r="AO26" s="66"/>
      <c r="AP26" s="65"/>
      <c r="AQ26" s="66"/>
      <c r="AR26" s="65"/>
      <c r="AS26" s="66"/>
      <c r="AT26" s="65"/>
      <c r="AU26" s="66"/>
      <c r="AV26" s="65"/>
      <c r="AW26" s="66"/>
      <c r="AX26" s="65"/>
      <c r="AY26" s="66"/>
      <c r="AZ26" s="65"/>
      <c r="BA26" s="66"/>
      <c r="BB26" s="65">
        <v>1800</v>
      </c>
      <c r="BC26" s="67">
        <v>1800</v>
      </c>
    </row>
    <row r="27" spans="1:55">
      <c r="A27" s="77" t="s">
        <v>141</v>
      </c>
      <c r="B27" s="77" t="s">
        <v>142</v>
      </c>
      <c r="C27" s="77" t="s">
        <v>143</v>
      </c>
      <c r="D27" s="77" t="s">
        <v>399</v>
      </c>
      <c r="E27" s="53" t="s">
        <v>666</v>
      </c>
      <c r="F27" s="78">
        <v>1</v>
      </c>
      <c r="G27" s="79">
        <v>45153</v>
      </c>
      <c r="H27" s="65"/>
      <c r="I27" s="66"/>
      <c r="J27" s="65"/>
      <c r="K27" s="66"/>
      <c r="L27" s="65"/>
      <c r="M27" s="66"/>
      <c r="N27" s="65"/>
      <c r="O27" s="66"/>
      <c r="P27" s="65"/>
      <c r="Q27" s="66"/>
      <c r="R27" s="65"/>
      <c r="S27" s="66"/>
      <c r="T27" s="65">
        <v>880</v>
      </c>
      <c r="U27" s="66">
        <v>880</v>
      </c>
      <c r="V27" s="65"/>
      <c r="W27" s="66"/>
      <c r="X27" s="65"/>
      <c r="Y27" s="66"/>
      <c r="Z27" s="65"/>
      <c r="AA27" s="66"/>
      <c r="AB27" s="65"/>
      <c r="AC27" s="66"/>
      <c r="AD27" s="65"/>
      <c r="AE27" s="66"/>
      <c r="AF27" s="65"/>
      <c r="AG27" s="66"/>
      <c r="AH27" s="65"/>
      <c r="AI27" s="66"/>
      <c r="AJ27" s="65"/>
      <c r="AK27" s="66"/>
      <c r="AL27" s="65"/>
      <c r="AM27" s="66"/>
      <c r="AN27" s="65"/>
      <c r="AO27" s="66"/>
      <c r="AP27" s="65"/>
      <c r="AQ27" s="66"/>
      <c r="AR27" s="65"/>
      <c r="AS27" s="66"/>
      <c r="AT27" s="65"/>
      <c r="AU27" s="66"/>
      <c r="AV27" s="65"/>
      <c r="AW27" s="66"/>
      <c r="AX27" s="65"/>
      <c r="AY27" s="66"/>
      <c r="AZ27" s="65"/>
      <c r="BA27" s="66"/>
      <c r="BB27" s="65">
        <v>880</v>
      </c>
      <c r="BC27" s="67">
        <v>880</v>
      </c>
    </row>
    <row r="28" spans="1:55">
      <c r="A28" s="77" t="s">
        <v>141</v>
      </c>
      <c r="B28" s="77" t="s">
        <v>142</v>
      </c>
      <c r="C28" s="77" t="s">
        <v>143</v>
      </c>
      <c r="D28" s="82" t="s">
        <v>3726</v>
      </c>
      <c r="E28" s="83"/>
      <c r="F28" s="83"/>
      <c r="G28" s="83"/>
      <c r="H28" s="84"/>
      <c r="I28" s="85"/>
      <c r="J28" s="84"/>
      <c r="K28" s="85"/>
      <c r="L28" s="84">
        <v>912</v>
      </c>
      <c r="M28" s="85">
        <v>2554</v>
      </c>
      <c r="N28" s="84">
        <v>4380</v>
      </c>
      <c r="O28" s="85">
        <v>12264</v>
      </c>
      <c r="P28" s="84"/>
      <c r="Q28" s="85"/>
      <c r="R28" s="84">
        <v>376</v>
      </c>
      <c r="S28" s="85">
        <v>1053</v>
      </c>
      <c r="T28" s="84">
        <v>2680</v>
      </c>
      <c r="U28" s="85">
        <v>2680</v>
      </c>
      <c r="V28" s="84"/>
      <c r="W28" s="85"/>
      <c r="X28" s="84"/>
      <c r="Y28" s="85"/>
      <c r="Z28" s="84"/>
      <c r="AA28" s="85"/>
      <c r="AB28" s="84"/>
      <c r="AC28" s="85"/>
      <c r="AD28" s="84"/>
      <c r="AE28" s="85"/>
      <c r="AF28" s="84"/>
      <c r="AG28" s="85"/>
      <c r="AH28" s="84"/>
      <c r="AI28" s="85"/>
      <c r="AJ28" s="84"/>
      <c r="AK28" s="85"/>
      <c r="AL28" s="84"/>
      <c r="AM28" s="85"/>
      <c r="AN28" s="84"/>
      <c r="AO28" s="85"/>
      <c r="AP28" s="84"/>
      <c r="AQ28" s="85"/>
      <c r="AR28" s="84"/>
      <c r="AS28" s="85"/>
      <c r="AT28" s="84"/>
      <c r="AU28" s="85"/>
      <c r="AV28" s="84"/>
      <c r="AW28" s="85"/>
      <c r="AX28" s="84"/>
      <c r="AY28" s="85"/>
      <c r="AZ28" s="84"/>
      <c r="BA28" s="85"/>
      <c r="BB28" s="84">
        <v>8348</v>
      </c>
      <c r="BC28" s="86">
        <v>18551</v>
      </c>
    </row>
    <row r="29" spans="1:55">
      <c r="A29" s="77" t="s">
        <v>141</v>
      </c>
      <c r="B29" s="77" t="s">
        <v>142</v>
      </c>
      <c r="C29" s="92" t="s">
        <v>3731</v>
      </c>
      <c r="D29" s="93"/>
      <c r="E29" s="93"/>
      <c r="F29" s="93"/>
      <c r="G29" s="93"/>
      <c r="H29" s="94">
        <v>167232</v>
      </c>
      <c r="I29" s="95">
        <v>317252</v>
      </c>
      <c r="J29" s="94">
        <v>166924</v>
      </c>
      <c r="K29" s="95">
        <v>294056</v>
      </c>
      <c r="L29" s="94">
        <v>94576</v>
      </c>
      <c r="M29" s="95">
        <v>162063</v>
      </c>
      <c r="N29" s="94">
        <v>283572</v>
      </c>
      <c r="O29" s="95">
        <v>498158</v>
      </c>
      <c r="P29" s="94">
        <v>328036</v>
      </c>
      <c r="Q29" s="95">
        <v>534002</v>
      </c>
      <c r="R29" s="94">
        <v>328913</v>
      </c>
      <c r="S29" s="95">
        <v>526710</v>
      </c>
      <c r="T29" s="94">
        <v>43400</v>
      </c>
      <c r="U29" s="95">
        <v>67831</v>
      </c>
      <c r="V29" s="94">
        <v>20951</v>
      </c>
      <c r="W29" s="95">
        <v>33521</v>
      </c>
      <c r="X29" s="94">
        <v>16296</v>
      </c>
      <c r="Y29" s="95">
        <v>26074</v>
      </c>
      <c r="Z29" s="94"/>
      <c r="AA29" s="95"/>
      <c r="AB29" s="94"/>
      <c r="AC29" s="95"/>
      <c r="AD29" s="94"/>
      <c r="AE29" s="95"/>
      <c r="AF29" s="94"/>
      <c r="AG29" s="95"/>
      <c r="AH29" s="94"/>
      <c r="AI29" s="95"/>
      <c r="AJ29" s="94"/>
      <c r="AK29" s="95"/>
      <c r="AL29" s="94"/>
      <c r="AM29" s="95"/>
      <c r="AN29" s="94"/>
      <c r="AO29" s="95"/>
      <c r="AP29" s="94"/>
      <c r="AQ29" s="95"/>
      <c r="AR29" s="94"/>
      <c r="AS29" s="95"/>
      <c r="AT29" s="94"/>
      <c r="AU29" s="95"/>
      <c r="AV29" s="94"/>
      <c r="AW29" s="95"/>
      <c r="AX29" s="94"/>
      <c r="AY29" s="95"/>
      <c r="AZ29" s="94"/>
      <c r="BA29" s="95"/>
      <c r="BB29" s="94">
        <v>1449900</v>
      </c>
      <c r="BC29" s="96">
        <v>2459667</v>
      </c>
    </row>
    <row r="30" spans="1:55">
      <c r="A30" s="77" t="s">
        <v>141</v>
      </c>
      <c r="B30" s="53" t="s">
        <v>206</v>
      </c>
      <c r="C30" s="53" t="s">
        <v>2008</v>
      </c>
      <c r="D30" s="53" t="s">
        <v>575</v>
      </c>
      <c r="E30" s="53" t="s">
        <v>3192</v>
      </c>
      <c r="F30" s="78">
        <v>3.5</v>
      </c>
      <c r="G30" s="79">
        <v>45153</v>
      </c>
      <c r="H30" s="65"/>
      <c r="I30" s="66"/>
      <c r="J30" s="65"/>
      <c r="K30" s="66"/>
      <c r="L30" s="65"/>
      <c r="M30" s="66"/>
      <c r="N30" s="65"/>
      <c r="O30" s="66"/>
      <c r="P30" s="65"/>
      <c r="Q30" s="66"/>
      <c r="R30" s="65">
        <v>9060</v>
      </c>
      <c r="S30" s="66">
        <v>31710</v>
      </c>
      <c r="T30" s="65"/>
      <c r="U30" s="66"/>
      <c r="V30" s="65">
        <v>5048</v>
      </c>
      <c r="W30" s="66">
        <v>17668</v>
      </c>
      <c r="X30" s="65">
        <v>5508</v>
      </c>
      <c r="Y30" s="66">
        <v>19278</v>
      </c>
      <c r="Z30" s="65">
        <v>12900</v>
      </c>
      <c r="AA30" s="66">
        <v>45150</v>
      </c>
      <c r="AB30" s="65">
        <v>5000</v>
      </c>
      <c r="AC30" s="66">
        <v>17500</v>
      </c>
      <c r="AD30" s="65"/>
      <c r="AE30" s="66"/>
      <c r="AF30" s="65"/>
      <c r="AG30" s="66"/>
      <c r="AH30" s="65"/>
      <c r="AI30" s="66"/>
      <c r="AJ30" s="65"/>
      <c r="AK30" s="66"/>
      <c r="AL30" s="65"/>
      <c r="AM30" s="66"/>
      <c r="AN30" s="65"/>
      <c r="AO30" s="66"/>
      <c r="AP30" s="65"/>
      <c r="AQ30" s="66"/>
      <c r="AR30" s="65"/>
      <c r="AS30" s="66"/>
      <c r="AT30" s="65"/>
      <c r="AU30" s="66"/>
      <c r="AV30" s="65"/>
      <c r="AW30" s="66"/>
      <c r="AX30" s="65"/>
      <c r="AY30" s="66"/>
      <c r="AZ30" s="65"/>
      <c r="BA30" s="66"/>
      <c r="BB30" s="65">
        <v>37516</v>
      </c>
      <c r="BC30" s="67">
        <v>131306</v>
      </c>
    </row>
    <row r="31" spans="1:55">
      <c r="A31" s="77" t="s">
        <v>141</v>
      </c>
      <c r="B31" s="77" t="s">
        <v>206</v>
      </c>
      <c r="C31" s="77" t="s">
        <v>2008</v>
      </c>
      <c r="D31" s="77" t="s">
        <v>575</v>
      </c>
      <c r="E31" s="53" t="s">
        <v>2455</v>
      </c>
      <c r="F31" s="78">
        <v>1.7</v>
      </c>
      <c r="G31" s="79">
        <v>45153</v>
      </c>
      <c r="H31" s="65"/>
      <c r="I31" s="66"/>
      <c r="J31" s="65"/>
      <c r="K31" s="66"/>
      <c r="L31" s="65"/>
      <c r="M31" s="66"/>
      <c r="N31" s="65"/>
      <c r="O31" s="66"/>
      <c r="P31" s="65"/>
      <c r="Q31" s="66"/>
      <c r="R31" s="65"/>
      <c r="S31" s="66"/>
      <c r="T31" s="65"/>
      <c r="U31" s="66"/>
      <c r="V31" s="65">
        <v>0</v>
      </c>
      <c r="W31" s="66">
        <v>0</v>
      </c>
      <c r="X31" s="65">
        <v>0</v>
      </c>
      <c r="Y31" s="66">
        <v>0</v>
      </c>
      <c r="Z31" s="65">
        <v>0</v>
      </c>
      <c r="AA31" s="66">
        <v>0</v>
      </c>
      <c r="AB31" s="65"/>
      <c r="AC31" s="66"/>
      <c r="AD31" s="65"/>
      <c r="AE31" s="66"/>
      <c r="AF31" s="65"/>
      <c r="AG31" s="66"/>
      <c r="AH31" s="65"/>
      <c r="AI31" s="66"/>
      <c r="AJ31" s="65"/>
      <c r="AK31" s="66"/>
      <c r="AL31" s="65"/>
      <c r="AM31" s="66"/>
      <c r="AN31" s="65"/>
      <c r="AO31" s="66"/>
      <c r="AP31" s="65"/>
      <c r="AQ31" s="66"/>
      <c r="AR31" s="65"/>
      <c r="AS31" s="66"/>
      <c r="AT31" s="65"/>
      <c r="AU31" s="66"/>
      <c r="AV31" s="65"/>
      <c r="AW31" s="66"/>
      <c r="AX31" s="65"/>
      <c r="AY31" s="66"/>
      <c r="AZ31" s="65"/>
      <c r="BA31" s="66"/>
      <c r="BB31" s="65">
        <v>0</v>
      </c>
      <c r="BC31" s="67">
        <v>0</v>
      </c>
    </row>
    <row r="32" spans="1:55">
      <c r="A32" s="77" t="s">
        <v>141</v>
      </c>
      <c r="B32" s="77" t="s">
        <v>206</v>
      </c>
      <c r="C32" s="77" t="s">
        <v>2008</v>
      </c>
      <c r="D32" s="77" t="s">
        <v>575</v>
      </c>
      <c r="E32" s="53" t="s">
        <v>577</v>
      </c>
      <c r="F32" s="78">
        <v>2.4</v>
      </c>
      <c r="G32" s="79">
        <v>45092</v>
      </c>
      <c r="H32" s="65"/>
      <c r="I32" s="66"/>
      <c r="J32" s="65"/>
      <c r="K32" s="66"/>
      <c r="L32" s="65">
        <v>38328</v>
      </c>
      <c r="M32" s="66">
        <v>91987</v>
      </c>
      <c r="N32" s="65"/>
      <c r="O32" s="66"/>
      <c r="P32" s="65">
        <v>2</v>
      </c>
      <c r="Q32" s="66">
        <v>4</v>
      </c>
      <c r="R32" s="65">
        <v>6722</v>
      </c>
      <c r="S32" s="66">
        <v>16132</v>
      </c>
      <c r="T32" s="65">
        <v>19776</v>
      </c>
      <c r="U32" s="66">
        <v>47463</v>
      </c>
      <c r="V32" s="65">
        <v>20652</v>
      </c>
      <c r="W32" s="66">
        <v>49565</v>
      </c>
      <c r="X32" s="65">
        <v>28550</v>
      </c>
      <c r="Y32" s="66">
        <v>68520</v>
      </c>
      <c r="Z32" s="65">
        <v>4600</v>
      </c>
      <c r="AA32" s="66">
        <v>11040</v>
      </c>
      <c r="AB32" s="65"/>
      <c r="AC32" s="66"/>
      <c r="AD32" s="65"/>
      <c r="AE32" s="66"/>
      <c r="AF32" s="65"/>
      <c r="AG32" s="66"/>
      <c r="AH32" s="65"/>
      <c r="AI32" s="66"/>
      <c r="AJ32" s="65"/>
      <c r="AK32" s="66"/>
      <c r="AL32" s="65"/>
      <c r="AM32" s="66"/>
      <c r="AN32" s="65"/>
      <c r="AO32" s="66"/>
      <c r="AP32" s="65"/>
      <c r="AQ32" s="66"/>
      <c r="AR32" s="65"/>
      <c r="AS32" s="66"/>
      <c r="AT32" s="65"/>
      <c r="AU32" s="66"/>
      <c r="AV32" s="65"/>
      <c r="AW32" s="66"/>
      <c r="AX32" s="65"/>
      <c r="AY32" s="66"/>
      <c r="AZ32" s="65"/>
      <c r="BA32" s="66"/>
      <c r="BB32" s="65">
        <v>118630</v>
      </c>
      <c r="BC32" s="67">
        <v>284711</v>
      </c>
    </row>
    <row r="33" spans="1:55">
      <c r="A33" s="77" t="s">
        <v>141</v>
      </c>
      <c r="B33" s="77" t="s">
        <v>206</v>
      </c>
      <c r="C33" s="77" t="s">
        <v>2008</v>
      </c>
      <c r="D33" s="82" t="s">
        <v>3724</v>
      </c>
      <c r="E33" s="83"/>
      <c r="F33" s="83"/>
      <c r="G33" s="83"/>
      <c r="H33" s="84"/>
      <c r="I33" s="85"/>
      <c r="J33" s="84"/>
      <c r="K33" s="85"/>
      <c r="L33" s="84">
        <v>38328</v>
      </c>
      <c r="M33" s="85">
        <v>91987</v>
      </c>
      <c r="N33" s="84"/>
      <c r="O33" s="85"/>
      <c r="P33" s="84">
        <v>2</v>
      </c>
      <c r="Q33" s="85">
        <v>4</v>
      </c>
      <c r="R33" s="84">
        <v>15782</v>
      </c>
      <c r="S33" s="85">
        <v>47842</v>
      </c>
      <c r="T33" s="84">
        <v>19776</v>
      </c>
      <c r="U33" s="85">
        <v>47463</v>
      </c>
      <c r="V33" s="84">
        <v>25700</v>
      </c>
      <c r="W33" s="85">
        <v>67233</v>
      </c>
      <c r="X33" s="84">
        <v>34058</v>
      </c>
      <c r="Y33" s="85">
        <v>87798</v>
      </c>
      <c r="Z33" s="84">
        <v>17500</v>
      </c>
      <c r="AA33" s="85">
        <v>56190</v>
      </c>
      <c r="AB33" s="84">
        <v>5000</v>
      </c>
      <c r="AC33" s="85">
        <v>17500</v>
      </c>
      <c r="AD33" s="84"/>
      <c r="AE33" s="85"/>
      <c r="AF33" s="84"/>
      <c r="AG33" s="85"/>
      <c r="AH33" s="84"/>
      <c r="AI33" s="85"/>
      <c r="AJ33" s="84"/>
      <c r="AK33" s="85"/>
      <c r="AL33" s="84"/>
      <c r="AM33" s="85"/>
      <c r="AN33" s="84"/>
      <c r="AO33" s="85"/>
      <c r="AP33" s="84"/>
      <c r="AQ33" s="85"/>
      <c r="AR33" s="84"/>
      <c r="AS33" s="85"/>
      <c r="AT33" s="84"/>
      <c r="AU33" s="85"/>
      <c r="AV33" s="84"/>
      <c r="AW33" s="85"/>
      <c r="AX33" s="84"/>
      <c r="AY33" s="85"/>
      <c r="AZ33" s="84"/>
      <c r="BA33" s="85"/>
      <c r="BB33" s="84">
        <v>156146</v>
      </c>
      <c r="BC33" s="86">
        <v>416017</v>
      </c>
    </row>
    <row r="34" spans="1:55">
      <c r="A34" s="77" t="s">
        <v>141</v>
      </c>
      <c r="B34" s="77" t="s">
        <v>206</v>
      </c>
      <c r="C34" s="77" t="s">
        <v>2008</v>
      </c>
      <c r="D34" s="53" t="s">
        <v>152</v>
      </c>
      <c r="E34" s="53" t="s">
        <v>3233</v>
      </c>
      <c r="F34" s="78">
        <v>5</v>
      </c>
      <c r="G34" s="79">
        <v>45122</v>
      </c>
      <c r="H34" s="65"/>
      <c r="I34" s="66"/>
      <c r="J34" s="65"/>
      <c r="K34" s="66"/>
      <c r="L34" s="65"/>
      <c r="M34" s="66"/>
      <c r="N34" s="65"/>
      <c r="O34" s="66"/>
      <c r="P34" s="65">
        <v>5028</v>
      </c>
      <c r="Q34" s="66">
        <v>25140</v>
      </c>
      <c r="R34" s="65"/>
      <c r="S34" s="66"/>
      <c r="T34" s="65"/>
      <c r="U34" s="66"/>
      <c r="V34" s="65">
        <v>1524</v>
      </c>
      <c r="W34" s="66">
        <v>7620</v>
      </c>
      <c r="X34" s="65">
        <v>1720</v>
      </c>
      <c r="Y34" s="66">
        <v>8600</v>
      </c>
      <c r="Z34" s="65">
        <v>7700</v>
      </c>
      <c r="AA34" s="66">
        <v>38500</v>
      </c>
      <c r="AB34" s="65">
        <v>5200</v>
      </c>
      <c r="AC34" s="66">
        <v>26000</v>
      </c>
      <c r="AD34" s="65"/>
      <c r="AE34" s="66"/>
      <c r="AF34" s="65"/>
      <c r="AG34" s="66"/>
      <c r="AH34" s="65"/>
      <c r="AI34" s="66"/>
      <c r="AJ34" s="65"/>
      <c r="AK34" s="66"/>
      <c r="AL34" s="65"/>
      <c r="AM34" s="66"/>
      <c r="AN34" s="65"/>
      <c r="AO34" s="66"/>
      <c r="AP34" s="65"/>
      <c r="AQ34" s="66"/>
      <c r="AR34" s="65"/>
      <c r="AS34" s="66"/>
      <c r="AT34" s="65"/>
      <c r="AU34" s="66"/>
      <c r="AV34" s="65"/>
      <c r="AW34" s="66"/>
      <c r="AX34" s="65"/>
      <c r="AY34" s="66"/>
      <c r="AZ34" s="65"/>
      <c r="BA34" s="66"/>
      <c r="BB34" s="65">
        <v>21172</v>
      </c>
      <c r="BC34" s="67">
        <v>105860</v>
      </c>
    </row>
    <row r="35" spans="1:55">
      <c r="A35" s="77" t="s">
        <v>141</v>
      </c>
      <c r="B35" s="77" t="s">
        <v>206</v>
      </c>
      <c r="C35" s="77" t="s">
        <v>2008</v>
      </c>
      <c r="D35" s="77" t="s">
        <v>152</v>
      </c>
      <c r="E35" s="53" t="s">
        <v>2395</v>
      </c>
      <c r="F35" s="78">
        <v>4.3</v>
      </c>
      <c r="G35" s="79">
        <v>45092</v>
      </c>
      <c r="H35" s="65"/>
      <c r="I35" s="66"/>
      <c r="J35" s="65"/>
      <c r="K35" s="66"/>
      <c r="L35" s="65">
        <v>57624</v>
      </c>
      <c r="M35" s="66">
        <v>247783</v>
      </c>
      <c r="N35" s="65">
        <v>5336</v>
      </c>
      <c r="O35" s="66">
        <v>22945</v>
      </c>
      <c r="P35" s="65">
        <v>1520</v>
      </c>
      <c r="Q35" s="66">
        <v>6536</v>
      </c>
      <c r="R35" s="65"/>
      <c r="S35" s="66"/>
      <c r="T35" s="65">
        <v>4992</v>
      </c>
      <c r="U35" s="66">
        <v>21466</v>
      </c>
      <c r="V35" s="65">
        <v>4150</v>
      </c>
      <c r="W35" s="66">
        <v>17845</v>
      </c>
      <c r="X35" s="65">
        <v>1000</v>
      </c>
      <c r="Y35" s="66">
        <v>4300</v>
      </c>
      <c r="Z35" s="65">
        <v>2020</v>
      </c>
      <c r="AA35" s="66">
        <v>8686</v>
      </c>
      <c r="AB35" s="65"/>
      <c r="AC35" s="66"/>
      <c r="AD35" s="65"/>
      <c r="AE35" s="66"/>
      <c r="AF35" s="65"/>
      <c r="AG35" s="66"/>
      <c r="AH35" s="65"/>
      <c r="AI35" s="66"/>
      <c r="AJ35" s="65"/>
      <c r="AK35" s="66"/>
      <c r="AL35" s="65"/>
      <c r="AM35" s="66"/>
      <c r="AN35" s="65"/>
      <c r="AO35" s="66"/>
      <c r="AP35" s="65"/>
      <c r="AQ35" s="66"/>
      <c r="AR35" s="65"/>
      <c r="AS35" s="66"/>
      <c r="AT35" s="65"/>
      <c r="AU35" s="66"/>
      <c r="AV35" s="65"/>
      <c r="AW35" s="66"/>
      <c r="AX35" s="65"/>
      <c r="AY35" s="66"/>
      <c r="AZ35" s="65"/>
      <c r="BA35" s="66"/>
      <c r="BB35" s="65">
        <v>76642</v>
      </c>
      <c r="BC35" s="67">
        <v>329561</v>
      </c>
    </row>
    <row r="36" spans="1:55">
      <c r="A36" s="77" t="s">
        <v>141</v>
      </c>
      <c r="B36" s="77" t="s">
        <v>206</v>
      </c>
      <c r="C36" s="77" t="s">
        <v>2008</v>
      </c>
      <c r="D36" s="77" t="s">
        <v>152</v>
      </c>
      <c r="E36" s="53" t="s">
        <v>2974</v>
      </c>
      <c r="F36" s="78">
        <v>1.8</v>
      </c>
      <c r="G36" s="79">
        <v>45122</v>
      </c>
      <c r="H36" s="65"/>
      <c r="I36" s="66"/>
      <c r="J36" s="65"/>
      <c r="K36" s="66"/>
      <c r="L36" s="65"/>
      <c r="M36" s="66"/>
      <c r="N36" s="65"/>
      <c r="O36" s="66"/>
      <c r="P36" s="65">
        <v>19452</v>
      </c>
      <c r="Q36" s="66">
        <v>35013</v>
      </c>
      <c r="R36" s="65">
        <v>32802</v>
      </c>
      <c r="S36" s="66">
        <v>59044</v>
      </c>
      <c r="T36" s="65">
        <v>17028</v>
      </c>
      <c r="U36" s="66">
        <v>30650</v>
      </c>
      <c r="V36" s="65">
        <v>53348</v>
      </c>
      <c r="W36" s="66">
        <v>96027</v>
      </c>
      <c r="X36" s="65">
        <v>113912</v>
      </c>
      <c r="Y36" s="66">
        <v>205042</v>
      </c>
      <c r="Z36" s="65">
        <v>37110</v>
      </c>
      <c r="AA36" s="66">
        <v>66798</v>
      </c>
      <c r="AB36" s="65">
        <v>5300</v>
      </c>
      <c r="AC36" s="66">
        <v>9540</v>
      </c>
      <c r="AD36" s="65"/>
      <c r="AE36" s="66"/>
      <c r="AF36" s="65">
        <v>13000</v>
      </c>
      <c r="AG36" s="66">
        <v>23400</v>
      </c>
      <c r="AH36" s="65">
        <v>14000</v>
      </c>
      <c r="AI36" s="66">
        <v>25200</v>
      </c>
      <c r="AJ36" s="65">
        <v>14000</v>
      </c>
      <c r="AK36" s="66">
        <v>25200</v>
      </c>
      <c r="AL36" s="65">
        <v>8000</v>
      </c>
      <c r="AM36" s="66">
        <v>14400</v>
      </c>
      <c r="AN36" s="65"/>
      <c r="AO36" s="66"/>
      <c r="AP36" s="65"/>
      <c r="AQ36" s="66"/>
      <c r="AR36" s="65"/>
      <c r="AS36" s="66"/>
      <c r="AT36" s="65"/>
      <c r="AU36" s="66"/>
      <c r="AV36" s="65"/>
      <c r="AW36" s="66"/>
      <c r="AX36" s="65"/>
      <c r="AY36" s="66"/>
      <c r="AZ36" s="65"/>
      <c r="BA36" s="66"/>
      <c r="BB36" s="65">
        <v>327952</v>
      </c>
      <c r="BC36" s="67">
        <v>590314</v>
      </c>
    </row>
    <row r="37" spans="1:55">
      <c r="A37" s="77" t="s">
        <v>141</v>
      </c>
      <c r="B37" s="77" t="s">
        <v>206</v>
      </c>
      <c r="C37" s="77" t="s">
        <v>2008</v>
      </c>
      <c r="D37" s="77" t="s">
        <v>152</v>
      </c>
      <c r="E37" s="53" t="s">
        <v>3039</v>
      </c>
      <c r="F37" s="78">
        <v>1.9</v>
      </c>
      <c r="G37" s="79">
        <v>45122</v>
      </c>
      <c r="H37" s="65"/>
      <c r="I37" s="66"/>
      <c r="J37" s="65"/>
      <c r="K37" s="66"/>
      <c r="L37" s="65"/>
      <c r="M37" s="66"/>
      <c r="N37" s="65"/>
      <c r="O37" s="66"/>
      <c r="P37" s="65">
        <v>30072</v>
      </c>
      <c r="Q37" s="66">
        <v>57137</v>
      </c>
      <c r="R37" s="65">
        <v>3996</v>
      </c>
      <c r="S37" s="66">
        <v>7592</v>
      </c>
      <c r="T37" s="65">
        <v>0</v>
      </c>
      <c r="U37" s="66">
        <v>0</v>
      </c>
      <c r="V37" s="65">
        <v>18000</v>
      </c>
      <c r="W37" s="66">
        <v>34200</v>
      </c>
      <c r="X37" s="65">
        <v>42622</v>
      </c>
      <c r="Y37" s="66">
        <v>80982</v>
      </c>
      <c r="Z37" s="65">
        <v>63900</v>
      </c>
      <c r="AA37" s="66">
        <v>121410</v>
      </c>
      <c r="AB37" s="65"/>
      <c r="AC37" s="66"/>
      <c r="AD37" s="65"/>
      <c r="AE37" s="66"/>
      <c r="AF37" s="65">
        <v>7000</v>
      </c>
      <c r="AG37" s="66">
        <v>13300</v>
      </c>
      <c r="AH37" s="65">
        <v>7700</v>
      </c>
      <c r="AI37" s="66">
        <v>14630</v>
      </c>
      <c r="AJ37" s="65"/>
      <c r="AK37" s="66"/>
      <c r="AL37" s="65"/>
      <c r="AM37" s="66"/>
      <c r="AN37" s="65"/>
      <c r="AO37" s="66"/>
      <c r="AP37" s="65"/>
      <c r="AQ37" s="66"/>
      <c r="AR37" s="65"/>
      <c r="AS37" s="66"/>
      <c r="AT37" s="65"/>
      <c r="AU37" s="66"/>
      <c r="AV37" s="65"/>
      <c r="AW37" s="66"/>
      <c r="AX37" s="65"/>
      <c r="AY37" s="66"/>
      <c r="AZ37" s="65"/>
      <c r="BA37" s="66"/>
      <c r="BB37" s="65">
        <v>173290</v>
      </c>
      <c r="BC37" s="67">
        <v>329251</v>
      </c>
    </row>
    <row r="38" spans="1:55">
      <c r="A38" s="77" t="s">
        <v>141</v>
      </c>
      <c r="B38" s="77" t="s">
        <v>206</v>
      </c>
      <c r="C38" s="77" t="s">
        <v>2008</v>
      </c>
      <c r="D38" s="77" t="s">
        <v>152</v>
      </c>
      <c r="E38" s="53" t="s">
        <v>217</v>
      </c>
      <c r="F38" s="78">
        <v>5.3</v>
      </c>
      <c r="G38" s="79">
        <v>45092</v>
      </c>
      <c r="H38" s="65"/>
      <c r="I38" s="66"/>
      <c r="J38" s="65">
        <v>9464</v>
      </c>
      <c r="K38" s="66">
        <v>50159</v>
      </c>
      <c r="L38" s="65">
        <v>6664</v>
      </c>
      <c r="M38" s="66">
        <v>35319</v>
      </c>
      <c r="N38" s="65">
        <v>3116</v>
      </c>
      <c r="O38" s="66">
        <v>16514</v>
      </c>
      <c r="P38" s="65">
        <v>6423</v>
      </c>
      <c r="Q38" s="66">
        <v>34041</v>
      </c>
      <c r="R38" s="65">
        <v>1805</v>
      </c>
      <c r="S38" s="66">
        <v>9567</v>
      </c>
      <c r="T38" s="65">
        <v>12780</v>
      </c>
      <c r="U38" s="66">
        <v>67735</v>
      </c>
      <c r="V38" s="65">
        <v>13490</v>
      </c>
      <c r="W38" s="66">
        <v>71497</v>
      </c>
      <c r="X38" s="65">
        <v>4801</v>
      </c>
      <c r="Y38" s="66">
        <v>25445</v>
      </c>
      <c r="Z38" s="65">
        <v>0</v>
      </c>
      <c r="AA38" s="66">
        <v>0</v>
      </c>
      <c r="AB38" s="65"/>
      <c r="AC38" s="66"/>
      <c r="AD38" s="65"/>
      <c r="AE38" s="66"/>
      <c r="AF38" s="65"/>
      <c r="AG38" s="66"/>
      <c r="AH38" s="65"/>
      <c r="AI38" s="66"/>
      <c r="AJ38" s="65"/>
      <c r="AK38" s="66"/>
      <c r="AL38" s="65"/>
      <c r="AM38" s="66"/>
      <c r="AN38" s="65"/>
      <c r="AO38" s="66"/>
      <c r="AP38" s="65"/>
      <c r="AQ38" s="66"/>
      <c r="AR38" s="65"/>
      <c r="AS38" s="66"/>
      <c r="AT38" s="65"/>
      <c r="AU38" s="66"/>
      <c r="AV38" s="65"/>
      <c r="AW38" s="66"/>
      <c r="AX38" s="65"/>
      <c r="AY38" s="66"/>
      <c r="AZ38" s="65"/>
      <c r="BA38" s="66"/>
      <c r="BB38" s="65">
        <v>58543</v>
      </c>
      <c r="BC38" s="67">
        <v>310277</v>
      </c>
    </row>
    <row r="39" spans="1:55">
      <c r="A39" s="77" t="s">
        <v>141</v>
      </c>
      <c r="B39" s="77" t="s">
        <v>206</v>
      </c>
      <c r="C39" s="77" t="s">
        <v>2008</v>
      </c>
      <c r="D39" s="77" t="s">
        <v>152</v>
      </c>
      <c r="E39" s="53" t="s">
        <v>2020</v>
      </c>
      <c r="F39" s="78">
        <v>5.8</v>
      </c>
      <c r="G39" s="79">
        <v>45092</v>
      </c>
      <c r="H39" s="65"/>
      <c r="I39" s="66"/>
      <c r="J39" s="65"/>
      <c r="K39" s="66"/>
      <c r="L39" s="65"/>
      <c r="M39" s="66"/>
      <c r="N39" s="65"/>
      <c r="O39" s="66"/>
      <c r="P39" s="65"/>
      <c r="Q39" s="66"/>
      <c r="R39" s="65">
        <v>36548</v>
      </c>
      <c r="S39" s="66">
        <v>211978</v>
      </c>
      <c r="T39" s="65">
        <v>20000</v>
      </c>
      <c r="U39" s="66">
        <v>116000</v>
      </c>
      <c r="V39" s="65"/>
      <c r="W39" s="66"/>
      <c r="X39" s="65"/>
      <c r="Y39" s="66"/>
      <c r="Z39" s="65"/>
      <c r="AA39" s="66"/>
      <c r="AB39" s="65"/>
      <c r="AC39" s="66"/>
      <c r="AD39" s="65"/>
      <c r="AE39" s="66"/>
      <c r="AF39" s="65"/>
      <c r="AG39" s="66"/>
      <c r="AH39" s="65"/>
      <c r="AI39" s="66"/>
      <c r="AJ39" s="65"/>
      <c r="AK39" s="66"/>
      <c r="AL39" s="65"/>
      <c r="AM39" s="66"/>
      <c r="AN39" s="65"/>
      <c r="AO39" s="66"/>
      <c r="AP39" s="65"/>
      <c r="AQ39" s="66"/>
      <c r="AR39" s="65"/>
      <c r="AS39" s="66"/>
      <c r="AT39" s="65"/>
      <c r="AU39" s="66"/>
      <c r="AV39" s="65"/>
      <c r="AW39" s="66"/>
      <c r="AX39" s="65"/>
      <c r="AY39" s="66"/>
      <c r="AZ39" s="65"/>
      <c r="BA39" s="66"/>
      <c r="BB39" s="65">
        <v>56548</v>
      </c>
      <c r="BC39" s="67">
        <v>327978</v>
      </c>
    </row>
    <row r="40" spans="1:55">
      <c r="A40" s="77" t="s">
        <v>141</v>
      </c>
      <c r="B40" s="77" t="s">
        <v>206</v>
      </c>
      <c r="C40" s="77" t="s">
        <v>2008</v>
      </c>
      <c r="D40" s="77" t="s">
        <v>152</v>
      </c>
      <c r="E40" s="53" t="s">
        <v>262</v>
      </c>
      <c r="F40" s="78">
        <v>3.6</v>
      </c>
      <c r="G40" s="79">
        <v>45092</v>
      </c>
      <c r="H40" s="65">
        <v>18420</v>
      </c>
      <c r="I40" s="66">
        <v>66312</v>
      </c>
      <c r="J40" s="65">
        <v>19656</v>
      </c>
      <c r="K40" s="66">
        <v>70762</v>
      </c>
      <c r="L40" s="65">
        <v>16968</v>
      </c>
      <c r="M40" s="66">
        <v>61085</v>
      </c>
      <c r="N40" s="65">
        <v>18156</v>
      </c>
      <c r="O40" s="66">
        <v>65362</v>
      </c>
      <c r="P40" s="65">
        <v>10009</v>
      </c>
      <c r="Q40" s="66">
        <v>36033</v>
      </c>
      <c r="R40" s="65">
        <v>1298</v>
      </c>
      <c r="S40" s="66">
        <v>4674</v>
      </c>
      <c r="T40" s="65">
        <v>34620</v>
      </c>
      <c r="U40" s="66">
        <v>124633</v>
      </c>
      <c r="V40" s="65">
        <v>40878</v>
      </c>
      <c r="W40" s="66">
        <v>147161</v>
      </c>
      <c r="X40" s="65">
        <v>40668</v>
      </c>
      <c r="Y40" s="66">
        <v>146405</v>
      </c>
      <c r="Z40" s="65">
        <v>12000</v>
      </c>
      <c r="AA40" s="66">
        <v>43200</v>
      </c>
      <c r="AB40" s="65"/>
      <c r="AC40" s="66"/>
      <c r="AD40" s="65"/>
      <c r="AE40" s="66"/>
      <c r="AF40" s="65"/>
      <c r="AG40" s="66"/>
      <c r="AH40" s="65"/>
      <c r="AI40" s="66"/>
      <c r="AJ40" s="65"/>
      <c r="AK40" s="66"/>
      <c r="AL40" s="65"/>
      <c r="AM40" s="66"/>
      <c r="AN40" s="65"/>
      <c r="AO40" s="66"/>
      <c r="AP40" s="65"/>
      <c r="AQ40" s="66"/>
      <c r="AR40" s="65"/>
      <c r="AS40" s="66"/>
      <c r="AT40" s="65"/>
      <c r="AU40" s="66"/>
      <c r="AV40" s="65"/>
      <c r="AW40" s="66"/>
      <c r="AX40" s="65"/>
      <c r="AY40" s="66"/>
      <c r="AZ40" s="65"/>
      <c r="BA40" s="66"/>
      <c r="BB40" s="65">
        <v>212673</v>
      </c>
      <c r="BC40" s="67">
        <v>765627</v>
      </c>
    </row>
    <row r="41" spans="1:55">
      <c r="A41" s="77" t="s">
        <v>141</v>
      </c>
      <c r="B41" s="77" t="s">
        <v>206</v>
      </c>
      <c r="C41" s="77" t="s">
        <v>2008</v>
      </c>
      <c r="D41" s="77" t="s">
        <v>152</v>
      </c>
      <c r="E41" s="53" t="s">
        <v>158</v>
      </c>
      <c r="F41" s="78">
        <v>4.5</v>
      </c>
      <c r="G41" s="79">
        <v>45092</v>
      </c>
      <c r="H41" s="65"/>
      <c r="I41" s="66"/>
      <c r="J41" s="65">
        <v>4032</v>
      </c>
      <c r="K41" s="66">
        <v>18144</v>
      </c>
      <c r="L41" s="65">
        <v>4080</v>
      </c>
      <c r="M41" s="66">
        <v>18360</v>
      </c>
      <c r="N41" s="65">
        <v>24924</v>
      </c>
      <c r="O41" s="66">
        <v>112158</v>
      </c>
      <c r="P41" s="65">
        <v>1</v>
      </c>
      <c r="Q41" s="66">
        <v>5</v>
      </c>
      <c r="R41" s="65">
        <v>4404</v>
      </c>
      <c r="S41" s="66">
        <v>19818</v>
      </c>
      <c r="T41" s="65">
        <v>5892</v>
      </c>
      <c r="U41" s="66">
        <v>26514</v>
      </c>
      <c r="V41" s="65">
        <v>12924</v>
      </c>
      <c r="W41" s="66">
        <v>58158</v>
      </c>
      <c r="X41" s="65">
        <v>10000</v>
      </c>
      <c r="Y41" s="66">
        <v>45000</v>
      </c>
      <c r="Z41" s="65">
        <v>12501</v>
      </c>
      <c r="AA41" s="66">
        <v>56255</v>
      </c>
      <c r="AB41" s="65"/>
      <c r="AC41" s="66"/>
      <c r="AD41" s="65"/>
      <c r="AE41" s="66"/>
      <c r="AF41" s="65"/>
      <c r="AG41" s="66"/>
      <c r="AH41" s="65"/>
      <c r="AI41" s="66"/>
      <c r="AJ41" s="65"/>
      <c r="AK41" s="66"/>
      <c r="AL41" s="65"/>
      <c r="AM41" s="66"/>
      <c r="AN41" s="65"/>
      <c r="AO41" s="66"/>
      <c r="AP41" s="65"/>
      <c r="AQ41" s="66"/>
      <c r="AR41" s="65"/>
      <c r="AS41" s="66"/>
      <c r="AT41" s="65"/>
      <c r="AU41" s="66"/>
      <c r="AV41" s="65"/>
      <c r="AW41" s="66"/>
      <c r="AX41" s="65"/>
      <c r="AY41" s="66"/>
      <c r="AZ41" s="65"/>
      <c r="BA41" s="66"/>
      <c r="BB41" s="65">
        <v>78758</v>
      </c>
      <c r="BC41" s="67">
        <v>354412</v>
      </c>
    </row>
    <row r="42" spans="1:55">
      <c r="A42" s="77" t="s">
        <v>141</v>
      </c>
      <c r="B42" s="77" t="s">
        <v>206</v>
      </c>
      <c r="C42" s="77" t="s">
        <v>2008</v>
      </c>
      <c r="D42" s="77" t="s">
        <v>152</v>
      </c>
      <c r="E42" s="53" t="s">
        <v>293</v>
      </c>
      <c r="F42" s="78">
        <v>5.7</v>
      </c>
      <c r="G42" s="79">
        <v>45092</v>
      </c>
      <c r="H42" s="65">
        <v>10032</v>
      </c>
      <c r="I42" s="66">
        <v>57182</v>
      </c>
      <c r="J42" s="65">
        <v>6048</v>
      </c>
      <c r="K42" s="66">
        <v>34473</v>
      </c>
      <c r="L42" s="65">
        <v>10596</v>
      </c>
      <c r="M42" s="66">
        <v>60397</v>
      </c>
      <c r="N42" s="65">
        <v>6396</v>
      </c>
      <c r="O42" s="66">
        <v>36457</v>
      </c>
      <c r="P42" s="65">
        <v>16891</v>
      </c>
      <c r="Q42" s="66">
        <v>96280</v>
      </c>
      <c r="R42" s="65">
        <v>3985</v>
      </c>
      <c r="S42" s="66">
        <v>22715</v>
      </c>
      <c r="T42" s="65">
        <v>6052</v>
      </c>
      <c r="U42" s="66">
        <v>34496</v>
      </c>
      <c r="V42" s="65">
        <v>11504</v>
      </c>
      <c r="W42" s="66">
        <v>65573</v>
      </c>
      <c r="X42" s="65">
        <v>8351</v>
      </c>
      <c r="Y42" s="66">
        <v>47601</v>
      </c>
      <c r="Z42" s="65">
        <v>2000</v>
      </c>
      <c r="AA42" s="66">
        <v>11400</v>
      </c>
      <c r="AB42" s="65"/>
      <c r="AC42" s="66"/>
      <c r="AD42" s="65"/>
      <c r="AE42" s="66"/>
      <c r="AF42" s="65"/>
      <c r="AG42" s="66"/>
      <c r="AH42" s="65"/>
      <c r="AI42" s="66"/>
      <c r="AJ42" s="65"/>
      <c r="AK42" s="66"/>
      <c r="AL42" s="65"/>
      <c r="AM42" s="66"/>
      <c r="AN42" s="65"/>
      <c r="AO42" s="66"/>
      <c r="AP42" s="65"/>
      <c r="AQ42" s="66"/>
      <c r="AR42" s="65"/>
      <c r="AS42" s="66"/>
      <c r="AT42" s="65"/>
      <c r="AU42" s="66"/>
      <c r="AV42" s="65"/>
      <c r="AW42" s="66"/>
      <c r="AX42" s="65"/>
      <c r="AY42" s="66"/>
      <c r="AZ42" s="65"/>
      <c r="BA42" s="66"/>
      <c r="BB42" s="65">
        <v>81855</v>
      </c>
      <c r="BC42" s="67">
        <v>466574</v>
      </c>
    </row>
    <row r="43" spans="1:55">
      <c r="A43" s="77" t="s">
        <v>141</v>
      </c>
      <c r="B43" s="77" t="s">
        <v>206</v>
      </c>
      <c r="C43" s="77" t="s">
        <v>2008</v>
      </c>
      <c r="D43" s="77" t="s">
        <v>152</v>
      </c>
      <c r="E43" s="53" t="s">
        <v>363</v>
      </c>
      <c r="F43" s="78">
        <v>2.6</v>
      </c>
      <c r="G43" s="79">
        <v>45092</v>
      </c>
      <c r="H43" s="65">
        <v>32166</v>
      </c>
      <c r="I43" s="66">
        <v>83632</v>
      </c>
      <c r="J43" s="65">
        <v>43326</v>
      </c>
      <c r="K43" s="66">
        <v>112648</v>
      </c>
      <c r="L43" s="65">
        <v>8388</v>
      </c>
      <c r="M43" s="66">
        <v>21809</v>
      </c>
      <c r="N43" s="65">
        <v>7446</v>
      </c>
      <c r="O43" s="66">
        <v>19360</v>
      </c>
      <c r="P43" s="65"/>
      <c r="Q43" s="66"/>
      <c r="R43" s="65"/>
      <c r="S43" s="66"/>
      <c r="T43" s="65">
        <v>16008</v>
      </c>
      <c r="U43" s="66">
        <v>41621</v>
      </c>
      <c r="V43" s="65">
        <v>9500</v>
      </c>
      <c r="W43" s="66">
        <v>24700</v>
      </c>
      <c r="X43" s="65">
        <v>11830</v>
      </c>
      <c r="Y43" s="66">
        <v>30758</v>
      </c>
      <c r="Z43" s="65">
        <v>1090</v>
      </c>
      <c r="AA43" s="66">
        <v>2834</v>
      </c>
      <c r="AB43" s="65"/>
      <c r="AC43" s="66"/>
      <c r="AD43" s="65"/>
      <c r="AE43" s="66"/>
      <c r="AF43" s="65"/>
      <c r="AG43" s="66"/>
      <c r="AH43" s="65"/>
      <c r="AI43" s="66"/>
      <c r="AJ43" s="65"/>
      <c r="AK43" s="66"/>
      <c r="AL43" s="65"/>
      <c r="AM43" s="66"/>
      <c r="AN43" s="65"/>
      <c r="AO43" s="66"/>
      <c r="AP43" s="65"/>
      <c r="AQ43" s="66"/>
      <c r="AR43" s="65"/>
      <c r="AS43" s="66"/>
      <c r="AT43" s="65"/>
      <c r="AU43" s="66"/>
      <c r="AV43" s="65"/>
      <c r="AW43" s="66"/>
      <c r="AX43" s="65"/>
      <c r="AY43" s="66"/>
      <c r="AZ43" s="65"/>
      <c r="BA43" s="66"/>
      <c r="BB43" s="65">
        <v>129754</v>
      </c>
      <c r="BC43" s="67">
        <v>337362</v>
      </c>
    </row>
    <row r="44" spans="1:55">
      <c r="A44" s="77" t="s">
        <v>141</v>
      </c>
      <c r="B44" s="77" t="s">
        <v>206</v>
      </c>
      <c r="C44" s="77" t="s">
        <v>2008</v>
      </c>
      <c r="D44" s="77" t="s">
        <v>152</v>
      </c>
      <c r="E44" s="53" t="s">
        <v>339</v>
      </c>
      <c r="F44" s="78">
        <v>2.6</v>
      </c>
      <c r="G44" s="79">
        <v>45092</v>
      </c>
      <c r="H44" s="65">
        <v>169992</v>
      </c>
      <c r="I44" s="66">
        <v>441979</v>
      </c>
      <c r="J44" s="65">
        <v>21996</v>
      </c>
      <c r="K44" s="66">
        <v>57190</v>
      </c>
      <c r="L44" s="65">
        <v>59922</v>
      </c>
      <c r="M44" s="66">
        <v>155797</v>
      </c>
      <c r="N44" s="65">
        <v>1200</v>
      </c>
      <c r="O44" s="66">
        <v>3120</v>
      </c>
      <c r="P44" s="65"/>
      <c r="Q44" s="66"/>
      <c r="R44" s="65">
        <v>102024</v>
      </c>
      <c r="S44" s="66">
        <v>265263</v>
      </c>
      <c r="T44" s="65">
        <v>50000</v>
      </c>
      <c r="U44" s="66">
        <v>130000</v>
      </c>
      <c r="V44" s="65">
        <v>100000</v>
      </c>
      <c r="W44" s="66">
        <v>260000</v>
      </c>
      <c r="X44" s="65">
        <v>2200</v>
      </c>
      <c r="Y44" s="66">
        <v>5720</v>
      </c>
      <c r="Z44" s="65">
        <v>600</v>
      </c>
      <c r="AA44" s="66">
        <v>1560</v>
      </c>
      <c r="AB44" s="65"/>
      <c r="AC44" s="66"/>
      <c r="AD44" s="65"/>
      <c r="AE44" s="66"/>
      <c r="AF44" s="65"/>
      <c r="AG44" s="66"/>
      <c r="AH44" s="65"/>
      <c r="AI44" s="66"/>
      <c r="AJ44" s="65"/>
      <c r="AK44" s="66"/>
      <c r="AL44" s="65"/>
      <c r="AM44" s="66"/>
      <c r="AN44" s="65"/>
      <c r="AO44" s="66"/>
      <c r="AP44" s="65"/>
      <c r="AQ44" s="66"/>
      <c r="AR44" s="65"/>
      <c r="AS44" s="66"/>
      <c r="AT44" s="65"/>
      <c r="AU44" s="66"/>
      <c r="AV44" s="65"/>
      <c r="AW44" s="66"/>
      <c r="AX44" s="65"/>
      <c r="AY44" s="66"/>
      <c r="AZ44" s="65"/>
      <c r="BA44" s="66"/>
      <c r="BB44" s="65">
        <v>507934</v>
      </c>
      <c r="BC44" s="67">
        <v>1320629</v>
      </c>
    </row>
    <row r="45" spans="1:55">
      <c r="A45" s="77" t="s">
        <v>141</v>
      </c>
      <c r="B45" s="77" t="s">
        <v>206</v>
      </c>
      <c r="C45" s="77" t="s">
        <v>2008</v>
      </c>
      <c r="D45" s="82" t="s">
        <v>3725</v>
      </c>
      <c r="E45" s="83"/>
      <c r="F45" s="83"/>
      <c r="G45" s="83"/>
      <c r="H45" s="84">
        <v>230610</v>
      </c>
      <c r="I45" s="85">
        <v>649105</v>
      </c>
      <c r="J45" s="84">
        <v>104522</v>
      </c>
      <c r="K45" s="85">
        <v>343376</v>
      </c>
      <c r="L45" s="84">
        <v>164242</v>
      </c>
      <c r="M45" s="85">
        <v>600550</v>
      </c>
      <c r="N45" s="84">
        <v>66574</v>
      </c>
      <c r="O45" s="85">
        <v>275916</v>
      </c>
      <c r="P45" s="84">
        <v>89396</v>
      </c>
      <c r="Q45" s="85">
        <v>290185</v>
      </c>
      <c r="R45" s="84">
        <v>186862</v>
      </c>
      <c r="S45" s="85">
        <v>600651</v>
      </c>
      <c r="T45" s="84">
        <v>167372</v>
      </c>
      <c r="U45" s="85">
        <v>593115</v>
      </c>
      <c r="V45" s="84">
        <v>265318</v>
      </c>
      <c r="W45" s="85">
        <v>782781</v>
      </c>
      <c r="X45" s="84">
        <v>237104</v>
      </c>
      <c r="Y45" s="85">
        <v>599853</v>
      </c>
      <c r="Z45" s="84">
        <v>138921</v>
      </c>
      <c r="AA45" s="85">
        <v>350643</v>
      </c>
      <c r="AB45" s="84">
        <v>10500</v>
      </c>
      <c r="AC45" s="85">
        <v>35540</v>
      </c>
      <c r="AD45" s="84"/>
      <c r="AE45" s="85"/>
      <c r="AF45" s="84">
        <v>20000</v>
      </c>
      <c r="AG45" s="85">
        <v>36700</v>
      </c>
      <c r="AH45" s="84">
        <v>21700</v>
      </c>
      <c r="AI45" s="85">
        <v>39830</v>
      </c>
      <c r="AJ45" s="84">
        <v>14000</v>
      </c>
      <c r="AK45" s="85">
        <v>25200</v>
      </c>
      <c r="AL45" s="84">
        <v>8000</v>
      </c>
      <c r="AM45" s="85">
        <v>14400</v>
      </c>
      <c r="AN45" s="84"/>
      <c r="AO45" s="85"/>
      <c r="AP45" s="84"/>
      <c r="AQ45" s="85"/>
      <c r="AR45" s="84"/>
      <c r="AS45" s="85"/>
      <c r="AT45" s="84"/>
      <c r="AU45" s="85"/>
      <c r="AV45" s="84"/>
      <c r="AW45" s="85"/>
      <c r="AX45" s="84"/>
      <c r="AY45" s="85"/>
      <c r="AZ45" s="84"/>
      <c r="BA45" s="85"/>
      <c r="BB45" s="84">
        <v>1725121</v>
      </c>
      <c r="BC45" s="86">
        <v>5237845</v>
      </c>
    </row>
    <row r="46" spans="1:55">
      <c r="A46" s="77" t="s">
        <v>141</v>
      </c>
      <c r="B46" s="77" t="s">
        <v>206</v>
      </c>
      <c r="C46" s="77" t="s">
        <v>2008</v>
      </c>
      <c r="D46" s="53" t="s">
        <v>399</v>
      </c>
      <c r="E46" s="53" t="s">
        <v>3071</v>
      </c>
      <c r="F46" s="78">
        <v>3.6</v>
      </c>
      <c r="G46" s="79">
        <v>45199</v>
      </c>
      <c r="H46" s="65"/>
      <c r="I46" s="66"/>
      <c r="J46" s="65"/>
      <c r="K46" s="66"/>
      <c r="L46" s="65"/>
      <c r="M46" s="66"/>
      <c r="N46" s="65"/>
      <c r="O46" s="66"/>
      <c r="P46" s="65"/>
      <c r="Q46" s="66"/>
      <c r="R46" s="65"/>
      <c r="S46" s="66"/>
      <c r="T46" s="65"/>
      <c r="U46" s="66"/>
      <c r="V46" s="65">
        <v>340</v>
      </c>
      <c r="W46" s="66">
        <v>1224</v>
      </c>
      <c r="X46" s="65"/>
      <c r="Y46" s="66"/>
      <c r="Z46" s="65"/>
      <c r="AA46" s="66"/>
      <c r="AB46" s="65"/>
      <c r="AC46" s="66"/>
      <c r="AD46" s="65"/>
      <c r="AE46" s="66"/>
      <c r="AF46" s="65"/>
      <c r="AG46" s="66"/>
      <c r="AH46" s="65"/>
      <c r="AI46" s="66"/>
      <c r="AJ46" s="65"/>
      <c r="AK46" s="66"/>
      <c r="AL46" s="65"/>
      <c r="AM46" s="66"/>
      <c r="AN46" s="65"/>
      <c r="AO46" s="66"/>
      <c r="AP46" s="65"/>
      <c r="AQ46" s="66"/>
      <c r="AR46" s="65"/>
      <c r="AS46" s="66"/>
      <c r="AT46" s="65"/>
      <c r="AU46" s="66"/>
      <c r="AV46" s="65"/>
      <c r="AW46" s="66"/>
      <c r="AX46" s="65"/>
      <c r="AY46" s="66"/>
      <c r="AZ46" s="65"/>
      <c r="BA46" s="66"/>
      <c r="BB46" s="65">
        <v>340</v>
      </c>
      <c r="BC46" s="67">
        <v>1224</v>
      </c>
    </row>
    <row r="47" spans="1:55">
      <c r="A47" s="77" t="s">
        <v>141</v>
      </c>
      <c r="B47" s="77" t="s">
        <v>206</v>
      </c>
      <c r="C47" s="77" t="s">
        <v>2008</v>
      </c>
      <c r="D47" s="77" t="s">
        <v>399</v>
      </c>
      <c r="E47" s="53" t="s">
        <v>3078</v>
      </c>
      <c r="F47" s="78">
        <v>3.6</v>
      </c>
      <c r="G47" s="79">
        <v>45199</v>
      </c>
      <c r="H47" s="65"/>
      <c r="I47" s="66"/>
      <c r="J47" s="65"/>
      <c r="K47" s="66"/>
      <c r="L47" s="65"/>
      <c r="M47" s="66"/>
      <c r="N47" s="65"/>
      <c r="O47" s="66"/>
      <c r="P47" s="65"/>
      <c r="Q47" s="66"/>
      <c r="R47" s="65"/>
      <c r="S47" s="66"/>
      <c r="T47" s="65"/>
      <c r="U47" s="66"/>
      <c r="V47" s="65">
        <v>200</v>
      </c>
      <c r="W47" s="66">
        <v>720</v>
      </c>
      <c r="X47" s="65"/>
      <c r="Y47" s="66"/>
      <c r="Z47" s="65"/>
      <c r="AA47" s="66"/>
      <c r="AB47" s="65"/>
      <c r="AC47" s="66"/>
      <c r="AD47" s="65"/>
      <c r="AE47" s="66"/>
      <c r="AF47" s="65"/>
      <c r="AG47" s="66"/>
      <c r="AH47" s="65"/>
      <c r="AI47" s="66"/>
      <c r="AJ47" s="65"/>
      <c r="AK47" s="66"/>
      <c r="AL47" s="65"/>
      <c r="AM47" s="66"/>
      <c r="AN47" s="65"/>
      <c r="AO47" s="66"/>
      <c r="AP47" s="65"/>
      <c r="AQ47" s="66"/>
      <c r="AR47" s="65"/>
      <c r="AS47" s="66"/>
      <c r="AT47" s="65"/>
      <c r="AU47" s="66"/>
      <c r="AV47" s="65"/>
      <c r="AW47" s="66"/>
      <c r="AX47" s="65"/>
      <c r="AY47" s="66"/>
      <c r="AZ47" s="65"/>
      <c r="BA47" s="66"/>
      <c r="BB47" s="65">
        <v>200</v>
      </c>
      <c r="BC47" s="67">
        <v>720</v>
      </c>
    </row>
    <row r="48" spans="1:55">
      <c r="A48" s="77" t="s">
        <v>141</v>
      </c>
      <c r="B48" s="77" t="s">
        <v>206</v>
      </c>
      <c r="C48" s="77" t="s">
        <v>2008</v>
      </c>
      <c r="D48" s="82" t="s">
        <v>3726</v>
      </c>
      <c r="E48" s="83"/>
      <c r="F48" s="83"/>
      <c r="G48" s="83"/>
      <c r="H48" s="84"/>
      <c r="I48" s="85"/>
      <c r="J48" s="84"/>
      <c r="K48" s="85"/>
      <c r="L48" s="84"/>
      <c r="M48" s="85"/>
      <c r="N48" s="84"/>
      <c r="O48" s="85"/>
      <c r="P48" s="84"/>
      <c r="Q48" s="85"/>
      <c r="R48" s="84"/>
      <c r="S48" s="85"/>
      <c r="T48" s="84"/>
      <c r="U48" s="85"/>
      <c r="V48" s="84">
        <v>540</v>
      </c>
      <c r="W48" s="85">
        <v>1944</v>
      </c>
      <c r="X48" s="84"/>
      <c r="Y48" s="85"/>
      <c r="Z48" s="84"/>
      <c r="AA48" s="85"/>
      <c r="AB48" s="84"/>
      <c r="AC48" s="85"/>
      <c r="AD48" s="84"/>
      <c r="AE48" s="85"/>
      <c r="AF48" s="84"/>
      <c r="AG48" s="85"/>
      <c r="AH48" s="84"/>
      <c r="AI48" s="85"/>
      <c r="AJ48" s="84"/>
      <c r="AK48" s="85"/>
      <c r="AL48" s="84"/>
      <c r="AM48" s="85"/>
      <c r="AN48" s="84"/>
      <c r="AO48" s="85"/>
      <c r="AP48" s="84"/>
      <c r="AQ48" s="85"/>
      <c r="AR48" s="84"/>
      <c r="AS48" s="85"/>
      <c r="AT48" s="84"/>
      <c r="AU48" s="85"/>
      <c r="AV48" s="84"/>
      <c r="AW48" s="85"/>
      <c r="AX48" s="84"/>
      <c r="AY48" s="85"/>
      <c r="AZ48" s="84"/>
      <c r="BA48" s="85"/>
      <c r="BB48" s="84">
        <v>540</v>
      </c>
      <c r="BC48" s="86">
        <v>1944</v>
      </c>
    </row>
    <row r="49" spans="1:55">
      <c r="A49" s="77" t="s">
        <v>141</v>
      </c>
      <c r="B49" s="77" t="s">
        <v>206</v>
      </c>
      <c r="C49" s="92" t="s">
        <v>3732</v>
      </c>
      <c r="D49" s="93"/>
      <c r="E49" s="93"/>
      <c r="F49" s="93"/>
      <c r="G49" s="93"/>
      <c r="H49" s="94">
        <v>230610</v>
      </c>
      <c r="I49" s="95">
        <v>649105</v>
      </c>
      <c r="J49" s="94">
        <v>104522</v>
      </c>
      <c r="K49" s="95">
        <v>343376</v>
      </c>
      <c r="L49" s="94">
        <v>202570</v>
      </c>
      <c r="M49" s="95">
        <v>692537</v>
      </c>
      <c r="N49" s="94">
        <v>66574</v>
      </c>
      <c r="O49" s="95">
        <v>275916</v>
      </c>
      <c r="P49" s="94">
        <v>89398</v>
      </c>
      <c r="Q49" s="95">
        <v>290189</v>
      </c>
      <c r="R49" s="94">
        <v>202644</v>
      </c>
      <c r="S49" s="95">
        <v>648493</v>
      </c>
      <c r="T49" s="94">
        <v>187148</v>
      </c>
      <c r="U49" s="95">
        <v>640578</v>
      </c>
      <c r="V49" s="94">
        <v>291558</v>
      </c>
      <c r="W49" s="95">
        <v>851958</v>
      </c>
      <c r="X49" s="94">
        <v>271162</v>
      </c>
      <c r="Y49" s="95">
        <v>687651</v>
      </c>
      <c r="Z49" s="94">
        <v>156421</v>
      </c>
      <c r="AA49" s="95">
        <v>406833</v>
      </c>
      <c r="AB49" s="94">
        <v>15500</v>
      </c>
      <c r="AC49" s="95">
        <v>53040</v>
      </c>
      <c r="AD49" s="94"/>
      <c r="AE49" s="95"/>
      <c r="AF49" s="94">
        <v>20000</v>
      </c>
      <c r="AG49" s="95">
        <v>36700</v>
      </c>
      <c r="AH49" s="94">
        <v>21700</v>
      </c>
      <c r="AI49" s="95">
        <v>39830</v>
      </c>
      <c r="AJ49" s="94">
        <v>14000</v>
      </c>
      <c r="AK49" s="95">
        <v>25200</v>
      </c>
      <c r="AL49" s="94">
        <v>8000</v>
      </c>
      <c r="AM49" s="95">
        <v>14400</v>
      </c>
      <c r="AN49" s="94"/>
      <c r="AO49" s="95"/>
      <c r="AP49" s="94"/>
      <c r="AQ49" s="95"/>
      <c r="AR49" s="94"/>
      <c r="AS49" s="95"/>
      <c r="AT49" s="94"/>
      <c r="AU49" s="95"/>
      <c r="AV49" s="94"/>
      <c r="AW49" s="95"/>
      <c r="AX49" s="94"/>
      <c r="AY49" s="95"/>
      <c r="AZ49" s="94"/>
      <c r="BA49" s="95"/>
      <c r="BB49" s="94">
        <v>1881807</v>
      </c>
      <c r="BC49" s="96">
        <v>5655806</v>
      </c>
    </row>
    <row r="50" spans="1:55">
      <c r="A50" s="53" t="s">
        <v>3316</v>
      </c>
      <c r="B50" s="53" t="s">
        <v>142</v>
      </c>
      <c r="C50" s="53" t="s">
        <v>143</v>
      </c>
      <c r="D50" s="53" t="s">
        <v>575</v>
      </c>
      <c r="E50" s="53" t="s">
        <v>577</v>
      </c>
      <c r="F50" s="78">
        <v>2.4</v>
      </c>
      <c r="G50" s="79">
        <v>45245</v>
      </c>
      <c r="H50" s="65"/>
      <c r="I50" s="66"/>
      <c r="J50" s="65"/>
      <c r="K50" s="66"/>
      <c r="L50" s="65"/>
      <c r="M50" s="66"/>
      <c r="N50" s="65"/>
      <c r="O50" s="66"/>
      <c r="P50" s="65"/>
      <c r="Q50" s="66"/>
      <c r="R50" s="65"/>
      <c r="S50" s="66"/>
      <c r="T50" s="65"/>
      <c r="U50" s="66"/>
      <c r="V50" s="65"/>
      <c r="W50" s="66"/>
      <c r="X50" s="65"/>
      <c r="Y50" s="66"/>
      <c r="Z50" s="65">
        <v>33972</v>
      </c>
      <c r="AA50" s="66">
        <v>81532</v>
      </c>
      <c r="AB50" s="65">
        <v>31496</v>
      </c>
      <c r="AC50" s="66">
        <v>75591</v>
      </c>
      <c r="AD50" s="65">
        <v>11600</v>
      </c>
      <c r="AE50" s="66">
        <v>27840</v>
      </c>
      <c r="AF50" s="65">
        <v>15620</v>
      </c>
      <c r="AG50" s="66">
        <v>37488</v>
      </c>
      <c r="AH50" s="65">
        <v>18970</v>
      </c>
      <c r="AI50" s="66">
        <v>45528</v>
      </c>
      <c r="AJ50" s="65">
        <v>8100</v>
      </c>
      <c r="AK50" s="66">
        <v>19440</v>
      </c>
      <c r="AL50" s="65">
        <v>2500</v>
      </c>
      <c r="AM50" s="66">
        <v>6000</v>
      </c>
      <c r="AN50" s="65"/>
      <c r="AO50" s="66"/>
      <c r="AP50" s="65"/>
      <c r="AQ50" s="66"/>
      <c r="AR50" s="65"/>
      <c r="AS50" s="66"/>
      <c r="AT50" s="65"/>
      <c r="AU50" s="66"/>
      <c r="AV50" s="65"/>
      <c r="AW50" s="66"/>
      <c r="AX50" s="65"/>
      <c r="AY50" s="66"/>
      <c r="AZ50" s="65"/>
      <c r="BA50" s="66"/>
      <c r="BB50" s="65">
        <v>122258</v>
      </c>
      <c r="BC50" s="67">
        <v>293419</v>
      </c>
    </row>
    <row r="51" spans="1:55">
      <c r="A51" s="77" t="s">
        <v>3316</v>
      </c>
      <c r="B51" s="77" t="s">
        <v>142</v>
      </c>
      <c r="C51" s="77" t="s">
        <v>143</v>
      </c>
      <c r="D51" s="82" t="s">
        <v>3724</v>
      </c>
      <c r="E51" s="83"/>
      <c r="F51" s="83"/>
      <c r="G51" s="83"/>
      <c r="H51" s="84"/>
      <c r="I51" s="85"/>
      <c r="J51" s="84"/>
      <c r="K51" s="85"/>
      <c r="L51" s="84"/>
      <c r="M51" s="85"/>
      <c r="N51" s="84"/>
      <c r="O51" s="85"/>
      <c r="P51" s="84"/>
      <c r="Q51" s="85"/>
      <c r="R51" s="84"/>
      <c r="S51" s="85"/>
      <c r="T51" s="84"/>
      <c r="U51" s="85"/>
      <c r="V51" s="84"/>
      <c r="W51" s="85"/>
      <c r="X51" s="84"/>
      <c r="Y51" s="85"/>
      <c r="Z51" s="84">
        <v>33972</v>
      </c>
      <c r="AA51" s="85">
        <v>81532</v>
      </c>
      <c r="AB51" s="84">
        <v>31496</v>
      </c>
      <c r="AC51" s="85">
        <v>75591</v>
      </c>
      <c r="AD51" s="84">
        <v>11600</v>
      </c>
      <c r="AE51" s="85">
        <v>27840</v>
      </c>
      <c r="AF51" s="84">
        <v>15620</v>
      </c>
      <c r="AG51" s="85">
        <v>37488</v>
      </c>
      <c r="AH51" s="84">
        <v>18970</v>
      </c>
      <c r="AI51" s="85">
        <v>45528</v>
      </c>
      <c r="AJ51" s="84">
        <v>8100</v>
      </c>
      <c r="AK51" s="85">
        <v>19440</v>
      </c>
      <c r="AL51" s="84">
        <v>2500</v>
      </c>
      <c r="AM51" s="85">
        <v>6000</v>
      </c>
      <c r="AN51" s="84"/>
      <c r="AO51" s="85"/>
      <c r="AP51" s="84"/>
      <c r="AQ51" s="85"/>
      <c r="AR51" s="84"/>
      <c r="AS51" s="85"/>
      <c r="AT51" s="84"/>
      <c r="AU51" s="85"/>
      <c r="AV51" s="84"/>
      <c r="AW51" s="85"/>
      <c r="AX51" s="84"/>
      <c r="AY51" s="85"/>
      <c r="AZ51" s="84"/>
      <c r="BA51" s="85"/>
      <c r="BB51" s="84">
        <v>122258</v>
      </c>
      <c r="BC51" s="86">
        <v>293419</v>
      </c>
    </row>
    <row r="52" spans="1:55">
      <c r="A52" s="77" t="s">
        <v>3316</v>
      </c>
      <c r="B52" s="77" t="s">
        <v>142</v>
      </c>
      <c r="C52" s="77" t="s">
        <v>143</v>
      </c>
      <c r="D52" s="53" t="s">
        <v>152</v>
      </c>
      <c r="E52" s="53" t="s">
        <v>3617</v>
      </c>
      <c r="F52" s="78">
        <v>2.8</v>
      </c>
      <c r="G52" s="79">
        <v>45275</v>
      </c>
      <c r="H52" s="65"/>
      <c r="I52" s="66"/>
      <c r="J52" s="65"/>
      <c r="K52" s="66"/>
      <c r="L52" s="65"/>
      <c r="M52" s="66"/>
      <c r="N52" s="65"/>
      <c r="O52" s="66"/>
      <c r="P52" s="65"/>
      <c r="Q52" s="66"/>
      <c r="R52" s="65"/>
      <c r="S52" s="66"/>
      <c r="T52" s="65"/>
      <c r="U52" s="66"/>
      <c r="V52" s="65"/>
      <c r="W52" s="66"/>
      <c r="X52" s="65"/>
      <c r="Y52" s="66"/>
      <c r="Z52" s="65">
        <v>5000</v>
      </c>
      <c r="AA52" s="66">
        <v>14000</v>
      </c>
      <c r="AB52" s="65">
        <v>6390</v>
      </c>
      <c r="AC52" s="66">
        <v>17892</v>
      </c>
      <c r="AD52" s="65">
        <v>4200</v>
      </c>
      <c r="AE52" s="66">
        <v>11760</v>
      </c>
      <c r="AF52" s="65">
        <v>1320</v>
      </c>
      <c r="AG52" s="66">
        <v>3696</v>
      </c>
      <c r="AH52" s="65">
        <v>2000</v>
      </c>
      <c r="AI52" s="66">
        <v>5600</v>
      </c>
      <c r="AJ52" s="65">
        <v>2800</v>
      </c>
      <c r="AK52" s="66">
        <v>7840</v>
      </c>
      <c r="AL52" s="65">
        <v>15000</v>
      </c>
      <c r="AM52" s="66">
        <v>42000</v>
      </c>
      <c r="AN52" s="65">
        <v>12100</v>
      </c>
      <c r="AO52" s="66">
        <v>33880</v>
      </c>
      <c r="AP52" s="65">
        <v>8400</v>
      </c>
      <c r="AQ52" s="66">
        <v>23520</v>
      </c>
      <c r="AR52" s="65">
        <v>2100</v>
      </c>
      <c r="AS52" s="66">
        <v>5880</v>
      </c>
      <c r="AT52" s="65">
        <v>4000</v>
      </c>
      <c r="AU52" s="66">
        <v>11200</v>
      </c>
      <c r="AV52" s="65">
        <v>9000</v>
      </c>
      <c r="AW52" s="66">
        <v>25200</v>
      </c>
      <c r="AX52" s="65">
        <v>3000</v>
      </c>
      <c r="AY52" s="66">
        <v>8400</v>
      </c>
      <c r="AZ52" s="65"/>
      <c r="BA52" s="66"/>
      <c r="BB52" s="65">
        <v>75310</v>
      </c>
      <c r="BC52" s="67">
        <v>210868</v>
      </c>
    </row>
    <row r="53" spans="1:55">
      <c r="A53" s="77" t="s">
        <v>3316</v>
      </c>
      <c r="B53" s="77" t="s">
        <v>142</v>
      </c>
      <c r="C53" s="77" t="s">
        <v>143</v>
      </c>
      <c r="D53" s="77" t="s">
        <v>152</v>
      </c>
      <c r="E53" s="53" t="s">
        <v>3634</v>
      </c>
      <c r="F53" s="78">
        <v>2.8</v>
      </c>
      <c r="G53" s="79">
        <v>45275</v>
      </c>
      <c r="H53" s="65"/>
      <c r="I53" s="66"/>
      <c r="J53" s="65"/>
      <c r="K53" s="66"/>
      <c r="L53" s="65"/>
      <c r="M53" s="66"/>
      <c r="N53" s="65"/>
      <c r="O53" s="66"/>
      <c r="P53" s="65"/>
      <c r="Q53" s="66"/>
      <c r="R53" s="65"/>
      <c r="S53" s="66"/>
      <c r="T53" s="65"/>
      <c r="U53" s="66"/>
      <c r="V53" s="65"/>
      <c r="W53" s="66"/>
      <c r="X53" s="65"/>
      <c r="Y53" s="66"/>
      <c r="Z53" s="65">
        <v>5200</v>
      </c>
      <c r="AA53" s="66">
        <v>14560</v>
      </c>
      <c r="AB53" s="65">
        <v>2700</v>
      </c>
      <c r="AC53" s="66">
        <v>7560</v>
      </c>
      <c r="AD53" s="65">
        <v>200</v>
      </c>
      <c r="AE53" s="66">
        <v>560</v>
      </c>
      <c r="AF53" s="65">
        <v>1700</v>
      </c>
      <c r="AG53" s="66">
        <v>4760</v>
      </c>
      <c r="AH53" s="65">
        <v>2500</v>
      </c>
      <c r="AI53" s="66">
        <v>7000</v>
      </c>
      <c r="AJ53" s="65">
        <v>2500</v>
      </c>
      <c r="AK53" s="66">
        <v>7000</v>
      </c>
      <c r="AL53" s="65">
        <v>9200</v>
      </c>
      <c r="AM53" s="66">
        <v>25760</v>
      </c>
      <c r="AN53" s="65">
        <v>3500</v>
      </c>
      <c r="AO53" s="66">
        <v>9800</v>
      </c>
      <c r="AP53" s="65"/>
      <c r="AQ53" s="66"/>
      <c r="AR53" s="65">
        <v>3500</v>
      </c>
      <c r="AS53" s="66">
        <v>9800</v>
      </c>
      <c r="AT53" s="65"/>
      <c r="AU53" s="66"/>
      <c r="AV53" s="65">
        <v>4800</v>
      </c>
      <c r="AW53" s="66">
        <v>13440</v>
      </c>
      <c r="AX53" s="65">
        <v>2110</v>
      </c>
      <c r="AY53" s="66">
        <v>5908</v>
      </c>
      <c r="AZ53" s="65"/>
      <c r="BA53" s="66"/>
      <c r="BB53" s="65">
        <v>37910</v>
      </c>
      <c r="BC53" s="67">
        <v>106148</v>
      </c>
    </row>
    <row r="54" spans="1:55">
      <c r="A54" s="77" t="s">
        <v>3316</v>
      </c>
      <c r="B54" s="77" t="s">
        <v>142</v>
      </c>
      <c r="C54" s="77" t="s">
        <v>143</v>
      </c>
      <c r="D54" s="77" t="s">
        <v>152</v>
      </c>
      <c r="E54" s="53" t="s">
        <v>3661</v>
      </c>
      <c r="F54" s="78">
        <v>2.8</v>
      </c>
      <c r="G54" s="79">
        <v>45275</v>
      </c>
      <c r="H54" s="65"/>
      <c r="I54" s="66"/>
      <c r="J54" s="65"/>
      <c r="K54" s="66"/>
      <c r="L54" s="65"/>
      <c r="M54" s="66"/>
      <c r="N54" s="65"/>
      <c r="O54" s="66"/>
      <c r="P54" s="65"/>
      <c r="Q54" s="66"/>
      <c r="R54" s="65"/>
      <c r="S54" s="66"/>
      <c r="T54" s="65"/>
      <c r="U54" s="66"/>
      <c r="V54" s="65"/>
      <c r="W54" s="66"/>
      <c r="X54" s="65"/>
      <c r="Y54" s="66"/>
      <c r="Z54" s="65"/>
      <c r="AA54" s="66"/>
      <c r="AB54" s="65">
        <v>240</v>
      </c>
      <c r="AC54" s="66">
        <v>672</v>
      </c>
      <c r="AD54" s="65">
        <v>5500</v>
      </c>
      <c r="AE54" s="66">
        <v>15400</v>
      </c>
      <c r="AF54" s="65"/>
      <c r="AG54" s="66"/>
      <c r="AH54" s="65">
        <v>400</v>
      </c>
      <c r="AI54" s="66">
        <v>1120</v>
      </c>
      <c r="AJ54" s="65">
        <v>1080</v>
      </c>
      <c r="AK54" s="66">
        <v>3024</v>
      </c>
      <c r="AL54" s="65">
        <v>1850</v>
      </c>
      <c r="AM54" s="66">
        <v>5180</v>
      </c>
      <c r="AN54" s="65">
        <v>270</v>
      </c>
      <c r="AO54" s="66">
        <v>756</v>
      </c>
      <c r="AP54" s="65"/>
      <c r="AQ54" s="66"/>
      <c r="AR54" s="65"/>
      <c r="AS54" s="66"/>
      <c r="AT54" s="65"/>
      <c r="AU54" s="66"/>
      <c r="AV54" s="65"/>
      <c r="AW54" s="66"/>
      <c r="AX54" s="65"/>
      <c r="AY54" s="66"/>
      <c r="AZ54" s="65"/>
      <c r="BA54" s="66"/>
      <c r="BB54" s="65">
        <v>9340</v>
      </c>
      <c r="BC54" s="67">
        <v>26152</v>
      </c>
    </row>
    <row r="55" spans="1:55">
      <c r="A55" s="77" t="s">
        <v>3316</v>
      </c>
      <c r="B55" s="77" t="s">
        <v>142</v>
      </c>
      <c r="C55" s="77" t="s">
        <v>143</v>
      </c>
      <c r="D55" s="77" t="s">
        <v>152</v>
      </c>
      <c r="E55" s="53" t="s">
        <v>1823</v>
      </c>
      <c r="F55" s="78">
        <v>2.8</v>
      </c>
      <c r="G55" s="79">
        <v>45275</v>
      </c>
      <c r="H55" s="65"/>
      <c r="I55" s="66"/>
      <c r="J55" s="65"/>
      <c r="K55" s="66"/>
      <c r="L55" s="65"/>
      <c r="M55" s="66"/>
      <c r="N55" s="65"/>
      <c r="O55" s="66"/>
      <c r="P55" s="65"/>
      <c r="Q55" s="66"/>
      <c r="R55" s="65"/>
      <c r="S55" s="66"/>
      <c r="T55" s="65"/>
      <c r="U55" s="66"/>
      <c r="V55" s="65"/>
      <c r="W55" s="66"/>
      <c r="X55" s="65"/>
      <c r="Y55" s="66"/>
      <c r="Z55" s="65">
        <v>8350</v>
      </c>
      <c r="AA55" s="66">
        <v>23380</v>
      </c>
      <c r="AB55" s="65">
        <v>460</v>
      </c>
      <c r="AC55" s="66">
        <v>1288</v>
      </c>
      <c r="AD55" s="65">
        <v>3000</v>
      </c>
      <c r="AE55" s="66">
        <v>8400</v>
      </c>
      <c r="AF55" s="65">
        <v>4500</v>
      </c>
      <c r="AG55" s="66">
        <v>12600</v>
      </c>
      <c r="AH55" s="65">
        <v>3000</v>
      </c>
      <c r="AI55" s="66">
        <v>8400</v>
      </c>
      <c r="AJ55" s="65">
        <v>3000</v>
      </c>
      <c r="AK55" s="66">
        <v>8400</v>
      </c>
      <c r="AL55" s="65">
        <v>1500</v>
      </c>
      <c r="AM55" s="66">
        <v>4200</v>
      </c>
      <c r="AN55" s="65">
        <v>3200</v>
      </c>
      <c r="AO55" s="66">
        <v>8960</v>
      </c>
      <c r="AP55" s="65">
        <v>3000</v>
      </c>
      <c r="AQ55" s="66">
        <v>8400</v>
      </c>
      <c r="AR55" s="65"/>
      <c r="AS55" s="66"/>
      <c r="AT55" s="65"/>
      <c r="AU55" s="66"/>
      <c r="AV55" s="65"/>
      <c r="AW55" s="66"/>
      <c r="AX55" s="65"/>
      <c r="AY55" s="66"/>
      <c r="AZ55" s="65"/>
      <c r="BA55" s="66"/>
      <c r="BB55" s="65">
        <v>30010</v>
      </c>
      <c r="BC55" s="67">
        <v>84028</v>
      </c>
    </row>
    <row r="56" spans="1:55">
      <c r="A56" s="77" t="s">
        <v>3316</v>
      </c>
      <c r="B56" s="77" t="s">
        <v>142</v>
      </c>
      <c r="C56" s="77" t="s">
        <v>143</v>
      </c>
      <c r="D56" s="77" t="s">
        <v>152</v>
      </c>
      <c r="E56" s="53" t="s">
        <v>3517</v>
      </c>
      <c r="F56" s="78">
        <v>4.5</v>
      </c>
      <c r="G56" s="79">
        <v>45245</v>
      </c>
      <c r="H56" s="65"/>
      <c r="I56" s="66"/>
      <c r="J56" s="65"/>
      <c r="K56" s="66"/>
      <c r="L56" s="65"/>
      <c r="M56" s="66"/>
      <c r="N56" s="65"/>
      <c r="O56" s="66"/>
      <c r="P56" s="65"/>
      <c r="Q56" s="66"/>
      <c r="R56" s="65"/>
      <c r="S56" s="66"/>
      <c r="T56" s="65"/>
      <c r="U56" s="66"/>
      <c r="V56" s="65"/>
      <c r="W56" s="66"/>
      <c r="X56" s="65"/>
      <c r="Y56" s="66"/>
      <c r="Z56" s="65">
        <v>4500</v>
      </c>
      <c r="AA56" s="66">
        <v>20250</v>
      </c>
      <c r="AB56" s="65"/>
      <c r="AC56" s="66"/>
      <c r="AD56" s="65">
        <v>1500</v>
      </c>
      <c r="AE56" s="66">
        <v>6750</v>
      </c>
      <c r="AF56" s="65">
        <v>0</v>
      </c>
      <c r="AG56" s="66">
        <v>0</v>
      </c>
      <c r="AH56" s="65">
        <v>2700</v>
      </c>
      <c r="AI56" s="66">
        <v>12150</v>
      </c>
      <c r="AJ56" s="65"/>
      <c r="AK56" s="66"/>
      <c r="AL56" s="65"/>
      <c r="AM56" s="66"/>
      <c r="AN56" s="65"/>
      <c r="AO56" s="66"/>
      <c r="AP56" s="65"/>
      <c r="AQ56" s="66"/>
      <c r="AR56" s="65"/>
      <c r="AS56" s="66"/>
      <c r="AT56" s="65"/>
      <c r="AU56" s="66"/>
      <c r="AV56" s="65"/>
      <c r="AW56" s="66"/>
      <c r="AX56" s="65"/>
      <c r="AY56" s="66"/>
      <c r="AZ56" s="65"/>
      <c r="BA56" s="66"/>
      <c r="BB56" s="65">
        <v>8700</v>
      </c>
      <c r="BC56" s="67">
        <v>39150</v>
      </c>
    </row>
    <row r="57" spans="1:55">
      <c r="A57" s="77" t="s">
        <v>3316</v>
      </c>
      <c r="B57" s="77" t="s">
        <v>142</v>
      </c>
      <c r="C57" s="77" t="s">
        <v>143</v>
      </c>
      <c r="D57" s="77" t="s">
        <v>152</v>
      </c>
      <c r="E57" s="53" t="s">
        <v>3577</v>
      </c>
      <c r="F57" s="78">
        <v>1.6</v>
      </c>
      <c r="G57" s="79">
        <v>45337</v>
      </c>
      <c r="H57" s="65"/>
      <c r="I57" s="66"/>
      <c r="J57" s="65"/>
      <c r="K57" s="66"/>
      <c r="L57" s="65"/>
      <c r="M57" s="66"/>
      <c r="N57" s="65"/>
      <c r="O57" s="66"/>
      <c r="P57" s="65"/>
      <c r="Q57" s="66"/>
      <c r="R57" s="65"/>
      <c r="S57" s="66"/>
      <c r="T57" s="65"/>
      <c r="U57" s="66"/>
      <c r="V57" s="65"/>
      <c r="W57" s="66"/>
      <c r="X57" s="65"/>
      <c r="Y57" s="66"/>
      <c r="Z57" s="65"/>
      <c r="AA57" s="66"/>
      <c r="AB57" s="65"/>
      <c r="AC57" s="66"/>
      <c r="AD57" s="65">
        <v>32000</v>
      </c>
      <c r="AE57" s="66">
        <v>51200</v>
      </c>
      <c r="AF57" s="65">
        <v>21000</v>
      </c>
      <c r="AG57" s="66">
        <v>33600</v>
      </c>
      <c r="AH57" s="65">
        <v>7900</v>
      </c>
      <c r="AI57" s="66">
        <v>12640</v>
      </c>
      <c r="AJ57" s="65">
        <v>3600</v>
      </c>
      <c r="AK57" s="66">
        <v>5760</v>
      </c>
      <c r="AL57" s="65">
        <v>14300</v>
      </c>
      <c r="AM57" s="66">
        <v>22880</v>
      </c>
      <c r="AN57" s="65">
        <v>13000</v>
      </c>
      <c r="AO57" s="66">
        <v>20800</v>
      </c>
      <c r="AP57" s="65">
        <v>5200</v>
      </c>
      <c r="AQ57" s="66">
        <v>8320</v>
      </c>
      <c r="AR57" s="65"/>
      <c r="AS57" s="66"/>
      <c r="AT57" s="65"/>
      <c r="AU57" s="66"/>
      <c r="AV57" s="65"/>
      <c r="AW57" s="66"/>
      <c r="AX57" s="65"/>
      <c r="AY57" s="66"/>
      <c r="AZ57" s="65"/>
      <c r="BA57" s="66"/>
      <c r="BB57" s="65">
        <v>97000</v>
      </c>
      <c r="BC57" s="67">
        <v>155200</v>
      </c>
    </row>
    <row r="58" spans="1:55">
      <c r="A58" s="77" t="s">
        <v>3316</v>
      </c>
      <c r="B58" s="77" t="s">
        <v>142</v>
      </c>
      <c r="C58" s="77" t="s">
        <v>143</v>
      </c>
      <c r="D58" s="77" t="s">
        <v>152</v>
      </c>
      <c r="E58" s="53" t="s">
        <v>836</v>
      </c>
      <c r="F58" s="78">
        <v>1.6</v>
      </c>
      <c r="G58" s="79">
        <v>45245</v>
      </c>
      <c r="H58" s="65"/>
      <c r="I58" s="66"/>
      <c r="J58" s="65"/>
      <c r="K58" s="66"/>
      <c r="L58" s="65"/>
      <c r="M58" s="66"/>
      <c r="N58" s="65"/>
      <c r="O58" s="66"/>
      <c r="P58" s="65"/>
      <c r="Q58" s="66"/>
      <c r="R58" s="65"/>
      <c r="S58" s="66"/>
      <c r="T58" s="65"/>
      <c r="U58" s="66"/>
      <c r="V58" s="65"/>
      <c r="W58" s="66"/>
      <c r="X58" s="65">
        <v>45710</v>
      </c>
      <c r="Y58" s="66">
        <v>73136</v>
      </c>
      <c r="Z58" s="65"/>
      <c r="AA58" s="66"/>
      <c r="AB58" s="65">
        <v>9200</v>
      </c>
      <c r="AC58" s="66">
        <v>14720</v>
      </c>
      <c r="AD58" s="65"/>
      <c r="AE58" s="66"/>
      <c r="AF58" s="65"/>
      <c r="AG58" s="66"/>
      <c r="AH58" s="65"/>
      <c r="AI58" s="66"/>
      <c r="AJ58" s="65"/>
      <c r="AK58" s="66"/>
      <c r="AL58" s="65"/>
      <c r="AM58" s="66"/>
      <c r="AN58" s="65"/>
      <c r="AO58" s="66"/>
      <c r="AP58" s="65"/>
      <c r="AQ58" s="66"/>
      <c r="AR58" s="65"/>
      <c r="AS58" s="66"/>
      <c r="AT58" s="65"/>
      <c r="AU58" s="66"/>
      <c r="AV58" s="65"/>
      <c r="AW58" s="66"/>
      <c r="AX58" s="65"/>
      <c r="AY58" s="66"/>
      <c r="AZ58" s="65"/>
      <c r="BA58" s="66"/>
      <c r="BB58" s="65">
        <v>54910</v>
      </c>
      <c r="BC58" s="67">
        <v>87856</v>
      </c>
    </row>
    <row r="59" spans="1:55">
      <c r="A59" s="77" t="s">
        <v>3316</v>
      </c>
      <c r="B59" s="77" t="s">
        <v>142</v>
      </c>
      <c r="C59" s="77" t="s">
        <v>143</v>
      </c>
      <c r="D59" s="77" t="s">
        <v>152</v>
      </c>
      <c r="E59" s="53" t="s">
        <v>883</v>
      </c>
      <c r="F59" s="78">
        <v>1.6</v>
      </c>
      <c r="G59" s="79">
        <v>45275</v>
      </c>
      <c r="H59" s="65"/>
      <c r="I59" s="66"/>
      <c r="J59" s="65"/>
      <c r="K59" s="66"/>
      <c r="L59" s="65"/>
      <c r="M59" s="66"/>
      <c r="N59" s="65"/>
      <c r="O59" s="66"/>
      <c r="P59" s="65"/>
      <c r="Q59" s="66"/>
      <c r="R59" s="65"/>
      <c r="S59" s="66"/>
      <c r="T59" s="65"/>
      <c r="U59" s="66"/>
      <c r="V59" s="65"/>
      <c r="W59" s="66"/>
      <c r="X59" s="65"/>
      <c r="Y59" s="66"/>
      <c r="Z59" s="65">
        <v>123966</v>
      </c>
      <c r="AA59" s="66">
        <v>198346</v>
      </c>
      <c r="AB59" s="65">
        <v>186000</v>
      </c>
      <c r="AC59" s="66">
        <v>297600</v>
      </c>
      <c r="AD59" s="65">
        <v>138000</v>
      </c>
      <c r="AE59" s="66">
        <v>220800</v>
      </c>
      <c r="AF59" s="65">
        <v>59500</v>
      </c>
      <c r="AG59" s="66">
        <v>95200</v>
      </c>
      <c r="AH59" s="65">
        <v>71210</v>
      </c>
      <c r="AI59" s="66">
        <v>113936</v>
      </c>
      <c r="AJ59" s="65">
        <v>18090</v>
      </c>
      <c r="AK59" s="66">
        <v>28944</v>
      </c>
      <c r="AL59" s="65">
        <v>182460</v>
      </c>
      <c r="AM59" s="66">
        <v>291936</v>
      </c>
      <c r="AN59" s="65">
        <v>269100</v>
      </c>
      <c r="AO59" s="66">
        <v>430560</v>
      </c>
      <c r="AP59" s="65">
        <v>152420</v>
      </c>
      <c r="AQ59" s="66">
        <v>243872</v>
      </c>
      <c r="AR59" s="65">
        <v>62260</v>
      </c>
      <c r="AS59" s="66">
        <v>99616</v>
      </c>
      <c r="AT59" s="65">
        <v>14000</v>
      </c>
      <c r="AU59" s="66">
        <v>22400</v>
      </c>
      <c r="AV59" s="65">
        <v>18900</v>
      </c>
      <c r="AW59" s="66">
        <v>30240</v>
      </c>
      <c r="AX59" s="65">
        <v>69800</v>
      </c>
      <c r="AY59" s="66">
        <v>111680</v>
      </c>
      <c r="AZ59" s="65">
        <v>96200</v>
      </c>
      <c r="BA59" s="66">
        <v>153920</v>
      </c>
      <c r="BB59" s="65">
        <v>1461906</v>
      </c>
      <c r="BC59" s="67">
        <v>2339050</v>
      </c>
    </row>
    <row r="60" spans="1:55">
      <c r="A60" s="77" t="s">
        <v>3316</v>
      </c>
      <c r="B60" s="77" t="s">
        <v>142</v>
      </c>
      <c r="C60" s="77" t="s">
        <v>143</v>
      </c>
      <c r="D60" s="77" t="s">
        <v>152</v>
      </c>
      <c r="E60" s="53" t="s">
        <v>3337</v>
      </c>
      <c r="F60" s="78">
        <v>5.3</v>
      </c>
      <c r="G60" s="79">
        <v>45245</v>
      </c>
      <c r="H60" s="65"/>
      <c r="I60" s="66"/>
      <c r="J60" s="65"/>
      <c r="K60" s="66"/>
      <c r="L60" s="65"/>
      <c r="M60" s="66"/>
      <c r="N60" s="65"/>
      <c r="O60" s="66"/>
      <c r="P60" s="65"/>
      <c r="Q60" s="66"/>
      <c r="R60" s="65"/>
      <c r="S60" s="66"/>
      <c r="T60" s="65">
        <v>1498</v>
      </c>
      <c r="U60" s="66">
        <v>7939</v>
      </c>
      <c r="V60" s="65">
        <v>1992</v>
      </c>
      <c r="W60" s="66">
        <v>10558</v>
      </c>
      <c r="X60" s="65">
        <v>2848</v>
      </c>
      <c r="Y60" s="66">
        <v>15095</v>
      </c>
      <c r="Z60" s="65">
        <v>1572</v>
      </c>
      <c r="AA60" s="66">
        <v>8332</v>
      </c>
      <c r="AB60" s="65">
        <v>6919</v>
      </c>
      <c r="AC60" s="66">
        <v>36671</v>
      </c>
      <c r="AD60" s="65">
        <v>418</v>
      </c>
      <c r="AE60" s="66">
        <v>2215</v>
      </c>
      <c r="AF60" s="65">
        <v>6400</v>
      </c>
      <c r="AG60" s="66">
        <v>33920</v>
      </c>
      <c r="AH60" s="65">
        <v>5000</v>
      </c>
      <c r="AI60" s="66">
        <v>26500</v>
      </c>
      <c r="AJ60" s="65">
        <v>4100</v>
      </c>
      <c r="AK60" s="66">
        <v>21730</v>
      </c>
      <c r="AL60" s="65"/>
      <c r="AM60" s="66"/>
      <c r="AN60" s="65"/>
      <c r="AO60" s="66"/>
      <c r="AP60" s="65"/>
      <c r="AQ60" s="66"/>
      <c r="AR60" s="65"/>
      <c r="AS60" s="66"/>
      <c r="AT60" s="65"/>
      <c r="AU60" s="66"/>
      <c r="AV60" s="65"/>
      <c r="AW60" s="66"/>
      <c r="AX60" s="65"/>
      <c r="AY60" s="66"/>
      <c r="AZ60" s="65"/>
      <c r="BA60" s="66"/>
      <c r="BB60" s="65">
        <v>30747</v>
      </c>
      <c r="BC60" s="67">
        <v>162960</v>
      </c>
    </row>
    <row r="61" spans="1:55">
      <c r="A61" s="77" t="s">
        <v>3316</v>
      </c>
      <c r="B61" s="77" t="s">
        <v>142</v>
      </c>
      <c r="C61" s="77" t="s">
        <v>143</v>
      </c>
      <c r="D61" s="77" t="s">
        <v>152</v>
      </c>
      <c r="E61" s="53" t="s">
        <v>262</v>
      </c>
      <c r="F61" s="78">
        <v>3.6</v>
      </c>
      <c r="G61" s="79">
        <v>45245</v>
      </c>
      <c r="H61" s="65"/>
      <c r="I61" s="66"/>
      <c r="J61" s="65"/>
      <c r="K61" s="66"/>
      <c r="L61" s="65"/>
      <c r="M61" s="66"/>
      <c r="N61" s="65"/>
      <c r="O61" s="66"/>
      <c r="P61" s="65"/>
      <c r="Q61" s="66"/>
      <c r="R61" s="65"/>
      <c r="S61" s="66"/>
      <c r="T61" s="65">
        <v>27876</v>
      </c>
      <c r="U61" s="66">
        <v>100354</v>
      </c>
      <c r="V61" s="65">
        <v>18060</v>
      </c>
      <c r="W61" s="66">
        <v>65016</v>
      </c>
      <c r="X61" s="65">
        <v>10572</v>
      </c>
      <c r="Y61" s="66">
        <v>38060</v>
      </c>
      <c r="Z61" s="65">
        <v>7992</v>
      </c>
      <c r="AA61" s="66">
        <v>28771</v>
      </c>
      <c r="AB61" s="65">
        <v>20648</v>
      </c>
      <c r="AC61" s="66">
        <v>74333</v>
      </c>
      <c r="AD61" s="65">
        <v>13300</v>
      </c>
      <c r="AE61" s="66">
        <v>47880</v>
      </c>
      <c r="AF61" s="65">
        <v>27450</v>
      </c>
      <c r="AG61" s="66">
        <v>98820</v>
      </c>
      <c r="AH61" s="65">
        <v>27400</v>
      </c>
      <c r="AI61" s="66">
        <v>98640</v>
      </c>
      <c r="AJ61" s="65">
        <v>15390</v>
      </c>
      <c r="AK61" s="66">
        <v>55404</v>
      </c>
      <c r="AL61" s="65"/>
      <c r="AM61" s="66"/>
      <c r="AN61" s="65"/>
      <c r="AO61" s="66"/>
      <c r="AP61" s="65"/>
      <c r="AQ61" s="66"/>
      <c r="AR61" s="65"/>
      <c r="AS61" s="66"/>
      <c r="AT61" s="65"/>
      <c r="AU61" s="66"/>
      <c r="AV61" s="65"/>
      <c r="AW61" s="66"/>
      <c r="AX61" s="65"/>
      <c r="AY61" s="66"/>
      <c r="AZ61" s="65"/>
      <c r="BA61" s="66"/>
      <c r="BB61" s="65">
        <v>168688</v>
      </c>
      <c r="BC61" s="67">
        <v>607278</v>
      </c>
    </row>
    <row r="62" spans="1:55">
      <c r="A62" s="77" t="s">
        <v>3316</v>
      </c>
      <c r="B62" s="77" t="s">
        <v>142</v>
      </c>
      <c r="C62" s="77" t="s">
        <v>143</v>
      </c>
      <c r="D62" s="77" t="s">
        <v>152</v>
      </c>
      <c r="E62" s="53" t="s">
        <v>158</v>
      </c>
      <c r="F62" s="78">
        <v>4.5</v>
      </c>
      <c r="G62" s="79">
        <v>45245</v>
      </c>
      <c r="H62" s="65"/>
      <c r="I62" s="66"/>
      <c r="J62" s="65"/>
      <c r="K62" s="66"/>
      <c r="L62" s="65"/>
      <c r="M62" s="66"/>
      <c r="N62" s="65"/>
      <c r="O62" s="66"/>
      <c r="P62" s="65"/>
      <c r="Q62" s="66"/>
      <c r="R62" s="65"/>
      <c r="S62" s="66"/>
      <c r="T62" s="65"/>
      <c r="U62" s="66"/>
      <c r="V62" s="65"/>
      <c r="W62" s="66"/>
      <c r="X62" s="65">
        <v>16248</v>
      </c>
      <c r="Y62" s="66">
        <v>73116</v>
      </c>
      <c r="Z62" s="65">
        <v>7980</v>
      </c>
      <c r="AA62" s="66">
        <v>35910</v>
      </c>
      <c r="AB62" s="65">
        <v>6104</v>
      </c>
      <c r="AC62" s="66">
        <v>27468</v>
      </c>
      <c r="AD62" s="65">
        <v>8200</v>
      </c>
      <c r="AE62" s="66">
        <v>36900</v>
      </c>
      <c r="AF62" s="65">
        <v>13150</v>
      </c>
      <c r="AG62" s="66">
        <v>59175</v>
      </c>
      <c r="AH62" s="65">
        <v>11380</v>
      </c>
      <c r="AI62" s="66">
        <v>51210</v>
      </c>
      <c r="AJ62" s="65">
        <v>12100</v>
      </c>
      <c r="AK62" s="66">
        <v>54450</v>
      </c>
      <c r="AL62" s="65"/>
      <c r="AM62" s="66"/>
      <c r="AN62" s="65"/>
      <c r="AO62" s="66"/>
      <c r="AP62" s="65"/>
      <c r="AQ62" s="66"/>
      <c r="AR62" s="65"/>
      <c r="AS62" s="66"/>
      <c r="AT62" s="65"/>
      <c r="AU62" s="66"/>
      <c r="AV62" s="65"/>
      <c r="AW62" s="66"/>
      <c r="AX62" s="65"/>
      <c r="AY62" s="66"/>
      <c r="AZ62" s="65"/>
      <c r="BA62" s="66"/>
      <c r="BB62" s="65">
        <v>75162</v>
      </c>
      <c r="BC62" s="67">
        <v>338229</v>
      </c>
    </row>
    <row r="63" spans="1:55">
      <c r="A63" s="77" t="s">
        <v>3316</v>
      </c>
      <c r="B63" s="77" t="s">
        <v>142</v>
      </c>
      <c r="C63" s="77" t="s">
        <v>143</v>
      </c>
      <c r="D63" s="77" t="s">
        <v>152</v>
      </c>
      <c r="E63" s="53" t="s">
        <v>293</v>
      </c>
      <c r="F63" s="78">
        <v>5.7</v>
      </c>
      <c r="G63" s="79">
        <v>45245</v>
      </c>
      <c r="H63" s="65"/>
      <c r="I63" s="66"/>
      <c r="J63" s="65"/>
      <c r="K63" s="66"/>
      <c r="L63" s="65"/>
      <c r="M63" s="66"/>
      <c r="N63" s="65"/>
      <c r="O63" s="66"/>
      <c r="P63" s="65"/>
      <c r="Q63" s="66"/>
      <c r="R63" s="65"/>
      <c r="S63" s="66"/>
      <c r="T63" s="65">
        <v>11712</v>
      </c>
      <c r="U63" s="66">
        <v>66758</v>
      </c>
      <c r="V63" s="65"/>
      <c r="W63" s="66"/>
      <c r="X63" s="65">
        <v>12132</v>
      </c>
      <c r="Y63" s="66">
        <v>69153</v>
      </c>
      <c r="Z63" s="65">
        <v>4368</v>
      </c>
      <c r="AA63" s="66">
        <v>24898</v>
      </c>
      <c r="AB63" s="65">
        <v>23410</v>
      </c>
      <c r="AC63" s="66">
        <v>133437</v>
      </c>
      <c r="AD63" s="65">
        <v>400</v>
      </c>
      <c r="AE63" s="66">
        <v>2280</v>
      </c>
      <c r="AF63" s="65">
        <v>28200</v>
      </c>
      <c r="AG63" s="66">
        <v>160740</v>
      </c>
      <c r="AH63" s="65">
        <v>22100</v>
      </c>
      <c r="AI63" s="66">
        <v>125970</v>
      </c>
      <c r="AJ63" s="65">
        <v>18000</v>
      </c>
      <c r="AK63" s="66">
        <v>102600</v>
      </c>
      <c r="AL63" s="65"/>
      <c r="AM63" s="66"/>
      <c r="AN63" s="65"/>
      <c r="AO63" s="66"/>
      <c r="AP63" s="65"/>
      <c r="AQ63" s="66"/>
      <c r="AR63" s="65"/>
      <c r="AS63" s="66"/>
      <c r="AT63" s="65"/>
      <c r="AU63" s="66"/>
      <c r="AV63" s="65"/>
      <c r="AW63" s="66"/>
      <c r="AX63" s="65"/>
      <c r="AY63" s="66"/>
      <c r="AZ63" s="65"/>
      <c r="BA63" s="66"/>
      <c r="BB63" s="65">
        <v>120322</v>
      </c>
      <c r="BC63" s="67">
        <v>685836</v>
      </c>
    </row>
    <row r="64" spans="1:55">
      <c r="A64" s="77" t="s">
        <v>3316</v>
      </c>
      <c r="B64" s="77" t="s">
        <v>142</v>
      </c>
      <c r="C64" s="77" t="s">
        <v>143</v>
      </c>
      <c r="D64" s="77" t="s">
        <v>152</v>
      </c>
      <c r="E64" s="53" t="s">
        <v>363</v>
      </c>
      <c r="F64" s="78">
        <v>2.8</v>
      </c>
      <c r="G64" s="79">
        <v>45245</v>
      </c>
      <c r="H64" s="65"/>
      <c r="I64" s="66"/>
      <c r="J64" s="65"/>
      <c r="K64" s="66"/>
      <c r="L64" s="65"/>
      <c r="M64" s="66"/>
      <c r="N64" s="65"/>
      <c r="O64" s="66"/>
      <c r="P64" s="65"/>
      <c r="Q64" s="66"/>
      <c r="R64" s="65"/>
      <c r="S64" s="66"/>
      <c r="T64" s="65"/>
      <c r="U64" s="66"/>
      <c r="V64" s="65">
        <v>31080</v>
      </c>
      <c r="W64" s="66">
        <v>87024</v>
      </c>
      <c r="X64" s="65">
        <v>13680</v>
      </c>
      <c r="Y64" s="66">
        <v>38304</v>
      </c>
      <c r="Z64" s="65">
        <v>17700</v>
      </c>
      <c r="AA64" s="66">
        <v>49560</v>
      </c>
      <c r="AB64" s="65">
        <v>13400</v>
      </c>
      <c r="AC64" s="66">
        <v>37520</v>
      </c>
      <c r="AD64" s="65">
        <v>20140</v>
      </c>
      <c r="AE64" s="66">
        <v>56392</v>
      </c>
      <c r="AF64" s="65">
        <v>21420</v>
      </c>
      <c r="AG64" s="66">
        <v>59976</v>
      </c>
      <c r="AH64" s="65">
        <v>12160</v>
      </c>
      <c r="AI64" s="66">
        <v>34048</v>
      </c>
      <c r="AJ64" s="65">
        <v>5300</v>
      </c>
      <c r="AK64" s="66">
        <v>14840</v>
      </c>
      <c r="AL64" s="65"/>
      <c r="AM64" s="66"/>
      <c r="AN64" s="65"/>
      <c r="AO64" s="66"/>
      <c r="AP64" s="65"/>
      <c r="AQ64" s="66"/>
      <c r="AR64" s="65"/>
      <c r="AS64" s="66"/>
      <c r="AT64" s="65"/>
      <c r="AU64" s="66"/>
      <c r="AV64" s="65"/>
      <c r="AW64" s="66"/>
      <c r="AX64" s="65"/>
      <c r="AY64" s="66"/>
      <c r="AZ64" s="65"/>
      <c r="BA64" s="66"/>
      <c r="BB64" s="65">
        <v>134880</v>
      </c>
      <c r="BC64" s="67">
        <v>377664</v>
      </c>
    </row>
    <row r="65" spans="1:55">
      <c r="A65" s="77" t="s">
        <v>3316</v>
      </c>
      <c r="B65" s="77" t="s">
        <v>142</v>
      </c>
      <c r="C65" s="77" t="s">
        <v>143</v>
      </c>
      <c r="D65" s="82" t="s">
        <v>3725</v>
      </c>
      <c r="E65" s="83"/>
      <c r="F65" s="83"/>
      <c r="G65" s="83"/>
      <c r="H65" s="84"/>
      <c r="I65" s="85"/>
      <c r="J65" s="84"/>
      <c r="K65" s="85"/>
      <c r="L65" s="84"/>
      <c r="M65" s="85"/>
      <c r="N65" s="84"/>
      <c r="O65" s="85"/>
      <c r="P65" s="84"/>
      <c r="Q65" s="85"/>
      <c r="R65" s="84"/>
      <c r="S65" s="85"/>
      <c r="T65" s="84">
        <v>41086</v>
      </c>
      <c r="U65" s="85">
        <v>175051</v>
      </c>
      <c r="V65" s="84">
        <v>51132</v>
      </c>
      <c r="W65" s="85">
        <v>162598</v>
      </c>
      <c r="X65" s="84">
        <v>101190</v>
      </c>
      <c r="Y65" s="85">
        <v>306864</v>
      </c>
      <c r="Z65" s="84">
        <v>186628</v>
      </c>
      <c r="AA65" s="85">
        <v>418007</v>
      </c>
      <c r="AB65" s="84">
        <v>275471</v>
      </c>
      <c r="AC65" s="85">
        <v>649161</v>
      </c>
      <c r="AD65" s="84">
        <v>226858</v>
      </c>
      <c r="AE65" s="85">
        <v>460537</v>
      </c>
      <c r="AF65" s="84">
        <v>184640</v>
      </c>
      <c r="AG65" s="85">
        <v>562487</v>
      </c>
      <c r="AH65" s="84">
        <v>167750</v>
      </c>
      <c r="AI65" s="85">
        <v>497214</v>
      </c>
      <c r="AJ65" s="84">
        <v>85960</v>
      </c>
      <c r="AK65" s="85">
        <v>309992</v>
      </c>
      <c r="AL65" s="84">
        <v>224310</v>
      </c>
      <c r="AM65" s="85">
        <v>391956</v>
      </c>
      <c r="AN65" s="84">
        <v>301170</v>
      </c>
      <c r="AO65" s="85">
        <v>504756</v>
      </c>
      <c r="AP65" s="84">
        <v>169020</v>
      </c>
      <c r="AQ65" s="85">
        <v>284112</v>
      </c>
      <c r="AR65" s="84">
        <v>67860</v>
      </c>
      <c r="AS65" s="85">
        <v>115296</v>
      </c>
      <c r="AT65" s="84">
        <v>18000</v>
      </c>
      <c r="AU65" s="85">
        <v>33600</v>
      </c>
      <c r="AV65" s="84">
        <v>32700</v>
      </c>
      <c r="AW65" s="85">
        <v>68880</v>
      </c>
      <c r="AX65" s="84">
        <v>74910</v>
      </c>
      <c r="AY65" s="85">
        <v>125988</v>
      </c>
      <c r="AZ65" s="84">
        <v>96200</v>
      </c>
      <c r="BA65" s="85">
        <v>153920</v>
      </c>
      <c r="BB65" s="84">
        <v>2304885</v>
      </c>
      <c r="BC65" s="86">
        <v>5220419</v>
      </c>
    </row>
    <row r="66" spans="1:55">
      <c r="A66" s="77" t="s">
        <v>3316</v>
      </c>
      <c r="B66" s="77" t="s">
        <v>142</v>
      </c>
      <c r="C66" s="92" t="s">
        <v>3731</v>
      </c>
      <c r="D66" s="93"/>
      <c r="E66" s="93"/>
      <c r="F66" s="93"/>
      <c r="G66" s="93"/>
      <c r="H66" s="94"/>
      <c r="I66" s="95"/>
      <c r="J66" s="94"/>
      <c r="K66" s="95"/>
      <c r="L66" s="94"/>
      <c r="M66" s="95"/>
      <c r="N66" s="94"/>
      <c r="O66" s="95"/>
      <c r="P66" s="94"/>
      <c r="Q66" s="95"/>
      <c r="R66" s="94"/>
      <c r="S66" s="95"/>
      <c r="T66" s="94">
        <v>41086</v>
      </c>
      <c r="U66" s="95">
        <v>175051</v>
      </c>
      <c r="V66" s="94">
        <v>51132</v>
      </c>
      <c r="W66" s="95">
        <v>162598</v>
      </c>
      <c r="X66" s="94">
        <v>101190</v>
      </c>
      <c r="Y66" s="95">
        <v>306864</v>
      </c>
      <c r="Z66" s="94">
        <v>220600</v>
      </c>
      <c r="AA66" s="95">
        <v>499539</v>
      </c>
      <c r="AB66" s="94">
        <v>306967</v>
      </c>
      <c r="AC66" s="95">
        <v>724752</v>
      </c>
      <c r="AD66" s="94">
        <v>238458</v>
      </c>
      <c r="AE66" s="95">
        <v>488377</v>
      </c>
      <c r="AF66" s="94">
        <v>200260</v>
      </c>
      <c r="AG66" s="95">
        <v>599975</v>
      </c>
      <c r="AH66" s="94">
        <v>186720</v>
      </c>
      <c r="AI66" s="95">
        <v>542742</v>
      </c>
      <c r="AJ66" s="94">
        <v>94060</v>
      </c>
      <c r="AK66" s="95">
        <v>329432</v>
      </c>
      <c r="AL66" s="94">
        <v>226810</v>
      </c>
      <c r="AM66" s="95">
        <v>397956</v>
      </c>
      <c r="AN66" s="94">
        <v>301170</v>
      </c>
      <c r="AO66" s="95">
        <v>504756</v>
      </c>
      <c r="AP66" s="94">
        <v>169020</v>
      </c>
      <c r="AQ66" s="95">
        <v>284112</v>
      </c>
      <c r="AR66" s="94">
        <v>67860</v>
      </c>
      <c r="AS66" s="95">
        <v>115296</v>
      </c>
      <c r="AT66" s="94">
        <v>18000</v>
      </c>
      <c r="AU66" s="95">
        <v>33600</v>
      </c>
      <c r="AV66" s="94">
        <v>32700</v>
      </c>
      <c r="AW66" s="95">
        <v>68880</v>
      </c>
      <c r="AX66" s="94">
        <v>74910</v>
      </c>
      <c r="AY66" s="95">
        <v>125988</v>
      </c>
      <c r="AZ66" s="94">
        <v>96200</v>
      </c>
      <c r="BA66" s="95">
        <v>153920</v>
      </c>
      <c r="BB66" s="94">
        <v>2427143</v>
      </c>
      <c r="BC66" s="96">
        <v>5513838</v>
      </c>
    </row>
    <row r="67" spans="1:55">
      <c r="A67" s="97" t="s">
        <v>3719</v>
      </c>
      <c r="B67" s="98"/>
      <c r="C67" s="98"/>
      <c r="D67" s="98"/>
      <c r="E67" s="98"/>
      <c r="F67" s="98"/>
      <c r="G67" s="98"/>
      <c r="H67" s="99">
        <v>397842</v>
      </c>
      <c r="I67" s="100">
        <v>966357</v>
      </c>
      <c r="J67" s="99">
        <v>271446</v>
      </c>
      <c r="K67" s="100">
        <v>637432</v>
      </c>
      <c r="L67" s="99">
        <v>297146</v>
      </c>
      <c r="M67" s="100">
        <v>854600</v>
      </c>
      <c r="N67" s="99">
        <v>350146</v>
      </c>
      <c r="O67" s="100">
        <v>774074</v>
      </c>
      <c r="P67" s="99">
        <v>417434</v>
      </c>
      <c r="Q67" s="100">
        <v>824191</v>
      </c>
      <c r="R67" s="99">
        <v>531557</v>
      </c>
      <c r="S67" s="100">
        <v>1175203</v>
      </c>
      <c r="T67" s="99">
        <v>271634</v>
      </c>
      <c r="U67" s="100">
        <v>883460</v>
      </c>
      <c r="V67" s="99">
        <v>363641</v>
      </c>
      <c r="W67" s="100">
        <v>1048077</v>
      </c>
      <c r="X67" s="99">
        <v>388648</v>
      </c>
      <c r="Y67" s="100">
        <v>1020589</v>
      </c>
      <c r="Z67" s="99">
        <v>377021</v>
      </c>
      <c r="AA67" s="100">
        <v>906372</v>
      </c>
      <c r="AB67" s="99">
        <v>322467</v>
      </c>
      <c r="AC67" s="100">
        <v>777792</v>
      </c>
      <c r="AD67" s="99">
        <v>238458</v>
      </c>
      <c r="AE67" s="100">
        <v>488377</v>
      </c>
      <c r="AF67" s="99">
        <v>220260</v>
      </c>
      <c r="AG67" s="100">
        <v>636675</v>
      </c>
      <c r="AH67" s="99">
        <v>208420</v>
      </c>
      <c r="AI67" s="100">
        <v>582572</v>
      </c>
      <c r="AJ67" s="99">
        <v>108060</v>
      </c>
      <c r="AK67" s="100">
        <v>354632</v>
      </c>
      <c r="AL67" s="99">
        <v>234810</v>
      </c>
      <c r="AM67" s="100">
        <v>412356</v>
      </c>
      <c r="AN67" s="99">
        <v>301170</v>
      </c>
      <c r="AO67" s="100">
        <v>504756</v>
      </c>
      <c r="AP67" s="99">
        <v>169020</v>
      </c>
      <c r="AQ67" s="100">
        <v>284112</v>
      </c>
      <c r="AR67" s="99">
        <v>67860</v>
      </c>
      <c r="AS67" s="100">
        <v>115296</v>
      </c>
      <c r="AT67" s="99">
        <v>18000</v>
      </c>
      <c r="AU67" s="100">
        <v>33600</v>
      </c>
      <c r="AV67" s="99">
        <v>32700</v>
      </c>
      <c r="AW67" s="100">
        <v>68880</v>
      </c>
      <c r="AX67" s="99">
        <v>74910</v>
      </c>
      <c r="AY67" s="100">
        <v>125988</v>
      </c>
      <c r="AZ67" s="99">
        <v>96200</v>
      </c>
      <c r="BA67" s="100">
        <v>153920</v>
      </c>
      <c r="BB67" s="99">
        <v>5758850</v>
      </c>
      <c r="BC67" s="101">
        <v>13629311</v>
      </c>
    </row>
    <row r="69" spans="1:55">
      <c r="AE69" s="102" t="s">
        <v>3856</v>
      </c>
      <c r="AG69" s="102" t="s">
        <v>3856</v>
      </c>
      <c r="AI69" s="102" t="s">
        <v>3856</v>
      </c>
      <c r="AK69" s="102" t="s">
        <v>3856</v>
      </c>
      <c r="AM69" s="102" t="s">
        <v>3856</v>
      </c>
      <c r="AO69" s="102" t="s">
        <v>3856</v>
      </c>
      <c r="AQ69" s="102" t="s">
        <v>3856</v>
      </c>
      <c r="AS69" s="102" t="s">
        <v>3856</v>
      </c>
      <c r="BC69" s="102" t="s">
        <v>3856</v>
      </c>
    </row>
    <row r="70" spans="1:55">
      <c r="AE70" s="23">
        <v>160000</v>
      </c>
      <c r="AG70" s="23">
        <v>96000</v>
      </c>
      <c r="AI70" s="23">
        <v>192000</v>
      </c>
      <c r="AK70" s="23">
        <v>440000</v>
      </c>
      <c r="AM70" s="23">
        <v>344000</v>
      </c>
      <c r="AO70" s="23">
        <v>384000</v>
      </c>
      <c r="AQ70" s="23">
        <v>96000</v>
      </c>
      <c r="AS70" s="23">
        <v>128000</v>
      </c>
    </row>
    <row r="72" spans="1:55" s="103" customFormat="1">
      <c r="G72" s="103" t="s">
        <v>3858</v>
      </c>
      <c r="Y72" s="104">
        <f>Y67+Y70</f>
        <v>1020589</v>
      </c>
      <c r="AA72" s="104">
        <f>AA67+AA70</f>
        <v>906372</v>
      </c>
      <c r="AC72" s="104">
        <f>AC67+AC70</f>
        <v>777792</v>
      </c>
      <c r="AE72" s="104">
        <f>AE67+AE70</f>
        <v>648377</v>
      </c>
      <c r="AG72" s="104">
        <f>AG67+AG70</f>
        <v>732675</v>
      </c>
      <c r="AK72" s="105" t="s">
        <v>3857</v>
      </c>
      <c r="AM72" s="105" t="s">
        <v>3857</v>
      </c>
      <c r="AO72" s="105" t="s">
        <v>3857</v>
      </c>
      <c r="AQ72" s="105" t="s">
        <v>3857</v>
      </c>
      <c r="AS72" s="105" t="s">
        <v>3857</v>
      </c>
    </row>
    <row r="73" spans="1:55">
      <c r="AK73" s="23">
        <v>300000</v>
      </c>
    </row>
  </sheetData>
  <phoneticPr fontId="3"/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B065F-AEF9-4847-B5D2-84DECD4FBC95}">
  <dimension ref="A1:Z13"/>
  <sheetViews>
    <sheetView showGridLines="0" zoomScale="90" zoomScaleNormal="90" workbookViewId="0">
      <selection activeCell="J20" sqref="J20"/>
    </sheetView>
  </sheetViews>
  <sheetFormatPr defaultRowHeight="15.75" outlineLevelRow="1"/>
  <cols>
    <col min="1" max="1" width="1.33203125" style="23" customWidth="1"/>
    <col min="2" max="2" width="13.109375" customWidth="1"/>
    <col min="3" max="25" width="11" customWidth="1"/>
    <col min="26" max="26" width="10.77734375" bestFit="1" customWidth="1"/>
  </cols>
  <sheetData>
    <row r="1" spans="2:26">
      <c r="B1" s="59" t="s">
        <v>3698</v>
      </c>
      <c r="C1" s="60" t="s">
        <v>181</v>
      </c>
    </row>
    <row r="3" spans="2:26">
      <c r="B3" s="56" t="s">
        <v>3722</v>
      </c>
      <c r="C3" s="56" t="s">
        <v>91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5"/>
    </row>
    <row r="4" spans="2:26">
      <c r="B4" s="56" t="s">
        <v>3718</v>
      </c>
      <c r="C4" s="61">
        <v>44927</v>
      </c>
      <c r="D4" s="62">
        <v>44958</v>
      </c>
      <c r="E4" s="62">
        <v>44986</v>
      </c>
      <c r="F4" s="62">
        <v>45017</v>
      </c>
      <c r="G4" s="62">
        <v>45047</v>
      </c>
      <c r="H4" s="62">
        <v>45078</v>
      </c>
      <c r="I4" s="62">
        <v>45108</v>
      </c>
      <c r="J4" s="62">
        <v>45139</v>
      </c>
      <c r="K4" s="62">
        <v>45170</v>
      </c>
      <c r="L4" s="62">
        <v>45200</v>
      </c>
      <c r="M4" s="62">
        <v>45231</v>
      </c>
      <c r="N4" s="62">
        <v>45261</v>
      </c>
      <c r="O4" s="62">
        <v>45292</v>
      </c>
      <c r="P4" s="62">
        <v>45323</v>
      </c>
      <c r="Q4" s="62">
        <v>45352</v>
      </c>
      <c r="R4" s="62">
        <v>45383</v>
      </c>
      <c r="S4" s="62">
        <v>45413</v>
      </c>
      <c r="T4" s="62">
        <v>45444</v>
      </c>
      <c r="U4" s="62">
        <v>45474</v>
      </c>
      <c r="V4" s="62">
        <v>45505</v>
      </c>
      <c r="W4" s="62">
        <v>45536</v>
      </c>
      <c r="X4" s="62">
        <v>45566</v>
      </c>
      <c r="Y4" s="62">
        <v>45597</v>
      </c>
      <c r="Z4" s="63" t="s">
        <v>3719</v>
      </c>
    </row>
    <row r="5" spans="2:26">
      <c r="B5" s="53" t="s">
        <v>3715</v>
      </c>
      <c r="C5" s="65">
        <v>920948</v>
      </c>
      <c r="D5" s="66">
        <v>614901</v>
      </c>
      <c r="E5" s="66">
        <v>752515</v>
      </c>
      <c r="F5" s="66">
        <v>504933</v>
      </c>
      <c r="G5" s="66">
        <v>396598</v>
      </c>
      <c r="H5" s="66">
        <v>890182</v>
      </c>
      <c r="I5" s="66">
        <v>480458</v>
      </c>
      <c r="J5" s="66">
        <v>445954</v>
      </c>
      <c r="K5" s="66">
        <v>506749</v>
      </c>
      <c r="L5" s="66">
        <v>501019</v>
      </c>
      <c r="M5" s="66">
        <v>676102</v>
      </c>
      <c r="N5" s="66">
        <v>324425</v>
      </c>
      <c r="O5" s="66">
        <v>146296</v>
      </c>
      <c r="P5" s="66">
        <v>29760</v>
      </c>
      <c r="Q5" s="66">
        <v>9000</v>
      </c>
      <c r="R5" s="66">
        <v>47880</v>
      </c>
      <c r="S5" s="66">
        <v>33880</v>
      </c>
      <c r="T5" s="66">
        <v>23520</v>
      </c>
      <c r="U5" s="66">
        <v>15680</v>
      </c>
      <c r="V5" s="66"/>
      <c r="W5" s="66"/>
      <c r="X5" s="66"/>
      <c r="Y5" s="66"/>
      <c r="Z5" s="67">
        <v>7320800</v>
      </c>
    </row>
    <row r="6" spans="2:26">
      <c r="B6" s="57" t="s">
        <v>3720</v>
      </c>
      <c r="C6" s="68">
        <v>7661</v>
      </c>
      <c r="D6" s="69">
        <v>20208</v>
      </c>
      <c r="E6" s="69">
        <v>63036</v>
      </c>
      <c r="F6" s="69">
        <v>156532</v>
      </c>
      <c r="G6" s="69">
        <v>360115</v>
      </c>
      <c r="H6" s="69">
        <v>175197</v>
      </c>
      <c r="I6" s="69">
        <v>310618</v>
      </c>
      <c r="J6" s="69">
        <v>594844</v>
      </c>
      <c r="K6" s="69">
        <v>513840</v>
      </c>
      <c r="L6" s="69">
        <v>405353</v>
      </c>
      <c r="M6" s="69">
        <v>101690</v>
      </c>
      <c r="N6" s="69">
        <v>163952</v>
      </c>
      <c r="O6" s="69">
        <v>490379</v>
      </c>
      <c r="P6" s="69">
        <v>552812</v>
      </c>
      <c r="Q6" s="69">
        <v>345632</v>
      </c>
      <c r="R6" s="69">
        <v>364476</v>
      </c>
      <c r="S6" s="69">
        <v>470876</v>
      </c>
      <c r="T6" s="69">
        <v>260592</v>
      </c>
      <c r="U6" s="69">
        <v>99616</v>
      </c>
      <c r="V6" s="69">
        <v>33600</v>
      </c>
      <c r="W6" s="69">
        <v>68880</v>
      </c>
      <c r="X6" s="69">
        <v>125988</v>
      </c>
      <c r="Y6" s="69">
        <v>153920</v>
      </c>
      <c r="Z6" s="70">
        <v>5839817</v>
      </c>
    </row>
    <row r="7" spans="2:26">
      <c r="B7" s="57" t="s">
        <v>3716</v>
      </c>
      <c r="C7" s="68">
        <v>37748</v>
      </c>
      <c r="D7" s="69">
        <v>2323</v>
      </c>
      <c r="E7" s="69">
        <v>39049</v>
      </c>
      <c r="F7" s="69">
        <v>112609</v>
      </c>
      <c r="G7" s="69">
        <v>67478</v>
      </c>
      <c r="H7" s="69">
        <v>109824</v>
      </c>
      <c r="I7" s="69">
        <v>92384</v>
      </c>
      <c r="J7" s="69">
        <v>7279</v>
      </c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70">
        <v>468694</v>
      </c>
    </row>
    <row r="8" spans="2:26">
      <c r="B8" s="58" t="s">
        <v>3719</v>
      </c>
      <c r="C8" s="71">
        <v>966357</v>
      </c>
      <c r="D8" s="72">
        <v>637432</v>
      </c>
      <c r="E8" s="72">
        <v>854600</v>
      </c>
      <c r="F8" s="72">
        <v>774074</v>
      </c>
      <c r="G8" s="72">
        <v>824191</v>
      </c>
      <c r="H8" s="72">
        <v>1175203</v>
      </c>
      <c r="I8" s="72">
        <v>883460</v>
      </c>
      <c r="J8" s="72">
        <v>1048077</v>
      </c>
      <c r="K8" s="72">
        <v>1020589</v>
      </c>
      <c r="L8" s="72">
        <v>906372</v>
      </c>
      <c r="M8" s="72">
        <v>777792</v>
      </c>
      <c r="N8" s="72">
        <v>488377</v>
      </c>
      <c r="O8" s="72">
        <v>636675</v>
      </c>
      <c r="P8" s="72">
        <v>582572</v>
      </c>
      <c r="Q8" s="72">
        <v>354632</v>
      </c>
      <c r="R8" s="72">
        <v>412356</v>
      </c>
      <c r="S8" s="72">
        <v>504756</v>
      </c>
      <c r="T8" s="72">
        <v>284112</v>
      </c>
      <c r="U8" s="72">
        <v>115296</v>
      </c>
      <c r="V8" s="72">
        <v>33600</v>
      </c>
      <c r="W8" s="72">
        <v>68880</v>
      </c>
      <c r="X8" s="72">
        <v>125988</v>
      </c>
      <c r="Y8" s="72">
        <v>153920</v>
      </c>
      <c r="Z8" s="73">
        <v>13629311</v>
      </c>
    </row>
    <row r="11" spans="2:26">
      <c r="B11" s="75" t="s">
        <v>3853</v>
      </c>
      <c r="C11" s="64">
        <f>C6/SUM(C5:C6)</f>
        <v>8.2499738856720104E-3</v>
      </c>
      <c r="D11" s="64">
        <f t="shared" ref="D11:P11" si="0">D6/SUM(D5:D6)</f>
        <v>3.1818160347278968E-2</v>
      </c>
      <c r="E11" s="64">
        <f t="shared" si="0"/>
        <v>7.7292529835657126E-2</v>
      </c>
      <c r="F11" s="64">
        <f t="shared" si="0"/>
        <v>0.23664441807200684</v>
      </c>
      <c r="G11" s="64">
        <f t="shared" si="0"/>
        <v>0.47589376685744794</v>
      </c>
      <c r="H11" s="64">
        <f t="shared" si="0"/>
        <v>0.16444570429865804</v>
      </c>
      <c r="I11" s="64">
        <f t="shared" si="0"/>
        <v>0.39265253907336339</v>
      </c>
      <c r="J11" s="76">
        <f t="shared" si="0"/>
        <v>0.57152684766880801</v>
      </c>
      <c r="K11" s="76">
        <f t="shared" si="0"/>
        <v>0.50347397434226704</v>
      </c>
      <c r="L11" s="64">
        <f t="shared" si="0"/>
        <v>0.44722586311139356</v>
      </c>
      <c r="M11" s="64">
        <f t="shared" si="0"/>
        <v>0.13074189500534847</v>
      </c>
      <c r="N11" s="64">
        <f t="shared" si="0"/>
        <v>0.33570786503049899</v>
      </c>
      <c r="O11" s="64">
        <f t="shared" si="0"/>
        <v>0.77021871441473277</v>
      </c>
      <c r="P11" s="64">
        <f t="shared" si="0"/>
        <v>0.94891618546720402</v>
      </c>
    </row>
    <row r="12" spans="2:26" hidden="1" outlineLevel="1">
      <c r="C12" s="64">
        <f>C6/SUM(C5:C7)</f>
        <v>7.9277120153318087E-3</v>
      </c>
      <c r="D12" s="64">
        <f t="shared" ref="D12:W12" si="1">D6/SUM(D5:D7)</f>
        <v>3.1702205097955544E-2</v>
      </c>
      <c r="E12" s="64">
        <f t="shared" si="1"/>
        <v>7.3760823777205706E-2</v>
      </c>
      <c r="F12" s="64">
        <f t="shared" si="1"/>
        <v>0.20221839255678398</v>
      </c>
      <c r="G12" s="64">
        <f t="shared" si="1"/>
        <v>0.43693148796820153</v>
      </c>
      <c r="H12" s="64">
        <f t="shared" si="1"/>
        <v>0.14907807417101557</v>
      </c>
      <c r="I12" s="64">
        <f t="shared" si="1"/>
        <v>0.35159260181558871</v>
      </c>
      <c r="J12" s="64">
        <f t="shared" si="1"/>
        <v>0.56755753632605233</v>
      </c>
      <c r="K12" s="64">
        <f t="shared" si="1"/>
        <v>0.50347397434226704</v>
      </c>
      <c r="L12" s="64">
        <f t="shared" si="1"/>
        <v>0.44722586311139356</v>
      </c>
      <c r="M12" s="64">
        <f t="shared" si="1"/>
        <v>0.13074189500534847</v>
      </c>
      <c r="N12" s="64">
        <f t="shared" si="1"/>
        <v>0.33570786503049899</v>
      </c>
      <c r="O12" s="64">
        <f t="shared" si="1"/>
        <v>0.77021871441473277</v>
      </c>
      <c r="P12" s="64">
        <f t="shared" si="1"/>
        <v>0.94891618546720402</v>
      </c>
      <c r="Q12" s="23">
        <f t="shared" si="1"/>
        <v>0.97462157955288864</v>
      </c>
      <c r="R12" s="23">
        <f t="shared" si="1"/>
        <v>0.88388673864330825</v>
      </c>
      <c r="S12" s="23">
        <f t="shared" si="1"/>
        <v>0.9328784600876463</v>
      </c>
      <c r="T12" s="23">
        <f t="shared" si="1"/>
        <v>0.91721574590302413</v>
      </c>
      <c r="U12" s="23">
        <f t="shared" si="1"/>
        <v>0.86400222037191232</v>
      </c>
      <c r="V12" s="23">
        <f t="shared" si="1"/>
        <v>1</v>
      </c>
      <c r="W12" s="23">
        <f t="shared" si="1"/>
        <v>1</v>
      </c>
    </row>
    <row r="13" spans="2:26" collapsed="1"/>
  </sheetData>
  <phoneticPr fontId="3"/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W1692"/>
  <sheetViews>
    <sheetView topLeftCell="AQ4" zoomScale="85" zoomScaleNormal="85" workbookViewId="0">
      <pane ySplit="4" topLeftCell="A1643" activePane="bottomLeft" state="frozen"/>
      <selection activeCell="A4" sqref="A4"/>
      <selection pane="bottomLeft" activeCell="DM1658" sqref="DM1658"/>
    </sheetView>
  </sheetViews>
  <sheetFormatPr defaultRowHeight="15.75" outlineLevelCol="1"/>
  <cols>
    <col min="1" max="2" width="8" customWidth="1"/>
    <col min="3" max="3" width="8" hidden="1" customWidth="1" outlineLevel="1"/>
    <col min="4" max="4" width="8" customWidth="1" collapsed="1"/>
    <col min="5" max="5" width="8" hidden="1" customWidth="1" outlineLevel="1"/>
    <col min="6" max="6" width="8" customWidth="1" collapsed="1"/>
    <col min="7" max="8" width="8" customWidth="1"/>
    <col min="9" max="12" width="8" hidden="1" customWidth="1" outlineLevel="1"/>
    <col min="13" max="13" width="8" customWidth="1" collapsed="1"/>
    <col min="14" max="25" width="8" hidden="1" customWidth="1" outlineLevel="1"/>
    <col min="26" max="26" width="8" customWidth="1" collapsed="1"/>
    <col min="27" max="27" width="8" customWidth="1"/>
    <col min="28" max="28" width="8" hidden="1" customWidth="1" outlineLevel="1"/>
    <col min="29" max="29" width="8" customWidth="1" collapsed="1"/>
    <col min="30" max="30" width="8" customWidth="1"/>
    <col min="31" max="31" width="8" hidden="1" customWidth="1" outlineLevel="1"/>
    <col min="32" max="32" width="8" customWidth="1" collapsed="1"/>
    <col min="33" max="33" width="8" customWidth="1"/>
    <col min="34" max="41" width="8" hidden="1" customWidth="1" outlineLevel="1"/>
    <col min="42" max="42" width="8" customWidth="1" collapsed="1"/>
    <col min="43" max="43" width="8" customWidth="1"/>
    <col min="44" max="45" width="8" hidden="1" customWidth="1" outlineLevel="1"/>
    <col min="46" max="46" width="8" customWidth="1" collapsed="1"/>
    <col min="47" max="52" width="8" hidden="1" customWidth="1" outlineLevel="1"/>
    <col min="53" max="53" width="8.77734375" style="3" hidden="1" customWidth="1" outlineLevel="1"/>
    <col min="54" max="54" width="8.88671875" style="3" hidden="1" customWidth="1" outlineLevel="1"/>
    <col min="55" max="55" width="8.77734375" style="5" hidden="1" customWidth="1" outlineLevel="1"/>
    <col min="56" max="56" width="8.77734375" style="3" hidden="1" customWidth="1" outlineLevel="1"/>
    <col min="57" max="57" width="8.77734375" style="3" hidden="1" customWidth="1" outlineLevel="1" collapsed="1"/>
    <col min="58" max="58" width="8.77734375" style="3" customWidth="1" collapsed="1"/>
    <col min="59" max="60" width="8" customWidth="1"/>
    <col min="61" max="61" width="8.77734375" style="3" customWidth="1"/>
    <col min="62" max="62" width="8.77734375" style="3" hidden="1" customWidth="1" outlineLevel="1"/>
    <col min="63" max="63" width="8" customWidth="1" collapsed="1"/>
    <col min="64" max="66" width="8" customWidth="1"/>
    <col min="67" max="67" width="8" hidden="1" customWidth="1" outlineLevel="1"/>
    <col min="68" max="68" width="8.77734375" style="3" customWidth="1" collapsed="1"/>
    <col min="69" max="69" width="8.77734375" style="3" hidden="1" customWidth="1" outlineLevel="1" collapsed="1"/>
    <col min="70" max="70" width="8.88671875" style="3" hidden="1" customWidth="1" outlineLevel="1"/>
    <col min="71" max="71" width="10.88671875" style="3" hidden="1" customWidth="1" outlineLevel="1"/>
    <col min="72" max="72" width="8.77734375" style="3" hidden="1" customWidth="1" outlineLevel="1"/>
    <col min="73" max="73" width="8.88671875" style="3" hidden="1" customWidth="1" outlineLevel="1"/>
    <col min="74" max="75" width="8.88671875" style="3" hidden="1" customWidth="1" outlineLevel="1" collapsed="1"/>
    <col min="76" max="76" width="8.77734375" style="3" hidden="1" customWidth="1" outlineLevel="1"/>
    <col min="77" max="79" width="8" hidden="1" customWidth="1" outlineLevel="1"/>
    <col min="80" max="80" width="8.77734375" style="3" hidden="1" customWidth="1" outlineLevel="1"/>
    <col min="81" max="81" width="10.6640625" style="3" hidden="1" customWidth="1" outlineLevel="1"/>
    <col min="82" max="82" width="8.77734375" style="3" hidden="1" customWidth="1" outlineLevel="1"/>
    <col min="83" max="83" width="8.88671875" style="3" hidden="1" customWidth="1" outlineLevel="1"/>
    <col min="84" max="85" width="8.88671875" style="3" hidden="1" customWidth="1" outlineLevel="1" collapsed="1"/>
    <col min="86" max="86" width="8.77734375" style="3" hidden="1" customWidth="1" outlineLevel="1"/>
    <col min="87" max="89" width="8" hidden="1" customWidth="1" outlineLevel="1"/>
    <col min="90" max="90" width="8.77734375" style="3" hidden="1" customWidth="1" outlineLevel="1"/>
    <col min="91" max="91" width="8.88671875" style="3" hidden="1" customWidth="1" outlineLevel="1"/>
    <col min="92" max="92" width="8.77734375" style="3" hidden="1" customWidth="1" outlineLevel="1"/>
    <col min="93" max="93" width="8.88671875" style="3" hidden="1" customWidth="1" outlineLevel="1"/>
    <col min="94" max="95" width="8.88671875" style="3" hidden="1" customWidth="1" outlineLevel="1" collapsed="1"/>
    <col min="96" max="96" width="8.77734375" style="3" hidden="1" customWidth="1" outlineLevel="1"/>
    <col min="97" max="99" width="8" hidden="1" customWidth="1" outlineLevel="1"/>
    <col min="100" max="100" width="8.77734375" style="3" hidden="1" customWidth="1" outlineLevel="1"/>
    <col min="101" max="101" width="10.88671875" style="3" customWidth="1" collapsed="1"/>
    <col min="102" max="102" width="8.77734375" style="3" hidden="1" customWidth="1" outlineLevel="1"/>
    <col min="103" max="103" width="8.88671875" style="3" hidden="1" customWidth="1" outlineLevel="1"/>
    <col min="104" max="105" width="8.88671875" style="3" hidden="1" customWidth="1" outlineLevel="1" collapsed="1"/>
    <col min="106" max="106" width="8.77734375" style="3" customWidth="1" collapsed="1"/>
    <col min="107" max="107" width="8" customWidth="1"/>
    <col min="108" max="109" width="8" hidden="1" customWidth="1" outlineLevel="1"/>
    <col min="110" max="110" width="8.77734375" style="3" hidden="1" customWidth="1" outlineLevel="1"/>
    <col min="111" max="111" width="9.88671875" style="3" customWidth="1" collapsed="1"/>
    <col min="112" max="112" width="8.77734375" style="3" hidden="1" customWidth="1" outlineLevel="1"/>
    <col min="113" max="113" width="8.88671875" style="3" hidden="1" customWidth="1" outlineLevel="1"/>
    <col min="114" max="115" width="8.88671875" style="3" hidden="1" customWidth="1" outlineLevel="1" collapsed="1"/>
    <col min="116" max="116" width="8.77734375" style="3" customWidth="1" collapsed="1"/>
    <col min="117" max="117" width="8" customWidth="1"/>
    <col min="118" max="125" width="8" hidden="1" customWidth="1" outlineLevel="1"/>
    <col min="126" max="126" width="14" hidden="1" customWidth="1" outlineLevel="1"/>
    <col min="127" max="127" width="14" style="23" hidden="1" customWidth="1" outlineLevel="1"/>
    <col min="128" max="128" width="14" style="23" hidden="1" customWidth="1" outlineLevel="1" collapsed="1"/>
    <col min="129" max="129" width="11.5546875" style="23" hidden="1" customWidth="1" outlineLevel="1"/>
    <col min="130" max="130" width="6.33203125" style="23" hidden="1" customWidth="1" outlineLevel="1"/>
    <col min="131" max="131" width="6.44140625" style="23" hidden="1" customWidth="1" outlineLevel="1"/>
    <col min="132" max="132" width="7.5546875" style="23" hidden="1" customWidth="1" outlineLevel="1"/>
    <col min="133" max="133" width="7.109375" style="23" hidden="1" customWidth="1" outlineLevel="1"/>
    <col min="134" max="134" width="6.44140625" style="23" hidden="1" customWidth="1" outlineLevel="1"/>
    <col min="135" max="135" width="11.109375" style="3" hidden="1" customWidth="1" outlineLevel="1"/>
    <col min="136" max="136" width="8" hidden="1" customWidth="1" outlineLevel="1"/>
    <col min="137" max="137" width="28.44140625" style="23" hidden="1" customWidth="1" outlineLevel="1"/>
    <col min="138" max="138" width="16.77734375" hidden="1" customWidth="1" outlineLevel="1"/>
    <col min="139" max="139" width="11.109375" style="3" hidden="1" customWidth="1" outlineLevel="1"/>
    <col min="140" max="140" width="8" hidden="1" customWidth="1" outlineLevel="1"/>
    <col min="141" max="141" width="28.44140625" style="23" hidden="1" customWidth="1" outlineLevel="1"/>
    <col min="142" max="142" width="16.77734375" hidden="1" customWidth="1" outlineLevel="1"/>
    <col min="143" max="143" width="8.88671875" collapsed="1"/>
  </cols>
  <sheetData>
    <row r="1" spans="1:153" s="23" customFormat="1">
      <c r="BA1" s="3"/>
      <c r="BB1" s="3"/>
      <c r="BC1" s="5"/>
      <c r="BD1" s="3"/>
      <c r="BE1" s="3"/>
      <c r="BF1" s="3"/>
      <c r="BI1" s="3"/>
      <c r="BJ1" s="3"/>
      <c r="BP1" s="3"/>
      <c r="BQ1" s="3"/>
      <c r="BR1" s="3"/>
      <c r="BS1" s="3"/>
      <c r="BT1" s="3"/>
      <c r="BU1" s="3"/>
      <c r="BV1" s="3"/>
      <c r="BW1" s="3"/>
      <c r="BX1" s="3"/>
      <c r="CB1" s="3"/>
      <c r="CC1" s="3"/>
      <c r="CD1" s="3"/>
      <c r="CE1" s="3"/>
      <c r="CF1" s="3"/>
      <c r="CG1" s="3"/>
      <c r="CH1" s="3"/>
      <c r="CL1" s="3"/>
      <c r="CM1" s="3"/>
      <c r="CN1" s="3"/>
      <c r="CO1" s="3"/>
      <c r="CP1" s="3"/>
      <c r="CQ1" s="3"/>
      <c r="CR1" s="3"/>
      <c r="CV1" s="3"/>
      <c r="CW1" s="3"/>
      <c r="CX1" s="3"/>
      <c r="CY1" s="3"/>
      <c r="CZ1" s="3"/>
      <c r="DA1" s="3"/>
      <c r="DB1" s="3"/>
      <c r="DF1" s="3"/>
      <c r="DG1" s="3"/>
      <c r="DH1" s="3"/>
      <c r="DI1" s="3"/>
      <c r="DJ1" s="3"/>
      <c r="DK1" s="3"/>
      <c r="DL1" s="3"/>
      <c r="EE1" s="3"/>
      <c r="EI1" s="3"/>
      <c r="EM1" s="31" t="s">
        <v>3700</v>
      </c>
      <c r="EP1" s="32"/>
      <c r="EQ1" s="31" t="s">
        <v>3700</v>
      </c>
      <c r="ER1" s="31" t="s">
        <v>3701</v>
      </c>
      <c r="EV1" s="33"/>
    </row>
    <row r="2" spans="1:153" s="23" customFormat="1">
      <c r="BA2" s="3"/>
      <c r="BB2" s="3"/>
      <c r="BC2" s="5"/>
      <c r="BD2" s="3"/>
      <c r="BE2" s="3"/>
      <c r="BF2" s="3"/>
      <c r="BI2" s="3"/>
      <c r="BJ2" s="3"/>
      <c r="BP2" s="3"/>
      <c r="BQ2" s="3"/>
      <c r="BR2" s="3"/>
      <c r="BS2" s="3"/>
      <c r="BT2" s="3"/>
      <c r="BU2" s="3"/>
      <c r="BV2" s="3"/>
      <c r="BW2" s="3"/>
      <c r="BX2" s="3"/>
      <c r="CB2" s="3"/>
      <c r="CC2" s="3"/>
      <c r="CD2" s="3"/>
      <c r="CE2" s="3"/>
      <c r="CF2" s="3"/>
      <c r="CG2" s="3"/>
      <c r="CH2" s="3"/>
      <c r="CL2" s="3"/>
      <c r="CM2" s="3"/>
      <c r="CN2" s="3"/>
      <c r="CO2" s="3"/>
      <c r="CP2" s="3"/>
      <c r="CQ2" s="3"/>
      <c r="CR2" s="3"/>
      <c r="CV2" s="3"/>
      <c r="CW2" s="3"/>
      <c r="CX2" s="3"/>
      <c r="CY2" s="3"/>
      <c r="CZ2" s="3"/>
      <c r="DA2" s="3"/>
      <c r="DB2" s="3"/>
      <c r="DF2" s="3"/>
      <c r="DG2" s="3"/>
      <c r="DH2" s="3"/>
      <c r="DI2" s="3"/>
      <c r="DJ2" s="3"/>
      <c r="DK2" s="3"/>
      <c r="DL2" s="3"/>
      <c r="EE2" s="3"/>
      <c r="EI2" s="3"/>
      <c r="EP2" s="32"/>
      <c r="EV2" s="31"/>
    </row>
    <row r="3" spans="1:153" s="23" customFormat="1">
      <c r="BA3" s="3"/>
      <c r="BB3" s="3"/>
      <c r="BC3" s="5"/>
      <c r="BD3" s="3"/>
      <c r="BE3" s="3"/>
      <c r="BF3" s="3"/>
      <c r="BI3" s="3"/>
      <c r="BJ3" s="3"/>
      <c r="BP3" s="3"/>
      <c r="BQ3" s="3"/>
      <c r="BR3" s="3"/>
      <c r="BS3" s="3"/>
      <c r="BT3" s="3"/>
      <c r="BU3" s="3"/>
      <c r="BV3" s="3"/>
      <c r="BW3" s="3"/>
      <c r="BX3" s="3"/>
      <c r="CB3" s="3"/>
      <c r="CC3" s="3"/>
      <c r="CD3" s="3"/>
      <c r="CE3" s="3"/>
      <c r="CF3" s="3"/>
      <c r="CG3" s="3"/>
      <c r="CH3" s="3"/>
      <c r="CL3" s="3"/>
      <c r="CM3" s="3"/>
      <c r="CN3" s="3"/>
      <c r="CO3" s="3"/>
      <c r="CP3" s="3"/>
      <c r="CQ3" s="3"/>
      <c r="CR3" s="3"/>
      <c r="CV3" s="3"/>
      <c r="CW3" s="3"/>
      <c r="CX3" s="3"/>
      <c r="CY3" s="3"/>
      <c r="CZ3" s="3"/>
      <c r="DA3" s="3"/>
      <c r="DB3" s="3"/>
      <c r="DF3" s="3"/>
      <c r="DG3" s="3"/>
      <c r="DH3" s="3"/>
      <c r="DI3" s="3"/>
      <c r="DJ3" s="3"/>
      <c r="DK3" s="3"/>
      <c r="DL3" s="3"/>
      <c r="EE3" s="3"/>
      <c r="EI3" s="3"/>
      <c r="EP3" s="32"/>
      <c r="EQ3" s="34">
        <f ca="1">TODAY()</f>
        <v>45122</v>
      </c>
      <c r="ES3" s="35" t="s">
        <v>3702</v>
      </c>
      <c r="ET3" s="35" t="s">
        <v>3703</v>
      </c>
    </row>
    <row r="4" spans="1:153" s="23" customFormat="1">
      <c r="BA4" s="3"/>
      <c r="BB4" s="3"/>
      <c r="BC4" s="5"/>
      <c r="BD4" s="3"/>
      <c r="BE4" s="3"/>
      <c r="BF4" s="3"/>
      <c r="BI4" s="3"/>
      <c r="BJ4" s="3"/>
      <c r="BP4" s="3"/>
      <c r="BQ4" s="3"/>
      <c r="BR4" s="3"/>
      <c r="BS4" s="3"/>
      <c r="BT4" s="3"/>
      <c r="BU4" s="3"/>
      <c r="BV4" s="3"/>
      <c r="BW4" s="3"/>
      <c r="BX4" s="3"/>
      <c r="CB4" s="3"/>
      <c r="CC4" s="3"/>
      <c r="CD4" s="3"/>
      <c r="CE4" s="3"/>
      <c r="CF4" s="3"/>
      <c r="CG4" s="3"/>
      <c r="CH4" s="3"/>
      <c r="CL4" s="3"/>
      <c r="CM4" s="3"/>
      <c r="CN4" s="3"/>
      <c r="CO4" s="3"/>
      <c r="CP4" s="3"/>
      <c r="CQ4" s="3"/>
      <c r="CR4" s="3"/>
      <c r="CV4" s="3"/>
      <c r="CW4" s="3"/>
      <c r="CX4" s="3"/>
      <c r="CY4" s="3"/>
      <c r="CZ4" s="3"/>
      <c r="DA4" s="3"/>
      <c r="DB4" s="3"/>
      <c r="DF4" s="3"/>
      <c r="DG4" s="3"/>
      <c r="DH4" s="3"/>
      <c r="DI4" s="3"/>
      <c r="DJ4" s="3"/>
      <c r="DK4" s="3"/>
      <c r="DL4" s="3"/>
      <c r="EE4" s="3"/>
      <c r="EI4" s="3"/>
      <c r="EP4" s="32"/>
      <c r="EQ4" s="74"/>
      <c r="ES4" s="35"/>
      <c r="ET4" s="35"/>
      <c r="EW4" s="23" t="s">
        <v>3714</v>
      </c>
    </row>
    <row r="5" spans="1:153" s="23" customFormat="1">
      <c r="BA5" s="3"/>
      <c r="BB5" s="3"/>
      <c r="BC5" s="5"/>
      <c r="BD5" s="3"/>
      <c r="BE5" s="3"/>
      <c r="BF5" s="3"/>
      <c r="BI5" s="3"/>
      <c r="BJ5" s="3"/>
      <c r="BP5" s="3"/>
      <c r="BQ5" s="3"/>
      <c r="BR5" s="3"/>
      <c r="BS5" s="3"/>
      <c r="BT5" s="3"/>
      <c r="BU5" s="3"/>
      <c r="BV5" s="3"/>
      <c r="BW5" s="3"/>
      <c r="BX5" s="3"/>
      <c r="CB5" s="3"/>
      <c r="CC5" s="3"/>
      <c r="CD5" s="3"/>
      <c r="CE5" s="3"/>
      <c r="CF5" s="3"/>
      <c r="CG5" s="3"/>
      <c r="CH5" s="3"/>
      <c r="CL5" s="3"/>
      <c r="CM5" s="3"/>
      <c r="CN5" s="3"/>
      <c r="CO5" s="3"/>
      <c r="CP5" s="3"/>
      <c r="CQ5" s="3"/>
      <c r="CR5" s="3"/>
      <c r="CV5" s="3"/>
      <c r="CW5" s="3"/>
      <c r="CX5" s="3"/>
      <c r="CY5" s="3"/>
      <c r="CZ5" s="3"/>
      <c r="DA5" s="3"/>
      <c r="DB5" s="3"/>
      <c r="DF5" s="3"/>
      <c r="DG5" s="3"/>
      <c r="DH5" s="3"/>
      <c r="DI5" s="3"/>
      <c r="DJ5" s="3"/>
      <c r="DK5" s="3"/>
      <c r="DL5" s="3"/>
      <c r="EE5" s="3"/>
      <c r="EI5" s="3"/>
      <c r="EP5" s="32"/>
      <c r="EQ5" s="74"/>
      <c r="ES5" s="35"/>
      <c r="ET5" s="35"/>
      <c r="EW5" s="23" t="s">
        <v>3721</v>
      </c>
    </row>
    <row r="6" spans="1:153" s="23" customFormat="1" ht="16.5" thickBot="1">
      <c r="BA6" s="3"/>
      <c r="BB6" s="3"/>
      <c r="BC6" s="5"/>
      <c r="BD6" s="3"/>
      <c r="BE6" s="3"/>
      <c r="BF6" s="3"/>
      <c r="BI6" s="3"/>
      <c r="BJ6" s="3"/>
      <c r="BP6" s="3"/>
      <c r="BQ6" s="3"/>
      <c r="BR6" s="3"/>
      <c r="BS6" s="3"/>
      <c r="BT6" s="3"/>
      <c r="BU6" s="3"/>
      <c r="BV6" s="3"/>
      <c r="BW6" s="3"/>
      <c r="BX6" s="3"/>
      <c r="CB6" s="3"/>
      <c r="CC6" s="3"/>
      <c r="CD6" s="3"/>
      <c r="CE6" s="3"/>
      <c r="CF6" s="3"/>
      <c r="CG6" s="3"/>
      <c r="CH6" s="3"/>
      <c r="CL6" s="3"/>
      <c r="CM6" s="3"/>
      <c r="CN6" s="3"/>
      <c r="CO6" s="3"/>
      <c r="CP6" s="3"/>
      <c r="CQ6" s="3"/>
      <c r="CR6" s="3"/>
      <c r="CV6" s="3"/>
      <c r="CW6" s="3"/>
      <c r="CX6" s="3"/>
      <c r="CY6" s="3"/>
      <c r="CZ6" s="3"/>
      <c r="DA6" s="3"/>
      <c r="DB6" s="3"/>
      <c r="DF6" s="3"/>
      <c r="DG6" s="3"/>
      <c r="DH6" s="3"/>
      <c r="DI6" s="3"/>
      <c r="DJ6" s="3"/>
      <c r="DK6" s="3"/>
      <c r="DL6" s="3"/>
      <c r="EE6" s="3"/>
      <c r="EI6" s="3"/>
      <c r="EP6" s="32"/>
      <c r="EQ6" s="74"/>
      <c r="ES6" s="35"/>
      <c r="ET6" s="35"/>
      <c r="EW6" s="23" t="s">
        <v>3717</v>
      </c>
    </row>
    <row r="7" spans="1:153" ht="126.75" thickTop="1">
      <c r="A7" s="6" t="s">
        <v>36</v>
      </c>
      <c r="B7" s="6" t="s">
        <v>37</v>
      </c>
      <c r="C7" s="6" t="s">
        <v>38</v>
      </c>
      <c r="D7" s="6" t="s">
        <v>39</v>
      </c>
      <c r="E7" s="6" t="s">
        <v>40</v>
      </c>
      <c r="F7" s="6" t="s">
        <v>41</v>
      </c>
      <c r="G7" s="6" t="s">
        <v>42</v>
      </c>
      <c r="H7" s="6" t="s">
        <v>43</v>
      </c>
      <c r="I7" s="22" t="s">
        <v>44</v>
      </c>
      <c r="J7" s="22" t="s">
        <v>21</v>
      </c>
      <c r="K7" s="22" t="s">
        <v>22</v>
      </c>
      <c r="L7" s="22" t="s">
        <v>23</v>
      </c>
      <c r="M7" s="6" t="s">
        <v>45</v>
      </c>
      <c r="N7" s="6" t="s">
        <v>46</v>
      </c>
      <c r="O7" s="6" t="s">
        <v>47</v>
      </c>
      <c r="P7" s="6" t="s">
        <v>48</v>
      </c>
      <c r="Q7" s="6" t="s">
        <v>49</v>
      </c>
      <c r="R7" s="6" t="s">
        <v>50</v>
      </c>
      <c r="S7" s="6" t="s">
        <v>51</v>
      </c>
      <c r="T7" s="6" t="s">
        <v>52</v>
      </c>
      <c r="U7" s="6" t="s">
        <v>53</v>
      </c>
      <c r="V7" s="6" t="s">
        <v>54</v>
      </c>
      <c r="W7" s="6" t="s">
        <v>55</v>
      </c>
      <c r="X7" s="6" t="s">
        <v>56</v>
      </c>
      <c r="Y7" s="6" t="s">
        <v>57</v>
      </c>
      <c r="Z7" s="6" t="s">
        <v>58</v>
      </c>
      <c r="AA7" s="6" t="s">
        <v>59</v>
      </c>
      <c r="AB7" s="6" t="s">
        <v>60</v>
      </c>
      <c r="AC7" s="6" t="s">
        <v>61</v>
      </c>
      <c r="AD7" s="6" t="s">
        <v>62</v>
      </c>
      <c r="AE7" s="6" t="s">
        <v>60</v>
      </c>
      <c r="AF7" s="6" t="s">
        <v>63</v>
      </c>
      <c r="AG7" s="6" t="s">
        <v>64</v>
      </c>
      <c r="AH7" s="6" t="s">
        <v>65</v>
      </c>
      <c r="AI7" s="6" t="s">
        <v>66</v>
      </c>
      <c r="AJ7" s="6" t="s">
        <v>67</v>
      </c>
      <c r="AK7" s="6" t="s">
        <v>68</v>
      </c>
      <c r="AL7" s="6" t="s">
        <v>69</v>
      </c>
      <c r="AM7" s="6" t="s">
        <v>70</v>
      </c>
      <c r="AN7" s="6" t="s">
        <v>71</v>
      </c>
      <c r="AO7" s="6" t="s">
        <v>72</v>
      </c>
      <c r="AP7" s="6" t="s">
        <v>73</v>
      </c>
      <c r="AQ7" s="6" t="s">
        <v>74</v>
      </c>
      <c r="AR7" s="6" t="s">
        <v>75</v>
      </c>
      <c r="AS7" s="6" t="s">
        <v>76</v>
      </c>
      <c r="AT7" s="6" t="s">
        <v>77</v>
      </c>
      <c r="AU7" s="6" t="s">
        <v>78</v>
      </c>
      <c r="AV7" s="6" t="s">
        <v>79</v>
      </c>
      <c r="AW7" s="6" t="s">
        <v>80</v>
      </c>
      <c r="AX7" s="6" t="s">
        <v>81</v>
      </c>
      <c r="AY7" s="6" t="s">
        <v>82</v>
      </c>
      <c r="AZ7" s="6" t="s">
        <v>83</v>
      </c>
      <c r="BA7" s="6" t="s">
        <v>84</v>
      </c>
      <c r="BB7" s="24" t="s">
        <v>85</v>
      </c>
      <c r="BC7" s="6" t="s">
        <v>86</v>
      </c>
      <c r="BD7" s="6" t="s">
        <v>87</v>
      </c>
      <c r="BE7" s="6" t="s">
        <v>88</v>
      </c>
      <c r="BF7" s="6" t="s">
        <v>89</v>
      </c>
      <c r="BG7" s="6" t="s">
        <v>28</v>
      </c>
      <c r="BH7" s="6" t="s">
        <v>90</v>
      </c>
      <c r="BI7" s="6" t="s">
        <v>91</v>
      </c>
      <c r="BJ7" s="6" t="s">
        <v>92</v>
      </c>
      <c r="BK7" s="6" t="s">
        <v>93</v>
      </c>
      <c r="BL7" s="6" t="s">
        <v>94</v>
      </c>
      <c r="BM7" s="6" t="s">
        <v>95</v>
      </c>
      <c r="BN7" s="6" t="s">
        <v>96</v>
      </c>
      <c r="BO7" s="6" t="s">
        <v>97</v>
      </c>
      <c r="BP7" s="6" t="s">
        <v>98</v>
      </c>
      <c r="BQ7" s="6" t="s">
        <v>99</v>
      </c>
      <c r="BR7" s="26" t="s">
        <v>32</v>
      </c>
      <c r="BS7" s="21" t="s">
        <v>100</v>
      </c>
      <c r="BT7" s="21" t="s">
        <v>101</v>
      </c>
      <c r="BU7" s="21" t="s">
        <v>33</v>
      </c>
      <c r="BV7" s="21" t="s">
        <v>34</v>
      </c>
      <c r="BW7" s="21" t="s">
        <v>35</v>
      </c>
      <c r="BX7" s="6" t="s">
        <v>102</v>
      </c>
      <c r="BY7" s="6" t="s">
        <v>103</v>
      </c>
      <c r="BZ7" s="6" t="s">
        <v>0</v>
      </c>
      <c r="CA7" s="6" t="s">
        <v>1</v>
      </c>
      <c r="CB7" s="6" t="s">
        <v>2</v>
      </c>
      <c r="CC7" s="21" t="s">
        <v>104</v>
      </c>
      <c r="CD7" s="21" t="s">
        <v>105</v>
      </c>
      <c r="CE7" s="21" t="s">
        <v>106</v>
      </c>
      <c r="CF7" s="21" t="s">
        <v>107</v>
      </c>
      <c r="CG7" s="21" t="s">
        <v>108</v>
      </c>
      <c r="CH7" s="6" t="s">
        <v>3</v>
      </c>
      <c r="CI7" s="6" t="s">
        <v>4</v>
      </c>
      <c r="CJ7" s="6" t="s">
        <v>5</v>
      </c>
      <c r="CK7" s="6" t="s">
        <v>6</v>
      </c>
      <c r="CL7" s="6" t="s">
        <v>7</v>
      </c>
      <c r="CM7" s="21" t="s">
        <v>109</v>
      </c>
      <c r="CN7" s="21" t="s">
        <v>110</v>
      </c>
      <c r="CO7" s="21" t="s">
        <v>111</v>
      </c>
      <c r="CP7" s="21" t="s">
        <v>112</v>
      </c>
      <c r="CQ7" s="21" t="s">
        <v>113</v>
      </c>
      <c r="CR7" s="6" t="s">
        <v>8</v>
      </c>
      <c r="CS7" s="6" t="s">
        <v>9</v>
      </c>
      <c r="CT7" s="6" t="s">
        <v>10</v>
      </c>
      <c r="CU7" s="6" t="s">
        <v>11</v>
      </c>
      <c r="CV7" s="6" t="s">
        <v>12</v>
      </c>
      <c r="CW7" s="6" t="s">
        <v>114</v>
      </c>
      <c r="CX7" s="6" t="s">
        <v>115</v>
      </c>
      <c r="CY7" s="21" t="s">
        <v>116</v>
      </c>
      <c r="CZ7" s="21" t="s">
        <v>117</v>
      </c>
      <c r="DA7" s="21" t="s">
        <v>118</v>
      </c>
      <c r="DB7" s="6" t="s">
        <v>24</v>
      </c>
      <c r="DC7" s="6" t="s">
        <v>25</v>
      </c>
      <c r="DD7" s="6" t="s">
        <v>26</v>
      </c>
      <c r="DE7" s="6" t="s">
        <v>27</v>
      </c>
      <c r="DF7" s="6" t="s">
        <v>119</v>
      </c>
      <c r="DG7" s="21" t="s">
        <v>120</v>
      </c>
      <c r="DH7" s="21" t="s">
        <v>121</v>
      </c>
      <c r="DI7" s="21" t="s">
        <v>122</v>
      </c>
      <c r="DJ7" s="21" t="s">
        <v>123</v>
      </c>
      <c r="DK7" s="21" t="s">
        <v>124</v>
      </c>
      <c r="DL7" s="6" t="s">
        <v>13</v>
      </c>
      <c r="DM7" s="6" t="s">
        <v>14</v>
      </c>
      <c r="DN7" s="6" t="s">
        <v>15</v>
      </c>
      <c r="DO7" s="6" t="s">
        <v>16</v>
      </c>
      <c r="DP7" s="6" t="s">
        <v>17</v>
      </c>
      <c r="DQ7" s="6" t="s">
        <v>18</v>
      </c>
      <c r="DR7" s="6" t="s">
        <v>125</v>
      </c>
      <c r="DS7" s="6" t="s">
        <v>19</v>
      </c>
      <c r="DT7" s="6" t="s">
        <v>20</v>
      </c>
      <c r="DU7" s="7" t="s">
        <v>126</v>
      </c>
      <c r="DV7" s="7" t="s">
        <v>127</v>
      </c>
      <c r="DW7" s="26" t="s">
        <v>29</v>
      </c>
      <c r="DX7" s="7" t="s">
        <v>128</v>
      </c>
      <c r="DY7" s="26" t="s">
        <v>129</v>
      </c>
      <c r="DZ7" s="26" t="s">
        <v>130</v>
      </c>
      <c r="EA7" s="26" t="s">
        <v>131</v>
      </c>
      <c r="EB7" s="26" t="s">
        <v>132</v>
      </c>
      <c r="EC7" s="26" t="s">
        <v>133</v>
      </c>
      <c r="ED7" s="26" t="s">
        <v>134</v>
      </c>
      <c r="EE7" s="26" t="s">
        <v>135</v>
      </c>
      <c r="EF7" s="26" t="s">
        <v>30</v>
      </c>
      <c r="EG7" s="26" t="s">
        <v>136</v>
      </c>
      <c r="EH7" s="26" t="s">
        <v>137</v>
      </c>
      <c r="EI7" s="26" t="s">
        <v>138</v>
      </c>
      <c r="EJ7" s="26" t="s">
        <v>31</v>
      </c>
      <c r="EK7" s="26" t="s">
        <v>139</v>
      </c>
      <c r="EL7" s="26" t="s">
        <v>140</v>
      </c>
      <c r="EM7" s="36" t="s">
        <v>3699</v>
      </c>
      <c r="EN7" s="37" t="s">
        <v>3704</v>
      </c>
      <c r="EO7" s="37" t="s">
        <v>3705</v>
      </c>
      <c r="EP7" s="38" t="s">
        <v>3706</v>
      </c>
      <c r="EQ7" s="39" t="s">
        <v>3707</v>
      </c>
      <c r="ER7" s="40" t="s">
        <v>3708</v>
      </c>
      <c r="ES7" s="41" t="s">
        <v>3709</v>
      </c>
      <c r="ET7" s="42" t="s">
        <v>3710</v>
      </c>
      <c r="EU7" s="43" t="s">
        <v>3711</v>
      </c>
      <c r="EV7" s="37" t="s">
        <v>3723</v>
      </c>
      <c r="EW7" s="44" t="s">
        <v>3712</v>
      </c>
    </row>
    <row r="8" spans="1:153" ht="14.25" hidden="1" customHeight="1">
      <c r="A8" s="8">
        <v>1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30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176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178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179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180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181</v>
      </c>
      <c r="DV8" s="11" t="s">
        <v>182</v>
      </c>
      <c r="DW8" s="27" t="s">
        <v>156</v>
      </c>
      <c r="DX8" s="27" t="s">
        <v>183</v>
      </c>
      <c r="DY8" s="20" t="s">
        <v>184</v>
      </c>
      <c r="DZ8" s="16">
        <v>7</v>
      </c>
      <c r="EA8" s="16">
        <v>33</v>
      </c>
      <c r="EB8" s="27" t="s">
        <v>185</v>
      </c>
      <c r="EC8" s="27" t="s">
        <v>185</v>
      </c>
      <c r="ED8" s="27" t="s">
        <v>182</v>
      </c>
      <c r="EE8" s="29">
        <v>44862.009293981479</v>
      </c>
      <c r="EF8" s="28" t="s">
        <v>186</v>
      </c>
      <c r="EG8" s="28" t="s">
        <v>156</v>
      </c>
      <c r="EH8" s="28" t="s">
        <v>187</v>
      </c>
      <c r="EI8" s="29">
        <v>44940.315532407411</v>
      </c>
      <c r="EJ8" s="28" t="s">
        <v>188</v>
      </c>
      <c r="EK8" s="28" t="s">
        <v>189</v>
      </c>
      <c r="EL8" s="28" t="s">
        <v>190</v>
      </c>
      <c r="EM8" s="45"/>
      <c r="EN8" s="46" t="str">
        <f>MID(AG8,3,8)</f>
        <v>343H136A</v>
      </c>
      <c r="EO8" s="47">
        <f>BP8-EA8-DZ8</f>
        <v>44986</v>
      </c>
      <c r="EP8" s="47">
        <f>IF(AND(CM8="",CW8=""),"",MIN(CM8,CW8))</f>
        <v>44945</v>
      </c>
      <c r="EQ8" s="48" t="str">
        <f ca="1">IF(EP8&gt;$EQ$3,"Y","Past")</f>
        <v>Past</v>
      </c>
      <c r="ER8" s="49">
        <f t="shared" ref="ER8" si="0">IFERROR(EO8-EP8,"")</f>
        <v>41</v>
      </c>
      <c r="ES8" s="50"/>
      <c r="ET8" s="51">
        <f>IF(ES8&lt;&gt;"",EO8-ES8,ER8)</f>
        <v>41</v>
      </c>
      <c r="EU8" s="52">
        <f>IFERROR(BK8*ER8,"")</f>
        <v>0</v>
      </c>
      <c r="EV8" s="46"/>
      <c r="EW8" s="23"/>
    </row>
    <row r="9" spans="1:153" ht="14.25" hidden="1" customHeight="1">
      <c r="A9" s="8">
        <v>2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30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191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178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192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193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181</v>
      </c>
      <c r="DV9" s="11" t="s">
        <v>182</v>
      </c>
      <c r="DW9" s="27" t="s">
        <v>156</v>
      </c>
      <c r="DX9" s="27" t="s">
        <v>156</v>
      </c>
      <c r="DY9" s="20" t="s">
        <v>194</v>
      </c>
      <c r="DZ9" s="16">
        <v>7</v>
      </c>
      <c r="EA9" s="16">
        <v>33</v>
      </c>
      <c r="EB9" s="27" t="s">
        <v>185</v>
      </c>
      <c r="EC9" s="27" t="s">
        <v>185</v>
      </c>
      <c r="ED9" s="27" t="s">
        <v>182</v>
      </c>
      <c r="EE9" s="29">
        <v>44700.412870370368</v>
      </c>
      <c r="EF9" s="28" t="s">
        <v>195</v>
      </c>
      <c r="EG9" s="28" t="s">
        <v>196</v>
      </c>
      <c r="EH9" s="28" t="s">
        <v>190</v>
      </c>
      <c r="EI9" s="29">
        <v>44872.816006944442</v>
      </c>
      <c r="EJ9" s="28" t="s">
        <v>197</v>
      </c>
      <c r="EK9" s="28" t="s">
        <v>156</v>
      </c>
      <c r="EL9" s="28" t="s">
        <v>198</v>
      </c>
      <c r="EM9" s="45"/>
      <c r="EN9" s="46" t="str">
        <f t="shared" ref="EN9:EN72" si="1">MID(AG9,3,8)</f>
        <v>343H136A</v>
      </c>
      <c r="EO9" s="47">
        <f t="shared" ref="EO9:EO72" si="2">BP9-EA9-DZ9</f>
        <v>44991</v>
      </c>
      <c r="EP9" s="47" t="str">
        <f t="shared" ref="EP9:EP72" si="3">IF(AND(CM9="",CW9=""),"",MIN(CM9,CW9))</f>
        <v/>
      </c>
      <c r="EQ9" s="48" t="str">
        <f t="shared" ref="EQ9:EQ72" ca="1" si="4">IF(EP9&gt;$EQ$3,"Y","Past")</f>
        <v>Y</v>
      </c>
      <c r="ER9" s="49" t="str">
        <f t="shared" ref="ER9:ER72" si="5">IFERROR(EO9-EP9,"")</f>
        <v/>
      </c>
      <c r="ES9" s="50"/>
      <c r="ET9" s="51" t="str">
        <f t="shared" ref="ET9:ET72" si="6">IF(ES9&lt;&gt;"",EO9-ES9,ER9)</f>
        <v/>
      </c>
      <c r="EU9" s="52" t="str">
        <f t="shared" ref="EU9:EU72" si="7">IFERROR(BK9*ER9,"")</f>
        <v/>
      </c>
      <c r="EV9" s="46"/>
    </row>
    <row r="10" spans="1:153" ht="14.25" hidden="1" customHeight="1">
      <c r="A10" s="8">
        <v>3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30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199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178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192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193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181</v>
      </c>
      <c r="DV10" s="11" t="s">
        <v>182</v>
      </c>
      <c r="DW10" s="27" t="s">
        <v>156</v>
      </c>
      <c r="DX10" s="27" t="s">
        <v>156</v>
      </c>
      <c r="DY10" s="20" t="s">
        <v>194</v>
      </c>
      <c r="DZ10" s="16">
        <v>7</v>
      </c>
      <c r="EA10" s="16">
        <v>33</v>
      </c>
      <c r="EB10" s="27" t="s">
        <v>185</v>
      </c>
      <c r="EC10" s="27" t="s">
        <v>185</v>
      </c>
      <c r="ED10" s="27" t="s">
        <v>182</v>
      </c>
      <c r="EE10" s="29">
        <v>44719.979513888888</v>
      </c>
      <c r="EF10" s="28" t="s">
        <v>186</v>
      </c>
      <c r="EG10" s="28" t="s">
        <v>156</v>
      </c>
      <c r="EH10" s="28" t="s">
        <v>187</v>
      </c>
      <c r="EI10" s="29">
        <v>44872.816006944442</v>
      </c>
      <c r="EJ10" s="28" t="s">
        <v>197</v>
      </c>
      <c r="EK10" s="28" t="s">
        <v>156</v>
      </c>
      <c r="EL10" s="28" t="s">
        <v>198</v>
      </c>
      <c r="EM10" s="45"/>
      <c r="EN10" s="46" t="str">
        <f t="shared" si="1"/>
        <v>343H136A</v>
      </c>
      <c r="EO10" s="47">
        <f t="shared" si="2"/>
        <v>44991</v>
      </c>
      <c r="EP10" s="47" t="str">
        <f t="shared" si="3"/>
        <v/>
      </c>
      <c r="EQ10" s="48" t="str">
        <f t="shared" ca="1" si="4"/>
        <v>Y</v>
      </c>
      <c r="ER10" s="49" t="str">
        <f t="shared" si="5"/>
        <v/>
      </c>
      <c r="ES10" s="50"/>
      <c r="ET10" s="51" t="str">
        <f t="shared" si="6"/>
        <v/>
      </c>
      <c r="EU10" s="52" t="str">
        <f t="shared" si="7"/>
        <v/>
      </c>
      <c r="EV10" s="46"/>
    </row>
    <row r="11" spans="1:153" ht="14.25" hidden="1" customHeight="1">
      <c r="A11" s="8">
        <v>4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30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200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178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192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193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181</v>
      </c>
      <c r="DV11" s="11" t="s">
        <v>182</v>
      </c>
      <c r="DW11" s="27" t="s">
        <v>156</v>
      </c>
      <c r="DX11" s="27" t="s">
        <v>156</v>
      </c>
      <c r="DY11" s="20" t="s">
        <v>194</v>
      </c>
      <c r="DZ11" s="16">
        <v>7</v>
      </c>
      <c r="EA11" s="16">
        <v>33</v>
      </c>
      <c r="EB11" s="27" t="s">
        <v>185</v>
      </c>
      <c r="EC11" s="27" t="s">
        <v>185</v>
      </c>
      <c r="ED11" s="27" t="s">
        <v>182</v>
      </c>
      <c r="EE11" s="29">
        <v>44719.979513888888</v>
      </c>
      <c r="EF11" s="28" t="s">
        <v>186</v>
      </c>
      <c r="EG11" s="28" t="s">
        <v>156</v>
      </c>
      <c r="EH11" s="28" t="s">
        <v>187</v>
      </c>
      <c r="EI11" s="29">
        <v>44872.816006944442</v>
      </c>
      <c r="EJ11" s="28" t="s">
        <v>197</v>
      </c>
      <c r="EK11" s="28" t="s">
        <v>156</v>
      </c>
      <c r="EL11" s="28" t="s">
        <v>198</v>
      </c>
      <c r="EM11" s="45"/>
      <c r="EN11" s="46" t="str">
        <f t="shared" si="1"/>
        <v>343H136A</v>
      </c>
      <c r="EO11" s="47">
        <f t="shared" si="2"/>
        <v>44991</v>
      </c>
      <c r="EP11" s="47" t="str">
        <f t="shared" si="3"/>
        <v/>
      </c>
      <c r="EQ11" s="48" t="str">
        <f t="shared" ca="1" si="4"/>
        <v>Y</v>
      </c>
      <c r="ER11" s="49" t="str">
        <f t="shared" si="5"/>
        <v/>
      </c>
      <c r="ES11" s="50"/>
      <c r="ET11" s="51" t="str">
        <f t="shared" si="6"/>
        <v/>
      </c>
      <c r="EU11" s="52" t="str">
        <f t="shared" si="7"/>
        <v/>
      </c>
      <c r="EV11" s="46"/>
    </row>
    <row r="12" spans="1:153" ht="14.25" hidden="1" customHeight="1">
      <c r="A12" s="8">
        <v>5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30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201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178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192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193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181</v>
      </c>
      <c r="DV12" s="11" t="s">
        <v>182</v>
      </c>
      <c r="DW12" s="27" t="s">
        <v>156</v>
      </c>
      <c r="DX12" s="27" t="s">
        <v>156</v>
      </c>
      <c r="DY12" s="20" t="s">
        <v>202</v>
      </c>
      <c r="DZ12" s="16">
        <v>7</v>
      </c>
      <c r="EA12" s="16">
        <v>33</v>
      </c>
      <c r="EB12" s="27" t="s">
        <v>185</v>
      </c>
      <c r="EC12" s="27" t="s">
        <v>185</v>
      </c>
      <c r="ED12" s="27" t="s">
        <v>182</v>
      </c>
      <c r="EE12" s="29">
        <v>44700.412870370368</v>
      </c>
      <c r="EF12" s="28" t="s">
        <v>195</v>
      </c>
      <c r="EG12" s="28" t="s">
        <v>196</v>
      </c>
      <c r="EH12" s="28" t="s">
        <v>190</v>
      </c>
      <c r="EI12" s="29">
        <v>44872.816006944442</v>
      </c>
      <c r="EJ12" s="28" t="s">
        <v>197</v>
      </c>
      <c r="EK12" s="28" t="s">
        <v>156</v>
      </c>
      <c r="EL12" s="28" t="s">
        <v>198</v>
      </c>
      <c r="EM12" s="45"/>
      <c r="EN12" s="46" t="str">
        <f t="shared" si="1"/>
        <v>343H136A</v>
      </c>
      <c r="EO12" s="47">
        <f t="shared" si="2"/>
        <v>45021</v>
      </c>
      <c r="EP12" s="47" t="str">
        <f t="shared" si="3"/>
        <v/>
      </c>
      <c r="EQ12" s="48" t="str">
        <f t="shared" ca="1" si="4"/>
        <v>Y</v>
      </c>
      <c r="ER12" s="49" t="str">
        <f t="shared" si="5"/>
        <v/>
      </c>
      <c r="ES12" s="50"/>
      <c r="ET12" s="51" t="str">
        <f t="shared" si="6"/>
        <v/>
      </c>
      <c r="EU12" s="52" t="str">
        <f t="shared" si="7"/>
        <v/>
      </c>
      <c r="EV12" s="46"/>
    </row>
    <row r="13" spans="1:153" ht="14.25" hidden="1" customHeight="1">
      <c r="A13" s="8">
        <v>6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203</v>
      </c>
      <c r="AH13" s="11" t="s">
        <v>204</v>
      </c>
      <c r="AI13" s="11" t="s">
        <v>166</v>
      </c>
      <c r="AJ13" s="10" t="s">
        <v>205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206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30" t="s">
        <v>175</v>
      </c>
      <c r="BC13" s="18" t="s">
        <v>156</v>
      </c>
      <c r="BD13" s="17">
        <v>45138</v>
      </c>
      <c r="BE13" s="17">
        <v>45138</v>
      </c>
      <c r="BF13" s="17">
        <v>44880</v>
      </c>
      <c r="BG13" s="10">
        <v>84849387</v>
      </c>
      <c r="BH13" s="9" t="s">
        <v>176</v>
      </c>
      <c r="BI13" s="19">
        <v>44958</v>
      </c>
      <c r="BJ13" s="20">
        <v>44963</v>
      </c>
      <c r="BK13" s="16">
        <v>0</v>
      </c>
      <c r="BL13" s="16">
        <v>0</v>
      </c>
      <c r="BM13" s="9" t="s">
        <v>177</v>
      </c>
      <c r="BN13" s="9" t="s">
        <v>178</v>
      </c>
      <c r="BO13" s="9" t="s">
        <v>156</v>
      </c>
      <c r="BP13" s="17">
        <v>45026</v>
      </c>
      <c r="BQ13" s="17" t="s">
        <v>156</v>
      </c>
      <c r="BR13" s="17">
        <v>45026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>
        <v>44861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>
        <v>44932</v>
      </c>
      <c r="CD13" s="10" t="s">
        <v>156</v>
      </c>
      <c r="CE13" s="17">
        <v>44876</v>
      </c>
      <c r="CF13" s="17" t="s">
        <v>156</v>
      </c>
      <c r="CG13" s="17">
        <v>44861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>
        <v>44861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44945</v>
      </c>
      <c r="CX13" s="10" t="s">
        <v>207</v>
      </c>
      <c r="CY13" s="17">
        <v>44939</v>
      </c>
      <c r="CZ13" s="17" t="s">
        <v>156</v>
      </c>
      <c r="DA13" s="17">
        <v>44871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44952</v>
      </c>
      <c r="DH13" s="10" t="s">
        <v>208</v>
      </c>
      <c r="DI13" s="17">
        <v>44953</v>
      </c>
      <c r="DJ13" s="17" t="s">
        <v>156</v>
      </c>
      <c r="DK13" s="17">
        <v>44871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1600</v>
      </c>
      <c r="DU13" s="11" t="s">
        <v>181</v>
      </c>
      <c r="DV13" s="11" t="s">
        <v>182</v>
      </c>
      <c r="DW13" s="27" t="s">
        <v>156</v>
      </c>
      <c r="DX13" s="27" t="s">
        <v>209</v>
      </c>
      <c r="DY13" s="20" t="s">
        <v>184</v>
      </c>
      <c r="DZ13" s="16">
        <v>7</v>
      </c>
      <c r="EA13" s="16">
        <v>33</v>
      </c>
      <c r="EB13" s="27" t="s">
        <v>185</v>
      </c>
      <c r="EC13" s="27" t="s">
        <v>185</v>
      </c>
      <c r="ED13" s="27" t="s">
        <v>182</v>
      </c>
      <c r="EE13" s="29">
        <v>44862.009293981479</v>
      </c>
      <c r="EF13" s="28" t="s">
        <v>186</v>
      </c>
      <c r="EG13" s="28" t="s">
        <v>156</v>
      </c>
      <c r="EH13" s="28" t="s">
        <v>187</v>
      </c>
      <c r="EI13" s="29">
        <v>44944.630810185183</v>
      </c>
      <c r="EJ13" s="28" t="s">
        <v>195</v>
      </c>
      <c r="EK13" s="28" t="s">
        <v>196</v>
      </c>
      <c r="EL13" s="28" t="s">
        <v>210</v>
      </c>
      <c r="EM13" s="45"/>
      <c r="EN13" s="46" t="str">
        <f t="shared" si="1"/>
        <v>343H136B</v>
      </c>
      <c r="EO13" s="47">
        <f t="shared" si="2"/>
        <v>44986</v>
      </c>
      <c r="EP13" s="47">
        <f t="shared" si="3"/>
        <v>44945</v>
      </c>
      <c r="EQ13" s="48" t="str">
        <f t="shared" ca="1" si="4"/>
        <v>Past</v>
      </c>
      <c r="ER13" s="49">
        <f t="shared" si="5"/>
        <v>41</v>
      </c>
      <c r="ES13" s="50"/>
      <c r="ET13" s="51">
        <f t="shared" si="6"/>
        <v>41</v>
      </c>
      <c r="EU13" s="52">
        <f t="shared" si="7"/>
        <v>0</v>
      </c>
      <c r="EV13" s="46"/>
    </row>
    <row r="14" spans="1:153" ht="14.25" hidden="1" customHeight="1">
      <c r="A14" s="8">
        <v>7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203</v>
      </c>
      <c r="AH14" s="11" t="s">
        <v>204</v>
      </c>
      <c r="AI14" s="11" t="s">
        <v>166</v>
      </c>
      <c r="AJ14" s="10" t="s">
        <v>205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206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30" t="s">
        <v>175</v>
      </c>
      <c r="BC14" s="18" t="s">
        <v>156</v>
      </c>
      <c r="BD14" s="17">
        <v>45138</v>
      </c>
      <c r="BE14" s="17">
        <v>45138</v>
      </c>
      <c r="BF14" s="17">
        <v>44880</v>
      </c>
      <c r="BG14" s="10">
        <v>84172675</v>
      </c>
      <c r="BH14" s="9" t="s">
        <v>211</v>
      </c>
      <c r="BI14" s="19">
        <v>44958</v>
      </c>
      <c r="BJ14" s="20">
        <v>44970</v>
      </c>
      <c r="BK14" s="16">
        <v>0</v>
      </c>
      <c r="BL14" s="16">
        <v>0</v>
      </c>
      <c r="BM14" s="9" t="s">
        <v>177</v>
      </c>
      <c r="BN14" s="9" t="s">
        <v>178</v>
      </c>
      <c r="BO14" s="9" t="s">
        <v>156</v>
      </c>
      <c r="BP14" s="17">
        <v>45037</v>
      </c>
      <c r="BQ14" s="17" t="s">
        <v>156</v>
      </c>
      <c r="BR14" s="17">
        <v>45037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>
        <v>44719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44733</v>
      </c>
      <c r="CD14" s="10" t="s">
        <v>192</v>
      </c>
      <c r="CE14" s="17" t="s">
        <v>156</v>
      </c>
      <c r="CF14" s="17" t="s">
        <v>156</v>
      </c>
      <c r="CG14" s="17">
        <v>44719</v>
      </c>
      <c r="CH14" s="17" t="s">
        <v>156</v>
      </c>
      <c r="CI14" s="16">
        <v>0</v>
      </c>
      <c r="CJ14" s="10" t="s">
        <v>156</v>
      </c>
      <c r="CK14" s="10" t="s">
        <v>156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>
        <v>44719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 t="s">
        <v>156</v>
      </c>
      <c r="CX14" s="10" t="s">
        <v>193</v>
      </c>
      <c r="CY14" s="17" t="s">
        <v>156</v>
      </c>
      <c r="CZ14" s="17" t="s">
        <v>156</v>
      </c>
      <c r="DA14" s="17">
        <v>44719</v>
      </c>
      <c r="DB14" s="17" t="s">
        <v>156</v>
      </c>
      <c r="DC14" s="16">
        <v>0</v>
      </c>
      <c r="DD14" s="10" t="s">
        <v>156</v>
      </c>
      <c r="DE14" s="10" t="s">
        <v>156</v>
      </c>
      <c r="DF14" s="18" t="s">
        <v>156</v>
      </c>
      <c r="DG14" s="17" t="s">
        <v>156</v>
      </c>
      <c r="DH14" s="10" t="s">
        <v>156</v>
      </c>
      <c r="DI14" s="17" t="s">
        <v>156</v>
      </c>
      <c r="DJ14" s="17" t="s">
        <v>156</v>
      </c>
      <c r="DK14" s="17">
        <v>44719</v>
      </c>
      <c r="DL14" s="17" t="s">
        <v>156</v>
      </c>
      <c r="DM14" s="16">
        <v>0</v>
      </c>
      <c r="DN14" s="10" t="s">
        <v>156</v>
      </c>
      <c r="DO14" s="10" t="s">
        <v>156</v>
      </c>
      <c r="DP14" s="16">
        <v>24</v>
      </c>
      <c r="DQ14" s="16">
        <v>12</v>
      </c>
      <c r="DR14" s="11">
        <v>12</v>
      </c>
      <c r="DS14" s="16">
        <v>16</v>
      </c>
      <c r="DT14" s="16">
        <v>850</v>
      </c>
      <c r="DU14" s="11" t="s">
        <v>181</v>
      </c>
      <c r="DV14" s="11" t="s">
        <v>182</v>
      </c>
      <c r="DW14" s="27" t="s">
        <v>156</v>
      </c>
      <c r="DX14" s="27" t="s">
        <v>156</v>
      </c>
      <c r="DY14" s="20" t="s">
        <v>212</v>
      </c>
      <c r="DZ14" s="16">
        <v>7</v>
      </c>
      <c r="EA14" s="16">
        <v>33</v>
      </c>
      <c r="EB14" s="27" t="s">
        <v>185</v>
      </c>
      <c r="EC14" s="27" t="s">
        <v>185</v>
      </c>
      <c r="ED14" s="27" t="s">
        <v>182</v>
      </c>
      <c r="EE14" s="29">
        <v>44719.979513888888</v>
      </c>
      <c r="EF14" s="28" t="s">
        <v>186</v>
      </c>
      <c r="EG14" s="28" t="s">
        <v>156</v>
      </c>
      <c r="EH14" s="28" t="s">
        <v>187</v>
      </c>
      <c r="EI14" s="29">
        <v>44872.816006944442</v>
      </c>
      <c r="EJ14" s="28" t="s">
        <v>197</v>
      </c>
      <c r="EK14" s="28" t="s">
        <v>156</v>
      </c>
      <c r="EL14" s="28" t="s">
        <v>198</v>
      </c>
      <c r="EM14" s="45"/>
      <c r="EN14" s="46" t="str">
        <f t="shared" si="1"/>
        <v>343H136B</v>
      </c>
      <c r="EO14" s="47">
        <f t="shared" si="2"/>
        <v>44997</v>
      </c>
      <c r="EP14" s="47" t="str">
        <f t="shared" si="3"/>
        <v/>
      </c>
      <c r="EQ14" s="48" t="str">
        <f t="shared" ca="1" si="4"/>
        <v>Y</v>
      </c>
      <c r="ER14" s="49" t="str">
        <f t="shared" si="5"/>
        <v/>
      </c>
      <c r="ES14" s="50"/>
      <c r="ET14" s="51" t="str">
        <f t="shared" si="6"/>
        <v/>
      </c>
      <c r="EU14" s="52" t="str">
        <f t="shared" si="7"/>
        <v/>
      </c>
      <c r="EV14" s="46"/>
    </row>
    <row r="15" spans="1:153" ht="14.25" hidden="1" customHeight="1">
      <c r="A15" s="8">
        <v>8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213</v>
      </c>
      <c r="S15" s="9" t="s">
        <v>154</v>
      </c>
      <c r="T15" s="9" t="s">
        <v>214</v>
      </c>
      <c r="U15" s="9" t="s">
        <v>215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216</v>
      </c>
      <c r="AA15" s="9" t="s">
        <v>217</v>
      </c>
      <c r="AB15" s="12" t="s">
        <v>218</v>
      </c>
      <c r="AC15" s="10" t="s">
        <v>219</v>
      </c>
      <c r="AD15" s="9" t="s">
        <v>217</v>
      </c>
      <c r="AE15" s="13" t="s">
        <v>218</v>
      </c>
      <c r="AF15" s="14" t="s">
        <v>220</v>
      </c>
      <c r="AG15" s="10" t="s">
        <v>221</v>
      </c>
      <c r="AH15" s="11" t="s">
        <v>222</v>
      </c>
      <c r="AI15" s="11" t="s">
        <v>223</v>
      </c>
      <c r="AJ15" s="10" t="s">
        <v>224</v>
      </c>
      <c r="AK15" s="11" t="s">
        <v>223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5.3</v>
      </c>
      <c r="AU15" s="10" t="s">
        <v>142</v>
      </c>
      <c r="AV15" s="16">
        <v>23804</v>
      </c>
      <c r="AW15" s="16">
        <v>23804</v>
      </c>
      <c r="AX15" s="16">
        <v>0</v>
      </c>
      <c r="AY15" s="16">
        <v>5372</v>
      </c>
      <c r="AZ15" s="16">
        <v>0</v>
      </c>
      <c r="BA15" s="17">
        <v>44910</v>
      </c>
      <c r="BB15" s="30" t="s">
        <v>175</v>
      </c>
      <c r="BC15" s="18">
        <v>45026</v>
      </c>
      <c r="BD15" s="17">
        <v>45138</v>
      </c>
      <c r="BE15" s="17">
        <v>45138</v>
      </c>
      <c r="BF15" s="17">
        <v>44880</v>
      </c>
      <c r="BG15" s="10">
        <v>84404413</v>
      </c>
      <c r="BH15" s="9" t="s">
        <v>225</v>
      </c>
      <c r="BI15" s="19">
        <v>44927</v>
      </c>
      <c r="BJ15" s="20">
        <v>44928</v>
      </c>
      <c r="BK15" s="16">
        <v>3000</v>
      </c>
      <c r="BL15" s="16">
        <v>15900</v>
      </c>
      <c r="BM15" s="9" t="s">
        <v>177</v>
      </c>
      <c r="BN15" s="9" t="s">
        <v>226</v>
      </c>
      <c r="BO15" s="9" t="s">
        <v>156</v>
      </c>
      <c r="BP15" s="17">
        <v>45003</v>
      </c>
      <c r="BQ15" s="17">
        <v>45003</v>
      </c>
      <c r="BR15" s="17">
        <v>45028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>
        <v>44747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 t="s">
        <v>156</v>
      </c>
      <c r="CD15" s="10" t="s">
        <v>227</v>
      </c>
      <c r="CE15" s="17">
        <v>44761</v>
      </c>
      <c r="CF15" s="17" t="s">
        <v>156</v>
      </c>
      <c r="CG15" s="17">
        <v>44747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>
        <v>44747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44897</v>
      </c>
      <c r="CX15" s="10" t="s">
        <v>228</v>
      </c>
      <c r="CY15" s="17" t="s">
        <v>156</v>
      </c>
      <c r="CZ15" s="17" t="s">
        <v>156</v>
      </c>
      <c r="DA15" s="17">
        <v>44747</v>
      </c>
      <c r="DB15" s="17">
        <v>44897</v>
      </c>
      <c r="DC15" s="16">
        <v>3000</v>
      </c>
      <c r="DD15" s="10" t="s">
        <v>229</v>
      </c>
      <c r="DE15" s="10" t="s">
        <v>230</v>
      </c>
      <c r="DF15" s="18" t="s">
        <v>156</v>
      </c>
      <c r="DG15" s="17">
        <v>44931</v>
      </c>
      <c r="DH15" s="10" t="s">
        <v>231</v>
      </c>
      <c r="DI15" s="17" t="s">
        <v>156</v>
      </c>
      <c r="DJ15" s="17" t="s">
        <v>156</v>
      </c>
      <c r="DK15" s="17">
        <v>44747</v>
      </c>
      <c r="DL15" s="17">
        <v>44930</v>
      </c>
      <c r="DM15" s="16">
        <v>3000</v>
      </c>
      <c r="DN15" s="10" t="s">
        <v>232</v>
      </c>
      <c r="DO15" s="10" t="s">
        <v>233</v>
      </c>
      <c r="DP15" s="16">
        <v>16</v>
      </c>
      <c r="DQ15" s="16">
        <v>12</v>
      </c>
      <c r="DR15" s="11">
        <v>12</v>
      </c>
      <c r="DS15" s="16">
        <v>12</v>
      </c>
      <c r="DT15" s="16">
        <v>0</v>
      </c>
      <c r="DU15" s="11" t="s">
        <v>181</v>
      </c>
      <c r="DV15" s="11" t="s">
        <v>182</v>
      </c>
      <c r="DW15" s="27" t="s">
        <v>156</v>
      </c>
      <c r="DX15" s="27" t="s">
        <v>156</v>
      </c>
      <c r="DY15" s="20" t="s">
        <v>234</v>
      </c>
      <c r="DZ15" s="16">
        <v>7</v>
      </c>
      <c r="EA15" s="16">
        <v>33</v>
      </c>
      <c r="EB15" s="27" t="s">
        <v>185</v>
      </c>
      <c r="EC15" s="27" t="s">
        <v>185</v>
      </c>
      <c r="ED15" s="27" t="s">
        <v>182</v>
      </c>
      <c r="EE15" s="29">
        <v>44747.979745370372</v>
      </c>
      <c r="EF15" s="28" t="s">
        <v>186</v>
      </c>
      <c r="EG15" s="28" t="s">
        <v>156</v>
      </c>
      <c r="EH15" s="28" t="s">
        <v>187</v>
      </c>
      <c r="EI15" s="29">
        <v>44931.025821759256</v>
      </c>
      <c r="EJ15" s="28" t="s">
        <v>235</v>
      </c>
      <c r="EK15" s="28" t="s">
        <v>236</v>
      </c>
      <c r="EL15" s="28" t="s">
        <v>237</v>
      </c>
      <c r="EM15" s="45" t="s">
        <v>3713</v>
      </c>
      <c r="EN15" s="46" t="str">
        <f t="shared" si="1"/>
        <v>343H038A</v>
      </c>
      <c r="EO15" s="47">
        <f t="shared" si="2"/>
        <v>44963</v>
      </c>
      <c r="EP15" s="47">
        <f t="shared" si="3"/>
        <v>44897</v>
      </c>
      <c r="EQ15" s="48" t="str">
        <f t="shared" ca="1" si="4"/>
        <v>Past</v>
      </c>
      <c r="ER15" s="49">
        <f t="shared" si="5"/>
        <v>66</v>
      </c>
      <c r="ES15" s="50"/>
      <c r="ET15" s="51">
        <f t="shared" si="6"/>
        <v>66</v>
      </c>
      <c r="EU15" s="52">
        <f t="shared" si="7"/>
        <v>198000</v>
      </c>
      <c r="EV15" s="46"/>
      <c r="EW15" t="s">
        <v>3717</v>
      </c>
    </row>
    <row r="16" spans="1:153" ht="14.25" hidden="1" customHeight="1">
      <c r="A16" s="8">
        <v>9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213</v>
      </c>
      <c r="S16" s="9" t="s">
        <v>154</v>
      </c>
      <c r="T16" s="9" t="s">
        <v>214</v>
      </c>
      <c r="U16" s="9" t="s">
        <v>215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216</v>
      </c>
      <c r="AA16" s="9" t="s">
        <v>217</v>
      </c>
      <c r="AB16" s="12" t="s">
        <v>218</v>
      </c>
      <c r="AC16" s="10" t="s">
        <v>219</v>
      </c>
      <c r="AD16" s="9" t="s">
        <v>217</v>
      </c>
      <c r="AE16" s="13" t="s">
        <v>218</v>
      </c>
      <c r="AF16" s="14" t="s">
        <v>220</v>
      </c>
      <c r="AG16" s="10" t="s">
        <v>221</v>
      </c>
      <c r="AH16" s="11" t="s">
        <v>222</v>
      </c>
      <c r="AI16" s="11" t="s">
        <v>223</v>
      </c>
      <c r="AJ16" s="10" t="s">
        <v>224</v>
      </c>
      <c r="AK16" s="11" t="s">
        <v>223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5.3</v>
      </c>
      <c r="AU16" s="10" t="s">
        <v>142</v>
      </c>
      <c r="AV16" s="16">
        <v>23804</v>
      </c>
      <c r="AW16" s="16">
        <v>23804</v>
      </c>
      <c r="AX16" s="16">
        <v>0</v>
      </c>
      <c r="AY16" s="16">
        <v>5372</v>
      </c>
      <c r="AZ16" s="16">
        <v>0</v>
      </c>
      <c r="BA16" s="17">
        <v>44910</v>
      </c>
      <c r="BB16" s="30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85084847</v>
      </c>
      <c r="BH16" s="9" t="s">
        <v>238</v>
      </c>
      <c r="BI16" s="19">
        <v>44927</v>
      </c>
      <c r="BJ16" s="20">
        <v>44928</v>
      </c>
      <c r="BK16" s="16">
        <v>0</v>
      </c>
      <c r="BL16" s="16">
        <v>0</v>
      </c>
      <c r="BM16" s="9" t="s">
        <v>177</v>
      </c>
      <c r="BN16" s="9" t="s">
        <v>178</v>
      </c>
      <c r="BO16" s="9" t="s">
        <v>156</v>
      </c>
      <c r="BP16" s="17">
        <v>45003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 t="s">
        <v>156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44907</v>
      </c>
      <c r="CX16" s="10" t="s">
        <v>193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44932</v>
      </c>
      <c r="DH16" s="10" t="s">
        <v>239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16</v>
      </c>
      <c r="DQ16" s="16">
        <v>12</v>
      </c>
      <c r="DR16" s="11">
        <v>12</v>
      </c>
      <c r="DS16" s="16">
        <v>12</v>
      </c>
      <c r="DT16" s="16">
        <v>0</v>
      </c>
      <c r="DU16" s="11" t="s">
        <v>181</v>
      </c>
      <c r="DV16" s="11" t="s">
        <v>182</v>
      </c>
      <c r="DW16" s="27" t="s">
        <v>156</v>
      </c>
      <c r="DX16" s="27" t="s">
        <v>156</v>
      </c>
      <c r="DY16" s="20" t="s">
        <v>234</v>
      </c>
      <c r="DZ16" s="16">
        <v>7</v>
      </c>
      <c r="EA16" s="16">
        <v>33</v>
      </c>
      <c r="EB16" s="27" t="s">
        <v>185</v>
      </c>
      <c r="EC16" s="27" t="s">
        <v>185</v>
      </c>
      <c r="ED16" s="27" t="s">
        <v>182</v>
      </c>
      <c r="EE16" s="29">
        <v>44900.244351851848</v>
      </c>
      <c r="EF16" s="28" t="s">
        <v>195</v>
      </c>
      <c r="EG16" s="28" t="s">
        <v>196</v>
      </c>
      <c r="EH16" s="28" t="s">
        <v>210</v>
      </c>
      <c r="EI16" s="29">
        <v>44931.614768518521</v>
      </c>
      <c r="EJ16" s="28" t="s">
        <v>195</v>
      </c>
      <c r="EK16" s="28" t="s">
        <v>196</v>
      </c>
      <c r="EL16" s="28" t="s">
        <v>210</v>
      </c>
      <c r="EM16" s="45"/>
      <c r="EN16" s="46" t="str">
        <f t="shared" si="1"/>
        <v>343H038A</v>
      </c>
      <c r="EO16" s="47">
        <f t="shared" si="2"/>
        <v>44963</v>
      </c>
      <c r="EP16" s="47">
        <f t="shared" si="3"/>
        <v>44907</v>
      </c>
      <c r="EQ16" s="48" t="str">
        <f t="shared" ca="1" si="4"/>
        <v>Past</v>
      </c>
      <c r="ER16" s="49">
        <f t="shared" si="5"/>
        <v>56</v>
      </c>
      <c r="ES16" s="50"/>
      <c r="ET16" s="51">
        <f t="shared" si="6"/>
        <v>56</v>
      </c>
      <c r="EU16" s="52">
        <f t="shared" si="7"/>
        <v>0</v>
      </c>
      <c r="EV16" s="46"/>
    </row>
    <row r="17" spans="1:153" ht="14.25" hidden="1" customHeight="1">
      <c r="A17" s="8">
        <v>10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213</v>
      </c>
      <c r="S17" s="9" t="s">
        <v>154</v>
      </c>
      <c r="T17" s="9" t="s">
        <v>214</v>
      </c>
      <c r="U17" s="9" t="s">
        <v>215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216</v>
      </c>
      <c r="AA17" s="9" t="s">
        <v>217</v>
      </c>
      <c r="AB17" s="12" t="s">
        <v>218</v>
      </c>
      <c r="AC17" s="10" t="s">
        <v>219</v>
      </c>
      <c r="AD17" s="9" t="s">
        <v>217</v>
      </c>
      <c r="AE17" s="13" t="s">
        <v>218</v>
      </c>
      <c r="AF17" s="14" t="s">
        <v>220</v>
      </c>
      <c r="AG17" s="10" t="s">
        <v>221</v>
      </c>
      <c r="AH17" s="11" t="s">
        <v>222</v>
      </c>
      <c r="AI17" s="11" t="s">
        <v>223</v>
      </c>
      <c r="AJ17" s="10" t="s">
        <v>224</v>
      </c>
      <c r="AK17" s="11" t="s">
        <v>223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5.3</v>
      </c>
      <c r="AU17" s="10" t="s">
        <v>142</v>
      </c>
      <c r="AV17" s="16">
        <v>23804</v>
      </c>
      <c r="AW17" s="16">
        <v>23804</v>
      </c>
      <c r="AX17" s="16">
        <v>0</v>
      </c>
      <c r="AY17" s="16">
        <v>5372</v>
      </c>
      <c r="AZ17" s="16">
        <v>0</v>
      </c>
      <c r="BA17" s="17">
        <v>44910</v>
      </c>
      <c r="BB17" s="30" t="s">
        <v>175</v>
      </c>
      <c r="BC17" s="18">
        <v>45026</v>
      </c>
      <c r="BD17" s="17">
        <v>45138</v>
      </c>
      <c r="BE17" s="17">
        <v>45138</v>
      </c>
      <c r="BF17" s="17">
        <v>44880</v>
      </c>
      <c r="BG17" s="10">
        <v>85072311</v>
      </c>
      <c r="BH17" s="9" t="s">
        <v>240</v>
      </c>
      <c r="BI17" s="19">
        <v>44927</v>
      </c>
      <c r="BJ17" s="20">
        <v>44935</v>
      </c>
      <c r="BK17" s="16">
        <v>1992</v>
      </c>
      <c r="BL17" s="16">
        <v>10558</v>
      </c>
      <c r="BM17" s="9" t="s">
        <v>177</v>
      </c>
      <c r="BN17" s="9" t="s">
        <v>226</v>
      </c>
      <c r="BO17" s="9" t="s">
        <v>156</v>
      </c>
      <c r="BP17" s="17">
        <v>45007</v>
      </c>
      <c r="BQ17" s="17">
        <v>45007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 t="s">
        <v>156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44897</v>
      </c>
      <c r="CX17" s="10" t="s">
        <v>193</v>
      </c>
      <c r="CY17" s="17" t="s">
        <v>156</v>
      </c>
      <c r="CZ17" s="17" t="s">
        <v>156</v>
      </c>
      <c r="DA17" s="17" t="s">
        <v>156</v>
      </c>
      <c r="DB17" s="17">
        <v>44897</v>
      </c>
      <c r="DC17" s="16">
        <v>1992</v>
      </c>
      <c r="DD17" s="10" t="s">
        <v>241</v>
      </c>
      <c r="DE17" s="10" t="s">
        <v>230</v>
      </c>
      <c r="DF17" s="18" t="s">
        <v>156</v>
      </c>
      <c r="DG17" s="17">
        <v>44936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>
        <v>44930</v>
      </c>
      <c r="DM17" s="16">
        <v>1992</v>
      </c>
      <c r="DN17" s="10" t="s">
        <v>242</v>
      </c>
      <c r="DO17" s="10" t="s">
        <v>233</v>
      </c>
      <c r="DP17" s="16">
        <v>16</v>
      </c>
      <c r="DQ17" s="16">
        <v>12</v>
      </c>
      <c r="DR17" s="11">
        <v>12</v>
      </c>
      <c r="DS17" s="16">
        <v>12</v>
      </c>
      <c r="DT17" s="16">
        <v>0</v>
      </c>
      <c r="DU17" s="11" t="s">
        <v>181</v>
      </c>
      <c r="DV17" s="11" t="s">
        <v>182</v>
      </c>
      <c r="DW17" s="27" t="s">
        <v>156</v>
      </c>
      <c r="DX17" s="27" t="s">
        <v>156</v>
      </c>
      <c r="DY17" s="20" t="s">
        <v>243</v>
      </c>
      <c r="DZ17" s="16">
        <v>7</v>
      </c>
      <c r="EA17" s="16">
        <v>33</v>
      </c>
      <c r="EB17" s="27" t="s">
        <v>185</v>
      </c>
      <c r="EC17" s="27" t="s">
        <v>185</v>
      </c>
      <c r="ED17" s="27" t="s">
        <v>182</v>
      </c>
      <c r="EE17" s="29">
        <v>44897.389502314814</v>
      </c>
      <c r="EF17" s="28" t="s">
        <v>188</v>
      </c>
      <c r="EG17" s="28" t="s">
        <v>189</v>
      </c>
      <c r="EH17" s="28" t="s">
        <v>190</v>
      </c>
      <c r="EI17" s="29">
        <v>44931.025821759256</v>
      </c>
      <c r="EJ17" s="28" t="s">
        <v>235</v>
      </c>
      <c r="EK17" s="28" t="s">
        <v>236</v>
      </c>
      <c r="EL17" s="28" t="s">
        <v>237</v>
      </c>
      <c r="EM17" s="45" t="s">
        <v>3713</v>
      </c>
      <c r="EN17" s="46" t="str">
        <f t="shared" si="1"/>
        <v>343H038A</v>
      </c>
      <c r="EO17" s="47">
        <f t="shared" si="2"/>
        <v>44967</v>
      </c>
      <c r="EP17" s="47">
        <f t="shared" si="3"/>
        <v>44897</v>
      </c>
      <c r="EQ17" s="48" t="str">
        <f t="shared" ca="1" si="4"/>
        <v>Past</v>
      </c>
      <c r="ER17" s="49">
        <f t="shared" si="5"/>
        <v>70</v>
      </c>
      <c r="ES17" s="50"/>
      <c r="ET17" s="51">
        <f t="shared" si="6"/>
        <v>70</v>
      </c>
      <c r="EU17" s="52">
        <f t="shared" si="7"/>
        <v>139440</v>
      </c>
      <c r="EV17" s="46"/>
      <c r="EW17" s="23" t="s">
        <v>3717</v>
      </c>
    </row>
    <row r="18" spans="1:153" ht="14.25" hidden="1" customHeight="1">
      <c r="A18" s="8">
        <v>11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213</v>
      </c>
      <c r="S18" s="9" t="s">
        <v>154</v>
      </c>
      <c r="T18" s="9" t="s">
        <v>214</v>
      </c>
      <c r="U18" s="9" t="s">
        <v>215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216</v>
      </c>
      <c r="AA18" s="9" t="s">
        <v>217</v>
      </c>
      <c r="AB18" s="12" t="s">
        <v>218</v>
      </c>
      <c r="AC18" s="10" t="s">
        <v>219</v>
      </c>
      <c r="AD18" s="9" t="s">
        <v>217</v>
      </c>
      <c r="AE18" s="13" t="s">
        <v>218</v>
      </c>
      <c r="AF18" s="14" t="s">
        <v>220</v>
      </c>
      <c r="AG18" s="10" t="s">
        <v>221</v>
      </c>
      <c r="AH18" s="11" t="s">
        <v>222</v>
      </c>
      <c r="AI18" s="11" t="s">
        <v>223</v>
      </c>
      <c r="AJ18" s="10" t="s">
        <v>224</v>
      </c>
      <c r="AK18" s="11" t="s">
        <v>223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5.3</v>
      </c>
      <c r="AU18" s="10" t="s">
        <v>142</v>
      </c>
      <c r="AV18" s="16">
        <v>23804</v>
      </c>
      <c r="AW18" s="16">
        <v>23804</v>
      </c>
      <c r="AX18" s="16">
        <v>0</v>
      </c>
      <c r="AY18" s="16">
        <v>5372</v>
      </c>
      <c r="AZ18" s="16">
        <v>0</v>
      </c>
      <c r="BA18" s="17">
        <v>44910</v>
      </c>
      <c r="BB18" s="30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85084848</v>
      </c>
      <c r="BH18" s="9" t="s">
        <v>244</v>
      </c>
      <c r="BI18" s="19">
        <v>44927</v>
      </c>
      <c r="BJ18" s="20">
        <v>44928</v>
      </c>
      <c r="BK18" s="16">
        <v>0</v>
      </c>
      <c r="BL18" s="16">
        <v>0</v>
      </c>
      <c r="BM18" s="9" t="s">
        <v>177</v>
      </c>
      <c r="BN18" s="9" t="s">
        <v>178</v>
      </c>
      <c r="BO18" s="9" t="s">
        <v>156</v>
      </c>
      <c r="BP18" s="17">
        <v>45007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 t="s">
        <v>156</v>
      </c>
      <c r="CD18" s="10" t="s">
        <v>156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 t="s">
        <v>156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>
        <v>44911</v>
      </c>
      <c r="CX18" s="10" t="s">
        <v>245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>
        <v>44936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16</v>
      </c>
      <c r="DQ18" s="16">
        <v>12</v>
      </c>
      <c r="DR18" s="11">
        <v>12</v>
      </c>
      <c r="DS18" s="16">
        <v>12</v>
      </c>
      <c r="DT18" s="16">
        <v>2000</v>
      </c>
      <c r="DU18" s="11" t="s">
        <v>181</v>
      </c>
      <c r="DV18" s="11" t="s">
        <v>182</v>
      </c>
      <c r="DW18" s="27" t="s">
        <v>156</v>
      </c>
      <c r="DX18" s="27" t="s">
        <v>156</v>
      </c>
      <c r="DY18" s="20" t="s">
        <v>243</v>
      </c>
      <c r="DZ18" s="16">
        <v>7</v>
      </c>
      <c r="EA18" s="16">
        <v>33</v>
      </c>
      <c r="EB18" s="27" t="s">
        <v>185</v>
      </c>
      <c r="EC18" s="27" t="s">
        <v>185</v>
      </c>
      <c r="ED18" s="27" t="s">
        <v>182</v>
      </c>
      <c r="EE18" s="29">
        <v>44900.244351851848</v>
      </c>
      <c r="EF18" s="28" t="s">
        <v>195</v>
      </c>
      <c r="EG18" s="28" t="s">
        <v>196</v>
      </c>
      <c r="EH18" s="28" t="s">
        <v>210</v>
      </c>
      <c r="EI18" s="29">
        <v>44910.218842592592</v>
      </c>
      <c r="EJ18" s="28" t="s">
        <v>195</v>
      </c>
      <c r="EK18" s="28" t="s">
        <v>196</v>
      </c>
      <c r="EL18" s="28" t="s">
        <v>210</v>
      </c>
      <c r="EM18" s="45"/>
      <c r="EN18" s="46" t="str">
        <f t="shared" si="1"/>
        <v>343H038A</v>
      </c>
      <c r="EO18" s="47">
        <f t="shared" si="2"/>
        <v>44967</v>
      </c>
      <c r="EP18" s="47">
        <f t="shared" si="3"/>
        <v>44911</v>
      </c>
      <c r="EQ18" s="48" t="str">
        <f t="shared" ca="1" si="4"/>
        <v>Past</v>
      </c>
      <c r="ER18" s="49">
        <f t="shared" si="5"/>
        <v>56</v>
      </c>
      <c r="ES18" s="50"/>
      <c r="ET18" s="51">
        <f t="shared" si="6"/>
        <v>56</v>
      </c>
      <c r="EU18" s="52">
        <f t="shared" si="7"/>
        <v>0</v>
      </c>
      <c r="EV18" s="46"/>
    </row>
    <row r="19" spans="1:153" ht="14.25" hidden="1" customHeight="1">
      <c r="A19" s="8">
        <v>12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213</v>
      </c>
      <c r="S19" s="9" t="s">
        <v>154</v>
      </c>
      <c r="T19" s="9" t="s">
        <v>214</v>
      </c>
      <c r="U19" s="9" t="s">
        <v>215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216</v>
      </c>
      <c r="AA19" s="9" t="s">
        <v>217</v>
      </c>
      <c r="AB19" s="12" t="s">
        <v>218</v>
      </c>
      <c r="AC19" s="10" t="s">
        <v>219</v>
      </c>
      <c r="AD19" s="9" t="s">
        <v>217</v>
      </c>
      <c r="AE19" s="13" t="s">
        <v>218</v>
      </c>
      <c r="AF19" s="14" t="s">
        <v>220</v>
      </c>
      <c r="AG19" s="10" t="s">
        <v>221</v>
      </c>
      <c r="AH19" s="11" t="s">
        <v>222</v>
      </c>
      <c r="AI19" s="11" t="s">
        <v>223</v>
      </c>
      <c r="AJ19" s="10" t="s">
        <v>224</v>
      </c>
      <c r="AK19" s="11" t="s">
        <v>223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5.3</v>
      </c>
      <c r="AU19" s="10" t="s">
        <v>142</v>
      </c>
      <c r="AV19" s="16">
        <v>23804</v>
      </c>
      <c r="AW19" s="16">
        <v>23804</v>
      </c>
      <c r="AX19" s="16">
        <v>0</v>
      </c>
      <c r="AY19" s="16">
        <v>5372</v>
      </c>
      <c r="AZ19" s="16">
        <v>0</v>
      </c>
      <c r="BA19" s="17">
        <v>44910</v>
      </c>
      <c r="BB19" s="30" t="s">
        <v>246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83880333</v>
      </c>
      <c r="BH19" s="9" t="s">
        <v>247</v>
      </c>
      <c r="BI19" s="19">
        <v>44927</v>
      </c>
      <c r="BJ19" s="20">
        <v>44928</v>
      </c>
      <c r="BK19" s="16">
        <v>0</v>
      </c>
      <c r="BL19" s="16">
        <v>0</v>
      </c>
      <c r="BM19" s="9" t="s">
        <v>177</v>
      </c>
      <c r="BN19" s="9" t="s">
        <v>178</v>
      </c>
      <c r="BO19" s="9" t="s">
        <v>156</v>
      </c>
      <c r="BP19" s="17">
        <v>45028</v>
      </c>
      <c r="BQ19" s="17" t="s">
        <v>156</v>
      </c>
      <c r="BR19" s="17" t="s">
        <v>156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 t="s">
        <v>156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44761</v>
      </c>
      <c r="CD19" s="10" t="s">
        <v>248</v>
      </c>
      <c r="CE19" s="17" t="s">
        <v>156</v>
      </c>
      <c r="CF19" s="17" t="s">
        <v>156</v>
      </c>
      <c r="CG19" s="17" t="s">
        <v>156</v>
      </c>
      <c r="CH19" s="17">
        <v>44756</v>
      </c>
      <c r="CI19" s="16">
        <v>5000</v>
      </c>
      <c r="CJ19" s="10" t="s">
        <v>249</v>
      </c>
      <c r="CK19" s="10" t="s">
        <v>230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 t="s">
        <v>156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 t="s">
        <v>156</v>
      </c>
      <c r="CX19" s="10" t="s">
        <v>250</v>
      </c>
      <c r="CY19" s="17" t="s">
        <v>156</v>
      </c>
      <c r="CZ19" s="17" t="s">
        <v>156</v>
      </c>
      <c r="DA19" s="17" t="s">
        <v>156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 t="s">
        <v>156</v>
      </c>
      <c r="DH19" s="10" t="s">
        <v>251</v>
      </c>
      <c r="DI19" s="17" t="s">
        <v>156</v>
      </c>
      <c r="DJ19" s="17" t="s">
        <v>156</v>
      </c>
      <c r="DK19" s="17" t="s">
        <v>156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16</v>
      </c>
      <c r="DQ19" s="16">
        <v>12</v>
      </c>
      <c r="DR19" s="11">
        <v>12</v>
      </c>
      <c r="DS19" s="16">
        <v>12</v>
      </c>
      <c r="DT19" s="16">
        <v>5000</v>
      </c>
      <c r="DU19" s="11" t="s">
        <v>181</v>
      </c>
      <c r="DV19" s="11" t="s">
        <v>182</v>
      </c>
      <c r="DW19" s="27" t="s">
        <v>156</v>
      </c>
      <c r="DX19" s="27" t="s">
        <v>252</v>
      </c>
      <c r="DY19" s="20" t="s">
        <v>253</v>
      </c>
      <c r="DZ19" s="16">
        <v>7</v>
      </c>
      <c r="EA19" s="16">
        <v>33</v>
      </c>
      <c r="EB19" s="27" t="s">
        <v>185</v>
      </c>
      <c r="EC19" s="27" t="s">
        <v>185</v>
      </c>
      <c r="ED19" s="27" t="s">
        <v>182</v>
      </c>
      <c r="EE19" s="29">
        <v>44680.65729166667</v>
      </c>
      <c r="EF19" s="28" t="s">
        <v>195</v>
      </c>
      <c r="EG19" s="28" t="s">
        <v>196</v>
      </c>
      <c r="EH19" s="28" t="s">
        <v>190</v>
      </c>
      <c r="EI19" s="29">
        <v>44877.918993055559</v>
      </c>
      <c r="EJ19" s="28" t="s">
        <v>188</v>
      </c>
      <c r="EK19" s="28" t="s">
        <v>189</v>
      </c>
      <c r="EL19" s="28" t="s">
        <v>190</v>
      </c>
      <c r="EM19" s="45"/>
      <c r="EN19" s="46" t="str">
        <f t="shared" si="1"/>
        <v>343H038A</v>
      </c>
      <c r="EO19" s="47">
        <f t="shared" si="2"/>
        <v>44988</v>
      </c>
      <c r="EP19" s="47" t="str">
        <f t="shared" si="3"/>
        <v/>
      </c>
      <c r="EQ19" s="48" t="str">
        <f t="shared" ca="1" si="4"/>
        <v>Y</v>
      </c>
      <c r="ER19" s="49" t="str">
        <f t="shared" si="5"/>
        <v/>
      </c>
      <c r="ES19" s="50"/>
      <c r="ET19" s="51" t="str">
        <f t="shared" si="6"/>
        <v/>
      </c>
      <c r="EU19" s="52" t="str">
        <f t="shared" si="7"/>
        <v/>
      </c>
      <c r="EV19" s="46"/>
    </row>
    <row r="20" spans="1:153" ht="14.25" hidden="1" customHeight="1">
      <c r="A20" s="8">
        <v>13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213</v>
      </c>
      <c r="S20" s="9" t="s">
        <v>154</v>
      </c>
      <c r="T20" s="9" t="s">
        <v>214</v>
      </c>
      <c r="U20" s="9" t="s">
        <v>215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216</v>
      </c>
      <c r="AA20" s="9" t="s">
        <v>217</v>
      </c>
      <c r="AB20" s="12" t="s">
        <v>218</v>
      </c>
      <c r="AC20" s="10" t="s">
        <v>219</v>
      </c>
      <c r="AD20" s="9" t="s">
        <v>217</v>
      </c>
      <c r="AE20" s="13" t="s">
        <v>218</v>
      </c>
      <c r="AF20" s="14" t="s">
        <v>220</v>
      </c>
      <c r="AG20" s="10" t="s">
        <v>221</v>
      </c>
      <c r="AH20" s="11" t="s">
        <v>222</v>
      </c>
      <c r="AI20" s="11" t="s">
        <v>223</v>
      </c>
      <c r="AJ20" s="10" t="s">
        <v>224</v>
      </c>
      <c r="AK20" s="11" t="s">
        <v>223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5.3</v>
      </c>
      <c r="AU20" s="10" t="s">
        <v>142</v>
      </c>
      <c r="AV20" s="16">
        <v>23804</v>
      </c>
      <c r="AW20" s="16">
        <v>23804</v>
      </c>
      <c r="AX20" s="16">
        <v>0</v>
      </c>
      <c r="AY20" s="16">
        <v>5372</v>
      </c>
      <c r="AZ20" s="16">
        <v>0</v>
      </c>
      <c r="BA20" s="17">
        <v>44910</v>
      </c>
      <c r="BB20" s="30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84784838</v>
      </c>
      <c r="BH20" s="9" t="s">
        <v>176</v>
      </c>
      <c r="BI20" s="19">
        <v>44958</v>
      </c>
      <c r="BJ20" s="20">
        <v>44963</v>
      </c>
      <c r="BK20" s="16">
        <v>0</v>
      </c>
      <c r="BL20" s="16">
        <v>0</v>
      </c>
      <c r="BM20" s="9" t="s">
        <v>177</v>
      </c>
      <c r="BN20" s="9" t="s">
        <v>178</v>
      </c>
      <c r="BO20" s="9" t="s">
        <v>156</v>
      </c>
      <c r="BP20" s="17">
        <v>45026</v>
      </c>
      <c r="BQ20" s="17" t="s">
        <v>156</v>
      </c>
      <c r="BR20" s="17">
        <v>45026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44838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44869</v>
      </c>
      <c r="CD20" s="10" t="s">
        <v>254</v>
      </c>
      <c r="CE20" s="17">
        <v>44869</v>
      </c>
      <c r="CF20" s="17" t="s">
        <v>156</v>
      </c>
      <c r="CG20" s="17">
        <v>44840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44838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>
        <v>44922</v>
      </c>
      <c r="CX20" s="10" t="s">
        <v>250</v>
      </c>
      <c r="CY20" s="17">
        <v>44925</v>
      </c>
      <c r="CZ20" s="17" t="s">
        <v>156</v>
      </c>
      <c r="DA20" s="17">
        <v>44857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>
        <v>44953</v>
      </c>
      <c r="DH20" s="10" t="s">
        <v>251</v>
      </c>
      <c r="DI20" s="17">
        <v>44953</v>
      </c>
      <c r="DJ20" s="17" t="s">
        <v>156</v>
      </c>
      <c r="DK20" s="17">
        <v>44857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16</v>
      </c>
      <c r="DQ20" s="16">
        <v>12</v>
      </c>
      <c r="DR20" s="11">
        <v>12</v>
      </c>
      <c r="DS20" s="16">
        <v>12</v>
      </c>
      <c r="DT20" s="16">
        <v>3500</v>
      </c>
      <c r="DU20" s="11" t="s">
        <v>181</v>
      </c>
      <c r="DV20" s="11" t="s">
        <v>182</v>
      </c>
      <c r="DW20" s="27" t="s">
        <v>156</v>
      </c>
      <c r="DX20" s="27" t="s">
        <v>252</v>
      </c>
      <c r="DY20" s="20" t="s">
        <v>184</v>
      </c>
      <c r="DZ20" s="16">
        <v>7</v>
      </c>
      <c r="EA20" s="16">
        <v>33</v>
      </c>
      <c r="EB20" s="27" t="s">
        <v>185</v>
      </c>
      <c r="EC20" s="27" t="s">
        <v>185</v>
      </c>
      <c r="ED20" s="27" t="s">
        <v>182</v>
      </c>
      <c r="EE20" s="29">
        <v>44838.979571759257</v>
      </c>
      <c r="EF20" s="28" t="s">
        <v>186</v>
      </c>
      <c r="EG20" s="28" t="s">
        <v>156</v>
      </c>
      <c r="EH20" s="28" t="s">
        <v>187</v>
      </c>
      <c r="EI20" s="29">
        <v>44907.818553240744</v>
      </c>
      <c r="EJ20" s="28" t="s">
        <v>197</v>
      </c>
      <c r="EK20" s="28" t="s">
        <v>156</v>
      </c>
      <c r="EL20" s="28" t="s">
        <v>198</v>
      </c>
      <c r="EM20" s="45"/>
      <c r="EN20" s="46" t="str">
        <f t="shared" si="1"/>
        <v>343H038A</v>
      </c>
      <c r="EO20" s="47">
        <f t="shared" si="2"/>
        <v>44986</v>
      </c>
      <c r="EP20" s="47">
        <f t="shared" si="3"/>
        <v>44922</v>
      </c>
      <c r="EQ20" s="48" t="str">
        <f t="shared" ca="1" si="4"/>
        <v>Past</v>
      </c>
      <c r="ER20" s="49">
        <f t="shared" si="5"/>
        <v>64</v>
      </c>
      <c r="ES20" s="50"/>
      <c r="ET20" s="51">
        <f t="shared" si="6"/>
        <v>64</v>
      </c>
      <c r="EU20" s="52">
        <f t="shared" si="7"/>
        <v>0</v>
      </c>
      <c r="EV20" s="46"/>
    </row>
    <row r="21" spans="1:153" ht="14.25" hidden="1" customHeight="1">
      <c r="A21" s="8">
        <v>14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213</v>
      </c>
      <c r="S21" s="9" t="s">
        <v>154</v>
      </c>
      <c r="T21" s="9" t="s">
        <v>214</v>
      </c>
      <c r="U21" s="9" t="s">
        <v>215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216</v>
      </c>
      <c r="AA21" s="9" t="s">
        <v>217</v>
      </c>
      <c r="AB21" s="12" t="s">
        <v>218</v>
      </c>
      <c r="AC21" s="10" t="s">
        <v>219</v>
      </c>
      <c r="AD21" s="9" t="s">
        <v>217</v>
      </c>
      <c r="AE21" s="13" t="s">
        <v>218</v>
      </c>
      <c r="AF21" s="14" t="s">
        <v>220</v>
      </c>
      <c r="AG21" s="10" t="s">
        <v>255</v>
      </c>
      <c r="AH21" s="11" t="s">
        <v>256</v>
      </c>
      <c r="AI21" s="11" t="s">
        <v>223</v>
      </c>
      <c r="AJ21" s="10" t="s">
        <v>257</v>
      </c>
      <c r="AK21" s="11" t="s">
        <v>223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206</v>
      </c>
      <c r="AV21" s="16">
        <v>9240</v>
      </c>
      <c r="AW21" s="16">
        <v>9240</v>
      </c>
      <c r="AX21" s="16">
        <v>0</v>
      </c>
      <c r="AY21" s="16">
        <v>2628</v>
      </c>
      <c r="AZ21" s="16">
        <v>0</v>
      </c>
      <c r="BA21" s="17">
        <v>44910</v>
      </c>
      <c r="BB21" s="30" t="s">
        <v>175</v>
      </c>
      <c r="BC21" s="18" t="s">
        <v>156</v>
      </c>
      <c r="BD21" s="17">
        <v>45138</v>
      </c>
      <c r="BE21" s="17">
        <v>45138</v>
      </c>
      <c r="BF21" s="17">
        <v>44880</v>
      </c>
      <c r="BG21" s="10">
        <v>84784420</v>
      </c>
      <c r="BH21" s="9" t="s">
        <v>258</v>
      </c>
      <c r="BI21" s="19">
        <v>44958</v>
      </c>
      <c r="BJ21" s="20">
        <v>44963</v>
      </c>
      <c r="BK21" s="16">
        <v>0</v>
      </c>
      <c r="BL21" s="16">
        <v>0</v>
      </c>
      <c r="BM21" s="9" t="s">
        <v>177</v>
      </c>
      <c r="BN21" s="9" t="s">
        <v>178</v>
      </c>
      <c r="BO21" s="9" t="s">
        <v>156</v>
      </c>
      <c r="BP21" s="17">
        <v>45026</v>
      </c>
      <c r="BQ21" s="17" t="s">
        <v>156</v>
      </c>
      <c r="BR21" s="17">
        <v>45026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>
        <v>44838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44869</v>
      </c>
      <c r="CD21" s="10" t="s">
        <v>254</v>
      </c>
      <c r="CE21" s="17">
        <v>44869</v>
      </c>
      <c r="CF21" s="17" t="s">
        <v>156</v>
      </c>
      <c r="CG21" s="17">
        <v>44840</v>
      </c>
      <c r="CH21" s="17" t="s">
        <v>156</v>
      </c>
      <c r="CI21" s="16">
        <v>0</v>
      </c>
      <c r="CJ21" s="10" t="s">
        <v>156</v>
      </c>
      <c r="CK21" s="10" t="s">
        <v>156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>
        <v>44838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44922</v>
      </c>
      <c r="CX21" s="10" t="s">
        <v>250</v>
      </c>
      <c r="CY21" s="17">
        <v>44925</v>
      </c>
      <c r="CZ21" s="17" t="s">
        <v>156</v>
      </c>
      <c r="DA21" s="17">
        <v>44857</v>
      </c>
      <c r="DB21" s="17" t="s">
        <v>156</v>
      </c>
      <c r="DC21" s="16">
        <v>0</v>
      </c>
      <c r="DD21" s="10" t="s">
        <v>156</v>
      </c>
      <c r="DE21" s="10" t="s">
        <v>156</v>
      </c>
      <c r="DF21" s="18" t="s">
        <v>156</v>
      </c>
      <c r="DG21" s="17">
        <v>44953</v>
      </c>
      <c r="DH21" s="10" t="s">
        <v>251</v>
      </c>
      <c r="DI21" s="17">
        <v>44953</v>
      </c>
      <c r="DJ21" s="17" t="s">
        <v>156</v>
      </c>
      <c r="DK21" s="17">
        <v>44857</v>
      </c>
      <c r="DL21" s="17" t="s">
        <v>156</v>
      </c>
      <c r="DM21" s="16">
        <v>0</v>
      </c>
      <c r="DN21" s="10" t="s">
        <v>156</v>
      </c>
      <c r="DO21" s="10" t="s">
        <v>156</v>
      </c>
      <c r="DP21" s="16">
        <v>16</v>
      </c>
      <c r="DQ21" s="16">
        <v>12</v>
      </c>
      <c r="DR21" s="11">
        <v>12</v>
      </c>
      <c r="DS21" s="16">
        <v>12</v>
      </c>
      <c r="DT21" s="16">
        <v>540</v>
      </c>
      <c r="DU21" s="11" t="s">
        <v>181</v>
      </c>
      <c r="DV21" s="11" t="s">
        <v>182</v>
      </c>
      <c r="DW21" s="27" t="s">
        <v>156</v>
      </c>
      <c r="DX21" s="27" t="s">
        <v>252</v>
      </c>
      <c r="DY21" s="20" t="s">
        <v>184</v>
      </c>
      <c r="DZ21" s="16">
        <v>7</v>
      </c>
      <c r="EA21" s="16">
        <v>33</v>
      </c>
      <c r="EB21" s="27" t="s">
        <v>185</v>
      </c>
      <c r="EC21" s="27" t="s">
        <v>185</v>
      </c>
      <c r="ED21" s="27" t="s">
        <v>182</v>
      </c>
      <c r="EE21" s="29">
        <v>44838.979571759257</v>
      </c>
      <c r="EF21" s="28" t="s">
        <v>186</v>
      </c>
      <c r="EG21" s="28" t="s">
        <v>156</v>
      </c>
      <c r="EH21" s="28" t="s">
        <v>187</v>
      </c>
      <c r="EI21" s="29">
        <v>44907.818553240744</v>
      </c>
      <c r="EJ21" s="28" t="s">
        <v>197</v>
      </c>
      <c r="EK21" s="28" t="s">
        <v>156</v>
      </c>
      <c r="EL21" s="28" t="s">
        <v>198</v>
      </c>
      <c r="EM21" s="45"/>
      <c r="EN21" s="46" t="str">
        <f t="shared" si="1"/>
        <v>343H038B</v>
      </c>
      <c r="EO21" s="47">
        <f t="shared" si="2"/>
        <v>44986</v>
      </c>
      <c r="EP21" s="47">
        <f t="shared" si="3"/>
        <v>44922</v>
      </c>
      <c r="EQ21" s="48" t="str">
        <f t="shared" ca="1" si="4"/>
        <v>Past</v>
      </c>
      <c r="ER21" s="49">
        <f t="shared" si="5"/>
        <v>64</v>
      </c>
      <c r="ES21" s="50"/>
      <c r="ET21" s="51">
        <f t="shared" si="6"/>
        <v>64</v>
      </c>
      <c r="EU21" s="52">
        <f t="shared" si="7"/>
        <v>0</v>
      </c>
      <c r="EV21" s="46"/>
    </row>
    <row r="22" spans="1:153" ht="14.25" hidden="1" customHeight="1">
      <c r="A22" s="8">
        <v>15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259</v>
      </c>
      <c r="S22" s="9" t="s">
        <v>154</v>
      </c>
      <c r="T22" s="9" t="s">
        <v>260</v>
      </c>
      <c r="U22" s="9" t="s">
        <v>215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261</v>
      </c>
      <c r="AA22" s="9" t="s">
        <v>262</v>
      </c>
      <c r="AB22" s="12" t="s">
        <v>263</v>
      </c>
      <c r="AC22" s="10" t="s">
        <v>264</v>
      </c>
      <c r="AD22" s="9" t="s">
        <v>262</v>
      </c>
      <c r="AE22" s="13" t="s">
        <v>263</v>
      </c>
      <c r="AF22" s="14" t="s">
        <v>163</v>
      </c>
      <c r="AG22" s="10" t="s">
        <v>265</v>
      </c>
      <c r="AH22" s="11" t="s">
        <v>222</v>
      </c>
      <c r="AI22" s="11" t="s">
        <v>223</v>
      </c>
      <c r="AJ22" s="10" t="s">
        <v>224</v>
      </c>
      <c r="AK22" s="11" t="s">
        <v>223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3.6</v>
      </c>
      <c r="AU22" s="10" t="s">
        <v>142</v>
      </c>
      <c r="AV22" s="16">
        <v>105000</v>
      </c>
      <c r="AW22" s="16">
        <v>105000</v>
      </c>
      <c r="AX22" s="16">
        <v>0</v>
      </c>
      <c r="AY22" s="16">
        <v>25200</v>
      </c>
      <c r="AZ22" s="16">
        <v>0</v>
      </c>
      <c r="BA22" s="17">
        <v>44910</v>
      </c>
      <c r="BB22" s="30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84739407</v>
      </c>
      <c r="BH22" s="9" t="s">
        <v>266</v>
      </c>
      <c r="BI22" s="19">
        <v>44927</v>
      </c>
      <c r="BJ22" s="20">
        <v>44928</v>
      </c>
      <c r="BK22" s="16">
        <v>0</v>
      </c>
      <c r="BL22" s="16">
        <v>0</v>
      </c>
      <c r="BM22" s="9" t="s">
        <v>177</v>
      </c>
      <c r="BN22" s="9" t="s">
        <v>178</v>
      </c>
      <c r="BO22" s="9" t="s">
        <v>156</v>
      </c>
      <c r="BP22" s="17">
        <v>45018</v>
      </c>
      <c r="BQ22" s="17" t="s">
        <v>156</v>
      </c>
      <c r="BR22" s="17">
        <v>45026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>
        <v>44824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44862</v>
      </c>
      <c r="CD22" s="10" t="s">
        <v>267</v>
      </c>
      <c r="CE22" s="17">
        <v>44862</v>
      </c>
      <c r="CF22" s="17">
        <v>44911</v>
      </c>
      <c r="CG22" s="17">
        <v>44836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>
        <v>44911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>
        <v>44824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44922</v>
      </c>
      <c r="CX22" s="10" t="s">
        <v>268</v>
      </c>
      <c r="CY22" s="17">
        <v>44946</v>
      </c>
      <c r="CZ22" s="17" t="s">
        <v>156</v>
      </c>
      <c r="DA22" s="17">
        <v>44824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44936</v>
      </c>
      <c r="DH22" s="10" t="s">
        <v>269</v>
      </c>
      <c r="DI22" s="17">
        <v>44953</v>
      </c>
      <c r="DJ22" s="17" t="s">
        <v>156</v>
      </c>
      <c r="DK22" s="17">
        <v>44824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24</v>
      </c>
      <c r="DQ22" s="16">
        <v>12</v>
      </c>
      <c r="DR22" s="11">
        <v>12</v>
      </c>
      <c r="DS22" s="16">
        <v>24</v>
      </c>
      <c r="DT22" s="16">
        <v>12600</v>
      </c>
      <c r="DU22" s="11" t="s">
        <v>181</v>
      </c>
      <c r="DV22" s="11" t="s">
        <v>182</v>
      </c>
      <c r="DW22" s="27" t="s">
        <v>156</v>
      </c>
      <c r="DX22" s="27" t="s">
        <v>270</v>
      </c>
      <c r="DY22" s="20" t="s">
        <v>271</v>
      </c>
      <c r="DZ22" s="16">
        <v>7</v>
      </c>
      <c r="EA22" s="16">
        <v>33</v>
      </c>
      <c r="EB22" s="27" t="s">
        <v>185</v>
      </c>
      <c r="EC22" s="27" t="s">
        <v>185</v>
      </c>
      <c r="ED22" s="27" t="s">
        <v>182</v>
      </c>
      <c r="EE22" s="29">
        <v>44825.004664351851</v>
      </c>
      <c r="EF22" s="28" t="s">
        <v>186</v>
      </c>
      <c r="EG22" s="28" t="s">
        <v>156</v>
      </c>
      <c r="EH22" s="28" t="s">
        <v>187</v>
      </c>
      <c r="EI22" s="29">
        <v>44907.818553240744</v>
      </c>
      <c r="EJ22" s="28" t="s">
        <v>197</v>
      </c>
      <c r="EK22" s="28" t="s">
        <v>156</v>
      </c>
      <c r="EL22" s="28" t="s">
        <v>198</v>
      </c>
      <c r="EM22" s="45"/>
      <c r="EN22" s="46" t="str">
        <f t="shared" si="1"/>
        <v>343H036A</v>
      </c>
      <c r="EO22" s="47">
        <f t="shared" si="2"/>
        <v>44978</v>
      </c>
      <c r="EP22" s="47">
        <f t="shared" si="3"/>
        <v>44922</v>
      </c>
      <c r="EQ22" s="48" t="str">
        <f t="shared" ca="1" si="4"/>
        <v>Past</v>
      </c>
      <c r="ER22" s="49">
        <f t="shared" si="5"/>
        <v>56</v>
      </c>
      <c r="ES22" s="50"/>
      <c r="ET22" s="51">
        <f t="shared" si="6"/>
        <v>56</v>
      </c>
      <c r="EU22" s="52">
        <f t="shared" si="7"/>
        <v>0</v>
      </c>
      <c r="EV22" s="46"/>
    </row>
    <row r="23" spans="1:153" ht="14.25" hidden="1" customHeight="1">
      <c r="A23" s="8">
        <v>16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259</v>
      </c>
      <c r="S23" s="9" t="s">
        <v>154</v>
      </c>
      <c r="T23" s="9" t="s">
        <v>260</v>
      </c>
      <c r="U23" s="9" t="s">
        <v>215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261</v>
      </c>
      <c r="AA23" s="9" t="s">
        <v>262</v>
      </c>
      <c r="AB23" s="12" t="s">
        <v>263</v>
      </c>
      <c r="AC23" s="10" t="s">
        <v>264</v>
      </c>
      <c r="AD23" s="9" t="s">
        <v>262</v>
      </c>
      <c r="AE23" s="13" t="s">
        <v>263</v>
      </c>
      <c r="AF23" s="14" t="s">
        <v>163</v>
      </c>
      <c r="AG23" s="10" t="s">
        <v>265</v>
      </c>
      <c r="AH23" s="11" t="s">
        <v>222</v>
      </c>
      <c r="AI23" s="11" t="s">
        <v>223</v>
      </c>
      <c r="AJ23" s="10" t="s">
        <v>224</v>
      </c>
      <c r="AK23" s="11" t="s">
        <v>223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3.6</v>
      </c>
      <c r="AU23" s="10" t="s">
        <v>142</v>
      </c>
      <c r="AV23" s="16">
        <v>105000</v>
      </c>
      <c r="AW23" s="16">
        <v>105000</v>
      </c>
      <c r="AX23" s="16">
        <v>0</v>
      </c>
      <c r="AY23" s="16">
        <v>25200</v>
      </c>
      <c r="AZ23" s="16">
        <v>0</v>
      </c>
      <c r="BA23" s="17">
        <v>44910</v>
      </c>
      <c r="BB23" s="30" t="s">
        <v>175</v>
      </c>
      <c r="BC23" s="18" t="s">
        <v>156</v>
      </c>
      <c r="BD23" s="17">
        <v>45138</v>
      </c>
      <c r="BE23" s="17">
        <v>45138</v>
      </c>
      <c r="BF23" s="17">
        <v>44880</v>
      </c>
      <c r="BG23" s="10">
        <v>84739408</v>
      </c>
      <c r="BH23" s="9" t="s">
        <v>272</v>
      </c>
      <c r="BI23" s="19">
        <v>44927</v>
      </c>
      <c r="BJ23" s="20">
        <v>44928</v>
      </c>
      <c r="BK23" s="16">
        <v>0</v>
      </c>
      <c r="BL23" s="16">
        <v>0</v>
      </c>
      <c r="BM23" s="9" t="s">
        <v>177</v>
      </c>
      <c r="BN23" s="9" t="s">
        <v>178</v>
      </c>
      <c r="BO23" s="9" t="s">
        <v>156</v>
      </c>
      <c r="BP23" s="17">
        <v>45018</v>
      </c>
      <c r="BQ23" s="17" t="s">
        <v>156</v>
      </c>
      <c r="BR23" s="17">
        <v>44998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>
        <v>44824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44862</v>
      </c>
      <c r="CD23" s="10" t="s">
        <v>267</v>
      </c>
      <c r="CE23" s="17">
        <v>44848</v>
      </c>
      <c r="CF23" s="17" t="s">
        <v>156</v>
      </c>
      <c r="CG23" s="17">
        <v>44826</v>
      </c>
      <c r="CH23" s="17" t="s">
        <v>156</v>
      </c>
      <c r="CI23" s="16">
        <v>0</v>
      </c>
      <c r="CJ23" s="10" t="s">
        <v>156</v>
      </c>
      <c r="CK23" s="10" t="s">
        <v>156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>
        <v>44824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44922</v>
      </c>
      <c r="CX23" s="10" t="s">
        <v>268</v>
      </c>
      <c r="CY23" s="17">
        <v>44918</v>
      </c>
      <c r="CZ23" s="17" t="s">
        <v>156</v>
      </c>
      <c r="DA23" s="17">
        <v>44824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44936</v>
      </c>
      <c r="DH23" s="10" t="s">
        <v>269</v>
      </c>
      <c r="DI23" s="17">
        <v>44925</v>
      </c>
      <c r="DJ23" s="17" t="s">
        <v>156</v>
      </c>
      <c r="DK23" s="17">
        <v>44824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24</v>
      </c>
      <c r="DQ23" s="16">
        <v>12</v>
      </c>
      <c r="DR23" s="11">
        <v>12</v>
      </c>
      <c r="DS23" s="16">
        <v>24</v>
      </c>
      <c r="DT23" s="16">
        <v>7560</v>
      </c>
      <c r="DU23" s="11" t="s">
        <v>181</v>
      </c>
      <c r="DV23" s="11" t="s">
        <v>182</v>
      </c>
      <c r="DW23" s="27" t="s">
        <v>156</v>
      </c>
      <c r="DX23" s="27" t="s">
        <v>273</v>
      </c>
      <c r="DY23" s="20" t="s">
        <v>271</v>
      </c>
      <c r="DZ23" s="16">
        <v>7</v>
      </c>
      <c r="EA23" s="16">
        <v>33</v>
      </c>
      <c r="EB23" s="27" t="s">
        <v>185</v>
      </c>
      <c r="EC23" s="27" t="s">
        <v>185</v>
      </c>
      <c r="ED23" s="27" t="s">
        <v>182</v>
      </c>
      <c r="EE23" s="29">
        <v>44825.004664351851</v>
      </c>
      <c r="EF23" s="28" t="s">
        <v>186</v>
      </c>
      <c r="EG23" s="28" t="s">
        <v>156</v>
      </c>
      <c r="EH23" s="28" t="s">
        <v>187</v>
      </c>
      <c r="EI23" s="29">
        <v>44907.818553240744</v>
      </c>
      <c r="EJ23" s="28" t="s">
        <v>197</v>
      </c>
      <c r="EK23" s="28" t="s">
        <v>156</v>
      </c>
      <c r="EL23" s="28" t="s">
        <v>198</v>
      </c>
      <c r="EM23" s="45"/>
      <c r="EN23" s="46" t="str">
        <f t="shared" si="1"/>
        <v>343H036A</v>
      </c>
      <c r="EO23" s="47">
        <f t="shared" si="2"/>
        <v>44978</v>
      </c>
      <c r="EP23" s="47">
        <f t="shared" si="3"/>
        <v>44922</v>
      </c>
      <c r="EQ23" s="48" t="str">
        <f t="shared" ca="1" si="4"/>
        <v>Past</v>
      </c>
      <c r="ER23" s="49">
        <f t="shared" si="5"/>
        <v>56</v>
      </c>
      <c r="ES23" s="50"/>
      <c r="ET23" s="51">
        <f t="shared" si="6"/>
        <v>56</v>
      </c>
      <c r="EU23" s="52">
        <f t="shared" si="7"/>
        <v>0</v>
      </c>
      <c r="EV23" s="46"/>
    </row>
    <row r="24" spans="1:153" ht="14.25" hidden="1" customHeight="1">
      <c r="A24" s="8">
        <v>17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259</v>
      </c>
      <c r="S24" s="9" t="s">
        <v>154</v>
      </c>
      <c r="T24" s="9" t="s">
        <v>260</v>
      </c>
      <c r="U24" s="9" t="s">
        <v>215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261</v>
      </c>
      <c r="AA24" s="9" t="s">
        <v>262</v>
      </c>
      <c r="AB24" s="12" t="s">
        <v>263</v>
      </c>
      <c r="AC24" s="10" t="s">
        <v>264</v>
      </c>
      <c r="AD24" s="9" t="s">
        <v>262</v>
      </c>
      <c r="AE24" s="13" t="s">
        <v>263</v>
      </c>
      <c r="AF24" s="14" t="s">
        <v>163</v>
      </c>
      <c r="AG24" s="10" t="s">
        <v>265</v>
      </c>
      <c r="AH24" s="11" t="s">
        <v>222</v>
      </c>
      <c r="AI24" s="11" t="s">
        <v>223</v>
      </c>
      <c r="AJ24" s="10" t="s">
        <v>224</v>
      </c>
      <c r="AK24" s="11" t="s">
        <v>223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3.6</v>
      </c>
      <c r="AU24" s="10" t="s">
        <v>142</v>
      </c>
      <c r="AV24" s="16">
        <v>105000</v>
      </c>
      <c r="AW24" s="16">
        <v>105000</v>
      </c>
      <c r="AX24" s="16">
        <v>0</v>
      </c>
      <c r="AY24" s="16">
        <v>25200</v>
      </c>
      <c r="AZ24" s="16">
        <v>0</v>
      </c>
      <c r="BA24" s="17">
        <v>44910</v>
      </c>
      <c r="BB24" s="30" t="s">
        <v>175</v>
      </c>
      <c r="BC24" s="18" t="s">
        <v>156</v>
      </c>
      <c r="BD24" s="17">
        <v>45138</v>
      </c>
      <c r="BE24" s="17">
        <v>45138</v>
      </c>
      <c r="BF24" s="17">
        <v>44880</v>
      </c>
      <c r="BG24" s="10">
        <v>84462261</v>
      </c>
      <c r="BH24" s="9" t="s">
        <v>274</v>
      </c>
      <c r="BI24" s="19">
        <v>44958</v>
      </c>
      <c r="BJ24" s="20">
        <v>44963</v>
      </c>
      <c r="BK24" s="16">
        <v>0</v>
      </c>
      <c r="BL24" s="16">
        <v>0</v>
      </c>
      <c r="BM24" s="9" t="s">
        <v>177</v>
      </c>
      <c r="BN24" s="9" t="s">
        <v>178</v>
      </c>
      <c r="BO24" s="9" t="s">
        <v>156</v>
      </c>
      <c r="BP24" s="17">
        <v>45031</v>
      </c>
      <c r="BQ24" s="17" t="s">
        <v>156</v>
      </c>
      <c r="BR24" s="17">
        <v>45042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44756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>
        <v>44782</v>
      </c>
      <c r="CD24" s="10" t="s">
        <v>275</v>
      </c>
      <c r="CE24" s="17">
        <v>44775</v>
      </c>
      <c r="CF24" s="17" t="s">
        <v>156</v>
      </c>
      <c r="CG24" s="17">
        <v>44761</v>
      </c>
      <c r="CH24" s="17">
        <v>44777</v>
      </c>
      <c r="CI24" s="16">
        <v>5300</v>
      </c>
      <c r="CJ24" s="10" t="s">
        <v>276</v>
      </c>
      <c r="CK24" s="10" t="s">
        <v>230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44756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 t="s">
        <v>156</v>
      </c>
      <c r="CX24" s="10" t="s">
        <v>193</v>
      </c>
      <c r="CY24" s="17" t="s">
        <v>156</v>
      </c>
      <c r="CZ24" s="17" t="s">
        <v>156</v>
      </c>
      <c r="DA24" s="17">
        <v>44756</v>
      </c>
      <c r="DB24" s="17" t="s">
        <v>156</v>
      </c>
      <c r="DC24" s="16">
        <v>0</v>
      </c>
      <c r="DD24" s="10" t="s">
        <v>156</v>
      </c>
      <c r="DE24" s="10" t="s">
        <v>156</v>
      </c>
      <c r="DF24" s="18" t="s">
        <v>156</v>
      </c>
      <c r="DG24" s="17" t="s">
        <v>156</v>
      </c>
      <c r="DH24" s="10" t="s">
        <v>156</v>
      </c>
      <c r="DI24" s="17" t="s">
        <v>156</v>
      </c>
      <c r="DJ24" s="17" t="s">
        <v>156</v>
      </c>
      <c r="DK24" s="17">
        <v>44756</v>
      </c>
      <c r="DL24" s="17" t="s">
        <v>156</v>
      </c>
      <c r="DM24" s="16">
        <v>0</v>
      </c>
      <c r="DN24" s="10" t="s">
        <v>156</v>
      </c>
      <c r="DO24" s="10" t="s">
        <v>156</v>
      </c>
      <c r="DP24" s="16">
        <v>24</v>
      </c>
      <c r="DQ24" s="16">
        <v>12</v>
      </c>
      <c r="DR24" s="11">
        <v>12</v>
      </c>
      <c r="DS24" s="16">
        <v>24</v>
      </c>
      <c r="DT24" s="16">
        <v>5300</v>
      </c>
      <c r="DU24" s="11" t="s">
        <v>181</v>
      </c>
      <c r="DV24" s="11" t="s">
        <v>182</v>
      </c>
      <c r="DW24" s="27" t="s">
        <v>156</v>
      </c>
      <c r="DX24" s="27" t="s">
        <v>156</v>
      </c>
      <c r="DY24" s="20" t="s">
        <v>194</v>
      </c>
      <c r="DZ24" s="16">
        <v>7</v>
      </c>
      <c r="EA24" s="16">
        <v>33</v>
      </c>
      <c r="EB24" s="27" t="s">
        <v>185</v>
      </c>
      <c r="EC24" s="27" t="s">
        <v>185</v>
      </c>
      <c r="ED24" s="27" t="s">
        <v>182</v>
      </c>
      <c r="EE24" s="29">
        <v>44756.998344907406</v>
      </c>
      <c r="EF24" s="28" t="s">
        <v>186</v>
      </c>
      <c r="EG24" s="28" t="s">
        <v>156</v>
      </c>
      <c r="EH24" s="28" t="s">
        <v>187</v>
      </c>
      <c r="EI24" s="29">
        <v>44872.816006944442</v>
      </c>
      <c r="EJ24" s="28" t="s">
        <v>197</v>
      </c>
      <c r="EK24" s="28" t="s">
        <v>156</v>
      </c>
      <c r="EL24" s="28" t="s">
        <v>198</v>
      </c>
      <c r="EM24" s="45"/>
      <c r="EN24" s="46" t="str">
        <f t="shared" si="1"/>
        <v>343H036A</v>
      </c>
      <c r="EO24" s="47">
        <f t="shared" si="2"/>
        <v>44991</v>
      </c>
      <c r="EP24" s="47" t="str">
        <f t="shared" si="3"/>
        <v/>
      </c>
      <c r="EQ24" s="48" t="str">
        <f t="shared" ca="1" si="4"/>
        <v>Y</v>
      </c>
      <c r="ER24" s="49" t="str">
        <f t="shared" si="5"/>
        <v/>
      </c>
      <c r="ES24" s="50"/>
      <c r="ET24" s="51" t="str">
        <f t="shared" si="6"/>
        <v/>
      </c>
      <c r="EU24" s="52" t="str">
        <f t="shared" si="7"/>
        <v/>
      </c>
      <c r="EV24" s="46"/>
    </row>
    <row r="25" spans="1:153" ht="14.25" hidden="1" customHeight="1">
      <c r="A25" s="8">
        <v>18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259</v>
      </c>
      <c r="S25" s="9" t="s">
        <v>154</v>
      </c>
      <c r="T25" s="9" t="s">
        <v>260</v>
      </c>
      <c r="U25" s="9" t="s">
        <v>215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261</v>
      </c>
      <c r="AA25" s="9" t="s">
        <v>262</v>
      </c>
      <c r="AB25" s="12" t="s">
        <v>263</v>
      </c>
      <c r="AC25" s="10" t="s">
        <v>264</v>
      </c>
      <c r="AD25" s="9" t="s">
        <v>262</v>
      </c>
      <c r="AE25" s="13" t="s">
        <v>263</v>
      </c>
      <c r="AF25" s="14" t="s">
        <v>163</v>
      </c>
      <c r="AG25" s="10" t="s">
        <v>265</v>
      </c>
      <c r="AH25" s="11" t="s">
        <v>222</v>
      </c>
      <c r="AI25" s="11" t="s">
        <v>223</v>
      </c>
      <c r="AJ25" s="10" t="s">
        <v>224</v>
      </c>
      <c r="AK25" s="11" t="s">
        <v>223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3.6</v>
      </c>
      <c r="AU25" s="10" t="s">
        <v>142</v>
      </c>
      <c r="AV25" s="16">
        <v>105000</v>
      </c>
      <c r="AW25" s="16">
        <v>105000</v>
      </c>
      <c r="AX25" s="16">
        <v>0</v>
      </c>
      <c r="AY25" s="16">
        <v>25200</v>
      </c>
      <c r="AZ25" s="16">
        <v>0</v>
      </c>
      <c r="BA25" s="17">
        <v>44910</v>
      </c>
      <c r="BB25" s="30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83880147</v>
      </c>
      <c r="BH25" s="9" t="s">
        <v>277</v>
      </c>
      <c r="BI25" s="19">
        <v>44958</v>
      </c>
      <c r="BJ25" s="20">
        <v>44963</v>
      </c>
      <c r="BK25" s="16">
        <v>0</v>
      </c>
      <c r="BL25" s="16">
        <v>0</v>
      </c>
      <c r="BM25" s="9" t="s">
        <v>177</v>
      </c>
      <c r="BN25" s="9" t="s">
        <v>178</v>
      </c>
      <c r="BO25" s="9" t="s">
        <v>156</v>
      </c>
      <c r="BP25" s="17">
        <v>45049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>
        <v>44782</v>
      </c>
      <c r="CD25" s="10" t="s">
        <v>275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>
        <v>44911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 t="s">
        <v>156</v>
      </c>
      <c r="CX25" s="10" t="s">
        <v>228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 t="s">
        <v>156</v>
      </c>
      <c r="DH25" s="10" t="s">
        <v>231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24</v>
      </c>
      <c r="DQ25" s="16">
        <v>12</v>
      </c>
      <c r="DR25" s="11">
        <v>12</v>
      </c>
      <c r="DS25" s="16">
        <v>24</v>
      </c>
      <c r="DT25" s="16">
        <v>18200</v>
      </c>
      <c r="DU25" s="11" t="s">
        <v>181</v>
      </c>
      <c r="DV25" s="11" t="s">
        <v>182</v>
      </c>
      <c r="DW25" s="27" t="s">
        <v>156</v>
      </c>
      <c r="DX25" s="27" t="s">
        <v>156</v>
      </c>
      <c r="DY25" s="20" t="s">
        <v>278</v>
      </c>
      <c r="DZ25" s="16">
        <v>7</v>
      </c>
      <c r="EA25" s="16">
        <v>33</v>
      </c>
      <c r="EB25" s="27" t="s">
        <v>185</v>
      </c>
      <c r="EC25" s="27" t="s">
        <v>185</v>
      </c>
      <c r="ED25" s="27" t="s">
        <v>182</v>
      </c>
      <c r="EE25" s="29">
        <v>44680.625671296293</v>
      </c>
      <c r="EF25" s="28" t="s">
        <v>195</v>
      </c>
      <c r="EG25" s="28" t="s">
        <v>196</v>
      </c>
      <c r="EH25" s="28" t="s">
        <v>190</v>
      </c>
      <c r="EI25" s="29">
        <v>44872.816006944442</v>
      </c>
      <c r="EJ25" s="28" t="s">
        <v>197</v>
      </c>
      <c r="EK25" s="28" t="s">
        <v>156</v>
      </c>
      <c r="EL25" s="28" t="s">
        <v>198</v>
      </c>
      <c r="EM25" s="45"/>
      <c r="EN25" s="46" t="str">
        <f t="shared" si="1"/>
        <v>343H036A</v>
      </c>
      <c r="EO25" s="47">
        <f t="shared" si="2"/>
        <v>45009</v>
      </c>
      <c r="EP25" s="47" t="str">
        <f t="shared" si="3"/>
        <v/>
      </c>
      <c r="EQ25" s="48" t="str">
        <f t="shared" ca="1" si="4"/>
        <v>Y</v>
      </c>
      <c r="ER25" s="49" t="str">
        <f t="shared" si="5"/>
        <v/>
      </c>
      <c r="ES25" s="50"/>
      <c r="ET25" s="51" t="str">
        <f t="shared" si="6"/>
        <v/>
      </c>
      <c r="EU25" s="52" t="str">
        <f t="shared" si="7"/>
        <v/>
      </c>
      <c r="EV25" s="46"/>
    </row>
    <row r="26" spans="1:153" ht="14.25" hidden="1" customHeight="1">
      <c r="A26" s="8">
        <v>19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259</v>
      </c>
      <c r="S26" s="9" t="s">
        <v>154</v>
      </c>
      <c r="T26" s="9" t="s">
        <v>260</v>
      </c>
      <c r="U26" s="9" t="s">
        <v>215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261</v>
      </c>
      <c r="AA26" s="9" t="s">
        <v>262</v>
      </c>
      <c r="AB26" s="12" t="s">
        <v>263</v>
      </c>
      <c r="AC26" s="10" t="s">
        <v>264</v>
      </c>
      <c r="AD26" s="9" t="s">
        <v>262</v>
      </c>
      <c r="AE26" s="13" t="s">
        <v>263</v>
      </c>
      <c r="AF26" s="14" t="s">
        <v>163</v>
      </c>
      <c r="AG26" s="10" t="s">
        <v>265</v>
      </c>
      <c r="AH26" s="11" t="s">
        <v>222</v>
      </c>
      <c r="AI26" s="11" t="s">
        <v>223</v>
      </c>
      <c r="AJ26" s="10" t="s">
        <v>224</v>
      </c>
      <c r="AK26" s="11" t="s">
        <v>223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3.6</v>
      </c>
      <c r="AU26" s="10" t="s">
        <v>142</v>
      </c>
      <c r="AV26" s="16">
        <v>105000</v>
      </c>
      <c r="AW26" s="16">
        <v>105000</v>
      </c>
      <c r="AX26" s="16">
        <v>0</v>
      </c>
      <c r="AY26" s="16">
        <v>25200</v>
      </c>
      <c r="AZ26" s="16">
        <v>0</v>
      </c>
      <c r="BA26" s="17">
        <v>44910</v>
      </c>
      <c r="BB26" s="30" t="s">
        <v>175</v>
      </c>
      <c r="BC26" s="18" t="s">
        <v>156</v>
      </c>
      <c r="BD26" s="17">
        <v>45138</v>
      </c>
      <c r="BE26" s="17">
        <v>45138</v>
      </c>
      <c r="BF26" s="17">
        <v>44880</v>
      </c>
      <c r="BG26" s="10">
        <v>84404550</v>
      </c>
      <c r="BH26" s="9" t="s">
        <v>279</v>
      </c>
      <c r="BI26" s="19">
        <v>44958</v>
      </c>
      <c r="BJ26" s="20">
        <v>44963</v>
      </c>
      <c r="BK26" s="16">
        <v>0</v>
      </c>
      <c r="BL26" s="16">
        <v>0</v>
      </c>
      <c r="BM26" s="9" t="s">
        <v>177</v>
      </c>
      <c r="BN26" s="9" t="s">
        <v>178</v>
      </c>
      <c r="BO26" s="9" t="s">
        <v>156</v>
      </c>
      <c r="BP26" s="17">
        <v>45049</v>
      </c>
      <c r="BQ26" s="17" t="s">
        <v>156</v>
      </c>
      <c r="BR26" s="17">
        <v>45028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>
        <v>44747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>
        <v>44782</v>
      </c>
      <c r="CD26" s="10" t="s">
        <v>275</v>
      </c>
      <c r="CE26" s="17">
        <v>44761</v>
      </c>
      <c r="CF26" s="17" t="s">
        <v>156</v>
      </c>
      <c r="CG26" s="17">
        <v>44747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>
        <v>44747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 t="s">
        <v>156</v>
      </c>
      <c r="CX26" s="10" t="s">
        <v>228</v>
      </c>
      <c r="CY26" s="17" t="s">
        <v>156</v>
      </c>
      <c r="CZ26" s="17" t="s">
        <v>156</v>
      </c>
      <c r="DA26" s="17">
        <v>44747</v>
      </c>
      <c r="DB26" s="17" t="s">
        <v>156</v>
      </c>
      <c r="DC26" s="16">
        <v>0</v>
      </c>
      <c r="DD26" s="10" t="s">
        <v>156</v>
      </c>
      <c r="DE26" s="10" t="s">
        <v>156</v>
      </c>
      <c r="DF26" s="18" t="s">
        <v>156</v>
      </c>
      <c r="DG26" s="17" t="s">
        <v>156</v>
      </c>
      <c r="DH26" s="10" t="s">
        <v>231</v>
      </c>
      <c r="DI26" s="17" t="s">
        <v>156</v>
      </c>
      <c r="DJ26" s="17" t="s">
        <v>156</v>
      </c>
      <c r="DK26" s="17">
        <v>44747</v>
      </c>
      <c r="DL26" s="17" t="s">
        <v>156</v>
      </c>
      <c r="DM26" s="16">
        <v>0</v>
      </c>
      <c r="DN26" s="10" t="s">
        <v>156</v>
      </c>
      <c r="DO26" s="10" t="s">
        <v>156</v>
      </c>
      <c r="DP26" s="16">
        <v>24</v>
      </c>
      <c r="DQ26" s="16">
        <v>12</v>
      </c>
      <c r="DR26" s="11">
        <v>12</v>
      </c>
      <c r="DS26" s="16">
        <v>24</v>
      </c>
      <c r="DT26" s="16">
        <v>19000</v>
      </c>
      <c r="DU26" s="11" t="s">
        <v>181</v>
      </c>
      <c r="DV26" s="11" t="s">
        <v>182</v>
      </c>
      <c r="DW26" s="27" t="s">
        <v>156</v>
      </c>
      <c r="DX26" s="27" t="s">
        <v>156</v>
      </c>
      <c r="DY26" s="20" t="s">
        <v>278</v>
      </c>
      <c r="DZ26" s="16">
        <v>7</v>
      </c>
      <c r="EA26" s="16">
        <v>33</v>
      </c>
      <c r="EB26" s="27" t="s">
        <v>185</v>
      </c>
      <c r="EC26" s="27" t="s">
        <v>185</v>
      </c>
      <c r="ED26" s="27" t="s">
        <v>182</v>
      </c>
      <c r="EE26" s="29">
        <v>44747.979745370372</v>
      </c>
      <c r="EF26" s="28" t="s">
        <v>186</v>
      </c>
      <c r="EG26" s="28" t="s">
        <v>156</v>
      </c>
      <c r="EH26" s="28" t="s">
        <v>187</v>
      </c>
      <c r="EI26" s="29">
        <v>44872.816006944442</v>
      </c>
      <c r="EJ26" s="28" t="s">
        <v>197</v>
      </c>
      <c r="EK26" s="28" t="s">
        <v>156</v>
      </c>
      <c r="EL26" s="28" t="s">
        <v>198</v>
      </c>
      <c r="EM26" s="45"/>
      <c r="EN26" s="46" t="str">
        <f t="shared" si="1"/>
        <v>343H036A</v>
      </c>
      <c r="EO26" s="47">
        <f t="shared" si="2"/>
        <v>45009</v>
      </c>
      <c r="EP26" s="47" t="str">
        <f t="shared" si="3"/>
        <v/>
      </c>
      <c r="EQ26" s="48" t="str">
        <f t="shared" ca="1" si="4"/>
        <v>Y</v>
      </c>
      <c r="ER26" s="49" t="str">
        <f t="shared" si="5"/>
        <v/>
      </c>
      <c r="ES26" s="50"/>
      <c r="ET26" s="51" t="str">
        <f t="shared" si="6"/>
        <v/>
      </c>
      <c r="EU26" s="52" t="str">
        <f t="shared" si="7"/>
        <v/>
      </c>
      <c r="EV26" s="46"/>
    </row>
    <row r="27" spans="1:153" ht="14.25" hidden="1" customHeight="1">
      <c r="A27" s="8">
        <v>20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259</v>
      </c>
      <c r="S27" s="9" t="s">
        <v>154</v>
      </c>
      <c r="T27" s="9" t="s">
        <v>260</v>
      </c>
      <c r="U27" s="9" t="s">
        <v>215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261</v>
      </c>
      <c r="AA27" s="9" t="s">
        <v>262</v>
      </c>
      <c r="AB27" s="12" t="s">
        <v>263</v>
      </c>
      <c r="AC27" s="10" t="s">
        <v>264</v>
      </c>
      <c r="AD27" s="9" t="s">
        <v>262</v>
      </c>
      <c r="AE27" s="13" t="s">
        <v>263</v>
      </c>
      <c r="AF27" s="14" t="s">
        <v>163</v>
      </c>
      <c r="AG27" s="10" t="s">
        <v>265</v>
      </c>
      <c r="AH27" s="11" t="s">
        <v>222</v>
      </c>
      <c r="AI27" s="11" t="s">
        <v>223</v>
      </c>
      <c r="AJ27" s="10" t="s">
        <v>224</v>
      </c>
      <c r="AK27" s="11" t="s">
        <v>223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3.6</v>
      </c>
      <c r="AU27" s="10" t="s">
        <v>142</v>
      </c>
      <c r="AV27" s="16">
        <v>105000</v>
      </c>
      <c r="AW27" s="16">
        <v>105000</v>
      </c>
      <c r="AX27" s="16">
        <v>0</v>
      </c>
      <c r="AY27" s="16">
        <v>25200</v>
      </c>
      <c r="AZ27" s="16">
        <v>0</v>
      </c>
      <c r="BA27" s="17">
        <v>44910</v>
      </c>
      <c r="BB27" s="30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83880148</v>
      </c>
      <c r="BH27" s="9" t="s">
        <v>280</v>
      </c>
      <c r="BI27" s="19">
        <v>44986</v>
      </c>
      <c r="BJ27" s="20">
        <v>44991</v>
      </c>
      <c r="BK27" s="16">
        <v>0</v>
      </c>
      <c r="BL27" s="16">
        <v>0</v>
      </c>
      <c r="BM27" s="9" t="s">
        <v>177</v>
      </c>
      <c r="BN27" s="9" t="s">
        <v>178</v>
      </c>
      <c r="BO27" s="9" t="s">
        <v>156</v>
      </c>
      <c r="BP27" s="17">
        <v>45059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>
        <v>44761</v>
      </c>
      <c r="CD27" s="10" t="s">
        <v>227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>
        <v>44911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 t="s">
        <v>156</v>
      </c>
      <c r="CX27" s="10" t="s">
        <v>281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 t="s">
        <v>156</v>
      </c>
      <c r="DH27" s="10" t="s">
        <v>282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24</v>
      </c>
      <c r="DQ27" s="16">
        <v>12</v>
      </c>
      <c r="DR27" s="11">
        <v>12</v>
      </c>
      <c r="DS27" s="16">
        <v>24</v>
      </c>
      <c r="DT27" s="16">
        <v>15000</v>
      </c>
      <c r="DU27" s="11" t="s">
        <v>181</v>
      </c>
      <c r="DV27" s="11" t="s">
        <v>182</v>
      </c>
      <c r="DW27" s="27" t="s">
        <v>156</v>
      </c>
      <c r="DX27" s="27" t="s">
        <v>156</v>
      </c>
      <c r="DY27" s="20" t="s">
        <v>283</v>
      </c>
      <c r="DZ27" s="16">
        <v>7</v>
      </c>
      <c r="EA27" s="16">
        <v>33</v>
      </c>
      <c r="EB27" s="27" t="s">
        <v>185</v>
      </c>
      <c r="EC27" s="27" t="s">
        <v>185</v>
      </c>
      <c r="ED27" s="27" t="s">
        <v>182</v>
      </c>
      <c r="EE27" s="29">
        <v>44680.625671296293</v>
      </c>
      <c r="EF27" s="28" t="s">
        <v>195</v>
      </c>
      <c r="EG27" s="28" t="s">
        <v>196</v>
      </c>
      <c r="EH27" s="28" t="s">
        <v>190</v>
      </c>
      <c r="EI27" s="29">
        <v>44872.816006944442</v>
      </c>
      <c r="EJ27" s="28" t="s">
        <v>197</v>
      </c>
      <c r="EK27" s="28" t="s">
        <v>156</v>
      </c>
      <c r="EL27" s="28" t="s">
        <v>198</v>
      </c>
      <c r="EM27" s="45"/>
      <c r="EN27" s="46" t="str">
        <f t="shared" si="1"/>
        <v>343H036A</v>
      </c>
      <c r="EO27" s="47">
        <f t="shared" si="2"/>
        <v>45019</v>
      </c>
      <c r="EP27" s="47" t="str">
        <f t="shared" si="3"/>
        <v/>
      </c>
      <c r="EQ27" s="48" t="str">
        <f t="shared" ca="1" si="4"/>
        <v>Y</v>
      </c>
      <c r="ER27" s="49" t="str">
        <f t="shared" si="5"/>
        <v/>
      </c>
      <c r="ES27" s="50"/>
      <c r="ET27" s="51" t="str">
        <f t="shared" si="6"/>
        <v/>
      </c>
      <c r="EU27" s="52" t="str">
        <f t="shared" si="7"/>
        <v/>
      </c>
      <c r="EV27" s="46"/>
    </row>
    <row r="28" spans="1:153" ht="14.25" hidden="1" customHeight="1">
      <c r="A28" s="8">
        <v>21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259</v>
      </c>
      <c r="S28" s="9" t="s">
        <v>154</v>
      </c>
      <c r="T28" s="9" t="s">
        <v>260</v>
      </c>
      <c r="U28" s="9" t="s">
        <v>215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261</v>
      </c>
      <c r="AA28" s="9" t="s">
        <v>262</v>
      </c>
      <c r="AB28" s="12" t="s">
        <v>263</v>
      </c>
      <c r="AC28" s="10" t="s">
        <v>264</v>
      </c>
      <c r="AD28" s="9" t="s">
        <v>262</v>
      </c>
      <c r="AE28" s="13" t="s">
        <v>263</v>
      </c>
      <c r="AF28" s="14" t="s">
        <v>163</v>
      </c>
      <c r="AG28" s="10" t="s">
        <v>284</v>
      </c>
      <c r="AH28" s="11" t="s">
        <v>256</v>
      </c>
      <c r="AI28" s="11" t="s">
        <v>223</v>
      </c>
      <c r="AJ28" s="10" t="s">
        <v>257</v>
      </c>
      <c r="AK28" s="11" t="s">
        <v>223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3.6</v>
      </c>
      <c r="AU28" s="10" t="s">
        <v>206</v>
      </c>
      <c r="AV28" s="16">
        <v>20000</v>
      </c>
      <c r="AW28" s="16">
        <v>20000</v>
      </c>
      <c r="AX28" s="16">
        <v>0</v>
      </c>
      <c r="AY28" s="16">
        <v>4800</v>
      </c>
      <c r="AZ28" s="16">
        <v>0</v>
      </c>
      <c r="BA28" s="17">
        <v>44910</v>
      </c>
      <c r="BB28" s="30" t="s">
        <v>175</v>
      </c>
      <c r="BC28" s="18">
        <v>44777</v>
      </c>
      <c r="BD28" s="17">
        <v>45138</v>
      </c>
      <c r="BE28" s="17">
        <v>45138</v>
      </c>
      <c r="BF28" s="17">
        <v>44880</v>
      </c>
      <c r="BG28" s="10">
        <v>84085680</v>
      </c>
      <c r="BH28" s="9" t="s">
        <v>285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178</v>
      </c>
      <c r="BO28" s="9" t="s">
        <v>156</v>
      </c>
      <c r="BP28" s="17">
        <v>45018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44782</v>
      </c>
      <c r="CD28" s="10" t="s">
        <v>286</v>
      </c>
      <c r="CE28" s="17" t="s">
        <v>156</v>
      </c>
      <c r="CF28" s="17" t="s">
        <v>156</v>
      </c>
      <c r="CG28" s="17" t="s">
        <v>156</v>
      </c>
      <c r="CH28" s="17">
        <v>44777</v>
      </c>
      <c r="CI28" s="16">
        <v>3800</v>
      </c>
      <c r="CJ28" s="10" t="s">
        <v>287</v>
      </c>
      <c r="CK28" s="10" t="s">
        <v>230</v>
      </c>
      <c r="CL28" s="18">
        <v>44911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>
        <v>44932</v>
      </c>
      <c r="CX28" s="10" t="s">
        <v>268</v>
      </c>
      <c r="CY28" s="17">
        <v>44932</v>
      </c>
      <c r="CZ28" s="17" t="s">
        <v>156</v>
      </c>
      <c r="DA28" s="17">
        <v>44871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>
        <v>44939</v>
      </c>
      <c r="DH28" s="10" t="s">
        <v>269</v>
      </c>
      <c r="DI28" s="17">
        <v>44939</v>
      </c>
      <c r="DJ28" s="17" t="s">
        <v>156</v>
      </c>
      <c r="DK28" s="17">
        <v>44871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24</v>
      </c>
      <c r="DQ28" s="16">
        <v>12</v>
      </c>
      <c r="DR28" s="11">
        <v>12</v>
      </c>
      <c r="DS28" s="16">
        <v>24</v>
      </c>
      <c r="DT28" s="16">
        <v>1440</v>
      </c>
      <c r="DU28" s="11" t="s">
        <v>181</v>
      </c>
      <c r="DV28" s="11" t="s">
        <v>182</v>
      </c>
      <c r="DW28" s="27" t="s">
        <v>156</v>
      </c>
      <c r="DX28" s="27" t="s">
        <v>288</v>
      </c>
      <c r="DY28" s="20" t="s">
        <v>271</v>
      </c>
      <c r="DZ28" s="16">
        <v>7</v>
      </c>
      <c r="EA28" s="16">
        <v>33</v>
      </c>
      <c r="EB28" s="27" t="s">
        <v>185</v>
      </c>
      <c r="EC28" s="27" t="s">
        <v>185</v>
      </c>
      <c r="ED28" s="27" t="s">
        <v>182</v>
      </c>
      <c r="EE28" s="29">
        <v>44706.309317129628</v>
      </c>
      <c r="EF28" s="28" t="s">
        <v>195</v>
      </c>
      <c r="EG28" s="28" t="s">
        <v>196</v>
      </c>
      <c r="EH28" s="28" t="s">
        <v>190</v>
      </c>
      <c r="EI28" s="29">
        <v>44911.815416666665</v>
      </c>
      <c r="EJ28" s="28" t="s">
        <v>197</v>
      </c>
      <c r="EK28" s="28" t="s">
        <v>156</v>
      </c>
      <c r="EL28" s="28" t="s">
        <v>198</v>
      </c>
      <c r="EM28" s="45"/>
      <c r="EN28" s="46" t="str">
        <f t="shared" si="1"/>
        <v>343H036B</v>
      </c>
      <c r="EO28" s="47">
        <f t="shared" si="2"/>
        <v>44978</v>
      </c>
      <c r="EP28" s="47">
        <f t="shared" si="3"/>
        <v>44932</v>
      </c>
      <c r="EQ28" s="48" t="str">
        <f t="shared" ca="1" si="4"/>
        <v>Past</v>
      </c>
      <c r="ER28" s="49">
        <f t="shared" si="5"/>
        <v>46</v>
      </c>
      <c r="ES28" s="50"/>
      <c r="ET28" s="51">
        <f t="shared" si="6"/>
        <v>46</v>
      </c>
      <c r="EU28" s="52">
        <f t="shared" si="7"/>
        <v>0</v>
      </c>
      <c r="EV28" s="46"/>
    </row>
    <row r="29" spans="1:153" ht="14.25" hidden="1" customHeight="1">
      <c r="A29" s="8">
        <v>22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259</v>
      </c>
      <c r="S29" s="9" t="s">
        <v>154</v>
      </c>
      <c r="T29" s="9" t="s">
        <v>260</v>
      </c>
      <c r="U29" s="9" t="s">
        <v>215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261</v>
      </c>
      <c r="AA29" s="9" t="s">
        <v>262</v>
      </c>
      <c r="AB29" s="12" t="s">
        <v>263</v>
      </c>
      <c r="AC29" s="10" t="s">
        <v>264</v>
      </c>
      <c r="AD29" s="9" t="s">
        <v>262</v>
      </c>
      <c r="AE29" s="13" t="s">
        <v>263</v>
      </c>
      <c r="AF29" s="14" t="s">
        <v>163</v>
      </c>
      <c r="AG29" s="10" t="s">
        <v>284</v>
      </c>
      <c r="AH29" s="11" t="s">
        <v>256</v>
      </c>
      <c r="AI29" s="11" t="s">
        <v>223</v>
      </c>
      <c r="AJ29" s="10" t="s">
        <v>257</v>
      </c>
      <c r="AK29" s="11" t="s">
        <v>223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3.6</v>
      </c>
      <c r="AU29" s="10" t="s">
        <v>206</v>
      </c>
      <c r="AV29" s="16">
        <v>20000</v>
      </c>
      <c r="AW29" s="16">
        <v>20000</v>
      </c>
      <c r="AX29" s="16">
        <v>0</v>
      </c>
      <c r="AY29" s="16">
        <v>4800</v>
      </c>
      <c r="AZ29" s="16">
        <v>0</v>
      </c>
      <c r="BA29" s="17">
        <v>44910</v>
      </c>
      <c r="BB29" s="30" t="s">
        <v>246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83938415</v>
      </c>
      <c r="BH29" s="9" t="s">
        <v>289</v>
      </c>
      <c r="BI29" s="19">
        <v>44927</v>
      </c>
      <c r="BJ29" s="20">
        <v>44928</v>
      </c>
      <c r="BK29" s="16">
        <v>0</v>
      </c>
      <c r="BL29" s="16">
        <v>0</v>
      </c>
      <c r="BM29" s="9" t="s">
        <v>177</v>
      </c>
      <c r="BN29" s="9" t="s">
        <v>178</v>
      </c>
      <c r="BO29" s="9" t="s">
        <v>156</v>
      </c>
      <c r="BP29" s="17">
        <v>45018</v>
      </c>
      <c r="BQ29" s="17" t="s">
        <v>156</v>
      </c>
      <c r="BR29" s="17">
        <v>45037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44686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44782</v>
      </c>
      <c r="CD29" s="10" t="s">
        <v>290</v>
      </c>
      <c r="CE29" s="17" t="s">
        <v>156</v>
      </c>
      <c r="CF29" s="17" t="s">
        <v>156</v>
      </c>
      <c r="CG29" s="17">
        <v>44686</v>
      </c>
      <c r="CH29" s="17">
        <v>44777</v>
      </c>
      <c r="CI29" s="16">
        <v>3000</v>
      </c>
      <c r="CJ29" s="10" t="s">
        <v>291</v>
      </c>
      <c r="CK29" s="10" t="s">
        <v>230</v>
      </c>
      <c r="CL29" s="18">
        <v>44911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44686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 t="s">
        <v>156</v>
      </c>
      <c r="CX29" s="10" t="s">
        <v>268</v>
      </c>
      <c r="CY29" s="17" t="s">
        <v>156</v>
      </c>
      <c r="CZ29" s="17" t="s">
        <v>156</v>
      </c>
      <c r="DA29" s="17">
        <v>44686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 t="s">
        <v>156</v>
      </c>
      <c r="DH29" s="10" t="s">
        <v>269</v>
      </c>
      <c r="DI29" s="17" t="s">
        <v>156</v>
      </c>
      <c r="DJ29" s="17" t="s">
        <v>156</v>
      </c>
      <c r="DK29" s="17">
        <v>44686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24</v>
      </c>
      <c r="DQ29" s="16">
        <v>12</v>
      </c>
      <c r="DR29" s="11">
        <v>12</v>
      </c>
      <c r="DS29" s="16">
        <v>24</v>
      </c>
      <c r="DT29" s="16">
        <v>2400</v>
      </c>
      <c r="DU29" s="11" t="s">
        <v>181</v>
      </c>
      <c r="DV29" s="11" t="s">
        <v>182</v>
      </c>
      <c r="DW29" s="27" t="s">
        <v>156</v>
      </c>
      <c r="DX29" s="27" t="s">
        <v>288</v>
      </c>
      <c r="DY29" s="20" t="s">
        <v>271</v>
      </c>
      <c r="DZ29" s="16">
        <v>7</v>
      </c>
      <c r="EA29" s="16">
        <v>33</v>
      </c>
      <c r="EB29" s="27" t="s">
        <v>185</v>
      </c>
      <c r="EC29" s="27" t="s">
        <v>185</v>
      </c>
      <c r="ED29" s="27" t="s">
        <v>182</v>
      </c>
      <c r="EE29" s="29">
        <v>44686.979768518519</v>
      </c>
      <c r="EF29" s="28" t="s">
        <v>186</v>
      </c>
      <c r="EG29" s="28" t="s">
        <v>156</v>
      </c>
      <c r="EH29" s="28" t="s">
        <v>187</v>
      </c>
      <c r="EI29" s="29">
        <v>44877.918993055559</v>
      </c>
      <c r="EJ29" s="28" t="s">
        <v>188</v>
      </c>
      <c r="EK29" s="28" t="s">
        <v>189</v>
      </c>
      <c r="EL29" s="28" t="s">
        <v>190</v>
      </c>
      <c r="EM29" s="45"/>
      <c r="EN29" s="46" t="str">
        <f t="shared" si="1"/>
        <v>343H036B</v>
      </c>
      <c r="EO29" s="47">
        <f t="shared" si="2"/>
        <v>44978</v>
      </c>
      <c r="EP29" s="47" t="str">
        <f t="shared" si="3"/>
        <v/>
      </c>
      <c r="EQ29" s="48" t="str">
        <f t="shared" ca="1" si="4"/>
        <v>Y</v>
      </c>
      <c r="ER29" s="49" t="str">
        <f t="shared" si="5"/>
        <v/>
      </c>
      <c r="ES29" s="50"/>
      <c r="ET29" s="51" t="str">
        <f t="shared" si="6"/>
        <v/>
      </c>
      <c r="EU29" s="52" t="str">
        <f t="shared" si="7"/>
        <v/>
      </c>
      <c r="EV29" s="46"/>
    </row>
    <row r="30" spans="1:153" ht="14.25" hidden="1" customHeight="1">
      <c r="A30" s="8">
        <v>23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259</v>
      </c>
      <c r="S30" s="9" t="s">
        <v>154</v>
      </c>
      <c r="T30" s="9" t="s">
        <v>260</v>
      </c>
      <c r="U30" s="9" t="s">
        <v>215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292</v>
      </c>
      <c r="AA30" s="9" t="s">
        <v>293</v>
      </c>
      <c r="AB30" s="12" t="s">
        <v>294</v>
      </c>
      <c r="AC30" s="10" t="s">
        <v>295</v>
      </c>
      <c r="AD30" s="9" t="s">
        <v>293</v>
      </c>
      <c r="AE30" s="13" t="s">
        <v>294</v>
      </c>
      <c r="AF30" s="14" t="s">
        <v>220</v>
      </c>
      <c r="AG30" s="10" t="s">
        <v>296</v>
      </c>
      <c r="AH30" s="11" t="s">
        <v>222</v>
      </c>
      <c r="AI30" s="11" t="s">
        <v>223</v>
      </c>
      <c r="AJ30" s="10" t="s">
        <v>224</v>
      </c>
      <c r="AK30" s="11" t="s">
        <v>223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5.7</v>
      </c>
      <c r="AU30" s="10" t="s">
        <v>142</v>
      </c>
      <c r="AV30" s="16">
        <v>54000</v>
      </c>
      <c r="AW30" s="16">
        <v>54000</v>
      </c>
      <c r="AX30" s="16">
        <v>0</v>
      </c>
      <c r="AY30" s="16">
        <v>34400</v>
      </c>
      <c r="AZ30" s="16">
        <v>0</v>
      </c>
      <c r="BA30" s="17">
        <v>44910</v>
      </c>
      <c r="BB30" s="30" t="s">
        <v>175</v>
      </c>
      <c r="BC30" s="18" t="s">
        <v>156</v>
      </c>
      <c r="BD30" s="17">
        <v>45138</v>
      </c>
      <c r="BE30" s="17">
        <v>45138</v>
      </c>
      <c r="BF30" s="17">
        <v>44880</v>
      </c>
      <c r="BG30" s="10">
        <v>84085720</v>
      </c>
      <c r="BH30" s="9" t="s">
        <v>247</v>
      </c>
      <c r="BI30" s="19">
        <v>44927</v>
      </c>
      <c r="BJ30" s="20">
        <v>44928</v>
      </c>
      <c r="BK30" s="16">
        <v>0</v>
      </c>
      <c r="BL30" s="16">
        <v>0</v>
      </c>
      <c r="BM30" s="9" t="s">
        <v>177</v>
      </c>
      <c r="BN30" s="9" t="s">
        <v>178</v>
      </c>
      <c r="BO30" s="9" t="s">
        <v>156</v>
      </c>
      <c r="BP30" s="17">
        <v>45000</v>
      </c>
      <c r="BQ30" s="17" t="s">
        <v>156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44733</v>
      </c>
      <c r="CD30" s="10" t="s">
        <v>192</v>
      </c>
      <c r="CE30" s="17" t="s">
        <v>156</v>
      </c>
      <c r="CF30" s="17" t="s">
        <v>156</v>
      </c>
      <c r="CG30" s="17" t="s">
        <v>156</v>
      </c>
      <c r="CH30" s="17" t="s">
        <v>156</v>
      </c>
      <c r="CI30" s="16">
        <v>0</v>
      </c>
      <c r="CJ30" s="10" t="s">
        <v>156</v>
      </c>
      <c r="CK30" s="10" t="s">
        <v>156</v>
      </c>
      <c r="CL30" s="18">
        <v>44911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 t="s">
        <v>156</v>
      </c>
      <c r="CX30" s="10" t="s">
        <v>193</v>
      </c>
      <c r="CY30" s="17" t="s">
        <v>156</v>
      </c>
      <c r="CZ30" s="17" t="s">
        <v>156</v>
      </c>
      <c r="DA30" s="17" t="s">
        <v>156</v>
      </c>
      <c r="DB30" s="17" t="s">
        <v>156</v>
      </c>
      <c r="DC30" s="16">
        <v>0</v>
      </c>
      <c r="DD30" s="10" t="s">
        <v>156</v>
      </c>
      <c r="DE30" s="10" t="s">
        <v>156</v>
      </c>
      <c r="DF30" s="18" t="s">
        <v>156</v>
      </c>
      <c r="DG30" s="17" t="s">
        <v>156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 t="s">
        <v>156</v>
      </c>
      <c r="DM30" s="16">
        <v>0</v>
      </c>
      <c r="DN30" s="10" t="s">
        <v>156</v>
      </c>
      <c r="DO30" s="10" t="s">
        <v>156</v>
      </c>
      <c r="DP30" s="16">
        <v>16</v>
      </c>
      <c r="DQ30" s="16">
        <v>12</v>
      </c>
      <c r="DR30" s="11">
        <v>12</v>
      </c>
      <c r="DS30" s="16">
        <v>12</v>
      </c>
      <c r="DT30" s="16">
        <v>15000</v>
      </c>
      <c r="DU30" s="11" t="s">
        <v>181</v>
      </c>
      <c r="DV30" s="11" t="s">
        <v>182</v>
      </c>
      <c r="DW30" s="27" t="s">
        <v>156</v>
      </c>
      <c r="DX30" s="27" t="s">
        <v>156</v>
      </c>
      <c r="DY30" s="20" t="s">
        <v>297</v>
      </c>
      <c r="DZ30" s="16">
        <v>7</v>
      </c>
      <c r="EA30" s="16">
        <v>33</v>
      </c>
      <c r="EB30" s="27" t="s">
        <v>185</v>
      </c>
      <c r="EC30" s="27" t="s">
        <v>185</v>
      </c>
      <c r="ED30" s="27" t="s">
        <v>182</v>
      </c>
      <c r="EE30" s="29">
        <v>44706.329930555556</v>
      </c>
      <c r="EF30" s="28" t="s">
        <v>195</v>
      </c>
      <c r="EG30" s="28" t="s">
        <v>196</v>
      </c>
      <c r="EH30" s="28" t="s">
        <v>190</v>
      </c>
      <c r="EI30" s="29">
        <v>44872.816006944442</v>
      </c>
      <c r="EJ30" s="28" t="s">
        <v>197</v>
      </c>
      <c r="EK30" s="28" t="s">
        <v>156</v>
      </c>
      <c r="EL30" s="28" t="s">
        <v>198</v>
      </c>
      <c r="EM30" s="45"/>
      <c r="EN30" s="46" t="str">
        <f t="shared" si="1"/>
        <v>343H037A</v>
      </c>
      <c r="EO30" s="47">
        <f t="shared" si="2"/>
        <v>44960</v>
      </c>
      <c r="EP30" s="47" t="str">
        <f t="shared" si="3"/>
        <v/>
      </c>
      <c r="EQ30" s="48" t="str">
        <f t="shared" ca="1" si="4"/>
        <v>Y</v>
      </c>
      <c r="ER30" s="49" t="str">
        <f t="shared" si="5"/>
        <v/>
      </c>
      <c r="ES30" s="50"/>
      <c r="ET30" s="51" t="str">
        <f t="shared" si="6"/>
        <v/>
      </c>
      <c r="EU30" s="52" t="str">
        <f t="shared" si="7"/>
        <v/>
      </c>
      <c r="EV30" s="46"/>
    </row>
    <row r="31" spans="1:153" ht="14.25" hidden="1" customHeight="1">
      <c r="A31" s="8">
        <v>24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259</v>
      </c>
      <c r="S31" s="9" t="s">
        <v>154</v>
      </c>
      <c r="T31" s="9" t="s">
        <v>260</v>
      </c>
      <c r="U31" s="9" t="s">
        <v>215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292</v>
      </c>
      <c r="AA31" s="9" t="s">
        <v>293</v>
      </c>
      <c r="AB31" s="12" t="s">
        <v>294</v>
      </c>
      <c r="AC31" s="10" t="s">
        <v>295</v>
      </c>
      <c r="AD31" s="9" t="s">
        <v>293</v>
      </c>
      <c r="AE31" s="13" t="s">
        <v>294</v>
      </c>
      <c r="AF31" s="14" t="s">
        <v>220</v>
      </c>
      <c r="AG31" s="10" t="s">
        <v>296</v>
      </c>
      <c r="AH31" s="11" t="s">
        <v>222</v>
      </c>
      <c r="AI31" s="11" t="s">
        <v>223</v>
      </c>
      <c r="AJ31" s="10" t="s">
        <v>224</v>
      </c>
      <c r="AK31" s="11" t="s">
        <v>223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5.7</v>
      </c>
      <c r="AU31" s="10" t="s">
        <v>142</v>
      </c>
      <c r="AV31" s="16">
        <v>54000</v>
      </c>
      <c r="AW31" s="16">
        <v>54000</v>
      </c>
      <c r="AX31" s="16">
        <v>0</v>
      </c>
      <c r="AY31" s="16">
        <v>34400</v>
      </c>
      <c r="AZ31" s="16">
        <v>0</v>
      </c>
      <c r="BA31" s="17">
        <v>44910</v>
      </c>
      <c r="BB31" s="30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84739982</v>
      </c>
      <c r="BH31" s="9" t="s">
        <v>176</v>
      </c>
      <c r="BI31" s="19">
        <v>44927</v>
      </c>
      <c r="BJ31" s="20">
        <v>44928</v>
      </c>
      <c r="BK31" s="16">
        <v>0</v>
      </c>
      <c r="BL31" s="16">
        <v>0</v>
      </c>
      <c r="BM31" s="9" t="s">
        <v>177</v>
      </c>
      <c r="BN31" s="9" t="s">
        <v>178</v>
      </c>
      <c r="BO31" s="9" t="s">
        <v>156</v>
      </c>
      <c r="BP31" s="17">
        <v>45053</v>
      </c>
      <c r="BQ31" s="17" t="s">
        <v>156</v>
      </c>
      <c r="BR31" s="17">
        <v>44998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44824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44890</v>
      </c>
      <c r="CD31" s="10" t="s">
        <v>156</v>
      </c>
      <c r="CE31" s="17">
        <v>44897</v>
      </c>
      <c r="CF31" s="17" t="s">
        <v>156</v>
      </c>
      <c r="CG31" s="17">
        <v>44857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44824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 t="s">
        <v>156</v>
      </c>
      <c r="CX31" s="10" t="s">
        <v>298</v>
      </c>
      <c r="CY31" s="17">
        <v>44866</v>
      </c>
      <c r="CZ31" s="17" t="s">
        <v>156</v>
      </c>
      <c r="DA31" s="17">
        <v>44824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 t="s">
        <v>156</v>
      </c>
      <c r="DH31" s="10" t="s">
        <v>299</v>
      </c>
      <c r="DI31" s="17">
        <v>44925</v>
      </c>
      <c r="DJ31" s="17" t="s">
        <v>156</v>
      </c>
      <c r="DK31" s="17">
        <v>44824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12000</v>
      </c>
      <c r="DU31" s="11" t="s">
        <v>181</v>
      </c>
      <c r="DV31" s="11" t="s">
        <v>182</v>
      </c>
      <c r="DW31" s="27" t="s">
        <v>156</v>
      </c>
      <c r="DX31" s="27" t="s">
        <v>300</v>
      </c>
      <c r="DY31" s="20" t="s">
        <v>301</v>
      </c>
      <c r="DZ31" s="16">
        <v>7</v>
      </c>
      <c r="EA31" s="16">
        <v>33</v>
      </c>
      <c r="EB31" s="27" t="s">
        <v>185</v>
      </c>
      <c r="EC31" s="27" t="s">
        <v>185</v>
      </c>
      <c r="ED31" s="27" t="s">
        <v>182</v>
      </c>
      <c r="EE31" s="29">
        <v>44825.004664351851</v>
      </c>
      <c r="EF31" s="28" t="s">
        <v>186</v>
      </c>
      <c r="EG31" s="28" t="s">
        <v>156</v>
      </c>
      <c r="EH31" s="28" t="s">
        <v>187</v>
      </c>
      <c r="EI31" s="29">
        <v>44893.814918981479</v>
      </c>
      <c r="EJ31" s="28" t="s">
        <v>197</v>
      </c>
      <c r="EK31" s="28" t="s">
        <v>156</v>
      </c>
      <c r="EL31" s="28" t="s">
        <v>198</v>
      </c>
      <c r="EM31" s="45"/>
      <c r="EN31" s="46" t="str">
        <f t="shared" si="1"/>
        <v>343H037A</v>
      </c>
      <c r="EO31" s="47">
        <f t="shared" si="2"/>
        <v>45013</v>
      </c>
      <c r="EP31" s="47" t="str">
        <f t="shared" si="3"/>
        <v/>
      </c>
      <c r="EQ31" s="48" t="str">
        <f t="shared" ca="1" si="4"/>
        <v>Y</v>
      </c>
      <c r="ER31" s="49" t="str">
        <f t="shared" si="5"/>
        <v/>
      </c>
      <c r="ES31" s="50"/>
      <c r="ET31" s="51" t="str">
        <f t="shared" si="6"/>
        <v/>
      </c>
      <c r="EU31" s="52" t="str">
        <f t="shared" si="7"/>
        <v/>
      </c>
      <c r="EV31" s="46"/>
    </row>
    <row r="32" spans="1:153" ht="14.25" hidden="1" customHeight="1">
      <c r="A32" s="8">
        <v>25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259</v>
      </c>
      <c r="S32" s="9" t="s">
        <v>154</v>
      </c>
      <c r="T32" s="9" t="s">
        <v>260</v>
      </c>
      <c r="U32" s="9" t="s">
        <v>215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292</v>
      </c>
      <c r="AA32" s="9" t="s">
        <v>293</v>
      </c>
      <c r="AB32" s="12" t="s">
        <v>294</v>
      </c>
      <c r="AC32" s="10" t="s">
        <v>295</v>
      </c>
      <c r="AD32" s="9" t="s">
        <v>293</v>
      </c>
      <c r="AE32" s="13" t="s">
        <v>294</v>
      </c>
      <c r="AF32" s="14" t="s">
        <v>220</v>
      </c>
      <c r="AG32" s="10" t="s">
        <v>296</v>
      </c>
      <c r="AH32" s="11" t="s">
        <v>222</v>
      </c>
      <c r="AI32" s="11" t="s">
        <v>223</v>
      </c>
      <c r="AJ32" s="10" t="s">
        <v>224</v>
      </c>
      <c r="AK32" s="11" t="s">
        <v>223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5.7</v>
      </c>
      <c r="AU32" s="10" t="s">
        <v>142</v>
      </c>
      <c r="AV32" s="16">
        <v>54000</v>
      </c>
      <c r="AW32" s="16">
        <v>54000</v>
      </c>
      <c r="AX32" s="16">
        <v>0</v>
      </c>
      <c r="AY32" s="16">
        <v>34400</v>
      </c>
      <c r="AZ32" s="16">
        <v>0</v>
      </c>
      <c r="BA32" s="17">
        <v>44910</v>
      </c>
      <c r="BB32" s="30" t="s">
        <v>175</v>
      </c>
      <c r="BC32" s="18" t="s">
        <v>156</v>
      </c>
      <c r="BD32" s="17">
        <v>45138</v>
      </c>
      <c r="BE32" s="17">
        <v>45138</v>
      </c>
      <c r="BF32" s="17">
        <v>44880</v>
      </c>
      <c r="BG32" s="10">
        <v>84085721</v>
      </c>
      <c r="BH32" s="9" t="s">
        <v>211</v>
      </c>
      <c r="BI32" s="19">
        <v>44958</v>
      </c>
      <c r="BJ32" s="20">
        <v>44963</v>
      </c>
      <c r="BK32" s="16">
        <v>0</v>
      </c>
      <c r="BL32" s="16">
        <v>0</v>
      </c>
      <c r="BM32" s="9" t="s">
        <v>177</v>
      </c>
      <c r="BN32" s="9" t="s">
        <v>178</v>
      </c>
      <c r="BO32" s="9" t="s">
        <v>156</v>
      </c>
      <c r="BP32" s="17">
        <v>45031</v>
      </c>
      <c r="BQ32" s="17" t="s">
        <v>156</v>
      </c>
      <c r="BR32" s="17" t="s">
        <v>156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 t="s">
        <v>156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192</v>
      </c>
      <c r="CE32" s="17" t="s">
        <v>156</v>
      </c>
      <c r="CF32" s="17" t="s">
        <v>156</v>
      </c>
      <c r="CG32" s="17" t="s">
        <v>156</v>
      </c>
      <c r="CH32" s="17" t="s">
        <v>156</v>
      </c>
      <c r="CI32" s="16">
        <v>0</v>
      </c>
      <c r="CJ32" s="10" t="s">
        <v>156</v>
      </c>
      <c r="CK32" s="10" t="s">
        <v>156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 t="s">
        <v>156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 t="s">
        <v>156</v>
      </c>
      <c r="CX32" s="10" t="s">
        <v>193</v>
      </c>
      <c r="CY32" s="17" t="s">
        <v>156</v>
      </c>
      <c r="CZ32" s="17" t="s">
        <v>156</v>
      </c>
      <c r="DA32" s="17" t="s">
        <v>156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 t="s">
        <v>156</v>
      </c>
      <c r="DH32" s="10" t="s">
        <v>156</v>
      </c>
      <c r="DI32" s="17" t="s">
        <v>156</v>
      </c>
      <c r="DJ32" s="17" t="s">
        <v>156</v>
      </c>
      <c r="DK32" s="17" t="s">
        <v>156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13000</v>
      </c>
      <c r="DU32" s="11" t="s">
        <v>181</v>
      </c>
      <c r="DV32" s="11" t="s">
        <v>182</v>
      </c>
      <c r="DW32" s="27" t="s">
        <v>156</v>
      </c>
      <c r="DX32" s="27" t="s">
        <v>156</v>
      </c>
      <c r="DY32" s="20" t="s">
        <v>194</v>
      </c>
      <c r="DZ32" s="16">
        <v>7</v>
      </c>
      <c r="EA32" s="16">
        <v>33</v>
      </c>
      <c r="EB32" s="27" t="s">
        <v>185</v>
      </c>
      <c r="EC32" s="27" t="s">
        <v>185</v>
      </c>
      <c r="ED32" s="27" t="s">
        <v>182</v>
      </c>
      <c r="EE32" s="29">
        <v>44706.329930555556</v>
      </c>
      <c r="EF32" s="28" t="s">
        <v>195</v>
      </c>
      <c r="EG32" s="28" t="s">
        <v>196</v>
      </c>
      <c r="EH32" s="28" t="s">
        <v>190</v>
      </c>
      <c r="EI32" s="29">
        <v>44872.816006944442</v>
      </c>
      <c r="EJ32" s="28" t="s">
        <v>197</v>
      </c>
      <c r="EK32" s="28" t="s">
        <v>156</v>
      </c>
      <c r="EL32" s="28" t="s">
        <v>198</v>
      </c>
      <c r="EM32" s="45"/>
      <c r="EN32" s="46" t="str">
        <f t="shared" si="1"/>
        <v>343H037A</v>
      </c>
      <c r="EO32" s="47">
        <f t="shared" si="2"/>
        <v>44991</v>
      </c>
      <c r="EP32" s="47" t="str">
        <f t="shared" si="3"/>
        <v/>
      </c>
      <c r="EQ32" s="48" t="str">
        <f t="shared" ca="1" si="4"/>
        <v>Y</v>
      </c>
      <c r="ER32" s="49" t="str">
        <f t="shared" si="5"/>
        <v/>
      </c>
      <c r="ES32" s="50"/>
      <c r="ET32" s="51" t="str">
        <f t="shared" si="6"/>
        <v/>
      </c>
      <c r="EU32" s="52" t="str">
        <f t="shared" si="7"/>
        <v/>
      </c>
      <c r="EV32" s="46"/>
    </row>
    <row r="33" spans="1:153" ht="14.25" hidden="1" customHeight="1">
      <c r="A33" s="8">
        <v>26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259</v>
      </c>
      <c r="S33" s="9" t="s">
        <v>154</v>
      </c>
      <c r="T33" s="9" t="s">
        <v>260</v>
      </c>
      <c r="U33" s="9" t="s">
        <v>215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292</v>
      </c>
      <c r="AA33" s="9" t="s">
        <v>293</v>
      </c>
      <c r="AB33" s="12" t="s">
        <v>294</v>
      </c>
      <c r="AC33" s="10" t="s">
        <v>295</v>
      </c>
      <c r="AD33" s="9" t="s">
        <v>293</v>
      </c>
      <c r="AE33" s="13" t="s">
        <v>294</v>
      </c>
      <c r="AF33" s="14" t="s">
        <v>220</v>
      </c>
      <c r="AG33" s="10" t="s">
        <v>302</v>
      </c>
      <c r="AH33" s="11" t="s">
        <v>256</v>
      </c>
      <c r="AI33" s="11" t="s">
        <v>223</v>
      </c>
      <c r="AJ33" s="10" t="s">
        <v>257</v>
      </c>
      <c r="AK33" s="11" t="s">
        <v>223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5.7</v>
      </c>
      <c r="AU33" s="10" t="s">
        <v>206</v>
      </c>
      <c r="AV33" s="16">
        <v>14000</v>
      </c>
      <c r="AW33" s="16">
        <v>14000</v>
      </c>
      <c r="AX33" s="16">
        <v>0</v>
      </c>
      <c r="AY33" s="16">
        <v>8600</v>
      </c>
      <c r="AZ33" s="16">
        <v>0</v>
      </c>
      <c r="BA33" s="17">
        <v>44910</v>
      </c>
      <c r="BB33" s="30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84085762</v>
      </c>
      <c r="BH33" s="9" t="s">
        <v>303</v>
      </c>
      <c r="BI33" s="19">
        <v>44927</v>
      </c>
      <c r="BJ33" s="20">
        <v>44928</v>
      </c>
      <c r="BK33" s="16">
        <v>0</v>
      </c>
      <c r="BL33" s="16">
        <v>0</v>
      </c>
      <c r="BM33" s="9" t="s">
        <v>177</v>
      </c>
      <c r="BN33" s="9" t="s">
        <v>178</v>
      </c>
      <c r="BO33" s="9" t="s">
        <v>156</v>
      </c>
      <c r="BP33" s="17">
        <v>45000</v>
      </c>
      <c r="BQ33" s="17" t="s">
        <v>156</v>
      </c>
      <c r="BR33" s="17" t="s">
        <v>156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 t="s">
        <v>156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44733</v>
      </c>
      <c r="CD33" s="10" t="s">
        <v>192</v>
      </c>
      <c r="CE33" s="17" t="s">
        <v>156</v>
      </c>
      <c r="CF33" s="17" t="s">
        <v>156</v>
      </c>
      <c r="CG33" s="17" t="s">
        <v>156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>
        <v>44911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 t="s">
        <v>156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 t="s">
        <v>156</v>
      </c>
      <c r="CX33" s="10" t="s">
        <v>193</v>
      </c>
      <c r="CY33" s="17" t="s">
        <v>156</v>
      </c>
      <c r="CZ33" s="17" t="s">
        <v>156</v>
      </c>
      <c r="DA33" s="17" t="s">
        <v>156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 t="s">
        <v>156</v>
      </c>
      <c r="DH33" s="10" t="s">
        <v>156</v>
      </c>
      <c r="DI33" s="17" t="s">
        <v>156</v>
      </c>
      <c r="DJ33" s="17" t="s">
        <v>156</v>
      </c>
      <c r="DK33" s="17" t="s">
        <v>156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4000</v>
      </c>
      <c r="DU33" s="11" t="s">
        <v>181</v>
      </c>
      <c r="DV33" s="11" t="s">
        <v>182</v>
      </c>
      <c r="DW33" s="27" t="s">
        <v>156</v>
      </c>
      <c r="DX33" s="27" t="s">
        <v>156</v>
      </c>
      <c r="DY33" s="20" t="s">
        <v>297</v>
      </c>
      <c r="DZ33" s="16">
        <v>7</v>
      </c>
      <c r="EA33" s="16">
        <v>33</v>
      </c>
      <c r="EB33" s="27" t="s">
        <v>185</v>
      </c>
      <c r="EC33" s="27" t="s">
        <v>185</v>
      </c>
      <c r="ED33" s="27" t="s">
        <v>182</v>
      </c>
      <c r="EE33" s="29">
        <v>44706.336828703701</v>
      </c>
      <c r="EF33" s="28" t="s">
        <v>195</v>
      </c>
      <c r="EG33" s="28" t="s">
        <v>196</v>
      </c>
      <c r="EH33" s="28" t="s">
        <v>190</v>
      </c>
      <c r="EI33" s="29">
        <v>44872.816006944442</v>
      </c>
      <c r="EJ33" s="28" t="s">
        <v>197</v>
      </c>
      <c r="EK33" s="28" t="s">
        <v>156</v>
      </c>
      <c r="EL33" s="28" t="s">
        <v>198</v>
      </c>
      <c r="EM33" s="45"/>
      <c r="EN33" s="46" t="str">
        <f t="shared" si="1"/>
        <v>343H037B</v>
      </c>
      <c r="EO33" s="47">
        <f t="shared" si="2"/>
        <v>44960</v>
      </c>
      <c r="EP33" s="47" t="str">
        <f t="shared" si="3"/>
        <v/>
      </c>
      <c r="EQ33" s="48" t="str">
        <f t="shared" ca="1" si="4"/>
        <v>Y</v>
      </c>
      <c r="ER33" s="49" t="str">
        <f t="shared" si="5"/>
        <v/>
      </c>
      <c r="ES33" s="50"/>
      <c r="ET33" s="51" t="str">
        <f t="shared" si="6"/>
        <v/>
      </c>
      <c r="EU33" s="52" t="str">
        <f t="shared" si="7"/>
        <v/>
      </c>
      <c r="EV33" s="46"/>
    </row>
    <row r="34" spans="1:153" ht="14.25" hidden="1" customHeight="1">
      <c r="A34" s="8">
        <v>27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259</v>
      </c>
      <c r="S34" s="9" t="s">
        <v>154</v>
      </c>
      <c r="T34" s="9" t="s">
        <v>260</v>
      </c>
      <c r="U34" s="9" t="s">
        <v>215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292</v>
      </c>
      <c r="AA34" s="9" t="s">
        <v>293</v>
      </c>
      <c r="AB34" s="12" t="s">
        <v>294</v>
      </c>
      <c r="AC34" s="10" t="s">
        <v>295</v>
      </c>
      <c r="AD34" s="9" t="s">
        <v>293</v>
      </c>
      <c r="AE34" s="13" t="s">
        <v>294</v>
      </c>
      <c r="AF34" s="14" t="s">
        <v>220</v>
      </c>
      <c r="AG34" s="10" t="s">
        <v>302</v>
      </c>
      <c r="AH34" s="11" t="s">
        <v>256</v>
      </c>
      <c r="AI34" s="11" t="s">
        <v>223</v>
      </c>
      <c r="AJ34" s="10" t="s">
        <v>257</v>
      </c>
      <c r="AK34" s="11" t="s">
        <v>223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5.7</v>
      </c>
      <c r="AU34" s="10" t="s">
        <v>206</v>
      </c>
      <c r="AV34" s="16">
        <v>14000</v>
      </c>
      <c r="AW34" s="16">
        <v>14000</v>
      </c>
      <c r="AX34" s="16">
        <v>0</v>
      </c>
      <c r="AY34" s="16">
        <v>8600</v>
      </c>
      <c r="AZ34" s="16">
        <v>0</v>
      </c>
      <c r="BA34" s="17">
        <v>44910</v>
      </c>
      <c r="BB34" s="30" t="s">
        <v>175</v>
      </c>
      <c r="BC34" s="18" t="s">
        <v>156</v>
      </c>
      <c r="BD34" s="17">
        <v>45138</v>
      </c>
      <c r="BE34" s="17">
        <v>45138</v>
      </c>
      <c r="BF34" s="17">
        <v>44880</v>
      </c>
      <c r="BG34" s="10">
        <v>84616114</v>
      </c>
      <c r="BH34" s="9" t="s">
        <v>247</v>
      </c>
      <c r="BI34" s="19">
        <v>44927</v>
      </c>
      <c r="BJ34" s="20">
        <v>44928</v>
      </c>
      <c r="BK34" s="16">
        <v>0</v>
      </c>
      <c r="BL34" s="16">
        <v>0</v>
      </c>
      <c r="BM34" s="9" t="s">
        <v>177</v>
      </c>
      <c r="BN34" s="9" t="s">
        <v>178</v>
      </c>
      <c r="BO34" s="9" t="s">
        <v>156</v>
      </c>
      <c r="BP34" s="17">
        <v>45053</v>
      </c>
      <c r="BQ34" s="17" t="s">
        <v>156</v>
      </c>
      <c r="BR34" s="17">
        <v>45009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>
        <v>44789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44890</v>
      </c>
      <c r="CD34" s="10" t="s">
        <v>156</v>
      </c>
      <c r="CE34" s="17">
        <v>44897</v>
      </c>
      <c r="CF34" s="17">
        <v>44911</v>
      </c>
      <c r="CG34" s="17">
        <v>44857</v>
      </c>
      <c r="CH34" s="17" t="s">
        <v>156</v>
      </c>
      <c r="CI34" s="16">
        <v>0</v>
      </c>
      <c r="CJ34" s="10" t="s">
        <v>156</v>
      </c>
      <c r="CK34" s="10" t="s">
        <v>156</v>
      </c>
      <c r="CL34" s="18">
        <v>44911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>
        <v>44789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 t="s">
        <v>156</v>
      </c>
      <c r="CX34" s="10" t="s">
        <v>298</v>
      </c>
      <c r="CY34" s="17" t="s">
        <v>156</v>
      </c>
      <c r="CZ34" s="17" t="s">
        <v>156</v>
      </c>
      <c r="DA34" s="17">
        <v>44789</v>
      </c>
      <c r="DB34" s="17" t="s">
        <v>156</v>
      </c>
      <c r="DC34" s="16">
        <v>0</v>
      </c>
      <c r="DD34" s="10" t="s">
        <v>156</v>
      </c>
      <c r="DE34" s="10" t="s">
        <v>156</v>
      </c>
      <c r="DF34" s="18" t="s">
        <v>156</v>
      </c>
      <c r="DG34" s="17" t="s">
        <v>156</v>
      </c>
      <c r="DH34" s="10" t="s">
        <v>299</v>
      </c>
      <c r="DI34" s="17" t="s">
        <v>156</v>
      </c>
      <c r="DJ34" s="17" t="s">
        <v>156</v>
      </c>
      <c r="DK34" s="17">
        <v>44789</v>
      </c>
      <c r="DL34" s="17" t="s">
        <v>156</v>
      </c>
      <c r="DM34" s="16">
        <v>0</v>
      </c>
      <c r="DN34" s="10" t="s">
        <v>156</v>
      </c>
      <c r="DO34" s="10" t="s">
        <v>156</v>
      </c>
      <c r="DP34" s="16">
        <v>16</v>
      </c>
      <c r="DQ34" s="16">
        <v>12</v>
      </c>
      <c r="DR34" s="11">
        <v>12</v>
      </c>
      <c r="DS34" s="16">
        <v>12</v>
      </c>
      <c r="DT34" s="16">
        <v>3000</v>
      </c>
      <c r="DU34" s="11" t="s">
        <v>181</v>
      </c>
      <c r="DV34" s="11" t="s">
        <v>182</v>
      </c>
      <c r="DW34" s="27" t="s">
        <v>156</v>
      </c>
      <c r="DX34" s="27" t="s">
        <v>300</v>
      </c>
      <c r="DY34" s="20" t="s">
        <v>301</v>
      </c>
      <c r="DZ34" s="16">
        <v>7</v>
      </c>
      <c r="EA34" s="16">
        <v>33</v>
      </c>
      <c r="EB34" s="27" t="s">
        <v>185</v>
      </c>
      <c r="EC34" s="27" t="s">
        <v>185</v>
      </c>
      <c r="ED34" s="27" t="s">
        <v>182</v>
      </c>
      <c r="EE34" s="29">
        <v>44789.988125000003</v>
      </c>
      <c r="EF34" s="28" t="s">
        <v>186</v>
      </c>
      <c r="EG34" s="28" t="s">
        <v>156</v>
      </c>
      <c r="EH34" s="28" t="s">
        <v>187</v>
      </c>
      <c r="EI34" s="29">
        <v>44893.814918981479</v>
      </c>
      <c r="EJ34" s="28" t="s">
        <v>197</v>
      </c>
      <c r="EK34" s="28" t="s">
        <v>156</v>
      </c>
      <c r="EL34" s="28" t="s">
        <v>198</v>
      </c>
      <c r="EM34" s="45"/>
      <c r="EN34" s="46" t="str">
        <f t="shared" si="1"/>
        <v>343H037B</v>
      </c>
      <c r="EO34" s="47">
        <f t="shared" si="2"/>
        <v>45013</v>
      </c>
      <c r="EP34" s="47" t="str">
        <f t="shared" si="3"/>
        <v/>
      </c>
      <c r="EQ34" s="48" t="str">
        <f t="shared" ca="1" si="4"/>
        <v>Y</v>
      </c>
      <c r="ER34" s="49" t="str">
        <f t="shared" si="5"/>
        <v/>
      </c>
      <c r="ES34" s="50"/>
      <c r="ET34" s="51" t="str">
        <f t="shared" si="6"/>
        <v/>
      </c>
      <c r="EU34" s="52" t="str">
        <f t="shared" si="7"/>
        <v/>
      </c>
      <c r="EV34" s="46"/>
    </row>
    <row r="35" spans="1:153" ht="14.25" hidden="1" customHeight="1">
      <c r="A35" s="8">
        <v>28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259</v>
      </c>
      <c r="S35" s="9" t="s">
        <v>154</v>
      </c>
      <c r="T35" s="9" t="s">
        <v>260</v>
      </c>
      <c r="U35" s="9" t="s">
        <v>215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292</v>
      </c>
      <c r="AA35" s="9" t="s">
        <v>293</v>
      </c>
      <c r="AB35" s="12" t="s">
        <v>294</v>
      </c>
      <c r="AC35" s="10" t="s">
        <v>295</v>
      </c>
      <c r="AD35" s="9" t="s">
        <v>293</v>
      </c>
      <c r="AE35" s="13" t="s">
        <v>294</v>
      </c>
      <c r="AF35" s="14" t="s">
        <v>220</v>
      </c>
      <c r="AG35" s="10" t="s">
        <v>302</v>
      </c>
      <c r="AH35" s="11" t="s">
        <v>256</v>
      </c>
      <c r="AI35" s="11" t="s">
        <v>223</v>
      </c>
      <c r="AJ35" s="10" t="s">
        <v>257</v>
      </c>
      <c r="AK35" s="11" t="s">
        <v>223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5.7</v>
      </c>
      <c r="AU35" s="10" t="s">
        <v>206</v>
      </c>
      <c r="AV35" s="16">
        <v>14000</v>
      </c>
      <c r="AW35" s="16">
        <v>14000</v>
      </c>
      <c r="AX35" s="16">
        <v>0</v>
      </c>
      <c r="AY35" s="16">
        <v>8600</v>
      </c>
      <c r="AZ35" s="16">
        <v>0</v>
      </c>
      <c r="BA35" s="17">
        <v>44910</v>
      </c>
      <c r="BB35" s="30" t="s">
        <v>175</v>
      </c>
      <c r="BC35" s="18" t="s">
        <v>156</v>
      </c>
      <c r="BD35" s="17">
        <v>45138</v>
      </c>
      <c r="BE35" s="17">
        <v>45138</v>
      </c>
      <c r="BF35" s="17">
        <v>44880</v>
      </c>
      <c r="BG35" s="10">
        <v>84085763</v>
      </c>
      <c r="BH35" s="9" t="s">
        <v>176</v>
      </c>
      <c r="BI35" s="19">
        <v>44958</v>
      </c>
      <c r="BJ35" s="20">
        <v>44963</v>
      </c>
      <c r="BK35" s="16">
        <v>0</v>
      </c>
      <c r="BL35" s="16">
        <v>0</v>
      </c>
      <c r="BM35" s="9" t="s">
        <v>177</v>
      </c>
      <c r="BN35" s="9" t="s">
        <v>178</v>
      </c>
      <c r="BO35" s="9" t="s">
        <v>156</v>
      </c>
      <c r="BP35" s="17">
        <v>45031</v>
      </c>
      <c r="BQ35" s="17" t="s">
        <v>156</v>
      </c>
      <c r="BR35" s="17" t="s">
        <v>156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 t="s">
        <v>156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44733</v>
      </c>
      <c r="CD35" s="10" t="s">
        <v>192</v>
      </c>
      <c r="CE35" s="17" t="s">
        <v>156</v>
      </c>
      <c r="CF35" s="17" t="s">
        <v>156</v>
      </c>
      <c r="CG35" s="17" t="s">
        <v>156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>
        <v>44911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 t="s">
        <v>156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 t="s">
        <v>156</v>
      </c>
      <c r="CX35" s="10" t="s">
        <v>193</v>
      </c>
      <c r="CY35" s="17" t="s">
        <v>156</v>
      </c>
      <c r="CZ35" s="17" t="s">
        <v>156</v>
      </c>
      <c r="DA35" s="17" t="s">
        <v>156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 t="s">
        <v>156</v>
      </c>
      <c r="DH35" s="10" t="s">
        <v>156</v>
      </c>
      <c r="DI35" s="17" t="s">
        <v>156</v>
      </c>
      <c r="DJ35" s="17" t="s">
        <v>156</v>
      </c>
      <c r="DK35" s="17" t="s">
        <v>156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3000</v>
      </c>
      <c r="DU35" s="11" t="s">
        <v>181</v>
      </c>
      <c r="DV35" s="11" t="s">
        <v>182</v>
      </c>
      <c r="DW35" s="27" t="s">
        <v>156</v>
      </c>
      <c r="DX35" s="27" t="s">
        <v>156</v>
      </c>
      <c r="DY35" s="20" t="s">
        <v>194</v>
      </c>
      <c r="DZ35" s="16">
        <v>7</v>
      </c>
      <c r="EA35" s="16">
        <v>33</v>
      </c>
      <c r="EB35" s="27" t="s">
        <v>185</v>
      </c>
      <c r="EC35" s="27" t="s">
        <v>185</v>
      </c>
      <c r="ED35" s="27" t="s">
        <v>182</v>
      </c>
      <c r="EE35" s="29">
        <v>44706.336828703701</v>
      </c>
      <c r="EF35" s="28" t="s">
        <v>195</v>
      </c>
      <c r="EG35" s="28" t="s">
        <v>196</v>
      </c>
      <c r="EH35" s="28" t="s">
        <v>190</v>
      </c>
      <c r="EI35" s="29">
        <v>44872.816006944442</v>
      </c>
      <c r="EJ35" s="28" t="s">
        <v>197</v>
      </c>
      <c r="EK35" s="28" t="s">
        <v>156</v>
      </c>
      <c r="EL35" s="28" t="s">
        <v>198</v>
      </c>
      <c r="EM35" s="45"/>
      <c r="EN35" s="46" t="str">
        <f t="shared" si="1"/>
        <v>343H037B</v>
      </c>
      <c r="EO35" s="47">
        <f t="shared" si="2"/>
        <v>44991</v>
      </c>
      <c r="EP35" s="47" t="str">
        <f t="shared" si="3"/>
        <v/>
      </c>
      <c r="EQ35" s="48" t="str">
        <f t="shared" ca="1" si="4"/>
        <v>Y</v>
      </c>
      <c r="ER35" s="49" t="str">
        <f t="shared" si="5"/>
        <v/>
      </c>
      <c r="ES35" s="50"/>
      <c r="ET35" s="51" t="str">
        <f t="shared" si="6"/>
        <v/>
      </c>
      <c r="EU35" s="52" t="str">
        <f t="shared" si="7"/>
        <v/>
      </c>
      <c r="EV35" s="46"/>
    </row>
    <row r="36" spans="1:153" ht="14.25" hidden="1" customHeight="1">
      <c r="A36" s="8">
        <v>29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304</v>
      </c>
      <c r="S36" s="9" t="s">
        <v>305</v>
      </c>
      <c r="T36" s="9" t="s">
        <v>306</v>
      </c>
      <c r="U36" s="9" t="s">
        <v>307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308</v>
      </c>
      <c r="AA36" s="9" t="s">
        <v>309</v>
      </c>
      <c r="AB36" s="12" t="s">
        <v>310</v>
      </c>
      <c r="AC36" s="10" t="s">
        <v>311</v>
      </c>
      <c r="AD36" s="9" t="s">
        <v>312</v>
      </c>
      <c r="AE36" s="13" t="s">
        <v>313</v>
      </c>
      <c r="AF36" s="14" t="s">
        <v>314</v>
      </c>
      <c r="AG36" s="10" t="s">
        <v>315</v>
      </c>
      <c r="AH36" s="11" t="s">
        <v>316</v>
      </c>
      <c r="AI36" s="11" t="s">
        <v>317</v>
      </c>
      <c r="AJ36" s="10" t="s">
        <v>318</v>
      </c>
      <c r="AK36" s="11" t="s">
        <v>317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1.7</v>
      </c>
      <c r="AU36" s="10" t="s">
        <v>142</v>
      </c>
      <c r="AV36" s="16">
        <v>30060</v>
      </c>
      <c r="AW36" s="16">
        <v>30060</v>
      </c>
      <c r="AX36" s="16">
        <v>0</v>
      </c>
      <c r="AY36" s="16">
        <v>0</v>
      </c>
      <c r="AZ36" s="16">
        <v>0</v>
      </c>
      <c r="BA36" s="17">
        <v>44910</v>
      </c>
      <c r="BB36" s="30" t="s">
        <v>175</v>
      </c>
      <c r="BC36" s="18" t="s">
        <v>156</v>
      </c>
      <c r="BD36" s="17">
        <v>45138</v>
      </c>
      <c r="BE36" s="17">
        <v>45138</v>
      </c>
      <c r="BF36" s="17">
        <v>44880</v>
      </c>
      <c r="BG36" s="10">
        <v>84209943</v>
      </c>
      <c r="BH36" s="9" t="s">
        <v>319</v>
      </c>
      <c r="BI36" s="19">
        <v>44958</v>
      </c>
      <c r="BJ36" s="20">
        <v>44984</v>
      </c>
      <c r="BK36" s="16">
        <v>0</v>
      </c>
      <c r="BL36" s="16">
        <v>0</v>
      </c>
      <c r="BM36" s="9" t="s">
        <v>177</v>
      </c>
      <c r="BN36" s="9" t="s">
        <v>178</v>
      </c>
      <c r="BO36" s="9" t="s">
        <v>156</v>
      </c>
      <c r="BP36" s="17">
        <v>45051</v>
      </c>
      <c r="BQ36" s="17" t="s">
        <v>156</v>
      </c>
      <c r="BR36" s="17">
        <v>45051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>
        <v>44721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44733</v>
      </c>
      <c r="CD36" s="10" t="s">
        <v>192</v>
      </c>
      <c r="CE36" s="17" t="s">
        <v>156</v>
      </c>
      <c r="CF36" s="17" t="s">
        <v>156</v>
      </c>
      <c r="CG36" s="17">
        <v>44721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>
        <v>44911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>
        <v>44721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 t="s">
        <v>156</v>
      </c>
      <c r="CX36" s="10" t="s">
        <v>193</v>
      </c>
      <c r="CY36" s="17" t="s">
        <v>156</v>
      </c>
      <c r="CZ36" s="17" t="s">
        <v>156</v>
      </c>
      <c r="DA36" s="17">
        <v>44721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 t="s">
        <v>156</v>
      </c>
      <c r="DH36" s="10" t="s">
        <v>156</v>
      </c>
      <c r="DI36" s="17" t="s">
        <v>156</v>
      </c>
      <c r="DJ36" s="17" t="s">
        <v>156</v>
      </c>
      <c r="DK36" s="17">
        <v>44721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24</v>
      </c>
      <c r="DQ36" s="16">
        <v>12</v>
      </c>
      <c r="DR36" s="11">
        <v>12</v>
      </c>
      <c r="DS36" s="16">
        <v>24</v>
      </c>
      <c r="DT36" s="16">
        <v>3700</v>
      </c>
      <c r="DU36" s="11" t="s">
        <v>181</v>
      </c>
      <c r="DV36" s="11" t="s">
        <v>182</v>
      </c>
      <c r="DW36" s="27" t="s">
        <v>156</v>
      </c>
      <c r="DX36" s="27" t="s">
        <v>156</v>
      </c>
      <c r="DY36" s="20" t="s">
        <v>320</v>
      </c>
      <c r="DZ36" s="16">
        <v>7</v>
      </c>
      <c r="EA36" s="16">
        <v>33</v>
      </c>
      <c r="EB36" s="27" t="s">
        <v>185</v>
      </c>
      <c r="EC36" s="27" t="s">
        <v>185</v>
      </c>
      <c r="ED36" s="27" t="s">
        <v>182</v>
      </c>
      <c r="EE36" s="29">
        <v>44721.979641203703</v>
      </c>
      <c r="EF36" s="28" t="s">
        <v>186</v>
      </c>
      <c r="EG36" s="28" t="s">
        <v>156</v>
      </c>
      <c r="EH36" s="28" t="s">
        <v>187</v>
      </c>
      <c r="EI36" s="29">
        <v>44872.816006944442</v>
      </c>
      <c r="EJ36" s="28" t="s">
        <v>197</v>
      </c>
      <c r="EK36" s="28" t="s">
        <v>156</v>
      </c>
      <c r="EL36" s="28" t="s">
        <v>198</v>
      </c>
      <c r="EM36" s="45"/>
      <c r="EN36" s="46" t="str">
        <f t="shared" si="1"/>
        <v>343H034A</v>
      </c>
      <c r="EO36" s="47">
        <f t="shared" si="2"/>
        <v>45011</v>
      </c>
      <c r="EP36" s="47" t="str">
        <f t="shared" si="3"/>
        <v/>
      </c>
      <c r="EQ36" s="48" t="str">
        <f t="shared" ca="1" si="4"/>
        <v>Y</v>
      </c>
      <c r="ER36" s="49" t="str">
        <f t="shared" si="5"/>
        <v/>
      </c>
      <c r="ES36" s="50"/>
      <c r="ET36" s="51" t="str">
        <f t="shared" si="6"/>
        <v/>
      </c>
      <c r="EU36" s="52" t="str">
        <f t="shared" si="7"/>
        <v/>
      </c>
      <c r="EV36" s="46"/>
    </row>
    <row r="37" spans="1:153" ht="14.25" hidden="1" customHeight="1">
      <c r="A37" s="8">
        <v>30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304</v>
      </c>
      <c r="S37" s="9" t="s">
        <v>305</v>
      </c>
      <c r="T37" s="9" t="s">
        <v>306</v>
      </c>
      <c r="U37" s="9" t="s">
        <v>307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308</v>
      </c>
      <c r="AA37" s="9" t="s">
        <v>309</v>
      </c>
      <c r="AB37" s="12" t="s">
        <v>310</v>
      </c>
      <c r="AC37" s="10" t="s">
        <v>311</v>
      </c>
      <c r="AD37" s="9" t="s">
        <v>312</v>
      </c>
      <c r="AE37" s="13" t="s">
        <v>313</v>
      </c>
      <c r="AF37" s="14" t="s">
        <v>314</v>
      </c>
      <c r="AG37" s="10" t="s">
        <v>315</v>
      </c>
      <c r="AH37" s="11" t="s">
        <v>316</v>
      </c>
      <c r="AI37" s="11" t="s">
        <v>317</v>
      </c>
      <c r="AJ37" s="10" t="s">
        <v>318</v>
      </c>
      <c r="AK37" s="11" t="s">
        <v>317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1.7</v>
      </c>
      <c r="AU37" s="10" t="s">
        <v>142</v>
      </c>
      <c r="AV37" s="16">
        <v>30060</v>
      </c>
      <c r="AW37" s="16">
        <v>30060</v>
      </c>
      <c r="AX37" s="16">
        <v>0</v>
      </c>
      <c r="AY37" s="16">
        <v>0</v>
      </c>
      <c r="AZ37" s="16">
        <v>0</v>
      </c>
      <c r="BA37" s="17">
        <v>44910</v>
      </c>
      <c r="BB37" s="30" t="s">
        <v>246</v>
      </c>
      <c r="BC37" s="18" t="s">
        <v>156</v>
      </c>
      <c r="BD37" s="17">
        <v>45138</v>
      </c>
      <c r="BE37" s="17">
        <v>45138</v>
      </c>
      <c r="BF37" s="17">
        <v>44880</v>
      </c>
      <c r="BG37" s="10">
        <v>84209942</v>
      </c>
      <c r="BH37" s="9" t="s">
        <v>321</v>
      </c>
      <c r="BI37" s="19">
        <v>44986</v>
      </c>
      <c r="BJ37" s="20">
        <v>44991</v>
      </c>
      <c r="BK37" s="16">
        <v>0</v>
      </c>
      <c r="BL37" s="16">
        <v>0</v>
      </c>
      <c r="BM37" s="9" t="s">
        <v>177</v>
      </c>
      <c r="BN37" s="9" t="s">
        <v>178</v>
      </c>
      <c r="BO37" s="9" t="s">
        <v>156</v>
      </c>
      <c r="BP37" s="17">
        <v>45065</v>
      </c>
      <c r="BQ37" s="17" t="s">
        <v>156</v>
      </c>
      <c r="BR37" s="17">
        <v>45009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>
        <v>44721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44789</v>
      </c>
      <c r="CD37" s="10" t="s">
        <v>290</v>
      </c>
      <c r="CE37" s="17" t="s">
        <v>156</v>
      </c>
      <c r="CF37" s="17" t="s">
        <v>156</v>
      </c>
      <c r="CG37" s="17">
        <v>44721</v>
      </c>
      <c r="CH37" s="17">
        <v>44784</v>
      </c>
      <c r="CI37" s="16">
        <v>9500</v>
      </c>
      <c r="CJ37" s="10" t="s">
        <v>322</v>
      </c>
      <c r="CK37" s="10" t="s">
        <v>230</v>
      </c>
      <c r="CL37" s="18">
        <v>44911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>
        <v>44721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 t="s">
        <v>156</v>
      </c>
      <c r="CX37" s="10" t="s">
        <v>323</v>
      </c>
      <c r="CY37" s="17" t="s">
        <v>156</v>
      </c>
      <c r="CZ37" s="17" t="s">
        <v>156</v>
      </c>
      <c r="DA37" s="17">
        <v>44721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 t="s">
        <v>156</v>
      </c>
      <c r="DH37" s="10" t="s">
        <v>324</v>
      </c>
      <c r="DI37" s="17" t="s">
        <v>156</v>
      </c>
      <c r="DJ37" s="17" t="s">
        <v>156</v>
      </c>
      <c r="DK37" s="17">
        <v>44721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24</v>
      </c>
      <c r="DQ37" s="16">
        <v>12</v>
      </c>
      <c r="DR37" s="11">
        <v>12</v>
      </c>
      <c r="DS37" s="16">
        <v>24</v>
      </c>
      <c r="DT37" s="16">
        <v>9500</v>
      </c>
      <c r="DU37" s="11" t="s">
        <v>181</v>
      </c>
      <c r="DV37" s="11" t="s">
        <v>182</v>
      </c>
      <c r="DW37" s="27" t="s">
        <v>156</v>
      </c>
      <c r="DX37" s="27" t="s">
        <v>325</v>
      </c>
      <c r="DY37" s="20" t="s">
        <v>326</v>
      </c>
      <c r="DZ37" s="16">
        <v>7</v>
      </c>
      <c r="EA37" s="16">
        <v>33</v>
      </c>
      <c r="EB37" s="27" t="s">
        <v>185</v>
      </c>
      <c r="EC37" s="27" t="s">
        <v>185</v>
      </c>
      <c r="ED37" s="27" t="s">
        <v>182</v>
      </c>
      <c r="EE37" s="29">
        <v>44721.979641203703</v>
      </c>
      <c r="EF37" s="28" t="s">
        <v>186</v>
      </c>
      <c r="EG37" s="28" t="s">
        <v>156</v>
      </c>
      <c r="EH37" s="28" t="s">
        <v>187</v>
      </c>
      <c r="EI37" s="29">
        <v>44877.918993055559</v>
      </c>
      <c r="EJ37" s="28" t="s">
        <v>188</v>
      </c>
      <c r="EK37" s="28" t="s">
        <v>189</v>
      </c>
      <c r="EL37" s="28" t="s">
        <v>190</v>
      </c>
      <c r="EM37" s="45"/>
      <c r="EN37" s="46" t="str">
        <f t="shared" si="1"/>
        <v>343H034A</v>
      </c>
      <c r="EO37" s="47">
        <f t="shared" si="2"/>
        <v>45025</v>
      </c>
      <c r="EP37" s="47" t="str">
        <f t="shared" si="3"/>
        <v/>
      </c>
      <c r="EQ37" s="48" t="str">
        <f t="shared" ca="1" si="4"/>
        <v>Y</v>
      </c>
      <c r="ER37" s="49" t="str">
        <f t="shared" si="5"/>
        <v/>
      </c>
      <c r="ES37" s="50"/>
      <c r="ET37" s="51" t="str">
        <f t="shared" si="6"/>
        <v/>
      </c>
      <c r="EU37" s="52" t="str">
        <f t="shared" si="7"/>
        <v/>
      </c>
      <c r="EV37" s="46"/>
    </row>
    <row r="38" spans="1:153" ht="14.25" hidden="1" customHeight="1">
      <c r="A38" s="8">
        <v>31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304</v>
      </c>
      <c r="S38" s="9" t="s">
        <v>305</v>
      </c>
      <c r="T38" s="9" t="s">
        <v>306</v>
      </c>
      <c r="U38" s="9" t="s">
        <v>307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308</v>
      </c>
      <c r="AA38" s="9" t="s">
        <v>309</v>
      </c>
      <c r="AB38" s="12" t="s">
        <v>310</v>
      </c>
      <c r="AC38" s="10" t="s">
        <v>327</v>
      </c>
      <c r="AD38" s="9" t="s">
        <v>328</v>
      </c>
      <c r="AE38" s="13" t="s">
        <v>329</v>
      </c>
      <c r="AF38" s="14" t="s">
        <v>314</v>
      </c>
      <c r="AG38" s="10" t="s">
        <v>330</v>
      </c>
      <c r="AH38" s="11" t="s">
        <v>316</v>
      </c>
      <c r="AI38" s="11" t="s">
        <v>317</v>
      </c>
      <c r="AJ38" s="10" t="s">
        <v>318</v>
      </c>
      <c r="AK38" s="11" t="s">
        <v>317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1.7</v>
      </c>
      <c r="AU38" s="10" t="s">
        <v>142</v>
      </c>
      <c r="AV38" s="16">
        <v>20040</v>
      </c>
      <c r="AW38" s="16">
        <v>20040</v>
      </c>
      <c r="AX38" s="16">
        <v>0</v>
      </c>
      <c r="AY38" s="16">
        <v>0</v>
      </c>
      <c r="AZ38" s="16">
        <v>0</v>
      </c>
      <c r="BA38" s="17">
        <v>44910</v>
      </c>
      <c r="BB38" s="30" t="s">
        <v>175</v>
      </c>
      <c r="BC38" s="18">
        <v>44712</v>
      </c>
      <c r="BD38" s="17">
        <v>45138</v>
      </c>
      <c r="BE38" s="17">
        <v>45138</v>
      </c>
      <c r="BF38" s="17">
        <v>44880</v>
      </c>
      <c r="BG38" s="10">
        <v>84032117</v>
      </c>
      <c r="BH38" s="9" t="s">
        <v>321</v>
      </c>
      <c r="BI38" s="19">
        <v>44927</v>
      </c>
      <c r="BJ38" s="20">
        <v>44928</v>
      </c>
      <c r="BK38" s="16">
        <v>0</v>
      </c>
      <c r="BL38" s="16">
        <v>0</v>
      </c>
      <c r="BM38" s="9" t="s">
        <v>177</v>
      </c>
      <c r="BN38" s="9" t="s">
        <v>178</v>
      </c>
      <c r="BO38" s="9" t="s">
        <v>156</v>
      </c>
      <c r="BP38" s="17">
        <v>44997</v>
      </c>
      <c r="BQ38" s="17" t="s">
        <v>156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44712</v>
      </c>
      <c r="CD38" s="10" t="s">
        <v>156</v>
      </c>
      <c r="CE38" s="17">
        <v>44747</v>
      </c>
      <c r="CF38" s="17" t="s">
        <v>156</v>
      </c>
      <c r="CG38" s="17">
        <v>44700</v>
      </c>
      <c r="CH38" s="17">
        <v>44712</v>
      </c>
      <c r="CI38" s="16">
        <v>10000</v>
      </c>
      <c r="CJ38" s="10" t="s">
        <v>331</v>
      </c>
      <c r="CK38" s="10" t="s">
        <v>230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332</v>
      </c>
      <c r="CY38" s="17">
        <v>44775</v>
      </c>
      <c r="CZ38" s="17" t="s">
        <v>156</v>
      </c>
      <c r="DA38" s="17">
        <v>44700</v>
      </c>
      <c r="DB38" s="17" t="s">
        <v>156</v>
      </c>
      <c r="DC38" s="16">
        <v>0</v>
      </c>
      <c r="DD38" s="10" t="s">
        <v>156</v>
      </c>
      <c r="DE38" s="10" t="s">
        <v>156</v>
      </c>
      <c r="DF38" s="18" t="s">
        <v>156</v>
      </c>
      <c r="DG38" s="17">
        <v>44796</v>
      </c>
      <c r="DH38" s="10" t="s">
        <v>333</v>
      </c>
      <c r="DI38" s="17">
        <v>44824</v>
      </c>
      <c r="DJ38" s="17" t="s">
        <v>156</v>
      </c>
      <c r="DK38" s="17">
        <v>44700</v>
      </c>
      <c r="DL38" s="17" t="s">
        <v>156</v>
      </c>
      <c r="DM38" s="16">
        <v>0</v>
      </c>
      <c r="DN38" s="10" t="s">
        <v>156</v>
      </c>
      <c r="DO38" s="10" t="s">
        <v>156</v>
      </c>
      <c r="DP38" s="16">
        <v>24</v>
      </c>
      <c r="DQ38" s="16">
        <v>12</v>
      </c>
      <c r="DR38" s="11">
        <v>12</v>
      </c>
      <c r="DS38" s="16">
        <v>24</v>
      </c>
      <c r="DT38" s="16">
        <v>10000</v>
      </c>
      <c r="DU38" s="11" t="s">
        <v>181</v>
      </c>
      <c r="DV38" s="11" t="s">
        <v>182</v>
      </c>
      <c r="DW38" s="27" t="s">
        <v>156</v>
      </c>
      <c r="DX38" s="27" t="s">
        <v>156</v>
      </c>
      <c r="DY38" s="20" t="s">
        <v>334</v>
      </c>
      <c r="DZ38" s="16">
        <v>7</v>
      </c>
      <c r="EA38" s="16">
        <v>33</v>
      </c>
      <c r="EB38" s="27" t="s">
        <v>185</v>
      </c>
      <c r="EC38" s="27" t="s">
        <v>185</v>
      </c>
      <c r="ED38" s="27" t="s">
        <v>182</v>
      </c>
      <c r="EE38" s="29">
        <v>44700.533622685187</v>
      </c>
      <c r="EF38" s="28" t="s">
        <v>195</v>
      </c>
      <c r="EG38" s="28" t="s">
        <v>196</v>
      </c>
      <c r="EH38" s="28" t="s">
        <v>190</v>
      </c>
      <c r="EI38" s="29">
        <v>44872.816006944442</v>
      </c>
      <c r="EJ38" s="28" t="s">
        <v>197</v>
      </c>
      <c r="EK38" s="28" t="s">
        <v>156</v>
      </c>
      <c r="EL38" s="28" t="s">
        <v>198</v>
      </c>
      <c r="EM38" s="45"/>
      <c r="EN38" s="46" t="str">
        <f t="shared" si="1"/>
        <v>343H035A</v>
      </c>
      <c r="EO38" s="47">
        <f t="shared" si="2"/>
        <v>44957</v>
      </c>
      <c r="EP38" s="47">
        <f t="shared" si="3"/>
        <v>44712</v>
      </c>
      <c r="EQ38" s="48" t="str">
        <f t="shared" ca="1" si="4"/>
        <v>Past</v>
      </c>
      <c r="ER38" s="49">
        <f t="shared" si="5"/>
        <v>245</v>
      </c>
      <c r="ES38" s="50"/>
      <c r="ET38" s="51">
        <f t="shared" si="6"/>
        <v>245</v>
      </c>
      <c r="EU38" s="52">
        <f t="shared" si="7"/>
        <v>0</v>
      </c>
      <c r="EV38" s="46"/>
    </row>
    <row r="39" spans="1:153" ht="14.25" hidden="1" customHeight="1">
      <c r="A39" s="8">
        <v>32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304</v>
      </c>
      <c r="S39" s="9" t="s">
        <v>305</v>
      </c>
      <c r="T39" s="9" t="s">
        <v>306</v>
      </c>
      <c r="U39" s="9" t="s">
        <v>307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308</v>
      </c>
      <c r="AA39" s="9" t="s">
        <v>309</v>
      </c>
      <c r="AB39" s="12" t="s">
        <v>310</v>
      </c>
      <c r="AC39" s="10" t="s">
        <v>327</v>
      </c>
      <c r="AD39" s="9" t="s">
        <v>328</v>
      </c>
      <c r="AE39" s="13" t="s">
        <v>329</v>
      </c>
      <c r="AF39" s="14" t="s">
        <v>314</v>
      </c>
      <c r="AG39" s="10" t="s">
        <v>330</v>
      </c>
      <c r="AH39" s="11" t="s">
        <v>316</v>
      </c>
      <c r="AI39" s="11" t="s">
        <v>317</v>
      </c>
      <c r="AJ39" s="10" t="s">
        <v>318</v>
      </c>
      <c r="AK39" s="11" t="s">
        <v>317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1.7</v>
      </c>
      <c r="AU39" s="10" t="s">
        <v>142</v>
      </c>
      <c r="AV39" s="16">
        <v>20040</v>
      </c>
      <c r="AW39" s="16">
        <v>20040</v>
      </c>
      <c r="AX39" s="16">
        <v>0</v>
      </c>
      <c r="AY39" s="16">
        <v>0</v>
      </c>
      <c r="AZ39" s="16">
        <v>0</v>
      </c>
      <c r="BA39" s="17">
        <v>44910</v>
      </c>
      <c r="BB39" s="30" t="s">
        <v>175</v>
      </c>
      <c r="BC39" s="18">
        <v>44712</v>
      </c>
      <c r="BD39" s="17">
        <v>45138</v>
      </c>
      <c r="BE39" s="17">
        <v>45138</v>
      </c>
      <c r="BF39" s="17">
        <v>44880</v>
      </c>
      <c r="BG39" s="10">
        <v>84032118</v>
      </c>
      <c r="BH39" s="9" t="s">
        <v>258</v>
      </c>
      <c r="BI39" s="19">
        <v>44927</v>
      </c>
      <c r="BJ39" s="20">
        <v>44928</v>
      </c>
      <c r="BK39" s="16">
        <v>0</v>
      </c>
      <c r="BL39" s="16">
        <v>0</v>
      </c>
      <c r="BM39" s="9" t="s">
        <v>177</v>
      </c>
      <c r="BN39" s="9" t="s">
        <v>178</v>
      </c>
      <c r="BO39" s="9" t="s">
        <v>156</v>
      </c>
      <c r="BP39" s="17">
        <v>45028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44712</v>
      </c>
      <c r="CD39" s="10" t="s">
        <v>156</v>
      </c>
      <c r="CE39" s="17">
        <v>44768</v>
      </c>
      <c r="CF39" s="17" t="s">
        <v>156</v>
      </c>
      <c r="CG39" s="17">
        <v>44700</v>
      </c>
      <c r="CH39" s="17">
        <v>44712</v>
      </c>
      <c r="CI39" s="16">
        <v>10000</v>
      </c>
      <c r="CJ39" s="10" t="s">
        <v>335</v>
      </c>
      <c r="CK39" s="10" t="s">
        <v>230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44712</v>
      </c>
      <c r="CX39" s="10" t="s">
        <v>228</v>
      </c>
      <c r="CY39" s="17">
        <v>44803</v>
      </c>
      <c r="CZ39" s="17" t="s">
        <v>156</v>
      </c>
      <c r="DA39" s="17">
        <v>44700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44796</v>
      </c>
      <c r="DH39" s="10" t="s">
        <v>333</v>
      </c>
      <c r="DI39" s="17">
        <v>44852</v>
      </c>
      <c r="DJ39" s="17" t="s">
        <v>156</v>
      </c>
      <c r="DK39" s="17">
        <v>44700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10000</v>
      </c>
      <c r="DU39" s="11" t="s">
        <v>181</v>
      </c>
      <c r="DV39" s="11" t="s">
        <v>182</v>
      </c>
      <c r="DW39" s="27" t="s">
        <v>156</v>
      </c>
      <c r="DX39" s="27" t="s">
        <v>156</v>
      </c>
      <c r="DY39" s="20" t="s">
        <v>253</v>
      </c>
      <c r="DZ39" s="16">
        <v>7</v>
      </c>
      <c r="EA39" s="16">
        <v>33</v>
      </c>
      <c r="EB39" s="27" t="s">
        <v>185</v>
      </c>
      <c r="EC39" s="27" t="s">
        <v>185</v>
      </c>
      <c r="ED39" s="27" t="s">
        <v>182</v>
      </c>
      <c r="EE39" s="29">
        <v>44700.533622685187</v>
      </c>
      <c r="EF39" s="28" t="s">
        <v>195</v>
      </c>
      <c r="EG39" s="28" t="s">
        <v>196</v>
      </c>
      <c r="EH39" s="28" t="s">
        <v>190</v>
      </c>
      <c r="EI39" s="29">
        <v>44872.816006944442</v>
      </c>
      <c r="EJ39" s="28" t="s">
        <v>197</v>
      </c>
      <c r="EK39" s="28" t="s">
        <v>156</v>
      </c>
      <c r="EL39" s="28" t="s">
        <v>198</v>
      </c>
      <c r="EM39" s="45"/>
      <c r="EN39" s="46" t="str">
        <f t="shared" si="1"/>
        <v>343H035A</v>
      </c>
      <c r="EO39" s="47">
        <f t="shared" si="2"/>
        <v>44988</v>
      </c>
      <c r="EP39" s="47">
        <f t="shared" si="3"/>
        <v>44712</v>
      </c>
      <c r="EQ39" s="48" t="str">
        <f t="shared" ca="1" si="4"/>
        <v>Past</v>
      </c>
      <c r="ER39" s="49">
        <f t="shared" si="5"/>
        <v>276</v>
      </c>
      <c r="ES39" s="50"/>
      <c r="ET39" s="51">
        <f t="shared" si="6"/>
        <v>276</v>
      </c>
      <c r="EU39" s="52">
        <f t="shared" si="7"/>
        <v>0</v>
      </c>
      <c r="EV39" s="46"/>
    </row>
    <row r="40" spans="1:153" ht="14.25" hidden="1" customHeight="1">
      <c r="A40" s="8">
        <v>33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336</v>
      </c>
      <c r="S40" s="9" t="s">
        <v>305</v>
      </c>
      <c r="T40" s="9" t="s">
        <v>306</v>
      </c>
      <c r="U40" s="9" t="s">
        <v>337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338</v>
      </c>
      <c r="AA40" s="9" t="s">
        <v>339</v>
      </c>
      <c r="AB40" s="12" t="s">
        <v>340</v>
      </c>
      <c r="AC40" s="10" t="s">
        <v>341</v>
      </c>
      <c r="AD40" s="9" t="s">
        <v>339</v>
      </c>
      <c r="AE40" s="13" t="s">
        <v>340</v>
      </c>
      <c r="AF40" s="14" t="s">
        <v>314</v>
      </c>
      <c r="AG40" s="10" t="s">
        <v>342</v>
      </c>
      <c r="AH40" s="11" t="s">
        <v>343</v>
      </c>
      <c r="AI40" s="11" t="s">
        <v>344</v>
      </c>
      <c r="AJ40" s="10" t="s">
        <v>345</v>
      </c>
      <c r="AK40" s="11" t="s">
        <v>344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2.7</v>
      </c>
      <c r="AU40" s="10" t="s">
        <v>142</v>
      </c>
      <c r="AV40" s="16">
        <v>31296</v>
      </c>
      <c r="AW40" s="16">
        <v>31296</v>
      </c>
      <c r="AX40" s="16">
        <v>0</v>
      </c>
      <c r="AY40" s="16">
        <v>0</v>
      </c>
      <c r="AZ40" s="16">
        <v>0</v>
      </c>
      <c r="BA40" s="17">
        <v>44910</v>
      </c>
      <c r="BB40" s="30" t="s">
        <v>246</v>
      </c>
      <c r="BC40" s="18" t="s">
        <v>156</v>
      </c>
      <c r="BD40" s="17">
        <v>45138</v>
      </c>
      <c r="BE40" s="17">
        <v>45138</v>
      </c>
      <c r="BF40" s="17">
        <v>44880</v>
      </c>
      <c r="BG40" s="10">
        <v>84763282</v>
      </c>
      <c r="BH40" s="9" t="s">
        <v>346</v>
      </c>
      <c r="BI40" s="19">
        <v>44927</v>
      </c>
      <c r="BJ40" s="20">
        <v>44935</v>
      </c>
      <c r="BK40" s="16">
        <v>0</v>
      </c>
      <c r="BL40" s="16">
        <v>0</v>
      </c>
      <c r="BM40" s="9" t="s">
        <v>177</v>
      </c>
      <c r="BN40" s="9" t="s">
        <v>178</v>
      </c>
      <c r="BO40" s="9" t="s">
        <v>156</v>
      </c>
      <c r="BP40" s="17">
        <v>45001</v>
      </c>
      <c r="BQ40" s="17" t="s">
        <v>156</v>
      </c>
      <c r="BR40" s="17">
        <v>45001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>
        <v>44831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44848</v>
      </c>
      <c r="CD40" s="10" t="s">
        <v>156</v>
      </c>
      <c r="CE40" s="17">
        <v>44848</v>
      </c>
      <c r="CF40" s="17" t="s">
        <v>156</v>
      </c>
      <c r="CG40" s="17">
        <v>44831</v>
      </c>
      <c r="CH40" s="17">
        <v>44846</v>
      </c>
      <c r="CI40" s="16">
        <v>4200</v>
      </c>
      <c r="CJ40" s="10" t="s">
        <v>347</v>
      </c>
      <c r="CK40" s="10" t="s">
        <v>230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>
        <v>44831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 t="s">
        <v>156</v>
      </c>
      <c r="CX40" s="10" t="s">
        <v>193</v>
      </c>
      <c r="CY40" s="17" t="s">
        <v>156</v>
      </c>
      <c r="CZ40" s="17" t="s">
        <v>156</v>
      </c>
      <c r="DA40" s="17">
        <v>44831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 t="s">
        <v>156</v>
      </c>
      <c r="DH40" s="10" t="s">
        <v>156</v>
      </c>
      <c r="DI40" s="17" t="s">
        <v>156</v>
      </c>
      <c r="DJ40" s="17" t="s">
        <v>156</v>
      </c>
      <c r="DK40" s="17">
        <v>44831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48</v>
      </c>
      <c r="DQ40" s="16">
        <v>24</v>
      </c>
      <c r="DR40" s="11">
        <v>24</v>
      </c>
      <c r="DS40" s="16">
        <v>36</v>
      </c>
      <c r="DT40" s="16">
        <v>4200</v>
      </c>
      <c r="DU40" s="11" t="s">
        <v>181</v>
      </c>
      <c r="DV40" s="11" t="s">
        <v>182</v>
      </c>
      <c r="DW40" s="27" t="s">
        <v>156</v>
      </c>
      <c r="DX40" s="27" t="s">
        <v>156</v>
      </c>
      <c r="DY40" s="20" t="s">
        <v>348</v>
      </c>
      <c r="DZ40" s="16">
        <v>7</v>
      </c>
      <c r="EA40" s="16">
        <v>33</v>
      </c>
      <c r="EB40" s="27" t="s">
        <v>185</v>
      </c>
      <c r="EC40" s="27" t="s">
        <v>185</v>
      </c>
      <c r="ED40" s="27" t="s">
        <v>182</v>
      </c>
      <c r="EE40" s="29">
        <v>44831.979571759257</v>
      </c>
      <c r="EF40" s="28" t="s">
        <v>186</v>
      </c>
      <c r="EG40" s="28" t="s">
        <v>156</v>
      </c>
      <c r="EH40" s="28" t="s">
        <v>187</v>
      </c>
      <c r="EI40" s="29">
        <v>44940.290752314817</v>
      </c>
      <c r="EJ40" s="28" t="s">
        <v>188</v>
      </c>
      <c r="EK40" s="28" t="s">
        <v>189</v>
      </c>
      <c r="EL40" s="28" t="s">
        <v>190</v>
      </c>
      <c r="EM40" s="45"/>
      <c r="EN40" s="46" t="str">
        <f t="shared" si="1"/>
        <v>343H033A</v>
      </c>
      <c r="EO40" s="47">
        <f t="shared" si="2"/>
        <v>44961</v>
      </c>
      <c r="EP40" s="47" t="str">
        <f t="shared" si="3"/>
        <v/>
      </c>
      <c r="EQ40" s="48" t="str">
        <f t="shared" ca="1" si="4"/>
        <v>Y</v>
      </c>
      <c r="ER40" s="49" t="str">
        <f t="shared" si="5"/>
        <v/>
      </c>
      <c r="ES40" s="50"/>
      <c r="ET40" s="51" t="str">
        <f t="shared" si="6"/>
        <v/>
      </c>
      <c r="EU40" s="52" t="str">
        <f t="shared" si="7"/>
        <v/>
      </c>
      <c r="EV40" s="46"/>
    </row>
    <row r="41" spans="1:153" ht="14.25" hidden="1" customHeight="1">
      <c r="A41" s="8">
        <v>34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336</v>
      </c>
      <c r="S41" s="9" t="s">
        <v>305</v>
      </c>
      <c r="T41" s="9" t="s">
        <v>306</v>
      </c>
      <c r="U41" s="9" t="s">
        <v>337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338</v>
      </c>
      <c r="AA41" s="9" t="s">
        <v>339</v>
      </c>
      <c r="AB41" s="12" t="s">
        <v>340</v>
      </c>
      <c r="AC41" s="10" t="s">
        <v>341</v>
      </c>
      <c r="AD41" s="9" t="s">
        <v>339</v>
      </c>
      <c r="AE41" s="13" t="s">
        <v>340</v>
      </c>
      <c r="AF41" s="14" t="s">
        <v>314</v>
      </c>
      <c r="AG41" s="10" t="s">
        <v>342</v>
      </c>
      <c r="AH41" s="11" t="s">
        <v>343</v>
      </c>
      <c r="AI41" s="11" t="s">
        <v>344</v>
      </c>
      <c r="AJ41" s="10" t="s">
        <v>345</v>
      </c>
      <c r="AK41" s="11" t="s">
        <v>344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2.7</v>
      </c>
      <c r="AU41" s="10" t="s">
        <v>142</v>
      </c>
      <c r="AV41" s="16">
        <v>31296</v>
      </c>
      <c r="AW41" s="16">
        <v>31296</v>
      </c>
      <c r="AX41" s="16">
        <v>0</v>
      </c>
      <c r="AY41" s="16">
        <v>0</v>
      </c>
      <c r="AZ41" s="16">
        <v>0</v>
      </c>
      <c r="BA41" s="17">
        <v>44910</v>
      </c>
      <c r="BB41" s="30" t="s">
        <v>246</v>
      </c>
      <c r="BC41" s="18" t="s">
        <v>156</v>
      </c>
      <c r="BD41" s="17">
        <v>45138</v>
      </c>
      <c r="BE41" s="17">
        <v>45138</v>
      </c>
      <c r="BF41" s="17">
        <v>44880</v>
      </c>
      <c r="BG41" s="10">
        <v>84691319</v>
      </c>
      <c r="BH41" s="9" t="s">
        <v>349</v>
      </c>
      <c r="BI41" s="19">
        <v>44927</v>
      </c>
      <c r="BJ41" s="20">
        <v>44928</v>
      </c>
      <c r="BK41" s="16">
        <v>0</v>
      </c>
      <c r="BL41" s="16">
        <v>0</v>
      </c>
      <c r="BM41" s="9" t="s">
        <v>177</v>
      </c>
      <c r="BN41" s="9" t="s">
        <v>178</v>
      </c>
      <c r="BO41" s="9" t="s">
        <v>156</v>
      </c>
      <c r="BP41" s="17">
        <v>45001</v>
      </c>
      <c r="BQ41" s="17" t="s">
        <v>156</v>
      </c>
      <c r="BR41" s="17">
        <v>45001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>
        <v>44810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>
        <v>44859</v>
      </c>
      <c r="CD41" s="10" t="s">
        <v>156</v>
      </c>
      <c r="CE41" s="17" t="s">
        <v>156</v>
      </c>
      <c r="CF41" s="17" t="s">
        <v>156</v>
      </c>
      <c r="CG41" s="17">
        <v>44810</v>
      </c>
      <c r="CH41" s="17">
        <v>44853</v>
      </c>
      <c r="CI41" s="16">
        <v>7000</v>
      </c>
      <c r="CJ41" s="10" t="s">
        <v>350</v>
      </c>
      <c r="CK41" s="10" t="s">
        <v>230</v>
      </c>
      <c r="CL41" s="18">
        <v>44911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>
        <v>44810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 t="s">
        <v>156</v>
      </c>
      <c r="CX41" s="10" t="s">
        <v>193</v>
      </c>
      <c r="CY41" s="17" t="s">
        <v>156</v>
      </c>
      <c r="CZ41" s="17" t="s">
        <v>156</v>
      </c>
      <c r="DA41" s="17">
        <v>44810</v>
      </c>
      <c r="DB41" s="17" t="s">
        <v>156</v>
      </c>
      <c r="DC41" s="16">
        <v>0</v>
      </c>
      <c r="DD41" s="10" t="s">
        <v>156</v>
      </c>
      <c r="DE41" s="10" t="s">
        <v>156</v>
      </c>
      <c r="DF41" s="18" t="s">
        <v>156</v>
      </c>
      <c r="DG41" s="17" t="s">
        <v>156</v>
      </c>
      <c r="DH41" s="10" t="s">
        <v>156</v>
      </c>
      <c r="DI41" s="17" t="s">
        <v>156</v>
      </c>
      <c r="DJ41" s="17" t="s">
        <v>156</v>
      </c>
      <c r="DK41" s="17">
        <v>44810</v>
      </c>
      <c r="DL41" s="17" t="s">
        <v>156</v>
      </c>
      <c r="DM41" s="16">
        <v>0</v>
      </c>
      <c r="DN41" s="10" t="s">
        <v>156</v>
      </c>
      <c r="DO41" s="10" t="s">
        <v>156</v>
      </c>
      <c r="DP41" s="16">
        <v>48</v>
      </c>
      <c r="DQ41" s="16">
        <v>24</v>
      </c>
      <c r="DR41" s="11">
        <v>24</v>
      </c>
      <c r="DS41" s="16">
        <v>36</v>
      </c>
      <c r="DT41" s="16">
        <v>7000</v>
      </c>
      <c r="DU41" s="11" t="s">
        <v>181</v>
      </c>
      <c r="DV41" s="11" t="s">
        <v>182</v>
      </c>
      <c r="DW41" s="27" t="s">
        <v>156</v>
      </c>
      <c r="DX41" s="27" t="s">
        <v>156</v>
      </c>
      <c r="DY41" s="20" t="s">
        <v>348</v>
      </c>
      <c r="DZ41" s="16">
        <v>7</v>
      </c>
      <c r="EA41" s="16">
        <v>33</v>
      </c>
      <c r="EB41" s="27" t="s">
        <v>185</v>
      </c>
      <c r="EC41" s="27" t="s">
        <v>185</v>
      </c>
      <c r="ED41" s="27" t="s">
        <v>182</v>
      </c>
      <c r="EE41" s="29">
        <v>44811.00675925926</v>
      </c>
      <c r="EF41" s="28" t="s">
        <v>186</v>
      </c>
      <c r="EG41" s="28" t="s">
        <v>156</v>
      </c>
      <c r="EH41" s="28" t="s">
        <v>187</v>
      </c>
      <c r="EI41" s="29">
        <v>44940.290752314817</v>
      </c>
      <c r="EJ41" s="28" t="s">
        <v>188</v>
      </c>
      <c r="EK41" s="28" t="s">
        <v>189</v>
      </c>
      <c r="EL41" s="28" t="s">
        <v>190</v>
      </c>
      <c r="EM41" s="45"/>
      <c r="EN41" s="46" t="str">
        <f t="shared" si="1"/>
        <v>343H033A</v>
      </c>
      <c r="EO41" s="47">
        <f t="shared" si="2"/>
        <v>44961</v>
      </c>
      <c r="EP41" s="47" t="str">
        <f t="shared" si="3"/>
        <v/>
      </c>
      <c r="EQ41" s="48" t="str">
        <f t="shared" ca="1" si="4"/>
        <v>Y</v>
      </c>
      <c r="ER41" s="49" t="str">
        <f t="shared" si="5"/>
        <v/>
      </c>
      <c r="ES41" s="50"/>
      <c r="ET41" s="51" t="str">
        <f t="shared" si="6"/>
        <v/>
      </c>
      <c r="EU41" s="52" t="str">
        <f t="shared" si="7"/>
        <v/>
      </c>
      <c r="EV41" s="46"/>
    </row>
    <row r="42" spans="1:153" ht="14.25" hidden="1" customHeight="1">
      <c r="A42" s="8">
        <v>35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336</v>
      </c>
      <c r="S42" s="9" t="s">
        <v>305</v>
      </c>
      <c r="T42" s="9" t="s">
        <v>306</v>
      </c>
      <c r="U42" s="9" t="s">
        <v>337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338</v>
      </c>
      <c r="AA42" s="9" t="s">
        <v>339</v>
      </c>
      <c r="AB42" s="12" t="s">
        <v>340</v>
      </c>
      <c r="AC42" s="10" t="s">
        <v>341</v>
      </c>
      <c r="AD42" s="9" t="s">
        <v>339</v>
      </c>
      <c r="AE42" s="13" t="s">
        <v>340</v>
      </c>
      <c r="AF42" s="14" t="s">
        <v>314</v>
      </c>
      <c r="AG42" s="10" t="s">
        <v>351</v>
      </c>
      <c r="AH42" s="11" t="s">
        <v>352</v>
      </c>
      <c r="AI42" s="11" t="s">
        <v>353</v>
      </c>
      <c r="AJ42" s="10" t="s">
        <v>354</v>
      </c>
      <c r="AK42" s="11" t="s">
        <v>353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2.7</v>
      </c>
      <c r="AU42" s="10" t="s">
        <v>206</v>
      </c>
      <c r="AV42" s="16">
        <v>3744</v>
      </c>
      <c r="AW42" s="16">
        <v>3744</v>
      </c>
      <c r="AX42" s="16">
        <v>0</v>
      </c>
      <c r="AY42" s="16">
        <v>0</v>
      </c>
      <c r="AZ42" s="16">
        <v>0</v>
      </c>
      <c r="BA42" s="17">
        <v>44910</v>
      </c>
      <c r="BB42" s="30" t="s">
        <v>175</v>
      </c>
      <c r="BC42" s="18">
        <v>44853</v>
      </c>
      <c r="BD42" s="17">
        <v>45138</v>
      </c>
      <c r="BE42" s="17">
        <v>45138</v>
      </c>
      <c r="BF42" s="17">
        <v>44880</v>
      </c>
      <c r="BG42" s="10">
        <v>84691948</v>
      </c>
      <c r="BH42" s="9" t="s">
        <v>319</v>
      </c>
      <c r="BI42" s="19">
        <v>44927</v>
      </c>
      <c r="BJ42" s="20">
        <v>44928</v>
      </c>
      <c r="BK42" s="16">
        <v>0</v>
      </c>
      <c r="BL42" s="16">
        <v>0</v>
      </c>
      <c r="BM42" s="9" t="s">
        <v>177</v>
      </c>
      <c r="BN42" s="9" t="s">
        <v>178</v>
      </c>
      <c r="BO42" s="9" t="s">
        <v>156</v>
      </c>
      <c r="BP42" s="17">
        <v>45001</v>
      </c>
      <c r="BQ42" s="17" t="s">
        <v>156</v>
      </c>
      <c r="BR42" s="17">
        <v>45001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>
        <v>44810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>
        <v>44859</v>
      </c>
      <c r="CD42" s="10" t="s">
        <v>156</v>
      </c>
      <c r="CE42" s="17" t="s">
        <v>156</v>
      </c>
      <c r="CF42" s="17" t="s">
        <v>156</v>
      </c>
      <c r="CG42" s="17">
        <v>44810</v>
      </c>
      <c r="CH42" s="17">
        <v>44853</v>
      </c>
      <c r="CI42" s="16">
        <v>3000</v>
      </c>
      <c r="CJ42" s="10" t="s">
        <v>355</v>
      </c>
      <c r="CK42" s="10" t="s">
        <v>230</v>
      </c>
      <c r="CL42" s="18">
        <v>44911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>
        <v>44810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44917</v>
      </c>
      <c r="CX42" s="10" t="s">
        <v>356</v>
      </c>
      <c r="CY42" s="17">
        <v>44918</v>
      </c>
      <c r="CZ42" s="17" t="s">
        <v>156</v>
      </c>
      <c r="DA42" s="17">
        <v>44878</v>
      </c>
      <c r="DB42" s="17" t="s">
        <v>156</v>
      </c>
      <c r="DC42" s="16">
        <v>0</v>
      </c>
      <c r="DD42" s="10" t="s">
        <v>156</v>
      </c>
      <c r="DE42" s="10" t="s">
        <v>156</v>
      </c>
      <c r="DF42" s="18" t="s">
        <v>156</v>
      </c>
      <c r="DG42" s="17">
        <v>44929</v>
      </c>
      <c r="DH42" s="10" t="s">
        <v>357</v>
      </c>
      <c r="DI42" s="17">
        <v>44925</v>
      </c>
      <c r="DJ42" s="17" t="s">
        <v>156</v>
      </c>
      <c r="DK42" s="17">
        <v>44878</v>
      </c>
      <c r="DL42" s="17" t="s">
        <v>156</v>
      </c>
      <c r="DM42" s="16">
        <v>0</v>
      </c>
      <c r="DN42" s="10" t="s">
        <v>156</v>
      </c>
      <c r="DO42" s="10" t="s">
        <v>156</v>
      </c>
      <c r="DP42" s="16">
        <v>48</v>
      </c>
      <c r="DQ42" s="16">
        <v>24</v>
      </c>
      <c r="DR42" s="11">
        <v>24</v>
      </c>
      <c r="DS42" s="16">
        <v>36</v>
      </c>
      <c r="DT42" s="16">
        <v>1500</v>
      </c>
      <c r="DU42" s="11" t="s">
        <v>181</v>
      </c>
      <c r="DV42" s="11" t="s">
        <v>182</v>
      </c>
      <c r="DW42" s="27" t="s">
        <v>156</v>
      </c>
      <c r="DX42" s="27" t="s">
        <v>358</v>
      </c>
      <c r="DY42" s="20" t="s">
        <v>348</v>
      </c>
      <c r="DZ42" s="16">
        <v>7</v>
      </c>
      <c r="EA42" s="16">
        <v>33</v>
      </c>
      <c r="EB42" s="27" t="s">
        <v>185</v>
      </c>
      <c r="EC42" s="27" t="s">
        <v>185</v>
      </c>
      <c r="ED42" s="27" t="s">
        <v>182</v>
      </c>
      <c r="EE42" s="29">
        <v>44811.00675925926</v>
      </c>
      <c r="EF42" s="28" t="s">
        <v>186</v>
      </c>
      <c r="EG42" s="28" t="s">
        <v>156</v>
      </c>
      <c r="EH42" s="28" t="s">
        <v>187</v>
      </c>
      <c r="EI42" s="29">
        <v>44935.325775462959</v>
      </c>
      <c r="EJ42" s="28" t="s">
        <v>188</v>
      </c>
      <c r="EK42" s="28" t="s">
        <v>189</v>
      </c>
      <c r="EL42" s="28" t="s">
        <v>190</v>
      </c>
      <c r="EM42" s="45"/>
      <c r="EN42" s="46" t="str">
        <f t="shared" si="1"/>
        <v>343H033B</v>
      </c>
      <c r="EO42" s="47">
        <f t="shared" si="2"/>
        <v>44961</v>
      </c>
      <c r="EP42" s="47">
        <f t="shared" si="3"/>
        <v>44917</v>
      </c>
      <c r="EQ42" s="48" t="str">
        <f t="shared" ca="1" si="4"/>
        <v>Past</v>
      </c>
      <c r="ER42" s="49">
        <f t="shared" si="5"/>
        <v>44</v>
      </c>
      <c r="ES42" s="50"/>
      <c r="ET42" s="51">
        <f t="shared" si="6"/>
        <v>44</v>
      </c>
      <c r="EU42" s="52">
        <f t="shared" si="7"/>
        <v>0</v>
      </c>
      <c r="EV42" s="46"/>
    </row>
    <row r="43" spans="1:153" ht="14.25" hidden="1" customHeight="1">
      <c r="A43" s="8">
        <v>36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336</v>
      </c>
      <c r="S43" s="9" t="s">
        <v>305</v>
      </c>
      <c r="T43" s="9" t="s">
        <v>306</v>
      </c>
      <c r="U43" s="9" t="s">
        <v>337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338</v>
      </c>
      <c r="AA43" s="9" t="s">
        <v>339</v>
      </c>
      <c r="AB43" s="12" t="s">
        <v>340</v>
      </c>
      <c r="AC43" s="10" t="s">
        <v>341</v>
      </c>
      <c r="AD43" s="9" t="s">
        <v>339</v>
      </c>
      <c r="AE43" s="13" t="s">
        <v>340</v>
      </c>
      <c r="AF43" s="14" t="s">
        <v>314</v>
      </c>
      <c r="AG43" s="10" t="s">
        <v>351</v>
      </c>
      <c r="AH43" s="11" t="s">
        <v>352</v>
      </c>
      <c r="AI43" s="11" t="s">
        <v>353</v>
      </c>
      <c r="AJ43" s="10" t="s">
        <v>354</v>
      </c>
      <c r="AK43" s="11" t="s">
        <v>353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2.7</v>
      </c>
      <c r="AU43" s="10" t="s">
        <v>206</v>
      </c>
      <c r="AV43" s="16">
        <v>3744</v>
      </c>
      <c r="AW43" s="16">
        <v>3744</v>
      </c>
      <c r="AX43" s="16">
        <v>0</v>
      </c>
      <c r="AY43" s="16">
        <v>0</v>
      </c>
      <c r="AZ43" s="16">
        <v>0</v>
      </c>
      <c r="BA43" s="17">
        <v>44910</v>
      </c>
      <c r="BB43" s="30" t="s">
        <v>175</v>
      </c>
      <c r="BC43" s="18" t="s">
        <v>156</v>
      </c>
      <c r="BD43" s="17">
        <v>45138</v>
      </c>
      <c r="BE43" s="17">
        <v>45138</v>
      </c>
      <c r="BF43" s="17">
        <v>44880</v>
      </c>
      <c r="BG43" s="10">
        <v>84948342</v>
      </c>
      <c r="BH43" s="9" t="s">
        <v>321</v>
      </c>
      <c r="BI43" s="19">
        <v>44927</v>
      </c>
      <c r="BJ43" s="20">
        <v>44928</v>
      </c>
      <c r="BK43" s="16">
        <v>0</v>
      </c>
      <c r="BL43" s="16">
        <v>0</v>
      </c>
      <c r="BM43" s="9" t="s">
        <v>177</v>
      </c>
      <c r="BN43" s="9" t="s">
        <v>178</v>
      </c>
      <c r="BO43" s="9" t="s">
        <v>156</v>
      </c>
      <c r="BP43" s="17">
        <v>45046</v>
      </c>
      <c r="BQ43" s="17" t="s">
        <v>156</v>
      </c>
      <c r="BR43" s="17" t="s">
        <v>156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 t="s">
        <v>156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>
        <v>44890</v>
      </c>
      <c r="CD43" s="10" t="s">
        <v>359</v>
      </c>
      <c r="CE43" s="17">
        <v>44890</v>
      </c>
      <c r="CF43" s="17" t="s">
        <v>156</v>
      </c>
      <c r="CG43" s="17">
        <v>44879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 t="s">
        <v>156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 t="s">
        <v>156</v>
      </c>
      <c r="CX43" s="10" t="s">
        <v>193</v>
      </c>
      <c r="CY43" s="17" t="s">
        <v>156</v>
      </c>
      <c r="CZ43" s="17" t="s">
        <v>156</v>
      </c>
      <c r="DA43" s="17" t="s">
        <v>156</v>
      </c>
      <c r="DB43" s="17" t="s">
        <v>156</v>
      </c>
      <c r="DC43" s="16">
        <v>0</v>
      </c>
      <c r="DD43" s="10" t="s">
        <v>156</v>
      </c>
      <c r="DE43" s="10" t="s">
        <v>156</v>
      </c>
      <c r="DF43" s="18" t="s">
        <v>156</v>
      </c>
      <c r="DG43" s="17" t="s">
        <v>156</v>
      </c>
      <c r="DH43" s="10" t="s">
        <v>156</v>
      </c>
      <c r="DI43" s="17" t="s">
        <v>156</v>
      </c>
      <c r="DJ43" s="17" t="s">
        <v>156</v>
      </c>
      <c r="DK43" s="17" t="s">
        <v>156</v>
      </c>
      <c r="DL43" s="17" t="s">
        <v>156</v>
      </c>
      <c r="DM43" s="16">
        <v>0</v>
      </c>
      <c r="DN43" s="10" t="s">
        <v>156</v>
      </c>
      <c r="DO43" s="10" t="s">
        <v>156</v>
      </c>
      <c r="DP43" s="16">
        <v>48</v>
      </c>
      <c r="DQ43" s="16">
        <v>24</v>
      </c>
      <c r="DR43" s="11">
        <v>24</v>
      </c>
      <c r="DS43" s="16">
        <v>36</v>
      </c>
      <c r="DT43" s="16">
        <v>2250</v>
      </c>
      <c r="DU43" s="11" t="s">
        <v>181</v>
      </c>
      <c r="DV43" s="11" t="s">
        <v>182</v>
      </c>
      <c r="DW43" s="27" t="s">
        <v>156</v>
      </c>
      <c r="DX43" s="27" t="s">
        <v>156</v>
      </c>
      <c r="DY43" s="20" t="s">
        <v>360</v>
      </c>
      <c r="DZ43" s="16">
        <v>7</v>
      </c>
      <c r="EA43" s="16">
        <v>33</v>
      </c>
      <c r="EB43" s="27" t="s">
        <v>185</v>
      </c>
      <c r="EC43" s="27" t="s">
        <v>185</v>
      </c>
      <c r="ED43" s="27" t="s">
        <v>182</v>
      </c>
      <c r="EE43" s="29">
        <v>44877.918993055559</v>
      </c>
      <c r="EF43" s="28" t="s">
        <v>188</v>
      </c>
      <c r="EG43" s="28" t="s">
        <v>189</v>
      </c>
      <c r="EH43" s="28" t="s">
        <v>190</v>
      </c>
      <c r="EI43" s="29">
        <v>44893.814918981479</v>
      </c>
      <c r="EJ43" s="28" t="s">
        <v>197</v>
      </c>
      <c r="EK43" s="28" t="s">
        <v>156</v>
      </c>
      <c r="EL43" s="28" t="s">
        <v>198</v>
      </c>
      <c r="EM43" s="45"/>
      <c r="EN43" s="46" t="str">
        <f t="shared" si="1"/>
        <v>343H033B</v>
      </c>
      <c r="EO43" s="47">
        <f t="shared" si="2"/>
        <v>45006</v>
      </c>
      <c r="EP43" s="47" t="str">
        <f t="shared" si="3"/>
        <v/>
      </c>
      <c r="EQ43" s="48" t="str">
        <f t="shared" ca="1" si="4"/>
        <v>Y</v>
      </c>
      <c r="ER43" s="49" t="str">
        <f t="shared" si="5"/>
        <v/>
      </c>
      <c r="ES43" s="50"/>
      <c r="ET43" s="51" t="str">
        <f t="shared" si="6"/>
        <v/>
      </c>
      <c r="EU43" s="52" t="str">
        <f t="shared" si="7"/>
        <v/>
      </c>
      <c r="EV43" s="46"/>
    </row>
    <row r="44" spans="1:153" ht="14.25" hidden="1" customHeight="1">
      <c r="A44" s="8">
        <v>37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336</v>
      </c>
      <c r="S44" s="9" t="s">
        <v>305</v>
      </c>
      <c r="T44" s="9" t="s">
        <v>306</v>
      </c>
      <c r="U44" s="9" t="s">
        <v>361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362</v>
      </c>
      <c r="AA44" s="9" t="s">
        <v>363</v>
      </c>
      <c r="AB44" s="12" t="s">
        <v>364</v>
      </c>
      <c r="AC44" s="10" t="s">
        <v>365</v>
      </c>
      <c r="AD44" s="9" t="s">
        <v>366</v>
      </c>
      <c r="AE44" s="13" t="s">
        <v>364</v>
      </c>
      <c r="AF44" s="14" t="s">
        <v>314</v>
      </c>
      <c r="AG44" s="10" t="s">
        <v>367</v>
      </c>
      <c r="AH44" s="11" t="s">
        <v>368</v>
      </c>
      <c r="AI44" s="11" t="s">
        <v>369</v>
      </c>
      <c r="AJ44" s="10" t="s">
        <v>370</v>
      </c>
      <c r="AK44" s="11" t="s">
        <v>369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2.8</v>
      </c>
      <c r="AU44" s="10" t="s">
        <v>142</v>
      </c>
      <c r="AV44" s="16">
        <v>17988</v>
      </c>
      <c r="AW44" s="16">
        <v>17988</v>
      </c>
      <c r="AX44" s="16">
        <v>0</v>
      </c>
      <c r="AY44" s="16">
        <v>0</v>
      </c>
      <c r="AZ44" s="16">
        <v>0</v>
      </c>
      <c r="BA44" s="17">
        <v>44910</v>
      </c>
      <c r="BB44" s="30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84863670</v>
      </c>
      <c r="BH44" s="9" t="s">
        <v>303</v>
      </c>
      <c r="BI44" s="19">
        <v>44986</v>
      </c>
      <c r="BJ44" s="20">
        <v>44991</v>
      </c>
      <c r="BK44" s="16">
        <v>0</v>
      </c>
      <c r="BL44" s="16">
        <v>0</v>
      </c>
      <c r="BM44" s="9" t="s">
        <v>177</v>
      </c>
      <c r="BN44" s="9" t="s">
        <v>178</v>
      </c>
      <c r="BO44" s="9" t="s">
        <v>156</v>
      </c>
      <c r="BP44" s="17">
        <v>45057</v>
      </c>
      <c r="BQ44" s="17" t="s">
        <v>156</v>
      </c>
      <c r="BR44" s="17">
        <v>45057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>
        <v>44866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44897</v>
      </c>
      <c r="CD44" s="10" t="s">
        <v>371</v>
      </c>
      <c r="CE44" s="17">
        <v>44904</v>
      </c>
      <c r="CF44" s="17" t="s">
        <v>156</v>
      </c>
      <c r="CG44" s="17">
        <v>44866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>
        <v>44866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193</v>
      </c>
      <c r="CY44" s="17" t="s">
        <v>156</v>
      </c>
      <c r="CZ44" s="17" t="s">
        <v>156</v>
      </c>
      <c r="DA44" s="17">
        <v>44866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>
        <v>44866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8300</v>
      </c>
      <c r="DU44" s="11" t="s">
        <v>181</v>
      </c>
      <c r="DV44" s="11" t="s">
        <v>182</v>
      </c>
      <c r="DW44" s="27" t="s">
        <v>156</v>
      </c>
      <c r="DX44" s="27" t="s">
        <v>156</v>
      </c>
      <c r="DY44" s="20" t="s">
        <v>372</v>
      </c>
      <c r="DZ44" s="16">
        <v>7</v>
      </c>
      <c r="EA44" s="16">
        <v>33</v>
      </c>
      <c r="EB44" s="27" t="s">
        <v>185</v>
      </c>
      <c r="EC44" s="27" t="s">
        <v>185</v>
      </c>
      <c r="ED44" s="27" t="s">
        <v>182</v>
      </c>
      <c r="EE44" s="29">
        <v>44867.000509259262</v>
      </c>
      <c r="EF44" s="28" t="s">
        <v>186</v>
      </c>
      <c r="EG44" s="28" t="s">
        <v>156</v>
      </c>
      <c r="EH44" s="28" t="s">
        <v>187</v>
      </c>
      <c r="EI44" s="29">
        <v>44900.816053240742</v>
      </c>
      <c r="EJ44" s="28" t="s">
        <v>197</v>
      </c>
      <c r="EK44" s="28" t="s">
        <v>156</v>
      </c>
      <c r="EL44" s="28" t="s">
        <v>198</v>
      </c>
      <c r="EM44" s="45"/>
      <c r="EN44" s="46" t="str">
        <f t="shared" si="1"/>
        <v>343H032A</v>
      </c>
      <c r="EO44" s="47">
        <f t="shared" si="2"/>
        <v>45017</v>
      </c>
      <c r="EP44" s="47" t="str">
        <f t="shared" si="3"/>
        <v/>
      </c>
      <c r="EQ44" s="48" t="str">
        <f t="shared" ca="1" si="4"/>
        <v>Y</v>
      </c>
      <c r="ER44" s="49" t="str">
        <f t="shared" si="5"/>
        <v/>
      </c>
      <c r="ES44" s="50"/>
      <c r="ET44" s="51" t="str">
        <f t="shared" si="6"/>
        <v/>
      </c>
      <c r="EU44" s="52" t="str">
        <f t="shared" si="7"/>
        <v/>
      </c>
      <c r="EV44" s="46"/>
    </row>
    <row r="45" spans="1:153" ht="14.25" hidden="1" customHeight="1">
      <c r="A45" s="8">
        <v>38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336</v>
      </c>
      <c r="S45" s="9" t="s">
        <v>305</v>
      </c>
      <c r="T45" s="9" t="s">
        <v>306</v>
      </c>
      <c r="U45" s="9" t="s">
        <v>361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362</v>
      </c>
      <c r="AA45" s="9" t="s">
        <v>363</v>
      </c>
      <c r="AB45" s="12" t="s">
        <v>364</v>
      </c>
      <c r="AC45" s="10" t="s">
        <v>365</v>
      </c>
      <c r="AD45" s="9" t="s">
        <v>366</v>
      </c>
      <c r="AE45" s="13" t="s">
        <v>364</v>
      </c>
      <c r="AF45" s="14" t="s">
        <v>314</v>
      </c>
      <c r="AG45" s="10" t="s">
        <v>373</v>
      </c>
      <c r="AH45" s="11" t="s">
        <v>374</v>
      </c>
      <c r="AI45" s="11" t="s">
        <v>375</v>
      </c>
      <c r="AJ45" s="10" t="s">
        <v>376</v>
      </c>
      <c r="AK45" s="11" t="s">
        <v>375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2.8</v>
      </c>
      <c r="AU45" s="10" t="s">
        <v>206</v>
      </c>
      <c r="AV45" s="16">
        <v>5076</v>
      </c>
      <c r="AW45" s="16">
        <v>5076</v>
      </c>
      <c r="AX45" s="16">
        <v>0</v>
      </c>
      <c r="AY45" s="16">
        <v>0</v>
      </c>
      <c r="AZ45" s="16">
        <v>0</v>
      </c>
      <c r="BA45" s="17">
        <v>44910</v>
      </c>
      <c r="BB45" s="30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84863266</v>
      </c>
      <c r="BH45" s="9" t="s">
        <v>319</v>
      </c>
      <c r="BI45" s="19">
        <v>44986</v>
      </c>
      <c r="BJ45" s="20">
        <v>44991</v>
      </c>
      <c r="BK45" s="16">
        <v>0</v>
      </c>
      <c r="BL45" s="16">
        <v>0</v>
      </c>
      <c r="BM45" s="9" t="s">
        <v>177</v>
      </c>
      <c r="BN45" s="9" t="s">
        <v>178</v>
      </c>
      <c r="BO45" s="9" t="s">
        <v>156</v>
      </c>
      <c r="BP45" s="17">
        <v>45057</v>
      </c>
      <c r="BQ45" s="17" t="s">
        <v>156</v>
      </c>
      <c r="BR45" s="17">
        <v>45057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44866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44897</v>
      </c>
      <c r="CD45" s="10" t="s">
        <v>371</v>
      </c>
      <c r="CE45" s="17">
        <v>44904</v>
      </c>
      <c r="CF45" s="17" t="s">
        <v>156</v>
      </c>
      <c r="CG45" s="17">
        <v>44866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44866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 t="s">
        <v>156</v>
      </c>
      <c r="CX45" s="10" t="s">
        <v>193</v>
      </c>
      <c r="CY45" s="17" t="s">
        <v>156</v>
      </c>
      <c r="CZ45" s="17" t="s">
        <v>156</v>
      </c>
      <c r="DA45" s="17">
        <v>44866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 t="s">
        <v>156</v>
      </c>
      <c r="DH45" s="10" t="s">
        <v>156</v>
      </c>
      <c r="DI45" s="17" t="s">
        <v>156</v>
      </c>
      <c r="DJ45" s="17" t="s">
        <v>156</v>
      </c>
      <c r="DK45" s="17">
        <v>44866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2300</v>
      </c>
      <c r="DU45" s="11" t="s">
        <v>181</v>
      </c>
      <c r="DV45" s="11" t="s">
        <v>182</v>
      </c>
      <c r="DW45" s="27" t="s">
        <v>156</v>
      </c>
      <c r="DX45" s="27" t="s">
        <v>156</v>
      </c>
      <c r="DY45" s="20" t="s">
        <v>372</v>
      </c>
      <c r="DZ45" s="16">
        <v>7</v>
      </c>
      <c r="EA45" s="16">
        <v>33</v>
      </c>
      <c r="EB45" s="27" t="s">
        <v>185</v>
      </c>
      <c r="EC45" s="27" t="s">
        <v>185</v>
      </c>
      <c r="ED45" s="27" t="s">
        <v>182</v>
      </c>
      <c r="EE45" s="29">
        <v>44867.000509259262</v>
      </c>
      <c r="EF45" s="28" t="s">
        <v>186</v>
      </c>
      <c r="EG45" s="28" t="s">
        <v>156</v>
      </c>
      <c r="EH45" s="28" t="s">
        <v>187</v>
      </c>
      <c r="EI45" s="29">
        <v>44900.816053240742</v>
      </c>
      <c r="EJ45" s="28" t="s">
        <v>197</v>
      </c>
      <c r="EK45" s="28" t="s">
        <v>156</v>
      </c>
      <c r="EL45" s="28" t="s">
        <v>198</v>
      </c>
      <c r="EM45" s="45"/>
      <c r="EN45" s="46" t="str">
        <f t="shared" si="1"/>
        <v>343H032B</v>
      </c>
      <c r="EO45" s="47">
        <f t="shared" si="2"/>
        <v>45017</v>
      </c>
      <c r="EP45" s="47" t="str">
        <f t="shared" si="3"/>
        <v/>
      </c>
      <c r="EQ45" s="48" t="str">
        <f t="shared" ca="1" si="4"/>
        <v>Y</v>
      </c>
      <c r="ER45" s="49" t="str">
        <f t="shared" si="5"/>
        <v/>
      </c>
      <c r="ES45" s="50"/>
      <c r="ET45" s="51" t="str">
        <f t="shared" si="6"/>
        <v/>
      </c>
      <c r="EU45" s="52" t="str">
        <f t="shared" si="7"/>
        <v/>
      </c>
      <c r="EV45" s="46"/>
    </row>
    <row r="46" spans="1:153" ht="14.25" hidden="1" customHeight="1">
      <c r="A46" s="8">
        <v>39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336</v>
      </c>
      <c r="S46" s="9" t="s">
        <v>305</v>
      </c>
      <c r="T46" s="9" t="s">
        <v>306</v>
      </c>
      <c r="U46" s="9" t="s">
        <v>361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362</v>
      </c>
      <c r="AA46" s="9" t="s">
        <v>363</v>
      </c>
      <c r="AB46" s="12" t="s">
        <v>364</v>
      </c>
      <c r="AC46" s="10" t="s">
        <v>365</v>
      </c>
      <c r="AD46" s="9" t="s">
        <v>366</v>
      </c>
      <c r="AE46" s="13" t="s">
        <v>364</v>
      </c>
      <c r="AF46" s="14" t="s">
        <v>314</v>
      </c>
      <c r="AG46" s="10" t="s">
        <v>377</v>
      </c>
      <c r="AH46" s="11" t="s">
        <v>368</v>
      </c>
      <c r="AI46" s="11" t="s">
        <v>369</v>
      </c>
      <c r="AJ46" s="10" t="s">
        <v>370</v>
      </c>
      <c r="AK46" s="11" t="s">
        <v>369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2.8</v>
      </c>
      <c r="AU46" s="10" t="s">
        <v>150</v>
      </c>
      <c r="AV46" s="16">
        <v>5028</v>
      </c>
      <c r="AW46" s="16">
        <v>5028</v>
      </c>
      <c r="AX46" s="16">
        <v>0</v>
      </c>
      <c r="AY46" s="16">
        <v>0</v>
      </c>
      <c r="AZ46" s="16">
        <v>0</v>
      </c>
      <c r="BA46" s="17">
        <v>44910</v>
      </c>
      <c r="BB46" s="30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84863105</v>
      </c>
      <c r="BH46" s="9" t="s">
        <v>319</v>
      </c>
      <c r="BI46" s="19">
        <v>44986</v>
      </c>
      <c r="BJ46" s="20">
        <v>44991</v>
      </c>
      <c r="BK46" s="16">
        <v>0</v>
      </c>
      <c r="BL46" s="16">
        <v>0</v>
      </c>
      <c r="BM46" s="9" t="s">
        <v>177</v>
      </c>
      <c r="BN46" s="9" t="s">
        <v>178</v>
      </c>
      <c r="BO46" s="9" t="s">
        <v>156</v>
      </c>
      <c r="BP46" s="17">
        <v>45057</v>
      </c>
      <c r="BQ46" s="17" t="s">
        <v>156</v>
      </c>
      <c r="BR46" s="17">
        <v>45057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44866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44897</v>
      </c>
      <c r="CD46" s="10" t="s">
        <v>371</v>
      </c>
      <c r="CE46" s="17">
        <v>44904</v>
      </c>
      <c r="CF46" s="17" t="s">
        <v>156</v>
      </c>
      <c r="CG46" s="17">
        <v>44866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 t="s">
        <v>156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44866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 t="s">
        <v>156</v>
      </c>
      <c r="CX46" s="10" t="s">
        <v>193</v>
      </c>
      <c r="CY46" s="17" t="s">
        <v>156</v>
      </c>
      <c r="CZ46" s="17" t="s">
        <v>156</v>
      </c>
      <c r="DA46" s="17">
        <v>44866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 t="s">
        <v>156</v>
      </c>
      <c r="DH46" s="10" t="s">
        <v>156</v>
      </c>
      <c r="DI46" s="17" t="s">
        <v>156</v>
      </c>
      <c r="DJ46" s="17" t="s">
        <v>156</v>
      </c>
      <c r="DK46" s="17">
        <v>44866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2300</v>
      </c>
      <c r="DU46" s="11" t="s">
        <v>181</v>
      </c>
      <c r="DV46" s="11" t="s">
        <v>182</v>
      </c>
      <c r="DW46" s="27" t="s">
        <v>156</v>
      </c>
      <c r="DX46" s="27" t="s">
        <v>156</v>
      </c>
      <c r="DY46" s="20" t="s">
        <v>372</v>
      </c>
      <c r="DZ46" s="16">
        <v>7</v>
      </c>
      <c r="EA46" s="16">
        <v>33</v>
      </c>
      <c r="EB46" s="27" t="s">
        <v>185</v>
      </c>
      <c r="EC46" s="27" t="s">
        <v>185</v>
      </c>
      <c r="ED46" s="27" t="s">
        <v>182</v>
      </c>
      <c r="EE46" s="29">
        <v>44867.000509259262</v>
      </c>
      <c r="EF46" s="28" t="s">
        <v>186</v>
      </c>
      <c r="EG46" s="28" t="s">
        <v>156</v>
      </c>
      <c r="EH46" s="28" t="s">
        <v>187</v>
      </c>
      <c r="EI46" s="29">
        <v>44900.816053240742</v>
      </c>
      <c r="EJ46" s="28" t="s">
        <v>197</v>
      </c>
      <c r="EK46" s="28" t="s">
        <v>156</v>
      </c>
      <c r="EL46" s="28" t="s">
        <v>198</v>
      </c>
      <c r="EM46" s="45"/>
      <c r="EN46" s="46" t="str">
        <f t="shared" si="1"/>
        <v>343H032C</v>
      </c>
      <c r="EO46" s="47">
        <f t="shared" si="2"/>
        <v>45017</v>
      </c>
      <c r="EP46" s="47" t="str">
        <f t="shared" si="3"/>
        <v/>
      </c>
      <c r="EQ46" s="48" t="str">
        <f t="shared" ca="1" si="4"/>
        <v>Y</v>
      </c>
      <c r="ER46" s="49" t="str">
        <f t="shared" si="5"/>
        <v/>
      </c>
      <c r="ES46" s="50"/>
      <c r="ET46" s="51" t="str">
        <f t="shared" si="6"/>
        <v/>
      </c>
      <c r="EU46" s="52" t="str">
        <f t="shared" si="7"/>
        <v/>
      </c>
      <c r="EV46" s="46"/>
    </row>
    <row r="47" spans="1:153" ht="14.25" customHeight="1">
      <c r="A47" s="8">
        <v>40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378</v>
      </c>
      <c r="H47" s="9" t="s">
        <v>379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304</v>
      </c>
      <c r="S47" s="9" t="s">
        <v>305</v>
      </c>
      <c r="T47" s="9" t="s">
        <v>306</v>
      </c>
      <c r="U47" s="9" t="s">
        <v>307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308</v>
      </c>
      <c r="AA47" s="9" t="s">
        <v>309</v>
      </c>
      <c r="AB47" s="12" t="s">
        <v>310</v>
      </c>
      <c r="AC47" s="10" t="s">
        <v>327</v>
      </c>
      <c r="AD47" s="9" t="s">
        <v>328</v>
      </c>
      <c r="AE47" s="13" t="s">
        <v>329</v>
      </c>
      <c r="AF47" s="14" t="s">
        <v>380</v>
      </c>
      <c r="AG47" s="10" t="s">
        <v>381</v>
      </c>
      <c r="AH47" s="11" t="s">
        <v>316</v>
      </c>
      <c r="AI47" s="11" t="s">
        <v>317</v>
      </c>
      <c r="AJ47" s="10" t="s">
        <v>318</v>
      </c>
      <c r="AK47" s="11" t="s">
        <v>317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1.7</v>
      </c>
      <c r="AU47" s="10" t="s">
        <v>142</v>
      </c>
      <c r="AV47" s="16">
        <v>7032</v>
      </c>
      <c r="AW47" s="16">
        <v>7032</v>
      </c>
      <c r="AX47" s="16">
        <v>0</v>
      </c>
      <c r="AY47" s="16">
        <v>0</v>
      </c>
      <c r="AZ47" s="16">
        <v>0</v>
      </c>
      <c r="BA47" s="17">
        <v>44910</v>
      </c>
      <c r="BB47" s="30" t="s">
        <v>175</v>
      </c>
      <c r="BC47" s="18">
        <v>45117</v>
      </c>
      <c r="BD47" s="17">
        <v>45077</v>
      </c>
      <c r="BE47" s="17">
        <v>45138</v>
      </c>
      <c r="BF47" s="17">
        <v>44880</v>
      </c>
      <c r="BG47" s="10">
        <v>85341144</v>
      </c>
      <c r="BH47" s="9" t="s">
        <v>319</v>
      </c>
      <c r="BI47" s="19">
        <v>44958</v>
      </c>
      <c r="BJ47" s="20">
        <v>44963</v>
      </c>
      <c r="BK47" s="16">
        <v>6024</v>
      </c>
      <c r="BL47" s="16">
        <v>10241</v>
      </c>
      <c r="BM47" s="9" t="s">
        <v>382</v>
      </c>
      <c r="BN47" s="9" t="s">
        <v>383</v>
      </c>
      <c r="BO47" s="9" t="s">
        <v>156</v>
      </c>
      <c r="BP47" s="17">
        <v>45003</v>
      </c>
      <c r="BQ47" s="17">
        <v>45003</v>
      </c>
      <c r="BR47" s="17" t="s">
        <v>156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 t="s">
        <v>156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 t="s">
        <v>156</v>
      </c>
      <c r="CD47" s="10" t="s">
        <v>156</v>
      </c>
      <c r="CE47" s="17" t="s">
        <v>156</v>
      </c>
      <c r="CF47" s="17" t="s">
        <v>156</v>
      </c>
      <c r="CG47" s="17" t="s">
        <v>156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 t="s">
        <v>156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44967</v>
      </c>
      <c r="CX47" s="10" t="s">
        <v>193</v>
      </c>
      <c r="CY47" s="17" t="s">
        <v>156</v>
      </c>
      <c r="CZ47" s="17" t="s">
        <v>156</v>
      </c>
      <c r="DA47" s="17" t="s">
        <v>156</v>
      </c>
      <c r="DB47" s="17">
        <v>44966</v>
      </c>
      <c r="DC47" s="16">
        <v>6024</v>
      </c>
      <c r="DD47" s="10" t="s">
        <v>384</v>
      </c>
      <c r="DE47" s="10" t="s">
        <v>230</v>
      </c>
      <c r="DF47" s="18" t="s">
        <v>156</v>
      </c>
      <c r="DG47" s="17">
        <v>44967</v>
      </c>
      <c r="DH47" s="10" t="s">
        <v>156</v>
      </c>
      <c r="DI47" s="17" t="s">
        <v>156</v>
      </c>
      <c r="DJ47" s="17" t="s">
        <v>156</v>
      </c>
      <c r="DK47" s="17" t="s">
        <v>156</v>
      </c>
      <c r="DL47" s="17">
        <v>44966</v>
      </c>
      <c r="DM47" s="16">
        <v>6024</v>
      </c>
      <c r="DN47" s="10" t="s">
        <v>385</v>
      </c>
      <c r="DO47" s="10" t="s">
        <v>233</v>
      </c>
      <c r="DP47" s="16">
        <v>24</v>
      </c>
      <c r="DQ47" s="16">
        <v>12</v>
      </c>
      <c r="DR47" s="11">
        <v>12</v>
      </c>
      <c r="DS47" s="16">
        <v>24</v>
      </c>
      <c r="DT47" s="16">
        <v>0</v>
      </c>
      <c r="DU47" s="11" t="s">
        <v>181</v>
      </c>
      <c r="DV47" s="11" t="s">
        <v>182</v>
      </c>
      <c r="DW47" s="27" t="s">
        <v>156</v>
      </c>
      <c r="DX47" s="27" t="s">
        <v>156</v>
      </c>
      <c r="DY47" s="20" t="s">
        <v>386</v>
      </c>
      <c r="DZ47" s="16">
        <v>2</v>
      </c>
      <c r="EA47" s="16">
        <v>7</v>
      </c>
      <c r="EB47" s="27" t="s">
        <v>185</v>
      </c>
      <c r="EC47" s="27" t="s">
        <v>185</v>
      </c>
      <c r="ED47" s="27" t="s">
        <v>182</v>
      </c>
      <c r="EE47" s="29">
        <v>44966.438275462962</v>
      </c>
      <c r="EF47" s="28" t="s">
        <v>387</v>
      </c>
      <c r="EG47" s="28" t="s">
        <v>388</v>
      </c>
      <c r="EH47" s="28" t="s">
        <v>190</v>
      </c>
      <c r="EI47" s="29">
        <v>44976.023321759261</v>
      </c>
      <c r="EJ47" s="28" t="s">
        <v>188</v>
      </c>
      <c r="EK47" s="28" t="s">
        <v>189</v>
      </c>
      <c r="EL47" s="28" t="s">
        <v>190</v>
      </c>
      <c r="EM47" s="45" t="s">
        <v>3713</v>
      </c>
      <c r="EN47" s="46" t="str">
        <f t="shared" si="1"/>
        <v>343H035A</v>
      </c>
      <c r="EO47" s="47">
        <f t="shared" si="2"/>
        <v>44994</v>
      </c>
      <c r="EP47" s="47">
        <f t="shared" si="3"/>
        <v>44967</v>
      </c>
      <c r="EQ47" s="48" t="str">
        <f t="shared" ca="1" si="4"/>
        <v>Past</v>
      </c>
      <c r="ER47" s="49">
        <f t="shared" si="5"/>
        <v>27</v>
      </c>
      <c r="ES47" s="50"/>
      <c r="ET47" s="51">
        <f t="shared" si="6"/>
        <v>27</v>
      </c>
      <c r="EU47" s="52">
        <f t="shared" si="7"/>
        <v>162648</v>
      </c>
      <c r="EV47" s="46"/>
      <c r="EW47" t="s">
        <v>3714</v>
      </c>
    </row>
    <row r="48" spans="1:153" ht="14.25" hidden="1" customHeight="1">
      <c r="A48" s="8">
        <v>41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389</v>
      </c>
      <c r="H48" s="9" t="s">
        <v>390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304</v>
      </c>
      <c r="S48" s="9" t="s">
        <v>305</v>
      </c>
      <c r="T48" s="9" t="s">
        <v>306</v>
      </c>
      <c r="U48" s="9" t="s">
        <v>307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308</v>
      </c>
      <c r="AA48" s="9" t="s">
        <v>309</v>
      </c>
      <c r="AB48" s="12" t="s">
        <v>310</v>
      </c>
      <c r="AC48" s="10" t="s">
        <v>311</v>
      </c>
      <c r="AD48" s="9" t="s">
        <v>312</v>
      </c>
      <c r="AE48" s="13" t="s">
        <v>313</v>
      </c>
      <c r="AF48" s="14" t="s">
        <v>391</v>
      </c>
      <c r="AG48" s="10" t="s">
        <v>392</v>
      </c>
      <c r="AH48" s="11" t="s">
        <v>316</v>
      </c>
      <c r="AI48" s="11" t="s">
        <v>317</v>
      </c>
      <c r="AJ48" s="10" t="s">
        <v>318</v>
      </c>
      <c r="AK48" s="11" t="s">
        <v>317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1.7</v>
      </c>
      <c r="AU48" s="10" t="s">
        <v>142</v>
      </c>
      <c r="AV48" s="16">
        <v>4356</v>
      </c>
      <c r="AW48" s="16">
        <v>4356</v>
      </c>
      <c r="AX48" s="16">
        <v>0</v>
      </c>
      <c r="AY48" s="16">
        <v>0</v>
      </c>
      <c r="AZ48" s="16">
        <v>0</v>
      </c>
      <c r="BA48" s="17">
        <v>44935</v>
      </c>
      <c r="BB48" s="30" t="s">
        <v>175</v>
      </c>
      <c r="BC48" s="18" t="s">
        <v>156</v>
      </c>
      <c r="BD48" s="17">
        <v>45016</v>
      </c>
      <c r="BE48" s="17">
        <v>45046</v>
      </c>
      <c r="BF48" s="17">
        <v>44880</v>
      </c>
      <c r="BG48" s="10">
        <v>84174754</v>
      </c>
      <c r="BH48" s="9" t="s">
        <v>303</v>
      </c>
      <c r="BI48" s="19">
        <v>44927</v>
      </c>
      <c r="BJ48" s="20">
        <v>44935</v>
      </c>
      <c r="BK48" s="16">
        <v>0</v>
      </c>
      <c r="BL48" s="16">
        <v>0</v>
      </c>
      <c r="BM48" s="9" t="s">
        <v>177</v>
      </c>
      <c r="BN48" s="9" t="s">
        <v>178</v>
      </c>
      <c r="BO48" s="9" t="s">
        <v>156</v>
      </c>
      <c r="BP48" s="17">
        <v>44972</v>
      </c>
      <c r="BQ48" s="17" t="s">
        <v>156</v>
      </c>
      <c r="BR48" s="17">
        <v>44970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44719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44733</v>
      </c>
      <c r="CD48" s="10" t="s">
        <v>192</v>
      </c>
      <c r="CE48" s="17" t="s">
        <v>156</v>
      </c>
      <c r="CF48" s="17" t="s">
        <v>156</v>
      </c>
      <c r="CG48" s="17">
        <v>44719</v>
      </c>
      <c r="CH48" s="17" t="s">
        <v>156</v>
      </c>
      <c r="CI48" s="16">
        <v>0</v>
      </c>
      <c r="CJ48" s="10" t="s">
        <v>156</v>
      </c>
      <c r="CK48" s="10" t="s">
        <v>156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44719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193</v>
      </c>
      <c r="CY48" s="17" t="s">
        <v>156</v>
      </c>
      <c r="CZ48" s="17" t="s">
        <v>156</v>
      </c>
      <c r="DA48" s="17">
        <v>44719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44719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12</v>
      </c>
      <c r="DT48" s="16">
        <v>2200</v>
      </c>
      <c r="DU48" s="11" t="s">
        <v>181</v>
      </c>
      <c r="DV48" s="11" t="s">
        <v>182</v>
      </c>
      <c r="DW48" s="27" t="s">
        <v>156</v>
      </c>
      <c r="DX48" s="27" t="s">
        <v>156</v>
      </c>
      <c r="DY48" s="20" t="s">
        <v>156</v>
      </c>
      <c r="DZ48" s="16">
        <v>7</v>
      </c>
      <c r="EA48" s="16">
        <v>30</v>
      </c>
      <c r="EB48" s="27" t="s">
        <v>185</v>
      </c>
      <c r="EC48" s="27" t="s">
        <v>185</v>
      </c>
      <c r="ED48" s="27" t="s">
        <v>182</v>
      </c>
      <c r="EE48" s="29">
        <v>44719.979525462964</v>
      </c>
      <c r="EF48" s="28" t="s">
        <v>186</v>
      </c>
      <c r="EG48" s="28" t="s">
        <v>156</v>
      </c>
      <c r="EH48" s="28" t="s">
        <v>187</v>
      </c>
      <c r="EI48" s="29">
        <v>44872.816006944442</v>
      </c>
      <c r="EJ48" s="28" t="s">
        <v>197</v>
      </c>
      <c r="EK48" s="28" t="s">
        <v>156</v>
      </c>
      <c r="EL48" s="28" t="s">
        <v>198</v>
      </c>
      <c r="EM48" s="45"/>
      <c r="EN48" s="46" t="str">
        <f t="shared" si="1"/>
        <v>343H034A</v>
      </c>
      <c r="EO48" s="47">
        <f t="shared" si="2"/>
        <v>44935</v>
      </c>
      <c r="EP48" s="47" t="str">
        <f t="shared" si="3"/>
        <v/>
      </c>
      <c r="EQ48" s="48" t="str">
        <f t="shared" ca="1" si="4"/>
        <v>Y</v>
      </c>
      <c r="ER48" s="49" t="str">
        <f t="shared" si="5"/>
        <v/>
      </c>
      <c r="ES48" s="50"/>
      <c r="ET48" s="51" t="str">
        <f t="shared" si="6"/>
        <v/>
      </c>
      <c r="EU48" s="52" t="str">
        <f t="shared" si="7"/>
        <v/>
      </c>
      <c r="EV48" s="46"/>
    </row>
    <row r="49" spans="1:153" ht="14.25" hidden="1" customHeight="1">
      <c r="A49" s="8">
        <v>42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389</v>
      </c>
      <c r="H49" s="9" t="s">
        <v>390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304</v>
      </c>
      <c r="S49" s="9" t="s">
        <v>305</v>
      </c>
      <c r="T49" s="9" t="s">
        <v>306</v>
      </c>
      <c r="U49" s="9" t="s">
        <v>307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308</v>
      </c>
      <c r="AA49" s="9" t="s">
        <v>309</v>
      </c>
      <c r="AB49" s="12" t="s">
        <v>310</v>
      </c>
      <c r="AC49" s="10" t="s">
        <v>327</v>
      </c>
      <c r="AD49" s="9" t="s">
        <v>328</v>
      </c>
      <c r="AE49" s="13" t="s">
        <v>329</v>
      </c>
      <c r="AF49" s="14" t="s">
        <v>391</v>
      </c>
      <c r="AG49" s="10" t="s">
        <v>393</v>
      </c>
      <c r="AH49" s="11" t="s">
        <v>316</v>
      </c>
      <c r="AI49" s="11" t="s">
        <v>317</v>
      </c>
      <c r="AJ49" s="10" t="s">
        <v>318</v>
      </c>
      <c r="AK49" s="11" t="s">
        <v>317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1.7</v>
      </c>
      <c r="AU49" s="10" t="s">
        <v>142</v>
      </c>
      <c r="AV49" s="16">
        <v>3780</v>
      </c>
      <c r="AW49" s="16">
        <v>3780</v>
      </c>
      <c r="AX49" s="16">
        <v>0</v>
      </c>
      <c r="AY49" s="16">
        <v>0</v>
      </c>
      <c r="AZ49" s="16">
        <v>0</v>
      </c>
      <c r="BA49" s="17">
        <v>44935</v>
      </c>
      <c r="BB49" s="30" t="s">
        <v>246</v>
      </c>
      <c r="BC49" s="18" t="s">
        <v>156</v>
      </c>
      <c r="BD49" s="17">
        <v>45016</v>
      </c>
      <c r="BE49" s="17">
        <v>45046</v>
      </c>
      <c r="BF49" s="17">
        <v>44880</v>
      </c>
      <c r="BG49" s="10">
        <v>84032114</v>
      </c>
      <c r="BH49" s="9" t="s">
        <v>321</v>
      </c>
      <c r="BI49" s="19">
        <v>44986</v>
      </c>
      <c r="BJ49" s="20">
        <v>44991</v>
      </c>
      <c r="BK49" s="16">
        <v>0</v>
      </c>
      <c r="BL49" s="16">
        <v>0</v>
      </c>
      <c r="BM49" s="9" t="s">
        <v>177</v>
      </c>
      <c r="BN49" s="9" t="s">
        <v>226</v>
      </c>
      <c r="BO49" s="9" t="s">
        <v>156</v>
      </c>
      <c r="BP49" s="17">
        <v>45306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44733</v>
      </c>
      <c r="CD49" s="10" t="s">
        <v>156</v>
      </c>
      <c r="CE49" s="17" t="s">
        <v>156</v>
      </c>
      <c r="CF49" s="17" t="s">
        <v>156</v>
      </c>
      <c r="CG49" s="17" t="s">
        <v>156</v>
      </c>
      <c r="CH49" s="17">
        <v>44728</v>
      </c>
      <c r="CI49" s="16">
        <v>600</v>
      </c>
      <c r="CJ49" s="10" t="s">
        <v>394</v>
      </c>
      <c r="CK49" s="10" t="s">
        <v>230</v>
      </c>
      <c r="CL49" s="18">
        <v>44897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193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156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12</v>
      </c>
      <c r="DT49" s="16">
        <v>0</v>
      </c>
      <c r="DU49" s="11" t="s">
        <v>181</v>
      </c>
      <c r="DV49" s="11" t="s">
        <v>182</v>
      </c>
      <c r="DW49" s="27" t="s">
        <v>156</v>
      </c>
      <c r="DX49" s="27" t="s">
        <v>156</v>
      </c>
      <c r="DY49" s="20" t="s">
        <v>395</v>
      </c>
      <c r="DZ49" s="16">
        <v>7</v>
      </c>
      <c r="EA49" s="16">
        <v>30</v>
      </c>
      <c r="EB49" s="27" t="s">
        <v>185</v>
      </c>
      <c r="EC49" s="27" t="s">
        <v>185</v>
      </c>
      <c r="ED49" s="27" t="s">
        <v>182</v>
      </c>
      <c r="EE49" s="29">
        <v>44700.533622685187</v>
      </c>
      <c r="EF49" s="28" t="s">
        <v>195</v>
      </c>
      <c r="EG49" s="28" t="s">
        <v>196</v>
      </c>
      <c r="EH49" s="28" t="s">
        <v>190</v>
      </c>
      <c r="EI49" s="29">
        <v>44974.610335648147</v>
      </c>
      <c r="EJ49" s="28" t="s">
        <v>188</v>
      </c>
      <c r="EK49" s="28" t="s">
        <v>189</v>
      </c>
      <c r="EL49" s="28" t="s">
        <v>396</v>
      </c>
      <c r="EM49" s="45"/>
      <c r="EN49" s="46" t="str">
        <f t="shared" si="1"/>
        <v>343H035A</v>
      </c>
      <c r="EO49" s="47">
        <f t="shared" si="2"/>
        <v>45269</v>
      </c>
      <c r="EP49" s="47" t="str">
        <f t="shared" si="3"/>
        <v/>
      </c>
      <c r="EQ49" s="48" t="str">
        <f t="shared" ca="1" si="4"/>
        <v>Y</v>
      </c>
      <c r="ER49" s="49" t="str">
        <f t="shared" si="5"/>
        <v/>
      </c>
      <c r="ES49" s="50"/>
      <c r="ET49" s="51" t="str">
        <f t="shared" si="6"/>
        <v/>
      </c>
      <c r="EU49" s="52" t="str">
        <f t="shared" si="7"/>
        <v/>
      </c>
      <c r="EV49" s="46"/>
      <c r="EW49" s="23" t="s">
        <v>3717</v>
      </c>
    </row>
    <row r="50" spans="1:153" ht="14.25" customHeight="1">
      <c r="A50" s="8">
        <v>43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389</v>
      </c>
      <c r="H50" s="9" t="s">
        <v>390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397</v>
      </c>
      <c r="N50" s="9" t="s">
        <v>398</v>
      </c>
      <c r="O50" s="9" t="s">
        <v>206</v>
      </c>
      <c r="P50" s="9" t="s">
        <v>142</v>
      </c>
      <c r="Q50" s="9" t="s">
        <v>399</v>
      </c>
      <c r="R50" s="9" t="s">
        <v>400</v>
      </c>
      <c r="S50" s="9" t="s">
        <v>307</v>
      </c>
      <c r="T50" s="9" t="s">
        <v>307</v>
      </c>
      <c r="U50" s="9" t="s">
        <v>307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401</v>
      </c>
      <c r="AA50" s="9" t="s">
        <v>402</v>
      </c>
      <c r="AB50" s="12" t="s">
        <v>403</v>
      </c>
      <c r="AC50" s="10" t="s">
        <v>404</v>
      </c>
      <c r="AD50" s="9" t="s">
        <v>405</v>
      </c>
      <c r="AE50" s="13" t="s">
        <v>406</v>
      </c>
      <c r="AF50" s="14" t="s">
        <v>407</v>
      </c>
      <c r="AG50" s="10" t="s">
        <v>408</v>
      </c>
      <c r="AH50" s="11" t="s">
        <v>409</v>
      </c>
      <c r="AI50" s="11" t="s">
        <v>410</v>
      </c>
      <c r="AJ50" s="10" t="s">
        <v>411</v>
      </c>
      <c r="AK50" s="11" t="s">
        <v>410</v>
      </c>
      <c r="AL50" s="11" t="s">
        <v>412</v>
      </c>
      <c r="AM50" s="10" t="s">
        <v>413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2.8</v>
      </c>
      <c r="AU50" s="10" t="s">
        <v>142</v>
      </c>
      <c r="AV50" s="16">
        <v>7924</v>
      </c>
      <c r="AW50" s="16">
        <v>7924</v>
      </c>
      <c r="AX50" s="16">
        <v>0</v>
      </c>
      <c r="AY50" s="16">
        <v>0</v>
      </c>
      <c r="AZ50" s="16">
        <v>0</v>
      </c>
      <c r="BA50" s="17">
        <v>44910</v>
      </c>
      <c r="BB50" s="30" t="s">
        <v>175</v>
      </c>
      <c r="BC50" s="18">
        <v>45082</v>
      </c>
      <c r="BD50" s="17">
        <v>45138</v>
      </c>
      <c r="BE50" s="17">
        <v>45138</v>
      </c>
      <c r="BF50" s="17">
        <v>44880</v>
      </c>
      <c r="BG50" s="10">
        <v>85234339</v>
      </c>
      <c r="BH50" s="9" t="s">
        <v>414</v>
      </c>
      <c r="BI50" s="19">
        <v>45017</v>
      </c>
      <c r="BJ50" s="20">
        <v>45019</v>
      </c>
      <c r="BK50" s="16">
        <v>4380</v>
      </c>
      <c r="BL50" s="16">
        <v>12264</v>
      </c>
      <c r="BM50" s="9" t="s">
        <v>177</v>
      </c>
      <c r="BN50" s="9" t="s">
        <v>383</v>
      </c>
      <c r="BO50" s="9" t="s">
        <v>156</v>
      </c>
      <c r="BP50" s="17">
        <v>45075</v>
      </c>
      <c r="BQ50" s="17">
        <v>45075</v>
      </c>
      <c r="BR50" s="17" t="s">
        <v>156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 t="s">
        <v>156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 t="s">
        <v>156</v>
      </c>
      <c r="CD50" s="10" t="s">
        <v>156</v>
      </c>
      <c r="CE50" s="17" t="s">
        <v>156</v>
      </c>
      <c r="CF50" s="17" t="s">
        <v>156</v>
      </c>
      <c r="CG50" s="17" t="s">
        <v>156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 t="s">
        <v>156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>
        <v>44932</v>
      </c>
      <c r="CX50" s="10" t="s">
        <v>193</v>
      </c>
      <c r="CY50" s="17" t="s">
        <v>156</v>
      </c>
      <c r="CZ50" s="17" t="s">
        <v>156</v>
      </c>
      <c r="DA50" s="17" t="s">
        <v>156</v>
      </c>
      <c r="DB50" s="17">
        <v>44932</v>
      </c>
      <c r="DC50" s="16">
        <v>4380</v>
      </c>
      <c r="DD50" s="10" t="s">
        <v>415</v>
      </c>
      <c r="DE50" s="10" t="s">
        <v>230</v>
      </c>
      <c r="DF50" s="18" t="s">
        <v>156</v>
      </c>
      <c r="DG50" s="17">
        <v>44974</v>
      </c>
      <c r="DH50" s="10" t="s">
        <v>156</v>
      </c>
      <c r="DI50" s="17" t="s">
        <v>156</v>
      </c>
      <c r="DJ50" s="17" t="s">
        <v>156</v>
      </c>
      <c r="DK50" s="17" t="s">
        <v>156</v>
      </c>
      <c r="DL50" s="17">
        <v>45021</v>
      </c>
      <c r="DM50" s="16">
        <v>4380</v>
      </c>
      <c r="DN50" s="10" t="s">
        <v>416</v>
      </c>
      <c r="DO50" s="10" t="s">
        <v>417</v>
      </c>
      <c r="DP50" s="16">
        <v>12</v>
      </c>
      <c r="DQ50" s="16">
        <v>8</v>
      </c>
      <c r="DR50" s="11">
        <v>8</v>
      </c>
      <c r="DS50" s="16">
        <v>12</v>
      </c>
      <c r="DT50" s="16">
        <v>0</v>
      </c>
      <c r="DU50" s="11" t="s">
        <v>181</v>
      </c>
      <c r="DV50" s="11" t="s">
        <v>182</v>
      </c>
      <c r="DW50" s="27" t="s">
        <v>156</v>
      </c>
      <c r="DX50" s="27" t="s">
        <v>156</v>
      </c>
      <c r="DY50" s="20" t="s">
        <v>418</v>
      </c>
      <c r="DZ50" s="16">
        <v>7</v>
      </c>
      <c r="EA50" s="16">
        <v>30</v>
      </c>
      <c r="EB50" s="27" t="s">
        <v>185</v>
      </c>
      <c r="EC50" s="27" t="s">
        <v>419</v>
      </c>
      <c r="ED50" s="27" t="s">
        <v>182</v>
      </c>
      <c r="EE50" s="29">
        <v>44932.623449074075</v>
      </c>
      <c r="EF50" s="28" t="s">
        <v>195</v>
      </c>
      <c r="EG50" s="28" t="s">
        <v>196</v>
      </c>
      <c r="EH50" s="28" t="s">
        <v>190</v>
      </c>
      <c r="EI50" s="29">
        <v>45021.58457175926</v>
      </c>
      <c r="EJ50" s="28" t="s">
        <v>420</v>
      </c>
      <c r="EK50" s="28" t="s">
        <v>421</v>
      </c>
      <c r="EL50" s="28" t="s">
        <v>237</v>
      </c>
      <c r="EM50" s="45" t="s">
        <v>3713</v>
      </c>
      <c r="EN50" s="46" t="str">
        <f t="shared" si="1"/>
        <v>823N231A</v>
      </c>
      <c r="EO50" s="47">
        <f t="shared" si="2"/>
        <v>45038</v>
      </c>
      <c r="EP50" s="47">
        <f t="shared" si="3"/>
        <v>44932</v>
      </c>
      <c r="EQ50" s="48" t="str">
        <f t="shared" ca="1" si="4"/>
        <v>Past</v>
      </c>
      <c r="ER50" s="49">
        <f t="shared" si="5"/>
        <v>106</v>
      </c>
      <c r="ES50" s="50"/>
      <c r="ET50" s="51">
        <f t="shared" si="6"/>
        <v>106</v>
      </c>
      <c r="EU50" s="52">
        <f t="shared" si="7"/>
        <v>464280</v>
      </c>
      <c r="EV50" s="46"/>
      <c r="EW50" s="23" t="s">
        <v>3714</v>
      </c>
    </row>
    <row r="51" spans="1:153" ht="14.25" hidden="1" customHeight="1">
      <c r="A51" s="8">
        <v>44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389</v>
      </c>
      <c r="H51" s="9" t="s">
        <v>390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397</v>
      </c>
      <c r="N51" s="9" t="s">
        <v>398</v>
      </c>
      <c r="O51" s="9" t="s">
        <v>206</v>
      </c>
      <c r="P51" s="9" t="s">
        <v>142</v>
      </c>
      <c r="Q51" s="9" t="s">
        <v>399</v>
      </c>
      <c r="R51" s="9" t="s">
        <v>400</v>
      </c>
      <c r="S51" s="9" t="s">
        <v>307</v>
      </c>
      <c r="T51" s="9" t="s">
        <v>307</v>
      </c>
      <c r="U51" s="9" t="s">
        <v>307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401</v>
      </c>
      <c r="AA51" s="9" t="s">
        <v>402</v>
      </c>
      <c r="AB51" s="12" t="s">
        <v>403</v>
      </c>
      <c r="AC51" s="10" t="s">
        <v>404</v>
      </c>
      <c r="AD51" s="9" t="s">
        <v>405</v>
      </c>
      <c r="AE51" s="13" t="s">
        <v>406</v>
      </c>
      <c r="AF51" s="14" t="s">
        <v>407</v>
      </c>
      <c r="AG51" s="10" t="s">
        <v>408</v>
      </c>
      <c r="AH51" s="11" t="s">
        <v>409</v>
      </c>
      <c r="AI51" s="11" t="s">
        <v>410</v>
      </c>
      <c r="AJ51" s="10" t="s">
        <v>411</v>
      </c>
      <c r="AK51" s="11" t="s">
        <v>410</v>
      </c>
      <c r="AL51" s="11" t="s">
        <v>412</v>
      </c>
      <c r="AM51" s="10" t="s">
        <v>413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2.8</v>
      </c>
      <c r="AU51" s="10" t="s">
        <v>142</v>
      </c>
      <c r="AV51" s="16">
        <v>7924</v>
      </c>
      <c r="AW51" s="16">
        <v>7924</v>
      </c>
      <c r="AX51" s="16">
        <v>0</v>
      </c>
      <c r="AY51" s="16">
        <v>0</v>
      </c>
      <c r="AZ51" s="16">
        <v>0</v>
      </c>
      <c r="BA51" s="17">
        <v>44910</v>
      </c>
      <c r="BB51" s="30" t="s">
        <v>175</v>
      </c>
      <c r="BC51" s="18">
        <v>44967</v>
      </c>
      <c r="BD51" s="17">
        <v>45138</v>
      </c>
      <c r="BE51" s="17">
        <v>45138</v>
      </c>
      <c r="BF51" s="17">
        <v>44880</v>
      </c>
      <c r="BG51" s="10">
        <v>85234474</v>
      </c>
      <c r="BH51" s="9" t="s">
        <v>319</v>
      </c>
      <c r="BI51" s="19">
        <v>45078</v>
      </c>
      <c r="BJ51" s="20">
        <v>45082</v>
      </c>
      <c r="BK51" s="16">
        <v>0</v>
      </c>
      <c r="BL51" s="16">
        <v>0</v>
      </c>
      <c r="BM51" s="9" t="s">
        <v>177</v>
      </c>
      <c r="BN51" s="9" t="s">
        <v>178</v>
      </c>
      <c r="BO51" s="9" t="s">
        <v>156</v>
      </c>
      <c r="BP51" s="17">
        <v>45153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44971</v>
      </c>
      <c r="CD51" s="10" t="s">
        <v>156</v>
      </c>
      <c r="CE51" s="17" t="s">
        <v>156</v>
      </c>
      <c r="CF51" s="17" t="s">
        <v>156</v>
      </c>
      <c r="CG51" s="17" t="s">
        <v>156</v>
      </c>
      <c r="CH51" s="17">
        <v>44967</v>
      </c>
      <c r="CI51" s="16">
        <v>3550</v>
      </c>
      <c r="CJ51" s="10" t="s">
        <v>422</v>
      </c>
      <c r="CK51" s="10" t="s">
        <v>230</v>
      </c>
      <c r="CL51" s="18" t="s">
        <v>156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>
        <v>45029</v>
      </c>
      <c r="CX51" s="10" t="s">
        <v>193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>
        <v>45078</v>
      </c>
      <c r="DH51" s="10" t="s">
        <v>156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12</v>
      </c>
      <c r="DQ51" s="16">
        <v>8</v>
      </c>
      <c r="DR51" s="11">
        <v>8</v>
      </c>
      <c r="DS51" s="16">
        <v>12</v>
      </c>
      <c r="DT51" s="16">
        <v>1300</v>
      </c>
      <c r="DU51" s="11" t="s">
        <v>181</v>
      </c>
      <c r="DV51" s="11" t="s">
        <v>182</v>
      </c>
      <c r="DW51" s="27" t="s">
        <v>156</v>
      </c>
      <c r="DX51" s="27" t="s">
        <v>156</v>
      </c>
      <c r="DY51" s="20" t="s">
        <v>423</v>
      </c>
      <c r="DZ51" s="16">
        <v>7</v>
      </c>
      <c r="EA51" s="16">
        <v>30</v>
      </c>
      <c r="EB51" s="27" t="s">
        <v>185</v>
      </c>
      <c r="EC51" s="27" t="s">
        <v>419</v>
      </c>
      <c r="ED51" s="27" t="s">
        <v>182</v>
      </c>
      <c r="EE51" s="29">
        <v>44932.932453703703</v>
      </c>
      <c r="EF51" s="28" t="s">
        <v>188</v>
      </c>
      <c r="EG51" s="28" t="s">
        <v>189</v>
      </c>
      <c r="EH51" s="28" t="s">
        <v>190</v>
      </c>
      <c r="EI51" s="29">
        <v>45064.377800925926</v>
      </c>
      <c r="EJ51" s="28" t="s">
        <v>188</v>
      </c>
      <c r="EK51" s="28" t="s">
        <v>189</v>
      </c>
      <c r="EL51" s="28" t="s">
        <v>190</v>
      </c>
      <c r="EM51" s="45"/>
      <c r="EN51" s="46" t="str">
        <f t="shared" si="1"/>
        <v>823N231A</v>
      </c>
      <c r="EO51" s="47">
        <f t="shared" si="2"/>
        <v>45116</v>
      </c>
      <c r="EP51" s="47">
        <f t="shared" si="3"/>
        <v>45029</v>
      </c>
      <c r="EQ51" s="48" t="str">
        <f t="shared" ca="1" si="4"/>
        <v>Past</v>
      </c>
      <c r="ER51" s="49">
        <f t="shared" si="5"/>
        <v>87</v>
      </c>
      <c r="ES51" s="50"/>
      <c r="ET51" s="51">
        <f t="shared" si="6"/>
        <v>87</v>
      </c>
      <c r="EU51" s="52">
        <f t="shared" si="7"/>
        <v>0</v>
      </c>
      <c r="EV51" s="46"/>
    </row>
    <row r="52" spans="1:153" ht="14.25" hidden="1" customHeight="1">
      <c r="A52" s="8">
        <v>45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389</v>
      </c>
      <c r="H52" s="9" t="s">
        <v>390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397</v>
      </c>
      <c r="N52" s="9" t="s">
        <v>398</v>
      </c>
      <c r="O52" s="9" t="s">
        <v>206</v>
      </c>
      <c r="P52" s="9" t="s">
        <v>142</v>
      </c>
      <c r="Q52" s="9" t="s">
        <v>399</v>
      </c>
      <c r="R52" s="9" t="s">
        <v>400</v>
      </c>
      <c r="S52" s="9" t="s">
        <v>307</v>
      </c>
      <c r="T52" s="9" t="s">
        <v>307</v>
      </c>
      <c r="U52" s="9" t="s">
        <v>307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401</v>
      </c>
      <c r="AA52" s="9" t="s">
        <v>402</v>
      </c>
      <c r="AB52" s="12" t="s">
        <v>403</v>
      </c>
      <c r="AC52" s="10" t="s">
        <v>404</v>
      </c>
      <c r="AD52" s="9" t="s">
        <v>405</v>
      </c>
      <c r="AE52" s="13" t="s">
        <v>406</v>
      </c>
      <c r="AF52" s="14" t="s">
        <v>407</v>
      </c>
      <c r="AG52" s="10" t="s">
        <v>408</v>
      </c>
      <c r="AH52" s="11" t="s">
        <v>409</v>
      </c>
      <c r="AI52" s="11" t="s">
        <v>410</v>
      </c>
      <c r="AJ52" s="10" t="s">
        <v>411</v>
      </c>
      <c r="AK52" s="11" t="s">
        <v>410</v>
      </c>
      <c r="AL52" s="11" t="s">
        <v>412</v>
      </c>
      <c r="AM52" s="10" t="s">
        <v>413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2.8</v>
      </c>
      <c r="AU52" s="10" t="s">
        <v>142</v>
      </c>
      <c r="AV52" s="16">
        <v>7924</v>
      </c>
      <c r="AW52" s="16">
        <v>7924</v>
      </c>
      <c r="AX52" s="16">
        <v>0</v>
      </c>
      <c r="AY52" s="16">
        <v>0</v>
      </c>
      <c r="AZ52" s="16">
        <v>0</v>
      </c>
      <c r="BA52" s="17">
        <v>44910</v>
      </c>
      <c r="BB52" s="30" t="s">
        <v>175</v>
      </c>
      <c r="BC52" s="18">
        <v>44981</v>
      </c>
      <c r="BD52" s="17">
        <v>45138</v>
      </c>
      <c r="BE52" s="17">
        <v>45138</v>
      </c>
      <c r="BF52" s="17">
        <v>44880</v>
      </c>
      <c r="BG52" s="10">
        <v>85372659</v>
      </c>
      <c r="BH52" s="9" t="s">
        <v>321</v>
      </c>
      <c r="BI52" s="19">
        <v>45139</v>
      </c>
      <c r="BJ52" s="20">
        <v>45145</v>
      </c>
      <c r="BK52" s="16">
        <v>0</v>
      </c>
      <c r="BL52" s="16">
        <v>0</v>
      </c>
      <c r="BM52" s="9" t="s">
        <v>177</v>
      </c>
      <c r="BN52" s="9" t="s">
        <v>178</v>
      </c>
      <c r="BO52" s="9" t="s">
        <v>156</v>
      </c>
      <c r="BP52" s="17">
        <v>45184</v>
      </c>
      <c r="BQ52" s="17" t="s">
        <v>156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>
        <v>44985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44981</v>
      </c>
      <c r="CI52" s="16">
        <v>2200</v>
      </c>
      <c r="CJ52" s="10" t="s">
        <v>424</v>
      </c>
      <c r="CK52" s="10" t="s">
        <v>230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45050</v>
      </c>
      <c r="CX52" s="10" t="s">
        <v>193</v>
      </c>
      <c r="CY52" s="17" t="s">
        <v>156</v>
      </c>
      <c r="CZ52" s="17" t="s">
        <v>156</v>
      </c>
      <c r="DA52" s="17" t="s">
        <v>156</v>
      </c>
      <c r="DB52" s="17" t="s">
        <v>156</v>
      </c>
      <c r="DC52" s="16">
        <v>0</v>
      </c>
      <c r="DD52" s="10" t="s">
        <v>156</v>
      </c>
      <c r="DE52" s="10" t="s">
        <v>156</v>
      </c>
      <c r="DF52" s="18" t="s">
        <v>156</v>
      </c>
      <c r="DG52" s="17">
        <v>45106</v>
      </c>
      <c r="DH52" s="10" t="s">
        <v>425</v>
      </c>
      <c r="DI52" s="17" t="s">
        <v>156</v>
      </c>
      <c r="DJ52" s="17" t="s">
        <v>156</v>
      </c>
      <c r="DK52" s="17" t="s">
        <v>156</v>
      </c>
      <c r="DL52" s="17" t="s">
        <v>156</v>
      </c>
      <c r="DM52" s="16">
        <v>0</v>
      </c>
      <c r="DN52" s="10" t="s">
        <v>156</v>
      </c>
      <c r="DO52" s="10" t="s">
        <v>156</v>
      </c>
      <c r="DP52" s="16">
        <v>12</v>
      </c>
      <c r="DQ52" s="16">
        <v>8</v>
      </c>
      <c r="DR52" s="11">
        <v>8</v>
      </c>
      <c r="DS52" s="16">
        <v>12</v>
      </c>
      <c r="DT52" s="16">
        <v>2200</v>
      </c>
      <c r="DU52" s="11" t="s">
        <v>181</v>
      </c>
      <c r="DV52" s="11" t="s">
        <v>182</v>
      </c>
      <c r="DW52" s="27" t="s">
        <v>156</v>
      </c>
      <c r="DX52" s="27" t="s">
        <v>156</v>
      </c>
      <c r="DY52" s="20" t="s">
        <v>156</v>
      </c>
      <c r="DZ52" s="16">
        <v>7</v>
      </c>
      <c r="EA52" s="16">
        <v>30</v>
      </c>
      <c r="EB52" s="27" t="s">
        <v>185</v>
      </c>
      <c r="EC52" s="27" t="s">
        <v>419</v>
      </c>
      <c r="ED52" s="27" t="s">
        <v>182</v>
      </c>
      <c r="EE52" s="29">
        <v>44974.00104166667</v>
      </c>
      <c r="EF52" s="28" t="s">
        <v>188</v>
      </c>
      <c r="EG52" s="28" t="s">
        <v>189</v>
      </c>
      <c r="EH52" s="28" t="s">
        <v>190</v>
      </c>
      <c r="EI52" s="29">
        <v>45078.820474537039</v>
      </c>
      <c r="EJ52" s="28" t="s">
        <v>197</v>
      </c>
      <c r="EK52" s="28" t="s">
        <v>156</v>
      </c>
      <c r="EL52" s="28" t="s">
        <v>198</v>
      </c>
      <c r="EM52" s="45"/>
      <c r="EN52" s="46" t="str">
        <f t="shared" si="1"/>
        <v>823N231A</v>
      </c>
      <c r="EO52" s="47">
        <f t="shared" si="2"/>
        <v>45147</v>
      </c>
      <c r="EP52" s="47">
        <f t="shared" si="3"/>
        <v>45050</v>
      </c>
      <c r="EQ52" s="48" t="str">
        <f t="shared" ca="1" si="4"/>
        <v>Past</v>
      </c>
      <c r="ER52" s="49">
        <f t="shared" si="5"/>
        <v>97</v>
      </c>
      <c r="ES52" s="50"/>
      <c r="ET52" s="51">
        <f t="shared" si="6"/>
        <v>97</v>
      </c>
      <c r="EU52" s="52">
        <f t="shared" si="7"/>
        <v>0</v>
      </c>
      <c r="EV52" s="46"/>
    </row>
    <row r="53" spans="1:153" ht="14.25" hidden="1" customHeight="1">
      <c r="A53" s="8">
        <v>46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426</v>
      </c>
      <c r="H53" s="9" t="s">
        <v>427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304</v>
      </c>
      <c r="S53" s="9" t="s">
        <v>305</v>
      </c>
      <c r="T53" s="9" t="s">
        <v>306</v>
      </c>
      <c r="U53" s="9" t="s">
        <v>307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308</v>
      </c>
      <c r="AA53" s="9" t="s">
        <v>309</v>
      </c>
      <c r="AB53" s="12" t="s">
        <v>310</v>
      </c>
      <c r="AC53" s="10" t="s">
        <v>327</v>
      </c>
      <c r="AD53" s="9" t="s">
        <v>328</v>
      </c>
      <c r="AE53" s="13" t="s">
        <v>329</v>
      </c>
      <c r="AF53" s="14" t="s">
        <v>428</v>
      </c>
      <c r="AG53" s="10" t="s">
        <v>429</v>
      </c>
      <c r="AH53" s="11" t="s">
        <v>316</v>
      </c>
      <c r="AI53" s="11" t="s">
        <v>317</v>
      </c>
      <c r="AJ53" s="10" t="s">
        <v>318</v>
      </c>
      <c r="AK53" s="11" t="s">
        <v>317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1.7</v>
      </c>
      <c r="AU53" s="10" t="s">
        <v>142</v>
      </c>
      <c r="AV53" s="16">
        <v>11004</v>
      </c>
      <c r="AW53" s="16">
        <v>11004</v>
      </c>
      <c r="AX53" s="16">
        <v>16000</v>
      </c>
      <c r="AY53" s="16">
        <v>0</v>
      </c>
      <c r="AZ53" s="16">
        <v>0</v>
      </c>
      <c r="BA53" s="17">
        <v>44910</v>
      </c>
      <c r="BB53" s="30" t="s">
        <v>175</v>
      </c>
      <c r="BC53" s="18" t="s">
        <v>156</v>
      </c>
      <c r="BD53" s="17">
        <v>45138</v>
      </c>
      <c r="BE53" s="17">
        <v>45138</v>
      </c>
      <c r="BF53" s="17">
        <v>44880</v>
      </c>
      <c r="BG53" s="10">
        <v>84027676</v>
      </c>
      <c r="BH53" s="9" t="s">
        <v>258</v>
      </c>
      <c r="BI53" s="19">
        <v>44927</v>
      </c>
      <c r="BJ53" s="20">
        <v>44935</v>
      </c>
      <c r="BK53" s="16">
        <v>0</v>
      </c>
      <c r="BL53" s="16">
        <v>0</v>
      </c>
      <c r="BM53" s="9" t="s">
        <v>177</v>
      </c>
      <c r="BN53" s="9" t="s">
        <v>178</v>
      </c>
      <c r="BO53" s="9" t="s">
        <v>156</v>
      </c>
      <c r="BP53" s="17">
        <v>44972</v>
      </c>
      <c r="BQ53" s="17" t="s">
        <v>156</v>
      </c>
      <c r="BR53" s="17">
        <v>44973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>
        <v>44698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44733</v>
      </c>
      <c r="CD53" s="10" t="s">
        <v>156</v>
      </c>
      <c r="CE53" s="17" t="s">
        <v>156</v>
      </c>
      <c r="CF53" s="17" t="s">
        <v>156</v>
      </c>
      <c r="CG53" s="17">
        <v>44698</v>
      </c>
      <c r="CH53" s="17" t="s">
        <v>156</v>
      </c>
      <c r="CI53" s="16">
        <v>0</v>
      </c>
      <c r="CJ53" s="10" t="s">
        <v>156</v>
      </c>
      <c r="CK53" s="10" t="s">
        <v>156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>
        <v>44698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 t="s">
        <v>156</v>
      </c>
      <c r="CX53" s="10" t="s">
        <v>430</v>
      </c>
      <c r="CY53" s="17" t="s">
        <v>156</v>
      </c>
      <c r="CZ53" s="17" t="s">
        <v>156</v>
      </c>
      <c r="DA53" s="17">
        <v>44698</v>
      </c>
      <c r="DB53" s="17" t="s">
        <v>156</v>
      </c>
      <c r="DC53" s="16">
        <v>0</v>
      </c>
      <c r="DD53" s="10" t="s">
        <v>156</v>
      </c>
      <c r="DE53" s="10" t="s">
        <v>156</v>
      </c>
      <c r="DF53" s="18" t="s">
        <v>156</v>
      </c>
      <c r="DG53" s="17" t="s">
        <v>156</v>
      </c>
      <c r="DH53" s="10" t="s">
        <v>431</v>
      </c>
      <c r="DI53" s="17" t="s">
        <v>156</v>
      </c>
      <c r="DJ53" s="17" t="s">
        <v>156</v>
      </c>
      <c r="DK53" s="17">
        <v>44698</v>
      </c>
      <c r="DL53" s="17" t="s">
        <v>156</v>
      </c>
      <c r="DM53" s="16">
        <v>0</v>
      </c>
      <c r="DN53" s="10" t="s">
        <v>156</v>
      </c>
      <c r="DO53" s="10" t="s">
        <v>156</v>
      </c>
      <c r="DP53" s="16">
        <v>24</v>
      </c>
      <c r="DQ53" s="16">
        <v>12</v>
      </c>
      <c r="DR53" s="11">
        <v>12</v>
      </c>
      <c r="DS53" s="16">
        <v>24</v>
      </c>
      <c r="DT53" s="16">
        <v>4000</v>
      </c>
      <c r="DU53" s="11" t="s">
        <v>181</v>
      </c>
      <c r="DV53" s="11" t="s">
        <v>182</v>
      </c>
      <c r="DW53" s="27" t="s">
        <v>156</v>
      </c>
      <c r="DX53" s="27" t="s">
        <v>156</v>
      </c>
      <c r="DY53" s="20" t="s">
        <v>156</v>
      </c>
      <c r="DZ53" s="16">
        <v>7</v>
      </c>
      <c r="EA53" s="16">
        <v>32</v>
      </c>
      <c r="EB53" s="27" t="s">
        <v>185</v>
      </c>
      <c r="EC53" s="27" t="s">
        <v>185</v>
      </c>
      <c r="ED53" s="27" t="s">
        <v>182</v>
      </c>
      <c r="EE53" s="29">
        <v>44698.979710648149</v>
      </c>
      <c r="EF53" s="28" t="s">
        <v>186</v>
      </c>
      <c r="EG53" s="28" t="s">
        <v>156</v>
      </c>
      <c r="EH53" s="28" t="s">
        <v>187</v>
      </c>
      <c r="EI53" s="29">
        <v>44895.979699074072</v>
      </c>
      <c r="EJ53" s="28" t="s">
        <v>186</v>
      </c>
      <c r="EK53" s="28" t="s">
        <v>156</v>
      </c>
      <c r="EL53" s="28" t="s">
        <v>187</v>
      </c>
      <c r="EM53" s="45"/>
      <c r="EN53" s="46" t="str">
        <f t="shared" si="1"/>
        <v>343H035A</v>
      </c>
      <c r="EO53" s="47">
        <f t="shared" si="2"/>
        <v>44933</v>
      </c>
      <c r="EP53" s="47" t="str">
        <f t="shared" si="3"/>
        <v/>
      </c>
      <c r="EQ53" s="48" t="str">
        <f t="shared" ca="1" si="4"/>
        <v>Y</v>
      </c>
      <c r="ER53" s="49" t="str">
        <f t="shared" si="5"/>
        <v/>
      </c>
      <c r="ES53" s="50"/>
      <c r="ET53" s="51" t="str">
        <f t="shared" si="6"/>
        <v/>
      </c>
      <c r="EU53" s="52" t="str">
        <f t="shared" si="7"/>
        <v/>
      </c>
      <c r="EV53" s="46"/>
    </row>
    <row r="54" spans="1:153" ht="14.25" customHeight="1">
      <c r="A54" s="8">
        <v>47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432</v>
      </c>
      <c r="H54" s="9" t="s">
        <v>433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153</v>
      </c>
      <c r="S54" s="9" t="s">
        <v>154</v>
      </c>
      <c r="T54" s="9" t="s">
        <v>153</v>
      </c>
      <c r="U54" s="9" t="s">
        <v>155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157</v>
      </c>
      <c r="AA54" s="9" t="s">
        <v>158</v>
      </c>
      <c r="AB54" s="12" t="s">
        <v>159</v>
      </c>
      <c r="AC54" s="10" t="s">
        <v>434</v>
      </c>
      <c r="AD54" s="9" t="s">
        <v>158</v>
      </c>
      <c r="AE54" s="13" t="s">
        <v>159</v>
      </c>
      <c r="AF54" s="14" t="s">
        <v>220</v>
      </c>
      <c r="AG54" s="10" t="s">
        <v>435</v>
      </c>
      <c r="AH54" s="11" t="s">
        <v>165</v>
      </c>
      <c r="AI54" s="11" t="s">
        <v>166</v>
      </c>
      <c r="AJ54" s="10" t="s">
        <v>167</v>
      </c>
      <c r="AK54" s="11" t="s">
        <v>166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4.5</v>
      </c>
      <c r="AU54" s="10" t="s">
        <v>142</v>
      </c>
      <c r="AV54" s="16">
        <v>21360</v>
      </c>
      <c r="AW54" s="16">
        <v>21360</v>
      </c>
      <c r="AX54" s="16">
        <v>0</v>
      </c>
      <c r="AY54" s="16">
        <v>0</v>
      </c>
      <c r="AZ54" s="16">
        <v>0</v>
      </c>
      <c r="BA54" s="17">
        <v>44910</v>
      </c>
      <c r="BB54" s="30" t="s">
        <v>175</v>
      </c>
      <c r="BC54" s="18">
        <v>45014</v>
      </c>
      <c r="BD54" s="17">
        <v>45138</v>
      </c>
      <c r="BE54" s="17">
        <v>45138</v>
      </c>
      <c r="BF54" s="17">
        <v>44880</v>
      </c>
      <c r="BG54" s="10">
        <v>85187138</v>
      </c>
      <c r="BH54" s="9" t="s">
        <v>319</v>
      </c>
      <c r="BI54" s="19">
        <v>44958</v>
      </c>
      <c r="BJ54" s="20">
        <v>44963</v>
      </c>
      <c r="BK54" s="16">
        <v>8048</v>
      </c>
      <c r="BL54" s="16">
        <v>36216</v>
      </c>
      <c r="BM54" s="9" t="s">
        <v>177</v>
      </c>
      <c r="BN54" s="9" t="s">
        <v>436</v>
      </c>
      <c r="BO54" s="9" t="s">
        <v>156</v>
      </c>
      <c r="BP54" s="17">
        <v>45031</v>
      </c>
      <c r="BQ54" s="17">
        <v>45031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 t="s">
        <v>156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44922</v>
      </c>
      <c r="CX54" s="10" t="s">
        <v>193</v>
      </c>
      <c r="CY54" s="17" t="s">
        <v>156</v>
      </c>
      <c r="CZ54" s="17" t="s">
        <v>156</v>
      </c>
      <c r="DA54" s="17" t="s">
        <v>156</v>
      </c>
      <c r="DB54" s="17">
        <v>44931</v>
      </c>
      <c r="DC54" s="16">
        <v>8048</v>
      </c>
      <c r="DD54" s="10" t="s">
        <v>437</v>
      </c>
      <c r="DE54" s="10" t="s">
        <v>230</v>
      </c>
      <c r="DF54" s="18" t="s">
        <v>156</v>
      </c>
      <c r="DG54" s="17">
        <v>44922</v>
      </c>
      <c r="DH54" s="10" t="s">
        <v>156</v>
      </c>
      <c r="DI54" s="17" t="s">
        <v>156</v>
      </c>
      <c r="DJ54" s="17" t="s">
        <v>156</v>
      </c>
      <c r="DK54" s="17" t="s">
        <v>156</v>
      </c>
      <c r="DL54" s="17">
        <v>44931</v>
      </c>
      <c r="DM54" s="16">
        <v>8048</v>
      </c>
      <c r="DN54" s="10" t="s">
        <v>438</v>
      </c>
      <c r="DO54" s="10" t="s">
        <v>233</v>
      </c>
      <c r="DP54" s="16">
        <v>24</v>
      </c>
      <c r="DQ54" s="16">
        <v>12</v>
      </c>
      <c r="DR54" s="11">
        <v>12</v>
      </c>
      <c r="DS54" s="16">
        <v>16</v>
      </c>
      <c r="DT54" s="16">
        <v>0</v>
      </c>
      <c r="DU54" s="11" t="s">
        <v>181</v>
      </c>
      <c r="DV54" s="11" t="s">
        <v>182</v>
      </c>
      <c r="DW54" s="27" t="s">
        <v>156</v>
      </c>
      <c r="DX54" s="27" t="s">
        <v>156</v>
      </c>
      <c r="DY54" s="20" t="s">
        <v>439</v>
      </c>
      <c r="DZ54" s="16">
        <v>7</v>
      </c>
      <c r="EA54" s="16">
        <v>55</v>
      </c>
      <c r="EB54" s="27" t="s">
        <v>185</v>
      </c>
      <c r="EC54" s="27" t="s">
        <v>185</v>
      </c>
      <c r="ED54" s="27" t="s">
        <v>182</v>
      </c>
      <c r="EE54" s="29">
        <v>44918.521597222221</v>
      </c>
      <c r="EF54" s="28" t="s">
        <v>195</v>
      </c>
      <c r="EG54" s="28" t="s">
        <v>196</v>
      </c>
      <c r="EH54" s="28" t="s">
        <v>190</v>
      </c>
      <c r="EI54" s="29">
        <v>44931.679756944446</v>
      </c>
      <c r="EJ54" s="28" t="s">
        <v>440</v>
      </c>
      <c r="EK54" s="28" t="s">
        <v>441</v>
      </c>
      <c r="EL54" s="28" t="s">
        <v>237</v>
      </c>
      <c r="EM54" s="45" t="s">
        <v>3713</v>
      </c>
      <c r="EN54" s="46" t="str">
        <f t="shared" si="1"/>
        <v>343H039A</v>
      </c>
      <c r="EO54" s="47">
        <f t="shared" si="2"/>
        <v>44969</v>
      </c>
      <c r="EP54" s="47">
        <f t="shared" si="3"/>
        <v>44922</v>
      </c>
      <c r="EQ54" s="48" t="str">
        <f t="shared" ca="1" si="4"/>
        <v>Past</v>
      </c>
      <c r="ER54" s="49">
        <f t="shared" si="5"/>
        <v>47</v>
      </c>
      <c r="ES54" s="50"/>
      <c r="ET54" s="51">
        <f t="shared" si="6"/>
        <v>47</v>
      </c>
      <c r="EU54" s="52">
        <f t="shared" si="7"/>
        <v>378256</v>
      </c>
      <c r="EV54" s="46"/>
      <c r="EW54" s="23" t="s">
        <v>3714</v>
      </c>
    </row>
    <row r="55" spans="1:153" ht="14.25" hidden="1" customHeight="1">
      <c r="A55" s="8">
        <v>48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432</v>
      </c>
      <c r="H55" s="9" t="s">
        <v>433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213</v>
      </c>
      <c r="S55" s="9" t="s">
        <v>154</v>
      </c>
      <c r="T55" s="9" t="s">
        <v>214</v>
      </c>
      <c r="U55" s="9" t="s">
        <v>215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216</v>
      </c>
      <c r="AA55" s="9" t="s">
        <v>217</v>
      </c>
      <c r="AB55" s="12" t="s">
        <v>218</v>
      </c>
      <c r="AC55" s="10" t="s">
        <v>219</v>
      </c>
      <c r="AD55" s="9" t="s">
        <v>217</v>
      </c>
      <c r="AE55" s="13" t="s">
        <v>218</v>
      </c>
      <c r="AF55" s="14" t="s">
        <v>442</v>
      </c>
      <c r="AG55" s="10" t="s">
        <v>443</v>
      </c>
      <c r="AH55" s="11" t="s">
        <v>222</v>
      </c>
      <c r="AI55" s="11" t="s">
        <v>223</v>
      </c>
      <c r="AJ55" s="10" t="s">
        <v>224</v>
      </c>
      <c r="AK55" s="11" t="s">
        <v>223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5.3</v>
      </c>
      <c r="AU55" s="10" t="s">
        <v>142</v>
      </c>
      <c r="AV55" s="16">
        <v>8224</v>
      </c>
      <c r="AW55" s="16">
        <v>8224</v>
      </c>
      <c r="AX55" s="16">
        <v>0</v>
      </c>
      <c r="AY55" s="16">
        <v>4300</v>
      </c>
      <c r="AZ55" s="16">
        <v>0</v>
      </c>
      <c r="BA55" s="17">
        <v>44910</v>
      </c>
      <c r="BB55" s="30" t="s">
        <v>175</v>
      </c>
      <c r="BC55" s="18">
        <v>44825</v>
      </c>
      <c r="BD55" s="17">
        <v>45138</v>
      </c>
      <c r="BE55" s="17">
        <v>45138</v>
      </c>
      <c r="BF55" s="17">
        <v>44880</v>
      </c>
      <c r="BG55" s="10">
        <v>84167435</v>
      </c>
      <c r="BH55" s="9" t="s">
        <v>319</v>
      </c>
      <c r="BI55" s="19">
        <v>44927</v>
      </c>
      <c r="BJ55" s="20">
        <v>44928</v>
      </c>
      <c r="BK55" s="16">
        <v>0</v>
      </c>
      <c r="BL55" s="16">
        <v>0</v>
      </c>
      <c r="BM55" s="9" t="s">
        <v>177</v>
      </c>
      <c r="BN55" s="9" t="s">
        <v>178</v>
      </c>
      <c r="BO55" s="9" t="s">
        <v>156</v>
      </c>
      <c r="BP55" s="17">
        <v>45014</v>
      </c>
      <c r="BQ55" s="17" t="s">
        <v>156</v>
      </c>
      <c r="BR55" s="17">
        <v>44995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>
        <v>44714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>
        <v>44826</v>
      </c>
      <c r="CD55" s="10" t="s">
        <v>444</v>
      </c>
      <c r="CE55" s="17" t="s">
        <v>156</v>
      </c>
      <c r="CF55" s="17" t="s">
        <v>156</v>
      </c>
      <c r="CG55" s="17">
        <v>44714</v>
      </c>
      <c r="CH55" s="17">
        <v>44825</v>
      </c>
      <c r="CI55" s="16">
        <v>3000</v>
      </c>
      <c r="CJ55" s="10" t="s">
        <v>445</v>
      </c>
      <c r="CK55" s="10" t="s">
        <v>230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>
        <v>44714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44887</v>
      </c>
      <c r="CX55" s="10" t="s">
        <v>446</v>
      </c>
      <c r="CY55" s="17" t="s">
        <v>156</v>
      </c>
      <c r="CZ55" s="17" t="s">
        <v>156</v>
      </c>
      <c r="DA55" s="17">
        <v>44714</v>
      </c>
      <c r="DB55" s="17" t="s">
        <v>156</v>
      </c>
      <c r="DC55" s="16">
        <v>0</v>
      </c>
      <c r="DD55" s="10" t="s">
        <v>156</v>
      </c>
      <c r="DE55" s="10" t="s">
        <v>156</v>
      </c>
      <c r="DF55" s="18" t="s">
        <v>156</v>
      </c>
      <c r="DG55" s="17">
        <v>44930</v>
      </c>
      <c r="DH55" s="10" t="s">
        <v>447</v>
      </c>
      <c r="DI55" s="17" t="s">
        <v>156</v>
      </c>
      <c r="DJ55" s="17" t="s">
        <v>156</v>
      </c>
      <c r="DK55" s="17">
        <v>44714</v>
      </c>
      <c r="DL55" s="17" t="s">
        <v>156</v>
      </c>
      <c r="DM55" s="16">
        <v>0</v>
      </c>
      <c r="DN55" s="10" t="s">
        <v>156</v>
      </c>
      <c r="DO55" s="10" t="s">
        <v>156</v>
      </c>
      <c r="DP55" s="16">
        <v>16</v>
      </c>
      <c r="DQ55" s="16">
        <v>12</v>
      </c>
      <c r="DR55" s="11">
        <v>12</v>
      </c>
      <c r="DS55" s="16">
        <v>12</v>
      </c>
      <c r="DT55" s="16">
        <v>3000</v>
      </c>
      <c r="DU55" s="11" t="s">
        <v>181</v>
      </c>
      <c r="DV55" s="11" t="s">
        <v>182</v>
      </c>
      <c r="DW55" s="27" t="s">
        <v>156</v>
      </c>
      <c r="DX55" s="27" t="s">
        <v>156</v>
      </c>
      <c r="DY55" s="20" t="s">
        <v>448</v>
      </c>
      <c r="DZ55" s="16">
        <v>7</v>
      </c>
      <c r="EA55" s="16">
        <v>55</v>
      </c>
      <c r="EB55" s="27" t="s">
        <v>185</v>
      </c>
      <c r="EC55" s="27" t="s">
        <v>185</v>
      </c>
      <c r="ED55" s="27" t="s">
        <v>182</v>
      </c>
      <c r="EE55" s="29">
        <v>44714.979687500003</v>
      </c>
      <c r="EF55" s="28" t="s">
        <v>186</v>
      </c>
      <c r="EG55" s="28" t="s">
        <v>156</v>
      </c>
      <c r="EH55" s="28" t="s">
        <v>187</v>
      </c>
      <c r="EI55" s="29">
        <v>44902.815034722225</v>
      </c>
      <c r="EJ55" s="28" t="s">
        <v>197</v>
      </c>
      <c r="EK55" s="28" t="s">
        <v>156</v>
      </c>
      <c r="EL55" s="28" t="s">
        <v>198</v>
      </c>
      <c r="EM55" s="45"/>
      <c r="EN55" s="46" t="str">
        <f t="shared" si="1"/>
        <v>343H038A</v>
      </c>
      <c r="EO55" s="47">
        <f t="shared" si="2"/>
        <v>44952</v>
      </c>
      <c r="EP55" s="47">
        <f t="shared" si="3"/>
        <v>44887</v>
      </c>
      <c r="EQ55" s="48" t="str">
        <f t="shared" ca="1" si="4"/>
        <v>Past</v>
      </c>
      <c r="ER55" s="49">
        <f t="shared" si="5"/>
        <v>65</v>
      </c>
      <c r="ES55" s="50"/>
      <c r="ET55" s="51">
        <f t="shared" si="6"/>
        <v>65</v>
      </c>
      <c r="EU55" s="52">
        <f t="shared" si="7"/>
        <v>0</v>
      </c>
      <c r="EV55" s="46"/>
    </row>
    <row r="56" spans="1:153" ht="14.25" hidden="1" customHeight="1">
      <c r="A56" s="8">
        <v>49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432</v>
      </c>
      <c r="H56" s="9" t="s">
        <v>433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213</v>
      </c>
      <c r="S56" s="9" t="s">
        <v>154</v>
      </c>
      <c r="T56" s="9" t="s">
        <v>214</v>
      </c>
      <c r="U56" s="9" t="s">
        <v>215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216</v>
      </c>
      <c r="AA56" s="9" t="s">
        <v>217</v>
      </c>
      <c r="AB56" s="12" t="s">
        <v>218</v>
      </c>
      <c r="AC56" s="10" t="s">
        <v>219</v>
      </c>
      <c r="AD56" s="9" t="s">
        <v>217</v>
      </c>
      <c r="AE56" s="13" t="s">
        <v>218</v>
      </c>
      <c r="AF56" s="14" t="s">
        <v>442</v>
      </c>
      <c r="AG56" s="10" t="s">
        <v>443</v>
      </c>
      <c r="AH56" s="11" t="s">
        <v>222</v>
      </c>
      <c r="AI56" s="11" t="s">
        <v>223</v>
      </c>
      <c r="AJ56" s="10" t="s">
        <v>224</v>
      </c>
      <c r="AK56" s="11" t="s">
        <v>223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5.3</v>
      </c>
      <c r="AU56" s="10" t="s">
        <v>142</v>
      </c>
      <c r="AV56" s="16">
        <v>8224</v>
      </c>
      <c r="AW56" s="16">
        <v>8224</v>
      </c>
      <c r="AX56" s="16">
        <v>0</v>
      </c>
      <c r="AY56" s="16">
        <v>4300</v>
      </c>
      <c r="AZ56" s="16">
        <v>0</v>
      </c>
      <c r="BA56" s="17">
        <v>44910</v>
      </c>
      <c r="BB56" s="30" t="s">
        <v>175</v>
      </c>
      <c r="BC56" s="18" t="s">
        <v>156</v>
      </c>
      <c r="BD56" s="17">
        <v>45138</v>
      </c>
      <c r="BE56" s="17">
        <v>45138</v>
      </c>
      <c r="BF56" s="17">
        <v>44880</v>
      </c>
      <c r="BG56" s="10">
        <v>84863548</v>
      </c>
      <c r="BH56" s="9" t="s">
        <v>321</v>
      </c>
      <c r="BI56" s="19">
        <v>44986</v>
      </c>
      <c r="BJ56" s="20">
        <v>44991</v>
      </c>
      <c r="BK56" s="16">
        <v>0</v>
      </c>
      <c r="BL56" s="16">
        <v>0</v>
      </c>
      <c r="BM56" s="9" t="s">
        <v>177</v>
      </c>
      <c r="BN56" s="9" t="s">
        <v>178</v>
      </c>
      <c r="BO56" s="9" t="s">
        <v>156</v>
      </c>
      <c r="BP56" s="17">
        <v>45047</v>
      </c>
      <c r="BQ56" s="17" t="s">
        <v>156</v>
      </c>
      <c r="BR56" s="17">
        <v>45047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>
        <v>44866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>
        <v>44890</v>
      </c>
      <c r="CD56" s="10" t="s">
        <v>359</v>
      </c>
      <c r="CE56" s="17">
        <v>44904</v>
      </c>
      <c r="CF56" s="17" t="s">
        <v>156</v>
      </c>
      <c r="CG56" s="17">
        <v>44866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>
        <v>44866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44946</v>
      </c>
      <c r="CX56" s="10" t="s">
        <v>449</v>
      </c>
      <c r="CY56" s="17">
        <v>44960</v>
      </c>
      <c r="CZ56" s="17" t="s">
        <v>156</v>
      </c>
      <c r="DA56" s="17">
        <v>44868</v>
      </c>
      <c r="DB56" s="17" t="s">
        <v>156</v>
      </c>
      <c r="DC56" s="16">
        <v>0</v>
      </c>
      <c r="DD56" s="10" t="s">
        <v>156</v>
      </c>
      <c r="DE56" s="10" t="s">
        <v>156</v>
      </c>
      <c r="DF56" s="18" t="s">
        <v>156</v>
      </c>
      <c r="DG56" s="17">
        <v>44967</v>
      </c>
      <c r="DH56" s="10" t="s">
        <v>450</v>
      </c>
      <c r="DI56" s="17">
        <v>44981</v>
      </c>
      <c r="DJ56" s="17" t="s">
        <v>156</v>
      </c>
      <c r="DK56" s="17">
        <v>44868</v>
      </c>
      <c r="DL56" s="17" t="s">
        <v>156</v>
      </c>
      <c r="DM56" s="16">
        <v>0</v>
      </c>
      <c r="DN56" s="10" t="s">
        <v>156</v>
      </c>
      <c r="DO56" s="10" t="s">
        <v>156</v>
      </c>
      <c r="DP56" s="16">
        <v>16</v>
      </c>
      <c r="DQ56" s="16">
        <v>12</v>
      </c>
      <c r="DR56" s="11">
        <v>12</v>
      </c>
      <c r="DS56" s="16">
        <v>12</v>
      </c>
      <c r="DT56" s="16">
        <v>3000</v>
      </c>
      <c r="DU56" s="11" t="s">
        <v>181</v>
      </c>
      <c r="DV56" s="11" t="s">
        <v>182</v>
      </c>
      <c r="DW56" s="27" t="s">
        <v>156</v>
      </c>
      <c r="DX56" s="27" t="s">
        <v>451</v>
      </c>
      <c r="DY56" s="20" t="s">
        <v>156</v>
      </c>
      <c r="DZ56" s="16">
        <v>7</v>
      </c>
      <c r="EA56" s="16">
        <v>55</v>
      </c>
      <c r="EB56" s="27" t="s">
        <v>185</v>
      </c>
      <c r="EC56" s="27" t="s">
        <v>185</v>
      </c>
      <c r="ED56" s="27" t="s">
        <v>182</v>
      </c>
      <c r="EE56" s="29">
        <v>44867.000509259262</v>
      </c>
      <c r="EF56" s="28" t="s">
        <v>186</v>
      </c>
      <c r="EG56" s="28" t="s">
        <v>156</v>
      </c>
      <c r="EH56" s="28" t="s">
        <v>187</v>
      </c>
      <c r="EI56" s="29">
        <v>44935.815648148149</v>
      </c>
      <c r="EJ56" s="28" t="s">
        <v>197</v>
      </c>
      <c r="EK56" s="28" t="s">
        <v>156</v>
      </c>
      <c r="EL56" s="28" t="s">
        <v>198</v>
      </c>
      <c r="EM56" s="45"/>
      <c r="EN56" s="46" t="str">
        <f t="shared" si="1"/>
        <v>343H038A</v>
      </c>
      <c r="EO56" s="47">
        <f t="shared" si="2"/>
        <v>44985</v>
      </c>
      <c r="EP56" s="47">
        <f t="shared" si="3"/>
        <v>44946</v>
      </c>
      <c r="EQ56" s="48" t="str">
        <f t="shared" ca="1" si="4"/>
        <v>Past</v>
      </c>
      <c r="ER56" s="49">
        <f t="shared" si="5"/>
        <v>39</v>
      </c>
      <c r="ES56" s="50"/>
      <c r="ET56" s="51">
        <f t="shared" si="6"/>
        <v>39</v>
      </c>
      <c r="EU56" s="52">
        <f t="shared" si="7"/>
        <v>0</v>
      </c>
      <c r="EV56" s="46"/>
    </row>
    <row r="57" spans="1:153" ht="14.25" hidden="1" customHeight="1">
      <c r="A57" s="8">
        <v>50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432</v>
      </c>
      <c r="H57" s="9" t="s">
        <v>433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213</v>
      </c>
      <c r="S57" s="9" t="s">
        <v>154</v>
      </c>
      <c r="T57" s="9" t="s">
        <v>214</v>
      </c>
      <c r="U57" s="9" t="s">
        <v>215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216</v>
      </c>
      <c r="AA57" s="9" t="s">
        <v>217</v>
      </c>
      <c r="AB57" s="12" t="s">
        <v>218</v>
      </c>
      <c r="AC57" s="10" t="s">
        <v>219</v>
      </c>
      <c r="AD57" s="9" t="s">
        <v>217</v>
      </c>
      <c r="AE57" s="13" t="s">
        <v>218</v>
      </c>
      <c r="AF57" s="14" t="s">
        <v>442</v>
      </c>
      <c r="AG57" s="10" t="s">
        <v>443</v>
      </c>
      <c r="AH57" s="11" t="s">
        <v>222</v>
      </c>
      <c r="AI57" s="11" t="s">
        <v>223</v>
      </c>
      <c r="AJ57" s="10" t="s">
        <v>224</v>
      </c>
      <c r="AK57" s="11" t="s">
        <v>223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5.3</v>
      </c>
      <c r="AU57" s="10" t="s">
        <v>142</v>
      </c>
      <c r="AV57" s="16">
        <v>8224</v>
      </c>
      <c r="AW57" s="16">
        <v>8224</v>
      </c>
      <c r="AX57" s="16">
        <v>0</v>
      </c>
      <c r="AY57" s="16">
        <v>4300</v>
      </c>
      <c r="AZ57" s="16">
        <v>0</v>
      </c>
      <c r="BA57" s="17">
        <v>44910</v>
      </c>
      <c r="BB57" s="30" t="s">
        <v>175</v>
      </c>
      <c r="BC57" s="18" t="s">
        <v>156</v>
      </c>
      <c r="BD57" s="17">
        <v>45138</v>
      </c>
      <c r="BE57" s="17">
        <v>45138</v>
      </c>
      <c r="BF57" s="17">
        <v>44880</v>
      </c>
      <c r="BG57" s="10">
        <v>84863549</v>
      </c>
      <c r="BH57" s="9" t="s">
        <v>258</v>
      </c>
      <c r="BI57" s="19">
        <v>44986</v>
      </c>
      <c r="BJ57" s="20">
        <v>44991</v>
      </c>
      <c r="BK57" s="16">
        <v>0</v>
      </c>
      <c r="BL57" s="16">
        <v>0</v>
      </c>
      <c r="BM57" s="9" t="s">
        <v>177</v>
      </c>
      <c r="BN57" s="9" t="s">
        <v>178</v>
      </c>
      <c r="BO57" s="9" t="s">
        <v>156</v>
      </c>
      <c r="BP57" s="17">
        <v>45092</v>
      </c>
      <c r="BQ57" s="17" t="s">
        <v>156</v>
      </c>
      <c r="BR57" s="17">
        <v>45050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>
        <v>44866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44890</v>
      </c>
      <c r="CD57" s="10" t="s">
        <v>359</v>
      </c>
      <c r="CE57" s="17">
        <v>44904</v>
      </c>
      <c r="CF57" s="17" t="s">
        <v>156</v>
      </c>
      <c r="CG57" s="17">
        <v>44866</v>
      </c>
      <c r="CH57" s="17" t="s">
        <v>156</v>
      </c>
      <c r="CI57" s="16">
        <v>0</v>
      </c>
      <c r="CJ57" s="10" t="s">
        <v>156</v>
      </c>
      <c r="CK57" s="10" t="s">
        <v>156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>
        <v>44866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 t="s">
        <v>156</v>
      </c>
      <c r="CX57" s="10" t="s">
        <v>193</v>
      </c>
      <c r="CY57" s="17" t="s">
        <v>156</v>
      </c>
      <c r="CZ57" s="17" t="s">
        <v>156</v>
      </c>
      <c r="DA57" s="17">
        <v>44866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 t="s">
        <v>156</v>
      </c>
      <c r="DH57" s="10" t="s">
        <v>156</v>
      </c>
      <c r="DI57" s="17" t="s">
        <v>156</v>
      </c>
      <c r="DJ57" s="17" t="s">
        <v>156</v>
      </c>
      <c r="DK57" s="17">
        <v>44866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16</v>
      </c>
      <c r="DQ57" s="16">
        <v>12</v>
      </c>
      <c r="DR57" s="11">
        <v>12</v>
      </c>
      <c r="DS57" s="16">
        <v>12</v>
      </c>
      <c r="DT57" s="16">
        <v>3000</v>
      </c>
      <c r="DU57" s="11" t="s">
        <v>181</v>
      </c>
      <c r="DV57" s="11" t="s">
        <v>182</v>
      </c>
      <c r="DW57" s="27" t="s">
        <v>156</v>
      </c>
      <c r="DX57" s="27" t="s">
        <v>156</v>
      </c>
      <c r="DY57" s="20" t="s">
        <v>452</v>
      </c>
      <c r="DZ57" s="16">
        <v>7</v>
      </c>
      <c r="EA57" s="16">
        <v>55</v>
      </c>
      <c r="EB57" s="27" t="s">
        <v>185</v>
      </c>
      <c r="EC57" s="27" t="s">
        <v>185</v>
      </c>
      <c r="ED57" s="27" t="s">
        <v>182</v>
      </c>
      <c r="EE57" s="29">
        <v>44867.000509259262</v>
      </c>
      <c r="EF57" s="28" t="s">
        <v>186</v>
      </c>
      <c r="EG57" s="28" t="s">
        <v>156</v>
      </c>
      <c r="EH57" s="28" t="s">
        <v>187</v>
      </c>
      <c r="EI57" s="29">
        <v>44893.814918981479</v>
      </c>
      <c r="EJ57" s="28" t="s">
        <v>197</v>
      </c>
      <c r="EK57" s="28" t="s">
        <v>156</v>
      </c>
      <c r="EL57" s="28" t="s">
        <v>198</v>
      </c>
      <c r="EM57" s="45"/>
      <c r="EN57" s="46" t="str">
        <f t="shared" si="1"/>
        <v>343H038A</v>
      </c>
      <c r="EO57" s="47">
        <f t="shared" si="2"/>
        <v>45030</v>
      </c>
      <c r="EP57" s="47" t="str">
        <f t="shared" si="3"/>
        <v/>
      </c>
      <c r="EQ57" s="48" t="str">
        <f t="shared" ca="1" si="4"/>
        <v>Y</v>
      </c>
      <c r="ER57" s="49" t="str">
        <f t="shared" si="5"/>
        <v/>
      </c>
      <c r="ES57" s="50"/>
      <c r="ET57" s="51" t="str">
        <f t="shared" si="6"/>
        <v/>
      </c>
      <c r="EU57" s="52" t="str">
        <f t="shared" si="7"/>
        <v/>
      </c>
      <c r="EV57" s="46"/>
    </row>
    <row r="58" spans="1:153" ht="14.25" hidden="1" customHeight="1">
      <c r="A58" s="8">
        <v>51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432</v>
      </c>
      <c r="H58" s="9" t="s">
        <v>433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213</v>
      </c>
      <c r="S58" s="9" t="s">
        <v>154</v>
      </c>
      <c r="T58" s="9" t="s">
        <v>214</v>
      </c>
      <c r="U58" s="9" t="s">
        <v>215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216</v>
      </c>
      <c r="AA58" s="9" t="s">
        <v>217</v>
      </c>
      <c r="AB58" s="12" t="s">
        <v>218</v>
      </c>
      <c r="AC58" s="10" t="s">
        <v>219</v>
      </c>
      <c r="AD58" s="9" t="s">
        <v>217</v>
      </c>
      <c r="AE58" s="13" t="s">
        <v>218</v>
      </c>
      <c r="AF58" s="14" t="s">
        <v>442</v>
      </c>
      <c r="AG58" s="10" t="s">
        <v>443</v>
      </c>
      <c r="AH58" s="11" t="s">
        <v>222</v>
      </c>
      <c r="AI58" s="11" t="s">
        <v>223</v>
      </c>
      <c r="AJ58" s="10" t="s">
        <v>224</v>
      </c>
      <c r="AK58" s="11" t="s">
        <v>223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5.3</v>
      </c>
      <c r="AU58" s="10" t="s">
        <v>142</v>
      </c>
      <c r="AV58" s="16">
        <v>8224</v>
      </c>
      <c r="AW58" s="16">
        <v>8224</v>
      </c>
      <c r="AX58" s="16">
        <v>0</v>
      </c>
      <c r="AY58" s="16">
        <v>4300</v>
      </c>
      <c r="AZ58" s="16">
        <v>0</v>
      </c>
      <c r="BA58" s="17">
        <v>44910</v>
      </c>
      <c r="BB58" s="30" t="s">
        <v>175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85286894</v>
      </c>
      <c r="BH58" s="9" t="s">
        <v>303</v>
      </c>
      <c r="BI58" s="19">
        <v>45047</v>
      </c>
      <c r="BJ58" s="20">
        <v>45047</v>
      </c>
      <c r="BK58" s="16">
        <v>0</v>
      </c>
      <c r="BL58" s="16">
        <v>0</v>
      </c>
      <c r="BM58" s="9" t="s">
        <v>177</v>
      </c>
      <c r="BN58" s="9" t="s">
        <v>178</v>
      </c>
      <c r="BO58" s="9" t="s">
        <v>156</v>
      </c>
      <c r="BP58" s="17">
        <v>45128</v>
      </c>
      <c r="BQ58" s="17" t="s">
        <v>156</v>
      </c>
      <c r="BR58" s="17" t="s">
        <v>156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 t="s">
        <v>156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44978</v>
      </c>
      <c r="CD58" s="10" t="s">
        <v>453</v>
      </c>
      <c r="CE58" s="17" t="s">
        <v>156</v>
      </c>
      <c r="CF58" s="17" t="s">
        <v>156</v>
      </c>
      <c r="CG58" s="17" t="s">
        <v>156</v>
      </c>
      <c r="CH58" s="17" t="s">
        <v>156</v>
      </c>
      <c r="CI58" s="16">
        <v>0</v>
      </c>
      <c r="CJ58" s="10" t="s">
        <v>156</v>
      </c>
      <c r="CK58" s="10" t="s">
        <v>156</v>
      </c>
      <c r="CL58" s="18" t="s">
        <v>156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 t="s">
        <v>156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>
        <v>44999</v>
      </c>
      <c r="CX58" s="10" t="s">
        <v>454</v>
      </c>
      <c r="CY58" s="17" t="s">
        <v>156</v>
      </c>
      <c r="CZ58" s="17" t="s">
        <v>156</v>
      </c>
      <c r="DA58" s="17" t="s">
        <v>156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>
        <v>45008</v>
      </c>
      <c r="DH58" s="10" t="s">
        <v>455</v>
      </c>
      <c r="DI58" s="17" t="s">
        <v>156</v>
      </c>
      <c r="DJ58" s="17" t="s">
        <v>156</v>
      </c>
      <c r="DK58" s="17" t="s">
        <v>156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16</v>
      </c>
      <c r="DQ58" s="16">
        <v>12</v>
      </c>
      <c r="DR58" s="11">
        <v>12</v>
      </c>
      <c r="DS58" s="16">
        <v>12</v>
      </c>
      <c r="DT58" s="16">
        <v>2000</v>
      </c>
      <c r="DU58" s="11" t="s">
        <v>181</v>
      </c>
      <c r="DV58" s="11" t="s">
        <v>182</v>
      </c>
      <c r="DW58" s="27" t="s">
        <v>156</v>
      </c>
      <c r="DX58" s="27" t="s">
        <v>156</v>
      </c>
      <c r="DY58" s="20" t="s">
        <v>456</v>
      </c>
      <c r="DZ58" s="16">
        <v>7</v>
      </c>
      <c r="EA58" s="16">
        <v>55</v>
      </c>
      <c r="EB58" s="27" t="s">
        <v>185</v>
      </c>
      <c r="EC58" s="27" t="s">
        <v>185</v>
      </c>
      <c r="ED58" s="27" t="s">
        <v>182</v>
      </c>
      <c r="EE58" s="29">
        <v>44946.313854166663</v>
      </c>
      <c r="EF58" s="28" t="s">
        <v>195</v>
      </c>
      <c r="EG58" s="28" t="s">
        <v>196</v>
      </c>
      <c r="EH58" s="28" t="s">
        <v>210</v>
      </c>
      <c r="EI58" s="29">
        <v>44965.526597222219</v>
      </c>
      <c r="EJ58" s="28" t="s">
        <v>195</v>
      </c>
      <c r="EK58" s="28" t="s">
        <v>196</v>
      </c>
      <c r="EL58" s="28" t="s">
        <v>210</v>
      </c>
      <c r="EM58" s="45"/>
      <c r="EN58" s="46" t="str">
        <f t="shared" si="1"/>
        <v>343H038A</v>
      </c>
      <c r="EO58" s="47">
        <f t="shared" si="2"/>
        <v>45066</v>
      </c>
      <c r="EP58" s="47">
        <f t="shared" si="3"/>
        <v>44999</v>
      </c>
      <c r="EQ58" s="48" t="str">
        <f t="shared" ca="1" si="4"/>
        <v>Past</v>
      </c>
      <c r="ER58" s="49">
        <f t="shared" si="5"/>
        <v>67</v>
      </c>
      <c r="ES58" s="50"/>
      <c r="ET58" s="51">
        <f t="shared" si="6"/>
        <v>67</v>
      </c>
      <c r="EU58" s="52">
        <f t="shared" si="7"/>
        <v>0</v>
      </c>
      <c r="EV58" s="46"/>
    </row>
    <row r="59" spans="1:153" ht="14.25" hidden="1" customHeight="1">
      <c r="A59" s="8">
        <v>52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432</v>
      </c>
      <c r="H59" s="9" t="s">
        <v>433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213</v>
      </c>
      <c r="S59" s="9" t="s">
        <v>154</v>
      </c>
      <c r="T59" s="9" t="s">
        <v>214</v>
      </c>
      <c r="U59" s="9" t="s">
        <v>215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216</v>
      </c>
      <c r="AA59" s="9" t="s">
        <v>217</v>
      </c>
      <c r="AB59" s="12" t="s">
        <v>218</v>
      </c>
      <c r="AC59" s="10" t="s">
        <v>219</v>
      </c>
      <c r="AD59" s="9" t="s">
        <v>217</v>
      </c>
      <c r="AE59" s="13" t="s">
        <v>218</v>
      </c>
      <c r="AF59" s="14" t="s">
        <v>442</v>
      </c>
      <c r="AG59" s="10" t="s">
        <v>457</v>
      </c>
      <c r="AH59" s="11" t="s">
        <v>256</v>
      </c>
      <c r="AI59" s="11" t="s">
        <v>223</v>
      </c>
      <c r="AJ59" s="10" t="s">
        <v>257</v>
      </c>
      <c r="AK59" s="11" t="s">
        <v>223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5.3</v>
      </c>
      <c r="AU59" s="10" t="s">
        <v>206</v>
      </c>
      <c r="AV59" s="16">
        <v>3748</v>
      </c>
      <c r="AW59" s="16">
        <v>3748</v>
      </c>
      <c r="AX59" s="16">
        <v>0</v>
      </c>
      <c r="AY59" s="16">
        <v>0</v>
      </c>
      <c r="AZ59" s="16">
        <v>0</v>
      </c>
      <c r="BA59" s="17">
        <v>44910</v>
      </c>
      <c r="BB59" s="30" t="s">
        <v>175</v>
      </c>
      <c r="BC59" s="18" t="s">
        <v>156</v>
      </c>
      <c r="BD59" s="17">
        <v>45138</v>
      </c>
      <c r="BE59" s="17">
        <v>45138</v>
      </c>
      <c r="BF59" s="17">
        <v>44880</v>
      </c>
      <c r="BG59" s="10">
        <v>84794255</v>
      </c>
      <c r="BH59" s="9" t="s">
        <v>319</v>
      </c>
      <c r="BI59" s="19">
        <v>44927</v>
      </c>
      <c r="BJ59" s="20">
        <v>44928</v>
      </c>
      <c r="BK59" s="16">
        <v>0</v>
      </c>
      <c r="BL59" s="16">
        <v>0</v>
      </c>
      <c r="BM59" s="9" t="s">
        <v>177</v>
      </c>
      <c r="BN59" s="9" t="s">
        <v>178</v>
      </c>
      <c r="BO59" s="9" t="s">
        <v>156</v>
      </c>
      <c r="BP59" s="17">
        <v>45004</v>
      </c>
      <c r="BQ59" s="17" t="s">
        <v>156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44845</v>
      </c>
      <c r="CD59" s="10" t="s">
        <v>458</v>
      </c>
      <c r="CE59" s="17" t="s">
        <v>156</v>
      </c>
      <c r="CF59" s="17" t="s">
        <v>156</v>
      </c>
      <c r="CG59" s="17" t="s">
        <v>156</v>
      </c>
      <c r="CH59" s="17" t="s">
        <v>156</v>
      </c>
      <c r="CI59" s="16">
        <v>0</v>
      </c>
      <c r="CJ59" s="10" t="s">
        <v>156</v>
      </c>
      <c r="CK59" s="10" t="s">
        <v>156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44922</v>
      </c>
      <c r="CX59" s="10" t="s">
        <v>193</v>
      </c>
      <c r="CY59" s="17" t="s">
        <v>156</v>
      </c>
      <c r="CZ59" s="17" t="s">
        <v>156</v>
      </c>
      <c r="DA59" s="17" t="s">
        <v>156</v>
      </c>
      <c r="DB59" s="17" t="s">
        <v>156</v>
      </c>
      <c r="DC59" s="16">
        <v>0</v>
      </c>
      <c r="DD59" s="10" t="s">
        <v>156</v>
      </c>
      <c r="DE59" s="10" t="s">
        <v>156</v>
      </c>
      <c r="DF59" s="18" t="s">
        <v>156</v>
      </c>
      <c r="DG59" s="17">
        <v>44940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 t="s">
        <v>156</v>
      </c>
      <c r="DM59" s="16">
        <v>0</v>
      </c>
      <c r="DN59" s="10" t="s">
        <v>156</v>
      </c>
      <c r="DO59" s="10" t="s">
        <v>156</v>
      </c>
      <c r="DP59" s="16">
        <v>16</v>
      </c>
      <c r="DQ59" s="16">
        <v>12</v>
      </c>
      <c r="DR59" s="11">
        <v>12</v>
      </c>
      <c r="DS59" s="16">
        <v>12</v>
      </c>
      <c r="DT59" s="16">
        <v>2000</v>
      </c>
      <c r="DU59" s="11" t="s">
        <v>181</v>
      </c>
      <c r="DV59" s="11" t="s">
        <v>182</v>
      </c>
      <c r="DW59" s="27" t="s">
        <v>156</v>
      </c>
      <c r="DX59" s="27" t="s">
        <v>156</v>
      </c>
      <c r="DY59" s="20" t="s">
        <v>459</v>
      </c>
      <c r="DZ59" s="16">
        <v>7</v>
      </c>
      <c r="EA59" s="16">
        <v>55</v>
      </c>
      <c r="EB59" s="27" t="s">
        <v>185</v>
      </c>
      <c r="EC59" s="27" t="s">
        <v>185</v>
      </c>
      <c r="ED59" s="27" t="s">
        <v>182</v>
      </c>
      <c r="EE59" s="29">
        <v>44841.357800925929</v>
      </c>
      <c r="EF59" s="28" t="s">
        <v>460</v>
      </c>
      <c r="EG59" s="28" t="s">
        <v>461</v>
      </c>
      <c r="EH59" s="28" t="s">
        <v>210</v>
      </c>
      <c r="EI59" s="29">
        <v>44907.818553240744</v>
      </c>
      <c r="EJ59" s="28" t="s">
        <v>197</v>
      </c>
      <c r="EK59" s="28" t="s">
        <v>156</v>
      </c>
      <c r="EL59" s="28" t="s">
        <v>198</v>
      </c>
      <c r="EM59" s="45"/>
      <c r="EN59" s="46" t="str">
        <f t="shared" si="1"/>
        <v>343H038B</v>
      </c>
      <c r="EO59" s="47">
        <f t="shared" si="2"/>
        <v>44942</v>
      </c>
      <c r="EP59" s="47">
        <f t="shared" si="3"/>
        <v>44922</v>
      </c>
      <c r="EQ59" s="48" t="str">
        <f t="shared" ca="1" si="4"/>
        <v>Past</v>
      </c>
      <c r="ER59" s="49">
        <f t="shared" si="5"/>
        <v>20</v>
      </c>
      <c r="ES59" s="50"/>
      <c r="ET59" s="51">
        <f t="shared" si="6"/>
        <v>20</v>
      </c>
      <c r="EU59" s="52">
        <f t="shared" si="7"/>
        <v>0</v>
      </c>
      <c r="EV59" s="46"/>
    </row>
    <row r="60" spans="1:153" ht="14.25" customHeight="1">
      <c r="A60" s="8">
        <v>53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432</v>
      </c>
      <c r="H60" s="9" t="s">
        <v>433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213</v>
      </c>
      <c r="S60" s="9" t="s">
        <v>154</v>
      </c>
      <c r="T60" s="9" t="s">
        <v>214</v>
      </c>
      <c r="U60" s="9" t="s">
        <v>215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216</v>
      </c>
      <c r="AA60" s="9" t="s">
        <v>217</v>
      </c>
      <c r="AB60" s="12" t="s">
        <v>218</v>
      </c>
      <c r="AC60" s="10" t="s">
        <v>219</v>
      </c>
      <c r="AD60" s="9" t="s">
        <v>217</v>
      </c>
      <c r="AE60" s="13" t="s">
        <v>218</v>
      </c>
      <c r="AF60" s="14" t="s">
        <v>442</v>
      </c>
      <c r="AG60" s="10" t="s">
        <v>457</v>
      </c>
      <c r="AH60" s="11" t="s">
        <v>256</v>
      </c>
      <c r="AI60" s="11" t="s">
        <v>223</v>
      </c>
      <c r="AJ60" s="10" t="s">
        <v>257</v>
      </c>
      <c r="AK60" s="11" t="s">
        <v>223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5.3</v>
      </c>
      <c r="AU60" s="10" t="s">
        <v>206</v>
      </c>
      <c r="AV60" s="16">
        <v>3748</v>
      </c>
      <c r="AW60" s="16">
        <v>3748</v>
      </c>
      <c r="AX60" s="16">
        <v>0</v>
      </c>
      <c r="AY60" s="16">
        <v>0</v>
      </c>
      <c r="AZ60" s="16">
        <v>0</v>
      </c>
      <c r="BA60" s="17">
        <v>44910</v>
      </c>
      <c r="BB60" s="30" t="s">
        <v>175</v>
      </c>
      <c r="BC60" s="18">
        <v>45012</v>
      </c>
      <c r="BD60" s="17">
        <v>45138</v>
      </c>
      <c r="BE60" s="17">
        <v>45138</v>
      </c>
      <c r="BF60" s="17">
        <v>44880</v>
      </c>
      <c r="BG60" s="10">
        <v>84443209</v>
      </c>
      <c r="BH60" s="9" t="s">
        <v>321</v>
      </c>
      <c r="BI60" s="19">
        <v>44927</v>
      </c>
      <c r="BJ60" s="20">
        <v>44928</v>
      </c>
      <c r="BK60" s="16">
        <v>948</v>
      </c>
      <c r="BL60" s="16">
        <v>5024</v>
      </c>
      <c r="BM60" s="9" t="s">
        <v>177</v>
      </c>
      <c r="BN60" s="9" t="s">
        <v>383</v>
      </c>
      <c r="BO60" s="9" t="s">
        <v>156</v>
      </c>
      <c r="BP60" s="17">
        <v>45029</v>
      </c>
      <c r="BQ60" s="17">
        <v>45029</v>
      </c>
      <c r="BR60" s="17">
        <v>44972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>
        <v>44754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44782</v>
      </c>
      <c r="CD60" s="10" t="s">
        <v>462</v>
      </c>
      <c r="CE60" s="17" t="s">
        <v>156</v>
      </c>
      <c r="CF60" s="17" t="s">
        <v>156</v>
      </c>
      <c r="CG60" s="17">
        <v>44754</v>
      </c>
      <c r="CH60" s="17">
        <v>44777</v>
      </c>
      <c r="CI60" s="16">
        <v>1300</v>
      </c>
      <c r="CJ60" s="10" t="s">
        <v>463</v>
      </c>
      <c r="CK60" s="10" t="s">
        <v>230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>
        <v>44754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44887</v>
      </c>
      <c r="CX60" s="10" t="s">
        <v>464</v>
      </c>
      <c r="CY60" s="17" t="s">
        <v>156</v>
      </c>
      <c r="CZ60" s="17" t="s">
        <v>156</v>
      </c>
      <c r="DA60" s="17">
        <v>44754</v>
      </c>
      <c r="DB60" s="17">
        <v>44883</v>
      </c>
      <c r="DC60" s="16">
        <v>948</v>
      </c>
      <c r="DD60" s="10" t="s">
        <v>465</v>
      </c>
      <c r="DE60" s="10" t="s">
        <v>230</v>
      </c>
      <c r="DF60" s="18" t="s">
        <v>156</v>
      </c>
      <c r="DG60" s="17">
        <v>44931</v>
      </c>
      <c r="DH60" s="10" t="s">
        <v>239</v>
      </c>
      <c r="DI60" s="17" t="s">
        <v>156</v>
      </c>
      <c r="DJ60" s="17" t="s">
        <v>156</v>
      </c>
      <c r="DK60" s="17">
        <v>44754</v>
      </c>
      <c r="DL60" s="17">
        <v>44922</v>
      </c>
      <c r="DM60" s="16">
        <v>948</v>
      </c>
      <c r="DN60" s="10" t="s">
        <v>466</v>
      </c>
      <c r="DO60" s="10" t="s">
        <v>233</v>
      </c>
      <c r="DP60" s="16">
        <v>16</v>
      </c>
      <c r="DQ60" s="16">
        <v>12</v>
      </c>
      <c r="DR60" s="11">
        <v>12</v>
      </c>
      <c r="DS60" s="16">
        <v>12</v>
      </c>
      <c r="DT60" s="16">
        <v>0</v>
      </c>
      <c r="DU60" s="11" t="s">
        <v>181</v>
      </c>
      <c r="DV60" s="11" t="s">
        <v>182</v>
      </c>
      <c r="DW60" s="27" t="s">
        <v>156</v>
      </c>
      <c r="DX60" s="27" t="s">
        <v>156</v>
      </c>
      <c r="DY60" s="20" t="s">
        <v>243</v>
      </c>
      <c r="DZ60" s="16">
        <v>7</v>
      </c>
      <c r="EA60" s="16">
        <v>55</v>
      </c>
      <c r="EB60" s="27" t="s">
        <v>185</v>
      </c>
      <c r="EC60" s="27" t="s">
        <v>185</v>
      </c>
      <c r="ED60" s="27" t="s">
        <v>182</v>
      </c>
      <c r="EE60" s="29">
        <v>44754.979722222219</v>
      </c>
      <c r="EF60" s="28" t="s">
        <v>186</v>
      </c>
      <c r="EG60" s="28" t="s">
        <v>156</v>
      </c>
      <c r="EH60" s="28" t="s">
        <v>187</v>
      </c>
      <c r="EI60" s="29">
        <v>44922.684155092589</v>
      </c>
      <c r="EJ60" s="28" t="s">
        <v>467</v>
      </c>
      <c r="EK60" s="28" t="s">
        <v>468</v>
      </c>
      <c r="EL60" s="28" t="s">
        <v>237</v>
      </c>
      <c r="EM60" s="45" t="s">
        <v>3713</v>
      </c>
      <c r="EN60" s="46" t="str">
        <f t="shared" si="1"/>
        <v>343H038B</v>
      </c>
      <c r="EO60" s="47">
        <f t="shared" si="2"/>
        <v>44967</v>
      </c>
      <c r="EP60" s="47">
        <f t="shared" si="3"/>
        <v>44887</v>
      </c>
      <c r="EQ60" s="48" t="str">
        <f t="shared" ca="1" si="4"/>
        <v>Past</v>
      </c>
      <c r="ER60" s="49">
        <f t="shared" si="5"/>
        <v>80</v>
      </c>
      <c r="ES60" s="50"/>
      <c r="ET60" s="51">
        <f t="shared" si="6"/>
        <v>80</v>
      </c>
      <c r="EU60" s="52">
        <f t="shared" si="7"/>
        <v>75840</v>
      </c>
      <c r="EV60" s="46"/>
      <c r="EW60" s="23" t="s">
        <v>3714</v>
      </c>
    </row>
    <row r="61" spans="1:153" ht="14.25" hidden="1" customHeight="1">
      <c r="A61" s="8">
        <v>54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432</v>
      </c>
      <c r="H61" s="9" t="s">
        <v>433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213</v>
      </c>
      <c r="S61" s="9" t="s">
        <v>154</v>
      </c>
      <c r="T61" s="9" t="s">
        <v>214</v>
      </c>
      <c r="U61" s="9" t="s">
        <v>215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216</v>
      </c>
      <c r="AA61" s="9" t="s">
        <v>217</v>
      </c>
      <c r="AB61" s="12" t="s">
        <v>218</v>
      </c>
      <c r="AC61" s="10" t="s">
        <v>219</v>
      </c>
      <c r="AD61" s="9" t="s">
        <v>217</v>
      </c>
      <c r="AE61" s="13" t="s">
        <v>218</v>
      </c>
      <c r="AF61" s="14" t="s">
        <v>442</v>
      </c>
      <c r="AG61" s="10" t="s">
        <v>457</v>
      </c>
      <c r="AH61" s="11" t="s">
        <v>256</v>
      </c>
      <c r="AI61" s="11" t="s">
        <v>223</v>
      </c>
      <c r="AJ61" s="10" t="s">
        <v>257</v>
      </c>
      <c r="AK61" s="11" t="s">
        <v>223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5.3</v>
      </c>
      <c r="AU61" s="10" t="s">
        <v>206</v>
      </c>
      <c r="AV61" s="16">
        <v>3748</v>
      </c>
      <c r="AW61" s="16">
        <v>3748</v>
      </c>
      <c r="AX61" s="16">
        <v>0</v>
      </c>
      <c r="AY61" s="16">
        <v>0</v>
      </c>
      <c r="AZ61" s="16">
        <v>0</v>
      </c>
      <c r="BA61" s="17">
        <v>44910</v>
      </c>
      <c r="BB61" s="30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85286895</v>
      </c>
      <c r="BH61" s="9" t="s">
        <v>258</v>
      </c>
      <c r="BI61" s="19">
        <v>45047</v>
      </c>
      <c r="BJ61" s="20">
        <v>45047</v>
      </c>
      <c r="BK61" s="16">
        <v>0</v>
      </c>
      <c r="BL61" s="16">
        <v>0</v>
      </c>
      <c r="BM61" s="9" t="s">
        <v>177</v>
      </c>
      <c r="BN61" s="9" t="s">
        <v>178</v>
      </c>
      <c r="BO61" s="9" t="s">
        <v>156</v>
      </c>
      <c r="BP61" s="17">
        <v>45128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44978</v>
      </c>
      <c r="CD61" s="10" t="s">
        <v>453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44999</v>
      </c>
      <c r="CX61" s="10" t="s">
        <v>454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45008</v>
      </c>
      <c r="DH61" s="10" t="s">
        <v>455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2000</v>
      </c>
      <c r="DU61" s="11" t="s">
        <v>181</v>
      </c>
      <c r="DV61" s="11" t="s">
        <v>182</v>
      </c>
      <c r="DW61" s="27" t="s">
        <v>156</v>
      </c>
      <c r="DX61" s="27" t="s">
        <v>156</v>
      </c>
      <c r="DY61" s="20" t="s">
        <v>456</v>
      </c>
      <c r="DZ61" s="16">
        <v>7</v>
      </c>
      <c r="EA61" s="16">
        <v>55</v>
      </c>
      <c r="EB61" s="27" t="s">
        <v>185</v>
      </c>
      <c r="EC61" s="27" t="s">
        <v>185</v>
      </c>
      <c r="ED61" s="27" t="s">
        <v>182</v>
      </c>
      <c r="EE61" s="29">
        <v>44946.313854166663</v>
      </c>
      <c r="EF61" s="28" t="s">
        <v>195</v>
      </c>
      <c r="EG61" s="28" t="s">
        <v>196</v>
      </c>
      <c r="EH61" s="28" t="s">
        <v>210</v>
      </c>
      <c r="EI61" s="29">
        <v>44965.526597222219</v>
      </c>
      <c r="EJ61" s="28" t="s">
        <v>195</v>
      </c>
      <c r="EK61" s="28" t="s">
        <v>196</v>
      </c>
      <c r="EL61" s="28" t="s">
        <v>210</v>
      </c>
      <c r="EM61" s="45"/>
      <c r="EN61" s="46" t="str">
        <f t="shared" si="1"/>
        <v>343H038B</v>
      </c>
      <c r="EO61" s="47">
        <f t="shared" si="2"/>
        <v>45066</v>
      </c>
      <c r="EP61" s="47">
        <f t="shared" si="3"/>
        <v>44999</v>
      </c>
      <c r="EQ61" s="48" t="str">
        <f t="shared" ca="1" si="4"/>
        <v>Past</v>
      </c>
      <c r="ER61" s="49">
        <f t="shared" si="5"/>
        <v>67</v>
      </c>
      <c r="ES61" s="50"/>
      <c r="ET61" s="51">
        <f t="shared" si="6"/>
        <v>67</v>
      </c>
      <c r="EU61" s="52">
        <f t="shared" si="7"/>
        <v>0</v>
      </c>
      <c r="EV61" s="46"/>
    </row>
    <row r="62" spans="1:153" ht="14.25" customHeight="1">
      <c r="A62" s="8">
        <v>55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432</v>
      </c>
      <c r="H62" s="9" t="s">
        <v>433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259</v>
      </c>
      <c r="S62" s="9" t="s">
        <v>154</v>
      </c>
      <c r="T62" s="9" t="s">
        <v>260</v>
      </c>
      <c r="U62" s="9" t="s">
        <v>215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261</v>
      </c>
      <c r="AA62" s="9" t="s">
        <v>262</v>
      </c>
      <c r="AB62" s="12" t="s">
        <v>263</v>
      </c>
      <c r="AC62" s="10" t="s">
        <v>264</v>
      </c>
      <c r="AD62" s="9" t="s">
        <v>262</v>
      </c>
      <c r="AE62" s="13" t="s">
        <v>263</v>
      </c>
      <c r="AF62" s="14" t="s">
        <v>220</v>
      </c>
      <c r="AG62" s="10" t="s">
        <v>469</v>
      </c>
      <c r="AH62" s="11" t="s">
        <v>222</v>
      </c>
      <c r="AI62" s="11" t="s">
        <v>223</v>
      </c>
      <c r="AJ62" s="10" t="s">
        <v>224</v>
      </c>
      <c r="AK62" s="11" t="s">
        <v>223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3.6</v>
      </c>
      <c r="AU62" s="10" t="s">
        <v>142</v>
      </c>
      <c r="AV62" s="16">
        <v>31356</v>
      </c>
      <c r="AW62" s="16">
        <v>31356</v>
      </c>
      <c r="AX62" s="16">
        <v>0</v>
      </c>
      <c r="AY62" s="16">
        <v>8640</v>
      </c>
      <c r="AZ62" s="16">
        <v>3000</v>
      </c>
      <c r="BA62" s="17">
        <v>44910</v>
      </c>
      <c r="BB62" s="30" t="s">
        <v>175</v>
      </c>
      <c r="BC62" s="18">
        <v>45119</v>
      </c>
      <c r="BD62" s="17">
        <v>45138</v>
      </c>
      <c r="BE62" s="17">
        <v>45138</v>
      </c>
      <c r="BF62" s="17">
        <v>44880</v>
      </c>
      <c r="BG62" s="10">
        <v>84615928</v>
      </c>
      <c r="BH62" s="9" t="s">
        <v>258</v>
      </c>
      <c r="BI62" s="19">
        <v>44958</v>
      </c>
      <c r="BJ62" s="20">
        <v>44963</v>
      </c>
      <c r="BK62" s="16">
        <v>1992</v>
      </c>
      <c r="BL62" s="16">
        <v>7171</v>
      </c>
      <c r="BM62" s="9" t="s">
        <v>177</v>
      </c>
      <c r="BN62" s="9" t="s">
        <v>470</v>
      </c>
      <c r="BO62" s="9" t="s">
        <v>156</v>
      </c>
      <c r="BP62" s="17">
        <v>45029</v>
      </c>
      <c r="BQ62" s="17">
        <v>45029</v>
      </c>
      <c r="BR62" s="17">
        <v>45016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>
        <v>44789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44839</v>
      </c>
      <c r="CD62" s="10" t="s">
        <v>471</v>
      </c>
      <c r="CE62" s="17" t="s">
        <v>156</v>
      </c>
      <c r="CF62" s="17" t="s">
        <v>156</v>
      </c>
      <c r="CG62" s="17">
        <v>44789</v>
      </c>
      <c r="CH62" s="17">
        <v>44839</v>
      </c>
      <c r="CI62" s="16">
        <v>8700</v>
      </c>
      <c r="CJ62" s="10" t="s">
        <v>472</v>
      </c>
      <c r="CK62" s="10" t="s">
        <v>230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>
        <v>44789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44873</v>
      </c>
      <c r="CX62" s="10" t="s">
        <v>473</v>
      </c>
      <c r="CY62" s="17" t="s">
        <v>156</v>
      </c>
      <c r="CZ62" s="17" t="s">
        <v>156</v>
      </c>
      <c r="DA62" s="17">
        <v>44789</v>
      </c>
      <c r="DB62" s="17">
        <v>44868</v>
      </c>
      <c r="DC62" s="16">
        <v>1992</v>
      </c>
      <c r="DD62" s="10" t="s">
        <v>474</v>
      </c>
      <c r="DE62" s="10" t="s">
        <v>230</v>
      </c>
      <c r="DF62" s="18" t="s">
        <v>156</v>
      </c>
      <c r="DG62" s="17">
        <v>44946</v>
      </c>
      <c r="DH62" s="10" t="s">
        <v>269</v>
      </c>
      <c r="DI62" s="17" t="s">
        <v>156</v>
      </c>
      <c r="DJ62" s="17" t="s">
        <v>156</v>
      </c>
      <c r="DK62" s="17">
        <v>44789</v>
      </c>
      <c r="DL62" s="17">
        <v>44953</v>
      </c>
      <c r="DM62" s="16">
        <v>1992</v>
      </c>
      <c r="DN62" s="10" t="s">
        <v>475</v>
      </c>
      <c r="DO62" s="10" t="s">
        <v>233</v>
      </c>
      <c r="DP62" s="16">
        <v>24</v>
      </c>
      <c r="DQ62" s="16">
        <v>12</v>
      </c>
      <c r="DR62" s="11">
        <v>12</v>
      </c>
      <c r="DS62" s="16">
        <v>24</v>
      </c>
      <c r="DT62" s="16">
        <v>0</v>
      </c>
      <c r="DU62" s="11" t="s">
        <v>181</v>
      </c>
      <c r="DV62" s="11" t="s">
        <v>182</v>
      </c>
      <c r="DW62" s="27" t="s">
        <v>156</v>
      </c>
      <c r="DX62" s="27" t="s">
        <v>476</v>
      </c>
      <c r="DY62" s="20" t="s">
        <v>156</v>
      </c>
      <c r="DZ62" s="16">
        <v>7</v>
      </c>
      <c r="EA62" s="16">
        <v>55</v>
      </c>
      <c r="EB62" s="27" t="s">
        <v>185</v>
      </c>
      <c r="EC62" s="27" t="s">
        <v>185</v>
      </c>
      <c r="ED62" s="27" t="s">
        <v>182</v>
      </c>
      <c r="EE62" s="29">
        <v>44789.988125000003</v>
      </c>
      <c r="EF62" s="28" t="s">
        <v>186</v>
      </c>
      <c r="EG62" s="28" t="s">
        <v>156</v>
      </c>
      <c r="EH62" s="28" t="s">
        <v>187</v>
      </c>
      <c r="EI62" s="29">
        <v>44975.967048611114</v>
      </c>
      <c r="EJ62" s="28" t="s">
        <v>188</v>
      </c>
      <c r="EK62" s="28" t="s">
        <v>189</v>
      </c>
      <c r="EL62" s="28" t="s">
        <v>190</v>
      </c>
      <c r="EM62" s="45" t="s">
        <v>3713</v>
      </c>
      <c r="EN62" s="46" t="str">
        <f t="shared" si="1"/>
        <v>343H036A</v>
      </c>
      <c r="EO62" s="47">
        <f t="shared" si="2"/>
        <v>44967</v>
      </c>
      <c r="EP62" s="47">
        <f t="shared" si="3"/>
        <v>44873</v>
      </c>
      <c r="EQ62" s="48" t="str">
        <f t="shared" ca="1" si="4"/>
        <v>Past</v>
      </c>
      <c r="ER62" s="49">
        <f t="shared" si="5"/>
        <v>94</v>
      </c>
      <c r="ES62" s="50"/>
      <c r="ET62" s="51">
        <f t="shared" si="6"/>
        <v>94</v>
      </c>
      <c r="EU62" s="52">
        <f t="shared" si="7"/>
        <v>187248</v>
      </c>
      <c r="EV62" s="46"/>
      <c r="EW62" t="s">
        <v>3721</v>
      </c>
    </row>
    <row r="63" spans="1:153" ht="14.25" customHeight="1">
      <c r="A63" s="8">
        <v>56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432</v>
      </c>
      <c r="H63" s="9" t="s">
        <v>433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259</v>
      </c>
      <c r="S63" s="9" t="s">
        <v>154</v>
      </c>
      <c r="T63" s="9" t="s">
        <v>260</v>
      </c>
      <c r="U63" s="9" t="s">
        <v>215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261</v>
      </c>
      <c r="AA63" s="9" t="s">
        <v>262</v>
      </c>
      <c r="AB63" s="12" t="s">
        <v>263</v>
      </c>
      <c r="AC63" s="10" t="s">
        <v>264</v>
      </c>
      <c r="AD63" s="9" t="s">
        <v>262</v>
      </c>
      <c r="AE63" s="13" t="s">
        <v>263</v>
      </c>
      <c r="AF63" s="14" t="s">
        <v>220</v>
      </c>
      <c r="AG63" s="10" t="s">
        <v>469</v>
      </c>
      <c r="AH63" s="11" t="s">
        <v>222</v>
      </c>
      <c r="AI63" s="11" t="s">
        <v>223</v>
      </c>
      <c r="AJ63" s="10" t="s">
        <v>224</v>
      </c>
      <c r="AK63" s="11" t="s">
        <v>223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3.6</v>
      </c>
      <c r="AU63" s="10" t="s">
        <v>142</v>
      </c>
      <c r="AV63" s="16">
        <v>31356</v>
      </c>
      <c r="AW63" s="16">
        <v>31356</v>
      </c>
      <c r="AX63" s="16">
        <v>0</v>
      </c>
      <c r="AY63" s="16">
        <v>8640</v>
      </c>
      <c r="AZ63" s="16">
        <v>3000</v>
      </c>
      <c r="BA63" s="17">
        <v>44910</v>
      </c>
      <c r="BB63" s="30" t="s">
        <v>175</v>
      </c>
      <c r="BC63" s="18">
        <v>45119</v>
      </c>
      <c r="BD63" s="17">
        <v>45138</v>
      </c>
      <c r="BE63" s="17">
        <v>45138</v>
      </c>
      <c r="BF63" s="17">
        <v>44880</v>
      </c>
      <c r="BG63" s="10">
        <v>84774045</v>
      </c>
      <c r="BH63" s="9" t="s">
        <v>240</v>
      </c>
      <c r="BI63" s="19">
        <v>45017</v>
      </c>
      <c r="BJ63" s="20">
        <v>45019</v>
      </c>
      <c r="BK63" s="16">
        <v>4800</v>
      </c>
      <c r="BL63" s="16">
        <v>17280</v>
      </c>
      <c r="BM63" s="9" t="s">
        <v>177</v>
      </c>
      <c r="BN63" s="9" t="s">
        <v>470</v>
      </c>
      <c r="BO63" s="9" t="s">
        <v>156</v>
      </c>
      <c r="BP63" s="17">
        <v>45082</v>
      </c>
      <c r="BQ63" s="17">
        <v>45082</v>
      </c>
      <c r="BR63" s="17">
        <v>44991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44833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>
        <v>44848</v>
      </c>
      <c r="CD63" s="10" t="s">
        <v>156</v>
      </c>
      <c r="CE63" s="17">
        <v>44848</v>
      </c>
      <c r="CF63" s="17" t="s">
        <v>156</v>
      </c>
      <c r="CG63" s="17">
        <v>44833</v>
      </c>
      <c r="CH63" s="17">
        <v>44846</v>
      </c>
      <c r="CI63" s="16">
        <v>5000</v>
      </c>
      <c r="CJ63" s="10" t="s">
        <v>477</v>
      </c>
      <c r="CK63" s="10" t="s">
        <v>230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44833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44999</v>
      </c>
      <c r="CX63" s="10" t="s">
        <v>478</v>
      </c>
      <c r="CY63" s="17">
        <v>44904</v>
      </c>
      <c r="CZ63" s="17" t="s">
        <v>156</v>
      </c>
      <c r="DA63" s="17">
        <v>44871</v>
      </c>
      <c r="DB63" s="17">
        <v>45002</v>
      </c>
      <c r="DC63" s="16">
        <v>4800</v>
      </c>
      <c r="DD63" s="10" t="s">
        <v>479</v>
      </c>
      <c r="DE63" s="10" t="s">
        <v>230</v>
      </c>
      <c r="DF63" s="18" t="s">
        <v>156</v>
      </c>
      <c r="DG63" s="17">
        <v>45008</v>
      </c>
      <c r="DH63" s="10" t="s">
        <v>480</v>
      </c>
      <c r="DI63" s="17">
        <v>44911</v>
      </c>
      <c r="DJ63" s="17" t="s">
        <v>156</v>
      </c>
      <c r="DK63" s="17">
        <v>44871</v>
      </c>
      <c r="DL63" s="17">
        <v>45007</v>
      </c>
      <c r="DM63" s="16">
        <v>4800</v>
      </c>
      <c r="DN63" s="10" t="s">
        <v>481</v>
      </c>
      <c r="DO63" s="10" t="s">
        <v>233</v>
      </c>
      <c r="DP63" s="16">
        <v>24</v>
      </c>
      <c r="DQ63" s="16">
        <v>12</v>
      </c>
      <c r="DR63" s="11">
        <v>12</v>
      </c>
      <c r="DS63" s="16">
        <v>24</v>
      </c>
      <c r="DT63" s="16">
        <v>0</v>
      </c>
      <c r="DU63" s="11" t="s">
        <v>181</v>
      </c>
      <c r="DV63" s="11" t="s">
        <v>182</v>
      </c>
      <c r="DW63" s="27" t="s">
        <v>156</v>
      </c>
      <c r="DX63" s="27" t="s">
        <v>482</v>
      </c>
      <c r="DY63" s="20" t="s">
        <v>156</v>
      </c>
      <c r="DZ63" s="16">
        <v>7</v>
      </c>
      <c r="EA63" s="16">
        <v>55</v>
      </c>
      <c r="EB63" s="27" t="s">
        <v>185</v>
      </c>
      <c r="EC63" s="27" t="s">
        <v>185</v>
      </c>
      <c r="ED63" s="27" t="s">
        <v>182</v>
      </c>
      <c r="EE63" s="29">
        <v>44833.979583333334</v>
      </c>
      <c r="EF63" s="28" t="s">
        <v>186</v>
      </c>
      <c r="EG63" s="28" t="s">
        <v>156</v>
      </c>
      <c r="EH63" s="28" t="s">
        <v>187</v>
      </c>
      <c r="EI63" s="29">
        <v>45007.81082175926</v>
      </c>
      <c r="EJ63" s="28" t="s">
        <v>440</v>
      </c>
      <c r="EK63" s="28" t="s">
        <v>441</v>
      </c>
      <c r="EL63" s="28" t="s">
        <v>237</v>
      </c>
      <c r="EM63" s="45" t="s">
        <v>3713</v>
      </c>
      <c r="EN63" s="46" t="str">
        <f t="shared" si="1"/>
        <v>343H036A</v>
      </c>
      <c r="EO63" s="47">
        <f t="shared" si="2"/>
        <v>45020</v>
      </c>
      <c r="EP63" s="47">
        <f t="shared" si="3"/>
        <v>44999</v>
      </c>
      <c r="EQ63" s="48" t="str">
        <f t="shared" ca="1" si="4"/>
        <v>Past</v>
      </c>
      <c r="ER63" s="49">
        <f t="shared" si="5"/>
        <v>21</v>
      </c>
      <c r="ES63" s="50"/>
      <c r="ET63" s="51">
        <f t="shared" si="6"/>
        <v>21</v>
      </c>
      <c r="EU63" s="52">
        <f t="shared" si="7"/>
        <v>100800</v>
      </c>
      <c r="EV63" s="46"/>
      <c r="EW63" s="23" t="s">
        <v>3721</v>
      </c>
    </row>
    <row r="64" spans="1:153" ht="14.25" hidden="1" customHeight="1">
      <c r="A64" s="8">
        <v>57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432</v>
      </c>
      <c r="H64" s="9" t="s">
        <v>433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259</v>
      </c>
      <c r="S64" s="9" t="s">
        <v>154</v>
      </c>
      <c r="T64" s="9" t="s">
        <v>260</v>
      </c>
      <c r="U64" s="9" t="s">
        <v>215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261</v>
      </c>
      <c r="AA64" s="9" t="s">
        <v>262</v>
      </c>
      <c r="AB64" s="12" t="s">
        <v>263</v>
      </c>
      <c r="AC64" s="10" t="s">
        <v>264</v>
      </c>
      <c r="AD64" s="9" t="s">
        <v>262</v>
      </c>
      <c r="AE64" s="13" t="s">
        <v>263</v>
      </c>
      <c r="AF64" s="14" t="s">
        <v>220</v>
      </c>
      <c r="AG64" s="10" t="s">
        <v>469</v>
      </c>
      <c r="AH64" s="11" t="s">
        <v>222</v>
      </c>
      <c r="AI64" s="11" t="s">
        <v>223</v>
      </c>
      <c r="AJ64" s="10" t="s">
        <v>224</v>
      </c>
      <c r="AK64" s="11" t="s">
        <v>223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3.6</v>
      </c>
      <c r="AU64" s="10" t="s">
        <v>142</v>
      </c>
      <c r="AV64" s="16">
        <v>31356</v>
      </c>
      <c r="AW64" s="16">
        <v>31356</v>
      </c>
      <c r="AX64" s="16">
        <v>0</v>
      </c>
      <c r="AY64" s="16">
        <v>8640</v>
      </c>
      <c r="AZ64" s="16">
        <v>3000</v>
      </c>
      <c r="BA64" s="17">
        <v>44910</v>
      </c>
      <c r="BB64" s="30" t="s">
        <v>246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84814546</v>
      </c>
      <c r="BH64" s="9" t="s">
        <v>244</v>
      </c>
      <c r="BI64" s="19">
        <v>45017</v>
      </c>
      <c r="BJ64" s="20">
        <v>45019</v>
      </c>
      <c r="BK64" s="16">
        <v>3000</v>
      </c>
      <c r="BL64" s="16">
        <v>10800</v>
      </c>
      <c r="BM64" s="9" t="s">
        <v>177</v>
      </c>
      <c r="BN64" s="9" t="s">
        <v>226</v>
      </c>
      <c r="BO64" s="9" t="s">
        <v>156</v>
      </c>
      <c r="BP64" s="17">
        <v>45082</v>
      </c>
      <c r="BQ64" s="17" t="s">
        <v>156</v>
      </c>
      <c r="BR64" s="17">
        <v>45061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>
        <v>44847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44862</v>
      </c>
      <c r="CD64" s="10" t="s">
        <v>156</v>
      </c>
      <c r="CE64" s="17">
        <v>44862</v>
      </c>
      <c r="CF64" s="17" t="s">
        <v>156</v>
      </c>
      <c r="CG64" s="17">
        <v>44847</v>
      </c>
      <c r="CH64" s="17">
        <v>44862</v>
      </c>
      <c r="CI64" s="16">
        <v>7000</v>
      </c>
      <c r="CJ64" s="10" t="s">
        <v>483</v>
      </c>
      <c r="CK64" s="10" t="s">
        <v>230</v>
      </c>
      <c r="CL64" s="18" t="s">
        <v>156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>
        <v>44847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484</v>
      </c>
      <c r="CY64" s="17">
        <v>44974</v>
      </c>
      <c r="CZ64" s="17" t="s">
        <v>156</v>
      </c>
      <c r="DA64" s="17">
        <v>44871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324</v>
      </c>
      <c r="DI64" s="17">
        <v>44981</v>
      </c>
      <c r="DJ64" s="17" t="s">
        <v>156</v>
      </c>
      <c r="DK64" s="17">
        <v>44871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24</v>
      </c>
      <c r="DQ64" s="16">
        <v>12</v>
      </c>
      <c r="DR64" s="11">
        <v>12</v>
      </c>
      <c r="DS64" s="16">
        <v>24</v>
      </c>
      <c r="DT64" s="16">
        <v>0</v>
      </c>
      <c r="DU64" s="11" t="s">
        <v>181</v>
      </c>
      <c r="DV64" s="11" t="s">
        <v>182</v>
      </c>
      <c r="DW64" s="27" t="s">
        <v>156</v>
      </c>
      <c r="DX64" s="27" t="s">
        <v>485</v>
      </c>
      <c r="DY64" s="20" t="s">
        <v>156</v>
      </c>
      <c r="DZ64" s="16">
        <v>7</v>
      </c>
      <c r="EA64" s="16">
        <v>55</v>
      </c>
      <c r="EB64" s="27" t="s">
        <v>185</v>
      </c>
      <c r="EC64" s="27" t="s">
        <v>185</v>
      </c>
      <c r="ED64" s="27" t="s">
        <v>182</v>
      </c>
      <c r="EE64" s="29">
        <v>44847.979583333334</v>
      </c>
      <c r="EF64" s="28" t="s">
        <v>186</v>
      </c>
      <c r="EG64" s="28" t="s">
        <v>156</v>
      </c>
      <c r="EH64" s="28" t="s">
        <v>187</v>
      </c>
      <c r="EI64" s="29">
        <v>44998.473009259258</v>
      </c>
      <c r="EJ64" s="28" t="s">
        <v>197</v>
      </c>
      <c r="EK64" s="28" t="s">
        <v>156</v>
      </c>
      <c r="EL64" s="28" t="s">
        <v>198</v>
      </c>
      <c r="EM64" s="45"/>
      <c r="EN64" s="46" t="str">
        <f t="shared" si="1"/>
        <v>343H036A</v>
      </c>
      <c r="EO64" s="47">
        <f t="shared" si="2"/>
        <v>45020</v>
      </c>
      <c r="EP64" s="47" t="str">
        <f t="shared" si="3"/>
        <v/>
      </c>
      <c r="EQ64" s="48" t="str">
        <f t="shared" ca="1" si="4"/>
        <v>Y</v>
      </c>
      <c r="ER64" s="49" t="str">
        <f t="shared" si="5"/>
        <v/>
      </c>
      <c r="ES64" s="50"/>
      <c r="ET64" s="51" t="str">
        <f t="shared" si="6"/>
        <v/>
      </c>
      <c r="EU64" s="52" t="str">
        <f t="shared" si="7"/>
        <v/>
      </c>
      <c r="EV64" s="46"/>
      <c r="EW64" s="23" t="s">
        <v>3717</v>
      </c>
    </row>
    <row r="65" spans="1:153" ht="14.25" customHeight="1">
      <c r="A65" s="8">
        <v>58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432</v>
      </c>
      <c r="H65" s="9" t="s">
        <v>433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259</v>
      </c>
      <c r="S65" s="9" t="s">
        <v>154</v>
      </c>
      <c r="T65" s="9" t="s">
        <v>260</v>
      </c>
      <c r="U65" s="9" t="s">
        <v>215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261</v>
      </c>
      <c r="AA65" s="9" t="s">
        <v>262</v>
      </c>
      <c r="AB65" s="12" t="s">
        <v>263</v>
      </c>
      <c r="AC65" s="10" t="s">
        <v>264</v>
      </c>
      <c r="AD65" s="9" t="s">
        <v>262</v>
      </c>
      <c r="AE65" s="13" t="s">
        <v>263</v>
      </c>
      <c r="AF65" s="14" t="s">
        <v>220</v>
      </c>
      <c r="AG65" s="10" t="s">
        <v>486</v>
      </c>
      <c r="AH65" s="11" t="s">
        <v>256</v>
      </c>
      <c r="AI65" s="11" t="s">
        <v>223</v>
      </c>
      <c r="AJ65" s="10" t="s">
        <v>257</v>
      </c>
      <c r="AK65" s="11" t="s">
        <v>223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3.6</v>
      </c>
      <c r="AU65" s="10" t="s">
        <v>206</v>
      </c>
      <c r="AV65" s="16">
        <v>4300</v>
      </c>
      <c r="AW65" s="16">
        <v>4300</v>
      </c>
      <c r="AX65" s="16">
        <v>0</v>
      </c>
      <c r="AY65" s="16">
        <v>0</v>
      </c>
      <c r="AZ65" s="16">
        <v>0</v>
      </c>
      <c r="BA65" s="17">
        <v>44910</v>
      </c>
      <c r="BB65" s="30" t="s">
        <v>175</v>
      </c>
      <c r="BC65" s="18">
        <v>45089</v>
      </c>
      <c r="BD65" s="17">
        <v>45138</v>
      </c>
      <c r="BE65" s="17">
        <v>45138</v>
      </c>
      <c r="BF65" s="17">
        <v>44880</v>
      </c>
      <c r="BG65" s="10">
        <v>83974035</v>
      </c>
      <c r="BH65" s="9" t="s">
        <v>319</v>
      </c>
      <c r="BI65" s="19">
        <v>44927</v>
      </c>
      <c r="BJ65" s="20">
        <v>44928</v>
      </c>
      <c r="BK65" s="16">
        <v>1008</v>
      </c>
      <c r="BL65" s="16">
        <v>3629</v>
      </c>
      <c r="BM65" s="9" t="s">
        <v>177</v>
      </c>
      <c r="BN65" s="9" t="s">
        <v>436</v>
      </c>
      <c r="BO65" s="9" t="s">
        <v>156</v>
      </c>
      <c r="BP65" s="17">
        <v>44998</v>
      </c>
      <c r="BQ65" s="17">
        <v>44998</v>
      </c>
      <c r="BR65" s="17" t="s">
        <v>156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 t="s">
        <v>156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44824</v>
      </c>
      <c r="CD65" s="10" t="s">
        <v>487</v>
      </c>
      <c r="CE65" s="17" t="s">
        <v>156</v>
      </c>
      <c r="CF65" s="17" t="s">
        <v>156</v>
      </c>
      <c r="CG65" s="17" t="s">
        <v>156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 t="s">
        <v>156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>
        <v>44873</v>
      </c>
      <c r="CX65" s="10" t="s">
        <v>473</v>
      </c>
      <c r="CY65" s="17" t="s">
        <v>156</v>
      </c>
      <c r="CZ65" s="17" t="s">
        <v>156</v>
      </c>
      <c r="DA65" s="17" t="s">
        <v>156</v>
      </c>
      <c r="DB65" s="17">
        <v>44868</v>
      </c>
      <c r="DC65" s="16">
        <v>1008</v>
      </c>
      <c r="DD65" s="10" t="s">
        <v>488</v>
      </c>
      <c r="DE65" s="10" t="s">
        <v>230</v>
      </c>
      <c r="DF65" s="18" t="s">
        <v>156</v>
      </c>
      <c r="DG65" s="17">
        <v>44880</v>
      </c>
      <c r="DH65" s="10" t="s">
        <v>489</v>
      </c>
      <c r="DI65" s="17" t="s">
        <v>156</v>
      </c>
      <c r="DJ65" s="17" t="s">
        <v>156</v>
      </c>
      <c r="DK65" s="17" t="s">
        <v>156</v>
      </c>
      <c r="DL65" s="17">
        <v>44875</v>
      </c>
      <c r="DM65" s="16">
        <v>1008</v>
      </c>
      <c r="DN65" s="10" t="s">
        <v>490</v>
      </c>
      <c r="DO65" s="10" t="s">
        <v>233</v>
      </c>
      <c r="DP65" s="16">
        <v>24</v>
      </c>
      <c r="DQ65" s="16">
        <v>12</v>
      </c>
      <c r="DR65" s="11">
        <v>12</v>
      </c>
      <c r="DS65" s="16">
        <v>24</v>
      </c>
      <c r="DT65" s="16">
        <v>0</v>
      </c>
      <c r="DU65" s="11" t="s">
        <v>181</v>
      </c>
      <c r="DV65" s="11" t="s">
        <v>182</v>
      </c>
      <c r="DW65" s="27" t="s">
        <v>156</v>
      </c>
      <c r="DX65" s="27" t="s">
        <v>156</v>
      </c>
      <c r="DY65" s="20" t="s">
        <v>491</v>
      </c>
      <c r="DZ65" s="16">
        <v>7</v>
      </c>
      <c r="EA65" s="16">
        <v>55</v>
      </c>
      <c r="EB65" s="27" t="s">
        <v>185</v>
      </c>
      <c r="EC65" s="27" t="s">
        <v>185</v>
      </c>
      <c r="ED65" s="27" t="s">
        <v>182</v>
      </c>
      <c r="EE65" s="29">
        <v>44692.618437500001</v>
      </c>
      <c r="EF65" s="28" t="s">
        <v>195</v>
      </c>
      <c r="EG65" s="28" t="s">
        <v>196</v>
      </c>
      <c r="EH65" s="28" t="s">
        <v>190</v>
      </c>
      <c r="EI65" s="29">
        <v>44875.450300925928</v>
      </c>
      <c r="EJ65" s="28" t="s">
        <v>492</v>
      </c>
      <c r="EK65" s="28" t="s">
        <v>493</v>
      </c>
      <c r="EL65" s="28" t="s">
        <v>237</v>
      </c>
      <c r="EM65" s="45" t="s">
        <v>3713</v>
      </c>
      <c r="EN65" s="46" t="str">
        <f t="shared" si="1"/>
        <v>343H036B</v>
      </c>
      <c r="EO65" s="47">
        <f t="shared" si="2"/>
        <v>44936</v>
      </c>
      <c r="EP65" s="47">
        <f t="shared" si="3"/>
        <v>44873</v>
      </c>
      <c r="EQ65" s="48" t="str">
        <f t="shared" ca="1" si="4"/>
        <v>Past</v>
      </c>
      <c r="ER65" s="49">
        <f t="shared" si="5"/>
        <v>63</v>
      </c>
      <c r="ES65" s="50"/>
      <c r="ET65" s="51">
        <f t="shared" si="6"/>
        <v>63</v>
      </c>
      <c r="EU65" s="52">
        <f t="shared" si="7"/>
        <v>63504</v>
      </c>
      <c r="EV65" s="46"/>
      <c r="EW65" s="23" t="s">
        <v>3714</v>
      </c>
    </row>
    <row r="66" spans="1:153" ht="14.25" customHeight="1">
      <c r="A66" s="8">
        <v>59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432</v>
      </c>
      <c r="H66" s="9" t="s">
        <v>433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259</v>
      </c>
      <c r="S66" s="9" t="s">
        <v>154</v>
      </c>
      <c r="T66" s="9" t="s">
        <v>260</v>
      </c>
      <c r="U66" s="9" t="s">
        <v>215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261</v>
      </c>
      <c r="AA66" s="9" t="s">
        <v>262</v>
      </c>
      <c r="AB66" s="12" t="s">
        <v>263</v>
      </c>
      <c r="AC66" s="10" t="s">
        <v>264</v>
      </c>
      <c r="AD66" s="9" t="s">
        <v>262</v>
      </c>
      <c r="AE66" s="13" t="s">
        <v>263</v>
      </c>
      <c r="AF66" s="14" t="s">
        <v>220</v>
      </c>
      <c r="AG66" s="10" t="s">
        <v>486</v>
      </c>
      <c r="AH66" s="11" t="s">
        <v>256</v>
      </c>
      <c r="AI66" s="11" t="s">
        <v>223</v>
      </c>
      <c r="AJ66" s="10" t="s">
        <v>257</v>
      </c>
      <c r="AK66" s="11" t="s">
        <v>223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3.6</v>
      </c>
      <c r="AU66" s="10" t="s">
        <v>206</v>
      </c>
      <c r="AV66" s="16">
        <v>4300</v>
      </c>
      <c r="AW66" s="16">
        <v>4300</v>
      </c>
      <c r="AX66" s="16">
        <v>0</v>
      </c>
      <c r="AY66" s="16">
        <v>0</v>
      </c>
      <c r="AZ66" s="16">
        <v>0</v>
      </c>
      <c r="BA66" s="17">
        <v>44910</v>
      </c>
      <c r="BB66" s="30" t="s">
        <v>175</v>
      </c>
      <c r="BC66" s="18">
        <v>45089</v>
      </c>
      <c r="BD66" s="17">
        <v>45138</v>
      </c>
      <c r="BE66" s="17">
        <v>45138</v>
      </c>
      <c r="BF66" s="17">
        <v>44880</v>
      </c>
      <c r="BG66" s="10">
        <v>85264246</v>
      </c>
      <c r="BH66" s="9" t="s">
        <v>321</v>
      </c>
      <c r="BI66" s="19">
        <v>45017</v>
      </c>
      <c r="BJ66" s="20">
        <v>45019</v>
      </c>
      <c r="BK66" s="16">
        <v>1608</v>
      </c>
      <c r="BL66" s="16">
        <v>5789</v>
      </c>
      <c r="BM66" s="9" t="s">
        <v>177</v>
      </c>
      <c r="BN66" s="9" t="s">
        <v>470</v>
      </c>
      <c r="BO66" s="9" t="s">
        <v>156</v>
      </c>
      <c r="BP66" s="17">
        <v>45089</v>
      </c>
      <c r="BQ66" s="17">
        <v>45089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44957</v>
      </c>
      <c r="CD66" s="10" t="s">
        <v>156</v>
      </c>
      <c r="CE66" s="17" t="s">
        <v>156</v>
      </c>
      <c r="CF66" s="17" t="s">
        <v>156</v>
      </c>
      <c r="CG66" s="17">
        <v>44941</v>
      </c>
      <c r="CH66" s="17">
        <v>44953</v>
      </c>
      <c r="CI66" s="16">
        <v>2300</v>
      </c>
      <c r="CJ66" s="10" t="s">
        <v>494</v>
      </c>
      <c r="CK66" s="10" t="s">
        <v>230</v>
      </c>
      <c r="CL66" s="18" t="s">
        <v>156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>
        <v>45006</v>
      </c>
      <c r="CX66" s="10" t="s">
        <v>495</v>
      </c>
      <c r="CY66" s="17" t="s">
        <v>156</v>
      </c>
      <c r="CZ66" s="17" t="s">
        <v>156</v>
      </c>
      <c r="DA66" s="17">
        <v>44941</v>
      </c>
      <c r="DB66" s="17">
        <v>45002</v>
      </c>
      <c r="DC66" s="16">
        <v>1608</v>
      </c>
      <c r="DD66" s="10" t="s">
        <v>496</v>
      </c>
      <c r="DE66" s="10" t="s">
        <v>230</v>
      </c>
      <c r="DF66" s="18" t="s">
        <v>156</v>
      </c>
      <c r="DG66" s="17">
        <v>45015</v>
      </c>
      <c r="DH66" s="10" t="s">
        <v>497</v>
      </c>
      <c r="DI66" s="17" t="s">
        <v>156</v>
      </c>
      <c r="DJ66" s="17" t="s">
        <v>156</v>
      </c>
      <c r="DK66" s="17">
        <v>44941</v>
      </c>
      <c r="DL66" s="17">
        <v>45015</v>
      </c>
      <c r="DM66" s="16">
        <v>1608</v>
      </c>
      <c r="DN66" s="10" t="s">
        <v>498</v>
      </c>
      <c r="DO66" s="10" t="s">
        <v>233</v>
      </c>
      <c r="DP66" s="16">
        <v>24</v>
      </c>
      <c r="DQ66" s="16">
        <v>12</v>
      </c>
      <c r="DR66" s="11">
        <v>12</v>
      </c>
      <c r="DS66" s="16">
        <v>24</v>
      </c>
      <c r="DT66" s="16">
        <v>0</v>
      </c>
      <c r="DU66" s="11" t="s">
        <v>181</v>
      </c>
      <c r="DV66" s="11" t="s">
        <v>182</v>
      </c>
      <c r="DW66" s="27" t="s">
        <v>156</v>
      </c>
      <c r="DX66" s="27" t="s">
        <v>156</v>
      </c>
      <c r="DY66" s="20" t="s">
        <v>499</v>
      </c>
      <c r="DZ66" s="16">
        <v>7</v>
      </c>
      <c r="EA66" s="16">
        <v>55</v>
      </c>
      <c r="EB66" s="27" t="s">
        <v>185</v>
      </c>
      <c r="EC66" s="27" t="s">
        <v>185</v>
      </c>
      <c r="ED66" s="27" t="s">
        <v>182</v>
      </c>
      <c r="EE66" s="29">
        <v>44940.290752314817</v>
      </c>
      <c r="EF66" s="28" t="s">
        <v>188</v>
      </c>
      <c r="EG66" s="28" t="s">
        <v>189</v>
      </c>
      <c r="EH66" s="28" t="s">
        <v>190</v>
      </c>
      <c r="EI66" s="29">
        <v>45015.719398148147</v>
      </c>
      <c r="EJ66" s="28" t="s">
        <v>440</v>
      </c>
      <c r="EK66" s="28" t="s">
        <v>441</v>
      </c>
      <c r="EL66" s="28" t="s">
        <v>237</v>
      </c>
      <c r="EM66" s="45" t="s">
        <v>3713</v>
      </c>
      <c r="EN66" s="46" t="str">
        <f t="shared" si="1"/>
        <v>343H036B</v>
      </c>
      <c r="EO66" s="47">
        <f t="shared" si="2"/>
        <v>45027</v>
      </c>
      <c r="EP66" s="47">
        <f t="shared" si="3"/>
        <v>45006</v>
      </c>
      <c r="EQ66" s="48" t="str">
        <f t="shared" ca="1" si="4"/>
        <v>Past</v>
      </c>
      <c r="ER66" s="49">
        <f t="shared" si="5"/>
        <v>21</v>
      </c>
      <c r="ES66" s="50"/>
      <c r="ET66" s="51">
        <f t="shared" si="6"/>
        <v>21</v>
      </c>
      <c r="EU66" s="52">
        <f t="shared" si="7"/>
        <v>33768</v>
      </c>
      <c r="EV66" s="46"/>
      <c r="EW66" s="23" t="s">
        <v>3721</v>
      </c>
    </row>
    <row r="67" spans="1:153" ht="14.25" customHeight="1">
      <c r="A67" s="8">
        <v>60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432</v>
      </c>
      <c r="H67" s="9" t="s">
        <v>433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259</v>
      </c>
      <c r="S67" s="9" t="s">
        <v>154</v>
      </c>
      <c r="T67" s="9" t="s">
        <v>260</v>
      </c>
      <c r="U67" s="9" t="s">
        <v>215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292</v>
      </c>
      <c r="AA67" s="9" t="s">
        <v>293</v>
      </c>
      <c r="AB67" s="12" t="s">
        <v>294</v>
      </c>
      <c r="AC67" s="10" t="s">
        <v>295</v>
      </c>
      <c r="AD67" s="9" t="s">
        <v>293</v>
      </c>
      <c r="AE67" s="13" t="s">
        <v>294</v>
      </c>
      <c r="AF67" s="14" t="s">
        <v>442</v>
      </c>
      <c r="AG67" s="10" t="s">
        <v>500</v>
      </c>
      <c r="AH67" s="11" t="s">
        <v>222</v>
      </c>
      <c r="AI67" s="11" t="s">
        <v>223</v>
      </c>
      <c r="AJ67" s="10" t="s">
        <v>224</v>
      </c>
      <c r="AK67" s="11" t="s">
        <v>223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142</v>
      </c>
      <c r="AV67" s="16">
        <v>18926</v>
      </c>
      <c r="AW67" s="16">
        <v>18926</v>
      </c>
      <c r="AX67" s="16">
        <v>0</v>
      </c>
      <c r="AY67" s="16">
        <v>2000</v>
      </c>
      <c r="AZ67" s="16">
        <v>2250</v>
      </c>
      <c r="BA67" s="17">
        <v>44910</v>
      </c>
      <c r="BB67" s="30" t="s">
        <v>175</v>
      </c>
      <c r="BC67" s="18">
        <v>45117</v>
      </c>
      <c r="BD67" s="17">
        <v>45138</v>
      </c>
      <c r="BE67" s="17">
        <v>45138</v>
      </c>
      <c r="BF67" s="17">
        <v>44880</v>
      </c>
      <c r="BG67" s="10">
        <v>83974070</v>
      </c>
      <c r="BH67" s="9" t="s">
        <v>321</v>
      </c>
      <c r="BI67" s="19">
        <v>44927</v>
      </c>
      <c r="BJ67" s="20">
        <v>44928</v>
      </c>
      <c r="BK67" s="16">
        <v>1596</v>
      </c>
      <c r="BL67" s="16">
        <v>9097</v>
      </c>
      <c r="BM67" s="9" t="s">
        <v>177</v>
      </c>
      <c r="BN67" s="9" t="s">
        <v>383</v>
      </c>
      <c r="BO67" s="9" t="s">
        <v>156</v>
      </c>
      <c r="BP67" s="17">
        <v>44998</v>
      </c>
      <c r="BQ67" s="17">
        <v>44998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44698</v>
      </c>
      <c r="CI67" s="16">
        <v>2000</v>
      </c>
      <c r="CJ67" s="10" t="s">
        <v>501</v>
      </c>
      <c r="CK67" s="10" t="s">
        <v>230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44873</v>
      </c>
      <c r="CX67" s="10" t="s">
        <v>473</v>
      </c>
      <c r="CY67" s="17" t="s">
        <v>156</v>
      </c>
      <c r="CZ67" s="17" t="s">
        <v>156</v>
      </c>
      <c r="DA67" s="17" t="s">
        <v>156</v>
      </c>
      <c r="DB67" s="17">
        <v>44868</v>
      </c>
      <c r="DC67" s="16">
        <v>1596</v>
      </c>
      <c r="DD67" s="10" t="s">
        <v>502</v>
      </c>
      <c r="DE67" s="10" t="s">
        <v>230</v>
      </c>
      <c r="DF67" s="18" t="s">
        <v>156</v>
      </c>
      <c r="DG67" s="17">
        <v>44880</v>
      </c>
      <c r="DH67" s="10" t="s">
        <v>503</v>
      </c>
      <c r="DI67" s="17" t="s">
        <v>156</v>
      </c>
      <c r="DJ67" s="17" t="s">
        <v>156</v>
      </c>
      <c r="DK67" s="17" t="s">
        <v>156</v>
      </c>
      <c r="DL67" s="17">
        <v>44875</v>
      </c>
      <c r="DM67" s="16">
        <v>1596</v>
      </c>
      <c r="DN67" s="10" t="s">
        <v>504</v>
      </c>
      <c r="DO67" s="10" t="s">
        <v>233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181</v>
      </c>
      <c r="DV67" s="11" t="s">
        <v>182</v>
      </c>
      <c r="DW67" s="27" t="s">
        <v>156</v>
      </c>
      <c r="DX67" s="27" t="s">
        <v>156</v>
      </c>
      <c r="DY67" s="20" t="s">
        <v>491</v>
      </c>
      <c r="DZ67" s="16">
        <v>7</v>
      </c>
      <c r="EA67" s="16">
        <v>55</v>
      </c>
      <c r="EB67" s="27" t="s">
        <v>185</v>
      </c>
      <c r="EC67" s="27" t="s">
        <v>185</v>
      </c>
      <c r="ED67" s="27" t="s">
        <v>182</v>
      </c>
      <c r="EE67" s="29">
        <v>44692.632141203707</v>
      </c>
      <c r="EF67" s="28" t="s">
        <v>195</v>
      </c>
      <c r="EG67" s="28" t="s">
        <v>196</v>
      </c>
      <c r="EH67" s="28" t="s">
        <v>190</v>
      </c>
      <c r="EI67" s="29">
        <v>44875.715358796297</v>
      </c>
      <c r="EJ67" s="28" t="s">
        <v>505</v>
      </c>
      <c r="EK67" s="28" t="s">
        <v>506</v>
      </c>
      <c r="EL67" s="28" t="s">
        <v>237</v>
      </c>
      <c r="EM67" s="45" t="s">
        <v>3713</v>
      </c>
      <c r="EN67" s="46" t="str">
        <f t="shared" si="1"/>
        <v>343H037A</v>
      </c>
      <c r="EO67" s="47">
        <f t="shared" si="2"/>
        <v>44936</v>
      </c>
      <c r="EP67" s="47">
        <f t="shared" si="3"/>
        <v>44873</v>
      </c>
      <c r="EQ67" s="48" t="str">
        <f t="shared" ca="1" si="4"/>
        <v>Past</v>
      </c>
      <c r="ER67" s="49">
        <f t="shared" si="5"/>
        <v>63</v>
      </c>
      <c r="ES67" s="50"/>
      <c r="ET67" s="51">
        <f t="shared" si="6"/>
        <v>63</v>
      </c>
      <c r="EU67" s="52">
        <f t="shared" si="7"/>
        <v>100548</v>
      </c>
      <c r="EV67" s="46"/>
      <c r="EW67" s="23" t="s">
        <v>3714</v>
      </c>
    </row>
    <row r="68" spans="1:153" ht="14.25" customHeight="1">
      <c r="A68" s="8">
        <v>61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432</v>
      </c>
      <c r="H68" s="9" t="s">
        <v>433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259</v>
      </c>
      <c r="S68" s="9" t="s">
        <v>154</v>
      </c>
      <c r="T68" s="9" t="s">
        <v>260</v>
      </c>
      <c r="U68" s="9" t="s">
        <v>215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292</v>
      </c>
      <c r="AA68" s="9" t="s">
        <v>293</v>
      </c>
      <c r="AB68" s="12" t="s">
        <v>294</v>
      </c>
      <c r="AC68" s="10" t="s">
        <v>295</v>
      </c>
      <c r="AD68" s="9" t="s">
        <v>293</v>
      </c>
      <c r="AE68" s="13" t="s">
        <v>294</v>
      </c>
      <c r="AF68" s="14" t="s">
        <v>442</v>
      </c>
      <c r="AG68" s="10" t="s">
        <v>500</v>
      </c>
      <c r="AH68" s="11" t="s">
        <v>222</v>
      </c>
      <c r="AI68" s="11" t="s">
        <v>223</v>
      </c>
      <c r="AJ68" s="10" t="s">
        <v>224</v>
      </c>
      <c r="AK68" s="11" t="s">
        <v>223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142</v>
      </c>
      <c r="AV68" s="16">
        <v>18926</v>
      </c>
      <c r="AW68" s="16">
        <v>18926</v>
      </c>
      <c r="AX68" s="16">
        <v>0</v>
      </c>
      <c r="AY68" s="16">
        <v>2000</v>
      </c>
      <c r="AZ68" s="16">
        <v>2250</v>
      </c>
      <c r="BA68" s="17">
        <v>44910</v>
      </c>
      <c r="BB68" s="30" t="s">
        <v>175</v>
      </c>
      <c r="BC68" s="18">
        <v>45117</v>
      </c>
      <c r="BD68" s="17">
        <v>45138</v>
      </c>
      <c r="BE68" s="17">
        <v>45138</v>
      </c>
      <c r="BF68" s="17">
        <v>44880</v>
      </c>
      <c r="BG68" s="10">
        <v>83971288</v>
      </c>
      <c r="BH68" s="9" t="s">
        <v>258</v>
      </c>
      <c r="BI68" s="19">
        <v>44986</v>
      </c>
      <c r="BJ68" s="20">
        <v>44991</v>
      </c>
      <c r="BK68" s="16">
        <v>2064</v>
      </c>
      <c r="BL68" s="16">
        <v>11765</v>
      </c>
      <c r="BM68" s="9" t="s">
        <v>177</v>
      </c>
      <c r="BN68" s="9" t="s">
        <v>470</v>
      </c>
      <c r="BO68" s="9" t="s">
        <v>156</v>
      </c>
      <c r="BP68" s="17">
        <v>45084</v>
      </c>
      <c r="BQ68" s="17">
        <v>45084</v>
      </c>
      <c r="BR68" s="17">
        <v>44880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>
        <v>44691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>
        <v>44691</v>
      </c>
      <c r="CH68" s="17">
        <v>44698</v>
      </c>
      <c r="CI68" s="16">
        <v>800</v>
      </c>
      <c r="CJ68" s="10" t="s">
        <v>507</v>
      </c>
      <c r="CK68" s="10" t="s">
        <v>230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>
        <v>44691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44943</v>
      </c>
      <c r="CX68" s="10" t="s">
        <v>228</v>
      </c>
      <c r="CY68" s="17" t="s">
        <v>156</v>
      </c>
      <c r="CZ68" s="17" t="s">
        <v>156</v>
      </c>
      <c r="DA68" s="17">
        <v>44691</v>
      </c>
      <c r="DB68" s="17">
        <v>44937</v>
      </c>
      <c r="DC68" s="16">
        <v>2064</v>
      </c>
      <c r="DD68" s="10" t="s">
        <v>508</v>
      </c>
      <c r="DE68" s="10" t="s">
        <v>230</v>
      </c>
      <c r="DF68" s="18" t="s">
        <v>156</v>
      </c>
      <c r="DG68" s="17">
        <v>44992</v>
      </c>
      <c r="DH68" s="10" t="s">
        <v>509</v>
      </c>
      <c r="DI68" s="17" t="s">
        <v>156</v>
      </c>
      <c r="DJ68" s="17" t="s">
        <v>156</v>
      </c>
      <c r="DK68" s="17">
        <v>44691</v>
      </c>
      <c r="DL68" s="17">
        <v>44986</v>
      </c>
      <c r="DM68" s="16">
        <v>2064</v>
      </c>
      <c r="DN68" s="10" t="s">
        <v>510</v>
      </c>
      <c r="DO68" s="10" t="s">
        <v>233</v>
      </c>
      <c r="DP68" s="16">
        <v>16</v>
      </c>
      <c r="DQ68" s="16">
        <v>12</v>
      </c>
      <c r="DR68" s="11">
        <v>12</v>
      </c>
      <c r="DS68" s="16">
        <v>12</v>
      </c>
      <c r="DT68" s="16">
        <v>0</v>
      </c>
      <c r="DU68" s="11" t="s">
        <v>181</v>
      </c>
      <c r="DV68" s="11" t="s">
        <v>182</v>
      </c>
      <c r="DW68" s="27" t="s">
        <v>156</v>
      </c>
      <c r="DX68" s="27" t="s">
        <v>156</v>
      </c>
      <c r="DY68" s="20" t="s">
        <v>511</v>
      </c>
      <c r="DZ68" s="16">
        <v>7</v>
      </c>
      <c r="EA68" s="16">
        <v>55</v>
      </c>
      <c r="EB68" s="27" t="s">
        <v>185</v>
      </c>
      <c r="EC68" s="27" t="s">
        <v>185</v>
      </c>
      <c r="ED68" s="27" t="s">
        <v>182</v>
      </c>
      <c r="EE68" s="29">
        <v>44691.979675925926</v>
      </c>
      <c r="EF68" s="28" t="s">
        <v>186</v>
      </c>
      <c r="EG68" s="28" t="s">
        <v>156</v>
      </c>
      <c r="EH68" s="28" t="s">
        <v>187</v>
      </c>
      <c r="EI68" s="29">
        <v>44986.643321759257</v>
      </c>
      <c r="EJ68" s="28" t="s">
        <v>505</v>
      </c>
      <c r="EK68" s="28" t="s">
        <v>506</v>
      </c>
      <c r="EL68" s="28" t="s">
        <v>237</v>
      </c>
      <c r="EM68" s="45" t="s">
        <v>3713</v>
      </c>
      <c r="EN68" s="46" t="str">
        <f t="shared" si="1"/>
        <v>343H037A</v>
      </c>
      <c r="EO68" s="47">
        <f t="shared" si="2"/>
        <v>45022</v>
      </c>
      <c r="EP68" s="47">
        <f t="shared" si="3"/>
        <v>44943</v>
      </c>
      <c r="EQ68" s="48" t="str">
        <f t="shared" ca="1" si="4"/>
        <v>Past</v>
      </c>
      <c r="ER68" s="49">
        <f t="shared" si="5"/>
        <v>79</v>
      </c>
      <c r="ES68" s="50"/>
      <c r="ET68" s="51">
        <f t="shared" si="6"/>
        <v>79</v>
      </c>
      <c r="EU68" s="52">
        <f t="shared" si="7"/>
        <v>163056</v>
      </c>
      <c r="EV68" s="46"/>
      <c r="EW68" s="23" t="s">
        <v>3721</v>
      </c>
    </row>
    <row r="69" spans="1:153" ht="14.25" customHeight="1">
      <c r="A69" s="8">
        <v>62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432</v>
      </c>
      <c r="H69" s="9" t="s">
        <v>433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259</v>
      </c>
      <c r="S69" s="9" t="s">
        <v>154</v>
      </c>
      <c r="T69" s="9" t="s">
        <v>260</v>
      </c>
      <c r="U69" s="9" t="s">
        <v>215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292</v>
      </c>
      <c r="AA69" s="9" t="s">
        <v>293</v>
      </c>
      <c r="AB69" s="12" t="s">
        <v>294</v>
      </c>
      <c r="AC69" s="10" t="s">
        <v>295</v>
      </c>
      <c r="AD69" s="9" t="s">
        <v>293</v>
      </c>
      <c r="AE69" s="13" t="s">
        <v>294</v>
      </c>
      <c r="AF69" s="14" t="s">
        <v>442</v>
      </c>
      <c r="AG69" s="10" t="s">
        <v>500</v>
      </c>
      <c r="AH69" s="11" t="s">
        <v>222</v>
      </c>
      <c r="AI69" s="11" t="s">
        <v>223</v>
      </c>
      <c r="AJ69" s="10" t="s">
        <v>224</v>
      </c>
      <c r="AK69" s="11" t="s">
        <v>223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142</v>
      </c>
      <c r="AV69" s="16">
        <v>18926</v>
      </c>
      <c r="AW69" s="16">
        <v>18926</v>
      </c>
      <c r="AX69" s="16">
        <v>0</v>
      </c>
      <c r="AY69" s="16">
        <v>2000</v>
      </c>
      <c r="AZ69" s="16">
        <v>2250</v>
      </c>
      <c r="BA69" s="17">
        <v>44910</v>
      </c>
      <c r="BB69" s="30" t="s">
        <v>175</v>
      </c>
      <c r="BC69" s="18">
        <v>45117</v>
      </c>
      <c r="BD69" s="17">
        <v>45138</v>
      </c>
      <c r="BE69" s="17">
        <v>45138</v>
      </c>
      <c r="BF69" s="17">
        <v>44880</v>
      </c>
      <c r="BG69" s="10">
        <v>84223954</v>
      </c>
      <c r="BH69" s="9" t="s">
        <v>303</v>
      </c>
      <c r="BI69" s="19">
        <v>45017</v>
      </c>
      <c r="BJ69" s="20">
        <v>45019</v>
      </c>
      <c r="BK69" s="16">
        <v>2028</v>
      </c>
      <c r="BL69" s="16">
        <v>11560</v>
      </c>
      <c r="BM69" s="9" t="s">
        <v>177</v>
      </c>
      <c r="BN69" s="9" t="s">
        <v>470</v>
      </c>
      <c r="BO69" s="9" t="s">
        <v>156</v>
      </c>
      <c r="BP69" s="17">
        <v>45102</v>
      </c>
      <c r="BQ69" s="17">
        <v>45102</v>
      </c>
      <c r="BR69" s="17">
        <v>45079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>
        <v>44721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44824</v>
      </c>
      <c r="CD69" s="10" t="s">
        <v>512</v>
      </c>
      <c r="CE69" s="17" t="s">
        <v>156</v>
      </c>
      <c r="CF69" s="17" t="s">
        <v>156</v>
      </c>
      <c r="CG69" s="17">
        <v>44721</v>
      </c>
      <c r="CH69" s="17">
        <v>44819</v>
      </c>
      <c r="CI69" s="16">
        <v>1210</v>
      </c>
      <c r="CJ69" s="10" t="s">
        <v>513</v>
      </c>
      <c r="CK69" s="10" t="s">
        <v>230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>
        <v>44721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45001</v>
      </c>
      <c r="CX69" s="10" t="s">
        <v>514</v>
      </c>
      <c r="CY69" s="17">
        <v>44967</v>
      </c>
      <c r="CZ69" s="17" t="s">
        <v>156</v>
      </c>
      <c r="DA69" s="17">
        <v>44878</v>
      </c>
      <c r="DB69" s="17">
        <v>45000</v>
      </c>
      <c r="DC69" s="16">
        <v>2028</v>
      </c>
      <c r="DD69" s="10" t="s">
        <v>515</v>
      </c>
      <c r="DE69" s="10" t="s">
        <v>230</v>
      </c>
      <c r="DF69" s="18" t="s">
        <v>156</v>
      </c>
      <c r="DG69" s="17">
        <v>45030</v>
      </c>
      <c r="DH69" s="10" t="s">
        <v>516</v>
      </c>
      <c r="DI69" s="17">
        <v>44988</v>
      </c>
      <c r="DJ69" s="17" t="s">
        <v>156</v>
      </c>
      <c r="DK69" s="17">
        <v>44878</v>
      </c>
      <c r="DL69" s="17">
        <v>45030</v>
      </c>
      <c r="DM69" s="16">
        <v>2028</v>
      </c>
      <c r="DN69" s="10" t="s">
        <v>517</v>
      </c>
      <c r="DO69" s="10" t="s">
        <v>233</v>
      </c>
      <c r="DP69" s="16">
        <v>16</v>
      </c>
      <c r="DQ69" s="16">
        <v>12</v>
      </c>
      <c r="DR69" s="11">
        <v>12</v>
      </c>
      <c r="DS69" s="16">
        <v>12</v>
      </c>
      <c r="DT69" s="16">
        <v>0</v>
      </c>
      <c r="DU69" s="11" t="s">
        <v>181</v>
      </c>
      <c r="DV69" s="11" t="s">
        <v>182</v>
      </c>
      <c r="DW69" s="27" t="s">
        <v>156</v>
      </c>
      <c r="DX69" s="27" t="s">
        <v>156</v>
      </c>
      <c r="DY69" s="20" t="s">
        <v>518</v>
      </c>
      <c r="DZ69" s="16">
        <v>7</v>
      </c>
      <c r="EA69" s="16">
        <v>55</v>
      </c>
      <c r="EB69" s="27" t="s">
        <v>185</v>
      </c>
      <c r="EC69" s="27" t="s">
        <v>185</v>
      </c>
      <c r="ED69" s="27" t="s">
        <v>182</v>
      </c>
      <c r="EE69" s="29">
        <v>44721.979594907411</v>
      </c>
      <c r="EF69" s="28" t="s">
        <v>186</v>
      </c>
      <c r="EG69" s="28" t="s">
        <v>156</v>
      </c>
      <c r="EH69" s="28" t="s">
        <v>187</v>
      </c>
      <c r="EI69" s="29">
        <v>45030.471863425926</v>
      </c>
      <c r="EJ69" s="28" t="s">
        <v>519</v>
      </c>
      <c r="EK69" s="28" t="s">
        <v>520</v>
      </c>
      <c r="EL69" s="28" t="s">
        <v>237</v>
      </c>
      <c r="EM69" s="45" t="s">
        <v>3713</v>
      </c>
      <c r="EN69" s="46" t="str">
        <f t="shared" si="1"/>
        <v>343H037A</v>
      </c>
      <c r="EO69" s="47">
        <f t="shared" si="2"/>
        <v>45040</v>
      </c>
      <c r="EP69" s="47">
        <f t="shared" si="3"/>
        <v>45001</v>
      </c>
      <c r="EQ69" s="48" t="str">
        <f t="shared" ca="1" si="4"/>
        <v>Past</v>
      </c>
      <c r="ER69" s="49">
        <f t="shared" si="5"/>
        <v>39</v>
      </c>
      <c r="ES69" s="50"/>
      <c r="ET69" s="51">
        <f t="shared" si="6"/>
        <v>39</v>
      </c>
      <c r="EU69" s="52">
        <f t="shared" si="7"/>
        <v>79092</v>
      </c>
      <c r="EV69" s="46"/>
      <c r="EW69" s="23" t="s">
        <v>3721</v>
      </c>
    </row>
    <row r="70" spans="1:153" ht="14.25" hidden="1" customHeight="1">
      <c r="A70" s="8">
        <v>63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432</v>
      </c>
      <c r="H70" s="9" t="s">
        <v>433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259</v>
      </c>
      <c r="S70" s="9" t="s">
        <v>154</v>
      </c>
      <c r="T70" s="9" t="s">
        <v>260</v>
      </c>
      <c r="U70" s="9" t="s">
        <v>215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292</v>
      </c>
      <c r="AA70" s="9" t="s">
        <v>293</v>
      </c>
      <c r="AB70" s="12" t="s">
        <v>294</v>
      </c>
      <c r="AC70" s="10" t="s">
        <v>295</v>
      </c>
      <c r="AD70" s="9" t="s">
        <v>293</v>
      </c>
      <c r="AE70" s="13" t="s">
        <v>294</v>
      </c>
      <c r="AF70" s="14" t="s">
        <v>442</v>
      </c>
      <c r="AG70" s="10" t="s">
        <v>500</v>
      </c>
      <c r="AH70" s="11" t="s">
        <v>222</v>
      </c>
      <c r="AI70" s="11" t="s">
        <v>223</v>
      </c>
      <c r="AJ70" s="10" t="s">
        <v>224</v>
      </c>
      <c r="AK70" s="11" t="s">
        <v>223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142</v>
      </c>
      <c r="AV70" s="16">
        <v>18926</v>
      </c>
      <c r="AW70" s="16">
        <v>18926</v>
      </c>
      <c r="AX70" s="16">
        <v>0</v>
      </c>
      <c r="AY70" s="16">
        <v>2000</v>
      </c>
      <c r="AZ70" s="16">
        <v>2250</v>
      </c>
      <c r="BA70" s="17">
        <v>44910</v>
      </c>
      <c r="BB70" s="30" t="s">
        <v>175</v>
      </c>
      <c r="BC70" s="18">
        <v>45117</v>
      </c>
      <c r="BD70" s="17">
        <v>45138</v>
      </c>
      <c r="BE70" s="17">
        <v>45138</v>
      </c>
      <c r="BF70" s="17">
        <v>44880</v>
      </c>
      <c r="BG70" s="10">
        <v>84871336</v>
      </c>
      <c r="BH70" s="9" t="s">
        <v>247</v>
      </c>
      <c r="BI70" s="19">
        <v>45017</v>
      </c>
      <c r="BJ70" s="20">
        <v>45019</v>
      </c>
      <c r="BK70" s="16">
        <v>2256</v>
      </c>
      <c r="BL70" s="16">
        <v>12859</v>
      </c>
      <c r="BM70" s="9" t="s">
        <v>177</v>
      </c>
      <c r="BN70" s="9" t="s">
        <v>521</v>
      </c>
      <c r="BO70" s="9" t="s">
        <v>156</v>
      </c>
      <c r="BP70" s="17">
        <v>45110</v>
      </c>
      <c r="BQ70" s="17">
        <v>45110</v>
      </c>
      <c r="BR70" s="17">
        <v>45075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>
        <v>44868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44918</v>
      </c>
      <c r="CD70" s="10" t="s">
        <v>156</v>
      </c>
      <c r="CE70" s="17">
        <v>44932</v>
      </c>
      <c r="CF70" s="17" t="s">
        <v>156</v>
      </c>
      <c r="CG70" s="17">
        <v>44868</v>
      </c>
      <c r="CH70" s="17">
        <v>44916</v>
      </c>
      <c r="CI70" s="16">
        <v>2250</v>
      </c>
      <c r="CJ70" s="10" t="s">
        <v>522</v>
      </c>
      <c r="CK70" s="10" t="s">
        <v>230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>
        <v>44868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45013</v>
      </c>
      <c r="CX70" s="10" t="s">
        <v>478</v>
      </c>
      <c r="CY70" s="17">
        <v>44988</v>
      </c>
      <c r="CZ70" s="17" t="s">
        <v>156</v>
      </c>
      <c r="DA70" s="17">
        <v>44868</v>
      </c>
      <c r="DB70" s="17">
        <v>45007</v>
      </c>
      <c r="DC70" s="16">
        <v>2256</v>
      </c>
      <c r="DD70" s="10" t="s">
        <v>523</v>
      </c>
      <c r="DE70" s="10" t="s">
        <v>230</v>
      </c>
      <c r="DF70" s="18" t="s">
        <v>156</v>
      </c>
      <c r="DG70" s="17">
        <v>45036</v>
      </c>
      <c r="DH70" s="10" t="s">
        <v>524</v>
      </c>
      <c r="DI70" s="17">
        <v>45009</v>
      </c>
      <c r="DJ70" s="17" t="s">
        <v>156</v>
      </c>
      <c r="DK70" s="17">
        <v>44868</v>
      </c>
      <c r="DL70" s="17">
        <v>45035</v>
      </c>
      <c r="DM70" s="16">
        <v>2256</v>
      </c>
      <c r="DN70" s="10" t="s">
        <v>525</v>
      </c>
      <c r="DO70" s="10" t="s">
        <v>233</v>
      </c>
      <c r="DP70" s="16">
        <v>16</v>
      </c>
      <c r="DQ70" s="16">
        <v>12</v>
      </c>
      <c r="DR70" s="11">
        <v>12</v>
      </c>
      <c r="DS70" s="16">
        <v>12</v>
      </c>
      <c r="DT70" s="16">
        <v>0</v>
      </c>
      <c r="DU70" s="11" t="s">
        <v>181</v>
      </c>
      <c r="DV70" s="11" t="s">
        <v>182</v>
      </c>
      <c r="DW70" s="27" t="s">
        <v>156</v>
      </c>
      <c r="DX70" s="27" t="s">
        <v>526</v>
      </c>
      <c r="DY70" s="20" t="s">
        <v>527</v>
      </c>
      <c r="DZ70" s="16">
        <v>7</v>
      </c>
      <c r="EA70" s="16">
        <v>55</v>
      </c>
      <c r="EB70" s="27" t="s">
        <v>185</v>
      </c>
      <c r="EC70" s="27" t="s">
        <v>185</v>
      </c>
      <c r="ED70" s="27" t="s">
        <v>182</v>
      </c>
      <c r="EE70" s="29">
        <v>44868.999120370368</v>
      </c>
      <c r="EF70" s="28" t="s">
        <v>186</v>
      </c>
      <c r="EG70" s="28" t="s">
        <v>156</v>
      </c>
      <c r="EH70" s="28" t="s">
        <v>187</v>
      </c>
      <c r="EI70" s="29">
        <v>45035.76635416667</v>
      </c>
      <c r="EJ70" s="28" t="s">
        <v>505</v>
      </c>
      <c r="EK70" s="28" t="s">
        <v>506</v>
      </c>
      <c r="EL70" s="28" t="s">
        <v>237</v>
      </c>
      <c r="EM70" s="45" t="s">
        <v>3713</v>
      </c>
      <c r="EN70" s="46" t="str">
        <f t="shared" si="1"/>
        <v>343H037A</v>
      </c>
      <c r="EO70" s="47">
        <f t="shared" si="2"/>
        <v>45048</v>
      </c>
      <c r="EP70" s="47">
        <f t="shared" si="3"/>
        <v>45013</v>
      </c>
      <c r="EQ70" s="48" t="str">
        <f t="shared" ca="1" si="4"/>
        <v>Past</v>
      </c>
      <c r="ER70" s="49">
        <f t="shared" si="5"/>
        <v>35</v>
      </c>
      <c r="ES70" s="50"/>
      <c r="ET70" s="51">
        <f t="shared" si="6"/>
        <v>35</v>
      </c>
      <c r="EU70" s="52">
        <f t="shared" si="7"/>
        <v>78960</v>
      </c>
      <c r="EV70" s="46"/>
      <c r="EW70" s="23" t="s">
        <v>3717</v>
      </c>
    </row>
    <row r="71" spans="1:153" ht="14.25" hidden="1" customHeight="1">
      <c r="A71" s="8">
        <v>64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432</v>
      </c>
      <c r="H71" s="9" t="s">
        <v>433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259</v>
      </c>
      <c r="S71" s="9" t="s">
        <v>154</v>
      </c>
      <c r="T71" s="9" t="s">
        <v>260</v>
      </c>
      <c r="U71" s="9" t="s">
        <v>215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292</v>
      </c>
      <c r="AA71" s="9" t="s">
        <v>293</v>
      </c>
      <c r="AB71" s="12" t="s">
        <v>294</v>
      </c>
      <c r="AC71" s="10" t="s">
        <v>295</v>
      </c>
      <c r="AD71" s="9" t="s">
        <v>293</v>
      </c>
      <c r="AE71" s="13" t="s">
        <v>294</v>
      </c>
      <c r="AF71" s="14" t="s">
        <v>442</v>
      </c>
      <c r="AG71" s="10" t="s">
        <v>528</v>
      </c>
      <c r="AH71" s="11" t="s">
        <v>256</v>
      </c>
      <c r="AI71" s="11" t="s">
        <v>223</v>
      </c>
      <c r="AJ71" s="10" t="s">
        <v>257</v>
      </c>
      <c r="AK71" s="11" t="s">
        <v>223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206</v>
      </c>
      <c r="AV71" s="16">
        <v>3376</v>
      </c>
      <c r="AW71" s="16">
        <v>3376</v>
      </c>
      <c r="AX71" s="16">
        <v>0</v>
      </c>
      <c r="AY71" s="16">
        <v>0</v>
      </c>
      <c r="AZ71" s="16">
        <v>750</v>
      </c>
      <c r="BA71" s="17">
        <v>44910</v>
      </c>
      <c r="BB71" s="30" t="s">
        <v>175</v>
      </c>
      <c r="BC71" s="18">
        <v>45105</v>
      </c>
      <c r="BD71" s="17">
        <v>45138</v>
      </c>
      <c r="BE71" s="17">
        <v>45138</v>
      </c>
      <c r="BF71" s="17">
        <v>44880</v>
      </c>
      <c r="BG71" s="10">
        <v>84871794</v>
      </c>
      <c r="BH71" s="9" t="s">
        <v>319</v>
      </c>
      <c r="BI71" s="19">
        <v>44986</v>
      </c>
      <c r="BJ71" s="20">
        <v>44991</v>
      </c>
      <c r="BK71" s="16">
        <v>600</v>
      </c>
      <c r="BL71" s="16">
        <v>3420</v>
      </c>
      <c r="BM71" s="9" t="s">
        <v>177</v>
      </c>
      <c r="BN71" s="9" t="s">
        <v>521</v>
      </c>
      <c r="BO71" s="9" t="s">
        <v>156</v>
      </c>
      <c r="BP71" s="17">
        <v>45057</v>
      </c>
      <c r="BQ71" s="17">
        <v>45057</v>
      </c>
      <c r="BR71" s="17">
        <v>45409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>
        <v>44868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 t="s">
        <v>156</v>
      </c>
      <c r="CD71" s="10" t="s">
        <v>156</v>
      </c>
      <c r="CE71" s="17">
        <v>45268</v>
      </c>
      <c r="CF71" s="17" t="s">
        <v>156</v>
      </c>
      <c r="CG71" s="17">
        <v>44868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 t="s">
        <v>156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>
        <v>44868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>
        <v>44959</v>
      </c>
      <c r="CX71" s="10" t="s">
        <v>529</v>
      </c>
      <c r="CY71" s="17">
        <v>45324</v>
      </c>
      <c r="CZ71" s="17" t="s">
        <v>156</v>
      </c>
      <c r="DA71" s="17">
        <v>44868</v>
      </c>
      <c r="DB71" s="17">
        <v>44937</v>
      </c>
      <c r="DC71" s="16">
        <v>600</v>
      </c>
      <c r="DD71" s="10" t="s">
        <v>530</v>
      </c>
      <c r="DE71" s="10" t="s">
        <v>230</v>
      </c>
      <c r="DF71" s="18" t="s">
        <v>156</v>
      </c>
      <c r="DG71" s="17">
        <v>44985</v>
      </c>
      <c r="DH71" s="10" t="s">
        <v>251</v>
      </c>
      <c r="DI71" s="17">
        <v>45345</v>
      </c>
      <c r="DJ71" s="17" t="s">
        <v>156</v>
      </c>
      <c r="DK71" s="17">
        <v>44868</v>
      </c>
      <c r="DL71" s="17">
        <v>44979</v>
      </c>
      <c r="DM71" s="16">
        <v>600</v>
      </c>
      <c r="DN71" s="10" t="s">
        <v>531</v>
      </c>
      <c r="DO71" s="10" t="s">
        <v>233</v>
      </c>
      <c r="DP71" s="16">
        <v>16</v>
      </c>
      <c r="DQ71" s="16">
        <v>12</v>
      </c>
      <c r="DR71" s="11">
        <v>12</v>
      </c>
      <c r="DS71" s="16">
        <v>12</v>
      </c>
      <c r="DT71" s="16">
        <v>0</v>
      </c>
      <c r="DU71" s="11" t="s">
        <v>181</v>
      </c>
      <c r="DV71" s="11" t="s">
        <v>182</v>
      </c>
      <c r="DW71" s="27" t="s">
        <v>156</v>
      </c>
      <c r="DX71" s="27" t="s">
        <v>532</v>
      </c>
      <c r="DY71" s="20" t="s">
        <v>156</v>
      </c>
      <c r="DZ71" s="16">
        <v>7</v>
      </c>
      <c r="EA71" s="16">
        <v>55</v>
      </c>
      <c r="EB71" s="27" t="s">
        <v>185</v>
      </c>
      <c r="EC71" s="27" t="s">
        <v>185</v>
      </c>
      <c r="ED71" s="27" t="s">
        <v>182</v>
      </c>
      <c r="EE71" s="29">
        <v>44868.999120370368</v>
      </c>
      <c r="EF71" s="28" t="s">
        <v>186</v>
      </c>
      <c r="EG71" s="28" t="s">
        <v>156</v>
      </c>
      <c r="EH71" s="28" t="s">
        <v>187</v>
      </c>
      <c r="EI71" s="29">
        <v>44979.6637962963</v>
      </c>
      <c r="EJ71" s="28" t="s">
        <v>467</v>
      </c>
      <c r="EK71" s="28" t="s">
        <v>468</v>
      </c>
      <c r="EL71" s="28" t="s">
        <v>237</v>
      </c>
      <c r="EM71" s="45" t="s">
        <v>3713</v>
      </c>
      <c r="EN71" s="46" t="str">
        <f t="shared" si="1"/>
        <v>343H037B</v>
      </c>
      <c r="EO71" s="47">
        <f t="shared" si="2"/>
        <v>44995</v>
      </c>
      <c r="EP71" s="47">
        <f t="shared" si="3"/>
        <v>44959</v>
      </c>
      <c r="EQ71" s="48" t="str">
        <f t="shared" ca="1" si="4"/>
        <v>Past</v>
      </c>
      <c r="ER71" s="49">
        <f t="shared" si="5"/>
        <v>36</v>
      </c>
      <c r="ES71" s="50"/>
      <c r="ET71" s="51">
        <f t="shared" si="6"/>
        <v>36</v>
      </c>
      <c r="EU71" s="52">
        <f t="shared" si="7"/>
        <v>21600</v>
      </c>
      <c r="EV71" s="46"/>
      <c r="EW71" s="23" t="s">
        <v>3717</v>
      </c>
    </row>
    <row r="72" spans="1:153" ht="14.25" customHeight="1">
      <c r="A72" s="8">
        <v>65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432</v>
      </c>
      <c r="H72" s="9" t="s">
        <v>433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259</v>
      </c>
      <c r="S72" s="9" t="s">
        <v>154</v>
      </c>
      <c r="T72" s="9" t="s">
        <v>260</v>
      </c>
      <c r="U72" s="9" t="s">
        <v>215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292</v>
      </c>
      <c r="AA72" s="9" t="s">
        <v>293</v>
      </c>
      <c r="AB72" s="12" t="s">
        <v>294</v>
      </c>
      <c r="AC72" s="10" t="s">
        <v>295</v>
      </c>
      <c r="AD72" s="9" t="s">
        <v>293</v>
      </c>
      <c r="AE72" s="13" t="s">
        <v>294</v>
      </c>
      <c r="AF72" s="14" t="s">
        <v>442</v>
      </c>
      <c r="AG72" s="10" t="s">
        <v>528</v>
      </c>
      <c r="AH72" s="11" t="s">
        <v>256</v>
      </c>
      <c r="AI72" s="11" t="s">
        <v>223</v>
      </c>
      <c r="AJ72" s="10" t="s">
        <v>257</v>
      </c>
      <c r="AK72" s="11" t="s">
        <v>223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206</v>
      </c>
      <c r="AV72" s="16">
        <v>3376</v>
      </c>
      <c r="AW72" s="16">
        <v>3376</v>
      </c>
      <c r="AX72" s="16">
        <v>0</v>
      </c>
      <c r="AY72" s="16">
        <v>0</v>
      </c>
      <c r="AZ72" s="16">
        <v>750</v>
      </c>
      <c r="BA72" s="17">
        <v>44910</v>
      </c>
      <c r="BB72" s="30" t="s">
        <v>175</v>
      </c>
      <c r="BC72" s="18">
        <v>45105</v>
      </c>
      <c r="BD72" s="17">
        <v>45138</v>
      </c>
      <c r="BE72" s="17">
        <v>45138</v>
      </c>
      <c r="BF72" s="17">
        <v>44880</v>
      </c>
      <c r="BG72" s="10">
        <v>85264247</v>
      </c>
      <c r="BH72" s="9" t="s">
        <v>321</v>
      </c>
      <c r="BI72" s="19">
        <v>45047</v>
      </c>
      <c r="BJ72" s="20">
        <v>45047</v>
      </c>
      <c r="BK72" s="16">
        <v>1488</v>
      </c>
      <c r="BL72" s="16">
        <v>8482</v>
      </c>
      <c r="BM72" s="9" t="s">
        <v>177</v>
      </c>
      <c r="BN72" s="9" t="s">
        <v>470</v>
      </c>
      <c r="BO72" s="9" t="s">
        <v>156</v>
      </c>
      <c r="BP72" s="17">
        <v>45110</v>
      </c>
      <c r="BQ72" s="17">
        <v>45110</v>
      </c>
      <c r="BR72" s="17" t="s">
        <v>156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 t="s">
        <v>156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44939</v>
      </c>
      <c r="CD72" s="10" t="s">
        <v>156</v>
      </c>
      <c r="CE72" s="17" t="s">
        <v>156</v>
      </c>
      <c r="CF72" s="17" t="s">
        <v>156</v>
      </c>
      <c r="CG72" s="17">
        <v>44941</v>
      </c>
      <c r="CH72" s="17">
        <v>44971</v>
      </c>
      <c r="CI72" s="16">
        <v>2800</v>
      </c>
      <c r="CJ72" s="10" t="s">
        <v>533</v>
      </c>
      <c r="CK72" s="10" t="s">
        <v>230</v>
      </c>
      <c r="CL72" s="18" t="s">
        <v>156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 t="s">
        <v>156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>
        <v>45013</v>
      </c>
      <c r="CX72" s="10" t="s">
        <v>534</v>
      </c>
      <c r="CY72" s="17" t="s">
        <v>156</v>
      </c>
      <c r="CZ72" s="17" t="s">
        <v>156</v>
      </c>
      <c r="DA72" s="17">
        <v>44941</v>
      </c>
      <c r="DB72" s="17">
        <v>45007</v>
      </c>
      <c r="DC72" s="16">
        <v>1488</v>
      </c>
      <c r="DD72" s="10" t="s">
        <v>535</v>
      </c>
      <c r="DE72" s="10" t="s">
        <v>230</v>
      </c>
      <c r="DF72" s="18" t="s">
        <v>156</v>
      </c>
      <c r="DG72" s="17">
        <v>45036</v>
      </c>
      <c r="DH72" s="10" t="s">
        <v>536</v>
      </c>
      <c r="DI72" s="17" t="s">
        <v>156</v>
      </c>
      <c r="DJ72" s="17" t="s">
        <v>156</v>
      </c>
      <c r="DK72" s="17">
        <v>44941</v>
      </c>
      <c r="DL72" s="17">
        <v>45035</v>
      </c>
      <c r="DM72" s="16">
        <v>1488</v>
      </c>
      <c r="DN72" s="10" t="s">
        <v>537</v>
      </c>
      <c r="DO72" s="10" t="s">
        <v>233</v>
      </c>
      <c r="DP72" s="16">
        <v>16</v>
      </c>
      <c r="DQ72" s="16">
        <v>12</v>
      </c>
      <c r="DR72" s="11">
        <v>12</v>
      </c>
      <c r="DS72" s="16">
        <v>12</v>
      </c>
      <c r="DT72" s="16">
        <v>0</v>
      </c>
      <c r="DU72" s="11" t="s">
        <v>181</v>
      </c>
      <c r="DV72" s="11" t="s">
        <v>182</v>
      </c>
      <c r="DW72" s="27" t="s">
        <v>156</v>
      </c>
      <c r="DX72" s="27" t="s">
        <v>156</v>
      </c>
      <c r="DY72" s="20" t="s">
        <v>156</v>
      </c>
      <c r="DZ72" s="16">
        <v>7</v>
      </c>
      <c r="EA72" s="16">
        <v>55</v>
      </c>
      <c r="EB72" s="27" t="s">
        <v>185</v>
      </c>
      <c r="EC72" s="27" t="s">
        <v>185</v>
      </c>
      <c r="ED72" s="27" t="s">
        <v>182</v>
      </c>
      <c r="EE72" s="29">
        <v>44940.290752314817</v>
      </c>
      <c r="EF72" s="28" t="s">
        <v>188</v>
      </c>
      <c r="EG72" s="28" t="s">
        <v>189</v>
      </c>
      <c r="EH72" s="28" t="s">
        <v>190</v>
      </c>
      <c r="EI72" s="29">
        <v>45035.76635416667</v>
      </c>
      <c r="EJ72" s="28" t="s">
        <v>505</v>
      </c>
      <c r="EK72" s="28" t="s">
        <v>506</v>
      </c>
      <c r="EL72" s="28" t="s">
        <v>237</v>
      </c>
      <c r="EM72" s="45" t="s">
        <v>3713</v>
      </c>
      <c r="EN72" s="46" t="str">
        <f t="shared" si="1"/>
        <v>343H037B</v>
      </c>
      <c r="EO72" s="47">
        <f t="shared" si="2"/>
        <v>45048</v>
      </c>
      <c r="EP72" s="47">
        <f t="shared" si="3"/>
        <v>45013</v>
      </c>
      <c r="EQ72" s="48" t="str">
        <f t="shared" ca="1" si="4"/>
        <v>Past</v>
      </c>
      <c r="ER72" s="49">
        <f t="shared" si="5"/>
        <v>35</v>
      </c>
      <c r="ES72" s="50"/>
      <c r="ET72" s="51">
        <f t="shared" si="6"/>
        <v>35</v>
      </c>
      <c r="EU72" s="52">
        <f t="shared" si="7"/>
        <v>52080</v>
      </c>
      <c r="EV72" s="46"/>
      <c r="EW72" s="23" t="s">
        <v>3721</v>
      </c>
    </row>
    <row r="73" spans="1:153" ht="14.25" hidden="1" customHeight="1">
      <c r="A73" s="8">
        <v>66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432</v>
      </c>
      <c r="H73" s="9" t="s">
        <v>433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336</v>
      </c>
      <c r="S73" s="9" t="s">
        <v>305</v>
      </c>
      <c r="T73" s="9" t="s">
        <v>306</v>
      </c>
      <c r="U73" s="9" t="s">
        <v>337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338</v>
      </c>
      <c r="AA73" s="9" t="s">
        <v>339</v>
      </c>
      <c r="AB73" s="12" t="s">
        <v>340</v>
      </c>
      <c r="AC73" s="10" t="s">
        <v>341</v>
      </c>
      <c r="AD73" s="9" t="s">
        <v>339</v>
      </c>
      <c r="AE73" s="13" t="s">
        <v>340</v>
      </c>
      <c r="AF73" s="14" t="s">
        <v>538</v>
      </c>
      <c r="AG73" s="10" t="s">
        <v>539</v>
      </c>
      <c r="AH73" s="11" t="s">
        <v>343</v>
      </c>
      <c r="AI73" s="11" t="s">
        <v>344</v>
      </c>
      <c r="AJ73" s="10" t="s">
        <v>345</v>
      </c>
      <c r="AK73" s="11" t="s">
        <v>344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2.7</v>
      </c>
      <c r="AU73" s="10" t="s">
        <v>142</v>
      </c>
      <c r="AV73" s="16">
        <v>7812</v>
      </c>
      <c r="AW73" s="16">
        <v>7812</v>
      </c>
      <c r="AX73" s="16">
        <v>0</v>
      </c>
      <c r="AY73" s="16">
        <v>0</v>
      </c>
      <c r="AZ73" s="16">
        <v>0</v>
      </c>
      <c r="BA73" s="17">
        <v>45108</v>
      </c>
      <c r="BB73" s="30" t="s">
        <v>175</v>
      </c>
      <c r="BC73" s="18" t="s">
        <v>156</v>
      </c>
      <c r="BD73" s="17">
        <v>45230</v>
      </c>
      <c r="BE73" s="17">
        <v>45291</v>
      </c>
      <c r="BF73" s="17">
        <v>44880</v>
      </c>
      <c r="BG73" s="10">
        <v>83911141</v>
      </c>
      <c r="BH73" s="9" t="s">
        <v>319</v>
      </c>
      <c r="BI73" s="19">
        <v>44927</v>
      </c>
      <c r="BJ73" s="20">
        <v>44935</v>
      </c>
      <c r="BK73" s="16">
        <v>0</v>
      </c>
      <c r="BL73" s="16">
        <v>0</v>
      </c>
      <c r="BM73" s="9" t="s">
        <v>177</v>
      </c>
      <c r="BN73" s="9" t="s">
        <v>178</v>
      </c>
      <c r="BO73" s="9" t="s">
        <v>156</v>
      </c>
      <c r="BP73" s="17">
        <v>44995</v>
      </c>
      <c r="BQ73" s="17" t="s">
        <v>156</v>
      </c>
      <c r="BR73" s="17">
        <v>44995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>
        <v>44684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44726</v>
      </c>
      <c r="CD73" s="10" t="s">
        <v>156</v>
      </c>
      <c r="CE73" s="17" t="s">
        <v>156</v>
      </c>
      <c r="CF73" s="17" t="s">
        <v>156</v>
      </c>
      <c r="CG73" s="17">
        <v>44684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 t="s">
        <v>156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>
        <v>44684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193</v>
      </c>
      <c r="CY73" s="17" t="s">
        <v>156</v>
      </c>
      <c r="CZ73" s="17" t="s">
        <v>156</v>
      </c>
      <c r="DA73" s="17">
        <v>44684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>
        <v>44684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48</v>
      </c>
      <c r="DQ73" s="16">
        <v>24</v>
      </c>
      <c r="DR73" s="11">
        <v>24</v>
      </c>
      <c r="DS73" s="16">
        <v>36</v>
      </c>
      <c r="DT73" s="16">
        <v>4800</v>
      </c>
      <c r="DU73" s="11" t="s">
        <v>181</v>
      </c>
      <c r="DV73" s="11" t="s">
        <v>182</v>
      </c>
      <c r="DW73" s="27" t="s">
        <v>156</v>
      </c>
      <c r="DX73" s="27" t="s">
        <v>156</v>
      </c>
      <c r="DY73" s="20" t="s">
        <v>156</v>
      </c>
      <c r="DZ73" s="16">
        <v>7</v>
      </c>
      <c r="EA73" s="16">
        <v>55</v>
      </c>
      <c r="EB73" s="27" t="s">
        <v>185</v>
      </c>
      <c r="EC73" s="27" t="s">
        <v>185</v>
      </c>
      <c r="ED73" s="27" t="s">
        <v>182</v>
      </c>
      <c r="EE73" s="29">
        <v>44684.979629629626</v>
      </c>
      <c r="EF73" s="28" t="s">
        <v>186</v>
      </c>
      <c r="EG73" s="28" t="s">
        <v>156</v>
      </c>
      <c r="EH73" s="28" t="s">
        <v>187</v>
      </c>
      <c r="EI73" s="29">
        <v>44872.816006944442</v>
      </c>
      <c r="EJ73" s="28" t="s">
        <v>197</v>
      </c>
      <c r="EK73" s="28" t="s">
        <v>156</v>
      </c>
      <c r="EL73" s="28" t="s">
        <v>198</v>
      </c>
      <c r="EM73" s="45"/>
      <c r="EN73" s="46" t="str">
        <f t="shared" ref="EN73:EN136" si="8">MID(AG73,3,8)</f>
        <v>343H033A</v>
      </c>
      <c r="EO73" s="47">
        <f t="shared" ref="EO73:EO136" si="9">BP73-EA73-DZ73</f>
        <v>44933</v>
      </c>
      <c r="EP73" s="47" t="str">
        <f t="shared" ref="EP73:EP136" si="10">IF(AND(CM73="",CW73=""),"",MIN(CM73,CW73))</f>
        <v/>
      </c>
      <c r="EQ73" s="48" t="str">
        <f t="shared" ref="EQ73:EQ136" ca="1" si="11">IF(EP73&gt;$EQ$3,"Y","Past")</f>
        <v>Y</v>
      </c>
      <c r="ER73" s="49" t="str">
        <f t="shared" ref="ER73:ER136" si="12">IFERROR(EO73-EP73,"")</f>
        <v/>
      </c>
      <c r="ES73" s="50"/>
      <c r="ET73" s="51" t="str">
        <f t="shared" ref="ET73:ET136" si="13">IF(ES73&lt;&gt;"",EO73-ES73,ER73)</f>
        <v/>
      </c>
      <c r="EU73" s="52" t="str">
        <f t="shared" ref="EU73:EU136" si="14">IFERROR(BK73*ER73,"")</f>
        <v/>
      </c>
      <c r="EV73" s="46"/>
    </row>
    <row r="74" spans="1:153" ht="14.25" hidden="1" customHeight="1">
      <c r="A74" s="8">
        <v>67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432</v>
      </c>
      <c r="H74" s="9" t="s">
        <v>433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336</v>
      </c>
      <c r="S74" s="9" t="s">
        <v>305</v>
      </c>
      <c r="T74" s="9" t="s">
        <v>306</v>
      </c>
      <c r="U74" s="9" t="s">
        <v>337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338</v>
      </c>
      <c r="AA74" s="9" t="s">
        <v>339</v>
      </c>
      <c r="AB74" s="12" t="s">
        <v>340</v>
      </c>
      <c r="AC74" s="10" t="s">
        <v>341</v>
      </c>
      <c r="AD74" s="9" t="s">
        <v>339</v>
      </c>
      <c r="AE74" s="13" t="s">
        <v>340</v>
      </c>
      <c r="AF74" s="14" t="s">
        <v>538</v>
      </c>
      <c r="AG74" s="10" t="s">
        <v>539</v>
      </c>
      <c r="AH74" s="11" t="s">
        <v>343</v>
      </c>
      <c r="AI74" s="11" t="s">
        <v>344</v>
      </c>
      <c r="AJ74" s="10" t="s">
        <v>345</v>
      </c>
      <c r="AK74" s="11" t="s">
        <v>344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2.7</v>
      </c>
      <c r="AU74" s="10" t="s">
        <v>142</v>
      </c>
      <c r="AV74" s="16">
        <v>7812</v>
      </c>
      <c r="AW74" s="16">
        <v>7812</v>
      </c>
      <c r="AX74" s="16">
        <v>0</v>
      </c>
      <c r="AY74" s="16">
        <v>0</v>
      </c>
      <c r="AZ74" s="16">
        <v>0</v>
      </c>
      <c r="BA74" s="17">
        <v>45108</v>
      </c>
      <c r="BB74" s="30" t="s">
        <v>175</v>
      </c>
      <c r="BC74" s="18">
        <v>44713</v>
      </c>
      <c r="BD74" s="17">
        <v>45230</v>
      </c>
      <c r="BE74" s="17">
        <v>45291</v>
      </c>
      <c r="BF74" s="17">
        <v>44880</v>
      </c>
      <c r="BG74" s="10">
        <v>83880371</v>
      </c>
      <c r="BH74" s="9" t="s">
        <v>321</v>
      </c>
      <c r="BI74" s="19">
        <v>45017</v>
      </c>
      <c r="BJ74" s="20">
        <v>45019</v>
      </c>
      <c r="BK74" s="16">
        <v>0</v>
      </c>
      <c r="BL74" s="16">
        <v>0</v>
      </c>
      <c r="BM74" s="9" t="s">
        <v>177</v>
      </c>
      <c r="BN74" s="9" t="s">
        <v>178</v>
      </c>
      <c r="BO74" s="9" t="s">
        <v>156</v>
      </c>
      <c r="BP74" s="17">
        <v>45081</v>
      </c>
      <c r="BQ74" s="17" t="s">
        <v>156</v>
      </c>
      <c r="BR74" s="17" t="s">
        <v>156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 t="s">
        <v>156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44713</v>
      </c>
      <c r="CI74" s="16">
        <v>2500</v>
      </c>
      <c r="CJ74" s="10" t="s">
        <v>540</v>
      </c>
      <c r="CK74" s="10" t="s">
        <v>541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 t="s">
        <v>156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44957</v>
      </c>
      <c r="CX74" s="10" t="s">
        <v>193</v>
      </c>
      <c r="CY74" s="17">
        <v>44922</v>
      </c>
      <c r="CZ74" s="17" t="s">
        <v>156</v>
      </c>
      <c r="DA74" s="17">
        <v>44878</v>
      </c>
      <c r="DB74" s="17" t="s">
        <v>156</v>
      </c>
      <c r="DC74" s="16">
        <v>0</v>
      </c>
      <c r="DD74" s="10" t="s">
        <v>156</v>
      </c>
      <c r="DE74" s="10" t="s">
        <v>156</v>
      </c>
      <c r="DF74" s="18" t="s">
        <v>156</v>
      </c>
      <c r="DG74" s="17">
        <v>45013</v>
      </c>
      <c r="DH74" s="10" t="s">
        <v>156</v>
      </c>
      <c r="DI74" s="17">
        <v>44971</v>
      </c>
      <c r="DJ74" s="17" t="s">
        <v>156</v>
      </c>
      <c r="DK74" s="17">
        <v>44878</v>
      </c>
      <c r="DL74" s="17" t="s">
        <v>156</v>
      </c>
      <c r="DM74" s="16">
        <v>0</v>
      </c>
      <c r="DN74" s="10" t="s">
        <v>156</v>
      </c>
      <c r="DO74" s="10" t="s">
        <v>156</v>
      </c>
      <c r="DP74" s="16">
        <v>48</v>
      </c>
      <c r="DQ74" s="16">
        <v>24</v>
      </c>
      <c r="DR74" s="11">
        <v>24</v>
      </c>
      <c r="DS74" s="16">
        <v>36</v>
      </c>
      <c r="DT74" s="16">
        <v>5500</v>
      </c>
      <c r="DU74" s="11" t="s">
        <v>181</v>
      </c>
      <c r="DV74" s="11" t="s">
        <v>182</v>
      </c>
      <c r="DW74" s="27" t="s">
        <v>156</v>
      </c>
      <c r="DX74" s="27" t="s">
        <v>156</v>
      </c>
      <c r="DY74" s="20" t="s">
        <v>156</v>
      </c>
      <c r="DZ74" s="16">
        <v>7</v>
      </c>
      <c r="EA74" s="16">
        <v>55</v>
      </c>
      <c r="EB74" s="27" t="s">
        <v>185</v>
      </c>
      <c r="EC74" s="27" t="s">
        <v>185</v>
      </c>
      <c r="ED74" s="27" t="s">
        <v>182</v>
      </c>
      <c r="EE74" s="29">
        <v>44680.676157407404</v>
      </c>
      <c r="EF74" s="28" t="s">
        <v>195</v>
      </c>
      <c r="EG74" s="28" t="s">
        <v>196</v>
      </c>
      <c r="EH74" s="28" t="s">
        <v>190</v>
      </c>
      <c r="EI74" s="29">
        <v>45036.739895833336</v>
      </c>
      <c r="EJ74" s="28" t="s">
        <v>542</v>
      </c>
      <c r="EK74" s="28" t="s">
        <v>156</v>
      </c>
      <c r="EL74" s="28" t="s">
        <v>543</v>
      </c>
      <c r="EM74" s="45"/>
      <c r="EN74" s="46" t="str">
        <f t="shared" si="8"/>
        <v>343H033A</v>
      </c>
      <c r="EO74" s="47">
        <f t="shared" si="9"/>
        <v>45019</v>
      </c>
      <c r="EP74" s="47">
        <f t="shared" si="10"/>
        <v>44957</v>
      </c>
      <c r="EQ74" s="48" t="str">
        <f t="shared" ca="1" si="11"/>
        <v>Past</v>
      </c>
      <c r="ER74" s="49">
        <f t="shared" si="12"/>
        <v>62</v>
      </c>
      <c r="ES74" s="50"/>
      <c r="ET74" s="51">
        <f t="shared" si="13"/>
        <v>62</v>
      </c>
      <c r="EU74" s="52">
        <f t="shared" si="14"/>
        <v>0</v>
      </c>
      <c r="EV74" s="46"/>
    </row>
    <row r="75" spans="1:153" ht="14.25" hidden="1" customHeight="1">
      <c r="A75" s="8">
        <v>68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432</v>
      </c>
      <c r="H75" s="9" t="s">
        <v>433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336</v>
      </c>
      <c r="S75" s="9" t="s">
        <v>305</v>
      </c>
      <c r="T75" s="9" t="s">
        <v>306</v>
      </c>
      <c r="U75" s="9" t="s">
        <v>361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362</v>
      </c>
      <c r="AA75" s="9" t="s">
        <v>363</v>
      </c>
      <c r="AB75" s="12" t="s">
        <v>364</v>
      </c>
      <c r="AC75" s="10" t="s">
        <v>365</v>
      </c>
      <c r="AD75" s="9" t="s">
        <v>366</v>
      </c>
      <c r="AE75" s="13" t="s">
        <v>364</v>
      </c>
      <c r="AF75" s="14" t="s">
        <v>538</v>
      </c>
      <c r="AG75" s="10" t="s">
        <v>544</v>
      </c>
      <c r="AH75" s="11" t="s">
        <v>368</v>
      </c>
      <c r="AI75" s="11" t="s">
        <v>369</v>
      </c>
      <c r="AJ75" s="10" t="s">
        <v>370</v>
      </c>
      <c r="AK75" s="11" t="s">
        <v>369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2.8</v>
      </c>
      <c r="AU75" s="10" t="s">
        <v>142</v>
      </c>
      <c r="AV75" s="16">
        <v>32150</v>
      </c>
      <c r="AW75" s="16">
        <v>32150</v>
      </c>
      <c r="AX75" s="16">
        <v>0</v>
      </c>
      <c r="AY75" s="16">
        <v>13500</v>
      </c>
      <c r="AZ75" s="16">
        <v>0</v>
      </c>
      <c r="BA75" s="17">
        <v>44910</v>
      </c>
      <c r="BB75" s="30" t="s">
        <v>175</v>
      </c>
      <c r="BC75" s="18">
        <v>44700</v>
      </c>
      <c r="BD75" s="17">
        <v>45138</v>
      </c>
      <c r="BE75" s="17">
        <v>45138</v>
      </c>
      <c r="BF75" s="17">
        <v>44880</v>
      </c>
      <c r="BG75" s="10">
        <v>83970803</v>
      </c>
      <c r="BH75" s="9" t="s">
        <v>303</v>
      </c>
      <c r="BI75" s="19">
        <v>44927</v>
      </c>
      <c r="BJ75" s="20">
        <v>44928</v>
      </c>
      <c r="BK75" s="16">
        <v>0</v>
      </c>
      <c r="BL75" s="16">
        <v>0</v>
      </c>
      <c r="BM75" s="9" t="s">
        <v>177</v>
      </c>
      <c r="BN75" s="9" t="s">
        <v>178</v>
      </c>
      <c r="BO75" s="9" t="s">
        <v>156</v>
      </c>
      <c r="BP75" s="17">
        <v>44997</v>
      </c>
      <c r="BQ75" s="17" t="s">
        <v>156</v>
      </c>
      <c r="BR75" s="17">
        <v>44941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44691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44754</v>
      </c>
      <c r="CD75" s="10" t="s">
        <v>156</v>
      </c>
      <c r="CE75" s="17" t="s">
        <v>156</v>
      </c>
      <c r="CF75" s="17" t="s">
        <v>156</v>
      </c>
      <c r="CG75" s="17">
        <v>44691</v>
      </c>
      <c r="CH75" s="17">
        <v>44700</v>
      </c>
      <c r="CI75" s="16">
        <v>1000</v>
      </c>
      <c r="CJ75" s="10" t="s">
        <v>545</v>
      </c>
      <c r="CK75" s="10" t="s">
        <v>541</v>
      </c>
      <c r="CL75" s="18" t="s">
        <v>156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44691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>
        <v>44726</v>
      </c>
      <c r="CX75" s="10" t="s">
        <v>332</v>
      </c>
      <c r="CY75" s="17" t="s">
        <v>156</v>
      </c>
      <c r="CZ75" s="17" t="s">
        <v>156</v>
      </c>
      <c r="DA75" s="17">
        <v>44691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>
        <v>44726</v>
      </c>
      <c r="DH75" s="10" t="s">
        <v>248</v>
      </c>
      <c r="DI75" s="17" t="s">
        <v>156</v>
      </c>
      <c r="DJ75" s="17" t="s">
        <v>156</v>
      </c>
      <c r="DK75" s="17">
        <v>44691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1000</v>
      </c>
      <c r="DU75" s="11" t="s">
        <v>181</v>
      </c>
      <c r="DV75" s="11" t="s">
        <v>182</v>
      </c>
      <c r="DW75" s="27" t="s">
        <v>156</v>
      </c>
      <c r="DX75" s="27" t="s">
        <v>156</v>
      </c>
      <c r="DY75" s="20" t="s">
        <v>546</v>
      </c>
      <c r="DZ75" s="16">
        <v>7</v>
      </c>
      <c r="EA75" s="16">
        <v>55</v>
      </c>
      <c r="EB75" s="27" t="s">
        <v>185</v>
      </c>
      <c r="EC75" s="27" t="s">
        <v>185</v>
      </c>
      <c r="ED75" s="27" t="s">
        <v>182</v>
      </c>
      <c r="EE75" s="29">
        <v>44691.979675925926</v>
      </c>
      <c r="EF75" s="28" t="s">
        <v>186</v>
      </c>
      <c r="EG75" s="28" t="s">
        <v>156</v>
      </c>
      <c r="EH75" s="28" t="s">
        <v>187</v>
      </c>
      <c r="EI75" s="29">
        <v>44872.816006944442</v>
      </c>
      <c r="EJ75" s="28" t="s">
        <v>197</v>
      </c>
      <c r="EK75" s="28" t="s">
        <v>156</v>
      </c>
      <c r="EL75" s="28" t="s">
        <v>198</v>
      </c>
      <c r="EM75" s="45"/>
      <c r="EN75" s="46" t="str">
        <f t="shared" si="8"/>
        <v>343H032A</v>
      </c>
      <c r="EO75" s="47">
        <f t="shared" si="9"/>
        <v>44935</v>
      </c>
      <c r="EP75" s="47">
        <f t="shared" si="10"/>
        <v>44726</v>
      </c>
      <c r="EQ75" s="48" t="str">
        <f t="shared" ca="1" si="11"/>
        <v>Past</v>
      </c>
      <c r="ER75" s="49">
        <f t="shared" si="12"/>
        <v>209</v>
      </c>
      <c r="ES75" s="50"/>
      <c r="ET75" s="51">
        <f t="shared" si="13"/>
        <v>209</v>
      </c>
      <c r="EU75" s="52">
        <f t="shared" si="14"/>
        <v>0</v>
      </c>
      <c r="EV75" s="46"/>
    </row>
    <row r="76" spans="1:153" ht="14.25" hidden="1" customHeight="1">
      <c r="A76" s="8">
        <v>69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432</v>
      </c>
      <c r="H76" s="9" t="s">
        <v>433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336</v>
      </c>
      <c r="S76" s="9" t="s">
        <v>305</v>
      </c>
      <c r="T76" s="9" t="s">
        <v>306</v>
      </c>
      <c r="U76" s="9" t="s">
        <v>361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362</v>
      </c>
      <c r="AA76" s="9" t="s">
        <v>363</v>
      </c>
      <c r="AB76" s="12" t="s">
        <v>364</v>
      </c>
      <c r="AC76" s="10" t="s">
        <v>365</v>
      </c>
      <c r="AD76" s="9" t="s">
        <v>366</v>
      </c>
      <c r="AE76" s="13" t="s">
        <v>364</v>
      </c>
      <c r="AF76" s="14" t="s">
        <v>538</v>
      </c>
      <c r="AG76" s="10" t="s">
        <v>544</v>
      </c>
      <c r="AH76" s="11" t="s">
        <v>368</v>
      </c>
      <c r="AI76" s="11" t="s">
        <v>369</v>
      </c>
      <c r="AJ76" s="10" t="s">
        <v>370</v>
      </c>
      <c r="AK76" s="11" t="s">
        <v>369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2.8</v>
      </c>
      <c r="AU76" s="10" t="s">
        <v>142</v>
      </c>
      <c r="AV76" s="16">
        <v>32150</v>
      </c>
      <c r="AW76" s="16">
        <v>32150</v>
      </c>
      <c r="AX76" s="16">
        <v>0</v>
      </c>
      <c r="AY76" s="16">
        <v>13500</v>
      </c>
      <c r="AZ76" s="16">
        <v>0</v>
      </c>
      <c r="BA76" s="17">
        <v>44910</v>
      </c>
      <c r="BB76" s="30" t="s">
        <v>175</v>
      </c>
      <c r="BC76" s="18">
        <v>45040</v>
      </c>
      <c r="BD76" s="17">
        <v>45138</v>
      </c>
      <c r="BE76" s="17">
        <v>45138</v>
      </c>
      <c r="BF76" s="17">
        <v>44880</v>
      </c>
      <c r="BG76" s="10">
        <v>85169792</v>
      </c>
      <c r="BH76" s="9" t="s">
        <v>247</v>
      </c>
      <c r="BI76" s="19">
        <v>44927</v>
      </c>
      <c r="BJ76" s="20">
        <v>44928</v>
      </c>
      <c r="BK76" s="16">
        <v>2640</v>
      </c>
      <c r="BL76" s="16">
        <v>7392</v>
      </c>
      <c r="BM76" s="9" t="s">
        <v>177</v>
      </c>
      <c r="BN76" s="9" t="s">
        <v>226</v>
      </c>
      <c r="BO76" s="9" t="s">
        <v>156</v>
      </c>
      <c r="BP76" s="17">
        <v>45010</v>
      </c>
      <c r="BQ76" s="17">
        <v>45010</v>
      </c>
      <c r="BR76" s="17" t="s">
        <v>156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 t="s">
        <v>156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 t="s">
        <v>156</v>
      </c>
      <c r="CD76" s="10" t="s">
        <v>156</v>
      </c>
      <c r="CE76" s="17" t="s">
        <v>156</v>
      </c>
      <c r="CF76" s="17" t="s">
        <v>156</v>
      </c>
      <c r="CG76" s="17" t="s">
        <v>156</v>
      </c>
      <c r="CH76" s="17" t="s">
        <v>156</v>
      </c>
      <c r="CI76" s="16">
        <v>0</v>
      </c>
      <c r="CJ76" s="10" t="s">
        <v>156</v>
      </c>
      <c r="CK76" s="10" t="s">
        <v>156</v>
      </c>
      <c r="CL76" s="18" t="s">
        <v>156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 t="s">
        <v>156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>
        <v>44918</v>
      </c>
      <c r="CX76" s="10" t="s">
        <v>193</v>
      </c>
      <c r="CY76" s="17" t="s">
        <v>156</v>
      </c>
      <c r="CZ76" s="17" t="s">
        <v>156</v>
      </c>
      <c r="DA76" s="17" t="s">
        <v>156</v>
      </c>
      <c r="DB76" s="17">
        <v>44918</v>
      </c>
      <c r="DC76" s="16">
        <v>2640</v>
      </c>
      <c r="DD76" s="10" t="s">
        <v>547</v>
      </c>
      <c r="DE76" s="10" t="s">
        <v>230</v>
      </c>
      <c r="DF76" s="18" t="s">
        <v>156</v>
      </c>
      <c r="DG76" s="17">
        <v>44918</v>
      </c>
      <c r="DH76" s="10" t="s">
        <v>156</v>
      </c>
      <c r="DI76" s="17" t="s">
        <v>156</v>
      </c>
      <c r="DJ76" s="17" t="s">
        <v>156</v>
      </c>
      <c r="DK76" s="17" t="s">
        <v>156</v>
      </c>
      <c r="DL76" s="17">
        <v>44918</v>
      </c>
      <c r="DM76" s="16">
        <v>2640</v>
      </c>
      <c r="DN76" s="10" t="s">
        <v>548</v>
      </c>
      <c r="DO76" s="10" t="s">
        <v>233</v>
      </c>
      <c r="DP76" s="16">
        <v>24</v>
      </c>
      <c r="DQ76" s="16">
        <v>12</v>
      </c>
      <c r="DR76" s="11">
        <v>12</v>
      </c>
      <c r="DS76" s="16">
        <v>24</v>
      </c>
      <c r="DT76" s="16">
        <v>0</v>
      </c>
      <c r="DU76" s="11" t="s">
        <v>181</v>
      </c>
      <c r="DV76" s="11" t="s">
        <v>182</v>
      </c>
      <c r="DW76" s="27" t="s">
        <v>156</v>
      </c>
      <c r="DX76" s="27" t="s">
        <v>156</v>
      </c>
      <c r="DY76" s="20" t="s">
        <v>549</v>
      </c>
      <c r="DZ76" s="16">
        <v>7</v>
      </c>
      <c r="EA76" s="16">
        <v>55</v>
      </c>
      <c r="EB76" s="27" t="s">
        <v>185</v>
      </c>
      <c r="EC76" s="27" t="s">
        <v>185</v>
      </c>
      <c r="ED76" s="27" t="s">
        <v>182</v>
      </c>
      <c r="EE76" s="29">
        <v>44916.548576388886</v>
      </c>
      <c r="EF76" s="28" t="s">
        <v>188</v>
      </c>
      <c r="EG76" s="28" t="s">
        <v>189</v>
      </c>
      <c r="EH76" s="28" t="s">
        <v>190</v>
      </c>
      <c r="EI76" s="29">
        <v>44918.737037037034</v>
      </c>
      <c r="EJ76" s="28" t="s">
        <v>505</v>
      </c>
      <c r="EK76" s="28" t="s">
        <v>506</v>
      </c>
      <c r="EL76" s="28" t="s">
        <v>237</v>
      </c>
      <c r="EM76" s="45" t="s">
        <v>3713</v>
      </c>
      <c r="EN76" s="46" t="str">
        <f t="shared" si="8"/>
        <v>343H032A</v>
      </c>
      <c r="EO76" s="47">
        <f t="shared" si="9"/>
        <v>44948</v>
      </c>
      <c r="EP76" s="47">
        <f t="shared" si="10"/>
        <v>44918</v>
      </c>
      <c r="EQ76" s="48" t="str">
        <f t="shared" ca="1" si="11"/>
        <v>Past</v>
      </c>
      <c r="ER76" s="49">
        <f t="shared" si="12"/>
        <v>30</v>
      </c>
      <c r="ES76" s="50"/>
      <c r="ET76" s="51">
        <f t="shared" si="13"/>
        <v>30</v>
      </c>
      <c r="EU76" s="52">
        <f t="shared" si="14"/>
        <v>79200</v>
      </c>
      <c r="EV76" s="46"/>
      <c r="EW76" s="23" t="s">
        <v>3717</v>
      </c>
    </row>
    <row r="77" spans="1:153" ht="14.25" hidden="1" customHeight="1">
      <c r="A77" s="8">
        <v>70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432</v>
      </c>
      <c r="H77" s="9" t="s">
        <v>433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336</v>
      </c>
      <c r="S77" s="9" t="s">
        <v>305</v>
      </c>
      <c r="T77" s="9" t="s">
        <v>306</v>
      </c>
      <c r="U77" s="9" t="s">
        <v>361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362</v>
      </c>
      <c r="AA77" s="9" t="s">
        <v>363</v>
      </c>
      <c r="AB77" s="12" t="s">
        <v>364</v>
      </c>
      <c r="AC77" s="10" t="s">
        <v>365</v>
      </c>
      <c r="AD77" s="9" t="s">
        <v>366</v>
      </c>
      <c r="AE77" s="13" t="s">
        <v>364</v>
      </c>
      <c r="AF77" s="14" t="s">
        <v>538</v>
      </c>
      <c r="AG77" s="10" t="s">
        <v>544</v>
      </c>
      <c r="AH77" s="11" t="s">
        <v>368</v>
      </c>
      <c r="AI77" s="11" t="s">
        <v>369</v>
      </c>
      <c r="AJ77" s="10" t="s">
        <v>370</v>
      </c>
      <c r="AK77" s="11" t="s">
        <v>369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2.8</v>
      </c>
      <c r="AU77" s="10" t="s">
        <v>142</v>
      </c>
      <c r="AV77" s="16">
        <v>32150</v>
      </c>
      <c r="AW77" s="16">
        <v>32150</v>
      </c>
      <c r="AX77" s="16">
        <v>0</v>
      </c>
      <c r="AY77" s="16">
        <v>13500</v>
      </c>
      <c r="AZ77" s="16">
        <v>0</v>
      </c>
      <c r="BA77" s="17">
        <v>44910</v>
      </c>
      <c r="BB77" s="30" t="s">
        <v>175</v>
      </c>
      <c r="BC77" s="18">
        <v>44700</v>
      </c>
      <c r="BD77" s="17">
        <v>45138</v>
      </c>
      <c r="BE77" s="17">
        <v>45138</v>
      </c>
      <c r="BF77" s="17">
        <v>44880</v>
      </c>
      <c r="BG77" s="10">
        <v>83973860</v>
      </c>
      <c r="BH77" s="9" t="s">
        <v>176</v>
      </c>
      <c r="BI77" s="19">
        <v>44986</v>
      </c>
      <c r="BJ77" s="20">
        <v>44991</v>
      </c>
      <c r="BK77" s="16">
        <v>0</v>
      </c>
      <c r="BL77" s="16">
        <v>0</v>
      </c>
      <c r="BM77" s="9" t="s">
        <v>177</v>
      </c>
      <c r="BN77" s="9" t="s">
        <v>178</v>
      </c>
      <c r="BO77" s="9" t="s">
        <v>156</v>
      </c>
      <c r="BP77" s="17">
        <v>45056</v>
      </c>
      <c r="BQ77" s="17" t="s">
        <v>156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44782</v>
      </c>
      <c r="CD77" s="10" t="s">
        <v>156</v>
      </c>
      <c r="CE77" s="17" t="s">
        <v>156</v>
      </c>
      <c r="CF77" s="17" t="s">
        <v>156</v>
      </c>
      <c r="CG77" s="17" t="s">
        <v>156</v>
      </c>
      <c r="CH77" s="17">
        <v>44700</v>
      </c>
      <c r="CI77" s="16">
        <v>1000</v>
      </c>
      <c r="CJ77" s="10" t="s">
        <v>550</v>
      </c>
      <c r="CK77" s="10" t="s">
        <v>233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44726</v>
      </c>
      <c r="CX77" s="10" t="s">
        <v>281</v>
      </c>
      <c r="CY77" s="17" t="s">
        <v>156</v>
      </c>
      <c r="CZ77" s="17" t="s">
        <v>156</v>
      </c>
      <c r="DA77" s="17" t="s">
        <v>156</v>
      </c>
      <c r="DB77" s="17" t="s">
        <v>156</v>
      </c>
      <c r="DC77" s="16">
        <v>0</v>
      </c>
      <c r="DD77" s="10" t="s">
        <v>156</v>
      </c>
      <c r="DE77" s="10" t="s">
        <v>156</v>
      </c>
      <c r="DF77" s="18" t="s">
        <v>156</v>
      </c>
      <c r="DG77" s="17">
        <v>44726</v>
      </c>
      <c r="DH77" s="10" t="s">
        <v>282</v>
      </c>
      <c r="DI77" s="17" t="s">
        <v>156</v>
      </c>
      <c r="DJ77" s="17" t="s">
        <v>156</v>
      </c>
      <c r="DK77" s="17" t="s">
        <v>156</v>
      </c>
      <c r="DL77" s="17" t="s">
        <v>156</v>
      </c>
      <c r="DM77" s="16">
        <v>0</v>
      </c>
      <c r="DN77" s="10" t="s">
        <v>156</v>
      </c>
      <c r="DO77" s="10" t="s">
        <v>156</v>
      </c>
      <c r="DP77" s="16">
        <v>24</v>
      </c>
      <c r="DQ77" s="16">
        <v>12</v>
      </c>
      <c r="DR77" s="11">
        <v>12</v>
      </c>
      <c r="DS77" s="16">
        <v>24</v>
      </c>
      <c r="DT77" s="16">
        <v>1000</v>
      </c>
      <c r="DU77" s="11" t="s">
        <v>181</v>
      </c>
      <c r="DV77" s="11" t="s">
        <v>182</v>
      </c>
      <c r="DW77" s="27" t="s">
        <v>156</v>
      </c>
      <c r="DX77" s="27" t="s">
        <v>156</v>
      </c>
      <c r="DY77" s="20" t="s">
        <v>156</v>
      </c>
      <c r="DZ77" s="16">
        <v>7</v>
      </c>
      <c r="EA77" s="16">
        <v>55</v>
      </c>
      <c r="EB77" s="27" t="s">
        <v>185</v>
      </c>
      <c r="EC77" s="27" t="s">
        <v>185</v>
      </c>
      <c r="ED77" s="27" t="s">
        <v>182</v>
      </c>
      <c r="EE77" s="29">
        <v>44692.549259259256</v>
      </c>
      <c r="EF77" s="28" t="s">
        <v>195</v>
      </c>
      <c r="EG77" s="28" t="s">
        <v>196</v>
      </c>
      <c r="EH77" s="28" t="s">
        <v>190</v>
      </c>
      <c r="EI77" s="29">
        <v>44872.816006944442</v>
      </c>
      <c r="EJ77" s="28" t="s">
        <v>197</v>
      </c>
      <c r="EK77" s="28" t="s">
        <v>156</v>
      </c>
      <c r="EL77" s="28" t="s">
        <v>198</v>
      </c>
      <c r="EM77" s="45"/>
      <c r="EN77" s="46" t="str">
        <f t="shared" si="8"/>
        <v>343H032A</v>
      </c>
      <c r="EO77" s="47">
        <f t="shared" si="9"/>
        <v>44994</v>
      </c>
      <c r="EP77" s="47">
        <f t="shared" si="10"/>
        <v>44726</v>
      </c>
      <c r="EQ77" s="48" t="str">
        <f t="shared" ca="1" si="11"/>
        <v>Past</v>
      </c>
      <c r="ER77" s="49">
        <f t="shared" si="12"/>
        <v>268</v>
      </c>
      <c r="ES77" s="50"/>
      <c r="ET77" s="51">
        <f t="shared" si="13"/>
        <v>268</v>
      </c>
      <c r="EU77" s="52">
        <f t="shared" si="14"/>
        <v>0</v>
      </c>
      <c r="EV77" s="46"/>
    </row>
    <row r="78" spans="1:153" ht="14.25" hidden="1" customHeight="1">
      <c r="A78" s="8">
        <v>71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432</v>
      </c>
      <c r="H78" s="9" t="s">
        <v>433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336</v>
      </c>
      <c r="S78" s="9" t="s">
        <v>305</v>
      </c>
      <c r="T78" s="9" t="s">
        <v>306</v>
      </c>
      <c r="U78" s="9" t="s">
        <v>361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362</v>
      </c>
      <c r="AA78" s="9" t="s">
        <v>363</v>
      </c>
      <c r="AB78" s="12" t="s">
        <v>364</v>
      </c>
      <c r="AC78" s="10" t="s">
        <v>365</v>
      </c>
      <c r="AD78" s="9" t="s">
        <v>366</v>
      </c>
      <c r="AE78" s="13" t="s">
        <v>364</v>
      </c>
      <c r="AF78" s="14" t="s">
        <v>538</v>
      </c>
      <c r="AG78" s="10" t="s">
        <v>544</v>
      </c>
      <c r="AH78" s="11" t="s">
        <v>368</v>
      </c>
      <c r="AI78" s="11" t="s">
        <v>369</v>
      </c>
      <c r="AJ78" s="10" t="s">
        <v>370</v>
      </c>
      <c r="AK78" s="11" t="s">
        <v>369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2.8</v>
      </c>
      <c r="AU78" s="10" t="s">
        <v>142</v>
      </c>
      <c r="AV78" s="16">
        <v>32150</v>
      </c>
      <c r="AW78" s="16">
        <v>32150</v>
      </c>
      <c r="AX78" s="16">
        <v>0</v>
      </c>
      <c r="AY78" s="16">
        <v>13500</v>
      </c>
      <c r="AZ78" s="16">
        <v>0</v>
      </c>
      <c r="BA78" s="17">
        <v>44910</v>
      </c>
      <c r="BB78" s="30" t="s">
        <v>175</v>
      </c>
      <c r="BC78" s="18">
        <v>44700</v>
      </c>
      <c r="BD78" s="17">
        <v>45138</v>
      </c>
      <c r="BE78" s="17">
        <v>45138</v>
      </c>
      <c r="BF78" s="17">
        <v>44880</v>
      </c>
      <c r="BG78" s="10">
        <v>83973862</v>
      </c>
      <c r="BH78" s="9" t="s">
        <v>211</v>
      </c>
      <c r="BI78" s="19">
        <v>45047</v>
      </c>
      <c r="BJ78" s="20">
        <v>45047</v>
      </c>
      <c r="BK78" s="16">
        <v>0</v>
      </c>
      <c r="BL78" s="16">
        <v>0</v>
      </c>
      <c r="BM78" s="9" t="s">
        <v>177</v>
      </c>
      <c r="BN78" s="9" t="s">
        <v>178</v>
      </c>
      <c r="BO78" s="9" t="s">
        <v>156</v>
      </c>
      <c r="BP78" s="17">
        <v>45112</v>
      </c>
      <c r="BQ78" s="17" t="s">
        <v>156</v>
      </c>
      <c r="BR78" s="17" t="s">
        <v>156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 t="s">
        <v>156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44810</v>
      </c>
      <c r="CD78" s="10" t="s">
        <v>156</v>
      </c>
      <c r="CE78" s="17" t="s">
        <v>156</v>
      </c>
      <c r="CF78" s="17" t="s">
        <v>156</v>
      </c>
      <c r="CG78" s="17" t="s">
        <v>156</v>
      </c>
      <c r="CH78" s="17">
        <v>44700</v>
      </c>
      <c r="CI78" s="16">
        <v>1000</v>
      </c>
      <c r="CJ78" s="10" t="s">
        <v>551</v>
      </c>
      <c r="CK78" s="10" t="s">
        <v>233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 t="s">
        <v>156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193</v>
      </c>
      <c r="CY78" s="17" t="s">
        <v>156</v>
      </c>
      <c r="CZ78" s="17" t="s">
        <v>156</v>
      </c>
      <c r="DA78" s="17" t="s">
        <v>156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44726</v>
      </c>
      <c r="DH78" s="10" t="s">
        <v>156</v>
      </c>
      <c r="DI78" s="17" t="s">
        <v>156</v>
      </c>
      <c r="DJ78" s="17" t="s">
        <v>156</v>
      </c>
      <c r="DK78" s="17" t="s">
        <v>156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</v>
      </c>
      <c r="DU78" s="11" t="s">
        <v>181</v>
      </c>
      <c r="DV78" s="11" t="s">
        <v>182</v>
      </c>
      <c r="DW78" s="27" t="s">
        <v>156</v>
      </c>
      <c r="DX78" s="27" t="s">
        <v>156</v>
      </c>
      <c r="DY78" s="20" t="s">
        <v>156</v>
      </c>
      <c r="DZ78" s="16">
        <v>7</v>
      </c>
      <c r="EA78" s="16">
        <v>55</v>
      </c>
      <c r="EB78" s="27" t="s">
        <v>185</v>
      </c>
      <c r="EC78" s="27" t="s">
        <v>185</v>
      </c>
      <c r="ED78" s="27" t="s">
        <v>182</v>
      </c>
      <c r="EE78" s="29">
        <v>44692.549259259256</v>
      </c>
      <c r="EF78" s="28" t="s">
        <v>195</v>
      </c>
      <c r="EG78" s="28" t="s">
        <v>196</v>
      </c>
      <c r="EH78" s="28" t="s">
        <v>190</v>
      </c>
      <c r="EI78" s="29">
        <v>45036.739895833336</v>
      </c>
      <c r="EJ78" s="28" t="s">
        <v>542</v>
      </c>
      <c r="EK78" s="28" t="s">
        <v>156</v>
      </c>
      <c r="EL78" s="28" t="s">
        <v>543</v>
      </c>
      <c r="EM78" s="45"/>
      <c r="EN78" s="46" t="str">
        <f t="shared" si="8"/>
        <v>343H032A</v>
      </c>
      <c r="EO78" s="47">
        <f t="shared" si="9"/>
        <v>45050</v>
      </c>
      <c r="EP78" s="47">
        <f t="shared" si="10"/>
        <v>44726</v>
      </c>
      <c r="EQ78" s="48" t="str">
        <f t="shared" ca="1" si="11"/>
        <v>Past</v>
      </c>
      <c r="ER78" s="49">
        <f t="shared" si="12"/>
        <v>324</v>
      </c>
      <c r="ES78" s="50"/>
      <c r="ET78" s="51">
        <f t="shared" si="13"/>
        <v>324</v>
      </c>
      <c r="EU78" s="52">
        <f t="shared" si="14"/>
        <v>0</v>
      </c>
      <c r="EV78" s="46"/>
    </row>
    <row r="79" spans="1:153" ht="14.25" hidden="1" customHeight="1">
      <c r="A79" s="8">
        <v>72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432</v>
      </c>
      <c r="H79" s="9" t="s">
        <v>433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336</v>
      </c>
      <c r="S79" s="9" t="s">
        <v>305</v>
      </c>
      <c r="T79" s="9" t="s">
        <v>306</v>
      </c>
      <c r="U79" s="9" t="s">
        <v>361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362</v>
      </c>
      <c r="AA79" s="9" t="s">
        <v>363</v>
      </c>
      <c r="AB79" s="12" t="s">
        <v>364</v>
      </c>
      <c r="AC79" s="10" t="s">
        <v>365</v>
      </c>
      <c r="AD79" s="9" t="s">
        <v>366</v>
      </c>
      <c r="AE79" s="13" t="s">
        <v>364</v>
      </c>
      <c r="AF79" s="14" t="s">
        <v>538</v>
      </c>
      <c r="AG79" s="10" t="s">
        <v>544</v>
      </c>
      <c r="AH79" s="11" t="s">
        <v>368</v>
      </c>
      <c r="AI79" s="11" t="s">
        <v>369</v>
      </c>
      <c r="AJ79" s="10" t="s">
        <v>370</v>
      </c>
      <c r="AK79" s="11" t="s">
        <v>369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2.8</v>
      </c>
      <c r="AU79" s="10" t="s">
        <v>142</v>
      </c>
      <c r="AV79" s="16">
        <v>32150</v>
      </c>
      <c r="AW79" s="16">
        <v>32150</v>
      </c>
      <c r="AX79" s="16">
        <v>0</v>
      </c>
      <c r="AY79" s="16">
        <v>13500</v>
      </c>
      <c r="AZ79" s="16">
        <v>0</v>
      </c>
      <c r="BA79" s="17">
        <v>44910</v>
      </c>
      <c r="BB79" s="30" t="s">
        <v>175</v>
      </c>
      <c r="BC79" s="18" t="s">
        <v>156</v>
      </c>
      <c r="BD79" s="17">
        <v>45138</v>
      </c>
      <c r="BE79" s="17">
        <v>45138</v>
      </c>
      <c r="BF79" s="17">
        <v>44880</v>
      </c>
      <c r="BG79" s="10">
        <v>84200149</v>
      </c>
      <c r="BH79" s="9" t="s">
        <v>201</v>
      </c>
      <c r="BI79" s="19">
        <v>45200</v>
      </c>
      <c r="BJ79" s="20">
        <v>45201</v>
      </c>
      <c r="BK79" s="16">
        <v>0</v>
      </c>
      <c r="BL79" s="16">
        <v>0</v>
      </c>
      <c r="BM79" s="9" t="s">
        <v>177</v>
      </c>
      <c r="BN79" s="9" t="s">
        <v>178</v>
      </c>
      <c r="BO79" s="9" t="s">
        <v>156</v>
      </c>
      <c r="BP79" s="17">
        <v>45275</v>
      </c>
      <c r="BQ79" s="17" t="s">
        <v>156</v>
      </c>
      <c r="BR79" s="17">
        <v>45135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>
        <v>44719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44873</v>
      </c>
      <c r="CD79" s="10" t="s">
        <v>552</v>
      </c>
      <c r="CE79" s="17" t="s">
        <v>156</v>
      </c>
      <c r="CF79" s="17" t="s">
        <v>156</v>
      </c>
      <c r="CG79" s="17">
        <v>44719</v>
      </c>
      <c r="CH79" s="17" t="s">
        <v>156</v>
      </c>
      <c r="CI79" s="16">
        <v>0</v>
      </c>
      <c r="CJ79" s="10" t="s">
        <v>156</v>
      </c>
      <c r="CK79" s="10" t="s">
        <v>156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>
        <v>44719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45198</v>
      </c>
      <c r="CX79" s="10" t="s">
        <v>193</v>
      </c>
      <c r="CY79" s="17">
        <v>45198</v>
      </c>
      <c r="CZ79" s="17" t="s">
        <v>156</v>
      </c>
      <c r="DA79" s="17">
        <v>44824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45205</v>
      </c>
      <c r="DH79" s="10" t="s">
        <v>156</v>
      </c>
      <c r="DI79" s="17">
        <v>45205</v>
      </c>
      <c r="DJ79" s="17" t="s">
        <v>156</v>
      </c>
      <c r="DK79" s="17">
        <v>44824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5200</v>
      </c>
      <c r="DU79" s="11" t="s">
        <v>181</v>
      </c>
      <c r="DV79" s="11" t="s">
        <v>182</v>
      </c>
      <c r="DW79" s="27" t="s">
        <v>156</v>
      </c>
      <c r="DX79" s="27" t="s">
        <v>156</v>
      </c>
      <c r="DY79" s="20" t="s">
        <v>553</v>
      </c>
      <c r="DZ79" s="16">
        <v>7</v>
      </c>
      <c r="EA79" s="16">
        <v>55</v>
      </c>
      <c r="EB79" s="27" t="s">
        <v>185</v>
      </c>
      <c r="EC79" s="27" t="s">
        <v>185</v>
      </c>
      <c r="ED79" s="27" t="s">
        <v>182</v>
      </c>
      <c r="EE79" s="29">
        <v>44719.979687500003</v>
      </c>
      <c r="EF79" s="28" t="s">
        <v>186</v>
      </c>
      <c r="EG79" s="28" t="s">
        <v>156</v>
      </c>
      <c r="EH79" s="28" t="s">
        <v>187</v>
      </c>
      <c r="EI79" s="29">
        <v>44879.819444444445</v>
      </c>
      <c r="EJ79" s="28" t="s">
        <v>197</v>
      </c>
      <c r="EK79" s="28" t="s">
        <v>156</v>
      </c>
      <c r="EL79" s="28" t="s">
        <v>198</v>
      </c>
      <c r="EM79" s="45"/>
      <c r="EN79" s="46" t="str">
        <f t="shared" si="8"/>
        <v>343H032A</v>
      </c>
      <c r="EO79" s="47">
        <f t="shared" si="9"/>
        <v>45213</v>
      </c>
      <c r="EP79" s="47">
        <f t="shared" si="10"/>
        <v>45198</v>
      </c>
      <c r="EQ79" s="48" t="str">
        <f t="shared" ca="1" si="11"/>
        <v>Y</v>
      </c>
      <c r="ER79" s="49">
        <f t="shared" si="12"/>
        <v>15</v>
      </c>
      <c r="ES79" s="50"/>
      <c r="ET79" s="51">
        <f t="shared" si="13"/>
        <v>15</v>
      </c>
      <c r="EU79" s="52">
        <f t="shared" si="14"/>
        <v>0</v>
      </c>
      <c r="EV79" s="46"/>
    </row>
    <row r="80" spans="1:153" ht="14.25" hidden="1" customHeight="1">
      <c r="A80" s="8">
        <v>73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432</v>
      </c>
      <c r="H80" s="9" t="s">
        <v>433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336</v>
      </c>
      <c r="S80" s="9" t="s">
        <v>305</v>
      </c>
      <c r="T80" s="9" t="s">
        <v>306</v>
      </c>
      <c r="U80" s="9" t="s">
        <v>361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362</v>
      </c>
      <c r="AA80" s="9" t="s">
        <v>363</v>
      </c>
      <c r="AB80" s="12" t="s">
        <v>364</v>
      </c>
      <c r="AC80" s="10" t="s">
        <v>365</v>
      </c>
      <c r="AD80" s="9" t="s">
        <v>366</v>
      </c>
      <c r="AE80" s="13" t="s">
        <v>364</v>
      </c>
      <c r="AF80" s="14" t="s">
        <v>538</v>
      </c>
      <c r="AG80" s="10" t="s">
        <v>554</v>
      </c>
      <c r="AH80" s="11" t="s">
        <v>374</v>
      </c>
      <c r="AI80" s="11" t="s">
        <v>375</v>
      </c>
      <c r="AJ80" s="10" t="s">
        <v>376</v>
      </c>
      <c r="AK80" s="11" t="s">
        <v>375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2.8</v>
      </c>
      <c r="AU80" s="10" t="s">
        <v>206</v>
      </c>
      <c r="AV80" s="16">
        <v>4600</v>
      </c>
      <c r="AW80" s="16">
        <v>4600</v>
      </c>
      <c r="AX80" s="16">
        <v>0</v>
      </c>
      <c r="AY80" s="16">
        <v>0</v>
      </c>
      <c r="AZ80" s="16">
        <v>0</v>
      </c>
      <c r="BA80" s="17">
        <v>44910</v>
      </c>
      <c r="BB80" s="30" t="s">
        <v>175</v>
      </c>
      <c r="BC80" s="18" t="s">
        <v>156</v>
      </c>
      <c r="BD80" s="17">
        <v>45138</v>
      </c>
      <c r="BE80" s="17">
        <v>45138</v>
      </c>
      <c r="BF80" s="17">
        <v>44880</v>
      </c>
      <c r="BG80" s="10">
        <v>84948344</v>
      </c>
      <c r="BH80" s="9" t="s">
        <v>247</v>
      </c>
      <c r="BI80" s="19">
        <v>44958</v>
      </c>
      <c r="BJ80" s="20">
        <v>44963</v>
      </c>
      <c r="BK80" s="16">
        <v>0</v>
      </c>
      <c r="BL80" s="16">
        <v>0</v>
      </c>
      <c r="BM80" s="9" t="s">
        <v>177</v>
      </c>
      <c r="BN80" s="9" t="s">
        <v>178</v>
      </c>
      <c r="BO80" s="9" t="s">
        <v>156</v>
      </c>
      <c r="BP80" s="17">
        <v>45046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44890</v>
      </c>
      <c r="CD80" s="10" t="s">
        <v>359</v>
      </c>
      <c r="CE80" s="17">
        <v>44890</v>
      </c>
      <c r="CF80" s="17" t="s">
        <v>156</v>
      </c>
      <c r="CG80" s="17">
        <v>44879</v>
      </c>
      <c r="CH80" s="17" t="s">
        <v>156</v>
      </c>
      <c r="CI80" s="16">
        <v>0</v>
      </c>
      <c r="CJ80" s="10" t="s">
        <v>156</v>
      </c>
      <c r="CK80" s="10" t="s">
        <v>156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44960</v>
      </c>
      <c r="CX80" s="10" t="s">
        <v>193</v>
      </c>
      <c r="CY80" s="17">
        <v>44960</v>
      </c>
      <c r="CZ80" s="17" t="s">
        <v>156</v>
      </c>
      <c r="DA80" s="17">
        <v>44879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44967</v>
      </c>
      <c r="DH80" s="10" t="s">
        <v>156</v>
      </c>
      <c r="DI80" s="17">
        <v>44967</v>
      </c>
      <c r="DJ80" s="17" t="s">
        <v>156</v>
      </c>
      <c r="DK80" s="17">
        <v>44879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</v>
      </c>
      <c r="DU80" s="11" t="s">
        <v>181</v>
      </c>
      <c r="DV80" s="11" t="s">
        <v>182</v>
      </c>
      <c r="DW80" s="27" t="s">
        <v>156</v>
      </c>
      <c r="DX80" s="27" t="s">
        <v>156</v>
      </c>
      <c r="DY80" s="20" t="s">
        <v>555</v>
      </c>
      <c r="DZ80" s="16">
        <v>7</v>
      </c>
      <c r="EA80" s="16">
        <v>55</v>
      </c>
      <c r="EB80" s="27" t="s">
        <v>185</v>
      </c>
      <c r="EC80" s="27" t="s">
        <v>185</v>
      </c>
      <c r="ED80" s="27" t="s">
        <v>182</v>
      </c>
      <c r="EE80" s="29">
        <v>44877.918993055559</v>
      </c>
      <c r="EF80" s="28" t="s">
        <v>188</v>
      </c>
      <c r="EG80" s="28" t="s">
        <v>189</v>
      </c>
      <c r="EH80" s="28" t="s">
        <v>190</v>
      </c>
      <c r="EI80" s="29">
        <v>44939.816759259258</v>
      </c>
      <c r="EJ80" s="28" t="s">
        <v>197</v>
      </c>
      <c r="EK80" s="28" t="s">
        <v>156</v>
      </c>
      <c r="EL80" s="28" t="s">
        <v>198</v>
      </c>
      <c r="EM80" s="45"/>
      <c r="EN80" s="46" t="str">
        <f t="shared" si="8"/>
        <v>343H032B</v>
      </c>
      <c r="EO80" s="47">
        <f t="shared" si="9"/>
        <v>44984</v>
      </c>
      <c r="EP80" s="47">
        <f t="shared" si="10"/>
        <v>44960</v>
      </c>
      <c r="EQ80" s="48" t="str">
        <f t="shared" ca="1" si="11"/>
        <v>Past</v>
      </c>
      <c r="ER80" s="49">
        <f t="shared" si="12"/>
        <v>24</v>
      </c>
      <c r="ES80" s="50"/>
      <c r="ET80" s="51">
        <f t="shared" si="13"/>
        <v>24</v>
      </c>
      <c r="EU80" s="52">
        <f t="shared" si="14"/>
        <v>0</v>
      </c>
      <c r="EV80" s="46"/>
    </row>
    <row r="81" spans="1:153" ht="14.25" hidden="1" customHeight="1">
      <c r="A81" s="8">
        <v>74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432</v>
      </c>
      <c r="H81" s="9" t="s">
        <v>433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336</v>
      </c>
      <c r="S81" s="9" t="s">
        <v>305</v>
      </c>
      <c r="T81" s="9" t="s">
        <v>306</v>
      </c>
      <c r="U81" s="9" t="s">
        <v>361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362</v>
      </c>
      <c r="AA81" s="9" t="s">
        <v>363</v>
      </c>
      <c r="AB81" s="12" t="s">
        <v>364</v>
      </c>
      <c r="AC81" s="10" t="s">
        <v>365</v>
      </c>
      <c r="AD81" s="9" t="s">
        <v>366</v>
      </c>
      <c r="AE81" s="13" t="s">
        <v>364</v>
      </c>
      <c r="AF81" s="14" t="s">
        <v>538</v>
      </c>
      <c r="AG81" s="10" t="s">
        <v>554</v>
      </c>
      <c r="AH81" s="11" t="s">
        <v>374</v>
      </c>
      <c r="AI81" s="11" t="s">
        <v>375</v>
      </c>
      <c r="AJ81" s="10" t="s">
        <v>376</v>
      </c>
      <c r="AK81" s="11" t="s">
        <v>375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2.8</v>
      </c>
      <c r="AU81" s="10" t="s">
        <v>206</v>
      </c>
      <c r="AV81" s="16">
        <v>4600</v>
      </c>
      <c r="AW81" s="16">
        <v>4600</v>
      </c>
      <c r="AX81" s="16">
        <v>0</v>
      </c>
      <c r="AY81" s="16">
        <v>0</v>
      </c>
      <c r="AZ81" s="16">
        <v>0</v>
      </c>
      <c r="BA81" s="17">
        <v>44910</v>
      </c>
      <c r="BB81" s="30" t="s">
        <v>175</v>
      </c>
      <c r="BC81" s="18" t="s">
        <v>156</v>
      </c>
      <c r="BD81" s="17">
        <v>45138</v>
      </c>
      <c r="BE81" s="17">
        <v>45138</v>
      </c>
      <c r="BF81" s="17">
        <v>44880</v>
      </c>
      <c r="BG81" s="10">
        <v>84223818</v>
      </c>
      <c r="BH81" s="9" t="s">
        <v>176</v>
      </c>
      <c r="BI81" s="19">
        <v>44986</v>
      </c>
      <c r="BJ81" s="20">
        <v>44991</v>
      </c>
      <c r="BK81" s="16">
        <v>0</v>
      </c>
      <c r="BL81" s="16">
        <v>0</v>
      </c>
      <c r="BM81" s="9" t="s">
        <v>177</v>
      </c>
      <c r="BN81" s="9" t="s">
        <v>178</v>
      </c>
      <c r="BO81" s="9" t="s">
        <v>156</v>
      </c>
      <c r="BP81" s="17">
        <v>45079</v>
      </c>
      <c r="BQ81" s="17" t="s">
        <v>156</v>
      </c>
      <c r="BR81" s="17">
        <v>44995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>
        <v>44721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44918</v>
      </c>
      <c r="CD81" s="10" t="s">
        <v>556</v>
      </c>
      <c r="CE81" s="17">
        <v>44932</v>
      </c>
      <c r="CF81" s="17" t="s">
        <v>156</v>
      </c>
      <c r="CG81" s="17">
        <v>44857</v>
      </c>
      <c r="CH81" s="17" t="s">
        <v>156</v>
      </c>
      <c r="CI81" s="16">
        <v>0</v>
      </c>
      <c r="CJ81" s="10" t="s">
        <v>156</v>
      </c>
      <c r="CK81" s="10" t="s">
        <v>156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>
        <v>44721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44994</v>
      </c>
      <c r="CX81" s="10" t="s">
        <v>484</v>
      </c>
      <c r="CY81" s="17">
        <v>44995</v>
      </c>
      <c r="CZ81" s="17" t="s">
        <v>156</v>
      </c>
      <c r="DA81" s="17">
        <v>44871</v>
      </c>
      <c r="DB81" s="17" t="s">
        <v>156</v>
      </c>
      <c r="DC81" s="16">
        <v>0</v>
      </c>
      <c r="DD81" s="10" t="s">
        <v>156</v>
      </c>
      <c r="DE81" s="10" t="s">
        <v>156</v>
      </c>
      <c r="DF81" s="18" t="s">
        <v>156</v>
      </c>
      <c r="DG81" s="17">
        <v>45006</v>
      </c>
      <c r="DH81" s="10" t="s">
        <v>557</v>
      </c>
      <c r="DI81" s="17">
        <v>45002</v>
      </c>
      <c r="DJ81" s="17" t="s">
        <v>156</v>
      </c>
      <c r="DK81" s="17">
        <v>44871</v>
      </c>
      <c r="DL81" s="17" t="s">
        <v>156</v>
      </c>
      <c r="DM81" s="16">
        <v>0</v>
      </c>
      <c r="DN81" s="10" t="s">
        <v>156</v>
      </c>
      <c r="DO81" s="10" t="s">
        <v>156</v>
      </c>
      <c r="DP81" s="16">
        <v>24</v>
      </c>
      <c r="DQ81" s="16">
        <v>12</v>
      </c>
      <c r="DR81" s="11">
        <v>12</v>
      </c>
      <c r="DS81" s="16">
        <v>24</v>
      </c>
      <c r="DT81" s="16">
        <v>1000</v>
      </c>
      <c r="DU81" s="11" t="s">
        <v>181</v>
      </c>
      <c r="DV81" s="11" t="s">
        <v>182</v>
      </c>
      <c r="DW81" s="27" t="s">
        <v>156</v>
      </c>
      <c r="DX81" s="27" t="s">
        <v>558</v>
      </c>
      <c r="DY81" s="20" t="s">
        <v>372</v>
      </c>
      <c r="DZ81" s="16">
        <v>7</v>
      </c>
      <c r="EA81" s="16">
        <v>55</v>
      </c>
      <c r="EB81" s="27" t="s">
        <v>185</v>
      </c>
      <c r="EC81" s="27" t="s">
        <v>185</v>
      </c>
      <c r="ED81" s="27" t="s">
        <v>182</v>
      </c>
      <c r="EE81" s="29">
        <v>44721.979594907411</v>
      </c>
      <c r="EF81" s="28" t="s">
        <v>186</v>
      </c>
      <c r="EG81" s="28" t="s">
        <v>156</v>
      </c>
      <c r="EH81" s="28" t="s">
        <v>187</v>
      </c>
      <c r="EI81" s="29">
        <v>44978.817430555559</v>
      </c>
      <c r="EJ81" s="28" t="s">
        <v>197</v>
      </c>
      <c r="EK81" s="28" t="s">
        <v>156</v>
      </c>
      <c r="EL81" s="28" t="s">
        <v>198</v>
      </c>
      <c r="EM81" s="45"/>
      <c r="EN81" s="46" t="str">
        <f t="shared" si="8"/>
        <v>343H032B</v>
      </c>
      <c r="EO81" s="47">
        <f t="shared" si="9"/>
        <v>45017</v>
      </c>
      <c r="EP81" s="47">
        <f t="shared" si="10"/>
        <v>44994</v>
      </c>
      <c r="EQ81" s="48" t="str">
        <f t="shared" ca="1" si="11"/>
        <v>Past</v>
      </c>
      <c r="ER81" s="49">
        <f t="shared" si="12"/>
        <v>23</v>
      </c>
      <c r="ES81" s="50"/>
      <c r="ET81" s="51">
        <f t="shared" si="13"/>
        <v>23</v>
      </c>
      <c r="EU81" s="52">
        <f t="shared" si="14"/>
        <v>0</v>
      </c>
      <c r="EV81" s="46"/>
    </row>
    <row r="82" spans="1:153" ht="14.25" hidden="1" customHeight="1">
      <c r="A82" s="8">
        <v>75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432</v>
      </c>
      <c r="H82" s="9" t="s">
        <v>433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336</v>
      </c>
      <c r="S82" s="9" t="s">
        <v>305</v>
      </c>
      <c r="T82" s="9" t="s">
        <v>306</v>
      </c>
      <c r="U82" s="9" t="s">
        <v>361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362</v>
      </c>
      <c r="AA82" s="9" t="s">
        <v>363</v>
      </c>
      <c r="AB82" s="12" t="s">
        <v>364</v>
      </c>
      <c r="AC82" s="10" t="s">
        <v>365</v>
      </c>
      <c r="AD82" s="9" t="s">
        <v>366</v>
      </c>
      <c r="AE82" s="13" t="s">
        <v>364</v>
      </c>
      <c r="AF82" s="14" t="s">
        <v>538</v>
      </c>
      <c r="AG82" s="10" t="s">
        <v>559</v>
      </c>
      <c r="AH82" s="11" t="s">
        <v>368</v>
      </c>
      <c r="AI82" s="11" t="s">
        <v>369</v>
      </c>
      <c r="AJ82" s="10" t="s">
        <v>370</v>
      </c>
      <c r="AK82" s="11" t="s">
        <v>369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2.8</v>
      </c>
      <c r="AU82" s="10" t="s">
        <v>150</v>
      </c>
      <c r="AV82" s="16">
        <v>6000</v>
      </c>
      <c r="AW82" s="16">
        <v>6000</v>
      </c>
      <c r="AX82" s="16">
        <v>0</v>
      </c>
      <c r="AY82" s="16">
        <v>0</v>
      </c>
      <c r="AZ82" s="16">
        <v>0</v>
      </c>
      <c r="BA82" s="17">
        <v>44910</v>
      </c>
      <c r="BB82" s="30" t="s">
        <v>175</v>
      </c>
      <c r="BC82" s="18">
        <v>45012</v>
      </c>
      <c r="BD82" s="17">
        <v>45138</v>
      </c>
      <c r="BE82" s="17">
        <v>45138</v>
      </c>
      <c r="BF82" s="17">
        <v>44880</v>
      </c>
      <c r="BG82" s="10">
        <v>85169793</v>
      </c>
      <c r="BH82" s="9" t="s">
        <v>303</v>
      </c>
      <c r="BI82" s="19">
        <v>44927</v>
      </c>
      <c r="BJ82" s="20">
        <v>44928</v>
      </c>
      <c r="BK82" s="16">
        <v>912</v>
      </c>
      <c r="BL82" s="16">
        <v>2554</v>
      </c>
      <c r="BM82" s="9" t="s">
        <v>177</v>
      </c>
      <c r="BN82" s="9" t="s">
        <v>226</v>
      </c>
      <c r="BO82" s="9" t="s">
        <v>156</v>
      </c>
      <c r="BP82" s="17">
        <v>45010</v>
      </c>
      <c r="BQ82" s="17">
        <v>45010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 t="s">
        <v>156</v>
      </c>
      <c r="CD82" s="10" t="s">
        <v>156</v>
      </c>
      <c r="CE82" s="17" t="s">
        <v>156</v>
      </c>
      <c r="CF82" s="17" t="s">
        <v>156</v>
      </c>
      <c r="CG82" s="17" t="s">
        <v>156</v>
      </c>
      <c r="CH82" s="17" t="s">
        <v>156</v>
      </c>
      <c r="CI82" s="16">
        <v>0</v>
      </c>
      <c r="CJ82" s="10" t="s">
        <v>156</v>
      </c>
      <c r="CK82" s="10" t="s">
        <v>156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44918</v>
      </c>
      <c r="CX82" s="10" t="s">
        <v>193</v>
      </c>
      <c r="CY82" s="17" t="s">
        <v>156</v>
      </c>
      <c r="CZ82" s="17" t="s">
        <v>156</v>
      </c>
      <c r="DA82" s="17" t="s">
        <v>156</v>
      </c>
      <c r="DB82" s="17">
        <v>44918</v>
      </c>
      <c r="DC82" s="16">
        <v>912</v>
      </c>
      <c r="DD82" s="10" t="s">
        <v>560</v>
      </c>
      <c r="DE82" s="10" t="s">
        <v>230</v>
      </c>
      <c r="DF82" s="18" t="s">
        <v>156</v>
      </c>
      <c r="DG82" s="17">
        <v>44918</v>
      </c>
      <c r="DH82" s="10" t="s">
        <v>156</v>
      </c>
      <c r="DI82" s="17" t="s">
        <v>156</v>
      </c>
      <c r="DJ82" s="17" t="s">
        <v>156</v>
      </c>
      <c r="DK82" s="17" t="s">
        <v>156</v>
      </c>
      <c r="DL82" s="17">
        <v>44918</v>
      </c>
      <c r="DM82" s="16">
        <v>912</v>
      </c>
      <c r="DN82" s="10" t="s">
        <v>561</v>
      </c>
      <c r="DO82" s="10" t="s">
        <v>233</v>
      </c>
      <c r="DP82" s="16">
        <v>24</v>
      </c>
      <c r="DQ82" s="16">
        <v>12</v>
      </c>
      <c r="DR82" s="11">
        <v>12</v>
      </c>
      <c r="DS82" s="16">
        <v>24</v>
      </c>
      <c r="DT82" s="16">
        <v>0</v>
      </c>
      <c r="DU82" s="11" t="s">
        <v>181</v>
      </c>
      <c r="DV82" s="11" t="s">
        <v>182</v>
      </c>
      <c r="DW82" s="27" t="s">
        <v>156</v>
      </c>
      <c r="DX82" s="27" t="s">
        <v>156</v>
      </c>
      <c r="DY82" s="20" t="s">
        <v>549</v>
      </c>
      <c r="DZ82" s="16">
        <v>7</v>
      </c>
      <c r="EA82" s="16">
        <v>55</v>
      </c>
      <c r="EB82" s="27" t="s">
        <v>185</v>
      </c>
      <c r="EC82" s="27" t="s">
        <v>185</v>
      </c>
      <c r="ED82" s="27" t="s">
        <v>182</v>
      </c>
      <c r="EE82" s="29">
        <v>44916.548576388886</v>
      </c>
      <c r="EF82" s="28" t="s">
        <v>188</v>
      </c>
      <c r="EG82" s="28" t="s">
        <v>189</v>
      </c>
      <c r="EH82" s="28" t="s">
        <v>190</v>
      </c>
      <c r="EI82" s="29">
        <v>44918.737037037034</v>
      </c>
      <c r="EJ82" s="28" t="s">
        <v>505</v>
      </c>
      <c r="EK82" s="28" t="s">
        <v>506</v>
      </c>
      <c r="EL82" s="28" t="s">
        <v>237</v>
      </c>
      <c r="EM82" s="45" t="s">
        <v>3713</v>
      </c>
      <c r="EN82" s="46" t="str">
        <f t="shared" si="8"/>
        <v>343H032C</v>
      </c>
      <c r="EO82" s="47">
        <f t="shared" si="9"/>
        <v>44948</v>
      </c>
      <c r="EP82" s="47">
        <f t="shared" si="10"/>
        <v>44918</v>
      </c>
      <c r="EQ82" s="48" t="str">
        <f t="shared" ca="1" si="11"/>
        <v>Past</v>
      </c>
      <c r="ER82" s="49">
        <f t="shared" si="12"/>
        <v>30</v>
      </c>
      <c r="ES82" s="50"/>
      <c r="ET82" s="51">
        <f t="shared" si="13"/>
        <v>30</v>
      </c>
      <c r="EU82" s="52">
        <f t="shared" si="14"/>
        <v>27360</v>
      </c>
      <c r="EV82" s="46"/>
      <c r="EW82" s="23" t="s">
        <v>3717</v>
      </c>
    </row>
    <row r="83" spans="1:153" ht="14.25" hidden="1" customHeight="1">
      <c r="A83" s="8">
        <v>76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562</v>
      </c>
      <c r="H83" s="9" t="s">
        <v>563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304</v>
      </c>
      <c r="S83" s="9" t="s">
        <v>305</v>
      </c>
      <c r="T83" s="9" t="s">
        <v>306</v>
      </c>
      <c r="U83" s="9" t="s">
        <v>307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308</v>
      </c>
      <c r="AA83" s="9" t="s">
        <v>309</v>
      </c>
      <c r="AB83" s="12" t="s">
        <v>310</v>
      </c>
      <c r="AC83" s="10" t="s">
        <v>327</v>
      </c>
      <c r="AD83" s="9" t="s">
        <v>328</v>
      </c>
      <c r="AE83" s="13" t="s">
        <v>329</v>
      </c>
      <c r="AF83" s="14" t="s">
        <v>564</v>
      </c>
      <c r="AG83" s="10" t="s">
        <v>565</v>
      </c>
      <c r="AH83" s="11" t="s">
        <v>316</v>
      </c>
      <c r="AI83" s="11" t="s">
        <v>317</v>
      </c>
      <c r="AJ83" s="10" t="s">
        <v>318</v>
      </c>
      <c r="AK83" s="11" t="s">
        <v>317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1.7</v>
      </c>
      <c r="AU83" s="10" t="s">
        <v>142</v>
      </c>
      <c r="AV83" s="16">
        <v>10104</v>
      </c>
      <c r="AW83" s="16">
        <v>10104</v>
      </c>
      <c r="AX83" s="16">
        <v>0</v>
      </c>
      <c r="AY83" s="16">
        <v>0</v>
      </c>
      <c r="AZ83" s="16">
        <v>0</v>
      </c>
      <c r="BA83" s="17">
        <v>44921</v>
      </c>
      <c r="BB83" s="30" t="s">
        <v>175</v>
      </c>
      <c r="BC83" s="18">
        <v>44726</v>
      </c>
      <c r="BD83" s="17">
        <v>45138</v>
      </c>
      <c r="BE83" s="17">
        <v>45138</v>
      </c>
      <c r="BF83" s="17">
        <v>44880</v>
      </c>
      <c r="BG83" s="10">
        <v>84198879</v>
      </c>
      <c r="BH83" s="9" t="s">
        <v>321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178</v>
      </c>
      <c r="BO83" s="9" t="s">
        <v>156</v>
      </c>
      <c r="BP83" s="17">
        <v>44960</v>
      </c>
      <c r="BQ83" s="17" t="s">
        <v>156</v>
      </c>
      <c r="BR83" s="17">
        <v>44960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44719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44733</v>
      </c>
      <c r="CD83" s="10" t="s">
        <v>156</v>
      </c>
      <c r="CE83" s="17" t="s">
        <v>156</v>
      </c>
      <c r="CF83" s="17" t="s">
        <v>156</v>
      </c>
      <c r="CG83" s="17">
        <v>44719</v>
      </c>
      <c r="CH83" s="17">
        <v>44726</v>
      </c>
      <c r="CI83" s="16">
        <v>1400</v>
      </c>
      <c r="CJ83" s="10" t="s">
        <v>566</v>
      </c>
      <c r="CK83" s="10" t="s">
        <v>230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44719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>
        <v>44897</v>
      </c>
      <c r="CX83" s="10" t="s">
        <v>567</v>
      </c>
      <c r="CY83" s="17">
        <v>44897</v>
      </c>
      <c r="CZ83" s="17" t="s">
        <v>156</v>
      </c>
      <c r="DA83" s="17">
        <v>44871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>
        <v>44922</v>
      </c>
      <c r="DH83" s="10" t="s">
        <v>239</v>
      </c>
      <c r="DI83" s="17">
        <v>44925</v>
      </c>
      <c r="DJ83" s="17" t="s">
        <v>156</v>
      </c>
      <c r="DK83" s="17">
        <v>44871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24</v>
      </c>
      <c r="DQ83" s="16">
        <v>12</v>
      </c>
      <c r="DR83" s="11">
        <v>12</v>
      </c>
      <c r="DS83" s="16">
        <v>24</v>
      </c>
      <c r="DT83" s="16">
        <v>1400</v>
      </c>
      <c r="DU83" s="11" t="s">
        <v>181</v>
      </c>
      <c r="DV83" s="11" t="s">
        <v>182</v>
      </c>
      <c r="DW83" s="27" t="s">
        <v>156</v>
      </c>
      <c r="DX83" s="27" t="s">
        <v>568</v>
      </c>
      <c r="DY83" s="20" t="s">
        <v>156</v>
      </c>
      <c r="DZ83" s="16">
        <v>7</v>
      </c>
      <c r="EA83" s="16">
        <v>14</v>
      </c>
      <c r="EB83" s="27" t="s">
        <v>185</v>
      </c>
      <c r="EC83" s="27" t="s">
        <v>185</v>
      </c>
      <c r="ED83" s="27" t="s">
        <v>182</v>
      </c>
      <c r="EE83" s="29">
        <v>44719.979687500003</v>
      </c>
      <c r="EF83" s="28" t="s">
        <v>186</v>
      </c>
      <c r="EG83" s="28" t="s">
        <v>156</v>
      </c>
      <c r="EH83" s="28" t="s">
        <v>187</v>
      </c>
      <c r="EI83" s="29">
        <v>44886.81689814815</v>
      </c>
      <c r="EJ83" s="28" t="s">
        <v>197</v>
      </c>
      <c r="EK83" s="28" t="s">
        <v>156</v>
      </c>
      <c r="EL83" s="28" t="s">
        <v>198</v>
      </c>
      <c r="EM83" s="45"/>
      <c r="EN83" s="46" t="str">
        <f t="shared" si="8"/>
        <v>343H035A</v>
      </c>
      <c r="EO83" s="47">
        <f t="shared" si="9"/>
        <v>44939</v>
      </c>
      <c r="EP83" s="47">
        <f t="shared" si="10"/>
        <v>44897</v>
      </c>
      <c r="EQ83" s="48" t="str">
        <f t="shared" ca="1" si="11"/>
        <v>Past</v>
      </c>
      <c r="ER83" s="49">
        <f t="shared" si="12"/>
        <v>42</v>
      </c>
      <c r="ES83" s="50"/>
      <c r="ET83" s="51">
        <f t="shared" si="13"/>
        <v>42</v>
      </c>
      <c r="EU83" s="52">
        <f t="shared" si="14"/>
        <v>0</v>
      </c>
      <c r="EV83" s="46"/>
    </row>
    <row r="84" spans="1:153" ht="14.25" hidden="1" customHeight="1">
      <c r="A84" s="8">
        <v>77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562</v>
      </c>
      <c r="H84" s="9" t="s">
        <v>563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304</v>
      </c>
      <c r="S84" s="9" t="s">
        <v>305</v>
      </c>
      <c r="T84" s="9" t="s">
        <v>306</v>
      </c>
      <c r="U84" s="9" t="s">
        <v>307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308</v>
      </c>
      <c r="AA84" s="9" t="s">
        <v>309</v>
      </c>
      <c r="AB84" s="12" t="s">
        <v>310</v>
      </c>
      <c r="AC84" s="10" t="s">
        <v>327</v>
      </c>
      <c r="AD84" s="9" t="s">
        <v>328</v>
      </c>
      <c r="AE84" s="13" t="s">
        <v>329</v>
      </c>
      <c r="AF84" s="14" t="s">
        <v>564</v>
      </c>
      <c r="AG84" s="10" t="s">
        <v>565</v>
      </c>
      <c r="AH84" s="11" t="s">
        <v>316</v>
      </c>
      <c r="AI84" s="11" t="s">
        <v>317</v>
      </c>
      <c r="AJ84" s="10" t="s">
        <v>318</v>
      </c>
      <c r="AK84" s="11" t="s">
        <v>317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1.7</v>
      </c>
      <c r="AU84" s="10" t="s">
        <v>142</v>
      </c>
      <c r="AV84" s="16">
        <v>10104</v>
      </c>
      <c r="AW84" s="16">
        <v>10104</v>
      </c>
      <c r="AX84" s="16">
        <v>0</v>
      </c>
      <c r="AY84" s="16">
        <v>0</v>
      </c>
      <c r="AZ84" s="16">
        <v>0</v>
      </c>
      <c r="BA84" s="17">
        <v>44921</v>
      </c>
      <c r="BB84" s="30" t="s">
        <v>175</v>
      </c>
      <c r="BC84" s="18">
        <v>44728</v>
      </c>
      <c r="BD84" s="17">
        <v>45138</v>
      </c>
      <c r="BE84" s="17">
        <v>45138</v>
      </c>
      <c r="BF84" s="17">
        <v>44880</v>
      </c>
      <c r="BG84" s="10">
        <v>84198880</v>
      </c>
      <c r="BH84" s="9" t="s">
        <v>258</v>
      </c>
      <c r="BI84" s="19">
        <v>44958</v>
      </c>
      <c r="BJ84" s="20">
        <v>44970</v>
      </c>
      <c r="BK84" s="16">
        <v>0</v>
      </c>
      <c r="BL84" s="16">
        <v>0</v>
      </c>
      <c r="BM84" s="9" t="s">
        <v>177</v>
      </c>
      <c r="BN84" s="9" t="s">
        <v>178</v>
      </c>
      <c r="BO84" s="9" t="s">
        <v>156</v>
      </c>
      <c r="BP84" s="17">
        <v>44995</v>
      </c>
      <c r="BQ84" s="17" t="s">
        <v>156</v>
      </c>
      <c r="BR84" s="17">
        <v>44995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44719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44733</v>
      </c>
      <c r="CD84" s="10" t="s">
        <v>156</v>
      </c>
      <c r="CE84" s="17" t="s">
        <v>156</v>
      </c>
      <c r="CF84" s="17" t="s">
        <v>156</v>
      </c>
      <c r="CG84" s="17">
        <v>44719</v>
      </c>
      <c r="CH84" s="17">
        <v>44728</v>
      </c>
      <c r="CI84" s="16">
        <v>3600</v>
      </c>
      <c r="CJ84" s="10" t="s">
        <v>569</v>
      </c>
      <c r="CK84" s="10" t="s">
        <v>541</v>
      </c>
      <c r="CL84" s="18" t="s">
        <v>156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44719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>
        <v>44932</v>
      </c>
      <c r="CX84" s="10" t="s">
        <v>268</v>
      </c>
      <c r="CY84" s="17">
        <v>44932</v>
      </c>
      <c r="CZ84" s="17" t="s">
        <v>156</v>
      </c>
      <c r="DA84" s="17">
        <v>44871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>
        <v>44960</v>
      </c>
      <c r="DH84" s="10" t="s">
        <v>570</v>
      </c>
      <c r="DI84" s="17">
        <v>44960</v>
      </c>
      <c r="DJ84" s="17" t="s">
        <v>156</v>
      </c>
      <c r="DK84" s="17">
        <v>44871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24</v>
      </c>
      <c r="DQ84" s="16">
        <v>12</v>
      </c>
      <c r="DR84" s="11">
        <v>12</v>
      </c>
      <c r="DS84" s="16">
        <v>24</v>
      </c>
      <c r="DT84" s="16">
        <v>3600</v>
      </c>
      <c r="DU84" s="11" t="s">
        <v>181</v>
      </c>
      <c r="DV84" s="11" t="s">
        <v>182</v>
      </c>
      <c r="DW84" s="27" t="s">
        <v>156</v>
      </c>
      <c r="DX84" s="27" t="s">
        <v>571</v>
      </c>
      <c r="DY84" s="20" t="s">
        <v>156</v>
      </c>
      <c r="DZ84" s="16">
        <v>7</v>
      </c>
      <c r="EA84" s="16">
        <v>14</v>
      </c>
      <c r="EB84" s="27" t="s">
        <v>185</v>
      </c>
      <c r="EC84" s="27" t="s">
        <v>185</v>
      </c>
      <c r="ED84" s="27" t="s">
        <v>182</v>
      </c>
      <c r="EE84" s="29">
        <v>44719.979687500003</v>
      </c>
      <c r="EF84" s="28" t="s">
        <v>186</v>
      </c>
      <c r="EG84" s="28" t="s">
        <v>156</v>
      </c>
      <c r="EH84" s="28" t="s">
        <v>187</v>
      </c>
      <c r="EI84" s="29">
        <v>44921.817187499997</v>
      </c>
      <c r="EJ84" s="28" t="s">
        <v>197</v>
      </c>
      <c r="EK84" s="28" t="s">
        <v>156</v>
      </c>
      <c r="EL84" s="28" t="s">
        <v>198</v>
      </c>
      <c r="EM84" s="45"/>
      <c r="EN84" s="46" t="str">
        <f t="shared" si="8"/>
        <v>343H035A</v>
      </c>
      <c r="EO84" s="47">
        <f t="shared" si="9"/>
        <v>44974</v>
      </c>
      <c r="EP84" s="47">
        <f t="shared" si="10"/>
        <v>44932</v>
      </c>
      <c r="EQ84" s="48" t="str">
        <f t="shared" ca="1" si="11"/>
        <v>Past</v>
      </c>
      <c r="ER84" s="49">
        <f t="shared" si="12"/>
        <v>42</v>
      </c>
      <c r="ES84" s="50"/>
      <c r="ET84" s="51">
        <f t="shared" si="13"/>
        <v>42</v>
      </c>
      <c r="EU84" s="52">
        <f t="shared" si="14"/>
        <v>0</v>
      </c>
      <c r="EV84" s="46"/>
    </row>
    <row r="85" spans="1:153" ht="14.25" hidden="1" customHeight="1">
      <c r="A85" s="8">
        <v>78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572</v>
      </c>
      <c r="H85" s="9" t="s">
        <v>573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574</v>
      </c>
      <c r="N85" s="9" t="s">
        <v>206</v>
      </c>
      <c r="O85" s="9" t="s">
        <v>151</v>
      </c>
      <c r="P85" s="9" t="s">
        <v>142</v>
      </c>
      <c r="Q85" s="9" t="s">
        <v>575</v>
      </c>
      <c r="R85" s="9" t="s">
        <v>336</v>
      </c>
      <c r="S85" s="9" t="s">
        <v>305</v>
      </c>
      <c r="T85" s="9" t="s">
        <v>306</v>
      </c>
      <c r="U85" s="9" t="s">
        <v>307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576</v>
      </c>
      <c r="AA85" s="9" t="s">
        <v>577</v>
      </c>
      <c r="AB85" s="12" t="s">
        <v>578</v>
      </c>
      <c r="AC85" s="10" t="s">
        <v>579</v>
      </c>
      <c r="AD85" s="9" t="s">
        <v>577</v>
      </c>
      <c r="AE85" s="13" t="s">
        <v>578</v>
      </c>
      <c r="AF85" s="14" t="s">
        <v>580</v>
      </c>
      <c r="AG85" s="10" t="s">
        <v>581</v>
      </c>
      <c r="AH85" s="11" t="s">
        <v>582</v>
      </c>
      <c r="AI85" s="11" t="s">
        <v>583</v>
      </c>
      <c r="AJ85" s="10" t="s">
        <v>584</v>
      </c>
      <c r="AK85" s="11" t="s">
        <v>583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2.4</v>
      </c>
      <c r="AU85" s="10" t="s">
        <v>142</v>
      </c>
      <c r="AV85" s="16">
        <v>7000</v>
      </c>
      <c r="AW85" s="16">
        <v>8400</v>
      </c>
      <c r="AX85" s="16">
        <v>0</v>
      </c>
      <c r="AY85" s="16">
        <v>650</v>
      </c>
      <c r="AZ85" s="16">
        <v>600</v>
      </c>
      <c r="BA85" s="17">
        <v>44901</v>
      </c>
      <c r="BB85" s="30" t="s">
        <v>246</v>
      </c>
      <c r="BC85" s="18" t="s">
        <v>156</v>
      </c>
      <c r="BD85" s="17">
        <v>45138</v>
      </c>
      <c r="BE85" s="17">
        <v>45169</v>
      </c>
      <c r="BF85" s="17">
        <v>44880</v>
      </c>
      <c r="BG85" s="10">
        <v>84813252</v>
      </c>
      <c r="BH85" s="9" t="s">
        <v>321</v>
      </c>
      <c r="BI85" s="19">
        <v>44927</v>
      </c>
      <c r="BJ85" s="20">
        <v>44956</v>
      </c>
      <c r="BK85" s="16">
        <v>0</v>
      </c>
      <c r="BL85" s="16">
        <v>0</v>
      </c>
      <c r="BM85" s="9" t="s">
        <v>177</v>
      </c>
      <c r="BN85" s="9" t="s">
        <v>178</v>
      </c>
      <c r="BO85" s="9" t="s">
        <v>156</v>
      </c>
      <c r="BP85" s="17">
        <v>44968</v>
      </c>
      <c r="BQ85" s="17" t="s">
        <v>156</v>
      </c>
      <c r="BR85" s="17">
        <v>44968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>
        <v>44847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44869</v>
      </c>
      <c r="CD85" s="10" t="s">
        <v>156</v>
      </c>
      <c r="CE85" s="17">
        <v>44869</v>
      </c>
      <c r="CF85" s="17" t="s">
        <v>156</v>
      </c>
      <c r="CG85" s="17">
        <v>44847</v>
      </c>
      <c r="CH85" s="17">
        <v>44867</v>
      </c>
      <c r="CI85" s="16">
        <v>1278</v>
      </c>
      <c r="CJ85" s="10" t="s">
        <v>585</v>
      </c>
      <c r="CK85" s="10" t="s">
        <v>230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>
        <v>44847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 t="s">
        <v>156</v>
      </c>
      <c r="CX85" s="10" t="s">
        <v>193</v>
      </c>
      <c r="CY85" s="17" t="s">
        <v>156</v>
      </c>
      <c r="CZ85" s="17" t="s">
        <v>156</v>
      </c>
      <c r="DA85" s="17">
        <v>44847</v>
      </c>
      <c r="DB85" s="17" t="s">
        <v>156</v>
      </c>
      <c r="DC85" s="16">
        <v>0</v>
      </c>
      <c r="DD85" s="10" t="s">
        <v>156</v>
      </c>
      <c r="DE85" s="10" t="s">
        <v>156</v>
      </c>
      <c r="DF85" s="18" t="s">
        <v>156</v>
      </c>
      <c r="DG85" s="17" t="s">
        <v>156</v>
      </c>
      <c r="DH85" s="10" t="s">
        <v>156</v>
      </c>
      <c r="DI85" s="17" t="s">
        <v>156</v>
      </c>
      <c r="DJ85" s="17" t="s">
        <v>156</v>
      </c>
      <c r="DK85" s="17">
        <v>44847</v>
      </c>
      <c r="DL85" s="17" t="s">
        <v>156</v>
      </c>
      <c r="DM85" s="16">
        <v>0</v>
      </c>
      <c r="DN85" s="10" t="s">
        <v>156</v>
      </c>
      <c r="DO85" s="10" t="s">
        <v>156</v>
      </c>
      <c r="DP85" s="16">
        <v>36</v>
      </c>
      <c r="DQ85" s="16">
        <v>12</v>
      </c>
      <c r="DR85" s="11">
        <v>12</v>
      </c>
      <c r="DS85" s="16">
        <v>12</v>
      </c>
      <c r="DT85" s="16">
        <v>1278</v>
      </c>
      <c r="DU85" s="11" t="s">
        <v>181</v>
      </c>
      <c r="DV85" s="11" t="s">
        <v>182</v>
      </c>
      <c r="DW85" s="27" t="s">
        <v>156</v>
      </c>
      <c r="DX85" s="27" t="s">
        <v>156</v>
      </c>
      <c r="DY85" s="20" t="s">
        <v>348</v>
      </c>
      <c r="DZ85" s="16">
        <v>7</v>
      </c>
      <c r="EA85" s="16">
        <v>0</v>
      </c>
      <c r="EB85" s="27" t="s">
        <v>185</v>
      </c>
      <c r="EC85" s="27" t="s">
        <v>185</v>
      </c>
      <c r="ED85" s="27" t="s">
        <v>182</v>
      </c>
      <c r="EE85" s="29">
        <v>44847.97965277778</v>
      </c>
      <c r="EF85" s="28" t="s">
        <v>186</v>
      </c>
      <c r="EG85" s="28" t="s">
        <v>156</v>
      </c>
      <c r="EH85" s="28" t="s">
        <v>187</v>
      </c>
      <c r="EI85" s="29">
        <v>44937.66673611111</v>
      </c>
      <c r="EJ85" s="28" t="s">
        <v>188</v>
      </c>
      <c r="EK85" s="28" t="s">
        <v>189</v>
      </c>
      <c r="EL85" s="28" t="s">
        <v>190</v>
      </c>
      <c r="EM85" s="45"/>
      <c r="EN85" s="46" t="str">
        <f t="shared" si="8"/>
        <v>243H020C</v>
      </c>
      <c r="EO85" s="47">
        <f t="shared" si="9"/>
        <v>44961</v>
      </c>
      <c r="EP85" s="47" t="str">
        <f t="shared" si="10"/>
        <v/>
      </c>
      <c r="EQ85" s="48" t="str">
        <f t="shared" ca="1" si="11"/>
        <v>Y</v>
      </c>
      <c r="ER85" s="49" t="str">
        <f t="shared" si="12"/>
        <v/>
      </c>
      <c r="ES85" s="50"/>
      <c r="ET85" s="51" t="str">
        <f t="shared" si="13"/>
        <v/>
      </c>
      <c r="EU85" s="52" t="str">
        <f t="shared" si="14"/>
        <v/>
      </c>
      <c r="EV85" s="46"/>
    </row>
    <row r="86" spans="1:153" ht="14.25" hidden="1" customHeight="1">
      <c r="A86" s="8">
        <v>79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572</v>
      </c>
      <c r="H86" s="9" t="s">
        <v>573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574</v>
      </c>
      <c r="N86" s="9" t="s">
        <v>206</v>
      </c>
      <c r="O86" s="9" t="s">
        <v>151</v>
      </c>
      <c r="P86" s="9" t="s">
        <v>142</v>
      </c>
      <c r="Q86" s="9" t="s">
        <v>575</v>
      </c>
      <c r="R86" s="9" t="s">
        <v>336</v>
      </c>
      <c r="S86" s="9" t="s">
        <v>305</v>
      </c>
      <c r="T86" s="9" t="s">
        <v>306</v>
      </c>
      <c r="U86" s="9" t="s">
        <v>307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576</v>
      </c>
      <c r="AA86" s="9" t="s">
        <v>577</v>
      </c>
      <c r="AB86" s="12" t="s">
        <v>578</v>
      </c>
      <c r="AC86" s="10" t="s">
        <v>579</v>
      </c>
      <c r="AD86" s="9" t="s">
        <v>577</v>
      </c>
      <c r="AE86" s="13" t="s">
        <v>578</v>
      </c>
      <c r="AF86" s="14" t="s">
        <v>580</v>
      </c>
      <c r="AG86" s="10" t="s">
        <v>581</v>
      </c>
      <c r="AH86" s="11" t="s">
        <v>582</v>
      </c>
      <c r="AI86" s="11" t="s">
        <v>583</v>
      </c>
      <c r="AJ86" s="10" t="s">
        <v>584</v>
      </c>
      <c r="AK86" s="11" t="s">
        <v>583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2.4</v>
      </c>
      <c r="AU86" s="10" t="s">
        <v>142</v>
      </c>
      <c r="AV86" s="16">
        <v>7000</v>
      </c>
      <c r="AW86" s="16">
        <v>8400</v>
      </c>
      <c r="AX86" s="16">
        <v>0</v>
      </c>
      <c r="AY86" s="16">
        <v>650</v>
      </c>
      <c r="AZ86" s="16">
        <v>600</v>
      </c>
      <c r="BA86" s="17">
        <v>44901</v>
      </c>
      <c r="BB86" s="30" t="s">
        <v>175</v>
      </c>
      <c r="BC86" s="18" t="s">
        <v>156</v>
      </c>
      <c r="BD86" s="17">
        <v>45138</v>
      </c>
      <c r="BE86" s="17">
        <v>45169</v>
      </c>
      <c r="BF86" s="17">
        <v>44880</v>
      </c>
      <c r="BG86" s="10">
        <v>85152699</v>
      </c>
      <c r="BH86" s="9" t="s">
        <v>258</v>
      </c>
      <c r="BI86" s="19">
        <v>44958</v>
      </c>
      <c r="BJ86" s="20">
        <v>44963</v>
      </c>
      <c r="BK86" s="16">
        <v>0</v>
      </c>
      <c r="BL86" s="16">
        <v>0</v>
      </c>
      <c r="BM86" s="9" t="s">
        <v>177</v>
      </c>
      <c r="BN86" s="9" t="s">
        <v>178</v>
      </c>
      <c r="BO86" s="9" t="s">
        <v>156</v>
      </c>
      <c r="BP86" s="17">
        <v>44978</v>
      </c>
      <c r="BQ86" s="17" t="s">
        <v>156</v>
      </c>
      <c r="BR86" s="17" t="s">
        <v>156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 t="s">
        <v>156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44915</v>
      </c>
      <c r="CD86" s="10" t="s">
        <v>156</v>
      </c>
      <c r="CE86" s="17" t="s">
        <v>156</v>
      </c>
      <c r="CF86" s="17" t="s">
        <v>156</v>
      </c>
      <c r="CG86" s="17" t="s">
        <v>156</v>
      </c>
      <c r="CH86" s="17">
        <v>44918</v>
      </c>
      <c r="CI86" s="16">
        <v>2200</v>
      </c>
      <c r="CJ86" s="10" t="s">
        <v>586</v>
      </c>
      <c r="CK86" s="10" t="s">
        <v>230</v>
      </c>
      <c r="CL86" s="18" t="s">
        <v>156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 t="s">
        <v>156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44937</v>
      </c>
      <c r="CX86" s="10" t="s">
        <v>587</v>
      </c>
      <c r="CY86" s="17" t="s">
        <v>156</v>
      </c>
      <c r="CZ86" s="17" t="s">
        <v>156</v>
      </c>
      <c r="DA86" s="17" t="s">
        <v>156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44953</v>
      </c>
      <c r="DH86" s="10" t="s">
        <v>156</v>
      </c>
      <c r="DI86" s="17" t="s">
        <v>156</v>
      </c>
      <c r="DJ86" s="17" t="s">
        <v>156</v>
      </c>
      <c r="DK86" s="17" t="s">
        <v>156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36</v>
      </c>
      <c r="DQ86" s="16">
        <v>12</v>
      </c>
      <c r="DR86" s="11">
        <v>12</v>
      </c>
      <c r="DS86" s="16">
        <v>12</v>
      </c>
      <c r="DT86" s="16">
        <v>0</v>
      </c>
      <c r="DU86" s="11" t="s">
        <v>181</v>
      </c>
      <c r="DV86" s="11" t="s">
        <v>182</v>
      </c>
      <c r="DW86" s="27" t="s">
        <v>156</v>
      </c>
      <c r="DX86" s="27" t="s">
        <v>156</v>
      </c>
      <c r="DY86" s="20" t="s">
        <v>588</v>
      </c>
      <c r="DZ86" s="16">
        <v>7</v>
      </c>
      <c r="EA86" s="16">
        <v>0</v>
      </c>
      <c r="EB86" s="27" t="s">
        <v>185</v>
      </c>
      <c r="EC86" s="27" t="s">
        <v>185</v>
      </c>
      <c r="ED86" s="27" t="s">
        <v>182</v>
      </c>
      <c r="EE86" s="29">
        <v>44914.426192129627</v>
      </c>
      <c r="EF86" s="28" t="s">
        <v>589</v>
      </c>
      <c r="EG86" s="28" t="s">
        <v>590</v>
      </c>
      <c r="EH86" s="28" t="s">
        <v>210</v>
      </c>
      <c r="EI86" s="29">
        <v>44938.447048611109</v>
      </c>
      <c r="EJ86" s="28" t="s">
        <v>589</v>
      </c>
      <c r="EK86" s="28" t="s">
        <v>590</v>
      </c>
      <c r="EL86" s="28" t="s">
        <v>210</v>
      </c>
      <c r="EM86" s="45"/>
      <c r="EN86" s="46" t="str">
        <f t="shared" si="8"/>
        <v>243H020C</v>
      </c>
      <c r="EO86" s="47">
        <f t="shared" si="9"/>
        <v>44971</v>
      </c>
      <c r="EP86" s="47">
        <f t="shared" si="10"/>
        <v>44937</v>
      </c>
      <c r="EQ86" s="48" t="str">
        <f t="shared" ca="1" si="11"/>
        <v>Past</v>
      </c>
      <c r="ER86" s="49">
        <f t="shared" si="12"/>
        <v>34</v>
      </c>
      <c r="ES86" s="50"/>
      <c r="ET86" s="51">
        <f t="shared" si="13"/>
        <v>34</v>
      </c>
      <c r="EU86" s="52">
        <f t="shared" si="14"/>
        <v>0</v>
      </c>
      <c r="EV86" s="46"/>
    </row>
    <row r="87" spans="1:153" ht="14.25" hidden="1" customHeight="1">
      <c r="A87" s="8">
        <v>80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572</v>
      </c>
      <c r="H87" s="9" t="s">
        <v>573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574</v>
      </c>
      <c r="N87" s="9" t="s">
        <v>206</v>
      </c>
      <c r="O87" s="9" t="s">
        <v>151</v>
      </c>
      <c r="P87" s="9" t="s">
        <v>142</v>
      </c>
      <c r="Q87" s="9" t="s">
        <v>575</v>
      </c>
      <c r="R87" s="9" t="s">
        <v>336</v>
      </c>
      <c r="S87" s="9" t="s">
        <v>305</v>
      </c>
      <c r="T87" s="9" t="s">
        <v>306</v>
      </c>
      <c r="U87" s="9" t="s">
        <v>307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576</v>
      </c>
      <c r="AA87" s="9" t="s">
        <v>577</v>
      </c>
      <c r="AB87" s="12" t="s">
        <v>578</v>
      </c>
      <c r="AC87" s="10" t="s">
        <v>579</v>
      </c>
      <c r="AD87" s="9" t="s">
        <v>577</v>
      </c>
      <c r="AE87" s="13" t="s">
        <v>578</v>
      </c>
      <c r="AF87" s="14" t="s">
        <v>580</v>
      </c>
      <c r="AG87" s="10" t="s">
        <v>591</v>
      </c>
      <c r="AH87" s="11" t="s">
        <v>592</v>
      </c>
      <c r="AI87" s="11" t="s">
        <v>593</v>
      </c>
      <c r="AJ87" s="10" t="s">
        <v>594</v>
      </c>
      <c r="AK87" s="11" t="s">
        <v>593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2.4</v>
      </c>
      <c r="AU87" s="10" t="s">
        <v>206</v>
      </c>
      <c r="AV87" s="16">
        <v>1000</v>
      </c>
      <c r="AW87" s="16">
        <v>1200</v>
      </c>
      <c r="AX87" s="16">
        <v>0</v>
      </c>
      <c r="AY87" s="16">
        <v>350</v>
      </c>
      <c r="AZ87" s="16">
        <v>100</v>
      </c>
      <c r="BA87" s="17">
        <v>44901</v>
      </c>
      <c r="BB87" s="30" t="s">
        <v>246</v>
      </c>
      <c r="BC87" s="18" t="s">
        <v>156</v>
      </c>
      <c r="BD87" s="17">
        <v>45138</v>
      </c>
      <c r="BE87" s="17">
        <v>45169</v>
      </c>
      <c r="BF87" s="17">
        <v>44880</v>
      </c>
      <c r="BG87" s="10">
        <v>84813303</v>
      </c>
      <c r="BH87" s="9" t="s">
        <v>321</v>
      </c>
      <c r="BI87" s="19">
        <v>44927</v>
      </c>
      <c r="BJ87" s="20">
        <v>44956</v>
      </c>
      <c r="BK87" s="16">
        <v>0</v>
      </c>
      <c r="BL87" s="16">
        <v>0</v>
      </c>
      <c r="BM87" s="9" t="s">
        <v>177</v>
      </c>
      <c r="BN87" s="9" t="s">
        <v>226</v>
      </c>
      <c r="BO87" s="9" t="s">
        <v>156</v>
      </c>
      <c r="BP87" s="17">
        <v>44968</v>
      </c>
      <c r="BQ87" s="17" t="s">
        <v>156</v>
      </c>
      <c r="BR87" s="17">
        <v>44968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>
        <v>44847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44869</v>
      </c>
      <c r="CD87" s="10" t="s">
        <v>156</v>
      </c>
      <c r="CE87" s="17">
        <v>44869</v>
      </c>
      <c r="CF87" s="17" t="s">
        <v>156</v>
      </c>
      <c r="CG87" s="17">
        <v>44847</v>
      </c>
      <c r="CH87" s="17">
        <v>44867</v>
      </c>
      <c r="CI87" s="16">
        <v>274</v>
      </c>
      <c r="CJ87" s="10" t="s">
        <v>595</v>
      </c>
      <c r="CK87" s="10" t="s">
        <v>230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>
        <v>44847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193</v>
      </c>
      <c r="CY87" s="17" t="s">
        <v>156</v>
      </c>
      <c r="CZ87" s="17" t="s">
        <v>156</v>
      </c>
      <c r="DA87" s="17">
        <v>44847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>
        <v>44847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36</v>
      </c>
      <c r="DQ87" s="16">
        <v>12</v>
      </c>
      <c r="DR87" s="11">
        <v>12</v>
      </c>
      <c r="DS87" s="16">
        <v>12</v>
      </c>
      <c r="DT87" s="16">
        <v>0</v>
      </c>
      <c r="DU87" s="11" t="s">
        <v>181</v>
      </c>
      <c r="DV87" s="11" t="s">
        <v>182</v>
      </c>
      <c r="DW87" s="27" t="s">
        <v>156</v>
      </c>
      <c r="DX87" s="27" t="s">
        <v>156</v>
      </c>
      <c r="DY87" s="20" t="s">
        <v>348</v>
      </c>
      <c r="DZ87" s="16">
        <v>7</v>
      </c>
      <c r="EA87" s="16">
        <v>0</v>
      </c>
      <c r="EB87" s="27" t="s">
        <v>185</v>
      </c>
      <c r="EC87" s="27" t="s">
        <v>185</v>
      </c>
      <c r="ED87" s="27" t="s">
        <v>182</v>
      </c>
      <c r="EE87" s="29">
        <v>44847.97965277778</v>
      </c>
      <c r="EF87" s="28" t="s">
        <v>186</v>
      </c>
      <c r="EG87" s="28" t="s">
        <v>156</v>
      </c>
      <c r="EH87" s="28" t="s">
        <v>187</v>
      </c>
      <c r="EI87" s="29">
        <v>44974.610335648147</v>
      </c>
      <c r="EJ87" s="28" t="s">
        <v>197</v>
      </c>
      <c r="EK87" s="28" t="s">
        <v>156</v>
      </c>
      <c r="EL87" s="28" t="s">
        <v>396</v>
      </c>
      <c r="EM87" s="45"/>
      <c r="EN87" s="46" t="str">
        <f t="shared" si="8"/>
        <v>243H020D</v>
      </c>
      <c r="EO87" s="47">
        <f t="shared" si="9"/>
        <v>44961</v>
      </c>
      <c r="EP87" s="47" t="str">
        <f t="shared" si="10"/>
        <v/>
      </c>
      <c r="EQ87" s="48" t="str">
        <f t="shared" ca="1" si="11"/>
        <v>Y</v>
      </c>
      <c r="ER87" s="49" t="str">
        <f t="shared" si="12"/>
        <v/>
      </c>
      <c r="ES87" s="50"/>
      <c r="ET87" s="51" t="str">
        <f t="shared" si="13"/>
        <v/>
      </c>
      <c r="EU87" s="52" t="str">
        <f t="shared" si="14"/>
        <v/>
      </c>
      <c r="EV87" s="46"/>
      <c r="EW87" s="23" t="s">
        <v>3717</v>
      </c>
    </row>
    <row r="88" spans="1:153" ht="14.25" hidden="1" customHeight="1">
      <c r="A88" s="8">
        <v>81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572</v>
      </c>
      <c r="H88" s="9" t="s">
        <v>573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153</v>
      </c>
      <c r="S88" s="9" t="s">
        <v>154</v>
      </c>
      <c r="T88" s="9" t="s">
        <v>153</v>
      </c>
      <c r="U88" s="9" t="s">
        <v>155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157</v>
      </c>
      <c r="AA88" s="9" t="s">
        <v>158</v>
      </c>
      <c r="AB88" s="12" t="s">
        <v>159</v>
      </c>
      <c r="AC88" s="10" t="s">
        <v>434</v>
      </c>
      <c r="AD88" s="9" t="s">
        <v>158</v>
      </c>
      <c r="AE88" s="13" t="s">
        <v>159</v>
      </c>
      <c r="AF88" s="14" t="s">
        <v>596</v>
      </c>
      <c r="AG88" s="10" t="s">
        <v>597</v>
      </c>
      <c r="AH88" s="11" t="s">
        <v>165</v>
      </c>
      <c r="AI88" s="11" t="s">
        <v>166</v>
      </c>
      <c r="AJ88" s="10" t="s">
        <v>167</v>
      </c>
      <c r="AK88" s="11" t="s">
        <v>166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4.5</v>
      </c>
      <c r="AU88" s="10" t="s">
        <v>142</v>
      </c>
      <c r="AV88" s="16">
        <v>6632</v>
      </c>
      <c r="AW88" s="16">
        <v>6632</v>
      </c>
      <c r="AX88" s="16">
        <v>0</v>
      </c>
      <c r="AY88" s="16">
        <v>1200</v>
      </c>
      <c r="AZ88" s="16">
        <v>2000</v>
      </c>
      <c r="BA88" s="17">
        <v>44910</v>
      </c>
      <c r="BB88" s="30" t="s">
        <v>175</v>
      </c>
      <c r="BC88" s="18">
        <v>44728</v>
      </c>
      <c r="BD88" s="17">
        <v>45138</v>
      </c>
      <c r="BE88" s="17">
        <v>45138</v>
      </c>
      <c r="BF88" s="17">
        <v>44880</v>
      </c>
      <c r="BG88" s="10">
        <v>84085017</v>
      </c>
      <c r="BH88" s="9" t="s">
        <v>346</v>
      </c>
      <c r="BI88" s="19">
        <v>44927</v>
      </c>
      <c r="BJ88" s="20">
        <v>44928</v>
      </c>
      <c r="BK88" s="16">
        <v>0</v>
      </c>
      <c r="BL88" s="16">
        <v>0</v>
      </c>
      <c r="BM88" s="9" t="s">
        <v>177</v>
      </c>
      <c r="BN88" s="9" t="s">
        <v>178</v>
      </c>
      <c r="BO88" s="9" t="s">
        <v>156</v>
      </c>
      <c r="BP88" s="17">
        <v>44969</v>
      </c>
      <c r="BQ88" s="17" t="s">
        <v>156</v>
      </c>
      <c r="BR88" s="17">
        <v>44955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>
        <v>44705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44733</v>
      </c>
      <c r="CD88" s="10" t="s">
        <v>156</v>
      </c>
      <c r="CE88" s="17" t="s">
        <v>156</v>
      </c>
      <c r="CF88" s="17" t="s">
        <v>156</v>
      </c>
      <c r="CG88" s="17">
        <v>44705</v>
      </c>
      <c r="CH88" s="17">
        <v>44728</v>
      </c>
      <c r="CI88" s="16">
        <v>1100</v>
      </c>
      <c r="CJ88" s="10" t="s">
        <v>598</v>
      </c>
      <c r="CK88" s="10" t="s">
        <v>541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>
        <v>44705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44888</v>
      </c>
      <c r="CX88" s="10" t="s">
        <v>599</v>
      </c>
      <c r="CY88" s="17" t="s">
        <v>156</v>
      </c>
      <c r="CZ88" s="17" t="s">
        <v>156</v>
      </c>
      <c r="DA88" s="17">
        <v>44705</v>
      </c>
      <c r="DB88" s="17" t="s">
        <v>156</v>
      </c>
      <c r="DC88" s="16">
        <v>0</v>
      </c>
      <c r="DD88" s="10" t="s">
        <v>156</v>
      </c>
      <c r="DE88" s="10" t="s">
        <v>156</v>
      </c>
      <c r="DF88" s="18" t="s">
        <v>156</v>
      </c>
      <c r="DG88" s="17">
        <v>44930</v>
      </c>
      <c r="DH88" s="10" t="s">
        <v>600</v>
      </c>
      <c r="DI88" s="17" t="s">
        <v>156</v>
      </c>
      <c r="DJ88" s="17" t="s">
        <v>156</v>
      </c>
      <c r="DK88" s="17">
        <v>44705</v>
      </c>
      <c r="DL88" s="17" t="s">
        <v>156</v>
      </c>
      <c r="DM88" s="16">
        <v>0</v>
      </c>
      <c r="DN88" s="10" t="s">
        <v>156</v>
      </c>
      <c r="DO88" s="10" t="s">
        <v>156</v>
      </c>
      <c r="DP88" s="16">
        <v>24</v>
      </c>
      <c r="DQ88" s="16">
        <v>12</v>
      </c>
      <c r="DR88" s="11">
        <v>12</v>
      </c>
      <c r="DS88" s="16">
        <v>12</v>
      </c>
      <c r="DT88" s="16">
        <v>1100</v>
      </c>
      <c r="DU88" s="11" t="s">
        <v>181</v>
      </c>
      <c r="DV88" s="11" t="s">
        <v>182</v>
      </c>
      <c r="DW88" s="27" t="s">
        <v>156</v>
      </c>
      <c r="DX88" s="27" t="s">
        <v>156</v>
      </c>
      <c r="DY88" s="20" t="s">
        <v>601</v>
      </c>
      <c r="DZ88" s="16">
        <v>7</v>
      </c>
      <c r="EA88" s="16">
        <v>0</v>
      </c>
      <c r="EB88" s="27" t="s">
        <v>185</v>
      </c>
      <c r="EC88" s="27" t="s">
        <v>185</v>
      </c>
      <c r="ED88" s="27" t="s">
        <v>182</v>
      </c>
      <c r="EE88" s="29">
        <v>44705.979733796295</v>
      </c>
      <c r="EF88" s="28" t="s">
        <v>186</v>
      </c>
      <c r="EG88" s="28" t="s">
        <v>156</v>
      </c>
      <c r="EH88" s="28" t="s">
        <v>187</v>
      </c>
      <c r="EI88" s="29">
        <v>44902.815034722225</v>
      </c>
      <c r="EJ88" s="28" t="s">
        <v>197</v>
      </c>
      <c r="EK88" s="28" t="s">
        <v>156</v>
      </c>
      <c r="EL88" s="28" t="s">
        <v>198</v>
      </c>
      <c r="EM88" s="45"/>
      <c r="EN88" s="46" t="str">
        <f t="shared" si="8"/>
        <v>343H039A</v>
      </c>
      <c r="EO88" s="47">
        <f t="shared" si="9"/>
        <v>44962</v>
      </c>
      <c r="EP88" s="47">
        <f t="shared" si="10"/>
        <v>44888</v>
      </c>
      <c r="EQ88" s="48" t="str">
        <f t="shared" ca="1" si="11"/>
        <v>Past</v>
      </c>
      <c r="ER88" s="49">
        <f t="shared" si="12"/>
        <v>74</v>
      </c>
      <c r="ES88" s="50"/>
      <c r="ET88" s="51">
        <f t="shared" si="13"/>
        <v>74</v>
      </c>
      <c r="EU88" s="52">
        <f t="shared" si="14"/>
        <v>0</v>
      </c>
      <c r="EV88" s="46"/>
    </row>
    <row r="89" spans="1:153" ht="14.25" hidden="1" customHeight="1">
      <c r="A89" s="8">
        <v>82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572</v>
      </c>
      <c r="H89" s="9" t="s">
        <v>573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153</v>
      </c>
      <c r="S89" s="9" t="s">
        <v>154</v>
      </c>
      <c r="T89" s="9" t="s">
        <v>153</v>
      </c>
      <c r="U89" s="9" t="s">
        <v>155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157</v>
      </c>
      <c r="AA89" s="9" t="s">
        <v>158</v>
      </c>
      <c r="AB89" s="12" t="s">
        <v>159</v>
      </c>
      <c r="AC89" s="10" t="s">
        <v>434</v>
      </c>
      <c r="AD89" s="9" t="s">
        <v>158</v>
      </c>
      <c r="AE89" s="13" t="s">
        <v>159</v>
      </c>
      <c r="AF89" s="14" t="s">
        <v>596</v>
      </c>
      <c r="AG89" s="10" t="s">
        <v>597</v>
      </c>
      <c r="AH89" s="11" t="s">
        <v>165</v>
      </c>
      <c r="AI89" s="11" t="s">
        <v>166</v>
      </c>
      <c r="AJ89" s="10" t="s">
        <v>167</v>
      </c>
      <c r="AK89" s="11" t="s">
        <v>166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4.5</v>
      </c>
      <c r="AU89" s="10" t="s">
        <v>142</v>
      </c>
      <c r="AV89" s="16">
        <v>6632</v>
      </c>
      <c r="AW89" s="16">
        <v>6632</v>
      </c>
      <c r="AX89" s="16">
        <v>0</v>
      </c>
      <c r="AY89" s="16">
        <v>1200</v>
      </c>
      <c r="AZ89" s="16">
        <v>2000</v>
      </c>
      <c r="BA89" s="17">
        <v>44910</v>
      </c>
      <c r="BB89" s="30" t="s">
        <v>175</v>
      </c>
      <c r="BC89" s="18">
        <v>44756</v>
      </c>
      <c r="BD89" s="17">
        <v>45138</v>
      </c>
      <c r="BE89" s="17">
        <v>45138</v>
      </c>
      <c r="BF89" s="17">
        <v>44880</v>
      </c>
      <c r="BG89" s="10">
        <v>84223860</v>
      </c>
      <c r="BH89" s="9" t="s">
        <v>349</v>
      </c>
      <c r="BI89" s="19">
        <v>44927</v>
      </c>
      <c r="BJ89" s="20">
        <v>44928</v>
      </c>
      <c r="BK89" s="16">
        <v>0</v>
      </c>
      <c r="BL89" s="16">
        <v>0</v>
      </c>
      <c r="BM89" s="9" t="s">
        <v>177</v>
      </c>
      <c r="BN89" s="9" t="s">
        <v>178</v>
      </c>
      <c r="BO89" s="9" t="s">
        <v>156</v>
      </c>
      <c r="BP89" s="17">
        <v>44969</v>
      </c>
      <c r="BQ89" s="17" t="s">
        <v>156</v>
      </c>
      <c r="BR89" s="17">
        <v>44941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>
        <v>44721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44761</v>
      </c>
      <c r="CD89" s="10" t="s">
        <v>602</v>
      </c>
      <c r="CE89" s="17">
        <v>44803</v>
      </c>
      <c r="CF89" s="17" t="s">
        <v>156</v>
      </c>
      <c r="CG89" s="17">
        <v>44721</v>
      </c>
      <c r="CH89" s="17">
        <v>44756</v>
      </c>
      <c r="CI89" s="16">
        <v>220</v>
      </c>
      <c r="CJ89" s="10" t="s">
        <v>603</v>
      </c>
      <c r="CK89" s="10" t="s">
        <v>230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>
        <v>44721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44888</v>
      </c>
      <c r="CX89" s="10" t="s">
        <v>599</v>
      </c>
      <c r="CY89" s="17">
        <v>44852</v>
      </c>
      <c r="CZ89" s="17" t="s">
        <v>156</v>
      </c>
      <c r="DA89" s="17">
        <v>44721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44930</v>
      </c>
      <c r="DH89" s="10" t="s">
        <v>600</v>
      </c>
      <c r="DI89" s="17">
        <v>44859</v>
      </c>
      <c r="DJ89" s="17" t="s">
        <v>156</v>
      </c>
      <c r="DK89" s="17">
        <v>44721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12</v>
      </c>
      <c r="DT89" s="16">
        <v>220</v>
      </c>
      <c r="DU89" s="11" t="s">
        <v>181</v>
      </c>
      <c r="DV89" s="11" t="s">
        <v>182</v>
      </c>
      <c r="DW89" s="27" t="s">
        <v>156</v>
      </c>
      <c r="DX89" s="27" t="s">
        <v>156</v>
      </c>
      <c r="DY89" s="20" t="s">
        <v>601</v>
      </c>
      <c r="DZ89" s="16">
        <v>7</v>
      </c>
      <c r="EA89" s="16">
        <v>0</v>
      </c>
      <c r="EB89" s="27" t="s">
        <v>185</v>
      </c>
      <c r="EC89" s="27" t="s">
        <v>185</v>
      </c>
      <c r="ED89" s="27" t="s">
        <v>182</v>
      </c>
      <c r="EE89" s="29">
        <v>44721.979594907411</v>
      </c>
      <c r="EF89" s="28" t="s">
        <v>186</v>
      </c>
      <c r="EG89" s="28" t="s">
        <v>156</v>
      </c>
      <c r="EH89" s="28" t="s">
        <v>187</v>
      </c>
      <c r="EI89" s="29">
        <v>44902.815034722225</v>
      </c>
      <c r="EJ89" s="28" t="s">
        <v>197</v>
      </c>
      <c r="EK89" s="28" t="s">
        <v>156</v>
      </c>
      <c r="EL89" s="28" t="s">
        <v>198</v>
      </c>
      <c r="EM89" s="45"/>
      <c r="EN89" s="46" t="str">
        <f t="shared" si="8"/>
        <v>343H039A</v>
      </c>
      <c r="EO89" s="47">
        <f t="shared" si="9"/>
        <v>44962</v>
      </c>
      <c r="EP89" s="47">
        <f t="shared" si="10"/>
        <v>44888</v>
      </c>
      <c r="EQ89" s="48" t="str">
        <f t="shared" ca="1" si="11"/>
        <v>Past</v>
      </c>
      <c r="ER89" s="49">
        <f t="shared" si="12"/>
        <v>74</v>
      </c>
      <c r="ES89" s="50"/>
      <c r="ET89" s="51">
        <f t="shared" si="13"/>
        <v>74</v>
      </c>
      <c r="EU89" s="52">
        <f t="shared" si="14"/>
        <v>0</v>
      </c>
      <c r="EV89" s="46"/>
    </row>
    <row r="90" spans="1:153" ht="14.25" hidden="1" customHeight="1">
      <c r="A90" s="8">
        <v>83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572</v>
      </c>
      <c r="H90" s="9" t="s">
        <v>573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153</v>
      </c>
      <c r="S90" s="9" t="s">
        <v>154</v>
      </c>
      <c r="T90" s="9" t="s">
        <v>153</v>
      </c>
      <c r="U90" s="9" t="s">
        <v>155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157</v>
      </c>
      <c r="AA90" s="9" t="s">
        <v>158</v>
      </c>
      <c r="AB90" s="12" t="s">
        <v>159</v>
      </c>
      <c r="AC90" s="10" t="s">
        <v>434</v>
      </c>
      <c r="AD90" s="9" t="s">
        <v>158</v>
      </c>
      <c r="AE90" s="13" t="s">
        <v>159</v>
      </c>
      <c r="AF90" s="14" t="s">
        <v>596</v>
      </c>
      <c r="AG90" s="10" t="s">
        <v>597</v>
      </c>
      <c r="AH90" s="11" t="s">
        <v>165</v>
      </c>
      <c r="AI90" s="11" t="s">
        <v>166</v>
      </c>
      <c r="AJ90" s="10" t="s">
        <v>167</v>
      </c>
      <c r="AK90" s="11" t="s">
        <v>166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4.5</v>
      </c>
      <c r="AU90" s="10" t="s">
        <v>142</v>
      </c>
      <c r="AV90" s="16">
        <v>6632</v>
      </c>
      <c r="AW90" s="16">
        <v>6632</v>
      </c>
      <c r="AX90" s="16">
        <v>0</v>
      </c>
      <c r="AY90" s="16">
        <v>1200</v>
      </c>
      <c r="AZ90" s="16">
        <v>2000</v>
      </c>
      <c r="BA90" s="17">
        <v>44910</v>
      </c>
      <c r="BB90" s="30" t="s">
        <v>175</v>
      </c>
      <c r="BC90" s="18" t="s">
        <v>156</v>
      </c>
      <c r="BD90" s="17">
        <v>45138</v>
      </c>
      <c r="BE90" s="17">
        <v>45138</v>
      </c>
      <c r="BF90" s="17">
        <v>44880</v>
      </c>
      <c r="BG90" s="10">
        <v>84863317</v>
      </c>
      <c r="BH90" s="9" t="s">
        <v>258</v>
      </c>
      <c r="BI90" s="19">
        <v>44986</v>
      </c>
      <c r="BJ90" s="20">
        <v>44991</v>
      </c>
      <c r="BK90" s="16">
        <v>0</v>
      </c>
      <c r="BL90" s="16">
        <v>0</v>
      </c>
      <c r="BM90" s="9" t="s">
        <v>177</v>
      </c>
      <c r="BN90" s="9" t="s">
        <v>178</v>
      </c>
      <c r="BO90" s="9" t="s">
        <v>156</v>
      </c>
      <c r="BP90" s="17">
        <v>45003</v>
      </c>
      <c r="BQ90" s="17" t="s">
        <v>156</v>
      </c>
      <c r="BR90" s="17">
        <v>45003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44866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44904</v>
      </c>
      <c r="CD90" s="10" t="s">
        <v>480</v>
      </c>
      <c r="CE90" s="17">
        <v>44904</v>
      </c>
      <c r="CF90" s="17" t="s">
        <v>156</v>
      </c>
      <c r="CG90" s="17">
        <v>44866</v>
      </c>
      <c r="CH90" s="17" t="s">
        <v>156</v>
      </c>
      <c r="CI90" s="16">
        <v>0</v>
      </c>
      <c r="CJ90" s="10" t="s">
        <v>156</v>
      </c>
      <c r="CK90" s="10" t="s">
        <v>156</v>
      </c>
      <c r="CL90" s="18">
        <v>44911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44866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193</v>
      </c>
      <c r="CY90" s="17" t="s">
        <v>156</v>
      </c>
      <c r="CZ90" s="17" t="s">
        <v>156</v>
      </c>
      <c r="DA90" s="17">
        <v>44866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156</v>
      </c>
      <c r="DI90" s="17" t="s">
        <v>156</v>
      </c>
      <c r="DJ90" s="17" t="s">
        <v>156</v>
      </c>
      <c r="DK90" s="17">
        <v>44866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12</v>
      </c>
      <c r="DT90" s="16">
        <v>1800</v>
      </c>
      <c r="DU90" s="11" t="s">
        <v>181</v>
      </c>
      <c r="DV90" s="11" t="s">
        <v>182</v>
      </c>
      <c r="DW90" s="27" t="s">
        <v>156</v>
      </c>
      <c r="DX90" s="27" t="s">
        <v>156</v>
      </c>
      <c r="DY90" s="20" t="s">
        <v>604</v>
      </c>
      <c r="DZ90" s="16">
        <v>7</v>
      </c>
      <c r="EA90" s="16">
        <v>0</v>
      </c>
      <c r="EB90" s="27" t="s">
        <v>185</v>
      </c>
      <c r="EC90" s="27" t="s">
        <v>185</v>
      </c>
      <c r="ED90" s="27" t="s">
        <v>182</v>
      </c>
      <c r="EE90" s="29">
        <v>44867.000509259262</v>
      </c>
      <c r="EF90" s="28" t="s">
        <v>186</v>
      </c>
      <c r="EG90" s="28" t="s">
        <v>156</v>
      </c>
      <c r="EH90" s="28" t="s">
        <v>187</v>
      </c>
      <c r="EI90" s="29">
        <v>44907.818553240744</v>
      </c>
      <c r="EJ90" s="28" t="s">
        <v>197</v>
      </c>
      <c r="EK90" s="28" t="s">
        <v>156</v>
      </c>
      <c r="EL90" s="28" t="s">
        <v>198</v>
      </c>
      <c r="EM90" s="45"/>
      <c r="EN90" s="46" t="str">
        <f t="shared" si="8"/>
        <v>343H039A</v>
      </c>
      <c r="EO90" s="47">
        <f t="shared" si="9"/>
        <v>44996</v>
      </c>
      <c r="EP90" s="47" t="str">
        <f t="shared" si="10"/>
        <v/>
      </c>
      <c r="EQ90" s="48" t="str">
        <f t="shared" ca="1" si="11"/>
        <v>Y</v>
      </c>
      <c r="ER90" s="49" t="str">
        <f t="shared" si="12"/>
        <v/>
      </c>
      <c r="ES90" s="50"/>
      <c r="ET90" s="51" t="str">
        <f t="shared" si="13"/>
        <v/>
      </c>
      <c r="EU90" s="52" t="str">
        <f t="shared" si="14"/>
        <v/>
      </c>
      <c r="EV90" s="46"/>
    </row>
    <row r="91" spans="1:153" ht="14.25" hidden="1" customHeight="1">
      <c r="A91" s="8">
        <v>84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572</v>
      </c>
      <c r="H91" s="9" t="s">
        <v>573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153</v>
      </c>
      <c r="S91" s="9" t="s">
        <v>154</v>
      </c>
      <c r="T91" s="9" t="s">
        <v>153</v>
      </c>
      <c r="U91" s="9" t="s">
        <v>155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157</v>
      </c>
      <c r="AA91" s="9" t="s">
        <v>158</v>
      </c>
      <c r="AB91" s="12" t="s">
        <v>159</v>
      </c>
      <c r="AC91" s="10" t="s">
        <v>434</v>
      </c>
      <c r="AD91" s="9" t="s">
        <v>158</v>
      </c>
      <c r="AE91" s="13" t="s">
        <v>159</v>
      </c>
      <c r="AF91" s="14" t="s">
        <v>596</v>
      </c>
      <c r="AG91" s="10" t="s">
        <v>605</v>
      </c>
      <c r="AH91" s="11" t="s">
        <v>204</v>
      </c>
      <c r="AI91" s="11" t="s">
        <v>166</v>
      </c>
      <c r="AJ91" s="10" t="s">
        <v>205</v>
      </c>
      <c r="AK91" s="11" t="s">
        <v>166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4.5</v>
      </c>
      <c r="AU91" s="10" t="s">
        <v>206</v>
      </c>
      <c r="AV91" s="16">
        <v>672</v>
      </c>
      <c r="AW91" s="16">
        <v>672</v>
      </c>
      <c r="AX91" s="16">
        <v>0</v>
      </c>
      <c r="AY91" s="16">
        <v>0</v>
      </c>
      <c r="AZ91" s="16">
        <v>0</v>
      </c>
      <c r="BA91" s="17">
        <v>44910</v>
      </c>
      <c r="BB91" s="30" t="s">
        <v>175</v>
      </c>
      <c r="BC91" s="18">
        <v>44728</v>
      </c>
      <c r="BD91" s="17">
        <v>45138</v>
      </c>
      <c r="BE91" s="17">
        <v>45138</v>
      </c>
      <c r="BF91" s="17">
        <v>44880</v>
      </c>
      <c r="BG91" s="10">
        <v>84137434</v>
      </c>
      <c r="BH91" s="9" t="s">
        <v>319</v>
      </c>
      <c r="BI91" s="19">
        <v>44927</v>
      </c>
      <c r="BJ91" s="20">
        <v>44928</v>
      </c>
      <c r="BK91" s="16">
        <v>0</v>
      </c>
      <c r="BL91" s="16">
        <v>0</v>
      </c>
      <c r="BM91" s="9" t="s">
        <v>177</v>
      </c>
      <c r="BN91" s="9" t="s">
        <v>178</v>
      </c>
      <c r="BO91" s="9" t="s">
        <v>156</v>
      </c>
      <c r="BP91" s="17">
        <v>44969</v>
      </c>
      <c r="BQ91" s="17" t="s">
        <v>156</v>
      </c>
      <c r="BR91" s="17">
        <v>44955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44712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44733</v>
      </c>
      <c r="CD91" s="10" t="s">
        <v>156</v>
      </c>
      <c r="CE91" s="17" t="s">
        <v>156</v>
      </c>
      <c r="CF91" s="17" t="s">
        <v>156</v>
      </c>
      <c r="CG91" s="17">
        <v>44712</v>
      </c>
      <c r="CH91" s="17">
        <v>44728</v>
      </c>
      <c r="CI91" s="16">
        <v>200</v>
      </c>
      <c r="CJ91" s="10" t="s">
        <v>606</v>
      </c>
      <c r="CK91" s="10" t="s">
        <v>541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44712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>
        <v>44888</v>
      </c>
      <c r="CX91" s="10" t="s">
        <v>599</v>
      </c>
      <c r="CY91" s="17" t="s">
        <v>156</v>
      </c>
      <c r="CZ91" s="17" t="s">
        <v>156</v>
      </c>
      <c r="DA91" s="17">
        <v>44712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>
        <v>44922</v>
      </c>
      <c r="DH91" s="10" t="s">
        <v>600</v>
      </c>
      <c r="DI91" s="17" t="s">
        <v>156</v>
      </c>
      <c r="DJ91" s="17" t="s">
        <v>156</v>
      </c>
      <c r="DK91" s="17">
        <v>44712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12</v>
      </c>
      <c r="DT91" s="16">
        <v>200</v>
      </c>
      <c r="DU91" s="11" t="s">
        <v>181</v>
      </c>
      <c r="DV91" s="11" t="s">
        <v>182</v>
      </c>
      <c r="DW91" s="27" t="s">
        <v>156</v>
      </c>
      <c r="DX91" s="27" t="s">
        <v>156</v>
      </c>
      <c r="DY91" s="20" t="s">
        <v>601</v>
      </c>
      <c r="DZ91" s="16">
        <v>7</v>
      </c>
      <c r="EA91" s="16">
        <v>0</v>
      </c>
      <c r="EB91" s="27" t="s">
        <v>185</v>
      </c>
      <c r="EC91" s="27" t="s">
        <v>185</v>
      </c>
      <c r="ED91" s="27" t="s">
        <v>182</v>
      </c>
      <c r="EE91" s="29">
        <v>44712.979814814818</v>
      </c>
      <c r="EF91" s="28" t="s">
        <v>186</v>
      </c>
      <c r="EG91" s="28" t="s">
        <v>156</v>
      </c>
      <c r="EH91" s="28" t="s">
        <v>187</v>
      </c>
      <c r="EI91" s="29">
        <v>44896.816840277781</v>
      </c>
      <c r="EJ91" s="28" t="s">
        <v>197</v>
      </c>
      <c r="EK91" s="28" t="s">
        <v>156</v>
      </c>
      <c r="EL91" s="28" t="s">
        <v>198</v>
      </c>
      <c r="EM91" s="45"/>
      <c r="EN91" s="46" t="str">
        <f t="shared" si="8"/>
        <v>343H039B</v>
      </c>
      <c r="EO91" s="47">
        <f t="shared" si="9"/>
        <v>44962</v>
      </c>
      <c r="EP91" s="47">
        <f t="shared" si="10"/>
        <v>44888</v>
      </c>
      <c r="EQ91" s="48" t="str">
        <f t="shared" ca="1" si="11"/>
        <v>Past</v>
      </c>
      <c r="ER91" s="49">
        <f t="shared" si="12"/>
        <v>74</v>
      </c>
      <c r="ES91" s="50"/>
      <c r="ET91" s="51">
        <f t="shared" si="13"/>
        <v>74</v>
      </c>
      <c r="EU91" s="52">
        <f t="shared" si="14"/>
        <v>0</v>
      </c>
      <c r="EV91" s="46"/>
    </row>
    <row r="92" spans="1:153" ht="14.25" hidden="1" customHeight="1">
      <c r="A92" s="8">
        <v>85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572</v>
      </c>
      <c r="H92" s="9" t="s">
        <v>573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153</v>
      </c>
      <c r="S92" s="9" t="s">
        <v>154</v>
      </c>
      <c r="T92" s="9" t="s">
        <v>153</v>
      </c>
      <c r="U92" s="9" t="s">
        <v>155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157</v>
      </c>
      <c r="AA92" s="9" t="s">
        <v>158</v>
      </c>
      <c r="AB92" s="12" t="s">
        <v>159</v>
      </c>
      <c r="AC92" s="10" t="s">
        <v>434</v>
      </c>
      <c r="AD92" s="9" t="s">
        <v>158</v>
      </c>
      <c r="AE92" s="13" t="s">
        <v>159</v>
      </c>
      <c r="AF92" s="14" t="s">
        <v>596</v>
      </c>
      <c r="AG92" s="10" t="s">
        <v>605</v>
      </c>
      <c r="AH92" s="11" t="s">
        <v>204</v>
      </c>
      <c r="AI92" s="11" t="s">
        <v>166</v>
      </c>
      <c r="AJ92" s="10" t="s">
        <v>205</v>
      </c>
      <c r="AK92" s="11" t="s">
        <v>166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4.5</v>
      </c>
      <c r="AU92" s="10" t="s">
        <v>206</v>
      </c>
      <c r="AV92" s="16">
        <v>672</v>
      </c>
      <c r="AW92" s="16">
        <v>672</v>
      </c>
      <c r="AX92" s="16">
        <v>0</v>
      </c>
      <c r="AY92" s="16">
        <v>0</v>
      </c>
      <c r="AZ92" s="16">
        <v>0</v>
      </c>
      <c r="BA92" s="17">
        <v>44910</v>
      </c>
      <c r="BB92" s="30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84224306</v>
      </c>
      <c r="BH92" s="9" t="s">
        <v>321</v>
      </c>
      <c r="BI92" s="19">
        <v>44958</v>
      </c>
      <c r="BJ92" s="20">
        <v>44977</v>
      </c>
      <c r="BK92" s="16">
        <v>0</v>
      </c>
      <c r="BL92" s="16">
        <v>0</v>
      </c>
      <c r="BM92" s="9" t="s">
        <v>177</v>
      </c>
      <c r="BN92" s="9" t="s">
        <v>178</v>
      </c>
      <c r="BO92" s="9" t="s">
        <v>156</v>
      </c>
      <c r="BP92" s="17">
        <v>44990</v>
      </c>
      <c r="BQ92" s="17" t="s">
        <v>156</v>
      </c>
      <c r="BR92" s="17">
        <v>44990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44721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44733</v>
      </c>
      <c r="CD92" s="10" t="s">
        <v>192</v>
      </c>
      <c r="CE92" s="17" t="s">
        <v>156</v>
      </c>
      <c r="CF92" s="17" t="s">
        <v>156</v>
      </c>
      <c r="CG92" s="17">
        <v>44721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>
        <v>44911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44721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193</v>
      </c>
      <c r="CY92" s="17" t="s">
        <v>156</v>
      </c>
      <c r="CZ92" s="17" t="s">
        <v>156</v>
      </c>
      <c r="DA92" s="17">
        <v>44721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44721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12</v>
      </c>
      <c r="DT92" s="16">
        <v>190</v>
      </c>
      <c r="DU92" s="11" t="s">
        <v>181</v>
      </c>
      <c r="DV92" s="11" t="s">
        <v>182</v>
      </c>
      <c r="DW92" s="27" t="s">
        <v>156</v>
      </c>
      <c r="DX92" s="27" t="s">
        <v>156</v>
      </c>
      <c r="DY92" s="20" t="s">
        <v>607</v>
      </c>
      <c r="DZ92" s="16">
        <v>7</v>
      </c>
      <c r="EA92" s="16">
        <v>0</v>
      </c>
      <c r="EB92" s="27" t="s">
        <v>185</v>
      </c>
      <c r="EC92" s="27" t="s">
        <v>185</v>
      </c>
      <c r="ED92" s="27" t="s">
        <v>182</v>
      </c>
      <c r="EE92" s="29">
        <v>44721.979594907411</v>
      </c>
      <c r="EF92" s="28" t="s">
        <v>186</v>
      </c>
      <c r="EG92" s="28" t="s">
        <v>156</v>
      </c>
      <c r="EH92" s="28" t="s">
        <v>187</v>
      </c>
      <c r="EI92" s="29">
        <v>44872.816006944442</v>
      </c>
      <c r="EJ92" s="28" t="s">
        <v>197</v>
      </c>
      <c r="EK92" s="28" t="s">
        <v>156</v>
      </c>
      <c r="EL92" s="28" t="s">
        <v>198</v>
      </c>
      <c r="EM92" s="45"/>
      <c r="EN92" s="46" t="str">
        <f t="shared" si="8"/>
        <v>343H039B</v>
      </c>
      <c r="EO92" s="47">
        <f t="shared" si="9"/>
        <v>44983</v>
      </c>
      <c r="EP92" s="47" t="str">
        <f t="shared" si="10"/>
        <v/>
      </c>
      <c r="EQ92" s="48" t="str">
        <f t="shared" ca="1" si="11"/>
        <v>Y</v>
      </c>
      <c r="ER92" s="49" t="str">
        <f t="shared" si="12"/>
        <v/>
      </c>
      <c r="ES92" s="50"/>
      <c r="ET92" s="51" t="str">
        <f t="shared" si="13"/>
        <v/>
      </c>
      <c r="EU92" s="52" t="str">
        <f t="shared" si="14"/>
        <v/>
      </c>
      <c r="EV92" s="46"/>
    </row>
    <row r="93" spans="1:153" ht="14.25" hidden="1" customHeight="1">
      <c r="A93" s="8">
        <v>86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572</v>
      </c>
      <c r="H93" s="9" t="s">
        <v>573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153</v>
      </c>
      <c r="S93" s="9" t="s">
        <v>154</v>
      </c>
      <c r="T93" s="9" t="s">
        <v>153</v>
      </c>
      <c r="U93" s="9" t="s">
        <v>155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157</v>
      </c>
      <c r="AA93" s="9" t="s">
        <v>158</v>
      </c>
      <c r="AB93" s="12" t="s">
        <v>159</v>
      </c>
      <c r="AC93" s="10" t="s">
        <v>434</v>
      </c>
      <c r="AD93" s="9" t="s">
        <v>158</v>
      </c>
      <c r="AE93" s="13" t="s">
        <v>159</v>
      </c>
      <c r="AF93" s="14" t="s">
        <v>596</v>
      </c>
      <c r="AG93" s="10" t="s">
        <v>605</v>
      </c>
      <c r="AH93" s="11" t="s">
        <v>204</v>
      </c>
      <c r="AI93" s="11" t="s">
        <v>166</v>
      </c>
      <c r="AJ93" s="10" t="s">
        <v>205</v>
      </c>
      <c r="AK93" s="11" t="s">
        <v>166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4.5</v>
      </c>
      <c r="AU93" s="10" t="s">
        <v>206</v>
      </c>
      <c r="AV93" s="16">
        <v>672</v>
      </c>
      <c r="AW93" s="16">
        <v>672</v>
      </c>
      <c r="AX93" s="16">
        <v>0</v>
      </c>
      <c r="AY93" s="16">
        <v>0</v>
      </c>
      <c r="AZ93" s="16">
        <v>0</v>
      </c>
      <c r="BA93" s="17">
        <v>44910</v>
      </c>
      <c r="BB93" s="30" t="s">
        <v>175</v>
      </c>
      <c r="BC93" s="18" t="s">
        <v>156</v>
      </c>
      <c r="BD93" s="17">
        <v>45138</v>
      </c>
      <c r="BE93" s="17">
        <v>45138</v>
      </c>
      <c r="BF93" s="17">
        <v>44880</v>
      </c>
      <c r="BG93" s="10">
        <v>84224307</v>
      </c>
      <c r="BH93" s="9" t="s">
        <v>258</v>
      </c>
      <c r="BI93" s="19">
        <v>44986</v>
      </c>
      <c r="BJ93" s="20">
        <v>45012</v>
      </c>
      <c r="BK93" s="16">
        <v>0</v>
      </c>
      <c r="BL93" s="16">
        <v>0</v>
      </c>
      <c r="BM93" s="9" t="s">
        <v>177</v>
      </c>
      <c r="BN93" s="9" t="s">
        <v>178</v>
      </c>
      <c r="BO93" s="9" t="s">
        <v>156</v>
      </c>
      <c r="BP93" s="17">
        <v>45025</v>
      </c>
      <c r="BQ93" s="17" t="s">
        <v>156</v>
      </c>
      <c r="BR93" s="17">
        <v>45025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>
        <v>44721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44733</v>
      </c>
      <c r="CD93" s="10" t="s">
        <v>192</v>
      </c>
      <c r="CE93" s="17" t="s">
        <v>156</v>
      </c>
      <c r="CF93" s="17" t="s">
        <v>156</v>
      </c>
      <c r="CG93" s="17">
        <v>44721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>
        <v>44911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>
        <v>44721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 t="s">
        <v>156</v>
      </c>
      <c r="CX93" s="10" t="s">
        <v>193</v>
      </c>
      <c r="CY93" s="17" t="s">
        <v>156</v>
      </c>
      <c r="CZ93" s="17" t="s">
        <v>156</v>
      </c>
      <c r="DA93" s="17">
        <v>44721</v>
      </c>
      <c r="DB93" s="17" t="s">
        <v>156</v>
      </c>
      <c r="DC93" s="16">
        <v>0</v>
      </c>
      <c r="DD93" s="10" t="s">
        <v>156</v>
      </c>
      <c r="DE93" s="10" t="s">
        <v>156</v>
      </c>
      <c r="DF93" s="18" t="s">
        <v>156</v>
      </c>
      <c r="DG93" s="17" t="s">
        <v>156</v>
      </c>
      <c r="DH93" s="10" t="s">
        <v>156</v>
      </c>
      <c r="DI93" s="17" t="s">
        <v>156</v>
      </c>
      <c r="DJ93" s="17" t="s">
        <v>156</v>
      </c>
      <c r="DK93" s="17">
        <v>44721</v>
      </c>
      <c r="DL93" s="17" t="s">
        <v>156</v>
      </c>
      <c r="DM93" s="16">
        <v>0</v>
      </c>
      <c r="DN93" s="10" t="s">
        <v>156</v>
      </c>
      <c r="DO93" s="10" t="s">
        <v>156</v>
      </c>
      <c r="DP93" s="16">
        <v>24</v>
      </c>
      <c r="DQ93" s="16">
        <v>12</v>
      </c>
      <c r="DR93" s="11">
        <v>12</v>
      </c>
      <c r="DS93" s="16">
        <v>12</v>
      </c>
      <c r="DT93" s="16">
        <v>110</v>
      </c>
      <c r="DU93" s="11" t="s">
        <v>181</v>
      </c>
      <c r="DV93" s="11" t="s">
        <v>182</v>
      </c>
      <c r="DW93" s="27" t="s">
        <v>156</v>
      </c>
      <c r="DX93" s="27" t="s">
        <v>156</v>
      </c>
      <c r="DY93" s="20" t="s">
        <v>608</v>
      </c>
      <c r="DZ93" s="16">
        <v>7</v>
      </c>
      <c r="EA93" s="16">
        <v>0</v>
      </c>
      <c r="EB93" s="27" t="s">
        <v>185</v>
      </c>
      <c r="EC93" s="27" t="s">
        <v>185</v>
      </c>
      <c r="ED93" s="27" t="s">
        <v>182</v>
      </c>
      <c r="EE93" s="29">
        <v>44721.979594907411</v>
      </c>
      <c r="EF93" s="28" t="s">
        <v>186</v>
      </c>
      <c r="EG93" s="28" t="s">
        <v>156</v>
      </c>
      <c r="EH93" s="28" t="s">
        <v>187</v>
      </c>
      <c r="EI93" s="29">
        <v>44872.816006944442</v>
      </c>
      <c r="EJ93" s="28" t="s">
        <v>197</v>
      </c>
      <c r="EK93" s="28" t="s">
        <v>156</v>
      </c>
      <c r="EL93" s="28" t="s">
        <v>198</v>
      </c>
      <c r="EM93" s="45"/>
      <c r="EN93" s="46" t="str">
        <f t="shared" si="8"/>
        <v>343H039B</v>
      </c>
      <c r="EO93" s="47">
        <f t="shared" si="9"/>
        <v>45018</v>
      </c>
      <c r="EP93" s="47" t="str">
        <f t="shared" si="10"/>
        <v/>
      </c>
      <c r="EQ93" s="48" t="str">
        <f t="shared" ca="1" si="11"/>
        <v>Y</v>
      </c>
      <c r="ER93" s="49" t="str">
        <f t="shared" si="12"/>
        <v/>
      </c>
      <c r="ES93" s="50"/>
      <c r="ET93" s="51" t="str">
        <f t="shared" si="13"/>
        <v/>
      </c>
      <c r="EU93" s="52" t="str">
        <f t="shared" si="14"/>
        <v/>
      </c>
      <c r="EV93" s="46"/>
    </row>
    <row r="94" spans="1:153" ht="14.25" hidden="1" customHeight="1">
      <c r="A94" s="8">
        <v>87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572</v>
      </c>
      <c r="H94" s="9" t="s">
        <v>573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259</v>
      </c>
      <c r="S94" s="9" t="s">
        <v>154</v>
      </c>
      <c r="T94" s="9" t="s">
        <v>260</v>
      </c>
      <c r="U94" s="9" t="s">
        <v>215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261</v>
      </c>
      <c r="AA94" s="9" t="s">
        <v>262</v>
      </c>
      <c r="AB94" s="12" t="s">
        <v>263</v>
      </c>
      <c r="AC94" s="10" t="s">
        <v>264</v>
      </c>
      <c r="AD94" s="9" t="s">
        <v>262</v>
      </c>
      <c r="AE94" s="13" t="s">
        <v>263</v>
      </c>
      <c r="AF94" s="14" t="s">
        <v>596</v>
      </c>
      <c r="AG94" s="10" t="s">
        <v>609</v>
      </c>
      <c r="AH94" s="11" t="s">
        <v>222</v>
      </c>
      <c r="AI94" s="11" t="s">
        <v>223</v>
      </c>
      <c r="AJ94" s="10" t="s">
        <v>224</v>
      </c>
      <c r="AK94" s="11" t="s">
        <v>223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3.6</v>
      </c>
      <c r="AU94" s="10" t="s">
        <v>142</v>
      </c>
      <c r="AV94" s="16">
        <v>2600</v>
      </c>
      <c r="AW94" s="16">
        <v>2600</v>
      </c>
      <c r="AX94" s="16">
        <v>0</v>
      </c>
      <c r="AY94" s="16">
        <v>0</v>
      </c>
      <c r="AZ94" s="16">
        <v>1000</v>
      </c>
      <c r="BA94" s="17">
        <v>44910</v>
      </c>
      <c r="BB94" s="30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84170463</v>
      </c>
      <c r="BH94" s="9" t="s">
        <v>321</v>
      </c>
      <c r="BI94" s="19">
        <v>44927</v>
      </c>
      <c r="BJ94" s="20">
        <v>44928</v>
      </c>
      <c r="BK94" s="16">
        <v>0</v>
      </c>
      <c r="BL94" s="16">
        <v>0</v>
      </c>
      <c r="BM94" s="9" t="s">
        <v>177</v>
      </c>
      <c r="BN94" s="9" t="s">
        <v>178</v>
      </c>
      <c r="BO94" s="9" t="s">
        <v>156</v>
      </c>
      <c r="BP94" s="17">
        <v>44955</v>
      </c>
      <c r="BQ94" s="17" t="s">
        <v>156</v>
      </c>
      <c r="BR94" s="17" t="s">
        <v>156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 t="s">
        <v>156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44733</v>
      </c>
      <c r="CD94" s="10" t="s">
        <v>192</v>
      </c>
      <c r="CE94" s="17" t="s">
        <v>156</v>
      </c>
      <c r="CF94" s="17" t="s">
        <v>156</v>
      </c>
      <c r="CG94" s="17" t="s">
        <v>156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>
        <v>44911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 t="s">
        <v>156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193</v>
      </c>
      <c r="CY94" s="17" t="s">
        <v>156</v>
      </c>
      <c r="CZ94" s="17" t="s">
        <v>156</v>
      </c>
      <c r="DA94" s="17" t="s">
        <v>156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 t="s">
        <v>156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12</v>
      </c>
      <c r="DT94" s="16">
        <v>600</v>
      </c>
      <c r="DU94" s="11" t="s">
        <v>181</v>
      </c>
      <c r="DV94" s="11" t="s">
        <v>182</v>
      </c>
      <c r="DW94" s="27" t="s">
        <v>156</v>
      </c>
      <c r="DX94" s="27" t="s">
        <v>156</v>
      </c>
      <c r="DY94" s="20" t="s">
        <v>549</v>
      </c>
      <c r="DZ94" s="16">
        <v>7</v>
      </c>
      <c r="EA94" s="16">
        <v>0</v>
      </c>
      <c r="EB94" s="27" t="s">
        <v>185</v>
      </c>
      <c r="EC94" s="27" t="s">
        <v>185</v>
      </c>
      <c r="ED94" s="27" t="s">
        <v>182</v>
      </c>
      <c r="EE94" s="29">
        <v>44719.316874999997</v>
      </c>
      <c r="EF94" s="28" t="s">
        <v>195</v>
      </c>
      <c r="EG94" s="28" t="s">
        <v>196</v>
      </c>
      <c r="EH94" s="28" t="s">
        <v>190</v>
      </c>
      <c r="EI94" s="29">
        <v>44872.816006944442</v>
      </c>
      <c r="EJ94" s="28" t="s">
        <v>197</v>
      </c>
      <c r="EK94" s="28" t="s">
        <v>156</v>
      </c>
      <c r="EL94" s="28" t="s">
        <v>198</v>
      </c>
      <c r="EM94" s="45"/>
      <c r="EN94" s="46" t="str">
        <f t="shared" si="8"/>
        <v>343H036A</v>
      </c>
      <c r="EO94" s="47">
        <f t="shared" si="9"/>
        <v>44948</v>
      </c>
      <c r="EP94" s="47" t="str">
        <f t="shared" si="10"/>
        <v/>
      </c>
      <c r="EQ94" s="48" t="str">
        <f t="shared" ca="1" si="11"/>
        <v>Y</v>
      </c>
      <c r="ER94" s="49" t="str">
        <f t="shared" si="12"/>
        <v/>
      </c>
      <c r="ES94" s="50"/>
      <c r="ET94" s="51" t="str">
        <f t="shared" si="13"/>
        <v/>
      </c>
      <c r="EU94" s="52" t="str">
        <f t="shared" si="14"/>
        <v/>
      </c>
      <c r="EV94" s="46"/>
    </row>
    <row r="95" spans="1:153" ht="14.25" hidden="1" customHeight="1">
      <c r="A95" s="8">
        <v>88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572</v>
      </c>
      <c r="H95" s="9" t="s">
        <v>573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259</v>
      </c>
      <c r="S95" s="9" t="s">
        <v>154</v>
      </c>
      <c r="T95" s="9" t="s">
        <v>260</v>
      </c>
      <c r="U95" s="9" t="s">
        <v>215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261</v>
      </c>
      <c r="AA95" s="9" t="s">
        <v>262</v>
      </c>
      <c r="AB95" s="12" t="s">
        <v>263</v>
      </c>
      <c r="AC95" s="10" t="s">
        <v>264</v>
      </c>
      <c r="AD95" s="9" t="s">
        <v>262</v>
      </c>
      <c r="AE95" s="13" t="s">
        <v>263</v>
      </c>
      <c r="AF95" s="14" t="s">
        <v>596</v>
      </c>
      <c r="AG95" s="10" t="s">
        <v>609</v>
      </c>
      <c r="AH95" s="11" t="s">
        <v>222</v>
      </c>
      <c r="AI95" s="11" t="s">
        <v>223</v>
      </c>
      <c r="AJ95" s="10" t="s">
        <v>224</v>
      </c>
      <c r="AK95" s="11" t="s">
        <v>223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3.6</v>
      </c>
      <c r="AU95" s="10" t="s">
        <v>142</v>
      </c>
      <c r="AV95" s="16">
        <v>2600</v>
      </c>
      <c r="AW95" s="16">
        <v>2600</v>
      </c>
      <c r="AX95" s="16">
        <v>0</v>
      </c>
      <c r="AY95" s="16">
        <v>0</v>
      </c>
      <c r="AZ95" s="16">
        <v>1000</v>
      </c>
      <c r="BA95" s="17">
        <v>44910</v>
      </c>
      <c r="BB95" s="30" t="s">
        <v>175</v>
      </c>
      <c r="BC95" s="18" t="s">
        <v>156</v>
      </c>
      <c r="BD95" s="17">
        <v>45138</v>
      </c>
      <c r="BE95" s="17">
        <v>45138</v>
      </c>
      <c r="BF95" s="17">
        <v>44880</v>
      </c>
      <c r="BG95" s="10">
        <v>84814030</v>
      </c>
      <c r="BH95" s="9" t="s">
        <v>258</v>
      </c>
      <c r="BI95" s="19">
        <v>44927</v>
      </c>
      <c r="BJ95" s="20">
        <v>44956</v>
      </c>
      <c r="BK95" s="16">
        <v>0</v>
      </c>
      <c r="BL95" s="16">
        <v>0</v>
      </c>
      <c r="BM95" s="9" t="s">
        <v>177</v>
      </c>
      <c r="BN95" s="9" t="s">
        <v>178</v>
      </c>
      <c r="BO95" s="9" t="s">
        <v>156</v>
      </c>
      <c r="BP95" s="17">
        <v>44968</v>
      </c>
      <c r="BQ95" s="17" t="s">
        <v>156</v>
      </c>
      <c r="BR95" s="17">
        <v>44968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>
        <v>44847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44869</v>
      </c>
      <c r="CD95" s="10" t="s">
        <v>254</v>
      </c>
      <c r="CE95" s="17">
        <v>44869</v>
      </c>
      <c r="CF95" s="17" t="s">
        <v>156</v>
      </c>
      <c r="CG95" s="17">
        <v>44847</v>
      </c>
      <c r="CH95" s="17" t="s">
        <v>156</v>
      </c>
      <c r="CI95" s="16">
        <v>0</v>
      </c>
      <c r="CJ95" s="10" t="s">
        <v>156</v>
      </c>
      <c r="CK95" s="10" t="s">
        <v>156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>
        <v>44847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 t="s">
        <v>156</v>
      </c>
      <c r="CX95" s="10" t="s">
        <v>193</v>
      </c>
      <c r="CY95" s="17" t="s">
        <v>156</v>
      </c>
      <c r="CZ95" s="17" t="s">
        <v>156</v>
      </c>
      <c r="DA95" s="17">
        <v>44847</v>
      </c>
      <c r="DB95" s="17" t="s">
        <v>156</v>
      </c>
      <c r="DC95" s="16">
        <v>0</v>
      </c>
      <c r="DD95" s="10" t="s">
        <v>156</v>
      </c>
      <c r="DE95" s="10" t="s">
        <v>156</v>
      </c>
      <c r="DF95" s="18" t="s">
        <v>156</v>
      </c>
      <c r="DG95" s="17" t="s">
        <v>156</v>
      </c>
      <c r="DH95" s="10" t="s">
        <v>156</v>
      </c>
      <c r="DI95" s="17" t="s">
        <v>156</v>
      </c>
      <c r="DJ95" s="17" t="s">
        <v>156</v>
      </c>
      <c r="DK95" s="17">
        <v>44847</v>
      </c>
      <c r="DL95" s="17" t="s">
        <v>156</v>
      </c>
      <c r="DM95" s="16">
        <v>0</v>
      </c>
      <c r="DN95" s="10" t="s">
        <v>156</v>
      </c>
      <c r="DO95" s="10" t="s">
        <v>156</v>
      </c>
      <c r="DP95" s="16">
        <v>24</v>
      </c>
      <c r="DQ95" s="16">
        <v>12</v>
      </c>
      <c r="DR95" s="11">
        <v>12</v>
      </c>
      <c r="DS95" s="16">
        <v>12</v>
      </c>
      <c r="DT95" s="16">
        <v>190</v>
      </c>
      <c r="DU95" s="11" t="s">
        <v>181</v>
      </c>
      <c r="DV95" s="11" t="s">
        <v>182</v>
      </c>
      <c r="DW95" s="27" t="s">
        <v>156</v>
      </c>
      <c r="DX95" s="27" t="s">
        <v>156</v>
      </c>
      <c r="DY95" s="20" t="s">
        <v>348</v>
      </c>
      <c r="DZ95" s="16">
        <v>7</v>
      </c>
      <c r="EA95" s="16">
        <v>0</v>
      </c>
      <c r="EB95" s="27" t="s">
        <v>185</v>
      </c>
      <c r="EC95" s="27" t="s">
        <v>185</v>
      </c>
      <c r="ED95" s="27" t="s">
        <v>182</v>
      </c>
      <c r="EE95" s="29">
        <v>44847.979583333334</v>
      </c>
      <c r="EF95" s="28" t="s">
        <v>186</v>
      </c>
      <c r="EG95" s="28" t="s">
        <v>156</v>
      </c>
      <c r="EH95" s="28" t="s">
        <v>187</v>
      </c>
      <c r="EI95" s="29">
        <v>44872.816006944442</v>
      </c>
      <c r="EJ95" s="28" t="s">
        <v>197</v>
      </c>
      <c r="EK95" s="28" t="s">
        <v>156</v>
      </c>
      <c r="EL95" s="28" t="s">
        <v>198</v>
      </c>
      <c r="EM95" s="45"/>
      <c r="EN95" s="46" t="str">
        <f t="shared" si="8"/>
        <v>343H036A</v>
      </c>
      <c r="EO95" s="47">
        <f t="shared" si="9"/>
        <v>44961</v>
      </c>
      <c r="EP95" s="47" t="str">
        <f t="shared" si="10"/>
        <v/>
      </c>
      <c r="EQ95" s="48" t="str">
        <f t="shared" ca="1" si="11"/>
        <v>Y</v>
      </c>
      <c r="ER95" s="49" t="str">
        <f t="shared" si="12"/>
        <v/>
      </c>
      <c r="ES95" s="50"/>
      <c r="ET95" s="51" t="str">
        <f t="shared" si="13"/>
        <v/>
      </c>
      <c r="EU95" s="52" t="str">
        <f t="shared" si="14"/>
        <v/>
      </c>
      <c r="EV95" s="46"/>
    </row>
    <row r="96" spans="1:153" ht="14.25" hidden="1" customHeight="1">
      <c r="A96" s="8">
        <v>89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572</v>
      </c>
      <c r="H96" s="9" t="s">
        <v>573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259</v>
      </c>
      <c r="S96" s="9" t="s">
        <v>154</v>
      </c>
      <c r="T96" s="9" t="s">
        <v>260</v>
      </c>
      <c r="U96" s="9" t="s">
        <v>215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261</v>
      </c>
      <c r="AA96" s="9" t="s">
        <v>262</v>
      </c>
      <c r="AB96" s="12" t="s">
        <v>263</v>
      </c>
      <c r="AC96" s="10" t="s">
        <v>264</v>
      </c>
      <c r="AD96" s="9" t="s">
        <v>262</v>
      </c>
      <c r="AE96" s="13" t="s">
        <v>263</v>
      </c>
      <c r="AF96" s="14" t="s">
        <v>596</v>
      </c>
      <c r="AG96" s="10" t="s">
        <v>610</v>
      </c>
      <c r="AH96" s="11" t="s">
        <v>256</v>
      </c>
      <c r="AI96" s="11" t="s">
        <v>223</v>
      </c>
      <c r="AJ96" s="10" t="s">
        <v>257</v>
      </c>
      <c r="AK96" s="11" t="s">
        <v>223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3.6</v>
      </c>
      <c r="AU96" s="10" t="s">
        <v>206</v>
      </c>
      <c r="AV96" s="16">
        <v>400</v>
      </c>
      <c r="AW96" s="16">
        <v>400</v>
      </c>
      <c r="AX96" s="16">
        <v>0</v>
      </c>
      <c r="AY96" s="16">
        <v>0</v>
      </c>
      <c r="AZ96" s="16">
        <v>0</v>
      </c>
      <c r="BA96" s="17">
        <v>44910</v>
      </c>
      <c r="BB96" s="30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84028450</v>
      </c>
      <c r="BH96" s="9" t="s">
        <v>321</v>
      </c>
      <c r="BI96" s="19">
        <v>44927</v>
      </c>
      <c r="BJ96" s="20">
        <v>44942</v>
      </c>
      <c r="BK96" s="16">
        <v>0</v>
      </c>
      <c r="BL96" s="16">
        <v>0</v>
      </c>
      <c r="BM96" s="9" t="s">
        <v>177</v>
      </c>
      <c r="BN96" s="9" t="s">
        <v>178</v>
      </c>
      <c r="BO96" s="9" t="s">
        <v>156</v>
      </c>
      <c r="BP96" s="17">
        <v>44955</v>
      </c>
      <c r="BQ96" s="17" t="s">
        <v>156</v>
      </c>
      <c r="BR96" s="17">
        <v>44955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44698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44733</v>
      </c>
      <c r="CD96" s="10" t="s">
        <v>192</v>
      </c>
      <c r="CE96" s="17" t="s">
        <v>156</v>
      </c>
      <c r="CF96" s="17" t="s">
        <v>156</v>
      </c>
      <c r="CG96" s="17">
        <v>44698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>
        <v>44911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44698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193</v>
      </c>
      <c r="CY96" s="17" t="s">
        <v>156</v>
      </c>
      <c r="CZ96" s="17" t="s">
        <v>156</v>
      </c>
      <c r="DA96" s="17">
        <v>44698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44698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12</v>
      </c>
      <c r="DT96" s="16">
        <v>100</v>
      </c>
      <c r="DU96" s="11" t="s">
        <v>181</v>
      </c>
      <c r="DV96" s="11" t="s">
        <v>182</v>
      </c>
      <c r="DW96" s="27" t="s">
        <v>156</v>
      </c>
      <c r="DX96" s="27" t="s">
        <v>156</v>
      </c>
      <c r="DY96" s="20" t="s">
        <v>549</v>
      </c>
      <c r="DZ96" s="16">
        <v>7</v>
      </c>
      <c r="EA96" s="16">
        <v>0</v>
      </c>
      <c r="EB96" s="27" t="s">
        <v>185</v>
      </c>
      <c r="EC96" s="27" t="s">
        <v>185</v>
      </c>
      <c r="ED96" s="27" t="s">
        <v>182</v>
      </c>
      <c r="EE96" s="29">
        <v>44698.979710648149</v>
      </c>
      <c r="EF96" s="28" t="s">
        <v>186</v>
      </c>
      <c r="EG96" s="28" t="s">
        <v>156</v>
      </c>
      <c r="EH96" s="28" t="s">
        <v>187</v>
      </c>
      <c r="EI96" s="29">
        <v>44872.816006944442</v>
      </c>
      <c r="EJ96" s="28" t="s">
        <v>197</v>
      </c>
      <c r="EK96" s="28" t="s">
        <v>156</v>
      </c>
      <c r="EL96" s="28" t="s">
        <v>198</v>
      </c>
      <c r="EM96" s="45"/>
      <c r="EN96" s="46" t="str">
        <f t="shared" si="8"/>
        <v>343H036B</v>
      </c>
      <c r="EO96" s="47">
        <f t="shared" si="9"/>
        <v>44948</v>
      </c>
      <c r="EP96" s="47" t="str">
        <f t="shared" si="10"/>
        <v/>
      </c>
      <c r="EQ96" s="48" t="str">
        <f t="shared" ca="1" si="11"/>
        <v>Y</v>
      </c>
      <c r="ER96" s="49" t="str">
        <f t="shared" si="12"/>
        <v/>
      </c>
      <c r="ES96" s="50"/>
      <c r="ET96" s="51" t="str">
        <f t="shared" si="13"/>
        <v/>
      </c>
      <c r="EU96" s="52" t="str">
        <f t="shared" si="14"/>
        <v/>
      </c>
      <c r="EV96" s="46"/>
    </row>
    <row r="97" spans="1:153" ht="14.25" hidden="1" customHeight="1">
      <c r="A97" s="8">
        <v>90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572</v>
      </c>
      <c r="H97" s="9" t="s">
        <v>573</v>
      </c>
      <c r="I97" s="9" t="s">
        <v>147</v>
      </c>
      <c r="J97" s="9" t="s">
        <v>148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259</v>
      </c>
      <c r="S97" s="9" t="s">
        <v>154</v>
      </c>
      <c r="T97" s="9" t="s">
        <v>260</v>
      </c>
      <c r="U97" s="9" t="s">
        <v>215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261</v>
      </c>
      <c r="AA97" s="9" t="s">
        <v>262</v>
      </c>
      <c r="AB97" s="12" t="s">
        <v>263</v>
      </c>
      <c r="AC97" s="10" t="s">
        <v>264</v>
      </c>
      <c r="AD97" s="9" t="s">
        <v>262</v>
      </c>
      <c r="AE97" s="13" t="s">
        <v>263</v>
      </c>
      <c r="AF97" s="14" t="s">
        <v>596</v>
      </c>
      <c r="AG97" s="10" t="s">
        <v>610</v>
      </c>
      <c r="AH97" s="11" t="s">
        <v>256</v>
      </c>
      <c r="AI97" s="11" t="s">
        <v>223</v>
      </c>
      <c r="AJ97" s="10" t="s">
        <v>257</v>
      </c>
      <c r="AK97" s="11" t="s">
        <v>223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3.6</v>
      </c>
      <c r="AU97" s="10" t="s">
        <v>206</v>
      </c>
      <c r="AV97" s="16">
        <v>400</v>
      </c>
      <c r="AW97" s="16">
        <v>400</v>
      </c>
      <c r="AX97" s="16">
        <v>0</v>
      </c>
      <c r="AY97" s="16">
        <v>0</v>
      </c>
      <c r="AZ97" s="16">
        <v>0</v>
      </c>
      <c r="BA97" s="17">
        <v>44910</v>
      </c>
      <c r="BB97" s="30" t="s">
        <v>175</v>
      </c>
      <c r="BC97" s="18" t="s">
        <v>156</v>
      </c>
      <c r="BD97" s="17">
        <v>45138</v>
      </c>
      <c r="BE97" s="17">
        <v>45138</v>
      </c>
      <c r="BF97" s="17">
        <v>44880</v>
      </c>
      <c r="BG97" s="10">
        <v>84814547</v>
      </c>
      <c r="BH97" s="9" t="s">
        <v>258</v>
      </c>
      <c r="BI97" s="19">
        <v>44927</v>
      </c>
      <c r="BJ97" s="20">
        <v>44956</v>
      </c>
      <c r="BK97" s="16">
        <v>0</v>
      </c>
      <c r="BL97" s="16">
        <v>0</v>
      </c>
      <c r="BM97" s="9" t="s">
        <v>177</v>
      </c>
      <c r="BN97" s="9" t="s">
        <v>178</v>
      </c>
      <c r="BO97" s="9" t="s">
        <v>156</v>
      </c>
      <c r="BP97" s="17">
        <v>44968</v>
      </c>
      <c r="BQ97" s="17" t="s">
        <v>156</v>
      </c>
      <c r="BR97" s="17">
        <v>44968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>
        <v>44847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44869</v>
      </c>
      <c r="CD97" s="10" t="s">
        <v>254</v>
      </c>
      <c r="CE97" s="17">
        <v>44869</v>
      </c>
      <c r="CF97" s="17" t="s">
        <v>156</v>
      </c>
      <c r="CG97" s="17">
        <v>44847</v>
      </c>
      <c r="CH97" s="17" t="s">
        <v>156</v>
      </c>
      <c r="CI97" s="16">
        <v>0</v>
      </c>
      <c r="CJ97" s="10" t="s">
        <v>156</v>
      </c>
      <c r="CK97" s="10" t="s">
        <v>156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>
        <v>44847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 t="s">
        <v>156</v>
      </c>
      <c r="CX97" s="10" t="s">
        <v>193</v>
      </c>
      <c r="CY97" s="17" t="s">
        <v>156</v>
      </c>
      <c r="CZ97" s="17" t="s">
        <v>156</v>
      </c>
      <c r="DA97" s="17">
        <v>44847</v>
      </c>
      <c r="DB97" s="17" t="s">
        <v>156</v>
      </c>
      <c r="DC97" s="16">
        <v>0</v>
      </c>
      <c r="DD97" s="10" t="s">
        <v>156</v>
      </c>
      <c r="DE97" s="10" t="s">
        <v>156</v>
      </c>
      <c r="DF97" s="18" t="s">
        <v>156</v>
      </c>
      <c r="DG97" s="17" t="s">
        <v>156</v>
      </c>
      <c r="DH97" s="10" t="s">
        <v>156</v>
      </c>
      <c r="DI97" s="17" t="s">
        <v>156</v>
      </c>
      <c r="DJ97" s="17" t="s">
        <v>156</v>
      </c>
      <c r="DK97" s="17">
        <v>44847</v>
      </c>
      <c r="DL97" s="17" t="s">
        <v>156</v>
      </c>
      <c r="DM97" s="16">
        <v>0</v>
      </c>
      <c r="DN97" s="10" t="s">
        <v>156</v>
      </c>
      <c r="DO97" s="10" t="s">
        <v>156</v>
      </c>
      <c r="DP97" s="16">
        <v>24</v>
      </c>
      <c r="DQ97" s="16">
        <v>12</v>
      </c>
      <c r="DR97" s="11">
        <v>12</v>
      </c>
      <c r="DS97" s="16">
        <v>12</v>
      </c>
      <c r="DT97" s="16">
        <v>283</v>
      </c>
      <c r="DU97" s="11" t="s">
        <v>181</v>
      </c>
      <c r="DV97" s="11" t="s">
        <v>182</v>
      </c>
      <c r="DW97" s="27" t="s">
        <v>156</v>
      </c>
      <c r="DX97" s="27" t="s">
        <v>156</v>
      </c>
      <c r="DY97" s="20" t="s">
        <v>348</v>
      </c>
      <c r="DZ97" s="16">
        <v>7</v>
      </c>
      <c r="EA97" s="16">
        <v>0</v>
      </c>
      <c r="EB97" s="27" t="s">
        <v>185</v>
      </c>
      <c r="EC97" s="27" t="s">
        <v>185</v>
      </c>
      <c r="ED97" s="27" t="s">
        <v>182</v>
      </c>
      <c r="EE97" s="29">
        <v>44847.979583333334</v>
      </c>
      <c r="EF97" s="28" t="s">
        <v>186</v>
      </c>
      <c r="EG97" s="28" t="s">
        <v>156</v>
      </c>
      <c r="EH97" s="28" t="s">
        <v>187</v>
      </c>
      <c r="EI97" s="29">
        <v>44872.816006944442</v>
      </c>
      <c r="EJ97" s="28" t="s">
        <v>197</v>
      </c>
      <c r="EK97" s="28" t="s">
        <v>156</v>
      </c>
      <c r="EL97" s="28" t="s">
        <v>198</v>
      </c>
      <c r="EM97" s="45"/>
      <c r="EN97" s="46" t="str">
        <f t="shared" si="8"/>
        <v>343H036B</v>
      </c>
      <c r="EO97" s="47">
        <f t="shared" si="9"/>
        <v>44961</v>
      </c>
      <c r="EP97" s="47" t="str">
        <f t="shared" si="10"/>
        <v/>
      </c>
      <c r="EQ97" s="48" t="str">
        <f t="shared" ca="1" si="11"/>
        <v>Y</v>
      </c>
      <c r="ER97" s="49" t="str">
        <f t="shared" si="12"/>
        <v/>
      </c>
      <c r="ES97" s="50"/>
      <c r="ET97" s="51" t="str">
        <f t="shared" si="13"/>
        <v/>
      </c>
      <c r="EU97" s="52" t="str">
        <f t="shared" si="14"/>
        <v/>
      </c>
      <c r="EV97" s="46"/>
    </row>
    <row r="98" spans="1:153" ht="14.25" hidden="1" customHeight="1">
      <c r="A98" s="8">
        <v>91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572</v>
      </c>
      <c r="H98" s="9" t="s">
        <v>573</v>
      </c>
      <c r="I98" s="9" t="s">
        <v>147</v>
      </c>
      <c r="J98" s="9" t="s">
        <v>148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336</v>
      </c>
      <c r="S98" s="9" t="s">
        <v>305</v>
      </c>
      <c r="T98" s="9" t="s">
        <v>306</v>
      </c>
      <c r="U98" s="9" t="s">
        <v>361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362</v>
      </c>
      <c r="AA98" s="9" t="s">
        <v>363</v>
      </c>
      <c r="AB98" s="12" t="s">
        <v>364</v>
      </c>
      <c r="AC98" s="10" t="s">
        <v>365</v>
      </c>
      <c r="AD98" s="9" t="s">
        <v>366</v>
      </c>
      <c r="AE98" s="13" t="s">
        <v>364</v>
      </c>
      <c r="AF98" s="14" t="s">
        <v>580</v>
      </c>
      <c r="AG98" s="10" t="s">
        <v>611</v>
      </c>
      <c r="AH98" s="11" t="s">
        <v>368</v>
      </c>
      <c r="AI98" s="11" t="s">
        <v>369</v>
      </c>
      <c r="AJ98" s="10" t="s">
        <v>370</v>
      </c>
      <c r="AK98" s="11" t="s">
        <v>369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2.8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2000</v>
      </c>
      <c r="BA98" s="17">
        <v>44910</v>
      </c>
      <c r="BB98" s="30" t="s">
        <v>175</v>
      </c>
      <c r="BC98" s="18">
        <v>45091</v>
      </c>
      <c r="BD98" s="17">
        <v>45138</v>
      </c>
      <c r="BE98" s="17">
        <v>45138</v>
      </c>
      <c r="BF98" s="17">
        <v>44880</v>
      </c>
      <c r="BG98" s="10">
        <v>85153941</v>
      </c>
      <c r="BH98" s="9" t="s">
        <v>176</v>
      </c>
      <c r="BI98" s="19">
        <v>44927</v>
      </c>
      <c r="BJ98" s="20">
        <v>44928</v>
      </c>
      <c r="BK98" s="16">
        <v>384</v>
      </c>
      <c r="BL98" s="16">
        <v>1075</v>
      </c>
      <c r="BM98" s="9" t="s">
        <v>177</v>
      </c>
      <c r="BN98" s="9" t="s">
        <v>226</v>
      </c>
      <c r="BO98" s="9" t="s">
        <v>156</v>
      </c>
      <c r="BP98" s="17">
        <v>44951</v>
      </c>
      <c r="BQ98" s="17">
        <v>44951</v>
      </c>
      <c r="BR98" s="17" t="s">
        <v>156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 t="s">
        <v>156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 t="s">
        <v>156</v>
      </c>
      <c r="CD98" s="10" t="s">
        <v>156</v>
      </c>
      <c r="CE98" s="17" t="s">
        <v>156</v>
      </c>
      <c r="CF98" s="17" t="s">
        <v>156</v>
      </c>
      <c r="CG98" s="17" t="s">
        <v>156</v>
      </c>
      <c r="CH98" s="17" t="s">
        <v>156</v>
      </c>
      <c r="CI98" s="16">
        <v>0</v>
      </c>
      <c r="CJ98" s="10" t="s">
        <v>156</v>
      </c>
      <c r="CK98" s="10" t="s">
        <v>156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 t="s">
        <v>156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44916</v>
      </c>
      <c r="CX98" s="10" t="s">
        <v>193</v>
      </c>
      <c r="CY98" s="17" t="s">
        <v>156</v>
      </c>
      <c r="CZ98" s="17" t="s">
        <v>156</v>
      </c>
      <c r="DA98" s="17" t="s">
        <v>156</v>
      </c>
      <c r="DB98" s="17">
        <v>44916</v>
      </c>
      <c r="DC98" s="16">
        <v>384</v>
      </c>
      <c r="DD98" s="10" t="s">
        <v>612</v>
      </c>
      <c r="DE98" s="10" t="s">
        <v>417</v>
      </c>
      <c r="DF98" s="18" t="s">
        <v>156</v>
      </c>
      <c r="DG98" s="17">
        <v>44924</v>
      </c>
      <c r="DH98" s="10" t="s">
        <v>156</v>
      </c>
      <c r="DI98" s="17" t="s">
        <v>156</v>
      </c>
      <c r="DJ98" s="17" t="s">
        <v>156</v>
      </c>
      <c r="DK98" s="17" t="s">
        <v>156</v>
      </c>
      <c r="DL98" s="17">
        <v>44922</v>
      </c>
      <c r="DM98" s="16">
        <v>384</v>
      </c>
      <c r="DN98" s="10" t="s">
        <v>613</v>
      </c>
      <c r="DO98" s="10" t="s">
        <v>233</v>
      </c>
      <c r="DP98" s="16">
        <v>24</v>
      </c>
      <c r="DQ98" s="16">
        <v>12</v>
      </c>
      <c r="DR98" s="11">
        <v>12</v>
      </c>
      <c r="DS98" s="16">
        <v>12</v>
      </c>
      <c r="DT98" s="16">
        <v>0</v>
      </c>
      <c r="DU98" s="11" t="s">
        <v>181</v>
      </c>
      <c r="DV98" s="11" t="s">
        <v>182</v>
      </c>
      <c r="DW98" s="27" t="s">
        <v>156</v>
      </c>
      <c r="DX98" s="27" t="s">
        <v>156</v>
      </c>
      <c r="DY98" s="20" t="s">
        <v>614</v>
      </c>
      <c r="DZ98" s="16">
        <v>7</v>
      </c>
      <c r="EA98" s="16">
        <v>0</v>
      </c>
      <c r="EB98" s="27" t="s">
        <v>185</v>
      </c>
      <c r="EC98" s="27" t="s">
        <v>185</v>
      </c>
      <c r="ED98" s="27" t="s">
        <v>182</v>
      </c>
      <c r="EE98" s="29">
        <v>44915.743298611109</v>
      </c>
      <c r="EF98" s="28" t="s">
        <v>188</v>
      </c>
      <c r="EG98" s="28" t="s">
        <v>189</v>
      </c>
      <c r="EH98" s="28" t="s">
        <v>190</v>
      </c>
      <c r="EI98" s="29">
        <v>44922.684155092589</v>
      </c>
      <c r="EJ98" s="28" t="s">
        <v>467</v>
      </c>
      <c r="EK98" s="28" t="s">
        <v>468</v>
      </c>
      <c r="EL98" s="28" t="s">
        <v>237</v>
      </c>
      <c r="EM98" s="45" t="s">
        <v>3713</v>
      </c>
      <c r="EN98" s="46" t="str">
        <f t="shared" si="8"/>
        <v>343H032A</v>
      </c>
      <c r="EO98" s="47">
        <f t="shared" si="9"/>
        <v>44944</v>
      </c>
      <c r="EP98" s="47">
        <f t="shared" si="10"/>
        <v>44916</v>
      </c>
      <c r="EQ98" s="48" t="str">
        <f t="shared" ca="1" si="11"/>
        <v>Past</v>
      </c>
      <c r="ER98" s="49">
        <f t="shared" si="12"/>
        <v>28</v>
      </c>
      <c r="ES98" s="50"/>
      <c r="ET98" s="51">
        <f t="shared" si="13"/>
        <v>28</v>
      </c>
      <c r="EU98" s="52">
        <f t="shared" si="14"/>
        <v>10752</v>
      </c>
      <c r="EV98" s="46"/>
      <c r="EW98" s="23" t="s">
        <v>3717</v>
      </c>
    </row>
    <row r="99" spans="1:153" ht="14.25" hidden="1" customHeight="1">
      <c r="A99" s="8">
        <v>92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572</v>
      </c>
      <c r="H99" s="9" t="s">
        <v>573</v>
      </c>
      <c r="I99" s="9" t="s">
        <v>147</v>
      </c>
      <c r="J99" s="9" t="s">
        <v>148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336</v>
      </c>
      <c r="S99" s="9" t="s">
        <v>305</v>
      </c>
      <c r="T99" s="9" t="s">
        <v>306</v>
      </c>
      <c r="U99" s="9" t="s">
        <v>361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362</v>
      </c>
      <c r="AA99" s="9" t="s">
        <v>363</v>
      </c>
      <c r="AB99" s="12" t="s">
        <v>364</v>
      </c>
      <c r="AC99" s="10" t="s">
        <v>365</v>
      </c>
      <c r="AD99" s="9" t="s">
        <v>366</v>
      </c>
      <c r="AE99" s="13" t="s">
        <v>364</v>
      </c>
      <c r="AF99" s="14" t="s">
        <v>580</v>
      </c>
      <c r="AG99" s="10" t="s">
        <v>611</v>
      </c>
      <c r="AH99" s="11" t="s">
        <v>368</v>
      </c>
      <c r="AI99" s="11" t="s">
        <v>369</v>
      </c>
      <c r="AJ99" s="10" t="s">
        <v>370</v>
      </c>
      <c r="AK99" s="11" t="s">
        <v>369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2.8</v>
      </c>
      <c r="AU99" s="10" t="s">
        <v>142</v>
      </c>
      <c r="AV99" s="16">
        <v>12000</v>
      </c>
      <c r="AW99" s="16">
        <v>12000</v>
      </c>
      <c r="AX99" s="16">
        <v>0</v>
      </c>
      <c r="AY99" s="16">
        <v>0</v>
      </c>
      <c r="AZ99" s="16">
        <v>2000</v>
      </c>
      <c r="BA99" s="17">
        <v>44910</v>
      </c>
      <c r="BB99" s="30" t="s">
        <v>175</v>
      </c>
      <c r="BC99" s="18" t="s">
        <v>156</v>
      </c>
      <c r="BD99" s="17">
        <v>45138</v>
      </c>
      <c r="BE99" s="17">
        <v>45138</v>
      </c>
      <c r="BF99" s="17">
        <v>44880</v>
      </c>
      <c r="BG99" s="10">
        <v>85152628</v>
      </c>
      <c r="BH99" s="9" t="s">
        <v>211</v>
      </c>
      <c r="BI99" s="19">
        <v>44927</v>
      </c>
      <c r="BJ99" s="20">
        <v>44928</v>
      </c>
      <c r="BK99" s="16">
        <v>0</v>
      </c>
      <c r="BL99" s="16">
        <v>0</v>
      </c>
      <c r="BM99" s="9" t="s">
        <v>177</v>
      </c>
      <c r="BN99" s="9" t="s">
        <v>178</v>
      </c>
      <c r="BO99" s="9" t="s">
        <v>156</v>
      </c>
      <c r="BP99" s="17">
        <v>44956</v>
      </c>
      <c r="BQ99" s="17" t="s">
        <v>156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44915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44921</v>
      </c>
      <c r="CX99" s="10" t="s">
        <v>193</v>
      </c>
      <c r="CY99" s="17" t="s">
        <v>156</v>
      </c>
      <c r="CZ99" s="17" t="s">
        <v>156</v>
      </c>
      <c r="DA99" s="17" t="s">
        <v>156</v>
      </c>
      <c r="DB99" s="17" t="s">
        <v>156</v>
      </c>
      <c r="DC99" s="16">
        <v>0</v>
      </c>
      <c r="DD99" s="10" t="s">
        <v>156</v>
      </c>
      <c r="DE99" s="10" t="s">
        <v>156</v>
      </c>
      <c r="DF99" s="18" t="s">
        <v>156</v>
      </c>
      <c r="DG99" s="17">
        <v>44931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 t="s">
        <v>156</v>
      </c>
      <c r="DM99" s="16">
        <v>0</v>
      </c>
      <c r="DN99" s="10" t="s">
        <v>156</v>
      </c>
      <c r="DO99" s="10" t="s">
        <v>156</v>
      </c>
      <c r="DP99" s="16">
        <v>24</v>
      </c>
      <c r="DQ99" s="16">
        <v>12</v>
      </c>
      <c r="DR99" s="11">
        <v>12</v>
      </c>
      <c r="DS99" s="16">
        <v>12</v>
      </c>
      <c r="DT99" s="16">
        <v>480</v>
      </c>
      <c r="DU99" s="11" t="s">
        <v>181</v>
      </c>
      <c r="DV99" s="11" t="s">
        <v>182</v>
      </c>
      <c r="DW99" s="27" t="s">
        <v>156</v>
      </c>
      <c r="DX99" s="27" t="s">
        <v>156</v>
      </c>
      <c r="DY99" s="20" t="s">
        <v>615</v>
      </c>
      <c r="DZ99" s="16">
        <v>7</v>
      </c>
      <c r="EA99" s="16">
        <v>0</v>
      </c>
      <c r="EB99" s="27" t="s">
        <v>185</v>
      </c>
      <c r="EC99" s="27" t="s">
        <v>185</v>
      </c>
      <c r="ED99" s="27" t="s">
        <v>182</v>
      </c>
      <c r="EE99" s="29">
        <v>44914.364884259259</v>
      </c>
      <c r="EF99" s="28" t="s">
        <v>195</v>
      </c>
      <c r="EG99" s="28" t="s">
        <v>196</v>
      </c>
      <c r="EH99" s="28" t="s">
        <v>210</v>
      </c>
      <c r="EI99" s="29">
        <v>44916.257337962961</v>
      </c>
      <c r="EJ99" s="28" t="s">
        <v>188</v>
      </c>
      <c r="EK99" s="28" t="s">
        <v>189</v>
      </c>
      <c r="EL99" s="28" t="s">
        <v>190</v>
      </c>
      <c r="EM99" s="45"/>
      <c r="EN99" s="46" t="str">
        <f t="shared" si="8"/>
        <v>343H032A</v>
      </c>
      <c r="EO99" s="47">
        <f t="shared" si="9"/>
        <v>44949</v>
      </c>
      <c r="EP99" s="47">
        <f t="shared" si="10"/>
        <v>44921</v>
      </c>
      <c r="EQ99" s="48" t="str">
        <f t="shared" ca="1" si="11"/>
        <v>Past</v>
      </c>
      <c r="ER99" s="49">
        <f t="shared" si="12"/>
        <v>28</v>
      </c>
      <c r="ES99" s="50"/>
      <c r="ET99" s="51">
        <f t="shared" si="13"/>
        <v>28</v>
      </c>
      <c r="EU99" s="52">
        <f t="shared" si="14"/>
        <v>0</v>
      </c>
      <c r="EV99" s="46"/>
    </row>
    <row r="100" spans="1:153" ht="14.25" hidden="1" customHeight="1">
      <c r="A100" s="8">
        <v>93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572</v>
      </c>
      <c r="H100" s="9" t="s">
        <v>573</v>
      </c>
      <c r="I100" s="9" t="s">
        <v>147</v>
      </c>
      <c r="J100" s="9" t="s">
        <v>148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336</v>
      </c>
      <c r="S100" s="9" t="s">
        <v>305</v>
      </c>
      <c r="T100" s="9" t="s">
        <v>306</v>
      </c>
      <c r="U100" s="9" t="s">
        <v>361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362</v>
      </c>
      <c r="AA100" s="9" t="s">
        <v>363</v>
      </c>
      <c r="AB100" s="12" t="s">
        <v>364</v>
      </c>
      <c r="AC100" s="10" t="s">
        <v>365</v>
      </c>
      <c r="AD100" s="9" t="s">
        <v>366</v>
      </c>
      <c r="AE100" s="13" t="s">
        <v>364</v>
      </c>
      <c r="AF100" s="14" t="s">
        <v>580</v>
      </c>
      <c r="AG100" s="10" t="s">
        <v>611</v>
      </c>
      <c r="AH100" s="11" t="s">
        <v>368</v>
      </c>
      <c r="AI100" s="11" t="s">
        <v>369</v>
      </c>
      <c r="AJ100" s="10" t="s">
        <v>370</v>
      </c>
      <c r="AK100" s="11" t="s">
        <v>369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2.8</v>
      </c>
      <c r="AU100" s="10" t="s">
        <v>142</v>
      </c>
      <c r="AV100" s="16">
        <v>12000</v>
      </c>
      <c r="AW100" s="16">
        <v>12000</v>
      </c>
      <c r="AX100" s="16">
        <v>0</v>
      </c>
      <c r="AY100" s="16">
        <v>0</v>
      </c>
      <c r="AZ100" s="16">
        <v>2000</v>
      </c>
      <c r="BA100" s="17">
        <v>44910</v>
      </c>
      <c r="BB100" s="30" t="s">
        <v>175</v>
      </c>
      <c r="BC100" s="18" t="s">
        <v>156</v>
      </c>
      <c r="BD100" s="17">
        <v>45138</v>
      </c>
      <c r="BE100" s="17">
        <v>45138</v>
      </c>
      <c r="BF100" s="17">
        <v>44880</v>
      </c>
      <c r="BG100" s="10">
        <v>83973883</v>
      </c>
      <c r="BH100" s="9" t="s">
        <v>201</v>
      </c>
      <c r="BI100" s="19">
        <v>44958</v>
      </c>
      <c r="BJ100" s="20">
        <v>44963</v>
      </c>
      <c r="BK100" s="16">
        <v>0</v>
      </c>
      <c r="BL100" s="16">
        <v>0</v>
      </c>
      <c r="BM100" s="9" t="s">
        <v>177</v>
      </c>
      <c r="BN100" s="9" t="s">
        <v>178</v>
      </c>
      <c r="BO100" s="9" t="s">
        <v>156</v>
      </c>
      <c r="BP100" s="17">
        <v>45000</v>
      </c>
      <c r="BQ100" s="17" t="s">
        <v>156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44897</v>
      </c>
      <c r="CD100" s="10" t="s">
        <v>371</v>
      </c>
      <c r="CE100" s="17">
        <v>44897</v>
      </c>
      <c r="CF100" s="17" t="s">
        <v>156</v>
      </c>
      <c r="CG100" s="17">
        <v>44857</v>
      </c>
      <c r="CH100" s="17" t="s">
        <v>156</v>
      </c>
      <c r="CI100" s="16">
        <v>0</v>
      </c>
      <c r="CJ100" s="10" t="s">
        <v>156</v>
      </c>
      <c r="CK100" s="10" t="s">
        <v>156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44973</v>
      </c>
      <c r="CX100" s="10" t="s">
        <v>298</v>
      </c>
      <c r="CY100" s="17">
        <v>44967</v>
      </c>
      <c r="CZ100" s="17" t="s">
        <v>156</v>
      </c>
      <c r="DA100" s="17">
        <v>44871</v>
      </c>
      <c r="DB100" s="17" t="s">
        <v>156</v>
      </c>
      <c r="DC100" s="16">
        <v>0</v>
      </c>
      <c r="DD100" s="10" t="s">
        <v>156</v>
      </c>
      <c r="DE100" s="10" t="s">
        <v>156</v>
      </c>
      <c r="DF100" s="18" t="s">
        <v>156</v>
      </c>
      <c r="DG100" s="17">
        <v>44973</v>
      </c>
      <c r="DH100" s="10" t="s">
        <v>299</v>
      </c>
      <c r="DI100" s="17">
        <v>44967</v>
      </c>
      <c r="DJ100" s="17" t="s">
        <v>156</v>
      </c>
      <c r="DK100" s="17">
        <v>44871</v>
      </c>
      <c r="DL100" s="17" t="s">
        <v>156</v>
      </c>
      <c r="DM100" s="16">
        <v>0</v>
      </c>
      <c r="DN100" s="10" t="s">
        <v>156</v>
      </c>
      <c r="DO100" s="10" t="s">
        <v>156</v>
      </c>
      <c r="DP100" s="16">
        <v>24</v>
      </c>
      <c r="DQ100" s="16">
        <v>12</v>
      </c>
      <c r="DR100" s="11">
        <v>12</v>
      </c>
      <c r="DS100" s="16">
        <v>12</v>
      </c>
      <c r="DT100" s="16">
        <v>2000</v>
      </c>
      <c r="DU100" s="11" t="s">
        <v>181</v>
      </c>
      <c r="DV100" s="11" t="s">
        <v>182</v>
      </c>
      <c r="DW100" s="27" t="s">
        <v>156</v>
      </c>
      <c r="DX100" s="27" t="s">
        <v>616</v>
      </c>
      <c r="DY100" s="20" t="s">
        <v>617</v>
      </c>
      <c r="DZ100" s="16">
        <v>7</v>
      </c>
      <c r="EA100" s="16">
        <v>0</v>
      </c>
      <c r="EB100" s="27" t="s">
        <v>185</v>
      </c>
      <c r="EC100" s="27" t="s">
        <v>185</v>
      </c>
      <c r="ED100" s="27" t="s">
        <v>182</v>
      </c>
      <c r="EE100" s="29">
        <v>44692.551481481481</v>
      </c>
      <c r="EF100" s="28" t="s">
        <v>195</v>
      </c>
      <c r="EG100" s="28" t="s">
        <v>196</v>
      </c>
      <c r="EH100" s="28" t="s">
        <v>190</v>
      </c>
      <c r="EI100" s="29">
        <v>44945.8200462963</v>
      </c>
      <c r="EJ100" s="28" t="s">
        <v>197</v>
      </c>
      <c r="EK100" s="28" t="s">
        <v>156</v>
      </c>
      <c r="EL100" s="28" t="s">
        <v>198</v>
      </c>
      <c r="EM100" s="45"/>
      <c r="EN100" s="46" t="str">
        <f t="shared" si="8"/>
        <v>343H032A</v>
      </c>
      <c r="EO100" s="47">
        <f t="shared" si="9"/>
        <v>44993</v>
      </c>
      <c r="EP100" s="47">
        <f t="shared" si="10"/>
        <v>44973</v>
      </c>
      <c r="EQ100" s="48" t="str">
        <f t="shared" ca="1" si="11"/>
        <v>Past</v>
      </c>
      <c r="ER100" s="49">
        <f t="shared" si="12"/>
        <v>20</v>
      </c>
      <c r="ES100" s="50"/>
      <c r="ET100" s="51">
        <f t="shared" si="13"/>
        <v>20</v>
      </c>
      <c r="EU100" s="52">
        <f t="shared" si="14"/>
        <v>0</v>
      </c>
      <c r="EV100" s="46"/>
    </row>
    <row r="101" spans="1:153" ht="14.25" hidden="1" customHeight="1">
      <c r="A101" s="8">
        <v>94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572</v>
      </c>
      <c r="H101" s="9" t="s">
        <v>573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336</v>
      </c>
      <c r="S101" s="9" t="s">
        <v>305</v>
      </c>
      <c r="T101" s="9" t="s">
        <v>306</v>
      </c>
      <c r="U101" s="9" t="s">
        <v>361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362</v>
      </c>
      <c r="AA101" s="9" t="s">
        <v>363</v>
      </c>
      <c r="AB101" s="12" t="s">
        <v>364</v>
      </c>
      <c r="AC101" s="10" t="s">
        <v>365</v>
      </c>
      <c r="AD101" s="9" t="s">
        <v>366</v>
      </c>
      <c r="AE101" s="13" t="s">
        <v>364</v>
      </c>
      <c r="AF101" s="14" t="s">
        <v>580</v>
      </c>
      <c r="AG101" s="10" t="s">
        <v>611</v>
      </c>
      <c r="AH101" s="11" t="s">
        <v>368</v>
      </c>
      <c r="AI101" s="11" t="s">
        <v>369</v>
      </c>
      <c r="AJ101" s="10" t="s">
        <v>370</v>
      </c>
      <c r="AK101" s="11" t="s">
        <v>369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2.8</v>
      </c>
      <c r="AU101" s="10" t="s">
        <v>142</v>
      </c>
      <c r="AV101" s="16">
        <v>12000</v>
      </c>
      <c r="AW101" s="16">
        <v>12000</v>
      </c>
      <c r="AX101" s="16">
        <v>0</v>
      </c>
      <c r="AY101" s="16">
        <v>0</v>
      </c>
      <c r="AZ101" s="16">
        <v>2000</v>
      </c>
      <c r="BA101" s="17">
        <v>44910</v>
      </c>
      <c r="BB101" s="30" t="s">
        <v>175</v>
      </c>
      <c r="BC101" s="18" t="s">
        <v>156</v>
      </c>
      <c r="BD101" s="17">
        <v>45138</v>
      </c>
      <c r="BE101" s="17">
        <v>45138</v>
      </c>
      <c r="BF101" s="17">
        <v>44880</v>
      </c>
      <c r="BG101" s="10">
        <v>83973885</v>
      </c>
      <c r="BH101" s="9" t="s">
        <v>618</v>
      </c>
      <c r="BI101" s="19">
        <v>44958</v>
      </c>
      <c r="BJ101" s="20">
        <v>44963</v>
      </c>
      <c r="BK101" s="16">
        <v>0</v>
      </c>
      <c r="BL101" s="16">
        <v>0</v>
      </c>
      <c r="BM101" s="9" t="s">
        <v>177</v>
      </c>
      <c r="BN101" s="9" t="s">
        <v>178</v>
      </c>
      <c r="BO101" s="9" t="s">
        <v>156</v>
      </c>
      <c r="BP101" s="17">
        <v>45031</v>
      </c>
      <c r="BQ101" s="17" t="s">
        <v>156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44733</v>
      </c>
      <c r="CD101" s="10" t="s">
        <v>192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>
        <v>44911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 t="s">
        <v>156</v>
      </c>
      <c r="CX101" s="10" t="s">
        <v>193</v>
      </c>
      <c r="CY101" s="17" t="s">
        <v>156</v>
      </c>
      <c r="CZ101" s="17" t="s">
        <v>156</v>
      </c>
      <c r="DA101" s="17" t="s">
        <v>156</v>
      </c>
      <c r="DB101" s="17" t="s">
        <v>156</v>
      </c>
      <c r="DC101" s="16">
        <v>0</v>
      </c>
      <c r="DD101" s="10" t="s">
        <v>156</v>
      </c>
      <c r="DE101" s="10" t="s">
        <v>156</v>
      </c>
      <c r="DF101" s="18" t="s">
        <v>156</v>
      </c>
      <c r="DG101" s="17" t="s">
        <v>156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 t="s">
        <v>156</v>
      </c>
      <c r="DM101" s="16">
        <v>0</v>
      </c>
      <c r="DN101" s="10" t="s">
        <v>156</v>
      </c>
      <c r="DO101" s="10" t="s">
        <v>156</v>
      </c>
      <c r="DP101" s="16">
        <v>24</v>
      </c>
      <c r="DQ101" s="16">
        <v>12</v>
      </c>
      <c r="DR101" s="11">
        <v>12</v>
      </c>
      <c r="DS101" s="16">
        <v>12</v>
      </c>
      <c r="DT101" s="16">
        <v>2000</v>
      </c>
      <c r="DU101" s="11" t="s">
        <v>181</v>
      </c>
      <c r="DV101" s="11" t="s">
        <v>182</v>
      </c>
      <c r="DW101" s="27" t="s">
        <v>156</v>
      </c>
      <c r="DX101" s="27" t="s">
        <v>156</v>
      </c>
      <c r="DY101" s="20" t="s">
        <v>619</v>
      </c>
      <c r="DZ101" s="16">
        <v>7</v>
      </c>
      <c r="EA101" s="16">
        <v>0</v>
      </c>
      <c r="EB101" s="27" t="s">
        <v>185</v>
      </c>
      <c r="EC101" s="27" t="s">
        <v>185</v>
      </c>
      <c r="ED101" s="27" t="s">
        <v>182</v>
      </c>
      <c r="EE101" s="29">
        <v>44692.551481481481</v>
      </c>
      <c r="EF101" s="28" t="s">
        <v>195</v>
      </c>
      <c r="EG101" s="28" t="s">
        <v>196</v>
      </c>
      <c r="EH101" s="28" t="s">
        <v>190</v>
      </c>
      <c r="EI101" s="29">
        <v>44872.816006944442</v>
      </c>
      <c r="EJ101" s="28" t="s">
        <v>197</v>
      </c>
      <c r="EK101" s="28" t="s">
        <v>156</v>
      </c>
      <c r="EL101" s="28" t="s">
        <v>198</v>
      </c>
      <c r="EM101" s="45"/>
      <c r="EN101" s="46" t="str">
        <f t="shared" si="8"/>
        <v>343H032A</v>
      </c>
      <c r="EO101" s="47">
        <f t="shared" si="9"/>
        <v>45024</v>
      </c>
      <c r="EP101" s="47" t="str">
        <f t="shared" si="10"/>
        <v/>
      </c>
      <c r="EQ101" s="48" t="str">
        <f t="shared" ca="1" si="11"/>
        <v>Y</v>
      </c>
      <c r="ER101" s="49" t="str">
        <f t="shared" si="12"/>
        <v/>
      </c>
      <c r="ES101" s="50"/>
      <c r="ET101" s="51" t="str">
        <f t="shared" si="13"/>
        <v/>
      </c>
      <c r="EU101" s="52" t="str">
        <f t="shared" si="14"/>
        <v/>
      </c>
      <c r="EV101" s="46"/>
    </row>
    <row r="102" spans="1:153" ht="14.25" hidden="1" customHeight="1">
      <c r="A102" s="8">
        <v>95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572</v>
      </c>
      <c r="H102" s="9" t="s">
        <v>573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336</v>
      </c>
      <c r="S102" s="9" t="s">
        <v>305</v>
      </c>
      <c r="T102" s="9" t="s">
        <v>306</v>
      </c>
      <c r="U102" s="9" t="s">
        <v>361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362</v>
      </c>
      <c r="AA102" s="9" t="s">
        <v>363</v>
      </c>
      <c r="AB102" s="12" t="s">
        <v>364</v>
      </c>
      <c r="AC102" s="10" t="s">
        <v>365</v>
      </c>
      <c r="AD102" s="9" t="s">
        <v>366</v>
      </c>
      <c r="AE102" s="13" t="s">
        <v>364</v>
      </c>
      <c r="AF102" s="14" t="s">
        <v>580</v>
      </c>
      <c r="AG102" s="10" t="s">
        <v>611</v>
      </c>
      <c r="AH102" s="11" t="s">
        <v>368</v>
      </c>
      <c r="AI102" s="11" t="s">
        <v>369</v>
      </c>
      <c r="AJ102" s="10" t="s">
        <v>370</v>
      </c>
      <c r="AK102" s="11" t="s">
        <v>369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2.8</v>
      </c>
      <c r="AU102" s="10" t="s">
        <v>142</v>
      </c>
      <c r="AV102" s="16">
        <v>12000</v>
      </c>
      <c r="AW102" s="16">
        <v>12000</v>
      </c>
      <c r="AX102" s="16">
        <v>0</v>
      </c>
      <c r="AY102" s="16">
        <v>0</v>
      </c>
      <c r="AZ102" s="16">
        <v>2000</v>
      </c>
      <c r="BA102" s="17">
        <v>44910</v>
      </c>
      <c r="BB102" s="30" t="s">
        <v>175</v>
      </c>
      <c r="BC102" s="18" t="s">
        <v>156</v>
      </c>
      <c r="BD102" s="17">
        <v>45138</v>
      </c>
      <c r="BE102" s="17">
        <v>45138</v>
      </c>
      <c r="BF102" s="17">
        <v>44880</v>
      </c>
      <c r="BG102" s="10">
        <v>84225034</v>
      </c>
      <c r="BH102" s="9" t="s">
        <v>620</v>
      </c>
      <c r="BI102" s="19">
        <v>44958</v>
      </c>
      <c r="BJ102" s="20">
        <v>44963</v>
      </c>
      <c r="BK102" s="16">
        <v>0</v>
      </c>
      <c r="BL102" s="16">
        <v>0</v>
      </c>
      <c r="BM102" s="9" t="s">
        <v>177</v>
      </c>
      <c r="BN102" s="9" t="s">
        <v>178</v>
      </c>
      <c r="BO102" s="9" t="s">
        <v>156</v>
      </c>
      <c r="BP102" s="17">
        <v>45031</v>
      </c>
      <c r="BQ102" s="17" t="s">
        <v>156</v>
      </c>
      <c r="BR102" s="17">
        <v>45031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44721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44733</v>
      </c>
      <c r="CD102" s="10" t="s">
        <v>192</v>
      </c>
      <c r="CE102" s="17" t="s">
        <v>156</v>
      </c>
      <c r="CF102" s="17" t="s">
        <v>156</v>
      </c>
      <c r="CG102" s="17">
        <v>44721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>
        <v>44911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44721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 t="s">
        <v>156</v>
      </c>
      <c r="CX102" s="10" t="s">
        <v>193</v>
      </c>
      <c r="CY102" s="17" t="s">
        <v>156</v>
      </c>
      <c r="CZ102" s="17" t="s">
        <v>156</v>
      </c>
      <c r="DA102" s="17">
        <v>44721</v>
      </c>
      <c r="DB102" s="17" t="s">
        <v>156</v>
      </c>
      <c r="DC102" s="16">
        <v>0</v>
      </c>
      <c r="DD102" s="10" t="s">
        <v>156</v>
      </c>
      <c r="DE102" s="10" t="s">
        <v>156</v>
      </c>
      <c r="DF102" s="18" t="s">
        <v>156</v>
      </c>
      <c r="DG102" s="17" t="s">
        <v>156</v>
      </c>
      <c r="DH102" s="10" t="s">
        <v>156</v>
      </c>
      <c r="DI102" s="17" t="s">
        <v>156</v>
      </c>
      <c r="DJ102" s="17" t="s">
        <v>156</v>
      </c>
      <c r="DK102" s="17">
        <v>44721</v>
      </c>
      <c r="DL102" s="17" t="s">
        <v>156</v>
      </c>
      <c r="DM102" s="16">
        <v>0</v>
      </c>
      <c r="DN102" s="10" t="s">
        <v>156</v>
      </c>
      <c r="DO102" s="10" t="s">
        <v>156</v>
      </c>
      <c r="DP102" s="16">
        <v>24</v>
      </c>
      <c r="DQ102" s="16">
        <v>12</v>
      </c>
      <c r="DR102" s="11">
        <v>12</v>
      </c>
      <c r="DS102" s="16">
        <v>12</v>
      </c>
      <c r="DT102" s="16">
        <v>470</v>
      </c>
      <c r="DU102" s="11" t="s">
        <v>181</v>
      </c>
      <c r="DV102" s="11" t="s">
        <v>182</v>
      </c>
      <c r="DW102" s="27" t="s">
        <v>156</v>
      </c>
      <c r="DX102" s="27" t="s">
        <v>156</v>
      </c>
      <c r="DY102" s="20" t="s">
        <v>619</v>
      </c>
      <c r="DZ102" s="16">
        <v>7</v>
      </c>
      <c r="EA102" s="16">
        <v>0</v>
      </c>
      <c r="EB102" s="27" t="s">
        <v>185</v>
      </c>
      <c r="EC102" s="27" t="s">
        <v>185</v>
      </c>
      <c r="ED102" s="27" t="s">
        <v>182</v>
      </c>
      <c r="EE102" s="29">
        <v>44721.979594907411</v>
      </c>
      <c r="EF102" s="28" t="s">
        <v>186</v>
      </c>
      <c r="EG102" s="28" t="s">
        <v>156</v>
      </c>
      <c r="EH102" s="28" t="s">
        <v>187</v>
      </c>
      <c r="EI102" s="29">
        <v>44872.816006944442</v>
      </c>
      <c r="EJ102" s="28" t="s">
        <v>197</v>
      </c>
      <c r="EK102" s="28" t="s">
        <v>156</v>
      </c>
      <c r="EL102" s="28" t="s">
        <v>198</v>
      </c>
      <c r="EM102" s="45"/>
      <c r="EN102" s="46" t="str">
        <f t="shared" si="8"/>
        <v>343H032A</v>
      </c>
      <c r="EO102" s="47">
        <f t="shared" si="9"/>
        <v>45024</v>
      </c>
      <c r="EP102" s="47" t="str">
        <f t="shared" si="10"/>
        <v/>
      </c>
      <c r="EQ102" s="48" t="str">
        <f t="shared" ca="1" si="11"/>
        <v>Y</v>
      </c>
      <c r="ER102" s="49" t="str">
        <f t="shared" si="12"/>
        <v/>
      </c>
      <c r="ES102" s="50"/>
      <c r="ET102" s="51" t="str">
        <f t="shared" si="13"/>
        <v/>
      </c>
      <c r="EU102" s="52" t="str">
        <f t="shared" si="14"/>
        <v/>
      </c>
      <c r="EV102" s="46"/>
    </row>
    <row r="103" spans="1:153" ht="14.25" hidden="1" customHeight="1">
      <c r="A103" s="8">
        <v>96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572</v>
      </c>
      <c r="H103" s="9" t="s">
        <v>573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336</v>
      </c>
      <c r="S103" s="9" t="s">
        <v>305</v>
      </c>
      <c r="T103" s="9" t="s">
        <v>306</v>
      </c>
      <c r="U103" s="9" t="s">
        <v>361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362</v>
      </c>
      <c r="AA103" s="9" t="s">
        <v>363</v>
      </c>
      <c r="AB103" s="12" t="s">
        <v>364</v>
      </c>
      <c r="AC103" s="10" t="s">
        <v>365</v>
      </c>
      <c r="AD103" s="9" t="s">
        <v>366</v>
      </c>
      <c r="AE103" s="13" t="s">
        <v>364</v>
      </c>
      <c r="AF103" s="14" t="s">
        <v>580</v>
      </c>
      <c r="AG103" s="10" t="s">
        <v>611</v>
      </c>
      <c r="AH103" s="11" t="s">
        <v>368</v>
      </c>
      <c r="AI103" s="11" t="s">
        <v>369</v>
      </c>
      <c r="AJ103" s="10" t="s">
        <v>370</v>
      </c>
      <c r="AK103" s="11" t="s">
        <v>369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2.8</v>
      </c>
      <c r="AU103" s="10" t="s">
        <v>142</v>
      </c>
      <c r="AV103" s="16">
        <v>12000</v>
      </c>
      <c r="AW103" s="16">
        <v>12000</v>
      </c>
      <c r="AX103" s="16">
        <v>0</v>
      </c>
      <c r="AY103" s="16">
        <v>0</v>
      </c>
      <c r="AZ103" s="16">
        <v>2000</v>
      </c>
      <c r="BA103" s="17">
        <v>44910</v>
      </c>
      <c r="BB103" s="30" t="s">
        <v>175</v>
      </c>
      <c r="BC103" s="18" t="s">
        <v>156</v>
      </c>
      <c r="BD103" s="17">
        <v>45138</v>
      </c>
      <c r="BE103" s="17">
        <v>45138</v>
      </c>
      <c r="BF103" s="17">
        <v>44880</v>
      </c>
      <c r="BG103" s="10">
        <v>84871894</v>
      </c>
      <c r="BH103" s="9" t="s">
        <v>621</v>
      </c>
      <c r="BI103" s="19">
        <v>44986</v>
      </c>
      <c r="BJ103" s="20">
        <v>44991</v>
      </c>
      <c r="BK103" s="16">
        <v>0</v>
      </c>
      <c r="BL103" s="16">
        <v>0</v>
      </c>
      <c r="BM103" s="9" t="s">
        <v>177</v>
      </c>
      <c r="BN103" s="9" t="s">
        <v>178</v>
      </c>
      <c r="BO103" s="9" t="s">
        <v>156</v>
      </c>
      <c r="BP103" s="17">
        <v>45031</v>
      </c>
      <c r="BQ103" s="17" t="s">
        <v>156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>
        <v>44932</v>
      </c>
      <c r="CD103" s="10" t="s">
        <v>239</v>
      </c>
      <c r="CE103" s="17">
        <v>44932</v>
      </c>
      <c r="CF103" s="17" t="s">
        <v>156</v>
      </c>
      <c r="CG103" s="17">
        <v>44871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 t="s">
        <v>156</v>
      </c>
      <c r="CX103" s="10" t="s">
        <v>193</v>
      </c>
      <c r="CY103" s="17" t="s">
        <v>156</v>
      </c>
      <c r="CZ103" s="17" t="s">
        <v>156</v>
      </c>
      <c r="DA103" s="17" t="s">
        <v>156</v>
      </c>
      <c r="DB103" s="17" t="s">
        <v>156</v>
      </c>
      <c r="DC103" s="16">
        <v>0</v>
      </c>
      <c r="DD103" s="10" t="s">
        <v>156</v>
      </c>
      <c r="DE103" s="10" t="s">
        <v>156</v>
      </c>
      <c r="DF103" s="18" t="s">
        <v>156</v>
      </c>
      <c r="DG103" s="17" t="s">
        <v>156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 t="s">
        <v>156</v>
      </c>
      <c r="DM103" s="16">
        <v>0</v>
      </c>
      <c r="DN103" s="10" t="s">
        <v>156</v>
      </c>
      <c r="DO103" s="10" t="s">
        <v>156</v>
      </c>
      <c r="DP103" s="16">
        <v>24</v>
      </c>
      <c r="DQ103" s="16">
        <v>12</v>
      </c>
      <c r="DR103" s="11">
        <v>12</v>
      </c>
      <c r="DS103" s="16">
        <v>12</v>
      </c>
      <c r="DT103" s="16">
        <v>3000</v>
      </c>
      <c r="DU103" s="11" t="s">
        <v>181</v>
      </c>
      <c r="DV103" s="11" t="s">
        <v>182</v>
      </c>
      <c r="DW103" s="27" t="s">
        <v>156</v>
      </c>
      <c r="DX103" s="27" t="s">
        <v>156</v>
      </c>
      <c r="DY103" s="20" t="s">
        <v>619</v>
      </c>
      <c r="DZ103" s="16">
        <v>7</v>
      </c>
      <c r="EA103" s="16">
        <v>0</v>
      </c>
      <c r="EB103" s="27" t="s">
        <v>185</v>
      </c>
      <c r="EC103" s="27" t="s">
        <v>185</v>
      </c>
      <c r="ED103" s="27" t="s">
        <v>182</v>
      </c>
      <c r="EE103" s="29">
        <v>44869.256562499999</v>
      </c>
      <c r="EF103" s="28" t="s">
        <v>188</v>
      </c>
      <c r="EG103" s="28" t="s">
        <v>189</v>
      </c>
      <c r="EH103" s="28" t="s">
        <v>190</v>
      </c>
      <c r="EI103" s="29">
        <v>44935.815648148149</v>
      </c>
      <c r="EJ103" s="28" t="s">
        <v>197</v>
      </c>
      <c r="EK103" s="28" t="s">
        <v>156</v>
      </c>
      <c r="EL103" s="28" t="s">
        <v>198</v>
      </c>
      <c r="EM103" s="45"/>
      <c r="EN103" s="46" t="str">
        <f t="shared" si="8"/>
        <v>343H032A</v>
      </c>
      <c r="EO103" s="47">
        <f t="shared" si="9"/>
        <v>45024</v>
      </c>
      <c r="EP103" s="47" t="str">
        <f t="shared" si="10"/>
        <v/>
      </c>
      <c r="EQ103" s="48" t="str">
        <f t="shared" ca="1" si="11"/>
        <v>Y</v>
      </c>
      <c r="ER103" s="49" t="str">
        <f t="shared" si="12"/>
        <v/>
      </c>
      <c r="ES103" s="50"/>
      <c r="ET103" s="51" t="str">
        <f t="shared" si="13"/>
        <v/>
      </c>
      <c r="EU103" s="52" t="str">
        <f t="shared" si="14"/>
        <v/>
      </c>
      <c r="EV103" s="46"/>
    </row>
    <row r="104" spans="1:153" ht="14.25" hidden="1" customHeight="1">
      <c r="A104" s="8">
        <v>97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572</v>
      </c>
      <c r="H104" s="9" t="s">
        <v>573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336</v>
      </c>
      <c r="S104" s="9" t="s">
        <v>305</v>
      </c>
      <c r="T104" s="9" t="s">
        <v>306</v>
      </c>
      <c r="U104" s="9" t="s">
        <v>361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362</v>
      </c>
      <c r="AA104" s="9" t="s">
        <v>363</v>
      </c>
      <c r="AB104" s="12" t="s">
        <v>364</v>
      </c>
      <c r="AC104" s="10" t="s">
        <v>365</v>
      </c>
      <c r="AD104" s="9" t="s">
        <v>366</v>
      </c>
      <c r="AE104" s="13" t="s">
        <v>364</v>
      </c>
      <c r="AF104" s="14" t="s">
        <v>580</v>
      </c>
      <c r="AG104" s="10" t="s">
        <v>611</v>
      </c>
      <c r="AH104" s="11" t="s">
        <v>368</v>
      </c>
      <c r="AI104" s="11" t="s">
        <v>369</v>
      </c>
      <c r="AJ104" s="10" t="s">
        <v>370</v>
      </c>
      <c r="AK104" s="11" t="s">
        <v>369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2.8</v>
      </c>
      <c r="AU104" s="10" t="s">
        <v>142</v>
      </c>
      <c r="AV104" s="16">
        <v>12000</v>
      </c>
      <c r="AW104" s="16">
        <v>12000</v>
      </c>
      <c r="AX104" s="16">
        <v>0</v>
      </c>
      <c r="AY104" s="16">
        <v>0</v>
      </c>
      <c r="AZ104" s="16">
        <v>2000</v>
      </c>
      <c r="BA104" s="17">
        <v>44910</v>
      </c>
      <c r="BB104" s="30" t="s">
        <v>175</v>
      </c>
      <c r="BC104" s="18">
        <v>45091</v>
      </c>
      <c r="BD104" s="17">
        <v>45138</v>
      </c>
      <c r="BE104" s="17">
        <v>45138</v>
      </c>
      <c r="BF104" s="17">
        <v>44880</v>
      </c>
      <c r="BG104" s="10">
        <v>85353328</v>
      </c>
      <c r="BH104" s="9" t="s">
        <v>414</v>
      </c>
      <c r="BI104" s="19">
        <v>44986</v>
      </c>
      <c r="BJ104" s="20">
        <v>44991</v>
      </c>
      <c r="BK104" s="16">
        <v>1152</v>
      </c>
      <c r="BL104" s="16">
        <v>3226</v>
      </c>
      <c r="BM104" s="9" t="s">
        <v>177</v>
      </c>
      <c r="BN104" s="9" t="s">
        <v>226</v>
      </c>
      <c r="BO104" s="9" t="s">
        <v>156</v>
      </c>
      <c r="BP104" s="17">
        <v>45076</v>
      </c>
      <c r="BQ104" s="17">
        <v>45076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 t="s">
        <v>156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 t="s">
        <v>156</v>
      </c>
      <c r="CI104" s="16">
        <v>0</v>
      </c>
      <c r="CJ104" s="10" t="s">
        <v>156</v>
      </c>
      <c r="CK104" s="10" t="s">
        <v>156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44988</v>
      </c>
      <c r="CX104" s="10" t="s">
        <v>193</v>
      </c>
      <c r="CY104" s="17" t="s">
        <v>156</v>
      </c>
      <c r="CZ104" s="17" t="s">
        <v>156</v>
      </c>
      <c r="DA104" s="17" t="s">
        <v>156</v>
      </c>
      <c r="DB104" s="17">
        <v>44986</v>
      </c>
      <c r="DC104" s="16">
        <v>1152</v>
      </c>
      <c r="DD104" s="10" t="s">
        <v>622</v>
      </c>
      <c r="DE104" s="10" t="s">
        <v>230</v>
      </c>
      <c r="DF104" s="18" t="s">
        <v>156</v>
      </c>
      <c r="DG104" s="17">
        <v>44999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44998</v>
      </c>
      <c r="DM104" s="16">
        <v>1152</v>
      </c>
      <c r="DN104" s="10" t="s">
        <v>623</v>
      </c>
      <c r="DO104" s="10" t="s">
        <v>233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181</v>
      </c>
      <c r="DV104" s="11" t="s">
        <v>182</v>
      </c>
      <c r="DW104" s="27" t="s">
        <v>156</v>
      </c>
      <c r="DX104" s="27" t="s">
        <v>156</v>
      </c>
      <c r="DY104" s="20" t="s">
        <v>624</v>
      </c>
      <c r="DZ104" s="16">
        <v>7</v>
      </c>
      <c r="EA104" s="16">
        <v>0</v>
      </c>
      <c r="EB104" s="27" t="s">
        <v>185</v>
      </c>
      <c r="EC104" s="27" t="s">
        <v>185</v>
      </c>
      <c r="ED104" s="27" t="s">
        <v>182</v>
      </c>
      <c r="EE104" s="29">
        <v>44970.327013888891</v>
      </c>
      <c r="EF104" s="28" t="s">
        <v>188</v>
      </c>
      <c r="EG104" s="28" t="s">
        <v>189</v>
      </c>
      <c r="EH104" s="28" t="s">
        <v>190</v>
      </c>
      <c r="EI104" s="29">
        <v>44998.817627314813</v>
      </c>
      <c r="EJ104" s="28" t="s">
        <v>440</v>
      </c>
      <c r="EK104" s="28" t="s">
        <v>441</v>
      </c>
      <c r="EL104" s="28" t="s">
        <v>237</v>
      </c>
      <c r="EM104" s="45" t="s">
        <v>3713</v>
      </c>
      <c r="EN104" s="46" t="str">
        <f t="shared" si="8"/>
        <v>343H032A</v>
      </c>
      <c r="EO104" s="47">
        <f t="shared" si="9"/>
        <v>45069</v>
      </c>
      <c r="EP104" s="47">
        <f t="shared" si="10"/>
        <v>44988</v>
      </c>
      <c r="EQ104" s="48" t="str">
        <f t="shared" ca="1" si="11"/>
        <v>Past</v>
      </c>
      <c r="ER104" s="49">
        <f t="shared" si="12"/>
        <v>81</v>
      </c>
      <c r="ES104" s="50"/>
      <c r="ET104" s="51">
        <f t="shared" si="13"/>
        <v>81</v>
      </c>
      <c r="EU104" s="52">
        <f t="shared" si="14"/>
        <v>93312</v>
      </c>
      <c r="EV104" s="46"/>
      <c r="EW104" s="23" t="s">
        <v>3717</v>
      </c>
    </row>
    <row r="105" spans="1:153" ht="14.25" hidden="1" customHeight="1">
      <c r="A105" s="8">
        <v>98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572</v>
      </c>
      <c r="H105" s="9" t="s">
        <v>573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336</v>
      </c>
      <c r="S105" s="9" t="s">
        <v>305</v>
      </c>
      <c r="T105" s="9" t="s">
        <v>306</v>
      </c>
      <c r="U105" s="9" t="s">
        <v>361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362</v>
      </c>
      <c r="AA105" s="9" t="s">
        <v>363</v>
      </c>
      <c r="AB105" s="12" t="s">
        <v>364</v>
      </c>
      <c r="AC105" s="10" t="s">
        <v>365</v>
      </c>
      <c r="AD105" s="9" t="s">
        <v>366</v>
      </c>
      <c r="AE105" s="13" t="s">
        <v>364</v>
      </c>
      <c r="AF105" s="14" t="s">
        <v>580</v>
      </c>
      <c r="AG105" s="10" t="s">
        <v>625</v>
      </c>
      <c r="AH105" s="11" t="s">
        <v>374</v>
      </c>
      <c r="AI105" s="11" t="s">
        <v>375</v>
      </c>
      <c r="AJ105" s="10" t="s">
        <v>376</v>
      </c>
      <c r="AK105" s="11" t="s">
        <v>375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2.8</v>
      </c>
      <c r="AU105" s="10" t="s">
        <v>206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7">
        <v>44910</v>
      </c>
      <c r="BB105" s="30" t="s">
        <v>175</v>
      </c>
      <c r="BC105" s="18" t="s">
        <v>156</v>
      </c>
      <c r="BD105" s="17">
        <v>45138</v>
      </c>
      <c r="BE105" s="17">
        <v>45138</v>
      </c>
      <c r="BF105" s="17">
        <v>44880</v>
      </c>
      <c r="BG105" s="10">
        <v>85153942</v>
      </c>
      <c r="BH105" s="9" t="s">
        <v>321</v>
      </c>
      <c r="BI105" s="19">
        <v>44958</v>
      </c>
      <c r="BJ105" s="20">
        <v>44963</v>
      </c>
      <c r="BK105" s="16">
        <v>0</v>
      </c>
      <c r="BL105" s="16">
        <v>0</v>
      </c>
      <c r="BM105" s="9" t="s">
        <v>177</v>
      </c>
      <c r="BN105" s="9" t="s">
        <v>178</v>
      </c>
      <c r="BO105" s="9" t="s">
        <v>156</v>
      </c>
      <c r="BP105" s="17">
        <v>44999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44916</v>
      </c>
      <c r="CD105" s="10" t="s">
        <v>156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 t="s">
        <v>156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>
        <v>44964</v>
      </c>
      <c r="CX105" s="10" t="s">
        <v>193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>
        <v>44974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1000</v>
      </c>
      <c r="DU105" s="11" t="s">
        <v>181</v>
      </c>
      <c r="DV105" s="11" t="s">
        <v>182</v>
      </c>
      <c r="DW105" s="27" t="s">
        <v>156</v>
      </c>
      <c r="DX105" s="27" t="s">
        <v>156</v>
      </c>
      <c r="DY105" s="20" t="s">
        <v>626</v>
      </c>
      <c r="DZ105" s="16">
        <v>7</v>
      </c>
      <c r="EA105" s="16">
        <v>0</v>
      </c>
      <c r="EB105" s="27" t="s">
        <v>185</v>
      </c>
      <c r="EC105" s="27" t="s">
        <v>185</v>
      </c>
      <c r="ED105" s="27" t="s">
        <v>182</v>
      </c>
      <c r="EE105" s="29">
        <v>44915.743298611109</v>
      </c>
      <c r="EF105" s="28" t="s">
        <v>188</v>
      </c>
      <c r="EG105" s="28" t="s">
        <v>189</v>
      </c>
      <c r="EH105" s="28" t="s">
        <v>190</v>
      </c>
      <c r="EI105" s="29">
        <v>44946.820104166669</v>
      </c>
      <c r="EJ105" s="28" t="s">
        <v>197</v>
      </c>
      <c r="EK105" s="28" t="s">
        <v>156</v>
      </c>
      <c r="EL105" s="28" t="s">
        <v>198</v>
      </c>
      <c r="EM105" s="45"/>
      <c r="EN105" s="46" t="str">
        <f t="shared" si="8"/>
        <v>343H032B</v>
      </c>
      <c r="EO105" s="47">
        <f t="shared" si="9"/>
        <v>44992</v>
      </c>
      <c r="EP105" s="47">
        <f t="shared" si="10"/>
        <v>44964</v>
      </c>
      <c r="EQ105" s="48" t="str">
        <f t="shared" ca="1" si="11"/>
        <v>Past</v>
      </c>
      <c r="ER105" s="49">
        <f t="shared" si="12"/>
        <v>28</v>
      </c>
      <c r="ES105" s="50"/>
      <c r="ET105" s="51">
        <f t="shared" si="13"/>
        <v>28</v>
      </c>
      <c r="EU105" s="52">
        <f t="shared" si="14"/>
        <v>0</v>
      </c>
      <c r="EV105" s="46"/>
    </row>
    <row r="106" spans="1:153" ht="14.25" hidden="1" customHeight="1">
      <c r="A106" s="8">
        <v>99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572</v>
      </c>
      <c r="H106" s="9" t="s">
        <v>573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336</v>
      </c>
      <c r="S106" s="9" t="s">
        <v>305</v>
      </c>
      <c r="T106" s="9" t="s">
        <v>306</v>
      </c>
      <c r="U106" s="9" t="s">
        <v>361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362</v>
      </c>
      <c r="AA106" s="9" t="s">
        <v>363</v>
      </c>
      <c r="AB106" s="12" t="s">
        <v>364</v>
      </c>
      <c r="AC106" s="10" t="s">
        <v>365</v>
      </c>
      <c r="AD106" s="9" t="s">
        <v>366</v>
      </c>
      <c r="AE106" s="13" t="s">
        <v>364</v>
      </c>
      <c r="AF106" s="14" t="s">
        <v>580</v>
      </c>
      <c r="AG106" s="10" t="s">
        <v>625</v>
      </c>
      <c r="AH106" s="11" t="s">
        <v>374</v>
      </c>
      <c r="AI106" s="11" t="s">
        <v>375</v>
      </c>
      <c r="AJ106" s="10" t="s">
        <v>376</v>
      </c>
      <c r="AK106" s="11" t="s">
        <v>375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2.8</v>
      </c>
      <c r="AU106" s="10" t="s">
        <v>206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7">
        <v>44910</v>
      </c>
      <c r="BB106" s="30" t="s">
        <v>175</v>
      </c>
      <c r="BC106" s="18">
        <v>45091</v>
      </c>
      <c r="BD106" s="17">
        <v>45138</v>
      </c>
      <c r="BE106" s="17">
        <v>45138</v>
      </c>
      <c r="BF106" s="17">
        <v>44880</v>
      </c>
      <c r="BG106" s="10">
        <v>85353329</v>
      </c>
      <c r="BH106" s="9" t="s">
        <v>414</v>
      </c>
      <c r="BI106" s="19">
        <v>44986</v>
      </c>
      <c r="BJ106" s="20">
        <v>44991</v>
      </c>
      <c r="BK106" s="16">
        <v>108</v>
      </c>
      <c r="BL106" s="16">
        <v>302</v>
      </c>
      <c r="BM106" s="9" t="s">
        <v>177</v>
      </c>
      <c r="BN106" s="9" t="s">
        <v>226</v>
      </c>
      <c r="BO106" s="9" t="s">
        <v>156</v>
      </c>
      <c r="BP106" s="17">
        <v>45076</v>
      </c>
      <c r="BQ106" s="17">
        <v>45076</v>
      </c>
      <c r="BR106" s="17" t="s">
        <v>156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 t="s">
        <v>156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 t="s">
        <v>156</v>
      </c>
      <c r="CD106" s="10" t="s">
        <v>156</v>
      </c>
      <c r="CE106" s="17" t="s">
        <v>156</v>
      </c>
      <c r="CF106" s="17" t="s">
        <v>156</v>
      </c>
      <c r="CG106" s="17" t="s">
        <v>156</v>
      </c>
      <c r="CH106" s="17" t="s">
        <v>156</v>
      </c>
      <c r="CI106" s="16">
        <v>0</v>
      </c>
      <c r="CJ106" s="10" t="s">
        <v>156</v>
      </c>
      <c r="CK106" s="10" t="s">
        <v>156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 t="s">
        <v>156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44988</v>
      </c>
      <c r="CX106" s="10" t="s">
        <v>193</v>
      </c>
      <c r="CY106" s="17" t="s">
        <v>156</v>
      </c>
      <c r="CZ106" s="17" t="s">
        <v>156</v>
      </c>
      <c r="DA106" s="17" t="s">
        <v>156</v>
      </c>
      <c r="DB106" s="17">
        <v>44986</v>
      </c>
      <c r="DC106" s="16">
        <v>108</v>
      </c>
      <c r="DD106" s="10" t="s">
        <v>627</v>
      </c>
      <c r="DE106" s="10" t="s">
        <v>417</v>
      </c>
      <c r="DF106" s="18" t="s">
        <v>156</v>
      </c>
      <c r="DG106" s="17">
        <v>44999</v>
      </c>
      <c r="DH106" s="10" t="s">
        <v>156</v>
      </c>
      <c r="DI106" s="17" t="s">
        <v>156</v>
      </c>
      <c r="DJ106" s="17" t="s">
        <v>156</v>
      </c>
      <c r="DK106" s="17" t="s">
        <v>156</v>
      </c>
      <c r="DL106" s="17">
        <v>44998</v>
      </c>
      <c r="DM106" s="16">
        <v>108</v>
      </c>
      <c r="DN106" s="10" t="s">
        <v>628</v>
      </c>
      <c r="DO106" s="10" t="s">
        <v>233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181</v>
      </c>
      <c r="DV106" s="11" t="s">
        <v>182</v>
      </c>
      <c r="DW106" s="27" t="s">
        <v>156</v>
      </c>
      <c r="DX106" s="27" t="s">
        <v>156</v>
      </c>
      <c r="DY106" s="20" t="s">
        <v>624</v>
      </c>
      <c r="DZ106" s="16">
        <v>7</v>
      </c>
      <c r="EA106" s="16">
        <v>0</v>
      </c>
      <c r="EB106" s="27" t="s">
        <v>185</v>
      </c>
      <c r="EC106" s="27" t="s">
        <v>185</v>
      </c>
      <c r="ED106" s="27" t="s">
        <v>182</v>
      </c>
      <c r="EE106" s="29">
        <v>44970.327013888891</v>
      </c>
      <c r="EF106" s="28" t="s">
        <v>188</v>
      </c>
      <c r="EG106" s="28" t="s">
        <v>189</v>
      </c>
      <c r="EH106" s="28" t="s">
        <v>190</v>
      </c>
      <c r="EI106" s="29">
        <v>44998.817627314813</v>
      </c>
      <c r="EJ106" s="28" t="s">
        <v>440</v>
      </c>
      <c r="EK106" s="28" t="s">
        <v>441</v>
      </c>
      <c r="EL106" s="28" t="s">
        <v>237</v>
      </c>
      <c r="EM106" s="45" t="s">
        <v>3713</v>
      </c>
      <c r="EN106" s="46" t="str">
        <f t="shared" si="8"/>
        <v>343H032B</v>
      </c>
      <c r="EO106" s="47">
        <f t="shared" si="9"/>
        <v>45069</v>
      </c>
      <c r="EP106" s="47">
        <f t="shared" si="10"/>
        <v>44988</v>
      </c>
      <c r="EQ106" s="48" t="str">
        <f t="shared" ca="1" si="11"/>
        <v>Past</v>
      </c>
      <c r="ER106" s="49">
        <f t="shared" si="12"/>
        <v>81</v>
      </c>
      <c r="ES106" s="50"/>
      <c r="ET106" s="51">
        <f t="shared" si="13"/>
        <v>81</v>
      </c>
      <c r="EU106" s="52">
        <f t="shared" si="14"/>
        <v>8748</v>
      </c>
      <c r="EV106" s="46"/>
      <c r="EW106" s="23" t="s">
        <v>3717</v>
      </c>
    </row>
    <row r="107" spans="1:153" ht="14.25" hidden="1" customHeight="1">
      <c r="A107" s="8">
        <v>100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572</v>
      </c>
      <c r="H107" s="9" t="s">
        <v>573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336</v>
      </c>
      <c r="S107" s="9" t="s">
        <v>305</v>
      </c>
      <c r="T107" s="9" t="s">
        <v>306</v>
      </c>
      <c r="U107" s="9" t="s">
        <v>361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362</v>
      </c>
      <c r="AA107" s="9" t="s">
        <v>363</v>
      </c>
      <c r="AB107" s="12" t="s">
        <v>364</v>
      </c>
      <c r="AC107" s="10" t="s">
        <v>365</v>
      </c>
      <c r="AD107" s="9" t="s">
        <v>366</v>
      </c>
      <c r="AE107" s="13" t="s">
        <v>364</v>
      </c>
      <c r="AF107" s="14" t="s">
        <v>580</v>
      </c>
      <c r="AG107" s="10" t="s">
        <v>629</v>
      </c>
      <c r="AH107" s="11" t="s">
        <v>368</v>
      </c>
      <c r="AI107" s="11" t="s">
        <v>369</v>
      </c>
      <c r="AJ107" s="10" t="s">
        <v>370</v>
      </c>
      <c r="AK107" s="11" t="s">
        <v>369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2.8</v>
      </c>
      <c r="AU107" s="10" t="s">
        <v>150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7">
        <v>44910</v>
      </c>
      <c r="BB107" s="30" t="s">
        <v>175</v>
      </c>
      <c r="BC107" s="18">
        <v>45089</v>
      </c>
      <c r="BD107" s="17">
        <v>45138</v>
      </c>
      <c r="BE107" s="17">
        <v>45138</v>
      </c>
      <c r="BF107" s="17">
        <v>44880</v>
      </c>
      <c r="BG107" s="10">
        <v>85153943</v>
      </c>
      <c r="BH107" s="9" t="s">
        <v>321</v>
      </c>
      <c r="BI107" s="19">
        <v>44927</v>
      </c>
      <c r="BJ107" s="20">
        <v>44928</v>
      </c>
      <c r="BK107" s="16">
        <v>96</v>
      </c>
      <c r="BL107" s="16">
        <v>269</v>
      </c>
      <c r="BM107" s="9" t="s">
        <v>177</v>
      </c>
      <c r="BN107" s="9" t="s">
        <v>226</v>
      </c>
      <c r="BO107" s="9" t="s">
        <v>156</v>
      </c>
      <c r="BP107" s="17">
        <v>44951</v>
      </c>
      <c r="BQ107" s="17">
        <v>44951</v>
      </c>
      <c r="BR107" s="17" t="s">
        <v>156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 t="s">
        <v>156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 t="s">
        <v>156</v>
      </c>
      <c r="CD107" s="10" t="s">
        <v>156</v>
      </c>
      <c r="CE107" s="17" t="s">
        <v>156</v>
      </c>
      <c r="CF107" s="17" t="s">
        <v>156</v>
      </c>
      <c r="CG107" s="17" t="s">
        <v>156</v>
      </c>
      <c r="CH107" s="17" t="s">
        <v>156</v>
      </c>
      <c r="CI107" s="16">
        <v>0</v>
      </c>
      <c r="CJ107" s="10" t="s">
        <v>156</v>
      </c>
      <c r="CK107" s="10" t="s">
        <v>156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 t="s">
        <v>156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44916</v>
      </c>
      <c r="CX107" s="10" t="s">
        <v>193</v>
      </c>
      <c r="CY107" s="17" t="s">
        <v>156</v>
      </c>
      <c r="CZ107" s="17" t="s">
        <v>156</v>
      </c>
      <c r="DA107" s="17" t="s">
        <v>156</v>
      </c>
      <c r="DB107" s="17">
        <v>44916</v>
      </c>
      <c r="DC107" s="16">
        <v>96</v>
      </c>
      <c r="DD107" s="10" t="s">
        <v>630</v>
      </c>
      <c r="DE107" s="10" t="s">
        <v>417</v>
      </c>
      <c r="DF107" s="18" t="s">
        <v>156</v>
      </c>
      <c r="DG107" s="17">
        <v>44924</v>
      </c>
      <c r="DH107" s="10" t="s">
        <v>156</v>
      </c>
      <c r="DI107" s="17" t="s">
        <v>156</v>
      </c>
      <c r="DJ107" s="17" t="s">
        <v>156</v>
      </c>
      <c r="DK107" s="17" t="s">
        <v>156</v>
      </c>
      <c r="DL107" s="17">
        <v>44922</v>
      </c>
      <c r="DM107" s="16">
        <v>96</v>
      </c>
      <c r="DN107" s="10" t="s">
        <v>631</v>
      </c>
      <c r="DO107" s="10" t="s">
        <v>233</v>
      </c>
      <c r="DP107" s="16">
        <v>24</v>
      </c>
      <c r="DQ107" s="16">
        <v>12</v>
      </c>
      <c r="DR107" s="11">
        <v>12</v>
      </c>
      <c r="DS107" s="16">
        <v>12</v>
      </c>
      <c r="DT107" s="16">
        <v>0</v>
      </c>
      <c r="DU107" s="11" t="s">
        <v>181</v>
      </c>
      <c r="DV107" s="11" t="s">
        <v>182</v>
      </c>
      <c r="DW107" s="27" t="s">
        <v>156</v>
      </c>
      <c r="DX107" s="27" t="s">
        <v>156</v>
      </c>
      <c r="DY107" s="20" t="s">
        <v>614</v>
      </c>
      <c r="DZ107" s="16">
        <v>7</v>
      </c>
      <c r="EA107" s="16">
        <v>0</v>
      </c>
      <c r="EB107" s="27" t="s">
        <v>185</v>
      </c>
      <c r="EC107" s="27" t="s">
        <v>185</v>
      </c>
      <c r="ED107" s="27" t="s">
        <v>182</v>
      </c>
      <c r="EE107" s="29">
        <v>44915.743298611109</v>
      </c>
      <c r="EF107" s="28" t="s">
        <v>188</v>
      </c>
      <c r="EG107" s="28" t="s">
        <v>189</v>
      </c>
      <c r="EH107" s="28" t="s">
        <v>190</v>
      </c>
      <c r="EI107" s="29">
        <v>44922.684155092589</v>
      </c>
      <c r="EJ107" s="28" t="s">
        <v>467</v>
      </c>
      <c r="EK107" s="28" t="s">
        <v>468</v>
      </c>
      <c r="EL107" s="28" t="s">
        <v>237</v>
      </c>
      <c r="EM107" s="45" t="s">
        <v>3713</v>
      </c>
      <c r="EN107" s="46" t="str">
        <f t="shared" si="8"/>
        <v>343H032C</v>
      </c>
      <c r="EO107" s="47">
        <f t="shared" si="9"/>
        <v>44944</v>
      </c>
      <c r="EP107" s="47">
        <f t="shared" si="10"/>
        <v>44916</v>
      </c>
      <c r="EQ107" s="48" t="str">
        <f t="shared" ca="1" si="11"/>
        <v>Past</v>
      </c>
      <c r="ER107" s="49">
        <f t="shared" si="12"/>
        <v>28</v>
      </c>
      <c r="ES107" s="50"/>
      <c r="ET107" s="51">
        <f t="shared" si="13"/>
        <v>28</v>
      </c>
      <c r="EU107" s="52">
        <f t="shared" si="14"/>
        <v>2688</v>
      </c>
      <c r="EV107" s="46"/>
      <c r="EW107" s="23" t="s">
        <v>3717</v>
      </c>
    </row>
    <row r="108" spans="1:153" ht="14.25" hidden="1" customHeight="1">
      <c r="A108" s="8">
        <v>101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572</v>
      </c>
      <c r="H108" s="9" t="s">
        <v>573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336</v>
      </c>
      <c r="S108" s="9" t="s">
        <v>305</v>
      </c>
      <c r="T108" s="9" t="s">
        <v>306</v>
      </c>
      <c r="U108" s="9" t="s">
        <v>361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362</v>
      </c>
      <c r="AA108" s="9" t="s">
        <v>363</v>
      </c>
      <c r="AB108" s="12" t="s">
        <v>364</v>
      </c>
      <c r="AC108" s="10" t="s">
        <v>365</v>
      </c>
      <c r="AD108" s="9" t="s">
        <v>366</v>
      </c>
      <c r="AE108" s="13" t="s">
        <v>364</v>
      </c>
      <c r="AF108" s="14" t="s">
        <v>580</v>
      </c>
      <c r="AG108" s="10" t="s">
        <v>629</v>
      </c>
      <c r="AH108" s="11" t="s">
        <v>368</v>
      </c>
      <c r="AI108" s="11" t="s">
        <v>369</v>
      </c>
      <c r="AJ108" s="10" t="s">
        <v>370</v>
      </c>
      <c r="AK108" s="11" t="s">
        <v>369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2.8</v>
      </c>
      <c r="AU108" s="10" t="s">
        <v>150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7">
        <v>44910</v>
      </c>
      <c r="BB108" s="30" t="s">
        <v>175</v>
      </c>
      <c r="BC108" s="18" t="s">
        <v>156</v>
      </c>
      <c r="BD108" s="17">
        <v>45138</v>
      </c>
      <c r="BE108" s="17">
        <v>45138</v>
      </c>
      <c r="BF108" s="17">
        <v>44880</v>
      </c>
      <c r="BG108" s="10">
        <v>85152630</v>
      </c>
      <c r="BH108" s="9" t="s">
        <v>258</v>
      </c>
      <c r="BI108" s="19">
        <v>44927</v>
      </c>
      <c r="BJ108" s="20">
        <v>44928</v>
      </c>
      <c r="BK108" s="16">
        <v>0</v>
      </c>
      <c r="BL108" s="16">
        <v>0</v>
      </c>
      <c r="BM108" s="9" t="s">
        <v>177</v>
      </c>
      <c r="BN108" s="9" t="s">
        <v>178</v>
      </c>
      <c r="BO108" s="9" t="s">
        <v>156</v>
      </c>
      <c r="BP108" s="17">
        <v>44956</v>
      </c>
      <c r="BQ108" s="17" t="s">
        <v>156</v>
      </c>
      <c r="BR108" s="17" t="s">
        <v>156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 t="s">
        <v>156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44915</v>
      </c>
      <c r="CD108" s="10" t="s">
        <v>156</v>
      </c>
      <c r="CE108" s="17" t="s">
        <v>156</v>
      </c>
      <c r="CF108" s="17" t="s">
        <v>156</v>
      </c>
      <c r="CG108" s="17" t="s">
        <v>156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 t="s">
        <v>156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>
        <v>44921</v>
      </c>
      <c r="CX108" s="10" t="s">
        <v>193</v>
      </c>
      <c r="CY108" s="17" t="s">
        <v>156</v>
      </c>
      <c r="CZ108" s="17" t="s">
        <v>156</v>
      </c>
      <c r="DA108" s="17" t="s">
        <v>156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>
        <v>44931</v>
      </c>
      <c r="DH108" s="10" t="s">
        <v>156</v>
      </c>
      <c r="DI108" s="17" t="s">
        <v>156</v>
      </c>
      <c r="DJ108" s="17" t="s">
        <v>156</v>
      </c>
      <c r="DK108" s="17" t="s">
        <v>156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200</v>
      </c>
      <c r="DU108" s="11" t="s">
        <v>181</v>
      </c>
      <c r="DV108" s="11" t="s">
        <v>182</v>
      </c>
      <c r="DW108" s="27" t="s">
        <v>156</v>
      </c>
      <c r="DX108" s="27" t="s">
        <v>156</v>
      </c>
      <c r="DY108" s="20" t="s">
        <v>615</v>
      </c>
      <c r="DZ108" s="16">
        <v>7</v>
      </c>
      <c r="EA108" s="16">
        <v>0</v>
      </c>
      <c r="EB108" s="27" t="s">
        <v>185</v>
      </c>
      <c r="EC108" s="27" t="s">
        <v>185</v>
      </c>
      <c r="ED108" s="27" t="s">
        <v>182</v>
      </c>
      <c r="EE108" s="29">
        <v>44914.364884259259</v>
      </c>
      <c r="EF108" s="28" t="s">
        <v>195</v>
      </c>
      <c r="EG108" s="28" t="s">
        <v>196</v>
      </c>
      <c r="EH108" s="28" t="s">
        <v>210</v>
      </c>
      <c r="EI108" s="29">
        <v>44916.257337962961</v>
      </c>
      <c r="EJ108" s="28" t="s">
        <v>188</v>
      </c>
      <c r="EK108" s="28" t="s">
        <v>189</v>
      </c>
      <c r="EL108" s="28" t="s">
        <v>190</v>
      </c>
      <c r="EM108" s="45"/>
      <c r="EN108" s="46" t="str">
        <f t="shared" si="8"/>
        <v>343H032C</v>
      </c>
      <c r="EO108" s="47">
        <f t="shared" si="9"/>
        <v>44949</v>
      </c>
      <c r="EP108" s="47">
        <f t="shared" si="10"/>
        <v>44921</v>
      </c>
      <c r="EQ108" s="48" t="str">
        <f t="shared" ca="1" si="11"/>
        <v>Past</v>
      </c>
      <c r="ER108" s="49">
        <f t="shared" si="12"/>
        <v>28</v>
      </c>
      <c r="ES108" s="50"/>
      <c r="ET108" s="51">
        <f t="shared" si="13"/>
        <v>28</v>
      </c>
      <c r="EU108" s="52">
        <f t="shared" si="14"/>
        <v>0</v>
      </c>
      <c r="EV108" s="46"/>
    </row>
    <row r="109" spans="1:153" ht="14.25" hidden="1" customHeight="1">
      <c r="A109" s="8">
        <v>102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572</v>
      </c>
      <c r="H109" s="9" t="s">
        <v>573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336</v>
      </c>
      <c r="S109" s="9" t="s">
        <v>305</v>
      </c>
      <c r="T109" s="9" t="s">
        <v>306</v>
      </c>
      <c r="U109" s="9" t="s">
        <v>361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362</v>
      </c>
      <c r="AA109" s="9" t="s">
        <v>363</v>
      </c>
      <c r="AB109" s="12" t="s">
        <v>364</v>
      </c>
      <c r="AC109" s="10" t="s">
        <v>365</v>
      </c>
      <c r="AD109" s="9" t="s">
        <v>366</v>
      </c>
      <c r="AE109" s="13" t="s">
        <v>364</v>
      </c>
      <c r="AF109" s="14" t="s">
        <v>580</v>
      </c>
      <c r="AG109" s="10" t="s">
        <v>629</v>
      </c>
      <c r="AH109" s="11" t="s">
        <v>368</v>
      </c>
      <c r="AI109" s="11" t="s">
        <v>369</v>
      </c>
      <c r="AJ109" s="10" t="s">
        <v>370</v>
      </c>
      <c r="AK109" s="11" t="s">
        <v>369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2.8</v>
      </c>
      <c r="AU109" s="10" t="s">
        <v>150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7">
        <v>44910</v>
      </c>
      <c r="BB109" s="30" t="s">
        <v>175</v>
      </c>
      <c r="BC109" s="18">
        <v>45089</v>
      </c>
      <c r="BD109" s="17">
        <v>45138</v>
      </c>
      <c r="BE109" s="17">
        <v>45138</v>
      </c>
      <c r="BF109" s="17">
        <v>44880</v>
      </c>
      <c r="BG109" s="10">
        <v>85353330</v>
      </c>
      <c r="BH109" s="9" t="s">
        <v>303</v>
      </c>
      <c r="BI109" s="19">
        <v>44986</v>
      </c>
      <c r="BJ109" s="20">
        <v>44991</v>
      </c>
      <c r="BK109" s="16">
        <v>228</v>
      </c>
      <c r="BL109" s="16">
        <v>638</v>
      </c>
      <c r="BM109" s="9" t="s">
        <v>177</v>
      </c>
      <c r="BN109" s="9" t="s">
        <v>226</v>
      </c>
      <c r="BO109" s="9" t="s">
        <v>156</v>
      </c>
      <c r="BP109" s="17">
        <v>45076</v>
      </c>
      <c r="BQ109" s="17">
        <v>45076</v>
      </c>
      <c r="BR109" s="17" t="s">
        <v>156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 t="s">
        <v>156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 t="s">
        <v>156</v>
      </c>
      <c r="CD109" s="10" t="s">
        <v>156</v>
      </c>
      <c r="CE109" s="17" t="s">
        <v>156</v>
      </c>
      <c r="CF109" s="17" t="s">
        <v>156</v>
      </c>
      <c r="CG109" s="17" t="s">
        <v>156</v>
      </c>
      <c r="CH109" s="17" t="s">
        <v>156</v>
      </c>
      <c r="CI109" s="16">
        <v>0</v>
      </c>
      <c r="CJ109" s="10" t="s">
        <v>156</v>
      </c>
      <c r="CK109" s="10" t="s">
        <v>156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 t="s">
        <v>156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44988</v>
      </c>
      <c r="CX109" s="10" t="s">
        <v>193</v>
      </c>
      <c r="CY109" s="17" t="s">
        <v>156</v>
      </c>
      <c r="CZ109" s="17" t="s">
        <v>156</v>
      </c>
      <c r="DA109" s="17" t="s">
        <v>156</v>
      </c>
      <c r="DB109" s="17">
        <v>44986</v>
      </c>
      <c r="DC109" s="16">
        <v>228</v>
      </c>
      <c r="DD109" s="10" t="s">
        <v>632</v>
      </c>
      <c r="DE109" s="10" t="s">
        <v>230</v>
      </c>
      <c r="DF109" s="18" t="s">
        <v>156</v>
      </c>
      <c r="DG109" s="17">
        <v>44999</v>
      </c>
      <c r="DH109" s="10" t="s">
        <v>156</v>
      </c>
      <c r="DI109" s="17" t="s">
        <v>156</v>
      </c>
      <c r="DJ109" s="17" t="s">
        <v>156</v>
      </c>
      <c r="DK109" s="17" t="s">
        <v>156</v>
      </c>
      <c r="DL109" s="17">
        <v>44998</v>
      </c>
      <c r="DM109" s="16">
        <v>228</v>
      </c>
      <c r="DN109" s="10" t="s">
        <v>633</v>
      </c>
      <c r="DO109" s="10" t="s">
        <v>233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181</v>
      </c>
      <c r="DV109" s="11" t="s">
        <v>182</v>
      </c>
      <c r="DW109" s="27" t="s">
        <v>156</v>
      </c>
      <c r="DX109" s="27" t="s">
        <v>156</v>
      </c>
      <c r="DY109" s="20" t="s">
        <v>624</v>
      </c>
      <c r="DZ109" s="16">
        <v>7</v>
      </c>
      <c r="EA109" s="16">
        <v>0</v>
      </c>
      <c r="EB109" s="27" t="s">
        <v>185</v>
      </c>
      <c r="EC109" s="27" t="s">
        <v>185</v>
      </c>
      <c r="ED109" s="27" t="s">
        <v>182</v>
      </c>
      <c r="EE109" s="29">
        <v>44970.327013888891</v>
      </c>
      <c r="EF109" s="28" t="s">
        <v>188</v>
      </c>
      <c r="EG109" s="28" t="s">
        <v>189</v>
      </c>
      <c r="EH109" s="28" t="s">
        <v>190</v>
      </c>
      <c r="EI109" s="29">
        <v>44998.817627314813</v>
      </c>
      <c r="EJ109" s="28" t="s">
        <v>440</v>
      </c>
      <c r="EK109" s="28" t="s">
        <v>441</v>
      </c>
      <c r="EL109" s="28" t="s">
        <v>237</v>
      </c>
      <c r="EM109" s="45" t="s">
        <v>3713</v>
      </c>
      <c r="EN109" s="46" t="str">
        <f t="shared" si="8"/>
        <v>343H032C</v>
      </c>
      <c r="EO109" s="47">
        <f t="shared" si="9"/>
        <v>45069</v>
      </c>
      <c r="EP109" s="47">
        <f t="shared" si="10"/>
        <v>44988</v>
      </c>
      <c r="EQ109" s="48" t="str">
        <f t="shared" ca="1" si="11"/>
        <v>Past</v>
      </c>
      <c r="ER109" s="49">
        <f t="shared" si="12"/>
        <v>81</v>
      </c>
      <c r="ES109" s="50"/>
      <c r="ET109" s="51">
        <f t="shared" si="13"/>
        <v>81</v>
      </c>
      <c r="EU109" s="52">
        <f t="shared" si="14"/>
        <v>18468</v>
      </c>
      <c r="EV109" s="46"/>
      <c r="EW109" s="23" t="s">
        <v>3717</v>
      </c>
    </row>
    <row r="110" spans="1:153" ht="14.25" customHeight="1">
      <c r="A110" s="8">
        <v>103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572</v>
      </c>
      <c r="H110" s="9" t="s">
        <v>573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397</v>
      </c>
      <c r="N110" s="9" t="s">
        <v>398</v>
      </c>
      <c r="O110" s="9" t="s">
        <v>206</v>
      </c>
      <c r="P110" s="9" t="s">
        <v>142</v>
      </c>
      <c r="Q110" s="9" t="s">
        <v>399</v>
      </c>
      <c r="R110" s="9" t="s">
        <v>400</v>
      </c>
      <c r="S110" s="9" t="s">
        <v>307</v>
      </c>
      <c r="T110" s="9" t="s">
        <v>307</v>
      </c>
      <c r="U110" s="9" t="s">
        <v>307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401</v>
      </c>
      <c r="AA110" s="9" t="s">
        <v>402</v>
      </c>
      <c r="AB110" s="12" t="s">
        <v>403</v>
      </c>
      <c r="AC110" s="10" t="s">
        <v>404</v>
      </c>
      <c r="AD110" s="9" t="s">
        <v>405</v>
      </c>
      <c r="AE110" s="13" t="s">
        <v>406</v>
      </c>
      <c r="AF110" s="14" t="s">
        <v>580</v>
      </c>
      <c r="AG110" s="10" t="s">
        <v>634</v>
      </c>
      <c r="AH110" s="11" t="s">
        <v>409</v>
      </c>
      <c r="AI110" s="11" t="s">
        <v>410</v>
      </c>
      <c r="AJ110" s="10" t="s">
        <v>411</v>
      </c>
      <c r="AK110" s="11" t="s">
        <v>410</v>
      </c>
      <c r="AL110" s="11" t="s">
        <v>412</v>
      </c>
      <c r="AM110" s="10" t="s">
        <v>413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2.8</v>
      </c>
      <c r="AU110" s="10" t="s">
        <v>142</v>
      </c>
      <c r="AV110" s="16">
        <v>1</v>
      </c>
      <c r="AW110" s="16">
        <v>1</v>
      </c>
      <c r="AX110" s="16">
        <v>0</v>
      </c>
      <c r="AY110" s="16">
        <v>0</v>
      </c>
      <c r="AZ110" s="16">
        <v>0</v>
      </c>
      <c r="BA110" s="17">
        <v>44910</v>
      </c>
      <c r="BB110" s="30" t="s">
        <v>175</v>
      </c>
      <c r="BC110" s="18">
        <v>45117</v>
      </c>
      <c r="BD110" s="17">
        <v>45138</v>
      </c>
      <c r="BE110" s="17">
        <v>45138</v>
      </c>
      <c r="BF110" s="17">
        <v>44880</v>
      </c>
      <c r="BG110" s="10">
        <v>84977294</v>
      </c>
      <c r="BH110" s="9" t="s">
        <v>414</v>
      </c>
      <c r="BI110" s="19">
        <v>44986</v>
      </c>
      <c r="BJ110" s="20">
        <v>44991</v>
      </c>
      <c r="BK110" s="16">
        <v>912</v>
      </c>
      <c r="BL110" s="16">
        <v>2554</v>
      </c>
      <c r="BM110" s="9" t="s">
        <v>177</v>
      </c>
      <c r="BN110" s="9" t="s">
        <v>436</v>
      </c>
      <c r="BO110" s="9" t="s">
        <v>635</v>
      </c>
      <c r="BP110" s="17">
        <v>44972</v>
      </c>
      <c r="BQ110" s="17">
        <v>44972</v>
      </c>
      <c r="BR110" s="17" t="s">
        <v>156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 t="s">
        <v>156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44883</v>
      </c>
      <c r="CD110" s="10" t="s">
        <v>156</v>
      </c>
      <c r="CE110" s="17" t="s">
        <v>156</v>
      </c>
      <c r="CF110" s="17" t="s">
        <v>156</v>
      </c>
      <c r="CG110" s="17" t="s">
        <v>156</v>
      </c>
      <c r="CH110" s="17" t="s">
        <v>156</v>
      </c>
      <c r="CI110" s="16">
        <v>0</v>
      </c>
      <c r="CJ110" s="10" t="s">
        <v>156</v>
      </c>
      <c r="CK110" s="10" t="s">
        <v>156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 t="s">
        <v>156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44883</v>
      </c>
      <c r="CX110" s="10" t="s">
        <v>193</v>
      </c>
      <c r="CY110" s="17" t="s">
        <v>156</v>
      </c>
      <c r="CZ110" s="17" t="s">
        <v>156</v>
      </c>
      <c r="DA110" s="17" t="s">
        <v>156</v>
      </c>
      <c r="DB110" s="17">
        <v>44883</v>
      </c>
      <c r="DC110" s="16">
        <v>912</v>
      </c>
      <c r="DD110" s="10" t="s">
        <v>636</v>
      </c>
      <c r="DE110" s="10" t="s">
        <v>230</v>
      </c>
      <c r="DF110" s="18" t="s">
        <v>156</v>
      </c>
      <c r="DG110" s="17">
        <v>44885</v>
      </c>
      <c r="DH110" s="10" t="s">
        <v>156</v>
      </c>
      <c r="DI110" s="17" t="s">
        <v>156</v>
      </c>
      <c r="DJ110" s="17" t="s">
        <v>156</v>
      </c>
      <c r="DK110" s="17" t="s">
        <v>156</v>
      </c>
      <c r="DL110" s="17">
        <v>44889</v>
      </c>
      <c r="DM110" s="16">
        <v>912</v>
      </c>
      <c r="DN110" s="10" t="s">
        <v>637</v>
      </c>
      <c r="DO110" s="10" t="s">
        <v>233</v>
      </c>
      <c r="DP110" s="16">
        <v>12</v>
      </c>
      <c r="DQ110" s="16">
        <v>8</v>
      </c>
      <c r="DR110" s="11">
        <v>8</v>
      </c>
      <c r="DS110" s="16">
        <v>12</v>
      </c>
      <c r="DT110" s="16">
        <v>0</v>
      </c>
      <c r="DU110" s="11" t="s">
        <v>181</v>
      </c>
      <c r="DV110" s="11" t="s">
        <v>182</v>
      </c>
      <c r="DW110" s="27" t="s">
        <v>156</v>
      </c>
      <c r="DX110" s="27" t="s">
        <v>156</v>
      </c>
      <c r="DY110" s="20" t="s">
        <v>156</v>
      </c>
      <c r="DZ110" s="16">
        <v>7</v>
      </c>
      <c r="EA110" s="16">
        <v>0</v>
      </c>
      <c r="EB110" s="27" t="s">
        <v>185</v>
      </c>
      <c r="EC110" s="27" t="s">
        <v>419</v>
      </c>
      <c r="ED110" s="27" t="s">
        <v>182</v>
      </c>
      <c r="EE110" s="29">
        <v>44882.64335648148</v>
      </c>
      <c r="EF110" s="28" t="s">
        <v>460</v>
      </c>
      <c r="EG110" s="28" t="s">
        <v>461</v>
      </c>
      <c r="EH110" s="28" t="s">
        <v>190</v>
      </c>
      <c r="EI110" s="29">
        <v>44976.002627314818</v>
      </c>
      <c r="EJ110" s="28" t="s">
        <v>188</v>
      </c>
      <c r="EK110" s="28" t="s">
        <v>189</v>
      </c>
      <c r="EL110" s="28" t="s">
        <v>190</v>
      </c>
      <c r="EM110" s="45" t="s">
        <v>3713</v>
      </c>
      <c r="EN110" s="46" t="str">
        <f t="shared" si="8"/>
        <v>823N231A</v>
      </c>
      <c r="EO110" s="47">
        <f t="shared" si="9"/>
        <v>44965</v>
      </c>
      <c r="EP110" s="47">
        <f t="shared" si="10"/>
        <v>44883</v>
      </c>
      <c r="EQ110" s="48" t="str">
        <f t="shared" ca="1" si="11"/>
        <v>Past</v>
      </c>
      <c r="ER110" s="49">
        <f t="shared" si="12"/>
        <v>82</v>
      </c>
      <c r="ES110" s="50"/>
      <c r="ET110" s="51">
        <f t="shared" si="13"/>
        <v>82</v>
      </c>
      <c r="EU110" s="52">
        <f t="shared" si="14"/>
        <v>74784</v>
      </c>
      <c r="EV110" s="46"/>
      <c r="EW110" s="23" t="s">
        <v>3714</v>
      </c>
    </row>
    <row r="111" spans="1:153" ht="14.25" customHeight="1">
      <c r="A111" s="8">
        <v>104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572</v>
      </c>
      <c r="H111" s="9" t="s">
        <v>573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397</v>
      </c>
      <c r="N111" s="9" t="s">
        <v>398</v>
      </c>
      <c r="O111" s="9" t="s">
        <v>206</v>
      </c>
      <c r="P111" s="9" t="s">
        <v>142</v>
      </c>
      <c r="Q111" s="9" t="s">
        <v>399</v>
      </c>
      <c r="R111" s="9" t="s">
        <v>400</v>
      </c>
      <c r="S111" s="9" t="s">
        <v>307</v>
      </c>
      <c r="T111" s="9" t="s">
        <v>307</v>
      </c>
      <c r="U111" s="9" t="s">
        <v>307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401</v>
      </c>
      <c r="AA111" s="9" t="s">
        <v>402</v>
      </c>
      <c r="AB111" s="12" t="s">
        <v>403</v>
      </c>
      <c r="AC111" s="10" t="s">
        <v>404</v>
      </c>
      <c r="AD111" s="9" t="s">
        <v>405</v>
      </c>
      <c r="AE111" s="13" t="s">
        <v>406</v>
      </c>
      <c r="AF111" s="14" t="s">
        <v>580</v>
      </c>
      <c r="AG111" s="10" t="s">
        <v>634</v>
      </c>
      <c r="AH111" s="11" t="s">
        <v>409</v>
      </c>
      <c r="AI111" s="11" t="s">
        <v>410</v>
      </c>
      <c r="AJ111" s="10" t="s">
        <v>411</v>
      </c>
      <c r="AK111" s="11" t="s">
        <v>410</v>
      </c>
      <c r="AL111" s="11" t="s">
        <v>412</v>
      </c>
      <c r="AM111" s="10" t="s">
        <v>413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2.8</v>
      </c>
      <c r="AU111" s="10" t="s">
        <v>142</v>
      </c>
      <c r="AV111" s="16">
        <v>1</v>
      </c>
      <c r="AW111" s="16">
        <v>1</v>
      </c>
      <c r="AX111" s="16">
        <v>0</v>
      </c>
      <c r="AY111" s="16">
        <v>0</v>
      </c>
      <c r="AZ111" s="16">
        <v>0</v>
      </c>
      <c r="BA111" s="17">
        <v>44910</v>
      </c>
      <c r="BB111" s="30" t="s">
        <v>175</v>
      </c>
      <c r="BC111" s="18">
        <v>45117</v>
      </c>
      <c r="BD111" s="17">
        <v>45138</v>
      </c>
      <c r="BE111" s="17">
        <v>45138</v>
      </c>
      <c r="BF111" s="17">
        <v>44880</v>
      </c>
      <c r="BG111" s="10">
        <v>85496953</v>
      </c>
      <c r="BH111" s="9" t="s">
        <v>414</v>
      </c>
      <c r="BI111" s="19">
        <v>45078</v>
      </c>
      <c r="BJ111" s="20">
        <v>45082</v>
      </c>
      <c r="BK111" s="16">
        <v>376</v>
      </c>
      <c r="BL111" s="16">
        <v>1053</v>
      </c>
      <c r="BM111" s="9" t="s">
        <v>177</v>
      </c>
      <c r="BN111" s="9" t="s">
        <v>383</v>
      </c>
      <c r="BO111" s="9" t="s">
        <v>156</v>
      </c>
      <c r="BP111" s="17">
        <v>45127</v>
      </c>
      <c r="BQ111" s="17">
        <v>45127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 t="s">
        <v>156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 t="s">
        <v>156</v>
      </c>
      <c r="CI111" s="16">
        <v>0</v>
      </c>
      <c r="CJ111" s="10" t="s">
        <v>156</v>
      </c>
      <c r="CK111" s="10" t="s">
        <v>156</v>
      </c>
      <c r="CL111" s="18" t="s">
        <v>156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>
        <v>45030</v>
      </c>
      <c r="CX111" s="10" t="s">
        <v>193</v>
      </c>
      <c r="CY111" s="17" t="s">
        <v>156</v>
      </c>
      <c r="CZ111" s="17" t="s">
        <v>156</v>
      </c>
      <c r="DA111" s="17" t="s">
        <v>156</v>
      </c>
      <c r="DB111" s="17">
        <v>45028</v>
      </c>
      <c r="DC111" s="16">
        <v>376</v>
      </c>
      <c r="DD111" s="10" t="s">
        <v>638</v>
      </c>
      <c r="DE111" s="10" t="s">
        <v>230</v>
      </c>
      <c r="DF111" s="18" t="s">
        <v>156</v>
      </c>
      <c r="DG111" s="17">
        <v>45105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>
        <v>45105</v>
      </c>
      <c r="DM111" s="16">
        <v>376</v>
      </c>
      <c r="DN111" s="10" t="s">
        <v>639</v>
      </c>
      <c r="DO111" s="10" t="s">
        <v>230</v>
      </c>
      <c r="DP111" s="16">
        <v>12</v>
      </c>
      <c r="DQ111" s="16">
        <v>8</v>
      </c>
      <c r="DR111" s="11">
        <v>8</v>
      </c>
      <c r="DS111" s="16">
        <v>12</v>
      </c>
      <c r="DT111" s="16">
        <v>0</v>
      </c>
      <c r="DU111" s="11" t="s">
        <v>181</v>
      </c>
      <c r="DV111" s="11" t="s">
        <v>182</v>
      </c>
      <c r="DW111" s="27" t="s">
        <v>156</v>
      </c>
      <c r="DX111" s="27" t="s">
        <v>156</v>
      </c>
      <c r="DY111" s="20" t="s">
        <v>640</v>
      </c>
      <c r="DZ111" s="16">
        <v>7</v>
      </c>
      <c r="EA111" s="16">
        <v>0</v>
      </c>
      <c r="EB111" s="27" t="s">
        <v>185</v>
      </c>
      <c r="EC111" s="27" t="s">
        <v>419</v>
      </c>
      <c r="ED111" s="27" t="s">
        <v>182</v>
      </c>
      <c r="EE111" s="29">
        <v>45028.887048611112</v>
      </c>
      <c r="EF111" s="28" t="s">
        <v>188</v>
      </c>
      <c r="EG111" s="28" t="s">
        <v>189</v>
      </c>
      <c r="EH111" s="28" t="s">
        <v>190</v>
      </c>
      <c r="EI111" s="29">
        <v>45106.198240740741</v>
      </c>
      <c r="EJ111" s="28" t="s">
        <v>492</v>
      </c>
      <c r="EK111" s="28" t="s">
        <v>493</v>
      </c>
      <c r="EL111" s="28" t="s">
        <v>237</v>
      </c>
      <c r="EM111" s="45" t="s">
        <v>3713</v>
      </c>
      <c r="EN111" s="46" t="str">
        <f t="shared" si="8"/>
        <v>823N231A</v>
      </c>
      <c r="EO111" s="47">
        <f t="shared" si="9"/>
        <v>45120</v>
      </c>
      <c r="EP111" s="47">
        <f t="shared" si="10"/>
        <v>45030</v>
      </c>
      <c r="EQ111" s="48" t="str">
        <f t="shared" ca="1" si="11"/>
        <v>Past</v>
      </c>
      <c r="ER111" s="49">
        <f t="shared" si="12"/>
        <v>90</v>
      </c>
      <c r="ES111" s="50"/>
      <c r="ET111" s="51">
        <f t="shared" si="13"/>
        <v>90</v>
      </c>
      <c r="EU111" s="52">
        <f t="shared" si="14"/>
        <v>33840</v>
      </c>
      <c r="EV111" s="46"/>
      <c r="EW111" s="23" t="s">
        <v>3714</v>
      </c>
    </row>
    <row r="112" spans="1:153" ht="14.25" customHeight="1">
      <c r="A112" s="8">
        <v>105</v>
      </c>
      <c r="B112" s="9" t="s">
        <v>141</v>
      </c>
      <c r="C112" s="10" t="s">
        <v>142</v>
      </c>
      <c r="D112" s="10" t="s">
        <v>143</v>
      </c>
      <c r="E112" s="10" t="s">
        <v>206</v>
      </c>
      <c r="F112" s="9" t="s">
        <v>641</v>
      </c>
      <c r="G112" s="10" t="s">
        <v>642</v>
      </c>
      <c r="H112" s="9" t="s">
        <v>643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397</v>
      </c>
      <c r="N112" s="9" t="s">
        <v>398</v>
      </c>
      <c r="O112" s="9" t="s">
        <v>206</v>
      </c>
      <c r="P112" s="9" t="s">
        <v>142</v>
      </c>
      <c r="Q112" s="9" t="s">
        <v>399</v>
      </c>
      <c r="R112" s="9" t="s">
        <v>400</v>
      </c>
      <c r="S112" s="9" t="s">
        <v>307</v>
      </c>
      <c r="T112" s="9" t="s">
        <v>307</v>
      </c>
      <c r="U112" s="9" t="s">
        <v>307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644</v>
      </c>
      <c r="AA112" s="9" t="s">
        <v>645</v>
      </c>
      <c r="AB112" s="12" t="s">
        <v>646</v>
      </c>
      <c r="AC112" s="10" t="s">
        <v>647</v>
      </c>
      <c r="AD112" s="9" t="s">
        <v>645</v>
      </c>
      <c r="AE112" s="13" t="s">
        <v>646</v>
      </c>
      <c r="AF112" s="14" t="s">
        <v>648</v>
      </c>
      <c r="AG112" s="10" t="s">
        <v>649</v>
      </c>
      <c r="AH112" s="11" t="s">
        <v>650</v>
      </c>
      <c r="AI112" s="11" t="s">
        <v>651</v>
      </c>
      <c r="AJ112" s="10" t="s">
        <v>652</v>
      </c>
      <c r="AK112" s="11" t="s">
        <v>651</v>
      </c>
      <c r="AL112" s="11" t="s">
        <v>653</v>
      </c>
      <c r="AM112" s="10" t="s">
        <v>654</v>
      </c>
      <c r="AN112" s="10" t="s">
        <v>655</v>
      </c>
      <c r="AO112" s="9" t="s">
        <v>656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1</v>
      </c>
      <c r="AU112" s="10" t="s">
        <v>142</v>
      </c>
      <c r="AV112" s="16">
        <v>2</v>
      </c>
      <c r="AW112" s="16">
        <v>2</v>
      </c>
      <c r="AX112" s="16">
        <v>0</v>
      </c>
      <c r="AY112" s="16">
        <v>0</v>
      </c>
      <c r="AZ112" s="16">
        <v>0</v>
      </c>
      <c r="BA112" s="17">
        <v>45170</v>
      </c>
      <c r="BB112" s="30" t="s">
        <v>175</v>
      </c>
      <c r="BC112" s="18">
        <v>45110</v>
      </c>
      <c r="BD112" s="17">
        <v>45199</v>
      </c>
      <c r="BE112" s="17">
        <v>45229</v>
      </c>
      <c r="BF112" s="17">
        <v>45153</v>
      </c>
      <c r="BG112" s="10">
        <v>85434052</v>
      </c>
      <c r="BH112" s="9" t="s">
        <v>414</v>
      </c>
      <c r="BI112" s="19">
        <v>45108</v>
      </c>
      <c r="BJ112" s="20">
        <v>45110</v>
      </c>
      <c r="BK112" s="16">
        <v>200</v>
      </c>
      <c r="BL112" s="16">
        <v>200</v>
      </c>
      <c r="BM112" s="9" t="s">
        <v>382</v>
      </c>
      <c r="BN112" s="9" t="s">
        <v>436</v>
      </c>
      <c r="BO112" s="9" t="s">
        <v>635</v>
      </c>
      <c r="BP112" s="17">
        <v>45169</v>
      </c>
      <c r="BQ112" s="17">
        <v>45169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>
        <v>44999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>
        <v>44999</v>
      </c>
      <c r="CI112" s="16">
        <v>200</v>
      </c>
      <c r="CJ112" s="10" t="s">
        <v>657</v>
      </c>
      <c r="CK112" s="10" t="s">
        <v>230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45009</v>
      </c>
      <c r="CX112" s="10" t="s">
        <v>193</v>
      </c>
      <c r="CY112" s="17" t="s">
        <v>156</v>
      </c>
      <c r="CZ112" s="17" t="s">
        <v>156</v>
      </c>
      <c r="DA112" s="17" t="s">
        <v>156</v>
      </c>
      <c r="DB112" s="17">
        <v>45006</v>
      </c>
      <c r="DC112" s="16">
        <v>200</v>
      </c>
      <c r="DD112" s="10" t="s">
        <v>658</v>
      </c>
      <c r="DE112" s="10" t="s">
        <v>659</v>
      </c>
      <c r="DF112" s="18" t="s">
        <v>156</v>
      </c>
      <c r="DG112" s="17">
        <v>45106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45105</v>
      </c>
      <c r="DM112" s="16">
        <v>200</v>
      </c>
      <c r="DN112" s="10" t="s">
        <v>660</v>
      </c>
      <c r="DO112" s="10" t="s">
        <v>661</v>
      </c>
      <c r="DP112" s="16">
        <v>10</v>
      </c>
      <c r="DQ112" s="16">
        <v>10</v>
      </c>
      <c r="DR112" s="11">
        <v>10</v>
      </c>
      <c r="DS112" s="16">
        <v>10</v>
      </c>
      <c r="DT112" s="16">
        <v>0</v>
      </c>
      <c r="DU112" s="11" t="s">
        <v>181</v>
      </c>
      <c r="DV112" s="11" t="s">
        <v>182</v>
      </c>
      <c r="DW112" s="27" t="s">
        <v>156</v>
      </c>
      <c r="DX112" s="27" t="s">
        <v>156</v>
      </c>
      <c r="DY112" s="20" t="s">
        <v>662</v>
      </c>
      <c r="DZ112" s="16">
        <v>2</v>
      </c>
      <c r="EA112" s="16">
        <v>7</v>
      </c>
      <c r="EB112" s="27" t="s">
        <v>185</v>
      </c>
      <c r="EC112" s="27" t="s">
        <v>185</v>
      </c>
      <c r="ED112" s="27" t="s">
        <v>182</v>
      </c>
      <c r="EE112" s="29">
        <v>44999.26363425926</v>
      </c>
      <c r="EF112" s="28" t="s">
        <v>663</v>
      </c>
      <c r="EG112" s="28" t="s">
        <v>664</v>
      </c>
      <c r="EH112" s="28" t="s">
        <v>190</v>
      </c>
      <c r="EI112" s="29">
        <v>45106.224618055552</v>
      </c>
      <c r="EJ112" s="28" t="s">
        <v>663</v>
      </c>
      <c r="EK112" s="28" t="s">
        <v>664</v>
      </c>
      <c r="EL112" s="28" t="s">
        <v>237</v>
      </c>
      <c r="EM112" s="45" t="s">
        <v>3713</v>
      </c>
      <c r="EN112" s="46" t="str">
        <f t="shared" si="8"/>
        <v>823N339A</v>
      </c>
      <c r="EO112" s="47">
        <f t="shared" si="9"/>
        <v>45160</v>
      </c>
      <c r="EP112" s="47">
        <f t="shared" si="10"/>
        <v>45009</v>
      </c>
      <c r="EQ112" s="48" t="str">
        <f t="shared" ca="1" si="11"/>
        <v>Past</v>
      </c>
      <c r="ER112" s="49">
        <f t="shared" si="12"/>
        <v>151</v>
      </c>
      <c r="ES112" s="50"/>
      <c r="ET112" s="51">
        <f t="shared" si="13"/>
        <v>151</v>
      </c>
      <c r="EU112" s="52">
        <f t="shared" si="14"/>
        <v>30200</v>
      </c>
      <c r="EV112" s="46"/>
      <c r="EW112" s="23" t="s">
        <v>3714</v>
      </c>
    </row>
    <row r="113" spans="1:153" ht="14.25" customHeight="1">
      <c r="A113" s="8">
        <v>106</v>
      </c>
      <c r="B113" s="9" t="s">
        <v>141</v>
      </c>
      <c r="C113" s="10" t="s">
        <v>142</v>
      </c>
      <c r="D113" s="10" t="s">
        <v>143</v>
      </c>
      <c r="E113" s="10" t="s">
        <v>206</v>
      </c>
      <c r="F113" s="9" t="s">
        <v>641</v>
      </c>
      <c r="G113" s="10" t="s">
        <v>642</v>
      </c>
      <c r="H113" s="9" t="s">
        <v>643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397</v>
      </c>
      <c r="N113" s="9" t="s">
        <v>398</v>
      </c>
      <c r="O113" s="9" t="s">
        <v>206</v>
      </c>
      <c r="P113" s="9" t="s">
        <v>142</v>
      </c>
      <c r="Q113" s="9" t="s">
        <v>399</v>
      </c>
      <c r="R113" s="9" t="s">
        <v>400</v>
      </c>
      <c r="S113" s="9" t="s">
        <v>307</v>
      </c>
      <c r="T113" s="9" t="s">
        <v>307</v>
      </c>
      <c r="U113" s="9" t="s">
        <v>307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665</v>
      </c>
      <c r="AA113" s="9" t="s">
        <v>666</v>
      </c>
      <c r="AB113" s="12" t="s">
        <v>667</v>
      </c>
      <c r="AC113" s="10" t="s">
        <v>668</v>
      </c>
      <c r="AD113" s="9" t="s">
        <v>666</v>
      </c>
      <c r="AE113" s="13" t="s">
        <v>667</v>
      </c>
      <c r="AF113" s="14" t="s">
        <v>648</v>
      </c>
      <c r="AG113" s="10" t="s">
        <v>669</v>
      </c>
      <c r="AH113" s="11" t="s">
        <v>650</v>
      </c>
      <c r="AI113" s="11" t="s">
        <v>651</v>
      </c>
      <c r="AJ113" s="10" t="s">
        <v>652</v>
      </c>
      <c r="AK113" s="11" t="s">
        <v>651</v>
      </c>
      <c r="AL113" s="11" t="s">
        <v>653</v>
      </c>
      <c r="AM113" s="10" t="s">
        <v>654</v>
      </c>
      <c r="AN113" s="10" t="s">
        <v>655</v>
      </c>
      <c r="AO113" s="9" t="s">
        <v>656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1</v>
      </c>
      <c r="AU113" s="10" t="s">
        <v>142</v>
      </c>
      <c r="AV113" s="16">
        <v>2</v>
      </c>
      <c r="AW113" s="16">
        <v>2</v>
      </c>
      <c r="AX113" s="16">
        <v>0</v>
      </c>
      <c r="AY113" s="16">
        <v>0</v>
      </c>
      <c r="AZ113" s="16">
        <v>0</v>
      </c>
      <c r="BA113" s="17">
        <v>45170</v>
      </c>
      <c r="BB113" s="30" t="s">
        <v>175</v>
      </c>
      <c r="BC113" s="18">
        <v>45110</v>
      </c>
      <c r="BD113" s="17">
        <v>45199</v>
      </c>
      <c r="BE113" s="17">
        <v>45229</v>
      </c>
      <c r="BF113" s="17">
        <v>45153</v>
      </c>
      <c r="BG113" s="10">
        <v>85434053</v>
      </c>
      <c r="BH113" s="9" t="s">
        <v>414</v>
      </c>
      <c r="BI113" s="19">
        <v>45108</v>
      </c>
      <c r="BJ113" s="20">
        <v>45110</v>
      </c>
      <c r="BK113" s="16">
        <v>80</v>
      </c>
      <c r="BL113" s="16">
        <v>80</v>
      </c>
      <c r="BM113" s="9" t="s">
        <v>382</v>
      </c>
      <c r="BN113" s="9" t="s">
        <v>436</v>
      </c>
      <c r="BO113" s="9" t="s">
        <v>635</v>
      </c>
      <c r="BP113" s="17">
        <v>45169</v>
      </c>
      <c r="BQ113" s="17">
        <v>45169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44999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44999</v>
      </c>
      <c r="CI113" s="16">
        <v>72</v>
      </c>
      <c r="CJ113" s="10" t="s">
        <v>670</v>
      </c>
      <c r="CK113" s="10" t="s">
        <v>230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45009</v>
      </c>
      <c r="CX113" s="10" t="s">
        <v>193</v>
      </c>
      <c r="CY113" s="17" t="s">
        <v>156</v>
      </c>
      <c r="CZ113" s="17" t="s">
        <v>156</v>
      </c>
      <c r="DA113" s="17" t="s">
        <v>156</v>
      </c>
      <c r="DB113" s="17">
        <v>45006</v>
      </c>
      <c r="DC113" s="16">
        <v>80</v>
      </c>
      <c r="DD113" s="10" t="s">
        <v>671</v>
      </c>
      <c r="DE113" s="10" t="s">
        <v>659</v>
      </c>
      <c r="DF113" s="18" t="s">
        <v>156</v>
      </c>
      <c r="DG113" s="17">
        <v>45106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>
        <v>45105</v>
      </c>
      <c r="DM113" s="16">
        <v>80</v>
      </c>
      <c r="DN113" s="10" t="s">
        <v>672</v>
      </c>
      <c r="DO113" s="10" t="s">
        <v>661</v>
      </c>
      <c r="DP113" s="16">
        <v>10</v>
      </c>
      <c r="DQ113" s="16">
        <v>10</v>
      </c>
      <c r="DR113" s="11">
        <v>10</v>
      </c>
      <c r="DS113" s="16">
        <v>10</v>
      </c>
      <c r="DT113" s="16">
        <v>0</v>
      </c>
      <c r="DU113" s="11" t="s">
        <v>181</v>
      </c>
      <c r="DV113" s="11" t="s">
        <v>182</v>
      </c>
      <c r="DW113" s="27" t="s">
        <v>156</v>
      </c>
      <c r="DX113" s="27" t="s">
        <v>156</v>
      </c>
      <c r="DY113" s="20" t="s">
        <v>662</v>
      </c>
      <c r="DZ113" s="16">
        <v>2</v>
      </c>
      <c r="EA113" s="16">
        <v>7</v>
      </c>
      <c r="EB113" s="27" t="s">
        <v>185</v>
      </c>
      <c r="EC113" s="27" t="s">
        <v>185</v>
      </c>
      <c r="ED113" s="27" t="s">
        <v>182</v>
      </c>
      <c r="EE113" s="29">
        <v>44999.26363425926</v>
      </c>
      <c r="EF113" s="28" t="s">
        <v>663</v>
      </c>
      <c r="EG113" s="28" t="s">
        <v>664</v>
      </c>
      <c r="EH113" s="28" t="s">
        <v>190</v>
      </c>
      <c r="EI113" s="29">
        <v>45106.224618055552</v>
      </c>
      <c r="EJ113" s="28" t="s">
        <v>663</v>
      </c>
      <c r="EK113" s="28" t="s">
        <v>664</v>
      </c>
      <c r="EL113" s="28" t="s">
        <v>237</v>
      </c>
      <c r="EM113" s="45" t="s">
        <v>3713</v>
      </c>
      <c r="EN113" s="46" t="str">
        <f t="shared" si="8"/>
        <v>823N340A</v>
      </c>
      <c r="EO113" s="47">
        <f t="shared" si="9"/>
        <v>45160</v>
      </c>
      <c r="EP113" s="47">
        <f t="shared" si="10"/>
        <v>45009</v>
      </c>
      <c r="EQ113" s="48" t="str">
        <f t="shared" ca="1" si="11"/>
        <v>Past</v>
      </c>
      <c r="ER113" s="49">
        <f t="shared" si="12"/>
        <v>151</v>
      </c>
      <c r="ES113" s="50"/>
      <c r="ET113" s="51">
        <f t="shared" si="13"/>
        <v>151</v>
      </c>
      <c r="EU113" s="52">
        <f t="shared" si="14"/>
        <v>12080</v>
      </c>
      <c r="EV113" s="46"/>
      <c r="EW113" s="23" t="s">
        <v>3714</v>
      </c>
    </row>
    <row r="114" spans="1:153" ht="14.25" hidden="1" customHeight="1">
      <c r="A114" s="8">
        <v>107</v>
      </c>
      <c r="B114" s="9" t="s">
        <v>141</v>
      </c>
      <c r="C114" s="10" t="s">
        <v>142</v>
      </c>
      <c r="D114" s="10" t="s">
        <v>143</v>
      </c>
      <c r="E114" s="10" t="s">
        <v>206</v>
      </c>
      <c r="F114" s="9" t="s">
        <v>641</v>
      </c>
      <c r="G114" s="10" t="s">
        <v>673</v>
      </c>
      <c r="H114" s="9" t="s">
        <v>674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149</v>
      </c>
      <c r="N114" s="9" t="s">
        <v>150</v>
      </c>
      <c r="O114" s="9" t="s">
        <v>151</v>
      </c>
      <c r="P114" s="9" t="s">
        <v>142</v>
      </c>
      <c r="Q114" s="9" t="s">
        <v>152</v>
      </c>
      <c r="R114" s="9" t="s">
        <v>675</v>
      </c>
      <c r="S114" s="9" t="s">
        <v>676</v>
      </c>
      <c r="T114" s="9" t="s">
        <v>306</v>
      </c>
      <c r="U114" s="9" t="s">
        <v>337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677</v>
      </c>
      <c r="AA114" s="9" t="s">
        <v>678</v>
      </c>
      <c r="AB114" s="12" t="s">
        <v>679</v>
      </c>
      <c r="AC114" s="10" t="s">
        <v>680</v>
      </c>
      <c r="AD114" s="9" t="s">
        <v>681</v>
      </c>
      <c r="AE114" s="13" t="s">
        <v>682</v>
      </c>
      <c r="AF114" s="14" t="s">
        <v>314</v>
      </c>
      <c r="AG114" s="10" t="s">
        <v>683</v>
      </c>
      <c r="AH114" s="11" t="s">
        <v>684</v>
      </c>
      <c r="AI114" s="11" t="s">
        <v>685</v>
      </c>
      <c r="AJ114" s="10" t="s">
        <v>686</v>
      </c>
      <c r="AK114" s="11" t="s">
        <v>685</v>
      </c>
      <c r="AL114" s="11" t="s">
        <v>168</v>
      </c>
      <c r="AM114" s="10" t="s">
        <v>169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1.6</v>
      </c>
      <c r="AU114" s="10" t="s">
        <v>142</v>
      </c>
      <c r="AV114" s="16">
        <v>2496</v>
      </c>
      <c r="AW114" s="16">
        <v>2496</v>
      </c>
      <c r="AX114" s="16">
        <v>0</v>
      </c>
      <c r="AY114" s="16">
        <v>0</v>
      </c>
      <c r="AZ114" s="16">
        <v>0</v>
      </c>
      <c r="BA114" s="17">
        <v>45122</v>
      </c>
      <c r="BB114" s="30" t="s">
        <v>175</v>
      </c>
      <c r="BC114" s="18" t="s">
        <v>156</v>
      </c>
      <c r="BD114" s="17">
        <v>45291</v>
      </c>
      <c r="BE114" s="17">
        <v>45322</v>
      </c>
      <c r="BF114" s="17">
        <v>45107</v>
      </c>
      <c r="BG114" s="10">
        <v>85501741</v>
      </c>
      <c r="BH114" s="9" t="s">
        <v>414</v>
      </c>
      <c r="BI114" s="19">
        <v>45047</v>
      </c>
      <c r="BJ114" s="20">
        <v>45047</v>
      </c>
      <c r="BK114" s="16">
        <v>0</v>
      </c>
      <c r="BL114" s="16">
        <v>0</v>
      </c>
      <c r="BM114" s="9" t="s">
        <v>177</v>
      </c>
      <c r="BN114" s="9" t="s">
        <v>178</v>
      </c>
      <c r="BO114" s="9" t="s">
        <v>156</v>
      </c>
      <c r="BP114" s="17">
        <v>45163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45034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 t="s">
        <v>156</v>
      </c>
      <c r="CI114" s="16">
        <v>0</v>
      </c>
      <c r="CJ114" s="10" t="s">
        <v>156</v>
      </c>
      <c r="CK114" s="10" t="s">
        <v>156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 t="s">
        <v>156</v>
      </c>
      <c r="CX114" s="10" t="s">
        <v>193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 t="s">
        <v>156</v>
      </c>
      <c r="DH114" s="10" t="s">
        <v>156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32</v>
      </c>
      <c r="DQ114" s="16">
        <v>16</v>
      </c>
      <c r="DR114" s="11">
        <v>16</v>
      </c>
      <c r="DS114" s="16">
        <v>16</v>
      </c>
      <c r="DT114" s="16">
        <v>1</v>
      </c>
      <c r="DU114" s="11" t="s">
        <v>181</v>
      </c>
      <c r="DV114" s="11" t="s">
        <v>182</v>
      </c>
      <c r="DW114" s="27" t="s">
        <v>156</v>
      </c>
      <c r="DX114" s="27" t="s">
        <v>156</v>
      </c>
      <c r="DY114" s="20" t="s">
        <v>687</v>
      </c>
      <c r="DZ114" s="16">
        <v>7</v>
      </c>
      <c r="EA114" s="16">
        <v>68</v>
      </c>
      <c r="EB114" s="27" t="s">
        <v>185</v>
      </c>
      <c r="EC114" s="27" t="s">
        <v>185</v>
      </c>
      <c r="ED114" s="27" t="s">
        <v>182</v>
      </c>
      <c r="EE114" s="29">
        <v>45030.314849537041</v>
      </c>
      <c r="EF114" s="28" t="s">
        <v>688</v>
      </c>
      <c r="EG114" s="28" t="s">
        <v>689</v>
      </c>
      <c r="EH114" s="28" t="s">
        <v>190</v>
      </c>
      <c r="EI114" s="29">
        <v>45041.610069444447</v>
      </c>
      <c r="EJ114" s="28" t="s">
        <v>688</v>
      </c>
      <c r="EK114" s="28" t="s">
        <v>689</v>
      </c>
      <c r="EL114" s="28" t="s">
        <v>190</v>
      </c>
      <c r="EM114" s="45"/>
      <c r="EN114" s="46" t="str">
        <f t="shared" si="8"/>
        <v>343N640A</v>
      </c>
      <c r="EO114" s="47">
        <f t="shared" si="9"/>
        <v>45088</v>
      </c>
      <c r="EP114" s="47" t="str">
        <f t="shared" si="10"/>
        <v/>
      </c>
      <c r="EQ114" s="48" t="str">
        <f t="shared" ca="1" si="11"/>
        <v>Y</v>
      </c>
      <c r="ER114" s="49" t="str">
        <f t="shared" si="12"/>
        <v/>
      </c>
      <c r="ES114" s="50"/>
      <c r="ET114" s="51" t="str">
        <f t="shared" si="13"/>
        <v/>
      </c>
      <c r="EU114" s="52" t="str">
        <f t="shared" si="14"/>
        <v/>
      </c>
      <c r="EV114" s="46"/>
    </row>
    <row r="115" spans="1:153" ht="14.25" hidden="1" customHeight="1">
      <c r="A115" s="8">
        <v>108</v>
      </c>
      <c r="B115" s="9" t="s">
        <v>141</v>
      </c>
      <c r="C115" s="10" t="s">
        <v>142</v>
      </c>
      <c r="D115" s="10" t="s">
        <v>143</v>
      </c>
      <c r="E115" s="10" t="s">
        <v>206</v>
      </c>
      <c r="F115" s="9" t="s">
        <v>641</v>
      </c>
      <c r="G115" s="10" t="s">
        <v>673</v>
      </c>
      <c r="H115" s="9" t="s">
        <v>674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149</v>
      </c>
      <c r="N115" s="9" t="s">
        <v>150</v>
      </c>
      <c r="O115" s="9" t="s">
        <v>151</v>
      </c>
      <c r="P115" s="9" t="s">
        <v>142</v>
      </c>
      <c r="Q115" s="9" t="s">
        <v>152</v>
      </c>
      <c r="R115" s="9" t="s">
        <v>675</v>
      </c>
      <c r="S115" s="9" t="s">
        <v>676</v>
      </c>
      <c r="T115" s="9" t="s">
        <v>306</v>
      </c>
      <c r="U115" s="9" t="s">
        <v>337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677</v>
      </c>
      <c r="AA115" s="9" t="s">
        <v>678</v>
      </c>
      <c r="AB115" s="12" t="s">
        <v>679</v>
      </c>
      <c r="AC115" s="10" t="s">
        <v>680</v>
      </c>
      <c r="AD115" s="9" t="s">
        <v>681</v>
      </c>
      <c r="AE115" s="13" t="s">
        <v>682</v>
      </c>
      <c r="AF115" s="14" t="s">
        <v>314</v>
      </c>
      <c r="AG115" s="10" t="s">
        <v>683</v>
      </c>
      <c r="AH115" s="11" t="s">
        <v>684</v>
      </c>
      <c r="AI115" s="11" t="s">
        <v>685</v>
      </c>
      <c r="AJ115" s="10" t="s">
        <v>686</v>
      </c>
      <c r="AK115" s="11" t="s">
        <v>685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1.6</v>
      </c>
      <c r="AU115" s="10" t="s">
        <v>142</v>
      </c>
      <c r="AV115" s="16">
        <v>2496</v>
      </c>
      <c r="AW115" s="16">
        <v>2496</v>
      </c>
      <c r="AX115" s="16">
        <v>0</v>
      </c>
      <c r="AY115" s="16">
        <v>0</v>
      </c>
      <c r="AZ115" s="16">
        <v>0</v>
      </c>
      <c r="BA115" s="17">
        <v>45122</v>
      </c>
      <c r="BB115" s="30" t="s">
        <v>175</v>
      </c>
      <c r="BC115" s="18" t="s">
        <v>156</v>
      </c>
      <c r="BD115" s="17">
        <v>45291</v>
      </c>
      <c r="BE115" s="17">
        <v>45322</v>
      </c>
      <c r="BF115" s="17">
        <v>45107</v>
      </c>
      <c r="BG115" s="10">
        <v>85501740</v>
      </c>
      <c r="BH115" s="9" t="s">
        <v>319</v>
      </c>
      <c r="BI115" s="19">
        <v>45047</v>
      </c>
      <c r="BJ115" s="20">
        <v>45047</v>
      </c>
      <c r="BK115" s="16">
        <v>0</v>
      </c>
      <c r="BL115" s="16">
        <v>0</v>
      </c>
      <c r="BM115" s="9" t="s">
        <v>177</v>
      </c>
      <c r="BN115" s="9" t="s">
        <v>178</v>
      </c>
      <c r="BO115" s="9" t="s">
        <v>156</v>
      </c>
      <c r="BP115" s="17" t="s">
        <v>156</v>
      </c>
      <c r="BQ115" s="17" t="s">
        <v>156</v>
      </c>
      <c r="BR115" s="17" t="s">
        <v>156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 t="s">
        <v>156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156</v>
      </c>
      <c r="CE115" s="17" t="s">
        <v>156</v>
      </c>
      <c r="CF115" s="17" t="s">
        <v>156</v>
      </c>
      <c r="CG115" s="17" t="s">
        <v>156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 t="s">
        <v>156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 t="s">
        <v>156</v>
      </c>
      <c r="CX115" s="10" t="s">
        <v>193</v>
      </c>
      <c r="CY115" s="17" t="s">
        <v>156</v>
      </c>
      <c r="CZ115" s="17" t="s">
        <v>156</v>
      </c>
      <c r="DA115" s="17" t="s">
        <v>156</v>
      </c>
      <c r="DB115" s="17" t="s">
        <v>156</v>
      </c>
      <c r="DC115" s="16">
        <v>0</v>
      </c>
      <c r="DD115" s="10" t="s">
        <v>156</v>
      </c>
      <c r="DE115" s="10" t="s">
        <v>156</v>
      </c>
      <c r="DF115" s="18" t="s">
        <v>156</v>
      </c>
      <c r="DG115" s="17" t="s">
        <v>156</v>
      </c>
      <c r="DH115" s="10" t="s">
        <v>156</v>
      </c>
      <c r="DI115" s="17" t="s">
        <v>156</v>
      </c>
      <c r="DJ115" s="17" t="s">
        <v>156</v>
      </c>
      <c r="DK115" s="17" t="s">
        <v>156</v>
      </c>
      <c r="DL115" s="17" t="s">
        <v>156</v>
      </c>
      <c r="DM115" s="16">
        <v>0</v>
      </c>
      <c r="DN115" s="10" t="s">
        <v>156</v>
      </c>
      <c r="DO115" s="10" t="s">
        <v>156</v>
      </c>
      <c r="DP115" s="16">
        <v>32</v>
      </c>
      <c r="DQ115" s="16">
        <v>16</v>
      </c>
      <c r="DR115" s="11">
        <v>16</v>
      </c>
      <c r="DS115" s="16">
        <v>16</v>
      </c>
      <c r="DT115" s="16">
        <v>0</v>
      </c>
      <c r="DU115" s="11" t="s">
        <v>181</v>
      </c>
      <c r="DV115" s="11" t="s">
        <v>182</v>
      </c>
      <c r="DW115" s="27" t="s">
        <v>156</v>
      </c>
      <c r="DX115" s="27" t="s">
        <v>156</v>
      </c>
      <c r="DY115" s="20" t="s">
        <v>156</v>
      </c>
      <c r="DZ115" s="16">
        <v>7</v>
      </c>
      <c r="EA115" s="16">
        <v>68</v>
      </c>
      <c r="EB115" s="27" t="s">
        <v>185</v>
      </c>
      <c r="EC115" s="27" t="s">
        <v>185</v>
      </c>
      <c r="ED115" s="27" t="s">
        <v>182</v>
      </c>
      <c r="EE115" s="29">
        <v>45030.314849537041</v>
      </c>
      <c r="EF115" s="28" t="s">
        <v>688</v>
      </c>
      <c r="EG115" s="28" t="s">
        <v>689</v>
      </c>
      <c r="EH115" s="28" t="s">
        <v>190</v>
      </c>
      <c r="EI115" s="29">
        <v>45041.610069444447</v>
      </c>
      <c r="EJ115" s="28" t="s">
        <v>688</v>
      </c>
      <c r="EK115" s="28" t="s">
        <v>689</v>
      </c>
      <c r="EL115" s="28" t="s">
        <v>190</v>
      </c>
      <c r="EM115" s="45"/>
      <c r="EN115" s="46" t="str">
        <f t="shared" si="8"/>
        <v>343N640A</v>
      </c>
      <c r="EO115" s="47" t="e">
        <f t="shared" si="9"/>
        <v>#VALUE!</v>
      </c>
      <c r="EP115" s="47" t="str">
        <f t="shared" si="10"/>
        <v/>
      </c>
      <c r="EQ115" s="48" t="str">
        <f t="shared" ca="1" si="11"/>
        <v>Y</v>
      </c>
      <c r="ER115" s="49" t="str">
        <f t="shared" si="12"/>
        <v/>
      </c>
      <c r="ES115" s="50"/>
      <c r="ET115" s="51" t="str">
        <f t="shared" si="13"/>
        <v/>
      </c>
      <c r="EU115" s="52" t="str">
        <f t="shared" si="14"/>
        <v/>
      </c>
      <c r="EV115" s="46"/>
    </row>
    <row r="116" spans="1:153" ht="14.25" customHeight="1">
      <c r="A116" s="8">
        <v>109</v>
      </c>
      <c r="B116" s="9" t="s">
        <v>141</v>
      </c>
      <c r="C116" s="10" t="s">
        <v>142</v>
      </c>
      <c r="D116" s="10" t="s">
        <v>143</v>
      </c>
      <c r="E116" s="10" t="s">
        <v>206</v>
      </c>
      <c r="F116" s="9" t="s">
        <v>641</v>
      </c>
      <c r="G116" s="10" t="s">
        <v>673</v>
      </c>
      <c r="H116" s="9" t="s">
        <v>674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149</v>
      </c>
      <c r="N116" s="9" t="s">
        <v>150</v>
      </c>
      <c r="O116" s="9" t="s">
        <v>151</v>
      </c>
      <c r="P116" s="9" t="s">
        <v>142</v>
      </c>
      <c r="Q116" s="9" t="s">
        <v>152</v>
      </c>
      <c r="R116" s="9" t="s">
        <v>675</v>
      </c>
      <c r="S116" s="9" t="s">
        <v>676</v>
      </c>
      <c r="T116" s="9" t="s">
        <v>306</v>
      </c>
      <c r="U116" s="9" t="s">
        <v>337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677</v>
      </c>
      <c r="AA116" s="9" t="s">
        <v>678</v>
      </c>
      <c r="AB116" s="12" t="s">
        <v>679</v>
      </c>
      <c r="AC116" s="10" t="s">
        <v>690</v>
      </c>
      <c r="AD116" s="9" t="s">
        <v>691</v>
      </c>
      <c r="AE116" s="13" t="s">
        <v>692</v>
      </c>
      <c r="AF116" s="14" t="s">
        <v>314</v>
      </c>
      <c r="AG116" s="10" t="s">
        <v>693</v>
      </c>
      <c r="AH116" s="11" t="s">
        <v>684</v>
      </c>
      <c r="AI116" s="11" t="s">
        <v>685</v>
      </c>
      <c r="AJ116" s="10" t="s">
        <v>686</v>
      </c>
      <c r="AK116" s="11" t="s">
        <v>685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1.6</v>
      </c>
      <c r="AU116" s="10" t="s">
        <v>142</v>
      </c>
      <c r="AV116" s="16">
        <v>2048</v>
      </c>
      <c r="AW116" s="16">
        <v>2048</v>
      </c>
      <c r="AX116" s="16">
        <v>0</v>
      </c>
      <c r="AY116" s="16">
        <v>0</v>
      </c>
      <c r="AZ116" s="16">
        <v>0</v>
      </c>
      <c r="BA116" s="17">
        <v>45122</v>
      </c>
      <c r="BB116" s="30" t="s">
        <v>175</v>
      </c>
      <c r="BC116" s="18" t="s">
        <v>156</v>
      </c>
      <c r="BD116" s="17">
        <v>45291</v>
      </c>
      <c r="BE116" s="17">
        <v>45322</v>
      </c>
      <c r="BF116" s="17">
        <v>45107</v>
      </c>
      <c r="BG116" s="10">
        <v>85501743</v>
      </c>
      <c r="BH116" s="9" t="s">
        <v>694</v>
      </c>
      <c r="BI116" s="19">
        <v>45047</v>
      </c>
      <c r="BJ116" s="20">
        <v>45047</v>
      </c>
      <c r="BK116" s="16">
        <v>0</v>
      </c>
      <c r="BL116" s="16">
        <v>0</v>
      </c>
      <c r="BM116" s="9" t="s">
        <v>177</v>
      </c>
      <c r="BN116" s="9" t="s">
        <v>436</v>
      </c>
      <c r="BO116" s="9" t="s">
        <v>635</v>
      </c>
      <c r="BP116" s="17" t="s">
        <v>156</v>
      </c>
      <c r="BQ116" s="17" t="s">
        <v>156</v>
      </c>
      <c r="BR116" s="17" t="s">
        <v>156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 t="s">
        <v>156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 t="s">
        <v>156</v>
      </c>
      <c r="CD116" s="10" t="s">
        <v>156</v>
      </c>
      <c r="CE116" s="17" t="s">
        <v>156</v>
      </c>
      <c r="CF116" s="17" t="s">
        <v>156</v>
      </c>
      <c r="CG116" s="17" t="s">
        <v>156</v>
      </c>
      <c r="CH116" s="17" t="s">
        <v>156</v>
      </c>
      <c r="CI116" s="16">
        <v>0</v>
      </c>
      <c r="CJ116" s="10" t="s">
        <v>156</v>
      </c>
      <c r="CK116" s="10" t="s">
        <v>156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 t="s">
        <v>156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 t="s">
        <v>156</v>
      </c>
      <c r="CX116" s="10" t="s">
        <v>193</v>
      </c>
      <c r="CY116" s="17" t="s">
        <v>156</v>
      </c>
      <c r="CZ116" s="17" t="s">
        <v>156</v>
      </c>
      <c r="DA116" s="17" t="s">
        <v>156</v>
      </c>
      <c r="DB116" s="17" t="s">
        <v>156</v>
      </c>
      <c r="DC116" s="16">
        <v>0</v>
      </c>
      <c r="DD116" s="10" t="s">
        <v>156</v>
      </c>
      <c r="DE116" s="10" t="s">
        <v>156</v>
      </c>
      <c r="DF116" s="18" t="s">
        <v>156</v>
      </c>
      <c r="DG116" s="17" t="s">
        <v>156</v>
      </c>
      <c r="DH116" s="10" t="s">
        <v>156</v>
      </c>
      <c r="DI116" s="17" t="s">
        <v>156</v>
      </c>
      <c r="DJ116" s="17" t="s">
        <v>156</v>
      </c>
      <c r="DK116" s="17" t="s">
        <v>156</v>
      </c>
      <c r="DL116" s="17" t="s">
        <v>156</v>
      </c>
      <c r="DM116" s="16">
        <v>0</v>
      </c>
      <c r="DN116" s="10" t="s">
        <v>156</v>
      </c>
      <c r="DO116" s="10" t="s">
        <v>156</v>
      </c>
      <c r="DP116" s="16">
        <v>32</v>
      </c>
      <c r="DQ116" s="16">
        <v>16</v>
      </c>
      <c r="DR116" s="11">
        <v>16</v>
      </c>
      <c r="DS116" s="16">
        <v>16</v>
      </c>
      <c r="DT116" s="16">
        <v>0</v>
      </c>
      <c r="DU116" s="11" t="s">
        <v>181</v>
      </c>
      <c r="DV116" s="11" t="s">
        <v>182</v>
      </c>
      <c r="DW116" s="27" t="s">
        <v>156</v>
      </c>
      <c r="DX116" s="27" t="s">
        <v>156</v>
      </c>
      <c r="DY116" s="20" t="s">
        <v>156</v>
      </c>
      <c r="DZ116" s="16">
        <v>7</v>
      </c>
      <c r="EA116" s="16">
        <v>68</v>
      </c>
      <c r="EB116" s="27" t="s">
        <v>185</v>
      </c>
      <c r="EC116" s="27" t="s">
        <v>185</v>
      </c>
      <c r="ED116" s="27" t="s">
        <v>182</v>
      </c>
      <c r="EE116" s="29">
        <v>45030.314849537041</v>
      </c>
      <c r="EF116" s="28" t="s">
        <v>688</v>
      </c>
      <c r="EG116" s="28" t="s">
        <v>689</v>
      </c>
      <c r="EH116" s="28" t="s">
        <v>190</v>
      </c>
      <c r="EI116" s="29">
        <v>45032.431354166663</v>
      </c>
      <c r="EJ116" s="28" t="s">
        <v>197</v>
      </c>
      <c r="EK116" s="28" t="s">
        <v>156</v>
      </c>
      <c r="EL116" s="28" t="s">
        <v>198</v>
      </c>
      <c r="EM116" s="45" t="s">
        <v>3713</v>
      </c>
      <c r="EN116" s="46" t="str">
        <f t="shared" si="8"/>
        <v>343N641A</v>
      </c>
      <c r="EO116" s="47" t="e">
        <f t="shared" si="9"/>
        <v>#VALUE!</v>
      </c>
      <c r="EP116" s="47" t="str">
        <f t="shared" si="10"/>
        <v/>
      </c>
      <c r="EQ116" s="48" t="str">
        <f t="shared" ca="1" si="11"/>
        <v>Y</v>
      </c>
      <c r="ER116" s="49" t="str">
        <f t="shared" si="12"/>
        <v/>
      </c>
      <c r="ES116" s="50"/>
      <c r="ET116" s="51" t="str">
        <f t="shared" si="13"/>
        <v/>
      </c>
      <c r="EU116" s="52" t="str">
        <f t="shared" si="14"/>
        <v/>
      </c>
      <c r="EV116" s="46"/>
      <c r="EW116" s="23" t="s">
        <v>3714</v>
      </c>
    </row>
    <row r="117" spans="1:153" ht="14.25" customHeight="1">
      <c r="A117" s="8">
        <v>110</v>
      </c>
      <c r="B117" s="9" t="s">
        <v>141</v>
      </c>
      <c r="C117" s="10" t="s">
        <v>142</v>
      </c>
      <c r="D117" s="10" t="s">
        <v>143</v>
      </c>
      <c r="E117" s="10" t="s">
        <v>206</v>
      </c>
      <c r="F117" s="9" t="s">
        <v>641</v>
      </c>
      <c r="G117" s="10" t="s">
        <v>673</v>
      </c>
      <c r="H117" s="9" t="s">
        <v>674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149</v>
      </c>
      <c r="N117" s="9" t="s">
        <v>150</v>
      </c>
      <c r="O117" s="9" t="s">
        <v>151</v>
      </c>
      <c r="P117" s="9" t="s">
        <v>142</v>
      </c>
      <c r="Q117" s="9" t="s">
        <v>152</v>
      </c>
      <c r="R117" s="9" t="s">
        <v>675</v>
      </c>
      <c r="S117" s="9" t="s">
        <v>676</v>
      </c>
      <c r="T117" s="9" t="s">
        <v>306</v>
      </c>
      <c r="U117" s="9" t="s">
        <v>337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677</v>
      </c>
      <c r="AA117" s="9" t="s">
        <v>678</v>
      </c>
      <c r="AB117" s="12" t="s">
        <v>679</v>
      </c>
      <c r="AC117" s="10" t="s">
        <v>690</v>
      </c>
      <c r="AD117" s="9" t="s">
        <v>691</v>
      </c>
      <c r="AE117" s="13" t="s">
        <v>692</v>
      </c>
      <c r="AF117" s="14" t="s">
        <v>314</v>
      </c>
      <c r="AG117" s="10" t="s">
        <v>693</v>
      </c>
      <c r="AH117" s="11" t="s">
        <v>684</v>
      </c>
      <c r="AI117" s="11" t="s">
        <v>685</v>
      </c>
      <c r="AJ117" s="10" t="s">
        <v>686</v>
      </c>
      <c r="AK117" s="11" t="s">
        <v>685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1.6</v>
      </c>
      <c r="AU117" s="10" t="s">
        <v>142</v>
      </c>
      <c r="AV117" s="16">
        <v>2048</v>
      </c>
      <c r="AW117" s="16">
        <v>2048</v>
      </c>
      <c r="AX117" s="16">
        <v>0</v>
      </c>
      <c r="AY117" s="16">
        <v>0</v>
      </c>
      <c r="AZ117" s="16">
        <v>0</v>
      </c>
      <c r="BA117" s="17">
        <v>45122</v>
      </c>
      <c r="BB117" s="30" t="s">
        <v>175</v>
      </c>
      <c r="BC117" s="18" t="s">
        <v>156</v>
      </c>
      <c r="BD117" s="17">
        <v>45291</v>
      </c>
      <c r="BE117" s="17">
        <v>45322</v>
      </c>
      <c r="BF117" s="17">
        <v>45107</v>
      </c>
      <c r="BG117" s="10">
        <v>85501744</v>
      </c>
      <c r="BH117" s="9" t="s">
        <v>695</v>
      </c>
      <c r="BI117" s="19">
        <v>45047</v>
      </c>
      <c r="BJ117" s="20">
        <v>45047</v>
      </c>
      <c r="BK117" s="16">
        <v>0</v>
      </c>
      <c r="BL117" s="16">
        <v>0</v>
      </c>
      <c r="BM117" s="9" t="s">
        <v>177</v>
      </c>
      <c r="BN117" s="9" t="s">
        <v>383</v>
      </c>
      <c r="BO117" s="9" t="s">
        <v>156</v>
      </c>
      <c r="BP117" s="17" t="s">
        <v>156</v>
      </c>
      <c r="BQ117" s="17" t="s">
        <v>156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 t="s">
        <v>156</v>
      </c>
      <c r="CD117" s="10" t="s">
        <v>156</v>
      </c>
      <c r="CE117" s="17" t="s">
        <v>156</v>
      </c>
      <c r="CF117" s="17" t="s">
        <v>156</v>
      </c>
      <c r="CG117" s="17" t="s">
        <v>156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 t="s">
        <v>156</v>
      </c>
      <c r="CX117" s="10" t="s">
        <v>193</v>
      </c>
      <c r="CY117" s="17" t="s">
        <v>156</v>
      </c>
      <c r="CZ117" s="17" t="s">
        <v>156</v>
      </c>
      <c r="DA117" s="17" t="s">
        <v>156</v>
      </c>
      <c r="DB117" s="17" t="s">
        <v>156</v>
      </c>
      <c r="DC117" s="16">
        <v>0</v>
      </c>
      <c r="DD117" s="10" t="s">
        <v>156</v>
      </c>
      <c r="DE117" s="10" t="s">
        <v>156</v>
      </c>
      <c r="DF117" s="18" t="s">
        <v>156</v>
      </c>
      <c r="DG117" s="17" t="s">
        <v>156</v>
      </c>
      <c r="DH117" s="10" t="s">
        <v>156</v>
      </c>
      <c r="DI117" s="17" t="s">
        <v>156</v>
      </c>
      <c r="DJ117" s="17" t="s">
        <v>156</v>
      </c>
      <c r="DK117" s="17" t="s">
        <v>156</v>
      </c>
      <c r="DL117" s="17" t="s">
        <v>156</v>
      </c>
      <c r="DM117" s="16">
        <v>0</v>
      </c>
      <c r="DN117" s="10" t="s">
        <v>156</v>
      </c>
      <c r="DO117" s="10" t="s">
        <v>156</v>
      </c>
      <c r="DP117" s="16">
        <v>32</v>
      </c>
      <c r="DQ117" s="16">
        <v>16</v>
      </c>
      <c r="DR117" s="11">
        <v>16</v>
      </c>
      <c r="DS117" s="16">
        <v>16</v>
      </c>
      <c r="DT117" s="16">
        <v>0</v>
      </c>
      <c r="DU117" s="11" t="s">
        <v>181</v>
      </c>
      <c r="DV117" s="11" t="s">
        <v>182</v>
      </c>
      <c r="DW117" s="27" t="s">
        <v>156</v>
      </c>
      <c r="DX117" s="27" t="s">
        <v>156</v>
      </c>
      <c r="DY117" s="20" t="s">
        <v>156</v>
      </c>
      <c r="DZ117" s="16">
        <v>7</v>
      </c>
      <c r="EA117" s="16">
        <v>68</v>
      </c>
      <c r="EB117" s="27" t="s">
        <v>185</v>
      </c>
      <c r="EC117" s="27" t="s">
        <v>185</v>
      </c>
      <c r="ED117" s="27" t="s">
        <v>182</v>
      </c>
      <c r="EE117" s="29">
        <v>45030.314849537041</v>
      </c>
      <c r="EF117" s="28" t="s">
        <v>688</v>
      </c>
      <c r="EG117" s="28" t="s">
        <v>689</v>
      </c>
      <c r="EH117" s="28" t="s">
        <v>190</v>
      </c>
      <c r="EI117" s="29">
        <v>45032.431354166663</v>
      </c>
      <c r="EJ117" s="28" t="s">
        <v>197</v>
      </c>
      <c r="EK117" s="28" t="s">
        <v>156</v>
      </c>
      <c r="EL117" s="28" t="s">
        <v>198</v>
      </c>
      <c r="EM117" s="45" t="s">
        <v>3713</v>
      </c>
      <c r="EN117" s="46" t="str">
        <f t="shared" si="8"/>
        <v>343N641A</v>
      </c>
      <c r="EO117" s="47" t="e">
        <f t="shared" si="9"/>
        <v>#VALUE!</v>
      </c>
      <c r="EP117" s="47" t="str">
        <f t="shared" si="10"/>
        <v/>
      </c>
      <c r="EQ117" s="48" t="str">
        <f t="shared" ca="1" si="11"/>
        <v>Y</v>
      </c>
      <c r="ER117" s="49" t="str">
        <f t="shared" si="12"/>
        <v/>
      </c>
      <c r="ES117" s="50"/>
      <c r="ET117" s="51" t="str">
        <f t="shared" si="13"/>
        <v/>
      </c>
      <c r="EU117" s="52" t="str">
        <f t="shared" si="14"/>
        <v/>
      </c>
      <c r="EV117" s="46"/>
      <c r="EW117" s="23" t="s">
        <v>3714</v>
      </c>
    </row>
    <row r="118" spans="1:153" ht="14.25" hidden="1" customHeight="1">
      <c r="A118" s="8">
        <v>111</v>
      </c>
      <c r="B118" s="9" t="s">
        <v>141</v>
      </c>
      <c r="C118" s="10" t="s">
        <v>142</v>
      </c>
      <c r="D118" s="10" t="s">
        <v>143</v>
      </c>
      <c r="E118" s="10" t="s">
        <v>206</v>
      </c>
      <c r="F118" s="9" t="s">
        <v>641</v>
      </c>
      <c r="G118" s="10" t="s">
        <v>696</v>
      </c>
      <c r="H118" s="9" t="s">
        <v>697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149</v>
      </c>
      <c r="N118" s="9" t="s">
        <v>150</v>
      </c>
      <c r="O118" s="9" t="s">
        <v>151</v>
      </c>
      <c r="P118" s="9" t="s">
        <v>142</v>
      </c>
      <c r="Q118" s="9" t="s">
        <v>152</v>
      </c>
      <c r="R118" s="9" t="s">
        <v>675</v>
      </c>
      <c r="S118" s="9" t="s">
        <v>676</v>
      </c>
      <c r="T118" s="9" t="s">
        <v>306</v>
      </c>
      <c r="U118" s="9" t="s">
        <v>337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698</v>
      </c>
      <c r="AA118" s="9" t="s">
        <v>699</v>
      </c>
      <c r="AB118" s="12" t="s">
        <v>700</v>
      </c>
      <c r="AC118" s="10" t="s">
        <v>701</v>
      </c>
      <c r="AD118" s="9" t="s">
        <v>702</v>
      </c>
      <c r="AE118" s="13" t="s">
        <v>703</v>
      </c>
      <c r="AF118" s="14" t="s">
        <v>704</v>
      </c>
      <c r="AG118" s="10" t="s">
        <v>705</v>
      </c>
      <c r="AH118" s="11" t="s">
        <v>684</v>
      </c>
      <c r="AI118" s="11" t="s">
        <v>685</v>
      </c>
      <c r="AJ118" s="10" t="s">
        <v>686</v>
      </c>
      <c r="AK118" s="11" t="s">
        <v>685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1.6</v>
      </c>
      <c r="AU118" s="10" t="s">
        <v>142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7">
        <v>45110</v>
      </c>
      <c r="BB118" s="30" t="s">
        <v>246</v>
      </c>
      <c r="BC118" s="18" t="s">
        <v>156</v>
      </c>
      <c r="BD118" s="17">
        <v>45138</v>
      </c>
      <c r="BE118" s="17">
        <v>45169</v>
      </c>
      <c r="BF118" s="17">
        <v>45092</v>
      </c>
      <c r="BG118" s="10">
        <v>85415389</v>
      </c>
      <c r="BH118" s="9" t="s">
        <v>414</v>
      </c>
      <c r="BI118" s="19">
        <v>45017</v>
      </c>
      <c r="BJ118" s="20">
        <v>45019</v>
      </c>
      <c r="BK118" s="16">
        <v>0</v>
      </c>
      <c r="BL118" s="16">
        <v>0</v>
      </c>
      <c r="BM118" s="9" t="s">
        <v>177</v>
      </c>
      <c r="BN118" s="9" t="s">
        <v>178</v>
      </c>
      <c r="BO118" s="9" t="s">
        <v>635</v>
      </c>
      <c r="BP118" s="17" t="s">
        <v>156</v>
      </c>
      <c r="BQ118" s="17" t="s">
        <v>156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 t="s">
        <v>156</v>
      </c>
      <c r="CD118" s="10" t="s">
        <v>156</v>
      </c>
      <c r="CE118" s="17" t="s">
        <v>156</v>
      </c>
      <c r="CF118" s="17" t="s">
        <v>156</v>
      </c>
      <c r="CG118" s="17" t="s">
        <v>156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 t="s">
        <v>156</v>
      </c>
      <c r="CX118" s="10" t="s">
        <v>193</v>
      </c>
      <c r="CY118" s="17" t="s">
        <v>156</v>
      </c>
      <c r="CZ118" s="17" t="s">
        <v>156</v>
      </c>
      <c r="DA118" s="17" t="s">
        <v>156</v>
      </c>
      <c r="DB118" s="17" t="s">
        <v>156</v>
      </c>
      <c r="DC118" s="16">
        <v>0</v>
      </c>
      <c r="DD118" s="10" t="s">
        <v>156</v>
      </c>
      <c r="DE118" s="10" t="s">
        <v>156</v>
      </c>
      <c r="DF118" s="18" t="s">
        <v>156</v>
      </c>
      <c r="DG118" s="17" t="s">
        <v>156</v>
      </c>
      <c r="DH118" s="10" t="s">
        <v>156</v>
      </c>
      <c r="DI118" s="17" t="s">
        <v>156</v>
      </c>
      <c r="DJ118" s="17" t="s">
        <v>156</v>
      </c>
      <c r="DK118" s="17" t="s">
        <v>156</v>
      </c>
      <c r="DL118" s="17" t="s">
        <v>156</v>
      </c>
      <c r="DM118" s="16">
        <v>0</v>
      </c>
      <c r="DN118" s="10" t="s">
        <v>156</v>
      </c>
      <c r="DO118" s="10" t="s">
        <v>156</v>
      </c>
      <c r="DP118" s="16">
        <v>32</v>
      </c>
      <c r="DQ118" s="16">
        <v>16</v>
      </c>
      <c r="DR118" s="11">
        <v>16</v>
      </c>
      <c r="DS118" s="16">
        <v>48</v>
      </c>
      <c r="DT118" s="16">
        <v>0</v>
      </c>
      <c r="DU118" s="11" t="s">
        <v>181</v>
      </c>
      <c r="DV118" s="11" t="s">
        <v>182</v>
      </c>
      <c r="DW118" s="27" t="s">
        <v>156</v>
      </c>
      <c r="DX118" s="27" t="s">
        <v>156</v>
      </c>
      <c r="DY118" s="20" t="s">
        <v>156</v>
      </c>
      <c r="DZ118" s="16">
        <v>7</v>
      </c>
      <c r="EA118" s="16">
        <v>22</v>
      </c>
      <c r="EB118" s="27" t="s">
        <v>185</v>
      </c>
      <c r="EC118" s="27" t="s">
        <v>185</v>
      </c>
      <c r="ED118" s="27" t="s">
        <v>182</v>
      </c>
      <c r="EE118" s="29">
        <v>44992.669814814813</v>
      </c>
      <c r="EF118" s="28" t="s">
        <v>688</v>
      </c>
      <c r="EG118" s="28" t="s">
        <v>689</v>
      </c>
      <c r="EH118" s="28" t="s">
        <v>190</v>
      </c>
      <c r="EI118" s="29">
        <v>44992.67728009259</v>
      </c>
      <c r="EJ118" s="28" t="s">
        <v>197</v>
      </c>
      <c r="EK118" s="28" t="s">
        <v>156</v>
      </c>
      <c r="EL118" s="28" t="s">
        <v>198</v>
      </c>
      <c r="EM118" s="45"/>
      <c r="EN118" s="46" t="str">
        <f t="shared" si="8"/>
        <v>343N546D</v>
      </c>
      <c r="EO118" s="47" t="e">
        <f t="shared" si="9"/>
        <v>#VALUE!</v>
      </c>
      <c r="EP118" s="47" t="str">
        <f t="shared" si="10"/>
        <v/>
      </c>
      <c r="EQ118" s="48" t="str">
        <f t="shared" ca="1" si="11"/>
        <v>Y</v>
      </c>
      <c r="ER118" s="49" t="str">
        <f t="shared" si="12"/>
        <v/>
      </c>
      <c r="ES118" s="50"/>
      <c r="ET118" s="51" t="str">
        <f t="shared" si="13"/>
        <v/>
      </c>
      <c r="EU118" s="52" t="str">
        <f t="shared" si="14"/>
        <v/>
      </c>
      <c r="EV118" s="46"/>
    </row>
    <row r="119" spans="1:153" ht="14.25" hidden="1" customHeight="1">
      <c r="A119" s="8">
        <v>112</v>
      </c>
      <c r="B119" s="9" t="s">
        <v>141</v>
      </c>
      <c r="C119" s="10" t="s">
        <v>142</v>
      </c>
      <c r="D119" s="10" t="s">
        <v>143</v>
      </c>
      <c r="E119" s="10" t="s">
        <v>206</v>
      </c>
      <c r="F119" s="9" t="s">
        <v>641</v>
      </c>
      <c r="G119" s="10" t="s">
        <v>696</v>
      </c>
      <c r="H119" s="9" t="s">
        <v>697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149</v>
      </c>
      <c r="N119" s="9" t="s">
        <v>150</v>
      </c>
      <c r="O119" s="9" t="s">
        <v>151</v>
      </c>
      <c r="P119" s="9" t="s">
        <v>142</v>
      </c>
      <c r="Q119" s="9" t="s">
        <v>152</v>
      </c>
      <c r="R119" s="9" t="s">
        <v>675</v>
      </c>
      <c r="S119" s="9" t="s">
        <v>676</v>
      </c>
      <c r="T119" s="9" t="s">
        <v>306</v>
      </c>
      <c r="U119" s="9" t="s">
        <v>337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698</v>
      </c>
      <c r="AA119" s="9" t="s">
        <v>699</v>
      </c>
      <c r="AB119" s="12" t="s">
        <v>700</v>
      </c>
      <c r="AC119" s="10" t="s">
        <v>706</v>
      </c>
      <c r="AD119" s="9" t="s">
        <v>707</v>
      </c>
      <c r="AE119" s="13" t="s">
        <v>708</v>
      </c>
      <c r="AF119" s="14" t="s">
        <v>704</v>
      </c>
      <c r="AG119" s="10" t="s">
        <v>709</v>
      </c>
      <c r="AH119" s="11" t="s">
        <v>684</v>
      </c>
      <c r="AI119" s="11" t="s">
        <v>685</v>
      </c>
      <c r="AJ119" s="10" t="s">
        <v>686</v>
      </c>
      <c r="AK119" s="11" t="s">
        <v>685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1.6</v>
      </c>
      <c r="AU119" s="10" t="s">
        <v>142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7">
        <v>45110</v>
      </c>
      <c r="BB119" s="30" t="s">
        <v>246</v>
      </c>
      <c r="BC119" s="18" t="s">
        <v>156</v>
      </c>
      <c r="BD119" s="17">
        <v>45138</v>
      </c>
      <c r="BE119" s="17">
        <v>45169</v>
      </c>
      <c r="BF119" s="17">
        <v>45092</v>
      </c>
      <c r="BG119" s="10">
        <v>85415390</v>
      </c>
      <c r="BH119" s="9" t="s">
        <v>414</v>
      </c>
      <c r="BI119" s="19">
        <v>45017</v>
      </c>
      <c r="BJ119" s="20">
        <v>45019</v>
      </c>
      <c r="BK119" s="16">
        <v>0</v>
      </c>
      <c r="BL119" s="16">
        <v>0</v>
      </c>
      <c r="BM119" s="9" t="s">
        <v>177</v>
      </c>
      <c r="BN119" s="9" t="s">
        <v>178</v>
      </c>
      <c r="BO119" s="9" t="s">
        <v>635</v>
      </c>
      <c r="BP119" s="17" t="s">
        <v>156</v>
      </c>
      <c r="BQ119" s="17" t="s">
        <v>156</v>
      </c>
      <c r="BR119" s="17" t="s">
        <v>156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 t="s">
        <v>156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 t="s">
        <v>156</v>
      </c>
      <c r="CD119" s="10" t="s">
        <v>156</v>
      </c>
      <c r="CE119" s="17" t="s">
        <v>156</v>
      </c>
      <c r="CF119" s="17" t="s">
        <v>156</v>
      </c>
      <c r="CG119" s="17" t="s">
        <v>156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 t="s">
        <v>156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 t="s">
        <v>156</v>
      </c>
      <c r="CX119" s="10" t="s">
        <v>193</v>
      </c>
      <c r="CY119" s="17" t="s">
        <v>156</v>
      </c>
      <c r="CZ119" s="17" t="s">
        <v>156</v>
      </c>
      <c r="DA119" s="17" t="s">
        <v>156</v>
      </c>
      <c r="DB119" s="17" t="s">
        <v>156</v>
      </c>
      <c r="DC119" s="16">
        <v>0</v>
      </c>
      <c r="DD119" s="10" t="s">
        <v>156</v>
      </c>
      <c r="DE119" s="10" t="s">
        <v>156</v>
      </c>
      <c r="DF119" s="18" t="s">
        <v>156</v>
      </c>
      <c r="DG119" s="17" t="s">
        <v>156</v>
      </c>
      <c r="DH119" s="10" t="s">
        <v>156</v>
      </c>
      <c r="DI119" s="17" t="s">
        <v>156</v>
      </c>
      <c r="DJ119" s="17" t="s">
        <v>156</v>
      </c>
      <c r="DK119" s="17" t="s">
        <v>156</v>
      </c>
      <c r="DL119" s="17" t="s">
        <v>156</v>
      </c>
      <c r="DM119" s="16">
        <v>0</v>
      </c>
      <c r="DN119" s="10" t="s">
        <v>156</v>
      </c>
      <c r="DO119" s="10" t="s">
        <v>156</v>
      </c>
      <c r="DP119" s="16">
        <v>32</v>
      </c>
      <c r="DQ119" s="16">
        <v>16</v>
      </c>
      <c r="DR119" s="11">
        <v>16</v>
      </c>
      <c r="DS119" s="16">
        <v>48</v>
      </c>
      <c r="DT119" s="16">
        <v>0</v>
      </c>
      <c r="DU119" s="11" t="s">
        <v>181</v>
      </c>
      <c r="DV119" s="11" t="s">
        <v>182</v>
      </c>
      <c r="DW119" s="27" t="s">
        <v>156</v>
      </c>
      <c r="DX119" s="27" t="s">
        <v>156</v>
      </c>
      <c r="DY119" s="20" t="s">
        <v>156</v>
      </c>
      <c r="DZ119" s="16">
        <v>7</v>
      </c>
      <c r="EA119" s="16">
        <v>22</v>
      </c>
      <c r="EB119" s="27" t="s">
        <v>185</v>
      </c>
      <c r="EC119" s="27" t="s">
        <v>185</v>
      </c>
      <c r="ED119" s="27" t="s">
        <v>182</v>
      </c>
      <c r="EE119" s="29">
        <v>44992.669814814813</v>
      </c>
      <c r="EF119" s="28" t="s">
        <v>688</v>
      </c>
      <c r="EG119" s="28" t="s">
        <v>689</v>
      </c>
      <c r="EH119" s="28" t="s">
        <v>190</v>
      </c>
      <c r="EI119" s="29">
        <v>44992.67728009259</v>
      </c>
      <c r="EJ119" s="28" t="s">
        <v>197</v>
      </c>
      <c r="EK119" s="28" t="s">
        <v>156</v>
      </c>
      <c r="EL119" s="28" t="s">
        <v>198</v>
      </c>
      <c r="EM119" s="45"/>
      <c r="EN119" s="46" t="str">
        <f t="shared" si="8"/>
        <v>343N546E</v>
      </c>
      <c r="EO119" s="47" t="e">
        <f t="shared" si="9"/>
        <v>#VALUE!</v>
      </c>
      <c r="EP119" s="47" t="str">
        <f t="shared" si="10"/>
        <v/>
      </c>
      <c r="EQ119" s="48" t="str">
        <f t="shared" ca="1" si="11"/>
        <v>Y</v>
      </c>
      <c r="ER119" s="49" t="str">
        <f t="shared" si="12"/>
        <v/>
      </c>
      <c r="ES119" s="50"/>
      <c r="ET119" s="51" t="str">
        <f t="shared" si="13"/>
        <v/>
      </c>
      <c r="EU119" s="52" t="str">
        <f t="shared" si="14"/>
        <v/>
      </c>
      <c r="EV119" s="46"/>
    </row>
    <row r="120" spans="1:153" ht="14.25" hidden="1" customHeight="1">
      <c r="A120" s="8">
        <v>113</v>
      </c>
      <c r="B120" s="9" t="s">
        <v>141</v>
      </c>
      <c r="C120" s="10" t="s">
        <v>142</v>
      </c>
      <c r="D120" s="10" t="s">
        <v>143</v>
      </c>
      <c r="E120" s="10" t="s">
        <v>206</v>
      </c>
      <c r="F120" s="9" t="s">
        <v>641</v>
      </c>
      <c r="G120" s="10" t="s">
        <v>696</v>
      </c>
      <c r="H120" s="9" t="s">
        <v>697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149</v>
      </c>
      <c r="N120" s="9" t="s">
        <v>150</v>
      </c>
      <c r="O120" s="9" t="s">
        <v>151</v>
      </c>
      <c r="P120" s="9" t="s">
        <v>142</v>
      </c>
      <c r="Q120" s="9" t="s">
        <v>152</v>
      </c>
      <c r="R120" s="9" t="s">
        <v>675</v>
      </c>
      <c r="S120" s="9" t="s">
        <v>676</v>
      </c>
      <c r="T120" s="9" t="s">
        <v>306</v>
      </c>
      <c r="U120" s="9" t="s">
        <v>337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698</v>
      </c>
      <c r="AA120" s="9" t="s">
        <v>699</v>
      </c>
      <c r="AB120" s="12" t="s">
        <v>700</v>
      </c>
      <c r="AC120" s="10" t="s">
        <v>710</v>
      </c>
      <c r="AD120" s="9" t="s">
        <v>711</v>
      </c>
      <c r="AE120" s="13" t="s">
        <v>712</v>
      </c>
      <c r="AF120" s="14" t="s">
        <v>704</v>
      </c>
      <c r="AG120" s="10" t="s">
        <v>713</v>
      </c>
      <c r="AH120" s="11" t="s">
        <v>684</v>
      </c>
      <c r="AI120" s="11" t="s">
        <v>685</v>
      </c>
      <c r="AJ120" s="10" t="s">
        <v>686</v>
      </c>
      <c r="AK120" s="11" t="s">
        <v>685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1.6</v>
      </c>
      <c r="AU120" s="10" t="s">
        <v>142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7">
        <v>45110</v>
      </c>
      <c r="BB120" s="30" t="s">
        <v>246</v>
      </c>
      <c r="BC120" s="18" t="s">
        <v>156</v>
      </c>
      <c r="BD120" s="17">
        <v>45138</v>
      </c>
      <c r="BE120" s="17">
        <v>45169</v>
      </c>
      <c r="BF120" s="17">
        <v>45092</v>
      </c>
      <c r="BG120" s="10">
        <v>85415391</v>
      </c>
      <c r="BH120" s="9" t="s">
        <v>414</v>
      </c>
      <c r="BI120" s="19">
        <v>45017</v>
      </c>
      <c r="BJ120" s="20">
        <v>45019</v>
      </c>
      <c r="BK120" s="16">
        <v>0</v>
      </c>
      <c r="BL120" s="16">
        <v>0</v>
      </c>
      <c r="BM120" s="9" t="s">
        <v>177</v>
      </c>
      <c r="BN120" s="9" t="s">
        <v>178</v>
      </c>
      <c r="BO120" s="9" t="s">
        <v>635</v>
      </c>
      <c r="BP120" s="17" t="s">
        <v>156</v>
      </c>
      <c r="BQ120" s="17" t="s">
        <v>156</v>
      </c>
      <c r="BR120" s="17" t="s">
        <v>156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 t="s">
        <v>156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 t="s">
        <v>156</v>
      </c>
      <c r="CD120" s="10" t="s">
        <v>156</v>
      </c>
      <c r="CE120" s="17" t="s">
        <v>156</v>
      </c>
      <c r="CF120" s="17" t="s">
        <v>156</v>
      </c>
      <c r="CG120" s="17" t="s">
        <v>156</v>
      </c>
      <c r="CH120" s="17" t="s">
        <v>156</v>
      </c>
      <c r="CI120" s="16">
        <v>0</v>
      </c>
      <c r="CJ120" s="10" t="s">
        <v>156</v>
      </c>
      <c r="CK120" s="10" t="s">
        <v>156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 t="s">
        <v>156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 t="s">
        <v>156</v>
      </c>
      <c r="CX120" s="10" t="s">
        <v>193</v>
      </c>
      <c r="CY120" s="17" t="s">
        <v>156</v>
      </c>
      <c r="CZ120" s="17" t="s">
        <v>156</v>
      </c>
      <c r="DA120" s="17" t="s">
        <v>156</v>
      </c>
      <c r="DB120" s="17" t="s">
        <v>156</v>
      </c>
      <c r="DC120" s="16">
        <v>0</v>
      </c>
      <c r="DD120" s="10" t="s">
        <v>156</v>
      </c>
      <c r="DE120" s="10" t="s">
        <v>156</v>
      </c>
      <c r="DF120" s="18" t="s">
        <v>156</v>
      </c>
      <c r="DG120" s="17" t="s">
        <v>156</v>
      </c>
      <c r="DH120" s="10" t="s">
        <v>156</v>
      </c>
      <c r="DI120" s="17" t="s">
        <v>156</v>
      </c>
      <c r="DJ120" s="17" t="s">
        <v>156</v>
      </c>
      <c r="DK120" s="17" t="s">
        <v>156</v>
      </c>
      <c r="DL120" s="17" t="s">
        <v>156</v>
      </c>
      <c r="DM120" s="16">
        <v>0</v>
      </c>
      <c r="DN120" s="10" t="s">
        <v>156</v>
      </c>
      <c r="DO120" s="10" t="s">
        <v>156</v>
      </c>
      <c r="DP120" s="16">
        <v>32</v>
      </c>
      <c r="DQ120" s="16">
        <v>16</v>
      </c>
      <c r="DR120" s="11">
        <v>16</v>
      </c>
      <c r="DS120" s="16">
        <v>48</v>
      </c>
      <c r="DT120" s="16">
        <v>0</v>
      </c>
      <c r="DU120" s="11" t="s">
        <v>181</v>
      </c>
      <c r="DV120" s="11" t="s">
        <v>182</v>
      </c>
      <c r="DW120" s="27" t="s">
        <v>156</v>
      </c>
      <c r="DX120" s="27" t="s">
        <v>156</v>
      </c>
      <c r="DY120" s="20" t="s">
        <v>156</v>
      </c>
      <c r="DZ120" s="16">
        <v>7</v>
      </c>
      <c r="EA120" s="16">
        <v>22</v>
      </c>
      <c r="EB120" s="27" t="s">
        <v>185</v>
      </c>
      <c r="EC120" s="27" t="s">
        <v>185</v>
      </c>
      <c r="ED120" s="27" t="s">
        <v>182</v>
      </c>
      <c r="EE120" s="29">
        <v>44992.669814814813</v>
      </c>
      <c r="EF120" s="28" t="s">
        <v>688</v>
      </c>
      <c r="EG120" s="28" t="s">
        <v>689</v>
      </c>
      <c r="EH120" s="28" t="s">
        <v>190</v>
      </c>
      <c r="EI120" s="29">
        <v>44992.67728009259</v>
      </c>
      <c r="EJ120" s="28" t="s">
        <v>197</v>
      </c>
      <c r="EK120" s="28" t="s">
        <v>156</v>
      </c>
      <c r="EL120" s="28" t="s">
        <v>198</v>
      </c>
      <c r="EM120" s="45"/>
      <c r="EN120" s="46" t="str">
        <f t="shared" si="8"/>
        <v>343N546F</v>
      </c>
      <c r="EO120" s="47" t="e">
        <f t="shared" si="9"/>
        <v>#VALUE!</v>
      </c>
      <c r="EP120" s="47" t="str">
        <f t="shared" si="10"/>
        <v/>
      </c>
      <c r="EQ120" s="48" t="str">
        <f t="shared" ca="1" si="11"/>
        <v>Y</v>
      </c>
      <c r="ER120" s="49" t="str">
        <f t="shared" si="12"/>
        <v/>
      </c>
      <c r="ES120" s="50"/>
      <c r="ET120" s="51" t="str">
        <f t="shared" si="13"/>
        <v/>
      </c>
      <c r="EU120" s="52" t="str">
        <f t="shared" si="14"/>
        <v/>
      </c>
      <c r="EV120" s="46"/>
    </row>
    <row r="121" spans="1:153" ht="14.25" customHeight="1">
      <c r="A121" s="8">
        <v>114</v>
      </c>
      <c r="B121" s="9" t="s">
        <v>141</v>
      </c>
      <c r="C121" s="10" t="s">
        <v>142</v>
      </c>
      <c r="D121" s="10" t="s">
        <v>143</v>
      </c>
      <c r="E121" s="10" t="s">
        <v>206</v>
      </c>
      <c r="F121" s="9" t="s">
        <v>641</v>
      </c>
      <c r="G121" s="10" t="s">
        <v>714</v>
      </c>
      <c r="H121" s="9" t="s">
        <v>715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574</v>
      </c>
      <c r="N121" s="9" t="s">
        <v>206</v>
      </c>
      <c r="O121" s="9" t="s">
        <v>151</v>
      </c>
      <c r="P121" s="9" t="s">
        <v>142</v>
      </c>
      <c r="Q121" s="9" t="s">
        <v>575</v>
      </c>
      <c r="R121" s="9" t="s">
        <v>675</v>
      </c>
      <c r="S121" s="9" t="s">
        <v>676</v>
      </c>
      <c r="T121" s="9" t="s">
        <v>306</v>
      </c>
      <c r="U121" s="9" t="s">
        <v>337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716</v>
      </c>
      <c r="AA121" s="9" t="s">
        <v>717</v>
      </c>
      <c r="AB121" s="12" t="s">
        <v>718</v>
      </c>
      <c r="AC121" s="10" t="s">
        <v>719</v>
      </c>
      <c r="AD121" s="9" t="s">
        <v>720</v>
      </c>
      <c r="AE121" s="13" t="s">
        <v>721</v>
      </c>
      <c r="AF121" s="14" t="s">
        <v>722</v>
      </c>
      <c r="AG121" s="10" t="s">
        <v>723</v>
      </c>
      <c r="AH121" s="11" t="s">
        <v>684</v>
      </c>
      <c r="AI121" s="11" t="s">
        <v>685</v>
      </c>
      <c r="AJ121" s="10" t="s">
        <v>686</v>
      </c>
      <c r="AK121" s="11" t="s">
        <v>685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1.5</v>
      </c>
      <c r="AU121" s="10" t="s">
        <v>142</v>
      </c>
      <c r="AV121" s="16">
        <v>8320</v>
      </c>
      <c r="AW121" s="16">
        <v>13792</v>
      </c>
      <c r="AX121" s="16">
        <v>0</v>
      </c>
      <c r="AY121" s="16">
        <v>0</v>
      </c>
      <c r="AZ121" s="16">
        <v>0</v>
      </c>
      <c r="BA121" s="17">
        <v>45054</v>
      </c>
      <c r="BB121" s="30" t="s">
        <v>175</v>
      </c>
      <c r="BC121" s="18">
        <v>45112</v>
      </c>
      <c r="BD121" s="17">
        <v>45169</v>
      </c>
      <c r="BE121" s="17">
        <v>45199</v>
      </c>
      <c r="BF121" s="17">
        <v>45031</v>
      </c>
      <c r="BG121" s="10">
        <v>85223419</v>
      </c>
      <c r="BH121" s="9" t="s">
        <v>414</v>
      </c>
      <c r="BI121" s="19">
        <v>44986</v>
      </c>
      <c r="BJ121" s="20">
        <v>44991</v>
      </c>
      <c r="BK121" s="16">
        <v>6656</v>
      </c>
      <c r="BL121" s="16">
        <v>9984</v>
      </c>
      <c r="BM121" s="9" t="s">
        <v>177</v>
      </c>
      <c r="BN121" s="9" t="s">
        <v>436</v>
      </c>
      <c r="BO121" s="9" t="s">
        <v>635</v>
      </c>
      <c r="BP121" s="17">
        <v>45046</v>
      </c>
      <c r="BQ121" s="17">
        <v>45046</v>
      </c>
      <c r="BR121" s="17" t="s">
        <v>156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 t="s">
        <v>156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 t="s">
        <v>156</v>
      </c>
      <c r="CH121" s="17" t="s">
        <v>156</v>
      </c>
      <c r="CI121" s="16">
        <v>0</v>
      </c>
      <c r="CJ121" s="10" t="s">
        <v>156</v>
      </c>
      <c r="CK121" s="10" t="s">
        <v>156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 t="s">
        <v>156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44931</v>
      </c>
      <c r="CX121" s="10" t="s">
        <v>193</v>
      </c>
      <c r="CY121" s="17" t="s">
        <v>156</v>
      </c>
      <c r="CZ121" s="17" t="s">
        <v>156</v>
      </c>
      <c r="DA121" s="17" t="s">
        <v>156</v>
      </c>
      <c r="DB121" s="17">
        <v>44931</v>
      </c>
      <c r="DC121" s="16">
        <v>6656</v>
      </c>
      <c r="DD121" s="10" t="s">
        <v>724</v>
      </c>
      <c r="DE121" s="10" t="s">
        <v>230</v>
      </c>
      <c r="DF121" s="18" t="s">
        <v>156</v>
      </c>
      <c r="DG121" s="17">
        <v>44943</v>
      </c>
      <c r="DH121" s="10" t="s">
        <v>156</v>
      </c>
      <c r="DI121" s="17" t="s">
        <v>156</v>
      </c>
      <c r="DJ121" s="17" t="s">
        <v>156</v>
      </c>
      <c r="DK121" s="17" t="s">
        <v>156</v>
      </c>
      <c r="DL121" s="17">
        <v>44942</v>
      </c>
      <c r="DM121" s="16">
        <v>6656</v>
      </c>
      <c r="DN121" s="10" t="s">
        <v>725</v>
      </c>
      <c r="DO121" s="10" t="s">
        <v>233</v>
      </c>
      <c r="DP121" s="16">
        <v>32</v>
      </c>
      <c r="DQ121" s="16">
        <v>16</v>
      </c>
      <c r="DR121" s="11">
        <v>16</v>
      </c>
      <c r="DS121" s="16">
        <v>48</v>
      </c>
      <c r="DT121" s="16">
        <v>0</v>
      </c>
      <c r="DU121" s="11" t="s">
        <v>181</v>
      </c>
      <c r="DV121" s="11" t="s">
        <v>182</v>
      </c>
      <c r="DW121" s="27" t="s">
        <v>156</v>
      </c>
      <c r="DX121" s="27" t="s">
        <v>156</v>
      </c>
      <c r="DY121" s="20" t="s">
        <v>726</v>
      </c>
      <c r="DZ121" s="16">
        <v>7</v>
      </c>
      <c r="EA121" s="16">
        <v>23</v>
      </c>
      <c r="EB121" s="27" t="s">
        <v>185</v>
      </c>
      <c r="EC121" s="27" t="s">
        <v>185</v>
      </c>
      <c r="ED121" s="27" t="s">
        <v>182</v>
      </c>
      <c r="EE121" s="29">
        <v>44930.678252314814</v>
      </c>
      <c r="EF121" s="28" t="s">
        <v>727</v>
      </c>
      <c r="EG121" s="28" t="s">
        <v>728</v>
      </c>
      <c r="EH121" s="28" t="s">
        <v>190</v>
      </c>
      <c r="EI121" s="29">
        <v>44975.980127314811</v>
      </c>
      <c r="EJ121" s="28" t="s">
        <v>188</v>
      </c>
      <c r="EK121" s="28" t="s">
        <v>189</v>
      </c>
      <c r="EL121" s="28" t="s">
        <v>190</v>
      </c>
      <c r="EM121" s="45" t="s">
        <v>3713</v>
      </c>
      <c r="EN121" s="46" t="str">
        <f t="shared" si="8"/>
        <v>243N188A</v>
      </c>
      <c r="EO121" s="47">
        <f t="shared" si="9"/>
        <v>45016</v>
      </c>
      <c r="EP121" s="47">
        <f t="shared" si="10"/>
        <v>44931</v>
      </c>
      <c r="EQ121" s="48" t="str">
        <f t="shared" ca="1" si="11"/>
        <v>Past</v>
      </c>
      <c r="ER121" s="49">
        <f t="shared" si="12"/>
        <v>85</v>
      </c>
      <c r="ES121" s="50"/>
      <c r="ET121" s="51">
        <f t="shared" si="13"/>
        <v>85</v>
      </c>
      <c r="EU121" s="52">
        <f t="shared" si="14"/>
        <v>565760</v>
      </c>
      <c r="EV121" s="46"/>
      <c r="EW121" s="23" t="s">
        <v>3714</v>
      </c>
    </row>
    <row r="122" spans="1:153" ht="14.25" customHeight="1">
      <c r="A122" s="8">
        <v>115</v>
      </c>
      <c r="B122" s="9" t="s">
        <v>141</v>
      </c>
      <c r="C122" s="10" t="s">
        <v>142</v>
      </c>
      <c r="D122" s="10" t="s">
        <v>143</v>
      </c>
      <c r="E122" s="10" t="s">
        <v>206</v>
      </c>
      <c r="F122" s="9" t="s">
        <v>641</v>
      </c>
      <c r="G122" s="10" t="s">
        <v>714</v>
      </c>
      <c r="H122" s="9" t="s">
        <v>715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574</v>
      </c>
      <c r="N122" s="9" t="s">
        <v>206</v>
      </c>
      <c r="O122" s="9" t="s">
        <v>151</v>
      </c>
      <c r="P122" s="9" t="s">
        <v>142</v>
      </c>
      <c r="Q122" s="9" t="s">
        <v>575</v>
      </c>
      <c r="R122" s="9" t="s">
        <v>675</v>
      </c>
      <c r="S122" s="9" t="s">
        <v>676</v>
      </c>
      <c r="T122" s="9" t="s">
        <v>306</v>
      </c>
      <c r="U122" s="9" t="s">
        <v>337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716</v>
      </c>
      <c r="AA122" s="9" t="s">
        <v>717</v>
      </c>
      <c r="AB122" s="12" t="s">
        <v>718</v>
      </c>
      <c r="AC122" s="10" t="s">
        <v>719</v>
      </c>
      <c r="AD122" s="9" t="s">
        <v>720</v>
      </c>
      <c r="AE122" s="13" t="s">
        <v>721</v>
      </c>
      <c r="AF122" s="14" t="s">
        <v>722</v>
      </c>
      <c r="AG122" s="10" t="s">
        <v>723</v>
      </c>
      <c r="AH122" s="11" t="s">
        <v>684</v>
      </c>
      <c r="AI122" s="11" t="s">
        <v>685</v>
      </c>
      <c r="AJ122" s="10" t="s">
        <v>686</v>
      </c>
      <c r="AK122" s="11" t="s">
        <v>685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1.5</v>
      </c>
      <c r="AU122" s="10" t="s">
        <v>142</v>
      </c>
      <c r="AV122" s="16">
        <v>8320</v>
      </c>
      <c r="AW122" s="16">
        <v>13792</v>
      </c>
      <c r="AX122" s="16">
        <v>0</v>
      </c>
      <c r="AY122" s="16">
        <v>0</v>
      </c>
      <c r="AZ122" s="16">
        <v>0</v>
      </c>
      <c r="BA122" s="17">
        <v>45054</v>
      </c>
      <c r="BB122" s="30" t="s">
        <v>175</v>
      </c>
      <c r="BC122" s="18">
        <v>45112</v>
      </c>
      <c r="BD122" s="17">
        <v>45169</v>
      </c>
      <c r="BE122" s="17">
        <v>45199</v>
      </c>
      <c r="BF122" s="17">
        <v>45031</v>
      </c>
      <c r="BG122" s="10">
        <v>85448116</v>
      </c>
      <c r="BH122" s="9" t="s">
        <v>319</v>
      </c>
      <c r="BI122" s="19">
        <v>45017</v>
      </c>
      <c r="BJ122" s="20">
        <v>45040</v>
      </c>
      <c r="BK122" s="16">
        <v>7136</v>
      </c>
      <c r="BL122" s="16">
        <v>10704</v>
      </c>
      <c r="BM122" s="9" t="s">
        <v>177</v>
      </c>
      <c r="BN122" s="9" t="s">
        <v>470</v>
      </c>
      <c r="BO122" s="9" t="s">
        <v>156</v>
      </c>
      <c r="BP122" s="17">
        <v>45082</v>
      </c>
      <c r="BQ122" s="17">
        <v>45082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>
        <v>45005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>
        <v>45005</v>
      </c>
      <c r="CI122" s="16">
        <v>11700</v>
      </c>
      <c r="CJ122" s="10" t="s">
        <v>729</v>
      </c>
      <c r="CK122" s="10" t="s">
        <v>230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45030</v>
      </c>
      <c r="CX122" s="10" t="s">
        <v>193</v>
      </c>
      <c r="CY122" s="17" t="s">
        <v>156</v>
      </c>
      <c r="CZ122" s="17" t="s">
        <v>156</v>
      </c>
      <c r="DA122" s="17" t="s">
        <v>156</v>
      </c>
      <c r="DB122" s="17">
        <v>45027</v>
      </c>
      <c r="DC122" s="16">
        <v>7136</v>
      </c>
      <c r="DD122" s="10" t="s">
        <v>730</v>
      </c>
      <c r="DE122" s="10" t="s">
        <v>230</v>
      </c>
      <c r="DF122" s="18" t="s">
        <v>156</v>
      </c>
      <c r="DG122" s="17">
        <v>45040</v>
      </c>
      <c r="DH122" s="10" t="s">
        <v>156</v>
      </c>
      <c r="DI122" s="17" t="s">
        <v>156</v>
      </c>
      <c r="DJ122" s="17" t="s">
        <v>156</v>
      </c>
      <c r="DK122" s="17" t="s">
        <v>156</v>
      </c>
      <c r="DL122" s="17">
        <v>45028</v>
      </c>
      <c r="DM122" s="16">
        <v>7136</v>
      </c>
      <c r="DN122" s="10" t="s">
        <v>731</v>
      </c>
      <c r="DO122" s="10" t="s">
        <v>233</v>
      </c>
      <c r="DP122" s="16">
        <v>32</v>
      </c>
      <c r="DQ122" s="16">
        <v>16</v>
      </c>
      <c r="DR122" s="11">
        <v>16</v>
      </c>
      <c r="DS122" s="16">
        <v>48</v>
      </c>
      <c r="DT122" s="16">
        <v>0</v>
      </c>
      <c r="DU122" s="11" t="s">
        <v>181</v>
      </c>
      <c r="DV122" s="11" t="s">
        <v>182</v>
      </c>
      <c r="DW122" s="27" t="s">
        <v>156</v>
      </c>
      <c r="DX122" s="27" t="s">
        <v>156</v>
      </c>
      <c r="DY122" s="20" t="s">
        <v>732</v>
      </c>
      <c r="DZ122" s="16">
        <v>7</v>
      </c>
      <c r="EA122" s="16">
        <v>23</v>
      </c>
      <c r="EB122" s="27" t="s">
        <v>185</v>
      </c>
      <c r="EC122" s="27" t="s">
        <v>185</v>
      </c>
      <c r="ED122" s="27" t="s">
        <v>182</v>
      </c>
      <c r="EE122" s="29">
        <v>45005.311585648145</v>
      </c>
      <c r="EF122" s="28" t="s">
        <v>727</v>
      </c>
      <c r="EG122" s="28" t="s">
        <v>728</v>
      </c>
      <c r="EH122" s="28" t="s">
        <v>190</v>
      </c>
      <c r="EI122" s="29">
        <v>45028.69604166667</v>
      </c>
      <c r="EJ122" s="28" t="s">
        <v>733</v>
      </c>
      <c r="EK122" s="28" t="s">
        <v>734</v>
      </c>
      <c r="EL122" s="28" t="s">
        <v>237</v>
      </c>
      <c r="EM122" s="45" t="s">
        <v>3713</v>
      </c>
      <c r="EN122" s="46" t="str">
        <f t="shared" si="8"/>
        <v>243N188A</v>
      </c>
      <c r="EO122" s="47">
        <f t="shared" si="9"/>
        <v>45052</v>
      </c>
      <c r="EP122" s="47">
        <f t="shared" si="10"/>
        <v>45030</v>
      </c>
      <c r="EQ122" s="48" t="str">
        <f t="shared" ca="1" si="11"/>
        <v>Past</v>
      </c>
      <c r="ER122" s="49">
        <f t="shared" si="12"/>
        <v>22</v>
      </c>
      <c r="ES122" s="50"/>
      <c r="ET122" s="51">
        <f t="shared" si="13"/>
        <v>22</v>
      </c>
      <c r="EU122" s="52">
        <f t="shared" si="14"/>
        <v>156992</v>
      </c>
      <c r="EV122" s="46"/>
      <c r="EW122" s="23" t="s">
        <v>3721</v>
      </c>
    </row>
    <row r="123" spans="1:153" ht="14.25" customHeight="1">
      <c r="A123" s="8">
        <v>116</v>
      </c>
      <c r="B123" s="9" t="s">
        <v>141</v>
      </c>
      <c r="C123" s="10" t="s">
        <v>142</v>
      </c>
      <c r="D123" s="10" t="s">
        <v>143</v>
      </c>
      <c r="E123" s="10" t="s">
        <v>206</v>
      </c>
      <c r="F123" s="9" t="s">
        <v>641</v>
      </c>
      <c r="G123" s="10" t="s">
        <v>714</v>
      </c>
      <c r="H123" s="9" t="s">
        <v>715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574</v>
      </c>
      <c r="N123" s="9" t="s">
        <v>206</v>
      </c>
      <c r="O123" s="9" t="s">
        <v>151</v>
      </c>
      <c r="P123" s="9" t="s">
        <v>142</v>
      </c>
      <c r="Q123" s="9" t="s">
        <v>575</v>
      </c>
      <c r="R123" s="9" t="s">
        <v>675</v>
      </c>
      <c r="S123" s="9" t="s">
        <v>676</v>
      </c>
      <c r="T123" s="9" t="s">
        <v>306</v>
      </c>
      <c r="U123" s="9" t="s">
        <v>337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716</v>
      </c>
      <c r="AA123" s="9" t="s">
        <v>717</v>
      </c>
      <c r="AB123" s="12" t="s">
        <v>718</v>
      </c>
      <c r="AC123" s="10" t="s">
        <v>735</v>
      </c>
      <c r="AD123" s="9" t="s">
        <v>736</v>
      </c>
      <c r="AE123" s="13" t="s">
        <v>737</v>
      </c>
      <c r="AF123" s="14" t="s">
        <v>722</v>
      </c>
      <c r="AG123" s="10" t="s">
        <v>738</v>
      </c>
      <c r="AH123" s="11" t="s">
        <v>684</v>
      </c>
      <c r="AI123" s="11" t="s">
        <v>685</v>
      </c>
      <c r="AJ123" s="10" t="s">
        <v>686</v>
      </c>
      <c r="AK123" s="11" t="s">
        <v>685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1.5</v>
      </c>
      <c r="AU123" s="10" t="s">
        <v>142</v>
      </c>
      <c r="AV123" s="16">
        <v>5840</v>
      </c>
      <c r="AW123" s="16">
        <v>5840</v>
      </c>
      <c r="AX123" s="16">
        <v>0</v>
      </c>
      <c r="AY123" s="16">
        <v>0</v>
      </c>
      <c r="AZ123" s="16">
        <v>0</v>
      </c>
      <c r="BA123" s="17">
        <v>45054</v>
      </c>
      <c r="BB123" s="30" t="s">
        <v>175</v>
      </c>
      <c r="BC123" s="18">
        <v>45112</v>
      </c>
      <c r="BD123" s="17">
        <v>45169</v>
      </c>
      <c r="BE123" s="17">
        <v>45199</v>
      </c>
      <c r="BF123" s="17">
        <v>45031</v>
      </c>
      <c r="BG123" s="10">
        <v>85223411</v>
      </c>
      <c r="BH123" s="9" t="s">
        <v>414</v>
      </c>
      <c r="BI123" s="19">
        <v>44986</v>
      </c>
      <c r="BJ123" s="20">
        <v>44991</v>
      </c>
      <c r="BK123" s="16">
        <v>3072</v>
      </c>
      <c r="BL123" s="16">
        <v>4608</v>
      </c>
      <c r="BM123" s="9" t="s">
        <v>177</v>
      </c>
      <c r="BN123" s="9" t="s">
        <v>436</v>
      </c>
      <c r="BO123" s="9" t="s">
        <v>635</v>
      </c>
      <c r="BP123" s="17">
        <v>45046</v>
      </c>
      <c r="BQ123" s="17">
        <v>45046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44931</v>
      </c>
      <c r="CX123" s="10" t="s">
        <v>193</v>
      </c>
      <c r="CY123" s="17" t="s">
        <v>156</v>
      </c>
      <c r="CZ123" s="17" t="s">
        <v>156</v>
      </c>
      <c r="DA123" s="17" t="s">
        <v>156</v>
      </c>
      <c r="DB123" s="17">
        <v>44931</v>
      </c>
      <c r="DC123" s="16">
        <v>3072</v>
      </c>
      <c r="DD123" s="10" t="s">
        <v>739</v>
      </c>
      <c r="DE123" s="10" t="s">
        <v>230</v>
      </c>
      <c r="DF123" s="18" t="s">
        <v>156</v>
      </c>
      <c r="DG123" s="17">
        <v>44943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44942</v>
      </c>
      <c r="DM123" s="16">
        <v>3072</v>
      </c>
      <c r="DN123" s="10" t="s">
        <v>740</v>
      </c>
      <c r="DO123" s="10" t="s">
        <v>233</v>
      </c>
      <c r="DP123" s="16">
        <v>32</v>
      </c>
      <c r="DQ123" s="16">
        <v>16</v>
      </c>
      <c r="DR123" s="11">
        <v>16</v>
      </c>
      <c r="DS123" s="16">
        <v>48</v>
      </c>
      <c r="DT123" s="16">
        <v>0</v>
      </c>
      <c r="DU123" s="11" t="s">
        <v>181</v>
      </c>
      <c r="DV123" s="11" t="s">
        <v>182</v>
      </c>
      <c r="DW123" s="27" t="s">
        <v>156</v>
      </c>
      <c r="DX123" s="27" t="s">
        <v>156</v>
      </c>
      <c r="DY123" s="20" t="s">
        <v>726</v>
      </c>
      <c r="DZ123" s="16">
        <v>7</v>
      </c>
      <c r="EA123" s="16">
        <v>23</v>
      </c>
      <c r="EB123" s="27" t="s">
        <v>185</v>
      </c>
      <c r="EC123" s="27" t="s">
        <v>185</v>
      </c>
      <c r="ED123" s="27" t="s">
        <v>182</v>
      </c>
      <c r="EE123" s="29">
        <v>44930.666851851849</v>
      </c>
      <c r="EF123" s="28" t="s">
        <v>727</v>
      </c>
      <c r="EG123" s="28" t="s">
        <v>728</v>
      </c>
      <c r="EH123" s="28" t="s">
        <v>190</v>
      </c>
      <c r="EI123" s="29">
        <v>44975.980127314811</v>
      </c>
      <c r="EJ123" s="28" t="s">
        <v>188</v>
      </c>
      <c r="EK123" s="28" t="s">
        <v>189</v>
      </c>
      <c r="EL123" s="28" t="s">
        <v>190</v>
      </c>
      <c r="EM123" s="45" t="s">
        <v>3713</v>
      </c>
      <c r="EN123" s="46" t="str">
        <f t="shared" si="8"/>
        <v>243N188B</v>
      </c>
      <c r="EO123" s="47">
        <f t="shared" si="9"/>
        <v>45016</v>
      </c>
      <c r="EP123" s="47">
        <f t="shared" si="10"/>
        <v>44931</v>
      </c>
      <c r="EQ123" s="48" t="str">
        <f t="shared" ca="1" si="11"/>
        <v>Past</v>
      </c>
      <c r="ER123" s="49">
        <f t="shared" si="12"/>
        <v>85</v>
      </c>
      <c r="ES123" s="50"/>
      <c r="ET123" s="51">
        <f t="shared" si="13"/>
        <v>85</v>
      </c>
      <c r="EU123" s="52">
        <f t="shared" si="14"/>
        <v>261120</v>
      </c>
      <c r="EV123" s="46"/>
      <c r="EW123" s="23" t="s">
        <v>3714</v>
      </c>
    </row>
    <row r="124" spans="1:153" ht="14.25" customHeight="1">
      <c r="A124" s="8">
        <v>117</v>
      </c>
      <c r="B124" s="9" t="s">
        <v>141</v>
      </c>
      <c r="C124" s="10" t="s">
        <v>142</v>
      </c>
      <c r="D124" s="10" t="s">
        <v>143</v>
      </c>
      <c r="E124" s="10" t="s">
        <v>206</v>
      </c>
      <c r="F124" s="9" t="s">
        <v>641</v>
      </c>
      <c r="G124" s="10" t="s">
        <v>714</v>
      </c>
      <c r="H124" s="9" t="s">
        <v>715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574</v>
      </c>
      <c r="N124" s="9" t="s">
        <v>206</v>
      </c>
      <c r="O124" s="9" t="s">
        <v>151</v>
      </c>
      <c r="P124" s="9" t="s">
        <v>142</v>
      </c>
      <c r="Q124" s="9" t="s">
        <v>575</v>
      </c>
      <c r="R124" s="9" t="s">
        <v>675</v>
      </c>
      <c r="S124" s="9" t="s">
        <v>676</v>
      </c>
      <c r="T124" s="9" t="s">
        <v>306</v>
      </c>
      <c r="U124" s="9" t="s">
        <v>337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716</v>
      </c>
      <c r="AA124" s="9" t="s">
        <v>717</v>
      </c>
      <c r="AB124" s="12" t="s">
        <v>718</v>
      </c>
      <c r="AC124" s="10" t="s">
        <v>735</v>
      </c>
      <c r="AD124" s="9" t="s">
        <v>736</v>
      </c>
      <c r="AE124" s="13" t="s">
        <v>737</v>
      </c>
      <c r="AF124" s="14" t="s">
        <v>722</v>
      </c>
      <c r="AG124" s="10" t="s">
        <v>738</v>
      </c>
      <c r="AH124" s="11" t="s">
        <v>684</v>
      </c>
      <c r="AI124" s="11" t="s">
        <v>685</v>
      </c>
      <c r="AJ124" s="10" t="s">
        <v>686</v>
      </c>
      <c r="AK124" s="11" t="s">
        <v>685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1.5</v>
      </c>
      <c r="AU124" s="10" t="s">
        <v>142</v>
      </c>
      <c r="AV124" s="16">
        <v>5840</v>
      </c>
      <c r="AW124" s="16">
        <v>5840</v>
      </c>
      <c r="AX124" s="16">
        <v>0</v>
      </c>
      <c r="AY124" s="16">
        <v>0</v>
      </c>
      <c r="AZ124" s="16">
        <v>0</v>
      </c>
      <c r="BA124" s="17">
        <v>45054</v>
      </c>
      <c r="BB124" s="30" t="s">
        <v>175</v>
      </c>
      <c r="BC124" s="18">
        <v>45112</v>
      </c>
      <c r="BD124" s="17">
        <v>45169</v>
      </c>
      <c r="BE124" s="17">
        <v>45199</v>
      </c>
      <c r="BF124" s="17">
        <v>45031</v>
      </c>
      <c r="BG124" s="10">
        <v>85448117</v>
      </c>
      <c r="BH124" s="9" t="s">
        <v>319</v>
      </c>
      <c r="BI124" s="19">
        <v>45017</v>
      </c>
      <c r="BJ124" s="20">
        <v>45040</v>
      </c>
      <c r="BK124" s="16">
        <v>2768</v>
      </c>
      <c r="BL124" s="16">
        <v>4152</v>
      </c>
      <c r="BM124" s="9" t="s">
        <v>177</v>
      </c>
      <c r="BN124" s="9" t="s">
        <v>470</v>
      </c>
      <c r="BO124" s="9" t="s">
        <v>156</v>
      </c>
      <c r="BP124" s="17">
        <v>45097</v>
      </c>
      <c r="BQ124" s="17">
        <v>45097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 t="s">
        <v>156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 t="s">
        <v>156</v>
      </c>
      <c r="CI124" s="16">
        <v>0</v>
      </c>
      <c r="CJ124" s="10" t="s">
        <v>156</v>
      </c>
      <c r="CK124" s="10" t="s">
        <v>156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45030</v>
      </c>
      <c r="CX124" s="10" t="s">
        <v>193</v>
      </c>
      <c r="CY124" s="17" t="s">
        <v>156</v>
      </c>
      <c r="CZ124" s="17" t="s">
        <v>156</v>
      </c>
      <c r="DA124" s="17" t="s">
        <v>156</v>
      </c>
      <c r="DB124" s="17">
        <v>45027</v>
      </c>
      <c r="DC124" s="16">
        <v>2768</v>
      </c>
      <c r="DD124" s="10" t="s">
        <v>741</v>
      </c>
      <c r="DE124" s="10" t="s">
        <v>230</v>
      </c>
      <c r="DF124" s="18" t="s">
        <v>156</v>
      </c>
      <c r="DG124" s="17">
        <v>45040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45055</v>
      </c>
      <c r="DM124" s="16">
        <v>2768</v>
      </c>
      <c r="DN124" s="10" t="s">
        <v>742</v>
      </c>
      <c r="DO124" s="10" t="s">
        <v>233</v>
      </c>
      <c r="DP124" s="16">
        <v>32</v>
      </c>
      <c r="DQ124" s="16">
        <v>16</v>
      </c>
      <c r="DR124" s="11">
        <v>16</v>
      </c>
      <c r="DS124" s="16">
        <v>48</v>
      </c>
      <c r="DT124" s="16">
        <v>0</v>
      </c>
      <c r="DU124" s="11" t="s">
        <v>181</v>
      </c>
      <c r="DV124" s="11" t="s">
        <v>182</v>
      </c>
      <c r="DW124" s="27" t="s">
        <v>156</v>
      </c>
      <c r="DX124" s="27" t="s">
        <v>156</v>
      </c>
      <c r="DY124" s="20" t="s">
        <v>743</v>
      </c>
      <c r="DZ124" s="16">
        <v>7</v>
      </c>
      <c r="EA124" s="16">
        <v>23</v>
      </c>
      <c r="EB124" s="27" t="s">
        <v>185</v>
      </c>
      <c r="EC124" s="27" t="s">
        <v>185</v>
      </c>
      <c r="ED124" s="27" t="s">
        <v>182</v>
      </c>
      <c r="EE124" s="29">
        <v>45005.311585648145</v>
      </c>
      <c r="EF124" s="28" t="s">
        <v>727</v>
      </c>
      <c r="EG124" s="28" t="s">
        <v>728</v>
      </c>
      <c r="EH124" s="28" t="s">
        <v>190</v>
      </c>
      <c r="EI124" s="29">
        <v>45055.755497685182</v>
      </c>
      <c r="EJ124" s="28" t="s">
        <v>733</v>
      </c>
      <c r="EK124" s="28" t="s">
        <v>734</v>
      </c>
      <c r="EL124" s="28" t="s">
        <v>237</v>
      </c>
      <c r="EM124" s="45" t="s">
        <v>3713</v>
      </c>
      <c r="EN124" s="46" t="str">
        <f t="shared" si="8"/>
        <v>243N188B</v>
      </c>
      <c r="EO124" s="47">
        <f t="shared" si="9"/>
        <v>45067</v>
      </c>
      <c r="EP124" s="47">
        <f t="shared" si="10"/>
        <v>45030</v>
      </c>
      <c r="EQ124" s="48" t="str">
        <f t="shared" ca="1" si="11"/>
        <v>Past</v>
      </c>
      <c r="ER124" s="49">
        <f t="shared" si="12"/>
        <v>37</v>
      </c>
      <c r="ES124" s="50"/>
      <c r="ET124" s="51">
        <f t="shared" si="13"/>
        <v>37</v>
      </c>
      <c r="EU124" s="52">
        <f t="shared" si="14"/>
        <v>102416</v>
      </c>
      <c r="EV124" s="46"/>
      <c r="EW124" s="23" t="s">
        <v>3721</v>
      </c>
    </row>
    <row r="125" spans="1:153" ht="14.25" customHeight="1">
      <c r="A125" s="8">
        <v>118</v>
      </c>
      <c r="B125" s="9" t="s">
        <v>141</v>
      </c>
      <c r="C125" s="10" t="s">
        <v>142</v>
      </c>
      <c r="D125" s="10" t="s">
        <v>143</v>
      </c>
      <c r="E125" s="10" t="s">
        <v>206</v>
      </c>
      <c r="F125" s="9" t="s">
        <v>641</v>
      </c>
      <c r="G125" s="10" t="s">
        <v>714</v>
      </c>
      <c r="H125" s="9" t="s">
        <v>715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574</v>
      </c>
      <c r="N125" s="9" t="s">
        <v>206</v>
      </c>
      <c r="O125" s="9" t="s">
        <v>151</v>
      </c>
      <c r="P125" s="9" t="s">
        <v>142</v>
      </c>
      <c r="Q125" s="9" t="s">
        <v>575</v>
      </c>
      <c r="R125" s="9" t="s">
        <v>675</v>
      </c>
      <c r="S125" s="9" t="s">
        <v>676</v>
      </c>
      <c r="T125" s="9" t="s">
        <v>306</v>
      </c>
      <c r="U125" s="9" t="s">
        <v>337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716</v>
      </c>
      <c r="AA125" s="9" t="s">
        <v>717</v>
      </c>
      <c r="AB125" s="12" t="s">
        <v>718</v>
      </c>
      <c r="AC125" s="10" t="s">
        <v>744</v>
      </c>
      <c r="AD125" s="9" t="s">
        <v>745</v>
      </c>
      <c r="AE125" s="13" t="s">
        <v>746</v>
      </c>
      <c r="AF125" s="14" t="s">
        <v>722</v>
      </c>
      <c r="AG125" s="10" t="s">
        <v>747</v>
      </c>
      <c r="AH125" s="11" t="s">
        <v>684</v>
      </c>
      <c r="AI125" s="11" t="s">
        <v>685</v>
      </c>
      <c r="AJ125" s="10" t="s">
        <v>686</v>
      </c>
      <c r="AK125" s="11" t="s">
        <v>685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1.5</v>
      </c>
      <c r="AU125" s="10" t="s">
        <v>142</v>
      </c>
      <c r="AV125" s="16">
        <v>2720</v>
      </c>
      <c r="AW125" s="16">
        <v>3984</v>
      </c>
      <c r="AX125" s="16">
        <v>0</v>
      </c>
      <c r="AY125" s="16">
        <v>0</v>
      </c>
      <c r="AZ125" s="16">
        <v>0</v>
      </c>
      <c r="BA125" s="17">
        <v>45054</v>
      </c>
      <c r="BB125" s="30" t="s">
        <v>175</v>
      </c>
      <c r="BC125" s="18">
        <v>45112</v>
      </c>
      <c r="BD125" s="17">
        <v>45169</v>
      </c>
      <c r="BE125" s="17">
        <v>45199</v>
      </c>
      <c r="BF125" s="17">
        <v>45031</v>
      </c>
      <c r="BG125" s="10">
        <v>85223414</v>
      </c>
      <c r="BH125" s="9" t="s">
        <v>414</v>
      </c>
      <c r="BI125" s="19">
        <v>44986</v>
      </c>
      <c r="BJ125" s="20">
        <v>44991</v>
      </c>
      <c r="BK125" s="16">
        <v>2176</v>
      </c>
      <c r="BL125" s="16">
        <v>3264</v>
      </c>
      <c r="BM125" s="9" t="s">
        <v>177</v>
      </c>
      <c r="BN125" s="9" t="s">
        <v>436</v>
      </c>
      <c r="BO125" s="9" t="s">
        <v>635</v>
      </c>
      <c r="BP125" s="17">
        <v>45046</v>
      </c>
      <c r="BQ125" s="17">
        <v>45046</v>
      </c>
      <c r="BR125" s="17" t="s">
        <v>156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 t="s">
        <v>156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 t="s">
        <v>156</v>
      </c>
      <c r="CD125" s="10" t="s">
        <v>156</v>
      </c>
      <c r="CE125" s="17" t="s">
        <v>156</v>
      </c>
      <c r="CF125" s="17" t="s">
        <v>156</v>
      </c>
      <c r="CG125" s="17" t="s">
        <v>156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 t="s">
        <v>156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44931</v>
      </c>
      <c r="CX125" s="10" t="s">
        <v>193</v>
      </c>
      <c r="CY125" s="17" t="s">
        <v>156</v>
      </c>
      <c r="CZ125" s="17" t="s">
        <v>156</v>
      </c>
      <c r="DA125" s="17" t="s">
        <v>156</v>
      </c>
      <c r="DB125" s="17">
        <v>44931</v>
      </c>
      <c r="DC125" s="16">
        <v>2176</v>
      </c>
      <c r="DD125" s="10" t="s">
        <v>748</v>
      </c>
      <c r="DE125" s="10" t="s">
        <v>230</v>
      </c>
      <c r="DF125" s="18" t="s">
        <v>156</v>
      </c>
      <c r="DG125" s="17">
        <v>44943</v>
      </c>
      <c r="DH125" s="10" t="s">
        <v>156</v>
      </c>
      <c r="DI125" s="17" t="s">
        <v>156</v>
      </c>
      <c r="DJ125" s="17" t="s">
        <v>156</v>
      </c>
      <c r="DK125" s="17" t="s">
        <v>156</v>
      </c>
      <c r="DL125" s="17">
        <v>44942</v>
      </c>
      <c r="DM125" s="16">
        <v>2176</v>
      </c>
      <c r="DN125" s="10" t="s">
        <v>749</v>
      </c>
      <c r="DO125" s="10" t="s">
        <v>233</v>
      </c>
      <c r="DP125" s="16">
        <v>32</v>
      </c>
      <c r="DQ125" s="16">
        <v>16</v>
      </c>
      <c r="DR125" s="11">
        <v>16</v>
      </c>
      <c r="DS125" s="16">
        <v>48</v>
      </c>
      <c r="DT125" s="16">
        <v>0</v>
      </c>
      <c r="DU125" s="11" t="s">
        <v>181</v>
      </c>
      <c r="DV125" s="11" t="s">
        <v>182</v>
      </c>
      <c r="DW125" s="27" t="s">
        <v>156</v>
      </c>
      <c r="DX125" s="27" t="s">
        <v>156</v>
      </c>
      <c r="DY125" s="20" t="s">
        <v>726</v>
      </c>
      <c r="DZ125" s="16">
        <v>7</v>
      </c>
      <c r="EA125" s="16">
        <v>23</v>
      </c>
      <c r="EB125" s="27" t="s">
        <v>185</v>
      </c>
      <c r="EC125" s="27" t="s">
        <v>185</v>
      </c>
      <c r="ED125" s="27" t="s">
        <v>182</v>
      </c>
      <c r="EE125" s="29">
        <v>44930.666851851849</v>
      </c>
      <c r="EF125" s="28" t="s">
        <v>727</v>
      </c>
      <c r="EG125" s="28" t="s">
        <v>728</v>
      </c>
      <c r="EH125" s="28" t="s">
        <v>190</v>
      </c>
      <c r="EI125" s="29">
        <v>44975.980127314811</v>
      </c>
      <c r="EJ125" s="28" t="s">
        <v>188</v>
      </c>
      <c r="EK125" s="28" t="s">
        <v>189</v>
      </c>
      <c r="EL125" s="28" t="s">
        <v>190</v>
      </c>
      <c r="EM125" s="45" t="s">
        <v>3713</v>
      </c>
      <c r="EN125" s="46" t="str">
        <f t="shared" si="8"/>
        <v>243N188C</v>
      </c>
      <c r="EO125" s="47">
        <f t="shared" si="9"/>
        <v>45016</v>
      </c>
      <c r="EP125" s="47">
        <f t="shared" si="10"/>
        <v>44931</v>
      </c>
      <c r="EQ125" s="48" t="str">
        <f t="shared" ca="1" si="11"/>
        <v>Past</v>
      </c>
      <c r="ER125" s="49">
        <f t="shared" si="12"/>
        <v>85</v>
      </c>
      <c r="ES125" s="50"/>
      <c r="ET125" s="51">
        <f t="shared" si="13"/>
        <v>85</v>
      </c>
      <c r="EU125" s="52">
        <f t="shared" si="14"/>
        <v>184960</v>
      </c>
      <c r="EV125" s="46"/>
      <c r="EW125" s="23" t="s">
        <v>3714</v>
      </c>
    </row>
    <row r="126" spans="1:153" ht="14.25" customHeight="1">
      <c r="A126" s="8">
        <v>119</v>
      </c>
      <c r="B126" s="9" t="s">
        <v>141</v>
      </c>
      <c r="C126" s="10" t="s">
        <v>142</v>
      </c>
      <c r="D126" s="10" t="s">
        <v>143</v>
      </c>
      <c r="E126" s="10" t="s">
        <v>206</v>
      </c>
      <c r="F126" s="9" t="s">
        <v>641</v>
      </c>
      <c r="G126" s="10" t="s">
        <v>714</v>
      </c>
      <c r="H126" s="9" t="s">
        <v>715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574</v>
      </c>
      <c r="N126" s="9" t="s">
        <v>206</v>
      </c>
      <c r="O126" s="9" t="s">
        <v>151</v>
      </c>
      <c r="P126" s="9" t="s">
        <v>142</v>
      </c>
      <c r="Q126" s="9" t="s">
        <v>575</v>
      </c>
      <c r="R126" s="9" t="s">
        <v>675</v>
      </c>
      <c r="S126" s="9" t="s">
        <v>676</v>
      </c>
      <c r="T126" s="9" t="s">
        <v>306</v>
      </c>
      <c r="U126" s="9" t="s">
        <v>337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716</v>
      </c>
      <c r="AA126" s="9" t="s">
        <v>717</v>
      </c>
      <c r="AB126" s="12" t="s">
        <v>718</v>
      </c>
      <c r="AC126" s="10" t="s">
        <v>744</v>
      </c>
      <c r="AD126" s="9" t="s">
        <v>745</v>
      </c>
      <c r="AE126" s="13" t="s">
        <v>746</v>
      </c>
      <c r="AF126" s="14" t="s">
        <v>722</v>
      </c>
      <c r="AG126" s="10" t="s">
        <v>747</v>
      </c>
      <c r="AH126" s="11" t="s">
        <v>684</v>
      </c>
      <c r="AI126" s="11" t="s">
        <v>685</v>
      </c>
      <c r="AJ126" s="10" t="s">
        <v>686</v>
      </c>
      <c r="AK126" s="11" t="s">
        <v>685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1.5</v>
      </c>
      <c r="AU126" s="10" t="s">
        <v>142</v>
      </c>
      <c r="AV126" s="16">
        <v>2720</v>
      </c>
      <c r="AW126" s="16">
        <v>3984</v>
      </c>
      <c r="AX126" s="16">
        <v>0</v>
      </c>
      <c r="AY126" s="16">
        <v>0</v>
      </c>
      <c r="AZ126" s="16">
        <v>0</v>
      </c>
      <c r="BA126" s="17">
        <v>45054</v>
      </c>
      <c r="BB126" s="30" t="s">
        <v>175</v>
      </c>
      <c r="BC126" s="18">
        <v>45112</v>
      </c>
      <c r="BD126" s="17">
        <v>45169</v>
      </c>
      <c r="BE126" s="17">
        <v>45199</v>
      </c>
      <c r="BF126" s="17">
        <v>45031</v>
      </c>
      <c r="BG126" s="10">
        <v>85448118</v>
      </c>
      <c r="BH126" s="9" t="s">
        <v>319</v>
      </c>
      <c r="BI126" s="19">
        <v>45017</v>
      </c>
      <c r="BJ126" s="20">
        <v>45040</v>
      </c>
      <c r="BK126" s="16">
        <v>1808</v>
      </c>
      <c r="BL126" s="16">
        <v>2712</v>
      </c>
      <c r="BM126" s="9" t="s">
        <v>177</v>
      </c>
      <c r="BN126" s="9" t="s">
        <v>470</v>
      </c>
      <c r="BO126" s="9" t="s">
        <v>156</v>
      </c>
      <c r="BP126" s="17">
        <v>45097</v>
      </c>
      <c r="BQ126" s="17">
        <v>45097</v>
      </c>
      <c r="BR126" s="17" t="s">
        <v>156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 t="s">
        <v>156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 t="s">
        <v>156</v>
      </c>
      <c r="CD126" s="10" t="s">
        <v>156</v>
      </c>
      <c r="CE126" s="17" t="s">
        <v>156</v>
      </c>
      <c r="CF126" s="17" t="s">
        <v>156</v>
      </c>
      <c r="CG126" s="17" t="s">
        <v>156</v>
      </c>
      <c r="CH126" s="17" t="s">
        <v>156</v>
      </c>
      <c r="CI126" s="16">
        <v>0</v>
      </c>
      <c r="CJ126" s="10" t="s">
        <v>156</v>
      </c>
      <c r="CK126" s="10" t="s">
        <v>156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 t="s">
        <v>156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45030</v>
      </c>
      <c r="CX126" s="10" t="s">
        <v>193</v>
      </c>
      <c r="CY126" s="17" t="s">
        <v>156</v>
      </c>
      <c r="CZ126" s="17" t="s">
        <v>156</v>
      </c>
      <c r="DA126" s="17" t="s">
        <v>156</v>
      </c>
      <c r="DB126" s="17">
        <v>45027</v>
      </c>
      <c r="DC126" s="16">
        <v>1808</v>
      </c>
      <c r="DD126" s="10" t="s">
        <v>750</v>
      </c>
      <c r="DE126" s="10" t="s">
        <v>230</v>
      </c>
      <c r="DF126" s="18" t="s">
        <v>156</v>
      </c>
      <c r="DG126" s="17">
        <v>45040</v>
      </c>
      <c r="DH126" s="10" t="s">
        <v>156</v>
      </c>
      <c r="DI126" s="17" t="s">
        <v>156</v>
      </c>
      <c r="DJ126" s="17" t="s">
        <v>156</v>
      </c>
      <c r="DK126" s="17" t="s">
        <v>156</v>
      </c>
      <c r="DL126" s="17">
        <v>45055</v>
      </c>
      <c r="DM126" s="16">
        <v>1808</v>
      </c>
      <c r="DN126" s="10" t="s">
        <v>751</v>
      </c>
      <c r="DO126" s="10" t="s">
        <v>233</v>
      </c>
      <c r="DP126" s="16">
        <v>32</v>
      </c>
      <c r="DQ126" s="16">
        <v>16</v>
      </c>
      <c r="DR126" s="11">
        <v>16</v>
      </c>
      <c r="DS126" s="16">
        <v>48</v>
      </c>
      <c r="DT126" s="16">
        <v>0</v>
      </c>
      <c r="DU126" s="11" t="s">
        <v>181</v>
      </c>
      <c r="DV126" s="11" t="s">
        <v>182</v>
      </c>
      <c r="DW126" s="27" t="s">
        <v>156</v>
      </c>
      <c r="DX126" s="27" t="s">
        <v>156</v>
      </c>
      <c r="DY126" s="20" t="s">
        <v>743</v>
      </c>
      <c r="DZ126" s="16">
        <v>7</v>
      </c>
      <c r="EA126" s="16">
        <v>23</v>
      </c>
      <c r="EB126" s="27" t="s">
        <v>185</v>
      </c>
      <c r="EC126" s="27" t="s">
        <v>185</v>
      </c>
      <c r="ED126" s="27" t="s">
        <v>182</v>
      </c>
      <c r="EE126" s="29">
        <v>45005.311585648145</v>
      </c>
      <c r="EF126" s="28" t="s">
        <v>727</v>
      </c>
      <c r="EG126" s="28" t="s">
        <v>728</v>
      </c>
      <c r="EH126" s="28" t="s">
        <v>190</v>
      </c>
      <c r="EI126" s="29">
        <v>45055.755497685182</v>
      </c>
      <c r="EJ126" s="28" t="s">
        <v>733</v>
      </c>
      <c r="EK126" s="28" t="s">
        <v>734</v>
      </c>
      <c r="EL126" s="28" t="s">
        <v>237</v>
      </c>
      <c r="EM126" s="45" t="s">
        <v>3713</v>
      </c>
      <c r="EN126" s="46" t="str">
        <f t="shared" si="8"/>
        <v>243N188C</v>
      </c>
      <c r="EO126" s="47">
        <f t="shared" si="9"/>
        <v>45067</v>
      </c>
      <c r="EP126" s="47">
        <f t="shared" si="10"/>
        <v>45030</v>
      </c>
      <c r="EQ126" s="48" t="str">
        <f t="shared" ca="1" si="11"/>
        <v>Past</v>
      </c>
      <c r="ER126" s="49">
        <f t="shared" si="12"/>
        <v>37</v>
      </c>
      <c r="ES126" s="50"/>
      <c r="ET126" s="51">
        <f t="shared" si="13"/>
        <v>37</v>
      </c>
      <c r="EU126" s="52">
        <f t="shared" si="14"/>
        <v>66896</v>
      </c>
      <c r="EV126" s="46"/>
      <c r="EW126" s="23" t="s">
        <v>3721</v>
      </c>
    </row>
    <row r="127" spans="1:153" ht="14.25" hidden="1" customHeight="1">
      <c r="A127" s="8">
        <v>120</v>
      </c>
      <c r="B127" s="9" t="s">
        <v>141</v>
      </c>
      <c r="C127" s="10" t="s">
        <v>142</v>
      </c>
      <c r="D127" s="10" t="s">
        <v>143</v>
      </c>
      <c r="E127" s="10" t="s">
        <v>206</v>
      </c>
      <c r="F127" s="9" t="s">
        <v>641</v>
      </c>
      <c r="G127" s="10" t="s">
        <v>714</v>
      </c>
      <c r="H127" s="9" t="s">
        <v>715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675</v>
      </c>
      <c r="S127" s="9" t="s">
        <v>676</v>
      </c>
      <c r="T127" s="9" t="s">
        <v>306</v>
      </c>
      <c r="U127" s="9" t="s">
        <v>337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698</v>
      </c>
      <c r="AA127" s="9" t="s">
        <v>699</v>
      </c>
      <c r="AB127" s="12" t="s">
        <v>700</v>
      </c>
      <c r="AC127" s="10" t="s">
        <v>752</v>
      </c>
      <c r="AD127" s="9" t="s">
        <v>753</v>
      </c>
      <c r="AE127" s="13" t="s">
        <v>754</v>
      </c>
      <c r="AF127" s="14" t="s">
        <v>722</v>
      </c>
      <c r="AG127" s="10" t="s">
        <v>755</v>
      </c>
      <c r="AH127" s="11" t="s">
        <v>684</v>
      </c>
      <c r="AI127" s="11" t="s">
        <v>685</v>
      </c>
      <c r="AJ127" s="10" t="s">
        <v>686</v>
      </c>
      <c r="AK127" s="11" t="s">
        <v>685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1.6</v>
      </c>
      <c r="AU127" s="10" t="s">
        <v>142</v>
      </c>
      <c r="AV127" s="16">
        <v>8224</v>
      </c>
      <c r="AW127" s="16">
        <v>12704</v>
      </c>
      <c r="AX127" s="16">
        <v>0</v>
      </c>
      <c r="AY127" s="16">
        <v>0</v>
      </c>
      <c r="AZ127" s="16">
        <v>0</v>
      </c>
      <c r="BA127" s="17">
        <v>45103</v>
      </c>
      <c r="BB127" s="30" t="s">
        <v>246</v>
      </c>
      <c r="BC127" s="18" t="s">
        <v>156</v>
      </c>
      <c r="BD127" s="17">
        <v>45169</v>
      </c>
      <c r="BE127" s="17">
        <v>45199</v>
      </c>
      <c r="BF127" s="17">
        <v>45092</v>
      </c>
      <c r="BG127" s="10">
        <v>85415392</v>
      </c>
      <c r="BH127" s="9" t="s">
        <v>414</v>
      </c>
      <c r="BI127" s="19">
        <v>45017</v>
      </c>
      <c r="BJ127" s="20">
        <v>45019</v>
      </c>
      <c r="BK127" s="16">
        <v>0</v>
      </c>
      <c r="BL127" s="16">
        <v>0</v>
      </c>
      <c r="BM127" s="9" t="s">
        <v>177</v>
      </c>
      <c r="BN127" s="9" t="s">
        <v>178</v>
      </c>
      <c r="BO127" s="9" t="s">
        <v>635</v>
      </c>
      <c r="BP127" s="17" t="s">
        <v>156</v>
      </c>
      <c r="BQ127" s="17" t="s">
        <v>156</v>
      </c>
      <c r="BR127" s="17" t="s">
        <v>156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 t="s">
        <v>156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 t="s">
        <v>156</v>
      </c>
      <c r="CD127" s="10" t="s">
        <v>156</v>
      </c>
      <c r="CE127" s="17" t="s">
        <v>156</v>
      </c>
      <c r="CF127" s="17" t="s">
        <v>156</v>
      </c>
      <c r="CG127" s="17" t="s">
        <v>156</v>
      </c>
      <c r="CH127" s="17" t="s">
        <v>156</v>
      </c>
      <c r="CI127" s="16">
        <v>0</v>
      </c>
      <c r="CJ127" s="10" t="s">
        <v>156</v>
      </c>
      <c r="CK127" s="10" t="s">
        <v>156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 t="s">
        <v>156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 t="s">
        <v>156</v>
      </c>
      <c r="CX127" s="10" t="s">
        <v>193</v>
      </c>
      <c r="CY127" s="17" t="s">
        <v>156</v>
      </c>
      <c r="CZ127" s="17" t="s">
        <v>156</v>
      </c>
      <c r="DA127" s="17" t="s">
        <v>156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 t="s">
        <v>156</v>
      </c>
      <c r="DH127" s="10" t="s">
        <v>156</v>
      </c>
      <c r="DI127" s="17" t="s">
        <v>156</v>
      </c>
      <c r="DJ127" s="17" t="s">
        <v>156</v>
      </c>
      <c r="DK127" s="17" t="s">
        <v>156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32</v>
      </c>
      <c r="DQ127" s="16">
        <v>16</v>
      </c>
      <c r="DR127" s="11">
        <v>16</v>
      </c>
      <c r="DS127" s="16">
        <v>48</v>
      </c>
      <c r="DT127" s="16">
        <v>0</v>
      </c>
      <c r="DU127" s="11" t="s">
        <v>181</v>
      </c>
      <c r="DV127" s="11" t="s">
        <v>182</v>
      </c>
      <c r="DW127" s="27" t="s">
        <v>156</v>
      </c>
      <c r="DX127" s="27" t="s">
        <v>156</v>
      </c>
      <c r="DY127" s="20" t="s">
        <v>156</v>
      </c>
      <c r="DZ127" s="16">
        <v>7</v>
      </c>
      <c r="EA127" s="16">
        <v>23</v>
      </c>
      <c r="EB127" s="27" t="s">
        <v>185</v>
      </c>
      <c r="EC127" s="27" t="s">
        <v>185</v>
      </c>
      <c r="ED127" s="27" t="s">
        <v>182</v>
      </c>
      <c r="EE127" s="29">
        <v>44992.669814814813</v>
      </c>
      <c r="EF127" s="28" t="s">
        <v>688</v>
      </c>
      <c r="EG127" s="28" t="s">
        <v>689</v>
      </c>
      <c r="EH127" s="28" t="s">
        <v>190</v>
      </c>
      <c r="EI127" s="29">
        <v>44992.67728009259</v>
      </c>
      <c r="EJ127" s="28" t="s">
        <v>197</v>
      </c>
      <c r="EK127" s="28" t="s">
        <v>156</v>
      </c>
      <c r="EL127" s="28" t="s">
        <v>198</v>
      </c>
      <c r="EM127" s="45"/>
      <c r="EN127" s="46" t="str">
        <f t="shared" si="8"/>
        <v>343N546A</v>
      </c>
      <c r="EO127" s="47" t="e">
        <f t="shared" si="9"/>
        <v>#VALUE!</v>
      </c>
      <c r="EP127" s="47" t="str">
        <f t="shared" si="10"/>
        <v/>
      </c>
      <c r="EQ127" s="48" t="str">
        <f t="shared" ca="1" si="11"/>
        <v>Y</v>
      </c>
      <c r="ER127" s="49" t="str">
        <f t="shared" si="12"/>
        <v/>
      </c>
      <c r="ES127" s="50"/>
      <c r="ET127" s="51" t="str">
        <f t="shared" si="13"/>
        <v/>
      </c>
      <c r="EU127" s="52" t="str">
        <f t="shared" si="14"/>
        <v/>
      </c>
      <c r="EV127" s="46"/>
    </row>
    <row r="128" spans="1:153" ht="14.25" customHeight="1">
      <c r="A128" s="8">
        <v>121</v>
      </c>
      <c r="B128" s="9" t="s">
        <v>141</v>
      </c>
      <c r="C128" s="10" t="s">
        <v>142</v>
      </c>
      <c r="D128" s="10" t="s">
        <v>143</v>
      </c>
      <c r="E128" s="10" t="s">
        <v>206</v>
      </c>
      <c r="F128" s="9" t="s">
        <v>641</v>
      </c>
      <c r="G128" s="10" t="s">
        <v>714</v>
      </c>
      <c r="H128" s="9" t="s">
        <v>715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675</v>
      </c>
      <c r="S128" s="9" t="s">
        <v>676</v>
      </c>
      <c r="T128" s="9" t="s">
        <v>306</v>
      </c>
      <c r="U128" s="9" t="s">
        <v>337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698</v>
      </c>
      <c r="AA128" s="9" t="s">
        <v>699</v>
      </c>
      <c r="AB128" s="12" t="s">
        <v>700</v>
      </c>
      <c r="AC128" s="10" t="s">
        <v>752</v>
      </c>
      <c r="AD128" s="9" t="s">
        <v>753</v>
      </c>
      <c r="AE128" s="13" t="s">
        <v>754</v>
      </c>
      <c r="AF128" s="14" t="s">
        <v>722</v>
      </c>
      <c r="AG128" s="10" t="s">
        <v>755</v>
      </c>
      <c r="AH128" s="11" t="s">
        <v>684</v>
      </c>
      <c r="AI128" s="11" t="s">
        <v>685</v>
      </c>
      <c r="AJ128" s="10" t="s">
        <v>686</v>
      </c>
      <c r="AK128" s="11" t="s">
        <v>685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1.6</v>
      </c>
      <c r="AU128" s="10" t="s">
        <v>142</v>
      </c>
      <c r="AV128" s="16">
        <v>8224</v>
      </c>
      <c r="AW128" s="16">
        <v>12704</v>
      </c>
      <c r="AX128" s="16">
        <v>0</v>
      </c>
      <c r="AY128" s="16">
        <v>0</v>
      </c>
      <c r="AZ128" s="16">
        <v>0</v>
      </c>
      <c r="BA128" s="17">
        <v>45103</v>
      </c>
      <c r="BB128" s="30" t="s">
        <v>175</v>
      </c>
      <c r="BC128" s="18">
        <v>45119</v>
      </c>
      <c r="BD128" s="17">
        <v>45169</v>
      </c>
      <c r="BE128" s="17">
        <v>45199</v>
      </c>
      <c r="BF128" s="17">
        <v>45092</v>
      </c>
      <c r="BG128" s="10">
        <v>85329571</v>
      </c>
      <c r="BH128" s="9" t="s">
        <v>414</v>
      </c>
      <c r="BI128" s="19">
        <v>45047</v>
      </c>
      <c r="BJ128" s="20">
        <v>45047</v>
      </c>
      <c r="BK128" s="16">
        <v>8224</v>
      </c>
      <c r="BL128" s="16">
        <v>13158</v>
      </c>
      <c r="BM128" s="9" t="s">
        <v>177</v>
      </c>
      <c r="BN128" s="9" t="s">
        <v>436</v>
      </c>
      <c r="BO128" s="9" t="s">
        <v>635</v>
      </c>
      <c r="BP128" s="17">
        <v>45106</v>
      </c>
      <c r="BQ128" s="17">
        <v>45106</v>
      </c>
      <c r="BR128" s="17" t="s">
        <v>156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 t="s">
        <v>156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 t="s">
        <v>156</v>
      </c>
      <c r="CD128" s="10" t="s">
        <v>156</v>
      </c>
      <c r="CE128" s="17" t="s">
        <v>156</v>
      </c>
      <c r="CF128" s="17" t="s">
        <v>156</v>
      </c>
      <c r="CG128" s="17" t="s">
        <v>156</v>
      </c>
      <c r="CH128" s="17">
        <v>44987</v>
      </c>
      <c r="CI128" s="16">
        <v>26000</v>
      </c>
      <c r="CJ128" s="10" t="s">
        <v>756</v>
      </c>
      <c r="CK128" s="10" t="s">
        <v>230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>
        <v>44970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44999</v>
      </c>
      <c r="CX128" s="10" t="s">
        <v>193</v>
      </c>
      <c r="CY128" s="17" t="s">
        <v>156</v>
      </c>
      <c r="CZ128" s="17" t="s">
        <v>156</v>
      </c>
      <c r="DA128" s="17">
        <v>44970</v>
      </c>
      <c r="DB128" s="17">
        <v>45000</v>
      </c>
      <c r="DC128" s="16">
        <v>8224</v>
      </c>
      <c r="DD128" s="10" t="s">
        <v>757</v>
      </c>
      <c r="DE128" s="10" t="s">
        <v>230</v>
      </c>
      <c r="DF128" s="18" t="s">
        <v>156</v>
      </c>
      <c r="DG128" s="17">
        <v>45030</v>
      </c>
      <c r="DH128" s="10" t="s">
        <v>156</v>
      </c>
      <c r="DI128" s="17" t="s">
        <v>156</v>
      </c>
      <c r="DJ128" s="17" t="s">
        <v>156</v>
      </c>
      <c r="DK128" s="17">
        <v>44970</v>
      </c>
      <c r="DL128" s="17">
        <v>45034</v>
      </c>
      <c r="DM128" s="16">
        <v>8224</v>
      </c>
      <c r="DN128" s="10" t="s">
        <v>758</v>
      </c>
      <c r="DO128" s="10" t="s">
        <v>233</v>
      </c>
      <c r="DP128" s="16">
        <v>32</v>
      </c>
      <c r="DQ128" s="16">
        <v>16</v>
      </c>
      <c r="DR128" s="11">
        <v>16</v>
      </c>
      <c r="DS128" s="16">
        <v>48</v>
      </c>
      <c r="DT128" s="16">
        <v>0</v>
      </c>
      <c r="DU128" s="11" t="s">
        <v>181</v>
      </c>
      <c r="DV128" s="11" t="s">
        <v>182</v>
      </c>
      <c r="DW128" s="27" t="s">
        <v>156</v>
      </c>
      <c r="DX128" s="27" t="s">
        <v>156</v>
      </c>
      <c r="DY128" s="20" t="s">
        <v>759</v>
      </c>
      <c r="DZ128" s="16">
        <v>7</v>
      </c>
      <c r="EA128" s="16">
        <v>23</v>
      </c>
      <c r="EB128" s="27" t="s">
        <v>185</v>
      </c>
      <c r="EC128" s="27" t="s">
        <v>185</v>
      </c>
      <c r="ED128" s="27" t="s">
        <v>182</v>
      </c>
      <c r="EE128" s="29">
        <v>44960.342326388891</v>
      </c>
      <c r="EF128" s="28" t="s">
        <v>760</v>
      </c>
      <c r="EG128" s="28" t="s">
        <v>761</v>
      </c>
      <c r="EH128" s="28" t="s">
        <v>190</v>
      </c>
      <c r="EI128" s="29">
        <v>45034.837569444448</v>
      </c>
      <c r="EJ128" s="28" t="s">
        <v>733</v>
      </c>
      <c r="EK128" s="28" t="s">
        <v>734</v>
      </c>
      <c r="EL128" s="28" t="s">
        <v>237</v>
      </c>
      <c r="EM128" s="45" t="s">
        <v>3713</v>
      </c>
      <c r="EN128" s="46" t="str">
        <f t="shared" si="8"/>
        <v>343N546A</v>
      </c>
      <c r="EO128" s="47">
        <f t="shared" si="9"/>
        <v>45076</v>
      </c>
      <c r="EP128" s="47">
        <f t="shared" si="10"/>
        <v>44999</v>
      </c>
      <c r="EQ128" s="48" t="str">
        <f t="shared" ca="1" si="11"/>
        <v>Past</v>
      </c>
      <c r="ER128" s="49">
        <f t="shared" si="12"/>
        <v>77</v>
      </c>
      <c r="ES128" s="50"/>
      <c r="ET128" s="51">
        <f t="shared" si="13"/>
        <v>77</v>
      </c>
      <c r="EU128" s="52">
        <f t="shared" si="14"/>
        <v>633248</v>
      </c>
      <c r="EV128" s="46"/>
      <c r="EW128" s="23" t="s">
        <v>3714</v>
      </c>
    </row>
    <row r="129" spans="1:153" ht="14.25" customHeight="1">
      <c r="A129" s="8">
        <v>122</v>
      </c>
      <c r="B129" s="9" t="s">
        <v>141</v>
      </c>
      <c r="C129" s="10" t="s">
        <v>142</v>
      </c>
      <c r="D129" s="10" t="s">
        <v>143</v>
      </c>
      <c r="E129" s="10" t="s">
        <v>206</v>
      </c>
      <c r="F129" s="9" t="s">
        <v>641</v>
      </c>
      <c r="G129" s="10" t="s">
        <v>714</v>
      </c>
      <c r="H129" s="9" t="s">
        <v>715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675</v>
      </c>
      <c r="S129" s="9" t="s">
        <v>676</v>
      </c>
      <c r="T129" s="9" t="s">
        <v>306</v>
      </c>
      <c r="U129" s="9" t="s">
        <v>337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698</v>
      </c>
      <c r="AA129" s="9" t="s">
        <v>699</v>
      </c>
      <c r="AB129" s="12" t="s">
        <v>700</v>
      </c>
      <c r="AC129" s="10" t="s">
        <v>762</v>
      </c>
      <c r="AD129" s="9" t="s">
        <v>763</v>
      </c>
      <c r="AE129" s="13" t="s">
        <v>764</v>
      </c>
      <c r="AF129" s="14" t="s">
        <v>722</v>
      </c>
      <c r="AG129" s="10" t="s">
        <v>765</v>
      </c>
      <c r="AH129" s="11" t="s">
        <v>684</v>
      </c>
      <c r="AI129" s="11" t="s">
        <v>685</v>
      </c>
      <c r="AJ129" s="10" t="s">
        <v>686</v>
      </c>
      <c r="AK129" s="11" t="s">
        <v>685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1.6</v>
      </c>
      <c r="AU129" s="10" t="s">
        <v>142</v>
      </c>
      <c r="AV129" s="16">
        <v>6992</v>
      </c>
      <c r="AW129" s="16">
        <v>12000</v>
      </c>
      <c r="AX129" s="16">
        <v>0</v>
      </c>
      <c r="AY129" s="16">
        <v>0</v>
      </c>
      <c r="AZ129" s="16">
        <v>0</v>
      </c>
      <c r="BA129" s="17">
        <v>45103</v>
      </c>
      <c r="BB129" s="30" t="s">
        <v>175</v>
      </c>
      <c r="BC129" s="18">
        <v>45035</v>
      </c>
      <c r="BD129" s="17">
        <v>45169</v>
      </c>
      <c r="BE129" s="17">
        <v>45199</v>
      </c>
      <c r="BF129" s="17">
        <v>45092</v>
      </c>
      <c r="BG129" s="10">
        <v>85415393</v>
      </c>
      <c r="BH129" s="9" t="s">
        <v>414</v>
      </c>
      <c r="BI129" s="19">
        <v>45047</v>
      </c>
      <c r="BJ129" s="20">
        <v>45047</v>
      </c>
      <c r="BK129" s="16">
        <v>6992</v>
      </c>
      <c r="BL129" s="16">
        <v>11187</v>
      </c>
      <c r="BM129" s="9" t="s">
        <v>177</v>
      </c>
      <c r="BN129" s="9" t="s">
        <v>436</v>
      </c>
      <c r="BO129" s="9" t="s">
        <v>635</v>
      </c>
      <c r="BP129" s="17">
        <v>45106</v>
      </c>
      <c r="BQ129" s="17">
        <v>45106</v>
      </c>
      <c r="BR129" s="17" t="s">
        <v>156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 t="s">
        <v>156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 t="s">
        <v>156</v>
      </c>
      <c r="CD129" s="10" t="s">
        <v>156</v>
      </c>
      <c r="CE129" s="17" t="s">
        <v>156</v>
      </c>
      <c r="CF129" s="17" t="s">
        <v>156</v>
      </c>
      <c r="CG129" s="17" t="s">
        <v>156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 t="s">
        <v>156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 t="s">
        <v>156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>
        <v>44999</v>
      </c>
      <c r="CX129" s="10" t="s">
        <v>193</v>
      </c>
      <c r="CY129" s="17" t="s">
        <v>156</v>
      </c>
      <c r="CZ129" s="17" t="s">
        <v>156</v>
      </c>
      <c r="DA129" s="17" t="s">
        <v>156</v>
      </c>
      <c r="DB129" s="17">
        <v>45000</v>
      </c>
      <c r="DC129" s="16">
        <v>6992</v>
      </c>
      <c r="DD129" s="10" t="s">
        <v>766</v>
      </c>
      <c r="DE129" s="10" t="s">
        <v>230</v>
      </c>
      <c r="DF129" s="18" t="s">
        <v>156</v>
      </c>
      <c r="DG129" s="17">
        <v>45030</v>
      </c>
      <c r="DH129" s="10" t="s">
        <v>156</v>
      </c>
      <c r="DI129" s="17" t="s">
        <v>156</v>
      </c>
      <c r="DJ129" s="17" t="s">
        <v>156</v>
      </c>
      <c r="DK129" s="17" t="s">
        <v>156</v>
      </c>
      <c r="DL129" s="17">
        <v>45034</v>
      </c>
      <c r="DM129" s="16">
        <v>6992</v>
      </c>
      <c r="DN129" s="10" t="s">
        <v>767</v>
      </c>
      <c r="DO129" s="10" t="s">
        <v>233</v>
      </c>
      <c r="DP129" s="16">
        <v>32</v>
      </c>
      <c r="DQ129" s="16">
        <v>16</v>
      </c>
      <c r="DR129" s="11">
        <v>16</v>
      </c>
      <c r="DS129" s="16">
        <v>48</v>
      </c>
      <c r="DT129" s="16">
        <v>0</v>
      </c>
      <c r="DU129" s="11" t="s">
        <v>181</v>
      </c>
      <c r="DV129" s="11" t="s">
        <v>182</v>
      </c>
      <c r="DW129" s="27" t="s">
        <v>156</v>
      </c>
      <c r="DX129" s="27" t="s">
        <v>156</v>
      </c>
      <c r="DY129" s="20" t="s">
        <v>759</v>
      </c>
      <c r="DZ129" s="16">
        <v>7</v>
      </c>
      <c r="EA129" s="16">
        <v>23</v>
      </c>
      <c r="EB129" s="27" t="s">
        <v>185</v>
      </c>
      <c r="EC129" s="27" t="s">
        <v>185</v>
      </c>
      <c r="ED129" s="27" t="s">
        <v>182</v>
      </c>
      <c r="EE129" s="29">
        <v>44992.669814814813</v>
      </c>
      <c r="EF129" s="28" t="s">
        <v>688</v>
      </c>
      <c r="EG129" s="28" t="s">
        <v>689</v>
      </c>
      <c r="EH129" s="28" t="s">
        <v>190</v>
      </c>
      <c r="EI129" s="29">
        <v>45034.837569444448</v>
      </c>
      <c r="EJ129" s="28" t="s">
        <v>733</v>
      </c>
      <c r="EK129" s="28" t="s">
        <v>734</v>
      </c>
      <c r="EL129" s="28" t="s">
        <v>237</v>
      </c>
      <c r="EM129" s="45" t="s">
        <v>3713</v>
      </c>
      <c r="EN129" s="46" t="str">
        <f t="shared" si="8"/>
        <v>343N546B</v>
      </c>
      <c r="EO129" s="47">
        <f t="shared" si="9"/>
        <v>45076</v>
      </c>
      <c r="EP129" s="47">
        <f t="shared" si="10"/>
        <v>44999</v>
      </c>
      <c r="EQ129" s="48" t="str">
        <f t="shared" ca="1" si="11"/>
        <v>Past</v>
      </c>
      <c r="ER129" s="49">
        <f t="shared" si="12"/>
        <v>77</v>
      </c>
      <c r="ES129" s="50"/>
      <c r="ET129" s="51">
        <f t="shared" si="13"/>
        <v>77</v>
      </c>
      <c r="EU129" s="52">
        <f t="shared" si="14"/>
        <v>538384</v>
      </c>
      <c r="EV129" s="46"/>
      <c r="EW129" s="23" t="s">
        <v>3714</v>
      </c>
    </row>
    <row r="130" spans="1:153" ht="14.25" customHeight="1">
      <c r="A130" s="8">
        <v>123</v>
      </c>
      <c r="B130" s="9" t="s">
        <v>141</v>
      </c>
      <c r="C130" s="10" t="s">
        <v>142</v>
      </c>
      <c r="D130" s="10" t="s">
        <v>143</v>
      </c>
      <c r="E130" s="10" t="s">
        <v>206</v>
      </c>
      <c r="F130" s="9" t="s">
        <v>641</v>
      </c>
      <c r="G130" s="10" t="s">
        <v>714</v>
      </c>
      <c r="H130" s="9" t="s">
        <v>715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675</v>
      </c>
      <c r="S130" s="9" t="s">
        <v>676</v>
      </c>
      <c r="T130" s="9" t="s">
        <v>306</v>
      </c>
      <c r="U130" s="9" t="s">
        <v>337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698</v>
      </c>
      <c r="AA130" s="9" t="s">
        <v>699</v>
      </c>
      <c r="AB130" s="12" t="s">
        <v>700</v>
      </c>
      <c r="AC130" s="10" t="s">
        <v>701</v>
      </c>
      <c r="AD130" s="9" t="s">
        <v>702</v>
      </c>
      <c r="AE130" s="13" t="s">
        <v>703</v>
      </c>
      <c r="AF130" s="14" t="s">
        <v>722</v>
      </c>
      <c r="AG130" s="10" t="s">
        <v>768</v>
      </c>
      <c r="AH130" s="11" t="s">
        <v>684</v>
      </c>
      <c r="AI130" s="11" t="s">
        <v>685</v>
      </c>
      <c r="AJ130" s="10" t="s">
        <v>686</v>
      </c>
      <c r="AK130" s="11" t="s">
        <v>685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1.6</v>
      </c>
      <c r="AU130" s="10" t="s">
        <v>142</v>
      </c>
      <c r="AV130" s="16">
        <v>5968</v>
      </c>
      <c r="AW130" s="16">
        <v>11456</v>
      </c>
      <c r="AX130" s="16">
        <v>0</v>
      </c>
      <c r="AY130" s="16">
        <v>0</v>
      </c>
      <c r="AZ130" s="16">
        <v>0</v>
      </c>
      <c r="BA130" s="17">
        <v>45110</v>
      </c>
      <c r="BB130" s="30" t="s">
        <v>175</v>
      </c>
      <c r="BC130" s="18">
        <v>45035</v>
      </c>
      <c r="BD130" s="17">
        <v>45169</v>
      </c>
      <c r="BE130" s="17">
        <v>45199</v>
      </c>
      <c r="BF130" s="17">
        <v>45092</v>
      </c>
      <c r="BG130" s="10">
        <v>85415395</v>
      </c>
      <c r="BH130" s="9" t="s">
        <v>414</v>
      </c>
      <c r="BI130" s="19">
        <v>45047</v>
      </c>
      <c r="BJ130" s="20">
        <v>45047</v>
      </c>
      <c r="BK130" s="16">
        <v>5968</v>
      </c>
      <c r="BL130" s="16">
        <v>9549</v>
      </c>
      <c r="BM130" s="9" t="s">
        <v>177</v>
      </c>
      <c r="BN130" s="9" t="s">
        <v>436</v>
      </c>
      <c r="BO130" s="9" t="s">
        <v>635</v>
      </c>
      <c r="BP130" s="17">
        <v>45106</v>
      </c>
      <c r="BQ130" s="17">
        <v>45106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 t="s">
        <v>156</v>
      </c>
      <c r="CD130" s="10" t="s">
        <v>156</v>
      </c>
      <c r="CE130" s="17" t="s">
        <v>156</v>
      </c>
      <c r="CF130" s="17" t="s">
        <v>156</v>
      </c>
      <c r="CG130" s="17" t="s">
        <v>156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44999</v>
      </c>
      <c r="CX130" s="10" t="s">
        <v>193</v>
      </c>
      <c r="CY130" s="17" t="s">
        <v>156</v>
      </c>
      <c r="CZ130" s="17" t="s">
        <v>156</v>
      </c>
      <c r="DA130" s="17" t="s">
        <v>156</v>
      </c>
      <c r="DB130" s="17">
        <v>45000</v>
      </c>
      <c r="DC130" s="16">
        <v>5968</v>
      </c>
      <c r="DD130" s="10" t="s">
        <v>769</v>
      </c>
      <c r="DE130" s="10" t="s">
        <v>230</v>
      </c>
      <c r="DF130" s="18" t="s">
        <v>156</v>
      </c>
      <c r="DG130" s="17">
        <v>45030</v>
      </c>
      <c r="DH130" s="10" t="s">
        <v>156</v>
      </c>
      <c r="DI130" s="17" t="s">
        <v>156</v>
      </c>
      <c r="DJ130" s="17" t="s">
        <v>156</v>
      </c>
      <c r="DK130" s="17" t="s">
        <v>156</v>
      </c>
      <c r="DL130" s="17">
        <v>45034</v>
      </c>
      <c r="DM130" s="16">
        <v>5968</v>
      </c>
      <c r="DN130" s="10" t="s">
        <v>770</v>
      </c>
      <c r="DO130" s="10" t="s">
        <v>233</v>
      </c>
      <c r="DP130" s="16">
        <v>32</v>
      </c>
      <c r="DQ130" s="16">
        <v>16</v>
      </c>
      <c r="DR130" s="11">
        <v>16</v>
      </c>
      <c r="DS130" s="16">
        <v>48</v>
      </c>
      <c r="DT130" s="16">
        <v>0</v>
      </c>
      <c r="DU130" s="11" t="s">
        <v>181</v>
      </c>
      <c r="DV130" s="11" t="s">
        <v>182</v>
      </c>
      <c r="DW130" s="27" t="s">
        <v>156</v>
      </c>
      <c r="DX130" s="27" t="s">
        <v>156</v>
      </c>
      <c r="DY130" s="20" t="s">
        <v>759</v>
      </c>
      <c r="DZ130" s="16">
        <v>7</v>
      </c>
      <c r="EA130" s="16">
        <v>23</v>
      </c>
      <c r="EB130" s="27" t="s">
        <v>185</v>
      </c>
      <c r="EC130" s="27" t="s">
        <v>185</v>
      </c>
      <c r="ED130" s="27" t="s">
        <v>182</v>
      </c>
      <c r="EE130" s="29">
        <v>44992.669814814813</v>
      </c>
      <c r="EF130" s="28" t="s">
        <v>688</v>
      </c>
      <c r="EG130" s="28" t="s">
        <v>689</v>
      </c>
      <c r="EH130" s="28" t="s">
        <v>190</v>
      </c>
      <c r="EI130" s="29">
        <v>45034.837569444448</v>
      </c>
      <c r="EJ130" s="28" t="s">
        <v>733</v>
      </c>
      <c r="EK130" s="28" t="s">
        <v>734</v>
      </c>
      <c r="EL130" s="28" t="s">
        <v>237</v>
      </c>
      <c r="EM130" s="45" t="s">
        <v>3713</v>
      </c>
      <c r="EN130" s="46" t="str">
        <f t="shared" si="8"/>
        <v>343N546D</v>
      </c>
      <c r="EO130" s="47">
        <f t="shared" si="9"/>
        <v>45076</v>
      </c>
      <c r="EP130" s="47">
        <f t="shared" si="10"/>
        <v>44999</v>
      </c>
      <c r="EQ130" s="48" t="str">
        <f t="shared" ca="1" si="11"/>
        <v>Past</v>
      </c>
      <c r="ER130" s="49">
        <f t="shared" si="12"/>
        <v>77</v>
      </c>
      <c r="ES130" s="50"/>
      <c r="ET130" s="51">
        <f t="shared" si="13"/>
        <v>77</v>
      </c>
      <c r="EU130" s="52">
        <f t="shared" si="14"/>
        <v>459536</v>
      </c>
      <c r="EV130" s="46"/>
      <c r="EW130" s="23" t="s">
        <v>3714</v>
      </c>
    </row>
    <row r="131" spans="1:153" ht="14.25" customHeight="1">
      <c r="A131" s="8">
        <v>124</v>
      </c>
      <c r="B131" s="9" t="s">
        <v>141</v>
      </c>
      <c r="C131" s="10" t="s">
        <v>142</v>
      </c>
      <c r="D131" s="10" t="s">
        <v>143</v>
      </c>
      <c r="E131" s="10" t="s">
        <v>206</v>
      </c>
      <c r="F131" s="9" t="s">
        <v>641</v>
      </c>
      <c r="G131" s="10" t="s">
        <v>714</v>
      </c>
      <c r="H131" s="9" t="s">
        <v>715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675</v>
      </c>
      <c r="S131" s="9" t="s">
        <v>676</v>
      </c>
      <c r="T131" s="9" t="s">
        <v>306</v>
      </c>
      <c r="U131" s="9" t="s">
        <v>337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698</v>
      </c>
      <c r="AA131" s="9" t="s">
        <v>699</v>
      </c>
      <c r="AB131" s="12" t="s">
        <v>700</v>
      </c>
      <c r="AC131" s="10" t="s">
        <v>706</v>
      </c>
      <c r="AD131" s="9" t="s">
        <v>707</v>
      </c>
      <c r="AE131" s="13" t="s">
        <v>708</v>
      </c>
      <c r="AF131" s="14" t="s">
        <v>722</v>
      </c>
      <c r="AG131" s="10" t="s">
        <v>771</v>
      </c>
      <c r="AH131" s="11" t="s">
        <v>684</v>
      </c>
      <c r="AI131" s="11" t="s">
        <v>685</v>
      </c>
      <c r="AJ131" s="10" t="s">
        <v>686</v>
      </c>
      <c r="AK131" s="11" t="s">
        <v>685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1.6</v>
      </c>
      <c r="AU131" s="10" t="s">
        <v>142</v>
      </c>
      <c r="AV131" s="16">
        <v>4992</v>
      </c>
      <c r="AW131" s="16">
        <v>8512</v>
      </c>
      <c r="AX131" s="16">
        <v>0</v>
      </c>
      <c r="AY131" s="16">
        <v>0</v>
      </c>
      <c r="AZ131" s="16">
        <v>0</v>
      </c>
      <c r="BA131" s="17">
        <v>45110</v>
      </c>
      <c r="BB131" s="30" t="s">
        <v>175</v>
      </c>
      <c r="BC131" s="18">
        <v>45035</v>
      </c>
      <c r="BD131" s="17">
        <v>45169</v>
      </c>
      <c r="BE131" s="17">
        <v>45199</v>
      </c>
      <c r="BF131" s="17">
        <v>45092</v>
      </c>
      <c r="BG131" s="10">
        <v>85415396</v>
      </c>
      <c r="BH131" s="9" t="s">
        <v>414</v>
      </c>
      <c r="BI131" s="19">
        <v>45047</v>
      </c>
      <c r="BJ131" s="20">
        <v>45047</v>
      </c>
      <c r="BK131" s="16">
        <v>4992</v>
      </c>
      <c r="BL131" s="16">
        <v>7987</v>
      </c>
      <c r="BM131" s="9" t="s">
        <v>177</v>
      </c>
      <c r="BN131" s="9" t="s">
        <v>436</v>
      </c>
      <c r="BO131" s="9" t="s">
        <v>635</v>
      </c>
      <c r="BP131" s="17">
        <v>45106</v>
      </c>
      <c r="BQ131" s="17">
        <v>45106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 t="s">
        <v>156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 t="s">
        <v>156</v>
      </c>
      <c r="CI131" s="16">
        <v>0</v>
      </c>
      <c r="CJ131" s="10" t="s">
        <v>156</v>
      </c>
      <c r="CK131" s="10" t="s">
        <v>156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44999</v>
      </c>
      <c r="CX131" s="10" t="s">
        <v>193</v>
      </c>
      <c r="CY131" s="17" t="s">
        <v>156</v>
      </c>
      <c r="CZ131" s="17" t="s">
        <v>156</v>
      </c>
      <c r="DA131" s="17" t="s">
        <v>156</v>
      </c>
      <c r="DB131" s="17">
        <v>45000</v>
      </c>
      <c r="DC131" s="16">
        <v>4992</v>
      </c>
      <c r="DD131" s="10" t="s">
        <v>772</v>
      </c>
      <c r="DE131" s="10" t="s">
        <v>230</v>
      </c>
      <c r="DF131" s="18" t="s">
        <v>156</v>
      </c>
      <c r="DG131" s="17">
        <v>45030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45034</v>
      </c>
      <c r="DM131" s="16">
        <v>4992</v>
      </c>
      <c r="DN131" s="10" t="s">
        <v>773</v>
      </c>
      <c r="DO131" s="10" t="s">
        <v>233</v>
      </c>
      <c r="DP131" s="16">
        <v>32</v>
      </c>
      <c r="DQ131" s="16">
        <v>16</v>
      </c>
      <c r="DR131" s="11">
        <v>16</v>
      </c>
      <c r="DS131" s="16">
        <v>48</v>
      </c>
      <c r="DT131" s="16">
        <v>0</v>
      </c>
      <c r="DU131" s="11" t="s">
        <v>181</v>
      </c>
      <c r="DV131" s="11" t="s">
        <v>182</v>
      </c>
      <c r="DW131" s="27" t="s">
        <v>156</v>
      </c>
      <c r="DX131" s="27" t="s">
        <v>156</v>
      </c>
      <c r="DY131" s="20" t="s">
        <v>759</v>
      </c>
      <c r="DZ131" s="16">
        <v>7</v>
      </c>
      <c r="EA131" s="16">
        <v>23</v>
      </c>
      <c r="EB131" s="27" t="s">
        <v>185</v>
      </c>
      <c r="EC131" s="27" t="s">
        <v>185</v>
      </c>
      <c r="ED131" s="27" t="s">
        <v>182</v>
      </c>
      <c r="EE131" s="29">
        <v>44992.669814814813</v>
      </c>
      <c r="EF131" s="28" t="s">
        <v>688</v>
      </c>
      <c r="EG131" s="28" t="s">
        <v>689</v>
      </c>
      <c r="EH131" s="28" t="s">
        <v>190</v>
      </c>
      <c r="EI131" s="29">
        <v>45034.837569444448</v>
      </c>
      <c r="EJ131" s="28" t="s">
        <v>733</v>
      </c>
      <c r="EK131" s="28" t="s">
        <v>734</v>
      </c>
      <c r="EL131" s="28" t="s">
        <v>237</v>
      </c>
      <c r="EM131" s="45" t="s">
        <v>3713</v>
      </c>
      <c r="EN131" s="46" t="str">
        <f t="shared" si="8"/>
        <v>343N546E</v>
      </c>
      <c r="EO131" s="47">
        <f t="shared" si="9"/>
        <v>45076</v>
      </c>
      <c r="EP131" s="47">
        <f t="shared" si="10"/>
        <v>44999</v>
      </c>
      <c r="EQ131" s="48" t="str">
        <f t="shared" ca="1" si="11"/>
        <v>Past</v>
      </c>
      <c r="ER131" s="49">
        <f t="shared" si="12"/>
        <v>77</v>
      </c>
      <c r="ES131" s="50"/>
      <c r="ET131" s="51">
        <f t="shared" si="13"/>
        <v>77</v>
      </c>
      <c r="EU131" s="52">
        <f t="shared" si="14"/>
        <v>384384</v>
      </c>
      <c r="EV131" s="46"/>
      <c r="EW131" s="23" t="s">
        <v>3714</v>
      </c>
    </row>
    <row r="132" spans="1:153" ht="14.25" customHeight="1">
      <c r="A132" s="8">
        <v>125</v>
      </c>
      <c r="B132" s="9" t="s">
        <v>141</v>
      </c>
      <c r="C132" s="10" t="s">
        <v>142</v>
      </c>
      <c r="D132" s="10" t="s">
        <v>143</v>
      </c>
      <c r="E132" s="10" t="s">
        <v>206</v>
      </c>
      <c r="F132" s="9" t="s">
        <v>641</v>
      </c>
      <c r="G132" s="10" t="s">
        <v>714</v>
      </c>
      <c r="H132" s="9" t="s">
        <v>715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675</v>
      </c>
      <c r="S132" s="9" t="s">
        <v>676</v>
      </c>
      <c r="T132" s="9" t="s">
        <v>306</v>
      </c>
      <c r="U132" s="9" t="s">
        <v>337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698</v>
      </c>
      <c r="AA132" s="9" t="s">
        <v>699</v>
      </c>
      <c r="AB132" s="12" t="s">
        <v>700</v>
      </c>
      <c r="AC132" s="10" t="s">
        <v>710</v>
      </c>
      <c r="AD132" s="9" t="s">
        <v>711</v>
      </c>
      <c r="AE132" s="13" t="s">
        <v>712</v>
      </c>
      <c r="AF132" s="14" t="s">
        <v>722</v>
      </c>
      <c r="AG132" s="10" t="s">
        <v>774</v>
      </c>
      <c r="AH132" s="11" t="s">
        <v>684</v>
      </c>
      <c r="AI132" s="11" t="s">
        <v>685</v>
      </c>
      <c r="AJ132" s="10" t="s">
        <v>686</v>
      </c>
      <c r="AK132" s="11" t="s">
        <v>685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1.6</v>
      </c>
      <c r="AU132" s="10" t="s">
        <v>142</v>
      </c>
      <c r="AV132" s="16">
        <v>5824</v>
      </c>
      <c r="AW132" s="16">
        <v>8344</v>
      </c>
      <c r="AX132" s="16">
        <v>0</v>
      </c>
      <c r="AY132" s="16">
        <v>0</v>
      </c>
      <c r="AZ132" s="16">
        <v>0</v>
      </c>
      <c r="BA132" s="17">
        <v>45110</v>
      </c>
      <c r="BB132" s="30" t="s">
        <v>175</v>
      </c>
      <c r="BC132" s="18">
        <v>45047</v>
      </c>
      <c r="BD132" s="17">
        <v>45169</v>
      </c>
      <c r="BE132" s="17">
        <v>45199</v>
      </c>
      <c r="BF132" s="17">
        <v>45092</v>
      </c>
      <c r="BG132" s="10">
        <v>85415397</v>
      </c>
      <c r="BH132" s="9" t="s">
        <v>414</v>
      </c>
      <c r="BI132" s="19">
        <v>45047</v>
      </c>
      <c r="BJ132" s="20">
        <v>45047</v>
      </c>
      <c r="BK132" s="16">
        <v>5824</v>
      </c>
      <c r="BL132" s="16">
        <v>9318</v>
      </c>
      <c r="BM132" s="9" t="s">
        <v>177</v>
      </c>
      <c r="BN132" s="9" t="s">
        <v>436</v>
      </c>
      <c r="BO132" s="9" t="s">
        <v>635</v>
      </c>
      <c r="BP132" s="17">
        <v>45120</v>
      </c>
      <c r="BQ132" s="17">
        <v>45120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 t="s">
        <v>156</v>
      </c>
      <c r="CD132" s="10" t="s">
        <v>156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44999</v>
      </c>
      <c r="CX132" s="10" t="s">
        <v>193</v>
      </c>
      <c r="CY132" s="17" t="s">
        <v>156</v>
      </c>
      <c r="CZ132" s="17" t="s">
        <v>156</v>
      </c>
      <c r="DA132" s="17" t="s">
        <v>156</v>
      </c>
      <c r="DB132" s="17">
        <v>45000</v>
      </c>
      <c r="DC132" s="16">
        <v>5824</v>
      </c>
      <c r="DD132" s="10" t="s">
        <v>775</v>
      </c>
      <c r="DE132" s="10" t="s">
        <v>230</v>
      </c>
      <c r="DF132" s="18" t="s">
        <v>156</v>
      </c>
      <c r="DG132" s="17">
        <v>45047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>
        <v>45042</v>
      </c>
      <c r="DM132" s="16">
        <v>5824</v>
      </c>
      <c r="DN132" s="10" t="s">
        <v>776</v>
      </c>
      <c r="DO132" s="10" t="s">
        <v>230</v>
      </c>
      <c r="DP132" s="16">
        <v>32</v>
      </c>
      <c r="DQ132" s="16">
        <v>16</v>
      </c>
      <c r="DR132" s="11">
        <v>16</v>
      </c>
      <c r="DS132" s="16">
        <v>48</v>
      </c>
      <c r="DT132" s="16">
        <v>0</v>
      </c>
      <c r="DU132" s="11" t="s">
        <v>181</v>
      </c>
      <c r="DV132" s="11" t="s">
        <v>182</v>
      </c>
      <c r="DW132" s="27" t="s">
        <v>156</v>
      </c>
      <c r="DX132" s="27" t="s">
        <v>156</v>
      </c>
      <c r="DY132" s="20" t="s">
        <v>777</v>
      </c>
      <c r="DZ132" s="16">
        <v>7</v>
      </c>
      <c r="EA132" s="16">
        <v>23</v>
      </c>
      <c r="EB132" s="27" t="s">
        <v>185</v>
      </c>
      <c r="EC132" s="27" t="s">
        <v>185</v>
      </c>
      <c r="ED132" s="27" t="s">
        <v>182</v>
      </c>
      <c r="EE132" s="29">
        <v>44992.669814814813</v>
      </c>
      <c r="EF132" s="28" t="s">
        <v>688</v>
      </c>
      <c r="EG132" s="28" t="s">
        <v>689</v>
      </c>
      <c r="EH132" s="28" t="s">
        <v>190</v>
      </c>
      <c r="EI132" s="29">
        <v>45042.736111111109</v>
      </c>
      <c r="EJ132" s="28" t="s">
        <v>733</v>
      </c>
      <c r="EK132" s="28" t="s">
        <v>734</v>
      </c>
      <c r="EL132" s="28" t="s">
        <v>237</v>
      </c>
      <c r="EM132" s="45" t="s">
        <v>3713</v>
      </c>
      <c r="EN132" s="46" t="str">
        <f t="shared" si="8"/>
        <v>343N546F</v>
      </c>
      <c r="EO132" s="47">
        <f t="shared" si="9"/>
        <v>45090</v>
      </c>
      <c r="EP132" s="47">
        <f t="shared" si="10"/>
        <v>44999</v>
      </c>
      <c r="EQ132" s="48" t="str">
        <f t="shared" ca="1" si="11"/>
        <v>Past</v>
      </c>
      <c r="ER132" s="49">
        <f t="shared" si="12"/>
        <v>91</v>
      </c>
      <c r="ES132" s="50"/>
      <c r="ET132" s="51">
        <f t="shared" si="13"/>
        <v>91</v>
      </c>
      <c r="EU132" s="52">
        <f t="shared" si="14"/>
        <v>529984</v>
      </c>
      <c r="EV132" s="46"/>
      <c r="EW132" s="23" t="s">
        <v>3714</v>
      </c>
    </row>
    <row r="133" spans="1:153" ht="14.25" customHeight="1">
      <c r="A133" s="8">
        <v>126</v>
      </c>
      <c r="B133" s="9" t="s">
        <v>141</v>
      </c>
      <c r="C133" s="10" t="s">
        <v>142</v>
      </c>
      <c r="D133" s="10" t="s">
        <v>143</v>
      </c>
      <c r="E133" s="10" t="s">
        <v>206</v>
      </c>
      <c r="F133" s="9" t="s">
        <v>641</v>
      </c>
      <c r="G133" s="10" t="s">
        <v>145</v>
      </c>
      <c r="H133" s="9" t="s">
        <v>146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675</v>
      </c>
      <c r="S133" s="9" t="s">
        <v>676</v>
      </c>
      <c r="T133" s="9" t="s">
        <v>306</v>
      </c>
      <c r="U133" s="9" t="s">
        <v>337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778</v>
      </c>
      <c r="AA133" s="9" t="s">
        <v>779</v>
      </c>
      <c r="AB133" s="12" t="s">
        <v>780</v>
      </c>
      <c r="AC133" s="10" t="s">
        <v>781</v>
      </c>
      <c r="AD133" s="9" t="s">
        <v>782</v>
      </c>
      <c r="AE133" s="13" t="s">
        <v>783</v>
      </c>
      <c r="AF133" s="14" t="s">
        <v>784</v>
      </c>
      <c r="AG133" s="10" t="s">
        <v>785</v>
      </c>
      <c r="AH133" s="11" t="s">
        <v>684</v>
      </c>
      <c r="AI133" s="11" t="s">
        <v>685</v>
      </c>
      <c r="AJ133" s="10" t="s">
        <v>686</v>
      </c>
      <c r="AK133" s="11" t="s">
        <v>685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1.6</v>
      </c>
      <c r="AU133" s="10" t="s">
        <v>142</v>
      </c>
      <c r="AV133" s="16">
        <v>25200</v>
      </c>
      <c r="AW133" s="16">
        <v>25200</v>
      </c>
      <c r="AX133" s="16">
        <v>0</v>
      </c>
      <c r="AY133" s="16">
        <v>0</v>
      </c>
      <c r="AZ133" s="16">
        <v>0</v>
      </c>
      <c r="BA133" s="17">
        <v>45043</v>
      </c>
      <c r="BB133" s="30" t="s">
        <v>175</v>
      </c>
      <c r="BC133" s="18">
        <v>45049</v>
      </c>
      <c r="BD133" s="17">
        <v>45169</v>
      </c>
      <c r="BE133" s="17">
        <v>45169</v>
      </c>
      <c r="BF133" s="17">
        <v>44972</v>
      </c>
      <c r="BG133" s="10">
        <v>84704153</v>
      </c>
      <c r="BH133" s="9" t="s">
        <v>694</v>
      </c>
      <c r="BI133" s="19">
        <v>44927</v>
      </c>
      <c r="BJ133" s="20">
        <v>44928</v>
      </c>
      <c r="BK133" s="16">
        <v>25200</v>
      </c>
      <c r="BL133" s="16">
        <v>40320</v>
      </c>
      <c r="BM133" s="9" t="s">
        <v>177</v>
      </c>
      <c r="BN133" s="9" t="s">
        <v>436</v>
      </c>
      <c r="BO133" s="9" t="s">
        <v>635</v>
      </c>
      <c r="BP133" s="17">
        <v>45031</v>
      </c>
      <c r="BQ133" s="17">
        <v>45031</v>
      </c>
      <c r="BR133" s="17" t="s">
        <v>156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 t="s">
        <v>156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>
        <v>44827</v>
      </c>
      <c r="CD133" s="10" t="s">
        <v>786</v>
      </c>
      <c r="CE133" s="17" t="s">
        <v>156</v>
      </c>
      <c r="CF133" s="17" t="s">
        <v>156</v>
      </c>
      <c r="CG133" s="17" t="s">
        <v>156</v>
      </c>
      <c r="CH133" s="17">
        <v>44827</v>
      </c>
      <c r="CI133" s="16">
        <v>200000</v>
      </c>
      <c r="CJ133" s="10" t="s">
        <v>787</v>
      </c>
      <c r="CK133" s="10" t="s">
        <v>230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 t="s">
        <v>156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44873</v>
      </c>
      <c r="CX133" s="10" t="s">
        <v>473</v>
      </c>
      <c r="CY133" s="17" t="s">
        <v>156</v>
      </c>
      <c r="CZ133" s="17" t="s">
        <v>156</v>
      </c>
      <c r="DA133" s="17" t="s">
        <v>156</v>
      </c>
      <c r="DB133" s="17">
        <v>44872</v>
      </c>
      <c r="DC133" s="16">
        <v>25200</v>
      </c>
      <c r="DD133" s="10" t="s">
        <v>788</v>
      </c>
      <c r="DE133" s="10" t="s">
        <v>230</v>
      </c>
      <c r="DF133" s="18" t="s">
        <v>156</v>
      </c>
      <c r="DG133" s="17">
        <v>44894</v>
      </c>
      <c r="DH133" s="10" t="s">
        <v>156</v>
      </c>
      <c r="DI133" s="17" t="s">
        <v>156</v>
      </c>
      <c r="DJ133" s="17" t="s">
        <v>156</v>
      </c>
      <c r="DK133" s="17" t="s">
        <v>156</v>
      </c>
      <c r="DL133" s="17">
        <v>44890</v>
      </c>
      <c r="DM133" s="16">
        <v>25200</v>
      </c>
      <c r="DN133" s="10" t="s">
        <v>789</v>
      </c>
      <c r="DO133" s="10" t="s">
        <v>233</v>
      </c>
      <c r="DP133" s="16">
        <v>32</v>
      </c>
      <c r="DQ133" s="16">
        <v>16</v>
      </c>
      <c r="DR133" s="11">
        <v>16</v>
      </c>
      <c r="DS133" s="16">
        <v>48</v>
      </c>
      <c r="DT133" s="16">
        <v>0</v>
      </c>
      <c r="DU133" s="11" t="s">
        <v>181</v>
      </c>
      <c r="DV133" s="11" t="s">
        <v>182</v>
      </c>
      <c r="DW133" s="27" t="s">
        <v>156</v>
      </c>
      <c r="DX133" s="27" t="s">
        <v>156</v>
      </c>
      <c r="DY133" s="20" t="s">
        <v>194</v>
      </c>
      <c r="DZ133" s="16">
        <v>7</v>
      </c>
      <c r="EA133" s="16">
        <v>33</v>
      </c>
      <c r="EB133" s="27" t="s">
        <v>185</v>
      </c>
      <c r="EC133" s="27" t="s">
        <v>185</v>
      </c>
      <c r="ED133" s="27" t="s">
        <v>182</v>
      </c>
      <c r="EE133" s="29">
        <v>44816.555115740739</v>
      </c>
      <c r="EF133" s="28" t="s">
        <v>790</v>
      </c>
      <c r="EG133" s="28" t="s">
        <v>791</v>
      </c>
      <c r="EH133" s="28" t="s">
        <v>190</v>
      </c>
      <c r="EI133" s="29">
        <v>44895.818541666667</v>
      </c>
      <c r="EJ133" s="28" t="s">
        <v>197</v>
      </c>
      <c r="EK133" s="28" t="s">
        <v>156</v>
      </c>
      <c r="EL133" s="28" t="s">
        <v>198</v>
      </c>
      <c r="EM133" s="45" t="s">
        <v>3713</v>
      </c>
      <c r="EN133" s="46" t="str">
        <f t="shared" si="8"/>
        <v>343N342A</v>
      </c>
      <c r="EO133" s="47">
        <f t="shared" si="9"/>
        <v>44991</v>
      </c>
      <c r="EP133" s="47">
        <f t="shared" si="10"/>
        <v>44873</v>
      </c>
      <c r="EQ133" s="48" t="str">
        <f t="shared" ca="1" si="11"/>
        <v>Past</v>
      </c>
      <c r="ER133" s="49">
        <f t="shared" si="12"/>
        <v>118</v>
      </c>
      <c r="ES133" s="50"/>
      <c r="ET133" s="51">
        <f t="shared" si="13"/>
        <v>118</v>
      </c>
      <c r="EU133" s="52">
        <f t="shared" si="14"/>
        <v>2973600</v>
      </c>
      <c r="EV133" s="46"/>
      <c r="EW133" s="23" t="s">
        <v>3714</v>
      </c>
    </row>
    <row r="134" spans="1:153" ht="14.25" hidden="1" customHeight="1">
      <c r="A134" s="8">
        <v>127</v>
      </c>
      <c r="B134" s="9" t="s">
        <v>141</v>
      </c>
      <c r="C134" s="10" t="s">
        <v>142</v>
      </c>
      <c r="D134" s="10" t="s">
        <v>143</v>
      </c>
      <c r="E134" s="10" t="s">
        <v>206</v>
      </c>
      <c r="F134" s="9" t="s">
        <v>641</v>
      </c>
      <c r="G134" s="10" t="s">
        <v>145</v>
      </c>
      <c r="H134" s="9" t="s">
        <v>146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675</v>
      </c>
      <c r="S134" s="9" t="s">
        <v>676</v>
      </c>
      <c r="T134" s="9" t="s">
        <v>306</v>
      </c>
      <c r="U134" s="9" t="s">
        <v>337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778</v>
      </c>
      <c r="AA134" s="9" t="s">
        <v>779</v>
      </c>
      <c r="AB134" s="12" t="s">
        <v>780</v>
      </c>
      <c r="AC134" s="10" t="s">
        <v>781</v>
      </c>
      <c r="AD134" s="9" t="s">
        <v>782</v>
      </c>
      <c r="AE134" s="13" t="s">
        <v>783</v>
      </c>
      <c r="AF134" s="14" t="s">
        <v>784</v>
      </c>
      <c r="AG134" s="10" t="s">
        <v>785</v>
      </c>
      <c r="AH134" s="11" t="s">
        <v>684</v>
      </c>
      <c r="AI134" s="11" t="s">
        <v>685</v>
      </c>
      <c r="AJ134" s="10" t="s">
        <v>686</v>
      </c>
      <c r="AK134" s="11" t="s">
        <v>685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1.6</v>
      </c>
      <c r="AU134" s="10" t="s">
        <v>142</v>
      </c>
      <c r="AV134" s="16">
        <v>25200</v>
      </c>
      <c r="AW134" s="16">
        <v>25200</v>
      </c>
      <c r="AX134" s="16">
        <v>0</v>
      </c>
      <c r="AY134" s="16">
        <v>0</v>
      </c>
      <c r="AZ134" s="16">
        <v>0</v>
      </c>
      <c r="BA134" s="17">
        <v>45043</v>
      </c>
      <c r="BB134" s="30" t="s">
        <v>175</v>
      </c>
      <c r="BC134" s="18" t="s">
        <v>156</v>
      </c>
      <c r="BD134" s="17">
        <v>45169</v>
      </c>
      <c r="BE134" s="17">
        <v>45169</v>
      </c>
      <c r="BF134" s="17">
        <v>44972</v>
      </c>
      <c r="BG134" s="10">
        <v>84948339</v>
      </c>
      <c r="BH134" s="9" t="s">
        <v>695</v>
      </c>
      <c r="BI134" s="19">
        <v>44927</v>
      </c>
      <c r="BJ134" s="20">
        <v>44928</v>
      </c>
      <c r="BK134" s="16">
        <v>0</v>
      </c>
      <c r="BL134" s="16">
        <v>0</v>
      </c>
      <c r="BM134" s="9" t="s">
        <v>177</v>
      </c>
      <c r="BN134" s="9" t="s">
        <v>178</v>
      </c>
      <c r="BO134" s="9" t="s">
        <v>156</v>
      </c>
      <c r="BP134" s="17">
        <v>45031</v>
      </c>
      <c r="BQ134" s="17" t="s">
        <v>156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 t="s">
        <v>156</v>
      </c>
      <c r="CD134" s="10" t="s">
        <v>156</v>
      </c>
      <c r="CE134" s="17" t="s">
        <v>156</v>
      </c>
      <c r="CF134" s="17" t="s">
        <v>156</v>
      </c>
      <c r="CG134" s="17" t="s">
        <v>156</v>
      </c>
      <c r="CH134" s="17" t="s">
        <v>156</v>
      </c>
      <c r="CI134" s="16">
        <v>0</v>
      </c>
      <c r="CJ134" s="10" t="s">
        <v>156</v>
      </c>
      <c r="CK134" s="10" t="s">
        <v>156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 t="s">
        <v>156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44887</v>
      </c>
      <c r="CX134" s="10" t="s">
        <v>446</v>
      </c>
      <c r="CY134" s="17" t="s">
        <v>156</v>
      </c>
      <c r="CZ134" s="17" t="s">
        <v>156</v>
      </c>
      <c r="DA134" s="17" t="s">
        <v>156</v>
      </c>
      <c r="DB134" s="17" t="s">
        <v>156</v>
      </c>
      <c r="DC134" s="16">
        <v>0</v>
      </c>
      <c r="DD134" s="10" t="s">
        <v>156</v>
      </c>
      <c r="DE134" s="10" t="s">
        <v>156</v>
      </c>
      <c r="DF134" s="18" t="s">
        <v>156</v>
      </c>
      <c r="DG134" s="17">
        <v>44894</v>
      </c>
      <c r="DH134" s="10" t="s">
        <v>156</v>
      </c>
      <c r="DI134" s="17" t="s">
        <v>156</v>
      </c>
      <c r="DJ134" s="17" t="s">
        <v>156</v>
      </c>
      <c r="DK134" s="17" t="s">
        <v>156</v>
      </c>
      <c r="DL134" s="17" t="s">
        <v>156</v>
      </c>
      <c r="DM134" s="16">
        <v>0</v>
      </c>
      <c r="DN134" s="10" t="s">
        <v>156</v>
      </c>
      <c r="DO134" s="10" t="s">
        <v>156</v>
      </c>
      <c r="DP134" s="16">
        <v>32</v>
      </c>
      <c r="DQ134" s="16">
        <v>16</v>
      </c>
      <c r="DR134" s="11">
        <v>16</v>
      </c>
      <c r="DS134" s="16">
        <v>48</v>
      </c>
      <c r="DT134" s="16">
        <v>11000</v>
      </c>
      <c r="DU134" s="11" t="s">
        <v>181</v>
      </c>
      <c r="DV134" s="11" t="s">
        <v>182</v>
      </c>
      <c r="DW134" s="27" t="s">
        <v>156</v>
      </c>
      <c r="DX134" s="27" t="s">
        <v>156</v>
      </c>
      <c r="DY134" s="20" t="s">
        <v>194</v>
      </c>
      <c r="DZ134" s="16">
        <v>7</v>
      </c>
      <c r="EA134" s="16">
        <v>33</v>
      </c>
      <c r="EB134" s="27" t="s">
        <v>185</v>
      </c>
      <c r="EC134" s="27" t="s">
        <v>185</v>
      </c>
      <c r="ED134" s="27" t="s">
        <v>182</v>
      </c>
      <c r="EE134" s="29">
        <v>44877.918993055559</v>
      </c>
      <c r="EF134" s="28" t="s">
        <v>188</v>
      </c>
      <c r="EG134" s="28" t="s">
        <v>189</v>
      </c>
      <c r="EH134" s="28" t="s">
        <v>190</v>
      </c>
      <c r="EI134" s="29">
        <v>44895.818541666667</v>
      </c>
      <c r="EJ134" s="28" t="s">
        <v>197</v>
      </c>
      <c r="EK134" s="28" t="s">
        <v>156</v>
      </c>
      <c r="EL134" s="28" t="s">
        <v>198</v>
      </c>
      <c r="EM134" s="45"/>
      <c r="EN134" s="46" t="str">
        <f t="shared" si="8"/>
        <v>343N342A</v>
      </c>
      <c r="EO134" s="47">
        <f t="shared" si="9"/>
        <v>44991</v>
      </c>
      <c r="EP134" s="47">
        <f t="shared" si="10"/>
        <v>44887</v>
      </c>
      <c r="EQ134" s="48" t="str">
        <f t="shared" ca="1" si="11"/>
        <v>Past</v>
      </c>
      <c r="ER134" s="49">
        <f t="shared" si="12"/>
        <v>104</v>
      </c>
      <c r="ES134" s="50"/>
      <c r="ET134" s="51">
        <f t="shared" si="13"/>
        <v>104</v>
      </c>
      <c r="EU134" s="52">
        <f t="shared" si="14"/>
        <v>0</v>
      </c>
      <c r="EV134" s="46"/>
    </row>
    <row r="135" spans="1:153" ht="14.25" hidden="1" customHeight="1">
      <c r="A135" s="8">
        <v>128</v>
      </c>
      <c r="B135" s="9" t="s">
        <v>141</v>
      </c>
      <c r="C135" s="10" t="s">
        <v>142</v>
      </c>
      <c r="D135" s="10" t="s">
        <v>143</v>
      </c>
      <c r="E135" s="10" t="s">
        <v>206</v>
      </c>
      <c r="F135" s="9" t="s">
        <v>641</v>
      </c>
      <c r="G135" s="10" t="s">
        <v>145</v>
      </c>
      <c r="H135" s="9" t="s">
        <v>146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675</v>
      </c>
      <c r="S135" s="9" t="s">
        <v>676</v>
      </c>
      <c r="T135" s="9" t="s">
        <v>306</v>
      </c>
      <c r="U135" s="9" t="s">
        <v>337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778</v>
      </c>
      <c r="AA135" s="9" t="s">
        <v>779</v>
      </c>
      <c r="AB135" s="12" t="s">
        <v>780</v>
      </c>
      <c r="AC135" s="10" t="s">
        <v>781</v>
      </c>
      <c r="AD135" s="9" t="s">
        <v>782</v>
      </c>
      <c r="AE135" s="13" t="s">
        <v>783</v>
      </c>
      <c r="AF135" s="14" t="s">
        <v>784</v>
      </c>
      <c r="AG135" s="10" t="s">
        <v>785</v>
      </c>
      <c r="AH135" s="11" t="s">
        <v>684</v>
      </c>
      <c r="AI135" s="11" t="s">
        <v>685</v>
      </c>
      <c r="AJ135" s="10" t="s">
        <v>686</v>
      </c>
      <c r="AK135" s="11" t="s">
        <v>685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1.6</v>
      </c>
      <c r="AU135" s="10" t="s">
        <v>142</v>
      </c>
      <c r="AV135" s="16">
        <v>25200</v>
      </c>
      <c r="AW135" s="16">
        <v>25200</v>
      </c>
      <c r="AX135" s="16">
        <v>0</v>
      </c>
      <c r="AY135" s="16">
        <v>0</v>
      </c>
      <c r="AZ135" s="16">
        <v>0</v>
      </c>
      <c r="BA135" s="17">
        <v>45043</v>
      </c>
      <c r="BB135" s="30" t="s">
        <v>175</v>
      </c>
      <c r="BC135" s="18" t="s">
        <v>156</v>
      </c>
      <c r="BD135" s="17">
        <v>45169</v>
      </c>
      <c r="BE135" s="17">
        <v>45169</v>
      </c>
      <c r="BF135" s="17">
        <v>44972</v>
      </c>
      <c r="BG135" s="10">
        <v>85120215</v>
      </c>
      <c r="BH135" s="9" t="s">
        <v>319</v>
      </c>
      <c r="BI135" s="19">
        <v>44986</v>
      </c>
      <c r="BJ135" s="20">
        <v>44991</v>
      </c>
      <c r="BK135" s="16">
        <v>0</v>
      </c>
      <c r="BL135" s="16">
        <v>0</v>
      </c>
      <c r="BM135" s="9" t="s">
        <v>177</v>
      </c>
      <c r="BN135" s="9" t="s">
        <v>178</v>
      </c>
      <c r="BO135" s="9" t="s">
        <v>156</v>
      </c>
      <c r="BP135" s="17">
        <v>45061</v>
      </c>
      <c r="BQ135" s="17" t="s">
        <v>156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 t="s">
        <v>156</v>
      </c>
      <c r="CD135" s="10" t="s">
        <v>156</v>
      </c>
      <c r="CE135" s="17">
        <v>44950</v>
      </c>
      <c r="CF135" s="17" t="s">
        <v>156</v>
      </c>
      <c r="CG135" s="17">
        <v>44913</v>
      </c>
      <c r="CH135" s="17" t="s">
        <v>156</v>
      </c>
      <c r="CI135" s="16">
        <v>0</v>
      </c>
      <c r="CJ135" s="10" t="s">
        <v>156</v>
      </c>
      <c r="CK135" s="10" t="s">
        <v>156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44992</v>
      </c>
      <c r="CX135" s="10" t="s">
        <v>193</v>
      </c>
      <c r="CY135" s="17">
        <v>44992</v>
      </c>
      <c r="CZ135" s="17" t="s">
        <v>156</v>
      </c>
      <c r="DA135" s="17">
        <v>44907</v>
      </c>
      <c r="DB135" s="17" t="s">
        <v>156</v>
      </c>
      <c r="DC135" s="16">
        <v>0</v>
      </c>
      <c r="DD135" s="10" t="s">
        <v>156</v>
      </c>
      <c r="DE135" s="10" t="s">
        <v>156</v>
      </c>
      <c r="DF135" s="18" t="s">
        <v>156</v>
      </c>
      <c r="DG135" s="17">
        <v>44999</v>
      </c>
      <c r="DH135" s="10" t="s">
        <v>156</v>
      </c>
      <c r="DI135" s="17">
        <v>44999</v>
      </c>
      <c r="DJ135" s="17" t="s">
        <v>156</v>
      </c>
      <c r="DK135" s="17">
        <v>44907</v>
      </c>
      <c r="DL135" s="17" t="s">
        <v>156</v>
      </c>
      <c r="DM135" s="16">
        <v>0</v>
      </c>
      <c r="DN135" s="10" t="s">
        <v>156</v>
      </c>
      <c r="DO135" s="10" t="s">
        <v>156</v>
      </c>
      <c r="DP135" s="16">
        <v>32</v>
      </c>
      <c r="DQ135" s="16">
        <v>16</v>
      </c>
      <c r="DR135" s="11">
        <v>16</v>
      </c>
      <c r="DS135" s="16">
        <v>48</v>
      </c>
      <c r="DT135" s="16">
        <v>11000</v>
      </c>
      <c r="DU135" s="11" t="s">
        <v>181</v>
      </c>
      <c r="DV135" s="11" t="s">
        <v>182</v>
      </c>
      <c r="DW135" s="27" t="s">
        <v>156</v>
      </c>
      <c r="DX135" s="27" t="s">
        <v>156</v>
      </c>
      <c r="DY135" s="20" t="s">
        <v>726</v>
      </c>
      <c r="DZ135" s="16">
        <v>7</v>
      </c>
      <c r="EA135" s="16">
        <v>33</v>
      </c>
      <c r="EB135" s="27" t="s">
        <v>185</v>
      </c>
      <c r="EC135" s="27" t="s">
        <v>185</v>
      </c>
      <c r="ED135" s="27" t="s">
        <v>182</v>
      </c>
      <c r="EE135" s="29">
        <v>44907.320370370369</v>
      </c>
      <c r="EF135" s="28" t="s">
        <v>688</v>
      </c>
      <c r="EG135" s="28" t="s">
        <v>689</v>
      </c>
      <c r="EH135" s="28" t="s">
        <v>190</v>
      </c>
      <c r="EI135" s="29">
        <v>44971.817280092589</v>
      </c>
      <c r="EJ135" s="28" t="s">
        <v>197</v>
      </c>
      <c r="EK135" s="28" t="s">
        <v>156</v>
      </c>
      <c r="EL135" s="28" t="s">
        <v>198</v>
      </c>
      <c r="EM135" s="45"/>
      <c r="EN135" s="46" t="str">
        <f t="shared" si="8"/>
        <v>343N342A</v>
      </c>
      <c r="EO135" s="47">
        <f t="shared" si="9"/>
        <v>45021</v>
      </c>
      <c r="EP135" s="47">
        <f t="shared" si="10"/>
        <v>44992</v>
      </c>
      <c r="EQ135" s="48" t="str">
        <f t="shared" ca="1" si="11"/>
        <v>Past</v>
      </c>
      <c r="ER135" s="49">
        <f t="shared" si="12"/>
        <v>29</v>
      </c>
      <c r="ES135" s="50"/>
      <c r="ET135" s="51">
        <f t="shared" si="13"/>
        <v>29</v>
      </c>
      <c r="EU135" s="52">
        <f t="shared" si="14"/>
        <v>0</v>
      </c>
      <c r="EV135" s="46"/>
    </row>
    <row r="136" spans="1:153" ht="14.25" hidden="1" customHeight="1">
      <c r="A136" s="8">
        <v>129</v>
      </c>
      <c r="B136" s="9" t="s">
        <v>141</v>
      </c>
      <c r="C136" s="10" t="s">
        <v>142</v>
      </c>
      <c r="D136" s="10" t="s">
        <v>143</v>
      </c>
      <c r="E136" s="10" t="s">
        <v>206</v>
      </c>
      <c r="F136" s="9" t="s">
        <v>641</v>
      </c>
      <c r="G136" s="10" t="s">
        <v>145</v>
      </c>
      <c r="H136" s="9" t="s">
        <v>146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675</v>
      </c>
      <c r="S136" s="9" t="s">
        <v>676</v>
      </c>
      <c r="T136" s="9" t="s">
        <v>306</v>
      </c>
      <c r="U136" s="9" t="s">
        <v>337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778</v>
      </c>
      <c r="AA136" s="9" t="s">
        <v>779</v>
      </c>
      <c r="AB136" s="12" t="s">
        <v>780</v>
      </c>
      <c r="AC136" s="10" t="s">
        <v>792</v>
      </c>
      <c r="AD136" s="9" t="s">
        <v>793</v>
      </c>
      <c r="AE136" s="13" t="s">
        <v>794</v>
      </c>
      <c r="AF136" s="14" t="s">
        <v>784</v>
      </c>
      <c r="AG136" s="10" t="s">
        <v>795</v>
      </c>
      <c r="AH136" s="11" t="s">
        <v>684</v>
      </c>
      <c r="AI136" s="11" t="s">
        <v>685</v>
      </c>
      <c r="AJ136" s="10" t="s">
        <v>686</v>
      </c>
      <c r="AK136" s="11" t="s">
        <v>685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1.6</v>
      </c>
      <c r="AU136" s="10" t="s">
        <v>142</v>
      </c>
      <c r="AV136" s="16">
        <v>14016</v>
      </c>
      <c r="AW136" s="16">
        <v>14016</v>
      </c>
      <c r="AX136" s="16">
        <v>0</v>
      </c>
      <c r="AY136" s="16">
        <v>0</v>
      </c>
      <c r="AZ136" s="16">
        <v>0</v>
      </c>
      <c r="BA136" s="17">
        <v>45043</v>
      </c>
      <c r="BB136" s="30" t="s">
        <v>175</v>
      </c>
      <c r="BC136" s="18" t="s">
        <v>156</v>
      </c>
      <c r="BD136" s="17">
        <v>45169</v>
      </c>
      <c r="BE136" s="17">
        <v>45169</v>
      </c>
      <c r="BF136" s="17">
        <v>44972</v>
      </c>
      <c r="BG136" s="10">
        <v>85120218</v>
      </c>
      <c r="BH136" s="9" t="s">
        <v>319</v>
      </c>
      <c r="BI136" s="19">
        <v>44986</v>
      </c>
      <c r="BJ136" s="20">
        <v>44991</v>
      </c>
      <c r="BK136" s="16">
        <v>0</v>
      </c>
      <c r="BL136" s="16">
        <v>0</v>
      </c>
      <c r="BM136" s="9" t="s">
        <v>177</v>
      </c>
      <c r="BN136" s="9" t="s">
        <v>178</v>
      </c>
      <c r="BO136" s="9" t="s">
        <v>156</v>
      </c>
      <c r="BP136" s="17">
        <v>45061</v>
      </c>
      <c r="BQ136" s="17" t="s">
        <v>156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 t="s">
        <v>156</v>
      </c>
      <c r="CD136" s="10" t="s">
        <v>156</v>
      </c>
      <c r="CE136" s="17">
        <v>44950</v>
      </c>
      <c r="CF136" s="17" t="s">
        <v>156</v>
      </c>
      <c r="CG136" s="17">
        <v>44913</v>
      </c>
      <c r="CH136" s="17" t="s">
        <v>156</v>
      </c>
      <c r="CI136" s="16">
        <v>0</v>
      </c>
      <c r="CJ136" s="10" t="s">
        <v>156</v>
      </c>
      <c r="CK136" s="10" t="s">
        <v>156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44992</v>
      </c>
      <c r="CX136" s="10" t="s">
        <v>193</v>
      </c>
      <c r="CY136" s="17">
        <v>44992</v>
      </c>
      <c r="CZ136" s="17" t="s">
        <v>156</v>
      </c>
      <c r="DA136" s="17">
        <v>44907</v>
      </c>
      <c r="DB136" s="17" t="s">
        <v>156</v>
      </c>
      <c r="DC136" s="16">
        <v>0</v>
      </c>
      <c r="DD136" s="10" t="s">
        <v>156</v>
      </c>
      <c r="DE136" s="10" t="s">
        <v>156</v>
      </c>
      <c r="DF136" s="18" t="s">
        <v>156</v>
      </c>
      <c r="DG136" s="17">
        <v>44999</v>
      </c>
      <c r="DH136" s="10" t="s">
        <v>156</v>
      </c>
      <c r="DI136" s="17">
        <v>44999</v>
      </c>
      <c r="DJ136" s="17" t="s">
        <v>156</v>
      </c>
      <c r="DK136" s="17">
        <v>44907</v>
      </c>
      <c r="DL136" s="17" t="s">
        <v>156</v>
      </c>
      <c r="DM136" s="16">
        <v>0</v>
      </c>
      <c r="DN136" s="10" t="s">
        <v>156</v>
      </c>
      <c r="DO136" s="10" t="s">
        <v>156</v>
      </c>
      <c r="DP136" s="16">
        <v>32</v>
      </c>
      <c r="DQ136" s="16">
        <v>16</v>
      </c>
      <c r="DR136" s="11">
        <v>16</v>
      </c>
      <c r="DS136" s="16">
        <v>48</v>
      </c>
      <c r="DT136" s="16">
        <v>5000</v>
      </c>
      <c r="DU136" s="11" t="s">
        <v>181</v>
      </c>
      <c r="DV136" s="11" t="s">
        <v>182</v>
      </c>
      <c r="DW136" s="27" t="s">
        <v>156</v>
      </c>
      <c r="DX136" s="27" t="s">
        <v>156</v>
      </c>
      <c r="DY136" s="20" t="s">
        <v>726</v>
      </c>
      <c r="DZ136" s="16">
        <v>7</v>
      </c>
      <c r="EA136" s="16">
        <v>33</v>
      </c>
      <c r="EB136" s="27" t="s">
        <v>185</v>
      </c>
      <c r="EC136" s="27" t="s">
        <v>185</v>
      </c>
      <c r="ED136" s="27" t="s">
        <v>182</v>
      </c>
      <c r="EE136" s="29">
        <v>44907.320370370369</v>
      </c>
      <c r="EF136" s="28" t="s">
        <v>688</v>
      </c>
      <c r="EG136" s="28" t="s">
        <v>689</v>
      </c>
      <c r="EH136" s="28" t="s">
        <v>190</v>
      </c>
      <c r="EI136" s="29">
        <v>44971.817280092589</v>
      </c>
      <c r="EJ136" s="28" t="s">
        <v>197</v>
      </c>
      <c r="EK136" s="28" t="s">
        <v>156</v>
      </c>
      <c r="EL136" s="28" t="s">
        <v>198</v>
      </c>
      <c r="EM136" s="45"/>
      <c r="EN136" s="46" t="str">
        <f t="shared" si="8"/>
        <v>343N342B</v>
      </c>
      <c r="EO136" s="47">
        <f t="shared" si="9"/>
        <v>45021</v>
      </c>
      <c r="EP136" s="47">
        <f t="shared" si="10"/>
        <v>44992</v>
      </c>
      <c r="EQ136" s="48" t="str">
        <f t="shared" ca="1" si="11"/>
        <v>Past</v>
      </c>
      <c r="ER136" s="49">
        <f t="shared" si="12"/>
        <v>29</v>
      </c>
      <c r="ES136" s="50"/>
      <c r="ET136" s="51">
        <f t="shared" si="13"/>
        <v>29</v>
      </c>
      <c r="EU136" s="52">
        <f t="shared" si="14"/>
        <v>0</v>
      </c>
      <c r="EV136" s="46"/>
    </row>
    <row r="137" spans="1:153" ht="14.25" hidden="1" customHeight="1">
      <c r="A137" s="8">
        <v>130</v>
      </c>
      <c r="B137" s="9" t="s">
        <v>141</v>
      </c>
      <c r="C137" s="10" t="s">
        <v>142</v>
      </c>
      <c r="D137" s="10" t="s">
        <v>143</v>
      </c>
      <c r="E137" s="10" t="s">
        <v>206</v>
      </c>
      <c r="F137" s="9" t="s">
        <v>641</v>
      </c>
      <c r="G137" s="10" t="s">
        <v>145</v>
      </c>
      <c r="H137" s="9" t="s">
        <v>146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675</v>
      </c>
      <c r="S137" s="9" t="s">
        <v>676</v>
      </c>
      <c r="T137" s="9" t="s">
        <v>306</v>
      </c>
      <c r="U137" s="9" t="s">
        <v>337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778</v>
      </c>
      <c r="AA137" s="9" t="s">
        <v>779</v>
      </c>
      <c r="AB137" s="12" t="s">
        <v>780</v>
      </c>
      <c r="AC137" s="10" t="s">
        <v>796</v>
      </c>
      <c r="AD137" s="9" t="s">
        <v>797</v>
      </c>
      <c r="AE137" s="13" t="s">
        <v>798</v>
      </c>
      <c r="AF137" s="14" t="s">
        <v>784</v>
      </c>
      <c r="AG137" s="10" t="s">
        <v>799</v>
      </c>
      <c r="AH137" s="11" t="s">
        <v>684</v>
      </c>
      <c r="AI137" s="11" t="s">
        <v>685</v>
      </c>
      <c r="AJ137" s="10" t="s">
        <v>686</v>
      </c>
      <c r="AK137" s="11" t="s">
        <v>685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1.6</v>
      </c>
      <c r="AU137" s="10" t="s">
        <v>142</v>
      </c>
      <c r="AV137" s="16">
        <v>11200</v>
      </c>
      <c r="AW137" s="16">
        <v>11200</v>
      </c>
      <c r="AX137" s="16">
        <v>0</v>
      </c>
      <c r="AY137" s="16">
        <v>0</v>
      </c>
      <c r="AZ137" s="16">
        <v>0</v>
      </c>
      <c r="BA137" s="17">
        <v>45043</v>
      </c>
      <c r="BB137" s="30" t="s">
        <v>175</v>
      </c>
      <c r="BC137" s="18" t="s">
        <v>156</v>
      </c>
      <c r="BD137" s="17">
        <v>45169</v>
      </c>
      <c r="BE137" s="17">
        <v>45169</v>
      </c>
      <c r="BF137" s="17">
        <v>44972</v>
      </c>
      <c r="BG137" s="10">
        <v>85120222</v>
      </c>
      <c r="BH137" s="9" t="s">
        <v>319</v>
      </c>
      <c r="BI137" s="19">
        <v>44986</v>
      </c>
      <c r="BJ137" s="20">
        <v>44991</v>
      </c>
      <c r="BK137" s="16">
        <v>0</v>
      </c>
      <c r="BL137" s="16">
        <v>0</v>
      </c>
      <c r="BM137" s="9" t="s">
        <v>177</v>
      </c>
      <c r="BN137" s="9" t="s">
        <v>178</v>
      </c>
      <c r="BO137" s="9" t="s">
        <v>156</v>
      </c>
      <c r="BP137" s="17">
        <v>45061</v>
      </c>
      <c r="BQ137" s="17" t="s">
        <v>156</v>
      </c>
      <c r="BR137" s="17" t="s">
        <v>156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 t="s">
        <v>156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 t="s">
        <v>156</v>
      </c>
      <c r="CD137" s="10" t="s">
        <v>156</v>
      </c>
      <c r="CE137" s="17">
        <v>44950</v>
      </c>
      <c r="CF137" s="17" t="s">
        <v>156</v>
      </c>
      <c r="CG137" s="17">
        <v>44913</v>
      </c>
      <c r="CH137" s="17" t="s">
        <v>156</v>
      </c>
      <c r="CI137" s="16">
        <v>0</v>
      </c>
      <c r="CJ137" s="10" t="s">
        <v>156</v>
      </c>
      <c r="CK137" s="10" t="s">
        <v>156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 t="s">
        <v>156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44992</v>
      </c>
      <c r="CX137" s="10" t="s">
        <v>193</v>
      </c>
      <c r="CY137" s="17">
        <v>44992</v>
      </c>
      <c r="CZ137" s="17" t="s">
        <v>156</v>
      </c>
      <c r="DA137" s="17">
        <v>44907</v>
      </c>
      <c r="DB137" s="17" t="s">
        <v>156</v>
      </c>
      <c r="DC137" s="16">
        <v>0</v>
      </c>
      <c r="DD137" s="10" t="s">
        <v>156</v>
      </c>
      <c r="DE137" s="10" t="s">
        <v>156</v>
      </c>
      <c r="DF137" s="18" t="s">
        <v>156</v>
      </c>
      <c r="DG137" s="17">
        <v>44999</v>
      </c>
      <c r="DH137" s="10" t="s">
        <v>156</v>
      </c>
      <c r="DI137" s="17">
        <v>44999</v>
      </c>
      <c r="DJ137" s="17" t="s">
        <v>156</v>
      </c>
      <c r="DK137" s="17">
        <v>44907</v>
      </c>
      <c r="DL137" s="17" t="s">
        <v>156</v>
      </c>
      <c r="DM137" s="16">
        <v>0</v>
      </c>
      <c r="DN137" s="10" t="s">
        <v>156</v>
      </c>
      <c r="DO137" s="10" t="s">
        <v>156</v>
      </c>
      <c r="DP137" s="16">
        <v>32</v>
      </c>
      <c r="DQ137" s="16">
        <v>16</v>
      </c>
      <c r="DR137" s="11">
        <v>16</v>
      </c>
      <c r="DS137" s="16">
        <v>48</v>
      </c>
      <c r="DT137" s="16">
        <v>5000</v>
      </c>
      <c r="DU137" s="11" t="s">
        <v>181</v>
      </c>
      <c r="DV137" s="11" t="s">
        <v>182</v>
      </c>
      <c r="DW137" s="27" t="s">
        <v>156</v>
      </c>
      <c r="DX137" s="27" t="s">
        <v>156</v>
      </c>
      <c r="DY137" s="20" t="s">
        <v>726</v>
      </c>
      <c r="DZ137" s="16">
        <v>7</v>
      </c>
      <c r="EA137" s="16">
        <v>33</v>
      </c>
      <c r="EB137" s="27" t="s">
        <v>185</v>
      </c>
      <c r="EC137" s="27" t="s">
        <v>185</v>
      </c>
      <c r="ED137" s="27" t="s">
        <v>182</v>
      </c>
      <c r="EE137" s="29">
        <v>44907.320370370369</v>
      </c>
      <c r="EF137" s="28" t="s">
        <v>688</v>
      </c>
      <c r="EG137" s="28" t="s">
        <v>689</v>
      </c>
      <c r="EH137" s="28" t="s">
        <v>190</v>
      </c>
      <c r="EI137" s="29">
        <v>44971.817280092589</v>
      </c>
      <c r="EJ137" s="28" t="s">
        <v>197</v>
      </c>
      <c r="EK137" s="28" t="s">
        <v>156</v>
      </c>
      <c r="EL137" s="28" t="s">
        <v>198</v>
      </c>
      <c r="EM137" s="45"/>
      <c r="EN137" s="46" t="str">
        <f t="shared" ref="EN137:EN200" si="15">MID(AG137,3,8)</f>
        <v>343N342C</v>
      </c>
      <c r="EO137" s="47">
        <f t="shared" ref="EO137:EO200" si="16">BP137-EA137-DZ137</f>
        <v>45021</v>
      </c>
      <c r="EP137" s="47">
        <f t="shared" ref="EP137:EP200" si="17">IF(AND(CM137="",CW137=""),"",MIN(CM137,CW137))</f>
        <v>44992</v>
      </c>
      <c r="EQ137" s="48" t="str">
        <f t="shared" ref="EQ137:EQ200" ca="1" si="18">IF(EP137&gt;$EQ$3,"Y","Past")</f>
        <v>Past</v>
      </c>
      <c r="ER137" s="49">
        <f t="shared" ref="ER137:ER200" si="19">IFERROR(EO137-EP137,"")</f>
        <v>29</v>
      </c>
      <c r="ES137" s="50"/>
      <c r="ET137" s="51">
        <f t="shared" ref="ET137:ET200" si="20">IF(ES137&lt;&gt;"",EO137-ES137,ER137)</f>
        <v>29</v>
      </c>
      <c r="EU137" s="52">
        <f t="shared" ref="EU137:EU200" si="21">IFERROR(BK137*ER137,"")</f>
        <v>0</v>
      </c>
      <c r="EV137" s="46"/>
    </row>
    <row r="138" spans="1:153" ht="14.25" hidden="1" customHeight="1">
      <c r="A138" s="8">
        <v>131</v>
      </c>
      <c r="B138" s="9" t="s">
        <v>141</v>
      </c>
      <c r="C138" s="10" t="s">
        <v>142</v>
      </c>
      <c r="D138" s="10" t="s">
        <v>143</v>
      </c>
      <c r="E138" s="10" t="s">
        <v>206</v>
      </c>
      <c r="F138" s="9" t="s">
        <v>641</v>
      </c>
      <c r="G138" s="10" t="s">
        <v>145</v>
      </c>
      <c r="H138" s="9" t="s">
        <v>146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675</v>
      </c>
      <c r="S138" s="9" t="s">
        <v>676</v>
      </c>
      <c r="T138" s="9" t="s">
        <v>306</v>
      </c>
      <c r="U138" s="9" t="s">
        <v>337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778</v>
      </c>
      <c r="AA138" s="9" t="s">
        <v>779</v>
      </c>
      <c r="AB138" s="12" t="s">
        <v>780</v>
      </c>
      <c r="AC138" s="10" t="s">
        <v>800</v>
      </c>
      <c r="AD138" s="9" t="s">
        <v>801</v>
      </c>
      <c r="AE138" s="13" t="s">
        <v>802</v>
      </c>
      <c r="AF138" s="14" t="s">
        <v>784</v>
      </c>
      <c r="AG138" s="10" t="s">
        <v>803</v>
      </c>
      <c r="AH138" s="11" t="s">
        <v>684</v>
      </c>
      <c r="AI138" s="11" t="s">
        <v>685</v>
      </c>
      <c r="AJ138" s="10" t="s">
        <v>686</v>
      </c>
      <c r="AK138" s="11" t="s">
        <v>685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1.6</v>
      </c>
      <c r="AU138" s="10" t="s">
        <v>142</v>
      </c>
      <c r="AV138" s="16">
        <v>25616</v>
      </c>
      <c r="AW138" s="16">
        <v>25616</v>
      </c>
      <c r="AX138" s="16">
        <v>0</v>
      </c>
      <c r="AY138" s="16">
        <v>0</v>
      </c>
      <c r="AZ138" s="16">
        <v>0</v>
      </c>
      <c r="BA138" s="17">
        <v>45043</v>
      </c>
      <c r="BB138" s="30" t="s">
        <v>175</v>
      </c>
      <c r="BC138" s="18">
        <v>45091</v>
      </c>
      <c r="BD138" s="17">
        <v>45169</v>
      </c>
      <c r="BE138" s="17">
        <v>45169</v>
      </c>
      <c r="BF138" s="17">
        <v>44972</v>
      </c>
      <c r="BG138" s="10">
        <v>85482218</v>
      </c>
      <c r="BH138" s="9" t="s">
        <v>319</v>
      </c>
      <c r="BI138" s="19">
        <v>45017</v>
      </c>
      <c r="BJ138" s="20">
        <v>45019</v>
      </c>
      <c r="BK138" s="16">
        <v>10064</v>
      </c>
      <c r="BL138" s="16">
        <v>16102</v>
      </c>
      <c r="BM138" s="9" t="s">
        <v>382</v>
      </c>
      <c r="BN138" s="9" t="s">
        <v>226</v>
      </c>
      <c r="BO138" s="9" t="s">
        <v>156</v>
      </c>
      <c r="BP138" s="17">
        <v>45062</v>
      </c>
      <c r="BQ138" s="17">
        <v>45062</v>
      </c>
      <c r="BR138" s="17" t="s">
        <v>156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 t="s">
        <v>156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 t="s">
        <v>156</v>
      </c>
      <c r="CD138" s="10" t="s">
        <v>156</v>
      </c>
      <c r="CE138" s="17" t="s">
        <v>156</v>
      </c>
      <c r="CF138" s="17" t="s">
        <v>156</v>
      </c>
      <c r="CG138" s="17" t="s">
        <v>156</v>
      </c>
      <c r="CH138" s="17" t="s">
        <v>156</v>
      </c>
      <c r="CI138" s="16">
        <v>0</v>
      </c>
      <c r="CJ138" s="10" t="s">
        <v>156</v>
      </c>
      <c r="CK138" s="10" t="s">
        <v>156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 t="s">
        <v>156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45021</v>
      </c>
      <c r="CX138" s="10" t="s">
        <v>193</v>
      </c>
      <c r="CY138" s="17" t="s">
        <v>156</v>
      </c>
      <c r="CZ138" s="17" t="s">
        <v>156</v>
      </c>
      <c r="DA138" s="17" t="s">
        <v>156</v>
      </c>
      <c r="DB138" s="17">
        <v>45021</v>
      </c>
      <c r="DC138" s="16">
        <v>10064</v>
      </c>
      <c r="DD138" s="10" t="s">
        <v>804</v>
      </c>
      <c r="DE138" s="10" t="s">
        <v>230</v>
      </c>
      <c r="DF138" s="18" t="s">
        <v>156</v>
      </c>
      <c r="DG138" s="17">
        <v>45038</v>
      </c>
      <c r="DH138" s="10" t="s">
        <v>156</v>
      </c>
      <c r="DI138" s="17" t="s">
        <v>156</v>
      </c>
      <c r="DJ138" s="17" t="s">
        <v>156</v>
      </c>
      <c r="DK138" s="17" t="s">
        <v>156</v>
      </c>
      <c r="DL138" s="17">
        <v>45036</v>
      </c>
      <c r="DM138" s="16">
        <v>10064</v>
      </c>
      <c r="DN138" s="10" t="s">
        <v>805</v>
      </c>
      <c r="DO138" s="10" t="s">
        <v>233</v>
      </c>
      <c r="DP138" s="16">
        <v>32</v>
      </c>
      <c r="DQ138" s="16">
        <v>16</v>
      </c>
      <c r="DR138" s="11">
        <v>16</v>
      </c>
      <c r="DS138" s="16">
        <v>48</v>
      </c>
      <c r="DT138" s="16">
        <v>0</v>
      </c>
      <c r="DU138" s="11" t="s">
        <v>181</v>
      </c>
      <c r="DV138" s="11" t="s">
        <v>182</v>
      </c>
      <c r="DW138" s="27" t="s">
        <v>156</v>
      </c>
      <c r="DX138" s="27" t="s">
        <v>156</v>
      </c>
      <c r="DY138" s="20" t="s">
        <v>806</v>
      </c>
      <c r="DZ138" s="16">
        <v>2</v>
      </c>
      <c r="EA138" s="16">
        <v>11</v>
      </c>
      <c r="EB138" s="27" t="s">
        <v>185</v>
      </c>
      <c r="EC138" s="27" t="s">
        <v>185</v>
      </c>
      <c r="ED138" s="27" t="s">
        <v>182</v>
      </c>
      <c r="EE138" s="29">
        <v>45021.326967592591</v>
      </c>
      <c r="EF138" s="28" t="s">
        <v>688</v>
      </c>
      <c r="EG138" s="28" t="s">
        <v>689</v>
      </c>
      <c r="EH138" s="28" t="s">
        <v>190</v>
      </c>
      <c r="EI138" s="29">
        <v>45036.824421296296</v>
      </c>
      <c r="EJ138" s="28" t="s">
        <v>492</v>
      </c>
      <c r="EK138" s="28" t="s">
        <v>493</v>
      </c>
      <c r="EL138" s="28" t="s">
        <v>237</v>
      </c>
      <c r="EM138" s="45" t="s">
        <v>3713</v>
      </c>
      <c r="EN138" s="46" t="str">
        <f t="shared" si="15"/>
        <v>343N342E</v>
      </c>
      <c r="EO138" s="47">
        <f t="shared" si="16"/>
        <v>45049</v>
      </c>
      <c r="EP138" s="47">
        <f t="shared" si="17"/>
        <v>45021</v>
      </c>
      <c r="EQ138" s="48" t="str">
        <f t="shared" ca="1" si="18"/>
        <v>Past</v>
      </c>
      <c r="ER138" s="49">
        <f t="shared" si="19"/>
        <v>28</v>
      </c>
      <c r="ES138" s="50"/>
      <c r="ET138" s="51">
        <f t="shared" si="20"/>
        <v>28</v>
      </c>
      <c r="EU138" s="52">
        <f t="shared" si="21"/>
        <v>281792</v>
      </c>
      <c r="EV138" s="46"/>
      <c r="EW138" s="23" t="s">
        <v>3717</v>
      </c>
    </row>
    <row r="139" spans="1:153" ht="14.25" hidden="1" customHeight="1">
      <c r="A139" s="8">
        <v>132</v>
      </c>
      <c r="B139" s="9" t="s">
        <v>141</v>
      </c>
      <c r="C139" s="10" t="s">
        <v>142</v>
      </c>
      <c r="D139" s="10" t="s">
        <v>143</v>
      </c>
      <c r="E139" s="10" t="s">
        <v>206</v>
      </c>
      <c r="F139" s="9" t="s">
        <v>641</v>
      </c>
      <c r="G139" s="10" t="s">
        <v>145</v>
      </c>
      <c r="H139" s="9" t="s">
        <v>146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675</v>
      </c>
      <c r="S139" s="9" t="s">
        <v>676</v>
      </c>
      <c r="T139" s="9" t="s">
        <v>306</v>
      </c>
      <c r="U139" s="9" t="s">
        <v>337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778</v>
      </c>
      <c r="AA139" s="9" t="s">
        <v>779</v>
      </c>
      <c r="AB139" s="12" t="s">
        <v>780</v>
      </c>
      <c r="AC139" s="10" t="s">
        <v>800</v>
      </c>
      <c r="AD139" s="9" t="s">
        <v>801</v>
      </c>
      <c r="AE139" s="13" t="s">
        <v>802</v>
      </c>
      <c r="AF139" s="14" t="s">
        <v>784</v>
      </c>
      <c r="AG139" s="10" t="s">
        <v>803</v>
      </c>
      <c r="AH139" s="11" t="s">
        <v>684</v>
      </c>
      <c r="AI139" s="11" t="s">
        <v>685</v>
      </c>
      <c r="AJ139" s="10" t="s">
        <v>686</v>
      </c>
      <c r="AK139" s="11" t="s">
        <v>685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1.6</v>
      </c>
      <c r="AU139" s="10" t="s">
        <v>142</v>
      </c>
      <c r="AV139" s="16">
        <v>25616</v>
      </c>
      <c r="AW139" s="16">
        <v>25616</v>
      </c>
      <c r="AX139" s="16">
        <v>0</v>
      </c>
      <c r="AY139" s="16">
        <v>0</v>
      </c>
      <c r="AZ139" s="16">
        <v>0</v>
      </c>
      <c r="BA139" s="17">
        <v>45043</v>
      </c>
      <c r="BB139" s="30" t="s">
        <v>175</v>
      </c>
      <c r="BC139" s="18" t="s">
        <v>156</v>
      </c>
      <c r="BD139" s="17">
        <v>45169</v>
      </c>
      <c r="BE139" s="17">
        <v>45169</v>
      </c>
      <c r="BF139" s="17">
        <v>44972</v>
      </c>
      <c r="BG139" s="10">
        <v>85496390</v>
      </c>
      <c r="BH139" s="9" t="s">
        <v>321</v>
      </c>
      <c r="BI139" s="19">
        <v>45017</v>
      </c>
      <c r="BJ139" s="20">
        <v>45019</v>
      </c>
      <c r="BK139" s="16">
        <v>0</v>
      </c>
      <c r="BL139" s="16">
        <v>0</v>
      </c>
      <c r="BM139" s="9" t="s">
        <v>382</v>
      </c>
      <c r="BN139" s="9" t="s">
        <v>178</v>
      </c>
      <c r="BO139" s="9" t="s">
        <v>156</v>
      </c>
      <c r="BP139" s="17">
        <v>45068</v>
      </c>
      <c r="BQ139" s="17" t="s">
        <v>156</v>
      </c>
      <c r="BR139" s="17" t="s">
        <v>156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 t="s">
        <v>156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 t="s">
        <v>156</v>
      </c>
      <c r="CD139" s="10" t="s">
        <v>156</v>
      </c>
      <c r="CE139" s="17" t="s">
        <v>156</v>
      </c>
      <c r="CF139" s="17" t="s">
        <v>156</v>
      </c>
      <c r="CG139" s="17" t="s">
        <v>156</v>
      </c>
      <c r="CH139" s="17" t="s">
        <v>156</v>
      </c>
      <c r="CI139" s="16">
        <v>0</v>
      </c>
      <c r="CJ139" s="10" t="s">
        <v>156</v>
      </c>
      <c r="CK139" s="10" t="s">
        <v>156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 t="s">
        <v>156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45033</v>
      </c>
      <c r="CX139" s="10" t="s">
        <v>193</v>
      </c>
      <c r="CY139" s="17" t="s">
        <v>156</v>
      </c>
      <c r="CZ139" s="17" t="s">
        <v>156</v>
      </c>
      <c r="DA139" s="17" t="s">
        <v>156</v>
      </c>
      <c r="DB139" s="17" t="s">
        <v>156</v>
      </c>
      <c r="DC139" s="16">
        <v>0</v>
      </c>
      <c r="DD139" s="10" t="s">
        <v>156</v>
      </c>
      <c r="DE139" s="10" t="s">
        <v>156</v>
      </c>
      <c r="DF139" s="18" t="s">
        <v>156</v>
      </c>
      <c r="DG139" s="17">
        <v>45043</v>
      </c>
      <c r="DH139" s="10" t="s">
        <v>156</v>
      </c>
      <c r="DI139" s="17" t="s">
        <v>156</v>
      </c>
      <c r="DJ139" s="17" t="s">
        <v>156</v>
      </c>
      <c r="DK139" s="17" t="s">
        <v>156</v>
      </c>
      <c r="DL139" s="17" t="s">
        <v>156</v>
      </c>
      <c r="DM139" s="16">
        <v>0</v>
      </c>
      <c r="DN139" s="10" t="s">
        <v>156</v>
      </c>
      <c r="DO139" s="10" t="s">
        <v>156</v>
      </c>
      <c r="DP139" s="16">
        <v>32</v>
      </c>
      <c r="DQ139" s="16">
        <v>16</v>
      </c>
      <c r="DR139" s="11">
        <v>16</v>
      </c>
      <c r="DS139" s="16">
        <v>48</v>
      </c>
      <c r="DT139" s="16">
        <v>10000</v>
      </c>
      <c r="DU139" s="11" t="s">
        <v>181</v>
      </c>
      <c r="DV139" s="11" t="s">
        <v>182</v>
      </c>
      <c r="DW139" s="27" t="s">
        <v>156</v>
      </c>
      <c r="DX139" s="27" t="s">
        <v>156</v>
      </c>
      <c r="DY139" s="20" t="s">
        <v>807</v>
      </c>
      <c r="DZ139" s="16">
        <v>2</v>
      </c>
      <c r="EA139" s="16">
        <v>11</v>
      </c>
      <c r="EB139" s="27" t="s">
        <v>185</v>
      </c>
      <c r="EC139" s="27" t="s">
        <v>185</v>
      </c>
      <c r="ED139" s="27" t="s">
        <v>182</v>
      </c>
      <c r="EE139" s="29">
        <v>45028.300659722219</v>
      </c>
      <c r="EF139" s="28" t="s">
        <v>195</v>
      </c>
      <c r="EG139" s="28" t="s">
        <v>196</v>
      </c>
      <c r="EH139" s="28" t="s">
        <v>210</v>
      </c>
      <c r="EI139" s="29">
        <v>45041.616562499999</v>
      </c>
      <c r="EJ139" s="28" t="s">
        <v>688</v>
      </c>
      <c r="EK139" s="28" t="s">
        <v>689</v>
      </c>
      <c r="EL139" s="28" t="s">
        <v>190</v>
      </c>
      <c r="EM139" s="45"/>
      <c r="EN139" s="46" t="str">
        <f t="shared" si="15"/>
        <v>343N342E</v>
      </c>
      <c r="EO139" s="47">
        <f t="shared" si="16"/>
        <v>45055</v>
      </c>
      <c r="EP139" s="47">
        <f t="shared" si="17"/>
        <v>45033</v>
      </c>
      <c r="EQ139" s="48" t="str">
        <f t="shared" ca="1" si="18"/>
        <v>Past</v>
      </c>
      <c r="ER139" s="49">
        <f t="shared" si="19"/>
        <v>22</v>
      </c>
      <c r="ES139" s="50"/>
      <c r="ET139" s="51">
        <f t="shared" si="20"/>
        <v>22</v>
      </c>
      <c r="EU139" s="52">
        <f t="shared" si="21"/>
        <v>0</v>
      </c>
      <c r="EV139" s="46"/>
    </row>
    <row r="140" spans="1:153" ht="14.25" hidden="1" customHeight="1">
      <c r="A140" s="8">
        <v>133</v>
      </c>
      <c r="B140" s="9" t="s">
        <v>141</v>
      </c>
      <c r="C140" s="10" t="s">
        <v>142</v>
      </c>
      <c r="D140" s="10" t="s">
        <v>143</v>
      </c>
      <c r="E140" s="10" t="s">
        <v>206</v>
      </c>
      <c r="F140" s="9" t="s">
        <v>641</v>
      </c>
      <c r="G140" s="10" t="s">
        <v>145</v>
      </c>
      <c r="H140" s="9" t="s">
        <v>146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675</v>
      </c>
      <c r="S140" s="9" t="s">
        <v>676</v>
      </c>
      <c r="T140" s="9" t="s">
        <v>306</v>
      </c>
      <c r="U140" s="9" t="s">
        <v>337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778</v>
      </c>
      <c r="AA140" s="9" t="s">
        <v>779</v>
      </c>
      <c r="AB140" s="12" t="s">
        <v>780</v>
      </c>
      <c r="AC140" s="10" t="s">
        <v>808</v>
      </c>
      <c r="AD140" s="9" t="s">
        <v>809</v>
      </c>
      <c r="AE140" s="13" t="s">
        <v>810</v>
      </c>
      <c r="AF140" s="14" t="s">
        <v>784</v>
      </c>
      <c r="AG140" s="10" t="s">
        <v>811</v>
      </c>
      <c r="AH140" s="11" t="s">
        <v>684</v>
      </c>
      <c r="AI140" s="11" t="s">
        <v>685</v>
      </c>
      <c r="AJ140" s="10" t="s">
        <v>686</v>
      </c>
      <c r="AK140" s="11" t="s">
        <v>685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1.6</v>
      </c>
      <c r="AU140" s="10" t="s">
        <v>142</v>
      </c>
      <c r="AV140" s="16">
        <v>14208</v>
      </c>
      <c r="AW140" s="16">
        <v>14208</v>
      </c>
      <c r="AX140" s="16">
        <v>0</v>
      </c>
      <c r="AY140" s="16">
        <v>0</v>
      </c>
      <c r="AZ140" s="16">
        <v>0</v>
      </c>
      <c r="BA140" s="17">
        <v>45043</v>
      </c>
      <c r="BB140" s="30" t="s">
        <v>175</v>
      </c>
      <c r="BC140" s="18">
        <v>45077</v>
      </c>
      <c r="BD140" s="17">
        <v>45169</v>
      </c>
      <c r="BE140" s="17">
        <v>45169</v>
      </c>
      <c r="BF140" s="17">
        <v>44972</v>
      </c>
      <c r="BG140" s="10">
        <v>85482219</v>
      </c>
      <c r="BH140" s="9" t="s">
        <v>319</v>
      </c>
      <c r="BI140" s="19">
        <v>45017</v>
      </c>
      <c r="BJ140" s="20">
        <v>45019</v>
      </c>
      <c r="BK140" s="16">
        <v>3008</v>
      </c>
      <c r="BL140" s="16">
        <v>4813</v>
      </c>
      <c r="BM140" s="9" t="s">
        <v>382</v>
      </c>
      <c r="BN140" s="9" t="s">
        <v>226</v>
      </c>
      <c r="BO140" s="9" t="s">
        <v>156</v>
      </c>
      <c r="BP140" s="17">
        <v>45062</v>
      </c>
      <c r="BQ140" s="17">
        <v>45062</v>
      </c>
      <c r="BR140" s="17" t="s">
        <v>156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 t="s">
        <v>156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 t="s">
        <v>156</v>
      </c>
      <c r="CD140" s="10" t="s">
        <v>156</v>
      </c>
      <c r="CE140" s="17" t="s">
        <v>156</v>
      </c>
      <c r="CF140" s="17" t="s">
        <v>156</v>
      </c>
      <c r="CG140" s="17" t="s">
        <v>156</v>
      </c>
      <c r="CH140" s="17" t="s">
        <v>156</v>
      </c>
      <c r="CI140" s="16">
        <v>0</v>
      </c>
      <c r="CJ140" s="10" t="s">
        <v>156</v>
      </c>
      <c r="CK140" s="10" t="s">
        <v>156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 t="s">
        <v>156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>
        <v>45021</v>
      </c>
      <c r="CX140" s="10" t="s">
        <v>193</v>
      </c>
      <c r="CY140" s="17" t="s">
        <v>156</v>
      </c>
      <c r="CZ140" s="17" t="s">
        <v>156</v>
      </c>
      <c r="DA140" s="17" t="s">
        <v>156</v>
      </c>
      <c r="DB140" s="17">
        <v>45021</v>
      </c>
      <c r="DC140" s="16">
        <v>3008</v>
      </c>
      <c r="DD140" s="10" t="s">
        <v>812</v>
      </c>
      <c r="DE140" s="10" t="s">
        <v>230</v>
      </c>
      <c r="DF140" s="18" t="s">
        <v>156</v>
      </c>
      <c r="DG140" s="17">
        <v>45038</v>
      </c>
      <c r="DH140" s="10" t="s">
        <v>156</v>
      </c>
      <c r="DI140" s="17" t="s">
        <v>156</v>
      </c>
      <c r="DJ140" s="17" t="s">
        <v>156</v>
      </c>
      <c r="DK140" s="17" t="s">
        <v>156</v>
      </c>
      <c r="DL140" s="17">
        <v>45036</v>
      </c>
      <c r="DM140" s="16">
        <v>3008</v>
      </c>
      <c r="DN140" s="10" t="s">
        <v>813</v>
      </c>
      <c r="DO140" s="10" t="s">
        <v>233</v>
      </c>
      <c r="DP140" s="16">
        <v>32</v>
      </c>
      <c r="DQ140" s="16">
        <v>16</v>
      </c>
      <c r="DR140" s="11">
        <v>16</v>
      </c>
      <c r="DS140" s="16">
        <v>48</v>
      </c>
      <c r="DT140" s="16">
        <v>0</v>
      </c>
      <c r="DU140" s="11" t="s">
        <v>181</v>
      </c>
      <c r="DV140" s="11" t="s">
        <v>182</v>
      </c>
      <c r="DW140" s="27" t="s">
        <v>156</v>
      </c>
      <c r="DX140" s="27" t="s">
        <v>156</v>
      </c>
      <c r="DY140" s="20" t="s">
        <v>806</v>
      </c>
      <c r="DZ140" s="16">
        <v>2</v>
      </c>
      <c r="EA140" s="16">
        <v>11</v>
      </c>
      <c r="EB140" s="27" t="s">
        <v>185</v>
      </c>
      <c r="EC140" s="27" t="s">
        <v>185</v>
      </c>
      <c r="ED140" s="27" t="s">
        <v>182</v>
      </c>
      <c r="EE140" s="29">
        <v>45021.326967592591</v>
      </c>
      <c r="EF140" s="28" t="s">
        <v>688</v>
      </c>
      <c r="EG140" s="28" t="s">
        <v>689</v>
      </c>
      <c r="EH140" s="28" t="s">
        <v>190</v>
      </c>
      <c r="EI140" s="29">
        <v>45036.824421296296</v>
      </c>
      <c r="EJ140" s="28" t="s">
        <v>492</v>
      </c>
      <c r="EK140" s="28" t="s">
        <v>493</v>
      </c>
      <c r="EL140" s="28" t="s">
        <v>237</v>
      </c>
      <c r="EM140" s="45" t="s">
        <v>3713</v>
      </c>
      <c r="EN140" s="46" t="str">
        <f t="shared" si="15"/>
        <v>343N342F</v>
      </c>
      <c r="EO140" s="47">
        <f t="shared" si="16"/>
        <v>45049</v>
      </c>
      <c r="EP140" s="47">
        <f t="shared" si="17"/>
        <v>45021</v>
      </c>
      <c r="EQ140" s="48" t="str">
        <f t="shared" ca="1" si="18"/>
        <v>Past</v>
      </c>
      <c r="ER140" s="49">
        <f t="shared" si="19"/>
        <v>28</v>
      </c>
      <c r="ES140" s="50"/>
      <c r="ET140" s="51">
        <f t="shared" si="20"/>
        <v>28</v>
      </c>
      <c r="EU140" s="52">
        <f t="shared" si="21"/>
        <v>84224</v>
      </c>
      <c r="EV140" s="46"/>
      <c r="EW140" s="23" t="s">
        <v>3717</v>
      </c>
    </row>
    <row r="141" spans="1:153" ht="14.25" customHeight="1">
      <c r="A141" s="8">
        <v>134</v>
      </c>
      <c r="B141" s="9" t="s">
        <v>141</v>
      </c>
      <c r="C141" s="10" t="s">
        <v>142</v>
      </c>
      <c r="D141" s="10" t="s">
        <v>143</v>
      </c>
      <c r="E141" s="10" t="s">
        <v>206</v>
      </c>
      <c r="F141" s="9" t="s">
        <v>641</v>
      </c>
      <c r="G141" s="10" t="s">
        <v>145</v>
      </c>
      <c r="H141" s="9" t="s">
        <v>146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675</v>
      </c>
      <c r="S141" s="9" t="s">
        <v>676</v>
      </c>
      <c r="T141" s="9" t="s">
        <v>306</v>
      </c>
      <c r="U141" s="9" t="s">
        <v>337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698</v>
      </c>
      <c r="AA141" s="9" t="s">
        <v>699</v>
      </c>
      <c r="AB141" s="12" t="s">
        <v>700</v>
      </c>
      <c r="AC141" s="10" t="s">
        <v>752</v>
      </c>
      <c r="AD141" s="9" t="s">
        <v>753</v>
      </c>
      <c r="AE141" s="13" t="s">
        <v>754</v>
      </c>
      <c r="AF141" s="14" t="s">
        <v>784</v>
      </c>
      <c r="AG141" s="10" t="s">
        <v>814</v>
      </c>
      <c r="AH141" s="11" t="s">
        <v>684</v>
      </c>
      <c r="AI141" s="11" t="s">
        <v>685</v>
      </c>
      <c r="AJ141" s="10" t="s">
        <v>686</v>
      </c>
      <c r="AK141" s="11" t="s">
        <v>685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1.6</v>
      </c>
      <c r="AU141" s="10" t="s">
        <v>142</v>
      </c>
      <c r="AV141" s="16">
        <v>4320</v>
      </c>
      <c r="AW141" s="16">
        <v>4320</v>
      </c>
      <c r="AX141" s="16">
        <v>0</v>
      </c>
      <c r="AY141" s="16">
        <v>0</v>
      </c>
      <c r="AZ141" s="16">
        <v>0</v>
      </c>
      <c r="BA141" s="17">
        <v>45117</v>
      </c>
      <c r="BB141" s="30" t="s">
        <v>175</v>
      </c>
      <c r="BC141" s="18">
        <v>45082</v>
      </c>
      <c r="BD141" s="17">
        <v>45169</v>
      </c>
      <c r="BE141" s="17">
        <v>45199</v>
      </c>
      <c r="BF141" s="17">
        <v>45092</v>
      </c>
      <c r="BG141" s="10">
        <v>85277808</v>
      </c>
      <c r="BH141" s="9" t="s">
        <v>414</v>
      </c>
      <c r="BI141" s="19">
        <v>45047</v>
      </c>
      <c r="BJ141" s="20">
        <v>45047</v>
      </c>
      <c r="BK141" s="16">
        <v>4320</v>
      </c>
      <c r="BL141" s="16">
        <v>6912</v>
      </c>
      <c r="BM141" s="9" t="s">
        <v>177</v>
      </c>
      <c r="BN141" s="9" t="s">
        <v>436</v>
      </c>
      <c r="BO141" s="9" t="s">
        <v>635</v>
      </c>
      <c r="BP141" s="17">
        <v>45108</v>
      </c>
      <c r="BQ141" s="17">
        <v>45108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>
        <v>44964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>
        <v>44964</v>
      </c>
      <c r="CI141" s="16">
        <v>30000</v>
      </c>
      <c r="CJ141" s="10" t="s">
        <v>815</v>
      </c>
      <c r="CK141" s="10" t="s">
        <v>230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>
        <v>44970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44999</v>
      </c>
      <c r="CX141" s="10" t="s">
        <v>193</v>
      </c>
      <c r="CY141" s="17" t="s">
        <v>156</v>
      </c>
      <c r="CZ141" s="17" t="s">
        <v>156</v>
      </c>
      <c r="DA141" s="17">
        <v>44970</v>
      </c>
      <c r="DB141" s="17">
        <v>44995</v>
      </c>
      <c r="DC141" s="16">
        <v>4320</v>
      </c>
      <c r="DD141" s="10" t="s">
        <v>816</v>
      </c>
      <c r="DE141" s="10" t="s">
        <v>417</v>
      </c>
      <c r="DF141" s="18" t="s">
        <v>156</v>
      </c>
      <c r="DG141" s="17">
        <v>45030</v>
      </c>
      <c r="DH141" s="10" t="s">
        <v>156</v>
      </c>
      <c r="DI141" s="17" t="s">
        <v>156</v>
      </c>
      <c r="DJ141" s="17" t="s">
        <v>156</v>
      </c>
      <c r="DK141" s="17">
        <v>44970</v>
      </c>
      <c r="DL141" s="17">
        <v>45058</v>
      </c>
      <c r="DM141" s="16">
        <v>4320</v>
      </c>
      <c r="DN141" s="10" t="s">
        <v>817</v>
      </c>
      <c r="DO141" s="10" t="s">
        <v>417</v>
      </c>
      <c r="DP141" s="16">
        <v>32</v>
      </c>
      <c r="DQ141" s="16">
        <v>16</v>
      </c>
      <c r="DR141" s="11">
        <v>16</v>
      </c>
      <c r="DS141" s="16">
        <v>48</v>
      </c>
      <c r="DT141" s="16">
        <v>0</v>
      </c>
      <c r="DU141" s="11" t="s">
        <v>181</v>
      </c>
      <c r="DV141" s="11" t="s">
        <v>182</v>
      </c>
      <c r="DW141" s="27" t="s">
        <v>156</v>
      </c>
      <c r="DX141" s="27" t="s">
        <v>156</v>
      </c>
      <c r="DY141" s="20" t="s">
        <v>818</v>
      </c>
      <c r="DZ141" s="16">
        <v>7</v>
      </c>
      <c r="EA141" s="16">
        <v>33</v>
      </c>
      <c r="EB141" s="27" t="s">
        <v>185</v>
      </c>
      <c r="EC141" s="27" t="s">
        <v>185</v>
      </c>
      <c r="ED141" s="27" t="s">
        <v>182</v>
      </c>
      <c r="EE141" s="29">
        <v>44945.410752314812</v>
      </c>
      <c r="EF141" s="28" t="s">
        <v>688</v>
      </c>
      <c r="EG141" s="28" t="s">
        <v>689</v>
      </c>
      <c r="EH141" s="28" t="s">
        <v>190</v>
      </c>
      <c r="EI141" s="29">
        <v>45074.990960648145</v>
      </c>
      <c r="EJ141" s="28" t="s">
        <v>188</v>
      </c>
      <c r="EK141" s="28" t="s">
        <v>189</v>
      </c>
      <c r="EL141" s="28" t="s">
        <v>190</v>
      </c>
      <c r="EM141" s="45" t="s">
        <v>3713</v>
      </c>
      <c r="EN141" s="46" t="str">
        <f t="shared" si="15"/>
        <v>343N546A</v>
      </c>
      <c r="EO141" s="47">
        <f t="shared" si="16"/>
        <v>45068</v>
      </c>
      <c r="EP141" s="47">
        <f t="shared" si="17"/>
        <v>44999</v>
      </c>
      <c r="EQ141" s="48" t="str">
        <f t="shared" ca="1" si="18"/>
        <v>Past</v>
      </c>
      <c r="ER141" s="49">
        <f t="shared" si="19"/>
        <v>69</v>
      </c>
      <c r="ES141" s="50"/>
      <c r="ET141" s="51">
        <f t="shared" si="20"/>
        <v>69</v>
      </c>
      <c r="EU141" s="52">
        <f t="shared" si="21"/>
        <v>298080</v>
      </c>
      <c r="EV141" s="46"/>
      <c r="EW141" s="23" t="s">
        <v>3714</v>
      </c>
    </row>
    <row r="142" spans="1:153" ht="14.25" hidden="1" customHeight="1">
      <c r="A142" s="8">
        <v>135</v>
      </c>
      <c r="B142" s="9" t="s">
        <v>141</v>
      </c>
      <c r="C142" s="10" t="s">
        <v>142</v>
      </c>
      <c r="D142" s="10" t="s">
        <v>143</v>
      </c>
      <c r="E142" s="10" t="s">
        <v>206</v>
      </c>
      <c r="F142" s="9" t="s">
        <v>641</v>
      </c>
      <c r="G142" s="10" t="s">
        <v>145</v>
      </c>
      <c r="H142" s="9" t="s">
        <v>146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675</v>
      </c>
      <c r="S142" s="9" t="s">
        <v>676</v>
      </c>
      <c r="T142" s="9" t="s">
        <v>306</v>
      </c>
      <c r="U142" s="9" t="s">
        <v>337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698</v>
      </c>
      <c r="AA142" s="9" t="s">
        <v>699</v>
      </c>
      <c r="AB142" s="12" t="s">
        <v>700</v>
      </c>
      <c r="AC142" s="10" t="s">
        <v>752</v>
      </c>
      <c r="AD142" s="9" t="s">
        <v>753</v>
      </c>
      <c r="AE142" s="13" t="s">
        <v>754</v>
      </c>
      <c r="AF142" s="14" t="s">
        <v>784</v>
      </c>
      <c r="AG142" s="10" t="s">
        <v>814</v>
      </c>
      <c r="AH142" s="11" t="s">
        <v>684</v>
      </c>
      <c r="AI142" s="11" t="s">
        <v>685</v>
      </c>
      <c r="AJ142" s="10" t="s">
        <v>686</v>
      </c>
      <c r="AK142" s="11" t="s">
        <v>685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1.6</v>
      </c>
      <c r="AU142" s="10" t="s">
        <v>142</v>
      </c>
      <c r="AV142" s="16">
        <v>4320</v>
      </c>
      <c r="AW142" s="16">
        <v>4320</v>
      </c>
      <c r="AX142" s="16">
        <v>0</v>
      </c>
      <c r="AY142" s="16">
        <v>0</v>
      </c>
      <c r="AZ142" s="16">
        <v>0</v>
      </c>
      <c r="BA142" s="17">
        <v>45117</v>
      </c>
      <c r="BB142" s="30" t="s">
        <v>175</v>
      </c>
      <c r="BC142" s="18" t="s">
        <v>156</v>
      </c>
      <c r="BD142" s="17">
        <v>45169</v>
      </c>
      <c r="BE142" s="17">
        <v>45199</v>
      </c>
      <c r="BF142" s="17">
        <v>45092</v>
      </c>
      <c r="BG142" s="10">
        <v>85605589</v>
      </c>
      <c r="BH142" s="9" t="s">
        <v>319</v>
      </c>
      <c r="BI142" s="19">
        <v>45078</v>
      </c>
      <c r="BJ142" s="20">
        <v>45082</v>
      </c>
      <c r="BK142" s="16">
        <v>0</v>
      </c>
      <c r="BL142" s="16">
        <v>0</v>
      </c>
      <c r="BM142" s="9" t="s">
        <v>177</v>
      </c>
      <c r="BN142" s="9" t="s">
        <v>178</v>
      </c>
      <c r="BO142" s="9" t="s">
        <v>156</v>
      </c>
      <c r="BP142" s="17">
        <v>45144</v>
      </c>
      <c r="BQ142" s="17" t="s">
        <v>156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 t="s">
        <v>156</v>
      </c>
      <c r="CD142" s="10" t="s">
        <v>156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45083</v>
      </c>
      <c r="CX142" s="10" t="s">
        <v>819</v>
      </c>
      <c r="CY142" s="17" t="s">
        <v>156</v>
      </c>
      <c r="CZ142" s="17" t="s">
        <v>156</v>
      </c>
      <c r="DA142" s="17" t="s">
        <v>156</v>
      </c>
      <c r="DB142" s="17" t="s">
        <v>156</v>
      </c>
      <c r="DC142" s="16">
        <v>0</v>
      </c>
      <c r="DD142" s="10" t="s">
        <v>156</v>
      </c>
      <c r="DE142" s="10" t="s">
        <v>156</v>
      </c>
      <c r="DF142" s="18" t="s">
        <v>156</v>
      </c>
      <c r="DG142" s="17">
        <v>45093</v>
      </c>
      <c r="DH142" s="10" t="s">
        <v>156</v>
      </c>
      <c r="DI142" s="17" t="s">
        <v>156</v>
      </c>
      <c r="DJ142" s="17" t="s">
        <v>156</v>
      </c>
      <c r="DK142" s="17" t="s">
        <v>156</v>
      </c>
      <c r="DL142" s="17" t="s">
        <v>156</v>
      </c>
      <c r="DM142" s="16">
        <v>0</v>
      </c>
      <c r="DN142" s="10" t="s">
        <v>156</v>
      </c>
      <c r="DO142" s="10" t="s">
        <v>156</v>
      </c>
      <c r="DP142" s="16">
        <v>32</v>
      </c>
      <c r="DQ142" s="16">
        <v>16</v>
      </c>
      <c r="DR142" s="11">
        <v>16</v>
      </c>
      <c r="DS142" s="16">
        <v>48</v>
      </c>
      <c r="DT142" s="16">
        <v>1</v>
      </c>
      <c r="DU142" s="11" t="s">
        <v>181</v>
      </c>
      <c r="DV142" s="11" t="s">
        <v>182</v>
      </c>
      <c r="DW142" s="27" t="s">
        <v>156</v>
      </c>
      <c r="DX142" s="27" t="s">
        <v>156</v>
      </c>
      <c r="DY142" s="20" t="s">
        <v>820</v>
      </c>
      <c r="DZ142" s="16">
        <v>7</v>
      </c>
      <c r="EA142" s="16">
        <v>33</v>
      </c>
      <c r="EB142" s="27" t="s">
        <v>185</v>
      </c>
      <c r="EC142" s="27" t="s">
        <v>185</v>
      </c>
      <c r="ED142" s="27" t="s">
        <v>182</v>
      </c>
      <c r="EE142" s="29">
        <v>45063.563287037039</v>
      </c>
      <c r="EF142" s="28" t="s">
        <v>821</v>
      </c>
      <c r="EG142" s="28" t="s">
        <v>822</v>
      </c>
      <c r="EH142" s="28" t="s">
        <v>190</v>
      </c>
      <c r="EI142" s="29">
        <v>45082.385960648149</v>
      </c>
      <c r="EJ142" s="28" t="s">
        <v>790</v>
      </c>
      <c r="EK142" s="28" t="s">
        <v>791</v>
      </c>
      <c r="EL142" s="28" t="s">
        <v>190</v>
      </c>
      <c r="EM142" s="45"/>
      <c r="EN142" s="46" t="str">
        <f t="shared" si="15"/>
        <v>343N546A</v>
      </c>
      <c r="EO142" s="47">
        <f t="shared" si="16"/>
        <v>45104</v>
      </c>
      <c r="EP142" s="47">
        <f t="shared" si="17"/>
        <v>45083</v>
      </c>
      <c r="EQ142" s="48" t="str">
        <f t="shared" ca="1" si="18"/>
        <v>Past</v>
      </c>
      <c r="ER142" s="49">
        <f t="shared" si="19"/>
        <v>21</v>
      </c>
      <c r="ES142" s="50"/>
      <c r="ET142" s="51">
        <f t="shared" si="20"/>
        <v>21</v>
      </c>
      <c r="EU142" s="52">
        <f t="shared" si="21"/>
        <v>0</v>
      </c>
      <c r="EV142" s="46"/>
    </row>
    <row r="143" spans="1:153" ht="14.25" customHeight="1">
      <c r="A143" s="8">
        <v>136</v>
      </c>
      <c r="B143" s="9" t="s">
        <v>141</v>
      </c>
      <c r="C143" s="10" t="s">
        <v>142</v>
      </c>
      <c r="D143" s="10" t="s">
        <v>143</v>
      </c>
      <c r="E143" s="10" t="s">
        <v>206</v>
      </c>
      <c r="F143" s="9" t="s">
        <v>641</v>
      </c>
      <c r="G143" s="10" t="s">
        <v>145</v>
      </c>
      <c r="H143" s="9" t="s">
        <v>146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675</v>
      </c>
      <c r="S143" s="9" t="s">
        <v>676</v>
      </c>
      <c r="T143" s="9" t="s">
        <v>306</v>
      </c>
      <c r="U143" s="9" t="s">
        <v>337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698</v>
      </c>
      <c r="AA143" s="9" t="s">
        <v>699</v>
      </c>
      <c r="AB143" s="12" t="s">
        <v>700</v>
      </c>
      <c r="AC143" s="10" t="s">
        <v>762</v>
      </c>
      <c r="AD143" s="9" t="s">
        <v>763</v>
      </c>
      <c r="AE143" s="13" t="s">
        <v>764</v>
      </c>
      <c r="AF143" s="14" t="s">
        <v>784</v>
      </c>
      <c r="AG143" s="10" t="s">
        <v>823</v>
      </c>
      <c r="AH143" s="11" t="s">
        <v>684</v>
      </c>
      <c r="AI143" s="11" t="s">
        <v>685</v>
      </c>
      <c r="AJ143" s="10" t="s">
        <v>686</v>
      </c>
      <c r="AK143" s="11" t="s">
        <v>685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1.6</v>
      </c>
      <c r="AU143" s="10" t="s">
        <v>142</v>
      </c>
      <c r="AV143" s="16">
        <v>5808</v>
      </c>
      <c r="AW143" s="16">
        <v>5808</v>
      </c>
      <c r="AX143" s="16">
        <v>0</v>
      </c>
      <c r="AY143" s="16">
        <v>0</v>
      </c>
      <c r="AZ143" s="16">
        <v>0</v>
      </c>
      <c r="BA143" s="17">
        <v>45117</v>
      </c>
      <c r="BB143" s="30" t="s">
        <v>175</v>
      </c>
      <c r="BC143" s="18">
        <v>45082</v>
      </c>
      <c r="BD143" s="17">
        <v>45169</v>
      </c>
      <c r="BE143" s="17">
        <v>45199</v>
      </c>
      <c r="BF143" s="17">
        <v>45092</v>
      </c>
      <c r="BG143" s="10">
        <v>85415399</v>
      </c>
      <c r="BH143" s="9" t="s">
        <v>414</v>
      </c>
      <c r="BI143" s="19">
        <v>45078</v>
      </c>
      <c r="BJ143" s="20">
        <v>45082</v>
      </c>
      <c r="BK143" s="16">
        <v>5808</v>
      </c>
      <c r="BL143" s="16">
        <v>9293</v>
      </c>
      <c r="BM143" s="9" t="s">
        <v>177</v>
      </c>
      <c r="BN143" s="9" t="s">
        <v>436</v>
      </c>
      <c r="BO143" s="9" t="s">
        <v>635</v>
      </c>
      <c r="BP143" s="17">
        <v>45108</v>
      </c>
      <c r="BQ143" s="17">
        <v>45108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 t="s">
        <v>156</v>
      </c>
      <c r="CD143" s="10" t="s">
        <v>156</v>
      </c>
      <c r="CE143" s="17" t="s">
        <v>156</v>
      </c>
      <c r="CF143" s="17" t="s">
        <v>156</v>
      </c>
      <c r="CG143" s="17" t="s">
        <v>156</v>
      </c>
      <c r="CH143" s="17" t="s">
        <v>156</v>
      </c>
      <c r="CI143" s="16">
        <v>0</v>
      </c>
      <c r="CJ143" s="10" t="s">
        <v>156</v>
      </c>
      <c r="CK143" s="10" t="s">
        <v>156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44999</v>
      </c>
      <c r="CX143" s="10" t="s">
        <v>193</v>
      </c>
      <c r="CY143" s="17" t="s">
        <v>156</v>
      </c>
      <c r="CZ143" s="17" t="s">
        <v>156</v>
      </c>
      <c r="DA143" s="17" t="s">
        <v>156</v>
      </c>
      <c r="DB143" s="17">
        <v>44995</v>
      </c>
      <c r="DC143" s="16">
        <v>5808</v>
      </c>
      <c r="DD143" s="10" t="s">
        <v>824</v>
      </c>
      <c r="DE143" s="10" t="s">
        <v>417</v>
      </c>
      <c r="DF143" s="18" t="s">
        <v>156</v>
      </c>
      <c r="DG143" s="17">
        <v>45030</v>
      </c>
      <c r="DH143" s="10" t="s">
        <v>156</v>
      </c>
      <c r="DI143" s="17" t="s">
        <v>156</v>
      </c>
      <c r="DJ143" s="17" t="s">
        <v>156</v>
      </c>
      <c r="DK143" s="17" t="s">
        <v>156</v>
      </c>
      <c r="DL143" s="17">
        <v>45058</v>
      </c>
      <c r="DM143" s="16">
        <v>5808</v>
      </c>
      <c r="DN143" s="10" t="s">
        <v>825</v>
      </c>
      <c r="DO143" s="10" t="s">
        <v>417</v>
      </c>
      <c r="DP143" s="16">
        <v>32</v>
      </c>
      <c r="DQ143" s="16">
        <v>16</v>
      </c>
      <c r="DR143" s="11">
        <v>16</v>
      </c>
      <c r="DS143" s="16">
        <v>48</v>
      </c>
      <c r="DT143" s="16">
        <v>0</v>
      </c>
      <c r="DU143" s="11" t="s">
        <v>181</v>
      </c>
      <c r="DV143" s="11" t="s">
        <v>182</v>
      </c>
      <c r="DW143" s="27" t="s">
        <v>156</v>
      </c>
      <c r="DX143" s="27" t="s">
        <v>156</v>
      </c>
      <c r="DY143" s="20" t="s">
        <v>156</v>
      </c>
      <c r="DZ143" s="16">
        <v>7</v>
      </c>
      <c r="EA143" s="16">
        <v>33</v>
      </c>
      <c r="EB143" s="27" t="s">
        <v>185</v>
      </c>
      <c r="EC143" s="27" t="s">
        <v>185</v>
      </c>
      <c r="ED143" s="27" t="s">
        <v>182</v>
      </c>
      <c r="EE143" s="29">
        <v>44992.669814814813</v>
      </c>
      <c r="EF143" s="28" t="s">
        <v>688</v>
      </c>
      <c r="EG143" s="28" t="s">
        <v>689</v>
      </c>
      <c r="EH143" s="28" t="s">
        <v>190</v>
      </c>
      <c r="EI143" s="29">
        <v>45074.990960648145</v>
      </c>
      <c r="EJ143" s="28" t="s">
        <v>188</v>
      </c>
      <c r="EK143" s="28" t="s">
        <v>189</v>
      </c>
      <c r="EL143" s="28" t="s">
        <v>190</v>
      </c>
      <c r="EM143" s="45" t="s">
        <v>3713</v>
      </c>
      <c r="EN143" s="46" t="str">
        <f t="shared" si="15"/>
        <v>343N546B</v>
      </c>
      <c r="EO143" s="47">
        <f t="shared" si="16"/>
        <v>45068</v>
      </c>
      <c r="EP143" s="47">
        <f t="shared" si="17"/>
        <v>44999</v>
      </c>
      <c r="EQ143" s="48" t="str">
        <f t="shared" ca="1" si="18"/>
        <v>Past</v>
      </c>
      <c r="ER143" s="49">
        <f t="shared" si="19"/>
        <v>69</v>
      </c>
      <c r="ES143" s="50"/>
      <c r="ET143" s="51">
        <f t="shared" si="20"/>
        <v>69</v>
      </c>
      <c r="EU143" s="52">
        <f t="shared" si="21"/>
        <v>400752</v>
      </c>
      <c r="EV143" s="46"/>
      <c r="EW143" s="23" t="s">
        <v>3714</v>
      </c>
    </row>
    <row r="144" spans="1:153" ht="14.25" hidden="1" customHeight="1">
      <c r="A144" s="8">
        <v>137</v>
      </c>
      <c r="B144" s="9" t="s">
        <v>141</v>
      </c>
      <c r="C144" s="10" t="s">
        <v>142</v>
      </c>
      <c r="D144" s="10" t="s">
        <v>143</v>
      </c>
      <c r="E144" s="10" t="s">
        <v>206</v>
      </c>
      <c r="F144" s="9" t="s">
        <v>641</v>
      </c>
      <c r="G144" s="10" t="s">
        <v>145</v>
      </c>
      <c r="H144" s="9" t="s">
        <v>146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675</v>
      </c>
      <c r="S144" s="9" t="s">
        <v>676</v>
      </c>
      <c r="T144" s="9" t="s">
        <v>306</v>
      </c>
      <c r="U144" s="9" t="s">
        <v>337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698</v>
      </c>
      <c r="AA144" s="9" t="s">
        <v>699</v>
      </c>
      <c r="AB144" s="12" t="s">
        <v>700</v>
      </c>
      <c r="AC144" s="10" t="s">
        <v>762</v>
      </c>
      <c r="AD144" s="9" t="s">
        <v>763</v>
      </c>
      <c r="AE144" s="13" t="s">
        <v>764</v>
      </c>
      <c r="AF144" s="14" t="s">
        <v>784</v>
      </c>
      <c r="AG144" s="10" t="s">
        <v>823</v>
      </c>
      <c r="AH144" s="11" t="s">
        <v>684</v>
      </c>
      <c r="AI144" s="11" t="s">
        <v>685</v>
      </c>
      <c r="AJ144" s="10" t="s">
        <v>686</v>
      </c>
      <c r="AK144" s="11" t="s">
        <v>685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1.6</v>
      </c>
      <c r="AU144" s="10" t="s">
        <v>142</v>
      </c>
      <c r="AV144" s="16">
        <v>5808</v>
      </c>
      <c r="AW144" s="16">
        <v>5808</v>
      </c>
      <c r="AX144" s="16">
        <v>0</v>
      </c>
      <c r="AY144" s="16">
        <v>0</v>
      </c>
      <c r="AZ144" s="16">
        <v>0</v>
      </c>
      <c r="BA144" s="17">
        <v>45117</v>
      </c>
      <c r="BB144" s="30" t="s">
        <v>175</v>
      </c>
      <c r="BC144" s="18" t="s">
        <v>156</v>
      </c>
      <c r="BD144" s="17">
        <v>45169</v>
      </c>
      <c r="BE144" s="17">
        <v>45199</v>
      </c>
      <c r="BF144" s="17">
        <v>45092</v>
      </c>
      <c r="BG144" s="10">
        <v>85605586</v>
      </c>
      <c r="BH144" s="9" t="s">
        <v>319</v>
      </c>
      <c r="BI144" s="19">
        <v>45078</v>
      </c>
      <c r="BJ144" s="20">
        <v>45082</v>
      </c>
      <c r="BK144" s="16">
        <v>0</v>
      </c>
      <c r="BL144" s="16">
        <v>0</v>
      </c>
      <c r="BM144" s="9" t="s">
        <v>177</v>
      </c>
      <c r="BN144" s="9" t="s">
        <v>178</v>
      </c>
      <c r="BO144" s="9" t="s">
        <v>156</v>
      </c>
      <c r="BP144" s="17">
        <v>45144</v>
      </c>
      <c r="BQ144" s="17" t="s">
        <v>156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 t="s">
        <v>156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 t="s">
        <v>156</v>
      </c>
      <c r="CI144" s="16">
        <v>0</v>
      </c>
      <c r="CJ144" s="10" t="s">
        <v>156</v>
      </c>
      <c r="CK144" s="10" t="s">
        <v>156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45083</v>
      </c>
      <c r="CX144" s="10" t="s">
        <v>819</v>
      </c>
      <c r="CY144" s="17" t="s">
        <v>156</v>
      </c>
      <c r="CZ144" s="17" t="s">
        <v>156</v>
      </c>
      <c r="DA144" s="17" t="s">
        <v>156</v>
      </c>
      <c r="DB144" s="17" t="s">
        <v>156</v>
      </c>
      <c r="DC144" s="16">
        <v>0</v>
      </c>
      <c r="DD144" s="10" t="s">
        <v>156</v>
      </c>
      <c r="DE144" s="10" t="s">
        <v>156</v>
      </c>
      <c r="DF144" s="18" t="s">
        <v>156</v>
      </c>
      <c r="DG144" s="17">
        <v>45093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 t="s">
        <v>156</v>
      </c>
      <c r="DM144" s="16">
        <v>0</v>
      </c>
      <c r="DN144" s="10" t="s">
        <v>156</v>
      </c>
      <c r="DO144" s="10" t="s">
        <v>156</v>
      </c>
      <c r="DP144" s="16">
        <v>32</v>
      </c>
      <c r="DQ144" s="16">
        <v>16</v>
      </c>
      <c r="DR144" s="11">
        <v>16</v>
      </c>
      <c r="DS144" s="16">
        <v>48</v>
      </c>
      <c r="DT144" s="16">
        <v>1</v>
      </c>
      <c r="DU144" s="11" t="s">
        <v>181</v>
      </c>
      <c r="DV144" s="11" t="s">
        <v>182</v>
      </c>
      <c r="DW144" s="27" t="s">
        <v>156</v>
      </c>
      <c r="DX144" s="27" t="s">
        <v>156</v>
      </c>
      <c r="DY144" s="20" t="s">
        <v>820</v>
      </c>
      <c r="DZ144" s="16">
        <v>7</v>
      </c>
      <c r="EA144" s="16">
        <v>33</v>
      </c>
      <c r="EB144" s="27" t="s">
        <v>185</v>
      </c>
      <c r="EC144" s="27" t="s">
        <v>185</v>
      </c>
      <c r="ED144" s="27" t="s">
        <v>182</v>
      </c>
      <c r="EE144" s="29">
        <v>45063.563287037039</v>
      </c>
      <c r="EF144" s="28" t="s">
        <v>821</v>
      </c>
      <c r="EG144" s="28" t="s">
        <v>822</v>
      </c>
      <c r="EH144" s="28" t="s">
        <v>190</v>
      </c>
      <c r="EI144" s="29">
        <v>45082.385960648149</v>
      </c>
      <c r="EJ144" s="28" t="s">
        <v>790</v>
      </c>
      <c r="EK144" s="28" t="s">
        <v>791</v>
      </c>
      <c r="EL144" s="28" t="s">
        <v>190</v>
      </c>
      <c r="EM144" s="45"/>
      <c r="EN144" s="46" t="str">
        <f t="shared" si="15"/>
        <v>343N546B</v>
      </c>
      <c r="EO144" s="47">
        <f t="shared" si="16"/>
        <v>45104</v>
      </c>
      <c r="EP144" s="47">
        <f t="shared" si="17"/>
        <v>45083</v>
      </c>
      <c r="EQ144" s="48" t="str">
        <f t="shared" ca="1" si="18"/>
        <v>Past</v>
      </c>
      <c r="ER144" s="49">
        <f t="shared" si="19"/>
        <v>21</v>
      </c>
      <c r="ES144" s="50"/>
      <c r="ET144" s="51">
        <f t="shared" si="20"/>
        <v>21</v>
      </c>
      <c r="EU144" s="52">
        <f t="shared" si="21"/>
        <v>0</v>
      </c>
      <c r="EV144" s="46"/>
    </row>
    <row r="145" spans="1:153" ht="14.25" customHeight="1">
      <c r="A145" s="8">
        <v>138</v>
      </c>
      <c r="B145" s="9" t="s">
        <v>141</v>
      </c>
      <c r="C145" s="10" t="s">
        <v>142</v>
      </c>
      <c r="D145" s="10" t="s">
        <v>143</v>
      </c>
      <c r="E145" s="10" t="s">
        <v>206</v>
      </c>
      <c r="F145" s="9" t="s">
        <v>641</v>
      </c>
      <c r="G145" s="10" t="s">
        <v>145</v>
      </c>
      <c r="H145" s="9" t="s">
        <v>146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675</v>
      </c>
      <c r="S145" s="9" t="s">
        <v>676</v>
      </c>
      <c r="T145" s="9" t="s">
        <v>306</v>
      </c>
      <c r="U145" s="9" t="s">
        <v>337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698</v>
      </c>
      <c r="AA145" s="9" t="s">
        <v>699</v>
      </c>
      <c r="AB145" s="12" t="s">
        <v>700</v>
      </c>
      <c r="AC145" s="10" t="s">
        <v>701</v>
      </c>
      <c r="AD145" s="9" t="s">
        <v>702</v>
      </c>
      <c r="AE145" s="13" t="s">
        <v>703</v>
      </c>
      <c r="AF145" s="14" t="s">
        <v>784</v>
      </c>
      <c r="AG145" s="10" t="s">
        <v>826</v>
      </c>
      <c r="AH145" s="11" t="s">
        <v>684</v>
      </c>
      <c r="AI145" s="11" t="s">
        <v>685</v>
      </c>
      <c r="AJ145" s="10" t="s">
        <v>686</v>
      </c>
      <c r="AK145" s="11" t="s">
        <v>685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1.6</v>
      </c>
      <c r="AU145" s="10" t="s">
        <v>142</v>
      </c>
      <c r="AV145" s="16">
        <v>2432</v>
      </c>
      <c r="AW145" s="16">
        <v>2432</v>
      </c>
      <c r="AX145" s="16">
        <v>0</v>
      </c>
      <c r="AY145" s="16">
        <v>0</v>
      </c>
      <c r="AZ145" s="16">
        <v>0</v>
      </c>
      <c r="BA145" s="17">
        <v>45117</v>
      </c>
      <c r="BB145" s="30" t="s">
        <v>175</v>
      </c>
      <c r="BC145" s="18">
        <v>45082</v>
      </c>
      <c r="BD145" s="17">
        <v>45169</v>
      </c>
      <c r="BE145" s="17">
        <v>45199</v>
      </c>
      <c r="BF145" s="17">
        <v>45092</v>
      </c>
      <c r="BG145" s="10">
        <v>85415401</v>
      </c>
      <c r="BH145" s="9" t="s">
        <v>414</v>
      </c>
      <c r="BI145" s="19">
        <v>45078</v>
      </c>
      <c r="BJ145" s="20">
        <v>45082</v>
      </c>
      <c r="BK145" s="16">
        <v>2432</v>
      </c>
      <c r="BL145" s="16">
        <v>3891</v>
      </c>
      <c r="BM145" s="9" t="s">
        <v>177</v>
      </c>
      <c r="BN145" s="9" t="s">
        <v>436</v>
      </c>
      <c r="BO145" s="9" t="s">
        <v>635</v>
      </c>
      <c r="BP145" s="17">
        <v>45108</v>
      </c>
      <c r="BQ145" s="17">
        <v>45108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44999</v>
      </c>
      <c r="CX145" s="10" t="s">
        <v>193</v>
      </c>
      <c r="CY145" s="17" t="s">
        <v>156</v>
      </c>
      <c r="CZ145" s="17" t="s">
        <v>156</v>
      </c>
      <c r="DA145" s="17" t="s">
        <v>156</v>
      </c>
      <c r="DB145" s="17">
        <v>44995</v>
      </c>
      <c r="DC145" s="16">
        <v>2432</v>
      </c>
      <c r="DD145" s="10" t="s">
        <v>827</v>
      </c>
      <c r="DE145" s="10" t="s">
        <v>417</v>
      </c>
      <c r="DF145" s="18" t="s">
        <v>156</v>
      </c>
      <c r="DG145" s="17">
        <v>45030</v>
      </c>
      <c r="DH145" s="10" t="s">
        <v>156</v>
      </c>
      <c r="DI145" s="17" t="s">
        <v>156</v>
      </c>
      <c r="DJ145" s="17" t="s">
        <v>156</v>
      </c>
      <c r="DK145" s="17" t="s">
        <v>156</v>
      </c>
      <c r="DL145" s="17">
        <v>45058</v>
      </c>
      <c r="DM145" s="16">
        <v>2432</v>
      </c>
      <c r="DN145" s="10" t="s">
        <v>828</v>
      </c>
      <c r="DO145" s="10" t="s">
        <v>417</v>
      </c>
      <c r="DP145" s="16">
        <v>32</v>
      </c>
      <c r="DQ145" s="16">
        <v>16</v>
      </c>
      <c r="DR145" s="11">
        <v>16</v>
      </c>
      <c r="DS145" s="16">
        <v>48</v>
      </c>
      <c r="DT145" s="16">
        <v>0</v>
      </c>
      <c r="DU145" s="11" t="s">
        <v>181</v>
      </c>
      <c r="DV145" s="11" t="s">
        <v>182</v>
      </c>
      <c r="DW145" s="27" t="s">
        <v>156</v>
      </c>
      <c r="DX145" s="27" t="s">
        <v>156</v>
      </c>
      <c r="DY145" s="20" t="s">
        <v>156</v>
      </c>
      <c r="DZ145" s="16">
        <v>7</v>
      </c>
      <c r="EA145" s="16">
        <v>33</v>
      </c>
      <c r="EB145" s="27" t="s">
        <v>185</v>
      </c>
      <c r="EC145" s="27" t="s">
        <v>185</v>
      </c>
      <c r="ED145" s="27" t="s">
        <v>182</v>
      </c>
      <c r="EE145" s="29">
        <v>44992.669814814813</v>
      </c>
      <c r="EF145" s="28" t="s">
        <v>688</v>
      </c>
      <c r="EG145" s="28" t="s">
        <v>689</v>
      </c>
      <c r="EH145" s="28" t="s">
        <v>190</v>
      </c>
      <c r="EI145" s="29">
        <v>45074.990960648145</v>
      </c>
      <c r="EJ145" s="28" t="s">
        <v>188</v>
      </c>
      <c r="EK145" s="28" t="s">
        <v>189</v>
      </c>
      <c r="EL145" s="28" t="s">
        <v>190</v>
      </c>
      <c r="EM145" s="45" t="s">
        <v>3713</v>
      </c>
      <c r="EN145" s="46" t="str">
        <f t="shared" si="15"/>
        <v>343N546D</v>
      </c>
      <c r="EO145" s="47">
        <f t="shared" si="16"/>
        <v>45068</v>
      </c>
      <c r="EP145" s="47">
        <f t="shared" si="17"/>
        <v>44999</v>
      </c>
      <c r="EQ145" s="48" t="str">
        <f t="shared" ca="1" si="18"/>
        <v>Past</v>
      </c>
      <c r="ER145" s="49">
        <f t="shared" si="19"/>
        <v>69</v>
      </c>
      <c r="ES145" s="50"/>
      <c r="ET145" s="51">
        <f t="shared" si="20"/>
        <v>69</v>
      </c>
      <c r="EU145" s="52">
        <f t="shared" si="21"/>
        <v>167808</v>
      </c>
      <c r="EV145" s="46"/>
      <c r="EW145" s="23" t="s">
        <v>3714</v>
      </c>
    </row>
    <row r="146" spans="1:153" ht="14.25" hidden="1" customHeight="1">
      <c r="A146" s="8">
        <v>139</v>
      </c>
      <c r="B146" s="9" t="s">
        <v>141</v>
      </c>
      <c r="C146" s="10" t="s">
        <v>142</v>
      </c>
      <c r="D146" s="10" t="s">
        <v>143</v>
      </c>
      <c r="E146" s="10" t="s">
        <v>206</v>
      </c>
      <c r="F146" s="9" t="s">
        <v>641</v>
      </c>
      <c r="G146" s="10" t="s">
        <v>145</v>
      </c>
      <c r="H146" s="9" t="s">
        <v>146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675</v>
      </c>
      <c r="S146" s="9" t="s">
        <v>676</v>
      </c>
      <c r="T146" s="9" t="s">
        <v>306</v>
      </c>
      <c r="U146" s="9" t="s">
        <v>337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698</v>
      </c>
      <c r="AA146" s="9" t="s">
        <v>699</v>
      </c>
      <c r="AB146" s="12" t="s">
        <v>700</v>
      </c>
      <c r="AC146" s="10" t="s">
        <v>701</v>
      </c>
      <c r="AD146" s="9" t="s">
        <v>702</v>
      </c>
      <c r="AE146" s="13" t="s">
        <v>703</v>
      </c>
      <c r="AF146" s="14" t="s">
        <v>784</v>
      </c>
      <c r="AG146" s="10" t="s">
        <v>826</v>
      </c>
      <c r="AH146" s="11" t="s">
        <v>684</v>
      </c>
      <c r="AI146" s="11" t="s">
        <v>685</v>
      </c>
      <c r="AJ146" s="10" t="s">
        <v>686</v>
      </c>
      <c r="AK146" s="11" t="s">
        <v>685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1.6</v>
      </c>
      <c r="AU146" s="10" t="s">
        <v>142</v>
      </c>
      <c r="AV146" s="16">
        <v>2432</v>
      </c>
      <c r="AW146" s="16">
        <v>2432</v>
      </c>
      <c r="AX146" s="16">
        <v>0</v>
      </c>
      <c r="AY146" s="16">
        <v>0</v>
      </c>
      <c r="AZ146" s="16">
        <v>0</v>
      </c>
      <c r="BA146" s="17">
        <v>45117</v>
      </c>
      <c r="BB146" s="30" t="s">
        <v>175</v>
      </c>
      <c r="BC146" s="18" t="s">
        <v>156</v>
      </c>
      <c r="BD146" s="17">
        <v>45169</v>
      </c>
      <c r="BE146" s="17">
        <v>45199</v>
      </c>
      <c r="BF146" s="17">
        <v>45092</v>
      </c>
      <c r="BG146" s="10">
        <v>85605593</v>
      </c>
      <c r="BH146" s="9" t="s">
        <v>319</v>
      </c>
      <c r="BI146" s="19">
        <v>45078</v>
      </c>
      <c r="BJ146" s="20">
        <v>45082</v>
      </c>
      <c r="BK146" s="16">
        <v>0</v>
      </c>
      <c r="BL146" s="16">
        <v>0</v>
      </c>
      <c r="BM146" s="9" t="s">
        <v>177</v>
      </c>
      <c r="BN146" s="9" t="s">
        <v>178</v>
      </c>
      <c r="BO146" s="9" t="s">
        <v>156</v>
      </c>
      <c r="BP146" s="17">
        <v>45144</v>
      </c>
      <c r="BQ146" s="17" t="s">
        <v>156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 t="s">
        <v>156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 t="s">
        <v>156</v>
      </c>
      <c r="CI146" s="16">
        <v>0</v>
      </c>
      <c r="CJ146" s="10" t="s">
        <v>156</v>
      </c>
      <c r="CK146" s="10" t="s">
        <v>156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45083</v>
      </c>
      <c r="CX146" s="10" t="s">
        <v>819</v>
      </c>
      <c r="CY146" s="17" t="s">
        <v>156</v>
      </c>
      <c r="CZ146" s="17" t="s">
        <v>156</v>
      </c>
      <c r="DA146" s="17" t="s">
        <v>156</v>
      </c>
      <c r="DB146" s="17" t="s">
        <v>156</v>
      </c>
      <c r="DC146" s="16">
        <v>0</v>
      </c>
      <c r="DD146" s="10" t="s">
        <v>156</v>
      </c>
      <c r="DE146" s="10" t="s">
        <v>156</v>
      </c>
      <c r="DF146" s="18" t="s">
        <v>156</v>
      </c>
      <c r="DG146" s="17">
        <v>45093</v>
      </c>
      <c r="DH146" s="10" t="s">
        <v>156</v>
      </c>
      <c r="DI146" s="17" t="s">
        <v>156</v>
      </c>
      <c r="DJ146" s="17" t="s">
        <v>156</v>
      </c>
      <c r="DK146" s="17" t="s">
        <v>156</v>
      </c>
      <c r="DL146" s="17" t="s">
        <v>156</v>
      </c>
      <c r="DM146" s="16">
        <v>0</v>
      </c>
      <c r="DN146" s="10" t="s">
        <v>156</v>
      </c>
      <c r="DO146" s="10" t="s">
        <v>156</v>
      </c>
      <c r="DP146" s="16">
        <v>32</v>
      </c>
      <c r="DQ146" s="16">
        <v>16</v>
      </c>
      <c r="DR146" s="11">
        <v>16</v>
      </c>
      <c r="DS146" s="16">
        <v>48</v>
      </c>
      <c r="DT146" s="16">
        <v>1</v>
      </c>
      <c r="DU146" s="11" t="s">
        <v>181</v>
      </c>
      <c r="DV146" s="11" t="s">
        <v>182</v>
      </c>
      <c r="DW146" s="27" t="s">
        <v>156</v>
      </c>
      <c r="DX146" s="27" t="s">
        <v>156</v>
      </c>
      <c r="DY146" s="20" t="s">
        <v>820</v>
      </c>
      <c r="DZ146" s="16">
        <v>7</v>
      </c>
      <c r="EA146" s="16">
        <v>33</v>
      </c>
      <c r="EB146" s="27" t="s">
        <v>185</v>
      </c>
      <c r="EC146" s="27" t="s">
        <v>185</v>
      </c>
      <c r="ED146" s="27" t="s">
        <v>182</v>
      </c>
      <c r="EE146" s="29">
        <v>45063.563287037039</v>
      </c>
      <c r="EF146" s="28" t="s">
        <v>821</v>
      </c>
      <c r="EG146" s="28" t="s">
        <v>822</v>
      </c>
      <c r="EH146" s="28" t="s">
        <v>190</v>
      </c>
      <c r="EI146" s="29">
        <v>45082.385960648149</v>
      </c>
      <c r="EJ146" s="28" t="s">
        <v>790</v>
      </c>
      <c r="EK146" s="28" t="s">
        <v>791</v>
      </c>
      <c r="EL146" s="28" t="s">
        <v>190</v>
      </c>
      <c r="EM146" s="45"/>
      <c r="EN146" s="46" t="str">
        <f t="shared" si="15"/>
        <v>343N546D</v>
      </c>
      <c r="EO146" s="47">
        <f t="shared" si="16"/>
        <v>45104</v>
      </c>
      <c r="EP146" s="47">
        <f t="shared" si="17"/>
        <v>45083</v>
      </c>
      <c r="EQ146" s="48" t="str">
        <f t="shared" ca="1" si="18"/>
        <v>Past</v>
      </c>
      <c r="ER146" s="49">
        <f t="shared" si="19"/>
        <v>21</v>
      </c>
      <c r="ES146" s="50"/>
      <c r="ET146" s="51">
        <f t="shared" si="20"/>
        <v>21</v>
      </c>
      <c r="EU146" s="52">
        <f t="shared" si="21"/>
        <v>0</v>
      </c>
      <c r="EV146" s="46"/>
    </row>
    <row r="147" spans="1:153" ht="14.25" customHeight="1">
      <c r="A147" s="8">
        <v>140</v>
      </c>
      <c r="B147" s="9" t="s">
        <v>141</v>
      </c>
      <c r="C147" s="10" t="s">
        <v>142</v>
      </c>
      <c r="D147" s="10" t="s">
        <v>143</v>
      </c>
      <c r="E147" s="10" t="s">
        <v>206</v>
      </c>
      <c r="F147" s="9" t="s">
        <v>641</v>
      </c>
      <c r="G147" s="10" t="s">
        <v>145</v>
      </c>
      <c r="H147" s="9" t="s">
        <v>146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675</v>
      </c>
      <c r="S147" s="9" t="s">
        <v>676</v>
      </c>
      <c r="T147" s="9" t="s">
        <v>306</v>
      </c>
      <c r="U147" s="9" t="s">
        <v>337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698</v>
      </c>
      <c r="AA147" s="9" t="s">
        <v>699</v>
      </c>
      <c r="AB147" s="12" t="s">
        <v>700</v>
      </c>
      <c r="AC147" s="10" t="s">
        <v>706</v>
      </c>
      <c r="AD147" s="9" t="s">
        <v>707</v>
      </c>
      <c r="AE147" s="13" t="s">
        <v>708</v>
      </c>
      <c r="AF147" s="14" t="s">
        <v>784</v>
      </c>
      <c r="AG147" s="10" t="s">
        <v>829</v>
      </c>
      <c r="AH147" s="11" t="s">
        <v>684</v>
      </c>
      <c r="AI147" s="11" t="s">
        <v>685</v>
      </c>
      <c r="AJ147" s="10" t="s">
        <v>686</v>
      </c>
      <c r="AK147" s="11" t="s">
        <v>685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1.6</v>
      </c>
      <c r="AU147" s="10" t="s">
        <v>142</v>
      </c>
      <c r="AV147" s="16">
        <v>5232</v>
      </c>
      <c r="AW147" s="16">
        <v>5232</v>
      </c>
      <c r="AX147" s="16">
        <v>0</v>
      </c>
      <c r="AY147" s="16">
        <v>0</v>
      </c>
      <c r="AZ147" s="16">
        <v>0</v>
      </c>
      <c r="BA147" s="17">
        <v>45117</v>
      </c>
      <c r="BB147" s="30" t="s">
        <v>175</v>
      </c>
      <c r="BC147" s="18">
        <v>45082</v>
      </c>
      <c r="BD147" s="17">
        <v>45169</v>
      </c>
      <c r="BE147" s="17">
        <v>45199</v>
      </c>
      <c r="BF147" s="17">
        <v>45092</v>
      </c>
      <c r="BG147" s="10">
        <v>85415402</v>
      </c>
      <c r="BH147" s="9" t="s">
        <v>414</v>
      </c>
      <c r="BI147" s="19">
        <v>45078</v>
      </c>
      <c r="BJ147" s="20">
        <v>45082</v>
      </c>
      <c r="BK147" s="16">
        <v>5232</v>
      </c>
      <c r="BL147" s="16">
        <v>8371</v>
      </c>
      <c r="BM147" s="9" t="s">
        <v>177</v>
      </c>
      <c r="BN147" s="9" t="s">
        <v>436</v>
      </c>
      <c r="BO147" s="9" t="s">
        <v>635</v>
      </c>
      <c r="BP147" s="17">
        <v>45108</v>
      </c>
      <c r="BQ147" s="17">
        <v>45108</v>
      </c>
      <c r="BR147" s="17" t="s">
        <v>156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 t="s">
        <v>156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 t="s">
        <v>156</v>
      </c>
      <c r="CD147" s="10" t="s">
        <v>156</v>
      </c>
      <c r="CE147" s="17" t="s">
        <v>156</v>
      </c>
      <c r="CF147" s="17" t="s">
        <v>156</v>
      </c>
      <c r="CG147" s="17" t="s">
        <v>156</v>
      </c>
      <c r="CH147" s="17" t="s">
        <v>156</v>
      </c>
      <c r="CI147" s="16">
        <v>0</v>
      </c>
      <c r="CJ147" s="10" t="s">
        <v>156</v>
      </c>
      <c r="CK147" s="10" t="s">
        <v>156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 t="s">
        <v>156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44999</v>
      </c>
      <c r="CX147" s="10" t="s">
        <v>193</v>
      </c>
      <c r="CY147" s="17" t="s">
        <v>156</v>
      </c>
      <c r="CZ147" s="17" t="s">
        <v>156</v>
      </c>
      <c r="DA147" s="17" t="s">
        <v>156</v>
      </c>
      <c r="DB147" s="17">
        <v>44995</v>
      </c>
      <c r="DC147" s="16">
        <v>5232</v>
      </c>
      <c r="DD147" s="10" t="s">
        <v>830</v>
      </c>
      <c r="DE147" s="10" t="s">
        <v>417</v>
      </c>
      <c r="DF147" s="18" t="s">
        <v>156</v>
      </c>
      <c r="DG147" s="17">
        <v>45030</v>
      </c>
      <c r="DH147" s="10" t="s">
        <v>156</v>
      </c>
      <c r="DI147" s="17" t="s">
        <v>156</v>
      </c>
      <c r="DJ147" s="17" t="s">
        <v>156</v>
      </c>
      <c r="DK147" s="17" t="s">
        <v>156</v>
      </c>
      <c r="DL147" s="17">
        <v>45058</v>
      </c>
      <c r="DM147" s="16">
        <v>5232</v>
      </c>
      <c r="DN147" s="10" t="s">
        <v>831</v>
      </c>
      <c r="DO147" s="10" t="s">
        <v>417</v>
      </c>
      <c r="DP147" s="16">
        <v>32</v>
      </c>
      <c r="DQ147" s="16">
        <v>16</v>
      </c>
      <c r="DR147" s="11">
        <v>16</v>
      </c>
      <c r="DS147" s="16">
        <v>48</v>
      </c>
      <c r="DT147" s="16">
        <v>0</v>
      </c>
      <c r="DU147" s="11" t="s">
        <v>181</v>
      </c>
      <c r="DV147" s="11" t="s">
        <v>182</v>
      </c>
      <c r="DW147" s="27" t="s">
        <v>156</v>
      </c>
      <c r="DX147" s="27" t="s">
        <v>156</v>
      </c>
      <c r="DY147" s="20" t="s">
        <v>156</v>
      </c>
      <c r="DZ147" s="16">
        <v>7</v>
      </c>
      <c r="EA147" s="16">
        <v>33</v>
      </c>
      <c r="EB147" s="27" t="s">
        <v>185</v>
      </c>
      <c r="EC147" s="27" t="s">
        <v>185</v>
      </c>
      <c r="ED147" s="27" t="s">
        <v>182</v>
      </c>
      <c r="EE147" s="29">
        <v>44992.669814814813</v>
      </c>
      <c r="EF147" s="28" t="s">
        <v>688</v>
      </c>
      <c r="EG147" s="28" t="s">
        <v>689</v>
      </c>
      <c r="EH147" s="28" t="s">
        <v>190</v>
      </c>
      <c r="EI147" s="29">
        <v>45074.990960648145</v>
      </c>
      <c r="EJ147" s="28" t="s">
        <v>188</v>
      </c>
      <c r="EK147" s="28" t="s">
        <v>189</v>
      </c>
      <c r="EL147" s="28" t="s">
        <v>190</v>
      </c>
      <c r="EM147" s="45" t="s">
        <v>3713</v>
      </c>
      <c r="EN147" s="46" t="str">
        <f t="shared" si="15"/>
        <v>343N546E</v>
      </c>
      <c r="EO147" s="47">
        <f t="shared" si="16"/>
        <v>45068</v>
      </c>
      <c r="EP147" s="47">
        <f t="shared" si="17"/>
        <v>44999</v>
      </c>
      <c r="EQ147" s="48" t="str">
        <f t="shared" ca="1" si="18"/>
        <v>Past</v>
      </c>
      <c r="ER147" s="49">
        <f t="shared" si="19"/>
        <v>69</v>
      </c>
      <c r="ES147" s="50"/>
      <c r="ET147" s="51">
        <f t="shared" si="20"/>
        <v>69</v>
      </c>
      <c r="EU147" s="52">
        <f t="shared" si="21"/>
        <v>361008</v>
      </c>
      <c r="EV147" s="46"/>
      <c r="EW147" s="23" t="s">
        <v>3714</v>
      </c>
    </row>
    <row r="148" spans="1:153" ht="14.25" hidden="1" customHeight="1">
      <c r="A148" s="8">
        <v>141</v>
      </c>
      <c r="B148" s="9" t="s">
        <v>141</v>
      </c>
      <c r="C148" s="10" t="s">
        <v>142</v>
      </c>
      <c r="D148" s="10" t="s">
        <v>143</v>
      </c>
      <c r="E148" s="10" t="s">
        <v>206</v>
      </c>
      <c r="F148" s="9" t="s">
        <v>641</v>
      </c>
      <c r="G148" s="10" t="s">
        <v>145</v>
      </c>
      <c r="H148" s="9" t="s">
        <v>146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675</v>
      </c>
      <c r="S148" s="9" t="s">
        <v>676</v>
      </c>
      <c r="T148" s="9" t="s">
        <v>306</v>
      </c>
      <c r="U148" s="9" t="s">
        <v>337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698</v>
      </c>
      <c r="AA148" s="9" t="s">
        <v>699</v>
      </c>
      <c r="AB148" s="12" t="s">
        <v>700</v>
      </c>
      <c r="AC148" s="10" t="s">
        <v>706</v>
      </c>
      <c r="AD148" s="9" t="s">
        <v>707</v>
      </c>
      <c r="AE148" s="13" t="s">
        <v>708</v>
      </c>
      <c r="AF148" s="14" t="s">
        <v>784</v>
      </c>
      <c r="AG148" s="10" t="s">
        <v>829</v>
      </c>
      <c r="AH148" s="11" t="s">
        <v>684</v>
      </c>
      <c r="AI148" s="11" t="s">
        <v>685</v>
      </c>
      <c r="AJ148" s="10" t="s">
        <v>686</v>
      </c>
      <c r="AK148" s="11" t="s">
        <v>685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1.6</v>
      </c>
      <c r="AU148" s="10" t="s">
        <v>142</v>
      </c>
      <c r="AV148" s="16">
        <v>5232</v>
      </c>
      <c r="AW148" s="16">
        <v>5232</v>
      </c>
      <c r="AX148" s="16">
        <v>0</v>
      </c>
      <c r="AY148" s="16">
        <v>0</v>
      </c>
      <c r="AZ148" s="16">
        <v>0</v>
      </c>
      <c r="BA148" s="17">
        <v>45117</v>
      </c>
      <c r="BB148" s="30" t="s">
        <v>175</v>
      </c>
      <c r="BC148" s="18" t="s">
        <v>156</v>
      </c>
      <c r="BD148" s="17">
        <v>45169</v>
      </c>
      <c r="BE148" s="17">
        <v>45199</v>
      </c>
      <c r="BF148" s="17">
        <v>45092</v>
      </c>
      <c r="BG148" s="10">
        <v>85605597</v>
      </c>
      <c r="BH148" s="9" t="s">
        <v>319</v>
      </c>
      <c r="BI148" s="19">
        <v>45078</v>
      </c>
      <c r="BJ148" s="20">
        <v>45082</v>
      </c>
      <c r="BK148" s="16">
        <v>0</v>
      </c>
      <c r="BL148" s="16">
        <v>0</v>
      </c>
      <c r="BM148" s="9" t="s">
        <v>177</v>
      </c>
      <c r="BN148" s="9" t="s">
        <v>178</v>
      </c>
      <c r="BO148" s="9" t="s">
        <v>156</v>
      </c>
      <c r="BP148" s="17">
        <v>45144</v>
      </c>
      <c r="BQ148" s="17" t="s">
        <v>156</v>
      </c>
      <c r="BR148" s="17" t="s">
        <v>156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 t="s">
        <v>156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 t="s">
        <v>156</v>
      </c>
      <c r="CD148" s="10" t="s">
        <v>156</v>
      </c>
      <c r="CE148" s="17" t="s">
        <v>156</v>
      </c>
      <c r="CF148" s="17" t="s">
        <v>156</v>
      </c>
      <c r="CG148" s="17" t="s">
        <v>156</v>
      </c>
      <c r="CH148" s="17" t="s">
        <v>156</v>
      </c>
      <c r="CI148" s="16">
        <v>0</v>
      </c>
      <c r="CJ148" s="10" t="s">
        <v>156</v>
      </c>
      <c r="CK148" s="10" t="s">
        <v>156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 t="s">
        <v>156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45083</v>
      </c>
      <c r="CX148" s="10" t="s">
        <v>819</v>
      </c>
      <c r="CY148" s="17" t="s">
        <v>156</v>
      </c>
      <c r="CZ148" s="17" t="s">
        <v>156</v>
      </c>
      <c r="DA148" s="17" t="s">
        <v>156</v>
      </c>
      <c r="DB148" s="17" t="s">
        <v>156</v>
      </c>
      <c r="DC148" s="16">
        <v>0</v>
      </c>
      <c r="DD148" s="10" t="s">
        <v>156</v>
      </c>
      <c r="DE148" s="10" t="s">
        <v>156</v>
      </c>
      <c r="DF148" s="18" t="s">
        <v>156</v>
      </c>
      <c r="DG148" s="17">
        <v>45093</v>
      </c>
      <c r="DH148" s="10" t="s">
        <v>156</v>
      </c>
      <c r="DI148" s="17" t="s">
        <v>156</v>
      </c>
      <c r="DJ148" s="17" t="s">
        <v>156</v>
      </c>
      <c r="DK148" s="17" t="s">
        <v>156</v>
      </c>
      <c r="DL148" s="17" t="s">
        <v>156</v>
      </c>
      <c r="DM148" s="16">
        <v>0</v>
      </c>
      <c r="DN148" s="10" t="s">
        <v>156</v>
      </c>
      <c r="DO148" s="10" t="s">
        <v>156</v>
      </c>
      <c r="DP148" s="16">
        <v>32</v>
      </c>
      <c r="DQ148" s="16">
        <v>16</v>
      </c>
      <c r="DR148" s="11">
        <v>16</v>
      </c>
      <c r="DS148" s="16">
        <v>48</v>
      </c>
      <c r="DT148" s="16">
        <v>1</v>
      </c>
      <c r="DU148" s="11" t="s">
        <v>181</v>
      </c>
      <c r="DV148" s="11" t="s">
        <v>182</v>
      </c>
      <c r="DW148" s="27" t="s">
        <v>156</v>
      </c>
      <c r="DX148" s="27" t="s">
        <v>156</v>
      </c>
      <c r="DY148" s="20" t="s">
        <v>820</v>
      </c>
      <c r="DZ148" s="16">
        <v>7</v>
      </c>
      <c r="EA148" s="16">
        <v>33</v>
      </c>
      <c r="EB148" s="27" t="s">
        <v>185</v>
      </c>
      <c r="EC148" s="27" t="s">
        <v>185</v>
      </c>
      <c r="ED148" s="27" t="s">
        <v>182</v>
      </c>
      <c r="EE148" s="29">
        <v>45063.563287037039</v>
      </c>
      <c r="EF148" s="28" t="s">
        <v>821</v>
      </c>
      <c r="EG148" s="28" t="s">
        <v>822</v>
      </c>
      <c r="EH148" s="28" t="s">
        <v>190</v>
      </c>
      <c r="EI148" s="29">
        <v>45082.385960648149</v>
      </c>
      <c r="EJ148" s="28" t="s">
        <v>790</v>
      </c>
      <c r="EK148" s="28" t="s">
        <v>791</v>
      </c>
      <c r="EL148" s="28" t="s">
        <v>190</v>
      </c>
      <c r="EM148" s="45"/>
      <c r="EN148" s="46" t="str">
        <f t="shared" si="15"/>
        <v>343N546E</v>
      </c>
      <c r="EO148" s="47">
        <f t="shared" si="16"/>
        <v>45104</v>
      </c>
      <c r="EP148" s="47">
        <f t="shared" si="17"/>
        <v>45083</v>
      </c>
      <c r="EQ148" s="48" t="str">
        <f t="shared" ca="1" si="18"/>
        <v>Past</v>
      </c>
      <c r="ER148" s="49">
        <f t="shared" si="19"/>
        <v>21</v>
      </c>
      <c r="ES148" s="50"/>
      <c r="ET148" s="51">
        <f t="shared" si="20"/>
        <v>21</v>
      </c>
      <c r="EU148" s="52">
        <f t="shared" si="21"/>
        <v>0</v>
      </c>
      <c r="EV148" s="46"/>
    </row>
    <row r="149" spans="1:153" ht="14.25" customHeight="1">
      <c r="A149" s="8">
        <v>142</v>
      </c>
      <c r="B149" s="9" t="s">
        <v>141</v>
      </c>
      <c r="C149" s="10" t="s">
        <v>142</v>
      </c>
      <c r="D149" s="10" t="s">
        <v>143</v>
      </c>
      <c r="E149" s="10" t="s">
        <v>206</v>
      </c>
      <c r="F149" s="9" t="s">
        <v>641</v>
      </c>
      <c r="G149" s="10" t="s">
        <v>145</v>
      </c>
      <c r="H149" s="9" t="s">
        <v>146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675</v>
      </c>
      <c r="S149" s="9" t="s">
        <v>676</v>
      </c>
      <c r="T149" s="9" t="s">
        <v>306</v>
      </c>
      <c r="U149" s="9" t="s">
        <v>337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698</v>
      </c>
      <c r="AA149" s="9" t="s">
        <v>699</v>
      </c>
      <c r="AB149" s="12" t="s">
        <v>700</v>
      </c>
      <c r="AC149" s="10" t="s">
        <v>710</v>
      </c>
      <c r="AD149" s="9" t="s">
        <v>711</v>
      </c>
      <c r="AE149" s="13" t="s">
        <v>712</v>
      </c>
      <c r="AF149" s="14" t="s">
        <v>784</v>
      </c>
      <c r="AG149" s="10" t="s">
        <v>832</v>
      </c>
      <c r="AH149" s="11" t="s">
        <v>684</v>
      </c>
      <c r="AI149" s="11" t="s">
        <v>685</v>
      </c>
      <c r="AJ149" s="10" t="s">
        <v>686</v>
      </c>
      <c r="AK149" s="11" t="s">
        <v>685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1.6</v>
      </c>
      <c r="AU149" s="10" t="s">
        <v>142</v>
      </c>
      <c r="AV149" s="16">
        <v>2432</v>
      </c>
      <c r="AW149" s="16">
        <v>2432</v>
      </c>
      <c r="AX149" s="16">
        <v>0</v>
      </c>
      <c r="AY149" s="16">
        <v>0</v>
      </c>
      <c r="AZ149" s="16">
        <v>0</v>
      </c>
      <c r="BA149" s="17">
        <v>45117</v>
      </c>
      <c r="BB149" s="30" t="s">
        <v>175</v>
      </c>
      <c r="BC149" s="18">
        <v>45082</v>
      </c>
      <c r="BD149" s="17">
        <v>45169</v>
      </c>
      <c r="BE149" s="17">
        <v>45199</v>
      </c>
      <c r="BF149" s="17">
        <v>45092</v>
      </c>
      <c r="BG149" s="10">
        <v>85415403</v>
      </c>
      <c r="BH149" s="9" t="s">
        <v>414</v>
      </c>
      <c r="BI149" s="19">
        <v>45078</v>
      </c>
      <c r="BJ149" s="20">
        <v>45082</v>
      </c>
      <c r="BK149" s="16">
        <v>2432</v>
      </c>
      <c r="BL149" s="16">
        <v>3891</v>
      </c>
      <c r="BM149" s="9" t="s">
        <v>177</v>
      </c>
      <c r="BN149" s="9" t="s">
        <v>436</v>
      </c>
      <c r="BO149" s="9" t="s">
        <v>635</v>
      </c>
      <c r="BP149" s="17">
        <v>45122</v>
      </c>
      <c r="BQ149" s="17">
        <v>45122</v>
      </c>
      <c r="BR149" s="17" t="s">
        <v>156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 t="s">
        <v>156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 t="s">
        <v>156</v>
      </c>
      <c r="CD149" s="10" t="s">
        <v>156</v>
      </c>
      <c r="CE149" s="17" t="s">
        <v>156</v>
      </c>
      <c r="CF149" s="17" t="s">
        <v>156</v>
      </c>
      <c r="CG149" s="17" t="s">
        <v>156</v>
      </c>
      <c r="CH149" s="17" t="s">
        <v>156</v>
      </c>
      <c r="CI149" s="16">
        <v>0</v>
      </c>
      <c r="CJ149" s="10" t="s">
        <v>156</v>
      </c>
      <c r="CK149" s="10" t="s">
        <v>156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 t="s">
        <v>156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44999</v>
      </c>
      <c r="CX149" s="10" t="s">
        <v>193</v>
      </c>
      <c r="CY149" s="17" t="s">
        <v>156</v>
      </c>
      <c r="CZ149" s="17" t="s">
        <v>156</v>
      </c>
      <c r="DA149" s="17" t="s">
        <v>156</v>
      </c>
      <c r="DB149" s="17">
        <v>44995</v>
      </c>
      <c r="DC149" s="16">
        <v>2432</v>
      </c>
      <c r="DD149" s="10" t="s">
        <v>833</v>
      </c>
      <c r="DE149" s="10" t="s">
        <v>417</v>
      </c>
      <c r="DF149" s="18" t="s">
        <v>156</v>
      </c>
      <c r="DG149" s="17">
        <v>45047</v>
      </c>
      <c r="DH149" s="10" t="s">
        <v>156</v>
      </c>
      <c r="DI149" s="17" t="s">
        <v>156</v>
      </c>
      <c r="DJ149" s="17" t="s">
        <v>156</v>
      </c>
      <c r="DK149" s="17" t="s">
        <v>156</v>
      </c>
      <c r="DL149" s="17">
        <v>45058</v>
      </c>
      <c r="DM149" s="16">
        <v>2432</v>
      </c>
      <c r="DN149" s="10" t="s">
        <v>834</v>
      </c>
      <c r="DO149" s="10" t="s">
        <v>417</v>
      </c>
      <c r="DP149" s="16">
        <v>32</v>
      </c>
      <c r="DQ149" s="16">
        <v>16</v>
      </c>
      <c r="DR149" s="11">
        <v>16</v>
      </c>
      <c r="DS149" s="16">
        <v>48</v>
      </c>
      <c r="DT149" s="16">
        <v>0</v>
      </c>
      <c r="DU149" s="11" t="s">
        <v>181</v>
      </c>
      <c r="DV149" s="11" t="s">
        <v>182</v>
      </c>
      <c r="DW149" s="27" t="s">
        <v>156</v>
      </c>
      <c r="DX149" s="27" t="s">
        <v>156</v>
      </c>
      <c r="DY149" s="20" t="s">
        <v>156</v>
      </c>
      <c r="DZ149" s="16">
        <v>7</v>
      </c>
      <c r="EA149" s="16">
        <v>33</v>
      </c>
      <c r="EB149" s="27" t="s">
        <v>185</v>
      </c>
      <c r="EC149" s="27" t="s">
        <v>185</v>
      </c>
      <c r="ED149" s="27" t="s">
        <v>182</v>
      </c>
      <c r="EE149" s="29">
        <v>44992.669814814813</v>
      </c>
      <c r="EF149" s="28" t="s">
        <v>688</v>
      </c>
      <c r="EG149" s="28" t="s">
        <v>689</v>
      </c>
      <c r="EH149" s="28" t="s">
        <v>190</v>
      </c>
      <c r="EI149" s="29">
        <v>45074.990960648145</v>
      </c>
      <c r="EJ149" s="28" t="s">
        <v>188</v>
      </c>
      <c r="EK149" s="28" t="s">
        <v>189</v>
      </c>
      <c r="EL149" s="28" t="s">
        <v>190</v>
      </c>
      <c r="EM149" s="45" t="s">
        <v>3713</v>
      </c>
      <c r="EN149" s="46" t="str">
        <f t="shared" si="15"/>
        <v>343N546F</v>
      </c>
      <c r="EO149" s="47">
        <f t="shared" si="16"/>
        <v>45082</v>
      </c>
      <c r="EP149" s="47">
        <f t="shared" si="17"/>
        <v>44999</v>
      </c>
      <c r="EQ149" s="48" t="str">
        <f t="shared" ca="1" si="18"/>
        <v>Past</v>
      </c>
      <c r="ER149" s="49">
        <f t="shared" si="19"/>
        <v>83</v>
      </c>
      <c r="ES149" s="50"/>
      <c r="ET149" s="51">
        <f t="shared" si="20"/>
        <v>83</v>
      </c>
      <c r="EU149" s="52">
        <f t="shared" si="21"/>
        <v>201856</v>
      </c>
      <c r="EV149" s="46"/>
      <c r="EW149" s="23" t="s">
        <v>3714</v>
      </c>
    </row>
    <row r="150" spans="1:153" ht="14.25" hidden="1" customHeight="1">
      <c r="A150" s="8">
        <v>143</v>
      </c>
      <c r="B150" s="9" t="s">
        <v>141</v>
      </c>
      <c r="C150" s="10" t="s">
        <v>142</v>
      </c>
      <c r="D150" s="10" t="s">
        <v>143</v>
      </c>
      <c r="E150" s="10" t="s">
        <v>206</v>
      </c>
      <c r="F150" s="9" t="s">
        <v>641</v>
      </c>
      <c r="G150" s="10" t="s">
        <v>145</v>
      </c>
      <c r="H150" s="9" t="s">
        <v>146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675</v>
      </c>
      <c r="S150" s="9" t="s">
        <v>676</v>
      </c>
      <c r="T150" s="9" t="s">
        <v>306</v>
      </c>
      <c r="U150" s="9" t="s">
        <v>337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698</v>
      </c>
      <c r="AA150" s="9" t="s">
        <v>699</v>
      </c>
      <c r="AB150" s="12" t="s">
        <v>700</v>
      </c>
      <c r="AC150" s="10" t="s">
        <v>710</v>
      </c>
      <c r="AD150" s="9" t="s">
        <v>711</v>
      </c>
      <c r="AE150" s="13" t="s">
        <v>712</v>
      </c>
      <c r="AF150" s="14" t="s">
        <v>784</v>
      </c>
      <c r="AG150" s="10" t="s">
        <v>832</v>
      </c>
      <c r="AH150" s="11" t="s">
        <v>684</v>
      </c>
      <c r="AI150" s="11" t="s">
        <v>685</v>
      </c>
      <c r="AJ150" s="10" t="s">
        <v>686</v>
      </c>
      <c r="AK150" s="11" t="s">
        <v>685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1.6</v>
      </c>
      <c r="AU150" s="10" t="s">
        <v>142</v>
      </c>
      <c r="AV150" s="16">
        <v>2432</v>
      </c>
      <c r="AW150" s="16">
        <v>2432</v>
      </c>
      <c r="AX150" s="16">
        <v>0</v>
      </c>
      <c r="AY150" s="16">
        <v>0</v>
      </c>
      <c r="AZ150" s="16">
        <v>0</v>
      </c>
      <c r="BA150" s="17">
        <v>45117</v>
      </c>
      <c r="BB150" s="30" t="s">
        <v>175</v>
      </c>
      <c r="BC150" s="18" t="s">
        <v>156</v>
      </c>
      <c r="BD150" s="17">
        <v>45169</v>
      </c>
      <c r="BE150" s="17">
        <v>45199</v>
      </c>
      <c r="BF150" s="17">
        <v>45092</v>
      </c>
      <c r="BG150" s="10">
        <v>85605601</v>
      </c>
      <c r="BH150" s="9" t="s">
        <v>319</v>
      </c>
      <c r="BI150" s="19">
        <v>45078</v>
      </c>
      <c r="BJ150" s="20">
        <v>45082</v>
      </c>
      <c r="BK150" s="16">
        <v>0</v>
      </c>
      <c r="BL150" s="16">
        <v>0</v>
      </c>
      <c r="BM150" s="9" t="s">
        <v>177</v>
      </c>
      <c r="BN150" s="9" t="s">
        <v>178</v>
      </c>
      <c r="BO150" s="9" t="s">
        <v>156</v>
      </c>
      <c r="BP150" s="17">
        <v>45144</v>
      </c>
      <c r="BQ150" s="17" t="s">
        <v>156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 t="s">
        <v>156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 t="s">
        <v>156</v>
      </c>
      <c r="CI150" s="16">
        <v>0</v>
      </c>
      <c r="CJ150" s="10" t="s">
        <v>156</v>
      </c>
      <c r="CK150" s="10" t="s">
        <v>156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45083</v>
      </c>
      <c r="CX150" s="10" t="s">
        <v>819</v>
      </c>
      <c r="CY150" s="17" t="s">
        <v>156</v>
      </c>
      <c r="CZ150" s="17" t="s">
        <v>156</v>
      </c>
      <c r="DA150" s="17" t="s">
        <v>156</v>
      </c>
      <c r="DB150" s="17" t="s">
        <v>156</v>
      </c>
      <c r="DC150" s="16">
        <v>0</v>
      </c>
      <c r="DD150" s="10" t="s">
        <v>156</v>
      </c>
      <c r="DE150" s="10" t="s">
        <v>156</v>
      </c>
      <c r="DF150" s="18" t="s">
        <v>156</v>
      </c>
      <c r="DG150" s="17">
        <v>45093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 t="s">
        <v>156</v>
      </c>
      <c r="DM150" s="16">
        <v>0</v>
      </c>
      <c r="DN150" s="10" t="s">
        <v>156</v>
      </c>
      <c r="DO150" s="10" t="s">
        <v>156</v>
      </c>
      <c r="DP150" s="16">
        <v>32</v>
      </c>
      <c r="DQ150" s="16">
        <v>16</v>
      </c>
      <c r="DR150" s="11">
        <v>16</v>
      </c>
      <c r="DS150" s="16">
        <v>48</v>
      </c>
      <c r="DT150" s="16">
        <v>1</v>
      </c>
      <c r="DU150" s="11" t="s">
        <v>181</v>
      </c>
      <c r="DV150" s="11" t="s">
        <v>182</v>
      </c>
      <c r="DW150" s="27" t="s">
        <v>156</v>
      </c>
      <c r="DX150" s="27" t="s">
        <v>156</v>
      </c>
      <c r="DY150" s="20" t="s">
        <v>820</v>
      </c>
      <c r="DZ150" s="16">
        <v>7</v>
      </c>
      <c r="EA150" s="16">
        <v>33</v>
      </c>
      <c r="EB150" s="27" t="s">
        <v>185</v>
      </c>
      <c r="EC150" s="27" t="s">
        <v>185</v>
      </c>
      <c r="ED150" s="27" t="s">
        <v>182</v>
      </c>
      <c r="EE150" s="29">
        <v>45063.563287037039</v>
      </c>
      <c r="EF150" s="28" t="s">
        <v>821</v>
      </c>
      <c r="EG150" s="28" t="s">
        <v>822</v>
      </c>
      <c r="EH150" s="28" t="s">
        <v>190</v>
      </c>
      <c r="EI150" s="29">
        <v>45082.385960648149</v>
      </c>
      <c r="EJ150" s="28" t="s">
        <v>790</v>
      </c>
      <c r="EK150" s="28" t="s">
        <v>791</v>
      </c>
      <c r="EL150" s="28" t="s">
        <v>190</v>
      </c>
      <c r="EM150" s="45"/>
      <c r="EN150" s="46" t="str">
        <f t="shared" si="15"/>
        <v>343N546F</v>
      </c>
      <c r="EO150" s="47">
        <f t="shared" si="16"/>
        <v>45104</v>
      </c>
      <c r="EP150" s="47">
        <f t="shared" si="17"/>
        <v>45083</v>
      </c>
      <c r="EQ150" s="48" t="str">
        <f t="shared" ca="1" si="18"/>
        <v>Past</v>
      </c>
      <c r="ER150" s="49">
        <f t="shared" si="19"/>
        <v>21</v>
      </c>
      <c r="ES150" s="50"/>
      <c r="ET150" s="51">
        <f t="shared" si="20"/>
        <v>21</v>
      </c>
      <c r="EU150" s="52">
        <f t="shared" si="21"/>
        <v>0</v>
      </c>
      <c r="EV150" s="46"/>
    </row>
    <row r="151" spans="1:153" ht="14.25" customHeight="1">
      <c r="A151" s="8">
        <v>144</v>
      </c>
      <c r="B151" s="9" t="s">
        <v>141</v>
      </c>
      <c r="C151" s="10" t="s">
        <v>142</v>
      </c>
      <c r="D151" s="10" t="s">
        <v>143</v>
      </c>
      <c r="E151" s="10" t="s">
        <v>206</v>
      </c>
      <c r="F151" s="9" t="s">
        <v>641</v>
      </c>
      <c r="G151" s="10" t="s">
        <v>145</v>
      </c>
      <c r="H151" s="9" t="s">
        <v>146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675</v>
      </c>
      <c r="S151" s="9" t="s">
        <v>676</v>
      </c>
      <c r="T151" s="9" t="s">
        <v>306</v>
      </c>
      <c r="U151" s="9" t="s">
        <v>337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835</v>
      </c>
      <c r="AA151" s="9" t="s">
        <v>836</v>
      </c>
      <c r="AB151" s="12" t="s">
        <v>837</v>
      </c>
      <c r="AC151" s="10" t="s">
        <v>838</v>
      </c>
      <c r="AD151" s="9" t="s">
        <v>839</v>
      </c>
      <c r="AE151" s="13" t="s">
        <v>840</v>
      </c>
      <c r="AF151" s="14" t="s">
        <v>784</v>
      </c>
      <c r="AG151" s="10" t="s">
        <v>841</v>
      </c>
      <c r="AH151" s="11" t="s">
        <v>684</v>
      </c>
      <c r="AI151" s="11" t="s">
        <v>685</v>
      </c>
      <c r="AJ151" s="10" t="s">
        <v>686</v>
      </c>
      <c r="AK151" s="11" t="s">
        <v>685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1.6</v>
      </c>
      <c r="AU151" s="10" t="s">
        <v>142</v>
      </c>
      <c r="AV151" s="16">
        <v>3600</v>
      </c>
      <c r="AW151" s="16">
        <v>3600</v>
      </c>
      <c r="AX151" s="16">
        <v>0</v>
      </c>
      <c r="AY151" s="16">
        <v>0</v>
      </c>
      <c r="AZ151" s="16">
        <v>0</v>
      </c>
      <c r="BA151" s="17">
        <v>45154</v>
      </c>
      <c r="BB151" s="30" t="s">
        <v>175</v>
      </c>
      <c r="BC151" s="18">
        <v>45040</v>
      </c>
      <c r="BD151" s="17">
        <v>45230</v>
      </c>
      <c r="BE151" s="17">
        <v>45291</v>
      </c>
      <c r="BF151" s="17">
        <v>45122</v>
      </c>
      <c r="BG151" s="10">
        <v>85319754</v>
      </c>
      <c r="BH151" s="9" t="s">
        <v>414</v>
      </c>
      <c r="BI151" s="19">
        <v>45017</v>
      </c>
      <c r="BJ151" s="20">
        <v>45019</v>
      </c>
      <c r="BK151" s="16">
        <v>3616</v>
      </c>
      <c r="BL151" s="16">
        <v>5786</v>
      </c>
      <c r="BM151" s="9" t="s">
        <v>177</v>
      </c>
      <c r="BN151" s="9" t="s">
        <v>436</v>
      </c>
      <c r="BO151" s="9" t="s">
        <v>635</v>
      </c>
      <c r="BP151" s="17">
        <v>45122</v>
      </c>
      <c r="BQ151" s="17">
        <v>45122</v>
      </c>
      <c r="BR151" s="17" t="s">
        <v>156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 t="s">
        <v>156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>
        <v>44957</v>
      </c>
      <c r="CD151" s="10" t="s">
        <v>156</v>
      </c>
      <c r="CE151" s="17" t="s">
        <v>156</v>
      </c>
      <c r="CF151" s="17" t="s">
        <v>156</v>
      </c>
      <c r="CG151" s="17" t="s">
        <v>156</v>
      </c>
      <c r="CH151" s="17">
        <v>44958</v>
      </c>
      <c r="CI151" s="16">
        <v>35000</v>
      </c>
      <c r="CJ151" s="10" t="s">
        <v>842</v>
      </c>
      <c r="CK151" s="10" t="s">
        <v>230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 t="s">
        <v>156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44978</v>
      </c>
      <c r="CX151" s="10" t="s">
        <v>193</v>
      </c>
      <c r="CY151" s="17" t="s">
        <v>156</v>
      </c>
      <c r="CZ151" s="17" t="s">
        <v>156</v>
      </c>
      <c r="DA151" s="17" t="s">
        <v>156</v>
      </c>
      <c r="DB151" s="17">
        <v>44977</v>
      </c>
      <c r="DC151" s="16">
        <v>3616</v>
      </c>
      <c r="DD151" s="10" t="s">
        <v>843</v>
      </c>
      <c r="DE151" s="10" t="s">
        <v>230</v>
      </c>
      <c r="DF151" s="18" t="s">
        <v>156</v>
      </c>
      <c r="DG151" s="17">
        <v>45006</v>
      </c>
      <c r="DH151" s="10" t="s">
        <v>156</v>
      </c>
      <c r="DI151" s="17" t="s">
        <v>156</v>
      </c>
      <c r="DJ151" s="17" t="s">
        <v>156</v>
      </c>
      <c r="DK151" s="17" t="s">
        <v>156</v>
      </c>
      <c r="DL151" s="17">
        <v>45002</v>
      </c>
      <c r="DM151" s="16">
        <v>3616</v>
      </c>
      <c r="DN151" s="10" t="s">
        <v>844</v>
      </c>
      <c r="DO151" s="10" t="s">
        <v>230</v>
      </c>
      <c r="DP151" s="16">
        <v>32</v>
      </c>
      <c r="DQ151" s="16">
        <v>16</v>
      </c>
      <c r="DR151" s="11">
        <v>16</v>
      </c>
      <c r="DS151" s="16">
        <v>48</v>
      </c>
      <c r="DT151" s="16">
        <v>0</v>
      </c>
      <c r="DU151" s="11" t="s">
        <v>181</v>
      </c>
      <c r="DV151" s="11" t="s">
        <v>182</v>
      </c>
      <c r="DW151" s="27" t="s">
        <v>156</v>
      </c>
      <c r="DX151" s="27" t="s">
        <v>156</v>
      </c>
      <c r="DY151" s="20" t="s">
        <v>845</v>
      </c>
      <c r="DZ151" s="16">
        <v>7</v>
      </c>
      <c r="EA151" s="16">
        <v>33</v>
      </c>
      <c r="EB151" s="27" t="s">
        <v>185</v>
      </c>
      <c r="EC151" s="27" t="s">
        <v>185</v>
      </c>
      <c r="ED151" s="27" t="s">
        <v>182</v>
      </c>
      <c r="EE151" s="29">
        <v>44958.390856481485</v>
      </c>
      <c r="EF151" s="28" t="s">
        <v>688</v>
      </c>
      <c r="EG151" s="28" t="s">
        <v>689</v>
      </c>
      <c r="EH151" s="28" t="s">
        <v>190</v>
      </c>
      <c r="EI151" s="29">
        <v>45035.477939814817</v>
      </c>
      <c r="EJ151" s="28" t="s">
        <v>846</v>
      </c>
      <c r="EK151" s="28" t="s">
        <v>847</v>
      </c>
      <c r="EL151" s="28" t="s">
        <v>237</v>
      </c>
      <c r="EM151" s="45" t="s">
        <v>3713</v>
      </c>
      <c r="EN151" s="46" t="str">
        <f t="shared" si="15"/>
        <v>343N505A</v>
      </c>
      <c r="EO151" s="47">
        <f t="shared" si="16"/>
        <v>45082</v>
      </c>
      <c r="EP151" s="47">
        <f t="shared" si="17"/>
        <v>44978</v>
      </c>
      <c r="EQ151" s="48" t="str">
        <f t="shared" ca="1" si="18"/>
        <v>Past</v>
      </c>
      <c r="ER151" s="49">
        <f t="shared" si="19"/>
        <v>104</v>
      </c>
      <c r="ES151" s="50"/>
      <c r="ET151" s="51">
        <f t="shared" si="20"/>
        <v>104</v>
      </c>
      <c r="EU151" s="52">
        <f t="shared" si="21"/>
        <v>376064</v>
      </c>
      <c r="EV151" s="46"/>
      <c r="EW151" s="23" t="s">
        <v>3714</v>
      </c>
    </row>
    <row r="152" spans="1:153" ht="14.25" customHeight="1">
      <c r="A152" s="8">
        <v>145</v>
      </c>
      <c r="B152" s="9" t="s">
        <v>141</v>
      </c>
      <c r="C152" s="10" t="s">
        <v>142</v>
      </c>
      <c r="D152" s="10" t="s">
        <v>143</v>
      </c>
      <c r="E152" s="10" t="s">
        <v>206</v>
      </c>
      <c r="F152" s="9" t="s">
        <v>641</v>
      </c>
      <c r="G152" s="10" t="s">
        <v>145</v>
      </c>
      <c r="H152" s="9" t="s">
        <v>146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675</v>
      </c>
      <c r="S152" s="9" t="s">
        <v>676</v>
      </c>
      <c r="T152" s="9" t="s">
        <v>306</v>
      </c>
      <c r="U152" s="9" t="s">
        <v>337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835</v>
      </c>
      <c r="AA152" s="9" t="s">
        <v>836</v>
      </c>
      <c r="AB152" s="12" t="s">
        <v>837</v>
      </c>
      <c r="AC152" s="10" t="s">
        <v>848</v>
      </c>
      <c r="AD152" s="9" t="s">
        <v>849</v>
      </c>
      <c r="AE152" s="13" t="s">
        <v>850</v>
      </c>
      <c r="AF152" s="14" t="s">
        <v>784</v>
      </c>
      <c r="AG152" s="10" t="s">
        <v>851</v>
      </c>
      <c r="AH152" s="11" t="s">
        <v>684</v>
      </c>
      <c r="AI152" s="11" t="s">
        <v>685</v>
      </c>
      <c r="AJ152" s="10" t="s">
        <v>686</v>
      </c>
      <c r="AK152" s="11" t="s">
        <v>685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1.6</v>
      </c>
      <c r="AU152" s="10" t="s">
        <v>142</v>
      </c>
      <c r="AV152" s="16">
        <v>3600</v>
      </c>
      <c r="AW152" s="16">
        <v>3600</v>
      </c>
      <c r="AX152" s="16">
        <v>0</v>
      </c>
      <c r="AY152" s="16">
        <v>0</v>
      </c>
      <c r="AZ152" s="16">
        <v>0</v>
      </c>
      <c r="BA152" s="17">
        <v>45154</v>
      </c>
      <c r="BB152" s="30" t="s">
        <v>175</v>
      </c>
      <c r="BC152" s="18">
        <v>45040</v>
      </c>
      <c r="BD152" s="17">
        <v>45230</v>
      </c>
      <c r="BE152" s="17">
        <v>45291</v>
      </c>
      <c r="BF152" s="17">
        <v>45122</v>
      </c>
      <c r="BG152" s="10">
        <v>85277466</v>
      </c>
      <c r="BH152" s="9" t="s">
        <v>414</v>
      </c>
      <c r="BI152" s="19">
        <v>45017</v>
      </c>
      <c r="BJ152" s="20">
        <v>45019</v>
      </c>
      <c r="BK152" s="16">
        <v>3616</v>
      </c>
      <c r="BL152" s="16">
        <v>5786</v>
      </c>
      <c r="BM152" s="9" t="s">
        <v>177</v>
      </c>
      <c r="BN152" s="9" t="s">
        <v>436</v>
      </c>
      <c r="BO152" s="9" t="s">
        <v>635</v>
      </c>
      <c r="BP152" s="17">
        <v>45122</v>
      </c>
      <c r="BQ152" s="17">
        <v>45122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 t="s">
        <v>156</v>
      </c>
      <c r="CD152" s="10" t="s">
        <v>156</v>
      </c>
      <c r="CE152" s="17" t="s">
        <v>156</v>
      </c>
      <c r="CF152" s="17" t="s">
        <v>156</v>
      </c>
      <c r="CG152" s="17" t="s">
        <v>156</v>
      </c>
      <c r="CH152" s="17" t="s">
        <v>156</v>
      </c>
      <c r="CI152" s="16">
        <v>0</v>
      </c>
      <c r="CJ152" s="10" t="s">
        <v>156</v>
      </c>
      <c r="CK152" s="10" t="s">
        <v>156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44978</v>
      </c>
      <c r="CX152" s="10" t="s">
        <v>193</v>
      </c>
      <c r="CY152" s="17" t="s">
        <v>156</v>
      </c>
      <c r="CZ152" s="17" t="s">
        <v>156</v>
      </c>
      <c r="DA152" s="17" t="s">
        <v>156</v>
      </c>
      <c r="DB152" s="17">
        <v>44977</v>
      </c>
      <c r="DC152" s="16">
        <v>3616</v>
      </c>
      <c r="DD152" s="10" t="s">
        <v>852</v>
      </c>
      <c r="DE152" s="10" t="s">
        <v>230</v>
      </c>
      <c r="DF152" s="18" t="s">
        <v>156</v>
      </c>
      <c r="DG152" s="17">
        <v>45006</v>
      </c>
      <c r="DH152" s="10" t="s">
        <v>156</v>
      </c>
      <c r="DI152" s="17" t="s">
        <v>156</v>
      </c>
      <c r="DJ152" s="17" t="s">
        <v>156</v>
      </c>
      <c r="DK152" s="17" t="s">
        <v>156</v>
      </c>
      <c r="DL152" s="17">
        <v>45002</v>
      </c>
      <c r="DM152" s="16">
        <v>3616</v>
      </c>
      <c r="DN152" s="10" t="s">
        <v>853</v>
      </c>
      <c r="DO152" s="10" t="s">
        <v>230</v>
      </c>
      <c r="DP152" s="16">
        <v>32</v>
      </c>
      <c r="DQ152" s="16">
        <v>16</v>
      </c>
      <c r="DR152" s="11">
        <v>16</v>
      </c>
      <c r="DS152" s="16">
        <v>48</v>
      </c>
      <c r="DT152" s="16">
        <v>0</v>
      </c>
      <c r="DU152" s="11" t="s">
        <v>181</v>
      </c>
      <c r="DV152" s="11" t="s">
        <v>182</v>
      </c>
      <c r="DW152" s="27" t="s">
        <v>156</v>
      </c>
      <c r="DX152" s="27" t="s">
        <v>156</v>
      </c>
      <c r="DY152" s="20" t="s">
        <v>845</v>
      </c>
      <c r="DZ152" s="16">
        <v>7</v>
      </c>
      <c r="EA152" s="16">
        <v>33</v>
      </c>
      <c r="EB152" s="27" t="s">
        <v>185</v>
      </c>
      <c r="EC152" s="27" t="s">
        <v>185</v>
      </c>
      <c r="ED152" s="27" t="s">
        <v>182</v>
      </c>
      <c r="EE152" s="29">
        <v>44944.629074074073</v>
      </c>
      <c r="EF152" s="28" t="s">
        <v>688</v>
      </c>
      <c r="EG152" s="28" t="s">
        <v>689</v>
      </c>
      <c r="EH152" s="28" t="s">
        <v>190</v>
      </c>
      <c r="EI152" s="29">
        <v>45035.478020833332</v>
      </c>
      <c r="EJ152" s="28" t="s">
        <v>846</v>
      </c>
      <c r="EK152" s="28" t="s">
        <v>847</v>
      </c>
      <c r="EL152" s="28" t="s">
        <v>237</v>
      </c>
      <c r="EM152" s="45" t="s">
        <v>3713</v>
      </c>
      <c r="EN152" s="46" t="str">
        <f t="shared" si="15"/>
        <v>343N505B</v>
      </c>
      <c r="EO152" s="47">
        <f t="shared" si="16"/>
        <v>45082</v>
      </c>
      <c r="EP152" s="47">
        <f t="shared" si="17"/>
        <v>44978</v>
      </c>
      <c r="EQ152" s="48" t="str">
        <f t="shared" ca="1" si="18"/>
        <v>Past</v>
      </c>
      <c r="ER152" s="49">
        <f t="shared" si="19"/>
        <v>104</v>
      </c>
      <c r="ES152" s="50"/>
      <c r="ET152" s="51">
        <f t="shared" si="20"/>
        <v>104</v>
      </c>
      <c r="EU152" s="52">
        <f t="shared" si="21"/>
        <v>376064</v>
      </c>
      <c r="EV152" s="46"/>
      <c r="EW152" s="23" t="s">
        <v>3714</v>
      </c>
    </row>
    <row r="153" spans="1:153" ht="14.25" customHeight="1">
      <c r="A153" s="8">
        <v>146</v>
      </c>
      <c r="B153" s="9" t="s">
        <v>141</v>
      </c>
      <c r="C153" s="10" t="s">
        <v>142</v>
      </c>
      <c r="D153" s="10" t="s">
        <v>143</v>
      </c>
      <c r="E153" s="10" t="s">
        <v>206</v>
      </c>
      <c r="F153" s="9" t="s">
        <v>641</v>
      </c>
      <c r="G153" s="10" t="s">
        <v>145</v>
      </c>
      <c r="H153" s="9" t="s">
        <v>146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675</v>
      </c>
      <c r="S153" s="9" t="s">
        <v>676</v>
      </c>
      <c r="T153" s="9" t="s">
        <v>306</v>
      </c>
      <c r="U153" s="9" t="s">
        <v>337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835</v>
      </c>
      <c r="AA153" s="9" t="s">
        <v>836</v>
      </c>
      <c r="AB153" s="12" t="s">
        <v>837</v>
      </c>
      <c r="AC153" s="10" t="s">
        <v>854</v>
      </c>
      <c r="AD153" s="9" t="s">
        <v>855</v>
      </c>
      <c r="AE153" s="13" t="s">
        <v>856</v>
      </c>
      <c r="AF153" s="14" t="s">
        <v>784</v>
      </c>
      <c r="AG153" s="10" t="s">
        <v>857</v>
      </c>
      <c r="AH153" s="11" t="s">
        <v>684</v>
      </c>
      <c r="AI153" s="11" t="s">
        <v>685</v>
      </c>
      <c r="AJ153" s="10" t="s">
        <v>686</v>
      </c>
      <c r="AK153" s="11" t="s">
        <v>685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1.6</v>
      </c>
      <c r="AU153" s="10" t="s">
        <v>142</v>
      </c>
      <c r="AV153" s="16">
        <v>8400</v>
      </c>
      <c r="AW153" s="16">
        <v>8400</v>
      </c>
      <c r="AX153" s="16">
        <v>0</v>
      </c>
      <c r="AY153" s="16">
        <v>0</v>
      </c>
      <c r="AZ153" s="16">
        <v>0</v>
      </c>
      <c r="BA153" s="17">
        <v>45154</v>
      </c>
      <c r="BB153" s="30" t="s">
        <v>175</v>
      </c>
      <c r="BC153" s="18">
        <v>45040</v>
      </c>
      <c r="BD153" s="17">
        <v>45230</v>
      </c>
      <c r="BE153" s="17">
        <v>45291</v>
      </c>
      <c r="BF153" s="17">
        <v>45122</v>
      </c>
      <c r="BG153" s="10">
        <v>85340844</v>
      </c>
      <c r="BH153" s="9" t="s">
        <v>414</v>
      </c>
      <c r="BI153" s="19">
        <v>45047</v>
      </c>
      <c r="BJ153" s="20">
        <v>45047</v>
      </c>
      <c r="BK153" s="16">
        <v>8368</v>
      </c>
      <c r="BL153" s="16">
        <v>13389</v>
      </c>
      <c r="BM153" s="9" t="s">
        <v>177</v>
      </c>
      <c r="BN153" s="9" t="s">
        <v>436</v>
      </c>
      <c r="BO153" s="9" t="s">
        <v>635</v>
      </c>
      <c r="BP153" s="17">
        <v>45122</v>
      </c>
      <c r="BQ153" s="17">
        <v>45122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 t="s">
        <v>156</v>
      </c>
      <c r="CD153" s="10" t="s">
        <v>156</v>
      </c>
      <c r="CE153" s="17" t="s">
        <v>156</v>
      </c>
      <c r="CF153" s="17" t="s">
        <v>156</v>
      </c>
      <c r="CG153" s="17" t="s">
        <v>156</v>
      </c>
      <c r="CH153" s="17" t="s">
        <v>156</v>
      </c>
      <c r="CI153" s="16">
        <v>0</v>
      </c>
      <c r="CJ153" s="10" t="s">
        <v>156</v>
      </c>
      <c r="CK153" s="10" t="s">
        <v>156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44978</v>
      </c>
      <c r="CX153" s="10" t="s">
        <v>193</v>
      </c>
      <c r="CY153" s="17" t="s">
        <v>156</v>
      </c>
      <c r="CZ153" s="17" t="s">
        <v>156</v>
      </c>
      <c r="DA153" s="17" t="s">
        <v>156</v>
      </c>
      <c r="DB153" s="17">
        <v>44977</v>
      </c>
      <c r="DC153" s="16">
        <v>8368</v>
      </c>
      <c r="DD153" s="10" t="s">
        <v>858</v>
      </c>
      <c r="DE153" s="10" t="s">
        <v>230</v>
      </c>
      <c r="DF153" s="18" t="s">
        <v>156</v>
      </c>
      <c r="DG153" s="17">
        <v>45009</v>
      </c>
      <c r="DH153" s="10" t="s">
        <v>156</v>
      </c>
      <c r="DI153" s="17" t="s">
        <v>156</v>
      </c>
      <c r="DJ153" s="17" t="s">
        <v>156</v>
      </c>
      <c r="DK153" s="17" t="s">
        <v>156</v>
      </c>
      <c r="DL153" s="17">
        <v>45009</v>
      </c>
      <c r="DM153" s="16">
        <v>8368</v>
      </c>
      <c r="DN153" s="10" t="s">
        <v>859</v>
      </c>
      <c r="DO153" s="10" t="s">
        <v>230</v>
      </c>
      <c r="DP153" s="16">
        <v>32</v>
      </c>
      <c r="DQ153" s="16">
        <v>16</v>
      </c>
      <c r="DR153" s="11">
        <v>16</v>
      </c>
      <c r="DS153" s="16">
        <v>48</v>
      </c>
      <c r="DT153" s="16">
        <v>0</v>
      </c>
      <c r="DU153" s="11" t="s">
        <v>181</v>
      </c>
      <c r="DV153" s="11" t="s">
        <v>182</v>
      </c>
      <c r="DW153" s="27" t="s">
        <v>156</v>
      </c>
      <c r="DX153" s="27" t="s">
        <v>156</v>
      </c>
      <c r="DY153" s="20" t="s">
        <v>845</v>
      </c>
      <c r="DZ153" s="16">
        <v>7</v>
      </c>
      <c r="EA153" s="16">
        <v>33</v>
      </c>
      <c r="EB153" s="27" t="s">
        <v>185</v>
      </c>
      <c r="EC153" s="27" t="s">
        <v>185</v>
      </c>
      <c r="ED153" s="27" t="s">
        <v>182</v>
      </c>
      <c r="EE153" s="29">
        <v>44965.618750000001</v>
      </c>
      <c r="EF153" s="28" t="s">
        <v>688</v>
      </c>
      <c r="EG153" s="28" t="s">
        <v>689</v>
      </c>
      <c r="EH153" s="28" t="s">
        <v>190</v>
      </c>
      <c r="EI153" s="29">
        <v>45035.478171296294</v>
      </c>
      <c r="EJ153" s="28" t="s">
        <v>846</v>
      </c>
      <c r="EK153" s="28" t="s">
        <v>847</v>
      </c>
      <c r="EL153" s="28" t="s">
        <v>237</v>
      </c>
      <c r="EM153" s="45" t="s">
        <v>3713</v>
      </c>
      <c r="EN153" s="46" t="str">
        <f t="shared" si="15"/>
        <v>343N552A</v>
      </c>
      <c r="EO153" s="47">
        <f t="shared" si="16"/>
        <v>45082</v>
      </c>
      <c r="EP153" s="47">
        <f t="shared" si="17"/>
        <v>44978</v>
      </c>
      <c r="EQ153" s="48" t="str">
        <f t="shared" ca="1" si="18"/>
        <v>Past</v>
      </c>
      <c r="ER153" s="49">
        <f t="shared" si="19"/>
        <v>104</v>
      </c>
      <c r="ES153" s="50"/>
      <c r="ET153" s="51">
        <f t="shared" si="20"/>
        <v>104</v>
      </c>
      <c r="EU153" s="52">
        <f t="shared" si="21"/>
        <v>870272</v>
      </c>
      <c r="EV153" s="46"/>
      <c r="EW153" s="23" t="s">
        <v>3714</v>
      </c>
    </row>
    <row r="154" spans="1:153" ht="14.25" customHeight="1">
      <c r="A154" s="8">
        <v>147</v>
      </c>
      <c r="B154" s="9" t="s">
        <v>141</v>
      </c>
      <c r="C154" s="10" t="s">
        <v>142</v>
      </c>
      <c r="D154" s="10" t="s">
        <v>143</v>
      </c>
      <c r="E154" s="10" t="s">
        <v>206</v>
      </c>
      <c r="F154" s="9" t="s">
        <v>641</v>
      </c>
      <c r="G154" s="10" t="s">
        <v>145</v>
      </c>
      <c r="H154" s="9" t="s">
        <v>146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675</v>
      </c>
      <c r="S154" s="9" t="s">
        <v>676</v>
      </c>
      <c r="T154" s="9" t="s">
        <v>306</v>
      </c>
      <c r="U154" s="9" t="s">
        <v>337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835</v>
      </c>
      <c r="AA154" s="9" t="s">
        <v>836</v>
      </c>
      <c r="AB154" s="12" t="s">
        <v>837</v>
      </c>
      <c r="AC154" s="10" t="s">
        <v>860</v>
      </c>
      <c r="AD154" s="9" t="s">
        <v>861</v>
      </c>
      <c r="AE154" s="13" t="s">
        <v>862</v>
      </c>
      <c r="AF154" s="14" t="s">
        <v>784</v>
      </c>
      <c r="AG154" s="10" t="s">
        <v>863</v>
      </c>
      <c r="AH154" s="11" t="s">
        <v>864</v>
      </c>
      <c r="AI154" s="11" t="s">
        <v>685</v>
      </c>
      <c r="AJ154" s="10" t="s">
        <v>865</v>
      </c>
      <c r="AK154" s="11" t="s">
        <v>685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1.6</v>
      </c>
      <c r="AU154" s="10" t="s">
        <v>142</v>
      </c>
      <c r="AV154" s="16">
        <v>7200</v>
      </c>
      <c r="AW154" s="16">
        <v>7200</v>
      </c>
      <c r="AX154" s="16">
        <v>0</v>
      </c>
      <c r="AY154" s="16">
        <v>0</v>
      </c>
      <c r="AZ154" s="16">
        <v>0</v>
      </c>
      <c r="BA154" s="17">
        <v>45154</v>
      </c>
      <c r="BB154" s="30" t="s">
        <v>175</v>
      </c>
      <c r="BC154" s="18">
        <v>45040</v>
      </c>
      <c r="BD154" s="17">
        <v>45230</v>
      </c>
      <c r="BE154" s="17">
        <v>45291</v>
      </c>
      <c r="BF154" s="17">
        <v>45122</v>
      </c>
      <c r="BG154" s="10">
        <v>85277503</v>
      </c>
      <c r="BH154" s="9" t="s">
        <v>414</v>
      </c>
      <c r="BI154" s="19">
        <v>45017</v>
      </c>
      <c r="BJ154" s="20">
        <v>45019</v>
      </c>
      <c r="BK154" s="16">
        <v>7184</v>
      </c>
      <c r="BL154" s="16">
        <v>11494</v>
      </c>
      <c r="BM154" s="9" t="s">
        <v>177</v>
      </c>
      <c r="BN154" s="9" t="s">
        <v>436</v>
      </c>
      <c r="BO154" s="9" t="s">
        <v>635</v>
      </c>
      <c r="BP154" s="17">
        <v>45122</v>
      </c>
      <c r="BQ154" s="17">
        <v>45122</v>
      </c>
      <c r="BR154" s="17" t="s">
        <v>156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 t="s">
        <v>156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 t="s">
        <v>156</v>
      </c>
      <c r="CD154" s="10" t="s">
        <v>156</v>
      </c>
      <c r="CE154" s="17" t="s">
        <v>156</v>
      </c>
      <c r="CF154" s="17" t="s">
        <v>156</v>
      </c>
      <c r="CG154" s="17" t="s">
        <v>156</v>
      </c>
      <c r="CH154" s="17" t="s">
        <v>156</v>
      </c>
      <c r="CI154" s="16">
        <v>0</v>
      </c>
      <c r="CJ154" s="10" t="s">
        <v>156</v>
      </c>
      <c r="CK154" s="10" t="s">
        <v>156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 t="s">
        <v>156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>
        <v>44981</v>
      </c>
      <c r="CX154" s="10" t="s">
        <v>298</v>
      </c>
      <c r="CY154" s="17" t="s">
        <v>156</v>
      </c>
      <c r="CZ154" s="17" t="s">
        <v>156</v>
      </c>
      <c r="DA154" s="17" t="s">
        <v>156</v>
      </c>
      <c r="DB154" s="17">
        <v>44977</v>
      </c>
      <c r="DC154" s="16">
        <v>7184</v>
      </c>
      <c r="DD154" s="10" t="s">
        <v>866</v>
      </c>
      <c r="DE154" s="10" t="s">
        <v>230</v>
      </c>
      <c r="DF154" s="18" t="s">
        <v>156</v>
      </c>
      <c r="DG154" s="17">
        <v>45009</v>
      </c>
      <c r="DH154" s="10" t="s">
        <v>156</v>
      </c>
      <c r="DI154" s="17" t="s">
        <v>156</v>
      </c>
      <c r="DJ154" s="17" t="s">
        <v>156</v>
      </c>
      <c r="DK154" s="17" t="s">
        <v>156</v>
      </c>
      <c r="DL154" s="17">
        <v>45009</v>
      </c>
      <c r="DM154" s="16">
        <v>7184</v>
      </c>
      <c r="DN154" s="10" t="s">
        <v>867</v>
      </c>
      <c r="DO154" s="10" t="s">
        <v>230</v>
      </c>
      <c r="DP154" s="16">
        <v>32</v>
      </c>
      <c r="DQ154" s="16">
        <v>16</v>
      </c>
      <c r="DR154" s="11">
        <v>16</v>
      </c>
      <c r="DS154" s="16">
        <v>48</v>
      </c>
      <c r="DT154" s="16">
        <v>0</v>
      </c>
      <c r="DU154" s="11" t="s">
        <v>181</v>
      </c>
      <c r="DV154" s="11" t="s">
        <v>182</v>
      </c>
      <c r="DW154" s="27" t="s">
        <v>156</v>
      </c>
      <c r="DX154" s="27" t="s">
        <v>156</v>
      </c>
      <c r="DY154" s="20" t="s">
        <v>845</v>
      </c>
      <c r="DZ154" s="16">
        <v>7</v>
      </c>
      <c r="EA154" s="16">
        <v>33</v>
      </c>
      <c r="EB154" s="27" t="s">
        <v>185</v>
      </c>
      <c r="EC154" s="27" t="s">
        <v>185</v>
      </c>
      <c r="ED154" s="27" t="s">
        <v>182</v>
      </c>
      <c r="EE154" s="29">
        <v>44944.629074074073</v>
      </c>
      <c r="EF154" s="28" t="s">
        <v>688</v>
      </c>
      <c r="EG154" s="28" t="s">
        <v>689</v>
      </c>
      <c r="EH154" s="28" t="s">
        <v>190</v>
      </c>
      <c r="EI154" s="29">
        <v>45035.478229166663</v>
      </c>
      <c r="EJ154" s="28" t="s">
        <v>846</v>
      </c>
      <c r="EK154" s="28" t="s">
        <v>847</v>
      </c>
      <c r="EL154" s="28" t="s">
        <v>237</v>
      </c>
      <c r="EM154" s="45" t="s">
        <v>3713</v>
      </c>
      <c r="EN154" s="46" t="str">
        <f t="shared" si="15"/>
        <v>343N505F</v>
      </c>
      <c r="EO154" s="47">
        <f t="shared" si="16"/>
        <v>45082</v>
      </c>
      <c r="EP154" s="47">
        <f t="shared" si="17"/>
        <v>44981</v>
      </c>
      <c r="EQ154" s="48" t="str">
        <f t="shared" ca="1" si="18"/>
        <v>Past</v>
      </c>
      <c r="ER154" s="49">
        <f t="shared" si="19"/>
        <v>101</v>
      </c>
      <c r="ES154" s="50"/>
      <c r="ET154" s="51">
        <f t="shared" si="20"/>
        <v>101</v>
      </c>
      <c r="EU154" s="52">
        <f t="shared" si="21"/>
        <v>725584</v>
      </c>
      <c r="EV154" s="46"/>
      <c r="EW154" s="23" t="s">
        <v>3714</v>
      </c>
    </row>
    <row r="155" spans="1:153" ht="14.25" customHeight="1">
      <c r="A155" s="8">
        <v>148</v>
      </c>
      <c r="B155" s="9" t="s">
        <v>141</v>
      </c>
      <c r="C155" s="10" t="s">
        <v>142</v>
      </c>
      <c r="D155" s="10" t="s">
        <v>143</v>
      </c>
      <c r="E155" s="10" t="s">
        <v>206</v>
      </c>
      <c r="F155" s="9" t="s">
        <v>641</v>
      </c>
      <c r="G155" s="10" t="s">
        <v>145</v>
      </c>
      <c r="H155" s="9" t="s">
        <v>146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675</v>
      </c>
      <c r="S155" s="9" t="s">
        <v>676</v>
      </c>
      <c r="T155" s="9" t="s">
        <v>306</v>
      </c>
      <c r="U155" s="9" t="s">
        <v>337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835</v>
      </c>
      <c r="AA155" s="9" t="s">
        <v>836</v>
      </c>
      <c r="AB155" s="12" t="s">
        <v>837</v>
      </c>
      <c r="AC155" s="10" t="s">
        <v>868</v>
      </c>
      <c r="AD155" s="9" t="s">
        <v>869</v>
      </c>
      <c r="AE155" s="13" t="s">
        <v>870</v>
      </c>
      <c r="AF155" s="14" t="s">
        <v>784</v>
      </c>
      <c r="AG155" s="10" t="s">
        <v>871</v>
      </c>
      <c r="AH155" s="11" t="s">
        <v>684</v>
      </c>
      <c r="AI155" s="11" t="s">
        <v>685</v>
      </c>
      <c r="AJ155" s="10" t="s">
        <v>686</v>
      </c>
      <c r="AK155" s="11" t="s">
        <v>685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1.6</v>
      </c>
      <c r="AU155" s="10" t="s">
        <v>142</v>
      </c>
      <c r="AV155" s="16">
        <v>5400</v>
      </c>
      <c r="AW155" s="16">
        <v>5400</v>
      </c>
      <c r="AX155" s="16">
        <v>0</v>
      </c>
      <c r="AY155" s="16">
        <v>0</v>
      </c>
      <c r="AZ155" s="16">
        <v>0</v>
      </c>
      <c r="BA155" s="17">
        <v>45154</v>
      </c>
      <c r="BB155" s="30" t="s">
        <v>175</v>
      </c>
      <c r="BC155" s="18">
        <v>45040</v>
      </c>
      <c r="BD155" s="17">
        <v>45230</v>
      </c>
      <c r="BE155" s="17">
        <v>45291</v>
      </c>
      <c r="BF155" s="17">
        <v>45122</v>
      </c>
      <c r="BG155" s="10">
        <v>85277479</v>
      </c>
      <c r="BH155" s="9" t="s">
        <v>414</v>
      </c>
      <c r="BI155" s="19">
        <v>45017</v>
      </c>
      <c r="BJ155" s="20">
        <v>45019</v>
      </c>
      <c r="BK155" s="16">
        <v>5392</v>
      </c>
      <c r="BL155" s="16">
        <v>8627</v>
      </c>
      <c r="BM155" s="9" t="s">
        <v>177</v>
      </c>
      <c r="BN155" s="9" t="s">
        <v>436</v>
      </c>
      <c r="BO155" s="9" t="s">
        <v>635</v>
      </c>
      <c r="BP155" s="17">
        <v>45122</v>
      </c>
      <c r="BQ155" s="17">
        <v>45122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 t="s">
        <v>156</v>
      </c>
      <c r="CD155" s="10" t="s">
        <v>156</v>
      </c>
      <c r="CE155" s="17" t="s">
        <v>156</v>
      </c>
      <c r="CF155" s="17" t="s">
        <v>156</v>
      </c>
      <c r="CG155" s="17" t="s">
        <v>156</v>
      </c>
      <c r="CH155" s="17" t="s">
        <v>156</v>
      </c>
      <c r="CI155" s="16">
        <v>0</v>
      </c>
      <c r="CJ155" s="10" t="s">
        <v>156</v>
      </c>
      <c r="CK155" s="10" t="s">
        <v>156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44978</v>
      </c>
      <c r="CX155" s="10" t="s">
        <v>298</v>
      </c>
      <c r="CY155" s="17" t="s">
        <v>156</v>
      </c>
      <c r="CZ155" s="17" t="s">
        <v>156</v>
      </c>
      <c r="DA155" s="17" t="s">
        <v>156</v>
      </c>
      <c r="DB155" s="17">
        <v>44977</v>
      </c>
      <c r="DC155" s="16">
        <v>5392</v>
      </c>
      <c r="DD155" s="10" t="s">
        <v>872</v>
      </c>
      <c r="DE155" s="10" t="s">
        <v>230</v>
      </c>
      <c r="DF155" s="18" t="s">
        <v>156</v>
      </c>
      <c r="DG155" s="17">
        <v>45006</v>
      </c>
      <c r="DH155" s="10" t="s">
        <v>156</v>
      </c>
      <c r="DI155" s="17" t="s">
        <v>156</v>
      </c>
      <c r="DJ155" s="17" t="s">
        <v>156</v>
      </c>
      <c r="DK155" s="17" t="s">
        <v>156</v>
      </c>
      <c r="DL155" s="17">
        <v>45002</v>
      </c>
      <c r="DM155" s="16">
        <v>5392</v>
      </c>
      <c r="DN155" s="10" t="s">
        <v>873</v>
      </c>
      <c r="DO155" s="10" t="s">
        <v>230</v>
      </c>
      <c r="DP155" s="16">
        <v>32</v>
      </c>
      <c r="DQ155" s="16">
        <v>16</v>
      </c>
      <c r="DR155" s="11">
        <v>16</v>
      </c>
      <c r="DS155" s="16">
        <v>48</v>
      </c>
      <c r="DT155" s="16">
        <v>0</v>
      </c>
      <c r="DU155" s="11" t="s">
        <v>181</v>
      </c>
      <c r="DV155" s="11" t="s">
        <v>182</v>
      </c>
      <c r="DW155" s="27" t="s">
        <v>156</v>
      </c>
      <c r="DX155" s="27" t="s">
        <v>156</v>
      </c>
      <c r="DY155" s="20" t="s">
        <v>845</v>
      </c>
      <c r="DZ155" s="16">
        <v>7</v>
      </c>
      <c r="EA155" s="16">
        <v>33</v>
      </c>
      <c r="EB155" s="27" t="s">
        <v>185</v>
      </c>
      <c r="EC155" s="27" t="s">
        <v>185</v>
      </c>
      <c r="ED155" s="27" t="s">
        <v>182</v>
      </c>
      <c r="EE155" s="29">
        <v>44944.629074074073</v>
      </c>
      <c r="EF155" s="28" t="s">
        <v>688</v>
      </c>
      <c r="EG155" s="28" t="s">
        <v>689</v>
      </c>
      <c r="EH155" s="28" t="s">
        <v>190</v>
      </c>
      <c r="EI155" s="29">
        <v>45035.478090277778</v>
      </c>
      <c r="EJ155" s="28" t="s">
        <v>846</v>
      </c>
      <c r="EK155" s="28" t="s">
        <v>847</v>
      </c>
      <c r="EL155" s="28" t="s">
        <v>237</v>
      </c>
      <c r="EM155" s="45" t="s">
        <v>3713</v>
      </c>
      <c r="EN155" s="46" t="str">
        <f t="shared" si="15"/>
        <v>343N505C</v>
      </c>
      <c r="EO155" s="47">
        <f t="shared" si="16"/>
        <v>45082</v>
      </c>
      <c r="EP155" s="47">
        <f t="shared" si="17"/>
        <v>44978</v>
      </c>
      <c r="EQ155" s="48" t="str">
        <f t="shared" ca="1" si="18"/>
        <v>Past</v>
      </c>
      <c r="ER155" s="49">
        <f t="shared" si="19"/>
        <v>104</v>
      </c>
      <c r="ES155" s="50"/>
      <c r="ET155" s="51">
        <f t="shared" si="20"/>
        <v>104</v>
      </c>
      <c r="EU155" s="52">
        <f t="shared" si="21"/>
        <v>560768</v>
      </c>
      <c r="EV155" s="46"/>
      <c r="EW155" s="23" t="s">
        <v>3714</v>
      </c>
    </row>
    <row r="156" spans="1:153" ht="14.25" customHeight="1">
      <c r="A156" s="8">
        <v>149</v>
      </c>
      <c r="B156" s="9" t="s">
        <v>141</v>
      </c>
      <c r="C156" s="10" t="s">
        <v>142</v>
      </c>
      <c r="D156" s="10" t="s">
        <v>143</v>
      </c>
      <c r="E156" s="10" t="s">
        <v>206</v>
      </c>
      <c r="F156" s="9" t="s">
        <v>641</v>
      </c>
      <c r="G156" s="10" t="s">
        <v>145</v>
      </c>
      <c r="H156" s="9" t="s">
        <v>146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675</v>
      </c>
      <c r="S156" s="9" t="s">
        <v>676</v>
      </c>
      <c r="T156" s="9" t="s">
        <v>306</v>
      </c>
      <c r="U156" s="9" t="s">
        <v>337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835</v>
      </c>
      <c r="AA156" s="9" t="s">
        <v>836</v>
      </c>
      <c r="AB156" s="12" t="s">
        <v>837</v>
      </c>
      <c r="AC156" s="10" t="s">
        <v>874</v>
      </c>
      <c r="AD156" s="9" t="s">
        <v>875</v>
      </c>
      <c r="AE156" s="13" t="s">
        <v>876</v>
      </c>
      <c r="AF156" s="14" t="s">
        <v>784</v>
      </c>
      <c r="AG156" s="10" t="s">
        <v>877</v>
      </c>
      <c r="AH156" s="11" t="s">
        <v>684</v>
      </c>
      <c r="AI156" s="11" t="s">
        <v>685</v>
      </c>
      <c r="AJ156" s="10" t="s">
        <v>686</v>
      </c>
      <c r="AK156" s="11" t="s">
        <v>685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1.6</v>
      </c>
      <c r="AU156" s="10" t="s">
        <v>142</v>
      </c>
      <c r="AV156" s="16">
        <v>6800</v>
      </c>
      <c r="AW156" s="16">
        <v>6800</v>
      </c>
      <c r="AX156" s="16">
        <v>0</v>
      </c>
      <c r="AY156" s="16">
        <v>0</v>
      </c>
      <c r="AZ156" s="16">
        <v>0</v>
      </c>
      <c r="BA156" s="17">
        <v>45154</v>
      </c>
      <c r="BB156" s="30" t="s">
        <v>175</v>
      </c>
      <c r="BC156" s="18">
        <v>45040</v>
      </c>
      <c r="BD156" s="17">
        <v>45230</v>
      </c>
      <c r="BE156" s="17">
        <v>45291</v>
      </c>
      <c r="BF156" s="17">
        <v>45122</v>
      </c>
      <c r="BG156" s="10">
        <v>85277487</v>
      </c>
      <c r="BH156" s="9" t="s">
        <v>414</v>
      </c>
      <c r="BI156" s="19">
        <v>45017</v>
      </c>
      <c r="BJ156" s="20">
        <v>45019</v>
      </c>
      <c r="BK156" s="16">
        <v>6768</v>
      </c>
      <c r="BL156" s="16">
        <v>10829</v>
      </c>
      <c r="BM156" s="9" t="s">
        <v>177</v>
      </c>
      <c r="BN156" s="9" t="s">
        <v>436</v>
      </c>
      <c r="BO156" s="9" t="s">
        <v>635</v>
      </c>
      <c r="BP156" s="17">
        <v>45122</v>
      </c>
      <c r="BQ156" s="17">
        <v>45122</v>
      </c>
      <c r="BR156" s="17" t="s">
        <v>156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 t="s">
        <v>156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 t="s">
        <v>156</v>
      </c>
      <c r="CD156" s="10" t="s">
        <v>156</v>
      </c>
      <c r="CE156" s="17" t="s">
        <v>156</v>
      </c>
      <c r="CF156" s="17" t="s">
        <v>156</v>
      </c>
      <c r="CG156" s="17" t="s">
        <v>156</v>
      </c>
      <c r="CH156" s="17" t="s">
        <v>156</v>
      </c>
      <c r="CI156" s="16">
        <v>0</v>
      </c>
      <c r="CJ156" s="10" t="s">
        <v>156</v>
      </c>
      <c r="CK156" s="10" t="s">
        <v>156</v>
      </c>
      <c r="CL156" s="18" t="s">
        <v>156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 t="s">
        <v>156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>
        <v>44978</v>
      </c>
      <c r="CX156" s="10" t="s">
        <v>298</v>
      </c>
      <c r="CY156" s="17" t="s">
        <v>156</v>
      </c>
      <c r="CZ156" s="17" t="s">
        <v>156</v>
      </c>
      <c r="DA156" s="17" t="s">
        <v>156</v>
      </c>
      <c r="DB156" s="17">
        <v>44977</v>
      </c>
      <c r="DC156" s="16">
        <v>6768</v>
      </c>
      <c r="DD156" s="10" t="s">
        <v>878</v>
      </c>
      <c r="DE156" s="10" t="s">
        <v>230</v>
      </c>
      <c r="DF156" s="18" t="s">
        <v>156</v>
      </c>
      <c r="DG156" s="17">
        <v>45009</v>
      </c>
      <c r="DH156" s="10" t="s">
        <v>156</v>
      </c>
      <c r="DI156" s="17" t="s">
        <v>156</v>
      </c>
      <c r="DJ156" s="17" t="s">
        <v>156</v>
      </c>
      <c r="DK156" s="17" t="s">
        <v>156</v>
      </c>
      <c r="DL156" s="17">
        <v>45009</v>
      </c>
      <c r="DM156" s="16">
        <v>6768</v>
      </c>
      <c r="DN156" s="10" t="s">
        <v>879</v>
      </c>
      <c r="DO156" s="10" t="s">
        <v>230</v>
      </c>
      <c r="DP156" s="16">
        <v>32</v>
      </c>
      <c r="DQ156" s="16">
        <v>16</v>
      </c>
      <c r="DR156" s="11">
        <v>16</v>
      </c>
      <c r="DS156" s="16">
        <v>48</v>
      </c>
      <c r="DT156" s="16">
        <v>0</v>
      </c>
      <c r="DU156" s="11" t="s">
        <v>181</v>
      </c>
      <c r="DV156" s="11" t="s">
        <v>182</v>
      </c>
      <c r="DW156" s="27" t="s">
        <v>156</v>
      </c>
      <c r="DX156" s="27" t="s">
        <v>156</v>
      </c>
      <c r="DY156" s="20" t="s">
        <v>845</v>
      </c>
      <c r="DZ156" s="16">
        <v>7</v>
      </c>
      <c r="EA156" s="16">
        <v>33</v>
      </c>
      <c r="EB156" s="27" t="s">
        <v>185</v>
      </c>
      <c r="EC156" s="27" t="s">
        <v>185</v>
      </c>
      <c r="ED156" s="27" t="s">
        <v>182</v>
      </c>
      <c r="EE156" s="29">
        <v>44944.629074074073</v>
      </c>
      <c r="EF156" s="28" t="s">
        <v>688</v>
      </c>
      <c r="EG156" s="28" t="s">
        <v>689</v>
      </c>
      <c r="EH156" s="28" t="s">
        <v>190</v>
      </c>
      <c r="EI156" s="29">
        <v>45035.478310185186</v>
      </c>
      <c r="EJ156" s="28" t="s">
        <v>846</v>
      </c>
      <c r="EK156" s="28" t="s">
        <v>847</v>
      </c>
      <c r="EL156" s="28" t="s">
        <v>237</v>
      </c>
      <c r="EM156" s="45" t="s">
        <v>3713</v>
      </c>
      <c r="EN156" s="46" t="str">
        <f t="shared" si="15"/>
        <v>343N505D</v>
      </c>
      <c r="EO156" s="47">
        <f t="shared" si="16"/>
        <v>45082</v>
      </c>
      <c r="EP156" s="47">
        <f t="shared" si="17"/>
        <v>44978</v>
      </c>
      <c r="EQ156" s="48" t="str">
        <f t="shared" ca="1" si="18"/>
        <v>Past</v>
      </c>
      <c r="ER156" s="49">
        <f t="shared" si="19"/>
        <v>104</v>
      </c>
      <c r="ES156" s="50"/>
      <c r="ET156" s="51">
        <f t="shared" si="20"/>
        <v>104</v>
      </c>
      <c r="EU156" s="52">
        <f t="shared" si="21"/>
        <v>703872</v>
      </c>
      <c r="EV156" s="46"/>
      <c r="EW156" s="23" t="s">
        <v>3714</v>
      </c>
    </row>
    <row r="157" spans="1:153" ht="14.25" customHeight="1">
      <c r="A157" s="8">
        <v>150</v>
      </c>
      <c r="B157" s="9" t="s">
        <v>141</v>
      </c>
      <c r="C157" s="10" t="s">
        <v>142</v>
      </c>
      <c r="D157" s="10" t="s">
        <v>143</v>
      </c>
      <c r="E157" s="10" t="s">
        <v>206</v>
      </c>
      <c r="F157" s="9" t="s">
        <v>641</v>
      </c>
      <c r="G157" s="10" t="s">
        <v>145</v>
      </c>
      <c r="H157" s="9" t="s">
        <v>146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880</v>
      </c>
      <c r="S157" s="9" t="s">
        <v>881</v>
      </c>
      <c r="T157" s="9" t="s">
        <v>306</v>
      </c>
      <c r="U157" s="9" t="s">
        <v>337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882</v>
      </c>
      <c r="AA157" s="9" t="s">
        <v>883</v>
      </c>
      <c r="AB157" s="12" t="s">
        <v>884</v>
      </c>
      <c r="AC157" s="10" t="s">
        <v>885</v>
      </c>
      <c r="AD157" s="9" t="s">
        <v>883</v>
      </c>
      <c r="AE157" s="13" t="s">
        <v>884</v>
      </c>
      <c r="AF157" s="14" t="s">
        <v>784</v>
      </c>
      <c r="AG157" s="10" t="s">
        <v>886</v>
      </c>
      <c r="AH157" s="11" t="s">
        <v>887</v>
      </c>
      <c r="AI157" s="11" t="s">
        <v>888</v>
      </c>
      <c r="AJ157" s="10" t="s">
        <v>889</v>
      </c>
      <c r="AK157" s="11" t="s">
        <v>888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1.6</v>
      </c>
      <c r="AU157" s="10" t="s">
        <v>142</v>
      </c>
      <c r="AV157" s="16">
        <v>758512</v>
      </c>
      <c r="AW157" s="16">
        <v>878512</v>
      </c>
      <c r="AX157" s="16">
        <v>0</v>
      </c>
      <c r="AY157" s="16">
        <v>0</v>
      </c>
      <c r="AZ157" s="16">
        <v>35000</v>
      </c>
      <c r="BA157" s="17">
        <v>44921</v>
      </c>
      <c r="BB157" s="30" t="s">
        <v>175</v>
      </c>
      <c r="BC157" s="18">
        <v>45119</v>
      </c>
      <c r="BD157" s="17">
        <v>45291</v>
      </c>
      <c r="BE157" s="17">
        <v>45291</v>
      </c>
      <c r="BF157" s="17">
        <v>44910</v>
      </c>
      <c r="BG157" s="10">
        <v>85187088</v>
      </c>
      <c r="BH157" s="9" t="s">
        <v>201</v>
      </c>
      <c r="BI157" s="19">
        <v>44958</v>
      </c>
      <c r="BJ157" s="20">
        <v>44963</v>
      </c>
      <c r="BK157" s="16">
        <v>30720</v>
      </c>
      <c r="BL157" s="16">
        <v>49152</v>
      </c>
      <c r="BM157" s="9" t="s">
        <v>177</v>
      </c>
      <c r="BN157" s="9" t="s">
        <v>436</v>
      </c>
      <c r="BO157" s="9" t="s">
        <v>156</v>
      </c>
      <c r="BP157" s="17">
        <v>45153</v>
      </c>
      <c r="BQ157" s="17">
        <v>45153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 t="s">
        <v>156</v>
      </c>
      <c r="CD157" s="10" t="s">
        <v>156</v>
      </c>
      <c r="CE157" s="17" t="s">
        <v>156</v>
      </c>
      <c r="CF157" s="17" t="s">
        <v>156</v>
      </c>
      <c r="CG157" s="17" t="s">
        <v>156</v>
      </c>
      <c r="CH157" s="17" t="s">
        <v>156</v>
      </c>
      <c r="CI157" s="16">
        <v>0</v>
      </c>
      <c r="CJ157" s="10" t="s">
        <v>156</v>
      </c>
      <c r="CK157" s="10" t="s">
        <v>156</v>
      </c>
      <c r="CL157" s="18" t="s">
        <v>156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44922</v>
      </c>
      <c r="CX157" s="10" t="s">
        <v>193</v>
      </c>
      <c r="CY157" s="17" t="s">
        <v>156</v>
      </c>
      <c r="CZ157" s="17" t="s">
        <v>156</v>
      </c>
      <c r="DA157" s="17" t="s">
        <v>156</v>
      </c>
      <c r="DB157" s="17">
        <v>44922</v>
      </c>
      <c r="DC157" s="16">
        <v>30720</v>
      </c>
      <c r="DD157" s="10" t="s">
        <v>890</v>
      </c>
      <c r="DE157" s="10" t="s">
        <v>230</v>
      </c>
      <c r="DF157" s="18" t="s">
        <v>156</v>
      </c>
      <c r="DG157" s="17">
        <v>44939</v>
      </c>
      <c r="DH157" s="10" t="s">
        <v>156</v>
      </c>
      <c r="DI157" s="17" t="s">
        <v>156</v>
      </c>
      <c r="DJ157" s="17" t="s">
        <v>156</v>
      </c>
      <c r="DK157" s="17" t="s">
        <v>156</v>
      </c>
      <c r="DL157" s="17">
        <v>44939</v>
      </c>
      <c r="DM157" s="16">
        <v>30720</v>
      </c>
      <c r="DN157" s="10" t="s">
        <v>891</v>
      </c>
      <c r="DO157" s="10" t="s">
        <v>230</v>
      </c>
      <c r="DP157" s="16">
        <v>48</v>
      </c>
      <c r="DQ157" s="16">
        <v>24</v>
      </c>
      <c r="DR157" s="11">
        <v>24</v>
      </c>
      <c r="DS157" s="16">
        <v>48</v>
      </c>
      <c r="DT157" s="16">
        <v>0</v>
      </c>
      <c r="DU157" s="11" t="s">
        <v>181</v>
      </c>
      <c r="DV157" s="11" t="s">
        <v>182</v>
      </c>
      <c r="DW157" s="27" t="s">
        <v>156</v>
      </c>
      <c r="DX157" s="27" t="s">
        <v>156</v>
      </c>
      <c r="DY157" s="20" t="s">
        <v>892</v>
      </c>
      <c r="DZ157" s="16">
        <v>7</v>
      </c>
      <c r="EA157" s="16">
        <v>33</v>
      </c>
      <c r="EB157" s="27" t="s">
        <v>185</v>
      </c>
      <c r="EC157" s="27" t="s">
        <v>185</v>
      </c>
      <c r="ED157" s="27" t="s">
        <v>182</v>
      </c>
      <c r="EE157" s="29">
        <v>44918.50744212963</v>
      </c>
      <c r="EF157" s="28" t="s">
        <v>460</v>
      </c>
      <c r="EG157" s="28" t="s">
        <v>461</v>
      </c>
      <c r="EH157" s="28" t="s">
        <v>190</v>
      </c>
      <c r="EI157" s="29">
        <v>44939.805648148147</v>
      </c>
      <c r="EJ157" s="28" t="s">
        <v>492</v>
      </c>
      <c r="EK157" s="28" t="s">
        <v>493</v>
      </c>
      <c r="EL157" s="28" t="s">
        <v>237</v>
      </c>
      <c r="EM157" s="45" t="s">
        <v>3713</v>
      </c>
      <c r="EN157" s="46" t="str">
        <f t="shared" si="15"/>
        <v>343N033A</v>
      </c>
      <c r="EO157" s="47">
        <f t="shared" si="16"/>
        <v>45113</v>
      </c>
      <c r="EP157" s="47">
        <f t="shared" si="17"/>
        <v>44922</v>
      </c>
      <c r="EQ157" s="48" t="str">
        <f t="shared" ca="1" si="18"/>
        <v>Past</v>
      </c>
      <c r="ER157" s="49">
        <f t="shared" si="19"/>
        <v>191</v>
      </c>
      <c r="ES157" s="50"/>
      <c r="ET157" s="51">
        <f t="shared" si="20"/>
        <v>191</v>
      </c>
      <c r="EU157" s="52">
        <f t="shared" si="21"/>
        <v>5867520</v>
      </c>
      <c r="EV157" s="46"/>
      <c r="EW157" s="23" t="s">
        <v>3714</v>
      </c>
    </row>
    <row r="158" spans="1:153" ht="14.25" hidden="1" customHeight="1">
      <c r="A158" s="8">
        <v>151</v>
      </c>
      <c r="B158" s="9" t="s">
        <v>141</v>
      </c>
      <c r="C158" s="10" t="s">
        <v>142</v>
      </c>
      <c r="D158" s="10" t="s">
        <v>143</v>
      </c>
      <c r="E158" s="10" t="s">
        <v>206</v>
      </c>
      <c r="F158" s="9" t="s">
        <v>641</v>
      </c>
      <c r="G158" s="10" t="s">
        <v>145</v>
      </c>
      <c r="H158" s="9" t="s">
        <v>146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880</v>
      </c>
      <c r="S158" s="9" t="s">
        <v>881</v>
      </c>
      <c r="T158" s="9" t="s">
        <v>306</v>
      </c>
      <c r="U158" s="9" t="s">
        <v>337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882</v>
      </c>
      <c r="AA158" s="9" t="s">
        <v>883</v>
      </c>
      <c r="AB158" s="12" t="s">
        <v>884</v>
      </c>
      <c r="AC158" s="10" t="s">
        <v>885</v>
      </c>
      <c r="AD158" s="9" t="s">
        <v>883</v>
      </c>
      <c r="AE158" s="13" t="s">
        <v>884</v>
      </c>
      <c r="AF158" s="14" t="s">
        <v>784</v>
      </c>
      <c r="AG158" s="10" t="s">
        <v>886</v>
      </c>
      <c r="AH158" s="11" t="s">
        <v>887</v>
      </c>
      <c r="AI158" s="11" t="s">
        <v>888</v>
      </c>
      <c r="AJ158" s="10" t="s">
        <v>889</v>
      </c>
      <c r="AK158" s="11" t="s">
        <v>888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1.6</v>
      </c>
      <c r="AU158" s="10" t="s">
        <v>142</v>
      </c>
      <c r="AV158" s="16">
        <v>758512</v>
      </c>
      <c r="AW158" s="16">
        <v>878512</v>
      </c>
      <c r="AX158" s="16">
        <v>0</v>
      </c>
      <c r="AY158" s="16">
        <v>0</v>
      </c>
      <c r="AZ158" s="16">
        <v>35000</v>
      </c>
      <c r="BA158" s="17">
        <v>44921</v>
      </c>
      <c r="BB158" s="30" t="s">
        <v>175</v>
      </c>
      <c r="BC158" s="18" t="s">
        <v>156</v>
      </c>
      <c r="BD158" s="17">
        <v>45291</v>
      </c>
      <c r="BE158" s="17">
        <v>45291</v>
      </c>
      <c r="BF158" s="17">
        <v>44910</v>
      </c>
      <c r="BG158" s="10">
        <v>84947312</v>
      </c>
      <c r="BH158" s="9" t="s">
        <v>274</v>
      </c>
      <c r="BI158" s="19">
        <v>44986</v>
      </c>
      <c r="BJ158" s="20">
        <v>44991</v>
      </c>
      <c r="BK158" s="16">
        <v>0</v>
      </c>
      <c r="BL158" s="16">
        <v>0</v>
      </c>
      <c r="BM158" s="9" t="s">
        <v>177</v>
      </c>
      <c r="BN158" s="9" t="s">
        <v>178</v>
      </c>
      <c r="BO158" s="9" t="s">
        <v>156</v>
      </c>
      <c r="BP158" s="17">
        <v>45054</v>
      </c>
      <c r="BQ158" s="17" t="s">
        <v>156</v>
      </c>
      <c r="BR158" s="17">
        <v>45054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>
        <v>44875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44897</v>
      </c>
      <c r="CD158" s="10" t="s">
        <v>371</v>
      </c>
      <c r="CE158" s="17">
        <v>44897</v>
      </c>
      <c r="CF158" s="17" t="s">
        <v>156</v>
      </c>
      <c r="CG158" s="17">
        <v>44878</v>
      </c>
      <c r="CH158" s="17" t="s">
        <v>156</v>
      </c>
      <c r="CI158" s="16">
        <v>0</v>
      </c>
      <c r="CJ158" s="10" t="s">
        <v>156</v>
      </c>
      <c r="CK158" s="10" t="s">
        <v>156</v>
      </c>
      <c r="CL158" s="18" t="s">
        <v>156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>
        <v>44875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44973</v>
      </c>
      <c r="CX158" s="10" t="s">
        <v>893</v>
      </c>
      <c r="CY158" s="17">
        <v>44967</v>
      </c>
      <c r="CZ158" s="17" t="s">
        <v>156</v>
      </c>
      <c r="DA158" s="17">
        <v>44878</v>
      </c>
      <c r="DB158" s="17" t="s">
        <v>156</v>
      </c>
      <c r="DC158" s="16">
        <v>0</v>
      </c>
      <c r="DD158" s="10" t="s">
        <v>156</v>
      </c>
      <c r="DE158" s="10" t="s">
        <v>156</v>
      </c>
      <c r="DF158" s="18" t="s">
        <v>156</v>
      </c>
      <c r="DG158" s="17">
        <v>44980</v>
      </c>
      <c r="DH158" s="10" t="s">
        <v>894</v>
      </c>
      <c r="DI158" s="17">
        <v>44981</v>
      </c>
      <c r="DJ158" s="17" t="s">
        <v>156</v>
      </c>
      <c r="DK158" s="17">
        <v>44875</v>
      </c>
      <c r="DL158" s="17" t="s">
        <v>156</v>
      </c>
      <c r="DM158" s="16">
        <v>0</v>
      </c>
      <c r="DN158" s="10" t="s">
        <v>156</v>
      </c>
      <c r="DO158" s="10" t="s">
        <v>156</v>
      </c>
      <c r="DP158" s="16">
        <v>48</v>
      </c>
      <c r="DQ158" s="16">
        <v>24</v>
      </c>
      <c r="DR158" s="11">
        <v>24</v>
      </c>
      <c r="DS158" s="16">
        <v>48</v>
      </c>
      <c r="DT158" s="16">
        <v>24000</v>
      </c>
      <c r="DU158" s="11" t="s">
        <v>181</v>
      </c>
      <c r="DV158" s="11" t="s">
        <v>182</v>
      </c>
      <c r="DW158" s="27" t="s">
        <v>156</v>
      </c>
      <c r="DX158" s="27" t="s">
        <v>895</v>
      </c>
      <c r="DY158" s="20" t="s">
        <v>896</v>
      </c>
      <c r="DZ158" s="16">
        <v>7</v>
      </c>
      <c r="EA158" s="16">
        <v>33</v>
      </c>
      <c r="EB158" s="27" t="s">
        <v>185</v>
      </c>
      <c r="EC158" s="27" t="s">
        <v>185</v>
      </c>
      <c r="ED158" s="27" t="s">
        <v>182</v>
      </c>
      <c r="EE158" s="29">
        <v>44876.018900462965</v>
      </c>
      <c r="EF158" s="28" t="s">
        <v>186</v>
      </c>
      <c r="EG158" s="28" t="s">
        <v>156</v>
      </c>
      <c r="EH158" s="28" t="s">
        <v>187</v>
      </c>
      <c r="EI158" s="29">
        <v>44952.815648148149</v>
      </c>
      <c r="EJ158" s="28" t="s">
        <v>197</v>
      </c>
      <c r="EK158" s="28" t="s">
        <v>156</v>
      </c>
      <c r="EL158" s="28" t="s">
        <v>198</v>
      </c>
      <c r="EM158" s="45"/>
      <c r="EN158" s="46" t="str">
        <f t="shared" si="15"/>
        <v>343N033A</v>
      </c>
      <c r="EO158" s="47">
        <f t="shared" si="16"/>
        <v>45014</v>
      </c>
      <c r="EP158" s="47">
        <f t="shared" si="17"/>
        <v>44973</v>
      </c>
      <c r="EQ158" s="48" t="str">
        <f t="shared" ca="1" si="18"/>
        <v>Past</v>
      </c>
      <c r="ER158" s="49">
        <f t="shared" si="19"/>
        <v>41</v>
      </c>
      <c r="ES158" s="50"/>
      <c r="ET158" s="51">
        <f t="shared" si="20"/>
        <v>41</v>
      </c>
      <c r="EU158" s="52">
        <f t="shared" si="21"/>
        <v>0</v>
      </c>
      <c r="EV158" s="46"/>
    </row>
    <row r="159" spans="1:153" ht="14.25" customHeight="1">
      <c r="A159" s="8">
        <v>152</v>
      </c>
      <c r="B159" s="9" t="s">
        <v>141</v>
      </c>
      <c r="C159" s="10" t="s">
        <v>142</v>
      </c>
      <c r="D159" s="10" t="s">
        <v>143</v>
      </c>
      <c r="E159" s="10" t="s">
        <v>206</v>
      </c>
      <c r="F159" s="9" t="s">
        <v>641</v>
      </c>
      <c r="G159" s="10" t="s">
        <v>145</v>
      </c>
      <c r="H159" s="9" t="s">
        <v>146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880</v>
      </c>
      <c r="S159" s="9" t="s">
        <v>881</v>
      </c>
      <c r="T159" s="9" t="s">
        <v>306</v>
      </c>
      <c r="U159" s="9" t="s">
        <v>337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882</v>
      </c>
      <c r="AA159" s="9" t="s">
        <v>883</v>
      </c>
      <c r="AB159" s="12" t="s">
        <v>884</v>
      </c>
      <c r="AC159" s="10" t="s">
        <v>885</v>
      </c>
      <c r="AD159" s="9" t="s">
        <v>883</v>
      </c>
      <c r="AE159" s="13" t="s">
        <v>884</v>
      </c>
      <c r="AF159" s="14" t="s">
        <v>784</v>
      </c>
      <c r="AG159" s="10" t="s">
        <v>886</v>
      </c>
      <c r="AH159" s="11" t="s">
        <v>887</v>
      </c>
      <c r="AI159" s="11" t="s">
        <v>888</v>
      </c>
      <c r="AJ159" s="10" t="s">
        <v>889</v>
      </c>
      <c r="AK159" s="11" t="s">
        <v>888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1.6</v>
      </c>
      <c r="AU159" s="10" t="s">
        <v>142</v>
      </c>
      <c r="AV159" s="16">
        <v>758512</v>
      </c>
      <c r="AW159" s="16">
        <v>878512</v>
      </c>
      <c r="AX159" s="16">
        <v>0</v>
      </c>
      <c r="AY159" s="16">
        <v>0</v>
      </c>
      <c r="AZ159" s="16">
        <v>35000</v>
      </c>
      <c r="BA159" s="17">
        <v>44921</v>
      </c>
      <c r="BB159" s="30" t="s">
        <v>175</v>
      </c>
      <c r="BC159" s="18">
        <v>45119</v>
      </c>
      <c r="BD159" s="17">
        <v>45291</v>
      </c>
      <c r="BE159" s="17">
        <v>45291</v>
      </c>
      <c r="BF159" s="17">
        <v>44910</v>
      </c>
      <c r="BG159" s="10">
        <v>84855498</v>
      </c>
      <c r="BH159" s="9" t="s">
        <v>621</v>
      </c>
      <c r="BI159" s="19">
        <v>44986</v>
      </c>
      <c r="BJ159" s="20">
        <v>44991</v>
      </c>
      <c r="BK159" s="16">
        <v>25056</v>
      </c>
      <c r="BL159" s="16">
        <v>40090</v>
      </c>
      <c r="BM159" s="9" t="s">
        <v>177</v>
      </c>
      <c r="BN159" s="9" t="s">
        <v>470</v>
      </c>
      <c r="BO159" s="9" t="s">
        <v>156</v>
      </c>
      <c r="BP159" s="17">
        <v>45061</v>
      </c>
      <c r="BQ159" s="17">
        <v>45061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 t="s">
        <v>156</v>
      </c>
      <c r="CD159" s="10" t="s">
        <v>156</v>
      </c>
      <c r="CE159" s="17">
        <v>44918</v>
      </c>
      <c r="CF159" s="17" t="s">
        <v>156</v>
      </c>
      <c r="CG159" s="17">
        <v>44866</v>
      </c>
      <c r="CH159" s="17" t="s">
        <v>156</v>
      </c>
      <c r="CI159" s="16">
        <v>0</v>
      </c>
      <c r="CJ159" s="10" t="s">
        <v>156</v>
      </c>
      <c r="CK159" s="10" t="s">
        <v>156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44987</v>
      </c>
      <c r="CX159" s="10" t="s">
        <v>897</v>
      </c>
      <c r="CY159" s="17">
        <v>44974</v>
      </c>
      <c r="CZ159" s="17" t="s">
        <v>156</v>
      </c>
      <c r="DA159" s="17">
        <v>44875</v>
      </c>
      <c r="DB159" s="17">
        <v>44974</v>
      </c>
      <c r="DC159" s="16">
        <v>25056</v>
      </c>
      <c r="DD159" s="10" t="s">
        <v>898</v>
      </c>
      <c r="DE159" s="10" t="s">
        <v>230</v>
      </c>
      <c r="DF159" s="18" t="s">
        <v>156</v>
      </c>
      <c r="DG159" s="17">
        <v>45001</v>
      </c>
      <c r="DH159" s="10" t="s">
        <v>899</v>
      </c>
      <c r="DI159" s="17">
        <v>44988</v>
      </c>
      <c r="DJ159" s="17" t="s">
        <v>156</v>
      </c>
      <c r="DK159" s="17">
        <v>44875</v>
      </c>
      <c r="DL159" s="17">
        <v>44974</v>
      </c>
      <c r="DM159" s="16">
        <v>25056</v>
      </c>
      <c r="DN159" s="10" t="s">
        <v>900</v>
      </c>
      <c r="DO159" s="10" t="s">
        <v>233</v>
      </c>
      <c r="DP159" s="16">
        <v>48</v>
      </c>
      <c r="DQ159" s="16">
        <v>24</v>
      </c>
      <c r="DR159" s="11">
        <v>24</v>
      </c>
      <c r="DS159" s="16">
        <v>48</v>
      </c>
      <c r="DT159" s="16">
        <v>0</v>
      </c>
      <c r="DU159" s="11" t="s">
        <v>181</v>
      </c>
      <c r="DV159" s="11" t="s">
        <v>182</v>
      </c>
      <c r="DW159" s="27" t="s">
        <v>156</v>
      </c>
      <c r="DX159" s="27" t="s">
        <v>901</v>
      </c>
      <c r="DY159" s="20" t="s">
        <v>202</v>
      </c>
      <c r="DZ159" s="16">
        <v>7</v>
      </c>
      <c r="EA159" s="16">
        <v>33</v>
      </c>
      <c r="EB159" s="27" t="s">
        <v>185</v>
      </c>
      <c r="EC159" s="27" t="s">
        <v>185</v>
      </c>
      <c r="ED159" s="27" t="s">
        <v>182</v>
      </c>
      <c r="EE159" s="29">
        <v>44865.468182870369</v>
      </c>
      <c r="EF159" s="28" t="s">
        <v>195</v>
      </c>
      <c r="EG159" s="28" t="s">
        <v>196</v>
      </c>
      <c r="EH159" s="28" t="s">
        <v>190</v>
      </c>
      <c r="EI159" s="29">
        <v>44974.683449074073</v>
      </c>
      <c r="EJ159" s="28" t="s">
        <v>492</v>
      </c>
      <c r="EK159" s="28" t="s">
        <v>493</v>
      </c>
      <c r="EL159" s="28" t="s">
        <v>237</v>
      </c>
      <c r="EM159" s="45" t="s">
        <v>3713</v>
      </c>
      <c r="EN159" s="46" t="str">
        <f t="shared" si="15"/>
        <v>343N033A</v>
      </c>
      <c r="EO159" s="47">
        <f t="shared" si="16"/>
        <v>45021</v>
      </c>
      <c r="EP159" s="47">
        <f t="shared" si="17"/>
        <v>44987</v>
      </c>
      <c r="EQ159" s="48" t="str">
        <f t="shared" ca="1" si="18"/>
        <v>Past</v>
      </c>
      <c r="ER159" s="49">
        <f t="shared" si="19"/>
        <v>34</v>
      </c>
      <c r="ES159" s="50"/>
      <c r="ET159" s="51">
        <f t="shared" si="20"/>
        <v>34</v>
      </c>
      <c r="EU159" s="52">
        <f t="shared" si="21"/>
        <v>851904</v>
      </c>
      <c r="EV159" s="46"/>
      <c r="EW159" s="23" t="s">
        <v>3721</v>
      </c>
    </row>
    <row r="160" spans="1:153" ht="14.25" customHeight="1">
      <c r="A160" s="8">
        <v>153</v>
      </c>
      <c r="B160" s="9" t="s">
        <v>141</v>
      </c>
      <c r="C160" s="10" t="s">
        <v>142</v>
      </c>
      <c r="D160" s="10" t="s">
        <v>143</v>
      </c>
      <c r="E160" s="10" t="s">
        <v>206</v>
      </c>
      <c r="F160" s="9" t="s">
        <v>641</v>
      </c>
      <c r="G160" s="10" t="s">
        <v>145</v>
      </c>
      <c r="H160" s="9" t="s">
        <v>146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880</v>
      </c>
      <c r="S160" s="9" t="s">
        <v>881</v>
      </c>
      <c r="T160" s="9" t="s">
        <v>306</v>
      </c>
      <c r="U160" s="9" t="s">
        <v>337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882</v>
      </c>
      <c r="AA160" s="9" t="s">
        <v>883</v>
      </c>
      <c r="AB160" s="12" t="s">
        <v>884</v>
      </c>
      <c r="AC160" s="10" t="s">
        <v>885</v>
      </c>
      <c r="AD160" s="9" t="s">
        <v>883</v>
      </c>
      <c r="AE160" s="13" t="s">
        <v>884</v>
      </c>
      <c r="AF160" s="14" t="s">
        <v>784</v>
      </c>
      <c r="AG160" s="10" t="s">
        <v>886</v>
      </c>
      <c r="AH160" s="11" t="s">
        <v>887</v>
      </c>
      <c r="AI160" s="11" t="s">
        <v>888</v>
      </c>
      <c r="AJ160" s="10" t="s">
        <v>889</v>
      </c>
      <c r="AK160" s="11" t="s">
        <v>888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1.6</v>
      </c>
      <c r="AU160" s="10" t="s">
        <v>142</v>
      </c>
      <c r="AV160" s="16">
        <v>758512</v>
      </c>
      <c r="AW160" s="16">
        <v>878512</v>
      </c>
      <c r="AX160" s="16">
        <v>0</v>
      </c>
      <c r="AY160" s="16">
        <v>0</v>
      </c>
      <c r="AZ160" s="16">
        <v>35000</v>
      </c>
      <c r="BA160" s="17">
        <v>44921</v>
      </c>
      <c r="BB160" s="30" t="s">
        <v>175</v>
      </c>
      <c r="BC160" s="18">
        <v>45119</v>
      </c>
      <c r="BD160" s="17">
        <v>45291</v>
      </c>
      <c r="BE160" s="17">
        <v>45291</v>
      </c>
      <c r="BF160" s="17">
        <v>44910</v>
      </c>
      <c r="BG160" s="10">
        <v>84948318</v>
      </c>
      <c r="BH160" s="9" t="s">
        <v>280</v>
      </c>
      <c r="BI160" s="19">
        <v>45017</v>
      </c>
      <c r="BJ160" s="20">
        <v>45019</v>
      </c>
      <c r="BK160" s="16">
        <v>24960</v>
      </c>
      <c r="BL160" s="16">
        <v>39936</v>
      </c>
      <c r="BM160" s="9" t="s">
        <v>177</v>
      </c>
      <c r="BN160" s="9" t="s">
        <v>470</v>
      </c>
      <c r="BO160" s="9" t="s">
        <v>156</v>
      </c>
      <c r="BP160" s="17">
        <v>45068</v>
      </c>
      <c r="BQ160" s="17">
        <v>45068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>
        <v>44911</v>
      </c>
      <c r="CF160" s="17" t="s">
        <v>156</v>
      </c>
      <c r="CG160" s="17">
        <v>44878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44994</v>
      </c>
      <c r="CX160" s="10" t="s">
        <v>902</v>
      </c>
      <c r="CY160" s="17">
        <v>44981</v>
      </c>
      <c r="CZ160" s="17" t="s">
        <v>156</v>
      </c>
      <c r="DA160" s="17">
        <v>44878</v>
      </c>
      <c r="DB160" s="17">
        <v>44974</v>
      </c>
      <c r="DC160" s="16">
        <v>24960</v>
      </c>
      <c r="DD160" s="10" t="s">
        <v>903</v>
      </c>
      <c r="DE160" s="10" t="s">
        <v>230</v>
      </c>
      <c r="DF160" s="18" t="s">
        <v>156</v>
      </c>
      <c r="DG160" s="17">
        <v>45008</v>
      </c>
      <c r="DH160" s="10" t="s">
        <v>904</v>
      </c>
      <c r="DI160" s="17">
        <v>44995</v>
      </c>
      <c r="DJ160" s="17" t="s">
        <v>156</v>
      </c>
      <c r="DK160" s="17">
        <v>44878</v>
      </c>
      <c r="DL160" s="17">
        <v>44977</v>
      </c>
      <c r="DM160" s="16">
        <v>24960</v>
      </c>
      <c r="DN160" s="10" t="s">
        <v>905</v>
      </c>
      <c r="DO160" s="10" t="s">
        <v>233</v>
      </c>
      <c r="DP160" s="16">
        <v>48</v>
      </c>
      <c r="DQ160" s="16">
        <v>24</v>
      </c>
      <c r="DR160" s="11">
        <v>24</v>
      </c>
      <c r="DS160" s="16">
        <v>48</v>
      </c>
      <c r="DT160" s="16">
        <v>0</v>
      </c>
      <c r="DU160" s="11" t="s">
        <v>181</v>
      </c>
      <c r="DV160" s="11" t="s">
        <v>182</v>
      </c>
      <c r="DW160" s="27" t="s">
        <v>156</v>
      </c>
      <c r="DX160" s="27" t="s">
        <v>906</v>
      </c>
      <c r="DY160" s="20" t="s">
        <v>907</v>
      </c>
      <c r="DZ160" s="16">
        <v>7</v>
      </c>
      <c r="EA160" s="16">
        <v>33</v>
      </c>
      <c r="EB160" s="27" t="s">
        <v>185</v>
      </c>
      <c r="EC160" s="27" t="s">
        <v>185</v>
      </c>
      <c r="ED160" s="27" t="s">
        <v>182</v>
      </c>
      <c r="EE160" s="29">
        <v>44877.801631944443</v>
      </c>
      <c r="EF160" s="28" t="s">
        <v>188</v>
      </c>
      <c r="EG160" s="28" t="s">
        <v>189</v>
      </c>
      <c r="EH160" s="28" t="s">
        <v>190</v>
      </c>
      <c r="EI160" s="29">
        <v>44980.816666666666</v>
      </c>
      <c r="EJ160" s="28" t="s">
        <v>197</v>
      </c>
      <c r="EK160" s="28" t="s">
        <v>156</v>
      </c>
      <c r="EL160" s="28" t="s">
        <v>198</v>
      </c>
      <c r="EM160" s="45" t="s">
        <v>3713</v>
      </c>
      <c r="EN160" s="46" t="str">
        <f t="shared" si="15"/>
        <v>343N033A</v>
      </c>
      <c r="EO160" s="47">
        <f t="shared" si="16"/>
        <v>45028</v>
      </c>
      <c r="EP160" s="47">
        <f t="shared" si="17"/>
        <v>44994</v>
      </c>
      <c r="EQ160" s="48" t="str">
        <f t="shared" ca="1" si="18"/>
        <v>Past</v>
      </c>
      <c r="ER160" s="49">
        <f t="shared" si="19"/>
        <v>34</v>
      </c>
      <c r="ES160" s="50"/>
      <c r="ET160" s="51">
        <f t="shared" si="20"/>
        <v>34</v>
      </c>
      <c r="EU160" s="52">
        <f t="shared" si="21"/>
        <v>848640</v>
      </c>
      <c r="EV160" s="46"/>
      <c r="EW160" s="23" t="s">
        <v>3721</v>
      </c>
    </row>
    <row r="161" spans="1:153" ht="14.25" hidden="1" customHeight="1">
      <c r="A161" s="8">
        <v>154</v>
      </c>
      <c r="B161" s="9" t="s">
        <v>141</v>
      </c>
      <c r="C161" s="10" t="s">
        <v>142</v>
      </c>
      <c r="D161" s="10" t="s">
        <v>143</v>
      </c>
      <c r="E161" s="10" t="s">
        <v>206</v>
      </c>
      <c r="F161" s="9" t="s">
        <v>641</v>
      </c>
      <c r="G161" s="10" t="s">
        <v>145</v>
      </c>
      <c r="H161" s="9" t="s">
        <v>146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880</v>
      </c>
      <c r="S161" s="9" t="s">
        <v>881</v>
      </c>
      <c r="T161" s="9" t="s">
        <v>306</v>
      </c>
      <c r="U161" s="9" t="s">
        <v>337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882</v>
      </c>
      <c r="AA161" s="9" t="s">
        <v>883</v>
      </c>
      <c r="AB161" s="12" t="s">
        <v>884</v>
      </c>
      <c r="AC161" s="10" t="s">
        <v>885</v>
      </c>
      <c r="AD161" s="9" t="s">
        <v>883</v>
      </c>
      <c r="AE161" s="13" t="s">
        <v>884</v>
      </c>
      <c r="AF161" s="14" t="s">
        <v>784</v>
      </c>
      <c r="AG161" s="10" t="s">
        <v>886</v>
      </c>
      <c r="AH161" s="11" t="s">
        <v>887</v>
      </c>
      <c r="AI161" s="11" t="s">
        <v>888</v>
      </c>
      <c r="AJ161" s="10" t="s">
        <v>889</v>
      </c>
      <c r="AK161" s="11" t="s">
        <v>888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1.6</v>
      </c>
      <c r="AU161" s="10" t="s">
        <v>142</v>
      </c>
      <c r="AV161" s="16">
        <v>758512</v>
      </c>
      <c r="AW161" s="16">
        <v>878512</v>
      </c>
      <c r="AX161" s="16">
        <v>0</v>
      </c>
      <c r="AY161" s="16">
        <v>0</v>
      </c>
      <c r="AZ161" s="16">
        <v>35000</v>
      </c>
      <c r="BA161" s="17">
        <v>44921</v>
      </c>
      <c r="BB161" s="30" t="s">
        <v>246</v>
      </c>
      <c r="BC161" s="18" t="s">
        <v>156</v>
      </c>
      <c r="BD161" s="17">
        <v>45291</v>
      </c>
      <c r="BE161" s="17">
        <v>45291</v>
      </c>
      <c r="BF161" s="17">
        <v>44910</v>
      </c>
      <c r="BG161" s="10">
        <v>84516306</v>
      </c>
      <c r="BH161" s="9" t="s">
        <v>908</v>
      </c>
      <c r="BI161" s="19">
        <v>45017</v>
      </c>
      <c r="BJ161" s="20">
        <v>45033</v>
      </c>
      <c r="BK161" s="16">
        <v>0</v>
      </c>
      <c r="BL161" s="16">
        <v>0</v>
      </c>
      <c r="BM161" s="9" t="s">
        <v>177</v>
      </c>
      <c r="BN161" s="9" t="s">
        <v>178</v>
      </c>
      <c r="BO161" s="9" t="s">
        <v>156</v>
      </c>
      <c r="BP161" s="17">
        <v>45089</v>
      </c>
      <c r="BQ161" s="17" t="s">
        <v>156</v>
      </c>
      <c r="BR161" s="17">
        <v>45089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>
        <v>44768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>
        <v>44782</v>
      </c>
      <c r="CD161" s="10" t="s">
        <v>156</v>
      </c>
      <c r="CE161" s="17">
        <v>44782</v>
      </c>
      <c r="CF161" s="17" t="s">
        <v>156</v>
      </c>
      <c r="CG161" s="17">
        <v>44768</v>
      </c>
      <c r="CH161" s="17">
        <v>44775</v>
      </c>
      <c r="CI161" s="16">
        <v>5400</v>
      </c>
      <c r="CJ161" s="10" t="s">
        <v>909</v>
      </c>
      <c r="CK161" s="10" t="s">
        <v>230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>
        <v>44768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 t="s">
        <v>156</v>
      </c>
      <c r="CX161" s="10" t="s">
        <v>193</v>
      </c>
      <c r="CY161" s="17" t="s">
        <v>156</v>
      </c>
      <c r="CZ161" s="17" t="s">
        <v>156</v>
      </c>
      <c r="DA161" s="17">
        <v>44768</v>
      </c>
      <c r="DB161" s="17" t="s">
        <v>156</v>
      </c>
      <c r="DC161" s="16">
        <v>0</v>
      </c>
      <c r="DD161" s="10" t="s">
        <v>156</v>
      </c>
      <c r="DE161" s="10" t="s">
        <v>156</v>
      </c>
      <c r="DF161" s="18" t="s">
        <v>156</v>
      </c>
      <c r="DG161" s="17" t="s">
        <v>156</v>
      </c>
      <c r="DH161" s="10" t="s">
        <v>156</v>
      </c>
      <c r="DI161" s="17" t="s">
        <v>156</v>
      </c>
      <c r="DJ161" s="17" t="s">
        <v>156</v>
      </c>
      <c r="DK161" s="17">
        <v>44768</v>
      </c>
      <c r="DL161" s="17" t="s">
        <v>156</v>
      </c>
      <c r="DM161" s="16">
        <v>0</v>
      </c>
      <c r="DN161" s="10" t="s">
        <v>156</v>
      </c>
      <c r="DO161" s="10" t="s">
        <v>156</v>
      </c>
      <c r="DP161" s="16">
        <v>48</v>
      </c>
      <c r="DQ161" s="16">
        <v>24</v>
      </c>
      <c r="DR161" s="11">
        <v>24</v>
      </c>
      <c r="DS161" s="16">
        <v>48</v>
      </c>
      <c r="DT161" s="16">
        <v>5000</v>
      </c>
      <c r="DU161" s="11" t="s">
        <v>181</v>
      </c>
      <c r="DV161" s="11" t="s">
        <v>182</v>
      </c>
      <c r="DW161" s="27" t="s">
        <v>156</v>
      </c>
      <c r="DX161" s="27" t="s">
        <v>156</v>
      </c>
      <c r="DY161" s="20" t="s">
        <v>806</v>
      </c>
      <c r="DZ161" s="16">
        <v>7</v>
      </c>
      <c r="EA161" s="16">
        <v>33</v>
      </c>
      <c r="EB161" s="27" t="s">
        <v>185</v>
      </c>
      <c r="EC161" s="27" t="s">
        <v>185</v>
      </c>
      <c r="ED161" s="27" t="s">
        <v>182</v>
      </c>
      <c r="EE161" s="29">
        <v>44769.002141203702</v>
      </c>
      <c r="EF161" s="28" t="s">
        <v>186</v>
      </c>
      <c r="EG161" s="28" t="s">
        <v>156</v>
      </c>
      <c r="EH161" s="28" t="s">
        <v>187</v>
      </c>
      <c r="EI161" s="29">
        <v>44895.818541666667</v>
      </c>
      <c r="EJ161" s="28" t="s">
        <v>197</v>
      </c>
      <c r="EK161" s="28" t="s">
        <v>156</v>
      </c>
      <c r="EL161" s="28" t="s">
        <v>198</v>
      </c>
      <c r="EM161" s="45"/>
      <c r="EN161" s="46" t="str">
        <f t="shared" si="15"/>
        <v>343N033A</v>
      </c>
      <c r="EO161" s="47">
        <f t="shared" si="16"/>
        <v>45049</v>
      </c>
      <c r="EP161" s="47" t="str">
        <f t="shared" si="17"/>
        <v/>
      </c>
      <c r="EQ161" s="48" t="str">
        <f t="shared" ca="1" si="18"/>
        <v>Y</v>
      </c>
      <c r="ER161" s="49" t="str">
        <f t="shared" si="19"/>
        <v/>
      </c>
      <c r="ES161" s="50"/>
      <c r="ET161" s="51" t="str">
        <f t="shared" si="20"/>
        <v/>
      </c>
      <c r="EU161" s="52" t="str">
        <f t="shared" si="21"/>
        <v/>
      </c>
      <c r="EV161" s="46"/>
    </row>
    <row r="162" spans="1:153" ht="14.25" customHeight="1">
      <c r="A162" s="8">
        <v>155</v>
      </c>
      <c r="B162" s="9" t="s">
        <v>141</v>
      </c>
      <c r="C162" s="10" t="s">
        <v>142</v>
      </c>
      <c r="D162" s="10" t="s">
        <v>143</v>
      </c>
      <c r="E162" s="10" t="s">
        <v>206</v>
      </c>
      <c r="F162" s="9" t="s">
        <v>641</v>
      </c>
      <c r="G162" s="10" t="s">
        <v>145</v>
      </c>
      <c r="H162" s="9" t="s">
        <v>146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880</v>
      </c>
      <c r="S162" s="9" t="s">
        <v>881</v>
      </c>
      <c r="T162" s="9" t="s">
        <v>306</v>
      </c>
      <c r="U162" s="9" t="s">
        <v>337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882</v>
      </c>
      <c r="AA162" s="9" t="s">
        <v>883</v>
      </c>
      <c r="AB162" s="12" t="s">
        <v>884</v>
      </c>
      <c r="AC162" s="10" t="s">
        <v>885</v>
      </c>
      <c r="AD162" s="9" t="s">
        <v>883</v>
      </c>
      <c r="AE162" s="13" t="s">
        <v>884</v>
      </c>
      <c r="AF162" s="14" t="s">
        <v>784</v>
      </c>
      <c r="AG162" s="10" t="s">
        <v>886</v>
      </c>
      <c r="AH162" s="11" t="s">
        <v>887</v>
      </c>
      <c r="AI162" s="11" t="s">
        <v>888</v>
      </c>
      <c r="AJ162" s="10" t="s">
        <v>889</v>
      </c>
      <c r="AK162" s="11" t="s">
        <v>888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1.6</v>
      </c>
      <c r="AU162" s="10" t="s">
        <v>142</v>
      </c>
      <c r="AV162" s="16">
        <v>758512</v>
      </c>
      <c r="AW162" s="16">
        <v>878512</v>
      </c>
      <c r="AX162" s="16">
        <v>0</v>
      </c>
      <c r="AY162" s="16">
        <v>0</v>
      </c>
      <c r="AZ162" s="16">
        <v>35000</v>
      </c>
      <c r="BA162" s="17">
        <v>44921</v>
      </c>
      <c r="BB162" s="30" t="s">
        <v>175</v>
      </c>
      <c r="BC162" s="18">
        <v>45119</v>
      </c>
      <c r="BD162" s="17">
        <v>45291</v>
      </c>
      <c r="BE162" s="17">
        <v>45291</v>
      </c>
      <c r="BF162" s="17">
        <v>44910</v>
      </c>
      <c r="BG162" s="10">
        <v>84948316</v>
      </c>
      <c r="BH162" s="9" t="s">
        <v>910</v>
      </c>
      <c r="BI162" s="19">
        <v>45017</v>
      </c>
      <c r="BJ162" s="20">
        <v>45026</v>
      </c>
      <c r="BK162" s="16">
        <v>50064</v>
      </c>
      <c r="BL162" s="16">
        <v>80102</v>
      </c>
      <c r="BM162" s="9" t="s">
        <v>177</v>
      </c>
      <c r="BN162" s="9" t="s">
        <v>383</v>
      </c>
      <c r="BO162" s="9" t="s">
        <v>156</v>
      </c>
      <c r="BP162" s="17">
        <v>45097</v>
      </c>
      <c r="BQ162" s="17">
        <v>45097</v>
      </c>
      <c r="BR162" s="17" t="s">
        <v>156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 t="s">
        <v>156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 t="s">
        <v>156</v>
      </c>
      <c r="CD162" s="10" t="s">
        <v>156</v>
      </c>
      <c r="CE162" s="17">
        <v>44918</v>
      </c>
      <c r="CF162" s="17" t="s">
        <v>156</v>
      </c>
      <c r="CG162" s="17">
        <v>44878</v>
      </c>
      <c r="CH162" s="17" t="s">
        <v>156</v>
      </c>
      <c r="CI162" s="16">
        <v>0</v>
      </c>
      <c r="CJ162" s="10" t="s">
        <v>156</v>
      </c>
      <c r="CK162" s="10" t="s">
        <v>156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 t="s">
        <v>156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44974</v>
      </c>
      <c r="CX162" s="10" t="s">
        <v>484</v>
      </c>
      <c r="CY162" s="17">
        <v>44988</v>
      </c>
      <c r="CZ162" s="17" t="s">
        <v>156</v>
      </c>
      <c r="DA162" s="17">
        <v>44878</v>
      </c>
      <c r="DB162" s="17">
        <v>44974</v>
      </c>
      <c r="DC162" s="16">
        <v>50064</v>
      </c>
      <c r="DD162" s="10" t="s">
        <v>911</v>
      </c>
      <c r="DE162" s="10" t="s">
        <v>230</v>
      </c>
      <c r="DF162" s="18" t="s">
        <v>156</v>
      </c>
      <c r="DG162" s="17">
        <v>44978</v>
      </c>
      <c r="DH162" s="10" t="s">
        <v>557</v>
      </c>
      <c r="DI162" s="17">
        <v>45002</v>
      </c>
      <c r="DJ162" s="17" t="s">
        <v>156</v>
      </c>
      <c r="DK162" s="17">
        <v>44878</v>
      </c>
      <c r="DL162" s="17">
        <v>44992</v>
      </c>
      <c r="DM162" s="16">
        <v>50064</v>
      </c>
      <c r="DN162" s="10" t="s">
        <v>912</v>
      </c>
      <c r="DO162" s="10" t="s">
        <v>233</v>
      </c>
      <c r="DP162" s="16">
        <v>48</v>
      </c>
      <c r="DQ162" s="16">
        <v>24</v>
      </c>
      <c r="DR162" s="11">
        <v>24</v>
      </c>
      <c r="DS162" s="16">
        <v>48</v>
      </c>
      <c r="DT162" s="16">
        <v>0</v>
      </c>
      <c r="DU162" s="11" t="s">
        <v>181</v>
      </c>
      <c r="DV162" s="11" t="s">
        <v>182</v>
      </c>
      <c r="DW162" s="27" t="s">
        <v>156</v>
      </c>
      <c r="DX162" s="27" t="s">
        <v>913</v>
      </c>
      <c r="DY162" s="20" t="s">
        <v>914</v>
      </c>
      <c r="DZ162" s="16">
        <v>7</v>
      </c>
      <c r="EA162" s="16">
        <v>33</v>
      </c>
      <c r="EB162" s="27" t="s">
        <v>185</v>
      </c>
      <c r="EC162" s="27" t="s">
        <v>185</v>
      </c>
      <c r="ED162" s="27" t="s">
        <v>182</v>
      </c>
      <c r="EE162" s="29">
        <v>44877.801631944443</v>
      </c>
      <c r="EF162" s="28" t="s">
        <v>188</v>
      </c>
      <c r="EG162" s="28" t="s">
        <v>189</v>
      </c>
      <c r="EH162" s="28" t="s">
        <v>190</v>
      </c>
      <c r="EI162" s="29">
        <v>44993.036562499998</v>
      </c>
      <c r="EJ162" s="28" t="s">
        <v>235</v>
      </c>
      <c r="EK162" s="28" t="s">
        <v>236</v>
      </c>
      <c r="EL162" s="28" t="s">
        <v>237</v>
      </c>
      <c r="EM162" s="45" t="s">
        <v>3713</v>
      </c>
      <c r="EN162" s="46" t="str">
        <f t="shared" si="15"/>
        <v>343N033A</v>
      </c>
      <c r="EO162" s="47">
        <f t="shared" si="16"/>
        <v>45057</v>
      </c>
      <c r="EP162" s="47">
        <f t="shared" si="17"/>
        <v>44974</v>
      </c>
      <c r="EQ162" s="48" t="str">
        <f t="shared" ca="1" si="18"/>
        <v>Past</v>
      </c>
      <c r="ER162" s="49">
        <f t="shared" si="19"/>
        <v>83</v>
      </c>
      <c r="ES162" s="50"/>
      <c r="ET162" s="51">
        <f t="shared" si="20"/>
        <v>83</v>
      </c>
      <c r="EU162" s="52">
        <f t="shared" si="21"/>
        <v>4155312</v>
      </c>
      <c r="EV162" s="46"/>
      <c r="EW162" s="23" t="s">
        <v>3714</v>
      </c>
    </row>
    <row r="163" spans="1:153" ht="14.25" customHeight="1">
      <c r="A163" s="8">
        <v>156</v>
      </c>
      <c r="B163" s="9" t="s">
        <v>141</v>
      </c>
      <c r="C163" s="10" t="s">
        <v>142</v>
      </c>
      <c r="D163" s="10" t="s">
        <v>143</v>
      </c>
      <c r="E163" s="10" t="s">
        <v>206</v>
      </c>
      <c r="F163" s="9" t="s">
        <v>641</v>
      </c>
      <c r="G163" s="10" t="s">
        <v>145</v>
      </c>
      <c r="H163" s="9" t="s">
        <v>146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880</v>
      </c>
      <c r="S163" s="9" t="s">
        <v>881</v>
      </c>
      <c r="T163" s="9" t="s">
        <v>306</v>
      </c>
      <c r="U163" s="9" t="s">
        <v>337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882</v>
      </c>
      <c r="AA163" s="9" t="s">
        <v>883</v>
      </c>
      <c r="AB163" s="12" t="s">
        <v>884</v>
      </c>
      <c r="AC163" s="10" t="s">
        <v>885</v>
      </c>
      <c r="AD163" s="9" t="s">
        <v>883</v>
      </c>
      <c r="AE163" s="13" t="s">
        <v>884</v>
      </c>
      <c r="AF163" s="14" t="s">
        <v>784</v>
      </c>
      <c r="AG163" s="10" t="s">
        <v>886</v>
      </c>
      <c r="AH163" s="11" t="s">
        <v>887</v>
      </c>
      <c r="AI163" s="11" t="s">
        <v>888</v>
      </c>
      <c r="AJ163" s="10" t="s">
        <v>889</v>
      </c>
      <c r="AK163" s="11" t="s">
        <v>888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1.6</v>
      </c>
      <c r="AU163" s="10" t="s">
        <v>142</v>
      </c>
      <c r="AV163" s="16">
        <v>758512</v>
      </c>
      <c r="AW163" s="16">
        <v>878512</v>
      </c>
      <c r="AX163" s="16">
        <v>0</v>
      </c>
      <c r="AY163" s="16">
        <v>0</v>
      </c>
      <c r="AZ163" s="16">
        <v>35000</v>
      </c>
      <c r="BA163" s="17">
        <v>44921</v>
      </c>
      <c r="BB163" s="30" t="s">
        <v>175</v>
      </c>
      <c r="BC163" s="18">
        <v>45119</v>
      </c>
      <c r="BD163" s="17">
        <v>45291</v>
      </c>
      <c r="BE163" s="17">
        <v>45291</v>
      </c>
      <c r="BF163" s="17">
        <v>44910</v>
      </c>
      <c r="BG163" s="10">
        <v>83969703</v>
      </c>
      <c r="BH163" s="9" t="s">
        <v>915</v>
      </c>
      <c r="BI163" s="19">
        <v>45047</v>
      </c>
      <c r="BJ163" s="20">
        <v>45047</v>
      </c>
      <c r="BK163" s="16">
        <v>81744</v>
      </c>
      <c r="BL163" s="16">
        <v>130790</v>
      </c>
      <c r="BM163" s="9" t="s">
        <v>177</v>
      </c>
      <c r="BN163" s="9" t="s">
        <v>470</v>
      </c>
      <c r="BO163" s="9" t="s">
        <v>156</v>
      </c>
      <c r="BP163" s="17">
        <v>45106</v>
      </c>
      <c r="BQ163" s="17">
        <v>45106</v>
      </c>
      <c r="BR163" s="17">
        <v>45058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>
        <v>44691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>
        <v>44782</v>
      </c>
      <c r="CD163" s="10" t="s">
        <v>156</v>
      </c>
      <c r="CE163" s="17" t="s">
        <v>156</v>
      </c>
      <c r="CF163" s="17" t="s">
        <v>156</v>
      </c>
      <c r="CG163" s="17">
        <v>44691</v>
      </c>
      <c r="CH163" s="17">
        <v>44749</v>
      </c>
      <c r="CI163" s="16">
        <v>50000</v>
      </c>
      <c r="CJ163" s="10" t="s">
        <v>916</v>
      </c>
      <c r="CK163" s="10" t="s">
        <v>230</v>
      </c>
      <c r="CL163" s="18">
        <v>44925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>
        <v>44691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45015</v>
      </c>
      <c r="CX163" s="10" t="s">
        <v>917</v>
      </c>
      <c r="CY163" s="17">
        <v>45016</v>
      </c>
      <c r="CZ163" s="17" t="s">
        <v>156</v>
      </c>
      <c r="DA163" s="17">
        <v>44990</v>
      </c>
      <c r="DB163" s="17">
        <v>45014</v>
      </c>
      <c r="DC163" s="16">
        <v>81576</v>
      </c>
      <c r="DD163" s="10" t="s">
        <v>918</v>
      </c>
      <c r="DE163" s="10" t="s">
        <v>417</v>
      </c>
      <c r="DF163" s="18" t="s">
        <v>156</v>
      </c>
      <c r="DG163" s="17">
        <v>45036</v>
      </c>
      <c r="DH163" s="10" t="s">
        <v>536</v>
      </c>
      <c r="DI163" s="17">
        <v>45030</v>
      </c>
      <c r="DJ163" s="17" t="s">
        <v>156</v>
      </c>
      <c r="DK163" s="17">
        <v>44990</v>
      </c>
      <c r="DL163" s="17">
        <v>45058</v>
      </c>
      <c r="DM163" s="16">
        <v>81744</v>
      </c>
      <c r="DN163" s="10" t="s">
        <v>919</v>
      </c>
      <c r="DO163" s="10" t="s">
        <v>417</v>
      </c>
      <c r="DP163" s="16">
        <v>48</v>
      </c>
      <c r="DQ163" s="16">
        <v>24</v>
      </c>
      <c r="DR163" s="11">
        <v>24</v>
      </c>
      <c r="DS163" s="16">
        <v>48</v>
      </c>
      <c r="DT163" s="16">
        <v>0</v>
      </c>
      <c r="DU163" s="11" t="s">
        <v>181</v>
      </c>
      <c r="DV163" s="11" t="s">
        <v>182</v>
      </c>
      <c r="DW163" s="27" t="s">
        <v>156</v>
      </c>
      <c r="DX163" s="27" t="s">
        <v>156</v>
      </c>
      <c r="DY163" s="20" t="s">
        <v>456</v>
      </c>
      <c r="DZ163" s="16">
        <v>7</v>
      </c>
      <c r="EA163" s="16">
        <v>33</v>
      </c>
      <c r="EB163" s="27" t="s">
        <v>185</v>
      </c>
      <c r="EC163" s="27" t="s">
        <v>185</v>
      </c>
      <c r="ED163" s="27" t="s">
        <v>182</v>
      </c>
      <c r="EE163" s="29">
        <v>44691.979675925926</v>
      </c>
      <c r="EF163" s="28" t="s">
        <v>186</v>
      </c>
      <c r="EG163" s="28" t="s">
        <v>156</v>
      </c>
      <c r="EH163" s="28" t="s">
        <v>187</v>
      </c>
      <c r="EI163" s="29">
        <v>45058.609085648146</v>
      </c>
      <c r="EJ163" s="28" t="s">
        <v>920</v>
      </c>
      <c r="EK163" s="28" t="s">
        <v>921</v>
      </c>
      <c r="EL163" s="28" t="s">
        <v>237</v>
      </c>
      <c r="EM163" s="45" t="s">
        <v>3713</v>
      </c>
      <c r="EN163" s="46" t="str">
        <f t="shared" si="15"/>
        <v>343N033A</v>
      </c>
      <c r="EO163" s="47">
        <f t="shared" si="16"/>
        <v>45066</v>
      </c>
      <c r="EP163" s="47">
        <f t="shared" si="17"/>
        <v>45015</v>
      </c>
      <c r="EQ163" s="48" t="str">
        <f t="shared" ca="1" si="18"/>
        <v>Past</v>
      </c>
      <c r="ER163" s="49">
        <f t="shared" si="19"/>
        <v>51</v>
      </c>
      <c r="ES163" s="50"/>
      <c r="ET163" s="51">
        <f t="shared" si="20"/>
        <v>51</v>
      </c>
      <c r="EU163" s="52">
        <f t="shared" si="21"/>
        <v>4168944</v>
      </c>
      <c r="EV163" s="46"/>
      <c r="EW163" s="23" t="s">
        <v>3721</v>
      </c>
    </row>
    <row r="164" spans="1:153" ht="14.25" customHeight="1">
      <c r="A164" s="8">
        <v>157</v>
      </c>
      <c r="B164" s="9" t="s">
        <v>141</v>
      </c>
      <c r="C164" s="10" t="s">
        <v>142</v>
      </c>
      <c r="D164" s="10" t="s">
        <v>143</v>
      </c>
      <c r="E164" s="10" t="s">
        <v>206</v>
      </c>
      <c r="F164" s="9" t="s">
        <v>641</v>
      </c>
      <c r="G164" s="10" t="s">
        <v>145</v>
      </c>
      <c r="H164" s="9" t="s">
        <v>146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880</v>
      </c>
      <c r="S164" s="9" t="s">
        <v>881</v>
      </c>
      <c r="T164" s="9" t="s">
        <v>306</v>
      </c>
      <c r="U164" s="9" t="s">
        <v>337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882</v>
      </c>
      <c r="AA164" s="9" t="s">
        <v>883</v>
      </c>
      <c r="AB164" s="12" t="s">
        <v>884</v>
      </c>
      <c r="AC164" s="10" t="s">
        <v>885</v>
      </c>
      <c r="AD164" s="9" t="s">
        <v>883</v>
      </c>
      <c r="AE164" s="13" t="s">
        <v>884</v>
      </c>
      <c r="AF164" s="14" t="s">
        <v>784</v>
      </c>
      <c r="AG164" s="10" t="s">
        <v>886</v>
      </c>
      <c r="AH164" s="11" t="s">
        <v>887</v>
      </c>
      <c r="AI164" s="11" t="s">
        <v>888</v>
      </c>
      <c r="AJ164" s="10" t="s">
        <v>889</v>
      </c>
      <c r="AK164" s="11" t="s">
        <v>888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1.6</v>
      </c>
      <c r="AU164" s="10" t="s">
        <v>142</v>
      </c>
      <c r="AV164" s="16">
        <v>758512</v>
      </c>
      <c r="AW164" s="16">
        <v>878512</v>
      </c>
      <c r="AX164" s="16">
        <v>0</v>
      </c>
      <c r="AY164" s="16">
        <v>0</v>
      </c>
      <c r="AZ164" s="16">
        <v>35000</v>
      </c>
      <c r="BA164" s="17">
        <v>44921</v>
      </c>
      <c r="BB164" s="30" t="s">
        <v>175</v>
      </c>
      <c r="BC164" s="18">
        <v>45119</v>
      </c>
      <c r="BD164" s="17">
        <v>45291</v>
      </c>
      <c r="BE164" s="17">
        <v>45291</v>
      </c>
      <c r="BF164" s="17">
        <v>44910</v>
      </c>
      <c r="BG164" s="10">
        <v>84816535</v>
      </c>
      <c r="BH164" s="9" t="s">
        <v>922</v>
      </c>
      <c r="BI164" s="19">
        <v>45047</v>
      </c>
      <c r="BJ164" s="20">
        <v>45061</v>
      </c>
      <c r="BK164" s="16">
        <v>80832</v>
      </c>
      <c r="BL164" s="16">
        <v>129331</v>
      </c>
      <c r="BM164" s="9" t="s">
        <v>177</v>
      </c>
      <c r="BN164" s="9" t="s">
        <v>470</v>
      </c>
      <c r="BO164" s="9" t="s">
        <v>156</v>
      </c>
      <c r="BP164" s="17">
        <v>45110</v>
      </c>
      <c r="BQ164" s="17">
        <v>45110</v>
      </c>
      <c r="BR164" s="17" t="s">
        <v>156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 t="s">
        <v>156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>
        <v>44967</v>
      </c>
      <c r="CD164" s="10" t="s">
        <v>156</v>
      </c>
      <c r="CE164" s="17">
        <v>44967</v>
      </c>
      <c r="CF164" s="17" t="s">
        <v>156</v>
      </c>
      <c r="CG164" s="17">
        <v>44852</v>
      </c>
      <c r="CH164" s="17">
        <v>44967</v>
      </c>
      <c r="CI164" s="16">
        <v>70000</v>
      </c>
      <c r="CJ164" s="10" t="s">
        <v>923</v>
      </c>
      <c r="CK164" s="10" t="s">
        <v>230</v>
      </c>
      <c r="CL164" s="18">
        <v>44925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 t="s">
        <v>156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>
        <v>45034</v>
      </c>
      <c r="CX164" s="10" t="s">
        <v>193</v>
      </c>
      <c r="CY164" s="17">
        <v>45030</v>
      </c>
      <c r="CZ164" s="17" t="s">
        <v>156</v>
      </c>
      <c r="DA164" s="17">
        <v>44990</v>
      </c>
      <c r="DB164" s="17">
        <v>45028</v>
      </c>
      <c r="DC164" s="16">
        <v>80832</v>
      </c>
      <c r="DD164" s="10" t="s">
        <v>924</v>
      </c>
      <c r="DE164" s="10" t="s">
        <v>417</v>
      </c>
      <c r="DF164" s="18" t="s">
        <v>156</v>
      </c>
      <c r="DG164" s="17">
        <v>45043</v>
      </c>
      <c r="DH164" s="10" t="s">
        <v>156</v>
      </c>
      <c r="DI164" s="17">
        <v>45044</v>
      </c>
      <c r="DJ164" s="17" t="s">
        <v>156</v>
      </c>
      <c r="DK164" s="17">
        <v>44990</v>
      </c>
      <c r="DL164" s="17">
        <v>45058</v>
      </c>
      <c r="DM164" s="16">
        <v>80832</v>
      </c>
      <c r="DN164" s="10" t="s">
        <v>925</v>
      </c>
      <c r="DO164" s="10" t="s">
        <v>233</v>
      </c>
      <c r="DP164" s="16">
        <v>48</v>
      </c>
      <c r="DQ164" s="16">
        <v>24</v>
      </c>
      <c r="DR164" s="11">
        <v>24</v>
      </c>
      <c r="DS164" s="16">
        <v>48</v>
      </c>
      <c r="DT164" s="16">
        <v>0</v>
      </c>
      <c r="DU164" s="11" t="s">
        <v>181</v>
      </c>
      <c r="DV164" s="11" t="s">
        <v>182</v>
      </c>
      <c r="DW164" s="27" t="s">
        <v>156</v>
      </c>
      <c r="DX164" s="27" t="s">
        <v>156</v>
      </c>
      <c r="DY164" s="20" t="s">
        <v>926</v>
      </c>
      <c r="DZ164" s="16">
        <v>7</v>
      </c>
      <c r="EA164" s="16">
        <v>33</v>
      </c>
      <c r="EB164" s="27" t="s">
        <v>185</v>
      </c>
      <c r="EC164" s="27" t="s">
        <v>185</v>
      </c>
      <c r="ED164" s="27" t="s">
        <v>182</v>
      </c>
      <c r="EE164" s="29">
        <v>44852.501875000002</v>
      </c>
      <c r="EF164" s="28" t="s">
        <v>195</v>
      </c>
      <c r="EG164" s="28" t="s">
        <v>196</v>
      </c>
      <c r="EH164" s="28" t="s">
        <v>190</v>
      </c>
      <c r="EI164" s="29">
        <v>45058.995763888888</v>
      </c>
      <c r="EJ164" s="28" t="s">
        <v>235</v>
      </c>
      <c r="EK164" s="28" t="s">
        <v>236</v>
      </c>
      <c r="EL164" s="28" t="s">
        <v>237</v>
      </c>
      <c r="EM164" s="45" t="s">
        <v>3713</v>
      </c>
      <c r="EN164" s="46" t="str">
        <f t="shared" si="15"/>
        <v>343N033A</v>
      </c>
      <c r="EO164" s="47">
        <f t="shared" si="16"/>
        <v>45070</v>
      </c>
      <c r="EP164" s="47">
        <f t="shared" si="17"/>
        <v>45034</v>
      </c>
      <c r="EQ164" s="48" t="str">
        <f t="shared" ca="1" si="18"/>
        <v>Past</v>
      </c>
      <c r="ER164" s="49">
        <f t="shared" si="19"/>
        <v>36</v>
      </c>
      <c r="ES164" s="50"/>
      <c r="ET164" s="51">
        <f t="shared" si="20"/>
        <v>36</v>
      </c>
      <c r="EU164" s="52">
        <f t="shared" si="21"/>
        <v>2909952</v>
      </c>
      <c r="EV164" s="46"/>
      <c r="EW164" s="23" t="s">
        <v>3721</v>
      </c>
    </row>
    <row r="165" spans="1:153" ht="14.25" customHeight="1">
      <c r="A165" s="8">
        <v>158</v>
      </c>
      <c r="B165" s="9" t="s">
        <v>141</v>
      </c>
      <c r="C165" s="10" t="s">
        <v>142</v>
      </c>
      <c r="D165" s="10" t="s">
        <v>143</v>
      </c>
      <c r="E165" s="10" t="s">
        <v>206</v>
      </c>
      <c r="F165" s="9" t="s">
        <v>641</v>
      </c>
      <c r="G165" s="10" t="s">
        <v>145</v>
      </c>
      <c r="H165" s="9" t="s">
        <v>146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880</v>
      </c>
      <c r="S165" s="9" t="s">
        <v>881</v>
      </c>
      <c r="T165" s="9" t="s">
        <v>306</v>
      </c>
      <c r="U165" s="9" t="s">
        <v>337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882</v>
      </c>
      <c r="AA165" s="9" t="s">
        <v>883</v>
      </c>
      <c r="AB165" s="12" t="s">
        <v>884</v>
      </c>
      <c r="AC165" s="10" t="s">
        <v>885</v>
      </c>
      <c r="AD165" s="9" t="s">
        <v>883</v>
      </c>
      <c r="AE165" s="13" t="s">
        <v>884</v>
      </c>
      <c r="AF165" s="14" t="s">
        <v>784</v>
      </c>
      <c r="AG165" s="10" t="s">
        <v>886</v>
      </c>
      <c r="AH165" s="11" t="s">
        <v>887</v>
      </c>
      <c r="AI165" s="11" t="s">
        <v>888</v>
      </c>
      <c r="AJ165" s="10" t="s">
        <v>889</v>
      </c>
      <c r="AK165" s="11" t="s">
        <v>888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1.6</v>
      </c>
      <c r="AU165" s="10" t="s">
        <v>142</v>
      </c>
      <c r="AV165" s="16">
        <v>758512</v>
      </c>
      <c r="AW165" s="16">
        <v>878512</v>
      </c>
      <c r="AX165" s="16">
        <v>0</v>
      </c>
      <c r="AY165" s="16">
        <v>0</v>
      </c>
      <c r="AZ165" s="16">
        <v>35000</v>
      </c>
      <c r="BA165" s="17">
        <v>44921</v>
      </c>
      <c r="BB165" s="30" t="s">
        <v>175</v>
      </c>
      <c r="BC165" s="18">
        <v>45119</v>
      </c>
      <c r="BD165" s="17">
        <v>45291</v>
      </c>
      <c r="BE165" s="17">
        <v>45291</v>
      </c>
      <c r="BF165" s="17">
        <v>44910</v>
      </c>
      <c r="BG165" s="10">
        <v>84083631</v>
      </c>
      <c r="BH165" s="9" t="s">
        <v>927</v>
      </c>
      <c r="BI165" s="19">
        <v>45047</v>
      </c>
      <c r="BJ165" s="20">
        <v>45068</v>
      </c>
      <c r="BK165" s="16">
        <v>49920</v>
      </c>
      <c r="BL165" s="16">
        <v>79872</v>
      </c>
      <c r="BM165" s="9" t="s">
        <v>177</v>
      </c>
      <c r="BN165" s="9" t="s">
        <v>470</v>
      </c>
      <c r="BO165" s="9" t="s">
        <v>156</v>
      </c>
      <c r="BP165" s="17">
        <v>45110</v>
      </c>
      <c r="BQ165" s="17">
        <v>45110</v>
      </c>
      <c r="BR165" s="17">
        <v>45092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>
        <v>44705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44782</v>
      </c>
      <c r="CD165" s="10" t="s">
        <v>156</v>
      </c>
      <c r="CE165" s="17" t="s">
        <v>156</v>
      </c>
      <c r="CF165" s="17" t="s">
        <v>156</v>
      </c>
      <c r="CG165" s="17">
        <v>44705</v>
      </c>
      <c r="CH165" s="17">
        <v>44749</v>
      </c>
      <c r="CI165" s="16">
        <v>50000</v>
      </c>
      <c r="CJ165" s="10" t="s">
        <v>928</v>
      </c>
      <c r="CK165" s="10" t="s">
        <v>541</v>
      </c>
      <c r="CL165" s="18">
        <v>44925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>
        <v>44705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>
        <v>45041</v>
      </c>
      <c r="CX165" s="10" t="s">
        <v>193</v>
      </c>
      <c r="CY165" s="17">
        <v>45044</v>
      </c>
      <c r="CZ165" s="17" t="s">
        <v>156</v>
      </c>
      <c r="DA165" s="17">
        <v>44990</v>
      </c>
      <c r="DB165" s="17">
        <v>45037</v>
      </c>
      <c r="DC165" s="16">
        <v>49920</v>
      </c>
      <c r="DD165" s="10" t="s">
        <v>929</v>
      </c>
      <c r="DE165" s="10" t="s">
        <v>230</v>
      </c>
      <c r="DF165" s="18" t="s">
        <v>156</v>
      </c>
      <c r="DG165" s="17">
        <v>45050</v>
      </c>
      <c r="DH165" s="10" t="s">
        <v>930</v>
      </c>
      <c r="DI165" s="17">
        <v>45058</v>
      </c>
      <c r="DJ165" s="17" t="s">
        <v>156</v>
      </c>
      <c r="DK165" s="17">
        <v>44990</v>
      </c>
      <c r="DL165" s="17">
        <v>45058</v>
      </c>
      <c r="DM165" s="16">
        <v>49920</v>
      </c>
      <c r="DN165" s="10" t="s">
        <v>931</v>
      </c>
      <c r="DO165" s="10" t="s">
        <v>417</v>
      </c>
      <c r="DP165" s="16">
        <v>48</v>
      </c>
      <c r="DQ165" s="16">
        <v>24</v>
      </c>
      <c r="DR165" s="11">
        <v>24</v>
      </c>
      <c r="DS165" s="16">
        <v>48</v>
      </c>
      <c r="DT165" s="16">
        <v>0</v>
      </c>
      <c r="DU165" s="11" t="s">
        <v>181</v>
      </c>
      <c r="DV165" s="11" t="s">
        <v>182</v>
      </c>
      <c r="DW165" s="27" t="s">
        <v>156</v>
      </c>
      <c r="DX165" s="27" t="s">
        <v>156</v>
      </c>
      <c r="DY165" s="20" t="s">
        <v>156</v>
      </c>
      <c r="DZ165" s="16">
        <v>7</v>
      </c>
      <c r="EA165" s="16">
        <v>33</v>
      </c>
      <c r="EB165" s="27" t="s">
        <v>185</v>
      </c>
      <c r="EC165" s="27" t="s">
        <v>185</v>
      </c>
      <c r="ED165" s="27" t="s">
        <v>182</v>
      </c>
      <c r="EE165" s="29">
        <v>44705.979733796295</v>
      </c>
      <c r="EF165" s="28" t="s">
        <v>186</v>
      </c>
      <c r="EG165" s="28" t="s">
        <v>156</v>
      </c>
      <c r="EH165" s="28" t="s">
        <v>187</v>
      </c>
      <c r="EI165" s="29">
        <v>45058.995763888888</v>
      </c>
      <c r="EJ165" s="28" t="s">
        <v>235</v>
      </c>
      <c r="EK165" s="28" t="s">
        <v>236</v>
      </c>
      <c r="EL165" s="28" t="s">
        <v>237</v>
      </c>
      <c r="EM165" s="45" t="s">
        <v>3713</v>
      </c>
      <c r="EN165" s="46" t="str">
        <f t="shared" si="15"/>
        <v>343N033A</v>
      </c>
      <c r="EO165" s="47">
        <f t="shared" si="16"/>
        <v>45070</v>
      </c>
      <c r="EP165" s="47">
        <f t="shared" si="17"/>
        <v>45041</v>
      </c>
      <c r="EQ165" s="48" t="str">
        <f t="shared" ca="1" si="18"/>
        <v>Past</v>
      </c>
      <c r="ER165" s="49">
        <f t="shared" si="19"/>
        <v>29</v>
      </c>
      <c r="ES165" s="50"/>
      <c r="ET165" s="51">
        <f t="shared" si="20"/>
        <v>29</v>
      </c>
      <c r="EU165" s="52">
        <f t="shared" si="21"/>
        <v>1447680</v>
      </c>
      <c r="EV165" s="46"/>
      <c r="EW165" s="23" t="s">
        <v>3721</v>
      </c>
    </row>
    <row r="166" spans="1:153" ht="14.25" customHeight="1">
      <c r="A166" s="8">
        <v>159</v>
      </c>
      <c r="B166" s="9" t="s">
        <v>141</v>
      </c>
      <c r="C166" s="10" t="s">
        <v>142</v>
      </c>
      <c r="D166" s="10" t="s">
        <v>143</v>
      </c>
      <c r="E166" s="10" t="s">
        <v>206</v>
      </c>
      <c r="F166" s="9" t="s">
        <v>641</v>
      </c>
      <c r="G166" s="10" t="s">
        <v>145</v>
      </c>
      <c r="H166" s="9" t="s">
        <v>146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880</v>
      </c>
      <c r="S166" s="9" t="s">
        <v>881</v>
      </c>
      <c r="T166" s="9" t="s">
        <v>306</v>
      </c>
      <c r="U166" s="9" t="s">
        <v>337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882</v>
      </c>
      <c r="AA166" s="9" t="s">
        <v>883</v>
      </c>
      <c r="AB166" s="12" t="s">
        <v>884</v>
      </c>
      <c r="AC166" s="10" t="s">
        <v>885</v>
      </c>
      <c r="AD166" s="9" t="s">
        <v>883</v>
      </c>
      <c r="AE166" s="13" t="s">
        <v>884</v>
      </c>
      <c r="AF166" s="14" t="s">
        <v>784</v>
      </c>
      <c r="AG166" s="10" t="s">
        <v>886</v>
      </c>
      <c r="AH166" s="11" t="s">
        <v>887</v>
      </c>
      <c r="AI166" s="11" t="s">
        <v>888</v>
      </c>
      <c r="AJ166" s="10" t="s">
        <v>889</v>
      </c>
      <c r="AK166" s="11" t="s">
        <v>888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1.6</v>
      </c>
      <c r="AU166" s="10" t="s">
        <v>142</v>
      </c>
      <c r="AV166" s="16">
        <v>758512</v>
      </c>
      <c r="AW166" s="16">
        <v>878512</v>
      </c>
      <c r="AX166" s="16">
        <v>0</v>
      </c>
      <c r="AY166" s="16">
        <v>0</v>
      </c>
      <c r="AZ166" s="16">
        <v>35000</v>
      </c>
      <c r="BA166" s="17">
        <v>44921</v>
      </c>
      <c r="BB166" s="30" t="s">
        <v>175</v>
      </c>
      <c r="BC166" s="18">
        <v>45119</v>
      </c>
      <c r="BD166" s="17">
        <v>45291</v>
      </c>
      <c r="BE166" s="17">
        <v>45291</v>
      </c>
      <c r="BF166" s="17">
        <v>44910</v>
      </c>
      <c r="BG166" s="10">
        <v>85412714</v>
      </c>
      <c r="BH166" s="9" t="s">
        <v>932</v>
      </c>
      <c r="BI166" s="19">
        <v>45078</v>
      </c>
      <c r="BJ166" s="20">
        <v>45082</v>
      </c>
      <c r="BK166" s="16">
        <v>49680</v>
      </c>
      <c r="BL166" s="16">
        <v>79488</v>
      </c>
      <c r="BM166" s="9" t="s">
        <v>177</v>
      </c>
      <c r="BN166" s="9" t="s">
        <v>470</v>
      </c>
      <c r="BO166" s="9" t="s">
        <v>156</v>
      </c>
      <c r="BP166" s="17">
        <v>45117</v>
      </c>
      <c r="BQ166" s="17">
        <v>45117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45006</v>
      </c>
      <c r="CD166" s="10" t="s">
        <v>933</v>
      </c>
      <c r="CE166" s="17" t="s">
        <v>156</v>
      </c>
      <c r="CF166" s="17" t="s">
        <v>156</v>
      </c>
      <c r="CG166" s="17">
        <v>44997</v>
      </c>
      <c r="CH166" s="17">
        <v>44999</v>
      </c>
      <c r="CI166" s="16">
        <v>50000</v>
      </c>
      <c r="CJ166" s="10" t="s">
        <v>934</v>
      </c>
      <c r="CK166" s="10" t="s">
        <v>230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>
        <v>45055</v>
      </c>
      <c r="CX166" s="10" t="s">
        <v>935</v>
      </c>
      <c r="CY166" s="17" t="s">
        <v>156</v>
      </c>
      <c r="CZ166" s="17" t="s">
        <v>156</v>
      </c>
      <c r="DA166" s="17">
        <v>44997</v>
      </c>
      <c r="DB166" s="17">
        <v>45051</v>
      </c>
      <c r="DC166" s="16">
        <v>49680</v>
      </c>
      <c r="DD166" s="10" t="s">
        <v>936</v>
      </c>
      <c r="DE166" s="10" t="s">
        <v>230</v>
      </c>
      <c r="DF166" s="18" t="s">
        <v>156</v>
      </c>
      <c r="DG166" s="17">
        <v>45064</v>
      </c>
      <c r="DH166" s="10" t="s">
        <v>937</v>
      </c>
      <c r="DI166" s="17" t="s">
        <v>156</v>
      </c>
      <c r="DJ166" s="17" t="s">
        <v>156</v>
      </c>
      <c r="DK166" s="17">
        <v>44997</v>
      </c>
      <c r="DL166" s="17">
        <v>45077</v>
      </c>
      <c r="DM166" s="16">
        <v>49680</v>
      </c>
      <c r="DN166" s="10" t="s">
        <v>938</v>
      </c>
      <c r="DO166" s="10" t="s">
        <v>417</v>
      </c>
      <c r="DP166" s="16">
        <v>48</v>
      </c>
      <c r="DQ166" s="16">
        <v>24</v>
      </c>
      <c r="DR166" s="11">
        <v>24</v>
      </c>
      <c r="DS166" s="16">
        <v>48</v>
      </c>
      <c r="DT166" s="16">
        <v>0</v>
      </c>
      <c r="DU166" s="11" t="s">
        <v>181</v>
      </c>
      <c r="DV166" s="11" t="s">
        <v>182</v>
      </c>
      <c r="DW166" s="27" t="s">
        <v>156</v>
      </c>
      <c r="DX166" s="27" t="s">
        <v>156</v>
      </c>
      <c r="DY166" s="20" t="s">
        <v>156</v>
      </c>
      <c r="DZ166" s="16">
        <v>7</v>
      </c>
      <c r="EA166" s="16">
        <v>33</v>
      </c>
      <c r="EB166" s="27" t="s">
        <v>185</v>
      </c>
      <c r="EC166" s="27" t="s">
        <v>185</v>
      </c>
      <c r="ED166" s="27" t="s">
        <v>182</v>
      </c>
      <c r="EE166" s="29">
        <v>44988.013935185183</v>
      </c>
      <c r="EF166" s="28" t="s">
        <v>188</v>
      </c>
      <c r="EG166" s="28" t="s">
        <v>189</v>
      </c>
      <c r="EH166" s="28" t="s">
        <v>190</v>
      </c>
      <c r="EI166" s="29">
        <v>45077.363217592596</v>
      </c>
      <c r="EJ166" s="28" t="s">
        <v>939</v>
      </c>
      <c r="EK166" s="28" t="s">
        <v>940</v>
      </c>
      <c r="EL166" s="28" t="s">
        <v>237</v>
      </c>
      <c r="EM166" s="45" t="s">
        <v>3713</v>
      </c>
      <c r="EN166" s="46" t="str">
        <f t="shared" si="15"/>
        <v>343N033A</v>
      </c>
      <c r="EO166" s="47">
        <f t="shared" si="16"/>
        <v>45077</v>
      </c>
      <c r="EP166" s="47">
        <f t="shared" si="17"/>
        <v>45055</v>
      </c>
      <c r="EQ166" s="48" t="str">
        <f t="shared" ca="1" si="18"/>
        <v>Past</v>
      </c>
      <c r="ER166" s="49">
        <f t="shared" si="19"/>
        <v>22</v>
      </c>
      <c r="ES166" s="50"/>
      <c r="ET166" s="51">
        <f t="shared" si="20"/>
        <v>22</v>
      </c>
      <c r="EU166" s="52">
        <f t="shared" si="21"/>
        <v>1092960</v>
      </c>
      <c r="EV166" s="46"/>
      <c r="EW166" s="23" t="s">
        <v>3721</v>
      </c>
    </row>
    <row r="167" spans="1:153" ht="14.25" hidden="1" customHeight="1">
      <c r="A167" s="8">
        <v>160</v>
      </c>
      <c r="B167" s="9" t="s">
        <v>141</v>
      </c>
      <c r="C167" s="10" t="s">
        <v>142</v>
      </c>
      <c r="D167" s="10" t="s">
        <v>143</v>
      </c>
      <c r="E167" s="10" t="s">
        <v>206</v>
      </c>
      <c r="F167" s="9" t="s">
        <v>641</v>
      </c>
      <c r="G167" s="10" t="s">
        <v>145</v>
      </c>
      <c r="H167" s="9" t="s">
        <v>146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880</v>
      </c>
      <c r="S167" s="9" t="s">
        <v>881</v>
      </c>
      <c r="T167" s="9" t="s">
        <v>306</v>
      </c>
      <c r="U167" s="9" t="s">
        <v>337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882</v>
      </c>
      <c r="AA167" s="9" t="s">
        <v>883</v>
      </c>
      <c r="AB167" s="12" t="s">
        <v>884</v>
      </c>
      <c r="AC167" s="10" t="s">
        <v>885</v>
      </c>
      <c r="AD167" s="9" t="s">
        <v>883</v>
      </c>
      <c r="AE167" s="13" t="s">
        <v>884</v>
      </c>
      <c r="AF167" s="14" t="s">
        <v>784</v>
      </c>
      <c r="AG167" s="10" t="s">
        <v>886</v>
      </c>
      <c r="AH167" s="11" t="s">
        <v>887</v>
      </c>
      <c r="AI167" s="11" t="s">
        <v>888</v>
      </c>
      <c r="AJ167" s="10" t="s">
        <v>889</v>
      </c>
      <c r="AK167" s="11" t="s">
        <v>888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1.6</v>
      </c>
      <c r="AU167" s="10" t="s">
        <v>142</v>
      </c>
      <c r="AV167" s="16">
        <v>758512</v>
      </c>
      <c r="AW167" s="16">
        <v>878512</v>
      </c>
      <c r="AX167" s="16">
        <v>0</v>
      </c>
      <c r="AY167" s="16">
        <v>0</v>
      </c>
      <c r="AZ167" s="16">
        <v>35000</v>
      </c>
      <c r="BA167" s="17">
        <v>44921</v>
      </c>
      <c r="BB167" s="30" t="s">
        <v>175</v>
      </c>
      <c r="BC167" s="18">
        <v>45119</v>
      </c>
      <c r="BD167" s="17">
        <v>45291</v>
      </c>
      <c r="BE167" s="17">
        <v>45291</v>
      </c>
      <c r="BF167" s="17">
        <v>44910</v>
      </c>
      <c r="BG167" s="10">
        <v>85646354</v>
      </c>
      <c r="BH167" s="9" t="s">
        <v>941</v>
      </c>
      <c r="BI167" s="19">
        <v>45078</v>
      </c>
      <c r="BJ167" s="20">
        <v>45082</v>
      </c>
      <c r="BK167" s="16">
        <v>19248</v>
      </c>
      <c r="BL167" s="16">
        <v>30797</v>
      </c>
      <c r="BM167" s="9" t="s">
        <v>177</v>
      </c>
      <c r="BN167" s="9" t="s">
        <v>226</v>
      </c>
      <c r="BO167" s="9" t="s">
        <v>156</v>
      </c>
      <c r="BP167" s="17">
        <v>45130</v>
      </c>
      <c r="BQ167" s="17">
        <v>45130</v>
      </c>
      <c r="BR167" s="17" t="s">
        <v>156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 t="s">
        <v>156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 t="s">
        <v>156</v>
      </c>
      <c r="CD167" s="10" t="s">
        <v>156</v>
      </c>
      <c r="CE167" s="17" t="s">
        <v>156</v>
      </c>
      <c r="CF167" s="17" t="s">
        <v>156</v>
      </c>
      <c r="CG167" s="17" t="s">
        <v>156</v>
      </c>
      <c r="CH167" s="17" t="s">
        <v>156</v>
      </c>
      <c r="CI167" s="16">
        <v>0</v>
      </c>
      <c r="CJ167" s="10" t="s">
        <v>156</v>
      </c>
      <c r="CK167" s="10" t="s">
        <v>156</v>
      </c>
      <c r="CL167" s="18" t="s">
        <v>156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 t="s">
        <v>156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>
        <v>45076</v>
      </c>
      <c r="CX167" s="10" t="s">
        <v>193</v>
      </c>
      <c r="CY167" s="17" t="s">
        <v>156</v>
      </c>
      <c r="CZ167" s="17" t="s">
        <v>156</v>
      </c>
      <c r="DA167" s="17" t="s">
        <v>156</v>
      </c>
      <c r="DB167" s="17">
        <v>45072</v>
      </c>
      <c r="DC167" s="16">
        <v>19248</v>
      </c>
      <c r="DD167" s="10" t="s">
        <v>942</v>
      </c>
      <c r="DE167" s="10" t="s">
        <v>417</v>
      </c>
      <c r="DF167" s="18" t="s">
        <v>156</v>
      </c>
      <c r="DG167" s="17">
        <v>45085</v>
      </c>
      <c r="DH167" s="10" t="s">
        <v>156</v>
      </c>
      <c r="DI167" s="17" t="s">
        <v>156</v>
      </c>
      <c r="DJ167" s="17" t="s">
        <v>156</v>
      </c>
      <c r="DK167" s="17" t="s">
        <v>156</v>
      </c>
      <c r="DL167" s="17">
        <v>45111</v>
      </c>
      <c r="DM167" s="16">
        <v>19248</v>
      </c>
      <c r="DN167" s="10" t="s">
        <v>943</v>
      </c>
      <c r="DO167" s="10" t="s">
        <v>417</v>
      </c>
      <c r="DP167" s="16">
        <v>48</v>
      </c>
      <c r="DQ167" s="16">
        <v>24</v>
      </c>
      <c r="DR167" s="11">
        <v>24</v>
      </c>
      <c r="DS167" s="16">
        <v>48</v>
      </c>
      <c r="DT167" s="16">
        <v>0</v>
      </c>
      <c r="DU167" s="11" t="s">
        <v>181</v>
      </c>
      <c r="DV167" s="11" t="s">
        <v>182</v>
      </c>
      <c r="DW167" s="27" t="s">
        <v>156</v>
      </c>
      <c r="DX167" s="27" t="s">
        <v>156</v>
      </c>
      <c r="DY167" s="20" t="s">
        <v>777</v>
      </c>
      <c r="DZ167" s="16">
        <v>7</v>
      </c>
      <c r="EA167" s="16">
        <v>33</v>
      </c>
      <c r="EB167" s="27" t="s">
        <v>185</v>
      </c>
      <c r="EC167" s="27" t="s">
        <v>185</v>
      </c>
      <c r="ED167" s="27" t="s">
        <v>182</v>
      </c>
      <c r="EE167" s="29">
        <v>45066.617256944446</v>
      </c>
      <c r="EF167" s="28" t="s">
        <v>188</v>
      </c>
      <c r="EG167" s="28" t="s">
        <v>189</v>
      </c>
      <c r="EH167" s="28" t="s">
        <v>210</v>
      </c>
      <c r="EI167" s="29">
        <v>45111.720567129632</v>
      </c>
      <c r="EJ167" s="28" t="s">
        <v>920</v>
      </c>
      <c r="EK167" s="28" t="s">
        <v>921</v>
      </c>
      <c r="EL167" s="28" t="s">
        <v>237</v>
      </c>
      <c r="EM167" s="45" t="s">
        <v>3713</v>
      </c>
      <c r="EN167" s="46" t="str">
        <f t="shared" si="15"/>
        <v>343N033A</v>
      </c>
      <c r="EO167" s="47">
        <f t="shared" si="16"/>
        <v>45090</v>
      </c>
      <c r="EP167" s="47">
        <f t="shared" si="17"/>
        <v>45076</v>
      </c>
      <c r="EQ167" s="48" t="str">
        <f t="shared" ca="1" si="18"/>
        <v>Past</v>
      </c>
      <c r="ER167" s="49">
        <f t="shared" si="19"/>
        <v>14</v>
      </c>
      <c r="ES167" s="50"/>
      <c r="ET167" s="51">
        <f t="shared" si="20"/>
        <v>14</v>
      </c>
      <c r="EU167" s="52">
        <f t="shared" si="21"/>
        <v>269472</v>
      </c>
      <c r="EV167" s="46"/>
      <c r="EW167" s="23" t="s">
        <v>3717</v>
      </c>
    </row>
    <row r="168" spans="1:153" ht="14.25" hidden="1" customHeight="1">
      <c r="A168" s="8">
        <v>161</v>
      </c>
      <c r="B168" s="9" t="s">
        <v>141</v>
      </c>
      <c r="C168" s="10" t="s">
        <v>142</v>
      </c>
      <c r="D168" s="10" t="s">
        <v>143</v>
      </c>
      <c r="E168" s="10" t="s">
        <v>206</v>
      </c>
      <c r="F168" s="9" t="s">
        <v>641</v>
      </c>
      <c r="G168" s="10" t="s">
        <v>145</v>
      </c>
      <c r="H168" s="9" t="s">
        <v>146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880</v>
      </c>
      <c r="S168" s="9" t="s">
        <v>881</v>
      </c>
      <c r="T168" s="9" t="s">
        <v>306</v>
      </c>
      <c r="U168" s="9" t="s">
        <v>337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882</v>
      </c>
      <c r="AA168" s="9" t="s">
        <v>883</v>
      </c>
      <c r="AB168" s="12" t="s">
        <v>884</v>
      </c>
      <c r="AC168" s="10" t="s">
        <v>885</v>
      </c>
      <c r="AD168" s="9" t="s">
        <v>883</v>
      </c>
      <c r="AE168" s="13" t="s">
        <v>884</v>
      </c>
      <c r="AF168" s="14" t="s">
        <v>784</v>
      </c>
      <c r="AG168" s="10" t="s">
        <v>886</v>
      </c>
      <c r="AH168" s="11" t="s">
        <v>887</v>
      </c>
      <c r="AI168" s="11" t="s">
        <v>888</v>
      </c>
      <c r="AJ168" s="10" t="s">
        <v>889</v>
      </c>
      <c r="AK168" s="11" t="s">
        <v>888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1.6</v>
      </c>
      <c r="AU168" s="10" t="s">
        <v>142</v>
      </c>
      <c r="AV168" s="16">
        <v>758512</v>
      </c>
      <c r="AW168" s="16">
        <v>878512</v>
      </c>
      <c r="AX168" s="16">
        <v>0</v>
      </c>
      <c r="AY168" s="16">
        <v>0</v>
      </c>
      <c r="AZ168" s="16">
        <v>35000</v>
      </c>
      <c r="BA168" s="17">
        <v>44921</v>
      </c>
      <c r="BB168" s="30" t="s">
        <v>175</v>
      </c>
      <c r="BC168" s="18">
        <v>45119</v>
      </c>
      <c r="BD168" s="17">
        <v>45291</v>
      </c>
      <c r="BE168" s="17">
        <v>45291</v>
      </c>
      <c r="BF168" s="17">
        <v>44910</v>
      </c>
      <c r="BG168" s="10">
        <v>85815178</v>
      </c>
      <c r="BH168" s="9" t="s">
        <v>944</v>
      </c>
      <c r="BI168" s="19">
        <v>45078</v>
      </c>
      <c r="BJ168" s="20">
        <v>45082</v>
      </c>
      <c r="BK168" s="16">
        <v>32928</v>
      </c>
      <c r="BL168" s="16">
        <v>52685</v>
      </c>
      <c r="BM168" s="9" t="s">
        <v>177</v>
      </c>
      <c r="BN168" s="9" t="s">
        <v>226</v>
      </c>
      <c r="BO168" s="9" t="s">
        <v>156</v>
      </c>
      <c r="BP168" s="17">
        <v>45134</v>
      </c>
      <c r="BQ168" s="17">
        <v>45134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 t="s">
        <v>156</v>
      </c>
      <c r="CD168" s="10" t="s">
        <v>156</v>
      </c>
      <c r="CE168" s="17" t="s">
        <v>156</v>
      </c>
      <c r="CF168" s="17" t="s">
        <v>156</v>
      </c>
      <c r="CG168" s="17" t="s">
        <v>156</v>
      </c>
      <c r="CH168" s="17" t="s">
        <v>156</v>
      </c>
      <c r="CI168" s="16">
        <v>0</v>
      </c>
      <c r="CJ168" s="10" t="s">
        <v>156</v>
      </c>
      <c r="CK168" s="10" t="s">
        <v>156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>
        <v>45083</v>
      </c>
      <c r="CX168" s="10" t="s">
        <v>193</v>
      </c>
      <c r="CY168" s="17" t="s">
        <v>156</v>
      </c>
      <c r="CZ168" s="17" t="s">
        <v>156</v>
      </c>
      <c r="DA168" s="17" t="s">
        <v>156</v>
      </c>
      <c r="DB168" s="17">
        <v>45084</v>
      </c>
      <c r="DC168" s="16">
        <v>32928</v>
      </c>
      <c r="DD168" s="10" t="s">
        <v>945</v>
      </c>
      <c r="DE168" s="10" t="s">
        <v>417</v>
      </c>
      <c r="DF168" s="18" t="s">
        <v>156</v>
      </c>
      <c r="DG168" s="17">
        <v>45092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>
        <v>45111</v>
      </c>
      <c r="DM168" s="16">
        <v>32928</v>
      </c>
      <c r="DN168" s="10" t="s">
        <v>946</v>
      </c>
      <c r="DO168" s="10" t="s">
        <v>417</v>
      </c>
      <c r="DP168" s="16">
        <v>48</v>
      </c>
      <c r="DQ168" s="16">
        <v>24</v>
      </c>
      <c r="DR168" s="11">
        <v>24</v>
      </c>
      <c r="DS168" s="16">
        <v>48</v>
      </c>
      <c r="DT168" s="16">
        <v>0</v>
      </c>
      <c r="DU168" s="11" t="s">
        <v>181</v>
      </c>
      <c r="DV168" s="11" t="s">
        <v>182</v>
      </c>
      <c r="DW168" s="27" t="s">
        <v>156</v>
      </c>
      <c r="DX168" s="27" t="s">
        <v>156</v>
      </c>
      <c r="DY168" s="20" t="s">
        <v>947</v>
      </c>
      <c r="DZ168" s="16">
        <v>7</v>
      </c>
      <c r="EA168" s="16">
        <v>33</v>
      </c>
      <c r="EB168" s="27" t="s">
        <v>185</v>
      </c>
      <c r="EC168" s="27" t="s">
        <v>185</v>
      </c>
      <c r="ED168" s="27" t="s">
        <v>182</v>
      </c>
      <c r="EE168" s="29">
        <v>45079.524791666663</v>
      </c>
      <c r="EF168" s="28" t="s">
        <v>195</v>
      </c>
      <c r="EG168" s="28" t="s">
        <v>196</v>
      </c>
      <c r="EH168" s="28" t="s">
        <v>210</v>
      </c>
      <c r="EI168" s="29">
        <v>45111.618171296293</v>
      </c>
      <c r="EJ168" s="28" t="s">
        <v>948</v>
      </c>
      <c r="EK168" s="28" t="s">
        <v>949</v>
      </c>
      <c r="EL168" s="28" t="s">
        <v>237</v>
      </c>
      <c r="EM168" s="45" t="s">
        <v>3713</v>
      </c>
      <c r="EN168" s="46" t="str">
        <f t="shared" si="15"/>
        <v>343N033A</v>
      </c>
      <c r="EO168" s="47">
        <f t="shared" si="16"/>
        <v>45094</v>
      </c>
      <c r="EP168" s="47">
        <f t="shared" si="17"/>
        <v>45083</v>
      </c>
      <c r="EQ168" s="48" t="str">
        <f t="shared" ca="1" si="18"/>
        <v>Past</v>
      </c>
      <c r="ER168" s="49">
        <f t="shared" si="19"/>
        <v>11</v>
      </c>
      <c r="ES168" s="50"/>
      <c r="ET168" s="51">
        <f t="shared" si="20"/>
        <v>11</v>
      </c>
      <c r="EU168" s="52">
        <f t="shared" si="21"/>
        <v>362208</v>
      </c>
      <c r="EV168" s="46"/>
      <c r="EW168" s="23" t="s">
        <v>3717</v>
      </c>
    </row>
    <row r="169" spans="1:153" ht="14.25" hidden="1" customHeight="1">
      <c r="A169" s="8">
        <v>162</v>
      </c>
      <c r="B169" s="9" t="s">
        <v>141</v>
      </c>
      <c r="C169" s="10" t="s">
        <v>142</v>
      </c>
      <c r="D169" s="10" t="s">
        <v>143</v>
      </c>
      <c r="E169" s="10" t="s">
        <v>206</v>
      </c>
      <c r="F169" s="9" t="s">
        <v>641</v>
      </c>
      <c r="G169" s="10" t="s">
        <v>145</v>
      </c>
      <c r="H169" s="9" t="s">
        <v>146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880</v>
      </c>
      <c r="S169" s="9" t="s">
        <v>881</v>
      </c>
      <c r="T169" s="9" t="s">
        <v>306</v>
      </c>
      <c r="U169" s="9" t="s">
        <v>337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882</v>
      </c>
      <c r="AA169" s="9" t="s">
        <v>883</v>
      </c>
      <c r="AB169" s="12" t="s">
        <v>884</v>
      </c>
      <c r="AC169" s="10" t="s">
        <v>885</v>
      </c>
      <c r="AD169" s="9" t="s">
        <v>883</v>
      </c>
      <c r="AE169" s="13" t="s">
        <v>884</v>
      </c>
      <c r="AF169" s="14" t="s">
        <v>784</v>
      </c>
      <c r="AG169" s="10" t="s">
        <v>886</v>
      </c>
      <c r="AH169" s="11" t="s">
        <v>887</v>
      </c>
      <c r="AI169" s="11" t="s">
        <v>888</v>
      </c>
      <c r="AJ169" s="10" t="s">
        <v>889</v>
      </c>
      <c r="AK169" s="11" t="s">
        <v>888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1.6</v>
      </c>
      <c r="AU169" s="10" t="s">
        <v>142</v>
      </c>
      <c r="AV169" s="16">
        <v>758512</v>
      </c>
      <c r="AW169" s="16">
        <v>878512</v>
      </c>
      <c r="AX169" s="16">
        <v>0</v>
      </c>
      <c r="AY169" s="16">
        <v>0</v>
      </c>
      <c r="AZ169" s="16">
        <v>35000</v>
      </c>
      <c r="BA169" s="17">
        <v>44921</v>
      </c>
      <c r="BB169" s="30" t="s">
        <v>175</v>
      </c>
      <c r="BC169" s="18">
        <v>45119</v>
      </c>
      <c r="BD169" s="17">
        <v>45291</v>
      </c>
      <c r="BE169" s="17">
        <v>45291</v>
      </c>
      <c r="BF169" s="17">
        <v>44910</v>
      </c>
      <c r="BG169" s="10">
        <v>85646355</v>
      </c>
      <c r="BH169" s="9" t="s">
        <v>950</v>
      </c>
      <c r="BI169" s="19">
        <v>45078</v>
      </c>
      <c r="BJ169" s="20">
        <v>45082</v>
      </c>
      <c r="BK169" s="16">
        <v>6000</v>
      </c>
      <c r="BL169" s="16">
        <v>9600</v>
      </c>
      <c r="BM169" s="9" t="s">
        <v>177</v>
      </c>
      <c r="BN169" s="9" t="s">
        <v>226</v>
      </c>
      <c r="BO169" s="9" t="s">
        <v>156</v>
      </c>
      <c r="BP169" s="17">
        <v>45134</v>
      </c>
      <c r="BQ169" s="17">
        <v>45134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 t="s">
        <v>156</v>
      </c>
      <c r="CD169" s="10" t="s">
        <v>156</v>
      </c>
      <c r="CE169" s="17" t="s">
        <v>156</v>
      </c>
      <c r="CF169" s="17" t="s">
        <v>156</v>
      </c>
      <c r="CG169" s="17" t="s">
        <v>156</v>
      </c>
      <c r="CH169" s="17" t="s">
        <v>156</v>
      </c>
      <c r="CI169" s="16">
        <v>0</v>
      </c>
      <c r="CJ169" s="10" t="s">
        <v>156</v>
      </c>
      <c r="CK169" s="10" t="s">
        <v>156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>
        <v>45085</v>
      </c>
      <c r="CX169" s="10" t="s">
        <v>193</v>
      </c>
      <c r="CY169" s="17" t="s">
        <v>156</v>
      </c>
      <c r="CZ169" s="17" t="s">
        <v>156</v>
      </c>
      <c r="DA169" s="17" t="s">
        <v>156</v>
      </c>
      <c r="DB169" s="17">
        <v>45084</v>
      </c>
      <c r="DC169" s="16">
        <v>6000</v>
      </c>
      <c r="DD169" s="10" t="s">
        <v>951</v>
      </c>
      <c r="DE169" s="10" t="s">
        <v>230</v>
      </c>
      <c r="DF169" s="18" t="s">
        <v>156</v>
      </c>
      <c r="DG169" s="17">
        <v>45097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>
        <v>45111</v>
      </c>
      <c r="DM169" s="16">
        <v>6000</v>
      </c>
      <c r="DN169" s="10" t="s">
        <v>952</v>
      </c>
      <c r="DO169" s="10" t="s">
        <v>417</v>
      </c>
      <c r="DP169" s="16">
        <v>48</v>
      </c>
      <c r="DQ169" s="16">
        <v>24</v>
      </c>
      <c r="DR169" s="11">
        <v>24</v>
      </c>
      <c r="DS169" s="16">
        <v>48</v>
      </c>
      <c r="DT169" s="16">
        <v>0</v>
      </c>
      <c r="DU169" s="11" t="s">
        <v>181</v>
      </c>
      <c r="DV169" s="11" t="s">
        <v>182</v>
      </c>
      <c r="DW169" s="27" t="s">
        <v>156</v>
      </c>
      <c r="DX169" s="27" t="s">
        <v>156</v>
      </c>
      <c r="DY169" s="20" t="s">
        <v>947</v>
      </c>
      <c r="DZ169" s="16">
        <v>7</v>
      </c>
      <c r="EA169" s="16">
        <v>33</v>
      </c>
      <c r="EB169" s="27" t="s">
        <v>185</v>
      </c>
      <c r="EC169" s="27" t="s">
        <v>185</v>
      </c>
      <c r="ED169" s="27" t="s">
        <v>182</v>
      </c>
      <c r="EE169" s="29">
        <v>45066.617256944446</v>
      </c>
      <c r="EF169" s="28" t="s">
        <v>188</v>
      </c>
      <c r="EG169" s="28" t="s">
        <v>189</v>
      </c>
      <c r="EH169" s="28" t="s">
        <v>210</v>
      </c>
      <c r="EI169" s="29">
        <v>45111.720567129632</v>
      </c>
      <c r="EJ169" s="28" t="s">
        <v>920</v>
      </c>
      <c r="EK169" s="28" t="s">
        <v>921</v>
      </c>
      <c r="EL169" s="28" t="s">
        <v>237</v>
      </c>
      <c r="EM169" s="45" t="s">
        <v>3713</v>
      </c>
      <c r="EN169" s="46" t="str">
        <f t="shared" si="15"/>
        <v>343N033A</v>
      </c>
      <c r="EO169" s="47">
        <f t="shared" si="16"/>
        <v>45094</v>
      </c>
      <c r="EP169" s="47">
        <f t="shared" si="17"/>
        <v>45085</v>
      </c>
      <c r="EQ169" s="48" t="str">
        <f t="shared" ca="1" si="18"/>
        <v>Past</v>
      </c>
      <c r="ER169" s="49">
        <f t="shared" si="19"/>
        <v>9</v>
      </c>
      <c r="ES169" s="50"/>
      <c r="ET169" s="51">
        <f t="shared" si="20"/>
        <v>9</v>
      </c>
      <c r="EU169" s="52">
        <f t="shared" si="21"/>
        <v>54000</v>
      </c>
      <c r="EV169" s="46"/>
      <c r="EW169" s="23" t="s">
        <v>3717</v>
      </c>
    </row>
    <row r="170" spans="1:153" ht="14.25" hidden="1" customHeight="1">
      <c r="A170" s="8">
        <v>163</v>
      </c>
      <c r="B170" s="9" t="s">
        <v>141</v>
      </c>
      <c r="C170" s="10" t="s">
        <v>142</v>
      </c>
      <c r="D170" s="10" t="s">
        <v>143</v>
      </c>
      <c r="E170" s="10" t="s">
        <v>206</v>
      </c>
      <c r="F170" s="9" t="s">
        <v>641</v>
      </c>
      <c r="G170" s="10" t="s">
        <v>145</v>
      </c>
      <c r="H170" s="9" t="s">
        <v>146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880</v>
      </c>
      <c r="S170" s="9" t="s">
        <v>881</v>
      </c>
      <c r="T170" s="9" t="s">
        <v>306</v>
      </c>
      <c r="U170" s="9" t="s">
        <v>337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882</v>
      </c>
      <c r="AA170" s="9" t="s">
        <v>883</v>
      </c>
      <c r="AB170" s="12" t="s">
        <v>884</v>
      </c>
      <c r="AC170" s="10" t="s">
        <v>885</v>
      </c>
      <c r="AD170" s="9" t="s">
        <v>883</v>
      </c>
      <c r="AE170" s="13" t="s">
        <v>884</v>
      </c>
      <c r="AF170" s="14" t="s">
        <v>784</v>
      </c>
      <c r="AG170" s="10" t="s">
        <v>886</v>
      </c>
      <c r="AH170" s="11" t="s">
        <v>887</v>
      </c>
      <c r="AI170" s="11" t="s">
        <v>888</v>
      </c>
      <c r="AJ170" s="10" t="s">
        <v>889</v>
      </c>
      <c r="AK170" s="11" t="s">
        <v>888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1.6</v>
      </c>
      <c r="AU170" s="10" t="s">
        <v>142</v>
      </c>
      <c r="AV170" s="16">
        <v>758512</v>
      </c>
      <c r="AW170" s="16">
        <v>878512</v>
      </c>
      <c r="AX170" s="16">
        <v>0</v>
      </c>
      <c r="AY170" s="16">
        <v>0</v>
      </c>
      <c r="AZ170" s="16">
        <v>35000</v>
      </c>
      <c r="BA170" s="17">
        <v>44921</v>
      </c>
      <c r="BB170" s="30" t="s">
        <v>175</v>
      </c>
      <c r="BC170" s="18">
        <v>45119</v>
      </c>
      <c r="BD170" s="17">
        <v>45291</v>
      </c>
      <c r="BE170" s="17">
        <v>45291</v>
      </c>
      <c r="BF170" s="17">
        <v>44910</v>
      </c>
      <c r="BG170" s="10">
        <v>85815180</v>
      </c>
      <c r="BH170" s="9" t="s">
        <v>953</v>
      </c>
      <c r="BI170" s="19">
        <v>45078</v>
      </c>
      <c r="BJ170" s="20">
        <v>45082</v>
      </c>
      <c r="BK170" s="16">
        <v>10464</v>
      </c>
      <c r="BL170" s="16">
        <v>16742</v>
      </c>
      <c r="BM170" s="9" t="s">
        <v>177</v>
      </c>
      <c r="BN170" s="9" t="s">
        <v>226</v>
      </c>
      <c r="BO170" s="9" t="s">
        <v>156</v>
      </c>
      <c r="BP170" s="17">
        <v>45134</v>
      </c>
      <c r="BQ170" s="17">
        <v>45134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45083</v>
      </c>
      <c r="CX170" s="10" t="s">
        <v>193</v>
      </c>
      <c r="CY170" s="17" t="s">
        <v>156</v>
      </c>
      <c r="CZ170" s="17" t="s">
        <v>156</v>
      </c>
      <c r="DA170" s="17" t="s">
        <v>156</v>
      </c>
      <c r="DB170" s="17">
        <v>45084</v>
      </c>
      <c r="DC170" s="16">
        <v>10464</v>
      </c>
      <c r="DD170" s="10" t="s">
        <v>954</v>
      </c>
      <c r="DE170" s="10" t="s">
        <v>417</v>
      </c>
      <c r="DF170" s="18" t="s">
        <v>156</v>
      </c>
      <c r="DG170" s="17">
        <v>45099</v>
      </c>
      <c r="DH170" s="10" t="s">
        <v>955</v>
      </c>
      <c r="DI170" s="17" t="s">
        <v>156</v>
      </c>
      <c r="DJ170" s="17" t="s">
        <v>156</v>
      </c>
      <c r="DK170" s="17" t="s">
        <v>156</v>
      </c>
      <c r="DL170" s="17">
        <v>45111</v>
      </c>
      <c r="DM170" s="16">
        <v>10464</v>
      </c>
      <c r="DN170" s="10" t="s">
        <v>956</v>
      </c>
      <c r="DO170" s="10" t="s">
        <v>417</v>
      </c>
      <c r="DP170" s="16">
        <v>48</v>
      </c>
      <c r="DQ170" s="16">
        <v>24</v>
      </c>
      <c r="DR170" s="11">
        <v>24</v>
      </c>
      <c r="DS170" s="16">
        <v>48</v>
      </c>
      <c r="DT170" s="16">
        <v>0</v>
      </c>
      <c r="DU170" s="11" t="s">
        <v>181</v>
      </c>
      <c r="DV170" s="11" t="s">
        <v>182</v>
      </c>
      <c r="DW170" s="27" t="s">
        <v>156</v>
      </c>
      <c r="DX170" s="27" t="s">
        <v>156</v>
      </c>
      <c r="DY170" s="20" t="s">
        <v>947</v>
      </c>
      <c r="DZ170" s="16">
        <v>7</v>
      </c>
      <c r="EA170" s="16">
        <v>33</v>
      </c>
      <c r="EB170" s="27" t="s">
        <v>185</v>
      </c>
      <c r="EC170" s="27" t="s">
        <v>185</v>
      </c>
      <c r="ED170" s="27" t="s">
        <v>182</v>
      </c>
      <c r="EE170" s="29">
        <v>45079.524791666663</v>
      </c>
      <c r="EF170" s="28" t="s">
        <v>195</v>
      </c>
      <c r="EG170" s="28" t="s">
        <v>196</v>
      </c>
      <c r="EH170" s="28" t="s">
        <v>210</v>
      </c>
      <c r="EI170" s="29">
        <v>45111.618171296293</v>
      </c>
      <c r="EJ170" s="28" t="s">
        <v>948</v>
      </c>
      <c r="EK170" s="28" t="s">
        <v>949</v>
      </c>
      <c r="EL170" s="28" t="s">
        <v>237</v>
      </c>
      <c r="EM170" s="45" t="s">
        <v>3713</v>
      </c>
      <c r="EN170" s="46" t="str">
        <f t="shared" si="15"/>
        <v>343N033A</v>
      </c>
      <c r="EO170" s="47">
        <f t="shared" si="16"/>
        <v>45094</v>
      </c>
      <c r="EP170" s="47">
        <f t="shared" si="17"/>
        <v>45083</v>
      </c>
      <c r="EQ170" s="48" t="str">
        <f t="shared" ca="1" si="18"/>
        <v>Past</v>
      </c>
      <c r="ER170" s="49">
        <f t="shared" si="19"/>
        <v>11</v>
      </c>
      <c r="ES170" s="50"/>
      <c r="ET170" s="51">
        <f t="shared" si="20"/>
        <v>11</v>
      </c>
      <c r="EU170" s="52">
        <f t="shared" si="21"/>
        <v>115104</v>
      </c>
      <c r="EV170" s="46"/>
      <c r="EW170" s="23" t="s">
        <v>3717</v>
      </c>
    </row>
    <row r="171" spans="1:153" ht="14.25" hidden="1" customHeight="1">
      <c r="A171" s="8">
        <v>164</v>
      </c>
      <c r="B171" s="9" t="s">
        <v>141</v>
      </c>
      <c r="C171" s="10" t="s">
        <v>142</v>
      </c>
      <c r="D171" s="10" t="s">
        <v>143</v>
      </c>
      <c r="E171" s="10" t="s">
        <v>206</v>
      </c>
      <c r="F171" s="9" t="s">
        <v>641</v>
      </c>
      <c r="G171" s="10" t="s">
        <v>145</v>
      </c>
      <c r="H171" s="9" t="s">
        <v>146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880</v>
      </c>
      <c r="S171" s="9" t="s">
        <v>881</v>
      </c>
      <c r="T171" s="9" t="s">
        <v>306</v>
      </c>
      <c r="U171" s="9" t="s">
        <v>337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882</v>
      </c>
      <c r="AA171" s="9" t="s">
        <v>883</v>
      </c>
      <c r="AB171" s="12" t="s">
        <v>884</v>
      </c>
      <c r="AC171" s="10" t="s">
        <v>885</v>
      </c>
      <c r="AD171" s="9" t="s">
        <v>883</v>
      </c>
      <c r="AE171" s="13" t="s">
        <v>884</v>
      </c>
      <c r="AF171" s="14" t="s">
        <v>784</v>
      </c>
      <c r="AG171" s="10" t="s">
        <v>886</v>
      </c>
      <c r="AH171" s="11" t="s">
        <v>887</v>
      </c>
      <c r="AI171" s="11" t="s">
        <v>888</v>
      </c>
      <c r="AJ171" s="10" t="s">
        <v>889</v>
      </c>
      <c r="AK171" s="11" t="s">
        <v>888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1.6</v>
      </c>
      <c r="AU171" s="10" t="s">
        <v>142</v>
      </c>
      <c r="AV171" s="16">
        <v>758512</v>
      </c>
      <c r="AW171" s="16">
        <v>878512</v>
      </c>
      <c r="AX171" s="16">
        <v>0</v>
      </c>
      <c r="AY171" s="16">
        <v>0</v>
      </c>
      <c r="AZ171" s="16">
        <v>35000</v>
      </c>
      <c r="BA171" s="17">
        <v>44921</v>
      </c>
      <c r="BB171" s="30" t="s">
        <v>246</v>
      </c>
      <c r="BC171" s="18" t="s">
        <v>156</v>
      </c>
      <c r="BD171" s="17">
        <v>45291</v>
      </c>
      <c r="BE171" s="17">
        <v>45291</v>
      </c>
      <c r="BF171" s="17">
        <v>44910</v>
      </c>
      <c r="BG171" s="10">
        <v>84813955</v>
      </c>
      <c r="BH171" s="9" t="s">
        <v>957</v>
      </c>
      <c r="BI171" s="19">
        <v>45078</v>
      </c>
      <c r="BJ171" s="20">
        <v>45082</v>
      </c>
      <c r="BK171" s="16">
        <v>25000</v>
      </c>
      <c r="BL171" s="16">
        <v>40000</v>
      </c>
      <c r="BM171" s="9" t="s">
        <v>177</v>
      </c>
      <c r="BN171" s="9" t="s">
        <v>226</v>
      </c>
      <c r="BO171" s="9" t="s">
        <v>156</v>
      </c>
      <c r="BP171" s="17">
        <v>45136</v>
      </c>
      <c r="BQ171" s="17" t="s">
        <v>156</v>
      </c>
      <c r="BR171" s="17">
        <v>45155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>
        <v>44847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>
        <v>44995</v>
      </c>
      <c r="CD171" s="10" t="s">
        <v>156</v>
      </c>
      <c r="CE171" s="17" t="s">
        <v>156</v>
      </c>
      <c r="CF171" s="17">
        <v>44925</v>
      </c>
      <c r="CG171" s="17">
        <v>44986</v>
      </c>
      <c r="CH171" s="17">
        <v>44995</v>
      </c>
      <c r="CI171" s="16">
        <v>25000</v>
      </c>
      <c r="CJ171" s="10" t="s">
        <v>958</v>
      </c>
      <c r="CK171" s="10" t="s">
        <v>230</v>
      </c>
      <c r="CL171" s="18">
        <v>44925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>
        <v>44847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 t="s">
        <v>156</v>
      </c>
      <c r="CX171" s="10" t="s">
        <v>193</v>
      </c>
      <c r="CY171" s="17" t="s">
        <v>156</v>
      </c>
      <c r="CZ171" s="17" t="s">
        <v>156</v>
      </c>
      <c r="DA171" s="17">
        <v>44847</v>
      </c>
      <c r="DB171" s="17" t="s">
        <v>156</v>
      </c>
      <c r="DC171" s="16">
        <v>0</v>
      </c>
      <c r="DD171" s="10" t="s">
        <v>156</v>
      </c>
      <c r="DE171" s="10" t="s">
        <v>156</v>
      </c>
      <c r="DF171" s="18" t="s">
        <v>156</v>
      </c>
      <c r="DG171" s="17" t="s">
        <v>156</v>
      </c>
      <c r="DH171" s="10" t="s">
        <v>156</v>
      </c>
      <c r="DI171" s="17" t="s">
        <v>156</v>
      </c>
      <c r="DJ171" s="17" t="s">
        <v>156</v>
      </c>
      <c r="DK171" s="17">
        <v>44847</v>
      </c>
      <c r="DL171" s="17" t="s">
        <v>156</v>
      </c>
      <c r="DM171" s="16">
        <v>0</v>
      </c>
      <c r="DN171" s="10" t="s">
        <v>156</v>
      </c>
      <c r="DO171" s="10" t="s">
        <v>156</v>
      </c>
      <c r="DP171" s="16">
        <v>48</v>
      </c>
      <c r="DQ171" s="16">
        <v>24</v>
      </c>
      <c r="DR171" s="11">
        <v>24</v>
      </c>
      <c r="DS171" s="16">
        <v>48</v>
      </c>
      <c r="DT171" s="16">
        <v>0</v>
      </c>
      <c r="DU171" s="11" t="s">
        <v>181</v>
      </c>
      <c r="DV171" s="11" t="s">
        <v>182</v>
      </c>
      <c r="DW171" s="27" t="s">
        <v>156</v>
      </c>
      <c r="DX171" s="27" t="s">
        <v>156</v>
      </c>
      <c r="DY171" s="20" t="s">
        <v>959</v>
      </c>
      <c r="DZ171" s="16">
        <v>7</v>
      </c>
      <c r="EA171" s="16">
        <v>33</v>
      </c>
      <c r="EB171" s="27" t="s">
        <v>185</v>
      </c>
      <c r="EC171" s="27" t="s">
        <v>185</v>
      </c>
      <c r="ED171" s="27" t="s">
        <v>182</v>
      </c>
      <c r="EE171" s="29">
        <v>44847.979583333334</v>
      </c>
      <c r="EF171" s="28" t="s">
        <v>186</v>
      </c>
      <c r="EG171" s="28" t="s">
        <v>156</v>
      </c>
      <c r="EH171" s="28" t="s">
        <v>187</v>
      </c>
      <c r="EI171" s="29">
        <v>45075.549097222225</v>
      </c>
      <c r="EJ171" s="28" t="s">
        <v>197</v>
      </c>
      <c r="EK171" s="28" t="s">
        <v>156</v>
      </c>
      <c r="EL171" s="28" t="s">
        <v>198</v>
      </c>
      <c r="EM171" s="45"/>
      <c r="EN171" s="46" t="str">
        <f t="shared" si="15"/>
        <v>343N033A</v>
      </c>
      <c r="EO171" s="47">
        <f t="shared" si="16"/>
        <v>45096</v>
      </c>
      <c r="EP171" s="47" t="str">
        <f t="shared" si="17"/>
        <v/>
      </c>
      <c r="EQ171" s="48" t="str">
        <f t="shared" ca="1" si="18"/>
        <v>Y</v>
      </c>
      <c r="ER171" s="49" t="str">
        <f t="shared" si="19"/>
        <v/>
      </c>
      <c r="ES171" s="50"/>
      <c r="ET171" s="51" t="str">
        <f t="shared" si="20"/>
        <v/>
      </c>
      <c r="EU171" s="52" t="str">
        <f t="shared" si="21"/>
        <v/>
      </c>
      <c r="EV171" s="46"/>
      <c r="EW171" s="23" t="s">
        <v>3717</v>
      </c>
    </row>
    <row r="172" spans="1:153" ht="14.25" hidden="1" customHeight="1">
      <c r="A172" s="8">
        <v>165</v>
      </c>
      <c r="B172" s="9" t="s">
        <v>141</v>
      </c>
      <c r="C172" s="10" t="s">
        <v>142</v>
      </c>
      <c r="D172" s="10" t="s">
        <v>143</v>
      </c>
      <c r="E172" s="10" t="s">
        <v>206</v>
      </c>
      <c r="F172" s="9" t="s">
        <v>641</v>
      </c>
      <c r="G172" s="10" t="s">
        <v>145</v>
      </c>
      <c r="H172" s="9" t="s">
        <v>146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880</v>
      </c>
      <c r="S172" s="9" t="s">
        <v>881</v>
      </c>
      <c r="T172" s="9" t="s">
        <v>306</v>
      </c>
      <c r="U172" s="9" t="s">
        <v>337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882</v>
      </c>
      <c r="AA172" s="9" t="s">
        <v>883</v>
      </c>
      <c r="AB172" s="12" t="s">
        <v>884</v>
      </c>
      <c r="AC172" s="10" t="s">
        <v>885</v>
      </c>
      <c r="AD172" s="9" t="s">
        <v>883</v>
      </c>
      <c r="AE172" s="13" t="s">
        <v>884</v>
      </c>
      <c r="AF172" s="14" t="s">
        <v>784</v>
      </c>
      <c r="AG172" s="10" t="s">
        <v>886</v>
      </c>
      <c r="AH172" s="11" t="s">
        <v>887</v>
      </c>
      <c r="AI172" s="11" t="s">
        <v>888</v>
      </c>
      <c r="AJ172" s="10" t="s">
        <v>889</v>
      </c>
      <c r="AK172" s="11" t="s">
        <v>888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1.6</v>
      </c>
      <c r="AU172" s="10" t="s">
        <v>142</v>
      </c>
      <c r="AV172" s="16">
        <v>758512</v>
      </c>
      <c r="AW172" s="16">
        <v>878512</v>
      </c>
      <c r="AX172" s="16">
        <v>0</v>
      </c>
      <c r="AY172" s="16">
        <v>0</v>
      </c>
      <c r="AZ172" s="16">
        <v>35000</v>
      </c>
      <c r="BA172" s="17">
        <v>44921</v>
      </c>
      <c r="BB172" s="30" t="s">
        <v>246</v>
      </c>
      <c r="BC172" s="18" t="s">
        <v>156</v>
      </c>
      <c r="BD172" s="17">
        <v>45291</v>
      </c>
      <c r="BE172" s="17">
        <v>45291</v>
      </c>
      <c r="BF172" s="17">
        <v>44910</v>
      </c>
      <c r="BG172" s="10">
        <v>85412718</v>
      </c>
      <c r="BH172" s="9" t="s">
        <v>960</v>
      </c>
      <c r="BI172" s="19">
        <v>45078</v>
      </c>
      <c r="BJ172" s="20">
        <v>45089</v>
      </c>
      <c r="BK172" s="16">
        <v>50000</v>
      </c>
      <c r="BL172" s="16">
        <v>80000</v>
      </c>
      <c r="BM172" s="9" t="s">
        <v>177</v>
      </c>
      <c r="BN172" s="9" t="s">
        <v>226</v>
      </c>
      <c r="BO172" s="9" t="s">
        <v>156</v>
      </c>
      <c r="BP172" s="17">
        <v>45145</v>
      </c>
      <c r="BQ172" s="17" t="s">
        <v>156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45030</v>
      </c>
      <c r="CD172" s="10" t="s">
        <v>156</v>
      </c>
      <c r="CE172" s="17" t="s">
        <v>156</v>
      </c>
      <c r="CF172" s="17" t="s">
        <v>156</v>
      </c>
      <c r="CG172" s="17">
        <v>45026</v>
      </c>
      <c r="CH172" s="17">
        <v>45029</v>
      </c>
      <c r="CI172" s="16">
        <v>25000</v>
      </c>
      <c r="CJ172" s="10" t="s">
        <v>961</v>
      </c>
      <c r="CK172" s="10" t="s">
        <v>230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 t="s">
        <v>156</v>
      </c>
      <c r="CX172" s="10" t="s">
        <v>193</v>
      </c>
      <c r="CY172" s="17" t="s">
        <v>156</v>
      </c>
      <c r="CZ172" s="17" t="s">
        <v>156</v>
      </c>
      <c r="DA172" s="17" t="s">
        <v>156</v>
      </c>
      <c r="DB172" s="17" t="s">
        <v>156</v>
      </c>
      <c r="DC172" s="16">
        <v>0</v>
      </c>
      <c r="DD172" s="10" t="s">
        <v>156</v>
      </c>
      <c r="DE172" s="10" t="s">
        <v>156</v>
      </c>
      <c r="DF172" s="18" t="s">
        <v>156</v>
      </c>
      <c r="DG172" s="17" t="s">
        <v>156</v>
      </c>
      <c r="DH172" s="10" t="s">
        <v>156</v>
      </c>
      <c r="DI172" s="17" t="s">
        <v>156</v>
      </c>
      <c r="DJ172" s="17" t="s">
        <v>156</v>
      </c>
      <c r="DK172" s="17" t="s">
        <v>156</v>
      </c>
      <c r="DL172" s="17" t="s">
        <v>156</v>
      </c>
      <c r="DM172" s="16">
        <v>0</v>
      </c>
      <c r="DN172" s="10" t="s">
        <v>156</v>
      </c>
      <c r="DO172" s="10" t="s">
        <v>156</v>
      </c>
      <c r="DP172" s="16">
        <v>48</v>
      </c>
      <c r="DQ172" s="16">
        <v>24</v>
      </c>
      <c r="DR172" s="11">
        <v>24</v>
      </c>
      <c r="DS172" s="16">
        <v>48</v>
      </c>
      <c r="DT172" s="16">
        <v>0</v>
      </c>
      <c r="DU172" s="11" t="s">
        <v>181</v>
      </c>
      <c r="DV172" s="11" t="s">
        <v>182</v>
      </c>
      <c r="DW172" s="27" t="s">
        <v>156</v>
      </c>
      <c r="DX172" s="27" t="s">
        <v>156</v>
      </c>
      <c r="DY172" s="20" t="s">
        <v>962</v>
      </c>
      <c r="DZ172" s="16">
        <v>7</v>
      </c>
      <c r="EA172" s="16">
        <v>33</v>
      </c>
      <c r="EB172" s="27" t="s">
        <v>185</v>
      </c>
      <c r="EC172" s="27" t="s">
        <v>185</v>
      </c>
      <c r="ED172" s="27" t="s">
        <v>182</v>
      </c>
      <c r="EE172" s="29">
        <v>44988.013935185183</v>
      </c>
      <c r="EF172" s="28" t="s">
        <v>188</v>
      </c>
      <c r="EG172" s="28" t="s">
        <v>189</v>
      </c>
      <c r="EH172" s="28" t="s">
        <v>190</v>
      </c>
      <c r="EI172" s="29">
        <v>45075.549097222225</v>
      </c>
      <c r="EJ172" s="28" t="s">
        <v>197</v>
      </c>
      <c r="EK172" s="28" t="s">
        <v>156</v>
      </c>
      <c r="EL172" s="28" t="s">
        <v>198</v>
      </c>
      <c r="EM172" s="45"/>
      <c r="EN172" s="46" t="str">
        <f t="shared" si="15"/>
        <v>343N033A</v>
      </c>
      <c r="EO172" s="47">
        <f t="shared" si="16"/>
        <v>45105</v>
      </c>
      <c r="EP172" s="47" t="str">
        <f t="shared" si="17"/>
        <v/>
      </c>
      <c r="EQ172" s="48" t="str">
        <f t="shared" ca="1" si="18"/>
        <v>Y</v>
      </c>
      <c r="ER172" s="49" t="str">
        <f t="shared" si="19"/>
        <v/>
      </c>
      <c r="ES172" s="50"/>
      <c r="ET172" s="51" t="str">
        <f t="shared" si="20"/>
        <v/>
      </c>
      <c r="EU172" s="52" t="str">
        <f t="shared" si="21"/>
        <v/>
      </c>
      <c r="EV172" s="46"/>
      <c r="EW172" s="23" t="s">
        <v>3717</v>
      </c>
    </row>
    <row r="173" spans="1:153" ht="14.25" hidden="1" customHeight="1">
      <c r="A173" s="8">
        <v>166</v>
      </c>
      <c r="B173" s="9" t="s">
        <v>141</v>
      </c>
      <c r="C173" s="10" t="s">
        <v>142</v>
      </c>
      <c r="D173" s="10" t="s">
        <v>143</v>
      </c>
      <c r="E173" s="10" t="s">
        <v>206</v>
      </c>
      <c r="F173" s="9" t="s">
        <v>641</v>
      </c>
      <c r="G173" s="10" t="s">
        <v>145</v>
      </c>
      <c r="H173" s="9" t="s">
        <v>146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880</v>
      </c>
      <c r="S173" s="9" t="s">
        <v>881</v>
      </c>
      <c r="T173" s="9" t="s">
        <v>306</v>
      </c>
      <c r="U173" s="9" t="s">
        <v>337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882</v>
      </c>
      <c r="AA173" s="9" t="s">
        <v>883</v>
      </c>
      <c r="AB173" s="12" t="s">
        <v>884</v>
      </c>
      <c r="AC173" s="10" t="s">
        <v>885</v>
      </c>
      <c r="AD173" s="9" t="s">
        <v>883</v>
      </c>
      <c r="AE173" s="13" t="s">
        <v>884</v>
      </c>
      <c r="AF173" s="14" t="s">
        <v>784</v>
      </c>
      <c r="AG173" s="10" t="s">
        <v>886</v>
      </c>
      <c r="AH173" s="11" t="s">
        <v>887</v>
      </c>
      <c r="AI173" s="11" t="s">
        <v>888</v>
      </c>
      <c r="AJ173" s="10" t="s">
        <v>889</v>
      </c>
      <c r="AK173" s="11" t="s">
        <v>888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1.6</v>
      </c>
      <c r="AU173" s="10" t="s">
        <v>142</v>
      </c>
      <c r="AV173" s="16">
        <v>758512</v>
      </c>
      <c r="AW173" s="16">
        <v>878512</v>
      </c>
      <c r="AX173" s="16">
        <v>0</v>
      </c>
      <c r="AY173" s="16">
        <v>0</v>
      </c>
      <c r="AZ173" s="16">
        <v>35000</v>
      </c>
      <c r="BA173" s="17">
        <v>44921</v>
      </c>
      <c r="BB173" s="30" t="s">
        <v>246</v>
      </c>
      <c r="BC173" s="18" t="s">
        <v>156</v>
      </c>
      <c r="BD173" s="17">
        <v>45291</v>
      </c>
      <c r="BE173" s="17">
        <v>45291</v>
      </c>
      <c r="BF173" s="17">
        <v>44910</v>
      </c>
      <c r="BG173" s="10">
        <v>85412719</v>
      </c>
      <c r="BH173" s="9" t="s">
        <v>963</v>
      </c>
      <c r="BI173" s="19">
        <v>45078</v>
      </c>
      <c r="BJ173" s="20">
        <v>45096</v>
      </c>
      <c r="BK173" s="16">
        <v>25000</v>
      </c>
      <c r="BL173" s="16">
        <v>40000</v>
      </c>
      <c r="BM173" s="9" t="s">
        <v>177</v>
      </c>
      <c r="BN173" s="9" t="s">
        <v>226</v>
      </c>
      <c r="BO173" s="9" t="s">
        <v>156</v>
      </c>
      <c r="BP173" s="17">
        <v>45153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45030</v>
      </c>
      <c r="CD173" s="10" t="s">
        <v>156</v>
      </c>
      <c r="CE173" s="17" t="s">
        <v>156</v>
      </c>
      <c r="CF173" s="17" t="s">
        <v>156</v>
      </c>
      <c r="CG173" s="17">
        <v>45026</v>
      </c>
      <c r="CH173" s="17">
        <v>45029</v>
      </c>
      <c r="CI173" s="16">
        <v>25000</v>
      </c>
      <c r="CJ173" s="10" t="s">
        <v>964</v>
      </c>
      <c r="CK173" s="10" t="s">
        <v>230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 t="s">
        <v>156</v>
      </c>
      <c r="CX173" s="10" t="s">
        <v>193</v>
      </c>
      <c r="CY173" s="17" t="s">
        <v>156</v>
      </c>
      <c r="CZ173" s="17" t="s">
        <v>156</v>
      </c>
      <c r="DA173" s="17" t="s">
        <v>156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 t="s">
        <v>156</v>
      </c>
      <c r="DH173" s="10" t="s">
        <v>156</v>
      </c>
      <c r="DI173" s="17" t="s">
        <v>156</v>
      </c>
      <c r="DJ173" s="17" t="s">
        <v>156</v>
      </c>
      <c r="DK173" s="17" t="s">
        <v>156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48</v>
      </c>
      <c r="DQ173" s="16">
        <v>24</v>
      </c>
      <c r="DR173" s="11">
        <v>24</v>
      </c>
      <c r="DS173" s="16">
        <v>48</v>
      </c>
      <c r="DT173" s="16">
        <v>0</v>
      </c>
      <c r="DU173" s="11" t="s">
        <v>181</v>
      </c>
      <c r="DV173" s="11" t="s">
        <v>182</v>
      </c>
      <c r="DW173" s="27" t="s">
        <v>156</v>
      </c>
      <c r="DX173" s="27" t="s">
        <v>156</v>
      </c>
      <c r="DY173" s="20" t="s">
        <v>892</v>
      </c>
      <c r="DZ173" s="16">
        <v>7</v>
      </c>
      <c r="EA173" s="16">
        <v>33</v>
      </c>
      <c r="EB173" s="27" t="s">
        <v>185</v>
      </c>
      <c r="EC173" s="27" t="s">
        <v>185</v>
      </c>
      <c r="ED173" s="27" t="s">
        <v>182</v>
      </c>
      <c r="EE173" s="29">
        <v>44988.013935185183</v>
      </c>
      <c r="EF173" s="28" t="s">
        <v>188</v>
      </c>
      <c r="EG173" s="28" t="s">
        <v>189</v>
      </c>
      <c r="EH173" s="28" t="s">
        <v>190</v>
      </c>
      <c r="EI173" s="29">
        <v>45075.549097222225</v>
      </c>
      <c r="EJ173" s="28" t="s">
        <v>197</v>
      </c>
      <c r="EK173" s="28" t="s">
        <v>156</v>
      </c>
      <c r="EL173" s="28" t="s">
        <v>198</v>
      </c>
      <c r="EM173" s="45"/>
      <c r="EN173" s="46" t="str">
        <f t="shared" si="15"/>
        <v>343N033A</v>
      </c>
      <c r="EO173" s="47">
        <f t="shared" si="16"/>
        <v>45113</v>
      </c>
      <c r="EP173" s="47" t="str">
        <f t="shared" si="17"/>
        <v/>
      </c>
      <c r="EQ173" s="48" t="str">
        <f t="shared" ca="1" si="18"/>
        <v>Y</v>
      </c>
      <c r="ER173" s="49" t="str">
        <f t="shared" si="19"/>
        <v/>
      </c>
      <c r="ES173" s="50"/>
      <c r="ET173" s="51" t="str">
        <f t="shared" si="20"/>
        <v/>
      </c>
      <c r="EU173" s="52" t="str">
        <f t="shared" si="21"/>
        <v/>
      </c>
      <c r="EV173" s="46"/>
      <c r="EW173" s="23" t="s">
        <v>3717</v>
      </c>
    </row>
    <row r="174" spans="1:153" ht="14.25" hidden="1" customHeight="1">
      <c r="A174" s="8">
        <v>167</v>
      </c>
      <c r="B174" s="9" t="s">
        <v>141</v>
      </c>
      <c r="C174" s="10" t="s">
        <v>142</v>
      </c>
      <c r="D174" s="10" t="s">
        <v>143</v>
      </c>
      <c r="E174" s="10" t="s">
        <v>206</v>
      </c>
      <c r="F174" s="9" t="s">
        <v>641</v>
      </c>
      <c r="G174" s="10" t="s">
        <v>145</v>
      </c>
      <c r="H174" s="9" t="s">
        <v>146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880</v>
      </c>
      <c r="S174" s="9" t="s">
        <v>881</v>
      </c>
      <c r="T174" s="9" t="s">
        <v>306</v>
      </c>
      <c r="U174" s="9" t="s">
        <v>337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882</v>
      </c>
      <c r="AA174" s="9" t="s">
        <v>883</v>
      </c>
      <c r="AB174" s="12" t="s">
        <v>884</v>
      </c>
      <c r="AC174" s="10" t="s">
        <v>885</v>
      </c>
      <c r="AD174" s="9" t="s">
        <v>883</v>
      </c>
      <c r="AE174" s="13" t="s">
        <v>884</v>
      </c>
      <c r="AF174" s="14" t="s">
        <v>784</v>
      </c>
      <c r="AG174" s="10" t="s">
        <v>886</v>
      </c>
      <c r="AH174" s="11" t="s">
        <v>887</v>
      </c>
      <c r="AI174" s="11" t="s">
        <v>888</v>
      </c>
      <c r="AJ174" s="10" t="s">
        <v>889</v>
      </c>
      <c r="AK174" s="11" t="s">
        <v>888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1.6</v>
      </c>
      <c r="AU174" s="10" t="s">
        <v>142</v>
      </c>
      <c r="AV174" s="16">
        <v>758512</v>
      </c>
      <c r="AW174" s="16">
        <v>878512</v>
      </c>
      <c r="AX174" s="16">
        <v>0</v>
      </c>
      <c r="AY174" s="16">
        <v>0</v>
      </c>
      <c r="AZ174" s="16">
        <v>35000</v>
      </c>
      <c r="BA174" s="17">
        <v>44921</v>
      </c>
      <c r="BB174" s="30" t="s">
        <v>246</v>
      </c>
      <c r="BC174" s="18" t="s">
        <v>156</v>
      </c>
      <c r="BD174" s="17">
        <v>45291</v>
      </c>
      <c r="BE174" s="17">
        <v>45291</v>
      </c>
      <c r="BF174" s="17">
        <v>44910</v>
      </c>
      <c r="BG174" s="10">
        <v>84813954</v>
      </c>
      <c r="BH174" s="9" t="s">
        <v>965</v>
      </c>
      <c r="BI174" s="19">
        <v>45108</v>
      </c>
      <c r="BJ174" s="20">
        <v>45110</v>
      </c>
      <c r="BK174" s="16">
        <v>25000</v>
      </c>
      <c r="BL174" s="16">
        <v>40000</v>
      </c>
      <c r="BM174" s="9" t="s">
        <v>177</v>
      </c>
      <c r="BN174" s="9" t="s">
        <v>226</v>
      </c>
      <c r="BO174" s="9" t="s">
        <v>156</v>
      </c>
      <c r="BP174" s="17">
        <v>45164</v>
      </c>
      <c r="BQ174" s="17" t="s">
        <v>156</v>
      </c>
      <c r="BR174" s="17">
        <v>45183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>
        <v>44847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45002</v>
      </c>
      <c r="CD174" s="10" t="s">
        <v>156</v>
      </c>
      <c r="CE174" s="17">
        <v>45002</v>
      </c>
      <c r="CF174" s="17">
        <v>44925</v>
      </c>
      <c r="CG174" s="17">
        <v>44991</v>
      </c>
      <c r="CH174" s="17">
        <v>44999</v>
      </c>
      <c r="CI174" s="16">
        <v>25000</v>
      </c>
      <c r="CJ174" s="10" t="s">
        <v>966</v>
      </c>
      <c r="CK174" s="10" t="s">
        <v>230</v>
      </c>
      <c r="CL174" s="18">
        <v>44925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>
        <v>44847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 t="s">
        <v>156</v>
      </c>
      <c r="CX174" s="10" t="s">
        <v>193</v>
      </c>
      <c r="CY174" s="17" t="s">
        <v>156</v>
      </c>
      <c r="CZ174" s="17" t="s">
        <v>156</v>
      </c>
      <c r="DA174" s="17">
        <v>44847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 t="s">
        <v>156</v>
      </c>
      <c r="DH174" s="10" t="s">
        <v>156</v>
      </c>
      <c r="DI174" s="17" t="s">
        <v>156</v>
      </c>
      <c r="DJ174" s="17" t="s">
        <v>156</v>
      </c>
      <c r="DK174" s="17">
        <v>44847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48</v>
      </c>
      <c r="DQ174" s="16">
        <v>24</v>
      </c>
      <c r="DR174" s="11">
        <v>24</v>
      </c>
      <c r="DS174" s="16">
        <v>48</v>
      </c>
      <c r="DT174" s="16">
        <v>0</v>
      </c>
      <c r="DU174" s="11" t="s">
        <v>181</v>
      </c>
      <c r="DV174" s="11" t="s">
        <v>182</v>
      </c>
      <c r="DW174" s="27" t="s">
        <v>156</v>
      </c>
      <c r="DX174" s="27" t="s">
        <v>156</v>
      </c>
      <c r="DY174" s="20" t="s">
        <v>967</v>
      </c>
      <c r="DZ174" s="16">
        <v>7</v>
      </c>
      <c r="EA174" s="16">
        <v>33</v>
      </c>
      <c r="EB174" s="27" t="s">
        <v>185</v>
      </c>
      <c r="EC174" s="27" t="s">
        <v>185</v>
      </c>
      <c r="ED174" s="27" t="s">
        <v>182</v>
      </c>
      <c r="EE174" s="29">
        <v>44847.979583333334</v>
      </c>
      <c r="EF174" s="28" t="s">
        <v>186</v>
      </c>
      <c r="EG174" s="28" t="s">
        <v>156</v>
      </c>
      <c r="EH174" s="28" t="s">
        <v>187</v>
      </c>
      <c r="EI174" s="29">
        <v>45005.818703703706</v>
      </c>
      <c r="EJ174" s="28" t="s">
        <v>197</v>
      </c>
      <c r="EK174" s="28" t="s">
        <v>156</v>
      </c>
      <c r="EL174" s="28" t="s">
        <v>198</v>
      </c>
      <c r="EM174" s="45"/>
      <c r="EN174" s="46" t="str">
        <f t="shared" si="15"/>
        <v>343N033A</v>
      </c>
      <c r="EO174" s="47">
        <f t="shared" si="16"/>
        <v>45124</v>
      </c>
      <c r="EP174" s="47" t="str">
        <f t="shared" si="17"/>
        <v/>
      </c>
      <c r="EQ174" s="48" t="str">
        <f t="shared" ca="1" si="18"/>
        <v>Y</v>
      </c>
      <c r="ER174" s="49" t="str">
        <f t="shared" si="19"/>
        <v/>
      </c>
      <c r="ES174" s="50"/>
      <c r="ET174" s="51" t="str">
        <f t="shared" si="20"/>
        <v/>
      </c>
      <c r="EU174" s="52" t="str">
        <f t="shared" si="21"/>
        <v/>
      </c>
      <c r="EV174" s="46"/>
      <c r="EW174" s="23" t="s">
        <v>3717</v>
      </c>
    </row>
    <row r="175" spans="1:153" ht="14.25" hidden="1" customHeight="1">
      <c r="A175" s="8">
        <v>168</v>
      </c>
      <c r="B175" s="9" t="s">
        <v>141</v>
      </c>
      <c r="C175" s="10" t="s">
        <v>142</v>
      </c>
      <c r="D175" s="10" t="s">
        <v>143</v>
      </c>
      <c r="E175" s="10" t="s">
        <v>206</v>
      </c>
      <c r="F175" s="9" t="s">
        <v>641</v>
      </c>
      <c r="G175" s="10" t="s">
        <v>145</v>
      </c>
      <c r="H175" s="9" t="s">
        <v>146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880</v>
      </c>
      <c r="S175" s="9" t="s">
        <v>881</v>
      </c>
      <c r="T175" s="9" t="s">
        <v>306</v>
      </c>
      <c r="U175" s="9" t="s">
        <v>337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882</v>
      </c>
      <c r="AA175" s="9" t="s">
        <v>883</v>
      </c>
      <c r="AB175" s="12" t="s">
        <v>884</v>
      </c>
      <c r="AC175" s="10" t="s">
        <v>885</v>
      </c>
      <c r="AD175" s="9" t="s">
        <v>883</v>
      </c>
      <c r="AE175" s="13" t="s">
        <v>884</v>
      </c>
      <c r="AF175" s="14" t="s">
        <v>784</v>
      </c>
      <c r="AG175" s="10" t="s">
        <v>886</v>
      </c>
      <c r="AH175" s="11" t="s">
        <v>887</v>
      </c>
      <c r="AI175" s="11" t="s">
        <v>888</v>
      </c>
      <c r="AJ175" s="10" t="s">
        <v>889</v>
      </c>
      <c r="AK175" s="11" t="s">
        <v>888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1.6</v>
      </c>
      <c r="AU175" s="10" t="s">
        <v>142</v>
      </c>
      <c r="AV175" s="16">
        <v>758512</v>
      </c>
      <c r="AW175" s="16">
        <v>878512</v>
      </c>
      <c r="AX175" s="16">
        <v>0</v>
      </c>
      <c r="AY175" s="16">
        <v>0</v>
      </c>
      <c r="AZ175" s="16">
        <v>35000</v>
      </c>
      <c r="BA175" s="17">
        <v>44921</v>
      </c>
      <c r="BB175" s="30" t="s">
        <v>246</v>
      </c>
      <c r="BC175" s="18" t="s">
        <v>156</v>
      </c>
      <c r="BD175" s="17">
        <v>45291</v>
      </c>
      <c r="BE175" s="17">
        <v>45291</v>
      </c>
      <c r="BF175" s="17">
        <v>44910</v>
      </c>
      <c r="BG175" s="10">
        <v>85412721</v>
      </c>
      <c r="BH175" s="9" t="s">
        <v>968</v>
      </c>
      <c r="BI175" s="19">
        <v>45108</v>
      </c>
      <c r="BJ175" s="20">
        <v>45117</v>
      </c>
      <c r="BK175" s="16">
        <v>0</v>
      </c>
      <c r="BL175" s="16">
        <v>0</v>
      </c>
      <c r="BM175" s="9" t="s">
        <v>177</v>
      </c>
      <c r="BN175" s="9" t="s">
        <v>178</v>
      </c>
      <c r="BO175" s="9" t="s">
        <v>156</v>
      </c>
      <c r="BP175" s="17">
        <v>45171</v>
      </c>
      <c r="BQ175" s="17" t="s">
        <v>156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45009</v>
      </c>
      <c r="CD175" s="10" t="s">
        <v>156</v>
      </c>
      <c r="CE175" s="17">
        <v>45009</v>
      </c>
      <c r="CF175" s="17" t="s">
        <v>156</v>
      </c>
      <c r="CG175" s="17">
        <v>44990</v>
      </c>
      <c r="CH175" s="17">
        <v>45009</v>
      </c>
      <c r="CI175" s="16">
        <v>25000</v>
      </c>
      <c r="CJ175" s="10" t="s">
        <v>969</v>
      </c>
      <c r="CK175" s="10" t="s">
        <v>230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 t="s">
        <v>156</v>
      </c>
      <c r="CX175" s="10" t="s">
        <v>193</v>
      </c>
      <c r="CY175" s="17" t="s">
        <v>156</v>
      </c>
      <c r="CZ175" s="17" t="s">
        <v>156</v>
      </c>
      <c r="DA175" s="17" t="s">
        <v>156</v>
      </c>
      <c r="DB175" s="17" t="s">
        <v>156</v>
      </c>
      <c r="DC175" s="16">
        <v>0</v>
      </c>
      <c r="DD175" s="10" t="s">
        <v>156</v>
      </c>
      <c r="DE175" s="10" t="s">
        <v>156</v>
      </c>
      <c r="DF175" s="18" t="s">
        <v>156</v>
      </c>
      <c r="DG175" s="17" t="s">
        <v>156</v>
      </c>
      <c r="DH175" s="10" t="s">
        <v>156</v>
      </c>
      <c r="DI175" s="17" t="s">
        <v>156</v>
      </c>
      <c r="DJ175" s="17" t="s">
        <v>156</v>
      </c>
      <c r="DK175" s="17" t="s">
        <v>156</v>
      </c>
      <c r="DL175" s="17" t="s">
        <v>156</v>
      </c>
      <c r="DM175" s="16">
        <v>0</v>
      </c>
      <c r="DN175" s="10" t="s">
        <v>156</v>
      </c>
      <c r="DO175" s="10" t="s">
        <v>156</v>
      </c>
      <c r="DP175" s="16">
        <v>48</v>
      </c>
      <c r="DQ175" s="16">
        <v>24</v>
      </c>
      <c r="DR175" s="11">
        <v>24</v>
      </c>
      <c r="DS175" s="16">
        <v>48</v>
      </c>
      <c r="DT175" s="16">
        <v>0</v>
      </c>
      <c r="DU175" s="11" t="s">
        <v>181</v>
      </c>
      <c r="DV175" s="11" t="s">
        <v>182</v>
      </c>
      <c r="DW175" s="27" t="s">
        <v>156</v>
      </c>
      <c r="DX175" s="27" t="s">
        <v>156</v>
      </c>
      <c r="DY175" s="20" t="s">
        <v>970</v>
      </c>
      <c r="DZ175" s="16">
        <v>7</v>
      </c>
      <c r="EA175" s="16">
        <v>33</v>
      </c>
      <c r="EB175" s="27" t="s">
        <v>185</v>
      </c>
      <c r="EC175" s="27" t="s">
        <v>185</v>
      </c>
      <c r="ED175" s="27" t="s">
        <v>182</v>
      </c>
      <c r="EE175" s="29">
        <v>44988.013935185183</v>
      </c>
      <c r="EF175" s="28" t="s">
        <v>188</v>
      </c>
      <c r="EG175" s="28" t="s">
        <v>189</v>
      </c>
      <c r="EH175" s="28" t="s">
        <v>190</v>
      </c>
      <c r="EI175" s="29">
        <v>45097.481203703705</v>
      </c>
      <c r="EJ175" s="28" t="s">
        <v>971</v>
      </c>
      <c r="EK175" s="28" t="s">
        <v>972</v>
      </c>
      <c r="EL175" s="28" t="s">
        <v>973</v>
      </c>
      <c r="EM175" s="45"/>
      <c r="EN175" s="46" t="str">
        <f t="shared" si="15"/>
        <v>343N033A</v>
      </c>
      <c r="EO175" s="47">
        <f t="shared" si="16"/>
        <v>45131</v>
      </c>
      <c r="EP175" s="47" t="str">
        <f t="shared" si="17"/>
        <v/>
      </c>
      <c r="EQ175" s="48" t="str">
        <f t="shared" ca="1" si="18"/>
        <v>Y</v>
      </c>
      <c r="ER175" s="49" t="str">
        <f t="shared" si="19"/>
        <v/>
      </c>
      <c r="ES175" s="50"/>
      <c r="ET175" s="51" t="str">
        <f t="shared" si="20"/>
        <v/>
      </c>
      <c r="EU175" s="52" t="str">
        <f t="shared" si="21"/>
        <v/>
      </c>
      <c r="EV175" s="46"/>
    </row>
    <row r="176" spans="1:153" ht="14.25" hidden="1" customHeight="1">
      <c r="A176" s="8">
        <v>169</v>
      </c>
      <c r="B176" s="9" t="s">
        <v>141</v>
      </c>
      <c r="C176" s="10" t="s">
        <v>142</v>
      </c>
      <c r="D176" s="10" t="s">
        <v>143</v>
      </c>
      <c r="E176" s="10" t="s">
        <v>206</v>
      </c>
      <c r="F176" s="9" t="s">
        <v>641</v>
      </c>
      <c r="G176" s="10" t="s">
        <v>145</v>
      </c>
      <c r="H176" s="9" t="s">
        <v>146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880</v>
      </c>
      <c r="S176" s="9" t="s">
        <v>881</v>
      </c>
      <c r="T176" s="9" t="s">
        <v>306</v>
      </c>
      <c r="U176" s="9" t="s">
        <v>337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882</v>
      </c>
      <c r="AA176" s="9" t="s">
        <v>883</v>
      </c>
      <c r="AB176" s="12" t="s">
        <v>884</v>
      </c>
      <c r="AC176" s="10" t="s">
        <v>885</v>
      </c>
      <c r="AD176" s="9" t="s">
        <v>883</v>
      </c>
      <c r="AE176" s="13" t="s">
        <v>884</v>
      </c>
      <c r="AF176" s="14" t="s">
        <v>784</v>
      </c>
      <c r="AG176" s="10" t="s">
        <v>886</v>
      </c>
      <c r="AH176" s="11" t="s">
        <v>887</v>
      </c>
      <c r="AI176" s="11" t="s">
        <v>888</v>
      </c>
      <c r="AJ176" s="10" t="s">
        <v>889</v>
      </c>
      <c r="AK176" s="11" t="s">
        <v>888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1.6</v>
      </c>
      <c r="AU176" s="10" t="s">
        <v>142</v>
      </c>
      <c r="AV176" s="16">
        <v>758512</v>
      </c>
      <c r="AW176" s="16">
        <v>878512</v>
      </c>
      <c r="AX176" s="16">
        <v>0</v>
      </c>
      <c r="AY176" s="16">
        <v>0</v>
      </c>
      <c r="AZ176" s="16">
        <v>35000</v>
      </c>
      <c r="BA176" s="17">
        <v>44921</v>
      </c>
      <c r="BB176" s="30" t="s">
        <v>246</v>
      </c>
      <c r="BC176" s="18" t="s">
        <v>156</v>
      </c>
      <c r="BD176" s="17">
        <v>45291</v>
      </c>
      <c r="BE176" s="17">
        <v>45291</v>
      </c>
      <c r="BF176" s="17">
        <v>44910</v>
      </c>
      <c r="BG176" s="10">
        <v>85412722</v>
      </c>
      <c r="BH176" s="9" t="s">
        <v>974</v>
      </c>
      <c r="BI176" s="19">
        <v>45108</v>
      </c>
      <c r="BJ176" s="20">
        <v>45124</v>
      </c>
      <c r="BK176" s="16">
        <v>0</v>
      </c>
      <c r="BL176" s="16">
        <v>0</v>
      </c>
      <c r="BM176" s="9" t="s">
        <v>177</v>
      </c>
      <c r="BN176" s="9" t="s">
        <v>178</v>
      </c>
      <c r="BO176" s="9" t="s">
        <v>156</v>
      </c>
      <c r="BP176" s="17">
        <v>45178</v>
      </c>
      <c r="BQ176" s="17" t="s">
        <v>156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45016</v>
      </c>
      <c r="CD176" s="10" t="s">
        <v>156</v>
      </c>
      <c r="CE176" s="17">
        <v>45016</v>
      </c>
      <c r="CF176" s="17" t="s">
        <v>156</v>
      </c>
      <c r="CG176" s="17">
        <v>44990</v>
      </c>
      <c r="CH176" s="17">
        <v>45013</v>
      </c>
      <c r="CI176" s="16">
        <v>25000</v>
      </c>
      <c r="CJ176" s="10" t="s">
        <v>975</v>
      </c>
      <c r="CK176" s="10" t="s">
        <v>230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 t="s">
        <v>156</v>
      </c>
      <c r="CX176" s="10" t="s">
        <v>193</v>
      </c>
      <c r="CY176" s="17" t="s">
        <v>156</v>
      </c>
      <c r="CZ176" s="17" t="s">
        <v>156</v>
      </c>
      <c r="DA176" s="17" t="s">
        <v>156</v>
      </c>
      <c r="DB176" s="17" t="s">
        <v>156</v>
      </c>
      <c r="DC176" s="16">
        <v>0</v>
      </c>
      <c r="DD176" s="10" t="s">
        <v>156</v>
      </c>
      <c r="DE176" s="10" t="s">
        <v>156</v>
      </c>
      <c r="DF176" s="18" t="s">
        <v>156</v>
      </c>
      <c r="DG176" s="17" t="s">
        <v>156</v>
      </c>
      <c r="DH176" s="10" t="s">
        <v>156</v>
      </c>
      <c r="DI176" s="17" t="s">
        <v>156</v>
      </c>
      <c r="DJ176" s="17" t="s">
        <v>156</v>
      </c>
      <c r="DK176" s="17" t="s">
        <v>156</v>
      </c>
      <c r="DL176" s="17" t="s">
        <v>156</v>
      </c>
      <c r="DM176" s="16">
        <v>0</v>
      </c>
      <c r="DN176" s="10" t="s">
        <v>156</v>
      </c>
      <c r="DO176" s="10" t="s">
        <v>156</v>
      </c>
      <c r="DP176" s="16">
        <v>48</v>
      </c>
      <c r="DQ176" s="16">
        <v>24</v>
      </c>
      <c r="DR176" s="11">
        <v>24</v>
      </c>
      <c r="DS176" s="16">
        <v>48</v>
      </c>
      <c r="DT176" s="16">
        <v>0</v>
      </c>
      <c r="DU176" s="11" t="s">
        <v>181</v>
      </c>
      <c r="DV176" s="11" t="s">
        <v>182</v>
      </c>
      <c r="DW176" s="27" t="s">
        <v>156</v>
      </c>
      <c r="DX176" s="27" t="s">
        <v>156</v>
      </c>
      <c r="DY176" s="20" t="s">
        <v>976</v>
      </c>
      <c r="DZ176" s="16">
        <v>7</v>
      </c>
      <c r="EA176" s="16">
        <v>33</v>
      </c>
      <c r="EB176" s="27" t="s">
        <v>185</v>
      </c>
      <c r="EC176" s="27" t="s">
        <v>185</v>
      </c>
      <c r="ED176" s="27" t="s">
        <v>182</v>
      </c>
      <c r="EE176" s="29">
        <v>44988.013935185183</v>
      </c>
      <c r="EF176" s="28" t="s">
        <v>188</v>
      </c>
      <c r="EG176" s="28" t="s">
        <v>189</v>
      </c>
      <c r="EH176" s="28" t="s">
        <v>190</v>
      </c>
      <c r="EI176" s="29">
        <v>45097.481203703705</v>
      </c>
      <c r="EJ176" s="28" t="s">
        <v>197</v>
      </c>
      <c r="EK176" s="28" t="s">
        <v>156</v>
      </c>
      <c r="EL176" s="28" t="s">
        <v>973</v>
      </c>
      <c r="EM176" s="45"/>
      <c r="EN176" s="46" t="str">
        <f t="shared" si="15"/>
        <v>343N033A</v>
      </c>
      <c r="EO176" s="47">
        <f t="shared" si="16"/>
        <v>45138</v>
      </c>
      <c r="EP176" s="47" t="str">
        <f t="shared" si="17"/>
        <v/>
      </c>
      <c r="EQ176" s="48" t="str">
        <f t="shared" ca="1" si="18"/>
        <v>Y</v>
      </c>
      <c r="ER176" s="49" t="str">
        <f t="shared" si="19"/>
        <v/>
      </c>
      <c r="ES176" s="50"/>
      <c r="ET176" s="51" t="str">
        <f t="shared" si="20"/>
        <v/>
      </c>
      <c r="EU176" s="52" t="str">
        <f t="shared" si="21"/>
        <v/>
      </c>
      <c r="EV176" s="46"/>
    </row>
    <row r="177" spans="1:153" ht="14.25" hidden="1" customHeight="1">
      <c r="A177" s="8">
        <v>170</v>
      </c>
      <c r="B177" s="9" t="s">
        <v>141</v>
      </c>
      <c r="C177" s="10" t="s">
        <v>142</v>
      </c>
      <c r="D177" s="10" t="s">
        <v>143</v>
      </c>
      <c r="E177" s="10" t="s">
        <v>206</v>
      </c>
      <c r="F177" s="9" t="s">
        <v>641</v>
      </c>
      <c r="G177" s="10" t="s">
        <v>145</v>
      </c>
      <c r="H177" s="9" t="s">
        <v>146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880</v>
      </c>
      <c r="S177" s="9" t="s">
        <v>881</v>
      </c>
      <c r="T177" s="9" t="s">
        <v>306</v>
      </c>
      <c r="U177" s="9" t="s">
        <v>337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882</v>
      </c>
      <c r="AA177" s="9" t="s">
        <v>883</v>
      </c>
      <c r="AB177" s="12" t="s">
        <v>884</v>
      </c>
      <c r="AC177" s="10" t="s">
        <v>885</v>
      </c>
      <c r="AD177" s="9" t="s">
        <v>883</v>
      </c>
      <c r="AE177" s="13" t="s">
        <v>884</v>
      </c>
      <c r="AF177" s="14" t="s">
        <v>784</v>
      </c>
      <c r="AG177" s="10" t="s">
        <v>886</v>
      </c>
      <c r="AH177" s="11" t="s">
        <v>887</v>
      </c>
      <c r="AI177" s="11" t="s">
        <v>888</v>
      </c>
      <c r="AJ177" s="10" t="s">
        <v>889</v>
      </c>
      <c r="AK177" s="11" t="s">
        <v>888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1.6</v>
      </c>
      <c r="AU177" s="10" t="s">
        <v>142</v>
      </c>
      <c r="AV177" s="16">
        <v>758512</v>
      </c>
      <c r="AW177" s="16">
        <v>878512</v>
      </c>
      <c r="AX177" s="16">
        <v>0</v>
      </c>
      <c r="AY177" s="16">
        <v>0</v>
      </c>
      <c r="AZ177" s="16">
        <v>35000</v>
      </c>
      <c r="BA177" s="17">
        <v>44921</v>
      </c>
      <c r="BB177" s="30" t="s">
        <v>175</v>
      </c>
      <c r="BC177" s="18">
        <v>45119</v>
      </c>
      <c r="BD177" s="17">
        <v>45291</v>
      </c>
      <c r="BE177" s="17">
        <v>45291</v>
      </c>
      <c r="BF177" s="17">
        <v>44910</v>
      </c>
      <c r="BG177" s="10">
        <v>85815179</v>
      </c>
      <c r="BH177" s="9" t="s">
        <v>977</v>
      </c>
      <c r="BI177" s="19">
        <v>45108</v>
      </c>
      <c r="BJ177" s="20">
        <v>45110</v>
      </c>
      <c r="BK177" s="16">
        <v>19104</v>
      </c>
      <c r="BL177" s="16">
        <v>30566</v>
      </c>
      <c r="BM177" s="9" t="s">
        <v>177</v>
      </c>
      <c r="BN177" s="9" t="s">
        <v>226</v>
      </c>
      <c r="BO177" s="9" t="s">
        <v>156</v>
      </c>
      <c r="BP177" s="17">
        <v>45199</v>
      </c>
      <c r="BQ177" s="17">
        <v>45199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 t="s">
        <v>156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 t="s">
        <v>156</v>
      </c>
      <c r="CI177" s="16">
        <v>0</v>
      </c>
      <c r="CJ177" s="10" t="s">
        <v>156</v>
      </c>
      <c r="CK177" s="10" t="s">
        <v>156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45106</v>
      </c>
      <c r="CX177" s="10" t="s">
        <v>193</v>
      </c>
      <c r="CY177" s="17" t="s">
        <v>156</v>
      </c>
      <c r="CZ177" s="17" t="s">
        <v>156</v>
      </c>
      <c r="DA177" s="17" t="s">
        <v>156</v>
      </c>
      <c r="DB177" s="17">
        <v>45105</v>
      </c>
      <c r="DC177" s="16">
        <v>19104</v>
      </c>
      <c r="DD177" s="10" t="s">
        <v>978</v>
      </c>
      <c r="DE177" s="10" t="s">
        <v>417</v>
      </c>
      <c r="DF177" s="18" t="s">
        <v>156</v>
      </c>
      <c r="DG177" s="17">
        <v>45118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45114</v>
      </c>
      <c r="DM177" s="16">
        <v>19104</v>
      </c>
      <c r="DN177" s="10" t="s">
        <v>979</v>
      </c>
      <c r="DO177" s="10" t="s">
        <v>661</v>
      </c>
      <c r="DP177" s="16">
        <v>48</v>
      </c>
      <c r="DQ177" s="16">
        <v>24</v>
      </c>
      <c r="DR177" s="11">
        <v>24</v>
      </c>
      <c r="DS177" s="16">
        <v>48</v>
      </c>
      <c r="DT177" s="16">
        <v>0</v>
      </c>
      <c r="DU177" s="11" t="s">
        <v>181</v>
      </c>
      <c r="DV177" s="11" t="s">
        <v>182</v>
      </c>
      <c r="DW177" s="27" t="s">
        <v>156</v>
      </c>
      <c r="DX177" s="27" t="s">
        <v>156</v>
      </c>
      <c r="DY177" s="20" t="s">
        <v>980</v>
      </c>
      <c r="DZ177" s="16">
        <v>7</v>
      </c>
      <c r="EA177" s="16">
        <v>33</v>
      </c>
      <c r="EB177" s="27" t="s">
        <v>185</v>
      </c>
      <c r="EC177" s="27" t="s">
        <v>185</v>
      </c>
      <c r="ED177" s="27" t="s">
        <v>182</v>
      </c>
      <c r="EE177" s="29">
        <v>45079.524791666663</v>
      </c>
      <c r="EF177" s="28" t="s">
        <v>195</v>
      </c>
      <c r="EG177" s="28" t="s">
        <v>196</v>
      </c>
      <c r="EH177" s="28" t="s">
        <v>210</v>
      </c>
      <c r="EI177" s="29">
        <v>45114.722187500003</v>
      </c>
      <c r="EJ177" s="28" t="s">
        <v>235</v>
      </c>
      <c r="EK177" s="28" t="s">
        <v>236</v>
      </c>
      <c r="EL177" s="28" t="s">
        <v>237</v>
      </c>
      <c r="EM177" s="45" t="s">
        <v>3713</v>
      </c>
      <c r="EN177" s="46" t="str">
        <f t="shared" si="15"/>
        <v>343N033A</v>
      </c>
      <c r="EO177" s="47">
        <f t="shared" si="16"/>
        <v>45159</v>
      </c>
      <c r="EP177" s="47">
        <f t="shared" si="17"/>
        <v>45106</v>
      </c>
      <c r="EQ177" s="48" t="str">
        <f t="shared" ca="1" si="18"/>
        <v>Past</v>
      </c>
      <c r="ER177" s="49">
        <f t="shared" si="19"/>
        <v>53</v>
      </c>
      <c r="ES177" s="50"/>
      <c r="ET177" s="51">
        <f t="shared" si="20"/>
        <v>53</v>
      </c>
      <c r="EU177" s="52">
        <f t="shared" si="21"/>
        <v>1012512</v>
      </c>
      <c r="EV177" s="46"/>
      <c r="EW177" s="23" t="s">
        <v>3717</v>
      </c>
    </row>
    <row r="178" spans="1:153" ht="14.25" hidden="1" customHeight="1">
      <c r="A178" s="8">
        <v>171</v>
      </c>
      <c r="B178" s="9" t="s">
        <v>141</v>
      </c>
      <c r="C178" s="10" t="s">
        <v>142</v>
      </c>
      <c r="D178" s="10" t="s">
        <v>143</v>
      </c>
      <c r="E178" s="10" t="s">
        <v>206</v>
      </c>
      <c r="F178" s="9" t="s">
        <v>641</v>
      </c>
      <c r="G178" s="10" t="s">
        <v>145</v>
      </c>
      <c r="H178" s="9" t="s">
        <v>146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880</v>
      </c>
      <c r="S178" s="9" t="s">
        <v>881</v>
      </c>
      <c r="T178" s="9" t="s">
        <v>306</v>
      </c>
      <c r="U178" s="9" t="s">
        <v>337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882</v>
      </c>
      <c r="AA178" s="9" t="s">
        <v>883</v>
      </c>
      <c r="AB178" s="12" t="s">
        <v>884</v>
      </c>
      <c r="AC178" s="10" t="s">
        <v>885</v>
      </c>
      <c r="AD178" s="9" t="s">
        <v>883</v>
      </c>
      <c r="AE178" s="13" t="s">
        <v>884</v>
      </c>
      <c r="AF178" s="14" t="s">
        <v>784</v>
      </c>
      <c r="AG178" s="10" t="s">
        <v>886</v>
      </c>
      <c r="AH178" s="11" t="s">
        <v>887</v>
      </c>
      <c r="AI178" s="11" t="s">
        <v>888</v>
      </c>
      <c r="AJ178" s="10" t="s">
        <v>889</v>
      </c>
      <c r="AK178" s="11" t="s">
        <v>888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1.6</v>
      </c>
      <c r="AU178" s="10" t="s">
        <v>142</v>
      </c>
      <c r="AV178" s="16">
        <v>758512</v>
      </c>
      <c r="AW178" s="16">
        <v>878512</v>
      </c>
      <c r="AX178" s="16">
        <v>0</v>
      </c>
      <c r="AY178" s="16">
        <v>0</v>
      </c>
      <c r="AZ178" s="16">
        <v>35000</v>
      </c>
      <c r="BA178" s="17">
        <v>44921</v>
      </c>
      <c r="BB178" s="30" t="s">
        <v>175</v>
      </c>
      <c r="BC178" s="18">
        <v>45119</v>
      </c>
      <c r="BD178" s="17">
        <v>45291</v>
      </c>
      <c r="BE178" s="17">
        <v>45291</v>
      </c>
      <c r="BF178" s="17">
        <v>44910</v>
      </c>
      <c r="BG178" s="10">
        <v>85815181</v>
      </c>
      <c r="BH178" s="9" t="s">
        <v>981</v>
      </c>
      <c r="BI178" s="19">
        <v>45108</v>
      </c>
      <c r="BJ178" s="20">
        <v>45110</v>
      </c>
      <c r="BK178" s="16">
        <v>14784</v>
      </c>
      <c r="BL178" s="16">
        <v>23654</v>
      </c>
      <c r="BM178" s="9" t="s">
        <v>177</v>
      </c>
      <c r="BN178" s="9" t="s">
        <v>226</v>
      </c>
      <c r="BO178" s="9" t="s">
        <v>156</v>
      </c>
      <c r="BP178" s="17">
        <v>45199</v>
      </c>
      <c r="BQ178" s="17">
        <v>45199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 t="s">
        <v>156</v>
      </c>
      <c r="CD178" s="10" t="s">
        <v>156</v>
      </c>
      <c r="CE178" s="17" t="s">
        <v>156</v>
      </c>
      <c r="CF178" s="17" t="s">
        <v>156</v>
      </c>
      <c r="CG178" s="17" t="s">
        <v>156</v>
      </c>
      <c r="CH178" s="17" t="s">
        <v>156</v>
      </c>
      <c r="CI178" s="16">
        <v>0</v>
      </c>
      <c r="CJ178" s="10" t="s">
        <v>156</v>
      </c>
      <c r="CK178" s="10" t="s">
        <v>156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45106</v>
      </c>
      <c r="CX178" s="10" t="s">
        <v>193</v>
      </c>
      <c r="CY178" s="17" t="s">
        <v>156</v>
      </c>
      <c r="CZ178" s="17" t="s">
        <v>156</v>
      </c>
      <c r="DA178" s="17" t="s">
        <v>156</v>
      </c>
      <c r="DB178" s="17">
        <v>45105</v>
      </c>
      <c r="DC178" s="16">
        <v>14784</v>
      </c>
      <c r="DD178" s="10" t="s">
        <v>982</v>
      </c>
      <c r="DE178" s="10" t="s">
        <v>417</v>
      </c>
      <c r="DF178" s="18" t="s">
        <v>156</v>
      </c>
      <c r="DG178" s="17">
        <v>45118</v>
      </c>
      <c r="DH178" s="10" t="s">
        <v>156</v>
      </c>
      <c r="DI178" s="17" t="s">
        <v>156</v>
      </c>
      <c r="DJ178" s="17" t="s">
        <v>156</v>
      </c>
      <c r="DK178" s="17" t="s">
        <v>156</v>
      </c>
      <c r="DL178" s="17">
        <v>45114</v>
      </c>
      <c r="DM178" s="16">
        <v>14784</v>
      </c>
      <c r="DN178" s="10" t="s">
        <v>983</v>
      </c>
      <c r="DO178" s="10" t="s">
        <v>661</v>
      </c>
      <c r="DP178" s="16">
        <v>48</v>
      </c>
      <c r="DQ178" s="16">
        <v>24</v>
      </c>
      <c r="DR178" s="11">
        <v>24</v>
      </c>
      <c r="DS178" s="16">
        <v>48</v>
      </c>
      <c r="DT178" s="16">
        <v>0</v>
      </c>
      <c r="DU178" s="11" t="s">
        <v>181</v>
      </c>
      <c r="DV178" s="11" t="s">
        <v>182</v>
      </c>
      <c r="DW178" s="27" t="s">
        <v>156</v>
      </c>
      <c r="DX178" s="27" t="s">
        <v>156</v>
      </c>
      <c r="DY178" s="20" t="s">
        <v>980</v>
      </c>
      <c r="DZ178" s="16">
        <v>7</v>
      </c>
      <c r="EA178" s="16">
        <v>33</v>
      </c>
      <c r="EB178" s="27" t="s">
        <v>185</v>
      </c>
      <c r="EC178" s="27" t="s">
        <v>185</v>
      </c>
      <c r="ED178" s="27" t="s">
        <v>182</v>
      </c>
      <c r="EE178" s="29">
        <v>45079.524791666663</v>
      </c>
      <c r="EF178" s="28" t="s">
        <v>195</v>
      </c>
      <c r="EG178" s="28" t="s">
        <v>196</v>
      </c>
      <c r="EH178" s="28" t="s">
        <v>210</v>
      </c>
      <c r="EI178" s="29">
        <v>45114.722187500003</v>
      </c>
      <c r="EJ178" s="28" t="s">
        <v>235</v>
      </c>
      <c r="EK178" s="28" t="s">
        <v>236</v>
      </c>
      <c r="EL178" s="28" t="s">
        <v>237</v>
      </c>
      <c r="EM178" s="45" t="s">
        <v>3713</v>
      </c>
      <c r="EN178" s="46" t="str">
        <f t="shared" si="15"/>
        <v>343N033A</v>
      </c>
      <c r="EO178" s="47">
        <f t="shared" si="16"/>
        <v>45159</v>
      </c>
      <c r="EP178" s="47">
        <f t="shared" si="17"/>
        <v>45106</v>
      </c>
      <c r="EQ178" s="48" t="str">
        <f t="shared" ca="1" si="18"/>
        <v>Past</v>
      </c>
      <c r="ER178" s="49">
        <f t="shared" si="19"/>
        <v>53</v>
      </c>
      <c r="ES178" s="50"/>
      <c r="ET178" s="51">
        <f t="shared" si="20"/>
        <v>53</v>
      </c>
      <c r="EU178" s="52">
        <f t="shared" si="21"/>
        <v>783552</v>
      </c>
      <c r="EV178" s="46"/>
      <c r="EW178" s="23" t="s">
        <v>3717</v>
      </c>
    </row>
    <row r="179" spans="1:153" ht="14.25" customHeight="1">
      <c r="A179" s="8">
        <v>172</v>
      </c>
      <c r="B179" s="9" t="s">
        <v>141</v>
      </c>
      <c r="C179" s="10" t="s">
        <v>142</v>
      </c>
      <c r="D179" s="10" t="s">
        <v>143</v>
      </c>
      <c r="E179" s="10" t="s">
        <v>206</v>
      </c>
      <c r="F179" s="9" t="s">
        <v>641</v>
      </c>
      <c r="G179" s="10" t="s">
        <v>145</v>
      </c>
      <c r="H179" s="9" t="s">
        <v>146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880</v>
      </c>
      <c r="S179" s="9" t="s">
        <v>881</v>
      </c>
      <c r="T179" s="9" t="s">
        <v>306</v>
      </c>
      <c r="U179" s="9" t="s">
        <v>337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882</v>
      </c>
      <c r="AA179" s="9" t="s">
        <v>883</v>
      </c>
      <c r="AB179" s="12" t="s">
        <v>884</v>
      </c>
      <c r="AC179" s="10" t="s">
        <v>885</v>
      </c>
      <c r="AD179" s="9" t="s">
        <v>883</v>
      </c>
      <c r="AE179" s="13" t="s">
        <v>884</v>
      </c>
      <c r="AF179" s="14" t="s">
        <v>784</v>
      </c>
      <c r="AG179" s="10" t="s">
        <v>886</v>
      </c>
      <c r="AH179" s="11" t="s">
        <v>887</v>
      </c>
      <c r="AI179" s="11" t="s">
        <v>888</v>
      </c>
      <c r="AJ179" s="10" t="s">
        <v>889</v>
      </c>
      <c r="AK179" s="11" t="s">
        <v>888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1.6</v>
      </c>
      <c r="AU179" s="10" t="s">
        <v>142</v>
      </c>
      <c r="AV179" s="16">
        <v>758512</v>
      </c>
      <c r="AW179" s="16">
        <v>878512</v>
      </c>
      <c r="AX179" s="16">
        <v>0</v>
      </c>
      <c r="AY179" s="16">
        <v>0</v>
      </c>
      <c r="AZ179" s="16">
        <v>35000</v>
      </c>
      <c r="BA179" s="17">
        <v>44921</v>
      </c>
      <c r="BB179" s="30" t="s">
        <v>175</v>
      </c>
      <c r="BC179" s="18">
        <v>45119</v>
      </c>
      <c r="BD179" s="17">
        <v>45291</v>
      </c>
      <c r="BE179" s="17">
        <v>45291</v>
      </c>
      <c r="BF179" s="17">
        <v>44910</v>
      </c>
      <c r="BG179" s="10">
        <v>86173748</v>
      </c>
      <c r="BH179" s="9" t="s">
        <v>984</v>
      </c>
      <c r="BI179" s="19">
        <v>45139</v>
      </c>
      <c r="BJ179" s="20">
        <v>45145</v>
      </c>
      <c r="BK179" s="16">
        <v>20519</v>
      </c>
      <c r="BL179" s="16">
        <v>32830</v>
      </c>
      <c r="BM179" s="9" t="s">
        <v>382</v>
      </c>
      <c r="BN179" s="9" t="s">
        <v>470</v>
      </c>
      <c r="BO179" s="9" t="s">
        <v>156</v>
      </c>
      <c r="BP179" s="17">
        <v>45170</v>
      </c>
      <c r="BQ179" s="17" t="s">
        <v>156</v>
      </c>
      <c r="BR179" s="17" t="s">
        <v>156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 t="s">
        <v>156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>
        <v>45118</v>
      </c>
      <c r="CD179" s="10" t="s">
        <v>156</v>
      </c>
      <c r="CE179" s="17" t="s">
        <v>156</v>
      </c>
      <c r="CF179" s="17" t="s">
        <v>156</v>
      </c>
      <c r="CG179" s="17" t="s">
        <v>156</v>
      </c>
      <c r="CH179" s="17" t="s">
        <v>156</v>
      </c>
      <c r="CI179" s="16">
        <v>0</v>
      </c>
      <c r="CJ179" s="10" t="s">
        <v>156</v>
      </c>
      <c r="CK179" s="10" t="s">
        <v>156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 t="s">
        <v>156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>
        <v>45134</v>
      </c>
      <c r="CX179" s="10" t="s">
        <v>985</v>
      </c>
      <c r="CY179" s="17" t="s">
        <v>156</v>
      </c>
      <c r="CZ179" s="17" t="s">
        <v>156</v>
      </c>
      <c r="DA179" s="17" t="s">
        <v>156</v>
      </c>
      <c r="DB179" s="17" t="s">
        <v>156</v>
      </c>
      <c r="DC179" s="16">
        <v>0</v>
      </c>
      <c r="DD179" s="10" t="s">
        <v>156</v>
      </c>
      <c r="DE179" s="10" t="s">
        <v>156</v>
      </c>
      <c r="DF179" s="18" t="s">
        <v>156</v>
      </c>
      <c r="DG179" s="17">
        <v>45148</v>
      </c>
      <c r="DH179" s="10" t="s">
        <v>986</v>
      </c>
      <c r="DI179" s="17" t="s">
        <v>156</v>
      </c>
      <c r="DJ179" s="17" t="s">
        <v>156</v>
      </c>
      <c r="DK179" s="17" t="s">
        <v>156</v>
      </c>
      <c r="DL179" s="17" t="s">
        <v>156</v>
      </c>
      <c r="DM179" s="16">
        <v>0</v>
      </c>
      <c r="DN179" s="10" t="s">
        <v>156</v>
      </c>
      <c r="DO179" s="10" t="s">
        <v>156</v>
      </c>
      <c r="DP179" s="16">
        <v>48</v>
      </c>
      <c r="DQ179" s="16">
        <v>24</v>
      </c>
      <c r="DR179" s="11">
        <v>24</v>
      </c>
      <c r="DS179" s="16">
        <v>48</v>
      </c>
      <c r="DT179" s="16">
        <v>0</v>
      </c>
      <c r="DU179" s="11" t="s">
        <v>181</v>
      </c>
      <c r="DV179" s="11" t="s">
        <v>182</v>
      </c>
      <c r="DW179" s="27" t="s">
        <v>156</v>
      </c>
      <c r="DX179" s="27" t="s">
        <v>156</v>
      </c>
      <c r="DY179" s="20" t="s">
        <v>987</v>
      </c>
      <c r="DZ179" s="16">
        <v>2</v>
      </c>
      <c r="EA179" s="16">
        <v>11</v>
      </c>
      <c r="EB179" s="27" t="s">
        <v>185</v>
      </c>
      <c r="EC179" s="27" t="s">
        <v>185</v>
      </c>
      <c r="ED179" s="27" t="s">
        <v>182</v>
      </c>
      <c r="EE179" s="29">
        <v>45107.162604166668</v>
      </c>
      <c r="EF179" s="28" t="s">
        <v>188</v>
      </c>
      <c r="EG179" s="28" t="s">
        <v>189</v>
      </c>
      <c r="EH179" s="28" t="s">
        <v>210</v>
      </c>
      <c r="EI179" s="29">
        <v>45118.635381944441</v>
      </c>
      <c r="EJ179" s="28" t="s">
        <v>197</v>
      </c>
      <c r="EK179" s="28" t="s">
        <v>156</v>
      </c>
      <c r="EL179" s="28" t="s">
        <v>198</v>
      </c>
      <c r="EM179" s="45" t="s">
        <v>3713</v>
      </c>
      <c r="EN179" s="46" t="str">
        <f t="shared" si="15"/>
        <v>343N033A</v>
      </c>
      <c r="EO179" s="47">
        <f t="shared" si="16"/>
        <v>45157</v>
      </c>
      <c r="EP179" s="47">
        <f t="shared" si="17"/>
        <v>45134</v>
      </c>
      <c r="EQ179" s="48" t="str">
        <f t="shared" ca="1" si="18"/>
        <v>Y</v>
      </c>
      <c r="ER179" s="49">
        <f t="shared" si="19"/>
        <v>23</v>
      </c>
      <c r="ES179" s="50"/>
      <c r="ET179" s="51">
        <f t="shared" si="20"/>
        <v>23</v>
      </c>
      <c r="EU179" s="52">
        <f t="shared" si="21"/>
        <v>471937</v>
      </c>
      <c r="EV179" s="46"/>
      <c r="EW179" s="23" t="s">
        <v>3721</v>
      </c>
    </row>
    <row r="180" spans="1:153" ht="14.25" hidden="1" customHeight="1">
      <c r="A180" s="8">
        <v>173</v>
      </c>
      <c r="B180" s="9" t="s">
        <v>141</v>
      </c>
      <c r="C180" s="10" t="s">
        <v>142</v>
      </c>
      <c r="D180" s="10" t="s">
        <v>143</v>
      </c>
      <c r="E180" s="10" t="s">
        <v>206</v>
      </c>
      <c r="F180" s="9" t="s">
        <v>641</v>
      </c>
      <c r="G180" s="10" t="s">
        <v>145</v>
      </c>
      <c r="H180" s="9" t="s">
        <v>146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880</v>
      </c>
      <c r="S180" s="9" t="s">
        <v>881</v>
      </c>
      <c r="T180" s="9" t="s">
        <v>306</v>
      </c>
      <c r="U180" s="9" t="s">
        <v>337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882</v>
      </c>
      <c r="AA180" s="9" t="s">
        <v>883</v>
      </c>
      <c r="AB180" s="12" t="s">
        <v>884</v>
      </c>
      <c r="AC180" s="10" t="s">
        <v>885</v>
      </c>
      <c r="AD180" s="9" t="s">
        <v>883</v>
      </c>
      <c r="AE180" s="13" t="s">
        <v>884</v>
      </c>
      <c r="AF180" s="14" t="s">
        <v>784</v>
      </c>
      <c r="AG180" s="10" t="s">
        <v>886</v>
      </c>
      <c r="AH180" s="11" t="s">
        <v>887</v>
      </c>
      <c r="AI180" s="11" t="s">
        <v>888</v>
      </c>
      <c r="AJ180" s="10" t="s">
        <v>889</v>
      </c>
      <c r="AK180" s="11" t="s">
        <v>888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1.6</v>
      </c>
      <c r="AU180" s="10" t="s">
        <v>142</v>
      </c>
      <c r="AV180" s="16">
        <v>758512</v>
      </c>
      <c r="AW180" s="16">
        <v>878512</v>
      </c>
      <c r="AX180" s="16">
        <v>0</v>
      </c>
      <c r="AY180" s="16">
        <v>0</v>
      </c>
      <c r="AZ180" s="16">
        <v>35000</v>
      </c>
      <c r="BA180" s="17">
        <v>44921</v>
      </c>
      <c r="BB180" s="30" t="s">
        <v>175</v>
      </c>
      <c r="BC180" s="18">
        <v>45119</v>
      </c>
      <c r="BD180" s="17">
        <v>45291</v>
      </c>
      <c r="BE180" s="17">
        <v>45291</v>
      </c>
      <c r="BF180" s="17">
        <v>44910</v>
      </c>
      <c r="BG180" s="10">
        <v>86173749</v>
      </c>
      <c r="BH180" s="9" t="s">
        <v>988</v>
      </c>
      <c r="BI180" s="19">
        <v>45139</v>
      </c>
      <c r="BJ180" s="20">
        <v>45145</v>
      </c>
      <c r="BK180" s="16">
        <v>39481</v>
      </c>
      <c r="BL180" s="16">
        <v>63170</v>
      </c>
      <c r="BM180" s="9" t="s">
        <v>382</v>
      </c>
      <c r="BN180" s="9" t="s">
        <v>226</v>
      </c>
      <c r="BO180" s="9" t="s">
        <v>156</v>
      </c>
      <c r="BP180" s="17">
        <v>45170</v>
      </c>
      <c r="BQ180" s="17" t="s">
        <v>156</v>
      </c>
      <c r="BR180" s="17" t="s">
        <v>156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 t="s">
        <v>156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45118</v>
      </c>
      <c r="CD180" s="10" t="s">
        <v>156</v>
      </c>
      <c r="CE180" s="17" t="s">
        <v>156</v>
      </c>
      <c r="CF180" s="17" t="s">
        <v>156</v>
      </c>
      <c r="CG180" s="17" t="s">
        <v>156</v>
      </c>
      <c r="CH180" s="17" t="s">
        <v>156</v>
      </c>
      <c r="CI180" s="16">
        <v>0</v>
      </c>
      <c r="CJ180" s="10" t="s">
        <v>156</v>
      </c>
      <c r="CK180" s="10" t="s">
        <v>156</v>
      </c>
      <c r="CL180" s="18" t="s">
        <v>156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 t="s">
        <v>156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>
        <v>45134</v>
      </c>
      <c r="CX180" s="10" t="s">
        <v>985</v>
      </c>
      <c r="CY180" s="17" t="s">
        <v>156</v>
      </c>
      <c r="CZ180" s="17" t="s">
        <v>156</v>
      </c>
      <c r="DA180" s="17" t="s">
        <v>156</v>
      </c>
      <c r="DB180" s="17" t="s">
        <v>156</v>
      </c>
      <c r="DC180" s="16">
        <v>0</v>
      </c>
      <c r="DD180" s="10" t="s">
        <v>156</v>
      </c>
      <c r="DE180" s="10" t="s">
        <v>156</v>
      </c>
      <c r="DF180" s="18" t="s">
        <v>156</v>
      </c>
      <c r="DG180" s="17">
        <v>45148</v>
      </c>
      <c r="DH180" s="10" t="s">
        <v>986</v>
      </c>
      <c r="DI180" s="17" t="s">
        <v>156</v>
      </c>
      <c r="DJ180" s="17" t="s">
        <v>156</v>
      </c>
      <c r="DK180" s="17" t="s">
        <v>156</v>
      </c>
      <c r="DL180" s="17" t="s">
        <v>156</v>
      </c>
      <c r="DM180" s="16">
        <v>0</v>
      </c>
      <c r="DN180" s="10" t="s">
        <v>156</v>
      </c>
      <c r="DO180" s="10" t="s">
        <v>156</v>
      </c>
      <c r="DP180" s="16">
        <v>48</v>
      </c>
      <c r="DQ180" s="16">
        <v>24</v>
      </c>
      <c r="DR180" s="11">
        <v>24</v>
      </c>
      <c r="DS180" s="16">
        <v>48</v>
      </c>
      <c r="DT180" s="16">
        <v>0</v>
      </c>
      <c r="DU180" s="11" t="s">
        <v>181</v>
      </c>
      <c r="DV180" s="11" t="s">
        <v>182</v>
      </c>
      <c r="DW180" s="27" t="s">
        <v>156</v>
      </c>
      <c r="DX180" s="27" t="s">
        <v>156</v>
      </c>
      <c r="DY180" s="20" t="s">
        <v>987</v>
      </c>
      <c r="DZ180" s="16">
        <v>2</v>
      </c>
      <c r="EA180" s="16">
        <v>11</v>
      </c>
      <c r="EB180" s="27" t="s">
        <v>185</v>
      </c>
      <c r="EC180" s="27" t="s">
        <v>185</v>
      </c>
      <c r="ED180" s="27" t="s">
        <v>182</v>
      </c>
      <c r="EE180" s="29">
        <v>45107.162604166668</v>
      </c>
      <c r="EF180" s="28" t="s">
        <v>188</v>
      </c>
      <c r="EG180" s="28" t="s">
        <v>189</v>
      </c>
      <c r="EH180" s="28" t="s">
        <v>210</v>
      </c>
      <c r="EI180" s="29">
        <v>45118.635381944441</v>
      </c>
      <c r="EJ180" s="28" t="s">
        <v>197</v>
      </c>
      <c r="EK180" s="28" t="s">
        <v>156</v>
      </c>
      <c r="EL180" s="28" t="s">
        <v>198</v>
      </c>
      <c r="EM180" s="45"/>
      <c r="EN180" s="46" t="str">
        <f t="shared" si="15"/>
        <v>343N033A</v>
      </c>
      <c r="EO180" s="47">
        <f t="shared" si="16"/>
        <v>45157</v>
      </c>
      <c r="EP180" s="47">
        <f t="shared" si="17"/>
        <v>45134</v>
      </c>
      <c r="EQ180" s="48" t="str">
        <f t="shared" ca="1" si="18"/>
        <v>Y</v>
      </c>
      <c r="ER180" s="49">
        <f t="shared" si="19"/>
        <v>23</v>
      </c>
      <c r="ES180" s="50"/>
      <c r="ET180" s="51">
        <f t="shared" si="20"/>
        <v>23</v>
      </c>
      <c r="EU180" s="52">
        <f t="shared" si="21"/>
        <v>908063</v>
      </c>
      <c r="EV180" s="46"/>
      <c r="EW180" s="23" t="s">
        <v>3717</v>
      </c>
    </row>
    <row r="181" spans="1:153" ht="14.25" customHeight="1">
      <c r="A181" s="8">
        <v>174</v>
      </c>
      <c r="B181" s="9" t="s">
        <v>141</v>
      </c>
      <c r="C181" s="10" t="s">
        <v>142</v>
      </c>
      <c r="D181" s="10" t="s">
        <v>143</v>
      </c>
      <c r="E181" s="10" t="s">
        <v>206</v>
      </c>
      <c r="F181" s="9" t="s">
        <v>641</v>
      </c>
      <c r="G181" s="10" t="s">
        <v>145</v>
      </c>
      <c r="H181" s="9" t="s">
        <v>146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880</v>
      </c>
      <c r="S181" s="9" t="s">
        <v>881</v>
      </c>
      <c r="T181" s="9" t="s">
        <v>306</v>
      </c>
      <c r="U181" s="9" t="s">
        <v>337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882</v>
      </c>
      <c r="AA181" s="9" t="s">
        <v>883</v>
      </c>
      <c r="AB181" s="12" t="s">
        <v>884</v>
      </c>
      <c r="AC181" s="10" t="s">
        <v>885</v>
      </c>
      <c r="AD181" s="9" t="s">
        <v>883</v>
      </c>
      <c r="AE181" s="13" t="s">
        <v>884</v>
      </c>
      <c r="AF181" s="14" t="s">
        <v>784</v>
      </c>
      <c r="AG181" s="10" t="s">
        <v>886</v>
      </c>
      <c r="AH181" s="11" t="s">
        <v>887</v>
      </c>
      <c r="AI181" s="11" t="s">
        <v>888</v>
      </c>
      <c r="AJ181" s="10" t="s">
        <v>889</v>
      </c>
      <c r="AK181" s="11" t="s">
        <v>888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1.6</v>
      </c>
      <c r="AU181" s="10" t="s">
        <v>142</v>
      </c>
      <c r="AV181" s="16">
        <v>758512</v>
      </c>
      <c r="AW181" s="16">
        <v>878512</v>
      </c>
      <c r="AX181" s="16">
        <v>0</v>
      </c>
      <c r="AY181" s="16">
        <v>0</v>
      </c>
      <c r="AZ181" s="16">
        <v>35000</v>
      </c>
      <c r="BA181" s="17">
        <v>44921</v>
      </c>
      <c r="BB181" s="30" t="s">
        <v>175</v>
      </c>
      <c r="BC181" s="18">
        <v>45119</v>
      </c>
      <c r="BD181" s="17">
        <v>45291</v>
      </c>
      <c r="BE181" s="17">
        <v>45291</v>
      </c>
      <c r="BF181" s="17">
        <v>44910</v>
      </c>
      <c r="BG181" s="10">
        <v>86173750</v>
      </c>
      <c r="BH181" s="9" t="s">
        <v>989</v>
      </c>
      <c r="BI181" s="19">
        <v>45170</v>
      </c>
      <c r="BJ181" s="20">
        <v>45173</v>
      </c>
      <c r="BK181" s="16">
        <v>16296</v>
      </c>
      <c r="BL181" s="16">
        <v>26074</v>
      </c>
      <c r="BM181" s="9" t="s">
        <v>177</v>
      </c>
      <c r="BN181" s="9" t="s">
        <v>470</v>
      </c>
      <c r="BO181" s="9" t="s">
        <v>156</v>
      </c>
      <c r="BP181" s="17">
        <v>45232</v>
      </c>
      <c r="BQ181" s="17" t="s">
        <v>156</v>
      </c>
      <c r="BR181" s="17" t="s">
        <v>156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 t="s">
        <v>156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45111</v>
      </c>
      <c r="CD181" s="10" t="s">
        <v>156</v>
      </c>
      <c r="CE181" s="17" t="s">
        <v>156</v>
      </c>
      <c r="CF181" s="17" t="s">
        <v>156</v>
      </c>
      <c r="CG181" s="17" t="s">
        <v>156</v>
      </c>
      <c r="CH181" s="17">
        <v>45107</v>
      </c>
      <c r="CI181" s="16">
        <v>16296</v>
      </c>
      <c r="CJ181" s="10" t="s">
        <v>990</v>
      </c>
      <c r="CK181" s="10" t="s">
        <v>230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 t="s">
        <v>156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>
        <v>45169</v>
      </c>
      <c r="CX181" s="10" t="s">
        <v>991</v>
      </c>
      <c r="CY181" s="17" t="s">
        <v>156</v>
      </c>
      <c r="CZ181" s="17" t="s">
        <v>156</v>
      </c>
      <c r="DA181" s="17" t="s">
        <v>156</v>
      </c>
      <c r="DB181" s="17" t="s">
        <v>156</v>
      </c>
      <c r="DC181" s="16">
        <v>0</v>
      </c>
      <c r="DD181" s="10" t="s">
        <v>156</v>
      </c>
      <c r="DE181" s="10" t="s">
        <v>156</v>
      </c>
      <c r="DF181" s="18" t="s">
        <v>156</v>
      </c>
      <c r="DG181" s="17">
        <v>45181</v>
      </c>
      <c r="DH181" s="10" t="s">
        <v>992</v>
      </c>
      <c r="DI181" s="17" t="s">
        <v>156</v>
      </c>
      <c r="DJ181" s="17" t="s">
        <v>156</v>
      </c>
      <c r="DK181" s="17" t="s">
        <v>156</v>
      </c>
      <c r="DL181" s="17" t="s">
        <v>156</v>
      </c>
      <c r="DM181" s="16">
        <v>0</v>
      </c>
      <c r="DN181" s="10" t="s">
        <v>156</v>
      </c>
      <c r="DO181" s="10" t="s">
        <v>156</v>
      </c>
      <c r="DP181" s="16">
        <v>48</v>
      </c>
      <c r="DQ181" s="16">
        <v>24</v>
      </c>
      <c r="DR181" s="11">
        <v>24</v>
      </c>
      <c r="DS181" s="16">
        <v>48</v>
      </c>
      <c r="DT181" s="16">
        <v>0</v>
      </c>
      <c r="DU181" s="11" t="s">
        <v>181</v>
      </c>
      <c r="DV181" s="11" t="s">
        <v>182</v>
      </c>
      <c r="DW181" s="27" t="s">
        <v>156</v>
      </c>
      <c r="DX181" s="27" t="s">
        <v>156</v>
      </c>
      <c r="DY181" s="20" t="s">
        <v>993</v>
      </c>
      <c r="DZ181" s="16">
        <v>7</v>
      </c>
      <c r="EA181" s="16">
        <v>33</v>
      </c>
      <c r="EB181" s="27" t="s">
        <v>185</v>
      </c>
      <c r="EC181" s="27" t="s">
        <v>185</v>
      </c>
      <c r="ED181" s="27" t="s">
        <v>182</v>
      </c>
      <c r="EE181" s="29">
        <v>45107.162604166668</v>
      </c>
      <c r="EF181" s="28" t="s">
        <v>188</v>
      </c>
      <c r="EG181" s="28" t="s">
        <v>189</v>
      </c>
      <c r="EH181" s="28" t="s">
        <v>210</v>
      </c>
      <c r="EI181" s="29">
        <v>45117.81590277778</v>
      </c>
      <c r="EJ181" s="28" t="s">
        <v>197</v>
      </c>
      <c r="EK181" s="28" t="s">
        <v>156</v>
      </c>
      <c r="EL181" s="28" t="s">
        <v>198</v>
      </c>
      <c r="EM181" s="45" t="s">
        <v>3713</v>
      </c>
      <c r="EN181" s="46" t="str">
        <f t="shared" si="15"/>
        <v>343N033A</v>
      </c>
      <c r="EO181" s="47">
        <f t="shared" si="16"/>
        <v>45192</v>
      </c>
      <c r="EP181" s="47">
        <f t="shared" si="17"/>
        <v>45169</v>
      </c>
      <c r="EQ181" s="48" t="str">
        <f t="shared" ca="1" si="18"/>
        <v>Y</v>
      </c>
      <c r="ER181" s="49">
        <f t="shared" si="19"/>
        <v>23</v>
      </c>
      <c r="ES181" s="50"/>
      <c r="ET181" s="51">
        <f t="shared" si="20"/>
        <v>23</v>
      </c>
      <c r="EU181" s="52">
        <f t="shared" si="21"/>
        <v>374808</v>
      </c>
      <c r="EV181" s="46"/>
      <c r="EW181" s="23" t="s">
        <v>3721</v>
      </c>
    </row>
    <row r="182" spans="1:153" ht="14.25" hidden="1" customHeight="1">
      <c r="A182" s="8">
        <v>175</v>
      </c>
      <c r="B182" s="9" t="s">
        <v>141</v>
      </c>
      <c r="C182" s="10" t="s">
        <v>142</v>
      </c>
      <c r="D182" s="10" t="s">
        <v>143</v>
      </c>
      <c r="E182" s="10" t="s">
        <v>206</v>
      </c>
      <c r="F182" s="9" t="s">
        <v>641</v>
      </c>
      <c r="G182" s="10" t="s">
        <v>145</v>
      </c>
      <c r="H182" s="9" t="s">
        <v>146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880</v>
      </c>
      <c r="S182" s="9" t="s">
        <v>881</v>
      </c>
      <c r="T182" s="9" t="s">
        <v>306</v>
      </c>
      <c r="U182" s="9" t="s">
        <v>337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882</v>
      </c>
      <c r="AA182" s="9" t="s">
        <v>883</v>
      </c>
      <c r="AB182" s="12" t="s">
        <v>884</v>
      </c>
      <c r="AC182" s="10" t="s">
        <v>885</v>
      </c>
      <c r="AD182" s="9" t="s">
        <v>883</v>
      </c>
      <c r="AE182" s="13" t="s">
        <v>884</v>
      </c>
      <c r="AF182" s="14" t="s">
        <v>784</v>
      </c>
      <c r="AG182" s="10" t="s">
        <v>886</v>
      </c>
      <c r="AH182" s="11" t="s">
        <v>887</v>
      </c>
      <c r="AI182" s="11" t="s">
        <v>888</v>
      </c>
      <c r="AJ182" s="10" t="s">
        <v>889</v>
      </c>
      <c r="AK182" s="11" t="s">
        <v>888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1.6</v>
      </c>
      <c r="AU182" s="10" t="s">
        <v>142</v>
      </c>
      <c r="AV182" s="16">
        <v>758512</v>
      </c>
      <c r="AW182" s="16">
        <v>878512</v>
      </c>
      <c r="AX182" s="16">
        <v>0</v>
      </c>
      <c r="AY182" s="16">
        <v>0</v>
      </c>
      <c r="AZ182" s="16">
        <v>35000</v>
      </c>
      <c r="BA182" s="17">
        <v>44921</v>
      </c>
      <c r="BB182" s="30" t="s">
        <v>175</v>
      </c>
      <c r="BC182" s="18">
        <v>45119</v>
      </c>
      <c r="BD182" s="17">
        <v>45291</v>
      </c>
      <c r="BE182" s="17">
        <v>45291</v>
      </c>
      <c r="BF182" s="17">
        <v>44910</v>
      </c>
      <c r="BG182" s="10">
        <v>86173751</v>
      </c>
      <c r="BH182" s="9" t="s">
        <v>994</v>
      </c>
      <c r="BI182" s="19">
        <v>45170</v>
      </c>
      <c r="BJ182" s="20">
        <v>45173</v>
      </c>
      <c r="BK182" s="16">
        <v>23704</v>
      </c>
      <c r="BL182" s="16">
        <v>37926</v>
      </c>
      <c r="BM182" s="9" t="s">
        <v>177</v>
      </c>
      <c r="BN182" s="9" t="s">
        <v>226</v>
      </c>
      <c r="BO182" s="9" t="s">
        <v>156</v>
      </c>
      <c r="BP182" s="17">
        <v>45232</v>
      </c>
      <c r="BQ182" s="17" t="s">
        <v>156</v>
      </c>
      <c r="BR182" s="17" t="s">
        <v>156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 t="s">
        <v>156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45111</v>
      </c>
      <c r="CD182" s="10" t="s">
        <v>156</v>
      </c>
      <c r="CE182" s="17" t="s">
        <v>156</v>
      </c>
      <c r="CF182" s="17" t="s">
        <v>156</v>
      </c>
      <c r="CG182" s="17" t="s">
        <v>156</v>
      </c>
      <c r="CH182" s="17">
        <v>45107</v>
      </c>
      <c r="CI182" s="16">
        <v>23704</v>
      </c>
      <c r="CJ182" s="10" t="s">
        <v>995</v>
      </c>
      <c r="CK182" s="10" t="s">
        <v>230</v>
      </c>
      <c r="CL182" s="18" t="s">
        <v>156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 t="s">
        <v>156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>
        <v>45169</v>
      </c>
      <c r="CX182" s="10" t="s">
        <v>991</v>
      </c>
      <c r="CY182" s="17" t="s">
        <v>156</v>
      </c>
      <c r="CZ182" s="17" t="s">
        <v>156</v>
      </c>
      <c r="DA182" s="17" t="s">
        <v>156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>
        <v>45181</v>
      </c>
      <c r="DH182" s="10" t="s">
        <v>992</v>
      </c>
      <c r="DI182" s="17" t="s">
        <v>156</v>
      </c>
      <c r="DJ182" s="17" t="s">
        <v>156</v>
      </c>
      <c r="DK182" s="17" t="s">
        <v>156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48</v>
      </c>
      <c r="DQ182" s="16">
        <v>24</v>
      </c>
      <c r="DR182" s="11">
        <v>24</v>
      </c>
      <c r="DS182" s="16">
        <v>48</v>
      </c>
      <c r="DT182" s="16">
        <v>0</v>
      </c>
      <c r="DU182" s="11" t="s">
        <v>181</v>
      </c>
      <c r="DV182" s="11" t="s">
        <v>182</v>
      </c>
      <c r="DW182" s="27" t="s">
        <v>156</v>
      </c>
      <c r="DX182" s="27" t="s">
        <v>156</v>
      </c>
      <c r="DY182" s="20" t="s">
        <v>993</v>
      </c>
      <c r="DZ182" s="16">
        <v>7</v>
      </c>
      <c r="EA182" s="16">
        <v>33</v>
      </c>
      <c r="EB182" s="27" t="s">
        <v>185</v>
      </c>
      <c r="EC182" s="27" t="s">
        <v>185</v>
      </c>
      <c r="ED182" s="27" t="s">
        <v>182</v>
      </c>
      <c r="EE182" s="29">
        <v>45107.162604166668</v>
      </c>
      <c r="EF182" s="28" t="s">
        <v>188</v>
      </c>
      <c r="EG182" s="28" t="s">
        <v>189</v>
      </c>
      <c r="EH182" s="28" t="s">
        <v>210</v>
      </c>
      <c r="EI182" s="29">
        <v>45117.81590277778</v>
      </c>
      <c r="EJ182" s="28" t="s">
        <v>197</v>
      </c>
      <c r="EK182" s="28" t="s">
        <v>156</v>
      </c>
      <c r="EL182" s="28" t="s">
        <v>198</v>
      </c>
      <c r="EM182" s="45"/>
      <c r="EN182" s="46" t="str">
        <f t="shared" si="15"/>
        <v>343N033A</v>
      </c>
      <c r="EO182" s="47">
        <f t="shared" si="16"/>
        <v>45192</v>
      </c>
      <c r="EP182" s="47">
        <f t="shared" si="17"/>
        <v>45169</v>
      </c>
      <c r="EQ182" s="48" t="str">
        <f t="shared" ca="1" si="18"/>
        <v>Y</v>
      </c>
      <c r="ER182" s="49">
        <f t="shared" si="19"/>
        <v>23</v>
      </c>
      <c r="ES182" s="50"/>
      <c r="ET182" s="51">
        <f t="shared" si="20"/>
        <v>23</v>
      </c>
      <c r="EU182" s="52">
        <f t="shared" si="21"/>
        <v>545192</v>
      </c>
      <c r="EV182" s="46"/>
      <c r="EW182" s="23" t="s">
        <v>3717</v>
      </c>
    </row>
    <row r="183" spans="1:153" ht="14.25" hidden="1" customHeight="1">
      <c r="A183" s="8">
        <v>176</v>
      </c>
      <c r="B183" s="9" t="s">
        <v>141</v>
      </c>
      <c r="C183" s="10" t="s">
        <v>142</v>
      </c>
      <c r="D183" s="10" t="s">
        <v>143</v>
      </c>
      <c r="E183" s="10" t="s">
        <v>206</v>
      </c>
      <c r="F183" s="9" t="s">
        <v>641</v>
      </c>
      <c r="G183" s="10" t="s">
        <v>145</v>
      </c>
      <c r="H183" s="9" t="s">
        <v>146</v>
      </c>
      <c r="I183" s="9" t="s">
        <v>147</v>
      </c>
      <c r="J183" s="9" t="s">
        <v>148</v>
      </c>
      <c r="K183" s="9" t="s">
        <v>147</v>
      </c>
      <c r="L183" s="9" t="s">
        <v>148</v>
      </c>
      <c r="M183" s="9" t="s">
        <v>149</v>
      </c>
      <c r="N183" s="9" t="s">
        <v>150</v>
      </c>
      <c r="O183" s="9" t="s">
        <v>151</v>
      </c>
      <c r="P183" s="9" t="s">
        <v>142</v>
      </c>
      <c r="Q183" s="9" t="s">
        <v>152</v>
      </c>
      <c r="R183" s="9" t="s">
        <v>880</v>
      </c>
      <c r="S183" s="9" t="s">
        <v>881</v>
      </c>
      <c r="T183" s="9" t="s">
        <v>306</v>
      </c>
      <c r="U183" s="9" t="s">
        <v>337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996</v>
      </c>
      <c r="AA183" s="9" t="s">
        <v>997</v>
      </c>
      <c r="AB183" s="12" t="s">
        <v>998</v>
      </c>
      <c r="AC183" s="10" t="s">
        <v>999</v>
      </c>
      <c r="AD183" s="9" t="s">
        <v>997</v>
      </c>
      <c r="AE183" s="13" t="s">
        <v>998</v>
      </c>
      <c r="AF183" s="14" t="s">
        <v>784</v>
      </c>
      <c r="AG183" s="10" t="s">
        <v>1000</v>
      </c>
      <c r="AH183" s="11" t="s">
        <v>887</v>
      </c>
      <c r="AI183" s="11" t="s">
        <v>888</v>
      </c>
      <c r="AJ183" s="10" t="s">
        <v>889</v>
      </c>
      <c r="AK183" s="11" t="s">
        <v>888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1.6</v>
      </c>
      <c r="AU183" s="10" t="s">
        <v>142</v>
      </c>
      <c r="AV183" s="16">
        <v>85000</v>
      </c>
      <c r="AW183" s="16">
        <v>115336</v>
      </c>
      <c r="AX183" s="16">
        <v>0</v>
      </c>
      <c r="AY183" s="16">
        <v>0</v>
      </c>
      <c r="AZ183" s="16">
        <v>0</v>
      </c>
      <c r="BA183" s="17">
        <v>44921</v>
      </c>
      <c r="BB183" s="30" t="s">
        <v>175</v>
      </c>
      <c r="BC183" s="18">
        <v>44708</v>
      </c>
      <c r="BD183" s="17">
        <v>45169</v>
      </c>
      <c r="BE183" s="17">
        <v>45169</v>
      </c>
      <c r="BF183" s="17">
        <v>44910</v>
      </c>
      <c r="BG183" s="10">
        <v>83973817</v>
      </c>
      <c r="BH183" s="9" t="s">
        <v>258</v>
      </c>
      <c r="BI183" s="19">
        <v>44986</v>
      </c>
      <c r="BJ183" s="20">
        <v>44991</v>
      </c>
      <c r="BK183" s="16">
        <v>0</v>
      </c>
      <c r="BL183" s="16">
        <v>0</v>
      </c>
      <c r="BM183" s="9" t="s">
        <v>177</v>
      </c>
      <c r="BN183" s="9" t="s">
        <v>178</v>
      </c>
      <c r="BO183" s="9" t="s">
        <v>156</v>
      </c>
      <c r="BP183" s="17">
        <v>45084</v>
      </c>
      <c r="BQ183" s="17" t="s">
        <v>156</v>
      </c>
      <c r="BR183" s="17" t="s">
        <v>156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 t="s">
        <v>156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44712</v>
      </c>
      <c r="CD183" s="10" t="s">
        <v>156</v>
      </c>
      <c r="CE183" s="17">
        <v>44775</v>
      </c>
      <c r="CF183" s="17" t="s">
        <v>156</v>
      </c>
      <c r="CG183" s="17">
        <v>44692</v>
      </c>
      <c r="CH183" s="17">
        <v>44708</v>
      </c>
      <c r="CI183" s="16">
        <v>5500</v>
      </c>
      <c r="CJ183" s="10" t="s">
        <v>1001</v>
      </c>
      <c r="CK183" s="10" t="s">
        <v>233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 t="s">
        <v>156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44922</v>
      </c>
      <c r="CX183" s="10" t="s">
        <v>250</v>
      </c>
      <c r="CY183" s="17">
        <v>44824</v>
      </c>
      <c r="CZ183" s="17" t="s">
        <v>156</v>
      </c>
      <c r="DA183" s="17">
        <v>44692</v>
      </c>
      <c r="DB183" s="17" t="s">
        <v>156</v>
      </c>
      <c r="DC183" s="16">
        <v>0</v>
      </c>
      <c r="DD183" s="10" t="s">
        <v>156</v>
      </c>
      <c r="DE183" s="10" t="s">
        <v>156</v>
      </c>
      <c r="DF183" s="18" t="s">
        <v>156</v>
      </c>
      <c r="DG183" s="17">
        <v>44936</v>
      </c>
      <c r="DH183" s="10" t="s">
        <v>1002</v>
      </c>
      <c r="DI183" s="17">
        <v>44831</v>
      </c>
      <c r="DJ183" s="17" t="s">
        <v>156</v>
      </c>
      <c r="DK183" s="17">
        <v>44692</v>
      </c>
      <c r="DL183" s="17" t="s">
        <v>156</v>
      </c>
      <c r="DM183" s="16">
        <v>0</v>
      </c>
      <c r="DN183" s="10" t="s">
        <v>156</v>
      </c>
      <c r="DO183" s="10" t="s">
        <v>156</v>
      </c>
      <c r="DP183" s="16">
        <v>36</v>
      </c>
      <c r="DQ183" s="16">
        <v>24</v>
      </c>
      <c r="DR183" s="11">
        <v>24</v>
      </c>
      <c r="DS183" s="16">
        <v>24</v>
      </c>
      <c r="DT183" s="16">
        <v>5500</v>
      </c>
      <c r="DU183" s="11" t="s">
        <v>181</v>
      </c>
      <c r="DV183" s="11" t="s">
        <v>182</v>
      </c>
      <c r="DW183" s="27" t="s">
        <v>156</v>
      </c>
      <c r="DX183" s="27" t="s">
        <v>156</v>
      </c>
      <c r="DY183" s="20" t="s">
        <v>1003</v>
      </c>
      <c r="DZ183" s="16">
        <v>7</v>
      </c>
      <c r="EA183" s="16">
        <v>33</v>
      </c>
      <c r="EB183" s="27" t="s">
        <v>185</v>
      </c>
      <c r="EC183" s="27" t="s">
        <v>185</v>
      </c>
      <c r="ED183" s="27" t="s">
        <v>182</v>
      </c>
      <c r="EE183" s="29">
        <v>44692.540451388886</v>
      </c>
      <c r="EF183" s="28" t="s">
        <v>195</v>
      </c>
      <c r="EG183" s="28" t="s">
        <v>196</v>
      </c>
      <c r="EH183" s="28" t="s">
        <v>190</v>
      </c>
      <c r="EI183" s="29">
        <v>44907.818553240744</v>
      </c>
      <c r="EJ183" s="28" t="s">
        <v>197</v>
      </c>
      <c r="EK183" s="28" t="s">
        <v>156</v>
      </c>
      <c r="EL183" s="28" t="s">
        <v>198</v>
      </c>
      <c r="EM183" s="45"/>
      <c r="EN183" s="46" t="str">
        <f t="shared" si="15"/>
        <v>343N034A</v>
      </c>
      <c r="EO183" s="47">
        <f t="shared" si="16"/>
        <v>45044</v>
      </c>
      <c r="EP183" s="47">
        <f t="shared" si="17"/>
        <v>44922</v>
      </c>
      <c r="EQ183" s="48" t="str">
        <f t="shared" ca="1" si="18"/>
        <v>Past</v>
      </c>
      <c r="ER183" s="49">
        <f t="shared" si="19"/>
        <v>122</v>
      </c>
      <c r="ES183" s="50"/>
      <c r="ET183" s="51">
        <f t="shared" si="20"/>
        <v>122</v>
      </c>
      <c r="EU183" s="52">
        <f t="shared" si="21"/>
        <v>0</v>
      </c>
      <c r="EV183" s="46"/>
    </row>
    <row r="184" spans="1:153" ht="14.25" hidden="1" customHeight="1">
      <c r="A184" s="8">
        <v>177</v>
      </c>
      <c r="B184" s="9" t="s">
        <v>141</v>
      </c>
      <c r="C184" s="10" t="s">
        <v>142</v>
      </c>
      <c r="D184" s="10" t="s">
        <v>143</v>
      </c>
      <c r="E184" s="10" t="s">
        <v>206</v>
      </c>
      <c r="F184" s="9" t="s">
        <v>641</v>
      </c>
      <c r="G184" s="10" t="s">
        <v>145</v>
      </c>
      <c r="H184" s="9" t="s">
        <v>146</v>
      </c>
      <c r="I184" s="9" t="s">
        <v>147</v>
      </c>
      <c r="J184" s="9" t="s">
        <v>148</v>
      </c>
      <c r="K184" s="9" t="s">
        <v>147</v>
      </c>
      <c r="L184" s="9" t="s">
        <v>148</v>
      </c>
      <c r="M184" s="9" t="s">
        <v>149</v>
      </c>
      <c r="N184" s="9" t="s">
        <v>150</v>
      </c>
      <c r="O184" s="9" t="s">
        <v>151</v>
      </c>
      <c r="P184" s="9" t="s">
        <v>142</v>
      </c>
      <c r="Q184" s="9" t="s">
        <v>152</v>
      </c>
      <c r="R184" s="9" t="s">
        <v>880</v>
      </c>
      <c r="S184" s="9" t="s">
        <v>881</v>
      </c>
      <c r="T184" s="9" t="s">
        <v>306</v>
      </c>
      <c r="U184" s="9" t="s">
        <v>337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996</v>
      </c>
      <c r="AA184" s="9" t="s">
        <v>997</v>
      </c>
      <c r="AB184" s="12" t="s">
        <v>998</v>
      </c>
      <c r="AC184" s="10" t="s">
        <v>999</v>
      </c>
      <c r="AD184" s="9" t="s">
        <v>997</v>
      </c>
      <c r="AE184" s="13" t="s">
        <v>998</v>
      </c>
      <c r="AF184" s="14" t="s">
        <v>784</v>
      </c>
      <c r="AG184" s="10" t="s">
        <v>1000</v>
      </c>
      <c r="AH184" s="11" t="s">
        <v>887</v>
      </c>
      <c r="AI184" s="11" t="s">
        <v>888</v>
      </c>
      <c r="AJ184" s="10" t="s">
        <v>889</v>
      </c>
      <c r="AK184" s="11" t="s">
        <v>888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1.6</v>
      </c>
      <c r="AU184" s="10" t="s">
        <v>142</v>
      </c>
      <c r="AV184" s="16">
        <v>85000</v>
      </c>
      <c r="AW184" s="16">
        <v>115336</v>
      </c>
      <c r="AX184" s="16">
        <v>0</v>
      </c>
      <c r="AY184" s="16">
        <v>0</v>
      </c>
      <c r="AZ184" s="16">
        <v>0</v>
      </c>
      <c r="BA184" s="17">
        <v>44921</v>
      </c>
      <c r="BB184" s="30" t="s">
        <v>175</v>
      </c>
      <c r="BC184" s="18">
        <v>45098</v>
      </c>
      <c r="BD184" s="17">
        <v>45169</v>
      </c>
      <c r="BE184" s="17">
        <v>45169</v>
      </c>
      <c r="BF184" s="17">
        <v>44910</v>
      </c>
      <c r="BG184" s="10">
        <v>85433238</v>
      </c>
      <c r="BH184" s="9" t="s">
        <v>303</v>
      </c>
      <c r="BI184" s="19">
        <v>45017</v>
      </c>
      <c r="BJ184" s="20">
        <v>45019</v>
      </c>
      <c r="BK184" s="16">
        <v>42768</v>
      </c>
      <c r="BL184" s="16">
        <v>68429</v>
      </c>
      <c r="BM184" s="9" t="s">
        <v>177</v>
      </c>
      <c r="BN184" s="9" t="s">
        <v>226</v>
      </c>
      <c r="BO184" s="9" t="s">
        <v>156</v>
      </c>
      <c r="BP184" s="17">
        <v>45084</v>
      </c>
      <c r="BQ184" s="17">
        <v>45084</v>
      </c>
      <c r="BR184" s="17" t="s">
        <v>156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 t="s">
        <v>156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44993</v>
      </c>
      <c r="CD184" s="10" t="s">
        <v>156</v>
      </c>
      <c r="CE184" s="17" t="s">
        <v>156</v>
      </c>
      <c r="CF184" s="17" t="s">
        <v>156</v>
      </c>
      <c r="CG184" s="17" t="s">
        <v>156</v>
      </c>
      <c r="CH184" s="17">
        <v>45012</v>
      </c>
      <c r="CI184" s="16">
        <v>40000</v>
      </c>
      <c r="CJ184" s="10" t="s">
        <v>1004</v>
      </c>
      <c r="CK184" s="10" t="s">
        <v>230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 t="s">
        <v>156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45006</v>
      </c>
      <c r="CX184" s="10" t="s">
        <v>193</v>
      </c>
      <c r="CY184" s="17" t="s">
        <v>156</v>
      </c>
      <c r="CZ184" s="17" t="s">
        <v>156</v>
      </c>
      <c r="DA184" s="17" t="s">
        <v>156</v>
      </c>
      <c r="DB184" s="17">
        <v>45011</v>
      </c>
      <c r="DC184" s="16">
        <v>42768</v>
      </c>
      <c r="DD184" s="10" t="s">
        <v>1005</v>
      </c>
      <c r="DE184" s="10" t="s">
        <v>417</v>
      </c>
      <c r="DF184" s="18" t="s">
        <v>156</v>
      </c>
      <c r="DG184" s="17">
        <v>45015</v>
      </c>
      <c r="DH184" s="10" t="s">
        <v>156</v>
      </c>
      <c r="DI184" s="17" t="s">
        <v>156</v>
      </c>
      <c r="DJ184" s="17" t="s">
        <v>156</v>
      </c>
      <c r="DK184" s="17" t="s">
        <v>156</v>
      </c>
      <c r="DL184" s="17">
        <v>45014</v>
      </c>
      <c r="DM184" s="16">
        <v>42768</v>
      </c>
      <c r="DN184" s="10" t="s">
        <v>1006</v>
      </c>
      <c r="DO184" s="10" t="s">
        <v>230</v>
      </c>
      <c r="DP184" s="16">
        <v>36</v>
      </c>
      <c r="DQ184" s="16">
        <v>24</v>
      </c>
      <c r="DR184" s="11">
        <v>24</v>
      </c>
      <c r="DS184" s="16">
        <v>24</v>
      </c>
      <c r="DT184" s="16">
        <v>0</v>
      </c>
      <c r="DU184" s="11" t="s">
        <v>181</v>
      </c>
      <c r="DV184" s="11" t="s">
        <v>182</v>
      </c>
      <c r="DW184" s="27" t="s">
        <v>156</v>
      </c>
      <c r="DX184" s="27" t="s">
        <v>156</v>
      </c>
      <c r="DY184" s="20" t="s">
        <v>1003</v>
      </c>
      <c r="DZ184" s="16">
        <v>7</v>
      </c>
      <c r="EA184" s="16">
        <v>33</v>
      </c>
      <c r="EB184" s="27" t="s">
        <v>185</v>
      </c>
      <c r="EC184" s="27" t="s">
        <v>185</v>
      </c>
      <c r="ED184" s="27" t="s">
        <v>182</v>
      </c>
      <c r="EE184" s="29">
        <v>44998.251805555556</v>
      </c>
      <c r="EF184" s="28" t="s">
        <v>195</v>
      </c>
      <c r="EG184" s="28" t="s">
        <v>196</v>
      </c>
      <c r="EH184" s="28" t="s">
        <v>210</v>
      </c>
      <c r="EI184" s="29">
        <v>45014.728252314817</v>
      </c>
      <c r="EJ184" s="28" t="s">
        <v>235</v>
      </c>
      <c r="EK184" s="28" t="s">
        <v>236</v>
      </c>
      <c r="EL184" s="28" t="s">
        <v>237</v>
      </c>
      <c r="EM184" s="45" t="s">
        <v>3713</v>
      </c>
      <c r="EN184" s="46" t="str">
        <f t="shared" si="15"/>
        <v>343N034A</v>
      </c>
      <c r="EO184" s="47">
        <f t="shared" si="16"/>
        <v>45044</v>
      </c>
      <c r="EP184" s="47">
        <f t="shared" si="17"/>
        <v>45006</v>
      </c>
      <c r="EQ184" s="48" t="str">
        <f t="shared" ca="1" si="18"/>
        <v>Past</v>
      </c>
      <c r="ER184" s="49">
        <f t="shared" si="19"/>
        <v>38</v>
      </c>
      <c r="ES184" s="50"/>
      <c r="ET184" s="51">
        <f t="shared" si="20"/>
        <v>38</v>
      </c>
      <c r="EU184" s="52">
        <f t="shared" si="21"/>
        <v>1625184</v>
      </c>
      <c r="EV184" s="46"/>
      <c r="EW184" s="23" t="s">
        <v>3717</v>
      </c>
    </row>
    <row r="185" spans="1:153" ht="14.25" hidden="1" customHeight="1">
      <c r="A185" s="8">
        <v>178</v>
      </c>
      <c r="B185" s="9" t="s">
        <v>141</v>
      </c>
      <c r="C185" s="10" t="s">
        <v>142</v>
      </c>
      <c r="D185" s="10" t="s">
        <v>143</v>
      </c>
      <c r="E185" s="10" t="s">
        <v>206</v>
      </c>
      <c r="F185" s="9" t="s">
        <v>641</v>
      </c>
      <c r="G185" s="10" t="s">
        <v>145</v>
      </c>
      <c r="H185" s="9" t="s">
        <v>146</v>
      </c>
      <c r="I185" s="9" t="s">
        <v>147</v>
      </c>
      <c r="J185" s="9" t="s">
        <v>148</v>
      </c>
      <c r="K185" s="9" t="s">
        <v>147</v>
      </c>
      <c r="L185" s="9" t="s">
        <v>148</v>
      </c>
      <c r="M185" s="9" t="s">
        <v>149</v>
      </c>
      <c r="N185" s="9" t="s">
        <v>150</v>
      </c>
      <c r="O185" s="9" t="s">
        <v>151</v>
      </c>
      <c r="P185" s="9" t="s">
        <v>142</v>
      </c>
      <c r="Q185" s="9" t="s">
        <v>152</v>
      </c>
      <c r="R185" s="9" t="s">
        <v>880</v>
      </c>
      <c r="S185" s="9" t="s">
        <v>881</v>
      </c>
      <c r="T185" s="9" t="s">
        <v>306</v>
      </c>
      <c r="U185" s="9" t="s">
        <v>337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996</v>
      </c>
      <c r="AA185" s="9" t="s">
        <v>997</v>
      </c>
      <c r="AB185" s="12" t="s">
        <v>998</v>
      </c>
      <c r="AC185" s="10" t="s">
        <v>999</v>
      </c>
      <c r="AD185" s="9" t="s">
        <v>997</v>
      </c>
      <c r="AE185" s="13" t="s">
        <v>998</v>
      </c>
      <c r="AF185" s="14" t="s">
        <v>784</v>
      </c>
      <c r="AG185" s="10" t="s">
        <v>1000</v>
      </c>
      <c r="AH185" s="11" t="s">
        <v>887</v>
      </c>
      <c r="AI185" s="11" t="s">
        <v>888</v>
      </c>
      <c r="AJ185" s="10" t="s">
        <v>889</v>
      </c>
      <c r="AK185" s="11" t="s">
        <v>888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1.6</v>
      </c>
      <c r="AU185" s="10" t="s">
        <v>142</v>
      </c>
      <c r="AV185" s="16">
        <v>85000</v>
      </c>
      <c r="AW185" s="16">
        <v>115336</v>
      </c>
      <c r="AX185" s="16">
        <v>0</v>
      </c>
      <c r="AY185" s="16">
        <v>0</v>
      </c>
      <c r="AZ185" s="16">
        <v>0</v>
      </c>
      <c r="BA185" s="17">
        <v>44921</v>
      </c>
      <c r="BB185" s="30" t="s">
        <v>175</v>
      </c>
      <c r="BC185" s="18">
        <v>44708</v>
      </c>
      <c r="BD185" s="17">
        <v>45169</v>
      </c>
      <c r="BE185" s="17">
        <v>45169</v>
      </c>
      <c r="BF185" s="17">
        <v>44910</v>
      </c>
      <c r="BG185" s="10">
        <v>83973818</v>
      </c>
      <c r="BH185" s="9" t="s">
        <v>247</v>
      </c>
      <c r="BI185" s="19">
        <v>45047</v>
      </c>
      <c r="BJ185" s="20">
        <v>45047</v>
      </c>
      <c r="BK185" s="16">
        <v>0</v>
      </c>
      <c r="BL185" s="16">
        <v>0</v>
      </c>
      <c r="BM185" s="9" t="s">
        <v>177</v>
      </c>
      <c r="BN185" s="9" t="s">
        <v>178</v>
      </c>
      <c r="BO185" s="9" t="s">
        <v>156</v>
      </c>
      <c r="BP185" s="17">
        <v>45115</v>
      </c>
      <c r="BQ185" s="17" t="s">
        <v>156</v>
      </c>
      <c r="BR185" s="17" t="s">
        <v>156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 t="s">
        <v>156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>
        <v>44712</v>
      </c>
      <c r="CD185" s="10" t="s">
        <v>156</v>
      </c>
      <c r="CE185" s="17">
        <v>44817</v>
      </c>
      <c r="CF185" s="17" t="s">
        <v>156</v>
      </c>
      <c r="CG185" s="17">
        <v>44692</v>
      </c>
      <c r="CH185" s="17">
        <v>44708</v>
      </c>
      <c r="CI185" s="16">
        <v>5000</v>
      </c>
      <c r="CJ185" s="10" t="s">
        <v>1007</v>
      </c>
      <c r="CK185" s="10" t="s">
        <v>233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 t="s">
        <v>156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44929</v>
      </c>
      <c r="CX185" s="10" t="s">
        <v>193</v>
      </c>
      <c r="CY185" s="17">
        <v>44859</v>
      </c>
      <c r="CZ185" s="17" t="s">
        <v>156</v>
      </c>
      <c r="DA185" s="17">
        <v>44692</v>
      </c>
      <c r="DB185" s="17" t="s">
        <v>156</v>
      </c>
      <c r="DC185" s="16">
        <v>0</v>
      </c>
      <c r="DD185" s="10" t="s">
        <v>156</v>
      </c>
      <c r="DE185" s="10" t="s">
        <v>156</v>
      </c>
      <c r="DF185" s="18" t="s">
        <v>156</v>
      </c>
      <c r="DG185" s="17">
        <v>44936</v>
      </c>
      <c r="DH185" s="10" t="s">
        <v>156</v>
      </c>
      <c r="DI185" s="17">
        <v>44866</v>
      </c>
      <c r="DJ185" s="17" t="s">
        <v>156</v>
      </c>
      <c r="DK185" s="17">
        <v>44692</v>
      </c>
      <c r="DL185" s="17" t="s">
        <v>156</v>
      </c>
      <c r="DM185" s="16">
        <v>0</v>
      </c>
      <c r="DN185" s="10" t="s">
        <v>156</v>
      </c>
      <c r="DO185" s="10" t="s">
        <v>156</v>
      </c>
      <c r="DP185" s="16">
        <v>36</v>
      </c>
      <c r="DQ185" s="16">
        <v>24</v>
      </c>
      <c r="DR185" s="11">
        <v>24</v>
      </c>
      <c r="DS185" s="16">
        <v>24</v>
      </c>
      <c r="DT185" s="16">
        <v>5000</v>
      </c>
      <c r="DU185" s="11" t="s">
        <v>181</v>
      </c>
      <c r="DV185" s="11" t="s">
        <v>182</v>
      </c>
      <c r="DW185" s="27" t="s">
        <v>156</v>
      </c>
      <c r="DX185" s="27" t="s">
        <v>156</v>
      </c>
      <c r="DY185" s="20" t="s">
        <v>1008</v>
      </c>
      <c r="DZ185" s="16">
        <v>7</v>
      </c>
      <c r="EA185" s="16">
        <v>33</v>
      </c>
      <c r="EB185" s="27" t="s">
        <v>185</v>
      </c>
      <c r="EC185" s="27" t="s">
        <v>185</v>
      </c>
      <c r="ED185" s="27" t="s">
        <v>182</v>
      </c>
      <c r="EE185" s="29">
        <v>44692.540451388886</v>
      </c>
      <c r="EF185" s="28" t="s">
        <v>195</v>
      </c>
      <c r="EG185" s="28" t="s">
        <v>196</v>
      </c>
      <c r="EH185" s="28" t="s">
        <v>190</v>
      </c>
      <c r="EI185" s="29">
        <v>45036.739895833336</v>
      </c>
      <c r="EJ185" s="28" t="s">
        <v>542</v>
      </c>
      <c r="EK185" s="28" t="s">
        <v>156</v>
      </c>
      <c r="EL185" s="28" t="s">
        <v>543</v>
      </c>
      <c r="EM185" s="45"/>
      <c r="EN185" s="46" t="str">
        <f t="shared" si="15"/>
        <v>343N034A</v>
      </c>
      <c r="EO185" s="47">
        <f t="shared" si="16"/>
        <v>45075</v>
      </c>
      <c r="EP185" s="47">
        <f t="shared" si="17"/>
        <v>44929</v>
      </c>
      <c r="EQ185" s="48" t="str">
        <f t="shared" ca="1" si="18"/>
        <v>Past</v>
      </c>
      <c r="ER185" s="49">
        <f t="shared" si="19"/>
        <v>146</v>
      </c>
      <c r="ES185" s="50"/>
      <c r="ET185" s="51">
        <f t="shared" si="20"/>
        <v>146</v>
      </c>
      <c r="EU185" s="52">
        <f t="shared" si="21"/>
        <v>0</v>
      </c>
      <c r="EV185" s="46"/>
    </row>
    <row r="186" spans="1:153" ht="14.25" hidden="1" customHeight="1">
      <c r="A186" s="8">
        <v>179</v>
      </c>
      <c r="B186" s="9" t="s">
        <v>141</v>
      </c>
      <c r="C186" s="10" t="s">
        <v>142</v>
      </c>
      <c r="D186" s="10" t="s">
        <v>143</v>
      </c>
      <c r="E186" s="10" t="s">
        <v>206</v>
      </c>
      <c r="F186" s="9" t="s">
        <v>641</v>
      </c>
      <c r="G186" s="10" t="s">
        <v>145</v>
      </c>
      <c r="H186" s="9" t="s">
        <v>146</v>
      </c>
      <c r="I186" s="9" t="s">
        <v>147</v>
      </c>
      <c r="J186" s="9" t="s">
        <v>148</v>
      </c>
      <c r="K186" s="9" t="s">
        <v>147</v>
      </c>
      <c r="L186" s="9" t="s">
        <v>148</v>
      </c>
      <c r="M186" s="9" t="s">
        <v>149</v>
      </c>
      <c r="N186" s="9" t="s">
        <v>150</v>
      </c>
      <c r="O186" s="9" t="s">
        <v>151</v>
      </c>
      <c r="P186" s="9" t="s">
        <v>142</v>
      </c>
      <c r="Q186" s="9" t="s">
        <v>152</v>
      </c>
      <c r="R186" s="9" t="s">
        <v>880</v>
      </c>
      <c r="S186" s="9" t="s">
        <v>881</v>
      </c>
      <c r="T186" s="9" t="s">
        <v>306</v>
      </c>
      <c r="U186" s="9" t="s">
        <v>337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996</v>
      </c>
      <c r="AA186" s="9" t="s">
        <v>997</v>
      </c>
      <c r="AB186" s="12" t="s">
        <v>998</v>
      </c>
      <c r="AC186" s="10" t="s">
        <v>999</v>
      </c>
      <c r="AD186" s="9" t="s">
        <v>997</v>
      </c>
      <c r="AE186" s="13" t="s">
        <v>998</v>
      </c>
      <c r="AF186" s="14" t="s">
        <v>784</v>
      </c>
      <c r="AG186" s="10" t="s">
        <v>1000</v>
      </c>
      <c r="AH186" s="11" t="s">
        <v>887</v>
      </c>
      <c r="AI186" s="11" t="s">
        <v>888</v>
      </c>
      <c r="AJ186" s="10" t="s">
        <v>889</v>
      </c>
      <c r="AK186" s="11" t="s">
        <v>888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1.6</v>
      </c>
      <c r="AU186" s="10" t="s">
        <v>142</v>
      </c>
      <c r="AV186" s="16">
        <v>85000</v>
      </c>
      <c r="AW186" s="16">
        <v>115336</v>
      </c>
      <c r="AX186" s="16">
        <v>0</v>
      </c>
      <c r="AY186" s="16">
        <v>0</v>
      </c>
      <c r="AZ186" s="16">
        <v>0</v>
      </c>
      <c r="BA186" s="17">
        <v>44921</v>
      </c>
      <c r="BB186" s="30" t="s">
        <v>246</v>
      </c>
      <c r="BC186" s="18" t="s">
        <v>156</v>
      </c>
      <c r="BD186" s="17">
        <v>45169</v>
      </c>
      <c r="BE186" s="17">
        <v>45169</v>
      </c>
      <c r="BF186" s="17">
        <v>44910</v>
      </c>
      <c r="BG186" s="10">
        <v>84934883</v>
      </c>
      <c r="BH186" s="9" t="s">
        <v>414</v>
      </c>
      <c r="BI186" s="19">
        <v>45078</v>
      </c>
      <c r="BJ186" s="20">
        <v>45089</v>
      </c>
      <c r="BK186" s="16">
        <v>0</v>
      </c>
      <c r="BL186" s="16">
        <v>0</v>
      </c>
      <c r="BM186" s="9" t="s">
        <v>177</v>
      </c>
      <c r="BN186" s="9" t="s">
        <v>178</v>
      </c>
      <c r="BO186" s="9" t="s">
        <v>156</v>
      </c>
      <c r="BP186" s="17">
        <v>45138</v>
      </c>
      <c r="BQ186" s="17" t="s">
        <v>156</v>
      </c>
      <c r="BR186" s="17">
        <v>45138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>
        <v>44875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44974</v>
      </c>
      <c r="CD186" s="10" t="s">
        <v>156</v>
      </c>
      <c r="CE186" s="17">
        <v>44974</v>
      </c>
      <c r="CF186" s="17" t="s">
        <v>156</v>
      </c>
      <c r="CG186" s="17">
        <v>44951</v>
      </c>
      <c r="CH186" s="17">
        <v>44974</v>
      </c>
      <c r="CI186" s="16">
        <v>20000</v>
      </c>
      <c r="CJ186" s="10" t="s">
        <v>1009</v>
      </c>
      <c r="CK186" s="10" t="s">
        <v>1010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>
        <v>44875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 t="s">
        <v>156</v>
      </c>
      <c r="CX186" s="10" t="s">
        <v>1011</v>
      </c>
      <c r="CY186" s="17">
        <v>45051</v>
      </c>
      <c r="CZ186" s="17" t="s">
        <v>156</v>
      </c>
      <c r="DA186" s="17">
        <v>44941</v>
      </c>
      <c r="DB186" s="17" t="s">
        <v>156</v>
      </c>
      <c r="DC186" s="16">
        <v>0</v>
      </c>
      <c r="DD186" s="10" t="s">
        <v>156</v>
      </c>
      <c r="DE186" s="10" t="s">
        <v>156</v>
      </c>
      <c r="DF186" s="18" t="s">
        <v>156</v>
      </c>
      <c r="DG186" s="17" t="s">
        <v>156</v>
      </c>
      <c r="DH186" s="10" t="s">
        <v>1012</v>
      </c>
      <c r="DI186" s="17">
        <v>45065</v>
      </c>
      <c r="DJ186" s="17" t="s">
        <v>156</v>
      </c>
      <c r="DK186" s="17">
        <v>44941</v>
      </c>
      <c r="DL186" s="17" t="s">
        <v>156</v>
      </c>
      <c r="DM186" s="16">
        <v>0</v>
      </c>
      <c r="DN186" s="10" t="s">
        <v>156</v>
      </c>
      <c r="DO186" s="10" t="s">
        <v>156</v>
      </c>
      <c r="DP186" s="16">
        <v>36</v>
      </c>
      <c r="DQ186" s="16">
        <v>24</v>
      </c>
      <c r="DR186" s="11">
        <v>24</v>
      </c>
      <c r="DS186" s="16">
        <v>24</v>
      </c>
      <c r="DT186" s="16">
        <v>0</v>
      </c>
      <c r="DU186" s="11" t="s">
        <v>181</v>
      </c>
      <c r="DV186" s="11" t="s">
        <v>182</v>
      </c>
      <c r="DW186" s="27" t="s">
        <v>156</v>
      </c>
      <c r="DX186" s="27" t="s">
        <v>1013</v>
      </c>
      <c r="DY186" s="20" t="s">
        <v>1014</v>
      </c>
      <c r="DZ186" s="16">
        <v>7</v>
      </c>
      <c r="EA186" s="16">
        <v>33</v>
      </c>
      <c r="EB186" s="27" t="s">
        <v>185</v>
      </c>
      <c r="EC186" s="27" t="s">
        <v>185</v>
      </c>
      <c r="ED186" s="27" t="s">
        <v>182</v>
      </c>
      <c r="EE186" s="29">
        <v>44876.018761574072</v>
      </c>
      <c r="EF186" s="28" t="s">
        <v>186</v>
      </c>
      <c r="EG186" s="28" t="s">
        <v>156</v>
      </c>
      <c r="EH186" s="28" t="s">
        <v>187</v>
      </c>
      <c r="EI186" s="29">
        <v>45097.481203703705</v>
      </c>
      <c r="EJ186" s="28" t="s">
        <v>186</v>
      </c>
      <c r="EK186" s="28" t="s">
        <v>156</v>
      </c>
      <c r="EL186" s="28" t="s">
        <v>973</v>
      </c>
      <c r="EM186" s="45"/>
      <c r="EN186" s="46" t="str">
        <f t="shared" si="15"/>
        <v>343N034A</v>
      </c>
      <c r="EO186" s="47">
        <f t="shared" si="16"/>
        <v>45098</v>
      </c>
      <c r="EP186" s="47" t="str">
        <f t="shared" si="17"/>
        <v/>
      </c>
      <c r="EQ186" s="48" t="str">
        <f t="shared" ca="1" si="18"/>
        <v>Y</v>
      </c>
      <c r="ER186" s="49" t="str">
        <f t="shared" si="19"/>
        <v/>
      </c>
      <c r="ES186" s="50"/>
      <c r="ET186" s="51" t="str">
        <f t="shared" si="20"/>
        <v/>
      </c>
      <c r="EU186" s="52" t="str">
        <f t="shared" si="21"/>
        <v/>
      </c>
      <c r="EV186" s="46"/>
    </row>
    <row r="187" spans="1:153" ht="14.25" hidden="1" customHeight="1">
      <c r="A187" s="8">
        <v>180</v>
      </c>
      <c r="B187" s="9" t="s">
        <v>141</v>
      </c>
      <c r="C187" s="10" t="s">
        <v>142</v>
      </c>
      <c r="D187" s="10" t="s">
        <v>143</v>
      </c>
      <c r="E187" s="10" t="s">
        <v>206</v>
      </c>
      <c r="F187" s="9" t="s">
        <v>641</v>
      </c>
      <c r="G187" s="10" t="s">
        <v>145</v>
      </c>
      <c r="H187" s="9" t="s">
        <v>146</v>
      </c>
      <c r="I187" s="9" t="s">
        <v>147</v>
      </c>
      <c r="J187" s="9" t="s">
        <v>148</v>
      </c>
      <c r="K187" s="9" t="s">
        <v>147</v>
      </c>
      <c r="L187" s="9" t="s">
        <v>148</v>
      </c>
      <c r="M187" s="9" t="s">
        <v>149</v>
      </c>
      <c r="N187" s="9" t="s">
        <v>150</v>
      </c>
      <c r="O187" s="9" t="s">
        <v>151</v>
      </c>
      <c r="P187" s="9" t="s">
        <v>142</v>
      </c>
      <c r="Q187" s="9" t="s">
        <v>152</v>
      </c>
      <c r="R187" s="9" t="s">
        <v>880</v>
      </c>
      <c r="S187" s="9" t="s">
        <v>881</v>
      </c>
      <c r="T187" s="9" t="s">
        <v>306</v>
      </c>
      <c r="U187" s="9" t="s">
        <v>337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996</v>
      </c>
      <c r="AA187" s="9" t="s">
        <v>997</v>
      </c>
      <c r="AB187" s="12" t="s">
        <v>998</v>
      </c>
      <c r="AC187" s="10" t="s">
        <v>999</v>
      </c>
      <c r="AD187" s="9" t="s">
        <v>997</v>
      </c>
      <c r="AE187" s="13" t="s">
        <v>998</v>
      </c>
      <c r="AF187" s="14" t="s">
        <v>784</v>
      </c>
      <c r="AG187" s="10" t="s">
        <v>1000</v>
      </c>
      <c r="AH187" s="11" t="s">
        <v>887</v>
      </c>
      <c r="AI187" s="11" t="s">
        <v>888</v>
      </c>
      <c r="AJ187" s="10" t="s">
        <v>889</v>
      </c>
      <c r="AK187" s="11" t="s">
        <v>888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1.6</v>
      </c>
      <c r="AU187" s="10" t="s">
        <v>142</v>
      </c>
      <c r="AV187" s="16">
        <v>85000</v>
      </c>
      <c r="AW187" s="16">
        <v>115336</v>
      </c>
      <c r="AX187" s="16">
        <v>0</v>
      </c>
      <c r="AY187" s="16">
        <v>0</v>
      </c>
      <c r="AZ187" s="16">
        <v>0</v>
      </c>
      <c r="BA187" s="17">
        <v>44921</v>
      </c>
      <c r="BB187" s="30" t="s">
        <v>175</v>
      </c>
      <c r="BC187" s="18" t="s">
        <v>156</v>
      </c>
      <c r="BD187" s="17">
        <v>45169</v>
      </c>
      <c r="BE187" s="17">
        <v>45169</v>
      </c>
      <c r="BF187" s="17">
        <v>44910</v>
      </c>
      <c r="BG187" s="10">
        <v>84934884</v>
      </c>
      <c r="BH187" s="9" t="s">
        <v>211</v>
      </c>
      <c r="BI187" s="19">
        <v>45078</v>
      </c>
      <c r="BJ187" s="20">
        <v>45082</v>
      </c>
      <c r="BK187" s="16">
        <v>0</v>
      </c>
      <c r="BL187" s="16">
        <v>0</v>
      </c>
      <c r="BM187" s="9" t="s">
        <v>177</v>
      </c>
      <c r="BN187" s="9" t="s">
        <v>178</v>
      </c>
      <c r="BO187" s="9" t="s">
        <v>156</v>
      </c>
      <c r="BP187" s="17">
        <v>45141</v>
      </c>
      <c r="BQ187" s="17" t="s">
        <v>156</v>
      </c>
      <c r="BR187" s="17">
        <v>45141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>
        <v>44875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>
        <v>44981</v>
      </c>
      <c r="CD187" s="10" t="s">
        <v>299</v>
      </c>
      <c r="CE187" s="17">
        <v>44981</v>
      </c>
      <c r="CF187" s="17">
        <v>44925</v>
      </c>
      <c r="CG187" s="17">
        <v>44951</v>
      </c>
      <c r="CH187" s="17" t="s">
        <v>156</v>
      </c>
      <c r="CI187" s="16">
        <v>0</v>
      </c>
      <c r="CJ187" s="10" t="s">
        <v>156</v>
      </c>
      <c r="CK187" s="10" t="s">
        <v>156</v>
      </c>
      <c r="CL187" s="18">
        <v>44925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>
        <v>44875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 t="s">
        <v>156</v>
      </c>
      <c r="CX187" s="10" t="s">
        <v>193</v>
      </c>
      <c r="CY187" s="17" t="s">
        <v>156</v>
      </c>
      <c r="CZ187" s="17" t="s">
        <v>156</v>
      </c>
      <c r="DA187" s="17">
        <v>44875</v>
      </c>
      <c r="DB187" s="17" t="s">
        <v>156</v>
      </c>
      <c r="DC187" s="16">
        <v>0</v>
      </c>
      <c r="DD187" s="10" t="s">
        <v>156</v>
      </c>
      <c r="DE187" s="10" t="s">
        <v>156</v>
      </c>
      <c r="DF187" s="18" t="s">
        <v>156</v>
      </c>
      <c r="DG187" s="17" t="s">
        <v>156</v>
      </c>
      <c r="DH187" s="10" t="s">
        <v>156</v>
      </c>
      <c r="DI187" s="17" t="s">
        <v>156</v>
      </c>
      <c r="DJ187" s="17" t="s">
        <v>156</v>
      </c>
      <c r="DK187" s="17">
        <v>44875</v>
      </c>
      <c r="DL187" s="17" t="s">
        <v>156</v>
      </c>
      <c r="DM187" s="16">
        <v>0</v>
      </c>
      <c r="DN187" s="10" t="s">
        <v>156</v>
      </c>
      <c r="DO187" s="10" t="s">
        <v>156</v>
      </c>
      <c r="DP187" s="16">
        <v>36</v>
      </c>
      <c r="DQ187" s="16">
        <v>24</v>
      </c>
      <c r="DR187" s="11">
        <v>24</v>
      </c>
      <c r="DS187" s="16">
        <v>24</v>
      </c>
      <c r="DT187" s="16">
        <v>17000</v>
      </c>
      <c r="DU187" s="11" t="s">
        <v>181</v>
      </c>
      <c r="DV187" s="11" t="s">
        <v>182</v>
      </c>
      <c r="DW187" s="27" t="s">
        <v>156</v>
      </c>
      <c r="DX187" s="27" t="s">
        <v>156</v>
      </c>
      <c r="DY187" s="20" t="s">
        <v>1015</v>
      </c>
      <c r="DZ187" s="16">
        <v>7</v>
      </c>
      <c r="EA187" s="16">
        <v>33</v>
      </c>
      <c r="EB187" s="27" t="s">
        <v>185</v>
      </c>
      <c r="EC187" s="27" t="s">
        <v>185</v>
      </c>
      <c r="ED187" s="27" t="s">
        <v>182</v>
      </c>
      <c r="EE187" s="29">
        <v>44876.018761574072</v>
      </c>
      <c r="EF187" s="28" t="s">
        <v>186</v>
      </c>
      <c r="EG187" s="28" t="s">
        <v>156</v>
      </c>
      <c r="EH187" s="28" t="s">
        <v>187</v>
      </c>
      <c r="EI187" s="29">
        <v>45046.979537037034</v>
      </c>
      <c r="EJ187" s="28" t="s">
        <v>186</v>
      </c>
      <c r="EK187" s="28" t="s">
        <v>156</v>
      </c>
      <c r="EL187" s="28" t="s">
        <v>187</v>
      </c>
      <c r="EM187" s="45"/>
      <c r="EN187" s="46" t="str">
        <f t="shared" si="15"/>
        <v>343N034A</v>
      </c>
      <c r="EO187" s="47">
        <f t="shared" si="16"/>
        <v>45101</v>
      </c>
      <c r="EP187" s="47" t="str">
        <f t="shared" si="17"/>
        <v/>
      </c>
      <c r="EQ187" s="48" t="str">
        <f t="shared" ca="1" si="18"/>
        <v>Y</v>
      </c>
      <c r="ER187" s="49" t="str">
        <f t="shared" si="19"/>
        <v/>
      </c>
      <c r="ES187" s="50"/>
      <c r="ET187" s="51" t="str">
        <f t="shared" si="20"/>
        <v/>
      </c>
      <c r="EU187" s="52" t="str">
        <f t="shared" si="21"/>
        <v/>
      </c>
      <c r="EV187" s="46"/>
    </row>
    <row r="188" spans="1:153" ht="14.25" hidden="1" customHeight="1">
      <c r="A188" s="8">
        <v>181</v>
      </c>
      <c r="B188" s="9" t="s">
        <v>141</v>
      </c>
      <c r="C188" s="10" t="s">
        <v>142</v>
      </c>
      <c r="D188" s="10" t="s">
        <v>143</v>
      </c>
      <c r="E188" s="10" t="s">
        <v>206</v>
      </c>
      <c r="F188" s="9" t="s">
        <v>641</v>
      </c>
      <c r="G188" s="10" t="s">
        <v>145</v>
      </c>
      <c r="H188" s="9" t="s">
        <v>146</v>
      </c>
      <c r="I188" s="9" t="s">
        <v>147</v>
      </c>
      <c r="J188" s="9" t="s">
        <v>148</v>
      </c>
      <c r="K188" s="9" t="s">
        <v>147</v>
      </c>
      <c r="L188" s="9" t="s">
        <v>148</v>
      </c>
      <c r="M188" s="9" t="s">
        <v>149</v>
      </c>
      <c r="N188" s="9" t="s">
        <v>150</v>
      </c>
      <c r="O188" s="9" t="s">
        <v>151</v>
      </c>
      <c r="P188" s="9" t="s">
        <v>142</v>
      </c>
      <c r="Q188" s="9" t="s">
        <v>152</v>
      </c>
      <c r="R188" s="9" t="s">
        <v>880</v>
      </c>
      <c r="S188" s="9" t="s">
        <v>881</v>
      </c>
      <c r="T188" s="9" t="s">
        <v>306</v>
      </c>
      <c r="U188" s="9" t="s">
        <v>337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996</v>
      </c>
      <c r="AA188" s="9" t="s">
        <v>997</v>
      </c>
      <c r="AB188" s="12" t="s">
        <v>998</v>
      </c>
      <c r="AC188" s="10" t="s">
        <v>999</v>
      </c>
      <c r="AD188" s="9" t="s">
        <v>997</v>
      </c>
      <c r="AE188" s="13" t="s">
        <v>998</v>
      </c>
      <c r="AF188" s="14" t="s">
        <v>784</v>
      </c>
      <c r="AG188" s="10" t="s">
        <v>1000</v>
      </c>
      <c r="AH188" s="11" t="s">
        <v>887</v>
      </c>
      <c r="AI188" s="11" t="s">
        <v>888</v>
      </c>
      <c r="AJ188" s="10" t="s">
        <v>889</v>
      </c>
      <c r="AK188" s="11" t="s">
        <v>888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1.6</v>
      </c>
      <c r="AU188" s="10" t="s">
        <v>142</v>
      </c>
      <c r="AV188" s="16">
        <v>85000</v>
      </c>
      <c r="AW188" s="16">
        <v>115336</v>
      </c>
      <c r="AX188" s="16">
        <v>0</v>
      </c>
      <c r="AY188" s="16">
        <v>0</v>
      </c>
      <c r="AZ188" s="16">
        <v>0</v>
      </c>
      <c r="BA188" s="17">
        <v>44921</v>
      </c>
      <c r="BB188" s="30" t="s">
        <v>246</v>
      </c>
      <c r="BC188" s="18" t="s">
        <v>156</v>
      </c>
      <c r="BD188" s="17">
        <v>45169</v>
      </c>
      <c r="BE188" s="17">
        <v>45169</v>
      </c>
      <c r="BF188" s="17">
        <v>44910</v>
      </c>
      <c r="BG188" s="10">
        <v>84948320</v>
      </c>
      <c r="BH188" s="9" t="s">
        <v>201</v>
      </c>
      <c r="BI188" s="19">
        <v>45108</v>
      </c>
      <c r="BJ188" s="20">
        <v>45110</v>
      </c>
      <c r="BK188" s="16">
        <v>0</v>
      </c>
      <c r="BL188" s="16">
        <v>0</v>
      </c>
      <c r="BM188" s="9" t="s">
        <v>177</v>
      </c>
      <c r="BN188" s="9" t="s">
        <v>178</v>
      </c>
      <c r="BO188" s="9" t="s">
        <v>156</v>
      </c>
      <c r="BP188" s="17">
        <v>45153</v>
      </c>
      <c r="BQ188" s="17" t="s">
        <v>156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44995</v>
      </c>
      <c r="CD188" s="10" t="s">
        <v>156</v>
      </c>
      <c r="CE188" s="17">
        <v>44995</v>
      </c>
      <c r="CF188" s="17" t="s">
        <v>156</v>
      </c>
      <c r="CG188" s="17">
        <v>44951</v>
      </c>
      <c r="CH188" s="17">
        <v>44995</v>
      </c>
      <c r="CI188" s="16">
        <v>20000</v>
      </c>
      <c r="CJ188" s="10" t="s">
        <v>1016</v>
      </c>
      <c r="CK188" s="10" t="s">
        <v>230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 t="s">
        <v>156</v>
      </c>
      <c r="CX188" s="10" t="s">
        <v>1017</v>
      </c>
      <c r="CY188" s="17">
        <v>45065</v>
      </c>
      <c r="CZ188" s="17" t="s">
        <v>156</v>
      </c>
      <c r="DA188" s="17">
        <v>44941</v>
      </c>
      <c r="DB188" s="17" t="s">
        <v>156</v>
      </c>
      <c r="DC188" s="16">
        <v>0</v>
      </c>
      <c r="DD188" s="10" t="s">
        <v>156</v>
      </c>
      <c r="DE188" s="10" t="s">
        <v>156</v>
      </c>
      <c r="DF188" s="18" t="s">
        <v>156</v>
      </c>
      <c r="DG188" s="17" t="s">
        <v>156</v>
      </c>
      <c r="DH188" s="10" t="s">
        <v>1018</v>
      </c>
      <c r="DI188" s="17">
        <v>45079</v>
      </c>
      <c r="DJ188" s="17" t="s">
        <v>156</v>
      </c>
      <c r="DK188" s="17">
        <v>44941</v>
      </c>
      <c r="DL188" s="17" t="s">
        <v>156</v>
      </c>
      <c r="DM188" s="16">
        <v>0</v>
      </c>
      <c r="DN188" s="10" t="s">
        <v>156</v>
      </c>
      <c r="DO188" s="10" t="s">
        <v>156</v>
      </c>
      <c r="DP188" s="16">
        <v>36</v>
      </c>
      <c r="DQ188" s="16">
        <v>24</v>
      </c>
      <c r="DR188" s="11">
        <v>24</v>
      </c>
      <c r="DS188" s="16">
        <v>24</v>
      </c>
      <c r="DT188" s="16">
        <v>0</v>
      </c>
      <c r="DU188" s="11" t="s">
        <v>181</v>
      </c>
      <c r="DV188" s="11" t="s">
        <v>182</v>
      </c>
      <c r="DW188" s="27" t="s">
        <v>156</v>
      </c>
      <c r="DX188" s="27" t="s">
        <v>1019</v>
      </c>
      <c r="DY188" s="20" t="s">
        <v>156</v>
      </c>
      <c r="DZ188" s="16">
        <v>7</v>
      </c>
      <c r="EA188" s="16">
        <v>33</v>
      </c>
      <c r="EB188" s="27" t="s">
        <v>185</v>
      </c>
      <c r="EC188" s="27" t="s">
        <v>185</v>
      </c>
      <c r="ED188" s="27" t="s">
        <v>182</v>
      </c>
      <c r="EE188" s="29">
        <v>44877.801631944443</v>
      </c>
      <c r="EF188" s="28" t="s">
        <v>188</v>
      </c>
      <c r="EG188" s="28" t="s">
        <v>189</v>
      </c>
      <c r="EH188" s="28" t="s">
        <v>190</v>
      </c>
      <c r="EI188" s="29">
        <v>45097.481203703705</v>
      </c>
      <c r="EJ188" s="28" t="s">
        <v>197</v>
      </c>
      <c r="EK188" s="28" t="s">
        <v>156</v>
      </c>
      <c r="EL188" s="28" t="s">
        <v>973</v>
      </c>
      <c r="EM188" s="45"/>
      <c r="EN188" s="46" t="str">
        <f t="shared" si="15"/>
        <v>343N034A</v>
      </c>
      <c r="EO188" s="47">
        <f t="shared" si="16"/>
        <v>45113</v>
      </c>
      <c r="EP188" s="47" t="str">
        <f t="shared" si="17"/>
        <v/>
      </c>
      <c r="EQ188" s="48" t="str">
        <f t="shared" ca="1" si="18"/>
        <v>Y</v>
      </c>
      <c r="ER188" s="49" t="str">
        <f t="shared" si="19"/>
        <v/>
      </c>
      <c r="ES188" s="50"/>
      <c r="ET188" s="51" t="str">
        <f t="shared" si="20"/>
        <v/>
      </c>
      <c r="EU188" s="52" t="str">
        <f t="shared" si="21"/>
        <v/>
      </c>
      <c r="EV188" s="46"/>
    </row>
    <row r="189" spans="1:153" ht="14.25" hidden="1" customHeight="1">
      <c r="A189" s="8">
        <v>182</v>
      </c>
      <c r="B189" s="9" t="s">
        <v>141</v>
      </c>
      <c r="C189" s="10" t="s">
        <v>142</v>
      </c>
      <c r="D189" s="10" t="s">
        <v>143</v>
      </c>
      <c r="E189" s="10" t="s">
        <v>206</v>
      </c>
      <c r="F189" s="9" t="s">
        <v>641</v>
      </c>
      <c r="G189" s="10" t="s">
        <v>145</v>
      </c>
      <c r="H189" s="9" t="s">
        <v>146</v>
      </c>
      <c r="I189" s="9" t="s">
        <v>147</v>
      </c>
      <c r="J189" s="9" t="s">
        <v>148</v>
      </c>
      <c r="K189" s="9" t="s">
        <v>147</v>
      </c>
      <c r="L189" s="9" t="s">
        <v>148</v>
      </c>
      <c r="M189" s="9" t="s">
        <v>149</v>
      </c>
      <c r="N189" s="9" t="s">
        <v>150</v>
      </c>
      <c r="O189" s="9" t="s">
        <v>151</v>
      </c>
      <c r="P189" s="9" t="s">
        <v>142</v>
      </c>
      <c r="Q189" s="9" t="s">
        <v>152</v>
      </c>
      <c r="R189" s="9" t="s">
        <v>880</v>
      </c>
      <c r="S189" s="9" t="s">
        <v>881</v>
      </c>
      <c r="T189" s="9" t="s">
        <v>306</v>
      </c>
      <c r="U189" s="9" t="s">
        <v>337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996</v>
      </c>
      <c r="AA189" s="9" t="s">
        <v>997</v>
      </c>
      <c r="AB189" s="12" t="s">
        <v>998</v>
      </c>
      <c r="AC189" s="10" t="s">
        <v>999</v>
      </c>
      <c r="AD189" s="9" t="s">
        <v>997</v>
      </c>
      <c r="AE189" s="13" t="s">
        <v>998</v>
      </c>
      <c r="AF189" s="14" t="s">
        <v>784</v>
      </c>
      <c r="AG189" s="10" t="s">
        <v>1000</v>
      </c>
      <c r="AH189" s="11" t="s">
        <v>887</v>
      </c>
      <c r="AI189" s="11" t="s">
        <v>888</v>
      </c>
      <c r="AJ189" s="10" t="s">
        <v>889</v>
      </c>
      <c r="AK189" s="11" t="s">
        <v>888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1.6</v>
      </c>
      <c r="AU189" s="10" t="s">
        <v>142</v>
      </c>
      <c r="AV189" s="16">
        <v>85000</v>
      </c>
      <c r="AW189" s="16">
        <v>115336</v>
      </c>
      <c r="AX189" s="16">
        <v>0</v>
      </c>
      <c r="AY189" s="16">
        <v>0</v>
      </c>
      <c r="AZ189" s="16">
        <v>0</v>
      </c>
      <c r="BA189" s="17">
        <v>44921</v>
      </c>
      <c r="BB189" s="30" t="s">
        <v>246</v>
      </c>
      <c r="BC189" s="18" t="s">
        <v>156</v>
      </c>
      <c r="BD189" s="17">
        <v>45169</v>
      </c>
      <c r="BE189" s="17">
        <v>45169</v>
      </c>
      <c r="BF189" s="17">
        <v>44910</v>
      </c>
      <c r="BG189" s="10">
        <v>83955700</v>
      </c>
      <c r="BH189" s="9" t="s">
        <v>274</v>
      </c>
      <c r="BI189" s="19">
        <v>45108</v>
      </c>
      <c r="BJ189" s="20">
        <v>45110</v>
      </c>
      <c r="BK189" s="16">
        <v>0</v>
      </c>
      <c r="BL189" s="16">
        <v>0</v>
      </c>
      <c r="BM189" s="9" t="s">
        <v>177</v>
      </c>
      <c r="BN189" s="9" t="s">
        <v>178</v>
      </c>
      <c r="BO189" s="9" t="s">
        <v>156</v>
      </c>
      <c r="BP189" s="17">
        <v>45168</v>
      </c>
      <c r="BQ189" s="17" t="s">
        <v>156</v>
      </c>
      <c r="BR189" s="17">
        <v>45149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>
        <v>44691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>
        <v>44817</v>
      </c>
      <c r="CD189" s="10" t="s">
        <v>1020</v>
      </c>
      <c r="CE189" s="17" t="s">
        <v>156</v>
      </c>
      <c r="CF189" s="17" t="s">
        <v>156</v>
      </c>
      <c r="CG189" s="17">
        <v>44691</v>
      </c>
      <c r="CH189" s="17">
        <v>44812</v>
      </c>
      <c r="CI189" s="16">
        <v>20000</v>
      </c>
      <c r="CJ189" s="10" t="s">
        <v>1021</v>
      </c>
      <c r="CK189" s="10" t="s">
        <v>230</v>
      </c>
      <c r="CL189" s="18">
        <v>44925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>
        <v>44691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 t="s">
        <v>156</v>
      </c>
      <c r="CX189" s="10" t="s">
        <v>819</v>
      </c>
      <c r="CY189" s="17" t="s">
        <v>156</v>
      </c>
      <c r="CZ189" s="17" t="s">
        <v>156</v>
      </c>
      <c r="DA189" s="17">
        <v>44691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 t="s">
        <v>156</v>
      </c>
      <c r="DH189" s="10" t="s">
        <v>1022</v>
      </c>
      <c r="DI189" s="17" t="s">
        <v>156</v>
      </c>
      <c r="DJ189" s="17" t="s">
        <v>156</v>
      </c>
      <c r="DK189" s="17">
        <v>44691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36</v>
      </c>
      <c r="DQ189" s="16">
        <v>24</v>
      </c>
      <c r="DR189" s="11">
        <v>24</v>
      </c>
      <c r="DS189" s="16">
        <v>24</v>
      </c>
      <c r="DT189" s="16">
        <v>0</v>
      </c>
      <c r="DU189" s="11" t="s">
        <v>181</v>
      </c>
      <c r="DV189" s="11" t="s">
        <v>182</v>
      </c>
      <c r="DW189" s="27" t="s">
        <v>156</v>
      </c>
      <c r="DX189" s="27" t="s">
        <v>1023</v>
      </c>
      <c r="DY189" s="20" t="s">
        <v>1024</v>
      </c>
      <c r="DZ189" s="16">
        <v>7</v>
      </c>
      <c r="EA189" s="16">
        <v>33</v>
      </c>
      <c r="EB189" s="27" t="s">
        <v>185</v>
      </c>
      <c r="EC189" s="27" t="s">
        <v>185</v>
      </c>
      <c r="ED189" s="27" t="s">
        <v>182</v>
      </c>
      <c r="EE189" s="29">
        <v>44691.979756944442</v>
      </c>
      <c r="EF189" s="28" t="s">
        <v>186</v>
      </c>
      <c r="EG189" s="28" t="s">
        <v>156</v>
      </c>
      <c r="EH189" s="28" t="s">
        <v>187</v>
      </c>
      <c r="EI189" s="29">
        <v>45097.481203703705</v>
      </c>
      <c r="EJ189" s="28" t="s">
        <v>188</v>
      </c>
      <c r="EK189" s="28" t="s">
        <v>189</v>
      </c>
      <c r="EL189" s="28" t="s">
        <v>973</v>
      </c>
      <c r="EM189" s="45"/>
      <c r="EN189" s="46" t="str">
        <f t="shared" si="15"/>
        <v>343N034A</v>
      </c>
      <c r="EO189" s="47">
        <f t="shared" si="16"/>
        <v>45128</v>
      </c>
      <c r="EP189" s="47" t="str">
        <f t="shared" si="17"/>
        <v/>
      </c>
      <c r="EQ189" s="48" t="str">
        <f t="shared" ca="1" si="18"/>
        <v>Y</v>
      </c>
      <c r="ER189" s="49" t="str">
        <f t="shared" si="19"/>
        <v/>
      </c>
      <c r="ES189" s="50"/>
      <c r="ET189" s="51" t="str">
        <f t="shared" si="20"/>
        <v/>
      </c>
      <c r="EU189" s="52" t="str">
        <f t="shared" si="21"/>
        <v/>
      </c>
      <c r="EV189" s="46"/>
    </row>
    <row r="190" spans="1:153" ht="14.25" customHeight="1">
      <c r="A190" s="8">
        <v>183</v>
      </c>
      <c r="B190" s="9" t="s">
        <v>141</v>
      </c>
      <c r="C190" s="10" t="s">
        <v>142</v>
      </c>
      <c r="D190" s="10" t="s">
        <v>143</v>
      </c>
      <c r="E190" s="10" t="s">
        <v>206</v>
      </c>
      <c r="F190" s="9" t="s">
        <v>641</v>
      </c>
      <c r="G190" s="10" t="s">
        <v>1025</v>
      </c>
      <c r="H190" s="9" t="s">
        <v>1026</v>
      </c>
      <c r="I190" s="9" t="s">
        <v>1027</v>
      </c>
      <c r="J190" s="9" t="s">
        <v>1028</v>
      </c>
      <c r="K190" s="9" t="s">
        <v>147</v>
      </c>
      <c r="L190" s="9" t="s">
        <v>148</v>
      </c>
      <c r="M190" s="9" t="s">
        <v>574</v>
      </c>
      <c r="N190" s="9" t="s">
        <v>206</v>
      </c>
      <c r="O190" s="9" t="s">
        <v>151</v>
      </c>
      <c r="P190" s="9" t="s">
        <v>142</v>
      </c>
      <c r="Q190" s="9" t="s">
        <v>575</v>
      </c>
      <c r="R190" s="9" t="s">
        <v>675</v>
      </c>
      <c r="S190" s="9" t="s">
        <v>676</v>
      </c>
      <c r="T190" s="9" t="s">
        <v>306</v>
      </c>
      <c r="U190" s="9" t="s">
        <v>337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716</v>
      </c>
      <c r="AA190" s="9" t="s">
        <v>717</v>
      </c>
      <c r="AB190" s="12" t="s">
        <v>718</v>
      </c>
      <c r="AC190" s="10" t="s">
        <v>719</v>
      </c>
      <c r="AD190" s="9" t="s">
        <v>720</v>
      </c>
      <c r="AE190" s="13" t="s">
        <v>721</v>
      </c>
      <c r="AF190" s="14" t="s">
        <v>784</v>
      </c>
      <c r="AG190" s="10" t="s">
        <v>1029</v>
      </c>
      <c r="AH190" s="11" t="s">
        <v>684</v>
      </c>
      <c r="AI190" s="11" t="s">
        <v>685</v>
      </c>
      <c r="AJ190" s="10" t="s">
        <v>686</v>
      </c>
      <c r="AK190" s="11" t="s">
        <v>685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1.5</v>
      </c>
      <c r="AU190" s="10" t="s">
        <v>142</v>
      </c>
      <c r="AV190" s="16">
        <v>3420</v>
      </c>
      <c r="AW190" s="16">
        <v>3420</v>
      </c>
      <c r="AX190" s="16">
        <v>0</v>
      </c>
      <c r="AY190" s="16">
        <v>0</v>
      </c>
      <c r="AZ190" s="16">
        <v>0</v>
      </c>
      <c r="BA190" s="17">
        <v>45047</v>
      </c>
      <c r="BB190" s="30" t="s">
        <v>175</v>
      </c>
      <c r="BC190" s="18">
        <v>45047</v>
      </c>
      <c r="BD190" s="17">
        <v>45138</v>
      </c>
      <c r="BE190" s="17">
        <v>45169</v>
      </c>
      <c r="BF190" s="17">
        <v>45031</v>
      </c>
      <c r="BG190" s="10">
        <v>84995531</v>
      </c>
      <c r="BH190" s="9" t="s">
        <v>414</v>
      </c>
      <c r="BI190" s="19">
        <v>44958</v>
      </c>
      <c r="BJ190" s="20">
        <v>44963</v>
      </c>
      <c r="BK190" s="16">
        <v>2400</v>
      </c>
      <c r="BL190" s="16">
        <v>3600</v>
      </c>
      <c r="BM190" s="9" t="s">
        <v>177</v>
      </c>
      <c r="BN190" s="9" t="s">
        <v>436</v>
      </c>
      <c r="BO190" s="9" t="s">
        <v>635</v>
      </c>
      <c r="BP190" s="17">
        <v>45031</v>
      </c>
      <c r="BQ190" s="17">
        <v>45031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>
        <v>44887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>
        <v>44883</v>
      </c>
      <c r="CI190" s="16">
        <v>19000</v>
      </c>
      <c r="CJ190" s="10" t="s">
        <v>1030</v>
      </c>
      <c r="CK190" s="10" t="s">
        <v>230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44922</v>
      </c>
      <c r="CX190" s="10" t="s">
        <v>193</v>
      </c>
      <c r="CY190" s="17" t="s">
        <v>156</v>
      </c>
      <c r="CZ190" s="17" t="s">
        <v>156</v>
      </c>
      <c r="DA190" s="17" t="s">
        <v>156</v>
      </c>
      <c r="DB190" s="17">
        <v>44918</v>
      </c>
      <c r="DC190" s="16">
        <v>2400</v>
      </c>
      <c r="DD190" s="10" t="s">
        <v>1031</v>
      </c>
      <c r="DE190" s="10" t="s">
        <v>230</v>
      </c>
      <c r="DF190" s="18" t="s">
        <v>156</v>
      </c>
      <c r="DG190" s="17">
        <v>44943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>
        <v>44939</v>
      </c>
      <c r="DM190" s="16">
        <v>2400</v>
      </c>
      <c r="DN190" s="10" t="s">
        <v>1032</v>
      </c>
      <c r="DO190" s="10" t="s">
        <v>233</v>
      </c>
      <c r="DP190" s="16">
        <v>32</v>
      </c>
      <c r="DQ190" s="16">
        <v>16</v>
      </c>
      <c r="DR190" s="11">
        <v>16</v>
      </c>
      <c r="DS190" s="16">
        <v>48</v>
      </c>
      <c r="DT190" s="16">
        <v>0</v>
      </c>
      <c r="DU190" s="11" t="s">
        <v>181</v>
      </c>
      <c r="DV190" s="11" t="s">
        <v>182</v>
      </c>
      <c r="DW190" s="27" t="s">
        <v>156</v>
      </c>
      <c r="DX190" s="27" t="s">
        <v>156</v>
      </c>
      <c r="DY190" s="20" t="s">
        <v>1033</v>
      </c>
      <c r="DZ190" s="16">
        <v>7</v>
      </c>
      <c r="EA190" s="16">
        <v>12</v>
      </c>
      <c r="EB190" s="27" t="s">
        <v>185</v>
      </c>
      <c r="EC190" s="27" t="s">
        <v>185</v>
      </c>
      <c r="ED190" s="27" t="s">
        <v>182</v>
      </c>
      <c r="EE190" s="29">
        <v>44883.324780092589</v>
      </c>
      <c r="EF190" s="28" t="s">
        <v>727</v>
      </c>
      <c r="EG190" s="28" t="s">
        <v>728</v>
      </c>
      <c r="EH190" s="28" t="s">
        <v>190</v>
      </c>
      <c r="EI190" s="29">
        <v>44976.021666666667</v>
      </c>
      <c r="EJ190" s="28" t="s">
        <v>188</v>
      </c>
      <c r="EK190" s="28" t="s">
        <v>189</v>
      </c>
      <c r="EL190" s="28" t="s">
        <v>190</v>
      </c>
      <c r="EM190" s="45" t="s">
        <v>3713</v>
      </c>
      <c r="EN190" s="46" t="str">
        <f t="shared" si="15"/>
        <v>243N188A</v>
      </c>
      <c r="EO190" s="47">
        <f t="shared" si="16"/>
        <v>45012</v>
      </c>
      <c r="EP190" s="47">
        <f t="shared" si="17"/>
        <v>44922</v>
      </c>
      <c r="EQ190" s="48" t="str">
        <f t="shared" ca="1" si="18"/>
        <v>Past</v>
      </c>
      <c r="ER190" s="49">
        <f t="shared" si="19"/>
        <v>90</v>
      </c>
      <c r="ES190" s="50"/>
      <c r="ET190" s="51">
        <f t="shared" si="20"/>
        <v>90</v>
      </c>
      <c r="EU190" s="52">
        <f t="shared" si="21"/>
        <v>216000</v>
      </c>
      <c r="EV190" s="46"/>
      <c r="EW190" s="23" t="s">
        <v>3714</v>
      </c>
    </row>
    <row r="191" spans="1:153" ht="14.25" customHeight="1">
      <c r="A191" s="8">
        <v>184</v>
      </c>
      <c r="B191" s="9" t="s">
        <v>141</v>
      </c>
      <c r="C191" s="10" t="s">
        <v>142</v>
      </c>
      <c r="D191" s="10" t="s">
        <v>143</v>
      </c>
      <c r="E191" s="10" t="s">
        <v>206</v>
      </c>
      <c r="F191" s="9" t="s">
        <v>641</v>
      </c>
      <c r="G191" s="10" t="s">
        <v>1025</v>
      </c>
      <c r="H191" s="9" t="s">
        <v>1026</v>
      </c>
      <c r="I191" s="9" t="s">
        <v>1027</v>
      </c>
      <c r="J191" s="9" t="s">
        <v>1028</v>
      </c>
      <c r="K191" s="9" t="s">
        <v>147</v>
      </c>
      <c r="L191" s="9" t="s">
        <v>148</v>
      </c>
      <c r="M191" s="9" t="s">
        <v>574</v>
      </c>
      <c r="N191" s="9" t="s">
        <v>206</v>
      </c>
      <c r="O191" s="9" t="s">
        <v>151</v>
      </c>
      <c r="P191" s="9" t="s">
        <v>142</v>
      </c>
      <c r="Q191" s="9" t="s">
        <v>575</v>
      </c>
      <c r="R191" s="9" t="s">
        <v>675</v>
      </c>
      <c r="S191" s="9" t="s">
        <v>676</v>
      </c>
      <c r="T191" s="9" t="s">
        <v>306</v>
      </c>
      <c r="U191" s="9" t="s">
        <v>337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716</v>
      </c>
      <c r="AA191" s="9" t="s">
        <v>717</v>
      </c>
      <c r="AB191" s="12" t="s">
        <v>718</v>
      </c>
      <c r="AC191" s="10" t="s">
        <v>719</v>
      </c>
      <c r="AD191" s="9" t="s">
        <v>720</v>
      </c>
      <c r="AE191" s="13" t="s">
        <v>721</v>
      </c>
      <c r="AF191" s="14" t="s">
        <v>784</v>
      </c>
      <c r="AG191" s="10" t="s">
        <v>1029</v>
      </c>
      <c r="AH191" s="11" t="s">
        <v>684</v>
      </c>
      <c r="AI191" s="11" t="s">
        <v>685</v>
      </c>
      <c r="AJ191" s="10" t="s">
        <v>686</v>
      </c>
      <c r="AK191" s="11" t="s">
        <v>685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1.5</v>
      </c>
      <c r="AU191" s="10" t="s">
        <v>142</v>
      </c>
      <c r="AV191" s="16">
        <v>3420</v>
      </c>
      <c r="AW191" s="16">
        <v>3420</v>
      </c>
      <c r="AX191" s="16">
        <v>0</v>
      </c>
      <c r="AY191" s="16">
        <v>0</v>
      </c>
      <c r="AZ191" s="16">
        <v>0</v>
      </c>
      <c r="BA191" s="17">
        <v>45047</v>
      </c>
      <c r="BB191" s="30" t="s">
        <v>175</v>
      </c>
      <c r="BC191" s="18">
        <v>45047</v>
      </c>
      <c r="BD191" s="17">
        <v>45138</v>
      </c>
      <c r="BE191" s="17">
        <v>45169</v>
      </c>
      <c r="BF191" s="17">
        <v>45031</v>
      </c>
      <c r="BG191" s="10">
        <v>85441858</v>
      </c>
      <c r="BH191" s="9" t="s">
        <v>414</v>
      </c>
      <c r="BI191" s="19">
        <v>45017</v>
      </c>
      <c r="BJ191" s="20">
        <v>45040</v>
      </c>
      <c r="BK191" s="16">
        <v>1024</v>
      </c>
      <c r="BL191" s="16">
        <v>1536</v>
      </c>
      <c r="BM191" s="9" t="s">
        <v>177</v>
      </c>
      <c r="BN191" s="9" t="s">
        <v>470</v>
      </c>
      <c r="BO191" s="9" t="s">
        <v>156</v>
      </c>
      <c r="BP191" s="17">
        <v>45071</v>
      </c>
      <c r="BQ191" s="17">
        <v>45071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>
        <v>45002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>
        <v>45002</v>
      </c>
      <c r="CI191" s="16">
        <v>1020</v>
      </c>
      <c r="CJ191" s="10" t="s">
        <v>1034</v>
      </c>
      <c r="CK191" s="10" t="s">
        <v>230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45030</v>
      </c>
      <c r="CX191" s="10" t="s">
        <v>193</v>
      </c>
      <c r="CY191" s="17" t="s">
        <v>156</v>
      </c>
      <c r="CZ191" s="17" t="s">
        <v>156</v>
      </c>
      <c r="DA191" s="17" t="s">
        <v>156</v>
      </c>
      <c r="DB191" s="17">
        <v>45028</v>
      </c>
      <c r="DC191" s="16">
        <v>1024</v>
      </c>
      <c r="DD191" s="10" t="s">
        <v>1035</v>
      </c>
      <c r="DE191" s="10" t="s">
        <v>230</v>
      </c>
      <c r="DF191" s="18" t="s">
        <v>156</v>
      </c>
      <c r="DG191" s="17">
        <v>45040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>
        <v>45034</v>
      </c>
      <c r="DM191" s="16">
        <v>1024</v>
      </c>
      <c r="DN191" s="10" t="s">
        <v>1036</v>
      </c>
      <c r="DO191" s="10" t="s">
        <v>233</v>
      </c>
      <c r="DP191" s="16">
        <v>32</v>
      </c>
      <c r="DQ191" s="16">
        <v>16</v>
      </c>
      <c r="DR191" s="11">
        <v>16</v>
      </c>
      <c r="DS191" s="16">
        <v>48</v>
      </c>
      <c r="DT191" s="16">
        <v>0</v>
      </c>
      <c r="DU191" s="11" t="s">
        <v>181</v>
      </c>
      <c r="DV191" s="11" t="s">
        <v>182</v>
      </c>
      <c r="DW191" s="27" t="s">
        <v>156</v>
      </c>
      <c r="DX191" s="27" t="s">
        <v>156</v>
      </c>
      <c r="DY191" s="20" t="s">
        <v>732</v>
      </c>
      <c r="DZ191" s="16">
        <v>7</v>
      </c>
      <c r="EA191" s="16">
        <v>12</v>
      </c>
      <c r="EB191" s="27" t="s">
        <v>185</v>
      </c>
      <c r="EC191" s="27" t="s">
        <v>185</v>
      </c>
      <c r="ED191" s="27" t="s">
        <v>182</v>
      </c>
      <c r="EE191" s="29">
        <v>45001.654699074075</v>
      </c>
      <c r="EF191" s="28" t="s">
        <v>727</v>
      </c>
      <c r="EG191" s="28" t="s">
        <v>728</v>
      </c>
      <c r="EH191" s="28" t="s">
        <v>190</v>
      </c>
      <c r="EI191" s="29">
        <v>45034.619513888887</v>
      </c>
      <c r="EJ191" s="28" t="s">
        <v>1037</v>
      </c>
      <c r="EK191" s="28" t="s">
        <v>1038</v>
      </c>
      <c r="EL191" s="28" t="s">
        <v>237</v>
      </c>
      <c r="EM191" s="45" t="s">
        <v>3713</v>
      </c>
      <c r="EN191" s="46" t="str">
        <f t="shared" si="15"/>
        <v>243N188A</v>
      </c>
      <c r="EO191" s="47">
        <f t="shared" si="16"/>
        <v>45052</v>
      </c>
      <c r="EP191" s="47">
        <f t="shared" si="17"/>
        <v>45030</v>
      </c>
      <c r="EQ191" s="48" t="str">
        <f t="shared" ca="1" si="18"/>
        <v>Past</v>
      </c>
      <c r="ER191" s="49">
        <f t="shared" si="19"/>
        <v>22</v>
      </c>
      <c r="ES191" s="50"/>
      <c r="ET191" s="51">
        <f t="shared" si="20"/>
        <v>22</v>
      </c>
      <c r="EU191" s="52">
        <f t="shared" si="21"/>
        <v>22528</v>
      </c>
      <c r="EV191" s="46"/>
      <c r="EW191" s="23" t="s">
        <v>3721</v>
      </c>
    </row>
    <row r="192" spans="1:153" ht="14.25" customHeight="1">
      <c r="A192" s="8">
        <v>185</v>
      </c>
      <c r="B192" s="9" t="s">
        <v>141</v>
      </c>
      <c r="C192" s="10" t="s">
        <v>142</v>
      </c>
      <c r="D192" s="10" t="s">
        <v>143</v>
      </c>
      <c r="E192" s="10" t="s">
        <v>206</v>
      </c>
      <c r="F192" s="9" t="s">
        <v>641</v>
      </c>
      <c r="G192" s="10" t="s">
        <v>1025</v>
      </c>
      <c r="H192" s="9" t="s">
        <v>1026</v>
      </c>
      <c r="I192" s="9" t="s">
        <v>1027</v>
      </c>
      <c r="J192" s="9" t="s">
        <v>1028</v>
      </c>
      <c r="K192" s="9" t="s">
        <v>147</v>
      </c>
      <c r="L192" s="9" t="s">
        <v>148</v>
      </c>
      <c r="M192" s="9" t="s">
        <v>574</v>
      </c>
      <c r="N192" s="9" t="s">
        <v>206</v>
      </c>
      <c r="O192" s="9" t="s">
        <v>151</v>
      </c>
      <c r="P192" s="9" t="s">
        <v>142</v>
      </c>
      <c r="Q192" s="9" t="s">
        <v>575</v>
      </c>
      <c r="R192" s="9" t="s">
        <v>675</v>
      </c>
      <c r="S192" s="9" t="s">
        <v>676</v>
      </c>
      <c r="T192" s="9" t="s">
        <v>306</v>
      </c>
      <c r="U192" s="9" t="s">
        <v>337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716</v>
      </c>
      <c r="AA192" s="9" t="s">
        <v>717</v>
      </c>
      <c r="AB192" s="12" t="s">
        <v>718</v>
      </c>
      <c r="AC192" s="10" t="s">
        <v>735</v>
      </c>
      <c r="AD192" s="9" t="s">
        <v>736</v>
      </c>
      <c r="AE192" s="13" t="s">
        <v>737</v>
      </c>
      <c r="AF192" s="14" t="s">
        <v>784</v>
      </c>
      <c r="AG192" s="10" t="s">
        <v>1039</v>
      </c>
      <c r="AH192" s="11" t="s">
        <v>684</v>
      </c>
      <c r="AI192" s="11" t="s">
        <v>685</v>
      </c>
      <c r="AJ192" s="10" t="s">
        <v>686</v>
      </c>
      <c r="AK192" s="11" t="s">
        <v>685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1.5</v>
      </c>
      <c r="AU192" s="10" t="s">
        <v>142</v>
      </c>
      <c r="AV192" s="16">
        <v>3040</v>
      </c>
      <c r="AW192" s="16">
        <v>3040</v>
      </c>
      <c r="AX192" s="16">
        <v>0</v>
      </c>
      <c r="AY192" s="16">
        <v>0</v>
      </c>
      <c r="AZ192" s="16">
        <v>0</v>
      </c>
      <c r="BA192" s="17">
        <v>45047</v>
      </c>
      <c r="BB192" s="30" t="s">
        <v>175</v>
      </c>
      <c r="BC192" s="18">
        <v>45061</v>
      </c>
      <c r="BD192" s="17">
        <v>45138</v>
      </c>
      <c r="BE192" s="17">
        <v>45169</v>
      </c>
      <c r="BF192" s="17">
        <v>45031</v>
      </c>
      <c r="BG192" s="10">
        <v>85189798</v>
      </c>
      <c r="BH192" s="9" t="s">
        <v>414</v>
      </c>
      <c r="BI192" s="19">
        <v>44958</v>
      </c>
      <c r="BJ192" s="20">
        <v>44963</v>
      </c>
      <c r="BK192" s="16">
        <v>2128</v>
      </c>
      <c r="BL192" s="16">
        <v>3192</v>
      </c>
      <c r="BM192" s="9" t="s">
        <v>177</v>
      </c>
      <c r="BN192" s="9" t="s">
        <v>436</v>
      </c>
      <c r="BO192" s="9" t="s">
        <v>635</v>
      </c>
      <c r="BP192" s="17">
        <v>45031</v>
      </c>
      <c r="BQ192" s="17">
        <v>45031</v>
      </c>
      <c r="BR192" s="17" t="s">
        <v>156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 t="s">
        <v>156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 t="s">
        <v>156</v>
      </c>
      <c r="CD192" s="10" t="s">
        <v>156</v>
      </c>
      <c r="CE192" s="17" t="s">
        <v>156</v>
      </c>
      <c r="CF192" s="17" t="s">
        <v>156</v>
      </c>
      <c r="CG192" s="17" t="s">
        <v>156</v>
      </c>
      <c r="CH192" s="17" t="s">
        <v>156</v>
      </c>
      <c r="CI192" s="16">
        <v>0</v>
      </c>
      <c r="CJ192" s="10" t="s">
        <v>156</v>
      </c>
      <c r="CK192" s="10" t="s">
        <v>156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 t="s">
        <v>156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44922</v>
      </c>
      <c r="CX192" s="10" t="s">
        <v>193</v>
      </c>
      <c r="CY192" s="17" t="s">
        <v>156</v>
      </c>
      <c r="CZ192" s="17" t="s">
        <v>156</v>
      </c>
      <c r="DA192" s="17" t="s">
        <v>156</v>
      </c>
      <c r="DB192" s="17">
        <v>44922</v>
      </c>
      <c r="DC192" s="16">
        <v>2128</v>
      </c>
      <c r="DD192" s="10" t="s">
        <v>1040</v>
      </c>
      <c r="DE192" s="10" t="s">
        <v>230</v>
      </c>
      <c r="DF192" s="18" t="s">
        <v>156</v>
      </c>
      <c r="DG192" s="17">
        <v>44943</v>
      </c>
      <c r="DH192" s="10" t="s">
        <v>156</v>
      </c>
      <c r="DI192" s="17" t="s">
        <v>156</v>
      </c>
      <c r="DJ192" s="17" t="s">
        <v>156</v>
      </c>
      <c r="DK192" s="17" t="s">
        <v>156</v>
      </c>
      <c r="DL192" s="17">
        <v>44939</v>
      </c>
      <c r="DM192" s="16">
        <v>2128</v>
      </c>
      <c r="DN192" s="10" t="s">
        <v>1041</v>
      </c>
      <c r="DO192" s="10" t="s">
        <v>233</v>
      </c>
      <c r="DP192" s="16">
        <v>32</v>
      </c>
      <c r="DQ192" s="16">
        <v>16</v>
      </c>
      <c r="DR192" s="11">
        <v>16</v>
      </c>
      <c r="DS192" s="16">
        <v>48</v>
      </c>
      <c r="DT192" s="16">
        <v>0</v>
      </c>
      <c r="DU192" s="11" t="s">
        <v>181</v>
      </c>
      <c r="DV192" s="11" t="s">
        <v>182</v>
      </c>
      <c r="DW192" s="27" t="s">
        <v>156</v>
      </c>
      <c r="DX192" s="27" t="s">
        <v>156</v>
      </c>
      <c r="DY192" s="20" t="s">
        <v>1033</v>
      </c>
      <c r="DZ192" s="16">
        <v>7</v>
      </c>
      <c r="EA192" s="16">
        <v>12</v>
      </c>
      <c r="EB192" s="27" t="s">
        <v>185</v>
      </c>
      <c r="EC192" s="27" t="s">
        <v>185</v>
      </c>
      <c r="ED192" s="27" t="s">
        <v>182</v>
      </c>
      <c r="EE192" s="29">
        <v>44922.554120370369</v>
      </c>
      <c r="EF192" s="28" t="s">
        <v>727</v>
      </c>
      <c r="EG192" s="28" t="s">
        <v>728</v>
      </c>
      <c r="EH192" s="28" t="s">
        <v>190</v>
      </c>
      <c r="EI192" s="29">
        <v>44976.021666666667</v>
      </c>
      <c r="EJ192" s="28" t="s">
        <v>188</v>
      </c>
      <c r="EK192" s="28" t="s">
        <v>189</v>
      </c>
      <c r="EL192" s="28" t="s">
        <v>190</v>
      </c>
      <c r="EM192" s="45" t="s">
        <v>3713</v>
      </c>
      <c r="EN192" s="46" t="str">
        <f t="shared" si="15"/>
        <v>243N188B</v>
      </c>
      <c r="EO192" s="47">
        <f t="shared" si="16"/>
        <v>45012</v>
      </c>
      <c r="EP192" s="47">
        <f t="shared" si="17"/>
        <v>44922</v>
      </c>
      <c r="EQ192" s="48" t="str">
        <f t="shared" ca="1" si="18"/>
        <v>Past</v>
      </c>
      <c r="ER192" s="49">
        <f t="shared" si="19"/>
        <v>90</v>
      </c>
      <c r="ES192" s="50"/>
      <c r="ET192" s="51">
        <f t="shared" si="20"/>
        <v>90</v>
      </c>
      <c r="EU192" s="52">
        <f t="shared" si="21"/>
        <v>191520</v>
      </c>
      <c r="EV192" s="46"/>
      <c r="EW192" s="23" t="s">
        <v>3714</v>
      </c>
    </row>
    <row r="193" spans="1:153" ht="14.25" customHeight="1">
      <c r="A193" s="8">
        <v>186</v>
      </c>
      <c r="B193" s="9" t="s">
        <v>141</v>
      </c>
      <c r="C193" s="10" t="s">
        <v>142</v>
      </c>
      <c r="D193" s="10" t="s">
        <v>143</v>
      </c>
      <c r="E193" s="10" t="s">
        <v>206</v>
      </c>
      <c r="F193" s="9" t="s">
        <v>641</v>
      </c>
      <c r="G193" s="10" t="s">
        <v>1025</v>
      </c>
      <c r="H193" s="9" t="s">
        <v>1026</v>
      </c>
      <c r="I193" s="9" t="s">
        <v>1027</v>
      </c>
      <c r="J193" s="9" t="s">
        <v>1028</v>
      </c>
      <c r="K193" s="9" t="s">
        <v>147</v>
      </c>
      <c r="L193" s="9" t="s">
        <v>148</v>
      </c>
      <c r="M193" s="9" t="s">
        <v>574</v>
      </c>
      <c r="N193" s="9" t="s">
        <v>206</v>
      </c>
      <c r="O193" s="9" t="s">
        <v>151</v>
      </c>
      <c r="P193" s="9" t="s">
        <v>142</v>
      </c>
      <c r="Q193" s="9" t="s">
        <v>575</v>
      </c>
      <c r="R193" s="9" t="s">
        <v>675</v>
      </c>
      <c r="S193" s="9" t="s">
        <v>676</v>
      </c>
      <c r="T193" s="9" t="s">
        <v>306</v>
      </c>
      <c r="U193" s="9" t="s">
        <v>337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716</v>
      </c>
      <c r="AA193" s="9" t="s">
        <v>717</v>
      </c>
      <c r="AB193" s="12" t="s">
        <v>718</v>
      </c>
      <c r="AC193" s="10" t="s">
        <v>735</v>
      </c>
      <c r="AD193" s="9" t="s">
        <v>736</v>
      </c>
      <c r="AE193" s="13" t="s">
        <v>737</v>
      </c>
      <c r="AF193" s="14" t="s">
        <v>784</v>
      </c>
      <c r="AG193" s="10" t="s">
        <v>1039</v>
      </c>
      <c r="AH193" s="11" t="s">
        <v>684</v>
      </c>
      <c r="AI193" s="11" t="s">
        <v>685</v>
      </c>
      <c r="AJ193" s="10" t="s">
        <v>686</v>
      </c>
      <c r="AK193" s="11" t="s">
        <v>685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1.5</v>
      </c>
      <c r="AU193" s="10" t="s">
        <v>142</v>
      </c>
      <c r="AV193" s="16">
        <v>3040</v>
      </c>
      <c r="AW193" s="16">
        <v>3040</v>
      </c>
      <c r="AX193" s="16">
        <v>0</v>
      </c>
      <c r="AY193" s="16">
        <v>0</v>
      </c>
      <c r="AZ193" s="16">
        <v>0</v>
      </c>
      <c r="BA193" s="17">
        <v>45047</v>
      </c>
      <c r="BB193" s="30" t="s">
        <v>175</v>
      </c>
      <c r="BC193" s="18">
        <v>45061</v>
      </c>
      <c r="BD193" s="17">
        <v>45138</v>
      </c>
      <c r="BE193" s="17">
        <v>45169</v>
      </c>
      <c r="BF193" s="17">
        <v>45031</v>
      </c>
      <c r="BG193" s="10">
        <v>85441859</v>
      </c>
      <c r="BH193" s="9" t="s">
        <v>414</v>
      </c>
      <c r="BI193" s="19">
        <v>45017</v>
      </c>
      <c r="BJ193" s="20">
        <v>45040</v>
      </c>
      <c r="BK193" s="16">
        <v>912</v>
      </c>
      <c r="BL193" s="16">
        <v>1368</v>
      </c>
      <c r="BM193" s="9" t="s">
        <v>177</v>
      </c>
      <c r="BN193" s="9" t="s">
        <v>470</v>
      </c>
      <c r="BO193" s="9" t="s">
        <v>156</v>
      </c>
      <c r="BP193" s="17">
        <v>45086</v>
      </c>
      <c r="BQ193" s="17">
        <v>45086</v>
      </c>
      <c r="BR193" s="17" t="s">
        <v>156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 t="s">
        <v>156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45002</v>
      </c>
      <c r="CD193" s="10" t="s">
        <v>156</v>
      </c>
      <c r="CE193" s="17" t="s">
        <v>156</v>
      </c>
      <c r="CF193" s="17" t="s">
        <v>156</v>
      </c>
      <c r="CG193" s="17" t="s">
        <v>156</v>
      </c>
      <c r="CH193" s="17">
        <v>45002</v>
      </c>
      <c r="CI193" s="16">
        <v>912</v>
      </c>
      <c r="CJ193" s="10" t="s">
        <v>1042</v>
      </c>
      <c r="CK193" s="10" t="s">
        <v>230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 t="s">
        <v>156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>
        <v>45030</v>
      </c>
      <c r="CX193" s="10" t="s">
        <v>193</v>
      </c>
      <c r="CY193" s="17" t="s">
        <v>156</v>
      </c>
      <c r="CZ193" s="17" t="s">
        <v>156</v>
      </c>
      <c r="DA193" s="17" t="s">
        <v>156</v>
      </c>
      <c r="DB193" s="17">
        <v>45028</v>
      </c>
      <c r="DC193" s="16">
        <v>912</v>
      </c>
      <c r="DD193" s="10" t="s">
        <v>1043</v>
      </c>
      <c r="DE193" s="10" t="s">
        <v>230</v>
      </c>
      <c r="DF193" s="18" t="s">
        <v>156</v>
      </c>
      <c r="DG193" s="17">
        <v>45040</v>
      </c>
      <c r="DH193" s="10" t="s">
        <v>156</v>
      </c>
      <c r="DI193" s="17" t="s">
        <v>156</v>
      </c>
      <c r="DJ193" s="17" t="s">
        <v>156</v>
      </c>
      <c r="DK193" s="17" t="s">
        <v>156</v>
      </c>
      <c r="DL193" s="17">
        <v>45057</v>
      </c>
      <c r="DM193" s="16">
        <v>912</v>
      </c>
      <c r="DN193" s="10" t="s">
        <v>1044</v>
      </c>
      <c r="DO193" s="10" t="s">
        <v>233</v>
      </c>
      <c r="DP193" s="16">
        <v>32</v>
      </c>
      <c r="DQ193" s="16">
        <v>16</v>
      </c>
      <c r="DR193" s="11">
        <v>16</v>
      </c>
      <c r="DS193" s="16">
        <v>48</v>
      </c>
      <c r="DT193" s="16">
        <v>0</v>
      </c>
      <c r="DU193" s="11" t="s">
        <v>181</v>
      </c>
      <c r="DV193" s="11" t="s">
        <v>182</v>
      </c>
      <c r="DW193" s="27" t="s">
        <v>156</v>
      </c>
      <c r="DX193" s="27" t="s">
        <v>156</v>
      </c>
      <c r="DY193" s="20" t="s">
        <v>743</v>
      </c>
      <c r="DZ193" s="16">
        <v>7</v>
      </c>
      <c r="EA193" s="16">
        <v>12</v>
      </c>
      <c r="EB193" s="27" t="s">
        <v>185</v>
      </c>
      <c r="EC193" s="27" t="s">
        <v>185</v>
      </c>
      <c r="ED193" s="27" t="s">
        <v>182</v>
      </c>
      <c r="EE193" s="29">
        <v>45001.654699074075</v>
      </c>
      <c r="EF193" s="28" t="s">
        <v>727</v>
      </c>
      <c r="EG193" s="28" t="s">
        <v>728</v>
      </c>
      <c r="EH193" s="28" t="s">
        <v>190</v>
      </c>
      <c r="EI193" s="29">
        <v>45057.600555555553</v>
      </c>
      <c r="EJ193" s="28" t="s">
        <v>1045</v>
      </c>
      <c r="EK193" s="28" t="s">
        <v>1046</v>
      </c>
      <c r="EL193" s="28" t="s">
        <v>237</v>
      </c>
      <c r="EM193" s="45" t="s">
        <v>3713</v>
      </c>
      <c r="EN193" s="46" t="str">
        <f t="shared" si="15"/>
        <v>243N188B</v>
      </c>
      <c r="EO193" s="47">
        <f t="shared" si="16"/>
        <v>45067</v>
      </c>
      <c r="EP193" s="47">
        <f t="shared" si="17"/>
        <v>45030</v>
      </c>
      <c r="EQ193" s="48" t="str">
        <f t="shared" ca="1" si="18"/>
        <v>Past</v>
      </c>
      <c r="ER193" s="49">
        <f t="shared" si="19"/>
        <v>37</v>
      </c>
      <c r="ES193" s="50"/>
      <c r="ET193" s="51">
        <f t="shared" si="20"/>
        <v>37</v>
      </c>
      <c r="EU193" s="52">
        <f t="shared" si="21"/>
        <v>33744</v>
      </c>
      <c r="EV193" s="46"/>
      <c r="EW193" s="23" t="s">
        <v>3721</v>
      </c>
    </row>
    <row r="194" spans="1:153" ht="14.25" customHeight="1">
      <c r="A194" s="8">
        <v>187</v>
      </c>
      <c r="B194" s="9" t="s">
        <v>141</v>
      </c>
      <c r="C194" s="10" t="s">
        <v>142</v>
      </c>
      <c r="D194" s="10" t="s">
        <v>143</v>
      </c>
      <c r="E194" s="10" t="s">
        <v>206</v>
      </c>
      <c r="F194" s="9" t="s">
        <v>641</v>
      </c>
      <c r="G194" s="10" t="s">
        <v>1025</v>
      </c>
      <c r="H194" s="9" t="s">
        <v>1026</v>
      </c>
      <c r="I194" s="9" t="s">
        <v>1027</v>
      </c>
      <c r="J194" s="9" t="s">
        <v>1028</v>
      </c>
      <c r="K194" s="9" t="s">
        <v>147</v>
      </c>
      <c r="L194" s="9" t="s">
        <v>148</v>
      </c>
      <c r="M194" s="9" t="s">
        <v>574</v>
      </c>
      <c r="N194" s="9" t="s">
        <v>206</v>
      </c>
      <c r="O194" s="9" t="s">
        <v>151</v>
      </c>
      <c r="P194" s="9" t="s">
        <v>142</v>
      </c>
      <c r="Q194" s="9" t="s">
        <v>575</v>
      </c>
      <c r="R194" s="9" t="s">
        <v>675</v>
      </c>
      <c r="S194" s="9" t="s">
        <v>676</v>
      </c>
      <c r="T194" s="9" t="s">
        <v>306</v>
      </c>
      <c r="U194" s="9" t="s">
        <v>337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716</v>
      </c>
      <c r="AA194" s="9" t="s">
        <v>717</v>
      </c>
      <c r="AB194" s="12" t="s">
        <v>718</v>
      </c>
      <c r="AC194" s="10" t="s">
        <v>744</v>
      </c>
      <c r="AD194" s="9" t="s">
        <v>745</v>
      </c>
      <c r="AE194" s="13" t="s">
        <v>746</v>
      </c>
      <c r="AF194" s="14" t="s">
        <v>784</v>
      </c>
      <c r="AG194" s="10" t="s">
        <v>1047</v>
      </c>
      <c r="AH194" s="11" t="s">
        <v>684</v>
      </c>
      <c r="AI194" s="11" t="s">
        <v>685</v>
      </c>
      <c r="AJ194" s="10" t="s">
        <v>686</v>
      </c>
      <c r="AK194" s="11" t="s">
        <v>685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1.5</v>
      </c>
      <c r="AU194" s="10" t="s">
        <v>142</v>
      </c>
      <c r="AV194" s="16">
        <v>4180</v>
      </c>
      <c r="AW194" s="16">
        <v>4180</v>
      </c>
      <c r="AX194" s="16">
        <v>0</v>
      </c>
      <c r="AY194" s="16">
        <v>0</v>
      </c>
      <c r="AZ194" s="16">
        <v>0</v>
      </c>
      <c r="BA194" s="17">
        <v>45047</v>
      </c>
      <c r="BB194" s="30" t="s">
        <v>175</v>
      </c>
      <c r="BC194" s="18">
        <v>45061</v>
      </c>
      <c r="BD194" s="17">
        <v>45138</v>
      </c>
      <c r="BE194" s="17">
        <v>45169</v>
      </c>
      <c r="BF194" s="17">
        <v>45031</v>
      </c>
      <c r="BG194" s="10">
        <v>85189801</v>
      </c>
      <c r="BH194" s="9" t="s">
        <v>414</v>
      </c>
      <c r="BI194" s="19">
        <v>44958</v>
      </c>
      <c r="BJ194" s="20">
        <v>44963</v>
      </c>
      <c r="BK194" s="16">
        <v>2928</v>
      </c>
      <c r="BL194" s="16">
        <v>4392</v>
      </c>
      <c r="BM194" s="9" t="s">
        <v>177</v>
      </c>
      <c r="BN194" s="9" t="s">
        <v>436</v>
      </c>
      <c r="BO194" s="9" t="s">
        <v>635</v>
      </c>
      <c r="BP194" s="17">
        <v>45031</v>
      </c>
      <c r="BQ194" s="17">
        <v>45031</v>
      </c>
      <c r="BR194" s="17" t="s">
        <v>156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 t="s">
        <v>156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 t="s">
        <v>156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 t="s">
        <v>156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44922</v>
      </c>
      <c r="CX194" s="10" t="s">
        <v>193</v>
      </c>
      <c r="CY194" s="17" t="s">
        <v>156</v>
      </c>
      <c r="CZ194" s="17" t="s">
        <v>156</v>
      </c>
      <c r="DA194" s="17" t="s">
        <v>156</v>
      </c>
      <c r="DB194" s="17">
        <v>44922</v>
      </c>
      <c r="DC194" s="16">
        <v>2928</v>
      </c>
      <c r="DD194" s="10" t="s">
        <v>1048</v>
      </c>
      <c r="DE194" s="10" t="s">
        <v>230</v>
      </c>
      <c r="DF194" s="18" t="s">
        <v>156</v>
      </c>
      <c r="DG194" s="17">
        <v>44943</v>
      </c>
      <c r="DH194" s="10" t="s">
        <v>156</v>
      </c>
      <c r="DI194" s="17" t="s">
        <v>156</v>
      </c>
      <c r="DJ194" s="17" t="s">
        <v>156</v>
      </c>
      <c r="DK194" s="17" t="s">
        <v>156</v>
      </c>
      <c r="DL194" s="17">
        <v>44939</v>
      </c>
      <c r="DM194" s="16">
        <v>2928</v>
      </c>
      <c r="DN194" s="10" t="s">
        <v>1049</v>
      </c>
      <c r="DO194" s="10" t="s">
        <v>233</v>
      </c>
      <c r="DP194" s="16">
        <v>32</v>
      </c>
      <c r="DQ194" s="16">
        <v>16</v>
      </c>
      <c r="DR194" s="11">
        <v>16</v>
      </c>
      <c r="DS194" s="16">
        <v>48</v>
      </c>
      <c r="DT194" s="16">
        <v>0</v>
      </c>
      <c r="DU194" s="11" t="s">
        <v>181</v>
      </c>
      <c r="DV194" s="11" t="s">
        <v>182</v>
      </c>
      <c r="DW194" s="27" t="s">
        <v>156</v>
      </c>
      <c r="DX194" s="27" t="s">
        <v>156</v>
      </c>
      <c r="DY194" s="20" t="s">
        <v>1033</v>
      </c>
      <c r="DZ194" s="16">
        <v>7</v>
      </c>
      <c r="EA194" s="16">
        <v>12</v>
      </c>
      <c r="EB194" s="27" t="s">
        <v>185</v>
      </c>
      <c r="EC194" s="27" t="s">
        <v>185</v>
      </c>
      <c r="ED194" s="27" t="s">
        <v>182</v>
      </c>
      <c r="EE194" s="29">
        <v>44922.554120370369</v>
      </c>
      <c r="EF194" s="28" t="s">
        <v>727</v>
      </c>
      <c r="EG194" s="28" t="s">
        <v>728</v>
      </c>
      <c r="EH194" s="28" t="s">
        <v>190</v>
      </c>
      <c r="EI194" s="29">
        <v>44976.021666666667</v>
      </c>
      <c r="EJ194" s="28" t="s">
        <v>188</v>
      </c>
      <c r="EK194" s="28" t="s">
        <v>189</v>
      </c>
      <c r="EL194" s="28" t="s">
        <v>190</v>
      </c>
      <c r="EM194" s="45" t="s">
        <v>3713</v>
      </c>
      <c r="EN194" s="46" t="str">
        <f t="shared" si="15"/>
        <v>243N188C</v>
      </c>
      <c r="EO194" s="47">
        <f t="shared" si="16"/>
        <v>45012</v>
      </c>
      <c r="EP194" s="47">
        <f t="shared" si="17"/>
        <v>44922</v>
      </c>
      <c r="EQ194" s="48" t="str">
        <f t="shared" ca="1" si="18"/>
        <v>Past</v>
      </c>
      <c r="ER194" s="49">
        <f t="shared" si="19"/>
        <v>90</v>
      </c>
      <c r="ES194" s="50"/>
      <c r="ET194" s="51">
        <f t="shared" si="20"/>
        <v>90</v>
      </c>
      <c r="EU194" s="52">
        <f t="shared" si="21"/>
        <v>263520</v>
      </c>
      <c r="EV194" s="46"/>
      <c r="EW194" s="23" t="s">
        <v>3714</v>
      </c>
    </row>
    <row r="195" spans="1:153" ht="14.25" customHeight="1">
      <c r="A195" s="8">
        <v>188</v>
      </c>
      <c r="B195" s="9" t="s">
        <v>141</v>
      </c>
      <c r="C195" s="10" t="s">
        <v>142</v>
      </c>
      <c r="D195" s="10" t="s">
        <v>143</v>
      </c>
      <c r="E195" s="10" t="s">
        <v>206</v>
      </c>
      <c r="F195" s="9" t="s">
        <v>641</v>
      </c>
      <c r="G195" s="10" t="s">
        <v>1025</v>
      </c>
      <c r="H195" s="9" t="s">
        <v>1026</v>
      </c>
      <c r="I195" s="9" t="s">
        <v>1027</v>
      </c>
      <c r="J195" s="9" t="s">
        <v>1028</v>
      </c>
      <c r="K195" s="9" t="s">
        <v>147</v>
      </c>
      <c r="L195" s="9" t="s">
        <v>148</v>
      </c>
      <c r="M195" s="9" t="s">
        <v>574</v>
      </c>
      <c r="N195" s="9" t="s">
        <v>206</v>
      </c>
      <c r="O195" s="9" t="s">
        <v>151</v>
      </c>
      <c r="P195" s="9" t="s">
        <v>142</v>
      </c>
      <c r="Q195" s="9" t="s">
        <v>575</v>
      </c>
      <c r="R195" s="9" t="s">
        <v>675</v>
      </c>
      <c r="S195" s="9" t="s">
        <v>676</v>
      </c>
      <c r="T195" s="9" t="s">
        <v>306</v>
      </c>
      <c r="U195" s="9" t="s">
        <v>337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716</v>
      </c>
      <c r="AA195" s="9" t="s">
        <v>717</v>
      </c>
      <c r="AB195" s="12" t="s">
        <v>718</v>
      </c>
      <c r="AC195" s="10" t="s">
        <v>744</v>
      </c>
      <c r="AD195" s="9" t="s">
        <v>745</v>
      </c>
      <c r="AE195" s="13" t="s">
        <v>746</v>
      </c>
      <c r="AF195" s="14" t="s">
        <v>784</v>
      </c>
      <c r="AG195" s="10" t="s">
        <v>1047</v>
      </c>
      <c r="AH195" s="11" t="s">
        <v>684</v>
      </c>
      <c r="AI195" s="11" t="s">
        <v>685</v>
      </c>
      <c r="AJ195" s="10" t="s">
        <v>686</v>
      </c>
      <c r="AK195" s="11" t="s">
        <v>685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1.5</v>
      </c>
      <c r="AU195" s="10" t="s">
        <v>142</v>
      </c>
      <c r="AV195" s="16">
        <v>4180</v>
      </c>
      <c r="AW195" s="16">
        <v>4180</v>
      </c>
      <c r="AX195" s="16">
        <v>0</v>
      </c>
      <c r="AY195" s="16">
        <v>0</v>
      </c>
      <c r="AZ195" s="16">
        <v>0</v>
      </c>
      <c r="BA195" s="17">
        <v>45047</v>
      </c>
      <c r="BB195" s="30" t="s">
        <v>175</v>
      </c>
      <c r="BC195" s="18">
        <v>45061</v>
      </c>
      <c r="BD195" s="17">
        <v>45138</v>
      </c>
      <c r="BE195" s="17">
        <v>45169</v>
      </c>
      <c r="BF195" s="17">
        <v>45031</v>
      </c>
      <c r="BG195" s="10">
        <v>85441860</v>
      </c>
      <c r="BH195" s="9" t="s">
        <v>414</v>
      </c>
      <c r="BI195" s="19">
        <v>45017</v>
      </c>
      <c r="BJ195" s="20">
        <v>45040</v>
      </c>
      <c r="BK195" s="16">
        <v>1248</v>
      </c>
      <c r="BL195" s="16">
        <v>1872</v>
      </c>
      <c r="BM195" s="9" t="s">
        <v>177</v>
      </c>
      <c r="BN195" s="9" t="s">
        <v>470</v>
      </c>
      <c r="BO195" s="9" t="s">
        <v>156</v>
      </c>
      <c r="BP195" s="17">
        <v>45086</v>
      </c>
      <c r="BQ195" s="17">
        <v>45086</v>
      </c>
      <c r="BR195" s="17" t="s">
        <v>156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 t="s">
        <v>156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>
        <v>45002</v>
      </c>
      <c r="CD195" s="10" t="s">
        <v>156</v>
      </c>
      <c r="CE195" s="17" t="s">
        <v>156</v>
      </c>
      <c r="CF195" s="17" t="s">
        <v>156</v>
      </c>
      <c r="CG195" s="17" t="s">
        <v>156</v>
      </c>
      <c r="CH195" s="17">
        <v>45002</v>
      </c>
      <c r="CI195" s="16">
        <v>1252</v>
      </c>
      <c r="CJ195" s="10" t="s">
        <v>1050</v>
      </c>
      <c r="CK195" s="10" t="s">
        <v>230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 t="s">
        <v>156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45030</v>
      </c>
      <c r="CX195" s="10" t="s">
        <v>193</v>
      </c>
      <c r="CY195" s="17" t="s">
        <v>156</v>
      </c>
      <c r="CZ195" s="17" t="s">
        <v>156</v>
      </c>
      <c r="DA195" s="17" t="s">
        <v>156</v>
      </c>
      <c r="DB195" s="17">
        <v>45028</v>
      </c>
      <c r="DC195" s="16">
        <v>1248</v>
      </c>
      <c r="DD195" s="10" t="s">
        <v>1051</v>
      </c>
      <c r="DE195" s="10" t="s">
        <v>230</v>
      </c>
      <c r="DF195" s="18" t="s">
        <v>156</v>
      </c>
      <c r="DG195" s="17">
        <v>45040</v>
      </c>
      <c r="DH195" s="10" t="s">
        <v>156</v>
      </c>
      <c r="DI195" s="17" t="s">
        <v>156</v>
      </c>
      <c r="DJ195" s="17" t="s">
        <v>156</v>
      </c>
      <c r="DK195" s="17" t="s">
        <v>156</v>
      </c>
      <c r="DL195" s="17">
        <v>45057</v>
      </c>
      <c r="DM195" s="16">
        <v>1248</v>
      </c>
      <c r="DN195" s="10" t="s">
        <v>1052</v>
      </c>
      <c r="DO195" s="10" t="s">
        <v>233</v>
      </c>
      <c r="DP195" s="16">
        <v>32</v>
      </c>
      <c r="DQ195" s="16">
        <v>16</v>
      </c>
      <c r="DR195" s="11">
        <v>16</v>
      </c>
      <c r="DS195" s="16">
        <v>48</v>
      </c>
      <c r="DT195" s="16">
        <v>0</v>
      </c>
      <c r="DU195" s="11" t="s">
        <v>181</v>
      </c>
      <c r="DV195" s="11" t="s">
        <v>182</v>
      </c>
      <c r="DW195" s="27" t="s">
        <v>156</v>
      </c>
      <c r="DX195" s="27" t="s">
        <v>156</v>
      </c>
      <c r="DY195" s="20" t="s">
        <v>743</v>
      </c>
      <c r="DZ195" s="16">
        <v>7</v>
      </c>
      <c r="EA195" s="16">
        <v>12</v>
      </c>
      <c r="EB195" s="27" t="s">
        <v>185</v>
      </c>
      <c r="EC195" s="27" t="s">
        <v>185</v>
      </c>
      <c r="ED195" s="27" t="s">
        <v>182</v>
      </c>
      <c r="EE195" s="29">
        <v>45001.654699074075</v>
      </c>
      <c r="EF195" s="28" t="s">
        <v>727</v>
      </c>
      <c r="EG195" s="28" t="s">
        <v>728</v>
      </c>
      <c r="EH195" s="28" t="s">
        <v>190</v>
      </c>
      <c r="EI195" s="29">
        <v>45057.600555555553</v>
      </c>
      <c r="EJ195" s="28" t="s">
        <v>1045</v>
      </c>
      <c r="EK195" s="28" t="s">
        <v>1046</v>
      </c>
      <c r="EL195" s="28" t="s">
        <v>237</v>
      </c>
      <c r="EM195" s="45" t="s">
        <v>3713</v>
      </c>
      <c r="EN195" s="46" t="str">
        <f t="shared" si="15"/>
        <v>243N188C</v>
      </c>
      <c r="EO195" s="47">
        <f t="shared" si="16"/>
        <v>45067</v>
      </c>
      <c r="EP195" s="47">
        <f t="shared" si="17"/>
        <v>45030</v>
      </c>
      <c r="EQ195" s="48" t="str">
        <f t="shared" ca="1" si="18"/>
        <v>Past</v>
      </c>
      <c r="ER195" s="49">
        <f t="shared" si="19"/>
        <v>37</v>
      </c>
      <c r="ES195" s="50"/>
      <c r="ET195" s="51">
        <f t="shared" si="20"/>
        <v>37</v>
      </c>
      <c r="EU195" s="52">
        <f t="shared" si="21"/>
        <v>46176</v>
      </c>
      <c r="EV195" s="46"/>
      <c r="EW195" s="23" t="s">
        <v>3721</v>
      </c>
    </row>
    <row r="196" spans="1:153" ht="14.25" hidden="1" customHeight="1">
      <c r="A196" s="8">
        <v>189</v>
      </c>
      <c r="B196" s="9" t="s">
        <v>141</v>
      </c>
      <c r="C196" s="10" t="s">
        <v>142</v>
      </c>
      <c r="D196" s="10" t="s">
        <v>143</v>
      </c>
      <c r="E196" s="10" t="s">
        <v>206</v>
      </c>
      <c r="F196" s="9" t="s">
        <v>641</v>
      </c>
      <c r="G196" s="10" t="s">
        <v>1025</v>
      </c>
      <c r="H196" s="9" t="s">
        <v>1026</v>
      </c>
      <c r="I196" s="9" t="s">
        <v>1027</v>
      </c>
      <c r="J196" s="9" t="s">
        <v>1028</v>
      </c>
      <c r="K196" s="9" t="s">
        <v>147</v>
      </c>
      <c r="L196" s="9" t="s">
        <v>148</v>
      </c>
      <c r="M196" s="9" t="s">
        <v>574</v>
      </c>
      <c r="N196" s="9" t="s">
        <v>206</v>
      </c>
      <c r="O196" s="9" t="s">
        <v>151</v>
      </c>
      <c r="P196" s="9" t="s">
        <v>142</v>
      </c>
      <c r="Q196" s="9" t="s">
        <v>575</v>
      </c>
      <c r="R196" s="9" t="s">
        <v>675</v>
      </c>
      <c r="S196" s="9" t="s">
        <v>676</v>
      </c>
      <c r="T196" s="9" t="s">
        <v>306</v>
      </c>
      <c r="U196" s="9" t="s">
        <v>337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716</v>
      </c>
      <c r="AA196" s="9" t="s">
        <v>717</v>
      </c>
      <c r="AB196" s="12" t="s">
        <v>718</v>
      </c>
      <c r="AC196" s="10" t="s">
        <v>1053</v>
      </c>
      <c r="AD196" s="9" t="s">
        <v>1054</v>
      </c>
      <c r="AE196" s="13" t="s">
        <v>1055</v>
      </c>
      <c r="AF196" s="14" t="s">
        <v>784</v>
      </c>
      <c r="AG196" s="10" t="s">
        <v>1056</v>
      </c>
      <c r="AH196" s="11" t="s">
        <v>684</v>
      </c>
      <c r="AI196" s="11" t="s">
        <v>685</v>
      </c>
      <c r="AJ196" s="10" t="s">
        <v>686</v>
      </c>
      <c r="AK196" s="11" t="s">
        <v>685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1.5</v>
      </c>
      <c r="AU196" s="10" t="s">
        <v>142</v>
      </c>
      <c r="AV196" s="16">
        <v>1900</v>
      </c>
      <c r="AW196" s="16">
        <v>1900</v>
      </c>
      <c r="AX196" s="16">
        <v>0</v>
      </c>
      <c r="AY196" s="16">
        <v>0</v>
      </c>
      <c r="AZ196" s="16">
        <v>0</v>
      </c>
      <c r="BA196" s="17">
        <v>45047</v>
      </c>
      <c r="BB196" s="30" t="s">
        <v>175</v>
      </c>
      <c r="BC196" s="18" t="s">
        <v>156</v>
      </c>
      <c r="BD196" s="17">
        <v>45138</v>
      </c>
      <c r="BE196" s="17">
        <v>45169</v>
      </c>
      <c r="BF196" s="17">
        <v>45031</v>
      </c>
      <c r="BG196" s="10">
        <v>85189804</v>
      </c>
      <c r="BH196" s="9" t="s">
        <v>414</v>
      </c>
      <c r="BI196" s="19">
        <v>44986</v>
      </c>
      <c r="BJ196" s="20">
        <v>44991</v>
      </c>
      <c r="BK196" s="16">
        <v>0</v>
      </c>
      <c r="BL196" s="16">
        <v>0</v>
      </c>
      <c r="BM196" s="9" t="s">
        <v>177</v>
      </c>
      <c r="BN196" s="9" t="s">
        <v>178</v>
      </c>
      <c r="BO196" s="9" t="s">
        <v>635</v>
      </c>
      <c r="BP196" s="17">
        <v>45031</v>
      </c>
      <c r="BQ196" s="17" t="s">
        <v>156</v>
      </c>
      <c r="BR196" s="17" t="s">
        <v>156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 t="s">
        <v>156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 t="s">
        <v>156</v>
      </c>
      <c r="CD196" s="10" t="s">
        <v>156</v>
      </c>
      <c r="CE196" s="17" t="s">
        <v>156</v>
      </c>
      <c r="CF196" s="17" t="s">
        <v>156</v>
      </c>
      <c r="CG196" s="17" t="s">
        <v>156</v>
      </c>
      <c r="CH196" s="17" t="s">
        <v>156</v>
      </c>
      <c r="CI196" s="16">
        <v>0</v>
      </c>
      <c r="CJ196" s="10" t="s">
        <v>156</v>
      </c>
      <c r="CK196" s="10" t="s">
        <v>156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 t="s">
        <v>156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44922</v>
      </c>
      <c r="CX196" s="10" t="s">
        <v>193</v>
      </c>
      <c r="CY196" s="17" t="s">
        <v>156</v>
      </c>
      <c r="CZ196" s="17" t="s">
        <v>156</v>
      </c>
      <c r="DA196" s="17" t="s">
        <v>156</v>
      </c>
      <c r="DB196" s="17" t="s">
        <v>156</v>
      </c>
      <c r="DC196" s="16">
        <v>0</v>
      </c>
      <c r="DD196" s="10" t="s">
        <v>156</v>
      </c>
      <c r="DE196" s="10" t="s">
        <v>156</v>
      </c>
      <c r="DF196" s="18" t="s">
        <v>156</v>
      </c>
      <c r="DG196" s="17">
        <v>44943</v>
      </c>
      <c r="DH196" s="10" t="s">
        <v>156</v>
      </c>
      <c r="DI196" s="17" t="s">
        <v>156</v>
      </c>
      <c r="DJ196" s="17" t="s">
        <v>156</v>
      </c>
      <c r="DK196" s="17" t="s">
        <v>156</v>
      </c>
      <c r="DL196" s="17" t="s">
        <v>156</v>
      </c>
      <c r="DM196" s="16">
        <v>0</v>
      </c>
      <c r="DN196" s="10" t="s">
        <v>156</v>
      </c>
      <c r="DO196" s="10" t="s">
        <v>156</v>
      </c>
      <c r="DP196" s="16">
        <v>32</v>
      </c>
      <c r="DQ196" s="16">
        <v>16</v>
      </c>
      <c r="DR196" s="11">
        <v>16</v>
      </c>
      <c r="DS196" s="16">
        <v>48</v>
      </c>
      <c r="DT196" s="16">
        <v>1584</v>
      </c>
      <c r="DU196" s="11" t="s">
        <v>181</v>
      </c>
      <c r="DV196" s="11" t="s">
        <v>182</v>
      </c>
      <c r="DW196" s="27" t="s">
        <v>156</v>
      </c>
      <c r="DX196" s="27" t="s">
        <v>156</v>
      </c>
      <c r="DY196" s="20" t="s">
        <v>1033</v>
      </c>
      <c r="DZ196" s="16">
        <v>7</v>
      </c>
      <c r="EA196" s="16">
        <v>12</v>
      </c>
      <c r="EB196" s="27" t="s">
        <v>185</v>
      </c>
      <c r="EC196" s="27" t="s">
        <v>185</v>
      </c>
      <c r="ED196" s="27" t="s">
        <v>182</v>
      </c>
      <c r="EE196" s="29">
        <v>44922.554120370369</v>
      </c>
      <c r="EF196" s="28" t="s">
        <v>727</v>
      </c>
      <c r="EG196" s="28" t="s">
        <v>728</v>
      </c>
      <c r="EH196" s="28" t="s">
        <v>190</v>
      </c>
      <c r="EI196" s="29">
        <v>44935.329039351855</v>
      </c>
      <c r="EJ196" s="28" t="s">
        <v>727</v>
      </c>
      <c r="EK196" s="28" t="s">
        <v>728</v>
      </c>
      <c r="EL196" s="28" t="s">
        <v>190</v>
      </c>
      <c r="EM196" s="45"/>
      <c r="EN196" s="46" t="str">
        <f t="shared" si="15"/>
        <v>243N188D</v>
      </c>
      <c r="EO196" s="47">
        <f t="shared" si="16"/>
        <v>45012</v>
      </c>
      <c r="EP196" s="47">
        <f t="shared" si="17"/>
        <v>44922</v>
      </c>
      <c r="EQ196" s="48" t="str">
        <f t="shared" ca="1" si="18"/>
        <v>Past</v>
      </c>
      <c r="ER196" s="49">
        <f t="shared" si="19"/>
        <v>90</v>
      </c>
      <c r="ES196" s="50"/>
      <c r="ET196" s="51">
        <f t="shared" si="20"/>
        <v>90</v>
      </c>
      <c r="EU196" s="52">
        <f t="shared" si="21"/>
        <v>0</v>
      </c>
      <c r="EV196" s="46"/>
    </row>
    <row r="197" spans="1:153" ht="14.25" hidden="1" customHeight="1">
      <c r="A197" s="8">
        <v>190</v>
      </c>
      <c r="B197" s="9" t="s">
        <v>141</v>
      </c>
      <c r="C197" s="10" t="s">
        <v>142</v>
      </c>
      <c r="D197" s="10" t="s">
        <v>143</v>
      </c>
      <c r="E197" s="10" t="s">
        <v>206</v>
      </c>
      <c r="F197" s="9" t="s">
        <v>641</v>
      </c>
      <c r="G197" s="10" t="s">
        <v>1025</v>
      </c>
      <c r="H197" s="9" t="s">
        <v>1026</v>
      </c>
      <c r="I197" s="9" t="s">
        <v>1027</v>
      </c>
      <c r="J197" s="9" t="s">
        <v>1028</v>
      </c>
      <c r="K197" s="9" t="s">
        <v>147</v>
      </c>
      <c r="L197" s="9" t="s">
        <v>148</v>
      </c>
      <c r="M197" s="9" t="s">
        <v>574</v>
      </c>
      <c r="N197" s="9" t="s">
        <v>206</v>
      </c>
      <c r="O197" s="9" t="s">
        <v>151</v>
      </c>
      <c r="P197" s="9" t="s">
        <v>142</v>
      </c>
      <c r="Q197" s="9" t="s">
        <v>575</v>
      </c>
      <c r="R197" s="9" t="s">
        <v>675</v>
      </c>
      <c r="S197" s="9" t="s">
        <v>676</v>
      </c>
      <c r="T197" s="9" t="s">
        <v>306</v>
      </c>
      <c r="U197" s="9" t="s">
        <v>337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716</v>
      </c>
      <c r="AA197" s="9" t="s">
        <v>717</v>
      </c>
      <c r="AB197" s="12" t="s">
        <v>718</v>
      </c>
      <c r="AC197" s="10" t="s">
        <v>1057</v>
      </c>
      <c r="AD197" s="9" t="s">
        <v>1058</v>
      </c>
      <c r="AE197" s="13" t="s">
        <v>1059</v>
      </c>
      <c r="AF197" s="14" t="s">
        <v>784</v>
      </c>
      <c r="AG197" s="10" t="s">
        <v>1060</v>
      </c>
      <c r="AH197" s="11" t="s">
        <v>684</v>
      </c>
      <c r="AI197" s="11" t="s">
        <v>685</v>
      </c>
      <c r="AJ197" s="10" t="s">
        <v>686</v>
      </c>
      <c r="AK197" s="11" t="s">
        <v>685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1.5</v>
      </c>
      <c r="AU197" s="10" t="s">
        <v>142</v>
      </c>
      <c r="AV197" s="16">
        <v>1710</v>
      </c>
      <c r="AW197" s="16">
        <v>1710</v>
      </c>
      <c r="AX197" s="16">
        <v>0</v>
      </c>
      <c r="AY197" s="16">
        <v>0</v>
      </c>
      <c r="AZ197" s="16">
        <v>0</v>
      </c>
      <c r="BA197" s="17">
        <v>45047</v>
      </c>
      <c r="BB197" s="30" t="s">
        <v>175</v>
      </c>
      <c r="BC197" s="18" t="s">
        <v>156</v>
      </c>
      <c r="BD197" s="17">
        <v>45138</v>
      </c>
      <c r="BE197" s="17">
        <v>45169</v>
      </c>
      <c r="BF197" s="17">
        <v>45031</v>
      </c>
      <c r="BG197" s="10">
        <v>85189807</v>
      </c>
      <c r="BH197" s="9" t="s">
        <v>414</v>
      </c>
      <c r="BI197" s="19">
        <v>44986</v>
      </c>
      <c r="BJ197" s="20">
        <v>44991</v>
      </c>
      <c r="BK197" s="16">
        <v>0</v>
      </c>
      <c r="BL197" s="16">
        <v>0</v>
      </c>
      <c r="BM197" s="9" t="s">
        <v>177</v>
      </c>
      <c r="BN197" s="9" t="s">
        <v>178</v>
      </c>
      <c r="BO197" s="9" t="s">
        <v>635</v>
      </c>
      <c r="BP197" s="17">
        <v>45031</v>
      </c>
      <c r="BQ197" s="17" t="s">
        <v>156</v>
      </c>
      <c r="BR197" s="17" t="s">
        <v>156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 t="s">
        <v>156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 t="s">
        <v>156</v>
      </c>
      <c r="CD197" s="10" t="s">
        <v>156</v>
      </c>
      <c r="CE197" s="17" t="s">
        <v>156</v>
      </c>
      <c r="CF197" s="17" t="s">
        <v>156</v>
      </c>
      <c r="CG197" s="17" t="s">
        <v>156</v>
      </c>
      <c r="CH197" s="17" t="s">
        <v>156</v>
      </c>
      <c r="CI197" s="16">
        <v>0</v>
      </c>
      <c r="CJ197" s="10" t="s">
        <v>156</v>
      </c>
      <c r="CK197" s="10" t="s">
        <v>156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 t="s">
        <v>156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44922</v>
      </c>
      <c r="CX197" s="10" t="s">
        <v>193</v>
      </c>
      <c r="CY197" s="17" t="s">
        <v>156</v>
      </c>
      <c r="CZ197" s="17" t="s">
        <v>156</v>
      </c>
      <c r="DA197" s="17" t="s">
        <v>156</v>
      </c>
      <c r="DB197" s="17" t="s">
        <v>156</v>
      </c>
      <c r="DC197" s="16">
        <v>0</v>
      </c>
      <c r="DD197" s="10" t="s">
        <v>156</v>
      </c>
      <c r="DE197" s="10" t="s">
        <v>156</v>
      </c>
      <c r="DF197" s="18" t="s">
        <v>156</v>
      </c>
      <c r="DG197" s="17">
        <v>44943</v>
      </c>
      <c r="DH197" s="10" t="s">
        <v>156</v>
      </c>
      <c r="DI197" s="17" t="s">
        <v>156</v>
      </c>
      <c r="DJ197" s="17" t="s">
        <v>156</v>
      </c>
      <c r="DK197" s="17" t="s">
        <v>156</v>
      </c>
      <c r="DL197" s="17" t="s">
        <v>156</v>
      </c>
      <c r="DM197" s="16">
        <v>0</v>
      </c>
      <c r="DN197" s="10" t="s">
        <v>156</v>
      </c>
      <c r="DO197" s="10" t="s">
        <v>156</v>
      </c>
      <c r="DP197" s="16">
        <v>32</v>
      </c>
      <c r="DQ197" s="16">
        <v>16</v>
      </c>
      <c r="DR197" s="11">
        <v>16</v>
      </c>
      <c r="DS197" s="16">
        <v>48</v>
      </c>
      <c r="DT197" s="16">
        <v>1584</v>
      </c>
      <c r="DU197" s="11" t="s">
        <v>181</v>
      </c>
      <c r="DV197" s="11" t="s">
        <v>182</v>
      </c>
      <c r="DW197" s="27" t="s">
        <v>156</v>
      </c>
      <c r="DX197" s="27" t="s">
        <v>156</v>
      </c>
      <c r="DY197" s="20" t="s">
        <v>1033</v>
      </c>
      <c r="DZ197" s="16">
        <v>7</v>
      </c>
      <c r="EA197" s="16">
        <v>12</v>
      </c>
      <c r="EB197" s="27" t="s">
        <v>185</v>
      </c>
      <c r="EC197" s="27" t="s">
        <v>185</v>
      </c>
      <c r="ED197" s="27" t="s">
        <v>182</v>
      </c>
      <c r="EE197" s="29">
        <v>44922.554120370369</v>
      </c>
      <c r="EF197" s="28" t="s">
        <v>727</v>
      </c>
      <c r="EG197" s="28" t="s">
        <v>728</v>
      </c>
      <c r="EH197" s="28" t="s">
        <v>190</v>
      </c>
      <c r="EI197" s="29">
        <v>44935.329039351855</v>
      </c>
      <c r="EJ197" s="28" t="s">
        <v>727</v>
      </c>
      <c r="EK197" s="28" t="s">
        <v>728</v>
      </c>
      <c r="EL197" s="28" t="s">
        <v>190</v>
      </c>
      <c r="EM197" s="45"/>
      <c r="EN197" s="46" t="str">
        <f t="shared" si="15"/>
        <v>243N188E</v>
      </c>
      <c r="EO197" s="47">
        <f t="shared" si="16"/>
        <v>45012</v>
      </c>
      <c r="EP197" s="47">
        <f t="shared" si="17"/>
        <v>44922</v>
      </c>
      <c r="EQ197" s="48" t="str">
        <f t="shared" ca="1" si="18"/>
        <v>Past</v>
      </c>
      <c r="ER197" s="49">
        <f t="shared" si="19"/>
        <v>90</v>
      </c>
      <c r="ES197" s="50"/>
      <c r="ET197" s="51">
        <f t="shared" si="20"/>
        <v>90</v>
      </c>
      <c r="EU197" s="52">
        <f t="shared" si="21"/>
        <v>0</v>
      </c>
      <c r="EV197" s="46"/>
    </row>
    <row r="198" spans="1:153" ht="14.25" hidden="1" customHeight="1">
      <c r="A198" s="8">
        <v>191</v>
      </c>
      <c r="B198" s="9" t="s">
        <v>141</v>
      </c>
      <c r="C198" s="10" t="s">
        <v>142</v>
      </c>
      <c r="D198" s="10" t="s">
        <v>143</v>
      </c>
      <c r="E198" s="10" t="s">
        <v>206</v>
      </c>
      <c r="F198" s="9" t="s">
        <v>641</v>
      </c>
      <c r="G198" s="10" t="s">
        <v>1025</v>
      </c>
      <c r="H198" s="9" t="s">
        <v>1026</v>
      </c>
      <c r="I198" s="9" t="s">
        <v>1027</v>
      </c>
      <c r="J198" s="9" t="s">
        <v>1028</v>
      </c>
      <c r="K198" s="9" t="s">
        <v>147</v>
      </c>
      <c r="L198" s="9" t="s">
        <v>148</v>
      </c>
      <c r="M198" s="9" t="s">
        <v>574</v>
      </c>
      <c r="N198" s="9" t="s">
        <v>206</v>
      </c>
      <c r="O198" s="9" t="s">
        <v>151</v>
      </c>
      <c r="P198" s="9" t="s">
        <v>142</v>
      </c>
      <c r="Q198" s="9" t="s">
        <v>575</v>
      </c>
      <c r="R198" s="9" t="s">
        <v>675</v>
      </c>
      <c r="S198" s="9" t="s">
        <v>676</v>
      </c>
      <c r="T198" s="9" t="s">
        <v>306</v>
      </c>
      <c r="U198" s="9" t="s">
        <v>337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716</v>
      </c>
      <c r="AA198" s="9" t="s">
        <v>717</v>
      </c>
      <c r="AB198" s="12" t="s">
        <v>718</v>
      </c>
      <c r="AC198" s="10" t="s">
        <v>1061</v>
      </c>
      <c r="AD198" s="9" t="s">
        <v>1062</v>
      </c>
      <c r="AE198" s="13" t="s">
        <v>1063</v>
      </c>
      <c r="AF198" s="14" t="s">
        <v>784</v>
      </c>
      <c r="AG198" s="10" t="s">
        <v>1064</v>
      </c>
      <c r="AH198" s="11" t="s">
        <v>684</v>
      </c>
      <c r="AI198" s="11" t="s">
        <v>685</v>
      </c>
      <c r="AJ198" s="10" t="s">
        <v>686</v>
      </c>
      <c r="AK198" s="11" t="s">
        <v>685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1.5</v>
      </c>
      <c r="AU198" s="10" t="s">
        <v>142</v>
      </c>
      <c r="AV198" s="16">
        <v>4750</v>
      </c>
      <c r="AW198" s="16">
        <v>4750</v>
      </c>
      <c r="AX198" s="16">
        <v>0</v>
      </c>
      <c r="AY198" s="16">
        <v>0</v>
      </c>
      <c r="AZ198" s="16">
        <v>0</v>
      </c>
      <c r="BA198" s="17">
        <v>45047</v>
      </c>
      <c r="BB198" s="30" t="s">
        <v>175</v>
      </c>
      <c r="BC198" s="18" t="s">
        <v>156</v>
      </c>
      <c r="BD198" s="17">
        <v>45138</v>
      </c>
      <c r="BE198" s="17">
        <v>45169</v>
      </c>
      <c r="BF198" s="17">
        <v>45031</v>
      </c>
      <c r="BG198" s="10">
        <v>85189810</v>
      </c>
      <c r="BH198" s="9" t="s">
        <v>414</v>
      </c>
      <c r="BI198" s="19">
        <v>44986</v>
      </c>
      <c r="BJ198" s="20">
        <v>44991</v>
      </c>
      <c r="BK198" s="16">
        <v>0</v>
      </c>
      <c r="BL198" s="16">
        <v>0</v>
      </c>
      <c r="BM198" s="9" t="s">
        <v>177</v>
      </c>
      <c r="BN198" s="9" t="s">
        <v>178</v>
      </c>
      <c r="BO198" s="9" t="s">
        <v>635</v>
      </c>
      <c r="BP198" s="17">
        <v>45031</v>
      </c>
      <c r="BQ198" s="17" t="s">
        <v>156</v>
      </c>
      <c r="BR198" s="17" t="s">
        <v>156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 t="s">
        <v>156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 t="s">
        <v>156</v>
      </c>
      <c r="CD198" s="10" t="s">
        <v>156</v>
      </c>
      <c r="CE198" s="17" t="s">
        <v>156</v>
      </c>
      <c r="CF198" s="17" t="s">
        <v>156</v>
      </c>
      <c r="CG198" s="17" t="s">
        <v>156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 t="s">
        <v>156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 t="s">
        <v>156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>
        <v>44922</v>
      </c>
      <c r="CX198" s="10" t="s">
        <v>193</v>
      </c>
      <c r="CY198" s="17" t="s">
        <v>156</v>
      </c>
      <c r="CZ198" s="17" t="s">
        <v>156</v>
      </c>
      <c r="DA198" s="17" t="s">
        <v>156</v>
      </c>
      <c r="DB198" s="17" t="s">
        <v>156</v>
      </c>
      <c r="DC198" s="16">
        <v>0</v>
      </c>
      <c r="DD198" s="10" t="s">
        <v>156</v>
      </c>
      <c r="DE198" s="10" t="s">
        <v>156</v>
      </c>
      <c r="DF198" s="18" t="s">
        <v>156</v>
      </c>
      <c r="DG198" s="17">
        <v>44943</v>
      </c>
      <c r="DH198" s="10" t="s">
        <v>156</v>
      </c>
      <c r="DI198" s="17" t="s">
        <v>156</v>
      </c>
      <c r="DJ198" s="17" t="s">
        <v>156</v>
      </c>
      <c r="DK198" s="17" t="s">
        <v>156</v>
      </c>
      <c r="DL198" s="17" t="s">
        <v>156</v>
      </c>
      <c r="DM198" s="16">
        <v>0</v>
      </c>
      <c r="DN198" s="10" t="s">
        <v>156</v>
      </c>
      <c r="DO198" s="10" t="s">
        <v>156</v>
      </c>
      <c r="DP198" s="16">
        <v>32</v>
      </c>
      <c r="DQ198" s="16">
        <v>16</v>
      </c>
      <c r="DR198" s="11">
        <v>16</v>
      </c>
      <c r="DS198" s="16">
        <v>48</v>
      </c>
      <c r="DT198" s="16">
        <v>3328</v>
      </c>
      <c r="DU198" s="11" t="s">
        <v>181</v>
      </c>
      <c r="DV198" s="11" t="s">
        <v>182</v>
      </c>
      <c r="DW198" s="27" t="s">
        <v>156</v>
      </c>
      <c r="DX198" s="27" t="s">
        <v>156</v>
      </c>
      <c r="DY198" s="20" t="s">
        <v>1033</v>
      </c>
      <c r="DZ198" s="16">
        <v>7</v>
      </c>
      <c r="EA198" s="16">
        <v>12</v>
      </c>
      <c r="EB198" s="27" t="s">
        <v>185</v>
      </c>
      <c r="EC198" s="27" t="s">
        <v>185</v>
      </c>
      <c r="ED198" s="27" t="s">
        <v>182</v>
      </c>
      <c r="EE198" s="29">
        <v>44922.554120370369</v>
      </c>
      <c r="EF198" s="28" t="s">
        <v>727</v>
      </c>
      <c r="EG198" s="28" t="s">
        <v>728</v>
      </c>
      <c r="EH198" s="28" t="s">
        <v>190</v>
      </c>
      <c r="EI198" s="29">
        <v>44935.329039351855</v>
      </c>
      <c r="EJ198" s="28" t="s">
        <v>727</v>
      </c>
      <c r="EK198" s="28" t="s">
        <v>728</v>
      </c>
      <c r="EL198" s="28" t="s">
        <v>190</v>
      </c>
      <c r="EM198" s="45"/>
      <c r="EN198" s="46" t="str">
        <f t="shared" si="15"/>
        <v>243N188F</v>
      </c>
      <c r="EO198" s="47">
        <f t="shared" si="16"/>
        <v>45012</v>
      </c>
      <c r="EP198" s="47">
        <f t="shared" si="17"/>
        <v>44922</v>
      </c>
      <c r="EQ198" s="48" t="str">
        <f t="shared" ca="1" si="18"/>
        <v>Past</v>
      </c>
      <c r="ER198" s="49">
        <f t="shared" si="19"/>
        <v>90</v>
      </c>
      <c r="ES198" s="50"/>
      <c r="ET198" s="51">
        <f t="shared" si="20"/>
        <v>90</v>
      </c>
      <c r="EU198" s="52">
        <f t="shared" si="21"/>
        <v>0</v>
      </c>
      <c r="EV198" s="46"/>
    </row>
    <row r="199" spans="1:153" ht="14.25" customHeight="1">
      <c r="A199" s="8">
        <v>192</v>
      </c>
      <c r="B199" s="9" t="s">
        <v>141</v>
      </c>
      <c r="C199" s="10" t="s">
        <v>142</v>
      </c>
      <c r="D199" s="10" t="s">
        <v>143</v>
      </c>
      <c r="E199" s="10" t="s">
        <v>206</v>
      </c>
      <c r="F199" s="9" t="s">
        <v>641</v>
      </c>
      <c r="G199" s="10" t="s">
        <v>1025</v>
      </c>
      <c r="H199" s="9" t="s">
        <v>1026</v>
      </c>
      <c r="I199" s="9" t="s">
        <v>1027</v>
      </c>
      <c r="J199" s="9" t="s">
        <v>1028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675</v>
      </c>
      <c r="S199" s="9" t="s">
        <v>676</v>
      </c>
      <c r="T199" s="9" t="s">
        <v>306</v>
      </c>
      <c r="U199" s="9" t="s">
        <v>337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778</v>
      </c>
      <c r="AA199" s="9" t="s">
        <v>779</v>
      </c>
      <c r="AB199" s="12" t="s">
        <v>780</v>
      </c>
      <c r="AC199" s="10" t="s">
        <v>781</v>
      </c>
      <c r="AD199" s="9" t="s">
        <v>782</v>
      </c>
      <c r="AE199" s="13" t="s">
        <v>783</v>
      </c>
      <c r="AF199" s="14" t="s">
        <v>784</v>
      </c>
      <c r="AG199" s="10" t="s">
        <v>1065</v>
      </c>
      <c r="AH199" s="11" t="s">
        <v>684</v>
      </c>
      <c r="AI199" s="11" t="s">
        <v>685</v>
      </c>
      <c r="AJ199" s="10" t="s">
        <v>686</v>
      </c>
      <c r="AK199" s="11" t="s">
        <v>685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1.6</v>
      </c>
      <c r="AU199" s="10" t="s">
        <v>142</v>
      </c>
      <c r="AV199" s="16">
        <v>12390</v>
      </c>
      <c r="AW199" s="16">
        <v>12390</v>
      </c>
      <c r="AX199" s="16">
        <v>0</v>
      </c>
      <c r="AY199" s="16">
        <v>0</v>
      </c>
      <c r="AZ199" s="16">
        <v>0</v>
      </c>
      <c r="BA199" s="17">
        <v>44991</v>
      </c>
      <c r="BB199" s="30" t="s">
        <v>175</v>
      </c>
      <c r="BC199" s="18">
        <v>45026</v>
      </c>
      <c r="BD199" s="17">
        <v>45107</v>
      </c>
      <c r="BE199" s="17">
        <v>45138</v>
      </c>
      <c r="BF199" s="17">
        <v>44972</v>
      </c>
      <c r="BG199" s="10">
        <v>84680683</v>
      </c>
      <c r="BH199" s="9" t="s">
        <v>414</v>
      </c>
      <c r="BI199" s="19">
        <v>44927</v>
      </c>
      <c r="BJ199" s="20">
        <v>44928</v>
      </c>
      <c r="BK199" s="16">
        <v>8816</v>
      </c>
      <c r="BL199" s="16">
        <v>14106</v>
      </c>
      <c r="BM199" s="9" t="s">
        <v>177</v>
      </c>
      <c r="BN199" s="9" t="s">
        <v>436</v>
      </c>
      <c r="BO199" s="9" t="s">
        <v>635</v>
      </c>
      <c r="BP199" s="17">
        <v>44985</v>
      </c>
      <c r="BQ199" s="17">
        <v>44985</v>
      </c>
      <c r="BR199" s="17">
        <v>44972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>
        <v>44810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>
        <v>44827</v>
      </c>
      <c r="CD199" s="10" t="s">
        <v>156</v>
      </c>
      <c r="CE199" s="17" t="s">
        <v>156</v>
      </c>
      <c r="CF199" s="17" t="s">
        <v>156</v>
      </c>
      <c r="CG199" s="17">
        <v>44810</v>
      </c>
      <c r="CH199" s="17">
        <v>44825</v>
      </c>
      <c r="CI199" s="16">
        <v>52000</v>
      </c>
      <c r="CJ199" s="10" t="s">
        <v>1066</v>
      </c>
      <c r="CK199" s="10" t="s">
        <v>230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>
        <v>44810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44873</v>
      </c>
      <c r="CX199" s="10" t="s">
        <v>193</v>
      </c>
      <c r="CY199" s="17" t="s">
        <v>156</v>
      </c>
      <c r="CZ199" s="17" t="s">
        <v>156</v>
      </c>
      <c r="DA199" s="17">
        <v>44810</v>
      </c>
      <c r="DB199" s="17">
        <v>44862</v>
      </c>
      <c r="DC199" s="16">
        <v>8816</v>
      </c>
      <c r="DD199" s="10" t="s">
        <v>1067</v>
      </c>
      <c r="DE199" s="10" t="s">
        <v>230</v>
      </c>
      <c r="DF199" s="18" t="s">
        <v>156</v>
      </c>
      <c r="DG199" s="17">
        <v>44894</v>
      </c>
      <c r="DH199" s="10" t="s">
        <v>156</v>
      </c>
      <c r="DI199" s="17" t="s">
        <v>156</v>
      </c>
      <c r="DJ199" s="17" t="s">
        <v>156</v>
      </c>
      <c r="DK199" s="17">
        <v>44810</v>
      </c>
      <c r="DL199" s="17">
        <v>44889</v>
      </c>
      <c r="DM199" s="16">
        <v>8816</v>
      </c>
      <c r="DN199" s="10" t="s">
        <v>1068</v>
      </c>
      <c r="DO199" s="10" t="s">
        <v>233</v>
      </c>
      <c r="DP199" s="16">
        <v>32</v>
      </c>
      <c r="DQ199" s="16">
        <v>16</v>
      </c>
      <c r="DR199" s="11">
        <v>16</v>
      </c>
      <c r="DS199" s="16">
        <v>48</v>
      </c>
      <c r="DT199" s="16">
        <v>0</v>
      </c>
      <c r="DU199" s="11" t="s">
        <v>181</v>
      </c>
      <c r="DV199" s="11" t="s">
        <v>182</v>
      </c>
      <c r="DW199" s="27" t="s">
        <v>156</v>
      </c>
      <c r="DX199" s="27" t="s">
        <v>156</v>
      </c>
      <c r="DY199" s="20" t="s">
        <v>1069</v>
      </c>
      <c r="DZ199" s="16">
        <v>7</v>
      </c>
      <c r="EA199" s="16">
        <v>12</v>
      </c>
      <c r="EB199" s="27" t="s">
        <v>185</v>
      </c>
      <c r="EC199" s="27" t="s">
        <v>185</v>
      </c>
      <c r="ED199" s="27" t="s">
        <v>182</v>
      </c>
      <c r="EE199" s="29">
        <v>44811.006701388891</v>
      </c>
      <c r="EF199" s="28" t="s">
        <v>186</v>
      </c>
      <c r="EG199" s="28" t="s">
        <v>156</v>
      </c>
      <c r="EH199" s="28" t="s">
        <v>187</v>
      </c>
      <c r="EI199" s="29">
        <v>44895.818541666667</v>
      </c>
      <c r="EJ199" s="28" t="s">
        <v>197</v>
      </c>
      <c r="EK199" s="28" t="s">
        <v>156</v>
      </c>
      <c r="EL199" s="28" t="s">
        <v>198</v>
      </c>
      <c r="EM199" s="45" t="s">
        <v>3713</v>
      </c>
      <c r="EN199" s="46" t="str">
        <f t="shared" si="15"/>
        <v>343N342A</v>
      </c>
      <c r="EO199" s="47">
        <f t="shared" si="16"/>
        <v>44966</v>
      </c>
      <c r="EP199" s="47">
        <f t="shared" si="17"/>
        <v>44873</v>
      </c>
      <c r="EQ199" s="48" t="str">
        <f t="shared" ca="1" si="18"/>
        <v>Past</v>
      </c>
      <c r="ER199" s="49">
        <f t="shared" si="19"/>
        <v>93</v>
      </c>
      <c r="ES199" s="50"/>
      <c r="ET199" s="51">
        <f t="shared" si="20"/>
        <v>93</v>
      </c>
      <c r="EU199" s="52">
        <f t="shared" si="21"/>
        <v>819888</v>
      </c>
      <c r="EV199" s="46"/>
      <c r="EW199" s="23" t="s">
        <v>3714</v>
      </c>
    </row>
    <row r="200" spans="1:153" ht="14.25" customHeight="1">
      <c r="A200" s="8">
        <v>193</v>
      </c>
      <c r="B200" s="9" t="s">
        <v>141</v>
      </c>
      <c r="C200" s="10" t="s">
        <v>142</v>
      </c>
      <c r="D200" s="10" t="s">
        <v>143</v>
      </c>
      <c r="E200" s="10" t="s">
        <v>206</v>
      </c>
      <c r="F200" s="9" t="s">
        <v>641</v>
      </c>
      <c r="G200" s="10" t="s">
        <v>1025</v>
      </c>
      <c r="H200" s="9" t="s">
        <v>1026</v>
      </c>
      <c r="I200" s="9" t="s">
        <v>1027</v>
      </c>
      <c r="J200" s="9" t="s">
        <v>1028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675</v>
      </c>
      <c r="S200" s="9" t="s">
        <v>676</v>
      </c>
      <c r="T200" s="9" t="s">
        <v>306</v>
      </c>
      <c r="U200" s="9" t="s">
        <v>337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778</v>
      </c>
      <c r="AA200" s="9" t="s">
        <v>779</v>
      </c>
      <c r="AB200" s="12" t="s">
        <v>780</v>
      </c>
      <c r="AC200" s="10" t="s">
        <v>781</v>
      </c>
      <c r="AD200" s="9" t="s">
        <v>782</v>
      </c>
      <c r="AE200" s="13" t="s">
        <v>783</v>
      </c>
      <c r="AF200" s="14" t="s">
        <v>784</v>
      </c>
      <c r="AG200" s="10" t="s">
        <v>1065</v>
      </c>
      <c r="AH200" s="11" t="s">
        <v>684</v>
      </c>
      <c r="AI200" s="11" t="s">
        <v>685</v>
      </c>
      <c r="AJ200" s="10" t="s">
        <v>686</v>
      </c>
      <c r="AK200" s="11" t="s">
        <v>685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1.6</v>
      </c>
      <c r="AU200" s="10" t="s">
        <v>142</v>
      </c>
      <c r="AV200" s="16">
        <v>12390</v>
      </c>
      <c r="AW200" s="16">
        <v>12390</v>
      </c>
      <c r="AX200" s="16">
        <v>0</v>
      </c>
      <c r="AY200" s="16">
        <v>0</v>
      </c>
      <c r="AZ200" s="16">
        <v>0</v>
      </c>
      <c r="BA200" s="17">
        <v>44991</v>
      </c>
      <c r="BB200" s="30" t="s">
        <v>175</v>
      </c>
      <c r="BC200" s="18">
        <v>45026</v>
      </c>
      <c r="BD200" s="17">
        <v>45107</v>
      </c>
      <c r="BE200" s="17">
        <v>45138</v>
      </c>
      <c r="BF200" s="17">
        <v>44972</v>
      </c>
      <c r="BG200" s="10">
        <v>84948337</v>
      </c>
      <c r="BH200" s="9" t="s">
        <v>319</v>
      </c>
      <c r="BI200" s="19">
        <v>44958</v>
      </c>
      <c r="BJ200" s="20">
        <v>44963</v>
      </c>
      <c r="BK200" s="16">
        <v>3568</v>
      </c>
      <c r="BL200" s="16">
        <v>5709</v>
      </c>
      <c r="BM200" s="9" t="s">
        <v>177</v>
      </c>
      <c r="BN200" s="9" t="s">
        <v>383</v>
      </c>
      <c r="BO200" s="9" t="s">
        <v>156</v>
      </c>
      <c r="BP200" s="17">
        <v>45000</v>
      </c>
      <c r="BQ200" s="17">
        <v>45000</v>
      </c>
      <c r="BR200" s="17" t="s">
        <v>156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 t="s">
        <v>156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>
        <v>44950</v>
      </c>
      <c r="CD200" s="10" t="s">
        <v>156</v>
      </c>
      <c r="CE200" s="17">
        <v>44950</v>
      </c>
      <c r="CF200" s="17" t="s">
        <v>156</v>
      </c>
      <c r="CG200" s="17">
        <v>44907</v>
      </c>
      <c r="CH200" s="17">
        <v>44883</v>
      </c>
      <c r="CI200" s="16">
        <v>10000</v>
      </c>
      <c r="CJ200" s="10" t="s">
        <v>1070</v>
      </c>
      <c r="CK200" s="10" t="s">
        <v>230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 t="s">
        <v>156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44960</v>
      </c>
      <c r="CX200" s="10" t="s">
        <v>193</v>
      </c>
      <c r="CY200" s="17">
        <v>44992</v>
      </c>
      <c r="CZ200" s="17" t="s">
        <v>156</v>
      </c>
      <c r="DA200" s="17">
        <v>44907</v>
      </c>
      <c r="DB200" s="17">
        <v>44958</v>
      </c>
      <c r="DC200" s="16">
        <v>3568</v>
      </c>
      <c r="DD200" s="10" t="s">
        <v>1071</v>
      </c>
      <c r="DE200" s="10" t="s">
        <v>230</v>
      </c>
      <c r="DF200" s="18" t="s">
        <v>156</v>
      </c>
      <c r="DG200" s="17">
        <v>44970</v>
      </c>
      <c r="DH200" s="10" t="s">
        <v>156</v>
      </c>
      <c r="DI200" s="17">
        <v>44999</v>
      </c>
      <c r="DJ200" s="17" t="s">
        <v>156</v>
      </c>
      <c r="DK200" s="17">
        <v>44907</v>
      </c>
      <c r="DL200" s="17">
        <v>44964</v>
      </c>
      <c r="DM200" s="16">
        <v>3568</v>
      </c>
      <c r="DN200" s="10" t="s">
        <v>1072</v>
      </c>
      <c r="DO200" s="10" t="s">
        <v>233</v>
      </c>
      <c r="DP200" s="16">
        <v>32</v>
      </c>
      <c r="DQ200" s="16">
        <v>16</v>
      </c>
      <c r="DR200" s="11">
        <v>16</v>
      </c>
      <c r="DS200" s="16">
        <v>48</v>
      </c>
      <c r="DT200" s="16">
        <v>0</v>
      </c>
      <c r="DU200" s="11" t="s">
        <v>181</v>
      </c>
      <c r="DV200" s="11" t="s">
        <v>182</v>
      </c>
      <c r="DW200" s="27" t="s">
        <v>156</v>
      </c>
      <c r="DX200" s="27" t="s">
        <v>156</v>
      </c>
      <c r="DY200" s="20" t="s">
        <v>1073</v>
      </c>
      <c r="DZ200" s="16">
        <v>7</v>
      </c>
      <c r="EA200" s="16">
        <v>12</v>
      </c>
      <c r="EB200" s="27" t="s">
        <v>185</v>
      </c>
      <c r="EC200" s="27" t="s">
        <v>185</v>
      </c>
      <c r="ED200" s="27" t="s">
        <v>182</v>
      </c>
      <c r="EE200" s="29">
        <v>44877.918993055559</v>
      </c>
      <c r="EF200" s="28" t="s">
        <v>188</v>
      </c>
      <c r="EG200" s="28" t="s">
        <v>189</v>
      </c>
      <c r="EH200" s="28" t="s">
        <v>190</v>
      </c>
      <c r="EI200" s="29">
        <v>44964.413865740738</v>
      </c>
      <c r="EJ200" s="28" t="s">
        <v>1037</v>
      </c>
      <c r="EK200" s="28" t="s">
        <v>1038</v>
      </c>
      <c r="EL200" s="28" t="s">
        <v>237</v>
      </c>
      <c r="EM200" s="45" t="s">
        <v>3713</v>
      </c>
      <c r="EN200" s="46" t="str">
        <f t="shared" si="15"/>
        <v>343N342A</v>
      </c>
      <c r="EO200" s="47">
        <f t="shared" si="16"/>
        <v>44981</v>
      </c>
      <c r="EP200" s="47">
        <f t="shared" si="17"/>
        <v>44960</v>
      </c>
      <c r="EQ200" s="48" t="str">
        <f t="shared" ca="1" si="18"/>
        <v>Past</v>
      </c>
      <c r="ER200" s="49">
        <f t="shared" si="19"/>
        <v>21</v>
      </c>
      <c r="ES200" s="50"/>
      <c r="ET200" s="51">
        <f t="shared" si="20"/>
        <v>21</v>
      </c>
      <c r="EU200" s="52">
        <f t="shared" si="21"/>
        <v>74928</v>
      </c>
      <c r="EV200" s="46"/>
      <c r="EW200" s="23" t="s">
        <v>3714</v>
      </c>
    </row>
    <row r="201" spans="1:153" ht="14.25" customHeight="1">
      <c r="A201" s="8">
        <v>194</v>
      </c>
      <c r="B201" s="9" t="s">
        <v>141</v>
      </c>
      <c r="C201" s="10" t="s">
        <v>142</v>
      </c>
      <c r="D201" s="10" t="s">
        <v>143</v>
      </c>
      <c r="E201" s="10" t="s">
        <v>206</v>
      </c>
      <c r="F201" s="9" t="s">
        <v>641</v>
      </c>
      <c r="G201" s="10" t="s">
        <v>1025</v>
      </c>
      <c r="H201" s="9" t="s">
        <v>1026</v>
      </c>
      <c r="I201" s="9" t="s">
        <v>1027</v>
      </c>
      <c r="J201" s="9" t="s">
        <v>1028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675</v>
      </c>
      <c r="S201" s="9" t="s">
        <v>676</v>
      </c>
      <c r="T201" s="9" t="s">
        <v>306</v>
      </c>
      <c r="U201" s="9" t="s">
        <v>337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778</v>
      </c>
      <c r="AA201" s="9" t="s">
        <v>779</v>
      </c>
      <c r="AB201" s="12" t="s">
        <v>780</v>
      </c>
      <c r="AC201" s="10" t="s">
        <v>792</v>
      </c>
      <c r="AD201" s="9" t="s">
        <v>793</v>
      </c>
      <c r="AE201" s="13" t="s">
        <v>794</v>
      </c>
      <c r="AF201" s="14" t="s">
        <v>784</v>
      </c>
      <c r="AG201" s="10" t="s">
        <v>1074</v>
      </c>
      <c r="AH201" s="11" t="s">
        <v>684</v>
      </c>
      <c r="AI201" s="11" t="s">
        <v>685</v>
      </c>
      <c r="AJ201" s="10" t="s">
        <v>686</v>
      </c>
      <c r="AK201" s="11" t="s">
        <v>685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1.6</v>
      </c>
      <c r="AU201" s="10" t="s">
        <v>142</v>
      </c>
      <c r="AV201" s="16">
        <v>6300</v>
      </c>
      <c r="AW201" s="16">
        <v>6300</v>
      </c>
      <c r="AX201" s="16">
        <v>0</v>
      </c>
      <c r="AY201" s="16">
        <v>0</v>
      </c>
      <c r="AZ201" s="16">
        <v>0</v>
      </c>
      <c r="BA201" s="17">
        <v>44991</v>
      </c>
      <c r="BB201" s="30" t="s">
        <v>175</v>
      </c>
      <c r="BC201" s="18">
        <v>45026</v>
      </c>
      <c r="BD201" s="17">
        <v>45107</v>
      </c>
      <c r="BE201" s="17">
        <v>45138</v>
      </c>
      <c r="BF201" s="17">
        <v>44972</v>
      </c>
      <c r="BG201" s="10">
        <v>84847675</v>
      </c>
      <c r="BH201" s="9" t="s">
        <v>414</v>
      </c>
      <c r="BI201" s="19">
        <v>44927</v>
      </c>
      <c r="BJ201" s="20">
        <v>44928</v>
      </c>
      <c r="BK201" s="16">
        <v>3600</v>
      </c>
      <c r="BL201" s="16">
        <v>5760</v>
      </c>
      <c r="BM201" s="9" t="s">
        <v>177</v>
      </c>
      <c r="BN201" s="9" t="s">
        <v>436</v>
      </c>
      <c r="BO201" s="9" t="s">
        <v>635</v>
      </c>
      <c r="BP201" s="17">
        <v>44985</v>
      </c>
      <c r="BQ201" s="17">
        <v>44985</v>
      </c>
      <c r="BR201" s="17">
        <v>44972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>
        <v>44861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 t="s">
        <v>156</v>
      </c>
      <c r="CD201" s="10" t="s">
        <v>156</v>
      </c>
      <c r="CE201" s="17" t="s">
        <v>156</v>
      </c>
      <c r="CF201" s="17" t="s">
        <v>156</v>
      </c>
      <c r="CG201" s="17">
        <v>44861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 t="s">
        <v>156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>
        <v>44861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>
        <v>44873</v>
      </c>
      <c r="CX201" s="10" t="s">
        <v>193</v>
      </c>
      <c r="CY201" s="17" t="s">
        <v>156</v>
      </c>
      <c r="CZ201" s="17" t="s">
        <v>156</v>
      </c>
      <c r="DA201" s="17">
        <v>44861</v>
      </c>
      <c r="DB201" s="17">
        <v>44872</v>
      </c>
      <c r="DC201" s="16">
        <v>3600</v>
      </c>
      <c r="DD201" s="10" t="s">
        <v>1075</v>
      </c>
      <c r="DE201" s="10" t="s">
        <v>230</v>
      </c>
      <c r="DF201" s="18" t="s">
        <v>156</v>
      </c>
      <c r="DG201" s="17">
        <v>44894</v>
      </c>
      <c r="DH201" s="10" t="s">
        <v>156</v>
      </c>
      <c r="DI201" s="17" t="s">
        <v>156</v>
      </c>
      <c r="DJ201" s="17" t="s">
        <v>156</v>
      </c>
      <c r="DK201" s="17">
        <v>44861</v>
      </c>
      <c r="DL201" s="17">
        <v>44889</v>
      </c>
      <c r="DM201" s="16">
        <v>3600</v>
      </c>
      <c r="DN201" s="10" t="s">
        <v>1076</v>
      </c>
      <c r="DO201" s="10" t="s">
        <v>233</v>
      </c>
      <c r="DP201" s="16">
        <v>32</v>
      </c>
      <c r="DQ201" s="16">
        <v>16</v>
      </c>
      <c r="DR201" s="11">
        <v>16</v>
      </c>
      <c r="DS201" s="16">
        <v>48</v>
      </c>
      <c r="DT201" s="16">
        <v>0</v>
      </c>
      <c r="DU201" s="11" t="s">
        <v>181</v>
      </c>
      <c r="DV201" s="11" t="s">
        <v>182</v>
      </c>
      <c r="DW201" s="27" t="s">
        <v>156</v>
      </c>
      <c r="DX201" s="27" t="s">
        <v>156</v>
      </c>
      <c r="DY201" s="20" t="s">
        <v>1069</v>
      </c>
      <c r="DZ201" s="16">
        <v>7</v>
      </c>
      <c r="EA201" s="16">
        <v>12</v>
      </c>
      <c r="EB201" s="27" t="s">
        <v>185</v>
      </c>
      <c r="EC201" s="27" t="s">
        <v>185</v>
      </c>
      <c r="ED201" s="27" t="s">
        <v>182</v>
      </c>
      <c r="EE201" s="29">
        <v>44862.009270833332</v>
      </c>
      <c r="EF201" s="28" t="s">
        <v>186</v>
      </c>
      <c r="EG201" s="28" t="s">
        <v>156</v>
      </c>
      <c r="EH201" s="28" t="s">
        <v>187</v>
      </c>
      <c r="EI201" s="29">
        <v>44895.818541666667</v>
      </c>
      <c r="EJ201" s="28" t="s">
        <v>197</v>
      </c>
      <c r="EK201" s="28" t="s">
        <v>156</v>
      </c>
      <c r="EL201" s="28" t="s">
        <v>198</v>
      </c>
      <c r="EM201" s="45" t="s">
        <v>3713</v>
      </c>
      <c r="EN201" s="46" t="str">
        <f t="shared" ref="EN201:EN264" si="22">MID(AG201,3,8)</f>
        <v>343N342B</v>
      </c>
      <c r="EO201" s="47">
        <f t="shared" ref="EO201:EO264" si="23">BP201-EA201-DZ201</f>
        <v>44966</v>
      </c>
      <c r="EP201" s="47">
        <f t="shared" ref="EP201:EP264" si="24">IF(AND(CM201="",CW201=""),"",MIN(CM201,CW201))</f>
        <v>44873</v>
      </c>
      <c r="EQ201" s="48" t="str">
        <f t="shared" ref="EQ201:EQ264" ca="1" si="25">IF(EP201&gt;$EQ$3,"Y","Past")</f>
        <v>Past</v>
      </c>
      <c r="ER201" s="49">
        <f t="shared" ref="ER201:ER264" si="26">IFERROR(EO201-EP201,"")</f>
        <v>93</v>
      </c>
      <c r="ES201" s="50"/>
      <c r="ET201" s="51">
        <f t="shared" ref="ET201:ET264" si="27">IF(ES201&lt;&gt;"",EO201-ES201,ER201)</f>
        <v>93</v>
      </c>
      <c r="EU201" s="52">
        <f t="shared" ref="EU201:EU264" si="28">IFERROR(BK201*ER201,"")</f>
        <v>334800</v>
      </c>
      <c r="EV201" s="46"/>
      <c r="EW201" s="23" t="s">
        <v>3714</v>
      </c>
    </row>
    <row r="202" spans="1:153" ht="14.25" customHeight="1">
      <c r="A202" s="8">
        <v>195</v>
      </c>
      <c r="B202" s="9" t="s">
        <v>141</v>
      </c>
      <c r="C202" s="10" t="s">
        <v>142</v>
      </c>
      <c r="D202" s="10" t="s">
        <v>143</v>
      </c>
      <c r="E202" s="10" t="s">
        <v>206</v>
      </c>
      <c r="F202" s="9" t="s">
        <v>641</v>
      </c>
      <c r="G202" s="10" t="s">
        <v>1025</v>
      </c>
      <c r="H202" s="9" t="s">
        <v>1026</v>
      </c>
      <c r="I202" s="9" t="s">
        <v>1027</v>
      </c>
      <c r="J202" s="9" t="s">
        <v>1028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675</v>
      </c>
      <c r="S202" s="9" t="s">
        <v>676</v>
      </c>
      <c r="T202" s="9" t="s">
        <v>306</v>
      </c>
      <c r="U202" s="9" t="s">
        <v>337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778</v>
      </c>
      <c r="AA202" s="9" t="s">
        <v>779</v>
      </c>
      <c r="AB202" s="12" t="s">
        <v>780</v>
      </c>
      <c r="AC202" s="10" t="s">
        <v>792</v>
      </c>
      <c r="AD202" s="9" t="s">
        <v>793</v>
      </c>
      <c r="AE202" s="13" t="s">
        <v>794</v>
      </c>
      <c r="AF202" s="14" t="s">
        <v>784</v>
      </c>
      <c r="AG202" s="10" t="s">
        <v>1074</v>
      </c>
      <c r="AH202" s="11" t="s">
        <v>684</v>
      </c>
      <c r="AI202" s="11" t="s">
        <v>685</v>
      </c>
      <c r="AJ202" s="10" t="s">
        <v>686</v>
      </c>
      <c r="AK202" s="11" t="s">
        <v>685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1.6</v>
      </c>
      <c r="AU202" s="10" t="s">
        <v>142</v>
      </c>
      <c r="AV202" s="16">
        <v>6300</v>
      </c>
      <c r="AW202" s="16">
        <v>6300</v>
      </c>
      <c r="AX202" s="16">
        <v>0</v>
      </c>
      <c r="AY202" s="16">
        <v>0</v>
      </c>
      <c r="AZ202" s="16">
        <v>0</v>
      </c>
      <c r="BA202" s="17">
        <v>44991</v>
      </c>
      <c r="BB202" s="30" t="s">
        <v>175</v>
      </c>
      <c r="BC202" s="18">
        <v>45026</v>
      </c>
      <c r="BD202" s="17">
        <v>45107</v>
      </c>
      <c r="BE202" s="17">
        <v>45138</v>
      </c>
      <c r="BF202" s="17">
        <v>44972</v>
      </c>
      <c r="BG202" s="10">
        <v>85120216</v>
      </c>
      <c r="BH202" s="9" t="s">
        <v>319</v>
      </c>
      <c r="BI202" s="19">
        <v>44958</v>
      </c>
      <c r="BJ202" s="20">
        <v>44963</v>
      </c>
      <c r="BK202" s="16">
        <v>2704</v>
      </c>
      <c r="BL202" s="16">
        <v>4326</v>
      </c>
      <c r="BM202" s="9" t="s">
        <v>177</v>
      </c>
      <c r="BN202" s="9" t="s">
        <v>383</v>
      </c>
      <c r="BO202" s="9" t="s">
        <v>156</v>
      </c>
      <c r="BP202" s="17">
        <v>45000</v>
      </c>
      <c r="BQ202" s="17">
        <v>45000</v>
      </c>
      <c r="BR202" s="17" t="s">
        <v>156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 t="s">
        <v>156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 t="s">
        <v>156</v>
      </c>
      <c r="CD202" s="10" t="s">
        <v>156</v>
      </c>
      <c r="CE202" s="17" t="s">
        <v>156</v>
      </c>
      <c r="CF202" s="17" t="s">
        <v>156</v>
      </c>
      <c r="CG202" s="17" t="s">
        <v>156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 t="s">
        <v>156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 t="s">
        <v>156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>
        <v>44960</v>
      </c>
      <c r="CX202" s="10" t="s">
        <v>193</v>
      </c>
      <c r="CY202" s="17">
        <v>44992</v>
      </c>
      <c r="CZ202" s="17" t="s">
        <v>156</v>
      </c>
      <c r="DA202" s="17">
        <v>44907</v>
      </c>
      <c r="DB202" s="17">
        <v>44958</v>
      </c>
      <c r="DC202" s="16">
        <v>2704</v>
      </c>
      <c r="DD202" s="10" t="s">
        <v>1077</v>
      </c>
      <c r="DE202" s="10" t="s">
        <v>230</v>
      </c>
      <c r="DF202" s="18" t="s">
        <v>156</v>
      </c>
      <c r="DG202" s="17">
        <v>44970</v>
      </c>
      <c r="DH202" s="10" t="s">
        <v>156</v>
      </c>
      <c r="DI202" s="17">
        <v>44999</v>
      </c>
      <c r="DJ202" s="17" t="s">
        <v>156</v>
      </c>
      <c r="DK202" s="17">
        <v>44907</v>
      </c>
      <c r="DL202" s="17">
        <v>44964</v>
      </c>
      <c r="DM202" s="16">
        <v>2704</v>
      </c>
      <c r="DN202" s="10" t="s">
        <v>1078</v>
      </c>
      <c r="DO202" s="10" t="s">
        <v>233</v>
      </c>
      <c r="DP202" s="16">
        <v>32</v>
      </c>
      <c r="DQ202" s="16">
        <v>16</v>
      </c>
      <c r="DR202" s="11">
        <v>16</v>
      </c>
      <c r="DS202" s="16">
        <v>48</v>
      </c>
      <c r="DT202" s="16">
        <v>0</v>
      </c>
      <c r="DU202" s="11" t="s">
        <v>181</v>
      </c>
      <c r="DV202" s="11" t="s">
        <v>182</v>
      </c>
      <c r="DW202" s="27" t="s">
        <v>156</v>
      </c>
      <c r="DX202" s="27" t="s">
        <v>156</v>
      </c>
      <c r="DY202" s="20" t="s">
        <v>1073</v>
      </c>
      <c r="DZ202" s="16">
        <v>7</v>
      </c>
      <c r="EA202" s="16">
        <v>12</v>
      </c>
      <c r="EB202" s="27" t="s">
        <v>185</v>
      </c>
      <c r="EC202" s="27" t="s">
        <v>185</v>
      </c>
      <c r="ED202" s="27" t="s">
        <v>182</v>
      </c>
      <c r="EE202" s="29">
        <v>44907.320370370369</v>
      </c>
      <c r="EF202" s="28" t="s">
        <v>688</v>
      </c>
      <c r="EG202" s="28" t="s">
        <v>689</v>
      </c>
      <c r="EH202" s="28" t="s">
        <v>190</v>
      </c>
      <c r="EI202" s="29">
        <v>44964.413865740738</v>
      </c>
      <c r="EJ202" s="28" t="s">
        <v>1037</v>
      </c>
      <c r="EK202" s="28" t="s">
        <v>1038</v>
      </c>
      <c r="EL202" s="28" t="s">
        <v>237</v>
      </c>
      <c r="EM202" s="45" t="s">
        <v>3713</v>
      </c>
      <c r="EN202" s="46" t="str">
        <f t="shared" si="22"/>
        <v>343N342B</v>
      </c>
      <c r="EO202" s="47">
        <f t="shared" si="23"/>
        <v>44981</v>
      </c>
      <c r="EP202" s="47">
        <f t="shared" si="24"/>
        <v>44960</v>
      </c>
      <c r="EQ202" s="48" t="str">
        <f t="shared" ca="1" si="25"/>
        <v>Past</v>
      </c>
      <c r="ER202" s="49">
        <f t="shared" si="26"/>
        <v>21</v>
      </c>
      <c r="ES202" s="50"/>
      <c r="ET202" s="51">
        <f t="shared" si="27"/>
        <v>21</v>
      </c>
      <c r="EU202" s="52">
        <f t="shared" si="28"/>
        <v>56784</v>
      </c>
      <c r="EV202" s="46"/>
      <c r="EW202" s="23" t="s">
        <v>3714</v>
      </c>
    </row>
    <row r="203" spans="1:153" ht="14.25" customHeight="1">
      <c r="A203" s="8">
        <v>196</v>
      </c>
      <c r="B203" s="9" t="s">
        <v>141</v>
      </c>
      <c r="C203" s="10" t="s">
        <v>142</v>
      </c>
      <c r="D203" s="10" t="s">
        <v>143</v>
      </c>
      <c r="E203" s="10" t="s">
        <v>206</v>
      </c>
      <c r="F203" s="9" t="s">
        <v>641</v>
      </c>
      <c r="G203" s="10" t="s">
        <v>1025</v>
      </c>
      <c r="H203" s="9" t="s">
        <v>1026</v>
      </c>
      <c r="I203" s="9" t="s">
        <v>1027</v>
      </c>
      <c r="J203" s="9" t="s">
        <v>1028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675</v>
      </c>
      <c r="S203" s="9" t="s">
        <v>676</v>
      </c>
      <c r="T203" s="9" t="s">
        <v>306</v>
      </c>
      <c r="U203" s="9" t="s">
        <v>337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778</v>
      </c>
      <c r="AA203" s="9" t="s">
        <v>779</v>
      </c>
      <c r="AB203" s="12" t="s">
        <v>780</v>
      </c>
      <c r="AC203" s="10" t="s">
        <v>796</v>
      </c>
      <c r="AD203" s="9" t="s">
        <v>797</v>
      </c>
      <c r="AE203" s="13" t="s">
        <v>798</v>
      </c>
      <c r="AF203" s="14" t="s">
        <v>784</v>
      </c>
      <c r="AG203" s="10" t="s">
        <v>1079</v>
      </c>
      <c r="AH203" s="11" t="s">
        <v>684</v>
      </c>
      <c r="AI203" s="11" t="s">
        <v>685</v>
      </c>
      <c r="AJ203" s="10" t="s">
        <v>686</v>
      </c>
      <c r="AK203" s="11" t="s">
        <v>685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1.6</v>
      </c>
      <c r="AU203" s="10" t="s">
        <v>142</v>
      </c>
      <c r="AV203" s="16">
        <v>4500</v>
      </c>
      <c r="AW203" s="16">
        <v>4500</v>
      </c>
      <c r="AX203" s="16">
        <v>0</v>
      </c>
      <c r="AY203" s="16">
        <v>0</v>
      </c>
      <c r="AZ203" s="16">
        <v>0</v>
      </c>
      <c r="BA203" s="17">
        <v>44991</v>
      </c>
      <c r="BB203" s="30" t="s">
        <v>175</v>
      </c>
      <c r="BC203" s="18">
        <v>45026</v>
      </c>
      <c r="BD203" s="17">
        <v>45107</v>
      </c>
      <c r="BE203" s="17">
        <v>45138</v>
      </c>
      <c r="BF203" s="17">
        <v>44972</v>
      </c>
      <c r="BG203" s="10">
        <v>84847710</v>
      </c>
      <c r="BH203" s="9" t="s">
        <v>414</v>
      </c>
      <c r="BI203" s="19">
        <v>44927</v>
      </c>
      <c r="BJ203" s="20">
        <v>44928</v>
      </c>
      <c r="BK203" s="16">
        <v>2400</v>
      </c>
      <c r="BL203" s="16">
        <v>3840</v>
      </c>
      <c r="BM203" s="9" t="s">
        <v>177</v>
      </c>
      <c r="BN203" s="9" t="s">
        <v>436</v>
      </c>
      <c r="BO203" s="9" t="s">
        <v>635</v>
      </c>
      <c r="BP203" s="17">
        <v>44985</v>
      </c>
      <c r="BQ203" s="17">
        <v>44985</v>
      </c>
      <c r="BR203" s="17">
        <v>44972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>
        <v>44861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 t="s">
        <v>156</v>
      </c>
      <c r="CD203" s="10" t="s">
        <v>156</v>
      </c>
      <c r="CE203" s="17" t="s">
        <v>156</v>
      </c>
      <c r="CF203" s="17" t="s">
        <v>156</v>
      </c>
      <c r="CG203" s="17">
        <v>44861</v>
      </c>
      <c r="CH203" s="17" t="s">
        <v>156</v>
      </c>
      <c r="CI203" s="16">
        <v>0</v>
      </c>
      <c r="CJ203" s="10" t="s">
        <v>156</v>
      </c>
      <c r="CK203" s="10" t="s">
        <v>156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>
        <v>44861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44873</v>
      </c>
      <c r="CX203" s="10" t="s">
        <v>193</v>
      </c>
      <c r="CY203" s="17" t="s">
        <v>156</v>
      </c>
      <c r="CZ203" s="17" t="s">
        <v>156</v>
      </c>
      <c r="DA203" s="17">
        <v>44861</v>
      </c>
      <c r="DB203" s="17">
        <v>44872</v>
      </c>
      <c r="DC203" s="16">
        <v>2400</v>
      </c>
      <c r="DD203" s="10" t="s">
        <v>1080</v>
      </c>
      <c r="DE203" s="10" t="s">
        <v>230</v>
      </c>
      <c r="DF203" s="18" t="s">
        <v>156</v>
      </c>
      <c r="DG203" s="17">
        <v>44894</v>
      </c>
      <c r="DH203" s="10" t="s">
        <v>156</v>
      </c>
      <c r="DI203" s="17" t="s">
        <v>156</v>
      </c>
      <c r="DJ203" s="17" t="s">
        <v>156</v>
      </c>
      <c r="DK203" s="17">
        <v>44861</v>
      </c>
      <c r="DL203" s="17">
        <v>44889</v>
      </c>
      <c r="DM203" s="16">
        <v>2400</v>
      </c>
      <c r="DN203" s="10" t="s">
        <v>1081</v>
      </c>
      <c r="DO203" s="10" t="s">
        <v>233</v>
      </c>
      <c r="DP203" s="16">
        <v>32</v>
      </c>
      <c r="DQ203" s="16">
        <v>16</v>
      </c>
      <c r="DR203" s="11">
        <v>16</v>
      </c>
      <c r="DS203" s="16">
        <v>48</v>
      </c>
      <c r="DT203" s="16">
        <v>0</v>
      </c>
      <c r="DU203" s="11" t="s">
        <v>181</v>
      </c>
      <c r="DV203" s="11" t="s">
        <v>182</v>
      </c>
      <c r="DW203" s="27" t="s">
        <v>156</v>
      </c>
      <c r="DX203" s="27" t="s">
        <v>156</v>
      </c>
      <c r="DY203" s="20" t="s">
        <v>1069</v>
      </c>
      <c r="DZ203" s="16">
        <v>7</v>
      </c>
      <c r="EA203" s="16">
        <v>12</v>
      </c>
      <c r="EB203" s="27" t="s">
        <v>185</v>
      </c>
      <c r="EC203" s="27" t="s">
        <v>185</v>
      </c>
      <c r="ED203" s="27" t="s">
        <v>182</v>
      </c>
      <c r="EE203" s="29">
        <v>44862.009270833332</v>
      </c>
      <c r="EF203" s="28" t="s">
        <v>186</v>
      </c>
      <c r="EG203" s="28" t="s">
        <v>156</v>
      </c>
      <c r="EH203" s="28" t="s">
        <v>187</v>
      </c>
      <c r="EI203" s="29">
        <v>44895.818541666667</v>
      </c>
      <c r="EJ203" s="28" t="s">
        <v>197</v>
      </c>
      <c r="EK203" s="28" t="s">
        <v>156</v>
      </c>
      <c r="EL203" s="28" t="s">
        <v>198</v>
      </c>
      <c r="EM203" s="45" t="s">
        <v>3713</v>
      </c>
      <c r="EN203" s="46" t="str">
        <f t="shared" si="22"/>
        <v>343N342C</v>
      </c>
      <c r="EO203" s="47">
        <f t="shared" si="23"/>
        <v>44966</v>
      </c>
      <c r="EP203" s="47">
        <f t="shared" si="24"/>
        <v>44873</v>
      </c>
      <c r="EQ203" s="48" t="str">
        <f t="shared" ca="1" si="25"/>
        <v>Past</v>
      </c>
      <c r="ER203" s="49">
        <f t="shared" si="26"/>
        <v>93</v>
      </c>
      <c r="ES203" s="50"/>
      <c r="ET203" s="51">
        <f t="shared" si="27"/>
        <v>93</v>
      </c>
      <c r="EU203" s="52">
        <f t="shared" si="28"/>
        <v>223200</v>
      </c>
      <c r="EV203" s="46"/>
      <c r="EW203" s="23" t="s">
        <v>3714</v>
      </c>
    </row>
    <row r="204" spans="1:153" ht="14.25" customHeight="1">
      <c r="A204" s="8">
        <v>197</v>
      </c>
      <c r="B204" s="9" t="s">
        <v>141</v>
      </c>
      <c r="C204" s="10" t="s">
        <v>142</v>
      </c>
      <c r="D204" s="10" t="s">
        <v>143</v>
      </c>
      <c r="E204" s="10" t="s">
        <v>206</v>
      </c>
      <c r="F204" s="9" t="s">
        <v>641</v>
      </c>
      <c r="G204" s="10" t="s">
        <v>1025</v>
      </c>
      <c r="H204" s="9" t="s">
        <v>1026</v>
      </c>
      <c r="I204" s="9" t="s">
        <v>1027</v>
      </c>
      <c r="J204" s="9" t="s">
        <v>1028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675</v>
      </c>
      <c r="S204" s="9" t="s">
        <v>676</v>
      </c>
      <c r="T204" s="9" t="s">
        <v>306</v>
      </c>
      <c r="U204" s="9" t="s">
        <v>337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778</v>
      </c>
      <c r="AA204" s="9" t="s">
        <v>779</v>
      </c>
      <c r="AB204" s="12" t="s">
        <v>780</v>
      </c>
      <c r="AC204" s="10" t="s">
        <v>796</v>
      </c>
      <c r="AD204" s="9" t="s">
        <v>797</v>
      </c>
      <c r="AE204" s="13" t="s">
        <v>798</v>
      </c>
      <c r="AF204" s="14" t="s">
        <v>784</v>
      </c>
      <c r="AG204" s="10" t="s">
        <v>1079</v>
      </c>
      <c r="AH204" s="11" t="s">
        <v>684</v>
      </c>
      <c r="AI204" s="11" t="s">
        <v>685</v>
      </c>
      <c r="AJ204" s="10" t="s">
        <v>686</v>
      </c>
      <c r="AK204" s="11" t="s">
        <v>685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1.6</v>
      </c>
      <c r="AU204" s="10" t="s">
        <v>142</v>
      </c>
      <c r="AV204" s="16">
        <v>4500</v>
      </c>
      <c r="AW204" s="16">
        <v>4500</v>
      </c>
      <c r="AX204" s="16">
        <v>0</v>
      </c>
      <c r="AY204" s="16">
        <v>0</v>
      </c>
      <c r="AZ204" s="16">
        <v>0</v>
      </c>
      <c r="BA204" s="17">
        <v>44991</v>
      </c>
      <c r="BB204" s="30" t="s">
        <v>175</v>
      </c>
      <c r="BC204" s="18">
        <v>45026</v>
      </c>
      <c r="BD204" s="17">
        <v>45107</v>
      </c>
      <c r="BE204" s="17">
        <v>45138</v>
      </c>
      <c r="BF204" s="17">
        <v>44972</v>
      </c>
      <c r="BG204" s="10">
        <v>85120220</v>
      </c>
      <c r="BH204" s="9" t="s">
        <v>319</v>
      </c>
      <c r="BI204" s="19">
        <v>44958</v>
      </c>
      <c r="BJ204" s="20">
        <v>44963</v>
      </c>
      <c r="BK204" s="16">
        <v>2096</v>
      </c>
      <c r="BL204" s="16">
        <v>3354</v>
      </c>
      <c r="BM204" s="9" t="s">
        <v>177</v>
      </c>
      <c r="BN204" s="9" t="s">
        <v>383</v>
      </c>
      <c r="BO204" s="9" t="s">
        <v>156</v>
      </c>
      <c r="BP204" s="17">
        <v>45010</v>
      </c>
      <c r="BQ204" s="17">
        <v>45010</v>
      </c>
      <c r="BR204" s="17" t="s">
        <v>156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 t="s">
        <v>156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 t="s">
        <v>156</v>
      </c>
      <c r="CD204" s="10" t="s">
        <v>156</v>
      </c>
      <c r="CE204" s="17" t="s">
        <v>156</v>
      </c>
      <c r="CF204" s="17" t="s">
        <v>156</v>
      </c>
      <c r="CG204" s="17" t="s">
        <v>156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 t="s">
        <v>156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44964</v>
      </c>
      <c r="CX204" s="10" t="s">
        <v>193</v>
      </c>
      <c r="CY204" s="17">
        <v>44992</v>
      </c>
      <c r="CZ204" s="17" t="s">
        <v>156</v>
      </c>
      <c r="DA204" s="17">
        <v>44907</v>
      </c>
      <c r="DB204" s="17">
        <v>44958</v>
      </c>
      <c r="DC204" s="16">
        <v>2096</v>
      </c>
      <c r="DD204" s="10" t="s">
        <v>1082</v>
      </c>
      <c r="DE204" s="10" t="s">
        <v>230</v>
      </c>
      <c r="DF204" s="18" t="s">
        <v>156</v>
      </c>
      <c r="DG204" s="17">
        <v>44980</v>
      </c>
      <c r="DH204" s="10" t="s">
        <v>156</v>
      </c>
      <c r="DI204" s="17">
        <v>44999</v>
      </c>
      <c r="DJ204" s="17" t="s">
        <v>156</v>
      </c>
      <c r="DK204" s="17">
        <v>44907</v>
      </c>
      <c r="DL204" s="17">
        <v>44978</v>
      </c>
      <c r="DM204" s="16">
        <v>2096</v>
      </c>
      <c r="DN204" s="10" t="s">
        <v>1083</v>
      </c>
      <c r="DO204" s="10" t="s">
        <v>233</v>
      </c>
      <c r="DP204" s="16">
        <v>32</v>
      </c>
      <c r="DQ204" s="16">
        <v>16</v>
      </c>
      <c r="DR204" s="11">
        <v>16</v>
      </c>
      <c r="DS204" s="16">
        <v>48</v>
      </c>
      <c r="DT204" s="16">
        <v>0</v>
      </c>
      <c r="DU204" s="11" t="s">
        <v>181</v>
      </c>
      <c r="DV204" s="11" t="s">
        <v>182</v>
      </c>
      <c r="DW204" s="27" t="s">
        <v>156</v>
      </c>
      <c r="DX204" s="27" t="s">
        <v>156</v>
      </c>
      <c r="DY204" s="20" t="s">
        <v>194</v>
      </c>
      <c r="DZ204" s="16">
        <v>7</v>
      </c>
      <c r="EA204" s="16">
        <v>12</v>
      </c>
      <c r="EB204" s="27" t="s">
        <v>185</v>
      </c>
      <c r="EC204" s="27" t="s">
        <v>185</v>
      </c>
      <c r="ED204" s="27" t="s">
        <v>182</v>
      </c>
      <c r="EE204" s="29">
        <v>44907.320370370369</v>
      </c>
      <c r="EF204" s="28" t="s">
        <v>688</v>
      </c>
      <c r="EG204" s="28" t="s">
        <v>689</v>
      </c>
      <c r="EH204" s="28" t="s">
        <v>190</v>
      </c>
      <c r="EI204" s="29">
        <v>44978.591493055559</v>
      </c>
      <c r="EJ204" s="28" t="s">
        <v>1037</v>
      </c>
      <c r="EK204" s="28" t="s">
        <v>1038</v>
      </c>
      <c r="EL204" s="28" t="s">
        <v>237</v>
      </c>
      <c r="EM204" s="45" t="s">
        <v>3713</v>
      </c>
      <c r="EN204" s="46" t="str">
        <f t="shared" si="22"/>
        <v>343N342C</v>
      </c>
      <c r="EO204" s="47">
        <f t="shared" si="23"/>
        <v>44991</v>
      </c>
      <c r="EP204" s="47">
        <f t="shared" si="24"/>
        <v>44964</v>
      </c>
      <c r="EQ204" s="48" t="str">
        <f t="shared" ca="1" si="25"/>
        <v>Past</v>
      </c>
      <c r="ER204" s="49">
        <f t="shared" si="26"/>
        <v>27</v>
      </c>
      <c r="ES204" s="50"/>
      <c r="ET204" s="51">
        <f t="shared" si="27"/>
        <v>27</v>
      </c>
      <c r="EU204" s="52">
        <f t="shared" si="28"/>
        <v>56592</v>
      </c>
      <c r="EV204" s="46"/>
      <c r="EW204" s="23" t="s">
        <v>3714</v>
      </c>
    </row>
    <row r="205" spans="1:153" ht="14.25" customHeight="1">
      <c r="A205" s="8">
        <v>198</v>
      </c>
      <c r="B205" s="9" t="s">
        <v>141</v>
      </c>
      <c r="C205" s="10" t="s">
        <v>142</v>
      </c>
      <c r="D205" s="10" t="s">
        <v>143</v>
      </c>
      <c r="E205" s="10" t="s">
        <v>206</v>
      </c>
      <c r="F205" s="9" t="s">
        <v>641</v>
      </c>
      <c r="G205" s="10" t="s">
        <v>1025</v>
      </c>
      <c r="H205" s="9" t="s">
        <v>1026</v>
      </c>
      <c r="I205" s="9" t="s">
        <v>1027</v>
      </c>
      <c r="J205" s="9" t="s">
        <v>1028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675</v>
      </c>
      <c r="S205" s="9" t="s">
        <v>676</v>
      </c>
      <c r="T205" s="9" t="s">
        <v>306</v>
      </c>
      <c r="U205" s="9" t="s">
        <v>337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778</v>
      </c>
      <c r="AA205" s="9" t="s">
        <v>779</v>
      </c>
      <c r="AB205" s="12" t="s">
        <v>780</v>
      </c>
      <c r="AC205" s="10" t="s">
        <v>1084</v>
      </c>
      <c r="AD205" s="9" t="s">
        <v>1085</v>
      </c>
      <c r="AE205" s="13" t="s">
        <v>1086</v>
      </c>
      <c r="AF205" s="14" t="s">
        <v>784</v>
      </c>
      <c r="AG205" s="10" t="s">
        <v>1087</v>
      </c>
      <c r="AH205" s="11" t="s">
        <v>684</v>
      </c>
      <c r="AI205" s="11" t="s">
        <v>685</v>
      </c>
      <c r="AJ205" s="10" t="s">
        <v>686</v>
      </c>
      <c r="AK205" s="11" t="s">
        <v>685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1.6</v>
      </c>
      <c r="AU205" s="10" t="s">
        <v>142</v>
      </c>
      <c r="AV205" s="16">
        <v>3000</v>
      </c>
      <c r="AW205" s="16">
        <v>3000</v>
      </c>
      <c r="AX205" s="16">
        <v>0</v>
      </c>
      <c r="AY205" s="16">
        <v>0</v>
      </c>
      <c r="AZ205" s="16">
        <v>0</v>
      </c>
      <c r="BA205" s="17">
        <v>44991</v>
      </c>
      <c r="BB205" s="30" t="s">
        <v>175</v>
      </c>
      <c r="BC205" s="18">
        <v>45026</v>
      </c>
      <c r="BD205" s="17">
        <v>45107</v>
      </c>
      <c r="BE205" s="17">
        <v>45138</v>
      </c>
      <c r="BF205" s="17">
        <v>44972</v>
      </c>
      <c r="BG205" s="10">
        <v>84847742</v>
      </c>
      <c r="BH205" s="9" t="s">
        <v>414</v>
      </c>
      <c r="BI205" s="19">
        <v>44927</v>
      </c>
      <c r="BJ205" s="20">
        <v>44928</v>
      </c>
      <c r="BK205" s="16">
        <v>2000</v>
      </c>
      <c r="BL205" s="16">
        <v>3200</v>
      </c>
      <c r="BM205" s="9" t="s">
        <v>177</v>
      </c>
      <c r="BN205" s="9" t="s">
        <v>436</v>
      </c>
      <c r="BO205" s="9" t="s">
        <v>635</v>
      </c>
      <c r="BP205" s="17">
        <v>44985</v>
      </c>
      <c r="BQ205" s="17">
        <v>44985</v>
      </c>
      <c r="BR205" s="17">
        <v>44972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>
        <v>44861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>
        <v>44861</v>
      </c>
      <c r="CH205" s="17" t="s">
        <v>156</v>
      </c>
      <c r="CI205" s="16">
        <v>0</v>
      </c>
      <c r="CJ205" s="10" t="s">
        <v>156</v>
      </c>
      <c r="CK205" s="10" t="s">
        <v>156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>
        <v>44861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44873</v>
      </c>
      <c r="CX205" s="10" t="s">
        <v>193</v>
      </c>
      <c r="CY205" s="17" t="s">
        <v>156</v>
      </c>
      <c r="CZ205" s="17" t="s">
        <v>156</v>
      </c>
      <c r="DA205" s="17">
        <v>44861</v>
      </c>
      <c r="DB205" s="17">
        <v>44872</v>
      </c>
      <c r="DC205" s="16">
        <v>2000</v>
      </c>
      <c r="DD205" s="10" t="s">
        <v>1088</v>
      </c>
      <c r="DE205" s="10" t="s">
        <v>230</v>
      </c>
      <c r="DF205" s="18" t="s">
        <v>156</v>
      </c>
      <c r="DG205" s="17">
        <v>44908</v>
      </c>
      <c r="DH205" s="10" t="s">
        <v>156</v>
      </c>
      <c r="DI205" s="17" t="s">
        <v>156</v>
      </c>
      <c r="DJ205" s="17" t="s">
        <v>156</v>
      </c>
      <c r="DK205" s="17">
        <v>44861</v>
      </c>
      <c r="DL205" s="17">
        <v>44902</v>
      </c>
      <c r="DM205" s="16">
        <v>2000</v>
      </c>
      <c r="DN205" s="10" t="s">
        <v>1089</v>
      </c>
      <c r="DO205" s="10" t="s">
        <v>233</v>
      </c>
      <c r="DP205" s="16">
        <v>32</v>
      </c>
      <c r="DQ205" s="16">
        <v>16</v>
      </c>
      <c r="DR205" s="11">
        <v>16</v>
      </c>
      <c r="DS205" s="16">
        <v>48</v>
      </c>
      <c r="DT205" s="16">
        <v>0</v>
      </c>
      <c r="DU205" s="11" t="s">
        <v>181</v>
      </c>
      <c r="DV205" s="11" t="s">
        <v>182</v>
      </c>
      <c r="DW205" s="27" t="s">
        <v>156</v>
      </c>
      <c r="DX205" s="27" t="s">
        <v>156</v>
      </c>
      <c r="DY205" s="20" t="s">
        <v>1069</v>
      </c>
      <c r="DZ205" s="16">
        <v>7</v>
      </c>
      <c r="EA205" s="16">
        <v>12</v>
      </c>
      <c r="EB205" s="27" t="s">
        <v>185</v>
      </c>
      <c r="EC205" s="27" t="s">
        <v>185</v>
      </c>
      <c r="ED205" s="27" t="s">
        <v>182</v>
      </c>
      <c r="EE205" s="29">
        <v>44862.009270833332</v>
      </c>
      <c r="EF205" s="28" t="s">
        <v>186</v>
      </c>
      <c r="EG205" s="28" t="s">
        <v>156</v>
      </c>
      <c r="EH205" s="28" t="s">
        <v>187</v>
      </c>
      <c r="EI205" s="29">
        <v>44902.792094907411</v>
      </c>
      <c r="EJ205" s="28" t="s">
        <v>1037</v>
      </c>
      <c r="EK205" s="28" t="s">
        <v>1038</v>
      </c>
      <c r="EL205" s="28" t="s">
        <v>237</v>
      </c>
      <c r="EM205" s="45" t="s">
        <v>3713</v>
      </c>
      <c r="EN205" s="46" t="str">
        <f t="shared" si="22"/>
        <v>343N342D</v>
      </c>
      <c r="EO205" s="47">
        <f t="shared" si="23"/>
        <v>44966</v>
      </c>
      <c r="EP205" s="47">
        <f t="shared" si="24"/>
        <v>44873</v>
      </c>
      <c r="EQ205" s="48" t="str">
        <f t="shared" ca="1" si="25"/>
        <v>Past</v>
      </c>
      <c r="ER205" s="49">
        <f t="shared" si="26"/>
        <v>93</v>
      </c>
      <c r="ES205" s="50"/>
      <c r="ET205" s="51">
        <f t="shared" si="27"/>
        <v>93</v>
      </c>
      <c r="EU205" s="52">
        <f t="shared" si="28"/>
        <v>186000</v>
      </c>
      <c r="EV205" s="46"/>
      <c r="EW205" s="23" t="s">
        <v>3714</v>
      </c>
    </row>
    <row r="206" spans="1:153" ht="14.25" customHeight="1">
      <c r="A206" s="8">
        <v>199</v>
      </c>
      <c r="B206" s="9" t="s">
        <v>141</v>
      </c>
      <c r="C206" s="10" t="s">
        <v>142</v>
      </c>
      <c r="D206" s="10" t="s">
        <v>143</v>
      </c>
      <c r="E206" s="10" t="s">
        <v>206</v>
      </c>
      <c r="F206" s="9" t="s">
        <v>641</v>
      </c>
      <c r="G206" s="10" t="s">
        <v>1025</v>
      </c>
      <c r="H206" s="9" t="s">
        <v>1026</v>
      </c>
      <c r="I206" s="9" t="s">
        <v>1027</v>
      </c>
      <c r="J206" s="9" t="s">
        <v>1028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675</v>
      </c>
      <c r="S206" s="9" t="s">
        <v>676</v>
      </c>
      <c r="T206" s="9" t="s">
        <v>306</v>
      </c>
      <c r="U206" s="9" t="s">
        <v>337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778</v>
      </c>
      <c r="AA206" s="9" t="s">
        <v>779</v>
      </c>
      <c r="AB206" s="12" t="s">
        <v>780</v>
      </c>
      <c r="AC206" s="10" t="s">
        <v>1084</v>
      </c>
      <c r="AD206" s="9" t="s">
        <v>1085</v>
      </c>
      <c r="AE206" s="13" t="s">
        <v>1086</v>
      </c>
      <c r="AF206" s="14" t="s">
        <v>784</v>
      </c>
      <c r="AG206" s="10" t="s">
        <v>1087</v>
      </c>
      <c r="AH206" s="11" t="s">
        <v>684</v>
      </c>
      <c r="AI206" s="11" t="s">
        <v>685</v>
      </c>
      <c r="AJ206" s="10" t="s">
        <v>686</v>
      </c>
      <c r="AK206" s="11" t="s">
        <v>685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1.6</v>
      </c>
      <c r="AU206" s="10" t="s">
        <v>142</v>
      </c>
      <c r="AV206" s="16">
        <v>3000</v>
      </c>
      <c r="AW206" s="16">
        <v>3000</v>
      </c>
      <c r="AX206" s="16">
        <v>0</v>
      </c>
      <c r="AY206" s="16">
        <v>0</v>
      </c>
      <c r="AZ206" s="16">
        <v>0</v>
      </c>
      <c r="BA206" s="17">
        <v>44991</v>
      </c>
      <c r="BB206" s="30" t="s">
        <v>175</v>
      </c>
      <c r="BC206" s="18">
        <v>45026</v>
      </c>
      <c r="BD206" s="17">
        <v>45107</v>
      </c>
      <c r="BE206" s="17">
        <v>45138</v>
      </c>
      <c r="BF206" s="17">
        <v>44972</v>
      </c>
      <c r="BG206" s="10">
        <v>85264241</v>
      </c>
      <c r="BH206" s="9" t="s">
        <v>319</v>
      </c>
      <c r="BI206" s="19">
        <v>44958</v>
      </c>
      <c r="BJ206" s="20">
        <v>44963</v>
      </c>
      <c r="BK206" s="16">
        <v>992</v>
      </c>
      <c r="BL206" s="16">
        <v>1587</v>
      </c>
      <c r="BM206" s="9" t="s">
        <v>177</v>
      </c>
      <c r="BN206" s="9" t="s">
        <v>383</v>
      </c>
      <c r="BO206" s="9" t="s">
        <v>156</v>
      </c>
      <c r="BP206" s="17">
        <v>45000</v>
      </c>
      <c r="BQ206" s="17">
        <v>45000</v>
      </c>
      <c r="BR206" s="17" t="s">
        <v>156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 t="s">
        <v>156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44942</v>
      </c>
      <c r="CH206" s="17" t="s">
        <v>156</v>
      </c>
      <c r="CI206" s="16">
        <v>0</v>
      </c>
      <c r="CJ206" s="10" t="s">
        <v>156</v>
      </c>
      <c r="CK206" s="10" t="s">
        <v>156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44942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44960</v>
      </c>
      <c r="CX206" s="10" t="s">
        <v>193</v>
      </c>
      <c r="CY206" s="17" t="s">
        <v>156</v>
      </c>
      <c r="CZ206" s="17" t="s">
        <v>156</v>
      </c>
      <c r="DA206" s="17">
        <v>44942</v>
      </c>
      <c r="DB206" s="17">
        <v>44958</v>
      </c>
      <c r="DC206" s="16">
        <v>992</v>
      </c>
      <c r="DD206" s="10" t="s">
        <v>1090</v>
      </c>
      <c r="DE206" s="10" t="s">
        <v>230</v>
      </c>
      <c r="DF206" s="18" t="s">
        <v>156</v>
      </c>
      <c r="DG206" s="17">
        <v>44970</v>
      </c>
      <c r="DH206" s="10" t="s">
        <v>156</v>
      </c>
      <c r="DI206" s="17" t="s">
        <v>156</v>
      </c>
      <c r="DJ206" s="17" t="s">
        <v>156</v>
      </c>
      <c r="DK206" s="17">
        <v>44942</v>
      </c>
      <c r="DL206" s="17">
        <v>44964</v>
      </c>
      <c r="DM206" s="16">
        <v>992</v>
      </c>
      <c r="DN206" s="10" t="s">
        <v>1091</v>
      </c>
      <c r="DO206" s="10" t="s">
        <v>233</v>
      </c>
      <c r="DP206" s="16">
        <v>32</v>
      </c>
      <c r="DQ206" s="16">
        <v>16</v>
      </c>
      <c r="DR206" s="11">
        <v>16</v>
      </c>
      <c r="DS206" s="16">
        <v>48</v>
      </c>
      <c r="DT206" s="16">
        <v>0</v>
      </c>
      <c r="DU206" s="11" t="s">
        <v>181</v>
      </c>
      <c r="DV206" s="11" t="s">
        <v>182</v>
      </c>
      <c r="DW206" s="27" t="s">
        <v>156</v>
      </c>
      <c r="DX206" s="27" t="s">
        <v>156</v>
      </c>
      <c r="DY206" s="20" t="s">
        <v>1073</v>
      </c>
      <c r="DZ206" s="16">
        <v>7</v>
      </c>
      <c r="EA206" s="16">
        <v>12</v>
      </c>
      <c r="EB206" s="27" t="s">
        <v>185</v>
      </c>
      <c r="EC206" s="27" t="s">
        <v>185</v>
      </c>
      <c r="ED206" s="27" t="s">
        <v>182</v>
      </c>
      <c r="EE206" s="29">
        <v>44940.290752314817</v>
      </c>
      <c r="EF206" s="28" t="s">
        <v>188</v>
      </c>
      <c r="EG206" s="28" t="s">
        <v>189</v>
      </c>
      <c r="EH206" s="28" t="s">
        <v>190</v>
      </c>
      <c r="EI206" s="29">
        <v>44964.413865740738</v>
      </c>
      <c r="EJ206" s="28" t="s">
        <v>1037</v>
      </c>
      <c r="EK206" s="28" t="s">
        <v>1038</v>
      </c>
      <c r="EL206" s="28" t="s">
        <v>237</v>
      </c>
      <c r="EM206" s="45" t="s">
        <v>3713</v>
      </c>
      <c r="EN206" s="46" t="str">
        <f t="shared" si="22"/>
        <v>343N342D</v>
      </c>
      <c r="EO206" s="47">
        <f t="shared" si="23"/>
        <v>44981</v>
      </c>
      <c r="EP206" s="47">
        <f t="shared" si="24"/>
        <v>44960</v>
      </c>
      <c r="EQ206" s="48" t="str">
        <f t="shared" ca="1" si="25"/>
        <v>Past</v>
      </c>
      <c r="ER206" s="49">
        <f t="shared" si="26"/>
        <v>21</v>
      </c>
      <c r="ES206" s="50"/>
      <c r="ET206" s="51">
        <f t="shared" si="27"/>
        <v>21</v>
      </c>
      <c r="EU206" s="52">
        <f t="shared" si="28"/>
        <v>20832</v>
      </c>
      <c r="EV206" s="46"/>
      <c r="EW206" s="23" t="s">
        <v>3714</v>
      </c>
    </row>
    <row r="207" spans="1:153" ht="14.25" customHeight="1">
      <c r="A207" s="8">
        <v>200</v>
      </c>
      <c r="B207" s="9" t="s">
        <v>141</v>
      </c>
      <c r="C207" s="10" t="s">
        <v>142</v>
      </c>
      <c r="D207" s="10" t="s">
        <v>143</v>
      </c>
      <c r="E207" s="10" t="s">
        <v>206</v>
      </c>
      <c r="F207" s="9" t="s">
        <v>641</v>
      </c>
      <c r="G207" s="10" t="s">
        <v>1025</v>
      </c>
      <c r="H207" s="9" t="s">
        <v>1026</v>
      </c>
      <c r="I207" s="9" t="s">
        <v>1027</v>
      </c>
      <c r="J207" s="9" t="s">
        <v>1028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675</v>
      </c>
      <c r="S207" s="9" t="s">
        <v>676</v>
      </c>
      <c r="T207" s="9" t="s">
        <v>306</v>
      </c>
      <c r="U207" s="9" t="s">
        <v>337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778</v>
      </c>
      <c r="AA207" s="9" t="s">
        <v>779</v>
      </c>
      <c r="AB207" s="12" t="s">
        <v>780</v>
      </c>
      <c r="AC207" s="10" t="s">
        <v>800</v>
      </c>
      <c r="AD207" s="9" t="s">
        <v>801</v>
      </c>
      <c r="AE207" s="13" t="s">
        <v>802</v>
      </c>
      <c r="AF207" s="14" t="s">
        <v>784</v>
      </c>
      <c r="AG207" s="10" t="s">
        <v>1092</v>
      </c>
      <c r="AH207" s="11" t="s">
        <v>684</v>
      </c>
      <c r="AI207" s="11" t="s">
        <v>685</v>
      </c>
      <c r="AJ207" s="10" t="s">
        <v>686</v>
      </c>
      <c r="AK207" s="11" t="s">
        <v>685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1.6</v>
      </c>
      <c r="AU207" s="10" t="s">
        <v>142</v>
      </c>
      <c r="AV207" s="16">
        <v>5300</v>
      </c>
      <c r="AW207" s="16">
        <v>5300</v>
      </c>
      <c r="AX207" s="16">
        <v>0</v>
      </c>
      <c r="AY207" s="16">
        <v>0</v>
      </c>
      <c r="AZ207" s="16">
        <v>0</v>
      </c>
      <c r="BA207" s="17">
        <v>44991</v>
      </c>
      <c r="BB207" s="30" t="s">
        <v>175</v>
      </c>
      <c r="BC207" s="18">
        <v>45026</v>
      </c>
      <c r="BD207" s="17">
        <v>45107</v>
      </c>
      <c r="BE207" s="17">
        <v>45138</v>
      </c>
      <c r="BF207" s="17">
        <v>44972</v>
      </c>
      <c r="BG207" s="10">
        <v>84847753</v>
      </c>
      <c r="BH207" s="9" t="s">
        <v>414</v>
      </c>
      <c r="BI207" s="19">
        <v>44927</v>
      </c>
      <c r="BJ207" s="20">
        <v>44928</v>
      </c>
      <c r="BK207" s="16">
        <v>3200</v>
      </c>
      <c r="BL207" s="16">
        <v>5120</v>
      </c>
      <c r="BM207" s="9" t="s">
        <v>177</v>
      </c>
      <c r="BN207" s="9" t="s">
        <v>436</v>
      </c>
      <c r="BO207" s="9" t="s">
        <v>635</v>
      </c>
      <c r="BP207" s="17">
        <v>44985</v>
      </c>
      <c r="BQ207" s="17">
        <v>44985</v>
      </c>
      <c r="BR207" s="17">
        <v>44972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>
        <v>44861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 t="s">
        <v>156</v>
      </c>
      <c r="CD207" s="10" t="s">
        <v>156</v>
      </c>
      <c r="CE207" s="17" t="s">
        <v>156</v>
      </c>
      <c r="CF207" s="17" t="s">
        <v>156</v>
      </c>
      <c r="CG207" s="17">
        <v>44861</v>
      </c>
      <c r="CH207" s="17" t="s">
        <v>156</v>
      </c>
      <c r="CI207" s="16">
        <v>0</v>
      </c>
      <c r="CJ207" s="10" t="s">
        <v>156</v>
      </c>
      <c r="CK207" s="10" t="s">
        <v>156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>
        <v>44861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44873</v>
      </c>
      <c r="CX207" s="10" t="s">
        <v>193</v>
      </c>
      <c r="CY207" s="17" t="s">
        <v>156</v>
      </c>
      <c r="CZ207" s="17" t="s">
        <v>156</v>
      </c>
      <c r="DA207" s="17">
        <v>44861</v>
      </c>
      <c r="DB207" s="17">
        <v>44872</v>
      </c>
      <c r="DC207" s="16">
        <v>3200</v>
      </c>
      <c r="DD207" s="10" t="s">
        <v>1093</v>
      </c>
      <c r="DE207" s="10" t="s">
        <v>230</v>
      </c>
      <c r="DF207" s="18" t="s">
        <v>156</v>
      </c>
      <c r="DG207" s="17">
        <v>44894</v>
      </c>
      <c r="DH207" s="10" t="s">
        <v>156</v>
      </c>
      <c r="DI207" s="17" t="s">
        <v>156</v>
      </c>
      <c r="DJ207" s="17" t="s">
        <v>156</v>
      </c>
      <c r="DK207" s="17">
        <v>44861</v>
      </c>
      <c r="DL207" s="17">
        <v>44889</v>
      </c>
      <c r="DM207" s="16">
        <v>3200</v>
      </c>
      <c r="DN207" s="10" t="s">
        <v>1094</v>
      </c>
      <c r="DO207" s="10" t="s">
        <v>233</v>
      </c>
      <c r="DP207" s="16">
        <v>32</v>
      </c>
      <c r="DQ207" s="16">
        <v>16</v>
      </c>
      <c r="DR207" s="11">
        <v>16</v>
      </c>
      <c r="DS207" s="16">
        <v>48</v>
      </c>
      <c r="DT207" s="16">
        <v>0</v>
      </c>
      <c r="DU207" s="11" t="s">
        <v>181</v>
      </c>
      <c r="DV207" s="11" t="s">
        <v>182</v>
      </c>
      <c r="DW207" s="27" t="s">
        <v>156</v>
      </c>
      <c r="DX207" s="27" t="s">
        <v>156</v>
      </c>
      <c r="DY207" s="20" t="s">
        <v>1069</v>
      </c>
      <c r="DZ207" s="16">
        <v>7</v>
      </c>
      <c r="EA207" s="16">
        <v>12</v>
      </c>
      <c r="EB207" s="27" t="s">
        <v>185</v>
      </c>
      <c r="EC207" s="27" t="s">
        <v>185</v>
      </c>
      <c r="ED207" s="27" t="s">
        <v>182</v>
      </c>
      <c r="EE207" s="29">
        <v>44862.009270833332</v>
      </c>
      <c r="EF207" s="28" t="s">
        <v>186</v>
      </c>
      <c r="EG207" s="28" t="s">
        <v>156</v>
      </c>
      <c r="EH207" s="28" t="s">
        <v>187</v>
      </c>
      <c r="EI207" s="29">
        <v>44895.818541666667</v>
      </c>
      <c r="EJ207" s="28" t="s">
        <v>197</v>
      </c>
      <c r="EK207" s="28" t="s">
        <v>156</v>
      </c>
      <c r="EL207" s="28" t="s">
        <v>198</v>
      </c>
      <c r="EM207" s="45" t="s">
        <v>3713</v>
      </c>
      <c r="EN207" s="46" t="str">
        <f t="shared" si="22"/>
        <v>343N342E</v>
      </c>
      <c r="EO207" s="47">
        <f t="shared" si="23"/>
        <v>44966</v>
      </c>
      <c r="EP207" s="47">
        <f t="shared" si="24"/>
        <v>44873</v>
      </c>
      <c r="EQ207" s="48" t="str">
        <f t="shared" ca="1" si="25"/>
        <v>Past</v>
      </c>
      <c r="ER207" s="49">
        <f t="shared" si="26"/>
        <v>93</v>
      </c>
      <c r="ES207" s="50"/>
      <c r="ET207" s="51">
        <f t="shared" si="27"/>
        <v>93</v>
      </c>
      <c r="EU207" s="52">
        <f t="shared" si="28"/>
        <v>297600</v>
      </c>
      <c r="EV207" s="46"/>
      <c r="EW207" s="23" t="s">
        <v>3714</v>
      </c>
    </row>
    <row r="208" spans="1:153" ht="14.25" customHeight="1">
      <c r="A208" s="8">
        <v>201</v>
      </c>
      <c r="B208" s="9" t="s">
        <v>141</v>
      </c>
      <c r="C208" s="10" t="s">
        <v>142</v>
      </c>
      <c r="D208" s="10" t="s">
        <v>143</v>
      </c>
      <c r="E208" s="10" t="s">
        <v>206</v>
      </c>
      <c r="F208" s="9" t="s">
        <v>641</v>
      </c>
      <c r="G208" s="10" t="s">
        <v>1025</v>
      </c>
      <c r="H208" s="9" t="s">
        <v>1026</v>
      </c>
      <c r="I208" s="9" t="s">
        <v>1027</v>
      </c>
      <c r="J208" s="9" t="s">
        <v>1028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675</v>
      </c>
      <c r="S208" s="9" t="s">
        <v>676</v>
      </c>
      <c r="T208" s="9" t="s">
        <v>306</v>
      </c>
      <c r="U208" s="9" t="s">
        <v>337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778</v>
      </c>
      <c r="AA208" s="9" t="s">
        <v>779</v>
      </c>
      <c r="AB208" s="12" t="s">
        <v>780</v>
      </c>
      <c r="AC208" s="10" t="s">
        <v>800</v>
      </c>
      <c r="AD208" s="9" t="s">
        <v>801</v>
      </c>
      <c r="AE208" s="13" t="s">
        <v>802</v>
      </c>
      <c r="AF208" s="14" t="s">
        <v>784</v>
      </c>
      <c r="AG208" s="10" t="s">
        <v>1092</v>
      </c>
      <c r="AH208" s="11" t="s">
        <v>684</v>
      </c>
      <c r="AI208" s="11" t="s">
        <v>685</v>
      </c>
      <c r="AJ208" s="10" t="s">
        <v>686</v>
      </c>
      <c r="AK208" s="11" t="s">
        <v>685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1.6</v>
      </c>
      <c r="AU208" s="10" t="s">
        <v>142</v>
      </c>
      <c r="AV208" s="16">
        <v>5300</v>
      </c>
      <c r="AW208" s="16">
        <v>5300</v>
      </c>
      <c r="AX208" s="16">
        <v>0</v>
      </c>
      <c r="AY208" s="16">
        <v>0</v>
      </c>
      <c r="AZ208" s="16">
        <v>0</v>
      </c>
      <c r="BA208" s="17">
        <v>44991</v>
      </c>
      <c r="BB208" s="30" t="s">
        <v>175</v>
      </c>
      <c r="BC208" s="18">
        <v>45026</v>
      </c>
      <c r="BD208" s="17">
        <v>45107</v>
      </c>
      <c r="BE208" s="17">
        <v>45138</v>
      </c>
      <c r="BF208" s="17">
        <v>44972</v>
      </c>
      <c r="BG208" s="10">
        <v>85277149</v>
      </c>
      <c r="BH208" s="9" t="s">
        <v>319</v>
      </c>
      <c r="BI208" s="19">
        <v>44958</v>
      </c>
      <c r="BJ208" s="20">
        <v>44963</v>
      </c>
      <c r="BK208" s="16">
        <v>2096</v>
      </c>
      <c r="BL208" s="16">
        <v>3354</v>
      </c>
      <c r="BM208" s="9" t="s">
        <v>177</v>
      </c>
      <c r="BN208" s="9" t="s">
        <v>383</v>
      </c>
      <c r="BO208" s="9" t="s">
        <v>156</v>
      </c>
      <c r="BP208" s="17">
        <v>45010</v>
      </c>
      <c r="BQ208" s="17">
        <v>45010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 t="s">
        <v>156</v>
      </c>
      <c r="CD208" s="10" t="s">
        <v>156</v>
      </c>
      <c r="CE208" s="17" t="s">
        <v>156</v>
      </c>
      <c r="CF208" s="17" t="s">
        <v>156</v>
      </c>
      <c r="CG208" s="17" t="s">
        <v>156</v>
      </c>
      <c r="CH208" s="17" t="s">
        <v>156</v>
      </c>
      <c r="CI208" s="16">
        <v>0</v>
      </c>
      <c r="CJ208" s="10" t="s">
        <v>156</v>
      </c>
      <c r="CK208" s="10" t="s">
        <v>156</v>
      </c>
      <c r="CL208" s="18" t="s">
        <v>156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 t="s">
        <v>156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>
        <v>44964</v>
      </c>
      <c r="CX208" s="10" t="s">
        <v>193</v>
      </c>
      <c r="CY208" s="17" t="s">
        <v>156</v>
      </c>
      <c r="CZ208" s="17" t="s">
        <v>156</v>
      </c>
      <c r="DA208" s="17" t="s">
        <v>156</v>
      </c>
      <c r="DB208" s="17">
        <v>44958</v>
      </c>
      <c r="DC208" s="16">
        <v>2096</v>
      </c>
      <c r="DD208" s="10" t="s">
        <v>1095</v>
      </c>
      <c r="DE208" s="10" t="s">
        <v>230</v>
      </c>
      <c r="DF208" s="18" t="s">
        <v>156</v>
      </c>
      <c r="DG208" s="17">
        <v>44980</v>
      </c>
      <c r="DH208" s="10" t="s">
        <v>156</v>
      </c>
      <c r="DI208" s="17" t="s">
        <v>156</v>
      </c>
      <c r="DJ208" s="17" t="s">
        <v>156</v>
      </c>
      <c r="DK208" s="17" t="s">
        <v>156</v>
      </c>
      <c r="DL208" s="17">
        <v>44978</v>
      </c>
      <c r="DM208" s="16">
        <v>2096</v>
      </c>
      <c r="DN208" s="10" t="s">
        <v>1096</v>
      </c>
      <c r="DO208" s="10" t="s">
        <v>233</v>
      </c>
      <c r="DP208" s="16">
        <v>32</v>
      </c>
      <c r="DQ208" s="16">
        <v>16</v>
      </c>
      <c r="DR208" s="11">
        <v>16</v>
      </c>
      <c r="DS208" s="16">
        <v>48</v>
      </c>
      <c r="DT208" s="16">
        <v>0</v>
      </c>
      <c r="DU208" s="11" t="s">
        <v>181</v>
      </c>
      <c r="DV208" s="11" t="s">
        <v>182</v>
      </c>
      <c r="DW208" s="27" t="s">
        <v>156</v>
      </c>
      <c r="DX208" s="27" t="s">
        <v>156</v>
      </c>
      <c r="DY208" s="20" t="s">
        <v>194</v>
      </c>
      <c r="DZ208" s="16">
        <v>7</v>
      </c>
      <c r="EA208" s="16">
        <v>12</v>
      </c>
      <c r="EB208" s="27" t="s">
        <v>185</v>
      </c>
      <c r="EC208" s="27" t="s">
        <v>185</v>
      </c>
      <c r="ED208" s="27" t="s">
        <v>182</v>
      </c>
      <c r="EE208" s="29">
        <v>44944.379212962966</v>
      </c>
      <c r="EF208" s="28" t="s">
        <v>688</v>
      </c>
      <c r="EG208" s="28" t="s">
        <v>689</v>
      </c>
      <c r="EH208" s="28" t="s">
        <v>190</v>
      </c>
      <c r="EI208" s="29">
        <v>44978.591493055559</v>
      </c>
      <c r="EJ208" s="28" t="s">
        <v>1037</v>
      </c>
      <c r="EK208" s="28" t="s">
        <v>1038</v>
      </c>
      <c r="EL208" s="28" t="s">
        <v>237</v>
      </c>
      <c r="EM208" s="45" t="s">
        <v>3713</v>
      </c>
      <c r="EN208" s="46" t="str">
        <f t="shared" si="22"/>
        <v>343N342E</v>
      </c>
      <c r="EO208" s="47">
        <f t="shared" si="23"/>
        <v>44991</v>
      </c>
      <c r="EP208" s="47">
        <f t="shared" si="24"/>
        <v>44964</v>
      </c>
      <c r="EQ208" s="48" t="str">
        <f t="shared" ca="1" si="25"/>
        <v>Past</v>
      </c>
      <c r="ER208" s="49">
        <f t="shared" si="26"/>
        <v>27</v>
      </c>
      <c r="ES208" s="50"/>
      <c r="ET208" s="51">
        <f t="shared" si="27"/>
        <v>27</v>
      </c>
      <c r="EU208" s="52">
        <f t="shared" si="28"/>
        <v>56592</v>
      </c>
      <c r="EV208" s="46"/>
      <c r="EW208" s="23" t="s">
        <v>3714</v>
      </c>
    </row>
    <row r="209" spans="1:153" ht="14.25" customHeight="1">
      <c r="A209" s="8">
        <v>202</v>
      </c>
      <c r="B209" s="9" t="s">
        <v>141</v>
      </c>
      <c r="C209" s="10" t="s">
        <v>142</v>
      </c>
      <c r="D209" s="10" t="s">
        <v>143</v>
      </c>
      <c r="E209" s="10" t="s">
        <v>206</v>
      </c>
      <c r="F209" s="9" t="s">
        <v>641</v>
      </c>
      <c r="G209" s="10" t="s">
        <v>1025</v>
      </c>
      <c r="H209" s="9" t="s">
        <v>1026</v>
      </c>
      <c r="I209" s="9" t="s">
        <v>1027</v>
      </c>
      <c r="J209" s="9" t="s">
        <v>1028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675</v>
      </c>
      <c r="S209" s="9" t="s">
        <v>676</v>
      </c>
      <c r="T209" s="9" t="s">
        <v>306</v>
      </c>
      <c r="U209" s="9" t="s">
        <v>337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778</v>
      </c>
      <c r="AA209" s="9" t="s">
        <v>779</v>
      </c>
      <c r="AB209" s="12" t="s">
        <v>780</v>
      </c>
      <c r="AC209" s="10" t="s">
        <v>808</v>
      </c>
      <c r="AD209" s="9" t="s">
        <v>809</v>
      </c>
      <c r="AE209" s="13" t="s">
        <v>810</v>
      </c>
      <c r="AF209" s="14" t="s">
        <v>784</v>
      </c>
      <c r="AG209" s="10" t="s">
        <v>1097</v>
      </c>
      <c r="AH209" s="11" t="s">
        <v>684</v>
      </c>
      <c r="AI209" s="11" t="s">
        <v>685</v>
      </c>
      <c r="AJ209" s="10" t="s">
        <v>686</v>
      </c>
      <c r="AK209" s="11" t="s">
        <v>685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1.6</v>
      </c>
      <c r="AU209" s="10" t="s">
        <v>142</v>
      </c>
      <c r="AV209" s="16">
        <v>8400</v>
      </c>
      <c r="AW209" s="16">
        <v>8400</v>
      </c>
      <c r="AX209" s="16">
        <v>0</v>
      </c>
      <c r="AY209" s="16">
        <v>0</v>
      </c>
      <c r="AZ209" s="16">
        <v>0</v>
      </c>
      <c r="BA209" s="17">
        <v>44991</v>
      </c>
      <c r="BB209" s="30" t="s">
        <v>175</v>
      </c>
      <c r="BC209" s="18">
        <v>45026</v>
      </c>
      <c r="BD209" s="17">
        <v>45107</v>
      </c>
      <c r="BE209" s="17">
        <v>45138</v>
      </c>
      <c r="BF209" s="17">
        <v>44972</v>
      </c>
      <c r="BG209" s="10">
        <v>84847682</v>
      </c>
      <c r="BH209" s="9" t="s">
        <v>414</v>
      </c>
      <c r="BI209" s="19">
        <v>44927</v>
      </c>
      <c r="BJ209" s="20">
        <v>44928</v>
      </c>
      <c r="BK209" s="16">
        <v>4800</v>
      </c>
      <c r="BL209" s="16">
        <v>7680</v>
      </c>
      <c r="BM209" s="9" t="s">
        <v>177</v>
      </c>
      <c r="BN209" s="9" t="s">
        <v>436</v>
      </c>
      <c r="BO209" s="9" t="s">
        <v>635</v>
      </c>
      <c r="BP209" s="17">
        <v>44985</v>
      </c>
      <c r="BQ209" s="17">
        <v>44985</v>
      </c>
      <c r="BR209" s="17">
        <v>44972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>
        <v>44861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 t="s">
        <v>156</v>
      </c>
      <c r="CD209" s="10" t="s">
        <v>156</v>
      </c>
      <c r="CE209" s="17" t="s">
        <v>156</v>
      </c>
      <c r="CF209" s="17" t="s">
        <v>156</v>
      </c>
      <c r="CG209" s="17">
        <v>44861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44861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>
        <v>44873</v>
      </c>
      <c r="CX209" s="10" t="s">
        <v>193</v>
      </c>
      <c r="CY209" s="17" t="s">
        <v>156</v>
      </c>
      <c r="CZ209" s="17" t="s">
        <v>156</v>
      </c>
      <c r="DA209" s="17">
        <v>44861</v>
      </c>
      <c r="DB209" s="17">
        <v>44872</v>
      </c>
      <c r="DC209" s="16">
        <v>4800</v>
      </c>
      <c r="DD209" s="10" t="s">
        <v>1098</v>
      </c>
      <c r="DE209" s="10" t="s">
        <v>230</v>
      </c>
      <c r="DF209" s="18" t="s">
        <v>156</v>
      </c>
      <c r="DG209" s="17">
        <v>44894</v>
      </c>
      <c r="DH209" s="10" t="s">
        <v>156</v>
      </c>
      <c r="DI209" s="17" t="s">
        <v>156</v>
      </c>
      <c r="DJ209" s="17" t="s">
        <v>156</v>
      </c>
      <c r="DK209" s="17">
        <v>44861</v>
      </c>
      <c r="DL209" s="17">
        <v>44889</v>
      </c>
      <c r="DM209" s="16">
        <v>4800</v>
      </c>
      <c r="DN209" s="10" t="s">
        <v>1099</v>
      </c>
      <c r="DO209" s="10" t="s">
        <v>233</v>
      </c>
      <c r="DP209" s="16">
        <v>32</v>
      </c>
      <c r="DQ209" s="16">
        <v>16</v>
      </c>
      <c r="DR209" s="11">
        <v>16</v>
      </c>
      <c r="DS209" s="16">
        <v>48</v>
      </c>
      <c r="DT209" s="16">
        <v>0</v>
      </c>
      <c r="DU209" s="11" t="s">
        <v>181</v>
      </c>
      <c r="DV209" s="11" t="s">
        <v>182</v>
      </c>
      <c r="DW209" s="27" t="s">
        <v>156</v>
      </c>
      <c r="DX209" s="27" t="s">
        <v>156</v>
      </c>
      <c r="DY209" s="20" t="s">
        <v>1069</v>
      </c>
      <c r="DZ209" s="16">
        <v>7</v>
      </c>
      <c r="EA209" s="16">
        <v>12</v>
      </c>
      <c r="EB209" s="27" t="s">
        <v>185</v>
      </c>
      <c r="EC209" s="27" t="s">
        <v>185</v>
      </c>
      <c r="ED209" s="27" t="s">
        <v>182</v>
      </c>
      <c r="EE209" s="29">
        <v>44862.009270833332</v>
      </c>
      <c r="EF209" s="28" t="s">
        <v>186</v>
      </c>
      <c r="EG209" s="28" t="s">
        <v>156</v>
      </c>
      <c r="EH209" s="28" t="s">
        <v>187</v>
      </c>
      <c r="EI209" s="29">
        <v>44895.818541666667</v>
      </c>
      <c r="EJ209" s="28" t="s">
        <v>197</v>
      </c>
      <c r="EK209" s="28" t="s">
        <v>156</v>
      </c>
      <c r="EL209" s="28" t="s">
        <v>198</v>
      </c>
      <c r="EM209" s="45" t="s">
        <v>3713</v>
      </c>
      <c r="EN209" s="46" t="str">
        <f t="shared" si="22"/>
        <v>343N342F</v>
      </c>
      <c r="EO209" s="47">
        <f t="shared" si="23"/>
        <v>44966</v>
      </c>
      <c r="EP209" s="47">
        <f t="shared" si="24"/>
        <v>44873</v>
      </c>
      <c r="EQ209" s="48" t="str">
        <f t="shared" ca="1" si="25"/>
        <v>Past</v>
      </c>
      <c r="ER209" s="49">
        <f t="shared" si="26"/>
        <v>93</v>
      </c>
      <c r="ES209" s="50"/>
      <c r="ET209" s="51">
        <f t="shared" si="27"/>
        <v>93</v>
      </c>
      <c r="EU209" s="52">
        <f t="shared" si="28"/>
        <v>446400</v>
      </c>
      <c r="EV209" s="46"/>
      <c r="EW209" s="23" t="s">
        <v>3714</v>
      </c>
    </row>
    <row r="210" spans="1:153" ht="14.25" customHeight="1">
      <c r="A210" s="8">
        <v>203</v>
      </c>
      <c r="B210" s="9" t="s">
        <v>141</v>
      </c>
      <c r="C210" s="10" t="s">
        <v>142</v>
      </c>
      <c r="D210" s="10" t="s">
        <v>143</v>
      </c>
      <c r="E210" s="10" t="s">
        <v>206</v>
      </c>
      <c r="F210" s="9" t="s">
        <v>641</v>
      </c>
      <c r="G210" s="10" t="s">
        <v>1025</v>
      </c>
      <c r="H210" s="9" t="s">
        <v>1026</v>
      </c>
      <c r="I210" s="9" t="s">
        <v>1027</v>
      </c>
      <c r="J210" s="9" t="s">
        <v>1028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675</v>
      </c>
      <c r="S210" s="9" t="s">
        <v>676</v>
      </c>
      <c r="T210" s="9" t="s">
        <v>306</v>
      </c>
      <c r="U210" s="9" t="s">
        <v>337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778</v>
      </c>
      <c r="AA210" s="9" t="s">
        <v>779</v>
      </c>
      <c r="AB210" s="12" t="s">
        <v>780</v>
      </c>
      <c r="AC210" s="10" t="s">
        <v>808</v>
      </c>
      <c r="AD210" s="9" t="s">
        <v>809</v>
      </c>
      <c r="AE210" s="13" t="s">
        <v>810</v>
      </c>
      <c r="AF210" s="14" t="s">
        <v>784</v>
      </c>
      <c r="AG210" s="10" t="s">
        <v>1097</v>
      </c>
      <c r="AH210" s="11" t="s">
        <v>684</v>
      </c>
      <c r="AI210" s="11" t="s">
        <v>685</v>
      </c>
      <c r="AJ210" s="10" t="s">
        <v>686</v>
      </c>
      <c r="AK210" s="11" t="s">
        <v>685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1.6</v>
      </c>
      <c r="AU210" s="10" t="s">
        <v>142</v>
      </c>
      <c r="AV210" s="16">
        <v>8400</v>
      </c>
      <c r="AW210" s="16">
        <v>8400</v>
      </c>
      <c r="AX210" s="16">
        <v>0</v>
      </c>
      <c r="AY210" s="16">
        <v>0</v>
      </c>
      <c r="AZ210" s="16">
        <v>0</v>
      </c>
      <c r="BA210" s="17">
        <v>44991</v>
      </c>
      <c r="BB210" s="30" t="s">
        <v>175</v>
      </c>
      <c r="BC210" s="18">
        <v>45026</v>
      </c>
      <c r="BD210" s="17">
        <v>45107</v>
      </c>
      <c r="BE210" s="17">
        <v>45138</v>
      </c>
      <c r="BF210" s="17">
        <v>44972</v>
      </c>
      <c r="BG210" s="10">
        <v>85169851</v>
      </c>
      <c r="BH210" s="9" t="s">
        <v>319</v>
      </c>
      <c r="BI210" s="19">
        <v>44986</v>
      </c>
      <c r="BJ210" s="20">
        <v>44991</v>
      </c>
      <c r="BK210" s="16">
        <v>3600</v>
      </c>
      <c r="BL210" s="16">
        <v>5760</v>
      </c>
      <c r="BM210" s="9" t="s">
        <v>177</v>
      </c>
      <c r="BN210" s="9" t="s">
        <v>383</v>
      </c>
      <c r="BO210" s="9" t="s">
        <v>156</v>
      </c>
      <c r="BP210" s="17">
        <v>45000</v>
      </c>
      <c r="BQ210" s="17">
        <v>45000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 t="s">
        <v>156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 t="s">
        <v>156</v>
      </c>
      <c r="CI210" s="16">
        <v>0</v>
      </c>
      <c r="CJ210" s="10" t="s">
        <v>156</v>
      </c>
      <c r="CK210" s="10" t="s">
        <v>156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44960</v>
      </c>
      <c r="CX210" s="10" t="s">
        <v>193</v>
      </c>
      <c r="CY210" s="17" t="s">
        <v>156</v>
      </c>
      <c r="CZ210" s="17" t="s">
        <v>156</v>
      </c>
      <c r="DA210" s="17" t="s">
        <v>156</v>
      </c>
      <c r="DB210" s="17">
        <v>44958</v>
      </c>
      <c r="DC210" s="16">
        <v>3600</v>
      </c>
      <c r="DD210" s="10" t="s">
        <v>1100</v>
      </c>
      <c r="DE210" s="10" t="s">
        <v>230</v>
      </c>
      <c r="DF210" s="18" t="s">
        <v>156</v>
      </c>
      <c r="DG210" s="17">
        <v>44970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44964</v>
      </c>
      <c r="DM210" s="16">
        <v>3600</v>
      </c>
      <c r="DN210" s="10" t="s">
        <v>1101</v>
      </c>
      <c r="DO210" s="10" t="s">
        <v>233</v>
      </c>
      <c r="DP210" s="16">
        <v>32</v>
      </c>
      <c r="DQ210" s="16">
        <v>16</v>
      </c>
      <c r="DR210" s="11">
        <v>16</v>
      </c>
      <c r="DS210" s="16">
        <v>48</v>
      </c>
      <c r="DT210" s="16">
        <v>0</v>
      </c>
      <c r="DU210" s="11" t="s">
        <v>181</v>
      </c>
      <c r="DV210" s="11" t="s">
        <v>182</v>
      </c>
      <c r="DW210" s="27" t="s">
        <v>156</v>
      </c>
      <c r="DX210" s="27" t="s">
        <v>156</v>
      </c>
      <c r="DY210" s="20" t="s">
        <v>156</v>
      </c>
      <c r="DZ210" s="16">
        <v>7</v>
      </c>
      <c r="EA210" s="16">
        <v>12</v>
      </c>
      <c r="EB210" s="27" t="s">
        <v>185</v>
      </c>
      <c r="EC210" s="27" t="s">
        <v>185</v>
      </c>
      <c r="ED210" s="27" t="s">
        <v>182</v>
      </c>
      <c r="EE210" s="29">
        <v>44916.60664351852</v>
      </c>
      <c r="EF210" s="28" t="s">
        <v>688</v>
      </c>
      <c r="EG210" s="28" t="s">
        <v>689</v>
      </c>
      <c r="EH210" s="28" t="s">
        <v>190</v>
      </c>
      <c r="EI210" s="29">
        <v>44964.413865740738</v>
      </c>
      <c r="EJ210" s="28" t="s">
        <v>1037</v>
      </c>
      <c r="EK210" s="28" t="s">
        <v>1038</v>
      </c>
      <c r="EL210" s="28" t="s">
        <v>237</v>
      </c>
      <c r="EM210" s="45" t="s">
        <v>3713</v>
      </c>
      <c r="EN210" s="46" t="str">
        <f t="shared" si="22"/>
        <v>343N342F</v>
      </c>
      <c r="EO210" s="47">
        <f t="shared" si="23"/>
        <v>44981</v>
      </c>
      <c r="EP210" s="47">
        <f t="shared" si="24"/>
        <v>44960</v>
      </c>
      <c r="EQ210" s="48" t="str">
        <f t="shared" ca="1" si="25"/>
        <v>Past</v>
      </c>
      <c r="ER210" s="49">
        <f t="shared" si="26"/>
        <v>21</v>
      </c>
      <c r="ES210" s="50"/>
      <c r="ET210" s="51">
        <f t="shared" si="27"/>
        <v>21</v>
      </c>
      <c r="EU210" s="52">
        <f t="shared" si="28"/>
        <v>75600</v>
      </c>
      <c r="EV210" s="46"/>
      <c r="EW210" s="23" t="s">
        <v>3714</v>
      </c>
    </row>
    <row r="211" spans="1:153" ht="14.25" customHeight="1">
      <c r="A211" s="8">
        <v>204</v>
      </c>
      <c r="B211" s="9" t="s">
        <v>141</v>
      </c>
      <c r="C211" s="10" t="s">
        <v>142</v>
      </c>
      <c r="D211" s="10" t="s">
        <v>143</v>
      </c>
      <c r="E211" s="10" t="s">
        <v>206</v>
      </c>
      <c r="F211" s="9" t="s">
        <v>641</v>
      </c>
      <c r="G211" s="10" t="s">
        <v>1025</v>
      </c>
      <c r="H211" s="9" t="s">
        <v>1026</v>
      </c>
      <c r="I211" s="9" t="s">
        <v>1027</v>
      </c>
      <c r="J211" s="9" t="s">
        <v>1028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675</v>
      </c>
      <c r="S211" s="9" t="s">
        <v>676</v>
      </c>
      <c r="T211" s="9" t="s">
        <v>306</v>
      </c>
      <c r="U211" s="9" t="s">
        <v>337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778</v>
      </c>
      <c r="AA211" s="9" t="s">
        <v>779</v>
      </c>
      <c r="AB211" s="12" t="s">
        <v>780</v>
      </c>
      <c r="AC211" s="10" t="s">
        <v>1102</v>
      </c>
      <c r="AD211" s="9" t="s">
        <v>1103</v>
      </c>
      <c r="AE211" s="13" t="s">
        <v>1104</v>
      </c>
      <c r="AF211" s="14" t="s">
        <v>784</v>
      </c>
      <c r="AG211" s="10" t="s">
        <v>1105</v>
      </c>
      <c r="AH211" s="11" t="s">
        <v>684</v>
      </c>
      <c r="AI211" s="11" t="s">
        <v>685</v>
      </c>
      <c r="AJ211" s="10" t="s">
        <v>686</v>
      </c>
      <c r="AK211" s="11" t="s">
        <v>685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1.6</v>
      </c>
      <c r="AU211" s="10" t="s">
        <v>142</v>
      </c>
      <c r="AV211" s="16">
        <v>13300</v>
      </c>
      <c r="AW211" s="16">
        <v>13300</v>
      </c>
      <c r="AX211" s="16">
        <v>0</v>
      </c>
      <c r="AY211" s="16">
        <v>0</v>
      </c>
      <c r="AZ211" s="16">
        <v>0</v>
      </c>
      <c r="BA211" s="17">
        <v>44991</v>
      </c>
      <c r="BB211" s="30" t="s">
        <v>175</v>
      </c>
      <c r="BC211" s="18">
        <v>45026</v>
      </c>
      <c r="BD211" s="17">
        <v>45107</v>
      </c>
      <c r="BE211" s="17">
        <v>45138</v>
      </c>
      <c r="BF211" s="17">
        <v>44972</v>
      </c>
      <c r="BG211" s="10">
        <v>84847687</v>
      </c>
      <c r="BH211" s="9" t="s">
        <v>414</v>
      </c>
      <c r="BI211" s="19">
        <v>44927</v>
      </c>
      <c r="BJ211" s="20">
        <v>44928</v>
      </c>
      <c r="BK211" s="16">
        <v>8800</v>
      </c>
      <c r="BL211" s="16">
        <v>14080</v>
      </c>
      <c r="BM211" s="9" t="s">
        <v>177</v>
      </c>
      <c r="BN211" s="9" t="s">
        <v>436</v>
      </c>
      <c r="BO211" s="9" t="s">
        <v>635</v>
      </c>
      <c r="BP211" s="17">
        <v>44985</v>
      </c>
      <c r="BQ211" s="17">
        <v>44985</v>
      </c>
      <c r="BR211" s="17">
        <v>44972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>
        <v>44861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>
        <v>44861</v>
      </c>
      <c r="CH211" s="17" t="s">
        <v>156</v>
      </c>
      <c r="CI211" s="16">
        <v>0</v>
      </c>
      <c r="CJ211" s="10" t="s">
        <v>156</v>
      </c>
      <c r="CK211" s="10" t="s">
        <v>156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>
        <v>44861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44873</v>
      </c>
      <c r="CX211" s="10" t="s">
        <v>193</v>
      </c>
      <c r="CY211" s="17" t="s">
        <v>156</v>
      </c>
      <c r="CZ211" s="17" t="s">
        <v>156</v>
      </c>
      <c r="DA211" s="17">
        <v>44861</v>
      </c>
      <c r="DB211" s="17">
        <v>44872</v>
      </c>
      <c r="DC211" s="16">
        <v>8800</v>
      </c>
      <c r="DD211" s="10" t="s">
        <v>1106</v>
      </c>
      <c r="DE211" s="10" t="s">
        <v>230</v>
      </c>
      <c r="DF211" s="18" t="s">
        <v>156</v>
      </c>
      <c r="DG211" s="17">
        <v>44894</v>
      </c>
      <c r="DH211" s="10" t="s">
        <v>156</v>
      </c>
      <c r="DI211" s="17" t="s">
        <v>156</v>
      </c>
      <c r="DJ211" s="17" t="s">
        <v>156</v>
      </c>
      <c r="DK211" s="17">
        <v>44861</v>
      </c>
      <c r="DL211" s="17">
        <v>44889</v>
      </c>
      <c r="DM211" s="16">
        <v>8800</v>
      </c>
      <c r="DN211" s="10" t="s">
        <v>1107</v>
      </c>
      <c r="DO211" s="10" t="s">
        <v>233</v>
      </c>
      <c r="DP211" s="16">
        <v>32</v>
      </c>
      <c r="DQ211" s="16">
        <v>16</v>
      </c>
      <c r="DR211" s="11">
        <v>16</v>
      </c>
      <c r="DS211" s="16">
        <v>48</v>
      </c>
      <c r="DT211" s="16">
        <v>0</v>
      </c>
      <c r="DU211" s="11" t="s">
        <v>181</v>
      </c>
      <c r="DV211" s="11" t="s">
        <v>182</v>
      </c>
      <c r="DW211" s="27" t="s">
        <v>156</v>
      </c>
      <c r="DX211" s="27" t="s">
        <v>156</v>
      </c>
      <c r="DY211" s="20" t="s">
        <v>1069</v>
      </c>
      <c r="DZ211" s="16">
        <v>7</v>
      </c>
      <c r="EA211" s="16">
        <v>12</v>
      </c>
      <c r="EB211" s="27" t="s">
        <v>185</v>
      </c>
      <c r="EC211" s="27" t="s">
        <v>185</v>
      </c>
      <c r="ED211" s="27" t="s">
        <v>182</v>
      </c>
      <c r="EE211" s="29">
        <v>44862.009270833332</v>
      </c>
      <c r="EF211" s="28" t="s">
        <v>186</v>
      </c>
      <c r="EG211" s="28" t="s">
        <v>156</v>
      </c>
      <c r="EH211" s="28" t="s">
        <v>187</v>
      </c>
      <c r="EI211" s="29">
        <v>44895.818541666667</v>
      </c>
      <c r="EJ211" s="28" t="s">
        <v>197</v>
      </c>
      <c r="EK211" s="28" t="s">
        <v>156</v>
      </c>
      <c r="EL211" s="28" t="s">
        <v>198</v>
      </c>
      <c r="EM211" s="45" t="s">
        <v>3713</v>
      </c>
      <c r="EN211" s="46" t="str">
        <f t="shared" si="22"/>
        <v>343N342G</v>
      </c>
      <c r="EO211" s="47">
        <f t="shared" si="23"/>
        <v>44966</v>
      </c>
      <c r="EP211" s="47">
        <f t="shared" si="24"/>
        <v>44873</v>
      </c>
      <c r="EQ211" s="48" t="str">
        <f t="shared" ca="1" si="25"/>
        <v>Past</v>
      </c>
      <c r="ER211" s="49">
        <f t="shared" si="26"/>
        <v>93</v>
      </c>
      <c r="ES211" s="50"/>
      <c r="ET211" s="51">
        <f t="shared" si="27"/>
        <v>93</v>
      </c>
      <c r="EU211" s="52">
        <f t="shared" si="28"/>
        <v>818400</v>
      </c>
      <c r="EV211" s="46"/>
      <c r="EW211" s="23" t="s">
        <v>3714</v>
      </c>
    </row>
    <row r="212" spans="1:153" ht="14.25" customHeight="1">
      <c r="A212" s="8">
        <v>205</v>
      </c>
      <c r="B212" s="9" t="s">
        <v>141</v>
      </c>
      <c r="C212" s="10" t="s">
        <v>142</v>
      </c>
      <c r="D212" s="10" t="s">
        <v>143</v>
      </c>
      <c r="E212" s="10" t="s">
        <v>206</v>
      </c>
      <c r="F212" s="9" t="s">
        <v>641</v>
      </c>
      <c r="G212" s="10" t="s">
        <v>1025</v>
      </c>
      <c r="H212" s="9" t="s">
        <v>1026</v>
      </c>
      <c r="I212" s="9" t="s">
        <v>1027</v>
      </c>
      <c r="J212" s="9" t="s">
        <v>1028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675</v>
      </c>
      <c r="S212" s="9" t="s">
        <v>676</v>
      </c>
      <c r="T212" s="9" t="s">
        <v>306</v>
      </c>
      <c r="U212" s="9" t="s">
        <v>337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778</v>
      </c>
      <c r="AA212" s="9" t="s">
        <v>779</v>
      </c>
      <c r="AB212" s="12" t="s">
        <v>780</v>
      </c>
      <c r="AC212" s="10" t="s">
        <v>1102</v>
      </c>
      <c r="AD212" s="9" t="s">
        <v>1103</v>
      </c>
      <c r="AE212" s="13" t="s">
        <v>1104</v>
      </c>
      <c r="AF212" s="14" t="s">
        <v>784</v>
      </c>
      <c r="AG212" s="10" t="s">
        <v>1105</v>
      </c>
      <c r="AH212" s="11" t="s">
        <v>684</v>
      </c>
      <c r="AI212" s="11" t="s">
        <v>685</v>
      </c>
      <c r="AJ212" s="10" t="s">
        <v>686</v>
      </c>
      <c r="AK212" s="11" t="s">
        <v>685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1.6</v>
      </c>
      <c r="AU212" s="10" t="s">
        <v>142</v>
      </c>
      <c r="AV212" s="16">
        <v>13300</v>
      </c>
      <c r="AW212" s="16">
        <v>13300</v>
      </c>
      <c r="AX212" s="16">
        <v>0</v>
      </c>
      <c r="AY212" s="16">
        <v>0</v>
      </c>
      <c r="AZ212" s="16">
        <v>0</v>
      </c>
      <c r="BA212" s="17">
        <v>44991</v>
      </c>
      <c r="BB212" s="30" t="s">
        <v>175</v>
      </c>
      <c r="BC212" s="18">
        <v>45026</v>
      </c>
      <c r="BD212" s="17">
        <v>45107</v>
      </c>
      <c r="BE212" s="17">
        <v>45138</v>
      </c>
      <c r="BF212" s="17">
        <v>44972</v>
      </c>
      <c r="BG212" s="10">
        <v>85169853</v>
      </c>
      <c r="BH212" s="9" t="s">
        <v>319</v>
      </c>
      <c r="BI212" s="19">
        <v>44958</v>
      </c>
      <c r="BJ212" s="20">
        <v>44963</v>
      </c>
      <c r="BK212" s="16">
        <v>4496</v>
      </c>
      <c r="BL212" s="16">
        <v>7194</v>
      </c>
      <c r="BM212" s="9" t="s">
        <v>177</v>
      </c>
      <c r="BN212" s="9" t="s">
        <v>383</v>
      </c>
      <c r="BO212" s="9" t="s">
        <v>156</v>
      </c>
      <c r="BP212" s="17">
        <v>45010</v>
      </c>
      <c r="BQ212" s="17">
        <v>45010</v>
      </c>
      <c r="BR212" s="17" t="s">
        <v>156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 t="s">
        <v>156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 t="s">
        <v>156</v>
      </c>
      <c r="CD212" s="10" t="s">
        <v>156</v>
      </c>
      <c r="CE212" s="17" t="s">
        <v>156</v>
      </c>
      <c r="CF212" s="17" t="s">
        <v>156</v>
      </c>
      <c r="CG212" s="17" t="s">
        <v>156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 t="s">
        <v>156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 t="s">
        <v>156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>
        <v>44964</v>
      </c>
      <c r="CX212" s="10" t="s">
        <v>193</v>
      </c>
      <c r="CY212" s="17" t="s">
        <v>156</v>
      </c>
      <c r="CZ212" s="17" t="s">
        <v>156</v>
      </c>
      <c r="DA212" s="17" t="s">
        <v>156</v>
      </c>
      <c r="DB212" s="17">
        <v>44958</v>
      </c>
      <c r="DC212" s="16">
        <v>4496</v>
      </c>
      <c r="DD212" s="10" t="s">
        <v>1108</v>
      </c>
      <c r="DE212" s="10" t="s">
        <v>230</v>
      </c>
      <c r="DF212" s="18" t="s">
        <v>156</v>
      </c>
      <c r="DG212" s="17">
        <v>44980</v>
      </c>
      <c r="DH212" s="10" t="s">
        <v>156</v>
      </c>
      <c r="DI212" s="17" t="s">
        <v>156</v>
      </c>
      <c r="DJ212" s="17" t="s">
        <v>156</v>
      </c>
      <c r="DK212" s="17" t="s">
        <v>156</v>
      </c>
      <c r="DL212" s="17">
        <v>44978</v>
      </c>
      <c r="DM212" s="16">
        <v>4496</v>
      </c>
      <c r="DN212" s="10" t="s">
        <v>1109</v>
      </c>
      <c r="DO212" s="10" t="s">
        <v>233</v>
      </c>
      <c r="DP212" s="16">
        <v>32</v>
      </c>
      <c r="DQ212" s="16">
        <v>16</v>
      </c>
      <c r="DR212" s="11">
        <v>16</v>
      </c>
      <c r="DS212" s="16">
        <v>48</v>
      </c>
      <c r="DT212" s="16">
        <v>0</v>
      </c>
      <c r="DU212" s="11" t="s">
        <v>181</v>
      </c>
      <c r="DV212" s="11" t="s">
        <v>182</v>
      </c>
      <c r="DW212" s="27" t="s">
        <v>156</v>
      </c>
      <c r="DX212" s="27" t="s">
        <v>156</v>
      </c>
      <c r="DY212" s="20" t="s">
        <v>194</v>
      </c>
      <c r="DZ212" s="16">
        <v>7</v>
      </c>
      <c r="EA212" s="16">
        <v>12</v>
      </c>
      <c r="EB212" s="27" t="s">
        <v>185</v>
      </c>
      <c r="EC212" s="27" t="s">
        <v>185</v>
      </c>
      <c r="ED212" s="27" t="s">
        <v>182</v>
      </c>
      <c r="EE212" s="29">
        <v>44916.60664351852</v>
      </c>
      <c r="EF212" s="28" t="s">
        <v>688</v>
      </c>
      <c r="EG212" s="28" t="s">
        <v>689</v>
      </c>
      <c r="EH212" s="28" t="s">
        <v>190</v>
      </c>
      <c r="EI212" s="29">
        <v>44978.591493055559</v>
      </c>
      <c r="EJ212" s="28" t="s">
        <v>1037</v>
      </c>
      <c r="EK212" s="28" t="s">
        <v>1038</v>
      </c>
      <c r="EL212" s="28" t="s">
        <v>237</v>
      </c>
      <c r="EM212" s="45" t="s">
        <v>3713</v>
      </c>
      <c r="EN212" s="46" t="str">
        <f t="shared" si="22"/>
        <v>343N342G</v>
      </c>
      <c r="EO212" s="47">
        <f t="shared" si="23"/>
        <v>44991</v>
      </c>
      <c r="EP212" s="47">
        <f t="shared" si="24"/>
        <v>44964</v>
      </c>
      <c r="EQ212" s="48" t="str">
        <f t="shared" ca="1" si="25"/>
        <v>Past</v>
      </c>
      <c r="ER212" s="49">
        <f t="shared" si="26"/>
        <v>27</v>
      </c>
      <c r="ES212" s="50"/>
      <c r="ET212" s="51">
        <f t="shared" si="27"/>
        <v>27</v>
      </c>
      <c r="EU212" s="52">
        <f t="shared" si="28"/>
        <v>121392</v>
      </c>
      <c r="EV212" s="46"/>
      <c r="EW212" s="23" t="s">
        <v>3714</v>
      </c>
    </row>
    <row r="213" spans="1:153" ht="14.25" customHeight="1">
      <c r="A213" s="8">
        <v>206</v>
      </c>
      <c r="B213" s="9" t="s">
        <v>141</v>
      </c>
      <c r="C213" s="10" t="s">
        <v>142</v>
      </c>
      <c r="D213" s="10" t="s">
        <v>143</v>
      </c>
      <c r="E213" s="10" t="s">
        <v>206</v>
      </c>
      <c r="F213" s="9" t="s">
        <v>641</v>
      </c>
      <c r="G213" s="10" t="s">
        <v>1025</v>
      </c>
      <c r="H213" s="9" t="s">
        <v>1026</v>
      </c>
      <c r="I213" s="9" t="s">
        <v>1027</v>
      </c>
      <c r="J213" s="9" t="s">
        <v>1028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675</v>
      </c>
      <c r="S213" s="9" t="s">
        <v>676</v>
      </c>
      <c r="T213" s="9" t="s">
        <v>306</v>
      </c>
      <c r="U213" s="9" t="s">
        <v>337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778</v>
      </c>
      <c r="AA213" s="9" t="s">
        <v>779</v>
      </c>
      <c r="AB213" s="12" t="s">
        <v>780</v>
      </c>
      <c r="AC213" s="10" t="s">
        <v>1110</v>
      </c>
      <c r="AD213" s="9" t="s">
        <v>1111</v>
      </c>
      <c r="AE213" s="13" t="s">
        <v>1112</v>
      </c>
      <c r="AF213" s="14" t="s">
        <v>784</v>
      </c>
      <c r="AG213" s="10" t="s">
        <v>1113</v>
      </c>
      <c r="AH213" s="11" t="s">
        <v>684</v>
      </c>
      <c r="AI213" s="11" t="s">
        <v>685</v>
      </c>
      <c r="AJ213" s="10" t="s">
        <v>686</v>
      </c>
      <c r="AK213" s="11" t="s">
        <v>685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1.6</v>
      </c>
      <c r="AU213" s="10" t="s">
        <v>142</v>
      </c>
      <c r="AV213" s="16">
        <v>8810</v>
      </c>
      <c r="AW213" s="16">
        <v>8810</v>
      </c>
      <c r="AX213" s="16">
        <v>0</v>
      </c>
      <c r="AY213" s="16">
        <v>0</v>
      </c>
      <c r="AZ213" s="16">
        <v>0</v>
      </c>
      <c r="BA213" s="17">
        <v>44991</v>
      </c>
      <c r="BB213" s="30" t="s">
        <v>175</v>
      </c>
      <c r="BC213" s="18">
        <v>45026</v>
      </c>
      <c r="BD213" s="17">
        <v>45107</v>
      </c>
      <c r="BE213" s="17">
        <v>45138</v>
      </c>
      <c r="BF213" s="17">
        <v>44972</v>
      </c>
      <c r="BG213" s="10">
        <v>84847717</v>
      </c>
      <c r="BH213" s="9" t="s">
        <v>414</v>
      </c>
      <c r="BI213" s="19">
        <v>44927</v>
      </c>
      <c r="BJ213" s="20">
        <v>44928</v>
      </c>
      <c r="BK213" s="16">
        <v>8816</v>
      </c>
      <c r="BL213" s="16">
        <v>14106</v>
      </c>
      <c r="BM213" s="9" t="s">
        <v>177</v>
      </c>
      <c r="BN213" s="9" t="s">
        <v>436</v>
      </c>
      <c r="BO213" s="9" t="s">
        <v>635</v>
      </c>
      <c r="BP213" s="17">
        <v>44985</v>
      </c>
      <c r="BQ213" s="17">
        <v>44985</v>
      </c>
      <c r="BR213" s="17">
        <v>44972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>
        <v>44861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 t="s">
        <v>156</v>
      </c>
      <c r="CD213" s="10" t="s">
        <v>156</v>
      </c>
      <c r="CE213" s="17" t="s">
        <v>156</v>
      </c>
      <c r="CF213" s="17" t="s">
        <v>156</v>
      </c>
      <c r="CG213" s="17">
        <v>44861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44861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>
        <v>44873</v>
      </c>
      <c r="CX213" s="10" t="s">
        <v>193</v>
      </c>
      <c r="CY213" s="17" t="s">
        <v>156</v>
      </c>
      <c r="CZ213" s="17" t="s">
        <v>156</v>
      </c>
      <c r="DA213" s="17">
        <v>44861</v>
      </c>
      <c r="DB213" s="17">
        <v>44872</v>
      </c>
      <c r="DC213" s="16">
        <v>8816</v>
      </c>
      <c r="DD213" s="10" t="s">
        <v>1114</v>
      </c>
      <c r="DE213" s="10" t="s">
        <v>230</v>
      </c>
      <c r="DF213" s="18" t="s">
        <v>156</v>
      </c>
      <c r="DG213" s="17">
        <v>44894</v>
      </c>
      <c r="DH213" s="10" t="s">
        <v>156</v>
      </c>
      <c r="DI213" s="17" t="s">
        <v>156</v>
      </c>
      <c r="DJ213" s="17" t="s">
        <v>156</v>
      </c>
      <c r="DK213" s="17">
        <v>44861</v>
      </c>
      <c r="DL213" s="17">
        <v>44889</v>
      </c>
      <c r="DM213" s="16">
        <v>8816</v>
      </c>
      <c r="DN213" s="10" t="s">
        <v>1115</v>
      </c>
      <c r="DO213" s="10" t="s">
        <v>233</v>
      </c>
      <c r="DP213" s="16">
        <v>32</v>
      </c>
      <c r="DQ213" s="16">
        <v>16</v>
      </c>
      <c r="DR213" s="11">
        <v>16</v>
      </c>
      <c r="DS213" s="16">
        <v>48</v>
      </c>
      <c r="DT213" s="16">
        <v>0</v>
      </c>
      <c r="DU213" s="11" t="s">
        <v>181</v>
      </c>
      <c r="DV213" s="11" t="s">
        <v>182</v>
      </c>
      <c r="DW213" s="27" t="s">
        <v>156</v>
      </c>
      <c r="DX213" s="27" t="s">
        <v>156</v>
      </c>
      <c r="DY213" s="20" t="s">
        <v>1069</v>
      </c>
      <c r="DZ213" s="16">
        <v>7</v>
      </c>
      <c r="EA213" s="16">
        <v>12</v>
      </c>
      <c r="EB213" s="27" t="s">
        <v>185</v>
      </c>
      <c r="EC213" s="27" t="s">
        <v>185</v>
      </c>
      <c r="ED213" s="27" t="s">
        <v>182</v>
      </c>
      <c r="EE213" s="29">
        <v>44862.009270833332</v>
      </c>
      <c r="EF213" s="28" t="s">
        <v>186</v>
      </c>
      <c r="EG213" s="28" t="s">
        <v>156</v>
      </c>
      <c r="EH213" s="28" t="s">
        <v>187</v>
      </c>
      <c r="EI213" s="29">
        <v>44895.818541666667</v>
      </c>
      <c r="EJ213" s="28" t="s">
        <v>197</v>
      </c>
      <c r="EK213" s="28" t="s">
        <v>156</v>
      </c>
      <c r="EL213" s="28" t="s">
        <v>198</v>
      </c>
      <c r="EM213" s="45" t="s">
        <v>3713</v>
      </c>
      <c r="EN213" s="46" t="str">
        <f t="shared" si="22"/>
        <v>343N404A</v>
      </c>
      <c r="EO213" s="47">
        <f t="shared" si="23"/>
        <v>44966</v>
      </c>
      <c r="EP213" s="47">
        <f t="shared" si="24"/>
        <v>44873</v>
      </c>
      <c r="EQ213" s="48" t="str">
        <f t="shared" ca="1" si="25"/>
        <v>Past</v>
      </c>
      <c r="ER213" s="49">
        <f t="shared" si="26"/>
        <v>93</v>
      </c>
      <c r="ES213" s="50"/>
      <c r="ET213" s="51">
        <f t="shared" si="27"/>
        <v>93</v>
      </c>
      <c r="EU213" s="52">
        <f t="shared" si="28"/>
        <v>819888</v>
      </c>
      <c r="EV213" s="46"/>
      <c r="EW213" s="23" t="s">
        <v>3714</v>
      </c>
    </row>
    <row r="214" spans="1:153" ht="14.25" hidden="1" customHeight="1">
      <c r="A214" s="8">
        <v>207</v>
      </c>
      <c r="B214" s="9" t="s">
        <v>141</v>
      </c>
      <c r="C214" s="10" t="s">
        <v>142</v>
      </c>
      <c r="D214" s="10" t="s">
        <v>143</v>
      </c>
      <c r="E214" s="10" t="s">
        <v>206</v>
      </c>
      <c r="F214" s="9" t="s">
        <v>641</v>
      </c>
      <c r="G214" s="10" t="s">
        <v>1025</v>
      </c>
      <c r="H214" s="9" t="s">
        <v>1026</v>
      </c>
      <c r="I214" s="9" t="s">
        <v>1027</v>
      </c>
      <c r="J214" s="9" t="s">
        <v>1028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675</v>
      </c>
      <c r="S214" s="9" t="s">
        <v>676</v>
      </c>
      <c r="T214" s="9" t="s">
        <v>306</v>
      </c>
      <c r="U214" s="9" t="s">
        <v>337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778</v>
      </c>
      <c r="AA214" s="9" t="s">
        <v>779</v>
      </c>
      <c r="AB214" s="12" t="s">
        <v>780</v>
      </c>
      <c r="AC214" s="10" t="s">
        <v>1110</v>
      </c>
      <c r="AD214" s="9" t="s">
        <v>1111</v>
      </c>
      <c r="AE214" s="13" t="s">
        <v>1112</v>
      </c>
      <c r="AF214" s="14" t="s">
        <v>784</v>
      </c>
      <c r="AG214" s="10" t="s">
        <v>1113</v>
      </c>
      <c r="AH214" s="11" t="s">
        <v>684</v>
      </c>
      <c r="AI214" s="11" t="s">
        <v>685</v>
      </c>
      <c r="AJ214" s="10" t="s">
        <v>686</v>
      </c>
      <c r="AK214" s="11" t="s">
        <v>685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1.6</v>
      </c>
      <c r="AU214" s="10" t="s">
        <v>142</v>
      </c>
      <c r="AV214" s="16">
        <v>8810</v>
      </c>
      <c r="AW214" s="16">
        <v>8810</v>
      </c>
      <c r="AX214" s="16">
        <v>0</v>
      </c>
      <c r="AY214" s="16">
        <v>0</v>
      </c>
      <c r="AZ214" s="16">
        <v>0</v>
      </c>
      <c r="BA214" s="17">
        <v>44991</v>
      </c>
      <c r="BB214" s="30" t="s">
        <v>175</v>
      </c>
      <c r="BC214" s="18" t="s">
        <v>156</v>
      </c>
      <c r="BD214" s="17">
        <v>45107</v>
      </c>
      <c r="BE214" s="17">
        <v>45138</v>
      </c>
      <c r="BF214" s="17">
        <v>44972</v>
      </c>
      <c r="BG214" s="10">
        <v>85169855</v>
      </c>
      <c r="BH214" s="9" t="s">
        <v>319</v>
      </c>
      <c r="BI214" s="19">
        <v>44986</v>
      </c>
      <c r="BJ214" s="20">
        <v>44991</v>
      </c>
      <c r="BK214" s="16">
        <v>0</v>
      </c>
      <c r="BL214" s="16">
        <v>0</v>
      </c>
      <c r="BM214" s="9" t="s">
        <v>177</v>
      </c>
      <c r="BN214" s="9" t="s">
        <v>178</v>
      </c>
      <c r="BO214" s="9" t="s">
        <v>156</v>
      </c>
      <c r="BP214" s="17">
        <v>45000</v>
      </c>
      <c r="BQ214" s="17" t="s">
        <v>156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44960</v>
      </c>
      <c r="CX214" s="10" t="s">
        <v>193</v>
      </c>
      <c r="CY214" s="17" t="s">
        <v>156</v>
      </c>
      <c r="CZ214" s="17" t="s">
        <v>156</v>
      </c>
      <c r="DA214" s="17" t="s">
        <v>156</v>
      </c>
      <c r="DB214" s="17" t="s">
        <v>156</v>
      </c>
      <c r="DC214" s="16">
        <v>0</v>
      </c>
      <c r="DD214" s="10" t="s">
        <v>156</v>
      </c>
      <c r="DE214" s="10" t="s">
        <v>156</v>
      </c>
      <c r="DF214" s="18" t="s">
        <v>156</v>
      </c>
      <c r="DG214" s="17">
        <v>44970</v>
      </c>
      <c r="DH214" s="10" t="s">
        <v>1116</v>
      </c>
      <c r="DI214" s="17" t="s">
        <v>156</v>
      </c>
      <c r="DJ214" s="17" t="s">
        <v>156</v>
      </c>
      <c r="DK214" s="17" t="s">
        <v>156</v>
      </c>
      <c r="DL214" s="17" t="s">
        <v>156</v>
      </c>
      <c r="DM214" s="16">
        <v>0</v>
      </c>
      <c r="DN214" s="10" t="s">
        <v>156</v>
      </c>
      <c r="DO214" s="10" t="s">
        <v>156</v>
      </c>
      <c r="DP214" s="16">
        <v>32</v>
      </c>
      <c r="DQ214" s="16">
        <v>16</v>
      </c>
      <c r="DR214" s="11">
        <v>16</v>
      </c>
      <c r="DS214" s="16">
        <v>48</v>
      </c>
      <c r="DT214" s="16">
        <v>1000</v>
      </c>
      <c r="DU214" s="11" t="s">
        <v>181</v>
      </c>
      <c r="DV214" s="11" t="s">
        <v>182</v>
      </c>
      <c r="DW214" s="27" t="s">
        <v>156</v>
      </c>
      <c r="DX214" s="27" t="s">
        <v>156</v>
      </c>
      <c r="DY214" s="20" t="s">
        <v>156</v>
      </c>
      <c r="DZ214" s="16">
        <v>7</v>
      </c>
      <c r="EA214" s="16">
        <v>12</v>
      </c>
      <c r="EB214" s="27" t="s">
        <v>185</v>
      </c>
      <c r="EC214" s="27" t="s">
        <v>185</v>
      </c>
      <c r="ED214" s="27" t="s">
        <v>182</v>
      </c>
      <c r="EE214" s="29">
        <v>44916.60664351852</v>
      </c>
      <c r="EF214" s="28" t="s">
        <v>688</v>
      </c>
      <c r="EG214" s="28" t="s">
        <v>689</v>
      </c>
      <c r="EH214" s="28" t="s">
        <v>190</v>
      </c>
      <c r="EI214" s="29">
        <v>44965.526597222219</v>
      </c>
      <c r="EJ214" s="28" t="s">
        <v>195</v>
      </c>
      <c r="EK214" s="28" t="s">
        <v>196</v>
      </c>
      <c r="EL214" s="28" t="s">
        <v>210</v>
      </c>
      <c r="EM214" s="45"/>
      <c r="EN214" s="46" t="str">
        <f t="shared" si="22"/>
        <v>343N404A</v>
      </c>
      <c r="EO214" s="47">
        <f t="shared" si="23"/>
        <v>44981</v>
      </c>
      <c r="EP214" s="47">
        <f t="shared" si="24"/>
        <v>44960</v>
      </c>
      <c r="EQ214" s="48" t="str">
        <f t="shared" ca="1" si="25"/>
        <v>Past</v>
      </c>
      <c r="ER214" s="49">
        <f t="shared" si="26"/>
        <v>21</v>
      </c>
      <c r="ES214" s="50"/>
      <c r="ET214" s="51">
        <f t="shared" si="27"/>
        <v>21</v>
      </c>
      <c r="EU214" s="52">
        <f t="shared" si="28"/>
        <v>0</v>
      </c>
      <c r="EV214" s="46"/>
    </row>
    <row r="215" spans="1:153" ht="14.25" customHeight="1">
      <c r="A215" s="8">
        <v>208</v>
      </c>
      <c r="B215" s="9" t="s">
        <v>141</v>
      </c>
      <c r="C215" s="10" t="s">
        <v>142</v>
      </c>
      <c r="D215" s="10" t="s">
        <v>143</v>
      </c>
      <c r="E215" s="10" t="s">
        <v>206</v>
      </c>
      <c r="F215" s="9" t="s">
        <v>641</v>
      </c>
      <c r="G215" s="10" t="s">
        <v>1025</v>
      </c>
      <c r="H215" s="9" t="s">
        <v>1026</v>
      </c>
      <c r="I215" s="9" t="s">
        <v>1027</v>
      </c>
      <c r="J215" s="9" t="s">
        <v>1028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675</v>
      </c>
      <c r="S215" s="9" t="s">
        <v>676</v>
      </c>
      <c r="T215" s="9" t="s">
        <v>306</v>
      </c>
      <c r="U215" s="9" t="s">
        <v>337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698</v>
      </c>
      <c r="AA215" s="9" t="s">
        <v>699</v>
      </c>
      <c r="AB215" s="12" t="s">
        <v>700</v>
      </c>
      <c r="AC215" s="10" t="s">
        <v>752</v>
      </c>
      <c r="AD215" s="9" t="s">
        <v>753</v>
      </c>
      <c r="AE215" s="13" t="s">
        <v>754</v>
      </c>
      <c r="AF215" s="14" t="s">
        <v>784</v>
      </c>
      <c r="AG215" s="10" t="s">
        <v>1117</v>
      </c>
      <c r="AH215" s="11" t="s">
        <v>684</v>
      </c>
      <c r="AI215" s="11" t="s">
        <v>685</v>
      </c>
      <c r="AJ215" s="10" t="s">
        <v>686</v>
      </c>
      <c r="AK215" s="11" t="s">
        <v>685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1.6</v>
      </c>
      <c r="AU215" s="10" t="s">
        <v>142</v>
      </c>
      <c r="AV215" s="16">
        <v>2800</v>
      </c>
      <c r="AW215" s="16">
        <v>2800</v>
      </c>
      <c r="AX215" s="16">
        <v>0</v>
      </c>
      <c r="AY215" s="16">
        <v>0</v>
      </c>
      <c r="AZ215" s="16">
        <v>0</v>
      </c>
      <c r="BA215" s="17">
        <v>45152</v>
      </c>
      <c r="BB215" s="30" t="s">
        <v>175</v>
      </c>
      <c r="BC215" s="18">
        <v>45091</v>
      </c>
      <c r="BD215" s="17">
        <v>45245</v>
      </c>
      <c r="BE215" s="17">
        <v>45275</v>
      </c>
      <c r="BF215" s="17">
        <v>45092</v>
      </c>
      <c r="BG215" s="10">
        <v>85277804</v>
      </c>
      <c r="BH215" s="9" t="s">
        <v>414</v>
      </c>
      <c r="BI215" s="19">
        <v>45078</v>
      </c>
      <c r="BJ215" s="20">
        <v>45082</v>
      </c>
      <c r="BK215" s="16">
        <v>2800</v>
      </c>
      <c r="BL215" s="16">
        <v>4480</v>
      </c>
      <c r="BM215" s="9" t="s">
        <v>177</v>
      </c>
      <c r="BN215" s="9" t="s">
        <v>436</v>
      </c>
      <c r="BO215" s="9" t="s">
        <v>635</v>
      </c>
      <c r="BP215" s="17">
        <v>45108</v>
      </c>
      <c r="BQ215" s="17">
        <v>45108</v>
      </c>
      <c r="BR215" s="17" t="s">
        <v>156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 t="s">
        <v>156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>
        <v>44957</v>
      </c>
      <c r="CD215" s="10" t="s">
        <v>156</v>
      </c>
      <c r="CE215" s="17" t="s">
        <v>156</v>
      </c>
      <c r="CF215" s="17" t="s">
        <v>156</v>
      </c>
      <c r="CG215" s="17" t="s">
        <v>156</v>
      </c>
      <c r="CH215" s="17">
        <v>44959</v>
      </c>
      <c r="CI215" s="16">
        <v>15000</v>
      </c>
      <c r="CJ215" s="10" t="s">
        <v>1118</v>
      </c>
      <c r="CK215" s="10" t="s">
        <v>230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44970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44999</v>
      </c>
      <c r="CX215" s="10" t="s">
        <v>193</v>
      </c>
      <c r="CY215" s="17" t="s">
        <v>156</v>
      </c>
      <c r="CZ215" s="17" t="s">
        <v>156</v>
      </c>
      <c r="DA215" s="17">
        <v>44970</v>
      </c>
      <c r="DB215" s="17">
        <v>44999</v>
      </c>
      <c r="DC215" s="16">
        <v>2800</v>
      </c>
      <c r="DD215" s="10" t="s">
        <v>1119</v>
      </c>
      <c r="DE215" s="10" t="s">
        <v>230</v>
      </c>
      <c r="DF215" s="18" t="s">
        <v>156</v>
      </c>
      <c r="DG215" s="17">
        <v>45030</v>
      </c>
      <c r="DH215" s="10" t="s">
        <v>156</v>
      </c>
      <c r="DI215" s="17" t="s">
        <v>156</v>
      </c>
      <c r="DJ215" s="17" t="s">
        <v>156</v>
      </c>
      <c r="DK215" s="17">
        <v>44970</v>
      </c>
      <c r="DL215" s="17">
        <v>45034</v>
      </c>
      <c r="DM215" s="16">
        <v>2800</v>
      </c>
      <c r="DN215" s="10" t="s">
        <v>1120</v>
      </c>
      <c r="DO215" s="10" t="s">
        <v>417</v>
      </c>
      <c r="DP215" s="16">
        <v>32</v>
      </c>
      <c r="DQ215" s="16">
        <v>16</v>
      </c>
      <c r="DR215" s="11">
        <v>16</v>
      </c>
      <c r="DS215" s="16">
        <v>48</v>
      </c>
      <c r="DT215" s="16">
        <v>0</v>
      </c>
      <c r="DU215" s="11" t="s">
        <v>181</v>
      </c>
      <c r="DV215" s="11" t="s">
        <v>182</v>
      </c>
      <c r="DW215" s="27" t="s">
        <v>156</v>
      </c>
      <c r="DX215" s="27" t="s">
        <v>156</v>
      </c>
      <c r="DY215" s="20" t="s">
        <v>1121</v>
      </c>
      <c r="DZ215" s="16">
        <v>7</v>
      </c>
      <c r="EA215" s="16">
        <v>12</v>
      </c>
      <c r="EB215" s="27" t="s">
        <v>185</v>
      </c>
      <c r="EC215" s="27" t="s">
        <v>185</v>
      </c>
      <c r="ED215" s="27" t="s">
        <v>182</v>
      </c>
      <c r="EE215" s="29">
        <v>44945.410752314812</v>
      </c>
      <c r="EF215" s="28" t="s">
        <v>688</v>
      </c>
      <c r="EG215" s="28" t="s">
        <v>689</v>
      </c>
      <c r="EH215" s="28" t="s">
        <v>190</v>
      </c>
      <c r="EI215" s="29">
        <v>45075.006215277775</v>
      </c>
      <c r="EJ215" s="28" t="s">
        <v>188</v>
      </c>
      <c r="EK215" s="28" t="s">
        <v>189</v>
      </c>
      <c r="EL215" s="28" t="s">
        <v>190</v>
      </c>
      <c r="EM215" s="45" t="s">
        <v>3713</v>
      </c>
      <c r="EN215" s="46" t="str">
        <f t="shared" si="22"/>
        <v>343N546A</v>
      </c>
      <c r="EO215" s="47">
        <f t="shared" si="23"/>
        <v>45089</v>
      </c>
      <c r="EP215" s="47">
        <f t="shared" si="24"/>
        <v>44999</v>
      </c>
      <c r="EQ215" s="48" t="str">
        <f t="shared" ca="1" si="25"/>
        <v>Past</v>
      </c>
      <c r="ER215" s="49">
        <f t="shared" si="26"/>
        <v>90</v>
      </c>
      <c r="ES215" s="50"/>
      <c r="ET215" s="51">
        <f t="shared" si="27"/>
        <v>90</v>
      </c>
      <c r="EU215" s="52">
        <f t="shared" si="28"/>
        <v>252000</v>
      </c>
      <c r="EV215" s="46"/>
      <c r="EW215" s="23" t="s">
        <v>3714</v>
      </c>
    </row>
    <row r="216" spans="1:153" ht="14.25" hidden="1" customHeight="1">
      <c r="A216" s="8">
        <v>209</v>
      </c>
      <c r="B216" s="9" t="s">
        <v>141</v>
      </c>
      <c r="C216" s="10" t="s">
        <v>142</v>
      </c>
      <c r="D216" s="10" t="s">
        <v>143</v>
      </c>
      <c r="E216" s="10" t="s">
        <v>206</v>
      </c>
      <c r="F216" s="9" t="s">
        <v>641</v>
      </c>
      <c r="G216" s="10" t="s">
        <v>1025</v>
      </c>
      <c r="H216" s="9" t="s">
        <v>1026</v>
      </c>
      <c r="I216" s="9" t="s">
        <v>1027</v>
      </c>
      <c r="J216" s="9" t="s">
        <v>1028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675</v>
      </c>
      <c r="S216" s="9" t="s">
        <v>676</v>
      </c>
      <c r="T216" s="9" t="s">
        <v>306</v>
      </c>
      <c r="U216" s="9" t="s">
        <v>337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698</v>
      </c>
      <c r="AA216" s="9" t="s">
        <v>699</v>
      </c>
      <c r="AB216" s="12" t="s">
        <v>700</v>
      </c>
      <c r="AC216" s="10" t="s">
        <v>752</v>
      </c>
      <c r="AD216" s="9" t="s">
        <v>753</v>
      </c>
      <c r="AE216" s="13" t="s">
        <v>754</v>
      </c>
      <c r="AF216" s="14" t="s">
        <v>784</v>
      </c>
      <c r="AG216" s="10" t="s">
        <v>1117</v>
      </c>
      <c r="AH216" s="11" t="s">
        <v>684</v>
      </c>
      <c r="AI216" s="11" t="s">
        <v>685</v>
      </c>
      <c r="AJ216" s="10" t="s">
        <v>686</v>
      </c>
      <c r="AK216" s="11" t="s">
        <v>685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1.6</v>
      </c>
      <c r="AU216" s="10" t="s">
        <v>142</v>
      </c>
      <c r="AV216" s="16">
        <v>2800</v>
      </c>
      <c r="AW216" s="16">
        <v>2800</v>
      </c>
      <c r="AX216" s="16">
        <v>0</v>
      </c>
      <c r="AY216" s="16">
        <v>0</v>
      </c>
      <c r="AZ216" s="16">
        <v>0</v>
      </c>
      <c r="BA216" s="17">
        <v>45152</v>
      </c>
      <c r="BB216" s="30" t="s">
        <v>175</v>
      </c>
      <c r="BC216" s="18" t="s">
        <v>156</v>
      </c>
      <c r="BD216" s="17">
        <v>45245</v>
      </c>
      <c r="BE216" s="17">
        <v>45275</v>
      </c>
      <c r="BF216" s="17">
        <v>45092</v>
      </c>
      <c r="BG216" s="10">
        <v>85448716</v>
      </c>
      <c r="BH216" s="9" t="s">
        <v>319</v>
      </c>
      <c r="BI216" s="19">
        <v>45108</v>
      </c>
      <c r="BJ216" s="20">
        <v>45110</v>
      </c>
      <c r="BK216" s="16">
        <v>0</v>
      </c>
      <c r="BL216" s="16">
        <v>0</v>
      </c>
      <c r="BM216" s="9" t="s">
        <v>177</v>
      </c>
      <c r="BN216" s="9" t="s">
        <v>178</v>
      </c>
      <c r="BO216" s="9" t="s">
        <v>156</v>
      </c>
      <c r="BP216" s="17">
        <v>45132</v>
      </c>
      <c r="BQ216" s="17" t="s">
        <v>156</v>
      </c>
      <c r="BR216" s="17" t="s">
        <v>156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 t="s">
        <v>156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>
        <v>45054</v>
      </c>
      <c r="CH216" s="17" t="s">
        <v>156</v>
      </c>
      <c r="CI216" s="16">
        <v>0</v>
      </c>
      <c r="CJ216" s="10" t="s">
        <v>156</v>
      </c>
      <c r="CK216" s="10" t="s">
        <v>156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>
        <v>45054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45093</v>
      </c>
      <c r="CX216" s="10" t="s">
        <v>1122</v>
      </c>
      <c r="CY216" s="17" t="s">
        <v>156</v>
      </c>
      <c r="CZ216" s="17" t="s">
        <v>156</v>
      </c>
      <c r="DA216" s="17">
        <v>45054</v>
      </c>
      <c r="DB216" s="17" t="s">
        <v>156</v>
      </c>
      <c r="DC216" s="16">
        <v>0</v>
      </c>
      <c r="DD216" s="10" t="s">
        <v>156</v>
      </c>
      <c r="DE216" s="10" t="s">
        <v>156</v>
      </c>
      <c r="DF216" s="18" t="s">
        <v>156</v>
      </c>
      <c r="DG216" s="17">
        <v>45103</v>
      </c>
      <c r="DH216" s="10" t="s">
        <v>156</v>
      </c>
      <c r="DI216" s="17" t="s">
        <v>156</v>
      </c>
      <c r="DJ216" s="17" t="s">
        <v>156</v>
      </c>
      <c r="DK216" s="17">
        <v>45054</v>
      </c>
      <c r="DL216" s="17" t="s">
        <v>156</v>
      </c>
      <c r="DM216" s="16">
        <v>0</v>
      </c>
      <c r="DN216" s="10" t="s">
        <v>156</v>
      </c>
      <c r="DO216" s="10" t="s">
        <v>156</v>
      </c>
      <c r="DP216" s="16">
        <v>32</v>
      </c>
      <c r="DQ216" s="16">
        <v>16</v>
      </c>
      <c r="DR216" s="11">
        <v>16</v>
      </c>
      <c r="DS216" s="16">
        <v>48</v>
      </c>
      <c r="DT216" s="16">
        <v>4520</v>
      </c>
      <c r="DU216" s="11" t="s">
        <v>181</v>
      </c>
      <c r="DV216" s="11" t="s">
        <v>182</v>
      </c>
      <c r="DW216" s="27" t="s">
        <v>156</v>
      </c>
      <c r="DX216" s="27" t="s">
        <v>156</v>
      </c>
      <c r="DY216" s="20" t="s">
        <v>156</v>
      </c>
      <c r="DZ216" s="16">
        <v>7</v>
      </c>
      <c r="EA216" s="16">
        <v>12</v>
      </c>
      <c r="EB216" s="27" t="s">
        <v>185</v>
      </c>
      <c r="EC216" s="27" t="s">
        <v>185</v>
      </c>
      <c r="ED216" s="27" t="s">
        <v>182</v>
      </c>
      <c r="EE216" s="29">
        <v>45005.846342592595</v>
      </c>
      <c r="EF216" s="28" t="s">
        <v>1123</v>
      </c>
      <c r="EG216" s="28" t="s">
        <v>1124</v>
      </c>
      <c r="EH216" s="28" t="s">
        <v>190</v>
      </c>
      <c r="EI216" s="29">
        <v>45091.315671296295</v>
      </c>
      <c r="EJ216" s="28" t="s">
        <v>195</v>
      </c>
      <c r="EK216" s="28" t="s">
        <v>196</v>
      </c>
      <c r="EL216" s="28" t="s">
        <v>210</v>
      </c>
      <c r="EM216" s="45"/>
      <c r="EN216" s="46" t="str">
        <f t="shared" si="22"/>
        <v>343N546A</v>
      </c>
      <c r="EO216" s="47">
        <f t="shared" si="23"/>
        <v>45113</v>
      </c>
      <c r="EP216" s="47">
        <f t="shared" si="24"/>
        <v>45093</v>
      </c>
      <c r="EQ216" s="48" t="str">
        <f t="shared" ca="1" si="25"/>
        <v>Past</v>
      </c>
      <c r="ER216" s="49">
        <f t="shared" si="26"/>
        <v>20</v>
      </c>
      <c r="ES216" s="50"/>
      <c r="ET216" s="51">
        <f t="shared" si="27"/>
        <v>20</v>
      </c>
      <c r="EU216" s="52">
        <f t="shared" si="28"/>
        <v>0</v>
      </c>
      <c r="EV216" s="46"/>
    </row>
    <row r="217" spans="1:153" ht="14.25" customHeight="1">
      <c r="A217" s="8">
        <v>210</v>
      </c>
      <c r="B217" s="9" t="s">
        <v>141</v>
      </c>
      <c r="C217" s="10" t="s">
        <v>142</v>
      </c>
      <c r="D217" s="10" t="s">
        <v>143</v>
      </c>
      <c r="E217" s="10" t="s">
        <v>206</v>
      </c>
      <c r="F217" s="9" t="s">
        <v>641</v>
      </c>
      <c r="G217" s="10" t="s">
        <v>1025</v>
      </c>
      <c r="H217" s="9" t="s">
        <v>1026</v>
      </c>
      <c r="I217" s="9" t="s">
        <v>1027</v>
      </c>
      <c r="J217" s="9" t="s">
        <v>1028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675</v>
      </c>
      <c r="S217" s="9" t="s">
        <v>676</v>
      </c>
      <c r="T217" s="9" t="s">
        <v>306</v>
      </c>
      <c r="U217" s="9" t="s">
        <v>337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698</v>
      </c>
      <c r="AA217" s="9" t="s">
        <v>699</v>
      </c>
      <c r="AB217" s="12" t="s">
        <v>700</v>
      </c>
      <c r="AC217" s="10" t="s">
        <v>762</v>
      </c>
      <c r="AD217" s="9" t="s">
        <v>763</v>
      </c>
      <c r="AE217" s="13" t="s">
        <v>764</v>
      </c>
      <c r="AF217" s="14" t="s">
        <v>784</v>
      </c>
      <c r="AG217" s="10" t="s">
        <v>1125</v>
      </c>
      <c r="AH217" s="11" t="s">
        <v>684</v>
      </c>
      <c r="AI217" s="11" t="s">
        <v>685</v>
      </c>
      <c r="AJ217" s="10" t="s">
        <v>686</v>
      </c>
      <c r="AK217" s="11" t="s">
        <v>685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1.6</v>
      </c>
      <c r="AU217" s="10" t="s">
        <v>142</v>
      </c>
      <c r="AV217" s="16">
        <v>2800</v>
      </c>
      <c r="AW217" s="16">
        <v>2800</v>
      </c>
      <c r="AX217" s="16">
        <v>0</v>
      </c>
      <c r="AY217" s="16">
        <v>0</v>
      </c>
      <c r="AZ217" s="16">
        <v>0</v>
      </c>
      <c r="BA217" s="17">
        <v>45152</v>
      </c>
      <c r="BB217" s="30" t="s">
        <v>175</v>
      </c>
      <c r="BC217" s="18">
        <v>45098</v>
      </c>
      <c r="BD217" s="17">
        <v>45245</v>
      </c>
      <c r="BE217" s="17">
        <v>45275</v>
      </c>
      <c r="BF217" s="17">
        <v>45092</v>
      </c>
      <c r="BG217" s="10">
        <v>85415405</v>
      </c>
      <c r="BH217" s="9" t="s">
        <v>414</v>
      </c>
      <c r="BI217" s="19">
        <v>45078</v>
      </c>
      <c r="BJ217" s="20">
        <v>45082</v>
      </c>
      <c r="BK217" s="16">
        <v>2800</v>
      </c>
      <c r="BL217" s="16">
        <v>4480</v>
      </c>
      <c r="BM217" s="9" t="s">
        <v>177</v>
      </c>
      <c r="BN217" s="9" t="s">
        <v>436</v>
      </c>
      <c r="BO217" s="9" t="s">
        <v>635</v>
      </c>
      <c r="BP217" s="17">
        <v>45108</v>
      </c>
      <c r="BQ217" s="17">
        <v>45108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 t="s">
        <v>156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 t="s">
        <v>156</v>
      </c>
      <c r="CI217" s="16">
        <v>0</v>
      </c>
      <c r="CJ217" s="10" t="s">
        <v>156</v>
      </c>
      <c r="CK217" s="10" t="s">
        <v>156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44999</v>
      </c>
      <c r="CX217" s="10" t="s">
        <v>193</v>
      </c>
      <c r="CY217" s="17" t="s">
        <v>156</v>
      </c>
      <c r="CZ217" s="17" t="s">
        <v>156</v>
      </c>
      <c r="DA217" s="17" t="s">
        <v>156</v>
      </c>
      <c r="DB217" s="17">
        <v>44999</v>
      </c>
      <c r="DC217" s="16">
        <v>2800</v>
      </c>
      <c r="DD217" s="10" t="s">
        <v>1126</v>
      </c>
      <c r="DE217" s="10" t="s">
        <v>230</v>
      </c>
      <c r="DF217" s="18" t="s">
        <v>156</v>
      </c>
      <c r="DG217" s="17">
        <v>45030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45034</v>
      </c>
      <c r="DM217" s="16">
        <v>2800</v>
      </c>
      <c r="DN217" s="10" t="s">
        <v>1127</v>
      </c>
      <c r="DO217" s="10" t="s">
        <v>417</v>
      </c>
      <c r="DP217" s="16">
        <v>32</v>
      </c>
      <c r="DQ217" s="16">
        <v>16</v>
      </c>
      <c r="DR217" s="11">
        <v>16</v>
      </c>
      <c r="DS217" s="16">
        <v>48</v>
      </c>
      <c r="DT217" s="16">
        <v>0</v>
      </c>
      <c r="DU217" s="11" t="s">
        <v>181</v>
      </c>
      <c r="DV217" s="11" t="s">
        <v>182</v>
      </c>
      <c r="DW217" s="27" t="s">
        <v>156</v>
      </c>
      <c r="DX217" s="27" t="s">
        <v>156</v>
      </c>
      <c r="DY217" s="20" t="s">
        <v>1121</v>
      </c>
      <c r="DZ217" s="16">
        <v>7</v>
      </c>
      <c r="EA217" s="16">
        <v>12</v>
      </c>
      <c r="EB217" s="27" t="s">
        <v>185</v>
      </c>
      <c r="EC217" s="27" t="s">
        <v>185</v>
      </c>
      <c r="ED217" s="27" t="s">
        <v>182</v>
      </c>
      <c r="EE217" s="29">
        <v>44992.669814814813</v>
      </c>
      <c r="EF217" s="28" t="s">
        <v>688</v>
      </c>
      <c r="EG217" s="28" t="s">
        <v>689</v>
      </c>
      <c r="EH217" s="28" t="s">
        <v>190</v>
      </c>
      <c r="EI217" s="29">
        <v>45075.006215277775</v>
      </c>
      <c r="EJ217" s="28" t="s">
        <v>188</v>
      </c>
      <c r="EK217" s="28" t="s">
        <v>189</v>
      </c>
      <c r="EL217" s="28" t="s">
        <v>190</v>
      </c>
      <c r="EM217" s="45" t="s">
        <v>3713</v>
      </c>
      <c r="EN217" s="46" t="str">
        <f t="shared" si="22"/>
        <v>343N546B</v>
      </c>
      <c r="EO217" s="47">
        <f t="shared" si="23"/>
        <v>45089</v>
      </c>
      <c r="EP217" s="47">
        <f t="shared" si="24"/>
        <v>44999</v>
      </c>
      <c r="EQ217" s="48" t="str">
        <f t="shared" ca="1" si="25"/>
        <v>Past</v>
      </c>
      <c r="ER217" s="49">
        <f t="shared" si="26"/>
        <v>90</v>
      </c>
      <c r="ES217" s="50"/>
      <c r="ET217" s="51">
        <f t="shared" si="27"/>
        <v>90</v>
      </c>
      <c r="EU217" s="52">
        <f t="shared" si="28"/>
        <v>252000</v>
      </c>
      <c r="EV217" s="46"/>
      <c r="EW217" s="23" t="s">
        <v>3714</v>
      </c>
    </row>
    <row r="218" spans="1:153" ht="14.25" hidden="1" customHeight="1">
      <c r="A218" s="8">
        <v>211</v>
      </c>
      <c r="B218" s="9" t="s">
        <v>141</v>
      </c>
      <c r="C218" s="10" t="s">
        <v>142</v>
      </c>
      <c r="D218" s="10" t="s">
        <v>143</v>
      </c>
      <c r="E218" s="10" t="s">
        <v>206</v>
      </c>
      <c r="F218" s="9" t="s">
        <v>641</v>
      </c>
      <c r="G218" s="10" t="s">
        <v>1025</v>
      </c>
      <c r="H218" s="9" t="s">
        <v>1026</v>
      </c>
      <c r="I218" s="9" t="s">
        <v>1027</v>
      </c>
      <c r="J218" s="9" t="s">
        <v>1028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675</v>
      </c>
      <c r="S218" s="9" t="s">
        <v>676</v>
      </c>
      <c r="T218" s="9" t="s">
        <v>306</v>
      </c>
      <c r="U218" s="9" t="s">
        <v>337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698</v>
      </c>
      <c r="AA218" s="9" t="s">
        <v>699</v>
      </c>
      <c r="AB218" s="12" t="s">
        <v>700</v>
      </c>
      <c r="AC218" s="10" t="s">
        <v>762</v>
      </c>
      <c r="AD218" s="9" t="s">
        <v>763</v>
      </c>
      <c r="AE218" s="13" t="s">
        <v>764</v>
      </c>
      <c r="AF218" s="14" t="s">
        <v>784</v>
      </c>
      <c r="AG218" s="10" t="s">
        <v>1125</v>
      </c>
      <c r="AH218" s="11" t="s">
        <v>684</v>
      </c>
      <c r="AI218" s="11" t="s">
        <v>685</v>
      </c>
      <c r="AJ218" s="10" t="s">
        <v>686</v>
      </c>
      <c r="AK218" s="11" t="s">
        <v>685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1.6</v>
      </c>
      <c r="AU218" s="10" t="s">
        <v>142</v>
      </c>
      <c r="AV218" s="16">
        <v>2800</v>
      </c>
      <c r="AW218" s="16">
        <v>2800</v>
      </c>
      <c r="AX218" s="16">
        <v>0</v>
      </c>
      <c r="AY218" s="16">
        <v>0</v>
      </c>
      <c r="AZ218" s="16">
        <v>0</v>
      </c>
      <c r="BA218" s="17">
        <v>45152</v>
      </c>
      <c r="BB218" s="30" t="s">
        <v>175</v>
      </c>
      <c r="BC218" s="18" t="s">
        <v>156</v>
      </c>
      <c r="BD218" s="17">
        <v>45245</v>
      </c>
      <c r="BE218" s="17">
        <v>45275</v>
      </c>
      <c r="BF218" s="17">
        <v>45092</v>
      </c>
      <c r="BG218" s="10">
        <v>85539116</v>
      </c>
      <c r="BH218" s="9" t="s">
        <v>319</v>
      </c>
      <c r="BI218" s="19">
        <v>45108</v>
      </c>
      <c r="BJ218" s="20">
        <v>45110</v>
      </c>
      <c r="BK218" s="16">
        <v>0</v>
      </c>
      <c r="BL218" s="16">
        <v>0</v>
      </c>
      <c r="BM218" s="9" t="s">
        <v>177</v>
      </c>
      <c r="BN218" s="9" t="s">
        <v>178</v>
      </c>
      <c r="BO218" s="9" t="s">
        <v>156</v>
      </c>
      <c r="BP218" s="17">
        <v>45132</v>
      </c>
      <c r="BQ218" s="17" t="s">
        <v>156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 t="s">
        <v>156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 t="s">
        <v>156</v>
      </c>
      <c r="CI218" s="16">
        <v>0</v>
      </c>
      <c r="CJ218" s="10" t="s">
        <v>156</v>
      </c>
      <c r="CK218" s="10" t="s">
        <v>156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45093</v>
      </c>
      <c r="CX218" s="10" t="s">
        <v>193</v>
      </c>
      <c r="CY218" s="17" t="s">
        <v>156</v>
      </c>
      <c r="CZ218" s="17" t="s">
        <v>156</v>
      </c>
      <c r="DA218" s="17" t="s">
        <v>156</v>
      </c>
      <c r="DB218" s="17" t="s">
        <v>156</v>
      </c>
      <c r="DC218" s="16">
        <v>0</v>
      </c>
      <c r="DD218" s="10" t="s">
        <v>156</v>
      </c>
      <c r="DE218" s="10" t="s">
        <v>156</v>
      </c>
      <c r="DF218" s="18" t="s">
        <v>156</v>
      </c>
      <c r="DG218" s="17">
        <v>45103</v>
      </c>
      <c r="DH218" s="10" t="s">
        <v>1128</v>
      </c>
      <c r="DI218" s="17" t="s">
        <v>156</v>
      </c>
      <c r="DJ218" s="17" t="s">
        <v>156</v>
      </c>
      <c r="DK218" s="17" t="s">
        <v>156</v>
      </c>
      <c r="DL218" s="17" t="s">
        <v>156</v>
      </c>
      <c r="DM218" s="16">
        <v>0</v>
      </c>
      <c r="DN218" s="10" t="s">
        <v>156</v>
      </c>
      <c r="DO218" s="10" t="s">
        <v>156</v>
      </c>
      <c r="DP218" s="16">
        <v>32</v>
      </c>
      <c r="DQ218" s="16">
        <v>16</v>
      </c>
      <c r="DR218" s="11">
        <v>16</v>
      </c>
      <c r="DS218" s="16">
        <v>48</v>
      </c>
      <c r="DT218" s="16">
        <v>0</v>
      </c>
      <c r="DU218" s="11" t="s">
        <v>181</v>
      </c>
      <c r="DV218" s="11" t="s">
        <v>182</v>
      </c>
      <c r="DW218" s="27" t="s">
        <v>156</v>
      </c>
      <c r="DX218" s="27" t="s">
        <v>156</v>
      </c>
      <c r="DY218" s="20" t="s">
        <v>156</v>
      </c>
      <c r="DZ218" s="16">
        <v>7</v>
      </c>
      <c r="EA218" s="16">
        <v>12</v>
      </c>
      <c r="EB218" s="27" t="s">
        <v>185</v>
      </c>
      <c r="EC218" s="27" t="s">
        <v>185</v>
      </c>
      <c r="ED218" s="27" t="s">
        <v>182</v>
      </c>
      <c r="EE218" s="29">
        <v>45055.769409722219</v>
      </c>
      <c r="EF218" s="28" t="s">
        <v>1129</v>
      </c>
      <c r="EG218" s="28" t="s">
        <v>1130</v>
      </c>
      <c r="EH218" s="28" t="s">
        <v>190</v>
      </c>
      <c r="EI218" s="29">
        <v>45098.261620370373</v>
      </c>
      <c r="EJ218" s="28" t="s">
        <v>195</v>
      </c>
      <c r="EK218" s="28" t="s">
        <v>196</v>
      </c>
      <c r="EL218" s="28" t="s">
        <v>210</v>
      </c>
      <c r="EM218" s="45"/>
      <c r="EN218" s="46" t="str">
        <f t="shared" si="22"/>
        <v>343N546B</v>
      </c>
      <c r="EO218" s="47">
        <f t="shared" si="23"/>
        <v>45113</v>
      </c>
      <c r="EP218" s="47">
        <f t="shared" si="24"/>
        <v>45093</v>
      </c>
      <c r="EQ218" s="48" t="str">
        <f t="shared" ca="1" si="25"/>
        <v>Past</v>
      </c>
      <c r="ER218" s="49">
        <f t="shared" si="26"/>
        <v>20</v>
      </c>
      <c r="ES218" s="50"/>
      <c r="ET218" s="51">
        <f t="shared" si="27"/>
        <v>20</v>
      </c>
      <c r="EU218" s="52">
        <f t="shared" si="28"/>
        <v>0</v>
      </c>
      <c r="EV218" s="46"/>
    </row>
    <row r="219" spans="1:153" ht="14.25" customHeight="1">
      <c r="A219" s="8">
        <v>212</v>
      </c>
      <c r="B219" s="9" t="s">
        <v>141</v>
      </c>
      <c r="C219" s="10" t="s">
        <v>142</v>
      </c>
      <c r="D219" s="10" t="s">
        <v>143</v>
      </c>
      <c r="E219" s="10" t="s">
        <v>206</v>
      </c>
      <c r="F219" s="9" t="s">
        <v>641</v>
      </c>
      <c r="G219" s="10" t="s">
        <v>1025</v>
      </c>
      <c r="H219" s="9" t="s">
        <v>1026</v>
      </c>
      <c r="I219" s="9" t="s">
        <v>1027</v>
      </c>
      <c r="J219" s="9" t="s">
        <v>1028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675</v>
      </c>
      <c r="S219" s="9" t="s">
        <v>676</v>
      </c>
      <c r="T219" s="9" t="s">
        <v>306</v>
      </c>
      <c r="U219" s="9" t="s">
        <v>337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698</v>
      </c>
      <c r="AA219" s="9" t="s">
        <v>699</v>
      </c>
      <c r="AB219" s="12" t="s">
        <v>700</v>
      </c>
      <c r="AC219" s="10" t="s">
        <v>701</v>
      </c>
      <c r="AD219" s="9" t="s">
        <v>702</v>
      </c>
      <c r="AE219" s="13" t="s">
        <v>703</v>
      </c>
      <c r="AF219" s="14" t="s">
        <v>784</v>
      </c>
      <c r="AG219" s="10" t="s">
        <v>1131</v>
      </c>
      <c r="AH219" s="11" t="s">
        <v>684</v>
      </c>
      <c r="AI219" s="11" t="s">
        <v>685</v>
      </c>
      <c r="AJ219" s="10" t="s">
        <v>686</v>
      </c>
      <c r="AK219" s="11" t="s">
        <v>685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1.6</v>
      </c>
      <c r="AU219" s="10" t="s">
        <v>142</v>
      </c>
      <c r="AV219" s="16">
        <v>3300</v>
      </c>
      <c r="AW219" s="16">
        <v>3300</v>
      </c>
      <c r="AX219" s="16">
        <v>0</v>
      </c>
      <c r="AY219" s="16">
        <v>0</v>
      </c>
      <c r="AZ219" s="16">
        <v>0</v>
      </c>
      <c r="BA219" s="17">
        <v>45152</v>
      </c>
      <c r="BB219" s="30" t="s">
        <v>175</v>
      </c>
      <c r="BC219" s="18">
        <v>45105</v>
      </c>
      <c r="BD219" s="17">
        <v>45245</v>
      </c>
      <c r="BE219" s="17">
        <v>45275</v>
      </c>
      <c r="BF219" s="17">
        <v>45092</v>
      </c>
      <c r="BG219" s="10">
        <v>85415407</v>
      </c>
      <c r="BH219" s="9" t="s">
        <v>414</v>
      </c>
      <c r="BI219" s="19">
        <v>45078</v>
      </c>
      <c r="BJ219" s="20">
        <v>45082</v>
      </c>
      <c r="BK219" s="16">
        <v>2288</v>
      </c>
      <c r="BL219" s="16">
        <v>3661</v>
      </c>
      <c r="BM219" s="9" t="s">
        <v>177</v>
      </c>
      <c r="BN219" s="9" t="s">
        <v>436</v>
      </c>
      <c r="BO219" s="9" t="s">
        <v>635</v>
      </c>
      <c r="BP219" s="17">
        <v>45108</v>
      </c>
      <c r="BQ219" s="17">
        <v>45108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 t="s">
        <v>156</v>
      </c>
      <c r="CD219" s="10" t="s">
        <v>156</v>
      </c>
      <c r="CE219" s="17" t="s">
        <v>156</v>
      </c>
      <c r="CF219" s="17" t="s">
        <v>156</v>
      </c>
      <c r="CG219" s="17" t="s">
        <v>156</v>
      </c>
      <c r="CH219" s="17" t="s">
        <v>156</v>
      </c>
      <c r="CI219" s="16">
        <v>0</v>
      </c>
      <c r="CJ219" s="10" t="s">
        <v>156</v>
      </c>
      <c r="CK219" s="10" t="s">
        <v>156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44999</v>
      </c>
      <c r="CX219" s="10" t="s">
        <v>193</v>
      </c>
      <c r="CY219" s="17" t="s">
        <v>156</v>
      </c>
      <c r="CZ219" s="17" t="s">
        <v>156</v>
      </c>
      <c r="DA219" s="17" t="s">
        <v>156</v>
      </c>
      <c r="DB219" s="17">
        <v>44999</v>
      </c>
      <c r="DC219" s="16">
        <v>2288</v>
      </c>
      <c r="DD219" s="10" t="s">
        <v>1132</v>
      </c>
      <c r="DE219" s="10" t="s">
        <v>230</v>
      </c>
      <c r="DF219" s="18" t="s">
        <v>156</v>
      </c>
      <c r="DG219" s="17">
        <v>45030</v>
      </c>
      <c r="DH219" s="10" t="s">
        <v>156</v>
      </c>
      <c r="DI219" s="17" t="s">
        <v>156</v>
      </c>
      <c r="DJ219" s="17" t="s">
        <v>156</v>
      </c>
      <c r="DK219" s="17" t="s">
        <v>156</v>
      </c>
      <c r="DL219" s="17">
        <v>45034</v>
      </c>
      <c r="DM219" s="16">
        <v>2288</v>
      </c>
      <c r="DN219" s="10" t="s">
        <v>1133</v>
      </c>
      <c r="DO219" s="10" t="s">
        <v>417</v>
      </c>
      <c r="DP219" s="16">
        <v>32</v>
      </c>
      <c r="DQ219" s="16">
        <v>16</v>
      </c>
      <c r="DR219" s="11">
        <v>16</v>
      </c>
      <c r="DS219" s="16">
        <v>48</v>
      </c>
      <c r="DT219" s="16">
        <v>0</v>
      </c>
      <c r="DU219" s="11" t="s">
        <v>181</v>
      </c>
      <c r="DV219" s="11" t="s">
        <v>182</v>
      </c>
      <c r="DW219" s="27" t="s">
        <v>156</v>
      </c>
      <c r="DX219" s="27" t="s">
        <v>156</v>
      </c>
      <c r="DY219" s="20" t="s">
        <v>1121</v>
      </c>
      <c r="DZ219" s="16">
        <v>7</v>
      </c>
      <c r="EA219" s="16">
        <v>12</v>
      </c>
      <c r="EB219" s="27" t="s">
        <v>185</v>
      </c>
      <c r="EC219" s="27" t="s">
        <v>185</v>
      </c>
      <c r="ED219" s="27" t="s">
        <v>182</v>
      </c>
      <c r="EE219" s="29">
        <v>44992.669814814813</v>
      </c>
      <c r="EF219" s="28" t="s">
        <v>688</v>
      </c>
      <c r="EG219" s="28" t="s">
        <v>689</v>
      </c>
      <c r="EH219" s="28" t="s">
        <v>190</v>
      </c>
      <c r="EI219" s="29">
        <v>45075.006215277775</v>
      </c>
      <c r="EJ219" s="28" t="s">
        <v>188</v>
      </c>
      <c r="EK219" s="28" t="s">
        <v>189</v>
      </c>
      <c r="EL219" s="28" t="s">
        <v>190</v>
      </c>
      <c r="EM219" s="45" t="s">
        <v>3713</v>
      </c>
      <c r="EN219" s="46" t="str">
        <f t="shared" si="22"/>
        <v>343N546D</v>
      </c>
      <c r="EO219" s="47">
        <f t="shared" si="23"/>
        <v>45089</v>
      </c>
      <c r="EP219" s="47">
        <f t="shared" si="24"/>
        <v>44999</v>
      </c>
      <c r="EQ219" s="48" t="str">
        <f t="shared" ca="1" si="25"/>
        <v>Past</v>
      </c>
      <c r="ER219" s="49">
        <f t="shared" si="26"/>
        <v>90</v>
      </c>
      <c r="ES219" s="50"/>
      <c r="ET219" s="51">
        <f t="shared" si="27"/>
        <v>90</v>
      </c>
      <c r="EU219" s="52">
        <f t="shared" si="28"/>
        <v>205920</v>
      </c>
      <c r="EV219" s="46"/>
      <c r="EW219" s="23" t="s">
        <v>3714</v>
      </c>
    </row>
    <row r="220" spans="1:153" ht="14.25" customHeight="1">
      <c r="A220" s="8">
        <v>213</v>
      </c>
      <c r="B220" s="9" t="s">
        <v>141</v>
      </c>
      <c r="C220" s="10" t="s">
        <v>142</v>
      </c>
      <c r="D220" s="10" t="s">
        <v>143</v>
      </c>
      <c r="E220" s="10" t="s">
        <v>206</v>
      </c>
      <c r="F220" s="9" t="s">
        <v>641</v>
      </c>
      <c r="G220" s="10" t="s">
        <v>1025</v>
      </c>
      <c r="H220" s="9" t="s">
        <v>1026</v>
      </c>
      <c r="I220" s="9" t="s">
        <v>1027</v>
      </c>
      <c r="J220" s="9" t="s">
        <v>1028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675</v>
      </c>
      <c r="S220" s="9" t="s">
        <v>676</v>
      </c>
      <c r="T220" s="9" t="s">
        <v>306</v>
      </c>
      <c r="U220" s="9" t="s">
        <v>337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698</v>
      </c>
      <c r="AA220" s="9" t="s">
        <v>699</v>
      </c>
      <c r="AB220" s="12" t="s">
        <v>700</v>
      </c>
      <c r="AC220" s="10" t="s">
        <v>701</v>
      </c>
      <c r="AD220" s="9" t="s">
        <v>702</v>
      </c>
      <c r="AE220" s="13" t="s">
        <v>703</v>
      </c>
      <c r="AF220" s="14" t="s">
        <v>784</v>
      </c>
      <c r="AG220" s="10" t="s">
        <v>1131</v>
      </c>
      <c r="AH220" s="11" t="s">
        <v>684</v>
      </c>
      <c r="AI220" s="11" t="s">
        <v>685</v>
      </c>
      <c r="AJ220" s="10" t="s">
        <v>686</v>
      </c>
      <c r="AK220" s="11" t="s">
        <v>685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1.6</v>
      </c>
      <c r="AU220" s="10" t="s">
        <v>142</v>
      </c>
      <c r="AV220" s="16">
        <v>3300</v>
      </c>
      <c r="AW220" s="16">
        <v>3300</v>
      </c>
      <c r="AX220" s="16">
        <v>0</v>
      </c>
      <c r="AY220" s="16">
        <v>0</v>
      </c>
      <c r="AZ220" s="16">
        <v>0</v>
      </c>
      <c r="BA220" s="17">
        <v>45152</v>
      </c>
      <c r="BB220" s="30" t="s">
        <v>175</v>
      </c>
      <c r="BC220" s="18">
        <v>45105</v>
      </c>
      <c r="BD220" s="17">
        <v>45245</v>
      </c>
      <c r="BE220" s="17">
        <v>45275</v>
      </c>
      <c r="BF220" s="17">
        <v>45092</v>
      </c>
      <c r="BG220" s="10">
        <v>85448720</v>
      </c>
      <c r="BH220" s="9" t="s">
        <v>319</v>
      </c>
      <c r="BI220" s="19">
        <v>45108</v>
      </c>
      <c r="BJ220" s="20">
        <v>45110</v>
      </c>
      <c r="BK220" s="16">
        <v>1008</v>
      </c>
      <c r="BL220" s="16">
        <v>1613</v>
      </c>
      <c r="BM220" s="9" t="s">
        <v>177</v>
      </c>
      <c r="BN220" s="9" t="s">
        <v>470</v>
      </c>
      <c r="BO220" s="9" t="s">
        <v>156</v>
      </c>
      <c r="BP220" s="17">
        <v>45132</v>
      </c>
      <c r="BQ220" s="17">
        <v>45132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 t="s">
        <v>156</v>
      </c>
      <c r="CD220" s="10" t="s">
        <v>156</v>
      </c>
      <c r="CE220" s="17" t="s">
        <v>156</v>
      </c>
      <c r="CF220" s="17" t="s">
        <v>156</v>
      </c>
      <c r="CG220" s="17">
        <v>45054</v>
      </c>
      <c r="CH220" s="17" t="s">
        <v>156</v>
      </c>
      <c r="CI220" s="16">
        <v>0</v>
      </c>
      <c r="CJ220" s="10" t="s">
        <v>156</v>
      </c>
      <c r="CK220" s="10" t="s">
        <v>156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>
        <v>45054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45093</v>
      </c>
      <c r="CX220" s="10" t="s">
        <v>193</v>
      </c>
      <c r="CY220" s="17" t="s">
        <v>156</v>
      </c>
      <c r="CZ220" s="17" t="s">
        <v>156</v>
      </c>
      <c r="DA220" s="17">
        <v>45054</v>
      </c>
      <c r="DB220" s="17">
        <v>45090</v>
      </c>
      <c r="DC220" s="16">
        <v>1008</v>
      </c>
      <c r="DD220" s="10" t="s">
        <v>1134</v>
      </c>
      <c r="DE220" s="10" t="s">
        <v>230</v>
      </c>
      <c r="DF220" s="18" t="s">
        <v>156</v>
      </c>
      <c r="DG220" s="17">
        <v>45103</v>
      </c>
      <c r="DH220" s="10" t="s">
        <v>156</v>
      </c>
      <c r="DI220" s="17" t="s">
        <v>156</v>
      </c>
      <c r="DJ220" s="17" t="s">
        <v>156</v>
      </c>
      <c r="DK220" s="17">
        <v>45054</v>
      </c>
      <c r="DL220" s="17">
        <v>45096</v>
      </c>
      <c r="DM220" s="16">
        <v>1008</v>
      </c>
      <c r="DN220" s="10" t="s">
        <v>1135</v>
      </c>
      <c r="DO220" s="10" t="s">
        <v>230</v>
      </c>
      <c r="DP220" s="16">
        <v>32</v>
      </c>
      <c r="DQ220" s="16">
        <v>16</v>
      </c>
      <c r="DR220" s="11">
        <v>16</v>
      </c>
      <c r="DS220" s="16">
        <v>48</v>
      </c>
      <c r="DT220" s="16">
        <v>0</v>
      </c>
      <c r="DU220" s="11" t="s">
        <v>181</v>
      </c>
      <c r="DV220" s="11" t="s">
        <v>182</v>
      </c>
      <c r="DW220" s="27" t="s">
        <v>156</v>
      </c>
      <c r="DX220" s="27" t="s">
        <v>156</v>
      </c>
      <c r="DY220" s="20" t="s">
        <v>156</v>
      </c>
      <c r="DZ220" s="16">
        <v>7</v>
      </c>
      <c r="EA220" s="16">
        <v>12</v>
      </c>
      <c r="EB220" s="27" t="s">
        <v>185</v>
      </c>
      <c r="EC220" s="27" t="s">
        <v>185</v>
      </c>
      <c r="ED220" s="27" t="s">
        <v>182</v>
      </c>
      <c r="EE220" s="29">
        <v>45005.846342592595</v>
      </c>
      <c r="EF220" s="28" t="s">
        <v>1123</v>
      </c>
      <c r="EG220" s="28" t="s">
        <v>1124</v>
      </c>
      <c r="EH220" s="28" t="s">
        <v>190</v>
      </c>
      <c r="EI220" s="29">
        <v>45096.756284722222</v>
      </c>
      <c r="EJ220" s="28" t="s">
        <v>1037</v>
      </c>
      <c r="EK220" s="28" t="s">
        <v>1038</v>
      </c>
      <c r="EL220" s="28" t="s">
        <v>237</v>
      </c>
      <c r="EM220" s="45" t="s">
        <v>3713</v>
      </c>
      <c r="EN220" s="46" t="str">
        <f t="shared" si="22"/>
        <v>343N546D</v>
      </c>
      <c r="EO220" s="47">
        <f t="shared" si="23"/>
        <v>45113</v>
      </c>
      <c r="EP220" s="47">
        <f t="shared" si="24"/>
        <v>45093</v>
      </c>
      <c r="EQ220" s="48" t="str">
        <f t="shared" ca="1" si="25"/>
        <v>Past</v>
      </c>
      <c r="ER220" s="49">
        <f t="shared" si="26"/>
        <v>20</v>
      </c>
      <c r="ES220" s="50"/>
      <c r="ET220" s="51">
        <f t="shared" si="27"/>
        <v>20</v>
      </c>
      <c r="EU220" s="52">
        <f t="shared" si="28"/>
        <v>20160</v>
      </c>
      <c r="EV220" s="46"/>
      <c r="EW220" s="23" t="s">
        <v>3721</v>
      </c>
    </row>
    <row r="221" spans="1:153" ht="14.25" customHeight="1">
      <c r="A221" s="8">
        <v>214</v>
      </c>
      <c r="B221" s="9" t="s">
        <v>141</v>
      </c>
      <c r="C221" s="10" t="s">
        <v>142</v>
      </c>
      <c r="D221" s="10" t="s">
        <v>143</v>
      </c>
      <c r="E221" s="10" t="s">
        <v>206</v>
      </c>
      <c r="F221" s="9" t="s">
        <v>641</v>
      </c>
      <c r="G221" s="10" t="s">
        <v>1025</v>
      </c>
      <c r="H221" s="9" t="s">
        <v>1026</v>
      </c>
      <c r="I221" s="9" t="s">
        <v>1027</v>
      </c>
      <c r="J221" s="9" t="s">
        <v>1028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675</v>
      </c>
      <c r="S221" s="9" t="s">
        <v>676</v>
      </c>
      <c r="T221" s="9" t="s">
        <v>306</v>
      </c>
      <c r="U221" s="9" t="s">
        <v>337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698</v>
      </c>
      <c r="AA221" s="9" t="s">
        <v>699</v>
      </c>
      <c r="AB221" s="12" t="s">
        <v>700</v>
      </c>
      <c r="AC221" s="10" t="s">
        <v>706</v>
      </c>
      <c r="AD221" s="9" t="s">
        <v>707</v>
      </c>
      <c r="AE221" s="13" t="s">
        <v>708</v>
      </c>
      <c r="AF221" s="14" t="s">
        <v>784</v>
      </c>
      <c r="AG221" s="10" t="s">
        <v>1136</v>
      </c>
      <c r="AH221" s="11" t="s">
        <v>684</v>
      </c>
      <c r="AI221" s="11" t="s">
        <v>685</v>
      </c>
      <c r="AJ221" s="10" t="s">
        <v>686</v>
      </c>
      <c r="AK221" s="11" t="s">
        <v>685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1.6</v>
      </c>
      <c r="AU221" s="10" t="s">
        <v>142</v>
      </c>
      <c r="AV221" s="16">
        <v>2700</v>
      </c>
      <c r="AW221" s="16">
        <v>2700</v>
      </c>
      <c r="AX221" s="16">
        <v>0</v>
      </c>
      <c r="AY221" s="16">
        <v>0</v>
      </c>
      <c r="AZ221" s="16">
        <v>0</v>
      </c>
      <c r="BA221" s="17">
        <v>45152</v>
      </c>
      <c r="BB221" s="30" t="s">
        <v>175</v>
      </c>
      <c r="BC221" s="18">
        <v>45105</v>
      </c>
      <c r="BD221" s="17">
        <v>45245</v>
      </c>
      <c r="BE221" s="17">
        <v>45275</v>
      </c>
      <c r="BF221" s="17">
        <v>45092</v>
      </c>
      <c r="BG221" s="10">
        <v>85415408</v>
      </c>
      <c r="BH221" s="9" t="s">
        <v>414</v>
      </c>
      <c r="BI221" s="19">
        <v>45078</v>
      </c>
      <c r="BJ221" s="20">
        <v>45082</v>
      </c>
      <c r="BK221" s="16">
        <v>1488</v>
      </c>
      <c r="BL221" s="16">
        <v>2381</v>
      </c>
      <c r="BM221" s="9" t="s">
        <v>177</v>
      </c>
      <c r="BN221" s="9" t="s">
        <v>436</v>
      </c>
      <c r="BO221" s="9" t="s">
        <v>635</v>
      </c>
      <c r="BP221" s="17">
        <v>45108</v>
      </c>
      <c r="BQ221" s="17">
        <v>45108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 t="s">
        <v>156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 t="s">
        <v>156</v>
      </c>
      <c r="CI221" s="16">
        <v>0</v>
      </c>
      <c r="CJ221" s="10" t="s">
        <v>156</v>
      </c>
      <c r="CK221" s="10" t="s">
        <v>156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44999</v>
      </c>
      <c r="CX221" s="10" t="s">
        <v>193</v>
      </c>
      <c r="CY221" s="17" t="s">
        <v>156</v>
      </c>
      <c r="CZ221" s="17" t="s">
        <v>156</v>
      </c>
      <c r="DA221" s="17" t="s">
        <v>156</v>
      </c>
      <c r="DB221" s="17">
        <v>44999</v>
      </c>
      <c r="DC221" s="16">
        <v>1488</v>
      </c>
      <c r="DD221" s="10" t="s">
        <v>1137</v>
      </c>
      <c r="DE221" s="10" t="s">
        <v>230</v>
      </c>
      <c r="DF221" s="18" t="s">
        <v>156</v>
      </c>
      <c r="DG221" s="17">
        <v>45030</v>
      </c>
      <c r="DH221" s="10" t="s">
        <v>156</v>
      </c>
      <c r="DI221" s="17" t="s">
        <v>156</v>
      </c>
      <c r="DJ221" s="17" t="s">
        <v>156</v>
      </c>
      <c r="DK221" s="17" t="s">
        <v>156</v>
      </c>
      <c r="DL221" s="17">
        <v>45034</v>
      </c>
      <c r="DM221" s="16">
        <v>1488</v>
      </c>
      <c r="DN221" s="10" t="s">
        <v>1138</v>
      </c>
      <c r="DO221" s="10" t="s">
        <v>417</v>
      </c>
      <c r="DP221" s="16">
        <v>32</v>
      </c>
      <c r="DQ221" s="16">
        <v>16</v>
      </c>
      <c r="DR221" s="11">
        <v>16</v>
      </c>
      <c r="DS221" s="16">
        <v>48</v>
      </c>
      <c r="DT221" s="16">
        <v>0</v>
      </c>
      <c r="DU221" s="11" t="s">
        <v>181</v>
      </c>
      <c r="DV221" s="11" t="s">
        <v>182</v>
      </c>
      <c r="DW221" s="27" t="s">
        <v>156</v>
      </c>
      <c r="DX221" s="27" t="s">
        <v>156</v>
      </c>
      <c r="DY221" s="20" t="s">
        <v>1121</v>
      </c>
      <c r="DZ221" s="16">
        <v>7</v>
      </c>
      <c r="EA221" s="16">
        <v>12</v>
      </c>
      <c r="EB221" s="27" t="s">
        <v>185</v>
      </c>
      <c r="EC221" s="27" t="s">
        <v>185</v>
      </c>
      <c r="ED221" s="27" t="s">
        <v>182</v>
      </c>
      <c r="EE221" s="29">
        <v>44992.669814814813</v>
      </c>
      <c r="EF221" s="28" t="s">
        <v>688</v>
      </c>
      <c r="EG221" s="28" t="s">
        <v>689</v>
      </c>
      <c r="EH221" s="28" t="s">
        <v>190</v>
      </c>
      <c r="EI221" s="29">
        <v>45075.006215277775</v>
      </c>
      <c r="EJ221" s="28" t="s">
        <v>188</v>
      </c>
      <c r="EK221" s="28" t="s">
        <v>189</v>
      </c>
      <c r="EL221" s="28" t="s">
        <v>190</v>
      </c>
      <c r="EM221" s="45" t="s">
        <v>3713</v>
      </c>
      <c r="EN221" s="46" t="str">
        <f t="shared" si="22"/>
        <v>343N546E</v>
      </c>
      <c r="EO221" s="47">
        <f t="shared" si="23"/>
        <v>45089</v>
      </c>
      <c r="EP221" s="47">
        <f t="shared" si="24"/>
        <v>44999</v>
      </c>
      <c r="EQ221" s="48" t="str">
        <f t="shared" ca="1" si="25"/>
        <v>Past</v>
      </c>
      <c r="ER221" s="49">
        <f t="shared" si="26"/>
        <v>90</v>
      </c>
      <c r="ES221" s="50"/>
      <c r="ET221" s="51">
        <f t="shared" si="27"/>
        <v>90</v>
      </c>
      <c r="EU221" s="52">
        <f t="shared" si="28"/>
        <v>133920</v>
      </c>
      <c r="EV221" s="46"/>
      <c r="EW221" s="23" t="s">
        <v>3714</v>
      </c>
    </row>
    <row r="222" spans="1:153" ht="14.25" customHeight="1">
      <c r="A222" s="8">
        <v>215</v>
      </c>
      <c r="B222" s="9" t="s">
        <v>141</v>
      </c>
      <c r="C222" s="10" t="s">
        <v>142</v>
      </c>
      <c r="D222" s="10" t="s">
        <v>143</v>
      </c>
      <c r="E222" s="10" t="s">
        <v>206</v>
      </c>
      <c r="F222" s="9" t="s">
        <v>641</v>
      </c>
      <c r="G222" s="10" t="s">
        <v>1025</v>
      </c>
      <c r="H222" s="9" t="s">
        <v>1026</v>
      </c>
      <c r="I222" s="9" t="s">
        <v>1027</v>
      </c>
      <c r="J222" s="9" t="s">
        <v>1028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675</v>
      </c>
      <c r="S222" s="9" t="s">
        <v>676</v>
      </c>
      <c r="T222" s="9" t="s">
        <v>306</v>
      </c>
      <c r="U222" s="9" t="s">
        <v>337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698</v>
      </c>
      <c r="AA222" s="9" t="s">
        <v>699</v>
      </c>
      <c r="AB222" s="12" t="s">
        <v>700</v>
      </c>
      <c r="AC222" s="10" t="s">
        <v>706</v>
      </c>
      <c r="AD222" s="9" t="s">
        <v>707</v>
      </c>
      <c r="AE222" s="13" t="s">
        <v>708</v>
      </c>
      <c r="AF222" s="14" t="s">
        <v>784</v>
      </c>
      <c r="AG222" s="10" t="s">
        <v>1136</v>
      </c>
      <c r="AH222" s="11" t="s">
        <v>684</v>
      </c>
      <c r="AI222" s="11" t="s">
        <v>685</v>
      </c>
      <c r="AJ222" s="10" t="s">
        <v>686</v>
      </c>
      <c r="AK222" s="11" t="s">
        <v>685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1.6</v>
      </c>
      <c r="AU222" s="10" t="s">
        <v>142</v>
      </c>
      <c r="AV222" s="16">
        <v>2700</v>
      </c>
      <c r="AW222" s="16">
        <v>2700</v>
      </c>
      <c r="AX222" s="16">
        <v>0</v>
      </c>
      <c r="AY222" s="16">
        <v>0</v>
      </c>
      <c r="AZ222" s="16">
        <v>0</v>
      </c>
      <c r="BA222" s="17">
        <v>45152</v>
      </c>
      <c r="BB222" s="30" t="s">
        <v>175</v>
      </c>
      <c r="BC222" s="18">
        <v>45105</v>
      </c>
      <c r="BD222" s="17">
        <v>45245</v>
      </c>
      <c r="BE222" s="17">
        <v>45275</v>
      </c>
      <c r="BF222" s="17">
        <v>45092</v>
      </c>
      <c r="BG222" s="10">
        <v>85448724</v>
      </c>
      <c r="BH222" s="9" t="s">
        <v>319</v>
      </c>
      <c r="BI222" s="19">
        <v>45108</v>
      </c>
      <c r="BJ222" s="20">
        <v>45110</v>
      </c>
      <c r="BK222" s="16">
        <v>1200</v>
      </c>
      <c r="BL222" s="16">
        <v>1920</v>
      </c>
      <c r="BM222" s="9" t="s">
        <v>177</v>
      </c>
      <c r="BN222" s="9" t="s">
        <v>470</v>
      </c>
      <c r="BO222" s="9" t="s">
        <v>156</v>
      </c>
      <c r="BP222" s="17">
        <v>45132</v>
      </c>
      <c r="BQ222" s="17">
        <v>45132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 t="s">
        <v>156</v>
      </c>
      <c r="CD222" s="10" t="s">
        <v>156</v>
      </c>
      <c r="CE222" s="17" t="s">
        <v>156</v>
      </c>
      <c r="CF222" s="17" t="s">
        <v>156</v>
      </c>
      <c r="CG222" s="17">
        <v>45054</v>
      </c>
      <c r="CH222" s="17" t="s">
        <v>156</v>
      </c>
      <c r="CI222" s="16">
        <v>0</v>
      </c>
      <c r="CJ222" s="10" t="s">
        <v>156</v>
      </c>
      <c r="CK222" s="10" t="s">
        <v>156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>
        <v>45054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>
        <v>45093</v>
      </c>
      <c r="CX222" s="10" t="s">
        <v>193</v>
      </c>
      <c r="CY222" s="17" t="s">
        <v>156</v>
      </c>
      <c r="CZ222" s="17" t="s">
        <v>156</v>
      </c>
      <c r="DA222" s="17">
        <v>45054</v>
      </c>
      <c r="DB222" s="17">
        <v>45090</v>
      </c>
      <c r="DC222" s="16">
        <v>1200</v>
      </c>
      <c r="DD222" s="10" t="s">
        <v>1139</v>
      </c>
      <c r="DE222" s="10" t="s">
        <v>230</v>
      </c>
      <c r="DF222" s="18" t="s">
        <v>156</v>
      </c>
      <c r="DG222" s="17">
        <v>45103</v>
      </c>
      <c r="DH222" s="10" t="s">
        <v>156</v>
      </c>
      <c r="DI222" s="17" t="s">
        <v>156</v>
      </c>
      <c r="DJ222" s="17" t="s">
        <v>156</v>
      </c>
      <c r="DK222" s="17">
        <v>45054</v>
      </c>
      <c r="DL222" s="17">
        <v>45096</v>
      </c>
      <c r="DM222" s="16">
        <v>1200</v>
      </c>
      <c r="DN222" s="10" t="s">
        <v>1140</v>
      </c>
      <c r="DO222" s="10" t="s">
        <v>230</v>
      </c>
      <c r="DP222" s="16">
        <v>32</v>
      </c>
      <c r="DQ222" s="16">
        <v>16</v>
      </c>
      <c r="DR222" s="11">
        <v>16</v>
      </c>
      <c r="DS222" s="16">
        <v>48</v>
      </c>
      <c r="DT222" s="16">
        <v>0</v>
      </c>
      <c r="DU222" s="11" t="s">
        <v>181</v>
      </c>
      <c r="DV222" s="11" t="s">
        <v>182</v>
      </c>
      <c r="DW222" s="27" t="s">
        <v>156</v>
      </c>
      <c r="DX222" s="27" t="s">
        <v>156</v>
      </c>
      <c r="DY222" s="20" t="s">
        <v>156</v>
      </c>
      <c r="DZ222" s="16">
        <v>7</v>
      </c>
      <c r="EA222" s="16">
        <v>12</v>
      </c>
      <c r="EB222" s="27" t="s">
        <v>185</v>
      </c>
      <c r="EC222" s="27" t="s">
        <v>185</v>
      </c>
      <c r="ED222" s="27" t="s">
        <v>182</v>
      </c>
      <c r="EE222" s="29">
        <v>45005.846342592595</v>
      </c>
      <c r="EF222" s="28" t="s">
        <v>1123</v>
      </c>
      <c r="EG222" s="28" t="s">
        <v>1124</v>
      </c>
      <c r="EH222" s="28" t="s">
        <v>190</v>
      </c>
      <c r="EI222" s="29">
        <v>45096.756284722222</v>
      </c>
      <c r="EJ222" s="28" t="s">
        <v>1037</v>
      </c>
      <c r="EK222" s="28" t="s">
        <v>1038</v>
      </c>
      <c r="EL222" s="28" t="s">
        <v>237</v>
      </c>
      <c r="EM222" s="45" t="s">
        <v>3713</v>
      </c>
      <c r="EN222" s="46" t="str">
        <f t="shared" si="22"/>
        <v>343N546E</v>
      </c>
      <c r="EO222" s="47">
        <f t="shared" si="23"/>
        <v>45113</v>
      </c>
      <c r="EP222" s="47">
        <f t="shared" si="24"/>
        <v>45093</v>
      </c>
      <c r="EQ222" s="48" t="str">
        <f t="shared" ca="1" si="25"/>
        <v>Past</v>
      </c>
      <c r="ER222" s="49">
        <f t="shared" si="26"/>
        <v>20</v>
      </c>
      <c r="ES222" s="50"/>
      <c r="ET222" s="51">
        <f t="shared" si="27"/>
        <v>20</v>
      </c>
      <c r="EU222" s="52">
        <f t="shared" si="28"/>
        <v>24000</v>
      </c>
      <c r="EV222" s="46"/>
      <c r="EW222" s="23" t="s">
        <v>3721</v>
      </c>
    </row>
    <row r="223" spans="1:153" ht="14.25" customHeight="1">
      <c r="A223" s="8">
        <v>216</v>
      </c>
      <c r="B223" s="9" t="s">
        <v>141</v>
      </c>
      <c r="C223" s="10" t="s">
        <v>142</v>
      </c>
      <c r="D223" s="10" t="s">
        <v>143</v>
      </c>
      <c r="E223" s="10" t="s">
        <v>206</v>
      </c>
      <c r="F223" s="9" t="s">
        <v>641</v>
      </c>
      <c r="G223" s="10" t="s">
        <v>1025</v>
      </c>
      <c r="H223" s="9" t="s">
        <v>1026</v>
      </c>
      <c r="I223" s="9" t="s">
        <v>1027</v>
      </c>
      <c r="J223" s="9" t="s">
        <v>1028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675</v>
      </c>
      <c r="S223" s="9" t="s">
        <v>676</v>
      </c>
      <c r="T223" s="9" t="s">
        <v>306</v>
      </c>
      <c r="U223" s="9" t="s">
        <v>337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698</v>
      </c>
      <c r="AA223" s="9" t="s">
        <v>699</v>
      </c>
      <c r="AB223" s="12" t="s">
        <v>700</v>
      </c>
      <c r="AC223" s="10" t="s">
        <v>710</v>
      </c>
      <c r="AD223" s="9" t="s">
        <v>711</v>
      </c>
      <c r="AE223" s="13" t="s">
        <v>712</v>
      </c>
      <c r="AF223" s="14" t="s">
        <v>784</v>
      </c>
      <c r="AG223" s="10" t="s">
        <v>1141</v>
      </c>
      <c r="AH223" s="11" t="s">
        <v>684</v>
      </c>
      <c r="AI223" s="11" t="s">
        <v>685</v>
      </c>
      <c r="AJ223" s="10" t="s">
        <v>686</v>
      </c>
      <c r="AK223" s="11" t="s">
        <v>685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1.6</v>
      </c>
      <c r="AU223" s="10" t="s">
        <v>142</v>
      </c>
      <c r="AV223" s="16">
        <v>1900</v>
      </c>
      <c r="AW223" s="16">
        <v>1900</v>
      </c>
      <c r="AX223" s="16">
        <v>0</v>
      </c>
      <c r="AY223" s="16">
        <v>0</v>
      </c>
      <c r="AZ223" s="16">
        <v>0</v>
      </c>
      <c r="BA223" s="17">
        <v>45152</v>
      </c>
      <c r="BB223" s="30" t="s">
        <v>175</v>
      </c>
      <c r="BC223" s="18">
        <v>45105</v>
      </c>
      <c r="BD223" s="17">
        <v>45245</v>
      </c>
      <c r="BE223" s="17">
        <v>45275</v>
      </c>
      <c r="BF223" s="17">
        <v>45092</v>
      </c>
      <c r="BG223" s="10">
        <v>85415409</v>
      </c>
      <c r="BH223" s="9" t="s">
        <v>414</v>
      </c>
      <c r="BI223" s="19">
        <v>45078</v>
      </c>
      <c r="BJ223" s="20">
        <v>45082</v>
      </c>
      <c r="BK223" s="16">
        <v>1104</v>
      </c>
      <c r="BL223" s="16">
        <v>1766</v>
      </c>
      <c r="BM223" s="9" t="s">
        <v>177</v>
      </c>
      <c r="BN223" s="9" t="s">
        <v>436</v>
      </c>
      <c r="BO223" s="9" t="s">
        <v>635</v>
      </c>
      <c r="BP223" s="17">
        <v>45122</v>
      </c>
      <c r="BQ223" s="17">
        <v>45122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 t="s">
        <v>156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 t="s">
        <v>156</v>
      </c>
      <c r="CI223" s="16">
        <v>0</v>
      </c>
      <c r="CJ223" s="10" t="s">
        <v>156</v>
      </c>
      <c r="CK223" s="10" t="s">
        <v>156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44999</v>
      </c>
      <c r="CX223" s="10" t="s">
        <v>193</v>
      </c>
      <c r="CY223" s="17" t="s">
        <v>156</v>
      </c>
      <c r="CZ223" s="17" t="s">
        <v>156</v>
      </c>
      <c r="DA223" s="17" t="s">
        <v>156</v>
      </c>
      <c r="DB223" s="17">
        <v>44999</v>
      </c>
      <c r="DC223" s="16">
        <v>1104</v>
      </c>
      <c r="DD223" s="10" t="s">
        <v>1142</v>
      </c>
      <c r="DE223" s="10" t="s">
        <v>230</v>
      </c>
      <c r="DF223" s="18" t="s">
        <v>156</v>
      </c>
      <c r="DG223" s="17">
        <v>45047</v>
      </c>
      <c r="DH223" s="10" t="s">
        <v>156</v>
      </c>
      <c r="DI223" s="17" t="s">
        <v>156</v>
      </c>
      <c r="DJ223" s="17" t="s">
        <v>156</v>
      </c>
      <c r="DK223" s="17" t="s">
        <v>156</v>
      </c>
      <c r="DL223" s="17">
        <v>45042</v>
      </c>
      <c r="DM223" s="16">
        <v>1104</v>
      </c>
      <c r="DN223" s="10" t="s">
        <v>1143</v>
      </c>
      <c r="DO223" s="10" t="s">
        <v>230</v>
      </c>
      <c r="DP223" s="16">
        <v>32</v>
      </c>
      <c r="DQ223" s="16">
        <v>16</v>
      </c>
      <c r="DR223" s="11">
        <v>16</v>
      </c>
      <c r="DS223" s="16">
        <v>48</v>
      </c>
      <c r="DT223" s="16">
        <v>0</v>
      </c>
      <c r="DU223" s="11" t="s">
        <v>181</v>
      </c>
      <c r="DV223" s="11" t="s">
        <v>182</v>
      </c>
      <c r="DW223" s="27" t="s">
        <v>156</v>
      </c>
      <c r="DX223" s="27" t="s">
        <v>156</v>
      </c>
      <c r="DY223" s="20" t="s">
        <v>1144</v>
      </c>
      <c r="DZ223" s="16">
        <v>7</v>
      </c>
      <c r="EA223" s="16">
        <v>12</v>
      </c>
      <c r="EB223" s="27" t="s">
        <v>185</v>
      </c>
      <c r="EC223" s="27" t="s">
        <v>185</v>
      </c>
      <c r="ED223" s="27" t="s">
        <v>182</v>
      </c>
      <c r="EE223" s="29">
        <v>44992.669814814813</v>
      </c>
      <c r="EF223" s="28" t="s">
        <v>688</v>
      </c>
      <c r="EG223" s="28" t="s">
        <v>689</v>
      </c>
      <c r="EH223" s="28" t="s">
        <v>190</v>
      </c>
      <c r="EI223" s="29">
        <v>45075.006215277775</v>
      </c>
      <c r="EJ223" s="28" t="s">
        <v>188</v>
      </c>
      <c r="EK223" s="28" t="s">
        <v>189</v>
      </c>
      <c r="EL223" s="28" t="s">
        <v>190</v>
      </c>
      <c r="EM223" s="45" t="s">
        <v>3713</v>
      </c>
      <c r="EN223" s="46" t="str">
        <f t="shared" si="22"/>
        <v>343N546F</v>
      </c>
      <c r="EO223" s="47">
        <f t="shared" si="23"/>
        <v>45103</v>
      </c>
      <c r="EP223" s="47">
        <f t="shared" si="24"/>
        <v>44999</v>
      </c>
      <c r="EQ223" s="48" t="str">
        <f t="shared" ca="1" si="25"/>
        <v>Past</v>
      </c>
      <c r="ER223" s="49">
        <f t="shared" si="26"/>
        <v>104</v>
      </c>
      <c r="ES223" s="50"/>
      <c r="ET223" s="51">
        <f t="shared" si="27"/>
        <v>104</v>
      </c>
      <c r="EU223" s="52">
        <f t="shared" si="28"/>
        <v>114816</v>
      </c>
      <c r="EV223" s="46"/>
      <c r="EW223" s="23" t="s">
        <v>3714</v>
      </c>
    </row>
    <row r="224" spans="1:153" ht="14.25" customHeight="1">
      <c r="A224" s="8">
        <v>217</v>
      </c>
      <c r="B224" s="9" t="s">
        <v>141</v>
      </c>
      <c r="C224" s="10" t="s">
        <v>142</v>
      </c>
      <c r="D224" s="10" t="s">
        <v>143</v>
      </c>
      <c r="E224" s="10" t="s">
        <v>206</v>
      </c>
      <c r="F224" s="9" t="s">
        <v>641</v>
      </c>
      <c r="G224" s="10" t="s">
        <v>1025</v>
      </c>
      <c r="H224" s="9" t="s">
        <v>1026</v>
      </c>
      <c r="I224" s="9" t="s">
        <v>1027</v>
      </c>
      <c r="J224" s="9" t="s">
        <v>1028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675</v>
      </c>
      <c r="S224" s="9" t="s">
        <v>676</v>
      </c>
      <c r="T224" s="9" t="s">
        <v>306</v>
      </c>
      <c r="U224" s="9" t="s">
        <v>337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698</v>
      </c>
      <c r="AA224" s="9" t="s">
        <v>699</v>
      </c>
      <c r="AB224" s="12" t="s">
        <v>700</v>
      </c>
      <c r="AC224" s="10" t="s">
        <v>710</v>
      </c>
      <c r="AD224" s="9" t="s">
        <v>711</v>
      </c>
      <c r="AE224" s="13" t="s">
        <v>712</v>
      </c>
      <c r="AF224" s="14" t="s">
        <v>784</v>
      </c>
      <c r="AG224" s="10" t="s">
        <v>1141</v>
      </c>
      <c r="AH224" s="11" t="s">
        <v>684</v>
      </c>
      <c r="AI224" s="11" t="s">
        <v>685</v>
      </c>
      <c r="AJ224" s="10" t="s">
        <v>686</v>
      </c>
      <c r="AK224" s="11" t="s">
        <v>685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1.6</v>
      </c>
      <c r="AU224" s="10" t="s">
        <v>142</v>
      </c>
      <c r="AV224" s="16">
        <v>1900</v>
      </c>
      <c r="AW224" s="16">
        <v>1900</v>
      </c>
      <c r="AX224" s="16">
        <v>0</v>
      </c>
      <c r="AY224" s="16">
        <v>0</v>
      </c>
      <c r="AZ224" s="16">
        <v>0</v>
      </c>
      <c r="BA224" s="17">
        <v>45152</v>
      </c>
      <c r="BB224" s="30" t="s">
        <v>175</v>
      </c>
      <c r="BC224" s="18">
        <v>45105</v>
      </c>
      <c r="BD224" s="17">
        <v>45245</v>
      </c>
      <c r="BE224" s="17">
        <v>45275</v>
      </c>
      <c r="BF224" s="17">
        <v>45092</v>
      </c>
      <c r="BG224" s="10">
        <v>85539121</v>
      </c>
      <c r="BH224" s="9" t="s">
        <v>319</v>
      </c>
      <c r="BI224" s="19">
        <v>45108</v>
      </c>
      <c r="BJ224" s="20">
        <v>45110</v>
      </c>
      <c r="BK224" s="16">
        <v>816</v>
      </c>
      <c r="BL224" s="16">
        <v>1306</v>
      </c>
      <c r="BM224" s="9" t="s">
        <v>177</v>
      </c>
      <c r="BN224" s="9" t="s">
        <v>470</v>
      </c>
      <c r="BO224" s="9" t="s">
        <v>156</v>
      </c>
      <c r="BP224" s="17">
        <v>45132</v>
      </c>
      <c r="BQ224" s="17">
        <v>45132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 t="s">
        <v>156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 t="s">
        <v>156</v>
      </c>
      <c r="CI224" s="16">
        <v>0</v>
      </c>
      <c r="CJ224" s="10" t="s">
        <v>156</v>
      </c>
      <c r="CK224" s="10" t="s">
        <v>156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45093</v>
      </c>
      <c r="CX224" s="10" t="s">
        <v>193</v>
      </c>
      <c r="CY224" s="17" t="s">
        <v>156</v>
      </c>
      <c r="CZ224" s="17" t="s">
        <v>156</v>
      </c>
      <c r="DA224" s="17" t="s">
        <v>156</v>
      </c>
      <c r="DB224" s="17">
        <v>45090</v>
      </c>
      <c r="DC224" s="16">
        <v>816</v>
      </c>
      <c r="DD224" s="10" t="s">
        <v>1145</v>
      </c>
      <c r="DE224" s="10" t="s">
        <v>230</v>
      </c>
      <c r="DF224" s="18" t="s">
        <v>156</v>
      </c>
      <c r="DG224" s="17">
        <v>45103</v>
      </c>
      <c r="DH224" s="10" t="s">
        <v>156</v>
      </c>
      <c r="DI224" s="17" t="s">
        <v>156</v>
      </c>
      <c r="DJ224" s="17" t="s">
        <v>156</v>
      </c>
      <c r="DK224" s="17" t="s">
        <v>156</v>
      </c>
      <c r="DL224" s="17">
        <v>45096</v>
      </c>
      <c r="DM224" s="16">
        <v>816</v>
      </c>
      <c r="DN224" s="10" t="s">
        <v>1146</v>
      </c>
      <c r="DO224" s="10" t="s">
        <v>230</v>
      </c>
      <c r="DP224" s="16">
        <v>32</v>
      </c>
      <c r="DQ224" s="16">
        <v>16</v>
      </c>
      <c r="DR224" s="11">
        <v>16</v>
      </c>
      <c r="DS224" s="16">
        <v>48</v>
      </c>
      <c r="DT224" s="16">
        <v>0</v>
      </c>
      <c r="DU224" s="11" t="s">
        <v>181</v>
      </c>
      <c r="DV224" s="11" t="s">
        <v>182</v>
      </c>
      <c r="DW224" s="27" t="s">
        <v>156</v>
      </c>
      <c r="DX224" s="27" t="s">
        <v>156</v>
      </c>
      <c r="DY224" s="20" t="s">
        <v>156</v>
      </c>
      <c r="DZ224" s="16">
        <v>7</v>
      </c>
      <c r="EA224" s="16">
        <v>12</v>
      </c>
      <c r="EB224" s="27" t="s">
        <v>185</v>
      </c>
      <c r="EC224" s="27" t="s">
        <v>185</v>
      </c>
      <c r="ED224" s="27" t="s">
        <v>182</v>
      </c>
      <c r="EE224" s="29">
        <v>45055.769409722219</v>
      </c>
      <c r="EF224" s="28" t="s">
        <v>1129</v>
      </c>
      <c r="EG224" s="28" t="s">
        <v>1130</v>
      </c>
      <c r="EH224" s="28" t="s">
        <v>190</v>
      </c>
      <c r="EI224" s="29">
        <v>45096.756284722222</v>
      </c>
      <c r="EJ224" s="28" t="s">
        <v>1037</v>
      </c>
      <c r="EK224" s="28" t="s">
        <v>1038</v>
      </c>
      <c r="EL224" s="28" t="s">
        <v>237</v>
      </c>
      <c r="EM224" s="45" t="s">
        <v>3713</v>
      </c>
      <c r="EN224" s="46" t="str">
        <f t="shared" si="22"/>
        <v>343N546F</v>
      </c>
      <c r="EO224" s="47">
        <f t="shared" si="23"/>
        <v>45113</v>
      </c>
      <c r="EP224" s="47">
        <f t="shared" si="24"/>
        <v>45093</v>
      </c>
      <c r="EQ224" s="48" t="str">
        <f t="shared" ca="1" si="25"/>
        <v>Past</v>
      </c>
      <c r="ER224" s="49">
        <f t="shared" si="26"/>
        <v>20</v>
      </c>
      <c r="ES224" s="50"/>
      <c r="ET224" s="51">
        <f t="shared" si="27"/>
        <v>20</v>
      </c>
      <c r="EU224" s="52">
        <f t="shared" si="28"/>
        <v>16320</v>
      </c>
      <c r="EV224" s="46"/>
      <c r="EW224" s="23" t="s">
        <v>3721</v>
      </c>
    </row>
    <row r="225" spans="1:153" ht="14.25" customHeight="1">
      <c r="A225" s="8">
        <v>218</v>
      </c>
      <c r="B225" s="9" t="s">
        <v>141</v>
      </c>
      <c r="C225" s="10" t="s">
        <v>142</v>
      </c>
      <c r="D225" s="10" t="s">
        <v>143</v>
      </c>
      <c r="E225" s="10" t="s">
        <v>206</v>
      </c>
      <c r="F225" s="9" t="s">
        <v>641</v>
      </c>
      <c r="G225" s="10" t="s">
        <v>1025</v>
      </c>
      <c r="H225" s="9" t="s">
        <v>1026</v>
      </c>
      <c r="I225" s="9" t="s">
        <v>1027</v>
      </c>
      <c r="J225" s="9" t="s">
        <v>1028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675</v>
      </c>
      <c r="S225" s="9" t="s">
        <v>676</v>
      </c>
      <c r="T225" s="9" t="s">
        <v>306</v>
      </c>
      <c r="U225" s="9" t="s">
        <v>337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677</v>
      </c>
      <c r="AA225" s="9" t="s">
        <v>678</v>
      </c>
      <c r="AB225" s="12" t="s">
        <v>679</v>
      </c>
      <c r="AC225" s="10" t="s">
        <v>680</v>
      </c>
      <c r="AD225" s="9" t="s">
        <v>681</v>
      </c>
      <c r="AE225" s="13" t="s">
        <v>682</v>
      </c>
      <c r="AF225" s="14" t="s">
        <v>784</v>
      </c>
      <c r="AG225" s="10" t="s">
        <v>1147</v>
      </c>
      <c r="AH225" s="11" t="s">
        <v>684</v>
      </c>
      <c r="AI225" s="11" t="s">
        <v>685</v>
      </c>
      <c r="AJ225" s="10" t="s">
        <v>686</v>
      </c>
      <c r="AK225" s="11" t="s">
        <v>685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1.6</v>
      </c>
      <c r="AU225" s="10" t="s">
        <v>142</v>
      </c>
      <c r="AV225" s="16">
        <v>2880</v>
      </c>
      <c r="AW225" s="16">
        <v>2880</v>
      </c>
      <c r="AX225" s="16">
        <v>0</v>
      </c>
      <c r="AY225" s="16">
        <v>0</v>
      </c>
      <c r="AZ225" s="16">
        <v>0</v>
      </c>
      <c r="BA225" s="17">
        <v>45138</v>
      </c>
      <c r="BB225" s="30" t="s">
        <v>175</v>
      </c>
      <c r="BC225" s="18">
        <v>45096</v>
      </c>
      <c r="BD225" s="17">
        <v>45230</v>
      </c>
      <c r="BE225" s="17">
        <v>45260</v>
      </c>
      <c r="BF225" s="17">
        <v>45107</v>
      </c>
      <c r="BG225" s="10">
        <v>85501608</v>
      </c>
      <c r="BH225" s="9" t="s">
        <v>414</v>
      </c>
      <c r="BI225" s="19">
        <v>45078</v>
      </c>
      <c r="BJ225" s="20">
        <v>45082</v>
      </c>
      <c r="BK225" s="16">
        <v>2864</v>
      </c>
      <c r="BL225" s="16">
        <v>4582</v>
      </c>
      <c r="BM225" s="9" t="s">
        <v>177</v>
      </c>
      <c r="BN225" s="9" t="s">
        <v>436</v>
      </c>
      <c r="BO225" s="9" t="s">
        <v>635</v>
      </c>
      <c r="BP225" s="17">
        <v>45120</v>
      </c>
      <c r="BQ225" s="17">
        <v>45120</v>
      </c>
      <c r="BR225" s="17" t="s">
        <v>156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 t="s">
        <v>156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 t="s">
        <v>156</v>
      </c>
      <c r="CD225" s="10" t="s">
        <v>156</v>
      </c>
      <c r="CE225" s="17" t="s">
        <v>156</v>
      </c>
      <c r="CF225" s="17" t="s">
        <v>156</v>
      </c>
      <c r="CG225" s="17" t="s">
        <v>156</v>
      </c>
      <c r="CH225" s="17" t="s">
        <v>156</v>
      </c>
      <c r="CI225" s="16">
        <v>0</v>
      </c>
      <c r="CJ225" s="10" t="s">
        <v>156</v>
      </c>
      <c r="CK225" s="10" t="s">
        <v>156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 t="s">
        <v>156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45034</v>
      </c>
      <c r="CX225" s="10" t="s">
        <v>193</v>
      </c>
      <c r="CY225" s="17" t="s">
        <v>156</v>
      </c>
      <c r="CZ225" s="17" t="s">
        <v>156</v>
      </c>
      <c r="DA225" s="17" t="s">
        <v>156</v>
      </c>
      <c r="DB225" s="17">
        <v>45030</v>
      </c>
      <c r="DC225" s="16">
        <v>2864</v>
      </c>
      <c r="DD225" s="10" t="s">
        <v>1148</v>
      </c>
      <c r="DE225" s="10" t="s">
        <v>230</v>
      </c>
      <c r="DF225" s="18" t="s">
        <v>156</v>
      </c>
      <c r="DG225" s="17">
        <v>45055</v>
      </c>
      <c r="DH225" s="10" t="s">
        <v>156</v>
      </c>
      <c r="DI225" s="17" t="s">
        <v>156</v>
      </c>
      <c r="DJ225" s="17" t="s">
        <v>156</v>
      </c>
      <c r="DK225" s="17" t="s">
        <v>156</v>
      </c>
      <c r="DL225" s="17">
        <v>45093</v>
      </c>
      <c r="DM225" s="16">
        <v>2864</v>
      </c>
      <c r="DN225" s="10" t="s">
        <v>1149</v>
      </c>
      <c r="DO225" s="10" t="s">
        <v>417</v>
      </c>
      <c r="DP225" s="16">
        <v>32</v>
      </c>
      <c r="DQ225" s="16">
        <v>16</v>
      </c>
      <c r="DR225" s="11">
        <v>16</v>
      </c>
      <c r="DS225" s="16">
        <v>48</v>
      </c>
      <c r="DT225" s="16">
        <v>0</v>
      </c>
      <c r="DU225" s="11" t="s">
        <v>181</v>
      </c>
      <c r="DV225" s="11" t="s">
        <v>182</v>
      </c>
      <c r="DW225" s="27" t="s">
        <v>156</v>
      </c>
      <c r="DX225" s="27" t="s">
        <v>156</v>
      </c>
      <c r="DY225" s="20" t="s">
        <v>1015</v>
      </c>
      <c r="DZ225" s="16">
        <v>7</v>
      </c>
      <c r="EA225" s="16">
        <v>12</v>
      </c>
      <c r="EB225" s="27" t="s">
        <v>185</v>
      </c>
      <c r="EC225" s="27" t="s">
        <v>185</v>
      </c>
      <c r="ED225" s="27" t="s">
        <v>182</v>
      </c>
      <c r="EE225" s="29">
        <v>45030.277071759258</v>
      </c>
      <c r="EF225" s="28" t="s">
        <v>1129</v>
      </c>
      <c r="EG225" s="28" t="s">
        <v>1130</v>
      </c>
      <c r="EH225" s="28" t="s">
        <v>190</v>
      </c>
      <c r="EI225" s="29">
        <v>45093.652384259258</v>
      </c>
      <c r="EJ225" s="28" t="s">
        <v>1037</v>
      </c>
      <c r="EK225" s="28" t="s">
        <v>1038</v>
      </c>
      <c r="EL225" s="28" t="s">
        <v>237</v>
      </c>
      <c r="EM225" s="45" t="s">
        <v>3713</v>
      </c>
      <c r="EN225" s="46" t="str">
        <f t="shared" si="22"/>
        <v>343N640A</v>
      </c>
      <c r="EO225" s="47">
        <f t="shared" si="23"/>
        <v>45101</v>
      </c>
      <c r="EP225" s="47">
        <f t="shared" si="24"/>
        <v>45034</v>
      </c>
      <c r="EQ225" s="48" t="str">
        <f t="shared" ca="1" si="25"/>
        <v>Past</v>
      </c>
      <c r="ER225" s="49">
        <f t="shared" si="26"/>
        <v>67</v>
      </c>
      <c r="ES225" s="50"/>
      <c r="ET225" s="51">
        <f t="shared" si="27"/>
        <v>67</v>
      </c>
      <c r="EU225" s="52">
        <f t="shared" si="28"/>
        <v>191888</v>
      </c>
      <c r="EV225" s="46"/>
      <c r="EW225" s="23" t="s">
        <v>3714</v>
      </c>
    </row>
    <row r="226" spans="1:153" ht="14.25" customHeight="1">
      <c r="A226" s="8">
        <v>219</v>
      </c>
      <c r="B226" s="9" t="s">
        <v>141</v>
      </c>
      <c r="C226" s="10" t="s">
        <v>142</v>
      </c>
      <c r="D226" s="10" t="s">
        <v>143</v>
      </c>
      <c r="E226" s="10" t="s">
        <v>206</v>
      </c>
      <c r="F226" s="9" t="s">
        <v>641</v>
      </c>
      <c r="G226" s="10" t="s">
        <v>1025</v>
      </c>
      <c r="H226" s="9" t="s">
        <v>1026</v>
      </c>
      <c r="I226" s="9" t="s">
        <v>1027</v>
      </c>
      <c r="J226" s="9" t="s">
        <v>1028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675</v>
      </c>
      <c r="S226" s="9" t="s">
        <v>676</v>
      </c>
      <c r="T226" s="9" t="s">
        <v>306</v>
      </c>
      <c r="U226" s="9" t="s">
        <v>337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677</v>
      </c>
      <c r="AA226" s="9" t="s">
        <v>678</v>
      </c>
      <c r="AB226" s="12" t="s">
        <v>679</v>
      </c>
      <c r="AC226" s="10" t="s">
        <v>690</v>
      </c>
      <c r="AD226" s="9" t="s">
        <v>691</v>
      </c>
      <c r="AE226" s="13" t="s">
        <v>692</v>
      </c>
      <c r="AF226" s="14" t="s">
        <v>784</v>
      </c>
      <c r="AG226" s="10" t="s">
        <v>1150</v>
      </c>
      <c r="AH226" s="11" t="s">
        <v>684</v>
      </c>
      <c r="AI226" s="11" t="s">
        <v>685</v>
      </c>
      <c r="AJ226" s="10" t="s">
        <v>686</v>
      </c>
      <c r="AK226" s="11" t="s">
        <v>685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1.6</v>
      </c>
      <c r="AU226" s="10" t="s">
        <v>142</v>
      </c>
      <c r="AV226" s="16">
        <v>5120</v>
      </c>
      <c r="AW226" s="16">
        <v>5120</v>
      </c>
      <c r="AX226" s="16">
        <v>0</v>
      </c>
      <c r="AY226" s="16">
        <v>0</v>
      </c>
      <c r="AZ226" s="16">
        <v>0</v>
      </c>
      <c r="BA226" s="17">
        <v>45138</v>
      </c>
      <c r="BB226" s="30" t="s">
        <v>175</v>
      </c>
      <c r="BC226" s="18">
        <v>45096</v>
      </c>
      <c r="BD226" s="17">
        <v>45230</v>
      </c>
      <c r="BE226" s="17">
        <v>45260</v>
      </c>
      <c r="BF226" s="17">
        <v>45107</v>
      </c>
      <c r="BG226" s="10">
        <v>85501618</v>
      </c>
      <c r="BH226" s="9" t="s">
        <v>414</v>
      </c>
      <c r="BI226" s="19">
        <v>45078</v>
      </c>
      <c r="BJ226" s="20">
        <v>45082</v>
      </c>
      <c r="BK226" s="16">
        <v>2400</v>
      </c>
      <c r="BL226" s="16">
        <v>3840</v>
      </c>
      <c r="BM226" s="9" t="s">
        <v>177</v>
      </c>
      <c r="BN226" s="9" t="s">
        <v>436</v>
      </c>
      <c r="BO226" s="9" t="s">
        <v>635</v>
      </c>
      <c r="BP226" s="17">
        <v>45120</v>
      </c>
      <c r="BQ226" s="17">
        <v>45120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 t="s">
        <v>156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 t="s">
        <v>156</v>
      </c>
      <c r="CI226" s="16">
        <v>0</v>
      </c>
      <c r="CJ226" s="10" t="s">
        <v>156</v>
      </c>
      <c r="CK226" s="10" t="s">
        <v>156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45034</v>
      </c>
      <c r="CX226" s="10" t="s">
        <v>193</v>
      </c>
      <c r="CY226" s="17" t="s">
        <v>156</v>
      </c>
      <c r="CZ226" s="17" t="s">
        <v>156</v>
      </c>
      <c r="DA226" s="17" t="s">
        <v>156</v>
      </c>
      <c r="DB226" s="17">
        <v>45030</v>
      </c>
      <c r="DC226" s="16">
        <v>2400</v>
      </c>
      <c r="DD226" s="10" t="s">
        <v>1151</v>
      </c>
      <c r="DE226" s="10" t="s">
        <v>230</v>
      </c>
      <c r="DF226" s="18" t="s">
        <v>156</v>
      </c>
      <c r="DG226" s="17">
        <v>45055</v>
      </c>
      <c r="DH226" s="10" t="s">
        <v>156</v>
      </c>
      <c r="DI226" s="17" t="s">
        <v>156</v>
      </c>
      <c r="DJ226" s="17" t="s">
        <v>156</v>
      </c>
      <c r="DK226" s="17" t="s">
        <v>156</v>
      </c>
      <c r="DL226" s="17">
        <v>45093</v>
      </c>
      <c r="DM226" s="16">
        <v>2400</v>
      </c>
      <c r="DN226" s="10" t="s">
        <v>1152</v>
      </c>
      <c r="DO226" s="10" t="s">
        <v>417</v>
      </c>
      <c r="DP226" s="16">
        <v>32</v>
      </c>
      <c r="DQ226" s="16">
        <v>16</v>
      </c>
      <c r="DR226" s="11">
        <v>16</v>
      </c>
      <c r="DS226" s="16">
        <v>32</v>
      </c>
      <c r="DT226" s="16">
        <v>0</v>
      </c>
      <c r="DU226" s="11" t="s">
        <v>181</v>
      </c>
      <c r="DV226" s="11" t="s">
        <v>182</v>
      </c>
      <c r="DW226" s="27" t="s">
        <v>156</v>
      </c>
      <c r="DX226" s="27" t="s">
        <v>156</v>
      </c>
      <c r="DY226" s="20" t="s">
        <v>1015</v>
      </c>
      <c r="DZ226" s="16">
        <v>7</v>
      </c>
      <c r="EA226" s="16">
        <v>12</v>
      </c>
      <c r="EB226" s="27" t="s">
        <v>185</v>
      </c>
      <c r="EC226" s="27" t="s">
        <v>185</v>
      </c>
      <c r="ED226" s="27" t="s">
        <v>182</v>
      </c>
      <c r="EE226" s="29">
        <v>45030.277071759258</v>
      </c>
      <c r="EF226" s="28" t="s">
        <v>1129</v>
      </c>
      <c r="EG226" s="28" t="s">
        <v>1130</v>
      </c>
      <c r="EH226" s="28" t="s">
        <v>190</v>
      </c>
      <c r="EI226" s="29">
        <v>45093.652384259258</v>
      </c>
      <c r="EJ226" s="28" t="s">
        <v>1037</v>
      </c>
      <c r="EK226" s="28" t="s">
        <v>1038</v>
      </c>
      <c r="EL226" s="28" t="s">
        <v>237</v>
      </c>
      <c r="EM226" s="45" t="s">
        <v>3713</v>
      </c>
      <c r="EN226" s="46" t="str">
        <f t="shared" si="22"/>
        <v>343N641A</v>
      </c>
      <c r="EO226" s="47">
        <f t="shared" si="23"/>
        <v>45101</v>
      </c>
      <c r="EP226" s="47">
        <f t="shared" si="24"/>
        <v>45034</v>
      </c>
      <c r="EQ226" s="48" t="str">
        <f t="shared" ca="1" si="25"/>
        <v>Past</v>
      </c>
      <c r="ER226" s="49">
        <f t="shared" si="26"/>
        <v>67</v>
      </c>
      <c r="ES226" s="50"/>
      <c r="ET226" s="51">
        <f t="shared" si="27"/>
        <v>67</v>
      </c>
      <c r="EU226" s="52">
        <f t="shared" si="28"/>
        <v>160800</v>
      </c>
      <c r="EV226" s="46"/>
      <c r="EW226" s="23" t="s">
        <v>3714</v>
      </c>
    </row>
    <row r="227" spans="1:153" ht="14.25" hidden="1" customHeight="1">
      <c r="A227" s="8">
        <v>220</v>
      </c>
      <c r="B227" s="9" t="s">
        <v>141</v>
      </c>
      <c r="C227" s="10" t="s">
        <v>142</v>
      </c>
      <c r="D227" s="10" t="s">
        <v>143</v>
      </c>
      <c r="E227" s="10" t="s">
        <v>206</v>
      </c>
      <c r="F227" s="9" t="s">
        <v>641</v>
      </c>
      <c r="G227" s="10" t="s">
        <v>1025</v>
      </c>
      <c r="H227" s="9" t="s">
        <v>1026</v>
      </c>
      <c r="I227" s="9" t="s">
        <v>1027</v>
      </c>
      <c r="J227" s="9" t="s">
        <v>1028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675</v>
      </c>
      <c r="S227" s="9" t="s">
        <v>676</v>
      </c>
      <c r="T227" s="9" t="s">
        <v>306</v>
      </c>
      <c r="U227" s="9" t="s">
        <v>337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835</v>
      </c>
      <c r="AA227" s="9" t="s">
        <v>836</v>
      </c>
      <c r="AB227" s="12" t="s">
        <v>837</v>
      </c>
      <c r="AC227" s="10" t="s">
        <v>1153</v>
      </c>
      <c r="AD227" s="9" t="s">
        <v>1154</v>
      </c>
      <c r="AE227" s="13" t="s">
        <v>1155</v>
      </c>
      <c r="AF227" s="14" t="s">
        <v>784</v>
      </c>
      <c r="AG227" s="10" t="s">
        <v>1156</v>
      </c>
      <c r="AH227" s="11" t="s">
        <v>684</v>
      </c>
      <c r="AI227" s="11" t="s">
        <v>685</v>
      </c>
      <c r="AJ227" s="10" t="s">
        <v>686</v>
      </c>
      <c r="AK227" s="11" t="s">
        <v>685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1.6</v>
      </c>
      <c r="AU227" s="10" t="s">
        <v>142</v>
      </c>
      <c r="AV227" s="16">
        <v>5300</v>
      </c>
      <c r="AW227" s="16">
        <v>5300</v>
      </c>
      <c r="AX227" s="16">
        <v>0</v>
      </c>
      <c r="AY227" s="16">
        <v>0</v>
      </c>
      <c r="AZ227" s="16">
        <v>0</v>
      </c>
      <c r="BA227" s="17">
        <v>44921</v>
      </c>
      <c r="BB227" s="30" t="s">
        <v>175</v>
      </c>
      <c r="BC227" s="18">
        <v>45068</v>
      </c>
      <c r="BD227" s="17">
        <v>45230</v>
      </c>
      <c r="BE227" s="17">
        <v>45260</v>
      </c>
      <c r="BF227" s="17">
        <v>44910</v>
      </c>
      <c r="BG227" s="10">
        <v>85374322</v>
      </c>
      <c r="BH227" s="9" t="s">
        <v>319</v>
      </c>
      <c r="BI227" s="19">
        <v>44986</v>
      </c>
      <c r="BJ227" s="20">
        <v>44991</v>
      </c>
      <c r="BK227" s="16">
        <v>3504</v>
      </c>
      <c r="BL227" s="16">
        <v>5606</v>
      </c>
      <c r="BM227" s="9" t="s">
        <v>177</v>
      </c>
      <c r="BN227" s="9" t="s">
        <v>226</v>
      </c>
      <c r="BO227" s="9" t="s">
        <v>156</v>
      </c>
      <c r="BP227" s="17">
        <v>45036</v>
      </c>
      <c r="BQ227" s="17">
        <v>45036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>
        <v>44977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>
        <v>44977</v>
      </c>
      <c r="CI227" s="16">
        <v>3500</v>
      </c>
      <c r="CJ227" s="10" t="s">
        <v>1157</v>
      </c>
      <c r="CK227" s="10" t="s">
        <v>230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44995</v>
      </c>
      <c r="CX227" s="10" t="s">
        <v>193</v>
      </c>
      <c r="CY227" s="17" t="s">
        <v>156</v>
      </c>
      <c r="CZ227" s="17" t="s">
        <v>156</v>
      </c>
      <c r="DA227" s="17" t="s">
        <v>156</v>
      </c>
      <c r="DB227" s="17">
        <v>44993</v>
      </c>
      <c r="DC227" s="16">
        <v>3504</v>
      </c>
      <c r="DD227" s="10" t="s">
        <v>1158</v>
      </c>
      <c r="DE227" s="10" t="s">
        <v>417</v>
      </c>
      <c r="DF227" s="18" t="s">
        <v>156</v>
      </c>
      <c r="DG227" s="17">
        <v>45005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45000</v>
      </c>
      <c r="DM227" s="16">
        <v>3504</v>
      </c>
      <c r="DN227" s="10" t="s">
        <v>1159</v>
      </c>
      <c r="DO227" s="10" t="s">
        <v>233</v>
      </c>
      <c r="DP227" s="16">
        <v>32</v>
      </c>
      <c r="DQ227" s="16">
        <v>16</v>
      </c>
      <c r="DR227" s="11">
        <v>16</v>
      </c>
      <c r="DS227" s="16">
        <v>48</v>
      </c>
      <c r="DT227" s="16">
        <v>0</v>
      </c>
      <c r="DU227" s="11" t="s">
        <v>181</v>
      </c>
      <c r="DV227" s="11" t="s">
        <v>182</v>
      </c>
      <c r="DW227" s="27" t="s">
        <v>156</v>
      </c>
      <c r="DX227" s="27" t="s">
        <v>156</v>
      </c>
      <c r="DY227" s="20" t="s">
        <v>372</v>
      </c>
      <c r="DZ227" s="16">
        <v>7</v>
      </c>
      <c r="EA227" s="16">
        <v>12</v>
      </c>
      <c r="EB227" s="27" t="s">
        <v>185</v>
      </c>
      <c r="EC227" s="27" t="s">
        <v>185</v>
      </c>
      <c r="ED227" s="27" t="s">
        <v>182</v>
      </c>
      <c r="EE227" s="29">
        <v>44977.486724537041</v>
      </c>
      <c r="EF227" s="28" t="s">
        <v>790</v>
      </c>
      <c r="EG227" s="28" t="s">
        <v>791</v>
      </c>
      <c r="EH227" s="28" t="s">
        <v>190</v>
      </c>
      <c r="EI227" s="29">
        <v>45000.563761574071</v>
      </c>
      <c r="EJ227" s="28" t="s">
        <v>1037</v>
      </c>
      <c r="EK227" s="28" t="s">
        <v>1038</v>
      </c>
      <c r="EL227" s="28" t="s">
        <v>237</v>
      </c>
      <c r="EM227" s="45" t="s">
        <v>3713</v>
      </c>
      <c r="EN227" s="46" t="str">
        <f t="shared" si="22"/>
        <v>343N251F</v>
      </c>
      <c r="EO227" s="47">
        <f t="shared" si="23"/>
        <v>45017</v>
      </c>
      <c r="EP227" s="47">
        <f t="shared" si="24"/>
        <v>44995</v>
      </c>
      <c r="EQ227" s="48" t="str">
        <f t="shared" ca="1" si="25"/>
        <v>Past</v>
      </c>
      <c r="ER227" s="49">
        <f t="shared" si="26"/>
        <v>22</v>
      </c>
      <c r="ES227" s="50"/>
      <c r="ET227" s="51">
        <f t="shared" si="27"/>
        <v>22</v>
      </c>
      <c r="EU227" s="52">
        <f t="shared" si="28"/>
        <v>77088</v>
      </c>
      <c r="EV227" s="46"/>
      <c r="EW227" s="23" t="s">
        <v>3717</v>
      </c>
    </row>
    <row r="228" spans="1:153" ht="14.25" customHeight="1">
      <c r="A228" s="8">
        <v>221</v>
      </c>
      <c r="B228" s="9" t="s">
        <v>141</v>
      </c>
      <c r="C228" s="10" t="s">
        <v>142</v>
      </c>
      <c r="D228" s="10" t="s">
        <v>143</v>
      </c>
      <c r="E228" s="10" t="s">
        <v>206</v>
      </c>
      <c r="F228" s="9" t="s">
        <v>641</v>
      </c>
      <c r="G228" s="10" t="s">
        <v>1025</v>
      </c>
      <c r="H228" s="9" t="s">
        <v>1026</v>
      </c>
      <c r="I228" s="9" t="s">
        <v>1027</v>
      </c>
      <c r="J228" s="9" t="s">
        <v>1028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675</v>
      </c>
      <c r="S228" s="9" t="s">
        <v>676</v>
      </c>
      <c r="T228" s="9" t="s">
        <v>306</v>
      </c>
      <c r="U228" s="9" t="s">
        <v>337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835</v>
      </c>
      <c r="AA228" s="9" t="s">
        <v>836</v>
      </c>
      <c r="AB228" s="12" t="s">
        <v>837</v>
      </c>
      <c r="AC228" s="10" t="s">
        <v>838</v>
      </c>
      <c r="AD228" s="9" t="s">
        <v>839</v>
      </c>
      <c r="AE228" s="13" t="s">
        <v>840</v>
      </c>
      <c r="AF228" s="14" t="s">
        <v>784</v>
      </c>
      <c r="AG228" s="10" t="s">
        <v>1160</v>
      </c>
      <c r="AH228" s="11" t="s">
        <v>684</v>
      </c>
      <c r="AI228" s="11" t="s">
        <v>685</v>
      </c>
      <c r="AJ228" s="10" t="s">
        <v>686</v>
      </c>
      <c r="AK228" s="11" t="s">
        <v>685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1.6</v>
      </c>
      <c r="AU228" s="10" t="s">
        <v>142</v>
      </c>
      <c r="AV228" s="16">
        <v>2600</v>
      </c>
      <c r="AW228" s="16">
        <v>2600</v>
      </c>
      <c r="AX228" s="16">
        <v>0</v>
      </c>
      <c r="AY228" s="16">
        <v>0</v>
      </c>
      <c r="AZ228" s="16">
        <v>0</v>
      </c>
      <c r="BA228" s="17">
        <v>45122</v>
      </c>
      <c r="BB228" s="30" t="s">
        <v>175</v>
      </c>
      <c r="BC228" s="18">
        <v>45026</v>
      </c>
      <c r="BD228" s="17">
        <v>45230</v>
      </c>
      <c r="BE228" s="17">
        <v>45260</v>
      </c>
      <c r="BF228" s="17">
        <v>45122</v>
      </c>
      <c r="BG228" s="10">
        <v>85277449</v>
      </c>
      <c r="BH228" s="9" t="s">
        <v>414</v>
      </c>
      <c r="BI228" s="19">
        <v>44986</v>
      </c>
      <c r="BJ228" s="20">
        <v>44991</v>
      </c>
      <c r="BK228" s="16">
        <v>2608</v>
      </c>
      <c r="BL228" s="16">
        <v>4173</v>
      </c>
      <c r="BM228" s="9" t="s">
        <v>177</v>
      </c>
      <c r="BN228" s="9" t="s">
        <v>436</v>
      </c>
      <c r="BO228" s="9" t="s">
        <v>635</v>
      </c>
      <c r="BP228" s="17">
        <v>45122</v>
      </c>
      <c r="BQ228" s="17">
        <v>45122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44950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>
        <v>44946</v>
      </c>
      <c r="CI228" s="16">
        <v>7000</v>
      </c>
      <c r="CJ228" s="10" t="s">
        <v>1161</v>
      </c>
      <c r="CK228" s="10" t="s">
        <v>230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44978</v>
      </c>
      <c r="CX228" s="10" t="s">
        <v>193</v>
      </c>
      <c r="CY228" s="17" t="s">
        <v>156</v>
      </c>
      <c r="CZ228" s="17" t="s">
        <v>156</v>
      </c>
      <c r="DA228" s="17" t="s">
        <v>156</v>
      </c>
      <c r="DB228" s="17">
        <v>44974</v>
      </c>
      <c r="DC228" s="16">
        <v>2608</v>
      </c>
      <c r="DD228" s="10" t="s">
        <v>1162</v>
      </c>
      <c r="DE228" s="10" t="s">
        <v>230</v>
      </c>
      <c r="DF228" s="18" t="s">
        <v>156</v>
      </c>
      <c r="DG228" s="17">
        <v>45006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>
        <v>45001</v>
      </c>
      <c r="DM228" s="16">
        <v>2608</v>
      </c>
      <c r="DN228" s="10" t="s">
        <v>1163</v>
      </c>
      <c r="DO228" s="10" t="s">
        <v>230</v>
      </c>
      <c r="DP228" s="16">
        <v>32</v>
      </c>
      <c r="DQ228" s="16">
        <v>16</v>
      </c>
      <c r="DR228" s="11">
        <v>16</v>
      </c>
      <c r="DS228" s="16">
        <v>48</v>
      </c>
      <c r="DT228" s="16">
        <v>0</v>
      </c>
      <c r="DU228" s="11" t="s">
        <v>181</v>
      </c>
      <c r="DV228" s="11" t="s">
        <v>182</v>
      </c>
      <c r="DW228" s="27" t="s">
        <v>156</v>
      </c>
      <c r="DX228" s="27" t="s">
        <v>156</v>
      </c>
      <c r="DY228" s="20" t="s">
        <v>1144</v>
      </c>
      <c r="DZ228" s="16">
        <v>7</v>
      </c>
      <c r="EA228" s="16">
        <v>12</v>
      </c>
      <c r="EB228" s="27" t="s">
        <v>185</v>
      </c>
      <c r="EC228" s="27" t="s">
        <v>185</v>
      </c>
      <c r="ED228" s="27" t="s">
        <v>182</v>
      </c>
      <c r="EE228" s="29">
        <v>44944.629074074073</v>
      </c>
      <c r="EF228" s="28" t="s">
        <v>688</v>
      </c>
      <c r="EG228" s="28" t="s">
        <v>689</v>
      </c>
      <c r="EH228" s="28" t="s">
        <v>190</v>
      </c>
      <c r="EI228" s="29">
        <v>45001.657083333332</v>
      </c>
      <c r="EJ228" s="28" t="s">
        <v>1045</v>
      </c>
      <c r="EK228" s="28" t="s">
        <v>1046</v>
      </c>
      <c r="EL228" s="28" t="s">
        <v>237</v>
      </c>
      <c r="EM228" s="45" t="s">
        <v>3713</v>
      </c>
      <c r="EN228" s="46" t="str">
        <f t="shared" si="22"/>
        <v>343N505A</v>
      </c>
      <c r="EO228" s="47">
        <f t="shared" si="23"/>
        <v>45103</v>
      </c>
      <c r="EP228" s="47">
        <f t="shared" si="24"/>
        <v>44978</v>
      </c>
      <c r="EQ228" s="48" t="str">
        <f t="shared" ca="1" si="25"/>
        <v>Past</v>
      </c>
      <c r="ER228" s="49">
        <f t="shared" si="26"/>
        <v>125</v>
      </c>
      <c r="ES228" s="50"/>
      <c r="ET228" s="51">
        <f t="shared" si="27"/>
        <v>125</v>
      </c>
      <c r="EU228" s="52">
        <f t="shared" si="28"/>
        <v>326000</v>
      </c>
      <c r="EV228" s="46"/>
      <c r="EW228" s="23" t="s">
        <v>3714</v>
      </c>
    </row>
    <row r="229" spans="1:153" ht="14.25" customHeight="1">
      <c r="A229" s="8">
        <v>222</v>
      </c>
      <c r="B229" s="9" t="s">
        <v>141</v>
      </c>
      <c r="C229" s="10" t="s">
        <v>142</v>
      </c>
      <c r="D229" s="10" t="s">
        <v>143</v>
      </c>
      <c r="E229" s="10" t="s">
        <v>206</v>
      </c>
      <c r="F229" s="9" t="s">
        <v>641</v>
      </c>
      <c r="G229" s="10" t="s">
        <v>1025</v>
      </c>
      <c r="H229" s="9" t="s">
        <v>1026</v>
      </c>
      <c r="I229" s="9" t="s">
        <v>1027</v>
      </c>
      <c r="J229" s="9" t="s">
        <v>1028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675</v>
      </c>
      <c r="S229" s="9" t="s">
        <v>676</v>
      </c>
      <c r="T229" s="9" t="s">
        <v>306</v>
      </c>
      <c r="U229" s="9" t="s">
        <v>337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835</v>
      </c>
      <c r="AA229" s="9" t="s">
        <v>836</v>
      </c>
      <c r="AB229" s="12" t="s">
        <v>837</v>
      </c>
      <c r="AC229" s="10" t="s">
        <v>838</v>
      </c>
      <c r="AD229" s="9" t="s">
        <v>839</v>
      </c>
      <c r="AE229" s="13" t="s">
        <v>840</v>
      </c>
      <c r="AF229" s="14" t="s">
        <v>784</v>
      </c>
      <c r="AG229" s="10" t="s">
        <v>1160</v>
      </c>
      <c r="AH229" s="11" t="s">
        <v>684</v>
      </c>
      <c r="AI229" s="11" t="s">
        <v>685</v>
      </c>
      <c r="AJ229" s="10" t="s">
        <v>686</v>
      </c>
      <c r="AK229" s="11" t="s">
        <v>685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1.6</v>
      </c>
      <c r="AU229" s="10" t="s">
        <v>142</v>
      </c>
      <c r="AV229" s="16">
        <v>2600</v>
      </c>
      <c r="AW229" s="16">
        <v>2600</v>
      </c>
      <c r="AX229" s="16">
        <v>0</v>
      </c>
      <c r="AY229" s="16">
        <v>0</v>
      </c>
      <c r="AZ229" s="16">
        <v>0</v>
      </c>
      <c r="BA229" s="17">
        <v>45122</v>
      </c>
      <c r="BB229" s="30" t="s">
        <v>175</v>
      </c>
      <c r="BC229" s="18" t="s">
        <v>156</v>
      </c>
      <c r="BD229" s="17">
        <v>45230</v>
      </c>
      <c r="BE229" s="17">
        <v>45260</v>
      </c>
      <c r="BF229" s="17">
        <v>45122</v>
      </c>
      <c r="BG229" s="10">
        <v>85340755</v>
      </c>
      <c r="BH229" s="9" t="s">
        <v>319</v>
      </c>
      <c r="BI229" s="19">
        <v>45017</v>
      </c>
      <c r="BJ229" s="20">
        <v>45019</v>
      </c>
      <c r="BK229" s="16">
        <v>0</v>
      </c>
      <c r="BL229" s="16">
        <v>0</v>
      </c>
      <c r="BM229" s="9" t="s">
        <v>177</v>
      </c>
      <c r="BN229" s="9" t="s">
        <v>383</v>
      </c>
      <c r="BO229" s="9" t="s">
        <v>156</v>
      </c>
      <c r="BP229" s="17">
        <v>45122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 t="s">
        <v>156</v>
      </c>
      <c r="CD229" s="10" t="s">
        <v>156</v>
      </c>
      <c r="CE229" s="17" t="s">
        <v>156</v>
      </c>
      <c r="CF229" s="17" t="s">
        <v>156</v>
      </c>
      <c r="CG229" s="17">
        <v>45004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>
        <v>45004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 t="s">
        <v>156</v>
      </c>
      <c r="CX229" s="10" t="s">
        <v>193</v>
      </c>
      <c r="CY229" s="17" t="s">
        <v>156</v>
      </c>
      <c r="CZ229" s="17" t="s">
        <v>156</v>
      </c>
      <c r="DA229" s="17">
        <v>45004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 t="s">
        <v>156</v>
      </c>
      <c r="DH229" s="10" t="s">
        <v>156</v>
      </c>
      <c r="DI229" s="17" t="s">
        <v>156</v>
      </c>
      <c r="DJ229" s="17" t="s">
        <v>156</v>
      </c>
      <c r="DK229" s="17">
        <v>45004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32</v>
      </c>
      <c r="DQ229" s="16">
        <v>16</v>
      </c>
      <c r="DR229" s="11">
        <v>16</v>
      </c>
      <c r="DS229" s="16">
        <v>48</v>
      </c>
      <c r="DT229" s="16">
        <v>0</v>
      </c>
      <c r="DU229" s="11" t="s">
        <v>181</v>
      </c>
      <c r="DV229" s="11" t="s">
        <v>182</v>
      </c>
      <c r="DW229" s="27" t="s">
        <v>156</v>
      </c>
      <c r="DX229" s="27" t="s">
        <v>156</v>
      </c>
      <c r="DY229" s="20" t="s">
        <v>1144</v>
      </c>
      <c r="DZ229" s="16">
        <v>7</v>
      </c>
      <c r="EA229" s="16">
        <v>12</v>
      </c>
      <c r="EB229" s="27" t="s">
        <v>185</v>
      </c>
      <c r="EC229" s="27" t="s">
        <v>185</v>
      </c>
      <c r="ED229" s="27" t="s">
        <v>182</v>
      </c>
      <c r="EE229" s="29">
        <v>44965.577546296299</v>
      </c>
      <c r="EF229" s="28" t="s">
        <v>688</v>
      </c>
      <c r="EG229" s="28" t="s">
        <v>689</v>
      </c>
      <c r="EH229" s="28" t="s">
        <v>190</v>
      </c>
      <c r="EI229" s="29">
        <v>45005.846342592595</v>
      </c>
      <c r="EJ229" s="28" t="s">
        <v>1123</v>
      </c>
      <c r="EK229" s="28" t="s">
        <v>1124</v>
      </c>
      <c r="EL229" s="28" t="s">
        <v>190</v>
      </c>
      <c r="EM229" s="45" t="s">
        <v>3713</v>
      </c>
      <c r="EN229" s="46" t="str">
        <f t="shared" si="22"/>
        <v>343N505A</v>
      </c>
      <c r="EO229" s="47">
        <f t="shared" si="23"/>
        <v>45103</v>
      </c>
      <c r="EP229" s="47" t="str">
        <f t="shared" si="24"/>
        <v/>
      </c>
      <c r="EQ229" s="48" t="str">
        <f t="shared" ca="1" si="25"/>
        <v>Y</v>
      </c>
      <c r="ER229" s="49" t="str">
        <f t="shared" si="26"/>
        <v/>
      </c>
      <c r="ES229" s="50"/>
      <c r="ET229" s="51" t="str">
        <f t="shared" si="27"/>
        <v/>
      </c>
      <c r="EU229" s="52" t="str">
        <f t="shared" si="28"/>
        <v/>
      </c>
      <c r="EV229" s="46"/>
      <c r="EW229" s="23" t="s">
        <v>3714</v>
      </c>
    </row>
    <row r="230" spans="1:153" ht="14.25" hidden="1" customHeight="1">
      <c r="A230" s="8">
        <v>223</v>
      </c>
      <c r="B230" s="9" t="s">
        <v>141</v>
      </c>
      <c r="C230" s="10" t="s">
        <v>142</v>
      </c>
      <c r="D230" s="10" t="s">
        <v>143</v>
      </c>
      <c r="E230" s="10" t="s">
        <v>206</v>
      </c>
      <c r="F230" s="9" t="s">
        <v>641</v>
      </c>
      <c r="G230" s="10" t="s">
        <v>1025</v>
      </c>
      <c r="H230" s="9" t="s">
        <v>1026</v>
      </c>
      <c r="I230" s="9" t="s">
        <v>1027</v>
      </c>
      <c r="J230" s="9" t="s">
        <v>1028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675</v>
      </c>
      <c r="S230" s="9" t="s">
        <v>676</v>
      </c>
      <c r="T230" s="9" t="s">
        <v>306</v>
      </c>
      <c r="U230" s="9" t="s">
        <v>337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835</v>
      </c>
      <c r="AA230" s="9" t="s">
        <v>836</v>
      </c>
      <c r="AB230" s="12" t="s">
        <v>837</v>
      </c>
      <c r="AC230" s="10" t="s">
        <v>1164</v>
      </c>
      <c r="AD230" s="9" t="s">
        <v>1165</v>
      </c>
      <c r="AE230" s="13" t="s">
        <v>1166</v>
      </c>
      <c r="AF230" s="14" t="s">
        <v>784</v>
      </c>
      <c r="AG230" s="10" t="s">
        <v>1167</v>
      </c>
      <c r="AH230" s="11" t="s">
        <v>684</v>
      </c>
      <c r="AI230" s="11" t="s">
        <v>685</v>
      </c>
      <c r="AJ230" s="10" t="s">
        <v>686</v>
      </c>
      <c r="AK230" s="11" t="s">
        <v>685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1.6</v>
      </c>
      <c r="AU230" s="10" t="s">
        <v>142</v>
      </c>
      <c r="AV230" s="16">
        <v>1055</v>
      </c>
      <c r="AW230" s="16">
        <v>1055</v>
      </c>
      <c r="AX230" s="16">
        <v>0</v>
      </c>
      <c r="AY230" s="16">
        <v>0</v>
      </c>
      <c r="AZ230" s="16">
        <v>0</v>
      </c>
      <c r="BA230" s="17">
        <v>44921</v>
      </c>
      <c r="BB230" s="30" t="s">
        <v>246</v>
      </c>
      <c r="BC230" s="18" t="s">
        <v>156</v>
      </c>
      <c r="BD230" s="17">
        <v>45169</v>
      </c>
      <c r="BE230" s="17">
        <v>45169</v>
      </c>
      <c r="BF230" s="17">
        <v>44910</v>
      </c>
      <c r="BG230" s="10">
        <v>85374317</v>
      </c>
      <c r="BH230" s="9" t="s">
        <v>319</v>
      </c>
      <c r="BI230" s="19">
        <v>44986</v>
      </c>
      <c r="BJ230" s="20">
        <v>44991</v>
      </c>
      <c r="BK230" s="16">
        <v>0</v>
      </c>
      <c r="BL230" s="16">
        <v>0</v>
      </c>
      <c r="BM230" s="9" t="s">
        <v>177</v>
      </c>
      <c r="BN230" s="9" t="s">
        <v>178</v>
      </c>
      <c r="BO230" s="9" t="s">
        <v>156</v>
      </c>
      <c r="BP230" s="17">
        <v>45036</v>
      </c>
      <c r="BQ230" s="17" t="s">
        <v>156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>
        <v>44977</v>
      </c>
      <c r="CD230" s="10" t="s">
        <v>156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 t="s">
        <v>156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>
        <v>44995</v>
      </c>
      <c r="CX230" s="10" t="s">
        <v>193</v>
      </c>
      <c r="CY230" s="17" t="s">
        <v>156</v>
      </c>
      <c r="CZ230" s="17" t="s">
        <v>156</v>
      </c>
      <c r="DA230" s="17" t="s">
        <v>156</v>
      </c>
      <c r="DB230" s="17" t="s">
        <v>156</v>
      </c>
      <c r="DC230" s="16">
        <v>0</v>
      </c>
      <c r="DD230" s="10" t="s">
        <v>156</v>
      </c>
      <c r="DE230" s="10" t="s">
        <v>156</v>
      </c>
      <c r="DF230" s="18" t="s">
        <v>156</v>
      </c>
      <c r="DG230" s="17">
        <v>45005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 t="s">
        <v>156</v>
      </c>
      <c r="DM230" s="16">
        <v>0</v>
      </c>
      <c r="DN230" s="10" t="s">
        <v>156</v>
      </c>
      <c r="DO230" s="10" t="s">
        <v>156</v>
      </c>
      <c r="DP230" s="16">
        <v>32</v>
      </c>
      <c r="DQ230" s="16">
        <v>16</v>
      </c>
      <c r="DR230" s="11">
        <v>16</v>
      </c>
      <c r="DS230" s="16">
        <v>48</v>
      </c>
      <c r="DT230" s="16">
        <v>1</v>
      </c>
      <c r="DU230" s="11" t="s">
        <v>181</v>
      </c>
      <c r="DV230" s="11" t="s">
        <v>182</v>
      </c>
      <c r="DW230" s="27" t="s">
        <v>156</v>
      </c>
      <c r="DX230" s="27" t="s">
        <v>156</v>
      </c>
      <c r="DY230" s="20" t="s">
        <v>372</v>
      </c>
      <c r="DZ230" s="16">
        <v>7</v>
      </c>
      <c r="EA230" s="16">
        <v>12</v>
      </c>
      <c r="EB230" s="27" t="s">
        <v>185</v>
      </c>
      <c r="EC230" s="27" t="s">
        <v>185</v>
      </c>
      <c r="ED230" s="27" t="s">
        <v>182</v>
      </c>
      <c r="EE230" s="29">
        <v>44977.486724537041</v>
      </c>
      <c r="EF230" s="28" t="s">
        <v>790</v>
      </c>
      <c r="EG230" s="28" t="s">
        <v>791</v>
      </c>
      <c r="EH230" s="28" t="s">
        <v>190</v>
      </c>
      <c r="EI230" s="29">
        <v>44987.296249999999</v>
      </c>
      <c r="EJ230" s="28" t="s">
        <v>688</v>
      </c>
      <c r="EK230" s="28" t="s">
        <v>689</v>
      </c>
      <c r="EL230" s="28" t="s">
        <v>190</v>
      </c>
      <c r="EM230" s="45"/>
      <c r="EN230" s="46" t="str">
        <f t="shared" si="22"/>
        <v>343N251A</v>
      </c>
      <c r="EO230" s="47">
        <f t="shared" si="23"/>
        <v>45017</v>
      </c>
      <c r="EP230" s="47">
        <f t="shared" si="24"/>
        <v>44995</v>
      </c>
      <c r="EQ230" s="48" t="str">
        <f t="shared" ca="1" si="25"/>
        <v>Past</v>
      </c>
      <c r="ER230" s="49">
        <f t="shared" si="26"/>
        <v>22</v>
      </c>
      <c r="ES230" s="50"/>
      <c r="ET230" s="51">
        <f t="shared" si="27"/>
        <v>22</v>
      </c>
      <c r="EU230" s="52">
        <f t="shared" si="28"/>
        <v>0</v>
      </c>
      <c r="EV230" s="46"/>
    </row>
    <row r="231" spans="1:153" ht="14.25" hidden="1" customHeight="1">
      <c r="A231" s="8">
        <v>224</v>
      </c>
      <c r="B231" s="9" t="s">
        <v>141</v>
      </c>
      <c r="C231" s="10" t="s">
        <v>142</v>
      </c>
      <c r="D231" s="10" t="s">
        <v>143</v>
      </c>
      <c r="E231" s="10" t="s">
        <v>206</v>
      </c>
      <c r="F231" s="9" t="s">
        <v>641</v>
      </c>
      <c r="G231" s="10" t="s">
        <v>1025</v>
      </c>
      <c r="H231" s="9" t="s">
        <v>1026</v>
      </c>
      <c r="I231" s="9" t="s">
        <v>1027</v>
      </c>
      <c r="J231" s="9" t="s">
        <v>1028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675</v>
      </c>
      <c r="S231" s="9" t="s">
        <v>676</v>
      </c>
      <c r="T231" s="9" t="s">
        <v>306</v>
      </c>
      <c r="U231" s="9" t="s">
        <v>337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835</v>
      </c>
      <c r="AA231" s="9" t="s">
        <v>836</v>
      </c>
      <c r="AB231" s="12" t="s">
        <v>837</v>
      </c>
      <c r="AC231" s="10" t="s">
        <v>1168</v>
      </c>
      <c r="AD231" s="9" t="s">
        <v>1169</v>
      </c>
      <c r="AE231" s="13" t="s">
        <v>1170</v>
      </c>
      <c r="AF231" s="14" t="s">
        <v>784</v>
      </c>
      <c r="AG231" s="10" t="s">
        <v>1171</v>
      </c>
      <c r="AH231" s="11" t="s">
        <v>684</v>
      </c>
      <c r="AI231" s="11" t="s">
        <v>685</v>
      </c>
      <c r="AJ231" s="10" t="s">
        <v>686</v>
      </c>
      <c r="AK231" s="11" t="s">
        <v>685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1.6</v>
      </c>
      <c r="AU231" s="10" t="s">
        <v>142</v>
      </c>
      <c r="AV231" s="16">
        <v>3600</v>
      </c>
      <c r="AW231" s="16">
        <v>3600</v>
      </c>
      <c r="AX231" s="16">
        <v>0</v>
      </c>
      <c r="AY231" s="16">
        <v>0</v>
      </c>
      <c r="AZ231" s="16">
        <v>0</v>
      </c>
      <c r="BA231" s="17">
        <v>44921</v>
      </c>
      <c r="BB231" s="30" t="s">
        <v>175</v>
      </c>
      <c r="BC231" s="18">
        <v>45068</v>
      </c>
      <c r="BD231" s="17">
        <v>45230</v>
      </c>
      <c r="BE231" s="17">
        <v>45260</v>
      </c>
      <c r="BF231" s="17">
        <v>44910</v>
      </c>
      <c r="BG231" s="10">
        <v>85374320</v>
      </c>
      <c r="BH231" s="9" t="s">
        <v>319</v>
      </c>
      <c r="BI231" s="19">
        <v>44986</v>
      </c>
      <c r="BJ231" s="20">
        <v>44991</v>
      </c>
      <c r="BK231" s="16">
        <v>1808</v>
      </c>
      <c r="BL231" s="16">
        <v>2893</v>
      </c>
      <c r="BM231" s="9" t="s">
        <v>177</v>
      </c>
      <c r="BN231" s="9" t="s">
        <v>226</v>
      </c>
      <c r="BO231" s="9" t="s">
        <v>156</v>
      </c>
      <c r="BP231" s="17">
        <v>45036</v>
      </c>
      <c r="BQ231" s="17">
        <v>45036</v>
      </c>
      <c r="BR231" s="17" t="s">
        <v>156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 t="s">
        <v>156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44977</v>
      </c>
      <c r="CD231" s="10" t="s">
        <v>156</v>
      </c>
      <c r="CE231" s="17" t="s">
        <v>156</v>
      </c>
      <c r="CF231" s="17" t="s">
        <v>156</v>
      </c>
      <c r="CG231" s="17" t="s">
        <v>156</v>
      </c>
      <c r="CH231" s="17">
        <v>44977</v>
      </c>
      <c r="CI231" s="16">
        <v>1800</v>
      </c>
      <c r="CJ231" s="10" t="s">
        <v>1172</v>
      </c>
      <c r="CK231" s="10" t="s">
        <v>230</v>
      </c>
      <c r="CL231" s="18" t="s">
        <v>156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 t="s">
        <v>156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>
        <v>44995</v>
      </c>
      <c r="CX231" s="10" t="s">
        <v>193</v>
      </c>
      <c r="CY231" s="17" t="s">
        <v>156</v>
      </c>
      <c r="CZ231" s="17" t="s">
        <v>156</v>
      </c>
      <c r="DA231" s="17" t="s">
        <v>156</v>
      </c>
      <c r="DB231" s="17">
        <v>44993</v>
      </c>
      <c r="DC231" s="16">
        <v>1808</v>
      </c>
      <c r="DD231" s="10" t="s">
        <v>1173</v>
      </c>
      <c r="DE231" s="10" t="s">
        <v>417</v>
      </c>
      <c r="DF231" s="18" t="s">
        <v>156</v>
      </c>
      <c r="DG231" s="17">
        <v>45005</v>
      </c>
      <c r="DH231" s="10" t="s">
        <v>156</v>
      </c>
      <c r="DI231" s="17" t="s">
        <v>156</v>
      </c>
      <c r="DJ231" s="17" t="s">
        <v>156</v>
      </c>
      <c r="DK231" s="17" t="s">
        <v>156</v>
      </c>
      <c r="DL231" s="17">
        <v>45000</v>
      </c>
      <c r="DM231" s="16">
        <v>1808</v>
      </c>
      <c r="DN231" s="10" t="s">
        <v>1174</v>
      </c>
      <c r="DO231" s="10" t="s">
        <v>233</v>
      </c>
      <c r="DP231" s="16">
        <v>32</v>
      </c>
      <c r="DQ231" s="16">
        <v>16</v>
      </c>
      <c r="DR231" s="11">
        <v>16</v>
      </c>
      <c r="DS231" s="16">
        <v>48</v>
      </c>
      <c r="DT231" s="16">
        <v>0</v>
      </c>
      <c r="DU231" s="11" t="s">
        <v>181</v>
      </c>
      <c r="DV231" s="11" t="s">
        <v>182</v>
      </c>
      <c r="DW231" s="27" t="s">
        <v>156</v>
      </c>
      <c r="DX231" s="27" t="s">
        <v>156</v>
      </c>
      <c r="DY231" s="20" t="s">
        <v>372</v>
      </c>
      <c r="DZ231" s="16">
        <v>7</v>
      </c>
      <c r="EA231" s="16">
        <v>12</v>
      </c>
      <c r="EB231" s="27" t="s">
        <v>185</v>
      </c>
      <c r="EC231" s="27" t="s">
        <v>185</v>
      </c>
      <c r="ED231" s="27" t="s">
        <v>182</v>
      </c>
      <c r="EE231" s="29">
        <v>44977.486724537041</v>
      </c>
      <c r="EF231" s="28" t="s">
        <v>790</v>
      </c>
      <c r="EG231" s="28" t="s">
        <v>791</v>
      </c>
      <c r="EH231" s="28" t="s">
        <v>190</v>
      </c>
      <c r="EI231" s="29">
        <v>45000.563761574071</v>
      </c>
      <c r="EJ231" s="28" t="s">
        <v>1037</v>
      </c>
      <c r="EK231" s="28" t="s">
        <v>1038</v>
      </c>
      <c r="EL231" s="28" t="s">
        <v>237</v>
      </c>
      <c r="EM231" s="45" t="s">
        <v>3713</v>
      </c>
      <c r="EN231" s="46" t="str">
        <f t="shared" si="22"/>
        <v>343N251C</v>
      </c>
      <c r="EO231" s="47">
        <f t="shared" si="23"/>
        <v>45017</v>
      </c>
      <c r="EP231" s="47">
        <f t="shared" si="24"/>
        <v>44995</v>
      </c>
      <c r="EQ231" s="48" t="str">
        <f t="shared" ca="1" si="25"/>
        <v>Past</v>
      </c>
      <c r="ER231" s="49">
        <f t="shared" si="26"/>
        <v>22</v>
      </c>
      <c r="ES231" s="50"/>
      <c r="ET231" s="51">
        <f t="shared" si="27"/>
        <v>22</v>
      </c>
      <c r="EU231" s="52">
        <f t="shared" si="28"/>
        <v>39776</v>
      </c>
      <c r="EV231" s="46"/>
      <c r="EW231" s="23" t="s">
        <v>3717</v>
      </c>
    </row>
    <row r="232" spans="1:153" ht="14.25" hidden="1" customHeight="1">
      <c r="A232" s="8">
        <v>225</v>
      </c>
      <c r="B232" s="9" t="s">
        <v>141</v>
      </c>
      <c r="C232" s="10" t="s">
        <v>142</v>
      </c>
      <c r="D232" s="10" t="s">
        <v>143</v>
      </c>
      <c r="E232" s="10" t="s">
        <v>206</v>
      </c>
      <c r="F232" s="9" t="s">
        <v>641</v>
      </c>
      <c r="G232" s="10" t="s">
        <v>1025</v>
      </c>
      <c r="H232" s="9" t="s">
        <v>1026</v>
      </c>
      <c r="I232" s="9" t="s">
        <v>1027</v>
      </c>
      <c r="J232" s="9" t="s">
        <v>1028</v>
      </c>
      <c r="K232" s="9" t="s">
        <v>147</v>
      </c>
      <c r="L232" s="9" t="s">
        <v>148</v>
      </c>
      <c r="M232" s="9" t="s">
        <v>149</v>
      </c>
      <c r="N232" s="9" t="s">
        <v>150</v>
      </c>
      <c r="O232" s="9" t="s">
        <v>151</v>
      </c>
      <c r="P232" s="9" t="s">
        <v>142</v>
      </c>
      <c r="Q232" s="9" t="s">
        <v>152</v>
      </c>
      <c r="R232" s="9" t="s">
        <v>675</v>
      </c>
      <c r="S232" s="9" t="s">
        <v>676</v>
      </c>
      <c r="T232" s="9" t="s">
        <v>306</v>
      </c>
      <c r="U232" s="9" t="s">
        <v>337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835</v>
      </c>
      <c r="AA232" s="9" t="s">
        <v>836</v>
      </c>
      <c r="AB232" s="12" t="s">
        <v>837</v>
      </c>
      <c r="AC232" s="10" t="s">
        <v>1175</v>
      </c>
      <c r="AD232" s="9" t="s">
        <v>1176</v>
      </c>
      <c r="AE232" s="13" t="s">
        <v>1177</v>
      </c>
      <c r="AF232" s="14" t="s">
        <v>784</v>
      </c>
      <c r="AG232" s="10" t="s">
        <v>1178</v>
      </c>
      <c r="AH232" s="11" t="s">
        <v>684</v>
      </c>
      <c r="AI232" s="11" t="s">
        <v>685</v>
      </c>
      <c r="AJ232" s="10" t="s">
        <v>686</v>
      </c>
      <c r="AK232" s="11" t="s">
        <v>685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1.6</v>
      </c>
      <c r="AU232" s="10" t="s">
        <v>142</v>
      </c>
      <c r="AV232" s="16">
        <v>4392</v>
      </c>
      <c r="AW232" s="16">
        <v>4392</v>
      </c>
      <c r="AX232" s="16">
        <v>0</v>
      </c>
      <c r="AY232" s="16">
        <v>0</v>
      </c>
      <c r="AZ232" s="16">
        <v>0</v>
      </c>
      <c r="BA232" s="17">
        <v>44921</v>
      </c>
      <c r="BB232" s="30" t="s">
        <v>175</v>
      </c>
      <c r="BC232" s="18">
        <v>45068</v>
      </c>
      <c r="BD232" s="17">
        <v>45230</v>
      </c>
      <c r="BE232" s="17">
        <v>45260</v>
      </c>
      <c r="BF232" s="17">
        <v>44910</v>
      </c>
      <c r="BG232" s="10">
        <v>85374321</v>
      </c>
      <c r="BH232" s="9" t="s">
        <v>319</v>
      </c>
      <c r="BI232" s="19">
        <v>44986</v>
      </c>
      <c r="BJ232" s="20">
        <v>44991</v>
      </c>
      <c r="BK232" s="16">
        <v>3040</v>
      </c>
      <c r="BL232" s="16">
        <v>4864</v>
      </c>
      <c r="BM232" s="9" t="s">
        <v>177</v>
      </c>
      <c r="BN232" s="9" t="s">
        <v>226</v>
      </c>
      <c r="BO232" s="9" t="s">
        <v>156</v>
      </c>
      <c r="BP232" s="17">
        <v>45036</v>
      </c>
      <c r="BQ232" s="17">
        <v>45036</v>
      </c>
      <c r="BR232" s="17" t="s">
        <v>156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 t="s">
        <v>156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44977</v>
      </c>
      <c r="CD232" s="10" t="s">
        <v>156</v>
      </c>
      <c r="CE232" s="17" t="s">
        <v>156</v>
      </c>
      <c r="CF232" s="17" t="s">
        <v>156</v>
      </c>
      <c r="CG232" s="17" t="s">
        <v>156</v>
      </c>
      <c r="CH232" s="17">
        <v>44977</v>
      </c>
      <c r="CI232" s="16">
        <v>3050</v>
      </c>
      <c r="CJ232" s="10" t="s">
        <v>1179</v>
      </c>
      <c r="CK232" s="10" t="s">
        <v>230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 t="s">
        <v>156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>
        <v>44995</v>
      </c>
      <c r="CX232" s="10" t="s">
        <v>193</v>
      </c>
      <c r="CY232" s="17" t="s">
        <v>156</v>
      </c>
      <c r="CZ232" s="17" t="s">
        <v>156</v>
      </c>
      <c r="DA232" s="17" t="s">
        <v>156</v>
      </c>
      <c r="DB232" s="17">
        <v>44993</v>
      </c>
      <c r="DC232" s="16">
        <v>3040</v>
      </c>
      <c r="DD232" s="10" t="s">
        <v>1180</v>
      </c>
      <c r="DE232" s="10" t="s">
        <v>230</v>
      </c>
      <c r="DF232" s="18" t="s">
        <v>156</v>
      </c>
      <c r="DG232" s="17">
        <v>45005</v>
      </c>
      <c r="DH232" s="10" t="s">
        <v>156</v>
      </c>
      <c r="DI232" s="17" t="s">
        <v>156</v>
      </c>
      <c r="DJ232" s="17" t="s">
        <v>156</v>
      </c>
      <c r="DK232" s="17" t="s">
        <v>156</v>
      </c>
      <c r="DL232" s="17">
        <v>45000</v>
      </c>
      <c r="DM232" s="16">
        <v>3040</v>
      </c>
      <c r="DN232" s="10" t="s">
        <v>1181</v>
      </c>
      <c r="DO232" s="10" t="s">
        <v>233</v>
      </c>
      <c r="DP232" s="16">
        <v>32</v>
      </c>
      <c r="DQ232" s="16">
        <v>16</v>
      </c>
      <c r="DR232" s="11">
        <v>16</v>
      </c>
      <c r="DS232" s="16">
        <v>48</v>
      </c>
      <c r="DT232" s="16">
        <v>0</v>
      </c>
      <c r="DU232" s="11" t="s">
        <v>181</v>
      </c>
      <c r="DV232" s="11" t="s">
        <v>182</v>
      </c>
      <c r="DW232" s="27" t="s">
        <v>156</v>
      </c>
      <c r="DX232" s="27" t="s">
        <v>156</v>
      </c>
      <c r="DY232" s="20" t="s">
        <v>372</v>
      </c>
      <c r="DZ232" s="16">
        <v>7</v>
      </c>
      <c r="EA232" s="16">
        <v>12</v>
      </c>
      <c r="EB232" s="27" t="s">
        <v>185</v>
      </c>
      <c r="EC232" s="27" t="s">
        <v>185</v>
      </c>
      <c r="ED232" s="27" t="s">
        <v>182</v>
      </c>
      <c r="EE232" s="29">
        <v>44977.486724537041</v>
      </c>
      <c r="EF232" s="28" t="s">
        <v>790</v>
      </c>
      <c r="EG232" s="28" t="s">
        <v>791</v>
      </c>
      <c r="EH232" s="28" t="s">
        <v>190</v>
      </c>
      <c r="EI232" s="29">
        <v>45000.563761574071</v>
      </c>
      <c r="EJ232" s="28" t="s">
        <v>1037</v>
      </c>
      <c r="EK232" s="28" t="s">
        <v>1038</v>
      </c>
      <c r="EL232" s="28" t="s">
        <v>237</v>
      </c>
      <c r="EM232" s="45" t="s">
        <v>3713</v>
      </c>
      <c r="EN232" s="46" t="str">
        <f t="shared" si="22"/>
        <v>343N252A</v>
      </c>
      <c r="EO232" s="47">
        <f t="shared" si="23"/>
        <v>45017</v>
      </c>
      <c r="EP232" s="47">
        <f t="shared" si="24"/>
        <v>44995</v>
      </c>
      <c r="EQ232" s="48" t="str">
        <f t="shared" ca="1" si="25"/>
        <v>Past</v>
      </c>
      <c r="ER232" s="49">
        <f t="shared" si="26"/>
        <v>22</v>
      </c>
      <c r="ES232" s="50"/>
      <c r="ET232" s="51">
        <f t="shared" si="27"/>
        <v>22</v>
      </c>
      <c r="EU232" s="52">
        <f t="shared" si="28"/>
        <v>66880</v>
      </c>
      <c r="EV232" s="46"/>
      <c r="EW232" s="23" t="s">
        <v>3717</v>
      </c>
    </row>
    <row r="233" spans="1:153" ht="14.25" customHeight="1">
      <c r="A233" s="8">
        <v>226</v>
      </c>
      <c r="B233" s="9" t="s">
        <v>141</v>
      </c>
      <c r="C233" s="10" t="s">
        <v>142</v>
      </c>
      <c r="D233" s="10" t="s">
        <v>143</v>
      </c>
      <c r="E233" s="10" t="s">
        <v>206</v>
      </c>
      <c r="F233" s="9" t="s">
        <v>641</v>
      </c>
      <c r="G233" s="10" t="s">
        <v>1025</v>
      </c>
      <c r="H233" s="9" t="s">
        <v>1026</v>
      </c>
      <c r="I233" s="9" t="s">
        <v>1027</v>
      </c>
      <c r="J233" s="9" t="s">
        <v>1028</v>
      </c>
      <c r="K233" s="9" t="s">
        <v>147</v>
      </c>
      <c r="L233" s="9" t="s">
        <v>148</v>
      </c>
      <c r="M233" s="9" t="s">
        <v>149</v>
      </c>
      <c r="N233" s="9" t="s">
        <v>150</v>
      </c>
      <c r="O233" s="9" t="s">
        <v>151</v>
      </c>
      <c r="P233" s="9" t="s">
        <v>142</v>
      </c>
      <c r="Q233" s="9" t="s">
        <v>152</v>
      </c>
      <c r="R233" s="9" t="s">
        <v>675</v>
      </c>
      <c r="S233" s="9" t="s">
        <v>676</v>
      </c>
      <c r="T233" s="9" t="s">
        <v>306</v>
      </c>
      <c r="U233" s="9" t="s">
        <v>337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835</v>
      </c>
      <c r="AA233" s="9" t="s">
        <v>836</v>
      </c>
      <c r="AB233" s="12" t="s">
        <v>837</v>
      </c>
      <c r="AC233" s="10" t="s">
        <v>854</v>
      </c>
      <c r="AD233" s="9" t="s">
        <v>855</v>
      </c>
      <c r="AE233" s="13" t="s">
        <v>856</v>
      </c>
      <c r="AF233" s="14" t="s">
        <v>784</v>
      </c>
      <c r="AG233" s="10" t="s">
        <v>1182</v>
      </c>
      <c r="AH233" s="11" t="s">
        <v>684</v>
      </c>
      <c r="AI233" s="11" t="s">
        <v>685</v>
      </c>
      <c r="AJ233" s="10" t="s">
        <v>686</v>
      </c>
      <c r="AK233" s="11" t="s">
        <v>685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1.6</v>
      </c>
      <c r="AU233" s="10" t="s">
        <v>142</v>
      </c>
      <c r="AV233" s="16">
        <v>4400</v>
      </c>
      <c r="AW233" s="16">
        <v>4400</v>
      </c>
      <c r="AX233" s="16">
        <v>0</v>
      </c>
      <c r="AY233" s="16">
        <v>0</v>
      </c>
      <c r="AZ233" s="16">
        <v>0</v>
      </c>
      <c r="BA233" s="17">
        <v>45122</v>
      </c>
      <c r="BB233" s="30" t="s">
        <v>175</v>
      </c>
      <c r="BC233" s="18">
        <v>45026</v>
      </c>
      <c r="BD233" s="17">
        <v>45230</v>
      </c>
      <c r="BE233" s="17">
        <v>45260</v>
      </c>
      <c r="BF233" s="17">
        <v>45122</v>
      </c>
      <c r="BG233" s="10">
        <v>85340841</v>
      </c>
      <c r="BH233" s="9" t="s">
        <v>694</v>
      </c>
      <c r="BI233" s="19">
        <v>45047</v>
      </c>
      <c r="BJ233" s="20">
        <v>45047</v>
      </c>
      <c r="BK233" s="16">
        <v>2288</v>
      </c>
      <c r="BL233" s="16">
        <v>3661</v>
      </c>
      <c r="BM233" s="9" t="s">
        <v>177</v>
      </c>
      <c r="BN233" s="9" t="s">
        <v>436</v>
      </c>
      <c r="BO233" s="9" t="s">
        <v>635</v>
      </c>
      <c r="BP233" s="17">
        <v>45122</v>
      </c>
      <c r="BQ233" s="17">
        <v>45122</v>
      </c>
      <c r="BR233" s="17" t="s">
        <v>156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 t="s">
        <v>156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 t="s">
        <v>156</v>
      </c>
      <c r="CD233" s="10" t="s">
        <v>156</v>
      </c>
      <c r="CE233" s="17" t="s">
        <v>156</v>
      </c>
      <c r="CF233" s="17" t="s">
        <v>156</v>
      </c>
      <c r="CG233" s="17" t="s">
        <v>156</v>
      </c>
      <c r="CH233" s="17" t="s">
        <v>156</v>
      </c>
      <c r="CI233" s="16">
        <v>0</v>
      </c>
      <c r="CJ233" s="10" t="s">
        <v>156</v>
      </c>
      <c r="CK233" s="10" t="s">
        <v>156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 t="s">
        <v>156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44978</v>
      </c>
      <c r="CX233" s="10" t="s">
        <v>193</v>
      </c>
      <c r="CY233" s="17" t="s">
        <v>156</v>
      </c>
      <c r="CZ233" s="17" t="s">
        <v>156</v>
      </c>
      <c r="DA233" s="17" t="s">
        <v>156</v>
      </c>
      <c r="DB233" s="17">
        <v>44974</v>
      </c>
      <c r="DC233" s="16">
        <v>2288</v>
      </c>
      <c r="DD233" s="10" t="s">
        <v>1183</v>
      </c>
      <c r="DE233" s="10" t="s">
        <v>230</v>
      </c>
      <c r="DF233" s="18" t="s">
        <v>156</v>
      </c>
      <c r="DG233" s="17">
        <v>45009</v>
      </c>
      <c r="DH233" s="10" t="s">
        <v>156</v>
      </c>
      <c r="DI233" s="17" t="s">
        <v>156</v>
      </c>
      <c r="DJ233" s="17" t="s">
        <v>156</v>
      </c>
      <c r="DK233" s="17" t="s">
        <v>156</v>
      </c>
      <c r="DL233" s="17">
        <v>45007</v>
      </c>
      <c r="DM233" s="16">
        <v>2288</v>
      </c>
      <c r="DN233" s="10" t="s">
        <v>1184</v>
      </c>
      <c r="DO233" s="10" t="s">
        <v>230</v>
      </c>
      <c r="DP233" s="16">
        <v>32</v>
      </c>
      <c r="DQ233" s="16">
        <v>16</v>
      </c>
      <c r="DR233" s="11">
        <v>16</v>
      </c>
      <c r="DS233" s="16">
        <v>48</v>
      </c>
      <c r="DT233" s="16">
        <v>0</v>
      </c>
      <c r="DU233" s="11" t="s">
        <v>181</v>
      </c>
      <c r="DV233" s="11" t="s">
        <v>182</v>
      </c>
      <c r="DW233" s="27" t="s">
        <v>156</v>
      </c>
      <c r="DX233" s="27" t="s">
        <v>156</v>
      </c>
      <c r="DY233" s="20" t="s">
        <v>1144</v>
      </c>
      <c r="DZ233" s="16">
        <v>7</v>
      </c>
      <c r="EA233" s="16">
        <v>12</v>
      </c>
      <c r="EB233" s="27" t="s">
        <v>185</v>
      </c>
      <c r="EC233" s="27" t="s">
        <v>185</v>
      </c>
      <c r="ED233" s="27" t="s">
        <v>182</v>
      </c>
      <c r="EE233" s="29">
        <v>44965.618750000001</v>
      </c>
      <c r="EF233" s="28" t="s">
        <v>688</v>
      </c>
      <c r="EG233" s="28" t="s">
        <v>689</v>
      </c>
      <c r="EH233" s="28" t="s">
        <v>190</v>
      </c>
      <c r="EI233" s="29">
        <v>45007.654756944445</v>
      </c>
      <c r="EJ233" s="28" t="s">
        <v>1045</v>
      </c>
      <c r="EK233" s="28" t="s">
        <v>1046</v>
      </c>
      <c r="EL233" s="28" t="s">
        <v>237</v>
      </c>
      <c r="EM233" s="45" t="s">
        <v>3713</v>
      </c>
      <c r="EN233" s="46" t="str">
        <f t="shared" si="22"/>
        <v>343N552A</v>
      </c>
      <c r="EO233" s="47">
        <f t="shared" si="23"/>
        <v>45103</v>
      </c>
      <c r="EP233" s="47">
        <f t="shared" si="24"/>
        <v>44978</v>
      </c>
      <c r="EQ233" s="48" t="str">
        <f t="shared" ca="1" si="25"/>
        <v>Past</v>
      </c>
      <c r="ER233" s="49">
        <f t="shared" si="26"/>
        <v>125</v>
      </c>
      <c r="ES233" s="50"/>
      <c r="ET233" s="51">
        <f t="shared" si="27"/>
        <v>125</v>
      </c>
      <c r="EU233" s="52">
        <f t="shared" si="28"/>
        <v>286000</v>
      </c>
      <c r="EV233" s="46"/>
      <c r="EW233" s="23" t="s">
        <v>3714</v>
      </c>
    </row>
    <row r="234" spans="1:153" ht="14.25" customHeight="1">
      <c r="A234" s="8">
        <v>227</v>
      </c>
      <c r="B234" s="9" t="s">
        <v>141</v>
      </c>
      <c r="C234" s="10" t="s">
        <v>142</v>
      </c>
      <c r="D234" s="10" t="s">
        <v>143</v>
      </c>
      <c r="E234" s="10" t="s">
        <v>206</v>
      </c>
      <c r="F234" s="9" t="s">
        <v>641</v>
      </c>
      <c r="G234" s="10" t="s">
        <v>1025</v>
      </c>
      <c r="H234" s="9" t="s">
        <v>1026</v>
      </c>
      <c r="I234" s="9" t="s">
        <v>1027</v>
      </c>
      <c r="J234" s="9" t="s">
        <v>1028</v>
      </c>
      <c r="K234" s="9" t="s">
        <v>147</v>
      </c>
      <c r="L234" s="9" t="s">
        <v>148</v>
      </c>
      <c r="M234" s="9" t="s">
        <v>149</v>
      </c>
      <c r="N234" s="9" t="s">
        <v>150</v>
      </c>
      <c r="O234" s="9" t="s">
        <v>151</v>
      </c>
      <c r="P234" s="9" t="s">
        <v>142</v>
      </c>
      <c r="Q234" s="9" t="s">
        <v>152</v>
      </c>
      <c r="R234" s="9" t="s">
        <v>675</v>
      </c>
      <c r="S234" s="9" t="s">
        <v>676</v>
      </c>
      <c r="T234" s="9" t="s">
        <v>306</v>
      </c>
      <c r="U234" s="9" t="s">
        <v>337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835</v>
      </c>
      <c r="AA234" s="9" t="s">
        <v>836</v>
      </c>
      <c r="AB234" s="12" t="s">
        <v>837</v>
      </c>
      <c r="AC234" s="10" t="s">
        <v>854</v>
      </c>
      <c r="AD234" s="9" t="s">
        <v>855</v>
      </c>
      <c r="AE234" s="13" t="s">
        <v>856</v>
      </c>
      <c r="AF234" s="14" t="s">
        <v>784</v>
      </c>
      <c r="AG234" s="10" t="s">
        <v>1182</v>
      </c>
      <c r="AH234" s="11" t="s">
        <v>684</v>
      </c>
      <c r="AI234" s="11" t="s">
        <v>685</v>
      </c>
      <c r="AJ234" s="10" t="s">
        <v>686</v>
      </c>
      <c r="AK234" s="11" t="s">
        <v>685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1.6</v>
      </c>
      <c r="AU234" s="10" t="s">
        <v>142</v>
      </c>
      <c r="AV234" s="16">
        <v>4400</v>
      </c>
      <c r="AW234" s="16">
        <v>4400</v>
      </c>
      <c r="AX234" s="16">
        <v>0</v>
      </c>
      <c r="AY234" s="16">
        <v>0</v>
      </c>
      <c r="AZ234" s="16">
        <v>0</v>
      </c>
      <c r="BA234" s="17">
        <v>45122</v>
      </c>
      <c r="BB234" s="30" t="s">
        <v>175</v>
      </c>
      <c r="BC234" s="18">
        <v>45026</v>
      </c>
      <c r="BD234" s="17">
        <v>45230</v>
      </c>
      <c r="BE234" s="17">
        <v>45260</v>
      </c>
      <c r="BF234" s="17">
        <v>45122</v>
      </c>
      <c r="BG234" s="10">
        <v>85396682</v>
      </c>
      <c r="BH234" s="9" t="s">
        <v>695</v>
      </c>
      <c r="BI234" s="19">
        <v>45047</v>
      </c>
      <c r="BJ234" s="20">
        <v>45047</v>
      </c>
      <c r="BK234" s="16">
        <v>2080</v>
      </c>
      <c r="BL234" s="16">
        <v>3328</v>
      </c>
      <c r="BM234" s="9" t="s">
        <v>177</v>
      </c>
      <c r="BN234" s="9" t="s">
        <v>383</v>
      </c>
      <c r="BO234" s="9" t="s">
        <v>156</v>
      </c>
      <c r="BP234" s="17">
        <v>45122</v>
      </c>
      <c r="BQ234" s="17">
        <v>45122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 t="s">
        <v>156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 t="s">
        <v>156</v>
      </c>
      <c r="CI234" s="16">
        <v>0</v>
      </c>
      <c r="CJ234" s="10" t="s">
        <v>156</v>
      </c>
      <c r="CK234" s="10" t="s">
        <v>156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44981</v>
      </c>
      <c r="CX234" s="10" t="s">
        <v>193</v>
      </c>
      <c r="CY234" s="17" t="s">
        <v>156</v>
      </c>
      <c r="CZ234" s="17" t="s">
        <v>156</v>
      </c>
      <c r="DA234" s="17" t="s">
        <v>156</v>
      </c>
      <c r="DB234" s="17">
        <v>44985</v>
      </c>
      <c r="DC234" s="16">
        <v>2080</v>
      </c>
      <c r="DD234" s="10" t="s">
        <v>1185</v>
      </c>
      <c r="DE234" s="10" t="s">
        <v>230</v>
      </c>
      <c r="DF234" s="18" t="s">
        <v>156</v>
      </c>
      <c r="DG234" s="17">
        <v>45009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45007</v>
      </c>
      <c r="DM234" s="16">
        <v>2080</v>
      </c>
      <c r="DN234" s="10" t="s">
        <v>1186</v>
      </c>
      <c r="DO234" s="10" t="s">
        <v>230</v>
      </c>
      <c r="DP234" s="16">
        <v>32</v>
      </c>
      <c r="DQ234" s="16">
        <v>16</v>
      </c>
      <c r="DR234" s="11">
        <v>16</v>
      </c>
      <c r="DS234" s="16">
        <v>48</v>
      </c>
      <c r="DT234" s="16">
        <v>0</v>
      </c>
      <c r="DU234" s="11" t="s">
        <v>181</v>
      </c>
      <c r="DV234" s="11" t="s">
        <v>182</v>
      </c>
      <c r="DW234" s="27" t="s">
        <v>156</v>
      </c>
      <c r="DX234" s="27" t="s">
        <v>156</v>
      </c>
      <c r="DY234" s="20" t="s">
        <v>1144</v>
      </c>
      <c r="DZ234" s="16">
        <v>7</v>
      </c>
      <c r="EA234" s="16">
        <v>12</v>
      </c>
      <c r="EB234" s="27" t="s">
        <v>185</v>
      </c>
      <c r="EC234" s="27" t="s">
        <v>185</v>
      </c>
      <c r="ED234" s="27" t="s">
        <v>182</v>
      </c>
      <c r="EE234" s="29">
        <v>44981.485011574077</v>
      </c>
      <c r="EF234" s="28" t="s">
        <v>188</v>
      </c>
      <c r="EG234" s="28" t="s">
        <v>189</v>
      </c>
      <c r="EH234" s="28" t="s">
        <v>210</v>
      </c>
      <c r="EI234" s="29">
        <v>45007.654756944445</v>
      </c>
      <c r="EJ234" s="28" t="s">
        <v>1045</v>
      </c>
      <c r="EK234" s="28" t="s">
        <v>1046</v>
      </c>
      <c r="EL234" s="28" t="s">
        <v>237</v>
      </c>
      <c r="EM234" s="45" t="s">
        <v>3713</v>
      </c>
      <c r="EN234" s="46" t="str">
        <f t="shared" si="22"/>
        <v>343N552A</v>
      </c>
      <c r="EO234" s="47">
        <f t="shared" si="23"/>
        <v>45103</v>
      </c>
      <c r="EP234" s="47">
        <f t="shared" si="24"/>
        <v>44981</v>
      </c>
      <c r="EQ234" s="48" t="str">
        <f t="shared" ca="1" si="25"/>
        <v>Past</v>
      </c>
      <c r="ER234" s="49">
        <f t="shared" si="26"/>
        <v>122</v>
      </c>
      <c r="ES234" s="50"/>
      <c r="ET234" s="51">
        <f t="shared" si="27"/>
        <v>122</v>
      </c>
      <c r="EU234" s="52">
        <f t="shared" si="28"/>
        <v>253760</v>
      </c>
      <c r="EV234" s="46"/>
      <c r="EW234" s="23" t="s">
        <v>3714</v>
      </c>
    </row>
    <row r="235" spans="1:153" ht="14.25" hidden="1" customHeight="1">
      <c r="A235" s="8">
        <v>228</v>
      </c>
      <c r="B235" s="9" t="s">
        <v>141</v>
      </c>
      <c r="C235" s="10" t="s">
        <v>142</v>
      </c>
      <c r="D235" s="10" t="s">
        <v>143</v>
      </c>
      <c r="E235" s="10" t="s">
        <v>206</v>
      </c>
      <c r="F235" s="9" t="s">
        <v>641</v>
      </c>
      <c r="G235" s="10" t="s">
        <v>1025</v>
      </c>
      <c r="H235" s="9" t="s">
        <v>1026</v>
      </c>
      <c r="I235" s="9" t="s">
        <v>1027</v>
      </c>
      <c r="J235" s="9" t="s">
        <v>1028</v>
      </c>
      <c r="K235" s="9" t="s">
        <v>147</v>
      </c>
      <c r="L235" s="9" t="s">
        <v>148</v>
      </c>
      <c r="M235" s="9" t="s">
        <v>149</v>
      </c>
      <c r="N235" s="9" t="s">
        <v>150</v>
      </c>
      <c r="O235" s="9" t="s">
        <v>151</v>
      </c>
      <c r="P235" s="9" t="s">
        <v>142</v>
      </c>
      <c r="Q235" s="9" t="s">
        <v>152</v>
      </c>
      <c r="R235" s="9" t="s">
        <v>675</v>
      </c>
      <c r="S235" s="9" t="s">
        <v>676</v>
      </c>
      <c r="T235" s="9" t="s">
        <v>306</v>
      </c>
      <c r="U235" s="9" t="s">
        <v>337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835</v>
      </c>
      <c r="AA235" s="9" t="s">
        <v>836</v>
      </c>
      <c r="AB235" s="12" t="s">
        <v>837</v>
      </c>
      <c r="AC235" s="10" t="s">
        <v>1187</v>
      </c>
      <c r="AD235" s="9" t="s">
        <v>1188</v>
      </c>
      <c r="AE235" s="13" t="s">
        <v>1189</v>
      </c>
      <c r="AF235" s="14" t="s">
        <v>784</v>
      </c>
      <c r="AG235" s="10" t="s">
        <v>1190</v>
      </c>
      <c r="AH235" s="11" t="s">
        <v>684</v>
      </c>
      <c r="AI235" s="11" t="s">
        <v>685</v>
      </c>
      <c r="AJ235" s="10" t="s">
        <v>686</v>
      </c>
      <c r="AK235" s="11" t="s">
        <v>685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1.6</v>
      </c>
      <c r="AU235" s="10" t="s">
        <v>142</v>
      </c>
      <c r="AV235" s="16">
        <v>5800</v>
      </c>
      <c r="AW235" s="16">
        <v>5800</v>
      </c>
      <c r="AX235" s="16">
        <v>0</v>
      </c>
      <c r="AY235" s="16">
        <v>0</v>
      </c>
      <c r="AZ235" s="16">
        <v>0</v>
      </c>
      <c r="BA235" s="17">
        <v>44921</v>
      </c>
      <c r="BB235" s="30" t="s">
        <v>175</v>
      </c>
      <c r="BC235" s="18">
        <v>45068</v>
      </c>
      <c r="BD235" s="17">
        <v>45230</v>
      </c>
      <c r="BE235" s="17">
        <v>45260</v>
      </c>
      <c r="BF235" s="17">
        <v>44910</v>
      </c>
      <c r="BG235" s="10">
        <v>85374319</v>
      </c>
      <c r="BH235" s="9" t="s">
        <v>319</v>
      </c>
      <c r="BI235" s="19">
        <v>44986</v>
      </c>
      <c r="BJ235" s="20">
        <v>44991</v>
      </c>
      <c r="BK235" s="16">
        <v>4640</v>
      </c>
      <c r="BL235" s="16">
        <v>7424</v>
      </c>
      <c r="BM235" s="9" t="s">
        <v>177</v>
      </c>
      <c r="BN235" s="9" t="s">
        <v>226</v>
      </c>
      <c r="BO235" s="9" t="s">
        <v>156</v>
      </c>
      <c r="BP235" s="17">
        <v>45036</v>
      </c>
      <c r="BQ235" s="17">
        <v>45036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>
        <v>44977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>
        <v>44977</v>
      </c>
      <c r="CI235" s="16">
        <v>4650</v>
      </c>
      <c r="CJ235" s="10" t="s">
        <v>1191</v>
      </c>
      <c r="CK235" s="10" t="s">
        <v>230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44995</v>
      </c>
      <c r="CX235" s="10" t="s">
        <v>193</v>
      </c>
      <c r="CY235" s="17" t="s">
        <v>156</v>
      </c>
      <c r="CZ235" s="17" t="s">
        <v>156</v>
      </c>
      <c r="DA235" s="17" t="s">
        <v>156</v>
      </c>
      <c r="DB235" s="17">
        <v>44993</v>
      </c>
      <c r="DC235" s="16">
        <v>4640</v>
      </c>
      <c r="DD235" s="10" t="s">
        <v>1192</v>
      </c>
      <c r="DE235" s="10" t="s">
        <v>417</v>
      </c>
      <c r="DF235" s="18" t="s">
        <v>156</v>
      </c>
      <c r="DG235" s="17">
        <v>45005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45000</v>
      </c>
      <c r="DM235" s="16">
        <v>4640</v>
      </c>
      <c r="DN235" s="10" t="s">
        <v>1193</v>
      </c>
      <c r="DO235" s="10" t="s">
        <v>233</v>
      </c>
      <c r="DP235" s="16">
        <v>32</v>
      </c>
      <c r="DQ235" s="16">
        <v>16</v>
      </c>
      <c r="DR235" s="11">
        <v>16</v>
      </c>
      <c r="DS235" s="16">
        <v>48</v>
      </c>
      <c r="DT235" s="16">
        <v>0</v>
      </c>
      <c r="DU235" s="11" t="s">
        <v>181</v>
      </c>
      <c r="DV235" s="11" t="s">
        <v>182</v>
      </c>
      <c r="DW235" s="27" t="s">
        <v>156</v>
      </c>
      <c r="DX235" s="27" t="s">
        <v>156</v>
      </c>
      <c r="DY235" s="20" t="s">
        <v>372</v>
      </c>
      <c r="DZ235" s="16">
        <v>7</v>
      </c>
      <c r="EA235" s="16">
        <v>12</v>
      </c>
      <c r="EB235" s="27" t="s">
        <v>185</v>
      </c>
      <c r="EC235" s="27" t="s">
        <v>185</v>
      </c>
      <c r="ED235" s="27" t="s">
        <v>182</v>
      </c>
      <c r="EE235" s="29">
        <v>44977.486724537041</v>
      </c>
      <c r="EF235" s="28" t="s">
        <v>790</v>
      </c>
      <c r="EG235" s="28" t="s">
        <v>791</v>
      </c>
      <c r="EH235" s="28" t="s">
        <v>190</v>
      </c>
      <c r="EI235" s="29">
        <v>45000.563761574071</v>
      </c>
      <c r="EJ235" s="28" t="s">
        <v>1037</v>
      </c>
      <c r="EK235" s="28" t="s">
        <v>1038</v>
      </c>
      <c r="EL235" s="28" t="s">
        <v>237</v>
      </c>
      <c r="EM235" s="45" t="s">
        <v>3713</v>
      </c>
      <c r="EN235" s="46" t="str">
        <f t="shared" si="22"/>
        <v>343N256A</v>
      </c>
      <c r="EO235" s="47">
        <f t="shared" si="23"/>
        <v>45017</v>
      </c>
      <c r="EP235" s="47">
        <f t="shared" si="24"/>
        <v>44995</v>
      </c>
      <c r="EQ235" s="48" t="str">
        <f t="shared" ca="1" si="25"/>
        <v>Past</v>
      </c>
      <c r="ER235" s="49">
        <f t="shared" si="26"/>
        <v>22</v>
      </c>
      <c r="ES235" s="50"/>
      <c r="ET235" s="51">
        <f t="shared" si="27"/>
        <v>22</v>
      </c>
      <c r="EU235" s="52">
        <f t="shared" si="28"/>
        <v>102080</v>
      </c>
      <c r="EV235" s="46"/>
      <c r="EW235" s="23" t="s">
        <v>3717</v>
      </c>
    </row>
    <row r="236" spans="1:153" ht="14.25" hidden="1" customHeight="1">
      <c r="A236" s="8">
        <v>229</v>
      </c>
      <c r="B236" s="9" t="s">
        <v>141</v>
      </c>
      <c r="C236" s="10" t="s">
        <v>142</v>
      </c>
      <c r="D236" s="10" t="s">
        <v>143</v>
      </c>
      <c r="E236" s="10" t="s">
        <v>206</v>
      </c>
      <c r="F236" s="9" t="s">
        <v>641</v>
      </c>
      <c r="G236" s="10" t="s">
        <v>1025</v>
      </c>
      <c r="H236" s="9" t="s">
        <v>1026</v>
      </c>
      <c r="I236" s="9" t="s">
        <v>1027</v>
      </c>
      <c r="J236" s="9" t="s">
        <v>1028</v>
      </c>
      <c r="K236" s="9" t="s">
        <v>147</v>
      </c>
      <c r="L236" s="9" t="s">
        <v>148</v>
      </c>
      <c r="M236" s="9" t="s">
        <v>149</v>
      </c>
      <c r="N236" s="9" t="s">
        <v>150</v>
      </c>
      <c r="O236" s="9" t="s">
        <v>151</v>
      </c>
      <c r="P236" s="9" t="s">
        <v>142</v>
      </c>
      <c r="Q236" s="9" t="s">
        <v>152</v>
      </c>
      <c r="R236" s="9" t="s">
        <v>675</v>
      </c>
      <c r="S236" s="9" t="s">
        <v>676</v>
      </c>
      <c r="T236" s="9" t="s">
        <v>306</v>
      </c>
      <c r="U236" s="9" t="s">
        <v>337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835</v>
      </c>
      <c r="AA236" s="9" t="s">
        <v>836</v>
      </c>
      <c r="AB236" s="12" t="s">
        <v>837</v>
      </c>
      <c r="AC236" s="10" t="s">
        <v>1194</v>
      </c>
      <c r="AD236" s="9" t="s">
        <v>1195</v>
      </c>
      <c r="AE236" s="13" t="s">
        <v>1196</v>
      </c>
      <c r="AF236" s="14" t="s">
        <v>784</v>
      </c>
      <c r="AG236" s="10" t="s">
        <v>1197</v>
      </c>
      <c r="AH236" s="11" t="s">
        <v>684</v>
      </c>
      <c r="AI236" s="11" t="s">
        <v>685</v>
      </c>
      <c r="AJ236" s="10" t="s">
        <v>686</v>
      </c>
      <c r="AK236" s="11" t="s">
        <v>685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1.6</v>
      </c>
      <c r="AU236" s="10" t="s">
        <v>142</v>
      </c>
      <c r="AV236" s="16">
        <v>1200</v>
      </c>
      <c r="AW236" s="16">
        <v>1200</v>
      </c>
      <c r="AX236" s="16">
        <v>0</v>
      </c>
      <c r="AY236" s="16">
        <v>0</v>
      </c>
      <c r="AZ236" s="16">
        <v>0</v>
      </c>
      <c r="BA236" s="17">
        <v>44921</v>
      </c>
      <c r="BB236" s="30" t="s">
        <v>246</v>
      </c>
      <c r="BC236" s="18" t="s">
        <v>156</v>
      </c>
      <c r="BD236" s="17">
        <v>45169</v>
      </c>
      <c r="BE236" s="17">
        <v>45169</v>
      </c>
      <c r="BF236" s="17">
        <v>44910</v>
      </c>
      <c r="BG236" s="10">
        <v>85374318</v>
      </c>
      <c r="BH236" s="9" t="s">
        <v>319</v>
      </c>
      <c r="BI236" s="19">
        <v>44986</v>
      </c>
      <c r="BJ236" s="20">
        <v>44991</v>
      </c>
      <c r="BK236" s="16">
        <v>0</v>
      </c>
      <c r="BL236" s="16">
        <v>0</v>
      </c>
      <c r="BM236" s="9" t="s">
        <v>177</v>
      </c>
      <c r="BN236" s="9" t="s">
        <v>178</v>
      </c>
      <c r="BO236" s="9" t="s">
        <v>156</v>
      </c>
      <c r="BP236" s="17">
        <v>45036</v>
      </c>
      <c r="BQ236" s="17" t="s">
        <v>156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44977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44995</v>
      </c>
      <c r="CX236" s="10" t="s">
        <v>193</v>
      </c>
      <c r="CY236" s="17" t="s">
        <v>156</v>
      </c>
      <c r="CZ236" s="17" t="s">
        <v>156</v>
      </c>
      <c r="DA236" s="17" t="s">
        <v>156</v>
      </c>
      <c r="DB236" s="17" t="s">
        <v>156</v>
      </c>
      <c r="DC236" s="16">
        <v>0</v>
      </c>
      <c r="DD236" s="10" t="s">
        <v>156</v>
      </c>
      <c r="DE236" s="10" t="s">
        <v>156</v>
      </c>
      <c r="DF236" s="18" t="s">
        <v>156</v>
      </c>
      <c r="DG236" s="17">
        <v>45005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 t="s">
        <v>156</v>
      </c>
      <c r="DM236" s="16">
        <v>0</v>
      </c>
      <c r="DN236" s="10" t="s">
        <v>156</v>
      </c>
      <c r="DO236" s="10" t="s">
        <v>156</v>
      </c>
      <c r="DP236" s="16">
        <v>32</v>
      </c>
      <c r="DQ236" s="16">
        <v>16</v>
      </c>
      <c r="DR236" s="11">
        <v>16</v>
      </c>
      <c r="DS236" s="16">
        <v>48</v>
      </c>
      <c r="DT236" s="16">
        <v>1</v>
      </c>
      <c r="DU236" s="11" t="s">
        <v>181</v>
      </c>
      <c r="DV236" s="11" t="s">
        <v>182</v>
      </c>
      <c r="DW236" s="27" t="s">
        <v>156</v>
      </c>
      <c r="DX236" s="27" t="s">
        <v>156</v>
      </c>
      <c r="DY236" s="20" t="s">
        <v>372</v>
      </c>
      <c r="DZ236" s="16">
        <v>7</v>
      </c>
      <c r="EA236" s="16">
        <v>12</v>
      </c>
      <c r="EB236" s="27" t="s">
        <v>185</v>
      </c>
      <c r="EC236" s="27" t="s">
        <v>185</v>
      </c>
      <c r="ED236" s="27" t="s">
        <v>182</v>
      </c>
      <c r="EE236" s="29">
        <v>44977.486724537041</v>
      </c>
      <c r="EF236" s="28" t="s">
        <v>790</v>
      </c>
      <c r="EG236" s="28" t="s">
        <v>791</v>
      </c>
      <c r="EH236" s="28" t="s">
        <v>190</v>
      </c>
      <c r="EI236" s="29">
        <v>44987.296249999999</v>
      </c>
      <c r="EJ236" s="28" t="s">
        <v>688</v>
      </c>
      <c r="EK236" s="28" t="s">
        <v>689</v>
      </c>
      <c r="EL236" s="28" t="s">
        <v>190</v>
      </c>
      <c r="EM236" s="45"/>
      <c r="EN236" s="46" t="str">
        <f t="shared" si="22"/>
        <v>343N251H</v>
      </c>
      <c r="EO236" s="47">
        <f t="shared" si="23"/>
        <v>45017</v>
      </c>
      <c r="EP236" s="47">
        <f t="shared" si="24"/>
        <v>44995</v>
      </c>
      <c r="EQ236" s="48" t="str">
        <f t="shared" ca="1" si="25"/>
        <v>Past</v>
      </c>
      <c r="ER236" s="49">
        <f t="shared" si="26"/>
        <v>22</v>
      </c>
      <c r="ES236" s="50"/>
      <c r="ET236" s="51">
        <f t="shared" si="27"/>
        <v>22</v>
      </c>
      <c r="EU236" s="52">
        <f t="shared" si="28"/>
        <v>0</v>
      </c>
      <c r="EV236" s="46"/>
    </row>
    <row r="237" spans="1:153" ht="14.25" customHeight="1">
      <c r="A237" s="8">
        <v>230</v>
      </c>
      <c r="B237" s="9" t="s">
        <v>141</v>
      </c>
      <c r="C237" s="10" t="s">
        <v>142</v>
      </c>
      <c r="D237" s="10" t="s">
        <v>143</v>
      </c>
      <c r="E237" s="10" t="s">
        <v>206</v>
      </c>
      <c r="F237" s="9" t="s">
        <v>641</v>
      </c>
      <c r="G237" s="10" t="s">
        <v>1025</v>
      </c>
      <c r="H237" s="9" t="s">
        <v>1026</v>
      </c>
      <c r="I237" s="9" t="s">
        <v>1027</v>
      </c>
      <c r="J237" s="9" t="s">
        <v>1028</v>
      </c>
      <c r="K237" s="9" t="s">
        <v>147</v>
      </c>
      <c r="L237" s="9" t="s">
        <v>148</v>
      </c>
      <c r="M237" s="9" t="s">
        <v>149</v>
      </c>
      <c r="N237" s="9" t="s">
        <v>150</v>
      </c>
      <c r="O237" s="9" t="s">
        <v>151</v>
      </c>
      <c r="P237" s="9" t="s">
        <v>142</v>
      </c>
      <c r="Q237" s="9" t="s">
        <v>152</v>
      </c>
      <c r="R237" s="9" t="s">
        <v>675</v>
      </c>
      <c r="S237" s="9" t="s">
        <v>676</v>
      </c>
      <c r="T237" s="9" t="s">
        <v>306</v>
      </c>
      <c r="U237" s="9" t="s">
        <v>337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835</v>
      </c>
      <c r="AA237" s="9" t="s">
        <v>836</v>
      </c>
      <c r="AB237" s="12" t="s">
        <v>837</v>
      </c>
      <c r="AC237" s="10" t="s">
        <v>874</v>
      </c>
      <c r="AD237" s="9" t="s">
        <v>875</v>
      </c>
      <c r="AE237" s="13" t="s">
        <v>876</v>
      </c>
      <c r="AF237" s="14" t="s">
        <v>784</v>
      </c>
      <c r="AG237" s="10" t="s">
        <v>1198</v>
      </c>
      <c r="AH237" s="11" t="s">
        <v>684</v>
      </c>
      <c r="AI237" s="11" t="s">
        <v>685</v>
      </c>
      <c r="AJ237" s="10" t="s">
        <v>686</v>
      </c>
      <c r="AK237" s="11" t="s">
        <v>685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1.6</v>
      </c>
      <c r="AU237" s="10" t="s">
        <v>142</v>
      </c>
      <c r="AV237" s="16">
        <v>2100</v>
      </c>
      <c r="AW237" s="16">
        <v>2100</v>
      </c>
      <c r="AX237" s="16">
        <v>0</v>
      </c>
      <c r="AY237" s="16">
        <v>0</v>
      </c>
      <c r="AZ237" s="16">
        <v>0</v>
      </c>
      <c r="BA237" s="17">
        <v>45122</v>
      </c>
      <c r="BB237" s="30" t="s">
        <v>175</v>
      </c>
      <c r="BC237" s="18">
        <v>45026</v>
      </c>
      <c r="BD237" s="17">
        <v>45230</v>
      </c>
      <c r="BE237" s="17">
        <v>45260</v>
      </c>
      <c r="BF237" s="17">
        <v>45122</v>
      </c>
      <c r="BG237" s="10">
        <v>85277484</v>
      </c>
      <c r="BH237" s="9" t="s">
        <v>414</v>
      </c>
      <c r="BI237" s="19">
        <v>45017</v>
      </c>
      <c r="BJ237" s="20">
        <v>45019</v>
      </c>
      <c r="BK237" s="16">
        <v>2096</v>
      </c>
      <c r="BL237" s="16">
        <v>3354</v>
      </c>
      <c r="BM237" s="9" t="s">
        <v>177</v>
      </c>
      <c r="BN237" s="9" t="s">
        <v>436</v>
      </c>
      <c r="BO237" s="9" t="s">
        <v>635</v>
      </c>
      <c r="BP237" s="17">
        <v>45122</v>
      </c>
      <c r="BQ237" s="17">
        <v>45122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44978</v>
      </c>
      <c r="CX237" s="10" t="s">
        <v>193</v>
      </c>
      <c r="CY237" s="17" t="s">
        <v>156</v>
      </c>
      <c r="CZ237" s="17" t="s">
        <v>156</v>
      </c>
      <c r="DA237" s="17" t="s">
        <v>156</v>
      </c>
      <c r="DB237" s="17">
        <v>44974</v>
      </c>
      <c r="DC237" s="16">
        <v>2096</v>
      </c>
      <c r="DD237" s="10" t="s">
        <v>1199</v>
      </c>
      <c r="DE237" s="10" t="s">
        <v>230</v>
      </c>
      <c r="DF237" s="18" t="s">
        <v>156</v>
      </c>
      <c r="DG237" s="17">
        <v>45009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45007</v>
      </c>
      <c r="DM237" s="16">
        <v>2096</v>
      </c>
      <c r="DN237" s="10" t="s">
        <v>1200</v>
      </c>
      <c r="DO237" s="10" t="s">
        <v>230</v>
      </c>
      <c r="DP237" s="16">
        <v>32</v>
      </c>
      <c r="DQ237" s="16">
        <v>16</v>
      </c>
      <c r="DR237" s="11">
        <v>16</v>
      </c>
      <c r="DS237" s="16">
        <v>48</v>
      </c>
      <c r="DT237" s="16">
        <v>0</v>
      </c>
      <c r="DU237" s="11" t="s">
        <v>181</v>
      </c>
      <c r="DV237" s="11" t="s">
        <v>182</v>
      </c>
      <c r="DW237" s="27" t="s">
        <v>156</v>
      </c>
      <c r="DX237" s="27" t="s">
        <v>156</v>
      </c>
      <c r="DY237" s="20" t="s">
        <v>1144</v>
      </c>
      <c r="DZ237" s="16">
        <v>7</v>
      </c>
      <c r="EA237" s="16">
        <v>12</v>
      </c>
      <c r="EB237" s="27" t="s">
        <v>185</v>
      </c>
      <c r="EC237" s="27" t="s">
        <v>185</v>
      </c>
      <c r="ED237" s="27" t="s">
        <v>182</v>
      </c>
      <c r="EE237" s="29">
        <v>44944.629074074073</v>
      </c>
      <c r="EF237" s="28" t="s">
        <v>688</v>
      </c>
      <c r="EG237" s="28" t="s">
        <v>689</v>
      </c>
      <c r="EH237" s="28" t="s">
        <v>190</v>
      </c>
      <c r="EI237" s="29">
        <v>45007.654756944445</v>
      </c>
      <c r="EJ237" s="28" t="s">
        <v>1045</v>
      </c>
      <c r="EK237" s="28" t="s">
        <v>1046</v>
      </c>
      <c r="EL237" s="28" t="s">
        <v>237</v>
      </c>
      <c r="EM237" s="45" t="s">
        <v>3713</v>
      </c>
      <c r="EN237" s="46" t="str">
        <f t="shared" si="22"/>
        <v>343N505D</v>
      </c>
      <c r="EO237" s="47">
        <f t="shared" si="23"/>
        <v>45103</v>
      </c>
      <c r="EP237" s="47">
        <f t="shared" si="24"/>
        <v>44978</v>
      </c>
      <c r="EQ237" s="48" t="str">
        <f t="shared" ca="1" si="25"/>
        <v>Past</v>
      </c>
      <c r="ER237" s="49">
        <f t="shared" si="26"/>
        <v>125</v>
      </c>
      <c r="ES237" s="50"/>
      <c r="ET237" s="51">
        <f t="shared" si="27"/>
        <v>125</v>
      </c>
      <c r="EU237" s="52">
        <f t="shared" si="28"/>
        <v>262000</v>
      </c>
      <c r="EV237" s="46"/>
      <c r="EW237" s="23" t="s">
        <v>3714</v>
      </c>
    </row>
    <row r="238" spans="1:153" ht="14.25" hidden="1" customHeight="1">
      <c r="A238" s="8">
        <v>231</v>
      </c>
      <c r="B238" s="9" t="s">
        <v>141</v>
      </c>
      <c r="C238" s="10" t="s">
        <v>142</v>
      </c>
      <c r="D238" s="10" t="s">
        <v>143</v>
      </c>
      <c r="E238" s="10" t="s">
        <v>206</v>
      </c>
      <c r="F238" s="9" t="s">
        <v>641</v>
      </c>
      <c r="G238" s="10" t="s">
        <v>1201</v>
      </c>
      <c r="H238" s="9" t="s">
        <v>1202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149</v>
      </c>
      <c r="N238" s="9" t="s">
        <v>150</v>
      </c>
      <c r="O238" s="9" t="s">
        <v>151</v>
      </c>
      <c r="P238" s="9" t="s">
        <v>142</v>
      </c>
      <c r="Q238" s="9" t="s">
        <v>152</v>
      </c>
      <c r="R238" s="9" t="s">
        <v>675</v>
      </c>
      <c r="S238" s="9" t="s">
        <v>676</v>
      </c>
      <c r="T238" s="9" t="s">
        <v>306</v>
      </c>
      <c r="U238" s="9" t="s">
        <v>337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698</v>
      </c>
      <c r="AA238" s="9" t="s">
        <v>699</v>
      </c>
      <c r="AB238" s="12" t="s">
        <v>700</v>
      </c>
      <c r="AC238" s="10" t="s">
        <v>752</v>
      </c>
      <c r="AD238" s="9" t="s">
        <v>753</v>
      </c>
      <c r="AE238" s="13" t="s">
        <v>754</v>
      </c>
      <c r="AF238" s="14" t="s">
        <v>1203</v>
      </c>
      <c r="AG238" s="10" t="s">
        <v>1204</v>
      </c>
      <c r="AH238" s="11" t="s">
        <v>684</v>
      </c>
      <c r="AI238" s="11" t="s">
        <v>685</v>
      </c>
      <c r="AJ238" s="10" t="s">
        <v>686</v>
      </c>
      <c r="AK238" s="11" t="s">
        <v>685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1.6</v>
      </c>
      <c r="AU238" s="10" t="s">
        <v>142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7">
        <v>45075</v>
      </c>
      <c r="BB238" s="30" t="s">
        <v>246</v>
      </c>
      <c r="BC238" s="18" t="s">
        <v>156</v>
      </c>
      <c r="BD238" s="17">
        <v>45138</v>
      </c>
      <c r="BE238" s="17">
        <v>45169</v>
      </c>
      <c r="BF238" s="17">
        <v>45092</v>
      </c>
      <c r="BG238" s="10">
        <v>85415410</v>
      </c>
      <c r="BH238" s="9" t="s">
        <v>414</v>
      </c>
      <c r="BI238" s="19">
        <v>45017</v>
      </c>
      <c r="BJ238" s="20">
        <v>45019</v>
      </c>
      <c r="BK238" s="16">
        <v>0</v>
      </c>
      <c r="BL238" s="16">
        <v>0</v>
      </c>
      <c r="BM238" s="9" t="s">
        <v>177</v>
      </c>
      <c r="BN238" s="9" t="s">
        <v>178</v>
      </c>
      <c r="BO238" s="9" t="s">
        <v>635</v>
      </c>
      <c r="BP238" s="17" t="s">
        <v>156</v>
      </c>
      <c r="BQ238" s="17" t="s">
        <v>156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 t="s">
        <v>156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 t="s">
        <v>156</v>
      </c>
      <c r="CX238" s="10" t="s">
        <v>193</v>
      </c>
      <c r="CY238" s="17" t="s">
        <v>156</v>
      </c>
      <c r="CZ238" s="17" t="s">
        <v>156</v>
      </c>
      <c r="DA238" s="17" t="s">
        <v>156</v>
      </c>
      <c r="DB238" s="17" t="s">
        <v>156</v>
      </c>
      <c r="DC238" s="16">
        <v>0</v>
      </c>
      <c r="DD238" s="10" t="s">
        <v>156</v>
      </c>
      <c r="DE238" s="10" t="s">
        <v>156</v>
      </c>
      <c r="DF238" s="18" t="s">
        <v>156</v>
      </c>
      <c r="DG238" s="17" t="s">
        <v>156</v>
      </c>
      <c r="DH238" s="10" t="s">
        <v>156</v>
      </c>
      <c r="DI238" s="17" t="s">
        <v>156</v>
      </c>
      <c r="DJ238" s="17" t="s">
        <v>156</v>
      </c>
      <c r="DK238" s="17" t="s">
        <v>156</v>
      </c>
      <c r="DL238" s="17" t="s">
        <v>156</v>
      </c>
      <c r="DM238" s="16">
        <v>0</v>
      </c>
      <c r="DN238" s="10" t="s">
        <v>156</v>
      </c>
      <c r="DO238" s="10" t="s">
        <v>156</v>
      </c>
      <c r="DP238" s="16">
        <v>32</v>
      </c>
      <c r="DQ238" s="16">
        <v>16</v>
      </c>
      <c r="DR238" s="11">
        <v>16</v>
      </c>
      <c r="DS238" s="16">
        <v>48</v>
      </c>
      <c r="DT238" s="16">
        <v>0</v>
      </c>
      <c r="DU238" s="11" t="s">
        <v>181</v>
      </c>
      <c r="DV238" s="11" t="s">
        <v>182</v>
      </c>
      <c r="DW238" s="27" t="s">
        <v>156</v>
      </c>
      <c r="DX238" s="27" t="s">
        <v>156</v>
      </c>
      <c r="DY238" s="20" t="s">
        <v>156</v>
      </c>
      <c r="DZ238" s="16">
        <v>7</v>
      </c>
      <c r="EA238" s="16">
        <v>71</v>
      </c>
      <c r="EB238" s="27" t="s">
        <v>185</v>
      </c>
      <c r="EC238" s="27" t="s">
        <v>185</v>
      </c>
      <c r="ED238" s="27" t="s">
        <v>182</v>
      </c>
      <c r="EE238" s="29">
        <v>44992.669814814813</v>
      </c>
      <c r="EF238" s="28" t="s">
        <v>688</v>
      </c>
      <c r="EG238" s="28" t="s">
        <v>689</v>
      </c>
      <c r="EH238" s="28" t="s">
        <v>190</v>
      </c>
      <c r="EI238" s="29">
        <v>44992.67728009259</v>
      </c>
      <c r="EJ238" s="28" t="s">
        <v>197</v>
      </c>
      <c r="EK238" s="28" t="s">
        <v>156</v>
      </c>
      <c r="EL238" s="28" t="s">
        <v>198</v>
      </c>
      <c r="EM238" s="45"/>
      <c r="EN238" s="46" t="str">
        <f t="shared" si="22"/>
        <v>343N546A</v>
      </c>
      <c r="EO238" s="47" t="e">
        <f t="shared" si="23"/>
        <v>#VALUE!</v>
      </c>
      <c r="EP238" s="47" t="str">
        <f t="shared" si="24"/>
        <v/>
      </c>
      <c r="EQ238" s="48" t="str">
        <f t="shared" ca="1" si="25"/>
        <v>Y</v>
      </c>
      <c r="ER238" s="49" t="str">
        <f t="shared" si="26"/>
        <v/>
      </c>
      <c r="ES238" s="50"/>
      <c r="ET238" s="51" t="str">
        <f t="shared" si="27"/>
        <v/>
      </c>
      <c r="EU238" s="52" t="str">
        <f t="shared" si="28"/>
        <v/>
      </c>
      <c r="EV238" s="46"/>
    </row>
    <row r="239" spans="1:153" ht="14.25" hidden="1" customHeight="1">
      <c r="A239" s="8">
        <v>232</v>
      </c>
      <c r="B239" s="9" t="s">
        <v>141</v>
      </c>
      <c r="C239" s="10" t="s">
        <v>142</v>
      </c>
      <c r="D239" s="10" t="s">
        <v>143</v>
      </c>
      <c r="E239" s="10" t="s">
        <v>206</v>
      </c>
      <c r="F239" s="9" t="s">
        <v>641</v>
      </c>
      <c r="G239" s="10" t="s">
        <v>1201</v>
      </c>
      <c r="H239" s="9" t="s">
        <v>1202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149</v>
      </c>
      <c r="N239" s="9" t="s">
        <v>150</v>
      </c>
      <c r="O239" s="9" t="s">
        <v>151</v>
      </c>
      <c r="P239" s="9" t="s">
        <v>142</v>
      </c>
      <c r="Q239" s="9" t="s">
        <v>152</v>
      </c>
      <c r="R239" s="9" t="s">
        <v>675</v>
      </c>
      <c r="S239" s="9" t="s">
        <v>676</v>
      </c>
      <c r="T239" s="9" t="s">
        <v>306</v>
      </c>
      <c r="U239" s="9" t="s">
        <v>337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698</v>
      </c>
      <c r="AA239" s="9" t="s">
        <v>699</v>
      </c>
      <c r="AB239" s="12" t="s">
        <v>700</v>
      </c>
      <c r="AC239" s="10" t="s">
        <v>752</v>
      </c>
      <c r="AD239" s="9" t="s">
        <v>753</v>
      </c>
      <c r="AE239" s="13" t="s">
        <v>754</v>
      </c>
      <c r="AF239" s="14" t="s">
        <v>1203</v>
      </c>
      <c r="AG239" s="10" t="s">
        <v>1204</v>
      </c>
      <c r="AH239" s="11" t="s">
        <v>684</v>
      </c>
      <c r="AI239" s="11" t="s">
        <v>685</v>
      </c>
      <c r="AJ239" s="10" t="s">
        <v>686</v>
      </c>
      <c r="AK239" s="11" t="s">
        <v>685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1.6</v>
      </c>
      <c r="AU239" s="10" t="s">
        <v>142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7">
        <v>45075</v>
      </c>
      <c r="BB239" s="30" t="s">
        <v>246</v>
      </c>
      <c r="BC239" s="18" t="s">
        <v>156</v>
      </c>
      <c r="BD239" s="17">
        <v>45138</v>
      </c>
      <c r="BE239" s="17">
        <v>45169</v>
      </c>
      <c r="BF239" s="17">
        <v>45092</v>
      </c>
      <c r="BG239" s="10">
        <v>85277809</v>
      </c>
      <c r="BH239" s="9" t="s">
        <v>319</v>
      </c>
      <c r="BI239" s="19">
        <v>45047</v>
      </c>
      <c r="BJ239" s="20">
        <v>45047</v>
      </c>
      <c r="BK239" s="16">
        <v>0</v>
      </c>
      <c r="BL239" s="16">
        <v>0</v>
      </c>
      <c r="BM239" s="9" t="s">
        <v>177</v>
      </c>
      <c r="BN239" s="9" t="s">
        <v>178</v>
      </c>
      <c r="BO239" s="9" t="s">
        <v>156</v>
      </c>
      <c r="BP239" s="17">
        <v>45092</v>
      </c>
      <c r="BQ239" s="17" t="s">
        <v>156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>
        <v>44957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 t="s">
        <v>156</v>
      </c>
      <c r="CX239" s="10" t="s">
        <v>193</v>
      </c>
      <c r="CY239" s="17" t="s">
        <v>156</v>
      </c>
      <c r="CZ239" s="17" t="s">
        <v>156</v>
      </c>
      <c r="DA239" s="17" t="s">
        <v>156</v>
      </c>
      <c r="DB239" s="17" t="s">
        <v>156</v>
      </c>
      <c r="DC239" s="16">
        <v>0</v>
      </c>
      <c r="DD239" s="10" t="s">
        <v>156</v>
      </c>
      <c r="DE239" s="10" t="s">
        <v>156</v>
      </c>
      <c r="DF239" s="18" t="s">
        <v>156</v>
      </c>
      <c r="DG239" s="17" t="s">
        <v>156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 t="s">
        <v>156</v>
      </c>
      <c r="DM239" s="16">
        <v>0</v>
      </c>
      <c r="DN239" s="10" t="s">
        <v>156</v>
      </c>
      <c r="DO239" s="10" t="s">
        <v>156</v>
      </c>
      <c r="DP239" s="16">
        <v>32</v>
      </c>
      <c r="DQ239" s="16">
        <v>16</v>
      </c>
      <c r="DR239" s="11">
        <v>16</v>
      </c>
      <c r="DS239" s="16">
        <v>48</v>
      </c>
      <c r="DT239" s="16">
        <v>0</v>
      </c>
      <c r="DU239" s="11" t="s">
        <v>181</v>
      </c>
      <c r="DV239" s="11" t="s">
        <v>182</v>
      </c>
      <c r="DW239" s="27" t="s">
        <v>156</v>
      </c>
      <c r="DX239" s="27" t="s">
        <v>156</v>
      </c>
      <c r="DY239" s="20" t="s">
        <v>156</v>
      </c>
      <c r="DZ239" s="16">
        <v>7</v>
      </c>
      <c r="EA239" s="16">
        <v>71</v>
      </c>
      <c r="EB239" s="27" t="s">
        <v>185</v>
      </c>
      <c r="EC239" s="27" t="s">
        <v>185</v>
      </c>
      <c r="ED239" s="27" t="s">
        <v>182</v>
      </c>
      <c r="EE239" s="29">
        <v>44945.410752314812</v>
      </c>
      <c r="EF239" s="28" t="s">
        <v>688</v>
      </c>
      <c r="EG239" s="28" t="s">
        <v>689</v>
      </c>
      <c r="EH239" s="28" t="s">
        <v>190</v>
      </c>
      <c r="EI239" s="29">
        <v>44963.820543981485</v>
      </c>
      <c r="EJ239" s="28" t="s">
        <v>197</v>
      </c>
      <c r="EK239" s="28" t="s">
        <v>156</v>
      </c>
      <c r="EL239" s="28" t="s">
        <v>198</v>
      </c>
      <c r="EM239" s="45"/>
      <c r="EN239" s="46" t="str">
        <f t="shared" si="22"/>
        <v>343N546A</v>
      </c>
      <c r="EO239" s="47">
        <f t="shared" si="23"/>
        <v>45014</v>
      </c>
      <c r="EP239" s="47" t="str">
        <f t="shared" si="24"/>
        <v/>
      </c>
      <c r="EQ239" s="48" t="str">
        <f t="shared" ca="1" si="25"/>
        <v>Y</v>
      </c>
      <c r="ER239" s="49" t="str">
        <f t="shared" si="26"/>
        <v/>
      </c>
      <c r="ES239" s="50"/>
      <c r="ET239" s="51" t="str">
        <f t="shared" si="27"/>
        <v/>
      </c>
      <c r="EU239" s="52" t="str">
        <f t="shared" si="28"/>
        <v/>
      </c>
      <c r="EV239" s="46"/>
    </row>
    <row r="240" spans="1:153" ht="14.25" hidden="1" customHeight="1">
      <c r="A240" s="8">
        <v>233</v>
      </c>
      <c r="B240" s="9" t="s">
        <v>141</v>
      </c>
      <c r="C240" s="10" t="s">
        <v>142</v>
      </c>
      <c r="D240" s="10" t="s">
        <v>143</v>
      </c>
      <c r="E240" s="10" t="s">
        <v>206</v>
      </c>
      <c r="F240" s="9" t="s">
        <v>641</v>
      </c>
      <c r="G240" s="10" t="s">
        <v>1201</v>
      </c>
      <c r="H240" s="9" t="s">
        <v>1202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149</v>
      </c>
      <c r="N240" s="9" t="s">
        <v>150</v>
      </c>
      <c r="O240" s="9" t="s">
        <v>151</v>
      </c>
      <c r="P240" s="9" t="s">
        <v>142</v>
      </c>
      <c r="Q240" s="9" t="s">
        <v>152</v>
      </c>
      <c r="R240" s="9" t="s">
        <v>675</v>
      </c>
      <c r="S240" s="9" t="s">
        <v>676</v>
      </c>
      <c r="T240" s="9" t="s">
        <v>306</v>
      </c>
      <c r="U240" s="9" t="s">
        <v>337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698</v>
      </c>
      <c r="AA240" s="9" t="s">
        <v>699</v>
      </c>
      <c r="AB240" s="12" t="s">
        <v>700</v>
      </c>
      <c r="AC240" s="10" t="s">
        <v>762</v>
      </c>
      <c r="AD240" s="9" t="s">
        <v>763</v>
      </c>
      <c r="AE240" s="13" t="s">
        <v>764</v>
      </c>
      <c r="AF240" s="14" t="s">
        <v>1203</v>
      </c>
      <c r="AG240" s="10" t="s">
        <v>1205</v>
      </c>
      <c r="AH240" s="11" t="s">
        <v>684</v>
      </c>
      <c r="AI240" s="11" t="s">
        <v>685</v>
      </c>
      <c r="AJ240" s="10" t="s">
        <v>686</v>
      </c>
      <c r="AK240" s="11" t="s">
        <v>685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1.6</v>
      </c>
      <c r="AU240" s="10" t="s">
        <v>142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7">
        <v>45061</v>
      </c>
      <c r="BB240" s="30" t="s">
        <v>246</v>
      </c>
      <c r="BC240" s="18" t="s">
        <v>156</v>
      </c>
      <c r="BD240" s="17">
        <v>45169</v>
      </c>
      <c r="BE240" s="17">
        <v>45169</v>
      </c>
      <c r="BF240" s="17">
        <v>45092</v>
      </c>
      <c r="BG240" s="10">
        <v>85415411</v>
      </c>
      <c r="BH240" s="9" t="s">
        <v>414</v>
      </c>
      <c r="BI240" s="19">
        <v>45017</v>
      </c>
      <c r="BJ240" s="20">
        <v>45019</v>
      </c>
      <c r="BK240" s="16">
        <v>0</v>
      </c>
      <c r="BL240" s="16">
        <v>0</v>
      </c>
      <c r="BM240" s="9" t="s">
        <v>177</v>
      </c>
      <c r="BN240" s="9" t="s">
        <v>178</v>
      </c>
      <c r="BO240" s="9" t="s">
        <v>635</v>
      </c>
      <c r="BP240" s="17" t="s">
        <v>156</v>
      </c>
      <c r="BQ240" s="17" t="s">
        <v>156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 t="s">
        <v>156</v>
      </c>
      <c r="CX240" s="10" t="s">
        <v>193</v>
      </c>
      <c r="CY240" s="17" t="s">
        <v>156</v>
      </c>
      <c r="CZ240" s="17" t="s">
        <v>156</v>
      </c>
      <c r="DA240" s="17" t="s">
        <v>156</v>
      </c>
      <c r="DB240" s="17" t="s">
        <v>156</v>
      </c>
      <c r="DC240" s="16">
        <v>0</v>
      </c>
      <c r="DD240" s="10" t="s">
        <v>156</v>
      </c>
      <c r="DE240" s="10" t="s">
        <v>156</v>
      </c>
      <c r="DF240" s="18" t="s">
        <v>156</v>
      </c>
      <c r="DG240" s="17" t="s">
        <v>156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 t="s">
        <v>156</v>
      </c>
      <c r="DM240" s="16">
        <v>0</v>
      </c>
      <c r="DN240" s="10" t="s">
        <v>156</v>
      </c>
      <c r="DO240" s="10" t="s">
        <v>156</v>
      </c>
      <c r="DP240" s="16">
        <v>32</v>
      </c>
      <c r="DQ240" s="16">
        <v>16</v>
      </c>
      <c r="DR240" s="11">
        <v>16</v>
      </c>
      <c r="DS240" s="16">
        <v>48</v>
      </c>
      <c r="DT240" s="16">
        <v>0</v>
      </c>
      <c r="DU240" s="11" t="s">
        <v>181</v>
      </c>
      <c r="DV240" s="11" t="s">
        <v>182</v>
      </c>
      <c r="DW240" s="27" t="s">
        <v>156</v>
      </c>
      <c r="DX240" s="27" t="s">
        <v>156</v>
      </c>
      <c r="DY240" s="20" t="s">
        <v>156</v>
      </c>
      <c r="DZ240" s="16">
        <v>7</v>
      </c>
      <c r="EA240" s="16">
        <v>71</v>
      </c>
      <c r="EB240" s="27" t="s">
        <v>185</v>
      </c>
      <c r="EC240" s="27" t="s">
        <v>185</v>
      </c>
      <c r="ED240" s="27" t="s">
        <v>182</v>
      </c>
      <c r="EE240" s="29">
        <v>44992.669814814813</v>
      </c>
      <c r="EF240" s="28" t="s">
        <v>688</v>
      </c>
      <c r="EG240" s="28" t="s">
        <v>689</v>
      </c>
      <c r="EH240" s="28" t="s">
        <v>190</v>
      </c>
      <c r="EI240" s="29">
        <v>44992.67728009259</v>
      </c>
      <c r="EJ240" s="28" t="s">
        <v>197</v>
      </c>
      <c r="EK240" s="28" t="s">
        <v>156</v>
      </c>
      <c r="EL240" s="28" t="s">
        <v>198</v>
      </c>
      <c r="EM240" s="45"/>
      <c r="EN240" s="46" t="str">
        <f t="shared" si="22"/>
        <v>343N546B</v>
      </c>
      <c r="EO240" s="47" t="e">
        <f t="shared" si="23"/>
        <v>#VALUE!</v>
      </c>
      <c r="EP240" s="47" t="str">
        <f t="shared" si="24"/>
        <v/>
      </c>
      <c r="EQ240" s="48" t="str">
        <f t="shared" ca="1" si="25"/>
        <v>Y</v>
      </c>
      <c r="ER240" s="49" t="str">
        <f t="shared" si="26"/>
        <v/>
      </c>
      <c r="ES240" s="50"/>
      <c r="ET240" s="51" t="str">
        <f t="shared" si="27"/>
        <v/>
      </c>
      <c r="EU240" s="52" t="str">
        <f t="shared" si="28"/>
        <v/>
      </c>
      <c r="EV240" s="46"/>
    </row>
    <row r="241" spans="1:153" ht="14.25" hidden="1" customHeight="1">
      <c r="A241" s="8">
        <v>234</v>
      </c>
      <c r="B241" s="9" t="s">
        <v>141</v>
      </c>
      <c r="C241" s="10" t="s">
        <v>142</v>
      </c>
      <c r="D241" s="10" t="s">
        <v>143</v>
      </c>
      <c r="E241" s="10" t="s">
        <v>206</v>
      </c>
      <c r="F241" s="9" t="s">
        <v>641</v>
      </c>
      <c r="G241" s="10" t="s">
        <v>1201</v>
      </c>
      <c r="H241" s="9" t="s">
        <v>1202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149</v>
      </c>
      <c r="N241" s="9" t="s">
        <v>150</v>
      </c>
      <c r="O241" s="9" t="s">
        <v>151</v>
      </c>
      <c r="P241" s="9" t="s">
        <v>142</v>
      </c>
      <c r="Q241" s="9" t="s">
        <v>152</v>
      </c>
      <c r="R241" s="9" t="s">
        <v>675</v>
      </c>
      <c r="S241" s="9" t="s">
        <v>676</v>
      </c>
      <c r="T241" s="9" t="s">
        <v>306</v>
      </c>
      <c r="U241" s="9" t="s">
        <v>337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698</v>
      </c>
      <c r="AA241" s="9" t="s">
        <v>699</v>
      </c>
      <c r="AB241" s="12" t="s">
        <v>700</v>
      </c>
      <c r="AC241" s="10" t="s">
        <v>701</v>
      </c>
      <c r="AD241" s="9" t="s">
        <v>702</v>
      </c>
      <c r="AE241" s="13" t="s">
        <v>703</v>
      </c>
      <c r="AF241" s="14" t="s">
        <v>1203</v>
      </c>
      <c r="AG241" s="10" t="s">
        <v>1206</v>
      </c>
      <c r="AH241" s="11" t="s">
        <v>684</v>
      </c>
      <c r="AI241" s="11" t="s">
        <v>685</v>
      </c>
      <c r="AJ241" s="10" t="s">
        <v>686</v>
      </c>
      <c r="AK241" s="11" t="s">
        <v>685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1.6</v>
      </c>
      <c r="AU241" s="10" t="s">
        <v>142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7">
        <v>45110</v>
      </c>
      <c r="BB241" s="30" t="s">
        <v>246</v>
      </c>
      <c r="BC241" s="18" t="s">
        <v>156</v>
      </c>
      <c r="BD241" s="17">
        <v>45138</v>
      </c>
      <c r="BE241" s="17">
        <v>45169</v>
      </c>
      <c r="BF241" s="17">
        <v>45092</v>
      </c>
      <c r="BG241" s="10">
        <v>85415413</v>
      </c>
      <c r="BH241" s="9" t="s">
        <v>414</v>
      </c>
      <c r="BI241" s="19">
        <v>45017</v>
      </c>
      <c r="BJ241" s="20">
        <v>45019</v>
      </c>
      <c r="BK241" s="16">
        <v>0</v>
      </c>
      <c r="BL241" s="16">
        <v>0</v>
      </c>
      <c r="BM241" s="9" t="s">
        <v>177</v>
      </c>
      <c r="BN241" s="9" t="s">
        <v>178</v>
      </c>
      <c r="BO241" s="9" t="s">
        <v>635</v>
      </c>
      <c r="BP241" s="17" t="s">
        <v>156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 t="s">
        <v>156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 t="s">
        <v>156</v>
      </c>
      <c r="CX241" s="10" t="s">
        <v>193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 t="s">
        <v>156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32</v>
      </c>
      <c r="DQ241" s="16">
        <v>16</v>
      </c>
      <c r="DR241" s="11">
        <v>16</v>
      </c>
      <c r="DS241" s="16">
        <v>48</v>
      </c>
      <c r="DT241" s="16">
        <v>0</v>
      </c>
      <c r="DU241" s="11" t="s">
        <v>181</v>
      </c>
      <c r="DV241" s="11" t="s">
        <v>182</v>
      </c>
      <c r="DW241" s="27" t="s">
        <v>156</v>
      </c>
      <c r="DX241" s="27" t="s">
        <v>156</v>
      </c>
      <c r="DY241" s="20" t="s">
        <v>156</v>
      </c>
      <c r="DZ241" s="16">
        <v>7</v>
      </c>
      <c r="EA241" s="16">
        <v>71</v>
      </c>
      <c r="EB241" s="27" t="s">
        <v>185</v>
      </c>
      <c r="EC241" s="27" t="s">
        <v>185</v>
      </c>
      <c r="ED241" s="27" t="s">
        <v>182</v>
      </c>
      <c r="EE241" s="29">
        <v>44992.669814814813</v>
      </c>
      <c r="EF241" s="28" t="s">
        <v>688</v>
      </c>
      <c r="EG241" s="28" t="s">
        <v>689</v>
      </c>
      <c r="EH241" s="28" t="s">
        <v>190</v>
      </c>
      <c r="EI241" s="29">
        <v>44992.67728009259</v>
      </c>
      <c r="EJ241" s="28" t="s">
        <v>197</v>
      </c>
      <c r="EK241" s="28" t="s">
        <v>156</v>
      </c>
      <c r="EL241" s="28" t="s">
        <v>198</v>
      </c>
      <c r="EM241" s="45"/>
      <c r="EN241" s="46" t="str">
        <f t="shared" si="22"/>
        <v>343N546D</v>
      </c>
      <c r="EO241" s="47" t="e">
        <f t="shared" si="23"/>
        <v>#VALUE!</v>
      </c>
      <c r="EP241" s="47" t="str">
        <f t="shared" si="24"/>
        <v/>
      </c>
      <c r="EQ241" s="48" t="str">
        <f t="shared" ca="1" si="25"/>
        <v>Y</v>
      </c>
      <c r="ER241" s="49" t="str">
        <f t="shared" si="26"/>
        <v/>
      </c>
      <c r="ES241" s="50"/>
      <c r="ET241" s="51" t="str">
        <f t="shared" si="27"/>
        <v/>
      </c>
      <c r="EU241" s="52" t="str">
        <f t="shared" si="28"/>
        <v/>
      </c>
      <c r="EV241" s="46"/>
    </row>
    <row r="242" spans="1:153" ht="14.25" hidden="1" customHeight="1">
      <c r="A242" s="8">
        <v>235</v>
      </c>
      <c r="B242" s="9" t="s">
        <v>141</v>
      </c>
      <c r="C242" s="10" t="s">
        <v>142</v>
      </c>
      <c r="D242" s="10" t="s">
        <v>143</v>
      </c>
      <c r="E242" s="10" t="s">
        <v>206</v>
      </c>
      <c r="F242" s="9" t="s">
        <v>641</v>
      </c>
      <c r="G242" s="10" t="s">
        <v>1201</v>
      </c>
      <c r="H242" s="9" t="s">
        <v>1202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675</v>
      </c>
      <c r="S242" s="9" t="s">
        <v>676</v>
      </c>
      <c r="T242" s="9" t="s">
        <v>306</v>
      </c>
      <c r="U242" s="9" t="s">
        <v>337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698</v>
      </c>
      <c r="AA242" s="9" t="s">
        <v>699</v>
      </c>
      <c r="AB242" s="12" t="s">
        <v>700</v>
      </c>
      <c r="AC242" s="10" t="s">
        <v>706</v>
      </c>
      <c r="AD242" s="9" t="s">
        <v>707</v>
      </c>
      <c r="AE242" s="13" t="s">
        <v>708</v>
      </c>
      <c r="AF242" s="14" t="s">
        <v>1203</v>
      </c>
      <c r="AG242" s="10" t="s">
        <v>1207</v>
      </c>
      <c r="AH242" s="11" t="s">
        <v>684</v>
      </c>
      <c r="AI242" s="11" t="s">
        <v>685</v>
      </c>
      <c r="AJ242" s="10" t="s">
        <v>686</v>
      </c>
      <c r="AK242" s="11" t="s">
        <v>685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1.6</v>
      </c>
      <c r="AU242" s="10" t="s">
        <v>142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7">
        <v>45110</v>
      </c>
      <c r="BB242" s="30" t="s">
        <v>246</v>
      </c>
      <c r="BC242" s="18" t="s">
        <v>156</v>
      </c>
      <c r="BD242" s="17">
        <v>45138</v>
      </c>
      <c r="BE242" s="17">
        <v>45169</v>
      </c>
      <c r="BF242" s="17">
        <v>45092</v>
      </c>
      <c r="BG242" s="10">
        <v>85415414</v>
      </c>
      <c r="BH242" s="9" t="s">
        <v>414</v>
      </c>
      <c r="BI242" s="19">
        <v>45017</v>
      </c>
      <c r="BJ242" s="20">
        <v>45019</v>
      </c>
      <c r="BK242" s="16">
        <v>0</v>
      </c>
      <c r="BL242" s="16">
        <v>0</v>
      </c>
      <c r="BM242" s="9" t="s">
        <v>177</v>
      </c>
      <c r="BN242" s="9" t="s">
        <v>178</v>
      </c>
      <c r="BO242" s="9" t="s">
        <v>635</v>
      </c>
      <c r="BP242" s="17" t="s">
        <v>156</v>
      </c>
      <c r="BQ242" s="17" t="s">
        <v>156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 t="s">
        <v>156</v>
      </c>
      <c r="CD242" s="10" t="s">
        <v>156</v>
      </c>
      <c r="CE242" s="17" t="s">
        <v>156</v>
      </c>
      <c r="CF242" s="17" t="s">
        <v>156</v>
      </c>
      <c r="CG242" s="17" t="s">
        <v>156</v>
      </c>
      <c r="CH242" s="17" t="s">
        <v>156</v>
      </c>
      <c r="CI242" s="16">
        <v>0</v>
      </c>
      <c r="CJ242" s="10" t="s">
        <v>156</v>
      </c>
      <c r="CK242" s="10" t="s">
        <v>156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 t="s">
        <v>156</v>
      </c>
      <c r="CX242" s="10" t="s">
        <v>193</v>
      </c>
      <c r="CY242" s="17" t="s">
        <v>156</v>
      </c>
      <c r="CZ242" s="17" t="s">
        <v>156</v>
      </c>
      <c r="DA242" s="17" t="s">
        <v>156</v>
      </c>
      <c r="DB242" s="17" t="s">
        <v>156</v>
      </c>
      <c r="DC242" s="16">
        <v>0</v>
      </c>
      <c r="DD242" s="10" t="s">
        <v>156</v>
      </c>
      <c r="DE242" s="10" t="s">
        <v>156</v>
      </c>
      <c r="DF242" s="18" t="s">
        <v>156</v>
      </c>
      <c r="DG242" s="17" t="s">
        <v>156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 t="s">
        <v>156</v>
      </c>
      <c r="DM242" s="16">
        <v>0</v>
      </c>
      <c r="DN242" s="10" t="s">
        <v>156</v>
      </c>
      <c r="DO242" s="10" t="s">
        <v>156</v>
      </c>
      <c r="DP242" s="16">
        <v>32</v>
      </c>
      <c r="DQ242" s="16">
        <v>16</v>
      </c>
      <c r="DR242" s="11">
        <v>16</v>
      </c>
      <c r="DS242" s="16">
        <v>48</v>
      </c>
      <c r="DT242" s="16">
        <v>0</v>
      </c>
      <c r="DU242" s="11" t="s">
        <v>181</v>
      </c>
      <c r="DV242" s="11" t="s">
        <v>182</v>
      </c>
      <c r="DW242" s="27" t="s">
        <v>156</v>
      </c>
      <c r="DX242" s="27" t="s">
        <v>156</v>
      </c>
      <c r="DY242" s="20" t="s">
        <v>156</v>
      </c>
      <c r="DZ242" s="16">
        <v>7</v>
      </c>
      <c r="EA242" s="16">
        <v>71</v>
      </c>
      <c r="EB242" s="27" t="s">
        <v>185</v>
      </c>
      <c r="EC242" s="27" t="s">
        <v>185</v>
      </c>
      <c r="ED242" s="27" t="s">
        <v>182</v>
      </c>
      <c r="EE242" s="29">
        <v>44992.669814814813</v>
      </c>
      <c r="EF242" s="28" t="s">
        <v>688</v>
      </c>
      <c r="EG242" s="28" t="s">
        <v>689</v>
      </c>
      <c r="EH242" s="28" t="s">
        <v>190</v>
      </c>
      <c r="EI242" s="29">
        <v>44992.67728009259</v>
      </c>
      <c r="EJ242" s="28" t="s">
        <v>197</v>
      </c>
      <c r="EK242" s="28" t="s">
        <v>156</v>
      </c>
      <c r="EL242" s="28" t="s">
        <v>198</v>
      </c>
      <c r="EM242" s="45"/>
      <c r="EN242" s="46" t="str">
        <f t="shared" si="22"/>
        <v>343N546E</v>
      </c>
      <c r="EO242" s="47" t="e">
        <f t="shared" si="23"/>
        <v>#VALUE!</v>
      </c>
      <c r="EP242" s="47" t="str">
        <f t="shared" si="24"/>
        <v/>
      </c>
      <c r="EQ242" s="48" t="str">
        <f t="shared" ca="1" si="25"/>
        <v>Y</v>
      </c>
      <c r="ER242" s="49" t="str">
        <f t="shared" si="26"/>
        <v/>
      </c>
      <c r="ES242" s="50"/>
      <c r="ET242" s="51" t="str">
        <f t="shared" si="27"/>
        <v/>
      </c>
      <c r="EU242" s="52" t="str">
        <f t="shared" si="28"/>
        <v/>
      </c>
      <c r="EV242" s="46"/>
    </row>
    <row r="243" spans="1:153" ht="14.25" hidden="1" customHeight="1">
      <c r="A243" s="8">
        <v>236</v>
      </c>
      <c r="B243" s="9" t="s">
        <v>141</v>
      </c>
      <c r="C243" s="10" t="s">
        <v>142</v>
      </c>
      <c r="D243" s="10" t="s">
        <v>143</v>
      </c>
      <c r="E243" s="10" t="s">
        <v>206</v>
      </c>
      <c r="F243" s="9" t="s">
        <v>641</v>
      </c>
      <c r="G243" s="10" t="s">
        <v>1201</v>
      </c>
      <c r="H243" s="9" t="s">
        <v>1202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149</v>
      </c>
      <c r="N243" s="9" t="s">
        <v>150</v>
      </c>
      <c r="O243" s="9" t="s">
        <v>151</v>
      </c>
      <c r="P243" s="9" t="s">
        <v>142</v>
      </c>
      <c r="Q243" s="9" t="s">
        <v>152</v>
      </c>
      <c r="R243" s="9" t="s">
        <v>675</v>
      </c>
      <c r="S243" s="9" t="s">
        <v>676</v>
      </c>
      <c r="T243" s="9" t="s">
        <v>306</v>
      </c>
      <c r="U243" s="9" t="s">
        <v>337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698</v>
      </c>
      <c r="AA243" s="9" t="s">
        <v>699</v>
      </c>
      <c r="AB243" s="12" t="s">
        <v>700</v>
      </c>
      <c r="AC243" s="10" t="s">
        <v>710</v>
      </c>
      <c r="AD243" s="9" t="s">
        <v>711</v>
      </c>
      <c r="AE243" s="13" t="s">
        <v>712</v>
      </c>
      <c r="AF243" s="14" t="s">
        <v>1203</v>
      </c>
      <c r="AG243" s="10" t="s">
        <v>1208</v>
      </c>
      <c r="AH243" s="11" t="s">
        <v>684</v>
      </c>
      <c r="AI243" s="11" t="s">
        <v>685</v>
      </c>
      <c r="AJ243" s="10" t="s">
        <v>686</v>
      </c>
      <c r="AK243" s="11" t="s">
        <v>685</v>
      </c>
      <c r="AL243" s="11" t="s">
        <v>168</v>
      </c>
      <c r="AM243" s="10" t="s">
        <v>169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1.6</v>
      </c>
      <c r="AU243" s="10" t="s">
        <v>142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7">
        <v>45110</v>
      </c>
      <c r="BB243" s="30" t="s">
        <v>246</v>
      </c>
      <c r="BC243" s="18" t="s">
        <v>156</v>
      </c>
      <c r="BD243" s="17">
        <v>45138</v>
      </c>
      <c r="BE243" s="17">
        <v>45169</v>
      </c>
      <c r="BF243" s="17">
        <v>45092</v>
      </c>
      <c r="BG243" s="10">
        <v>85415415</v>
      </c>
      <c r="BH243" s="9" t="s">
        <v>414</v>
      </c>
      <c r="BI243" s="19">
        <v>45017</v>
      </c>
      <c r="BJ243" s="20">
        <v>45019</v>
      </c>
      <c r="BK243" s="16">
        <v>0</v>
      </c>
      <c r="BL243" s="16">
        <v>0</v>
      </c>
      <c r="BM243" s="9" t="s">
        <v>177</v>
      </c>
      <c r="BN243" s="9" t="s">
        <v>178</v>
      </c>
      <c r="BO243" s="9" t="s">
        <v>635</v>
      </c>
      <c r="BP243" s="17" t="s">
        <v>156</v>
      </c>
      <c r="BQ243" s="17" t="s">
        <v>156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 t="s">
        <v>156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 t="s">
        <v>156</v>
      </c>
      <c r="CX243" s="10" t="s">
        <v>193</v>
      </c>
      <c r="CY243" s="17" t="s">
        <v>156</v>
      </c>
      <c r="CZ243" s="17" t="s">
        <v>156</v>
      </c>
      <c r="DA243" s="17" t="s">
        <v>156</v>
      </c>
      <c r="DB243" s="17" t="s">
        <v>156</v>
      </c>
      <c r="DC243" s="16">
        <v>0</v>
      </c>
      <c r="DD243" s="10" t="s">
        <v>156</v>
      </c>
      <c r="DE243" s="10" t="s">
        <v>156</v>
      </c>
      <c r="DF243" s="18" t="s">
        <v>156</v>
      </c>
      <c r="DG243" s="17" t="s">
        <v>156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 t="s">
        <v>156</v>
      </c>
      <c r="DM243" s="16">
        <v>0</v>
      </c>
      <c r="DN243" s="10" t="s">
        <v>156</v>
      </c>
      <c r="DO243" s="10" t="s">
        <v>156</v>
      </c>
      <c r="DP243" s="16">
        <v>32</v>
      </c>
      <c r="DQ243" s="16">
        <v>16</v>
      </c>
      <c r="DR243" s="11">
        <v>16</v>
      </c>
      <c r="DS243" s="16">
        <v>48</v>
      </c>
      <c r="DT243" s="16">
        <v>0</v>
      </c>
      <c r="DU243" s="11" t="s">
        <v>181</v>
      </c>
      <c r="DV243" s="11" t="s">
        <v>182</v>
      </c>
      <c r="DW243" s="27" t="s">
        <v>156</v>
      </c>
      <c r="DX243" s="27" t="s">
        <v>156</v>
      </c>
      <c r="DY243" s="20" t="s">
        <v>156</v>
      </c>
      <c r="DZ243" s="16">
        <v>7</v>
      </c>
      <c r="EA243" s="16">
        <v>71</v>
      </c>
      <c r="EB243" s="27" t="s">
        <v>185</v>
      </c>
      <c r="EC243" s="27" t="s">
        <v>185</v>
      </c>
      <c r="ED243" s="27" t="s">
        <v>182</v>
      </c>
      <c r="EE243" s="29">
        <v>44992.669814814813</v>
      </c>
      <c r="EF243" s="28" t="s">
        <v>688</v>
      </c>
      <c r="EG243" s="28" t="s">
        <v>689</v>
      </c>
      <c r="EH243" s="28" t="s">
        <v>190</v>
      </c>
      <c r="EI243" s="29">
        <v>44992.67728009259</v>
      </c>
      <c r="EJ243" s="28" t="s">
        <v>197</v>
      </c>
      <c r="EK243" s="28" t="s">
        <v>156</v>
      </c>
      <c r="EL243" s="28" t="s">
        <v>198</v>
      </c>
      <c r="EM243" s="45"/>
      <c r="EN243" s="46" t="str">
        <f t="shared" si="22"/>
        <v>343N546F</v>
      </c>
      <c r="EO243" s="47" t="e">
        <f t="shared" si="23"/>
        <v>#VALUE!</v>
      </c>
      <c r="EP243" s="47" t="str">
        <f t="shared" si="24"/>
        <v/>
      </c>
      <c r="EQ243" s="48" t="str">
        <f t="shared" ca="1" si="25"/>
        <v>Y</v>
      </c>
      <c r="ER243" s="49" t="str">
        <f t="shared" si="26"/>
        <v/>
      </c>
      <c r="ES243" s="50"/>
      <c r="ET243" s="51" t="str">
        <f t="shared" si="27"/>
        <v/>
      </c>
      <c r="EU243" s="52" t="str">
        <f t="shared" si="28"/>
        <v/>
      </c>
      <c r="EV243" s="46"/>
    </row>
    <row r="244" spans="1:153" ht="14.25" customHeight="1">
      <c r="A244" s="8">
        <v>237</v>
      </c>
      <c r="B244" s="9" t="s">
        <v>141</v>
      </c>
      <c r="C244" s="10" t="s">
        <v>142</v>
      </c>
      <c r="D244" s="10" t="s">
        <v>143</v>
      </c>
      <c r="E244" s="10" t="s">
        <v>206</v>
      </c>
      <c r="F244" s="9" t="s">
        <v>641</v>
      </c>
      <c r="G244" s="10" t="s">
        <v>1209</v>
      </c>
      <c r="H244" s="9" t="s">
        <v>1210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574</v>
      </c>
      <c r="N244" s="9" t="s">
        <v>206</v>
      </c>
      <c r="O244" s="9" t="s">
        <v>151</v>
      </c>
      <c r="P244" s="9" t="s">
        <v>142</v>
      </c>
      <c r="Q244" s="9" t="s">
        <v>575</v>
      </c>
      <c r="R244" s="9" t="s">
        <v>675</v>
      </c>
      <c r="S244" s="9" t="s">
        <v>676</v>
      </c>
      <c r="T244" s="9" t="s">
        <v>306</v>
      </c>
      <c r="U244" s="9" t="s">
        <v>337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716</v>
      </c>
      <c r="AA244" s="9" t="s">
        <v>717</v>
      </c>
      <c r="AB244" s="12" t="s">
        <v>718</v>
      </c>
      <c r="AC244" s="10" t="s">
        <v>719</v>
      </c>
      <c r="AD244" s="9" t="s">
        <v>720</v>
      </c>
      <c r="AE244" s="13" t="s">
        <v>721</v>
      </c>
      <c r="AF244" s="14" t="s">
        <v>1211</v>
      </c>
      <c r="AG244" s="10" t="s">
        <v>1212</v>
      </c>
      <c r="AH244" s="11" t="s">
        <v>684</v>
      </c>
      <c r="AI244" s="11" t="s">
        <v>685</v>
      </c>
      <c r="AJ244" s="10" t="s">
        <v>686</v>
      </c>
      <c r="AK244" s="11" t="s">
        <v>685</v>
      </c>
      <c r="AL244" s="11" t="s">
        <v>168</v>
      </c>
      <c r="AM244" s="10" t="s">
        <v>169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1.5</v>
      </c>
      <c r="AU244" s="10" t="s">
        <v>142</v>
      </c>
      <c r="AV244" s="16">
        <v>8000</v>
      </c>
      <c r="AW244" s="16">
        <v>8000</v>
      </c>
      <c r="AX244" s="16">
        <v>0</v>
      </c>
      <c r="AY244" s="16">
        <v>0</v>
      </c>
      <c r="AZ244" s="16">
        <v>0</v>
      </c>
      <c r="BA244" s="17">
        <v>45058</v>
      </c>
      <c r="BB244" s="30" t="s">
        <v>175</v>
      </c>
      <c r="BC244" s="18">
        <v>45047</v>
      </c>
      <c r="BD244" s="17">
        <v>45169</v>
      </c>
      <c r="BE244" s="17">
        <v>45199</v>
      </c>
      <c r="BF244" s="17">
        <v>45031</v>
      </c>
      <c r="BG244" s="10">
        <v>84904876</v>
      </c>
      <c r="BH244" s="9" t="s">
        <v>414</v>
      </c>
      <c r="BI244" s="19">
        <v>44986</v>
      </c>
      <c r="BJ244" s="20">
        <v>44991</v>
      </c>
      <c r="BK244" s="16">
        <v>4528</v>
      </c>
      <c r="BL244" s="16">
        <v>6792</v>
      </c>
      <c r="BM244" s="9" t="s">
        <v>177</v>
      </c>
      <c r="BN244" s="9" t="s">
        <v>436</v>
      </c>
      <c r="BO244" s="9" t="s">
        <v>635</v>
      </c>
      <c r="BP244" s="17">
        <v>45046</v>
      </c>
      <c r="BQ244" s="17">
        <v>45046</v>
      </c>
      <c r="BR244" s="17">
        <v>45031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>
        <v>44872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>
        <v>44887</v>
      </c>
      <c r="CD244" s="10" t="s">
        <v>156</v>
      </c>
      <c r="CE244" s="17" t="s">
        <v>156</v>
      </c>
      <c r="CF244" s="17" t="s">
        <v>156</v>
      </c>
      <c r="CG244" s="17">
        <v>44875</v>
      </c>
      <c r="CH244" s="17">
        <v>44883</v>
      </c>
      <c r="CI244" s="16">
        <v>31000</v>
      </c>
      <c r="CJ244" s="10" t="s">
        <v>1213</v>
      </c>
      <c r="CK244" s="10" t="s">
        <v>230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>
        <v>44872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44922</v>
      </c>
      <c r="CX244" s="10" t="s">
        <v>193</v>
      </c>
      <c r="CY244" s="17" t="s">
        <v>156</v>
      </c>
      <c r="CZ244" s="17" t="s">
        <v>156</v>
      </c>
      <c r="DA244" s="17">
        <v>44875</v>
      </c>
      <c r="DB244" s="17">
        <v>44918</v>
      </c>
      <c r="DC244" s="16">
        <v>4528</v>
      </c>
      <c r="DD244" s="10" t="s">
        <v>1214</v>
      </c>
      <c r="DE244" s="10" t="s">
        <v>230</v>
      </c>
      <c r="DF244" s="18" t="s">
        <v>156</v>
      </c>
      <c r="DG244" s="17">
        <v>44943</v>
      </c>
      <c r="DH244" s="10" t="s">
        <v>156</v>
      </c>
      <c r="DI244" s="17" t="s">
        <v>156</v>
      </c>
      <c r="DJ244" s="17" t="s">
        <v>156</v>
      </c>
      <c r="DK244" s="17">
        <v>44875</v>
      </c>
      <c r="DL244" s="17">
        <v>44943</v>
      </c>
      <c r="DM244" s="16">
        <v>4528</v>
      </c>
      <c r="DN244" s="10" t="s">
        <v>1215</v>
      </c>
      <c r="DO244" s="10" t="s">
        <v>233</v>
      </c>
      <c r="DP244" s="16">
        <v>32</v>
      </c>
      <c r="DQ244" s="16">
        <v>16</v>
      </c>
      <c r="DR244" s="11">
        <v>16</v>
      </c>
      <c r="DS244" s="16">
        <v>48</v>
      </c>
      <c r="DT244" s="16">
        <v>0</v>
      </c>
      <c r="DU244" s="11" t="s">
        <v>181</v>
      </c>
      <c r="DV244" s="11" t="s">
        <v>182</v>
      </c>
      <c r="DW244" s="27" t="s">
        <v>156</v>
      </c>
      <c r="DX244" s="27" t="s">
        <v>156</v>
      </c>
      <c r="DY244" s="20" t="s">
        <v>1216</v>
      </c>
      <c r="DZ244" s="16">
        <v>7</v>
      </c>
      <c r="EA244" s="16">
        <v>35</v>
      </c>
      <c r="EB244" s="27" t="s">
        <v>185</v>
      </c>
      <c r="EC244" s="27" t="s">
        <v>185</v>
      </c>
      <c r="ED244" s="27" t="s">
        <v>182</v>
      </c>
      <c r="EE244" s="29">
        <v>44873.01284722222</v>
      </c>
      <c r="EF244" s="28" t="s">
        <v>186</v>
      </c>
      <c r="EG244" s="28" t="s">
        <v>156</v>
      </c>
      <c r="EH244" s="28" t="s">
        <v>187</v>
      </c>
      <c r="EI244" s="29">
        <v>44976.024525462963</v>
      </c>
      <c r="EJ244" s="28" t="s">
        <v>188</v>
      </c>
      <c r="EK244" s="28" t="s">
        <v>189</v>
      </c>
      <c r="EL244" s="28" t="s">
        <v>190</v>
      </c>
      <c r="EM244" s="45" t="s">
        <v>3713</v>
      </c>
      <c r="EN244" s="46" t="str">
        <f t="shared" si="22"/>
        <v>243N188A</v>
      </c>
      <c r="EO244" s="47">
        <f t="shared" si="23"/>
        <v>45004</v>
      </c>
      <c r="EP244" s="47">
        <f t="shared" si="24"/>
        <v>44922</v>
      </c>
      <c r="EQ244" s="48" t="str">
        <f t="shared" ca="1" si="25"/>
        <v>Past</v>
      </c>
      <c r="ER244" s="49">
        <f t="shared" si="26"/>
        <v>82</v>
      </c>
      <c r="ES244" s="50"/>
      <c r="ET244" s="51">
        <f t="shared" si="27"/>
        <v>82</v>
      </c>
      <c r="EU244" s="52">
        <f t="shared" si="28"/>
        <v>371296</v>
      </c>
      <c r="EV244" s="46"/>
      <c r="EW244" s="23" t="s">
        <v>3714</v>
      </c>
    </row>
    <row r="245" spans="1:153" ht="14.25" hidden="1" customHeight="1">
      <c r="A245" s="8">
        <v>238</v>
      </c>
      <c r="B245" s="9" t="s">
        <v>141</v>
      </c>
      <c r="C245" s="10" t="s">
        <v>142</v>
      </c>
      <c r="D245" s="10" t="s">
        <v>143</v>
      </c>
      <c r="E245" s="10" t="s">
        <v>206</v>
      </c>
      <c r="F245" s="9" t="s">
        <v>641</v>
      </c>
      <c r="G245" s="10" t="s">
        <v>1209</v>
      </c>
      <c r="H245" s="9" t="s">
        <v>1210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574</v>
      </c>
      <c r="N245" s="9" t="s">
        <v>206</v>
      </c>
      <c r="O245" s="9" t="s">
        <v>151</v>
      </c>
      <c r="P245" s="9" t="s">
        <v>142</v>
      </c>
      <c r="Q245" s="9" t="s">
        <v>575</v>
      </c>
      <c r="R245" s="9" t="s">
        <v>675</v>
      </c>
      <c r="S245" s="9" t="s">
        <v>676</v>
      </c>
      <c r="T245" s="9" t="s">
        <v>306</v>
      </c>
      <c r="U245" s="9" t="s">
        <v>337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716</v>
      </c>
      <c r="AA245" s="9" t="s">
        <v>717</v>
      </c>
      <c r="AB245" s="12" t="s">
        <v>718</v>
      </c>
      <c r="AC245" s="10" t="s">
        <v>719</v>
      </c>
      <c r="AD245" s="9" t="s">
        <v>720</v>
      </c>
      <c r="AE245" s="13" t="s">
        <v>721</v>
      </c>
      <c r="AF245" s="14" t="s">
        <v>1211</v>
      </c>
      <c r="AG245" s="10" t="s">
        <v>1212</v>
      </c>
      <c r="AH245" s="11" t="s">
        <v>684</v>
      </c>
      <c r="AI245" s="11" t="s">
        <v>685</v>
      </c>
      <c r="AJ245" s="10" t="s">
        <v>686</v>
      </c>
      <c r="AK245" s="11" t="s">
        <v>685</v>
      </c>
      <c r="AL245" s="11" t="s">
        <v>168</v>
      </c>
      <c r="AM245" s="10" t="s">
        <v>169</v>
      </c>
      <c r="AN245" s="10" t="s">
        <v>170</v>
      </c>
      <c r="AO245" s="9" t="s">
        <v>171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1.5</v>
      </c>
      <c r="AU245" s="10" t="s">
        <v>142</v>
      </c>
      <c r="AV245" s="16">
        <v>8000</v>
      </c>
      <c r="AW245" s="16">
        <v>8000</v>
      </c>
      <c r="AX245" s="16">
        <v>0</v>
      </c>
      <c r="AY245" s="16">
        <v>0</v>
      </c>
      <c r="AZ245" s="16">
        <v>0</v>
      </c>
      <c r="BA245" s="17">
        <v>45058</v>
      </c>
      <c r="BB245" s="30" t="s">
        <v>175</v>
      </c>
      <c r="BC245" s="18">
        <v>44925</v>
      </c>
      <c r="BD245" s="17">
        <v>45169</v>
      </c>
      <c r="BE245" s="17">
        <v>45199</v>
      </c>
      <c r="BF245" s="17">
        <v>45031</v>
      </c>
      <c r="BG245" s="10">
        <v>85040800</v>
      </c>
      <c r="BH245" s="9" t="s">
        <v>319</v>
      </c>
      <c r="BI245" s="19">
        <v>44986</v>
      </c>
      <c r="BJ245" s="20">
        <v>44991</v>
      </c>
      <c r="BK245" s="16">
        <v>0</v>
      </c>
      <c r="BL245" s="16">
        <v>0</v>
      </c>
      <c r="BM245" s="9" t="s">
        <v>177</v>
      </c>
      <c r="BN245" s="9" t="s">
        <v>178</v>
      </c>
      <c r="BO245" s="9" t="s">
        <v>156</v>
      </c>
      <c r="BP245" s="17">
        <v>45061</v>
      </c>
      <c r="BQ245" s="17" t="s">
        <v>156</v>
      </c>
      <c r="BR245" s="17">
        <v>45061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>
        <v>44894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>
        <v>44929</v>
      </c>
      <c r="CD245" s="10" t="s">
        <v>156</v>
      </c>
      <c r="CE245" s="17">
        <v>44950</v>
      </c>
      <c r="CF245" s="17" t="s">
        <v>156</v>
      </c>
      <c r="CG245" s="17">
        <v>44894</v>
      </c>
      <c r="CH245" s="17">
        <v>44925</v>
      </c>
      <c r="CI245" s="16">
        <v>1500</v>
      </c>
      <c r="CJ245" s="10" t="s">
        <v>1217</v>
      </c>
      <c r="CK245" s="10" t="s">
        <v>230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>
        <v>44894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44929</v>
      </c>
      <c r="CX245" s="10" t="s">
        <v>193</v>
      </c>
      <c r="CY245" s="17">
        <v>44992</v>
      </c>
      <c r="CZ245" s="17" t="s">
        <v>156</v>
      </c>
      <c r="DA245" s="17">
        <v>44894</v>
      </c>
      <c r="DB245" s="17" t="s">
        <v>156</v>
      </c>
      <c r="DC245" s="16">
        <v>0</v>
      </c>
      <c r="DD245" s="10" t="s">
        <v>156</v>
      </c>
      <c r="DE245" s="10" t="s">
        <v>156</v>
      </c>
      <c r="DF245" s="18" t="s">
        <v>156</v>
      </c>
      <c r="DG245" s="17">
        <v>44985</v>
      </c>
      <c r="DH245" s="10" t="s">
        <v>156</v>
      </c>
      <c r="DI245" s="17">
        <v>44999</v>
      </c>
      <c r="DJ245" s="17" t="s">
        <v>156</v>
      </c>
      <c r="DK245" s="17">
        <v>44894</v>
      </c>
      <c r="DL245" s="17" t="s">
        <v>156</v>
      </c>
      <c r="DM245" s="16">
        <v>0</v>
      </c>
      <c r="DN245" s="10" t="s">
        <v>156</v>
      </c>
      <c r="DO245" s="10" t="s">
        <v>156</v>
      </c>
      <c r="DP245" s="16">
        <v>32</v>
      </c>
      <c r="DQ245" s="16">
        <v>16</v>
      </c>
      <c r="DR245" s="11">
        <v>16</v>
      </c>
      <c r="DS245" s="16">
        <v>48</v>
      </c>
      <c r="DT245" s="16">
        <v>1500</v>
      </c>
      <c r="DU245" s="11" t="s">
        <v>181</v>
      </c>
      <c r="DV245" s="11" t="s">
        <v>182</v>
      </c>
      <c r="DW245" s="27" t="s">
        <v>156</v>
      </c>
      <c r="DX245" s="27" t="s">
        <v>156</v>
      </c>
      <c r="DY245" s="20" t="s">
        <v>283</v>
      </c>
      <c r="DZ245" s="16">
        <v>7</v>
      </c>
      <c r="EA245" s="16">
        <v>35</v>
      </c>
      <c r="EB245" s="27" t="s">
        <v>185</v>
      </c>
      <c r="EC245" s="27" t="s">
        <v>185</v>
      </c>
      <c r="ED245" s="27" t="s">
        <v>182</v>
      </c>
      <c r="EE245" s="29">
        <v>44895.034375000003</v>
      </c>
      <c r="EF245" s="28" t="s">
        <v>186</v>
      </c>
      <c r="EG245" s="28" t="s">
        <v>156</v>
      </c>
      <c r="EH245" s="28" t="s">
        <v>187</v>
      </c>
      <c r="EI245" s="29">
        <v>44957.81795138889</v>
      </c>
      <c r="EJ245" s="28" t="s">
        <v>197</v>
      </c>
      <c r="EK245" s="28" t="s">
        <v>156</v>
      </c>
      <c r="EL245" s="28" t="s">
        <v>198</v>
      </c>
      <c r="EM245" s="45"/>
      <c r="EN245" s="46" t="str">
        <f t="shared" si="22"/>
        <v>243N188A</v>
      </c>
      <c r="EO245" s="47">
        <f t="shared" si="23"/>
        <v>45019</v>
      </c>
      <c r="EP245" s="47">
        <f t="shared" si="24"/>
        <v>44929</v>
      </c>
      <c r="EQ245" s="48" t="str">
        <f t="shared" ca="1" si="25"/>
        <v>Past</v>
      </c>
      <c r="ER245" s="49">
        <f t="shared" si="26"/>
        <v>90</v>
      </c>
      <c r="ES245" s="50"/>
      <c r="ET245" s="51">
        <f t="shared" si="27"/>
        <v>90</v>
      </c>
      <c r="EU245" s="52">
        <f t="shared" si="28"/>
        <v>0</v>
      </c>
      <c r="EV245" s="46"/>
    </row>
    <row r="246" spans="1:153" ht="14.25" customHeight="1">
      <c r="A246" s="8">
        <v>239</v>
      </c>
      <c r="B246" s="9" t="s">
        <v>141</v>
      </c>
      <c r="C246" s="10" t="s">
        <v>142</v>
      </c>
      <c r="D246" s="10" t="s">
        <v>143</v>
      </c>
      <c r="E246" s="10" t="s">
        <v>206</v>
      </c>
      <c r="F246" s="9" t="s">
        <v>641</v>
      </c>
      <c r="G246" s="10" t="s">
        <v>1209</v>
      </c>
      <c r="H246" s="9" t="s">
        <v>1210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574</v>
      </c>
      <c r="N246" s="9" t="s">
        <v>206</v>
      </c>
      <c r="O246" s="9" t="s">
        <v>151</v>
      </c>
      <c r="P246" s="9" t="s">
        <v>142</v>
      </c>
      <c r="Q246" s="9" t="s">
        <v>575</v>
      </c>
      <c r="R246" s="9" t="s">
        <v>675</v>
      </c>
      <c r="S246" s="9" t="s">
        <v>676</v>
      </c>
      <c r="T246" s="9" t="s">
        <v>306</v>
      </c>
      <c r="U246" s="9" t="s">
        <v>337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716</v>
      </c>
      <c r="AA246" s="9" t="s">
        <v>717</v>
      </c>
      <c r="AB246" s="12" t="s">
        <v>718</v>
      </c>
      <c r="AC246" s="10" t="s">
        <v>719</v>
      </c>
      <c r="AD246" s="9" t="s">
        <v>720</v>
      </c>
      <c r="AE246" s="13" t="s">
        <v>721</v>
      </c>
      <c r="AF246" s="14" t="s">
        <v>1211</v>
      </c>
      <c r="AG246" s="10" t="s">
        <v>1212</v>
      </c>
      <c r="AH246" s="11" t="s">
        <v>684</v>
      </c>
      <c r="AI246" s="11" t="s">
        <v>685</v>
      </c>
      <c r="AJ246" s="10" t="s">
        <v>686</v>
      </c>
      <c r="AK246" s="11" t="s">
        <v>685</v>
      </c>
      <c r="AL246" s="11" t="s">
        <v>168</v>
      </c>
      <c r="AM246" s="10" t="s">
        <v>169</v>
      </c>
      <c r="AN246" s="10" t="s">
        <v>170</v>
      </c>
      <c r="AO246" s="9" t="s">
        <v>171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1.5</v>
      </c>
      <c r="AU246" s="10" t="s">
        <v>142</v>
      </c>
      <c r="AV246" s="16">
        <v>8000</v>
      </c>
      <c r="AW246" s="16">
        <v>8000</v>
      </c>
      <c r="AX246" s="16">
        <v>0</v>
      </c>
      <c r="AY246" s="16">
        <v>0</v>
      </c>
      <c r="AZ246" s="16">
        <v>0</v>
      </c>
      <c r="BA246" s="17">
        <v>45058</v>
      </c>
      <c r="BB246" s="30" t="s">
        <v>175</v>
      </c>
      <c r="BC246" s="18">
        <v>45047</v>
      </c>
      <c r="BD246" s="17">
        <v>45169</v>
      </c>
      <c r="BE246" s="17">
        <v>45199</v>
      </c>
      <c r="BF246" s="17">
        <v>45031</v>
      </c>
      <c r="BG246" s="10">
        <v>85441861</v>
      </c>
      <c r="BH246" s="9" t="s">
        <v>414</v>
      </c>
      <c r="BI246" s="19">
        <v>45017</v>
      </c>
      <c r="BJ246" s="20">
        <v>45040</v>
      </c>
      <c r="BK246" s="16">
        <v>4560</v>
      </c>
      <c r="BL246" s="16">
        <v>6840</v>
      </c>
      <c r="BM246" s="9" t="s">
        <v>177</v>
      </c>
      <c r="BN246" s="9" t="s">
        <v>470</v>
      </c>
      <c r="BO246" s="9" t="s">
        <v>156</v>
      </c>
      <c r="BP246" s="17">
        <v>45093</v>
      </c>
      <c r="BQ246" s="17">
        <v>45093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>
        <v>45002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>
        <v>45002</v>
      </c>
      <c r="CI246" s="16">
        <v>6500</v>
      </c>
      <c r="CJ246" s="10" t="s">
        <v>1218</v>
      </c>
      <c r="CK246" s="10" t="s">
        <v>230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45030</v>
      </c>
      <c r="CX246" s="10" t="s">
        <v>193</v>
      </c>
      <c r="CY246" s="17" t="s">
        <v>156</v>
      </c>
      <c r="CZ246" s="17" t="s">
        <v>156</v>
      </c>
      <c r="DA246" s="17" t="s">
        <v>156</v>
      </c>
      <c r="DB246" s="17">
        <v>45030</v>
      </c>
      <c r="DC246" s="16">
        <v>4560</v>
      </c>
      <c r="DD246" s="10" t="s">
        <v>1219</v>
      </c>
      <c r="DE246" s="10" t="s">
        <v>230</v>
      </c>
      <c r="DF246" s="18" t="s">
        <v>156</v>
      </c>
      <c r="DG246" s="17">
        <v>45040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45033</v>
      </c>
      <c r="DM246" s="16">
        <v>4560</v>
      </c>
      <c r="DN246" s="10" t="s">
        <v>1220</v>
      </c>
      <c r="DO246" s="10" t="s">
        <v>233</v>
      </c>
      <c r="DP246" s="16">
        <v>32</v>
      </c>
      <c r="DQ246" s="16">
        <v>16</v>
      </c>
      <c r="DR246" s="11">
        <v>16</v>
      </c>
      <c r="DS246" s="16">
        <v>48</v>
      </c>
      <c r="DT246" s="16">
        <v>0</v>
      </c>
      <c r="DU246" s="11" t="s">
        <v>181</v>
      </c>
      <c r="DV246" s="11" t="s">
        <v>182</v>
      </c>
      <c r="DW246" s="27" t="s">
        <v>156</v>
      </c>
      <c r="DX246" s="27" t="s">
        <v>156</v>
      </c>
      <c r="DY246" s="20" t="s">
        <v>1221</v>
      </c>
      <c r="DZ246" s="16">
        <v>7</v>
      </c>
      <c r="EA246" s="16">
        <v>35</v>
      </c>
      <c r="EB246" s="27" t="s">
        <v>185</v>
      </c>
      <c r="EC246" s="27" t="s">
        <v>185</v>
      </c>
      <c r="ED246" s="27" t="s">
        <v>182</v>
      </c>
      <c r="EE246" s="29">
        <v>45001.656064814815</v>
      </c>
      <c r="EF246" s="28" t="s">
        <v>727</v>
      </c>
      <c r="EG246" s="28" t="s">
        <v>728</v>
      </c>
      <c r="EH246" s="28" t="s">
        <v>190</v>
      </c>
      <c r="EI246" s="29">
        <v>45033.55667824074</v>
      </c>
      <c r="EJ246" s="28" t="s">
        <v>1222</v>
      </c>
      <c r="EK246" s="28" t="s">
        <v>1223</v>
      </c>
      <c r="EL246" s="28" t="s">
        <v>237</v>
      </c>
      <c r="EM246" s="45" t="s">
        <v>3713</v>
      </c>
      <c r="EN246" s="46" t="str">
        <f t="shared" si="22"/>
        <v>243N188A</v>
      </c>
      <c r="EO246" s="47">
        <f t="shared" si="23"/>
        <v>45051</v>
      </c>
      <c r="EP246" s="47">
        <f t="shared" si="24"/>
        <v>45030</v>
      </c>
      <c r="EQ246" s="48" t="str">
        <f t="shared" ca="1" si="25"/>
        <v>Past</v>
      </c>
      <c r="ER246" s="49">
        <f t="shared" si="26"/>
        <v>21</v>
      </c>
      <c r="ES246" s="50"/>
      <c r="ET246" s="51">
        <f t="shared" si="27"/>
        <v>21</v>
      </c>
      <c r="EU246" s="52">
        <f t="shared" si="28"/>
        <v>95760</v>
      </c>
      <c r="EV246" s="46"/>
      <c r="EW246" s="23" t="s">
        <v>3721</v>
      </c>
    </row>
    <row r="247" spans="1:153" ht="14.25" customHeight="1">
      <c r="A247" s="8">
        <v>240</v>
      </c>
      <c r="B247" s="9" t="s">
        <v>141</v>
      </c>
      <c r="C247" s="10" t="s">
        <v>142</v>
      </c>
      <c r="D247" s="10" t="s">
        <v>143</v>
      </c>
      <c r="E247" s="10" t="s">
        <v>206</v>
      </c>
      <c r="F247" s="9" t="s">
        <v>641</v>
      </c>
      <c r="G247" s="10" t="s">
        <v>1209</v>
      </c>
      <c r="H247" s="9" t="s">
        <v>1210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574</v>
      </c>
      <c r="N247" s="9" t="s">
        <v>206</v>
      </c>
      <c r="O247" s="9" t="s">
        <v>151</v>
      </c>
      <c r="P247" s="9" t="s">
        <v>142</v>
      </c>
      <c r="Q247" s="9" t="s">
        <v>575</v>
      </c>
      <c r="R247" s="9" t="s">
        <v>675</v>
      </c>
      <c r="S247" s="9" t="s">
        <v>676</v>
      </c>
      <c r="T247" s="9" t="s">
        <v>306</v>
      </c>
      <c r="U247" s="9" t="s">
        <v>337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716</v>
      </c>
      <c r="AA247" s="9" t="s">
        <v>717</v>
      </c>
      <c r="AB247" s="12" t="s">
        <v>718</v>
      </c>
      <c r="AC247" s="10" t="s">
        <v>735</v>
      </c>
      <c r="AD247" s="9" t="s">
        <v>736</v>
      </c>
      <c r="AE247" s="13" t="s">
        <v>737</v>
      </c>
      <c r="AF247" s="14" t="s">
        <v>1211</v>
      </c>
      <c r="AG247" s="10" t="s">
        <v>1224</v>
      </c>
      <c r="AH247" s="11" t="s">
        <v>684</v>
      </c>
      <c r="AI247" s="11" t="s">
        <v>685</v>
      </c>
      <c r="AJ247" s="10" t="s">
        <v>686</v>
      </c>
      <c r="AK247" s="11" t="s">
        <v>685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1.5</v>
      </c>
      <c r="AU247" s="10" t="s">
        <v>142</v>
      </c>
      <c r="AV247" s="16">
        <v>5500</v>
      </c>
      <c r="AW247" s="16">
        <v>5500</v>
      </c>
      <c r="AX247" s="16">
        <v>0</v>
      </c>
      <c r="AY247" s="16">
        <v>0</v>
      </c>
      <c r="AZ247" s="16">
        <v>0</v>
      </c>
      <c r="BA247" s="17">
        <v>45058</v>
      </c>
      <c r="BB247" s="30" t="s">
        <v>175</v>
      </c>
      <c r="BC247" s="18">
        <v>45070</v>
      </c>
      <c r="BD247" s="17">
        <v>45169</v>
      </c>
      <c r="BE247" s="17">
        <v>45199</v>
      </c>
      <c r="BF247" s="17">
        <v>45031</v>
      </c>
      <c r="BG247" s="10">
        <v>85189797</v>
      </c>
      <c r="BH247" s="9" t="s">
        <v>414</v>
      </c>
      <c r="BI247" s="19">
        <v>44986</v>
      </c>
      <c r="BJ247" s="20">
        <v>44991</v>
      </c>
      <c r="BK247" s="16">
        <v>4528</v>
      </c>
      <c r="BL247" s="16">
        <v>6792</v>
      </c>
      <c r="BM247" s="9" t="s">
        <v>177</v>
      </c>
      <c r="BN247" s="9" t="s">
        <v>436</v>
      </c>
      <c r="BO247" s="9" t="s">
        <v>635</v>
      </c>
      <c r="BP247" s="17">
        <v>45046</v>
      </c>
      <c r="BQ247" s="17">
        <v>45046</v>
      </c>
      <c r="BR247" s="17" t="s">
        <v>156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 t="s">
        <v>156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 t="s">
        <v>156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 t="s">
        <v>156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>
        <v>44922</v>
      </c>
      <c r="CX247" s="10" t="s">
        <v>193</v>
      </c>
      <c r="CY247" s="17" t="s">
        <v>156</v>
      </c>
      <c r="CZ247" s="17" t="s">
        <v>156</v>
      </c>
      <c r="DA247" s="17" t="s">
        <v>156</v>
      </c>
      <c r="DB247" s="17">
        <v>44923</v>
      </c>
      <c r="DC247" s="16">
        <v>4528</v>
      </c>
      <c r="DD247" s="10" t="s">
        <v>1225</v>
      </c>
      <c r="DE247" s="10" t="s">
        <v>230</v>
      </c>
      <c r="DF247" s="18" t="s">
        <v>156</v>
      </c>
      <c r="DG247" s="17">
        <v>44943</v>
      </c>
      <c r="DH247" s="10" t="s">
        <v>156</v>
      </c>
      <c r="DI247" s="17" t="s">
        <v>156</v>
      </c>
      <c r="DJ247" s="17" t="s">
        <v>156</v>
      </c>
      <c r="DK247" s="17" t="s">
        <v>156</v>
      </c>
      <c r="DL247" s="17">
        <v>44943</v>
      </c>
      <c r="DM247" s="16">
        <v>4528</v>
      </c>
      <c r="DN247" s="10" t="s">
        <v>1226</v>
      </c>
      <c r="DO247" s="10" t="s">
        <v>233</v>
      </c>
      <c r="DP247" s="16">
        <v>32</v>
      </c>
      <c r="DQ247" s="16">
        <v>16</v>
      </c>
      <c r="DR247" s="11">
        <v>16</v>
      </c>
      <c r="DS247" s="16">
        <v>48</v>
      </c>
      <c r="DT247" s="16">
        <v>0</v>
      </c>
      <c r="DU247" s="11" t="s">
        <v>181</v>
      </c>
      <c r="DV247" s="11" t="s">
        <v>182</v>
      </c>
      <c r="DW247" s="27" t="s">
        <v>156</v>
      </c>
      <c r="DX247" s="27" t="s">
        <v>156</v>
      </c>
      <c r="DY247" s="20" t="s">
        <v>1216</v>
      </c>
      <c r="DZ247" s="16">
        <v>7</v>
      </c>
      <c r="EA247" s="16">
        <v>35</v>
      </c>
      <c r="EB247" s="27" t="s">
        <v>185</v>
      </c>
      <c r="EC247" s="27" t="s">
        <v>185</v>
      </c>
      <c r="ED247" s="27" t="s">
        <v>182</v>
      </c>
      <c r="EE247" s="29">
        <v>44922.554120370369</v>
      </c>
      <c r="EF247" s="28" t="s">
        <v>727</v>
      </c>
      <c r="EG247" s="28" t="s">
        <v>728</v>
      </c>
      <c r="EH247" s="28" t="s">
        <v>190</v>
      </c>
      <c r="EI247" s="29">
        <v>44943.792870370373</v>
      </c>
      <c r="EJ247" s="28" t="s">
        <v>1227</v>
      </c>
      <c r="EK247" s="28" t="s">
        <v>1228</v>
      </c>
      <c r="EL247" s="28" t="s">
        <v>237</v>
      </c>
      <c r="EM247" s="45" t="s">
        <v>3713</v>
      </c>
      <c r="EN247" s="46" t="str">
        <f t="shared" si="22"/>
        <v>243N188B</v>
      </c>
      <c r="EO247" s="47">
        <f t="shared" si="23"/>
        <v>45004</v>
      </c>
      <c r="EP247" s="47">
        <f t="shared" si="24"/>
        <v>44922</v>
      </c>
      <c r="EQ247" s="48" t="str">
        <f t="shared" ca="1" si="25"/>
        <v>Past</v>
      </c>
      <c r="ER247" s="49">
        <f t="shared" si="26"/>
        <v>82</v>
      </c>
      <c r="ES247" s="50"/>
      <c r="ET247" s="51">
        <f t="shared" si="27"/>
        <v>82</v>
      </c>
      <c r="EU247" s="52">
        <f t="shared" si="28"/>
        <v>371296</v>
      </c>
      <c r="EV247" s="46"/>
      <c r="EW247" s="23" t="s">
        <v>3714</v>
      </c>
    </row>
    <row r="248" spans="1:153" ht="14.25" customHeight="1">
      <c r="A248" s="8">
        <v>241</v>
      </c>
      <c r="B248" s="9" t="s">
        <v>141</v>
      </c>
      <c r="C248" s="10" t="s">
        <v>142</v>
      </c>
      <c r="D248" s="10" t="s">
        <v>143</v>
      </c>
      <c r="E248" s="10" t="s">
        <v>206</v>
      </c>
      <c r="F248" s="9" t="s">
        <v>641</v>
      </c>
      <c r="G248" s="10" t="s">
        <v>1209</v>
      </c>
      <c r="H248" s="9" t="s">
        <v>1210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574</v>
      </c>
      <c r="N248" s="9" t="s">
        <v>206</v>
      </c>
      <c r="O248" s="9" t="s">
        <v>151</v>
      </c>
      <c r="P248" s="9" t="s">
        <v>142</v>
      </c>
      <c r="Q248" s="9" t="s">
        <v>575</v>
      </c>
      <c r="R248" s="9" t="s">
        <v>675</v>
      </c>
      <c r="S248" s="9" t="s">
        <v>676</v>
      </c>
      <c r="T248" s="9" t="s">
        <v>306</v>
      </c>
      <c r="U248" s="9" t="s">
        <v>337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716</v>
      </c>
      <c r="AA248" s="9" t="s">
        <v>717</v>
      </c>
      <c r="AB248" s="12" t="s">
        <v>718</v>
      </c>
      <c r="AC248" s="10" t="s">
        <v>735</v>
      </c>
      <c r="AD248" s="9" t="s">
        <v>736</v>
      </c>
      <c r="AE248" s="13" t="s">
        <v>737</v>
      </c>
      <c r="AF248" s="14" t="s">
        <v>1211</v>
      </c>
      <c r="AG248" s="10" t="s">
        <v>1224</v>
      </c>
      <c r="AH248" s="11" t="s">
        <v>684</v>
      </c>
      <c r="AI248" s="11" t="s">
        <v>685</v>
      </c>
      <c r="AJ248" s="10" t="s">
        <v>686</v>
      </c>
      <c r="AK248" s="11" t="s">
        <v>685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1.5</v>
      </c>
      <c r="AU248" s="10" t="s">
        <v>142</v>
      </c>
      <c r="AV248" s="16">
        <v>5500</v>
      </c>
      <c r="AW248" s="16">
        <v>5500</v>
      </c>
      <c r="AX248" s="16">
        <v>0</v>
      </c>
      <c r="AY248" s="16">
        <v>0</v>
      </c>
      <c r="AZ248" s="16">
        <v>0</v>
      </c>
      <c r="BA248" s="17">
        <v>45058</v>
      </c>
      <c r="BB248" s="30" t="s">
        <v>175</v>
      </c>
      <c r="BC248" s="18">
        <v>45070</v>
      </c>
      <c r="BD248" s="17">
        <v>45169</v>
      </c>
      <c r="BE248" s="17">
        <v>45199</v>
      </c>
      <c r="BF248" s="17">
        <v>45031</v>
      </c>
      <c r="BG248" s="10">
        <v>85441862</v>
      </c>
      <c r="BH248" s="9" t="s">
        <v>414</v>
      </c>
      <c r="BI248" s="19">
        <v>45017</v>
      </c>
      <c r="BJ248" s="20">
        <v>45040</v>
      </c>
      <c r="BK248" s="16">
        <v>2992</v>
      </c>
      <c r="BL248" s="16">
        <v>4488</v>
      </c>
      <c r="BM248" s="9" t="s">
        <v>177</v>
      </c>
      <c r="BN248" s="9" t="s">
        <v>470</v>
      </c>
      <c r="BO248" s="9" t="s">
        <v>156</v>
      </c>
      <c r="BP248" s="17">
        <v>45093</v>
      </c>
      <c r="BQ248" s="17">
        <v>45093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>
        <v>45002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>
        <v>45030</v>
      </c>
      <c r="CX248" s="10" t="s">
        <v>193</v>
      </c>
      <c r="CY248" s="17" t="s">
        <v>156</v>
      </c>
      <c r="CZ248" s="17" t="s">
        <v>156</v>
      </c>
      <c r="DA248" s="17" t="s">
        <v>156</v>
      </c>
      <c r="DB248" s="17">
        <v>45030</v>
      </c>
      <c r="DC248" s="16">
        <v>2992</v>
      </c>
      <c r="DD248" s="10" t="s">
        <v>1229</v>
      </c>
      <c r="DE248" s="10" t="s">
        <v>230</v>
      </c>
      <c r="DF248" s="18" t="s">
        <v>156</v>
      </c>
      <c r="DG248" s="17">
        <v>45040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>
        <v>45033</v>
      </c>
      <c r="DM248" s="16">
        <v>2992</v>
      </c>
      <c r="DN248" s="10" t="s">
        <v>1230</v>
      </c>
      <c r="DO248" s="10" t="s">
        <v>233</v>
      </c>
      <c r="DP248" s="16">
        <v>32</v>
      </c>
      <c r="DQ248" s="16">
        <v>16</v>
      </c>
      <c r="DR248" s="11">
        <v>16</v>
      </c>
      <c r="DS248" s="16">
        <v>48</v>
      </c>
      <c r="DT248" s="16">
        <v>0</v>
      </c>
      <c r="DU248" s="11" t="s">
        <v>181</v>
      </c>
      <c r="DV248" s="11" t="s">
        <v>182</v>
      </c>
      <c r="DW248" s="27" t="s">
        <v>156</v>
      </c>
      <c r="DX248" s="27" t="s">
        <v>156</v>
      </c>
      <c r="DY248" s="20" t="s">
        <v>1221</v>
      </c>
      <c r="DZ248" s="16">
        <v>7</v>
      </c>
      <c r="EA248" s="16">
        <v>35</v>
      </c>
      <c r="EB248" s="27" t="s">
        <v>185</v>
      </c>
      <c r="EC248" s="27" t="s">
        <v>185</v>
      </c>
      <c r="ED248" s="27" t="s">
        <v>182</v>
      </c>
      <c r="EE248" s="29">
        <v>45001.656064814815</v>
      </c>
      <c r="EF248" s="28" t="s">
        <v>727</v>
      </c>
      <c r="EG248" s="28" t="s">
        <v>728</v>
      </c>
      <c r="EH248" s="28" t="s">
        <v>190</v>
      </c>
      <c r="EI248" s="29">
        <v>45068.505358796298</v>
      </c>
      <c r="EJ248" s="28" t="s">
        <v>1231</v>
      </c>
      <c r="EK248" s="28" t="s">
        <v>1232</v>
      </c>
      <c r="EL248" s="28" t="s">
        <v>237</v>
      </c>
      <c r="EM248" s="45" t="s">
        <v>3713</v>
      </c>
      <c r="EN248" s="46" t="str">
        <f t="shared" si="22"/>
        <v>243N188B</v>
      </c>
      <c r="EO248" s="47">
        <f t="shared" si="23"/>
        <v>45051</v>
      </c>
      <c r="EP248" s="47">
        <f t="shared" si="24"/>
        <v>45030</v>
      </c>
      <c r="EQ248" s="48" t="str">
        <f t="shared" ca="1" si="25"/>
        <v>Past</v>
      </c>
      <c r="ER248" s="49">
        <f t="shared" si="26"/>
        <v>21</v>
      </c>
      <c r="ES248" s="50"/>
      <c r="ET248" s="51">
        <f t="shared" si="27"/>
        <v>21</v>
      </c>
      <c r="EU248" s="52">
        <f t="shared" si="28"/>
        <v>62832</v>
      </c>
      <c r="EV248" s="46"/>
      <c r="EW248" s="23" t="s">
        <v>3721</v>
      </c>
    </row>
    <row r="249" spans="1:153" ht="14.25" customHeight="1">
      <c r="A249" s="8">
        <v>242</v>
      </c>
      <c r="B249" s="9" t="s">
        <v>141</v>
      </c>
      <c r="C249" s="10" t="s">
        <v>142</v>
      </c>
      <c r="D249" s="10" t="s">
        <v>143</v>
      </c>
      <c r="E249" s="10" t="s">
        <v>206</v>
      </c>
      <c r="F249" s="9" t="s">
        <v>641</v>
      </c>
      <c r="G249" s="10" t="s">
        <v>1209</v>
      </c>
      <c r="H249" s="9" t="s">
        <v>1210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574</v>
      </c>
      <c r="N249" s="9" t="s">
        <v>206</v>
      </c>
      <c r="O249" s="9" t="s">
        <v>151</v>
      </c>
      <c r="P249" s="9" t="s">
        <v>142</v>
      </c>
      <c r="Q249" s="9" t="s">
        <v>575</v>
      </c>
      <c r="R249" s="9" t="s">
        <v>675</v>
      </c>
      <c r="S249" s="9" t="s">
        <v>676</v>
      </c>
      <c r="T249" s="9" t="s">
        <v>306</v>
      </c>
      <c r="U249" s="9" t="s">
        <v>337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716</v>
      </c>
      <c r="AA249" s="9" t="s">
        <v>717</v>
      </c>
      <c r="AB249" s="12" t="s">
        <v>718</v>
      </c>
      <c r="AC249" s="10" t="s">
        <v>744</v>
      </c>
      <c r="AD249" s="9" t="s">
        <v>745</v>
      </c>
      <c r="AE249" s="13" t="s">
        <v>746</v>
      </c>
      <c r="AF249" s="14" t="s">
        <v>1211</v>
      </c>
      <c r="AG249" s="10" t="s">
        <v>1233</v>
      </c>
      <c r="AH249" s="11" t="s">
        <v>684</v>
      </c>
      <c r="AI249" s="11" t="s">
        <v>685</v>
      </c>
      <c r="AJ249" s="10" t="s">
        <v>686</v>
      </c>
      <c r="AK249" s="11" t="s">
        <v>685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1.5</v>
      </c>
      <c r="AU249" s="10" t="s">
        <v>142</v>
      </c>
      <c r="AV249" s="16">
        <v>5500</v>
      </c>
      <c r="AW249" s="16">
        <v>5500</v>
      </c>
      <c r="AX249" s="16">
        <v>0</v>
      </c>
      <c r="AY249" s="16">
        <v>0</v>
      </c>
      <c r="AZ249" s="16">
        <v>0</v>
      </c>
      <c r="BA249" s="17">
        <v>45058</v>
      </c>
      <c r="BB249" s="30" t="s">
        <v>175</v>
      </c>
      <c r="BC249" s="18">
        <v>45049</v>
      </c>
      <c r="BD249" s="17">
        <v>45169</v>
      </c>
      <c r="BE249" s="17">
        <v>45199</v>
      </c>
      <c r="BF249" s="17">
        <v>45031</v>
      </c>
      <c r="BG249" s="10">
        <v>85189800</v>
      </c>
      <c r="BH249" s="9" t="s">
        <v>414</v>
      </c>
      <c r="BI249" s="19">
        <v>44986</v>
      </c>
      <c r="BJ249" s="20">
        <v>44991</v>
      </c>
      <c r="BK249" s="16">
        <v>4240</v>
      </c>
      <c r="BL249" s="16">
        <v>6360</v>
      </c>
      <c r="BM249" s="9" t="s">
        <v>177</v>
      </c>
      <c r="BN249" s="9" t="s">
        <v>436</v>
      </c>
      <c r="BO249" s="9" t="s">
        <v>635</v>
      </c>
      <c r="BP249" s="17">
        <v>45046</v>
      </c>
      <c r="BQ249" s="17">
        <v>45046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>
        <v>44922</v>
      </c>
      <c r="CX249" s="10" t="s">
        <v>193</v>
      </c>
      <c r="CY249" s="17" t="s">
        <v>156</v>
      </c>
      <c r="CZ249" s="17" t="s">
        <v>156</v>
      </c>
      <c r="DA249" s="17" t="s">
        <v>156</v>
      </c>
      <c r="DB249" s="17">
        <v>44923</v>
      </c>
      <c r="DC249" s="16">
        <v>4240</v>
      </c>
      <c r="DD249" s="10" t="s">
        <v>1234</v>
      </c>
      <c r="DE249" s="10" t="s">
        <v>230</v>
      </c>
      <c r="DF249" s="18" t="s">
        <v>156</v>
      </c>
      <c r="DG249" s="17">
        <v>44943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>
        <v>44943</v>
      </c>
      <c r="DM249" s="16">
        <v>4240</v>
      </c>
      <c r="DN249" s="10" t="s">
        <v>1235</v>
      </c>
      <c r="DO249" s="10" t="s">
        <v>233</v>
      </c>
      <c r="DP249" s="16">
        <v>32</v>
      </c>
      <c r="DQ249" s="16">
        <v>16</v>
      </c>
      <c r="DR249" s="11">
        <v>16</v>
      </c>
      <c r="DS249" s="16">
        <v>48</v>
      </c>
      <c r="DT249" s="16">
        <v>0</v>
      </c>
      <c r="DU249" s="11" t="s">
        <v>181</v>
      </c>
      <c r="DV249" s="11" t="s">
        <v>182</v>
      </c>
      <c r="DW249" s="27" t="s">
        <v>156</v>
      </c>
      <c r="DX249" s="27" t="s">
        <v>156</v>
      </c>
      <c r="DY249" s="20" t="s">
        <v>1216</v>
      </c>
      <c r="DZ249" s="16">
        <v>7</v>
      </c>
      <c r="EA249" s="16">
        <v>35</v>
      </c>
      <c r="EB249" s="27" t="s">
        <v>185</v>
      </c>
      <c r="EC249" s="27" t="s">
        <v>185</v>
      </c>
      <c r="ED249" s="27" t="s">
        <v>182</v>
      </c>
      <c r="EE249" s="29">
        <v>44922.554120370369</v>
      </c>
      <c r="EF249" s="28" t="s">
        <v>727</v>
      </c>
      <c r="EG249" s="28" t="s">
        <v>728</v>
      </c>
      <c r="EH249" s="28" t="s">
        <v>190</v>
      </c>
      <c r="EI249" s="29">
        <v>44943.792870370373</v>
      </c>
      <c r="EJ249" s="28" t="s">
        <v>1227</v>
      </c>
      <c r="EK249" s="28" t="s">
        <v>1228</v>
      </c>
      <c r="EL249" s="28" t="s">
        <v>237</v>
      </c>
      <c r="EM249" s="45" t="s">
        <v>3713</v>
      </c>
      <c r="EN249" s="46" t="str">
        <f t="shared" si="22"/>
        <v>243N188C</v>
      </c>
      <c r="EO249" s="47">
        <f t="shared" si="23"/>
        <v>45004</v>
      </c>
      <c r="EP249" s="47">
        <f t="shared" si="24"/>
        <v>44922</v>
      </c>
      <c r="EQ249" s="48" t="str">
        <f t="shared" ca="1" si="25"/>
        <v>Past</v>
      </c>
      <c r="ER249" s="49">
        <f t="shared" si="26"/>
        <v>82</v>
      </c>
      <c r="ES249" s="50"/>
      <c r="ET249" s="51">
        <f t="shared" si="27"/>
        <v>82</v>
      </c>
      <c r="EU249" s="52">
        <f t="shared" si="28"/>
        <v>347680</v>
      </c>
      <c r="EV249" s="46"/>
      <c r="EW249" s="23" t="s">
        <v>3714</v>
      </c>
    </row>
    <row r="250" spans="1:153" ht="14.25" hidden="1" customHeight="1">
      <c r="A250" s="8">
        <v>243</v>
      </c>
      <c r="B250" s="9" t="s">
        <v>141</v>
      </c>
      <c r="C250" s="10" t="s">
        <v>142</v>
      </c>
      <c r="D250" s="10" t="s">
        <v>143</v>
      </c>
      <c r="E250" s="10" t="s">
        <v>206</v>
      </c>
      <c r="F250" s="9" t="s">
        <v>641</v>
      </c>
      <c r="G250" s="10" t="s">
        <v>1209</v>
      </c>
      <c r="H250" s="9" t="s">
        <v>1210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574</v>
      </c>
      <c r="N250" s="9" t="s">
        <v>206</v>
      </c>
      <c r="O250" s="9" t="s">
        <v>151</v>
      </c>
      <c r="P250" s="9" t="s">
        <v>142</v>
      </c>
      <c r="Q250" s="9" t="s">
        <v>575</v>
      </c>
      <c r="R250" s="9" t="s">
        <v>675</v>
      </c>
      <c r="S250" s="9" t="s">
        <v>676</v>
      </c>
      <c r="T250" s="9" t="s">
        <v>306</v>
      </c>
      <c r="U250" s="9" t="s">
        <v>337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716</v>
      </c>
      <c r="AA250" s="9" t="s">
        <v>717</v>
      </c>
      <c r="AB250" s="12" t="s">
        <v>718</v>
      </c>
      <c r="AC250" s="10" t="s">
        <v>744</v>
      </c>
      <c r="AD250" s="9" t="s">
        <v>745</v>
      </c>
      <c r="AE250" s="13" t="s">
        <v>746</v>
      </c>
      <c r="AF250" s="14" t="s">
        <v>1211</v>
      </c>
      <c r="AG250" s="10" t="s">
        <v>1233</v>
      </c>
      <c r="AH250" s="11" t="s">
        <v>684</v>
      </c>
      <c r="AI250" s="11" t="s">
        <v>685</v>
      </c>
      <c r="AJ250" s="10" t="s">
        <v>686</v>
      </c>
      <c r="AK250" s="11" t="s">
        <v>685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1.5</v>
      </c>
      <c r="AU250" s="10" t="s">
        <v>142</v>
      </c>
      <c r="AV250" s="16">
        <v>5500</v>
      </c>
      <c r="AW250" s="16">
        <v>5500</v>
      </c>
      <c r="AX250" s="16">
        <v>0</v>
      </c>
      <c r="AY250" s="16">
        <v>0</v>
      </c>
      <c r="AZ250" s="16">
        <v>0</v>
      </c>
      <c r="BA250" s="17">
        <v>45058</v>
      </c>
      <c r="BB250" s="30" t="s">
        <v>175</v>
      </c>
      <c r="BC250" s="18" t="s">
        <v>156</v>
      </c>
      <c r="BD250" s="17">
        <v>45169</v>
      </c>
      <c r="BE250" s="17">
        <v>45199</v>
      </c>
      <c r="BF250" s="17">
        <v>45031</v>
      </c>
      <c r="BG250" s="10">
        <v>85441863</v>
      </c>
      <c r="BH250" s="9" t="s">
        <v>319</v>
      </c>
      <c r="BI250" s="19">
        <v>45017</v>
      </c>
      <c r="BJ250" s="20">
        <v>45040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156</v>
      </c>
      <c r="BP250" s="17">
        <v>45093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>
        <v>45002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>
        <v>45030</v>
      </c>
      <c r="CX250" s="10" t="s">
        <v>193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>
        <v>45040</v>
      </c>
      <c r="DH250" s="10" t="s">
        <v>1236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48</v>
      </c>
      <c r="DT250" s="16">
        <v>0</v>
      </c>
      <c r="DU250" s="11" t="s">
        <v>181</v>
      </c>
      <c r="DV250" s="11" t="s">
        <v>182</v>
      </c>
      <c r="DW250" s="27" t="s">
        <v>156</v>
      </c>
      <c r="DX250" s="27" t="s">
        <v>156</v>
      </c>
      <c r="DY250" s="20" t="s">
        <v>1221</v>
      </c>
      <c r="DZ250" s="16">
        <v>7</v>
      </c>
      <c r="EA250" s="16">
        <v>35</v>
      </c>
      <c r="EB250" s="27" t="s">
        <v>185</v>
      </c>
      <c r="EC250" s="27" t="s">
        <v>185</v>
      </c>
      <c r="ED250" s="27" t="s">
        <v>182</v>
      </c>
      <c r="EE250" s="29">
        <v>45001.656064814815</v>
      </c>
      <c r="EF250" s="28" t="s">
        <v>727</v>
      </c>
      <c r="EG250" s="28" t="s">
        <v>728</v>
      </c>
      <c r="EH250" s="28" t="s">
        <v>190</v>
      </c>
      <c r="EI250" s="29">
        <v>45049.305277777778</v>
      </c>
      <c r="EJ250" s="28" t="s">
        <v>195</v>
      </c>
      <c r="EK250" s="28" t="s">
        <v>196</v>
      </c>
      <c r="EL250" s="28" t="s">
        <v>210</v>
      </c>
      <c r="EM250" s="45"/>
      <c r="EN250" s="46" t="str">
        <f t="shared" si="22"/>
        <v>243N188C</v>
      </c>
      <c r="EO250" s="47">
        <f t="shared" si="23"/>
        <v>45051</v>
      </c>
      <c r="EP250" s="47">
        <f t="shared" si="24"/>
        <v>45030</v>
      </c>
      <c r="EQ250" s="48" t="str">
        <f t="shared" ca="1" si="25"/>
        <v>Past</v>
      </c>
      <c r="ER250" s="49">
        <f t="shared" si="26"/>
        <v>21</v>
      </c>
      <c r="ES250" s="50"/>
      <c r="ET250" s="51">
        <f t="shared" si="27"/>
        <v>21</v>
      </c>
      <c r="EU250" s="52">
        <f t="shared" si="28"/>
        <v>0</v>
      </c>
      <c r="EV250" s="46"/>
    </row>
    <row r="251" spans="1:153" ht="14.25" hidden="1" customHeight="1">
      <c r="A251" s="8">
        <v>244</v>
      </c>
      <c r="B251" s="9" t="s">
        <v>141</v>
      </c>
      <c r="C251" s="10" t="s">
        <v>142</v>
      </c>
      <c r="D251" s="10" t="s">
        <v>143</v>
      </c>
      <c r="E251" s="10" t="s">
        <v>206</v>
      </c>
      <c r="F251" s="9" t="s">
        <v>641</v>
      </c>
      <c r="G251" s="10" t="s">
        <v>1209</v>
      </c>
      <c r="H251" s="9" t="s">
        <v>1210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574</v>
      </c>
      <c r="N251" s="9" t="s">
        <v>206</v>
      </c>
      <c r="O251" s="9" t="s">
        <v>151</v>
      </c>
      <c r="P251" s="9" t="s">
        <v>142</v>
      </c>
      <c r="Q251" s="9" t="s">
        <v>575</v>
      </c>
      <c r="R251" s="9" t="s">
        <v>675</v>
      </c>
      <c r="S251" s="9" t="s">
        <v>676</v>
      </c>
      <c r="T251" s="9" t="s">
        <v>306</v>
      </c>
      <c r="U251" s="9" t="s">
        <v>337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716</v>
      </c>
      <c r="AA251" s="9" t="s">
        <v>717</v>
      </c>
      <c r="AB251" s="12" t="s">
        <v>718</v>
      </c>
      <c r="AC251" s="10" t="s">
        <v>1053</v>
      </c>
      <c r="AD251" s="9" t="s">
        <v>1054</v>
      </c>
      <c r="AE251" s="13" t="s">
        <v>1055</v>
      </c>
      <c r="AF251" s="14" t="s">
        <v>1211</v>
      </c>
      <c r="AG251" s="10" t="s">
        <v>1237</v>
      </c>
      <c r="AH251" s="11" t="s">
        <v>684</v>
      </c>
      <c r="AI251" s="11" t="s">
        <v>685</v>
      </c>
      <c r="AJ251" s="10" t="s">
        <v>686</v>
      </c>
      <c r="AK251" s="11" t="s">
        <v>685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1.5</v>
      </c>
      <c r="AU251" s="10" t="s">
        <v>142</v>
      </c>
      <c r="AV251" s="16">
        <v>7000</v>
      </c>
      <c r="AW251" s="16">
        <v>7000</v>
      </c>
      <c r="AX251" s="16">
        <v>0</v>
      </c>
      <c r="AY251" s="16">
        <v>0</v>
      </c>
      <c r="AZ251" s="16">
        <v>0</v>
      </c>
      <c r="BA251" s="17">
        <v>45058</v>
      </c>
      <c r="BB251" s="30" t="s">
        <v>175</v>
      </c>
      <c r="BC251" s="18" t="s">
        <v>156</v>
      </c>
      <c r="BD251" s="17">
        <v>45169</v>
      </c>
      <c r="BE251" s="17">
        <v>45199</v>
      </c>
      <c r="BF251" s="17">
        <v>45031</v>
      </c>
      <c r="BG251" s="10">
        <v>85189803</v>
      </c>
      <c r="BH251" s="9" t="s">
        <v>414</v>
      </c>
      <c r="BI251" s="19">
        <v>44986</v>
      </c>
      <c r="BJ251" s="20">
        <v>44991</v>
      </c>
      <c r="BK251" s="16">
        <v>0</v>
      </c>
      <c r="BL251" s="16">
        <v>0</v>
      </c>
      <c r="BM251" s="9" t="s">
        <v>177</v>
      </c>
      <c r="BN251" s="9" t="s">
        <v>178</v>
      </c>
      <c r="BO251" s="9" t="s">
        <v>635</v>
      </c>
      <c r="BP251" s="17">
        <v>45031</v>
      </c>
      <c r="BQ251" s="17" t="s">
        <v>156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>
        <v>44922</v>
      </c>
      <c r="CX251" s="10" t="s">
        <v>193</v>
      </c>
      <c r="CY251" s="17" t="s">
        <v>156</v>
      </c>
      <c r="CZ251" s="17" t="s">
        <v>156</v>
      </c>
      <c r="DA251" s="17" t="s">
        <v>156</v>
      </c>
      <c r="DB251" s="17" t="s">
        <v>156</v>
      </c>
      <c r="DC251" s="16">
        <v>0</v>
      </c>
      <c r="DD251" s="10" t="s">
        <v>156</v>
      </c>
      <c r="DE251" s="10" t="s">
        <v>156</v>
      </c>
      <c r="DF251" s="18" t="s">
        <v>156</v>
      </c>
      <c r="DG251" s="17">
        <v>44943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 t="s">
        <v>156</v>
      </c>
      <c r="DM251" s="16">
        <v>0</v>
      </c>
      <c r="DN251" s="10" t="s">
        <v>156</v>
      </c>
      <c r="DO251" s="10" t="s">
        <v>156</v>
      </c>
      <c r="DP251" s="16">
        <v>32</v>
      </c>
      <c r="DQ251" s="16">
        <v>16</v>
      </c>
      <c r="DR251" s="11">
        <v>16</v>
      </c>
      <c r="DS251" s="16">
        <v>48</v>
      </c>
      <c r="DT251" s="16">
        <v>4864</v>
      </c>
      <c r="DU251" s="11" t="s">
        <v>181</v>
      </c>
      <c r="DV251" s="11" t="s">
        <v>182</v>
      </c>
      <c r="DW251" s="27" t="s">
        <v>156</v>
      </c>
      <c r="DX251" s="27" t="s">
        <v>156</v>
      </c>
      <c r="DY251" s="20" t="s">
        <v>156</v>
      </c>
      <c r="DZ251" s="16">
        <v>7</v>
      </c>
      <c r="EA251" s="16">
        <v>35</v>
      </c>
      <c r="EB251" s="27" t="s">
        <v>185</v>
      </c>
      <c r="EC251" s="27" t="s">
        <v>185</v>
      </c>
      <c r="ED251" s="27" t="s">
        <v>182</v>
      </c>
      <c r="EE251" s="29">
        <v>44922.554120370369</v>
      </c>
      <c r="EF251" s="28" t="s">
        <v>727</v>
      </c>
      <c r="EG251" s="28" t="s">
        <v>728</v>
      </c>
      <c r="EH251" s="28" t="s">
        <v>190</v>
      </c>
      <c r="EI251" s="29">
        <v>44935.329039351855</v>
      </c>
      <c r="EJ251" s="28" t="s">
        <v>727</v>
      </c>
      <c r="EK251" s="28" t="s">
        <v>728</v>
      </c>
      <c r="EL251" s="28" t="s">
        <v>190</v>
      </c>
      <c r="EM251" s="45"/>
      <c r="EN251" s="46" t="str">
        <f t="shared" si="22"/>
        <v>243N188D</v>
      </c>
      <c r="EO251" s="47">
        <f t="shared" si="23"/>
        <v>44989</v>
      </c>
      <c r="EP251" s="47">
        <f t="shared" si="24"/>
        <v>44922</v>
      </c>
      <c r="EQ251" s="48" t="str">
        <f t="shared" ca="1" si="25"/>
        <v>Past</v>
      </c>
      <c r="ER251" s="49">
        <f t="shared" si="26"/>
        <v>67</v>
      </c>
      <c r="ES251" s="50"/>
      <c r="ET251" s="51">
        <f t="shared" si="27"/>
        <v>67</v>
      </c>
      <c r="EU251" s="52">
        <f t="shared" si="28"/>
        <v>0</v>
      </c>
      <c r="EV251" s="46"/>
    </row>
    <row r="252" spans="1:153" ht="14.25" hidden="1" customHeight="1">
      <c r="A252" s="8">
        <v>245</v>
      </c>
      <c r="B252" s="9" t="s">
        <v>141</v>
      </c>
      <c r="C252" s="10" t="s">
        <v>142</v>
      </c>
      <c r="D252" s="10" t="s">
        <v>143</v>
      </c>
      <c r="E252" s="10" t="s">
        <v>206</v>
      </c>
      <c r="F252" s="9" t="s">
        <v>641</v>
      </c>
      <c r="G252" s="10" t="s">
        <v>1209</v>
      </c>
      <c r="H252" s="9" t="s">
        <v>1210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574</v>
      </c>
      <c r="N252" s="9" t="s">
        <v>206</v>
      </c>
      <c r="O252" s="9" t="s">
        <v>151</v>
      </c>
      <c r="P252" s="9" t="s">
        <v>142</v>
      </c>
      <c r="Q252" s="9" t="s">
        <v>575</v>
      </c>
      <c r="R252" s="9" t="s">
        <v>675</v>
      </c>
      <c r="S252" s="9" t="s">
        <v>676</v>
      </c>
      <c r="T252" s="9" t="s">
        <v>306</v>
      </c>
      <c r="U252" s="9" t="s">
        <v>337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716</v>
      </c>
      <c r="AA252" s="9" t="s">
        <v>717</v>
      </c>
      <c r="AB252" s="12" t="s">
        <v>718</v>
      </c>
      <c r="AC252" s="10" t="s">
        <v>1057</v>
      </c>
      <c r="AD252" s="9" t="s">
        <v>1058</v>
      </c>
      <c r="AE252" s="13" t="s">
        <v>1059</v>
      </c>
      <c r="AF252" s="14" t="s">
        <v>1211</v>
      </c>
      <c r="AG252" s="10" t="s">
        <v>1238</v>
      </c>
      <c r="AH252" s="11" t="s">
        <v>684</v>
      </c>
      <c r="AI252" s="11" t="s">
        <v>685</v>
      </c>
      <c r="AJ252" s="10" t="s">
        <v>686</v>
      </c>
      <c r="AK252" s="11" t="s">
        <v>685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1.5</v>
      </c>
      <c r="AU252" s="10" t="s">
        <v>142</v>
      </c>
      <c r="AV252" s="16">
        <v>8000</v>
      </c>
      <c r="AW252" s="16">
        <v>8000</v>
      </c>
      <c r="AX252" s="16">
        <v>0</v>
      </c>
      <c r="AY252" s="16">
        <v>0</v>
      </c>
      <c r="AZ252" s="16">
        <v>0</v>
      </c>
      <c r="BA252" s="17">
        <v>45058</v>
      </c>
      <c r="BB252" s="30" t="s">
        <v>175</v>
      </c>
      <c r="BC252" s="18" t="s">
        <v>156</v>
      </c>
      <c r="BD252" s="17">
        <v>45169</v>
      </c>
      <c r="BE252" s="17">
        <v>45199</v>
      </c>
      <c r="BF252" s="17">
        <v>45031</v>
      </c>
      <c r="BG252" s="10">
        <v>85189806</v>
      </c>
      <c r="BH252" s="9" t="s">
        <v>414</v>
      </c>
      <c r="BI252" s="19">
        <v>44986</v>
      </c>
      <c r="BJ252" s="20">
        <v>44991</v>
      </c>
      <c r="BK252" s="16">
        <v>0</v>
      </c>
      <c r="BL252" s="16">
        <v>0</v>
      </c>
      <c r="BM252" s="9" t="s">
        <v>177</v>
      </c>
      <c r="BN252" s="9" t="s">
        <v>178</v>
      </c>
      <c r="BO252" s="9" t="s">
        <v>635</v>
      </c>
      <c r="BP252" s="17">
        <v>45031</v>
      </c>
      <c r="BQ252" s="17" t="s">
        <v>156</v>
      </c>
      <c r="BR252" s="17" t="s">
        <v>156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 t="s">
        <v>156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 t="s">
        <v>156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 t="s">
        <v>156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>
        <v>44922</v>
      </c>
      <c r="CX252" s="10" t="s">
        <v>193</v>
      </c>
      <c r="CY252" s="17" t="s">
        <v>156</v>
      </c>
      <c r="CZ252" s="17" t="s">
        <v>156</v>
      </c>
      <c r="DA252" s="17" t="s">
        <v>156</v>
      </c>
      <c r="DB252" s="17" t="s">
        <v>156</v>
      </c>
      <c r="DC252" s="16">
        <v>0</v>
      </c>
      <c r="DD252" s="10" t="s">
        <v>156</v>
      </c>
      <c r="DE252" s="10" t="s">
        <v>156</v>
      </c>
      <c r="DF252" s="18" t="s">
        <v>156</v>
      </c>
      <c r="DG252" s="17">
        <v>44943</v>
      </c>
      <c r="DH252" s="10" t="s">
        <v>156</v>
      </c>
      <c r="DI252" s="17" t="s">
        <v>156</v>
      </c>
      <c r="DJ252" s="17" t="s">
        <v>156</v>
      </c>
      <c r="DK252" s="17" t="s">
        <v>156</v>
      </c>
      <c r="DL252" s="17" t="s">
        <v>156</v>
      </c>
      <c r="DM252" s="16">
        <v>0</v>
      </c>
      <c r="DN252" s="10" t="s">
        <v>156</v>
      </c>
      <c r="DO252" s="10" t="s">
        <v>156</v>
      </c>
      <c r="DP252" s="16">
        <v>32</v>
      </c>
      <c r="DQ252" s="16">
        <v>16</v>
      </c>
      <c r="DR252" s="11">
        <v>16</v>
      </c>
      <c r="DS252" s="16">
        <v>48</v>
      </c>
      <c r="DT252" s="16">
        <v>5648</v>
      </c>
      <c r="DU252" s="11" t="s">
        <v>181</v>
      </c>
      <c r="DV252" s="11" t="s">
        <v>182</v>
      </c>
      <c r="DW252" s="27" t="s">
        <v>156</v>
      </c>
      <c r="DX252" s="27" t="s">
        <v>156</v>
      </c>
      <c r="DY252" s="20" t="s">
        <v>156</v>
      </c>
      <c r="DZ252" s="16">
        <v>7</v>
      </c>
      <c r="EA252" s="16">
        <v>35</v>
      </c>
      <c r="EB252" s="27" t="s">
        <v>185</v>
      </c>
      <c r="EC252" s="27" t="s">
        <v>185</v>
      </c>
      <c r="ED252" s="27" t="s">
        <v>182</v>
      </c>
      <c r="EE252" s="29">
        <v>44922.554120370369</v>
      </c>
      <c r="EF252" s="28" t="s">
        <v>727</v>
      </c>
      <c r="EG252" s="28" t="s">
        <v>728</v>
      </c>
      <c r="EH252" s="28" t="s">
        <v>190</v>
      </c>
      <c r="EI252" s="29">
        <v>44935.329039351855</v>
      </c>
      <c r="EJ252" s="28" t="s">
        <v>727</v>
      </c>
      <c r="EK252" s="28" t="s">
        <v>728</v>
      </c>
      <c r="EL252" s="28" t="s">
        <v>190</v>
      </c>
      <c r="EM252" s="45"/>
      <c r="EN252" s="46" t="str">
        <f t="shared" si="22"/>
        <v>243N188E</v>
      </c>
      <c r="EO252" s="47">
        <f t="shared" si="23"/>
        <v>44989</v>
      </c>
      <c r="EP252" s="47">
        <f t="shared" si="24"/>
        <v>44922</v>
      </c>
      <c r="EQ252" s="48" t="str">
        <f t="shared" ca="1" si="25"/>
        <v>Past</v>
      </c>
      <c r="ER252" s="49">
        <f t="shared" si="26"/>
        <v>67</v>
      </c>
      <c r="ES252" s="50"/>
      <c r="ET252" s="51">
        <f t="shared" si="27"/>
        <v>67</v>
      </c>
      <c r="EU252" s="52">
        <f t="shared" si="28"/>
        <v>0</v>
      </c>
      <c r="EV252" s="46"/>
    </row>
    <row r="253" spans="1:153" ht="14.25" hidden="1" customHeight="1">
      <c r="A253" s="8">
        <v>246</v>
      </c>
      <c r="B253" s="9" t="s">
        <v>141</v>
      </c>
      <c r="C253" s="10" t="s">
        <v>142</v>
      </c>
      <c r="D253" s="10" t="s">
        <v>143</v>
      </c>
      <c r="E253" s="10" t="s">
        <v>206</v>
      </c>
      <c r="F253" s="9" t="s">
        <v>641</v>
      </c>
      <c r="G253" s="10" t="s">
        <v>1209</v>
      </c>
      <c r="H253" s="9" t="s">
        <v>1210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574</v>
      </c>
      <c r="N253" s="9" t="s">
        <v>206</v>
      </c>
      <c r="O253" s="9" t="s">
        <v>151</v>
      </c>
      <c r="P253" s="9" t="s">
        <v>142</v>
      </c>
      <c r="Q253" s="9" t="s">
        <v>575</v>
      </c>
      <c r="R253" s="9" t="s">
        <v>675</v>
      </c>
      <c r="S253" s="9" t="s">
        <v>676</v>
      </c>
      <c r="T253" s="9" t="s">
        <v>306</v>
      </c>
      <c r="U253" s="9" t="s">
        <v>337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716</v>
      </c>
      <c r="AA253" s="9" t="s">
        <v>717</v>
      </c>
      <c r="AB253" s="12" t="s">
        <v>718</v>
      </c>
      <c r="AC253" s="10" t="s">
        <v>1061</v>
      </c>
      <c r="AD253" s="9" t="s">
        <v>1062</v>
      </c>
      <c r="AE253" s="13" t="s">
        <v>1063</v>
      </c>
      <c r="AF253" s="14" t="s">
        <v>1211</v>
      </c>
      <c r="AG253" s="10" t="s">
        <v>1239</v>
      </c>
      <c r="AH253" s="11" t="s">
        <v>684</v>
      </c>
      <c r="AI253" s="11" t="s">
        <v>685</v>
      </c>
      <c r="AJ253" s="10" t="s">
        <v>686</v>
      </c>
      <c r="AK253" s="11" t="s">
        <v>685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1.5</v>
      </c>
      <c r="AU253" s="10" t="s">
        <v>142</v>
      </c>
      <c r="AV253" s="16">
        <v>10000</v>
      </c>
      <c r="AW253" s="16">
        <v>10000</v>
      </c>
      <c r="AX253" s="16">
        <v>0</v>
      </c>
      <c r="AY253" s="16">
        <v>0</v>
      </c>
      <c r="AZ253" s="16">
        <v>0</v>
      </c>
      <c r="BA253" s="17">
        <v>45058</v>
      </c>
      <c r="BB253" s="30" t="s">
        <v>175</v>
      </c>
      <c r="BC253" s="18" t="s">
        <v>156</v>
      </c>
      <c r="BD253" s="17">
        <v>45169</v>
      </c>
      <c r="BE253" s="17">
        <v>45199</v>
      </c>
      <c r="BF253" s="17">
        <v>45031</v>
      </c>
      <c r="BG253" s="10">
        <v>85189809</v>
      </c>
      <c r="BH253" s="9" t="s">
        <v>414</v>
      </c>
      <c r="BI253" s="19">
        <v>44986</v>
      </c>
      <c r="BJ253" s="20">
        <v>44991</v>
      </c>
      <c r="BK253" s="16">
        <v>0</v>
      </c>
      <c r="BL253" s="16">
        <v>0</v>
      </c>
      <c r="BM253" s="9" t="s">
        <v>177</v>
      </c>
      <c r="BN253" s="9" t="s">
        <v>178</v>
      </c>
      <c r="BO253" s="9" t="s">
        <v>635</v>
      </c>
      <c r="BP253" s="17">
        <v>45031</v>
      </c>
      <c r="BQ253" s="17" t="s">
        <v>156</v>
      </c>
      <c r="BR253" s="17" t="s">
        <v>156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 t="s">
        <v>156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 t="s">
        <v>156</v>
      </c>
      <c r="CD253" s="10" t="s">
        <v>156</v>
      </c>
      <c r="CE253" s="17" t="s">
        <v>156</v>
      </c>
      <c r="CF253" s="17" t="s">
        <v>156</v>
      </c>
      <c r="CG253" s="17" t="s">
        <v>156</v>
      </c>
      <c r="CH253" s="17" t="s">
        <v>156</v>
      </c>
      <c r="CI253" s="16">
        <v>0</v>
      </c>
      <c r="CJ253" s="10" t="s">
        <v>156</v>
      </c>
      <c r="CK253" s="10" t="s">
        <v>156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 t="s">
        <v>156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44922</v>
      </c>
      <c r="CX253" s="10" t="s">
        <v>193</v>
      </c>
      <c r="CY253" s="17" t="s">
        <v>156</v>
      </c>
      <c r="CZ253" s="17" t="s">
        <v>156</v>
      </c>
      <c r="DA253" s="17" t="s">
        <v>156</v>
      </c>
      <c r="DB253" s="17" t="s">
        <v>156</v>
      </c>
      <c r="DC253" s="16">
        <v>0</v>
      </c>
      <c r="DD253" s="10" t="s">
        <v>156</v>
      </c>
      <c r="DE253" s="10" t="s">
        <v>156</v>
      </c>
      <c r="DF253" s="18" t="s">
        <v>156</v>
      </c>
      <c r="DG253" s="17">
        <v>44943</v>
      </c>
      <c r="DH253" s="10" t="s">
        <v>156</v>
      </c>
      <c r="DI253" s="17" t="s">
        <v>156</v>
      </c>
      <c r="DJ253" s="17" t="s">
        <v>156</v>
      </c>
      <c r="DK253" s="17" t="s">
        <v>156</v>
      </c>
      <c r="DL253" s="17" t="s">
        <v>156</v>
      </c>
      <c r="DM253" s="16">
        <v>0</v>
      </c>
      <c r="DN253" s="10" t="s">
        <v>156</v>
      </c>
      <c r="DO253" s="10" t="s">
        <v>156</v>
      </c>
      <c r="DP253" s="16">
        <v>32</v>
      </c>
      <c r="DQ253" s="16">
        <v>16</v>
      </c>
      <c r="DR253" s="11">
        <v>16</v>
      </c>
      <c r="DS253" s="16">
        <v>48</v>
      </c>
      <c r="DT253" s="16">
        <v>6432</v>
      </c>
      <c r="DU253" s="11" t="s">
        <v>181</v>
      </c>
      <c r="DV253" s="11" t="s">
        <v>182</v>
      </c>
      <c r="DW253" s="27" t="s">
        <v>156</v>
      </c>
      <c r="DX253" s="27" t="s">
        <v>156</v>
      </c>
      <c r="DY253" s="20" t="s">
        <v>156</v>
      </c>
      <c r="DZ253" s="16">
        <v>7</v>
      </c>
      <c r="EA253" s="16">
        <v>35</v>
      </c>
      <c r="EB253" s="27" t="s">
        <v>185</v>
      </c>
      <c r="EC253" s="27" t="s">
        <v>185</v>
      </c>
      <c r="ED253" s="27" t="s">
        <v>182</v>
      </c>
      <c r="EE253" s="29">
        <v>44922.554120370369</v>
      </c>
      <c r="EF253" s="28" t="s">
        <v>727</v>
      </c>
      <c r="EG253" s="28" t="s">
        <v>728</v>
      </c>
      <c r="EH253" s="28" t="s">
        <v>190</v>
      </c>
      <c r="EI253" s="29">
        <v>44935.329039351855</v>
      </c>
      <c r="EJ253" s="28" t="s">
        <v>727</v>
      </c>
      <c r="EK253" s="28" t="s">
        <v>728</v>
      </c>
      <c r="EL253" s="28" t="s">
        <v>190</v>
      </c>
      <c r="EM253" s="45"/>
      <c r="EN253" s="46" t="str">
        <f t="shared" si="22"/>
        <v>243N188F</v>
      </c>
      <c r="EO253" s="47">
        <f t="shared" si="23"/>
        <v>44989</v>
      </c>
      <c r="EP253" s="47">
        <f t="shared" si="24"/>
        <v>44922</v>
      </c>
      <c r="EQ253" s="48" t="str">
        <f t="shared" ca="1" si="25"/>
        <v>Past</v>
      </c>
      <c r="ER253" s="49">
        <f t="shared" si="26"/>
        <v>67</v>
      </c>
      <c r="ES253" s="50"/>
      <c r="ET253" s="51">
        <f t="shared" si="27"/>
        <v>67</v>
      </c>
      <c r="EU253" s="52">
        <f t="shared" si="28"/>
        <v>0</v>
      </c>
      <c r="EV253" s="46"/>
    </row>
    <row r="254" spans="1:153" ht="14.25" customHeight="1">
      <c r="A254" s="8">
        <v>247</v>
      </c>
      <c r="B254" s="9" t="s">
        <v>141</v>
      </c>
      <c r="C254" s="10" t="s">
        <v>142</v>
      </c>
      <c r="D254" s="10" t="s">
        <v>143</v>
      </c>
      <c r="E254" s="10" t="s">
        <v>206</v>
      </c>
      <c r="F254" s="9" t="s">
        <v>641</v>
      </c>
      <c r="G254" s="10" t="s">
        <v>1209</v>
      </c>
      <c r="H254" s="9" t="s">
        <v>1210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149</v>
      </c>
      <c r="N254" s="9" t="s">
        <v>150</v>
      </c>
      <c r="O254" s="9" t="s">
        <v>151</v>
      </c>
      <c r="P254" s="9" t="s">
        <v>142</v>
      </c>
      <c r="Q254" s="9" t="s">
        <v>152</v>
      </c>
      <c r="R254" s="9" t="s">
        <v>675</v>
      </c>
      <c r="S254" s="9" t="s">
        <v>676</v>
      </c>
      <c r="T254" s="9" t="s">
        <v>306</v>
      </c>
      <c r="U254" s="9" t="s">
        <v>337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698</v>
      </c>
      <c r="AA254" s="9" t="s">
        <v>699</v>
      </c>
      <c r="AB254" s="12" t="s">
        <v>700</v>
      </c>
      <c r="AC254" s="10" t="s">
        <v>752</v>
      </c>
      <c r="AD254" s="9" t="s">
        <v>753</v>
      </c>
      <c r="AE254" s="13" t="s">
        <v>754</v>
      </c>
      <c r="AF254" s="14" t="s">
        <v>1211</v>
      </c>
      <c r="AG254" s="10" t="s">
        <v>1240</v>
      </c>
      <c r="AH254" s="11" t="s">
        <v>684</v>
      </c>
      <c r="AI254" s="11" t="s">
        <v>685</v>
      </c>
      <c r="AJ254" s="10" t="s">
        <v>686</v>
      </c>
      <c r="AK254" s="11" t="s">
        <v>685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1.6</v>
      </c>
      <c r="AU254" s="10" t="s">
        <v>142</v>
      </c>
      <c r="AV254" s="16">
        <v>12500</v>
      </c>
      <c r="AW254" s="16">
        <v>12500</v>
      </c>
      <c r="AX254" s="16">
        <v>0</v>
      </c>
      <c r="AY254" s="16">
        <v>0</v>
      </c>
      <c r="AZ254" s="16">
        <v>0</v>
      </c>
      <c r="BA254" s="17">
        <v>45110</v>
      </c>
      <c r="BB254" s="30" t="s">
        <v>175</v>
      </c>
      <c r="BC254" s="18">
        <v>45098</v>
      </c>
      <c r="BD254" s="17">
        <v>45138</v>
      </c>
      <c r="BE254" s="17">
        <v>45169</v>
      </c>
      <c r="BF254" s="17">
        <v>45092</v>
      </c>
      <c r="BG254" s="10">
        <v>85277803</v>
      </c>
      <c r="BH254" s="9" t="s">
        <v>414</v>
      </c>
      <c r="BI254" s="19">
        <v>45047</v>
      </c>
      <c r="BJ254" s="20">
        <v>45047</v>
      </c>
      <c r="BK254" s="16">
        <v>5552</v>
      </c>
      <c r="BL254" s="16">
        <v>8883</v>
      </c>
      <c r="BM254" s="9" t="s">
        <v>177</v>
      </c>
      <c r="BN254" s="9" t="s">
        <v>436</v>
      </c>
      <c r="BO254" s="9" t="s">
        <v>635</v>
      </c>
      <c r="BP254" s="17">
        <v>45115</v>
      </c>
      <c r="BQ254" s="17">
        <v>45115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>
        <v>44957</v>
      </c>
      <c r="CD254" s="10" t="s">
        <v>1241</v>
      </c>
      <c r="CE254" s="17" t="s">
        <v>156</v>
      </c>
      <c r="CF254" s="17" t="s">
        <v>156</v>
      </c>
      <c r="CG254" s="17" t="s">
        <v>156</v>
      </c>
      <c r="CH254" s="17">
        <v>44953</v>
      </c>
      <c r="CI254" s="16">
        <v>20000</v>
      </c>
      <c r="CJ254" s="10" t="s">
        <v>1242</v>
      </c>
      <c r="CK254" s="10" t="s">
        <v>230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44999</v>
      </c>
      <c r="CX254" s="10" t="s">
        <v>193</v>
      </c>
      <c r="CY254" s="17" t="s">
        <v>156</v>
      </c>
      <c r="CZ254" s="17" t="s">
        <v>156</v>
      </c>
      <c r="DA254" s="17" t="s">
        <v>156</v>
      </c>
      <c r="DB254" s="17">
        <v>44995</v>
      </c>
      <c r="DC254" s="16">
        <v>5552</v>
      </c>
      <c r="DD254" s="10" t="s">
        <v>1243</v>
      </c>
      <c r="DE254" s="10" t="s">
        <v>230</v>
      </c>
      <c r="DF254" s="18" t="s">
        <v>156</v>
      </c>
      <c r="DG254" s="17">
        <v>45030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45034</v>
      </c>
      <c r="DM254" s="16">
        <v>5552</v>
      </c>
      <c r="DN254" s="10" t="s">
        <v>1244</v>
      </c>
      <c r="DO254" s="10" t="s">
        <v>417</v>
      </c>
      <c r="DP254" s="16">
        <v>32</v>
      </c>
      <c r="DQ254" s="16">
        <v>16</v>
      </c>
      <c r="DR254" s="11">
        <v>16</v>
      </c>
      <c r="DS254" s="16">
        <v>48</v>
      </c>
      <c r="DT254" s="16">
        <v>0</v>
      </c>
      <c r="DU254" s="11" t="s">
        <v>181</v>
      </c>
      <c r="DV254" s="11" t="s">
        <v>182</v>
      </c>
      <c r="DW254" s="27" t="s">
        <v>156</v>
      </c>
      <c r="DX254" s="27" t="s">
        <v>156</v>
      </c>
      <c r="DY254" s="20" t="s">
        <v>1245</v>
      </c>
      <c r="DZ254" s="16">
        <v>7</v>
      </c>
      <c r="EA254" s="16">
        <v>35</v>
      </c>
      <c r="EB254" s="27" t="s">
        <v>185</v>
      </c>
      <c r="EC254" s="27" t="s">
        <v>185</v>
      </c>
      <c r="ED254" s="27" t="s">
        <v>182</v>
      </c>
      <c r="EE254" s="29">
        <v>44945.410752314812</v>
      </c>
      <c r="EF254" s="28" t="s">
        <v>688</v>
      </c>
      <c r="EG254" s="28" t="s">
        <v>689</v>
      </c>
      <c r="EH254" s="28" t="s">
        <v>190</v>
      </c>
      <c r="EI254" s="29">
        <v>45075.012789351851</v>
      </c>
      <c r="EJ254" s="28" t="s">
        <v>188</v>
      </c>
      <c r="EK254" s="28" t="s">
        <v>189</v>
      </c>
      <c r="EL254" s="28" t="s">
        <v>190</v>
      </c>
      <c r="EM254" s="45" t="s">
        <v>3713</v>
      </c>
      <c r="EN254" s="46" t="str">
        <f t="shared" si="22"/>
        <v>343N546A</v>
      </c>
      <c r="EO254" s="47">
        <f t="shared" si="23"/>
        <v>45073</v>
      </c>
      <c r="EP254" s="47">
        <f t="shared" si="24"/>
        <v>44999</v>
      </c>
      <c r="EQ254" s="48" t="str">
        <f t="shared" ca="1" si="25"/>
        <v>Past</v>
      </c>
      <c r="ER254" s="49">
        <f t="shared" si="26"/>
        <v>74</v>
      </c>
      <c r="ES254" s="50"/>
      <c r="ET254" s="51">
        <f t="shared" si="27"/>
        <v>74</v>
      </c>
      <c r="EU254" s="52">
        <f t="shared" si="28"/>
        <v>410848</v>
      </c>
      <c r="EV254" s="46"/>
      <c r="EW254" s="23" t="s">
        <v>3714</v>
      </c>
    </row>
    <row r="255" spans="1:153" ht="14.25" customHeight="1">
      <c r="A255" s="8">
        <v>248</v>
      </c>
      <c r="B255" s="9" t="s">
        <v>141</v>
      </c>
      <c r="C255" s="10" t="s">
        <v>142</v>
      </c>
      <c r="D255" s="10" t="s">
        <v>143</v>
      </c>
      <c r="E255" s="10" t="s">
        <v>206</v>
      </c>
      <c r="F255" s="9" t="s">
        <v>641</v>
      </c>
      <c r="G255" s="10" t="s">
        <v>1209</v>
      </c>
      <c r="H255" s="9" t="s">
        <v>1210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149</v>
      </c>
      <c r="N255" s="9" t="s">
        <v>150</v>
      </c>
      <c r="O255" s="9" t="s">
        <v>151</v>
      </c>
      <c r="P255" s="9" t="s">
        <v>142</v>
      </c>
      <c r="Q255" s="9" t="s">
        <v>152</v>
      </c>
      <c r="R255" s="9" t="s">
        <v>675</v>
      </c>
      <c r="S255" s="9" t="s">
        <v>676</v>
      </c>
      <c r="T255" s="9" t="s">
        <v>306</v>
      </c>
      <c r="U255" s="9" t="s">
        <v>337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698</v>
      </c>
      <c r="AA255" s="9" t="s">
        <v>699</v>
      </c>
      <c r="AB255" s="12" t="s">
        <v>700</v>
      </c>
      <c r="AC255" s="10" t="s">
        <v>752</v>
      </c>
      <c r="AD255" s="9" t="s">
        <v>753</v>
      </c>
      <c r="AE255" s="13" t="s">
        <v>754</v>
      </c>
      <c r="AF255" s="14" t="s">
        <v>1211</v>
      </c>
      <c r="AG255" s="10" t="s">
        <v>1240</v>
      </c>
      <c r="AH255" s="11" t="s">
        <v>684</v>
      </c>
      <c r="AI255" s="11" t="s">
        <v>685</v>
      </c>
      <c r="AJ255" s="10" t="s">
        <v>686</v>
      </c>
      <c r="AK255" s="11" t="s">
        <v>685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1.6</v>
      </c>
      <c r="AU255" s="10" t="s">
        <v>142</v>
      </c>
      <c r="AV255" s="16">
        <v>12500</v>
      </c>
      <c r="AW255" s="16">
        <v>12500</v>
      </c>
      <c r="AX255" s="16">
        <v>0</v>
      </c>
      <c r="AY255" s="16">
        <v>0</v>
      </c>
      <c r="AZ255" s="16">
        <v>0</v>
      </c>
      <c r="BA255" s="17">
        <v>45110</v>
      </c>
      <c r="BB255" s="30" t="s">
        <v>175</v>
      </c>
      <c r="BC255" s="18">
        <v>45098</v>
      </c>
      <c r="BD255" s="17">
        <v>45138</v>
      </c>
      <c r="BE255" s="17">
        <v>45169</v>
      </c>
      <c r="BF255" s="17">
        <v>45092</v>
      </c>
      <c r="BG255" s="10">
        <v>85539117</v>
      </c>
      <c r="BH255" s="9" t="s">
        <v>319</v>
      </c>
      <c r="BI255" s="19">
        <v>45078</v>
      </c>
      <c r="BJ255" s="20">
        <v>45082</v>
      </c>
      <c r="BK255" s="16">
        <v>5008</v>
      </c>
      <c r="BL255" s="16">
        <v>8013</v>
      </c>
      <c r="BM255" s="9" t="s">
        <v>177</v>
      </c>
      <c r="BN255" s="9" t="s">
        <v>470</v>
      </c>
      <c r="BO255" s="9" t="s">
        <v>156</v>
      </c>
      <c r="BP255" s="17">
        <v>45145</v>
      </c>
      <c r="BQ255" s="17">
        <v>45145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45083</v>
      </c>
      <c r="CX255" s="10" t="s">
        <v>193</v>
      </c>
      <c r="CY255" s="17" t="s">
        <v>156</v>
      </c>
      <c r="CZ255" s="17" t="s">
        <v>156</v>
      </c>
      <c r="DA255" s="17" t="s">
        <v>156</v>
      </c>
      <c r="DB255" s="17">
        <v>45083</v>
      </c>
      <c r="DC255" s="16">
        <v>5008</v>
      </c>
      <c r="DD255" s="10" t="s">
        <v>1246</v>
      </c>
      <c r="DE255" s="10" t="s">
        <v>230</v>
      </c>
      <c r="DF255" s="18" t="s">
        <v>156</v>
      </c>
      <c r="DG255" s="17">
        <v>45093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45091</v>
      </c>
      <c r="DM255" s="16">
        <v>5008</v>
      </c>
      <c r="DN255" s="10" t="s">
        <v>1247</v>
      </c>
      <c r="DO255" s="10" t="s">
        <v>230</v>
      </c>
      <c r="DP255" s="16">
        <v>32</v>
      </c>
      <c r="DQ255" s="16">
        <v>16</v>
      </c>
      <c r="DR255" s="11">
        <v>16</v>
      </c>
      <c r="DS255" s="16">
        <v>48</v>
      </c>
      <c r="DT255" s="16">
        <v>0</v>
      </c>
      <c r="DU255" s="11" t="s">
        <v>181</v>
      </c>
      <c r="DV255" s="11" t="s">
        <v>182</v>
      </c>
      <c r="DW255" s="27" t="s">
        <v>156</v>
      </c>
      <c r="DX255" s="27" t="s">
        <v>156</v>
      </c>
      <c r="DY255" s="20" t="s">
        <v>1144</v>
      </c>
      <c r="DZ255" s="16">
        <v>7</v>
      </c>
      <c r="EA255" s="16">
        <v>35</v>
      </c>
      <c r="EB255" s="27" t="s">
        <v>185</v>
      </c>
      <c r="EC255" s="27" t="s">
        <v>185</v>
      </c>
      <c r="ED255" s="27" t="s">
        <v>182</v>
      </c>
      <c r="EE255" s="29">
        <v>45055.769409722219</v>
      </c>
      <c r="EF255" s="28" t="s">
        <v>1129</v>
      </c>
      <c r="EG255" s="28" t="s">
        <v>1130</v>
      </c>
      <c r="EH255" s="28" t="s">
        <v>190</v>
      </c>
      <c r="EI255" s="29">
        <v>45091.813425925924</v>
      </c>
      <c r="EJ255" s="28" t="s">
        <v>1227</v>
      </c>
      <c r="EK255" s="28" t="s">
        <v>1228</v>
      </c>
      <c r="EL255" s="28" t="s">
        <v>237</v>
      </c>
      <c r="EM255" s="45" t="s">
        <v>3713</v>
      </c>
      <c r="EN255" s="46" t="str">
        <f t="shared" si="22"/>
        <v>343N546A</v>
      </c>
      <c r="EO255" s="47">
        <f t="shared" si="23"/>
        <v>45103</v>
      </c>
      <c r="EP255" s="47">
        <f t="shared" si="24"/>
        <v>45083</v>
      </c>
      <c r="EQ255" s="48" t="str">
        <f t="shared" ca="1" si="25"/>
        <v>Past</v>
      </c>
      <c r="ER255" s="49">
        <f t="shared" si="26"/>
        <v>20</v>
      </c>
      <c r="ES255" s="50"/>
      <c r="ET255" s="51">
        <f t="shared" si="27"/>
        <v>20</v>
      </c>
      <c r="EU255" s="52">
        <f t="shared" si="28"/>
        <v>100160</v>
      </c>
      <c r="EV255" s="46"/>
      <c r="EW255" s="23" t="s">
        <v>3721</v>
      </c>
    </row>
    <row r="256" spans="1:153" ht="14.25" hidden="1" customHeight="1">
      <c r="A256" s="8">
        <v>249</v>
      </c>
      <c r="B256" s="9" t="s">
        <v>141</v>
      </c>
      <c r="C256" s="10" t="s">
        <v>142</v>
      </c>
      <c r="D256" s="10" t="s">
        <v>143</v>
      </c>
      <c r="E256" s="10" t="s">
        <v>206</v>
      </c>
      <c r="F256" s="9" t="s">
        <v>641</v>
      </c>
      <c r="G256" s="10" t="s">
        <v>1209</v>
      </c>
      <c r="H256" s="9" t="s">
        <v>1210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149</v>
      </c>
      <c r="N256" s="9" t="s">
        <v>150</v>
      </c>
      <c r="O256" s="9" t="s">
        <v>151</v>
      </c>
      <c r="P256" s="9" t="s">
        <v>142</v>
      </c>
      <c r="Q256" s="9" t="s">
        <v>152</v>
      </c>
      <c r="R256" s="9" t="s">
        <v>675</v>
      </c>
      <c r="S256" s="9" t="s">
        <v>676</v>
      </c>
      <c r="T256" s="9" t="s">
        <v>306</v>
      </c>
      <c r="U256" s="9" t="s">
        <v>337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698</v>
      </c>
      <c r="AA256" s="9" t="s">
        <v>699</v>
      </c>
      <c r="AB256" s="12" t="s">
        <v>700</v>
      </c>
      <c r="AC256" s="10" t="s">
        <v>752</v>
      </c>
      <c r="AD256" s="9" t="s">
        <v>753</v>
      </c>
      <c r="AE256" s="13" t="s">
        <v>754</v>
      </c>
      <c r="AF256" s="14" t="s">
        <v>1211</v>
      </c>
      <c r="AG256" s="10" t="s">
        <v>1240</v>
      </c>
      <c r="AH256" s="11" t="s">
        <v>684</v>
      </c>
      <c r="AI256" s="11" t="s">
        <v>685</v>
      </c>
      <c r="AJ256" s="10" t="s">
        <v>686</v>
      </c>
      <c r="AK256" s="11" t="s">
        <v>685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1.6</v>
      </c>
      <c r="AU256" s="10" t="s">
        <v>142</v>
      </c>
      <c r="AV256" s="16">
        <v>12500</v>
      </c>
      <c r="AW256" s="16">
        <v>12500</v>
      </c>
      <c r="AX256" s="16">
        <v>0</v>
      </c>
      <c r="AY256" s="16">
        <v>0</v>
      </c>
      <c r="AZ256" s="16">
        <v>0</v>
      </c>
      <c r="BA256" s="17">
        <v>45110</v>
      </c>
      <c r="BB256" s="30" t="s">
        <v>175</v>
      </c>
      <c r="BC256" s="18" t="s">
        <v>156</v>
      </c>
      <c r="BD256" s="17">
        <v>45138</v>
      </c>
      <c r="BE256" s="17">
        <v>45169</v>
      </c>
      <c r="BF256" s="17">
        <v>45092</v>
      </c>
      <c r="BG256" s="10">
        <v>85733110</v>
      </c>
      <c r="BH256" s="9" t="s">
        <v>321</v>
      </c>
      <c r="BI256" s="19">
        <v>45108</v>
      </c>
      <c r="BJ256" s="20">
        <v>45110</v>
      </c>
      <c r="BK256" s="16">
        <v>0</v>
      </c>
      <c r="BL256" s="16">
        <v>0</v>
      </c>
      <c r="BM256" s="9" t="s">
        <v>177</v>
      </c>
      <c r="BN256" s="9" t="s">
        <v>178</v>
      </c>
      <c r="BO256" s="9" t="s">
        <v>156</v>
      </c>
      <c r="BP256" s="17">
        <v>45155</v>
      </c>
      <c r="BQ256" s="17" t="s">
        <v>156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45103</v>
      </c>
      <c r="CX256" s="10" t="s">
        <v>193</v>
      </c>
      <c r="CY256" s="17" t="s">
        <v>156</v>
      </c>
      <c r="CZ256" s="17" t="s">
        <v>156</v>
      </c>
      <c r="DA256" s="17" t="s">
        <v>156</v>
      </c>
      <c r="DB256" s="17" t="s">
        <v>156</v>
      </c>
      <c r="DC256" s="16">
        <v>0</v>
      </c>
      <c r="DD256" s="10" t="s">
        <v>156</v>
      </c>
      <c r="DE256" s="10" t="s">
        <v>156</v>
      </c>
      <c r="DF256" s="18" t="s">
        <v>156</v>
      </c>
      <c r="DG256" s="17">
        <v>45114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 t="s">
        <v>156</v>
      </c>
      <c r="DM256" s="16">
        <v>0</v>
      </c>
      <c r="DN256" s="10" t="s">
        <v>156</v>
      </c>
      <c r="DO256" s="10" t="s">
        <v>156</v>
      </c>
      <c r="DP256" s="16">
        <v>32</v>
      </c>
      <c r="DQ256" s="16">
        <v>16</v>
      </c>
      <c r="DR256" s="11">
        <v>16</v>
      </c>
      <c r="DS256" s="16">
        <v>48</v>
      </c>
      <c r="DT256" s="16">
        <v>3000</v>
      </c>
      <c r="DU256" s="11" t="s">
        <v>181</v>
      </c>
      <c r="DV256" s="11" t="s">
        <v>182</v>
      </c>
      <c r="DW256" s="27" t="s">
        <v>156</v>
      </c>
      <c r="DX256" s="27" t="s">
        <v>156</v>
      </c>
      <c r="DY256" s="20" t="s">
        <v>156</v>
      </c>
      <c r="DZ256" s="16">
        <v>7</v>
      </c>
      <c r="EA256" s="16">
        <v>35</v>
      </c>
      <c r="EB256" s="27" t="s">
        <v>185</v>
      </c>
      <c r="EC256" s="27" t="s">
        <v>185</v>
      </c>
      <c r="ED256" s="27" t="s">
        <v>182</v>
      </c>
      <c r="EE256" s="29">
        <v>45075.262650462966</v>
      </c>
      <c r="EF256" s="28" t="s">
        <v>195</v>
      </c>
      <c r="EG256" s="28" t="s">
        <v>196</v>
      </c>
      <c r="EH256" s="28" t="s">
        <v>210</v>
      </c>
      <c r="EI256" s="29">
        <v>45097.481203703705</v>
      </c>
      <c r="EJ256" s="28" t="s">
        <v>197</v>
      </c>
      <c r="EK256" s="28" t="s">
        <v>156</v>
      </c>
      <c r="EL256" s="28" t="s">
        <v>973</v>
      </c>
      <c r="EM256" s="45"/>
      <c r="EN256" s="46" t="str">
        <f t="shared" si="22"/>
        <v>343N546A</v>
      </c>
      <c r="EO256" s="47">
        <f t="shared" si="23"/>
        <v>45113</v>
      </c>
      <c r="EP256" s="47">
        <f t="shared" si="24"/>
        <v>45103</v>
      </c>
      <c r="EQ256" s="48" t="str">
        <f t="shared" ca="1" si="25"/>
        <v>Past</v>
      </c>
      <c r="ER256" s="49">
        <f t="shared" si="26"/>
        <v>10</v>
      </c>
      <c r="ES256" s="50"/>
      <c r="ET256" s="51">
        <f t="shared" si="27"/>
        <v>10</v>
      </c>
      <c r="EU256" s="52">
        <f t="shared" si="28"/>
        <v>0</v>
      </c>
      <c r="EV256" s="46"/>
    </row>
    <row r="257" spans="1:153" ht="14.25" customHeight="1">
      <c r="A257" s="8">
        <v>250</v>
      </c>
      <c r="B257" s="9" t="s">
        <v>141</v>
      </c>
      <c r="C257" s="10" t="s">
        <v>142</v>
      </c>
      <c r="D257" s="10" t="s">
        <v>143</v>
      </c>
      <c r="E257" s="10" t="s">
        <v>206</v>
      </c>
      <c r="F257" s="9" t="s">
        <v>641</v>
      </c>
      <c r="G257" s="10" t="s">
        <v>1209</v>
      </c>
      <c r="H257" s="9" t="s">
        <v>1210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675</v>
      </c>
      <c r="S257" s="9" t="s">
        <v>676</v>
      </c>
      <c r="T257" s="9" t="s">
        <v>306</v>
      </c>
      <c r="U257" s="9" t="s">
        <v>337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698</v>
      </c>
      <c r="AA257" s="9" t="s">
        <v>699</v>
      </c>
      <c r="AB257" s="12" t="s">
        <v>700</v>
      </c>
      <c r="AC257" s="10" t="s">
        <v>762</v>
      </c>
      <c r="AD257" s="9" t="s">
        <v>763</v>
      </c>
      <c r="AE257" s="13" t="s">
        <v>764</v>
      </c>
      <c r="AF257" s="14" t="s">
        <v>1211</v>
      </c>
      <c r="AG257" s="10" t="s">
        <v>1248</v>
      </c>
      <c r="AH257" s="11" t="s">
        <v>684</v>
      </c>
      <c r="AI257" s="11" t="s">
        <v>685</v>
      </c>
      <c r="AJ257" s="10" t="s">
        <v>686</v>
      </c>
      <c r="AK257" s="11" t="s">
        <v>685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12500</v>
      </c>
      <c r="AW257" s="16">
        <v>12500</v>
      </c>
      <c r="AX257" s="16">
        <v>0</v>
      </c>
      <c r="AY257" s="16">
        <v>0</v>
      </c>
      <c r="AZ257" s="16">
        <v>0</v>
      </c>
      <c r="BA257" s="17">
        <v>45110</v>
      </c>
      <c r="BB257" s="30" t="s">
        <v>175</v>
      </c>
      <c r="BC257" s="18">
        <v>45098</v>
      </c>
      <c r="BD257" s="17">
        <v>45138</v>
      </c>
      <c r="BE257" s="17">
        <v>45169</v>
      </c>
      <c r="BF257" s="17">
        <v>45092</v>
      </c>
      <c r="BG257" s="10">
        <v>85415417</v>
      </c>
      <c r="BH257" s="9" t="s">
        <v>414</v>
      </c>
      <c r="BI257" s="19">
        <v>45047</v>
      </c>
      <c r="BJ257" s="20">
        <v>45047</v>
      </c>
      <c r="BK257" s="16">
        <v>5456</v>
      </c>
      <c r="BL257" s="16">
        <v>8730</v>
      </c>
      <c r="BM257" s="9" t="s">
        <v>177</v>
      </c>
      <c r="BN257" s="9" t="s">
        <v>436</v>
      </c>
      <c r="BO257" s="9" t="s">
        <v>635</v>
      </c>
      <c r="BP257" s="17">
        <v>45115</v>
      </c>
      <c r="BQ257" s="17">
        <v>45115</v>
      </c>
      <c r="BR257" s="17" t="s">
        <v>156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 t="s">
        <v>156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 t="s">
        <v>156</v>
      </c>
      <c r="CD257" s="10" t="s">
        <v>156</v>
      </c>
      <c r="CE257" s="17" t="s">
        <v>156</v>
      </c>
      <c r="CF257" s="17" t="s">
        <v>156</v>
      </c>
      <c r="CG257" s="17" t="s">
        <v>156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 t="s">
        <v>156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 t="s">
        <v>156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>
        <v>44999</v>
      </c>
      <c r="CX257" s="10" t="s">
        <v>193</v>
      </c>
      <c r="CY257" s="17" t="s">
        <v>156</v>
      </c>
      <c r="CZ257" s="17" t="s">
        <v>156</v>
      </c>
      <c r="DA257" s="17" t="s">
        <v>156</v>
      </c>
      <c r="DB257" s="17">
        <v>44995</v>
      </c>
      <c r="DC257" s="16">
        <v>5456</v>
      </c>
      <c r="DD257" s="10" t="s">
        <v>1249</v>
      </c>
      <c r="DE257" s="10" t="s">
        <v>230</v>
      </c>
      <c r="DF257" s="18" t="s">
        <v>156</v>
      </c>
      <c r="DG257" s="17">
        <v>45030</v>
      </c>
      <c r="DH257" s="10" t="s">
        <v>156</v>
      </c>
      <c r="DI257" s="17" t="s">
        <v>156</v>
      </c>
      <c r="DJ257" s="17" t="s">
        <v>156</v>
      </c>
      <c r="DK257" s="17" t="s">
        <v>156</v>
      </c>
      <c r="DL257" s="17">
        <v>45034</v>
      </c>
      <c r="DM257" s="16">
        <v>5456</v>
      </c>
      <c r="DN257" s="10" t="s">
        <v>1250</v>
      </c>
      <c r="DO257" s="10" t="s">
        <v>417</v>
      </c>
      <c r="DP257" s="16">
        <v>32</v>
      </c>
      <c r="DQ257" s="16">
        <v>16</v>
      </c>
      <c r="DR257" s="11">
        <v>16</v>
      </c>
      <c r="DS257" s="16">
        <v>48</v>
      </c>
      <c r="DT257" s="16">
        <v>0</v>
      </c>
      <c r="DU257" s="11" t="s">
        <v>181</v>
      </c>
      <c r="DV257" s="11" t="s">
        <v>182</v>
      </c>
      <c r="DW257" s="27" t="s">
        <v>156</v>
      </c>
      <c r="DX257" s="27" t="s">
        <v>156</v>
      </c>
      <c r="DY257" s="20" t="s">
        <v>1245</v>
      </c>
      <c r="DZ257" s="16">
        <v>7</v>
      </c>
      <c r="EA257" s="16">
        <v>35</v>
      </c>
      <c r="EB257" s="27" t="s">
        <v>185</v>
      </c>
      <c r="EC257" s="27" t="s">
        <v>185</v>
      </c>
      <c r="ED257" s="27" t="s">
        <v>182</v>
      </c>
      <c r="EE257" s="29">
        <v>44992.669814814813</v>
      </c>
      <c r="EF257" s="28" t="s">
        <v>688</v>
      </c>
      <c r="EG257" s="28" t="s">
        <v>689</v>
      </c>
      <c r="EH257" s="28" t="s">
        <v>190</v>
      </c>
      <c r="EI257" s="29">
        <v>45075.012789351851</v>
      </c>
      <c r="EJ257" s="28" t="s">
        <v>188</v>
      </c>
      <c r="EK257" s="28" t="s">
        <v>189</v>
      </c>
      <c r="EL257" s="28" t="s">
        <v>190</v>
      </c>
      <c r="EM257" s="45" t="s">
        <v>3713</v>
      </c>
      <c r="EN257" s="46" t="str">
        <f t="shared" si="22"/>
        <v>343N546B</v>
      </c>
      <c r="EO257" s="47">
        <f t="shared" si="23"/>
        <v>45073</v>
      </c>
      <c r="EP257" s="47">
        <f t="shared" si="24"/>
        <v>44999</v>
      </c>
      <c r="EQ257" s="48" t="str">
        <f t="shared" ca="1" si="25"/>
        <v>Past</v>
      </c>
      <c r="ER257" s="49">
        <f t="shared" si="26"/>
        <v>74</v>
      </c>
      <c r="ES257" s="50"/>
      <c r="ET257" s="51">
        <f t="shared" si="27"/>
        <v>74</v>
      </c>
      <c r="EU257" s="52">
        <f t="shared" si="28"/>
        <v>403744</v>
      </c>
      <c r="EV257" s="46"/>
      <c r="EW257" s="23" t="s">
        <v>3714</v>
      </c>
    </row>
    <row r="258" spans="1:153" ht="14.25" customHeight="1">
      <c r="A258" s="8">
        <v>251</v>
      </c>
      <c r="B258" s="9" t="s">
        <v>141</v>
      </c>
      <c r="C258" s="10" t="s">
        <v>142</v>
      </c>
      <c r="D258" s="10" t="s">
        <v>143</v>
      </c>
      <c r="E258" s="10" t="s">
        <v>206</v>
      </c>
      <c r="F258" s="9" t="s">
        <v>641</v>
      </c>
      <c r="G258" s="10" t="s">
        <v>1209</v>
      </c>
      <c r="H258" s="9" t="s">
        <v>1210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675</v>
      </c>
      <c r="S258" s="9" t="s">
        <v>676</v>
      </c>
      <c r="T258" s="9" t="s">
        <v>306</v>
      </c>
      <c r="U258" s="9" t="s">
        <v>337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698</v>
      </c>
      <c r="AA258" s="9" t="s">
        <v>699</v>
      </c>
      <c r="AB258" s="12" t="s">
        <v>700</v>
      </c>
      <c r="AC258" s="10" t="s">
        <v>762</v>
      </c>
      <c r="AD258" s="9" t="s">
        <v>763</v>
      </c>
      <c r="AE258" s="13" t="s">
        <v>764</v>
      </c>
      <c r="AF258" s="14" t="s">
        <v>1211</v>
      </c>
      <c r="AG258" s="10" t="s">
        <v>1248</v>
      </c>
      <c r="AH258" s="11" t="s">
        <v>684</v>
      </c>
      <c r="AI258" s="11" t="s">
        <v>685</v>
      </c>
      <c r="AJ258" s="10" t="s">
        <v>686</v>
      </c>
      <c r="AK258" s="11" t="s">
        <v>685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12500</v>
      </c>
      <c r="AW258" s="16">
        <v>12500</v>
      </c>
      <c r="AX258" s="16">
        <v>0</v>
      </c>
      <c r="AY258" s="16">
        <v>0</v>
      </c>
      <c r="AZ258" s="16">
        <v>0</v>
      </c>
      <c r="BA258" s="17">
        <v>45110</v>
      </c>
      <c r="BB258" s="30" t="s">
        <v>175</v>
      </c>
      <c r="BC258" s="18">
        <v>45098</v>
      </c>
      <c r="BD258" s="17">
        <v>45138</v>
      </c>
      <c r="BE258" s="17">
        <v>45169</v>
      </c>
      <c r="BF258" s="17">
        <v>45092</v>
      </c>
      <c r="BG258" s="10">
        <v>85539115</v>
      </c>
      <c r="BH258" s="9" t="s">
        <v>319</v>
      </c>
      <c r="BI258" s="19">
        <v>45078</v>
      </c>
      <c r="BJ258" s="20">
        <v>45082</v>
      </c>
      <c r="BK258" s="16">
        <v>1008</v>
      </c>
      <c r="BL258" s="16">
        <v>1613</v>
      </c>
      <c r="BM258" s="9" t="s">
        <v>177</v>
      </c>
      <c r="BN258" s="9" t="s">
        <v>470</v>
      </c>
      <c r="BO258" s="9" t="s">
        <v>156</v>
      </c>
      <c r="BP258" s="17">
        <v>45145</v>
      </c>
      <c r="BQ258" s="17">
        <v>45145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 t="s">
        <v>156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 t="s">
        <v>156</v>
      </c>
      <c r="CI258" s="16">
        <v>0</v>
      </c>
      <c r="CJ258" s="10" t="s">
        <v>156</v>
      </c>
      <c r="CK258" s="10" t="s">
        <v>156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>
        <v>45083</v>
      </c>
      <c r="CX258" s="10" t="s">
        <v>193</v>
      </c>
      <c r="CY258" s="17" t="s">
        <v>156</v>
      </c>
      <c r="CZ258" s="17" t="s">
        <v>156</v>
      </c>
      <c r="DA258" s="17" t="s">
        <v>156</v>
      </c>
      <c r="DB258" s="17">
        <v>45083</v>
      </c>
      <c r="DC258" s="16">
        <v>1008</v>
      </c>
      <c r="DD258" s="10" t="s">
        <v>1251</v>
      </c>
      <c r="DE258" s="10" t="s">
        <v>230</v>
      </c>
      <c r="DF258" s="18" t="s">
        <v>156</v>
      </c>
      <c r="DG258" s="17">
        <v>45093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>
        <v>45091</v>
      </c>
      <c r="DM258" s="16">
        <v>1008</v>
      </c>
      <c r="DN258" s="10" t="s">
        <v>1252</v>
      </c>
      <c r="DO258" s="10" t="s">
        <v>230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181</v>
      </c>
      <c r="DV258" s="11" t="s">
        <v>182</v>
      </c>
      <c r="DW258" s="27" t="s">
        <v>156</v>
      </c>
      <c r="DX258" s="27" t="s">
        <v>156</v>
      </c>
      <c r="DY258" s="20" t="s">
        <v>1144</v>
      </c>
      <c r="DZ258" s="16">
        <v>7</v>
      </c>
      <c r="EA258" s="16">
        <v>35</v>
      </c>
      <c r="EB258" s="27" t="s">
        <v>185</v>
      </c>
      <c r="EC258" s="27" t="s">
        <v>185</v>
      </c>
      <c r="ED258" s="27" t="s">
        <v>182</v>
      </c>
      <c r="EE258" s="29">
        <v>45055.769409722219</v>
      </c>
      <c r="EF258" s="28" t="s">
        <v>1129</v>
      </c>
      <c r="EG258" s="28" t="s">
        <v>1130</v>
      </c>
      <c r="EH258" s="28" t="s">
        <v>190</v>
      </c>
      <c r="EI258" s="29">
        <v>45091.813425925924</v>
      </c>
      <c r="EJ258" s="28" t="s">
        <v>1227</v>
      </c>
      <c r="EK258" s="28" t="s">
        <v>1228</v>
      </c>
      <c r="EL258" s="28" t="s">
        <v>237</v>
      </c>
      <c r="EM258" s="45" t="s">
        <v>3713</v>
      </c>
      <c r="EN258" s="46" t="str">
        <f t="shared" si="22"/>
        <v>343N546B</v>
      </c>
      <c r="EO258" s="47">
        <f t="shared" si="23"/>
        <v>45103</v>
      </c>
      <c r="EP258" s="47">
        <f t="shared" si="24"/>
        <v>45083</v>
      </c>
      <c r="EQ258" s="48" t="str">
        <f t="shared" ca="1" si="25"/>
        <v>Past</v>
      </c>
      <c r="ER258" s="49">
        <f t="shared" si="26"/>
        <v>20</v>
      </c>
      <c r="ES258" s="50"/>
      <c r="ET258" s="51">
        <f t="shared" si="27"/>
        <v>20</v>
      </c>
      <c r="EU258" s="52">
        <f t="shared" si="28"/>
        <v>20160</v>
      </c>
      <c r="EV258" s="46"/>
      <c r="EW258" s="23" t="s">
        <v>3721</v>
      </c>
    </row>
    <row r="259" spans="1:153" ht="14.25" hidden="1" customHeight="1">
      <c r="A259" s="8">
        <v>252</v>
      </c>
      <c r="B259" s="9" t="s">
        <v>141</v>
      </c>
      <c r="C259" s="10" t="s">
        <v>142</v>
      </c>
      <c r="D259" s="10" t="s">
        <v>143</v>
      </c>
      <c r="E259" s="10" t="s">
        <v>206</v>
      </c>
      <c r="F259" s="9" t="s">
        <v>641</v>
      </c>
      <c r="G259" s="10" t="s">
        <v>1209</v>
      </c>
      <c r="H259" s="9" t="s">
        <v>1210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675</v>
      </c>
      <c r="S259" s="9" t="s">
        <v>676</v>
      </c>
      <c r="T259" s="9" t="s">
        <v>306</v>
      </c>
      <c r="U259" s="9" t="s">
        <v>337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698</v>
      </c>
      <c r="AA259" s="9" t="s">
        <v>699</v>
      </c>
      <c r="AB259" s="12" t="s">
        <v>700</v>
      </c>
      <c r="AC259" s="10" t="s">
        <v>762</v>
      </c>
      <c r="AD259" s="9" t="s">
        <v>763</v>
      </c>
      <c r="AE259" s="13" t="s">
        <v>764</v>
      </c>
      <c r="AF259" s="14" t="s">
        <v>1211</v>
      </c>
      <c r="AG259" s="10" t="s">
        <v>1248</v>
      </c>
      <c r="AH259" s="11" t="s">
        <v>684</v>
      </c>
      <c r="AI259" s="11" t="s">
        <v>685</v>
      </c>
      <c r="AJ259" s="10" t="s">
        <v>686</v>
      </c>
      <c r="AK259" s="11" t="s">
        <v>685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12500</v>
      </c>
      <c r="AW259" s="16">
        <v>12500</v>
      </c>
      <c r="AX259" s="16">
        <v>0</v>
      </c>
      <c r="AY259" s="16">
        <v>0</v>
      </c>
      <c r="AZ259" s="16">
        <v>0</v>
      </c>
      <c r="BA259" s="17">
        <v>45110</v>
      </c>
      <c r="BB259" s="30" t="s">
        <v>175</v>
      </c>
      <c r="BC259" s="18" t="s">
        <v>156</v>
      </c>
      <c r="BD259" s="17">
        <v>45138</v>
      </c>
      <c r="BE259" s="17">
        <v>45169</v>
      </c>
      <c r="BF259" s="17">
        <v>45092</v>
      </c>
      <c r="BG259" s="10">
        <v>85733111</v>
      </c>
      <c r="BH259" s="9" t="s">
        <v>321</v>
      </c>
      <c r="BI259" s="19">
        <v>45108</v>
      </c>
      <c r="BJ259" s="20">
        <v>45110</v>
      </c>
      <c r="BK259" s="16">
        <v>0</v>
      </c>
      <c r="BL259" s="16">
        <v>0</v>
      </c>
      <c r="BM259" s="9" t="s">
        <v>177</v>
      </c>
      <c r="BN259" s="9" t="s">
        <v>178</v>
      </c>
      <c r="BO259" s="9" t="s">
        <v>156</v>
      </c>
      <c r="BP259" s="17">
        <v>45155</v>
      </c>
      <c r="BQ259" s="17" t="s">
        <v>156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 t="s">
        <v>156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 t="s">
        <v>156</v>
      </c>
      <c r="CI259" s="16">
        <v>0</v>
      </c>
      <c r="CJ259" s="10" t="s">
        <v>156</v>
      </c>
      <c r="CK259" s="10" t="s">
        <v>156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>
        <v>45103</v>
      </c>
      <c r="CX259" s="10" t="s">
        <v>193</v>
      </c>
      <c r="CY259" s="17" t="s">
        <v>156</v>
      </c>
      <c r="CZ259" s="17" t="s">
        <v>156</v>
      </c>
      <c r="DA259" s="17" t="s">
        <v>156</v>
      </c>
      <c r="DB259" s="17" t="s">
        <v>156</v>
      </c>
      <c r="DC259" s="16">
        <v>0</v>
      </c>
      <c r="DD259" s="10" t="s">
        <v>156</v>
      </c>
      <c r="DE259" s="10" t="s">
        <v>156</v>
      </c>
      <c r="DF259" s="18" t="s">
        <v>156</v>
      </c>
      <c r="DG259" s="17">
        <v>45114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 t="s">
        <v>156</v>
      </c>
      <c r="DM259" s="16">
        <v>0</v>
      </c>
      <c r="DN259" s="10" t="s">
        <v>156</v>
      </c>
      <c r="DO259" s="10" t="s">
        <v>156</v>
      </c>
      <c r="DP259" s="16">
        <v>32</v>
      </c>
      <c r="DQ259" s="16">
        <v>16</v>
      </c>
      <c r="DR259" s="11">
        <v>16</v>
      </c>
      <c r="DS259" s="16">
        <v>48</v>
      </c>
      <c r="DT259" s="16">
        <v>3000</v>
      </c>
      <c r="DU259" s="11" t="s">
        <v>181</v>
      </c>
      <c r="DV259" s="11" t="s">
        <v>182</v>
      </c>
      <c r="DW259" s="27" t="s">
        <v>156</v>
      </c>
      <c r="DX259" s="27" t="s">
        <v>156</v>
      </c>
      <c r="DY259" s="20" t="s">
        <v>156</v>
      </c>
      <c r="DZ259" s="16">
        <v>7</v>
      </c>
      <c r="EA259" s="16">
        <v>35</v>
      </c>
      <c r="EB259" s="27" t="s">
        <v>185</v>
      </c>
      <c r="EC259" s="27" t="s">
        <v>185</v>
      </c>
      <c r="ED259" s="27" t="s">
        <v>182</v>
      </c>
      <c r="EE259" s="29">
        <v>45075.262650462966</v>
      </c>
      <c r="EF259" s="28" t="s">
        <v>195</v>
      </c>
      <c r="EG259" s="28" t="s">
        <v>196</v>
      </c>
      <c r="EH259" s="28" t="s">
        <v>210</v>
      </c>
      <c r="EI259" s="29">
        <v>45097.481203703705</v>
      </c>
      <c r="EJ259" s="28" t="s">
        <v>197</v>
      </c>
      <c r="EK259" s="28" t="s">
        <v>156</v>
      </c>
      <c r="EL259" s="28" t="s">
        <v>973</v>
      </c>
      <c r="EM259" s="45"/>
      <c r="EN259" s="46" t="str">
        <f t="shared" si="22"/>
        <v>343N546B</v>
      </c>
      <c r="EO259" s="47">
        <f t="shared" si="23"/>
        <v>45113</v>
      </c>
      <c r="EP259" s="47">
        <f t="shared" si="24"/>
        <v>45103</v>
      </c>
      <c r="EQ259" s="48" t="str">
        <f t="shared" ca="1" si="25"/>
        <v>Past</v>
      </c>
      <c r="ER259" s="49">
        <f t="shared" si="26"/>
        <v>10</v>
      </c>
      <c r="ES259" s="50"/>
      <c r="ET259" s="51">
        <f t="shared" si="27"/>
        <v>10</v>
      </c>
      <c r="EU259" s="52">
        <f t="shared" si="28"/>
        <v>0</v>
      </c>
      <c r="EV259" s="46"/>
    </row>
    <row r="260" spans="1:153" ht="14.25" customHeight="1">
      <c r="A260" s="8">
        <v>253</v>
      </c>
      <c r="B260" s="9" t="s">
        <v>141</v>
      </c>
      <c r="C260" s="10" t="s">
        <v>142</v>
      </c>
      <c r="D260" s="10" t="s">
        <v>143</v>
      </c>
      <c r="E260" s="10" t="s">
        <v>206</v>
      </c>
      <c r="F260" s="9" t="s">
        <v>641</v>
      </c>
      <c r="G260" s="10" t="s">
        <v>1209</v>
      </c>
      <c r="H260" s="9" t="s">
        <v>1210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675</v>
      </c>
      <c r="S260" s="9" t="s">
        <v>676</v>
      </c>
      <c r="T260" s="9" t="s">
        <v>306</v>
      </c>
      <c r="U260" s="9" t="s">
        <v>337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698</v>
      </c>
      <c r="AA260" s="9" t="s">
        <v>699</v>
      </c>
      <c r="AB260" s="12" t="s">
        <v>700</v>
      </c>
      <c r="AC260" s="10" t="s">
        <v>701</v>
      </c>
      <c r="AD260" s="9" t="s">
        <v>702</v>
      </c>
      <c r="AE260" s="13" t="s">
        <v>703</v>
      </c>
      <c r="AF260" s="14" t="s">
        <v>1211</v>
      </c>
      <c r="AG260" s="10" t="s">
        <v>1253</v>
      </c>
      <c r="AH260" s="11" t="s">
        <v>684</v>
      </c>
      <c r="AI260" s="11" t="s">
        <v>685</v>
      </c>
      <c r="AJ260" s="10" t="s">
        <v>686</v>
      </c>
      <c r="AK260" s="11" t="s">
        <v>685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3000</v>
      </c>
      <c r="AW260" s="16">
        <v>3000</v>
      </c>
      <c r="AX260" s="16">
        <v>0</v>
      </c>
      <c r="AY260" s="16">
        <v>0</v>
      </c>
      <c r="AZ260" s="16">
        <v>0</v>
      </c>
      <c r="BA260" s="17">
        <v>45110</v>
      </c>
      <c r="BB260" s="30" t="s">
        <v>175</v>
      </c>
      <c r="BC260" s="18">
        <v>45098</v>
      </c>
      <c r="BD260" s="17">
        <v>45138</v>
      </c>
      <c r="BE260" s="17">
        <v>45169</v>
      </c>
      <c r="BF260" s="17">
        <v>45092</v>
      </c>
      <c r="BG260" s="10">
        <v>85415419</v>
      </c>
      <c r="BH260" s="9" t="s">
        <v>414</v>
      </c>
      <c r="BI260" s="19">
        <v>45047</v>
      </c>
      <c r="BJ260" s="20">
        <v>45047</v>
      </c>
      <c r="BK260" s="16">
        <v>2144</v>
      </c>
      <c r="BL260" s="16">
        <v>3430</v>
      </c>
      <c r="BM260" s="9" t="s">
        <v>177</v>
      </c>
      <c r="BN260" s="9" t="s">
        <v>436</v>
      </c>
      <c r="BO260" s="9" t="s">
        <v>635</v>
      </c>
      <c r="BP260" s="17">
        <v>45115</v>
      </c>
      <c r="BQ260" s="17">
        <v>45115</v>
      </c>
      <c r="BR260" s="17" t="s">
        <v>156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 t="s">
        <v>156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 t="s">
        <v>156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 t="s">
        <v>156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44999</v>
      </c>
      <c r="CX260" s="10" t="s">
        <v>193</v>
      </c>
      <c r="CY260" s="17" t="s">
        <v>156</v>
      </c>
      <c r="CZ260" s="17" t="s">
        <v>156</v>
      </c>
      <c r="DA260" s="17" t="s">
        <v>156</v>
      </c>
      <c r="DB260" s="17">
        <v>44995</v>
      </c>
      <c r="DC260" s="16">
        <v>2144</v>
      </c>
      <c r="DD260" s="10" t="s">
        <v>1254</v>
      </c>
      <c r="DE260" s="10" t="s">
        <v>230</v>
      </c>
      <c r="DF260" s="18" t="s">
        <v>156</v>
      </c>
      <c r="DG260" s="17">
        <v>45030</v>
      </c>
      <c r="DH260" s="10" t="s">
        <v>156</v>
      </c>
      <c r="DI260" s="17" t="s">
        <v>156</v>
      </c>
      <c r="DJ260" s="17" t="s">
        <v>156</v>
      </c>
      <c r="DK260" s="17" t="s">
        <v>156</v>
      </c>
      <c r="DL260" s="17">
        <v>45034</v>
      </c>
      <c r="DM260" s="16">
        <v>2144</v>
      </c>
      <c r="DN260" s="10" t="s">
        <v>1255</v>
      </c>
      <c r="DO260" s="10" t="s">
        <v>417</v>
      </c>
      <c r="DP260" s="16">
        <v>32</v>
      </c>
      <c r="DQ260" s="16">
        <v>16</v>
      </c>
      <c r="DR260" s="11">
        <v>16</v>
      </c>
      <c r="DS260" s="16">
        <v>48</v>
      </c>
      <c r="DT260" s="16">
        <v>0</v>
      </c>
      <c r="DU260" s="11" t="s">
        <v>181</v>
      </c>
      <c r="DV260" s="11" t="s">
        <v>182</v>
      </c>
      <c r="DW260" s="27" t="s">
        <v>156</v>
      </c>
      <c r="DX260" s="27" t="s">
        <v>156</v>
      </c>
      <c r="DY260" s="20" t="s">
        <v>1245</v>
      </c>
      <c r="DZ260" s="16">
        <v>7</v>
      </c>
      <c r="EA260" s="16">
        <v>35</v>
      </c>
      <c r="EB260" s="27" t="s">
        <v>185</v>
      </c>
      <c r="EC260" s="27" t="s">
        <v>185</v>
      </c>
      <c r="ED260" s="27" t="s">
        <v>182</v>
      </c>
      <c r="EE260" s="29">
        <v>44992.669814814813</v>
      </c>
      <c r="EF260" s="28" t="s">
        <v>688</v>
      </c>
      <c r="EG260" s="28" t="s">
        <v>689</v>
      </c>
      <c r="EH260" s="28" t="s">
        <v>190</v>
      </c>
      <c r="EI260" s="29">
        <v>45075.012789351851</v>
      </c>
      <c r="EJ260" s="28" t="s">
        <v>188</v>
      </c>
      <c r="EK260" s="28" t="s">
        <v>189</v>
      </c>
      <c r="EL260" s="28" t="s">
        <v>190</v>
      </c>
      <c r="EM260" s="45" t="s">
        <v>3713</v>
      </c>
      <c r="EN260" s="46" t="str">
        <f t="shared" si="22"/>
        <v>343N546D</v>
      </c>
      <c r="EO260" s="47">
        <f t="shared" si="23"/>
        <v>45073</v>
      </c>
      <c r="EP260" s="47">
        <f t="shared" si="24"/>
        <v>44999</v>
      </c>
      <c r="EQ260" s="48" t="str">
        <f t="shared" ca="1" si="25"/>
        <v>Past</v>
      </c>
      <c r="ER260" s="49">
        <f t="shared" si="26"/>
        <v>74</v>
      </c>
      <c r="ES260" s="50"/>
      <c r="ET260" s="51">
        <f t="shared" si="27"/>
        <v>74</v>
      </c>
      <c r="EU260" s="52">
        <f t="shared" si="28"/>
        <v>158656</v>
      </c>
      <c r="EV260" s="46"/>
      <c r="EW260" s="23" t="s">
        <v>3714</v>
      </c>
    </row>
    <row r="261" spans="1:153" ht="14.25" customHeight="1">
      <c r="A261" s="8">
        <v>254</v>
      </c>
      <c r="B261" s="9" t="s">
        <v>141</v>
      </c>
      <c r="C261" s="10" t="s">
        <v>142</v>
      </c>
      <c r="D261" s="10" t="s">
        <v>143</v>
      </c>
      <c r="E261" s="10" t="s">
        <v>206</v>
      </c>
      <c r="F261" s="9" t="s">
        <v>641</v>
      </c>
      <c r="G261" s="10" t="s">
        <v>1209</v>
      </c>
      <c r="H261" s="9" t="s">
        <v>1210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675</v>
      </c>
      <c r="S261" s="9" t="s">
        <v>676</v>
      </c>
      <c r="T261" s="9" t="s">
        <v>306</v>
      </c>
      <c r="U261" s="9" t="s">
        <v>337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698</v>
      </c>
      <c r="AA261" s="9" t="s">
        <v>699</v>
      </c>
      <c r="AB261" s="12" t="s">
        <v>700</v>
      </c>
      <c r="AC261" s="10" t="s">
        <v>701</v>
      </c>
      <c r="AD261" s="9" t="s">
        <v>702</v>
      </c>
      <c r="AE261" s="13" t="s">
        <v>703</v>
      </c>
      <c r="AF261" s="14" t="s">
        <v>1211</v>
      </c>
      <c r="AG261" s="10" t="s">
        <v>1253</v>
      </c>
      <c r="AH261" s="11" t="s">
        <v>684</v>
      </c>
      <c r="AI261" s="11" t="s">
        <v>685</v>
      </c>
      <c r="AJ261" s="10" t="s">
        <v>686</v>
      </c>
      <c r="AK261" s="11" t="s">
        <v>685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3000</v>
      </c>
      <c r="AW261" s="16">
        <v>3000</v>
      </c>
      <c r="AX261" s="16">
        <v>0</v>
      </c>
      <c r="AY261" s="16">
        <v>0</v>
      </c>
      <c r="AZ261" s="16">
        <v>0</v>
      </c>
      <c r="BA261" s="17">
        <v>45110</v>
      </c>
      <c r="BB261" s="30" t="s">
        <v>175</v>
      </c>
      <c r="BC261" s="18">
        <v>45098</v>
      </c>
      <c r="BD261" s="17">
        <v>45138</v>
      </c>
      <c r="BE261" s="17">
        <v>45169</v>
      </c>
      <c r="BF261" s="17">
        <v>45092</v>
      </c>
      <c r="BG261" s="10">
        <v>85539118</v>
      </c>
      <c r="BH261" s="9" t="s">
        <v>319</v>
      </c>
      <c r="BI261" s="19">
        <v>45078</v>
      </c>
      <c r="BJ261" s="20">
        <v>45082</v>
      </c>
      <c r="BK261" s="16">
        <v>3504</v>
      </c>
      <c r="BL261" s="16">
        <v>5606</v>
      </c>
      <c r="BM261" s="9" t="s">
        <v>177</v>
      </c>
      <c r="BN261" s="9" t="s">
        <v>470</v>
      </c>
      <c r="BO261" s="9" t="s">
        <v>156</v>
      </c>
      <c r="BP261" s="17">
        <v>45145</v>
      </c>
      <c r="BQ261" s="17">
        <v>45145</v>
      </c>
      <c r="BR261" s="17" t="s">
        <v>156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 t="s">
        <v>156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 t="s">
        <v>156</v>
      </c>
      <c r="CD261" s="10" t="s">
        <v>156</v>
      </c>
      <c r="CE261" s="17" t="s">
        <v>156</v>
      </c>
      <c r="CF261" s="17" t="s">
        <v>156</v>
      </c>
      <c r="CG261" s="17" t="s">
        <v>156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 t="s">
        <v>156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 t="s">
        <v>156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>
        <v>45083</v>
      </c>
      <c r="CX261" s="10" t="s">
        <v>193</v>
      </c>
      <c r="CY261" s="17" t="s">
        <v>156</v>
      </c>
      <c r="CZ261" s="17" t="s">
        <v>156</v>
      </c>
      <c r="DA261" s="17" t="s">
        <v>156</v>
      </c>
      <c r="DB261" s="17">
        <v>45083</v>
      </c>
      <c r="DC261" s="16">
        <v>3504</v>
      </c>
      <c r="DD261" s="10" t="s">
        <v>1256</v>
      </c>
      <c r="DE261" s="10" t="s">
        <v>230</v>
      </c>
      <c r="DF261" s="18" t="s">
        <v>156</v>
      </c>
      <c r="DG261" s="17">
        <v>45093</v>
      </c>
      <c r="DH261" s="10" t="s">
        <v>156</v>
      </c>
      <c r="DI261" s="17" t="s">
        <v>156</v>
      </c>
      <c r="DJ261" s="17" t="s">
        <v>156</v>
      </c>
      <c r="DK261" s="17" t="s">
        <v>156</v>
      </c>
      <c r="DL261" s="17">
        <v>45091</v>
      </c>
      <c r="DM261" s="16">
        <v>3504</v>
      </c>
      <c r="DN261" s="10" t="s">
        <v>1257</v>
      </c>
      <c r="DO261" s="10" t="s">
        <v>230</v>
      </c>
      <c r="DP261" s="16">
        <v>32</v>
      </c>
      <c r="DQ261" s="16">
        <v>16</v>
      </c>
      <c r="DR261" s="11">
        <v>16</v>
      </c>
      <c r="DS261" s="16">
        <v>48</v>
      </c>
      <c r="DT261" s="16">
        <v>0</v>
      </c>
      <c r="DU261" s="11" t="s">
        <v>181</v>
      </c>
      <c r="DV261" s="11" t="s">
        <v>182</v>
      </c>
      <c r="DW261" s="27" t="s">
        <v>156</v>
      </c>
      <c r="DX261" s="27" t="s">
        <v>156</v>
      </c>
      <c r="DY261" s="20" t="s">
        <v>1144</v>
      </c>
      <c r="DZ261" s="16">
        <v>7</v>
      </c>
      <c r="EA261" s="16">
        <v>35</v>
      </c>
      <c r="EB261" s="27" t="s">
        <v>185</v>
      </c>
      <c r="EC261" s="27" t="s">
        <v>185</v>
      </c>
      <c r="ED261" s="27" t="s">
        <v>182</v>
      </c>
      <c r="EE261" s="29">
        <v>45055.769409722219</v>
      </c>
      <c r="EF261" s="28" t="s">
        <v>1129</v>
      </c>
      <c r="EG261" s="28" t="s">
        <v>1130</v>
      </c>
      <c r="EH261" s="28" t="s">
        <v>190</v>
      </c>
      <c r="EI261" s="29">
        <v>45091.813425925924</v>
      </c>
      <c r="EJ261" s="28" t="s">
        <v>1227</v>
      </c>
      <c r="EK261" s="28" t="s">
        <v>1228</v>
      </c>
      <c r="EL261" s="28" t="s">
        <v>237</v>
      </c>
      <c r="EM261" s="45" t="s">
        <v>3713</v>
      </c>
      <c r="EN261" s="46" t="str">
        <f t="shared" si="22"/>
        <v>343N546D</v>
      </c>
      <c r="EO261" s="47">
        <f t="shared" si="23"/>
        <v>45103</v>
      </c>
      <c r="EP261" s="47">
        <f t="shared" si="24"/>
        <v>45083</v>
      </c>
      <c r="EQ261" s="48" t="str">
        <f t="shared" ca="1" si="25"/>
        <v>Past</v>
      </c>
      <c r="ER261" s="49">
        <f t="shared" si="26"/>
        <v>20</v>
      </c>
      <c r="ES261" s="50"/>
      <c r="ET261" s="51">
        <f t="shared" si="27"/>
        <v>20</v>
      </c>
      <c r="EU261" s="52">
        <f t="shared" si="28"/>
        <v>70080</v>
      </c>
      <c r="EV261" s="46"/>
      <c r="EW261" s="23" t="s">
        <v>3721</v>
      </c>
    </row>
    <row r="262" spans="1:153" ht="14.25" hidden="1" customHeight="1">
      <c r="A262" s="8">
        <v>255</v>
      </c>
      <c r="B262" s="9" t="s">
        <v>141</v>
      </c>
      <c r="C262" s="10" t="s">
        <v>142</v>
      </c>
      <c r="D262" s="10" t="s">
        <v>143</v>
      </c>
      <c r="E262" s="10" t="s">
        <v>206</v>
      </c>
      <c r="F262" s="9" t="s">
        <v>641</v>
      </c>
      <c r="G262" s="10" t="s">
        <v>1209</v>
      </c>
      <c r="H262" s="9" t="s">
        <v>1210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675</v>
      </c>
      <c r="S262" s="9" t="s">
        <v>676</v>
      </c>
      <c r="T262" s="9" t="s">
        <v>306</v>
      </c>
      <c r="U262" s="9" t="s">
        <v>337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698</v>
      </c>
      <c r="AA262" s="9" t="s">
        <v>699</v>
      </c>
      <c r="AB262" s="12" t="s">
        <v>700</v>
      </c>
      <c r="AC262" s="10" t="s">
        <v>701</v>
      </c>
      <c r="AD262" s="9" t="s">
        <v>702</v>
      </c>
      <c r="AE262" s="13" t="s">
        <v>703</v>
      </c>
      <c r="AF262" s="14" t="s">
        <v>1211</v>
      </c>
      <c r="AG262" s="10" t="s">
        <v>1253</v>
      </c>
      <c r="AH262" s="11" t="s">
        <v>684</v>
      </c>
      <c r="AI262" s="11" t="s">
        <v>685</v>
      </c>
      <c r="AJ262" s="10" t="s">
        <v>686</v>
      </c>
      <c r="AK262" s="11" t="s">
        <v>685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3000</v>
      </c>
      <c r="AW262" s="16">
        <v>3000</v>
      </c>
      <c r="AX262" s="16">
        <v>0</v>
      </c>
      <c r="AY262" s="16">
        <v>0</v>
      </c>
      <c r="AZ262" s="16">
        <v>0</v>
      </c>
      <c r="BA262" s="17">
        <v>45110</v>
      </c>
      <c r="BB262" s="30" t="s">
        <v>175</v>
      </c>
      <c r="BC262" s="18" t="s">
        <v>156</v>
      </c>
      <c r="BD262" s="17">
        <v>45138</v>
      </c>
      <c r="BE262" s="17">
        <v>45169</v>
      </c>
      <c r="BF262" s="17">
        <v>45092</v>
      </c>
      <c r="BG262" s="10">
        <v>85733112</v>
      </c>
      <c r="BH262" s="9" t="s">
        <v>321</v>
      </c>
      <c r="BI262" s="19">
        <v>45108</v>
      </c>
      <c r="BJ262" s="20">
        <v>45110</v>
      </c>
      <c r="BK262" s="16">
        <v>0</v>
      </c>
      <c r="BL262" s="16">
        <v>0</v>
      </c>
      <c r="BM262" s="9" t="s">
        <v>177</v>
      </c>
      <c r="BN262" s="9" t="s">
        <v>178</v>
      </c>
      <c r="BO262" s="9" t="s">
        <v>156</v>
      </c>
      <c r="BP262" s="17">
        <v>45155</v>
      </c>
      <c r="BQ262" s="17" t="s">
        <v>156</v>
      </c>
      <c r="BR262" s="17" t="s">
        <v>156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 t="s">
        <v>156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 t="s">
        <v>156</v>
      </c>
      <c r="CD262" s="10" t="s">
        <v>156</v>
      </c>
      <c r="CE262" s="17" t="s">
        <v>156</v>
      </c>
      <c r="CF262" s="17" t="s">
        <v>156</v>
      </c>
      <c r="CG262" s="17" t="s">
        <v>156</v>
      </c>
      <c r="CH262" s="17" t="s">
        <v>156</v>
      </c>
      <c r="CI262" s="16">
        <v>0</v>
      </c>
      <c r="CJ262" s="10" t="s">
        <v>156</v>
      </c>
      <c r="CK262" s="10" t="s">
        <v>156</v>
      </c>
      <c r="CL262" s="18" t="s">
        <v>156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 t="s">
        <v>156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>
        <v>45103</v>
      </c>
      <c r="CX262" s="10" t="s">
        <v>193</v>
      </c>
      <c r="CY262" s="17" t="s">
        <v>156</v>
      </c>
      <c r="CZ262" s="17" t="s">
        <v>156</v>
      </c>
      <c r="DA262" s="17" t="s">
        <v>156</v>
      </c>
      <c r="DB262" s="17" t="s">
        <v>156</v>
      </c>
      <c r="DC262" s="16">
        <v>0</v>
      </c>
      <c r="DD262" s="10" t="s">
        <v>156</v>
      </c>
      <c r="DE262" s="10" t="s">
        <v>156</v>
      </c>
      <c r="DF262" s="18" t="s">
        <v>156</v>
      </c>
      <c r="DG262" s="17">
        <v>45114</v>
      </c>
      <c r="DH262" s="10" t="s">
        <v>156</v>
      </c>
      <c r="DI262" s="17" t="s">
        <v>156</v>
      </c>
      <c r="DJ262" s="17" t="s">
        <v>156</v>
      </c>
      <c r="DK262" s="17" t="s">
        <v>156</v>
      </c>
      <c r="DL262" s="17" t="s">
        <v>156</v>
      </c>
      <c r="DM262" s="16">
        <v>0</v>
      </c>
      <c r="DN262" s="10" t="s">
        <v>156</v>
      </c>
      <c r="DO262" s="10" t="s">
        <v>156</v>
      </c>
      <c r="DP262" s="16">
        <v>32</v>
      </c>
      <c r="DQ262" s="16">
        <v>16</v>
      </c>
      <c r="DR262" s="11">
        <v>16</v>
      </c>
      <c r="DS262" s="16">
        <v>48</v>
      </c>
      <c r="DT262" s="16">
        <v>1000</v>
      </c>
      <c r="DU262" s="11" t="s">
        <v>181</v>
      </c>
      <c r="DV262" s="11" t="s">
        <v>182</v>
      </c>
      <c r="DW262" s="27" t="s">
        <v>156</v>
      </c>
      <c r="DX262" s="27" t="s">
        <v>156</v>
      </c>
      <c r="DY262" s="20" t="s">
        <v>156</v>
      </c>
      <c r="DZ262" s="16">
        <v>7</v>
      </c>
      <c r="EA262" s="16">
        <v>35</v>
      </c>
      <c r="EB262" s="27" t="s">
        <v>185</v>
      </c>
      <c r="EC262" s="27" t="s">
        <v>185</v>
      </c>
      <c r="ED262" s="27" t="s">
        <v>182</v>
      </c>
      <c r="EE262" s="29">
        <v>45075.262650462966</v>
      </c>
      <c r="EF262" s="28" t="s">
        <v>195</v>
      </c>
      <c r="EG262" s="28" t="s">
        <v>196</v>
      </c>
      <c r="EH262" s="28" t="s">
        <v>210</v>
      </c>
      <c r="EI262" s="29">
        <v>45097.481203703705</v>
      </c>
      <c r="EJ262" s="28" t="s">
        <v>197</v>
      </c>
      <c r="EK262" s="28" t="s">
        <v>156</v>
      </c>
      <c r="EL262" s="28" t="s">
        <v>973</v>
      </c>
      <c r="EM262" s="45"/>
      <c r="EN262" s="46" t="str">
        <f t="shared" si="22"/>
        <v>343N546D</v>
      </c>
      <c r="EO262" s="47">
        <f t="shared" si="23"/>
        <v>45113</v>
      </c>
      <c r="EP262" s="47">
        <f t="shared" si="24"/>
        <v>45103</v>
      </c>
      <c r="EQ262" s="48" t="str">
        <f t="shared" ca="1" si="25"/>
        <v>Past</v>
      </c>
      <c r="ER262" s="49">
        <f t="shared" si="26"/>
        <v>10</v>
      </c>
      <c r="ES262" s="50"/>
      <c r="ET262" s="51">
        <f t="shared" si="27"/>
        <v>10</v>
      </c>
      <c r="EU262" s="52">
        <f t="shared" si="28"/>
        <v>0</v>
      </c>
      <c r="EV262" s="46"/>
    </row>
    <row r="263" spans="1:153" ht="14.25" customHeight="1">
      <c r="A263" s="8">
        <v>256</v>
      </c>
      <c r="B263" s="9" t="s">
        <v>141</v>
      </c>
      <c r="C263" s="10" t="s">
        <v>142</v>
      </c>
      <c r="D263" s="10" t="s">
        <v>143</v>
      </c>
      <c r="E263" s="10" t="s">
        <v>206</v>
      </c>
      <c r="F263" s="9" t="s">
        <v>641</v>
      </c>
      <c r="G263" s="10" t="s">
        <v>1209</v>
      </c>
      <c r="H263" s="9" t="s">
        <v>1210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675</v>
      </c>
      <c r="S263" s="9" t="s">
        <v>676</v>
      </c>
      <c r="T263" s="9" t="s">
        <v>306</v>
      </c>
      <c r="U263" s="9" t="s">
        <v>337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698</v>
      </c>
      <c r="AA263" s="9" t="s">
        <v>699</v>
      </c>
      <c r="AB263" s="12" t="s">
        <v>700</v>
      </c>
      <c r="AC263" s="10" t="s">
        <v>706</v>
      </c>
      <c r="AD263" s="9" t="s">
        <v>707</v>
      </c>
      <c r="AE263" s="13" t="s">
        <v>708</v>
      </c>
      <c r="AF263" s="14" t="s">
        <v>1211</v>
      </c>
      <c r="AG263" s="10" t="s">
        <v>1258</v>
      </c>
      <c r="AH263" s="11" t="s">
        <v>684</v>
      </c>
      <c r="AI263" s="11" t="s">
        <v>685</v>
      </c>
      <c r="AJ263" s="10" t="s">
        <v>686</v>
      </c>
      <c r="AK263" s="11" t="s">
        <v>685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7500</v>
      </c>
      <c r="AW263" s="16">
        <v>7500</v>
      </c>
      <c r="AX263" s="16">
        <v>0</v>
      </c>
      <c r="AY263" s="16">
        <v>0</v>
      </c>
      <c r="AZ263" s="16">
        <v>0</v>
      </c>
      <c r="BA263" s="17">
        <v>45110</v>
      </c>
      <c r="BB263" s="30" t="s">
        <v>175</v>
      </c>
      <c r="BC263" s="18">
        <v>45098</v>
      </c>
      <c r="BD263" s="17">
        <v>45138</v>
      </c>
      <c r="BE263" s="17">
        <v>45169</v>
      </c>
      <c r="BF263" s="17">
        <v>45092</v>
      </c>
      <c r="BG263" s="10">
        <v>85415420</v>
      </c>
      <c r="BH263" s="9" t="s">
        <v>414</v>
      </c>
      <c r="BI263" s="19">
        <v>45047</v>
      </c>
      <c r="BJ263" s="20">
        <v>45047</v>
      </c>
      <c r="BK263" s="16">
        <v>3008</v>
      </c>
      <c r="BL263" s="16">
        <v>4813</v>
      </c>
      <c r="BM263" s="9" t="s">
        <v>177</v>
      </c>
      <c r="BN263" s="9" t="s">
        <v>436</v>
      </c>
      <c r="BO263" s="9" t="s">
        <v>635</v>
      </c>
      <c r="BP263" s="17">
        <v>45115</v>
      </c>
      <c r="BQ263" s="17">
        <v>45115</v>
      </c>
      <c r="BR263" s="17" t="s">
        <v>156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 t="s">
        <v>156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 t="s">
        <v>156</v>
      </c>
      <c r="CD263" s="10" t="s">
        <v>156</v>
      </c>
      <c r="CE263" s="17" t="s">
        <v>156</v>
      </c>
      <c r="CF263" s="17" t="s">
        <v>156</v>
      </c>
      <c r="CG263" s="17" t="s">
        <v>156</v>
      </c>
      <c r="CH263" s="17" t="s">
        <v>156</v>
      </c>
      <c r="CI263" s="16">
        <v>0</v>
      </c>
      <c r="CJ263" s="10" t="s">
        <v>156</v>
      </c>
      <c r="CK263" s="10" t="s">
        <v>156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 t="s">
        <v>156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44999</v>
      </c>
      <c r="CX263" s="10" t="s">
        <v>193</v>
      </c>
      <c r="CY263" s="17" t="s">
        <v>156</v>
      </c>
      <c r="CZ263" s="17" t="s">
        <v>156</v>
      </c>
      <c r="DA263" s="17" t="s">
        <v>156</v>
      </c>
      <c r="DB263" s="17">
        <v>44995</v>
      </c>
      <c r="DC263" s="16">
        <v>3008</v>
      </c>
      <c r="DD263" s="10" t="s">
        <v>1259</v>
      </c>
      <c r="DE263" s="10" t="s">
        <v>230</v>
      </c>
      <c r="DF263" s="18" t="s">
        <v>156</v>
      </c>
      <c r="DG263" s="17">
        <v>45030</v>
      </c>
      <c r="DH263" s="10" t="s">
        <v>156</v>
      </c>
      <c r="DI263" s="17" t="s">
        <v>156</v>
      </c>
      <c r="DJ263" s="17" t="s">
        <v>156</v>
      </c>
      <c r="DK263" s="17" t="s">
        <v>156</v>
      </c>
      <c r="DL263" s="17">
        <v>45034</v>
      </c>
      <c r="DM263" s="16">
        <v>3008</v>
      </c>
      <c r="DN263" s="10" t="s">
        <v>1260</v>
      </c>
      <c r="DO263" s="10" t="s">
        <v>417</v>
      </c>
      <c r="DP263" s="16">
        <v>32</v>
      </c>
      <c r="DQ263" s="16">
        <v>16</v>
      </c>
      <c r="DR263" s="11">
        <v>16</v>
      </c>
      <c r="DS263" s="16">
        <v>48</v>
      </c>
      <c r="DT263" s="16">
        <v>0</v>
      </c>
      <c r="DU263" s="11" t="s">
        <v>181</v>
      </c>
      <c r="DV263" s="11" t="s">
        <v>182</v>
      </c>
      <c r="DW263" s="27" t="s">
        <v>156</v>
      </c>
      <c r="DX263" s="27" t="s">
        <v>156</v>
      </c>
      <c r="DY263" s="20" t="s">
        <v>1245</v>
      </c>
      <c r="DZ263" s="16">
        <v>7</v>
      </c>
      <c r="EA263" s="16">
        <v>35</v>
      </c>
      <c r="EB263" s="27" t="s">
        <v>185</v>
      </c>
      <c r="EC263" s="27" t="s">
        <v>185</v>
      </c>
      <c r="ED263" s="27" t="s">
        <v>182</v>
      </c>
      <c r="EE263" s="29">
        <v>44992.669814814813</v>
      </c>
      <c r="EF263" s="28" t="s">
        <v>688</v>
      </c>
      <c r="EG263" s="28" t="s">
        <v>689</v>
      </c>
      <c r="EH263" s="28" t="s">
        <v>190</v>
      </c>
      <c r="EI263" s="29">
        <v>45034.787523148145</v>
      </c>
      <c r="EJ263" s="28" t="s">
        <v>1227</v>
      </c>
      <c r="EK263" s="28" t="s">
        <v>1228</v>
      </c>
      <c r="EL263" s="28" t="s">
        <v>237</v>
      </c>
      <c r="EM263" s="45" t="s">
        <v>3713</v>
      </c>
      <c r="EN263" s="46" t="str">
        <f t="shared" si="22"/>
        <v>343N546E</v>
      </c>
      <c r="EO263" s="47">
        <f t="shared" si="23"/>
        <v>45073</v>
      </c>
      <c r="EP263" s="47">
        <f t="shared" si="24"/>
        <v>44999</v>
      </c>
      <c r="EQ263" s="48" t="str">
        <f t="shared" ca="1" si="25"/>
        <v>Past</v>
      </c>
      <c r="ER263" s="49">
        <f t="shared" si="26"/>
        <v>74</v>
      </c>
      <c r="ES263" s="50"/>
      <c r="ET263" s="51">
        <f t="shared" si="27"/>
        <v>74</v>
      </c>
      <c r="EU263" s="52">
        <f t="shared" si="28"/>
        <v>222592</v>
      </c>
      <c r="EV263" s="46"/>
      <c r="EW263" s="23" t="s">
        <v>3714</v>
      </c>
    </row>
    <row r="264" spans="1:153" ht="14.25" customHeight="1">
      <c r="A264" s="8">
        <v>257</v>
      </c>
      <c r="B264" s="9" t="s">
        <v>141</v>
      </c>
      <c r="C264" s="10" t="s">
        <v>142</v>
      </c>
      <c r="D264" s="10" t="s">
        <v>143</v>
      </c>
      <c r="E264" s="10" t="s">
        <v>206</v>
      </c>
      <c r="F264" s="9" t="s">
        <v>641</v>
      </c>
      <c r="G264" s="10" t="s">
        <v>1209</v>
      </c>
      <c r="H264" s="9" t="s">
        <v>1210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149</v>
      </c>
      <c r="N264" s="9" t="s">
        <v>150</v>
      </c>
      <c r="O264" s="9" t="s">
        <v>151</v>
      </c>
      <c r="P264" s="9" t="s">
        <v>142</v>
      </c>
      <c r="Q264" s="9" t="s">
        <v>152</v>
      </c>
      <c r="R264" s="9" t="s">
        <v>675</v>
      </c>
      <c r="S264" s="9" t="s">
        <v>676</v>
      </c>
      <c r="T264" s="9" t="s">
        <v>306</v>
      </c>
      <c r="U264" s="9" t="s">
        <v>337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698</v>
      </c>
      <c r="AA264" s="9" t="s">
        <v>699</v>
      </c>
      <c r="AB264" s="12" t="s">
        <v>700</v>
      </c>
      <c r="AC264" s="10" t="s">
        <v>706</v>
      </c>
      <c r="AD264" s="9" t="s">
        <v>707</v>
      </c>
      <c r="AE264" s="13" t="s">
        <v>708</v>
      </c>
      <c r="AF264" s="14" t="s">
        <v>1211</v>
      </c>
      <c r="AG264" s="10" t="s">
        <v>1258</v>
      </c>
      <c r="AH264" s="11" t="s">
        <v>684</v>
      </c>
      <c r="AI264" s="11" t="s">
        <v>685</v>
      </c>
      <c r="AJ264" s="10" t="s">
        <v>686</v>
      </c>
      <c r="AK264" s="11" t="s">
        <v>685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1.6</v>
      </c>
      <c r="AU264" s="10" t="s">
        <v>142</v>
      </c>
      <c r="AV264" s="16">
        <v>7500</v>
      </c>
      <c r="AW264" s="16">
        <v>7500</v>
      </c>
      <c r="AX264" s="16">
        <v>0</v>
      </c>
      <c r="AY264" s="16">
        <v>0</v>
      </c>
      <c r="AZ264" s="16">
        <v>0</v>
      </c>
      <c r="BA264" s="17">
        <v>45110</v>
      </c>
      <c r="BB264" s="30" t="s">
        <v>175</v>
      </c>
      <c r="BC264" s="18">
        <v>45098</v>
      </c>
      <c r="BD264" s="17">
        <v>45138</v>
      </c>
      <c r="BE264" s="17">
        <v>45169</v>
      </c>
      <c r="BF264" s="17">
        <v>45092</v>
      </c>
      <c r="BG264" s="10">
        <v>85539119</v>
      </c>
      <c r="BH264" s="9" t="s">
        <v>319</v>
      </c>
      <c r="BI264" s="19">
        <v>45078</v>
      </c>
      <c r="BJ264" s="20">
        <v>45082</v>
      </c>
      <c r="BK264" s="16">
        <v>4448</v>
      </c>
      <c r="BL264" s="16">
        <v>7117</v>
      </c>
      <c r="BM264" s="9" t="s">
        <v>177</v>
      </c>
      <c r="BN264" s="9" t="s">
        <v>470</v>
      </c>
      <c r="BO264" s="9" t="s">
        <v>156</v>
      </c>
      <c r="BP264" s="17">
        <v>45145</v>
      </c>
      <c r="BQ264" s="17">
        <v>45145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 t="s">
        <v>156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 t="s">
        <v>156</v>
      </c>
      <c r="CI264" s="16">
        <v>0</v>
      </c>
      <c r="CJ264" s="10" t="s">
        <v>156</v>
      </c>
      <c r="CK264" s="10" t="s">
        <v>156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45083</v>
      </c>
      <c r="CX264" s="10" t="s">
        <v>193</v>
      </c>
      <c r="CY264" s="17" t="s">
        <v>156</v>
      </c>
      <c r="CZ264" s="17" t="s">
        <v>156</v>
      </c>
      <c r="DA264" s="17" t="s">
        <v>156</v>
      </c>
      <c r="DB264" s="17">
        <v>45083</v>
      </c>
      <c r="DC264" s="16">
        <v>4448</v>
      </c>
      <c r="DD264" s="10" t="s">
        <v>1261</v>
      </c>
      <c r="DE264" s="10" t="s">
        <v>230</v>
      </c>
      <c r="DF264" s="18" t="s">
        <v>156</v>
      </c>
      <c r="DG264" s="17">
        <v>45093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45091</v>
      </c>
      <c r="DM264" s="16">
        <v>4448</v>
      </c>
      <c r="DN264" s="10" t="s">
        <v>1262</v>
      </c>
      <c r="DO264" s="10" t="s">
        <v>230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181</v>
      </c>
      <c r="DV264" s="11" t="s">
        <v>182</v>
      </c>
      <c r="DW264" s="27" t="s">
        <v>156</v>
      </c>
      <c r="DX264" s="27" t="s">
        <v>156</v>
      </c>
      <c r="DY264" s="20" t="s">
        <v>1144</v>
      </c>
      <c r="DZ264" s="16">
        <v>7</v>
      </c>
      <c r="EA264" s="16">
        <v>35</v>
      </c>
      <c r="EB264" s="27" t="s">
        <v>185</v>
      </c>
      <c r="EC264" s="27" t="s">
        <v>185</v>
      </c>
      <c r="ED264" s="27" t="s">
        <v>182</v>
      </c>
      <c r="EE264" s="29">
        <v>45055.769409722219</v>
      </c>
      <c r="EF264" s="28" t="s">
        <v>1129</v>
      </c>
      <c r="EG264" s="28" t="s">
        <v>1130</v>
      </c>
      <c r="EH264" s="28" t="s">
        <v>190</v>
      </c>
      <c r="EI264" s="29">
        <v>45091.813425925924</v>
      </c>
      <c r="EJ264" s="28" t="s">
        <v>1227</v>
      </c>
      <c r="EK264" s="28" t="s">
        <v>1228</v>
      </c>
      <c r="EL264" s="28" t="s">
        <v>237</v>
      </c>
      <c r="EM264" s="45" t="s">
        <v>3713</v>
      </c>
      <c r="EN264" s="46" t="str">
        <f t="shared" si="22"/>
        <v>343N546E</v>
      </c>
      <c r="EO264" s="47">
        <f t="shared" si="23"/>
        <v>45103</v>
      </c>
      <c r="EP264" s="47">
        <f t="shared" si="24"/>
        <v>45083</v>
      </c>
      <c r="EQ264" s="48" t="str">
        <f t="shared" ca="1" si="25"/>
        <v>Past</v>
      </c>
      <c r="ER264" s="49">
        <f t="shared" si="26"/>
        <v>20</v>
      </c>
      <c r="ES264" s="50"/>
      <c r="ET264" s="51">
        <f t="shared" si="27"/>
        <v>20</v>
      </c>
      <c r="EU264" s="52">
        <f t="shared" si="28"/>
        <v>88960</v>
      </c>
      <c r="EV264" s="46"/>
      <c r="EW264" s="23" t="s">
        <v>3721</v>
      </c>
    </row>
    <row r="265" spans="1:153" ht="14.25" hidden="1" customHeight="1">
      <c r="A265" s="8">
        <v>258</v>
      </c>
      <c r="B265" s="9" t="s">
        <v>141</v>
      </c>
      <c r="C265" s="10" t="s">
        <v>142</v>
      </c>
      <c r="D265" s="10" t="s">
        <v>143</v>
      </c>
      <c r="E265" s="10" t="s">
        <v>206</v>
      </c>
      <c r="F265" s="9" t="s">
        <v>641</v>
      </c>
      <c r="G265" s="10" t="s">
        <v>1209</v>
      </c>
      <c r="H265" s="9" t="s">
        <v>1210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149</v>
      </c>
      <c r="N265" s="9" t="s">
        <v>150</v>
      </c>
      <c r="O265" s="9" t="s">
        <v>151</v>
      </c>
      <c r="P265" s="9" t="s">
        <v>142</v>
      </c>
      <c r="Q265" s="9" t="s">
        <v>152</v>
      </c>
      <c r="R265" s="9" t="s">
        <v>675</v>
      </c>
      <c r="S265" s="9" t="s">
        <v>676</v>
      </c>
      <c r="T265" s="9" t="s">
        <v>306</v>
      </c>
      <c r="U265" s="9" t="s">
        <v>337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698</v>
      </c>
      <c r="AA265" s="9" t="s">
        <v>699</v>
      </c>
      <c r="AB265" s="12" t="s">
        <v>700</v>
      </c>
      <c r="AC265" s="10" t="s">
        <v>706</v>
      </c>
      <c r="AD265" s="9" t="s">
        <v>707</v>
      </c>
      <c r="AE265" s="13" t="s">
        <v>708</v>
      </c>
      <c r="AF265" s="14" t="s">
        <v>1211</v>
      </c>
      <c r="AG265" s="10" t="s">
        <v>1258</v>
      </c>
      <c r="AH265" s="11" t="s">
        <v>684</v>
      </c>
      <c r="AI265" s="11" t="s">
        <v>685</v>
      </c>
      <c r="AJ265" s="10" t="s">
        <v>686</v>
      </c>
      <c r="AK265" s="11" t="s">
        <v>685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1.6</v>
      </c>
      <c r="AU265" s="10" t="s">
        <v>142</v>
      </c>
      <c r="AV265" s="16">
        <v>7500</v>
      </c>
      <c r="AW265" s="16">
        <v>7500</v>
      </c>
      <c r="AX265" s="16">
        <v>0</v>
      </c>
      <c r="AY265" s="16">
        <v>0</v>
      </c>
      <c r="AZ265" s="16">
        <v>0</v>
      </c>
      <c r="BA265" s="17">
        <v>45110</v>
      </c>
      <c r="BB265" s="30" t="s">
        <v>175</v>
      </c>
      <c r="BC265" s="18" t="s">
        <v>156</v>
      </c>
      <c r="BD265" s="17">
        <v>45138</v>
      </c>
      <c r="BE265" s="17">
        <v>45169</v>
      </c>
      <c r="BF265" s="17">
        <v>45092</v>
      </c>
      <c r="BG265" s="10">
        <v>85733113</v>
      </c>
      <c r="BH265" s="9" t="s">
        <v>321</v>
      </c>
      <c r="BI265" s="19">
        <v>45108</v>
      </c>
      <c r="BJ265" s="20">
        <v>45110</v>
      </c>
      <c r="BK265" s="16">
        <v>0</v>
      </c>
      <c r="BL265" s="16">
        <v>0</v>
      </c>
      <c r="BM265" s="9" t="s">
        <v>177</v>
      </c>
      <c r="BN265" s="9" t="s">
        <v>178</v>
      </c>
      <c r="BO265" s="9" t="s">
        <v>156</v>
      </c>
      <c r="BP265" s="17">
        <v>45155</v>
      </c>
      <c r="BQ265" s="17" t="s">
        <v>156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 t="s">
        <v>156</v>
      </c>
      <c r="CD265" s="10" t="s">
        <v>156</v>
      </c>
      <c r="CE265" s="17" t="s">
        <v>156</v>
      </c>
      <c r="CF265" s="17" t="s">
        <v>156</v>
      </c>
      <c r="CG265" s="17" t="s">
        <v>156</v>
      </c>
      <c r="CH265" s="17" t="s">
        <v>156</v>
      </c>
      <c r="CI265" s="16">
        <v>0</v>
      </c>
      <c r="CJ265" s="10" t="s">
        <v>156</v>
      </c>
      <c r="CK265" s="10" t="s">
        <v>156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 t="s">
        <v>156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45103</v>
      </c>
      <c r="CX265" s="10" t="s">
        <v>193</v>
      </c>
      <c r="CY265" s="17" t="s">
        <v>156</v>
      </c>
      <c r="CZ265" s="17" t="s">
        <v>156</v>
      </c>
      <c r="DA265" s="17" t="s">
        <v>156</v>
      </c>
      <c r="DB265" s="17" t="s">
        <v>156</v>
      </c>
      <c r="DC265" s="16">
        <v>0</v>
      </c>
      <c r="DD265" s="10" t="s">
        <v>156</v>
      </c>
      <c r="DE265" s="10" t="s">
        <v>156</v>
      </c>
      <c r="DF265" s="18" t="s">
        <v>156</v>
      </c>
      <c r="DG265" s="17">
        <v>45114</v>
      </c>
      <c r="DH265" s="10" t="s">
        <v>156</v>
      </c>
      <c r="DI265" s="17" t="s">
        <v>156</v>
      </c>
      <c r="DJ265" s="17" t="s">
        <v>156</v>
      </c>
      <c r="DK265" s="17" t="s">
        <v>156</v>
      </c>
      <c r="DL265" s="17" t="s">
        <v>156</v>
      </c>
      <c r="DM265" s="16">
        <v>0</v>
      </c>
      <c r="DN265" s="10" t="s">
        <v>156</v>
      </c>
      <c r="DO265" s="10" t="s">
        <v>156</v>
      </c>
      <c r="DP265" s="16">
        <v>32</v>
      </c>
      <c r="DQ265" s="16">
        <v>16</v>
      </c>
      <c r="DR265" s="11">
        <v>16</v>
      </c>
      <c r="DS265" s="16">
        <v>48</v>
      </c>
      <c r="DT265" s="16">
        <v>1500</v>
      </c>
      <c r="DU265" s="11" t="s">
        <v>181</v>
      </c>
      <c r="DV265" s="11" t="s">
        <v>182</v>
      </c>
      <c r="DW265" s="27" t="s">
        <v>156</v>
      </c>
      <c r="DX265" s="27" t="s">
        <v>156</v>
      </c>
      <c r="DY265" s="20" t="s">
        <v>156</v>
      </c>
      <c r="DZ265" s="16">
        <v>7</v>
      </c>
      <c r="EA265" s="16">
        <v>35</v>
      </c>
      <c r="EB265" s="27" t="s">
        <v>185</v>
      </c>
      <c r="EC265" s="27" t="s">
        <v>185</v>
      </c>
      <c r="ED265" s="27" t="s">
        <v>182</v>
      </c>
      <c r="EE265" s="29">
        <v>45075.262650462966</v>
      </c>
      <c r="EF265" s="28" t="s">
        <v>195</v>
      </c>
      <c r="EG265" s="28" t="s">
        <v>196</v>
      </c>
      <c r="EH265" s="28" t="s">
        <v>210</v>
      </c>
      <c r="EI265" s="29">
        <v>45097.481203703705</v>
      </c>
      <c r="EJ265" s="28" t="s">
        <v>197</v>
      </c>
      <c r="EK265" s="28" t="s">
        <v>156</v>
      </c>
      <c r="EL265" s="28" t="s">
        <v>973</v>
      </c>
      <c r="EM265" s="45"/>
      <c r="EN265" s="46" t="str">
        <f t="shared" ref="EN265:EN328" si="29">MID(AG265,3,8)</f>
        <v>343N546E</v>
      </c>
      <c r="EO265" s="47">
        <f t="shared" ref="EO265:EO328" si="30">BP265-EA265-DZ265</f>
        <v>45113</v>
      </c>
      <c r="EP265" s="47">
        <f t="shared" ref="EP265:EP328" si="31">IF(AND(CM265="",CW265=""),"",MIN(CM265,CW265))</f>
        <v>45103</v>
      </c>
      <c r="EQ265" s="48" t="str">
        <f t="shared" ref="EQ265:EQ328" ca="1" si="32">IF(EP265&gt;$EQ$3,"Y","Past")</f>
        <v>Past</v>
      </c>
      <c r="ER265" s="49">
        <f t="shared" ref="ER265:ER328" si="33">IFERROR(EO265-EP265,"")</f>
        <v>10</v>
      </c>
      <c r="ES265" s="50"/>
      <c r="ET265" s="51">
        <f t="shared" ref="ET265:ET328" si="34">IF(ES265&lt;&gt;"",EO265-ES265,ER265)</f>
        <v>10</v>
      </c>
      <c r="EU265" s="52">
        <f t="shared" ref="EU265:EU328" si="35">IFERROR(BK265*ER265,"")</f>
        <v>0</v>
      </c>
      <c r="EV265" s="46"/>
    </row>
    <row r="266" spans="1:153" ht="14.25" customHeight="1">
      <c r="A266" s="8">
        <v>259</v>
      </c>
      <c r="B266" s="9" t="s">
        <v>141</v>
      </c>
      <c r="C266" s="10" t="s">
        <v>142</v>
      </c>
      <c r="D266" s="10" t="s">
        <v>143</v>
      </c>
      <c r="E266" s="10" t="s">
        <v>206</v>
      </c>
      <c r="F266" s="9" t="s">
        <v>641</v>
      </c>
      <c r="G266" s="10" t="s">
        <v>1209</v>
      </c>
      <c r="H266" s="9" t="s">
        <v>1210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149</v>
      </c>
      <c r="N266" s="9" t="s">
        <v>150</v>
      </c>
      <c r="O266" s="9" t="s">
        <v>151</v>
      </c>
      <c r="P266" s="9" t="s">
        <v>142</v>
      </c>
      <c r="Q266" s="9" t="s">
        <v>152</v>
      </c>
      <c r="R266" s="9" t="s">
        <v>675</v>
      </c>
      <c r="S266" s="9" t="s">
        <v>676</v>
      </c>
      <c r="T266" s="9" t="s">
        <v>306</v>
      </c>
      <c r="U266" s="9" t="s">
        <v>337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698</v>
      </c>
      <c r="AA266" s="9" t="s">
        <v>699</v>
      </c>
      <c r="AB266" s="12" t="s">
        <v>700</v>
      </c>
      <c r="AC266" s="10" t="s">
        <v>710</v>
      </c>
      <c r="AD266" s="9" t="s">
        <v>711</v>
      </c>
      <c r="AE266" s="13" t="s">
        <v>712</v>
      </c>
      <c r="AF266" s="14" t="s">
        <v>1211</v>
      </c>
      <c r="AG266" s="10" t="s">
        <v>1263</v>
      </c>
      <c r="AH266" s="11" t="s">
        <v>684</v>
      </c>
      <c r="AI266" s="11" t="s">
        <v>685</v>
      </c>
      <c r="AJ266" s="10" t="s">
        <v>686</v>
      </c>
      <c r="AK266" s="11" t="s">
        <v>685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1.6</v>
      </c>
      <c r="AU266" s="10" t="s">
        <v>142</v>
      </c>
      <c r="AV266" s="16">
        <v>10500</v>
      </c>
      <c r="AW266" s="16">
        <v>10500</v>
      </c>
      <c r="AX266" s="16">
        <v>0</v>
      </c>
      <c r="AY266" s="16">
        <v>0</v>
      </c>
      <c r="AZ266" s="16">
        <v>0</v>
      </c>
      <c r="BA266" s="17">
        <v>45110</v>
      </c>
      <c r="BB266" s="30" t="s">
        <v>175</v>
      </c>
      <c r="BC266" s="18">
        <v>45098</v>
      </c>
      <c r="BD266" s="17">
        <v>45138</v>
      </c>
      <c r="BE266" s="17">
        <v>45169</v>
      </c>
      <c r="BF266" s="17">
        <v>45092</v>
      </c>
      <c r="BG266" s="10">
        <v>85415421</v>
      </c>
      <c r="BH266" s="9" t="s">
        <v>414</v>
      </c>
      <c r="BI266" s="19">
        <v>45047</v>
      </c>
      <c r="BJ266" s="20">
        <v>45047</v>
      </c>
      <c r="BK266" s="16">
        <v>3968</v>
      </c>
      <c r="BL266" s="16">
        <v>6349</v>
      </c>
      <c r="BM266" s="9" t="s">
        <v>177</v>
      </c>
      <c r="BN266" s="9" t="s">
        <v>436</v>
      </c>
      <c r="BO266" s="9" t="s">
        <v>635</v>
      </c>
      <c r="BP266" s="17">
        <v>45129</v>
      </c>
      <c r="BQ266" s="17">
        <v>45129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>
        <v>44999</v>
      </c>
      <c r="CX266" s="10" t="s">
        <v>193</v>
      </c>
      <c r="CY266" s="17" t="s">
        <v>156</v>
      </c>
      <c r="CZ266" s="17" t="s">
        <v>156</v>
      </c>
      <c r="DA266" s="17" t="s">
        <v>156</v>
      </c>
      <c r="DB266" s="17">
        <v>44995</v>
      </c>
      <c r="DC266" s="16">
        <v>3968</v>
      </c>
      <c r="DD266" s="10" t="s">
        <v>1264</v>
      </c>
      <c r="DE266" s="10" t="s">
        <v>230</v>
      </c>
      <c r="DF266" s="18" t="s">
        <v>156</v>
      </c>
      <c r="DG266" s="17">
        <v>45047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>
        <v>45043</v>
      </c>
      <c r="DM266" s="16">
        <v>3968</v>
      </c>
      <c r="DN266" s="10" t="s">
        <v>1265</v>
      </c>
      <c r="DO266" s="10" t="s">
        <v>230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181</v>
      </c>
      <c r="DV266" s="11" t="s">
        <v>182</v>
      </c>
      <c r="DW266" s="27" t="s">
        <v>156</v>
      </c>
      <c r="DX266" s="27" t="s">
        <v>156</v>
      </c>
      <c r="DY266" s="20" t="s">
        <v>1266</v>
      </c>
      <c r="DZ266" s="16">
        <v>7</v>
      </c>
      <c r="EA266" s="16">
        <v>35</v>
      </c>
      <c r="EB266" s="27" t="s">
        <v>185</v>
      </c>
      <c r="EC266" s="27" t="s">
        <v>185</v>
      </c>
      <c r="ED266" s="27" t="s">
        <v>182</v>
      </c>
      <c r="EE266" s="29">
        <v>44992.669814814813</v>
      </c>
      <c r="EF266" s="28" t="s">
        <v>688</v>
      </c>
      <c r="EG266" s="28" t="s">
        <v>689</v>
      </c>
      <c r="EH266" s="28" t="s">
        <v>190</v>
      </c>
      <c r="EI266" s="29">
        <v>45043.6483912037</v>
      </c>
      <c r="EJ266" s="28" t="s">
        <v>1267</v>
      </c>
      <c r="EK266" s="28" t="s">
        <v>1268</v>
      </c>
      <c r="EL266" s="28" t="s">
        <v>237</v>
      </c>
      <c r="EM266" s="45" t="s">
        <v>3713</v>
      </c>
      <c r="EN266" s="46" t="str">
        <f t="shared" si="29"/>
        <v>343N546F</v>
      </c>
      <c r="EO266" s="47">
        <f t="shared" si="30"/>
        <v>45087</v>
      </c>
      <c r="EP266" s="47">
        <f t="shared" si="31"/>
        <v>44999</v>
      </c>
      <c r="EQ266" s="48" t="str">
        <f t="shared" ca="1" si="32"/>
        <v>Past</v>
      </c>
      <c r="ER266" s="49">
        <f t="shared" si="33"/>
        <v>88</v>
      </c>
      <c r="ES266" s="50"/>
      <c r="ET266" s="51">
        <f t="shared" si="34"/>
        <v>88</v>
      </c>
      <c r="EU266" s="52">
        <f t="shared" si="35"/>
        <v>349184</v>
      </c>
      <c r="EV266" s="46"/>
      <c r="EW266" s="23" t="s">
        <v>3714</v>
      </c>
    </row>
    <row r="267" spans="1:153" ht="14.25" customHeight="1">
      <c r="A267" s="8">
        <v>260</v>
      </c>
      <c r="B267" s="9" t="s">
        <v>141</v>
      </c>
      <c r="C267" s="10" t="s">
        <v>142</v>
      </c>
      <c r="D267" s="10" t="s">
        <v>143</v>
      </c>
      <c r="E267" s="10" t="s">
        <v>206</v>
      </c>
      <c r="F267" s="9" t="s">
        <v>641</v>
      </c>
      <c r="G267" s="10" t="s">
        <v>1209</v>
      </c>
      <c r="H267" s="9" t="s">
        <v>1210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149</v>
      </c>
      <c r="N267" s="9" t="s">
        <v>150</v>
      </c>
      <c r="O267" s="9" t="s">
        <v>151</v>
      </c>
      <c r="P267" s="9" t="s">
        <v>142</v>
      </c>
      <c r="Q267" s="9" t="s">
        <v>152</v>
      </c>
      <c r="R267" s="9" t="s">
        <v>675</v>
      </c>
      <c r="S267" s="9" t="s">
        <v>676</v>
      </c>
      <c r="T267" s="9" t="s">
        <v>306</v>
      </c>
      <c r="U267" s="9" t="s">
        <v>337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698</v>
      </c>
      <c r="AA267" s="9" t="s">
        <v>699</v>
      </c>
      <c r="AB267" s="12" t="s">
        <v>700</v>
      </c>
      <c r="AC267" s="10" t="s">
        <v>710</v>
      </c>
      <c r="AD267" s="9" t="s">
        <v>711</v>
      </c>
      <c r="AE267" s="13" t="s">
        <v>712</v>
      </c>
      <c r="AF267" s="14" t="s">
        <v>1211</v>
      </c>
      <c r="AG267" s="10" t="s">
        <v>1263</v>
      </c>
      <c r="AH267" s="11" t="s">
        <v>684</v>
      </c>
      <c r="AI267" s="11" t="s">
        <v>685</v>
      </c>
      <c r="AJ267" s="10" t="s">
        <v>686</v>
      </c>
      <c r="AK267" s="11" t="s">
        <v>685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1.6</v>
      </c>
      <c r="AU267" s="10" t="s">
        <v>142</v>
      </c>
      <c r="AV267" s="16">
        <v>10500</v>
      </c>
      <c r="AW267" s="16">
        <v>10500</v>
      </c>
      <c r="AX267" s="16">
        <v>0</v>
      </c>
      <c r="AY267" s="16">
        <v>0</v>
      </c>
      <c r="AZ267" s="16">
        <v>0</v>
      </c>
      <c r="BA267" s="17">
        <v>45110</v>
      </c>
      <c r="BB267" s="30" t="s">
        <v>175</v>
      </c>
      <c r="BC267" s="18">
        <v>45098</v>
      </c>
      <c r="BD267" s="17">
        <v>45138</v>
      </c>
      <c r="BE267" s="17">
        <v>45169</v>
      </c>
      <c r="BF267" s="17">
        <v>45092</v>
      </c>
      <c r="BG267" s="10">
        <v>85539120</v>
      </c>
      <c r="BH267" s="9" t="s">
        <v>319</v>
      </c>
      <c r="BI267" s="19">
        <v>45078</v>
      </c>
      <c r="BJ267" s="20">
        <v>45082</v>
      </c>
      <c r="BK267" s="16">
        <v>5968</v>
      </c>
      <c r="BL267" s="16">
        <v>9549</v>
      </c>
      <c r="BM267" s="9" t="s">
        <v>177</v>
      </c>
      <c r="BN267" s="9" t="s">
        <v>470</v>
      </c>
      <c r="BO267" s="9" t="s">
        <v>156</v>
      </c>
      <c r="BP267" s="17">
        <v>45145</v>
      </c>
      <c r="BQ267" s="17">
        <v>45145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>
        <v>45083</v>
      </c>
      <c r="CX267" s="10" t="s">
        <v>193</v>
      </c>
      <c r="CY267" s="17" t="s">
        <v>156</v>
      </c>
      <c r="CZ267" s="17" t="s">
        <v>156</v>
      </c>
      <c r="DA267" s="17" t="s">
        <v>156</v>
      </c>
      <c r="DB267" s="17">
        <v>45083</v>
      </c>
      <c r="DC267" s="16">
        <v>5968</v>
      </c>
      <c r="DD267" s="10" t="s">
        <v>1269</v>
      </c>
      <c r="DE267" s="10" t="s">
        <v>230</v>
      </c>
      <c r="DF267" s="18" t="s">
        <v>156</v>
      </c>
      <c r="DG267" s="17">
        <v>45093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>
        <v>45091</v>
      </c>
      <c r="DM267" s="16">
        <v>5968</v>
      </c>
      <c r="DN267" s="10" t="s">
        <v>1270</v>
      </c>
      <c r="DO267" s="10" t="s">
        <v>230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181</v>
      </c>
      <c r="DV267" s="11" t="s">
        <v>182</v>
      </c>
      <c r="DW267" s="27" t="s">
        <v>156</v>
      </c>
      <c r="DX267" s="27" t="s">
        <v>156</v>
      </c>
      <c r="DY267" s="20" t="s">
        <v>1144</v>
      </c>
      <c r="DZ267" s="16">
        <v>7</v>
      </c>
      <c r="EA267" s="16">
        <v>35</v>
      </c>
      <c r="EB267" s="27" t="s">
        <v>185</v>
      </c>
      <c r="EC267" s="27" t="s">
        <v>185</v>
      </c>
      <c r="ED267" s="27" t="s">
        <v>182</v>
      </c>
      <c r="EE267" s="29">
        <v>45055.769409722219</v>
      </c>
      <c r="EF267" s="28" t="s">
        <v>1129</v>
      </c>
      <c r="EG267" s="28" t="s">
        <v>1130</v>
      </c>
      <c r="EH267" s="28" t="s">
        <v>190</v>
      </c>
      <c r="EI267" s="29">
        <v>45091.813425925924</v>
      </c>
      <c r="EJ267" s="28" t="s">
        <v>1227</v>
      </c>
      <c r="EK267" s="28" t="s">
        <v>1228</v>
      </c>
      <c r="EL267" s="28" t="s">
        <v>237</v>
      </c>
      <c r="EM267" s="45" t="s">
        <v>3713</v>
      </c>
      <c r="EN267" s="46" t="str">
        <f t="shared" si="29"/>
        <v>343N546F</v>
      </c>
      <c r="EO267" s="47">
        <f t="shared" si="30"/>
        <v>45103</v>
      </c>
      <c r="EP267" s="47">
        <f t="shared" si="31"/>
        <v>45083</v>
      </c>
      <c r="EQ267" s="48" t="str">
        <f t="shared" ca="1" si="32"/>
        <v>Past</v>
      </c>
      <c r="ER267" s="49">
        <f t="shared" si="33"/>
        <v>20</v>
      </c>
      <c r="ES267" s="50"/>
      <c r="ET267" s="51">
        <f t="shared" si="34"/>
        <v>20</v>
      </c>
      <c r="EU267" s="52">
        <f t="shared" si="35"/>
        <v>119360</v>
      </c>
      <c r="EV267" s="46"/>
      <c r="EW267" s="23" t="s">
        <v>3721</v>
      </c>
    </row>
    <row r="268" spans="1:153" ht="14.25" hidden="1" customHeight="1">
      <c r="A268" s="8">
        <v>261</v>
      </c>
      <c r="B268" s="9" t="s">
        <v>141</v>
      </c>
      <c r="C268" s="10" t="s">
        <v>142</v>
      </c>
      <c r="D268" s="10" t="s">
        <v>143</v>
      </c>
      <c r="E268" s="10" t="s">
        <v>206</v>
      </c>
      <c r="F268" s="9" t="s">
        <v>641</v>
      </c>
      <c r="G268" s="10" t="s">
        <v>1209</v>
      </c>
      <c r="H268" s="9" t="s">
        <v>1210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149</v>
      </c>
      <c r="N268" s="9" t="s">
        <v>150</v>
      </c>
      <c r="O268" s="9" t="s">
        <v>151</v>
      </c>
      <c r="P268" s="9" t="s">
        <v>142</v>
      </c>
      <c r="Q268" s="9" t="s">
        <v>152</v>
      </c>
      <c r="R268" s="9" t="s">
        <v>675</v>
      </c>
      <c r="S268" s="9" t="s">
        <v>676</v>
      </c>
      <c r="T268" s="9" t="s">
        <v>306</v>
      </c>
      <c r="U268" s="9" t="s">
        <v>337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698</v>
      </c>
      <c r="AA268" s="9" t="s">
        <v>699</v>
      </c>
      <c r="AB268" s="12" t="s">
        <v>700</v>
      </c>
      <c r="AC268" s="10" t="s">
        <v>710</v>
      </c>
      <c r="AD268" s="9" t="s">
        <v>711</v>
      </c>
      <c r="AE268" s="13" t="s">
        <v>712</v>
      </c>
      <c r="AF268" s="14" t="s">
        <v>1211</v>
      </c>
      <c r="AG268" s="10" t="s">
        <v>1263</v>
      </c>
      <c r="AH268" s="11" t="s">
        <v>684</v>
      </c>
      <c r="AI268" s="11" t="s">
        <v>685</v>
      </c>
      <c r="AJ268" s="10" t="s">
        <v>686</v>
      </c>
      <c r="AK268" s="11" t="s">
        <v>685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1.6</v>
      </c>
      <c r="AU268" s="10" t="s">
        <v>142</v>
      </c>
      <c r="AV268" s="16">
        <v>10500</v>
      </c>
      <c r="AW268" s="16">
        <v>10500</v>
      </c>
      <c r="AX268" s="16">
        <v>0</v>
      </c>
      <c r="AY268" s="16">
        <v>0</v>
      </c>
      <c r="AZ268" s="16">
        <v>0</v>
      </c>
      <c r="BA268" s="17">
        <v>45110</v>
      </c>
      <c r="BB268" s="30" t="s">
        <v>175</v>
      </c>
      <c r="BC268" s="18" t="s">
        <v>156</v>
      </c>
      <c r="BD268" s="17">
        <v>45138</v>
      </c>
      <c r="BE268" s="17">
        <v>45169</v>
      </c>
      <c r="BF268" s="17">
        <v>45092</v>
      </c>
      <c r="BG268" s="10">
        <v>85733114</v>
      </c>
      <c r="BH268" s="9" t="s">
        <v>321</v>
      </c>
      <c r="BI268" s="19">
        <v>45108</v>
      </c>
      <c r="BJ268" s="20">
        <v>45110</v>
      </c>
      <c r="BK268" s="16">
        <v>0</v>
      </c>
      <c r="BL268" s="16">
        <v>0</v>
      </c>
      <c r="BM268" s="9" t="s">
        <v>177</v>
      </c>
      <c r="BN268" s="9" t="s">
        <v>178</v>
      </c>
      <c r="BO268" s="9" t="s">
        <v>156</v>
      </c>
      <c r="BP268" s="17">
        <v>45155</v>
      </c>
      <c r="BQ268" s="17" t="s">
        <v>156</v>
      </c>
      <c r="BR268" s="17" t="s">
        <v>156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 t="s">
        <v>156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 t="s">
        <v>156</v>
      </c>
      <c r="CD268" s="10" t="s">
        <v>156</v>
      </c>
      <c r="CE268" s="17" t="s">
        <v>156</v>
      </c>
      <c r="CF268" s="17" t="s">
        <v>156</v>
      </c>
      <c r="CG268" s="17" t="s">
        <v>156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 t="s">
        <v>156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 t="s">
        <v>156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>
        <v>45103</v>
      </c>
      <c r="CX268" s="10" t="s">
        <v>193</v>
      </c>
      <c r="CY268" s="17" t="s">
        <v>156</v>
      </c>
      <c r="CZ268" s="17" t="s">
        <v>156</v>
      </c>
      <c r="DA268" s="17" t="s">
        <v>156</v>
      </c>
      <c r="DB268" s="17" t="s">
        <v>156</v>
      </c>
      <c r="DC268" s="16">
        <v>0</v>
      </c>
      <c r="DD268" s="10" t="s">
        <v>156</v>
      </c>
      <c r="DE268" s="10" t="s">
        <v>156</v>
      </c>
      <c r="DF268" s="18" t="s">
        <v>156</v>
      </c>
      <c r="DG268" s="17">
        <v>45114</v>
      </c>
      <c r="DH268" s="10" t="s">
        <v>156</v>
      </c>
      <c r="DI268" s="17" t="s">
        <v>156</v>
      </c>
      <c r="DJ268" s="17" t="s">
        <v>156</v>
      </c>
      <c r="DK268" s="17" t="s">
        <v>156</v>
      </c>
      <c r="DL268" s="17" t="s">
        <v>156</v>
      </c>
      <c r="DM268" s="16">
        <v>0</v>
      </c>
      <c r="DN268" s="10" t="s">
        <v>156</v>
      </c>
      <c r="DO268" s="10" t="s">
        <v>156</v>
      </c>
      <c r="DP268" s="16">
        <v>32</v>
      </c>
      <c r="DQ268" s="16">
        <v>16</v>
      </c>
      <c r="DR268" s="11">
        <v>16</v>
      </c>
      <c r="DS268" s="16">
        <v>48</v>
      </c>
      <c r="DT268" s="16">
        <v>2500</v>
      </c>
      <c r="DU268" s="11" t="s">
        <v>181</v>
      </c>
      <c r="DV268" s="11" t="s">
        <v>182</v>
      </c>
      <c r="DW268" s="27" t="s">
        <v>156</v>
      </c>
      <c r="DX268" s="27" t="s">
        <v>156</v>
      </c>
      <c r="DY268" s="20" t="s">
        <v>156</v>
      </c>
      <c r="DZ268" s="16">
        <v>7</v>
      </c>
      <c r="EA268" s="16">
        <v>35</v>
      </c>
      <c r="EB268" s="27" t="s">
        <v>185</v>
      </c>
      <c r="EC268" s="27" t="s">
        <v>185</v>
      </c>
      <c r="ED268" s="27" t="s">
        <v>182</v>
      </c>
      <c r="EE268" s="29">
        <v>45075.262650462966</v>
      </c>
      <c r="EF268" s="28" t="s">
        <v>195</v>
      </c>
      <c r="EG268" s="28" t="s">
        <v>196</v>
      </c>
      <c r="EH268" s="28" t="s">
        <v>210</v>
      </c>
      <c r="EI268" s="29">
        <v>45097.481203703705</v>
      </c>
      <c r="EJ268" s="28" t="s">
        <v>197</v>
      </c>
      <c r="EK268" s="28" t="s">
        <v>156</v>
      </c>
      <c r="EL268" s="28" t="s">
        <v>973</v>
      </c>
      <c r="EM268" s="45"/>
      <c r="EN268" s="46" t="str">
        <f t="shared" si="29"/>
        <v>343N546F</v>
      </c>
      <c r="EO268" s="47">
        <f t="shared" si="30"/>
        <v>45113</v>
      </c>
      <c r="EP268" s="47">
        <f t="shared" si="31"/>
        <v>45103</v>
      </c>
      <c r="EQ268" s="48" t="str">
        <f t="shared" ca="1" si="32"/>
        <v>Past</v>
      </c>
      <c r="ER268" s="49">
        <f t="shared" si="33"/>
        <v>10</v>
      </c>
      <c r="ES268" s="50"/>
      <c r="ET268" s="51">
        <f t="shared" si="34"/>
        <v>10</v>
      </c>
      <c r="EU268" s="52">
        <f t="shared" si="35"/>
        <v>0</v>
      </c>
      <c r="EV268" s="46"/>
    </row>
    <row r="269" spans="1:153" ht="14.25" hidden="1" customHeight="1">
      <c r="A269" s="8">
        <v>262</v>
      </c>
      <c r="B269" s="9" t="s">
        <v>141</v>
      </c>
      <c r="C269" s="10" t="s">
        <v>142</v>
      </c>
      <c r="D269" s="10" t="s">
        <v>143</v>
      </c>
      <c r="E269" s="10" t="s">
        <v>206</v>
      </c>
      <c r="F269" s="9" t="s">
        <v>641</v>
      </c>
      <c r="G269" s="10" t="s">
        <v>1209</v>
      </c>
      <c r="H269" s="9" t="s">
        <v>1210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149</v>
      </c>
      <c r="N269" s="9" t="s">
        <v>150</v>
      </c>
      <c r="O269" s="9" t="s">
        <v>151</v>
      </c>
      <c r="P269" s="9" t="s">
        <v>142</v>
      </c>
      <c r="Q269" s="9" t="s">
        <v>152</v>
      </c>
      <c r="R269" s="9" t="s">
        <v>675</v>
      </c>
      <c r="S269" s="9" t="s">
        <v>676</v>
      </c>
      <c r="T269" s="9" t="s">
        <v>306</v>
      </c>
      <c r="U269" s="9" t="s">
        <v>337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835</v>
      </c>
      <c r="AA269" s="9" t="s">
        <v>836</v>
      </c>
      <c r="AB269" s="12" t="s">
        <v>837</v>
      </c>
      <c r="AC269" s="10" t="s">
        <v>1271</v>
      </c>
      <c r="AD269" s="9" t="s">
        <v>1272</v>
      </c>
      <c r="AE269" s="13" t="s">
        <v>1273</v>
      </c>
      <c r="AF269" s="14" t="s">
        <v>1211</v>
      </c>
      <c r="AG269" s="10" t="s">
        <v>1274</v>
      </c>
      <c r="AH269" s="11" t="s">
        <v>684</v>
      </c>
      <c r="AI269" s="11" t="s">
        <v>685</v>
      </c>
      <c r="AJ269" s="10" t="s">
        <v>686</v>
      </c>
      <c r="AK269" s="11" t="s">
        <v>685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1.6</v>
      </c>
      <c r="AU269" s="10" t="s">
        <v>142</v>
      </c>
      <c r="AV269" s="16">
        <v>2928</v>
      </c>
      <c r="AW269" s="16">
        <v>2928</v>
      </c>
      <c r="AX269" s="16">
        <v>0</v>
      </c>
      <c r="AY269" s="16">
        <v>0</v>
      </c>
      <c r="AZ269" s="16">
        <v>0</v>
      </c>
      <c r="BA269" s="17">
        <v>44967</v>
      </c>
      <c r="BB269" s="30" t="s">
        <v>246</v>
      </c>
      <c r="BC269" s="18" t="s">
        <v>156</v>
      </c>
      <c r="BD269" s="17">
        <v>45169</v>
      </c>
      <c r="BE269" s="17">
        <v>45199</v>
      </c>
      <c r="BF269" s="17">
        <v>44910</v>
      </c>
      <c r="BG269" s="10">
        <v>84887592</v>
      </c>
      <c r="BH269" s="9" t="s">
        <v>319</v>
      </c>
      <c r="BI269" s="19">
        <v>44958</v>
      </c>
      <c r="BJ269" s="20">
        <v>44963</v>
      </c>
      <c r="BK269" s="16">
        <v>0</v>
      </c>
      <c r="BL269" s="16">
        <v>0</v>
      </c>
      <c r="BM269" s="9" t="s">
        <v>177</v>
      </c>
      <c r="BN269" s="9" t="s">
        <v>178</v>
      </c>
      <c r="BO269" s="9" t="s">
        <v>156</v>
      </c>
      <c r="BP269" s="17">
        <v>45010</v>
      </c>
      <c r="BQ269" s="17" t="s">
        <v>156</v>
      </c>
      <c r="BR269" s="17">
        <v>45010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>
        <v>44872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>
        <v>44904</v>
      </c>
      <c r="CD269" s="10" t="s">
        <v>156</v>
      </c>
      <c r="CE269" s="17">
        <v>44904</v>
      </c>
      <c r="CF269" s="17" t="s">
        <v>156</v>
      </c>
      <c r="CG269" s="17">
        <v>44872</v>
      </c>
      <c r="CH269" s="17" t="s">
        <v>156</v>
      </c>
      <c r="CI269" s="16">
        <v>0</v>
      </c>
      <c r="CJ269" s="10" t="s">
        <v>156</v>
      </c>
      <c r="CK269" s="10" t="s">
        <v>156</v>
      </c>
      <c r="CL269" s="18">
        <v>44918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>
        <v>44872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 t="s">
        <v>156</v>
      </c>
      <c r="CX269" s="10" t="s">
        <v>193</v>
      </c>
      <c r="CY269" s="17" t="s">
        <v>156</v>
      </c>
      <c r="CZ269" s="17" t="s">
        <v>156</v>
      </c>
      <c r="DA269" s="17">
        <v>44872</v>
      </c>
      <c r="DB269" s="17" t="s">
        <v>156</v>
      </c>
      <c r="DC269" s="16">
        <v>0</v>
      </c>
      <c r="DD269" s="10" t="s">
        <v>156</v>
      </c>
      <c r="DE269" s="10" t="s">
        <v>156</v>
      </c>
      <c r="DF269" s="18" t="s">
        <v>156</v>
      </c>
      <c r="DG269" s="17" t="s">
        <v>156</v>
      </c>
      <c r="DH269" s="10" t="s">
        <v>156</v>
      </c>
      <c r="DI269" s="17" t="s">
        <v>156</v>
      </c>
      <c r="DJ269" s="17" t="s">
        <v>156</v>
      </c>
      <c r="DK269" s="17">
        <v>44872</v>
      </c>
      <c r="DL269" s="17" t="s">
        <v>156</v>
      </c>
      <c r="DM269" s="16">
        <v>0</v>
      </c>
      <c r="DN269" s="10" t="s">
        <v>156</v>
      </c>
      <c r="DO269" s="10" t="s">
        <v>156</v>
      </c>
      <c r="DP269" s="16">
        <v>32</v>
      </c>
      <c r="DQ269" s="16">
        <v>16</v>
      </c>
      <c r="DR269" s="11">
        <v>16</v>
      </c>
      <c r="DS269" s="16">
        <v>48</v>
      </c>
      <c r="DT269" s="16">
        <v>570</v>
      </c>
      <c r="DU269" s="11" t="s">
        <v>181</v>
      </c>
      <c r="DV269" s="11" t="s">
        <v>182</v>
      </c>
      <c r="DW269" s="27" t="s">
        <v>156</v>
      </c>
      <c r="DX269" s="27" t="s">
        <v>156</v>
      </c>
      <c r="DY269" s="20" t="s">
        <v>1275</v>
      </c>
      <c r="DZ269" s="16">
        <v>7</v>
      </c>
      <c r="EA269" s="16">
        <v>35</v>
      </c>
      <c r="EB269" s="27" t="s">
        <v>185</v>
      </c>
      <c r="EC269" s="27" t="s">
        <v>185</v>
      </c>
      <c r="ED269" s="27" t="s">
        <v>182</v>
      </c>
      <c r="EE269" s="29">
        <v>44873.012731481482</v>
      </c>
      <c r="EF269" s="28" t="s">
        <v>186</v>
      </c>
      <c r="EG269" s="28" t="s">
        <v>156</v>
      </c>
      <c r="EH269" s="28" t="s">
        <v>187</v>
      </c>
      <c r="EI269" s="29">
        <v>44907.818553240744</v>
      </c>
      <c r="EJ269" s="28" t="s">
        <v>197</v>
      </c>
      <c r="EK269" s="28" t="s">
        <v>156</v>
      </c>
      <c r="EL269" s="28" t="s">
        <v>198</v>
      </c>
      <c r="EM269" s="45"/>
      <c r="EN269" s="46" t="str">
        <f t="shared" si="29"/>
        <v>343N251D</v>
      </c>
      <c r="EO269" s="47">
        <f t="shared" si="30"/>
        <v>44968</v>
      </c>
      <c r="EP269" s="47" t="str">
        <f t="shared" si="31"/>
        <v/>
      </c>
      <c r="EQ269" s="48" t="str">
        <f t="shared" ca="1" si="32"/>
        <v>Y</v>
      </c>
      <c r="ER269" s="49" t="str">
        <f t="shared" si="33"/>
        <v/>
      </c>
      <c r="ES269" s="50"/>
      <c r="ET269" s="51" t="str">
        <f t="shared" si="34"/>
        <v/>
      </c>
      <c r="EU269" s="52" t="str">
        <f t="shared" si="35"/>
        <v/>
      </c>
      <c r="EV269" s="46"/>
    </row>
    <row r="270" spans="1:153" ht="14.25" hidden="1" customHeight="1">
      <c r="A270" s="8">
        <v>263</v>
      </c>
      <c r="B270" s="9" t="s">
        <v>141</v>
      </c>
      <c r="C270" s="10" t="s">
        <v>142</v>
      </c>
      <c r="D270" s="10" t="s">
        <v>143</v>
      </c>
      <c r="E270" s="10" t="s">
        <v>206</v>
      </c>
      <c r="F270" s="9" t="s">
        <v>641</v>
      </c>
      <c r="G270" s="10" t="s">
        <v>1209</v>
      </c>
      <c r="H270" s="9" t="s">
        <v>1210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675</v>
      </c>
      <c r="S270" s="9" t="s">
        <v>676</v>
      </c>
      <c r="T270" s="9" t="s">
        <v>306</v>
      </c>
      <c r="U270" s="9" t="s">
        <v>337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835</v>
      </c>
      <c r="AA270" s="9" t="s">
        <v>836</v>
      </c>
      <c r="AB270" s="12" t="s">
        <v>837</v>
      </c>
      <c r="AC270" s="10" t="s">
        <v>1153</v>
      </c>
      <c r="AD270" s="9" t="s">
        <v>1154</v>
      </c>
      <c r="AE270" s="13" t="s">
        <v>1155</v>
      </c>
      <c r="AF270" s="14" t="s">
        <v>1211</v>
      </c>
      <c r="AG270" s="10" t="s">
        <v>1276</v>
      </c>
      <c r="AH270" s="11" t="s">
        <v>684</v>
      </c>
      <c r="AI270" s="11" t="s">
        <v>685</v>
      </c>
      <c r="AJ270" s="10" t="s">
        <v>686</v>
      </c>
      <c r="AK270" s="11" t="s">
        <v>685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2752</v>
      </c>
      <c r="AW270" s="16">
        <v>2752</v>
      </c>
      <c r="AX270" s="16">
        <v>0</v>
      </c>
      <c r="AY270" s="16">
        <v>0</v>
      </c>
      <c r="AZ270" s="16">
        <v>0</v>
      </c>
      <c r="BA270" s="17">
        <v>44967</v>
      </c>
      <c r="BB270" s="30" t="s">
        <v>175</v>
      </c>
      <c r="BC270" s="18">
        <v>45119</v>
      </c>
      <c r="BD270" s="17">
        <v>45169</v>
      </c>
      <c r="BE270" s="17">
        <v>45199</v>
      </c>
      <c r="BF270" s="17">
        <v>44910</v>
      </c>
      <c r="BG270" s="10">
        <v>85374309</v>
      </c>
      <c r="BH270" s="9" t="s">
        <v>319</v>
      </c>
      <c r="BI270" s="19">
        <v>44986</v>
      </c>
      <c r="BJ270" s="20">
        <v>44991</v>
      </c>
      <c r="BK270" s="16">
        <v>1008</v>
      </c>
      <c r="BL270" s="16">
        <v>1613</v>
      </c>
      <c r="BM270" s="9" t="s">
        <v>177</v>
      </c>
      <c r="BN270" s="9" t="s">
        <v>226</v>
      </c>
      <c r="BO270" s="9" t="s">
        <v>156</v>
      </c>
      <c r="BP270" s="17">
        <v>45058</v>
      </c>
      <c r="BQ270" s="17">
        <v>45058</v>
      </c>
      <c r="BR270" s="17" t="s">
        <v>156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 t="s">
        <v>156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>
        <v>44977</v>
      </c>
      <c r="CD270" s="10" t="s">
        <v>156</v>
      </c>
      <c r="CE270" s="17" t="s">
        <v>156</v>
      </c>
      <c r="CF270" s="17" t="s">
        <v>156</v>
      </c>
      <c r="CG270" s="17" t="s">
        <v>156</v>
      </c>
      <c r="CH270" s="17">
        <v>44978</v>
      </c>
      <c r="CI270" s="16">
        <v>1000</v>
      </c>
      <c r="CJ270" s="10" t="s">
        <v>1277</v>
      </c>
      <c r="CK270" s="10" t="s">
        <v>230</v>
      </c>
      <c r="CL270" s="18" t="s">
        <v>156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 t="s">
        <v>156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>
        <v>44995</v>
      </c>
      <c r="CX270" s="10" t="s">
        <v>193</v>
      </c>
      <c r="CY270" s="17" t="s">
        <v>156</v>
      </c>
      <c r="CZ270" s="17" t="s">
        <v>156</v>
      </c>
      <c r="DA270" s="17" t="s">
        <v>156</v>
      </c>
      <c r="DB270" s="17">
        <v>44978</v>
      </c>
      <c r="DC270" s="16">
        <v>1008</v>
      </c>
      <c r="DD270" s="10" t="s">
        <v>1278</v>
      </c>
      <c r="DE270" s="10" t="s">
        <v>230</v>
      </c>
      <c r="DF270" s="18" t="s">
        <v>156</v>
      </c>
      <c r="DG270" s="17">
        <v>45005</v>
      </c>
      <c r="DH270" s="10" t="s">
        <v>156</v>
      </c>
      <c r="DI270" s="17" t="s">
        <v>156</v>
      </c>
      <c r="DJ270" s="17" t="s">
        <v>156</v>
      </c>
      <c r="DK270" s="17" t="s">
        <v>156</v>
      </c>
      <c r="DL270" s="17">
        <v>45000</v>
      </c>
      <c r="DM270" s="16">
        <v>1008</v>
      </c>
      <c r="DN270" s="10" t="s">
        <v>1279</v>
      </c>
      <c r="DO270" s="10" t="s">
        <v>233</v>
      </c>
      <c r="DP270" s="16">
        <v>32</v>
      </c>
      <c r="DQ270" s="16">
        <v>16</v>
      </c>
      <c r="DR270" s="11">
        <v>16</v>
      </c>
      <c r="DS270" s="16">
        <v>48</v>
      </c>
      <c r="DT270" s="16">
        <v>0</v>
      </c>
      <c r="DU270" s="11" t="s">
        <v>181</v>
      </c>
      <c r="DV270" s="11" t="s">
        <v>182</v>
      </c>
      <c r="DW270" s="27" t="s">
        <v>156</v>
      </c>
      <c r="DX270" s="27" t="s">
        <v>156</v>
      </c>
      <c r="DY270" s="20" t="s">
        <v>726</v>
      </c>
      <c r="DZ270" s="16">
        <v>7</v>
      </c>
      <c r="EA270" s="16">
        <v>35</v>
      </c>
      <c r="EB270" s="27" t="s">
        <v>185</v>
      </c>
      <c r="EC270" s="27" t="s">
        <v>185</v>
      </c>
      <c r="ED270" s="27" t="s">
        <v>182</v>
      </c>
      <c r="EE270" s="29">
        <v>44977.4846875</v>
      </c>
      <c r="EF270" s="28" t="s">
        <v>790</v>
      </c>
      <c r="EG270" s="28" t="s">
        <v>791</v>
      </c>
      <c r="EH270" s="28" t="s">
        <v>190</v>
      </c>
      <c r="EI270" s="29">
        <v>45000.778668981482</v>
      </c>
      <c r="EJ270" s="28" t="s">
        <v>1267</v>
      </c>
      <c r="EK270" s="28" t="s">
        <v>1268</v>
      </c>
      <c r="EL270" s="28" t="s">
        <v>237</v>
      </c>
      <c r="EM270" s="45" t="s">
        <v>3713</v>
      </c>
      <c r="EN270" s="46" t="str">
        <f t="shared" si="29"/>
        <v>343N251F</v>
      </c>
      <c r="EO270" s="47">
        <f t="shared" si="30"/>
        <v>45016</v>
      </c>
      <c r="EP270" s="47">
        <f t="shared" si="31"/>
        <v>44995</v>
      </c>
      <c r="EQ270" s="48" t="str">
        <f t="shared" ca="1" si="32"/>
        <v>Past</v>
      </c>
      <c r="ER270" s="49">
        <f t="shared" si="33"/>
        <v>21</v>
      </c>
      <c r="ES270" s="50"/>
      <c r="ET270" s="51">
        <f t="shared" si="34"/>
        <v>21</v>
      </c>
      <c r="EU270" s="52">
        <f t="shared" si="35"/>
        <v>21168</v>
      </c>
      <c r="EV270" s="46"/>
      <c r="EW270" s="23" t="s">
        <v>3717</v>
      </c>
    </row>
    <row r="271" spans="1:153" ht="14.25" customHeight="1">
      <c r="A271" s="8">
        <v>264</v>
      </c>
      <c r="B271" s="9" t="s">
        <v>141</v>
      </c>
      <c r="C271" s="10" t="s">
        <v>142</v>
      </c>
      <c r="D271" s="10" t="s">
        <v>143</v>
      </c>
      <c r="E271" s="10" t="s">
        <v>206</v>
      </c>
      <c r="F271" s="9" t="s">
        <v>641</v>
      </c>
      <c r="G271" s="10" t="s">
        <v>1209</v>
      </c>
      <c r="H271" s="9" t="s">
        <v>1210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675</v>
      </c>
      <c r="S271" s="9" t="s">
        <v>676</v>
      </c>
      <c r="T271" s="9" t="s">
        <v>306</v>
      </c>
      <c r="U271" s="9" t="s">
        <v>337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835</v>
      </c>
      <c r="AA271" s="9" t="s">
        <v>836</v>
      </c>
      <c r="AB271" s="12" t="s">
        <v>837</v>
      </c>
      <c r="AC271" s="10" t="s">
        <v>838</v>
      </c>
      <c r="AD271" s="9" t="s">
        <v>839</v>
      </c>
      <c r="AE271" s="13" t="s">
        <v>840</v>
      </c>
      <c r="AF271" s="14" t="s">
        <v>1211</v>
      </c>
      <c r="AG271" s="10" t="s">
        <v>1280</v>
      </c>
      <c r="AH271" s="11" t="s">
        <v>684</v>
      </c>
      <c r="AI271" s="11" t="s">
        <v>685</v>
      </c>
      <c r="AJ271" s="10" t="s">
        <v>686</v>
      </c>
      <c r="AK271" s="11" t="s">
        <v>685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2512</v>
      </c>
      <c r="AW271" s="16">
        <v>2512</v>
      </c>
      <c r="AX271" s="16">
        <v>0</v>
      </c>
      <c r="AY271" s="16">
        <v>0</v>
      </c>
      <c r="AZ271" s="16">
        <v>0</v>
      </c>
      <c r="BA271" s="17">
        <v>45139</v>
      </c>
      <c r="BB271" s="30" t="s">
        <v>175</v>
      </c>
      <c r="BC271" s="18">
        <v>45005</v>
      </c>
      <c r="BD271" s="17">
        <v>45169</v>
      </c>
      <c r="BE271" s="17">
        <v>45199</v>
      </c>
      <c r="BF271" s="17">
        <v>45122</v>
      </c>
      <c r="BG271" s="10">
        <v>85277448</v>
      </c>
      <c r="BH271" s="9" t="s">
        <v>414</v>
      </c>
      <c r="BI271" s="19">
        <v>45017</v>
      </c>
      <c r="BJ271" s="20">
        <v>45019</v>
      </c>
      <c r="BK271" s="16">
        <v>2512</v>
      </c>
      <c r="BL271" s="16">
        <v>4019</v>
      </c>
      <c r="BM271" s="9" t="s">
        <v>177</v>
      </c>
      <c r="BN271" s="9" t="s">
        <v>436</v>
      </c>
      <c r="BO271" s="9" t="s">
        <v>635</v>
      </c>
      <c r="BP271" s="17">
        <v>45122</v>
      </c>
      <c r="BQ271" s="17">
        <v>45122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>
        <v>44950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>
        <v>44945</v>
      </c>
      <c r="CI271" s="16">
        <v>10000</v>
      </c>
      <c r="CJ271" s="10" t="s">
        <v>1281</v>
      </c>
      <c r="CK271" s="10" t="s">
        <v>230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 t="s">
        <v>156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44978</v>
      </c>
      <c r="CX271" s="10" t="s">
        <v>897</v>
      </c>
      <c r="CY271" s="17" t="s">
        <v>156</v>
      </c>
      <c r="CZ271" s="17" t="s">
        <v>156</v>
      </c>
      <c r="DA271" s="17" t="s">
        <v>156</v>
      </c>
      <c r="DB271" s="17">
        <v>44974</v>
      </c>
      <c r="DC271" s="16">
        <v>2512</v>
      </c>
      <c r="DD271" s="10" t="s">
        <v>1282</v>
      </c>
      <c r="DE271" s="10" t="s">
        <v>230</v>
      </c>
      <c r="DF271" s="18" t="s">
        <v>156</v>
      </c>
      <c r="DG271" s="17">
        <v>45006</v>
      </c>
      <c r="DH271" s="10" t="s">
        <v>156</v>
      </c>
      <c r="DI271" s="17" t="s">
        <v>156</v>
      </c>
      <c r="DJ271" s="17" t="s">
        <v>156</v>
      </c>
      <c r="DK271" s="17" t="s">
        <v>156</v>
      </c>
      <c r="DL271" s="17">
        <v>45002</v>
      </c>
      <c r="DM271" s="16">
        <v>2512</v>
      </c>
      <c r="DN271" s="10" t="s">
        <v>1283</v>
      </c>
      <c r="DO271" s="10" t="s">
        <v>230</v>
      </c>
      <c r="DP271" s="16">
        <v>32</v>
      </c>
      <c r="DQ271" s="16">
        <v>16</v>
      </c>
      <c r="DR271" s="11">
        <v>16</v>
      </c>
      <c r="DS271" s="16">
        <v>48</v>
      </c>
      <c r="DT271" s="16">
        <v>0</v>
      </c>
      <c r="DU271" s="11" t="s">
        <v>181</v>
      </c>
      <c r="DV271" s="11" t="s">
        <v>182</v>
      </c>
      <c r="DW271" s="27" t="s">
        <v>156</v>
      </c>
      <c r="DX271" s="27" t="s">
        <v>156</v>
      </c>
      <c r="DY271" s="20" t="s">
        <v>1284</v>
      </c>
      <c r="DZ271" s="16">
        <v>7</v>
      </c>
      <c r="EA271" s="16">
        <v>35</v>
      </c>
      <c r="EB271" s="27" t="s">
        <v>185</v>
      </c>
      <c r="EC271" s="27" t="s">
        <v>185</v>
      </c>
      <c r="ED271" s="27" t="s">
        <v>182</v>
      </c>
      <c r="EE271" s="29">
        <v>44944.629074074073</v>
      </c>
      <c r="EF271" s="28" t="s">
        <v>688</v>
      </c>
      <c r="EG271" s="28" t="s">
        <v>689</v>
      </c>
      <c r="EH271" s="28" t="s">
        <v>190</v>
      </c>
      <c r="EI271" s="29">
        <v>45002.431574074071</v>
      </c>
      <c r="EJ271" s="28" t="s">
        <v>1222</v>
      </c>
      <c r="EK271" s="28" t="s">
        <v>1223</v>
      </c>
      <c r="EL271" s="28" t="s">
        <v>237</v>
      </c>
      <c r="EM271" s="45" t="s">
        <v>3713</v>
      </c>
      <c r="EN271" s="46" t="str">
        <f t="shared" si="29"/>
        <v>343N505A</v>
      </c>
      <c r="EO271" s="47">
        <f t="shared" si="30"/>
        <v>45080</v>
      </c>
      <c r="EP271" s="47">
        <f t="shared" si="31"/>
        <v>44978</v>
      </c>
      <c r="EQ271" s="48" t="str">
        <f t="shared" ca="1" si="32"/>
        <v>Past</v>
      </c>
      <c r="ER271" s="49">
        <f t="shared" si="33"/>
        <v>102</v>
      </c>
      <c r="ES271" s="50"/>
      <c r="ET271" s="51">
        <f t="shared" si="34"/>
        <v>102</v>
      </c>
      <c r="EU271" s="52">
        <f t="shared" si="35"/>
        <v>256224</v>
      </c>
      <c r="EV271" s="46"/>
      <c r="EW271" s="23" t="s">
        <v>3714</v>
      </c>
    </row>
    <row r="272" spans="1:153" ht="14.25" hidden="1" customHeight="1">
      <c r="A272" s="8">
        <v>265</v>
      </c>
      <c r="B272" s="9" t="s">
        <v>141</v>
      </c>
      <c r="C272" s="10" t="s">
        <v>142</v>
      </c>
      <c r="D272" s="10" t="s">
        <v>143</v>
      </c>
      <c r="E272" s="10" t="s">
        <v>206</v>
      </c>
      <c r="F272" s="9" t="s">
        <v>641</v>
      </c>
      <c r="G272" s="10" t="s">
        <v>1209</v>
      </c>
      <c r="H272" s="9" t="s">
        <v>1210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675</v>
      </c>
      <c r="S272" s="9" t="s">
        <v>676</v>
      </c>
      <c r="T272" s="9" t="s">
        <v>306</v>
      </c>
      <c r="U272" s="9" t="s">
        <v>337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835</v>
      </c>
      <c r="AA272" s="9" t="s">
        <v>836</v>
      </c>
      <c r="AB272" s="12" t="s">
        <v>837</v>
      </c>
      <c r="AC272" s="10" t="s">
        <v>848</v>
      </c>
      <c r="AD272" s="9" t="s">
        <v>849</v>
      </c>
      <c r="AE272" s="13" t="s">
        <v>850</v>
      </c>
      <c r="AF272" s="14" t="s">
        <v>1211</v>
      </c>
      <c r="AG272" s="10" t="s">
        <v>1285</v>
      </c>
      <c r="AH272" s="11" t="s">
        <v>684</v>
      </c>
      <c r="AI272" s="11" t="s">
        <v>685</v>
      </c>
      <c r="AJ272" s="10" t="s">
        <v>686</v>
      </c>
      <c r="AK272" s="11" t="s">
        <v>685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7">
        <v>45139</v>
      </c>
      <c r="BB272" s="30" t="s">
        <v>175</v>
      </c>
      <c r="BC272" s="18" t="s">
        <v>156</v>
      </c>
      <c r="BD272" s="17">
        <v>45169</v>
      </c>
      <c r="BE272" s="17">
        <v>45199</v>
      </c>
      <c r="BF272" s="17">
        <v>45122</v>
      </c>
      <c r="BG272" s="10">
        <v>85277462</v>
      </c>
      <c r="BH272" s="9" t="s">
        <v>414</v>
      </c>
      <c r="BI272" s="19">
        <v>44986</v>
      </c>
      <c r="BJ272" s="20">
        <v>44991</v>
      </c>
      <c r="BK272" s="16">
        <v>0</v>
      </c>
      <c r="BL272" s="16">
        <v>0</v>
      </c>
      <c r="BM272" s="9" t="s">
        <v>177</v>
      </c>
      <c r="BN272" s="9" t="s">
        <v>178</v>
      </c>
      <c r="BO272" s="9" t="s">
        <v>635</v>
      </c>
      <c r="BP272" s="17">
        <v>45122</v>
      </c>
      <c r="BQ272" s="17" t="s">
        <v>156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44978</v>
      </c>
      <c r="CX272" s="10" t="s">
        <v>897</v>
      </c>
      <c r="CY272" s="17" t="s">
        <v>156</v>
      </c>
      <c r="CZ272" s="17" t="s">
        <v>156</v>
      </c>
      <c r="DA272" s="17" t="s">
        <v>156</v>
      </c>
      <c r="DB272" s="17" t="s">
        <v>156</v>
      </c>
      <c r="DC272" s="16">
        <v>0</v>
      </c>
      <c r="DD272" s="10" t="s">
        <v>156</v>
      </c>
      <c r="DE272" s="10" t="s">
        <v>156</v>
      </c>
      <c r="DF272" s="18" t="s">
        <v>156</v>
      </c>
      <c r="DG272" s="17">
        <v>44992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 t="s">
        <v>156</v>
      </c>
      <c r="DM272" s="16">
        <v>0</v>
      </c>
      <c r="DN272" s="10" t="s">
        <v>156</v>
      </c>
      <c r="DO272" s="10" t="s">
        <v>156</v>
      </c>
      <c r="DP272" s="16">
        <v>32</v>
      </c>
      <c r="DQ272" s="16">
        <v>16</v>
      </c>
      <c r="DR272" s="11">
        <v>16</v>
      </c>
      <c r="DS272" s="16">
        <v>48</v>
      </c>
      <c r="DT272" s="16">
        <v>1800</v>
      </c>
      <c r="DU272" s="11" t="s">
        <v>181</v>
      </c>
      <c r="DV272" s="11" t="s">
        <v>182</v>
      </c>
      <c r="DW272" s="27" t="s">
        <v>156</v>
      </c>
      <c r="DX272" s="27" t="s">
        <v>156</v>
      </c>
      <c r="DY272" s="20" t="s">
        <v>1284</v>
      </c>
      <c r="DZ272" s="16">
        <v>7</v>
      </c>
      <c r="EA272" s="16">
        <v>35</v>
      </c>
      <c r="EB272" s="27" t="s">
        <v>185</v>
      </c>
      <c r="EC272" s="27" t="s">
        <v>185</v>
      </c>
      <c r="ED272" s="27" t="s">
        <v>182</v>
      </c>
      <c r="EE272" s="29">
        <v>44944.629074074073</v>
      </c>
      <c r="EF272" s="28" t="s">
        <v>688</v>
      </c>
      <c r="EG272" s="28" t="s">
        <v>689</v>
      </c>
      <c r="EH272" s="28" t="s">
        <v>190</v>
      </c>
      <c r="EI272" s="29">
        <v>44973.872071759259</v>
      </c>
      <c r="EJ272" s="28" t="s">
        <v>188</v>
      </c>
      <c r="EK272" s="28" t="s">
        <v>189</v>
      </c>
      <c r="EL272" s="28" t="s">
        <v>210</v>
      </c>
      <c r="EM272" s="45"/>
      <c r="EN272" s="46" t="str">
        <f t="shared" si="29"/>
        <v>343N505B</v>
      </c>
      <c r="EO272" s="47">
        <f t="shared" si="30"/>
        <v>45080</v>
      </c>
      <c r="EP272" s="47">
        <f t="shared" si="31"/>
        <v>44978</v>
      </c>
      <c r="EQ272" s="48" t="str">
        <f t="shared" ca="1" si="32"/>
        <v>Past</v>
      </c>
      <c r="ER272" s="49">
        <f t="shared" si="33"/>
        <v>102</v>
      </c>
      <c r="ES272" s="50"/>
      <c r="ET272" s="51">
        <f t="shared" si="34"/>
        <v>102</v>
      </c>
      <c r="EU272" s="52">
        <f t="shared" si="35"/>
        <v>0</v>
      </c>
      <c r="EV272" s="46"/>
    </row>
    <row r="273" spans="1:153" ht="14.25" hidden="1" customHeight="1">
      <c r="A273" s="8">
        <v>266</v>
      </c>
      <c r="B273" s="9" t="s">
        <v>141</v>
      </c>
      <c r="C273" s="10" t="s">
        <v>142</v>
      </c>
      <c r="D273" s="10" t="s">
        <v>143</v>
      </c>
      <c r="E273" s="10" t="s">
        <v>206</v>
      </c>
      <c r="F273" s="9" t="s">
        <v>641</v>
      </c>
      <c r="G273" s="10" t="s">
        <v>1209</v>
      </c>
      <c r="H273" s="9" t="s">
        <v>1210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149</v>
      </c>
      <c r="N273" s="9" t="s">
        <v>150</v>
      </c>
      <c r="O273" s="9" t="s">
        <v>151</v>
      </c>
      <c r="P273" s="9" t="s">
        <v>142</v>
      </c>
      <c r="Q273" s="9" t="s">
        <v>152</v>
      </c>
      <c r="R273" s="9" t="s">
        <v>675</v>
      </c>
      <c r="S273" s="9" t="s">
        <v>676</v>
      </c>
      <c r="T273" s="9" t="s">
        <v>306</v>
      </c>
      <c r="U273" s="9" t="s">
        <v>337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835</v>
      </c>
      <c r="AA273" s="9" t="s">
        <v>836</v>
      </c>
      <c r="AB273" s="12" t="s">
        <v>837</v>
      </c>
      <c r="AC273" s="10" t="s">
        <v>1164</v>
      </c>
      <c r="AD273" s="9" t="s">
        <v>1165</v>
      </c>
      <c r="AE273" s="13" t="s">
        <v>1166</v>
      </c>
      <c r="AF273" s="14" t="s">
        <v>1211</v>
      </c>
      <c r="AG273" s="10" t="s">
        <v>1286</v>
      </c>
      <c r="AH273" s="11" t="s">
        <v>684</v>
      </c>
      <c r="AI273" s="11" t="s">
        <v>685</v>
      </c>
      <c r="AJ273" s="10" t="s">
        <v>686</v>
      </c>
      <c r="AK273" s="11" t="s">
        <v>685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1.6</v>
      </c>
      <c r="AU273" s="10" t="s">
        <v>142</v>
      </c>
      <c r="AV273" s="16">
        <v>2432</v>
      </c>
      <c r="AW273" s="16">
        <v>2432</v>
      </c>
      <c r="AX273" s="16">
        <v>0</v>
      </c>
      <c r="AY273" s="16">
        <v>0</v>
      </c>
      <c r="AZ273" s="16">
        <v>0</v>
      </c>
      <c r="BA273" s="17">
        <v>44967</v>
      </c>
      <c r="BB273" s="30" t="s">
        <v>246</v>
      </c>
      <c r="BC273" s="18" t="s">
        <v>156</v>
      </c>
      <c r="BD273" s="17">
        <v>45169</v>
      </c>
      <c r="BE273" s="17">
        <v>45199</v>
      </c>
      <c r="BF273" s="17">
        <v>44910</v>
      </c>
      <c r="BG273" s="10">
        <v>84906256</v>
      </c>
      <c r="BH273" s="9" t="s">
        <v>319</v>
      </c>
      <c r="BI273" s="19">
        <v>44958</v>
      </c>
      <c r="BJ273" s="20">
        <v>44963</v>
      </c>
      <c r="BK273" s="16">
        <v>0</v>
      </c>
      <c r="BL273" s="16">
        <v>0</v>
      </c>
      <c r="BM273" s="9" t="s">
        <v>177</v>
      </c>
      <c r="BN273" s="9" t="s">
        <v>178</v>
      </c>
      <c r="BO273" s="9" t="s">
        <v>156</v>
      </c>
      <c r="BP273" s="17">
        <v>45010</v>
      </c>
      <c r="BQ273" s="17" t="s">
        <v>156</v>
      </c>
      <c r="BR273" s="17">
        <v>45010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>
        <v>44872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>
        <v>44904</v>
      </c>
      <c r="CD273" s="10" t="s">
        <v>156</v>
      </c>
      <c r="CE273" s="17">
        <v>44904</v>
      </c>
      <c r="CF273" s="17" t="s">
        <v>156</v>
      </c>
      <c r="CG273" s="17">
        <v>44872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>
        <v>44918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>
        <v>44872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 t="s">
        <v>156</v>
      </c>
      <c r="CX273" s="10" t="s">
        <v>193</v>
      </c>
      <c r="CY273" s="17" t="s">
        <v>156</v>
      </c>
      <c r="CZ273" s="17" t="s">
        <v>156</v>
      </c>
      <c r="DA273" s="17">
        <v>44872</v>
      </c>
      <c r="DB273" s="17" t="s">
        <v>156</v>
      </c>
      <c r="DC273" s="16">
        <v>0</v>
      </c>
      <c r="DD273" s="10" t="s">
        <v>156</v>
      </c>
      <c r="DE273" s="10" t="s">
        <v>156</v>
      </c>
      <c r="DF273" s="18" t="s">
        <v>156</v>
      </c>
      <c r="DG273" s="17" t="s">
        <v>156</v>
      </c>
      <c r="DH273" s="10" t="s">
        <v>156</v>
      </c>
      <c r="DI273" s="17" t="s">
        <v>156</v>
      </c>
      <c r="DJ273" s="17" t="s">
        <v>156</v>
      </c>
      <c r="DK273" s="17">
        <v>44872</v>
      </c>
      <c r="DL273" s="17" t="s">
        <v>156</v>
      </c>
      <c r="DM273" s="16">
        <v>0</v>
      </c>
      <c r="DN273" s="10" t="s">
        <v>156</v>
      </c>
      <c r="DO273" s="10" t="s">
        <v>156</v>
      </c>
      <c r="DP273" s="16">
        <v>32</v>
      </c>
      <c r="DQ273" s="16">
        <v>16</v>
      </c>
      <c r="DR273" s="11">
        <v>16</v>
      </c>
      <c r="DS273" s="16">
        <v>48</v>
      </c>
      <c r="DT273" s="16">
        <v>570</v>
      </c>
      <c r="DU273" s="11" t="s">
        <v>181</v>
      </c>
      <c r="DV273" s="11" t="s">
        <v>182</v>
      </c>
      <c r="DW273" s="27" t="s">
        <v>156</v>
      </c>
      <c r="DX273" s="27" t="s">
        <v>156</v>
      </c>
      <c r="DY273" s="20" t="s">
        <v>1275</v>
      </c>
      <c r="DZ273" s="16">
        <v>7</v>
      </c>
      <c r="EA273" s="16">
        <v>35</v>
      </c>
      <c r="EB273" s="27" t="s">
        <v>185</v>
      </c>
      <c r="EC273" s="27" t="s">
        <v>185</v>
      </c>
      <c r="ED273" s="27" t="s">
        <v>182</v>
      </c>
      <c r="EE273" s="29">
        <v>44873.012858796297</v>
      </c>
      <c r="EF273" s="28" t="s">
        <v>186</v>
      </c>
      <c r="EG273" s="28" t="s">
        <v>156</v>
      </c>
      <c r="EH273" s="28" t="s">
        <v>187</v>
      </c>
      <c r="EI273" s="29">
        <v>44907.818553240744</v>
      </c>
      <c r="EJ273" s="28" t="s">
        <v>197</v>
      </c>
      <c r="EK273" s="28" t="s">
        <v>156</v>
      </c>
      <c r="EL273" s="28" t="s">
        <v>198</v>
      </c>
      <c r="EM273" s="45"/>
      <c r="EN273" s="46" t="str">
        <f t="shared" si="29"/>
        <v>343N251A</v>
      </c>
      <c r="EO273" s="47">
        <f t="shared" si="30"/>
        <v>44968</v>
      </c>
      <c r="EP273" s="47" t="str">
        <f t="shared" si="31"/>
        <v/>
      </c>
      <c r="EQ273" s="48" t="str">
        <f t="shared" ca="1" si="32"/>
        <v>Y</v>
      </c>
      <c r="ER273" s="49" t="str">
        <f t="shared" si="33"/>
        <v/>
      </c>
      <c r="ES273" s="50"/>
      <c r="ET273" s="51" t="str">
        <f t="shared" si="34"/>
        <v/>
      </c>
      <c r="EU273" s="52" t="str">
        <f t="shared" si="35"/>
        <v/>
      </c>
      <c r="EV273" s="46"/>
    </row>
    <row r="274" spans="1:153" ht="14.25" hidden="1" customHeight="1">
      <c r="A274" s="8">
        <v>267</v>
      </c>
      <c r="B274" s="9" t="s">
        <v>141</v>
      </c>
      <c r="C274" s="10" t="s">
        <v>142</v>
      </c>
      <c r="D274" s="10" t="s">
        <v>143</v>
      </c>
      <c r="E274" s="10" t="s">
        <v>206</v>
      </c>
      <c r="F274" s="9" t="s">
        <v>641</v>
      </c>
      <c r="G274" s="10" t="s">
        <v>1209</v>
      </c>
      <c r="H274" s="9" t="s">
        <v>1210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149</v>
      </c>
      <c r="N274" s="9" t="s">
        <v>150</v>
      </c>
      <c r="O274" s="9" t="s">
        <v>151</v>
      </c>
      <c r="P274" s="9" t="s">
        <v>142</v>
      </c>
      <c r="Q274" s="9" t="s">
        <v>152</v>
      </c>
      <c r="R274" s="9" t="s">
        <v>675</v>
      </c>
      <c r="S274" s="9" t="s">
        <v>676</v>
      </c>
      <c r="T274" s="9" t="s">
        <v>306</v>
      </c>
      <c r="U274" s="9" t="s">
        <v>337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835</v>
      </c>
      <c r="AA274" s="9" t="s">
        <v>836</v>
      </c>
      <c r="AB274" s="12" t="s">
        <v>837</v>
      </c>
      <c r="AC274" s="10" t="s">
        <v>1168</v>
      </c>
      <c r="AD274" s="9" t="s">
        <v>1169</v>
      </c>
      <c r="AE274" s="13" t="s">
        <v>1170</v>
      </c>
      <c r="AF274" s="14" t="s">
        <v>1211</v>
      </c>
      <c r="AG274" s="10" t="s">
        <v>1287</v>
      </c>
      <c r="AH274" s="11" t="s">
        <v>684</v>
      </c>
      <c r="AI274" s="11" t="s">
        <v>685</v>
      </c>
      <c r="AJ274" s="10" t="s">
        <v>686</v>
      </c>
      <c r="AK274" s="11" t="s">
        <v>685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1.6</v>
      </c>
      <c r="AU274" s="10" t="s">
        <v>142</v>
      </c>
      <c r="AV274" s="16">
        <v>4080</v>
      </c>
      <c r="AW274" s="16">
        <v>4080</v>
      </c>
      <c r="AX274" s="16">
        <v>0</v>
      </c>
      <c r="AY274" s="16">
        <v>0</v>
      </c>
      <c r="AZ274" s="16">
        <v>0</v>
      </c>
      <c r="BA274" s="17">
        <v>44967</v>
      </c>
      <c r="BB274" s="30" t="s">
        <v>246</v>
      </c>
      <c r="BC274" s="18" t="s">
        <v>156</v>
      </c>
      <c r="BD274" s="17">
        <v>45169</v>
      </c>
      <c r="BE274" s="17">
        <v>45199</v>
      </c>
      <c r="BF274" s="17">
        <v>44910</v>
      </c>
      <c r="BG274" s="10">
        <v>84887622</v>
      </c>
      <c r="BH274" s="9" t="s">
        <v>319</v>
      </c>
      <c r="BI274" s="19">
        <v>44958</v>
      </c>
      <c r="BJ274" s="20">
        <v>44963</v>
      </c>
      <c r="BK274" s="16">
        <v>0</v>
      </c>
      <c r="BL274" s="16">
        <v>0</v>
      </c>
      <c r="BM274" s="9" t="s">
        <v>177</v>
      </c>
      <c r="BN274" s="9" t="s">
        <v>178</v>
      </c>
      <c r="BO274" s="9" t="s">
        <v>156</v>
      </c>
      <c r="BP274" s="17">
        <v>45010</v>
      </c>
      <c r="BQ274" s="17" t="s">
        <v>156</v>
      </c>
      <c r="BR274" s="17">
        <v>45010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>
        <v>44872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>
        <v>44904</v>
      </c>
      <c r="CD274" s="10" t="s">
        <v>156</v>
      </c>
      <c r="CE274" s="17">
        <v>44904</v>
      </c>
      <c r="CF274" s="17" t="s">
        <v>156</v>
      </c>
      <c r="CG274" s="17">
        <v>44872</v>
      </c>
      <c r="CH274" s="17" t="s">
        <v>156</v>
      </c>
      <c r="CI274" s="16">
        <v>0</v>
      </c>
      <c r="CJ274" s="10" t="s">
        <v>156</v>
      </c>
      <c r="CK274" s="10" t="s">
        <v>156</v>
      </c>
      <c r="CL274" s="18">
        <v>44918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>
        <v>44872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 t="s">
        <v>156</v>
      </c>
      <c r="CX274" s="10" t="s">
        <v>193</v>
      </c>
      <c r="CY274" s="17" t="s">
        <v>156</v>
      </c>
      <c r="CZ274" s="17" t="s">
        <v>156</v>
      </c>
      <c r="DA274" s="17">
        <v>44872</v>
      </c>
      <c r="DB274" s="17" t="s">
        <v>156</v>
      </c>
      <c r="DC274" s="16">
        <v>0</v>
      </c>
      <c r="DD274" s="10" t="s">
        <v>156</v>
      </c>
      <c r="DE274" s="10" t="s">
        <v>156</v>
      </c>
      <c r="DF274" s="18" t="s">
        <v>156</v>
      </c>
      <c r="DG274" s="17" t="s">
        <v>156</v>
      </c>
      <c r="DH274" s="10" t="s">
        <v>156</v>
      </c>
      <c r="DI274" s="17" t="s">
        <v>156</v>
      </c>
      <c r="DJ274" s="17" t="s">
        <v>156</v>
      </c>
      <c r="DK274" s="17">
        <v>44872</v>
      </c>
      <c r="DL274" s="17" t="s">
        <v>156</v>
      </c>
      <c r="DM274" s="16">
        <v>0</v>
      </c>
      <c r="DN274" s="10" t="s">
        <v>156</v>
      </c>
      <c r="DO274" s="10" t="s">
        <v>156</v>
      </c>
      <c r="DP274" s="16">
        <v>32</v>
      </c>
      <c r="DQ274" s="16">
        <v>16</v>
      </c>
      <c r="DR274" s="11">
        <v>16</v>
      </c>
      <c r="DS274" s="16">
        <v>48</v>
      </c>
      <c r="DT274" s="16">
        <v>430</v>
      </c>
      <c r="DU274" s="11" t="s">
        <v>181</v>
      </c>
      <c r="DV274" s="11" t="s">
        <v>182</v>
      </c>
      <c r="DW274" s="27" t="s">
        <v>156</v>
      </c>
      <c r="DX274" s="27" t="s">
        <v>156</v>
      </c>
      <c r="DY274" s="20" t="s">
        <v>1275</v>
      </c>
      <c r="DZ274" s="16">
        <v>7</v>
      </c>
      <c r="EA274" s="16">
        <v>35</v>
      </c>
      <c r="EB274" s="27" t="s">
        <v>185</v>
      </c>
      <c r="EC274" s="27" t="s">
        <v>185</v>
      </c>
      <c r="ED274" s="27" t="s">
        <v>182</v>
      </c>
      <c r="EE274" s="29">
        <v>44873.012731481482</v>
      </c>
      <c r="EF274" s="28" t="s">
        <v>186</v>
      </c>
      <c r="EG274" s="28" t="s">
        <v>156</v>
      </c>
      <c r="EH274" s="28" t="s">
        <v>187</v>
      </c>
      <c r="EI274" s="29">
        <v>44907.818553240744</v>
      </c>
      <c r="EJ274" s="28" t="s">
        <v>197</v>
      </c>
      <c r="EK274" s="28" t="s">
        <v>156</v>
      </c>
      <c r="EL274" s="28" t="s">
        <v>198</v>
      </c>
      <c r="EM274" s="45"/>
      <c r="EN274" s="46" t="str">
        <f t="shared" si="29"/>
        <v>343N251C</v>
      </c>
      <c r="EO274" s="47">
        <f t="shared" si="30"/>
        <v>44968</v>
      </c>
      <c r="EP274" s="47" t="str">
        <f t="shared" si="31"/>
        <v/>
      </c>
      <c r="EQ274" s="48" t="str">
        <f t="shared" ca="1" si="32"/>
        <v>Y</v>
      </c>
      <c r="ER274" s="49" t="str">
        <f t="shared" si="33"/>
        <v/>
      </c>
      <c r="ES274" s="50"/>
      <c r="ET274" s="51" t="str">
        <f t="shared" si="34"/>
        <v/>
      </c>
      <c r="EU274" s="52" t="str">
        <f t="shared" si="35"/>
        <v/>
      </c>
      <c r="EV274" s="46"/>
    </row>
    <row r="275" spans="1:153" ht="14.25" hidden="1" customHeight="1">
      <c r="A275" s="8">
        <v>268</v>
      </c>
      <c r="B275" s="9" t="s">
        <v>141</v>
      </c>
      <c r="C275" s="10" t="s">
        <v>142</v>
      </c>
      <c r="D275" s="10" t="s">
        <v>143</v>
      </c>
      <c r="E275" s="10" t="s">
        <v>206</v>
      </c>
      <c r="F275" s="9" t="s">
        <v>641</v>
      </c>
      <c r="G275" s="10" t="s">
        <v>1209</v>
      </c>
      <c r="H275" s="9" t="s">
        <v>1210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149</v>
      </c>
      <c r="N275" s="9" t="s">
        <v>150</v>
      </c>
      <c r="O275" s="9" t="s">
        <v>151</v>
      </c>
      <c r="P275" s="9" t="s">
        <v>142</v>
      </c>
      <c r="Q275" s="9" t="s">
        <v>152</v>
      </c>
      <c r="R275" s="9" t="s">
        <v>675</v>
      </c>
      <c r="S275" s="9" t="s">
        <v>676</v>
      </c>
      <c r="T275" s="9" t="s">
        <v>306</v>
      </c>
      <c r="U275" s="9" t="s">
        <v>337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835</v>
      </c>
      <c r="AA275" s="9" t="s">
        <v>836</v>
      </c>
      <c r="AB275" s="12" t="s">
        <v>837</v>
      </c>
      <c r="AC275" s="10" t="s">
        <v>1168</v>
      </c>
      <c r="AD275" s="9" t="s">
        <v>1169</v>
      </c>
      <c r="AE275" s="13" t="s">
        <v>1170</v>
      </c>
      <c r="AF275" s="14" t="s">
        <v>1211</v>
      </c>
      <c r="AG275" s="10" t="s">
        <v>1287</v>
      </c>
      <c r="AH275" s="11" t="s">
        <v>684</v>
      </c>
      <c r="AI275" s="11" t="s">
        <v>685</v>
      </c>
      <c r="AJ275" s="10" t="s">
        <v>686</v>
      </c>
      <c r="AK275" s="11" t="s">
        <v>685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1.6</v>
      </c>
      <c r="AU275" s="10" t="s">
        <v>142</v>
      </c>
      <c r="AV275" s="16">
        <v>4080</v>
      </c>
      <c r="AW275" s="16">
        <v>4080</v>
      </c>
      <c r="AX275" s="16">
        <v>0</v>
      </c>
      <c r="AY275" s="16">
        <v>0</v>
      </c>
      <c r="AZ275" s="16">
        <v>0</v>
      </c>
      <c r="BA275" s="17">
        <v>44967</v>
      </c>
      <c r="BB275" s="30" t="s">
        <v>175</v>
      </c>
      <c r="BC275" s="18">
        <v>45110</v>
      </c>
      <c r="BD275" s="17">
        <v>45169</v>
      </c>
      <c r="BE275" s="17">
        <v>45199</v>
      </c>
      <c r="BF275" s="17">
        <v>44910</v>
      </c>
      <c r="BG275" s="10">
        <v>85374307</v>
      </c>
      <c r="BH275" s="9" t="s">
        <v>321</v>
      </c>
      <c r="BI275" s="19">
        <v>44986</v>
      </c>
      <c r="BJ275" s="20">
        <v>44991</v>
      </c>
      <c r="BK275" s="16">
        <v>1008</v>
      </c>
      <c r="BL275" s="16">
        <v>1613</v>
      </c>
      <c r="BM275" s="9" t="s">
        <v>177</v>
      </c>
      <c r="BN275" s="9" t="s">
        <v>226</v>
      </c>
      <c r="BO275" s="9" t="s">
        <v>156</v>
      </c>
      <c r="BP275" s="17">
        <v>45058</v>
      </c>
      <c r="BQ275" s="17">
        <v>45058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>
        <v>44977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>
        <v>44978</v>
      </c>
      <c r="CI275" s="16">
        <v>1000</v>
      </c>
      <c r="CJ275" s="10" t="s">
        <v>1288</v>
      </c>
      <c r="CK275" s="10" t="s">
        <v>230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44995</v>
      </c>
      <c r="CX275" s="10" t="s">
        <v>193</v>
      </c>
      <c r="CY275" s="17" t="s">
        <v>156</v>
      </c>
      <c r="CZ275" s="17" t="s">
        <v>156</v>
      </c>
      <c r="DA275" s="17" t="s">
        <v>156</v>
      </c>
      <c r="DB275" s="17">
        <v>44978</v>
      </c>
      <c r="DC275" s="16">
        <v>1008</v>
      </c>
      <c r="DD275" s="10" t="s">
        <v>1289</v>
      </c>
      <c r="DE275" s="10" t="s">
        <v>230</v>
      </c>
      <c r="DF275" s="18" t="s">
        <v>156</v>
      </c>
      <c r="DG275" s="17">
        <v>45005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45000</v>
      </c>
      <c r="DM275" s="16">
        <v>1008</v>
      </c>
      <c r="DN275" s="10" t="s">
        <v>1290</v>
      </c>
      <c r="DO275" s="10" t="s">
        <v>233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181</v>
      </c>
      <c r="DV275" s="11" t="s">
        <v>182</v>
      </c>
      <c r="DW275" s="27" t="s">
        <v>156</v>
      </c>
      <c r="DX275" s="27" t="s">
        <v>156</v>
      </c>
      <c r="DY275" s="20" t="s">
        <v>726</v>
      </c>
      <c r="DZ275" s="16">
        <v>7</v>
      </c>
      <c r="EA275" s="16">
        <v>35</v>
      </c>
      <c r="EB275" s="27" t="s">
        <v>185</v>
      </c>
      <c r="EC275" s="27" t="s">
        <v>185</v>
      </c>
      <c r="ED275" s="27" t="s">
        <v>182</v>
      </c>
      <c r="EE275" s="29">
        <v>44977.4846875</v>
      </c>
      <c r="EF275" s="28" t="s">
        <v>790</v>
      </c>
      <c r="EG275" s="28" t="s">
        <v>791</v>
      </c>
      <c r="EH275" s="28" t="s">
        <v>190</v>
      </c>
      <c r="EI275" s="29">
        <v>45000.778668981482</v>
      </c>
      <c r="EJ275" s="28" t="s">
        <v>1267</v>
      </c>
      <c r="EK275" s="28" t="s">
        <v>1268</v>
      </c>
      <c r="EL275" s="28" t="s">
        <v>237</v>
      </c>
      <c r="EM275" s="45" t="s">
        <v>3713</v>
      </c>
      <c r="EN275" s="46" t="str">
        <f t="shared" si="29"/>
        <v>343N251C</v>
      </c>
      <c r="EO275" s="47">
        <f t="shared" si="30"/>
        <v>45016</v>
      </c>
      <c r="EP275" s="47">
        <f t="shared" si="31"/>
        <v>44995</v>
      </c>
      <c r="EQ275" s="48" t="str">
        <f t="shared" ca="1" si="32"/>
        <v>Past</v>
      </c>
      <c r="ER275" s="49">
        <f t="shared" si="33"/>
        <v>21</v>
      </c>
      <c r="ES275" s="50"/>
      <c r="ET275" s="51">
        <f t="shared" si="34"/>
        <v>21</v>
      </c>
      <c r="EU275" s="52">
        <f t="shared" si="35"/>
        <v>21168</v>
      </c>
      <c r="EV275" s="46"/>
      <c r="EW275" s="23" t="s">
        <v>3717</v>
      </c>
    </row>
    <row r="276" spans="1:153" ht="14.25" hidden="1" customHeight="1">
      <c r="A276" s="8">
        <v>269</v>
      </c>
      <c r="B276" s="9" t="s">
        <v>141</v>
      </c>
      <c r="C276" s="10" t="s">
        <v>142</v>
      </c>
      <c r="D276" s="10" t="s">
        <v>143</v>
      </c>
      <c r="E276" s="10" t="s">
        <v>206</v>
      </c>
      <c r="F276" s="9" t="s">
        <v>641</v>
      </c>
      <c r="G276" s="10" t="s">
        <v>1209</v>
      </c>
      <c r="H276" s="9" t="s">
        <v>1210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149</v>
      </c>
      <c r="N276" s="9" t="s">
        <v>150</v>
      </c>
      <c r="O276" s="9" t="s">
        <v>151</v>
      </c>
      <c r="P276" s="9" t="s">
        <v>142</v>
      </c>
      <c r="Q276" s="9" t="s">
        <v>152</v>
      </c>
      <c r="R276" s="9" t="s">
        <v>675</v>
      </c>
      <c r="S276" s="9" t="s">
        <v>676</v>
      </c>
      <c r="T276" s="9" t="s">
        <v>306</v>
      </c>
      <c r="U276" s="9" t="s">
        <v>337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835</v>
      </c>
      <c r="AA276" s="9" t="s">
        <v>836</v>
      </c>
      <c r="AB276" s="12" t="s">
        <v>837</v>
      </c>
      <c r="AC276" s="10" t="s">
        <v>1175</v>
      </c>
      <c r="AD276" s="9" t="s">
        <v>1176</v>
      </c>
      <c r="AE276" s="13" t="s">
        <v>1177</v>
      </c>
      <c r="AF276" s="14" t="s">
        <v>1211</v>
      </c>
      <c r="AG276" s="10" t="s">
        <v>1291</v>
      </c>
      <c r="AH276" s="11" t="s">
        <v>684</v>
      </c>
      <c r="AI276" s="11" t="s">
        <v>685</v>
      </c>
      <c r="AJ276" s="10" t="s">
        <v>686</v>
      </c>
      <c r="AK276" s="11" t="s">
        <v>685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1.6</v>
      </c>
      <c r="AU276" s="10" t="s">
        <v>142</v>
      </c>
      <c r="AV276" s="16">
        <v>3184</v>
      </c>
      <c r="AW276" s="16">
        <v>3184</v>
      </c>
      <c r="AX276" s="16">
        <v>0</v>
      </c>
      <c r="AY276" s="16">
        <v>0</v>
      </c>
      <c r="AZ276" s="16">
        <v>0</v>
      </c>
      <c r="BA276" s="17">
        <v>44967</v>
      </c>
      <c r="BB276" s="30" t="s">
        <v>175</v>
      </c>
      <c r="BC276" s="18">
        <v>45082</v>
      </c>
      <c r="BD276" s="17">
        <v>45169</v>
      </c>
      <c r="BE276" s="17">
        <v>45199</v>
      </c>
      <c r="BF276" s="17">
        <v>44910</v>
      </c>
      <c r="BG276" s="10">
        <v>85374308</v>
      </c>
      <c r="BH276" s="9" t="s">
        <v>319</v>
      </c>
      <c r="BI276" s="19">
        <v>44986</v>
      </c>
      <c r="BJ276" s="20">
        <v>44991</v>
      </c>
      <c r="BK276" s="16">
        <v>1440</v>
      </c>
      <c r="BL276" s="16">
        <v>2304</v>
      </c>
      <c r="BM276" s="9" t="s">
        <v>177</v>
      </c>
      <c r="BN276" s="9" t="s">
        <v>226</v>
      </c>
      <c r="BO276" s="9" t="s">
        <v>156</v>
      </c>
      <c r="BP276" s="17">
        <v>45058</v>
      </c>
      <c r="BQ276" s="17">
        <v>45058</v>
      </c>
      <c r="BR276" s="17" t="s">
        <v>156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 t="s">
        <v>156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44977</v>
      </c>
      <c r="CD276" s="10" t="s">
        <v>156</v>
      </c>
      <c r="CE276" s="17" t="s">
        <v>156</v>
      </c>
      <c r="CF276" s="17" t="s">
        <v>156</v>
      </c>
      <c r="CG276" s="17" t="s">
        <v>156</v>
      </c>
      <c r="CH276" s="17">
        <v>44978</v>
      </c>
      <c r="CI276" s="16">
        <v>1500</v>
      </c>
      <c r="CJ276" s="10" t="s">
        <v>1292</v>
      </c>
      <c r="CK276" s="10" t="s">
        <v>230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 t="s">
        <v>156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44995</v>
      </c>
      <c r="CX276" s="10" t="s">
        <v>193</v>
      </c>
      <c r="CY276" s="17" t="s">
        <v>156</v>
      </c>
      <c r="CZ276" s="17" t="s">
        <v>156</v>
      </c>
      <c r="DA276" s="17" t="s">
        <v>156</v>
      </c>
      <c r="DB276" s="17">
        <v>44978</v>
      </c>
      <c r="DC276" s="16">
        <v>1440</v>
      </c>
      <c r="DD276" s="10" t="s">
        <v>1293</v>
      </c>
      <c r="DE276" s="10" t="s">
        <v>230</v>
      </c>
      <c r="DF276" s="18" t="s">
        <v>156</v>
      </c>
      <c r="DG276" s="17">
        <v>45005</v>
      </c>
      <c r="DH276" s="10" t="s">
        <v>156</v>
      </c>
      <c r="DI276" s="17" t="s">
        <v>156</v>
      </c>
      <c r="DJ276" s="17" t="s">
        <v>156</v>
      </c>
      <c r="DK276" s="17" t="s">
        <v>156</v>
      </c>
      <c r="DL276" s="17">
        <v>45000</v>
      </c>
      <c r="DM276" s="16">
        <v>1440</v>
      </c>
      <c r="DN276" s="10" t="s">
        <v>1294</v>
      </c>
      <c r="DO276" s="10" t="s">
        <v>233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181</v>
      </c>
      <c r="DV276" s="11" t="s">
        <v>182</v>
      </c>
      <c r="DW276" s="27" t="s">
        <v>156</v>
      </c>
      <c r="DX276" s="27" t="s">
        <v>156</v>
      </c>
      <c r="DY276" s="20" t="s">
        <v>726</v>
      </c>
      <c r="DZ276" s="16">
        <v>7</v>
      </c>
      <c r="EA276" s="16">
        <v>35</v>
      </c>
      <c r="EB276" s="27" t="s">
        <v>185</v>
      </c>
      <c r="EC276" s="27" t="s">
        <v>185</v>
      </c>
      <c r="ED276" s="27" t="s">
        <v>182</v>
      </c>
      <c r="EE276" s="29">
        <v>44977.4846875</v>
      </c>
      <c r="EF276" s="28" t="s">
        <v>790</v>
      </c>
      <c r="EG276" s="28" t="s">
        <v>791</v>
      </c>
      <c r="EH276" s="28" t="s">
        <v>190</v>
      </c>
      <c r="EI276" s="29">
        <v>45000.778668981482</v>
      </c>
      <c r="EJ276" s="28" t="s">
        <v>1267</v>
      </c>
      <c r="EK276" s="28" t="s">
        <v>1268</v>
      </c>
      <c r="EL276" s="28" t="s">
        <v>237</v>
      </c>
      <c r="EM276" s="45" t="s">
        <v>3713</v>
      </c>
      <c r="EN276" s="46" t="str">
        <f t="shared" si="29"/>
        <v>343N252A</v>
      </c>
      <c r="EO276" s="47">
        <f t="shared" si="30"/>
        <v>45016</v>
      </c>
      <c r="EP276" s="47">
        <f t="shared" si="31"/>
        <v>44995</v>
      </c>
      <c r="EQ276" s="48" t="str">
        <f t="shared" ca="1" si="32"/>
        <v>Past</v>
      </c>
      <c r="ER276" s="49">
        <f t="shared" si="33"/>
        <v>21</v>
      </c>
      <c r="ES276" s="50"/>
      <c r="ET276" s="51">
        <f t="shared" si="34"/>
        <v>21</v>
      </c>
      <c r="EU276" s="52">
        <f t="shared" si="35"/>
        <v>30240</v>
      </c>
      <c r="EV276" s="46"/>
      <c r="EW276" s="23" t="s">
        <v>3717</v>
      </c>
    </row>
    <row r="277" spans="1:153" ht="14.25" customHeight="1">
      <c r="A277" s="8">
        <v>270</v>
      </c>
      <c r="B277" s="9" t="s">
        <v>141</v>
      </c>
      <c r="C277" s="10" t="s">
        <v>142</v>
      </c>
      <c r="D277" s="10" t="s">
        <v>143</v>
      </c>
      <c r="E277" s="10" t="s">
        <v>206</v>
      </c>
      <c r="F277" s="9" t="s">
        <v>641</v>
      </c>
      <c r="G277" s="10" t="s">
        <v>1209</v>
      </c>
      <c r="H277" s="9" t="s">
        <v>1210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149</v>
      </c>
      <c r="N277" s="9" t="s">
        <v>150</v>
      </c>
      <c r="O277" s="9" t="s">
        <v>151</v>
      </c>
      <c r="P277" s="9" t="s">
        <v>142</v>
      </c>
      <c r="Q277" s="9" t="s">
        <v>152</v>
      </c>
      <c r="R277" s="9" t="s">
        <v>675</v>
      </c>
      <c r="S277" s="9" t="s">
        <v>676</v>
      </c>
      <c r="T277" s="9" t="s">
        <v>306</v>
      </c>
      <c r="U277" s="9" t="s">
        <v>337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835</v>
      </c>
      <c r="AA277" s="9" t="s">
        <v>836</v>
      </c>
      <c r="AB277" s="12" t="s">
        <v>837</v>
      </c>
      <c r="AC277" s="10" t="s">
        <v>854</v>
      </c>
      <c r="AD277" s="9" t="s">
        <v>855</v>
      </c>
      <c r="AE277" s="13" t="s">
        <v>856</v>
      </c>
      <c r="AF277" s="14" t="s">
        <v>1211</v>
      </c>
      <c r="AG277" s="10" t="s">
        <v>1295</v>
      </c>
      <c r="AH277" s="11" t="s">
        <v>684</v>
      </c>
      <c r="AI277" s="11" t="s">
        <v>685</v>
      </c>
      <c r="AJ277" s="10" t="s">
        <v>686</v>
      </c>
      <c r="AK277" s="11" t="s">
        <v>685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1.6</v>
      </c>
      <c r="AU277" s="10" t="s">
        <v>142</v>
      </c>
      <c r="AV277" s="16">
        <v>2512</v>
      </c>
      <c r="AW277" s="16">
        <v>2512</v>
      </c>
      <c r="AX277" s="16">
        <v>0</v>
      </c>
      <c r="AY277" s="16">
        <v>0</v>
      </c>
      <c r="AZ277" s="16">
        <v>0</v>
      </c>
      <c r="BA277" s="17">
        <v>45139</v>
      </c>
      <c r="BB277" s="30" t="s">
        <v>175</v>
      </c>
      <c r="BC277" s="18">
        <v>45015</v>
      </c>
      <c r="BD277" s="17">
        <v>45169</v>
      </c>
      <c r="BE277" s="17">
        <v>45199</v>
      </c>
      <c r="BF277" s="17">
        <v>45122</v>
      </c>
      <c r="BG277" s="10">
        <v>85340836</v>
      </c>
      <c r="BH277" s="9" t="s">
        <v>414</v>
      </c>
      <c r="BI277" s="19">
        <v>45047</v>
      </c>
      <c r="BJ277" s="20">
        <v>45047</v>
      </c>
      <c r="BK277" s="16">
        <v>2512</v>
      </c>
      <c r="BL277" s="16">
        <v>4019</v>
      </c>
      <c r="BM277" s="9" t="s">
        <v>177</v>
      </c>
      <c r="BN277" s="9" t="s">
        <v>436</v>
      </c>
      <c r="BO277" s="9" t="s">
        <v>635</v>
      </c>
      <c r="BP277" s="17">
        <v>45122</v>
      </c>
      <c r="BQ277" s="17">
        <v>45122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>
        <v>44965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>
        <v>44965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44978</v>
      </c>
      <c r="CX277" s="10" t="s">
        <v>193</v>
      </c>
      <c r="CY277" s="17" t="s">
        <v>156</v>
      </c>
      <c r="CZ277" s="17" t="s">
        <v>156</v>
      </c>
      <c r="DA277" s="17">
        <v>44965</v>
      </c>
      <c r="DB277" s="17">
        <v>44974</v>
      </c>
      <c r="DC277" s="16">
        <v>2512</v>
      </c>
      <c r="DD277" s="10" t="s">
        <v>1296</v>
      </c>
      <c r="DE277" s="10" t="s">
        <v>230</v>
      </c>
      <c r="DF277" s="18" t="s">
        <v>156</v>
      </c>
      <c r="DG277" s="17">
        <v>45009</v>
      </c>
      <c r="DH277" s="10" t="s">
        <v>156</v>
      </c>
      <c r="DI277" s="17" t="s">
        <v>156</v>
      </c>
      <c r="DJ277" s="17" t="s">
        <v>156</v>
      </c>
      <c r="DK277" s="17">
        <v>44965</v>
      </c>
      <c r="DL277" s="17">
        <v>45007</v>
      </c>
      <c r="DM277" s="16">
        <v>2512</v>
      </c>
      <c r="DN277" s="10" t="s">
        <v>1297</v>
      </c>
      <c r="DO277" s="10" t="s">
        <v>230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181</v>
      </c>
      <c r="DV277" s="11" t="s">
        <v>182</v>
      </c>
      <c r="DW277" s="27" t="s">
        <v>156</v>
      </c>
      <c r="DX277" s="27" t="s">
        <v>156</v>
      </c>
      <c r="DY277" s="20" t="s">
        <v>1284</v>
      </c>
      <c r="DZ277" s="16">
        <v>7</v>
      </c>
      <c r="EA277" s="16">
        <v>35</v>
      </c>
      <c r="EB277" s="27" t="s">
        <v>185</v>
      </c>
      <c r="EC277" s="27" t="s">
        <v>185</v>
      </c>
      <c r="ED277" s="27" t="s">
        <v>182</v>
      </c>
      <c r="EE277" s="29">
        <v>44965.618750000001</v>
      </c>
      <c r="EF277" s="28" t="s">
        <v>688</v>
      </c>
      <c r="EG277" s="28" t="s">
        <v>689</v>
      </c>
      <c r="EH277" s="28" t="s">
        <v>190</v>
      </c>
      <c r="EI277" s="29">
        <v>45007.783912037034</v>
      </c>
      <c r="EJ277" s="28" t="s">
        <v>1267</v>
      </c>
      <c r="EK277" s="28" t="s">
        <v>1268</v>
      </c>
      <c r="EL277" s="28" t="s">
        <v>237</v>
      </c>
      <c r="EM277" s="45" t="s">
        <v>3713</v>
      </c>
      <c r="EN277" s="46" t="str">
        <f t="shared" si="29"/>
        <v>343N552A</v>
      </c>
      <c r="EO277" s="47">
        <f t="shared" si="30"/>
        <v>45080</v>
      </c>
      <c r="EP277" s="47">
        <f t="shared" si="31"/>
        <v>44978</v>
      </c>
      <c r="EQ277" s="48" t="str">
        <f t="shared" ca="1" si="32"/>
        <v>Past</v>
      </c>
      <c r="ER277" s="49">
        <f t="shared" si="33"/>
        <v>102</v>
      </c>
      <c r="ES277" s="50"/>
      <c r="ET277" s="51">
        <f t="shared" si="34"/>
        <v>102</v>
      </c>
      <c r="EU277" s="52">
        <f t="shared" si="35"/>
        <v>256224</v>
      </c>
      <c r="EV277" s="46"/>
      <c r="EW277" s="23" t="s">
        <v>3714</v>
      </c>
    </row>
    <row r="278" spans="1:153" ht="14.25" customHeight="1">
      <c r="A278" s="8">
        <v>271</v>
      </c>
      <c r="B278" s="9" t="s">
        <v>141</v>
      </c>
      <c r="C278" s="10" t="s">
        <v>142</v>
      </c>
      <c r="D278" s="10" t="s">
        <v>143</v>
      </c>
      <c r="E278" s="10" t="s">
        <v>206</v>
      </c>
      <c r="F278" s="9" t="s">
        <v>641</v>
      </c>
      <c r="G278" s="10" t="s">
        <v>1209</v>
      </c>
      <c r="H278" s="9" t="s">
        <v>1210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149</v>
      </c>
      <c r="N278" s="9" t="s">
        <v>150</v>
      </c>
      <c r="O278" s="9" t="s">
        <v>151</v>
      </c>
      <c r="P278" s="9" t="s">
        <v>142</v>
      </c>
      <c r="Q278" s="9" t="s">
        <v>152</v>
      </c>
      <c r="R278" s="9" t="s">
        <v>675</v>
      </c>
      <c r="S278" s="9" t="s">
        <v>676</v>
      </c>
      <c r="T278" s="9" t="s">
        <v>306</v>
      </c>
      <c r="U278" s="9" t="s">
        <v>337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835</v>
      </c>
      <c r="AA278" s="9" t="s">
        <v>836</v>
      </c>
      <c r="AB278" s="12" t="s">
        <v>837</v>
      </c>
      <c r="AC278" s="10" t="s">
        <v>854</v>
      </c>
      <c r="AD278" s="9" t="s">
        <v>855</v>
      </c>
      <c r="AE278" s="13" t="s">
        <v>856</v>
      </c>
      <c r="AF278" s="14" t="s">
        <v>1211</v>
      </c>
      <c r="AG278" s="10" t="s">
        <v>1295</v>
      </c>
      <c r="AH278" s="11" t="s">
        <v>684</v>
      </c>
      <c r="AI278" s="11" t="s">
        <v>685</v>
      </c>
      <c r="AJ278" s="10" t="s">
        <v>686</v>
      </c>
      <c r="AK278" s="11" t="s">
        <v>685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1.6</v>
      </c>
      <c r="AU278" s="10" t="s">
        <v>142</v>
      </c>
      <c r="AV278" s="16">
        <v>2512</v>
      </c>
      <c r="AW278" s="16">
        <v>2512</v>
      </c>
      <c r="AX278" s="16">
        <v>0</v>
      </c>
      <c r="AY278" s="16">
        <v>0</v>
      </c>
      <c r="AZ278" s="16">
        <v>0</v>
      </c>
      <c r="BA278" s="17">
        <v>45139</v>
      </c>
      <c r="BB278" s="30" t="s">
        <v>175</v>
      </c>
      <c r="BC278" s="18" t="s">
        <v>156</v>
      </c>
      <c r="BD278" s="17">
        <v>45169</v>
      </c>
      <c r="BE278" s="17">
        <v>45199</v>
      </c>
      <c r="BF278" s="17">
        <v>45122</v>
      </c>
      <c r="BG278" s="10">
        <v>85340839</v>
      </c>
      <c r="BH278" s="9" t="s">
        <v>319</v>
      </c>
      <c r="BI278" s="19">
        <v>45047</v>
      </c>
      <c r="BJ278" s="20">
        <v>45068</v>
      </c>
      <c r="BK278" s="16">
        <v>0</v>
      </c>
      <c r="BL278" s="16">
        <v>0</v>
      </c>
      <c r="BM278" s="9" t="s">
        <v>177</v>
      </c>
      <c r="BN278" s="9" t="s">
        <v>436</v>
      </c>
      <c r="BO278" s="9" t="s">
        <v>156</v>
      </c>
      <c r="BP278" s="17">
        <v>45126</v>
      </c>
      <c r="BQ278" s="17" t="s">
        <v>156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 t="s">
        <v>156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 t="s">
        <v>156</v>
      </c>
      <c r="CI278" s="16">
        <v>0</v>
      </c>
      <c r="CJ278" s="10" t="s">
        <v>156</v>
      </c>
      <c r="CK278" s="10" t="s">
        <v>156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 t="s">
        <v>156</v>
      </c>
      <c r="CX278" s="10" t="s">
        <v>193</v>
      </c>
      <c r="CY278" s="17" t="s">
        <v>156</v>
      </c>
      <c r="CZ278" s="17" t="s">
        <v>156</v>
      </c>
      <c r="DA278" s="17" t="s">
        <v>156</v>
      </c>
      <c r="DB278" s="17" t="s">
        <v>156</v>
      </c>
      <c r="DC278" s="16">
        <v>0</v>
      </c>
      <c r="DD278" s="10" t="s">
        <v>156</v>
      </c>
      <c r="DE278" s="10" t="s">
        <v>156</v>
      </c>
      <c r="DF278" s="18" t="s">
        <v>156</v>
      </c>
      <c r="DG278" s="17" t="s">
        <v>156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 t="s">
        <v>156</v>
      </c>
      <c r="DM278" s="16">
        <v>0</v>
      </c>
      <c r="DN278" s="10" t="s">
        <v>156</v>
      </c>
      <c r="DO278" s="10" t="s">
        <v>156</v>
      </c>
      <c r="DP278" s="16">
        <v>32</v>
      </c>
      <c r="DQ278" s="16">
        <v>16</v>
      </c>
      <c r="DR278" s="11">
        <v>16</v>
      </c>
      <c r="DS278" s="16">
        <v>48</v>
      </c>
      <c r="DT278" s="16">
        <v>0</v>
      </c>
      <c r="DU278" s="11" t="s">
        <v>181</v>
      </c>
      <c r="DV278" s="11" t="s">
        <v>182</v>
      </c>
      <c r="DW278" s="27" t="s">
        <v>156</v>
      </c>
      <c r="DX278" s="27" t="s">
        <v>156</v>
      </c>
      <c r="DY278" s="20" t="s">
        <v>1298</v>
      </c>
      <c r="DZ278" s="16">
        <v>7</v>
      </c>
      <c r="EA278" s="16">
        <v>35</v>
      </c>
      <c r="EB278" s="27" t="s">
        <v>185</v>
      </c>
      <c r="EC278" s="27" t="s">
        <v>185</v>
      </c>
      <c r="ED278" s="27" t="s">
        <v>182</v>
      </c>
      <c r="EE278" s="29">
        <v>44965.618750000001</v>
      </c>
      <c r="EF278" s="28" t="s">
        <v>688</v>
      </c>
      <c r="EG278" s="28" t="s">
        <v>689</v>
      </c>
      <c r="EH278" s="28" t="s">
        <v>190</v>
      </c>
      <c r="EI278" s="29">
        <v>44970.815972222219</v>
      </c>
      <c r="EJ278" s="28" t="s">
        <v>197</v>
      </c>
      <c r="EK278" s="28" t="s">
        <v>156</v>
      </c>
      <c r="EL278" s="28" t="s">
        <v>198</v>
      </c>
      <c r="EM278" s="45" t="s">
        <v>3713</v>
      </c>
      <c r="EN278" s="46" t="str">
        <f t="shared" si="29"/>
        <v>343N552A</v>
      </c>
      <c r="EO278" s="47">
        <f t="shared" si="30"/>
        <v>45084</v>
      </c>
      <c r="EP278" s="47" t="str">
        <f t="shared" si="31"/>
        <v/>
      </c>
      <c r="EQ278" s="48" t="str">
        <f t="shared" ca="1" si="32"/>
        <v>Y</v>
      </c>
      <c r="ER278" s="49" t="str">
        <f t="shared" si="33"/>
        <v/>
      </c>
      <c r="ES278" s="50"/>
      <c r="ET278" s="51" t="str">
        <f t="shared" si="34"/>
        <v/>
      </c>
      <c r="EU278" s="52" t="str">
        <f t="shared" si="35"/>
        <v/>
      </c>
      <c r="EV278" s="46"/>
      <c r="EW278" s="23" t="s">
        <v>3714</v>
      </c>
    </row>
    <row r="279" spans="1:153" ht="14.25" customHeight="1">
      <c r="A279" s="8">
        <v>272</v>
      </c>
      <c r="B279" s="9" t="s">
        <v>141</v>
      </c>
      <c r="C279" s="10" t="s">
        <v>142</v>
      </c>
      <c r="D279" s="10" t="s">
        <v>143</v>
      </c>
      <c r="E279" s="10" t="s">
        <v>206</v>
      </c>
      <c r="F279" s="9" t="s">
        <v>641</v>
      </c>
      <c r="G279" s="10" t="s">
        <v>1209</v>
      </c>
      <c r="H279" s="9" t="s">
        <v>1210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149</v>
      </c>
      <c r="N279" s="9" t="s">
        <v>150</v>
      </c>
      <c r="O279" s="9" t="s">
        <v>151</v>
      </c>
      <c r="P279" s="9" t="s">
        <v>142</v>
      </c>
      <c r="Q279" s="9" t="s">
        <v>152</v>
      </c>
      <c r="R279" s="9" t="s">
        <v>675</v>
      </c>
      <c r="S279" s="9" t="s">
        <v>676</v>
      </c>
      <c r="T279" s="9" t="s">
        <v>306</v>
      </c>
      <c r="U279" s="9" t="s">
        <v>337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835</v>
      </c>
      <c r="AA279" s="9" t="s">
        <v>836</v>
      </c>
      <c r="AB279" s="12" t="s">
        <v>837</v>
      </c>
      <c r="AC279" s="10" t="s">
        <v>854</v>
      </c>
      <c r="AD279" s="9" t="s">
        <v>855</v>
      </c>
      <c r="AE279" s="13" t="s">
        <v>856</v>
      </c>
      <c r="AF279" s="14" t="s">
        <v>1211</v>
      </c>
      <c r="AG279" s="10" t="s">
        <v>1295</v>
      </c>
      <c r="AH279" s="11" t="s">
        <v>684</v>
      </c>
      <c r="AI279" s="11" t="s">
        <v>685</v>
      </c>
      <c r="AJ279" s="10" t="s">
        <v>686</v>
      </c>
      <c r="AK279" s="11" t="s">
        <v>685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1.6</v>
      </c>
      <c r="AU279" s="10" t="s">
        <v>142</v>
      </c>
      <c r="AV279" s="16">
        <v>2512</v>
      </c>
      <c r="AW279" s="16">
        <v>2512</v>
      </c>
      <c r="AX279" s="16">
        <v>0</v>
      </c>
      <c r="AY279" s="16">
        <v>0</v>
      </c>
      <c r="AZ279" s="16">
        <v>0</v>
      </c>
      <c r="BA279" s="17">
        <v>45139</v>
      </c>
      <c r="BB279" s="30" t="s">
        <v>175</v>
      </c>
      <c r="BC279" s="18" t="s">
        <v>156</v>
      </c>
      <c r="BD279" s="17">
        <v>45169</v>
      </c>
      <c r="BE279" s="17">
        <v>45199</v>
      </c>
      <c r="BF279" s="17">
        <v>45122</v>
      </c>
      <c r="BG279" s="10">
        <v>85340840</v>
      </c>
      <c r="BH279" s="9" t="s">
        <v>321</v>
      </c>
      <c r="BI279" s="19">
        <v>45047</v>
      </c>
      <c r="BJ279" s="20">
        <v>45075</v>
      </c>
      <c r="BK279" s="16">
        <v>0</v>
      </c>
      <c r="BL279" s="16">
        <v>0</v>
      </c>
      <c r="BM279" s="9" t="s">
        <v>177</v>
      </c>
      <c r="BN279" s="9" t="s">
        <v>436</v>
      </c>
      <c r="BO279" s="9" t="s">
        <v>156</v>
      </c>
      <c r="BP279" s="17">
        <v>45127</v>
      </c>
      <c r="BQ279" s="17" t="s">
        <v>156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 t="s">
        <v>156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 t="s">
        <v>156</v>
      </c>
      <c r="CI279" s="16">
        <v>0</v>
      </c>
      <c r="CJ279" s="10" t="s">
        <v>156</v>
      </c>
      <c r="CK279" s="10" t="s">
        <v>156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 t="s">
        <v>156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 t="s">
        <v>156</v>
      </c>
      <c r="CX279" s="10" t="s">
        <v>193</v>
      </c>
      <c r="CY279" s="17" t="s">
        <v>156</v>
      </c>
      <c r="CZ279" s="17" t="s">
        <v>156</v>
      </c>
      <c r="DA279" s="17" t="s">
        <v>156</v>
      </c>
      <c r="DB279" s="17" t="s">
        <v>156</v>
      </c>
      <c r="DC279" s="16">
        <v>0</v>
      </c>
      <c r="DD279" s="10" t="s">
        <v>156</v>
      </c>
      <c r="DE279" s="10" t="s">
        <v>156</v>
      </c>
      <c r="DF279" s="18" t="s">
        <v>156</v>
      </c>
      <c r="DG279" s="17" t="s">
        <v>156</v>
      </c>
      <c r="DH279" s="10" t="s">
        <v>156</v>
      </c>
      <c r="DI279" s="17" t="s">
        <v>156</v>
      </c>
      <c r="DJ279" s="17" t="s">
        <v>156</v>
      </c>
      <c r="DK279" s="17" t="s">
        <v>156</v>
      </c>
      <c r="DL279" s="17" t="s">
        <v>156</v>
      </c>
      <c r="DM279" s="16">
        <v>0</v>
      </c>
      <c r="DN279" s="10" t="s">
        <v>156</v>
      </c>
      <c r="DO279" s="10" t="s">
        <v>156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181</v>
      </c>
      <c r="DV279" s="11" t="s">
        <v>182</v>
      </c>
      <c r="DW279" s="27" t="s">
        <v>156</v>
      </c>
      <c r="DX279" s="27" t="s">
        <v>156</v>
      </c>
      <c r="DY279" s="20" t="s">
        <v>1299</v>
      </c>
      <c r="DZ279" s="16">
        <v>7</v>
      </c>
      <c r="EA279" s="16">
        <v>35</v>
      </c>
      <c r="EB279" s="27" t="s">
        <v>185</v>
      </c>
      <c r="EC279" s="27" t="s">
        <v>185</v>
      </c>
      <c r="ED279" s="27" t="s">
        <v>182</v>
      </c>
      <c r="EE279" s="29">
        <v>44965.618750000001</v>
      </c>
      <c r="EF279" s="28" t="s">
        <v>688</v>
      </c>
      <c r="EG279" s="28" t="s">
        <v>689</v>
      </c>
      <c r="EH279" s="28" t="s">
        <v>190</v>
      </c>
      <c r="EI279" s="29">
        <v>44970.815972222219</v>
      </c>
      <c r="EJ279" s="28" t="s">
        <v>197</v>
      </c>
      <c r="EK279" s="28" t="s">
        <v>156</v>
      </c>
      <c r="EL279" s="28" t="s">
        <v>198</v>
      </c>
      <c r="EM279" s="45" t="s">
        <v>3713</v>
      </c>
      <c r="EN279" s="46" t="str">
        <f t="shared" si="29"/>
        <v>343N552A</v>
      </c>
      <c r="EO279" s="47">
        <f t="shared" si="30"/>
        <v>45085</v>
      </c>
      <c r="EP279" s="47" t="str">
        <f t="shared" si="31"/>
        <v/>
      </c>
      <c r="EQ279" s="48" t="str">
        <f t="shared" ca="1" si="32"/>
        <v>Y</v>
      </c>
      <c r="ER279" s="49" t="str">
        <f t="shared" si="33"/>
        <v/>
      </c>
      <c r="ES279" s="50"/>
      <c r="ET279" s="51" t="str">
        <f t="shared" si="34"/>
        <v/>
      </c>
      <c r="EU279" s="52" t="str">
        <f t="shared" si="35"/>
        <v/>
      </c>
      <c r="EV279" s="46"/>
      <c r="EW279" s="23" t="s">
        <v>3714</v>
      </c>
    </row>
    <row r="280" spans="1:153" ht="14.25" hidden="1" customHeight="1">
      <c r="A280" s="8">
        <v>273</v>
      </c>
      <c r="B280" s="9" t="s">
        <v>141</v>
      </c>
      <c r="C280" s="10" t="s">
        <v>142</v>
      </c>
      <c r="D280" s="10" t="s">
        <v>143</v>
      </c>
      <c r="E280" s="10" t="s">
        <v>206</v>
      </c>
      <c r="F280" s="9" t="s">
        <v>641</v>
      </c>
      <c r="G280" s="10" t="s">
        <v>1209</v>
      </c>
      <c r="H280" s="9" t="s">
        <v>1210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675</v>
      </c>
      <c r="S280" s="9" t="s">
        <v>676</v>
      </c>
      <c r="T280" s="9" t="s">
        <v>306</v>
      </c>
      <c r="U280" s="9" t="s">
        <v>337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835</v>
      </c>
      <c r="AA280" s="9" t="s">
        <v>836</v>
      </c>
      <c r="AB280" s="12" t="s">
        <v>837</v>
      </c>
      <c r="AC280" s="10" t="s">
        <v>1187</v>
      </c>
      <c r="AD280" s="9" t="s">
        <v>1188</v>
      </c>
      <c r="AE280" s="13" t="s">
        <v>1189</v>
      </c>
      <c r="AF280" s="14" t="s">
        <v>1211</v>
      </c>
      <c r="AG280" s="10" t="s">
        <v>1300</v>
      </c>
      <c r="AH280" s="11" t="s">
        <v>684</v>
      </c>
      <c r="AI280" s="11" t="s">
        <v>685</v>
      </c>
      <c r="AJ280" s="10" t="s">
        <v>686</v>
      </c>
      <c r="AK280" s="11" t="s">
        <v>685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5424</v>
      </c>
      <c r="AW280" s="16">
        <v>5424</v>
      </c>
      <c r="AX280" s="16">
        <v>0</v>
      </c>
      <c r="AY280" s="16">
        <v>0</v>
      </c>
      <c r="AZ280" s="16">
        <v>0</v>
      </c>
      <c r="BA280" s="17">
        <v>44967</v>
      </c>
      <c r="BB280" s="30" t="s">
        <v>175</v>
      </c>
      <c r="BC280" s="18" t="s">
        <v>156</v>
      </c>
      <c r="BD280" s="17">
        <v>45169</v>
      </c>
      <c r="BE280" s="17">
        <v>45199</v>
      </c>
      <c r="BF280" s="17">
        <v>44910</v>
      </c>
      <c r="BG280" s="10">
        <v>84887608</v>
      </c>
      <c r="BH280" s="9" t="s">
        <v>319</v>
      </c>
      <c r="BI280" s="19">
        <v>44958</v>
      </c>
      <c r="BJ280" s="20">
        <v>44963</v>
      </c>
      <c r="BK280" s="16">
        <v>0</v>
      </c>
      <c r="BL280" s="16">
        <v>0</v>
      </c>
      <c r="BM280" s="9" t="s">
        <v>177</v>
      </c>
      <c r="BN280" s="9" t="s">
        <v>178</v>
      </c>
      <c r="BO280" s="9" t="s">
        <v>156</v>
      </c>
      <c r="BP280" s="17">
        <v>45010</v>
      </c>
      <c r="BQ280" s="17" t="s">
        <v>156</v>
      </c>
      <c r="BR280" s="17">
        <v>45010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>
        <v>44872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>
        <v>44904</v>
      </c>
      <c r="CD280" s="10" t="s">
        <v>480</v>
      </c>
      <c r="CE280" s="17">
        <v>44904</v>
      </c>
      <c r="CF280" s="17" t="s">
        <v>156</v>
      </c>
      <c r="CG280" s="17">
        <v>44872</v>
      </c>
      <c r="CH280" s="17" t="s">
        <v>156</v>
      </c>
      <c r="CI280" s="16">
        <v>0</v>
      </c>
      <c r="CJ280" s="10" t="s">
        <v>156</v>
      </c>
      <c r="CK280" s="10" t="s">
        <v>156</v>
      </c>
      <c r="CL280" s="18">
        <v>44918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>
        <v>44872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 t="s">
        <v>156</v>
      </c>
      <c r="CX280" s="10" t="s">
        <v>193</v>
      </c>
      <c r="CY280" s="17" t="s">
        <v>156</v>
      </c>
      <c r="CZ280" s="17" t="s">
        <v>156</v>
      </c>
      <c r="DA280" s="17">
        <v>44872</v>
      </c>
      <c r="DB280" s="17" t="s">
        <v>156</v>
      </c>
      <c r="DC280" s="16">
        <v>0</v>
      </c>
      <c r="DD280" s="10" t="s">
        <v>156</v>
      </c>
      <c r="DE280" s="10" t="s">
        <v>156</v>
      </c>
      <c r="DF280" s="18" t="s">
        <v>156</v>
      </c>
      <c r="DG280" s="17" t="s">
        <v>156</v>
      </c>
      <c r="DH280" s="10" t="s">
        <v>156</v>
      </c>
      <c r="DI280" s="17" t="s">
        <v>156</v>
      </c>
      <c r="DJ280" s="17" t="s">
        <v>156</v>
      </c>
      <c r="DK280" s="17">
        <v>44872</v>
      </c>
      <c r="DL280" s="17" t="s">
        <v>156</v>
      </c>
      <c r="DM280" s="16">
        <v>0</v>
      </c>
      <c r="DN280" s="10" t="s">
        <v>156</v>
      </c>
      <c r="DO280" s="10" t="s">
        <v>156</v>
      </c>
      <c r="DP280" s="16">
        <v>32</v>
      </c>
      <c r="DQ280" s="16">
        <v>16</v>
      </c>
      <c r="DR280" s="11">
        <v>16</v>
      </c>
      <c r="DS280" s="16">
        <v>48</v>
      </c>
      <c r="DT280" s="16">
        <v>570</v>
      </c>
      <c r="DU280" s="11" t="s">
        <v>181</v>
      </c>
      <c r="DV280" s="11" t="s">
        <v>182</v>
      </c>
      <c r="DW280" s="27" t="s">
        <v>156</v>
      </c>
      <c r="DX280" s="27" t="s">
        <v>156</v>
      </c>
      <c r="DY280" s="20" t="s">
        <v>1275</v>
      </c>
      <c r="DZ280" s="16">
        <v>7</v>
      </c>
      <c r="EA280" s="16">
        <v>35</v>
      </c>
      <c r="EB280" s="27" t="s">
        <v>185</v>
      </c>
      <c r="EC280" s="27" t="s">
        <v>185</v>
      </c>
      <c r="ED280" s="27" t="s">
        <v>182</v>
      </c>
      <c r="EE280" s="29">
        <v>44873.012731481482</v>
      </c>
      <c r="EF280" s="28" t="s">
        <v>186</v>
      </c>
      <c r="EG280" s="28" t="s">
        <v>156</v>
      </c>
      <c r="EH280" s="28" t="s">
        <v>187</v>
      </c>
      <c r="EI280" s="29">
        <v>44907.818553240744</v>
      </c>
      <c r="EJ280" s="28" t="s">
        <v>197</v>
      </c>
      <c r="EK280" s="28" t="s">
        <v>156</v>
      </c>
      <c r="EL280" s="28" t="s">
        <v>198</v>
      </c>
      <c r="EM280" s="45"/>
      <c r="EN280" s="46" t="str">
        <f t="shared" si="29"/>
        <v>343N256A</v>
      </c>
      <c r="EO280" s="47">
        <f t="shared" si="30"/>
        <v>44968</v>
      </c>
      <c r="EP280" s="47" t="str">
        <f t="shared" si="31"/>
        <v/>
      </c>
      <c r="EQ280" s="48" t="str">
        <f t="shared" ca="1" si="32"/>
        <v>Y</v>
      </c>
      <c r="ER280" s="49" t="str">
        <f t="shared" si="33"/>
        <v/>
      </c>
      <c r="ES280" s="50"/>
      <c r="ET280" s="51" t="str">
        <f t="shared" si="34"/>
        <v/>
      </c>
      <c r="EU280" s="52" t="str">
        <f t="shared" si="35"/>
        <v/>
      </c>
      <c r="EV280" s="46"/>
    </row>
    <row r="281" spans="1:153" ht="14.25" hidden="1" customHeight="1">
      <c r="A281" s="8">
        <v>274</v>
      </c>
      <c r="B281" s="9" t="s">
        <v>141</v>
      </c>
      <c r="C281" s="10" t="s">
        <v>142</v>
      </c>
      <c r="D281" s="10" t="s">
        <v>143</v>
      </c>
      <c r="E281" s="10" t="s">
        <v>206</v>
      </c>
      <c r="F281" s="9" t="s">
        <v>641</v>
      </c>
      <c r="G281" s="10" t="s">
        <v>1209</v>
      </c>
      <c r="H281" s="9" t="s">
        <v>1210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675</v>
      </c>
      <c r="S281" s="9" t="s">
        <v>676</v>
      </c>
      <c r="T281" s="9" t="s">
        <v>306</v>
      </c>
      <c r="U281" s="9" t="s">
        <v>337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835</v>
      </c>
      <c r="AA281" s="9" t="s">
        <v>836</v>
      </c>
      <c r="AB281" s="12" t="s">
        <v>837</v>
      </c>
      <c r="AC281" s="10" t="s">
        <v>1187</v>
      </c>
      <c r="AD281" s="9" t="s">
        <v>1188</v>
      </c>
      <c r="AE281" s="13" t="s">
        <v>1189</v>
      </c>
      <c r="AF281" s="14" t="s">
        <v>1211</v>
      </c>
      <c r="AG281" s="10" t="s">
        <v>1300</v>
      </c>
      <c r="AH281" s="11" t="s">
        <v>684</v>
      </c>
      <c r="AI281" s="11" t="s">
        <v>685</v>
      </c>
      <c r="AJ281" s="10" t="s">
        <v>686</v>
      </c>
      <c r="AK281" s="11" t="s">
        <v>685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5424</v>
      </c>
      <c r="AW281" s="16">
        <v>5424</v>
      </c>
      <c r="AX281" s="16">
        <v>0</v>
      </c>
      <c r="AY281" s="16">
        <v>0</v>
      </c>
      <c r="AZ281" s="16">
        <v>0</v>
      </c>
      <c r="BA281" s="17">
        <v>44967</v>
      </c>
      <c r="BB281" s="30" t="s">
        <v>175</v>
      </c>
      <c r="BC281" s="18">
        <v>45068</v>
      </c>
      <c r="BD281" s="17">
        <v>45169</v>
      </c>
      <c r="BE281" s="17">
        <v>45199</v>
      </c>
      <c r="BF281" s="17">
        <v>44910</v>
      </c>
      <c r="BG281" s="10">
        <v>85374306</v>
      </c>
      <c r="BH281" s="9" t="s">
        <v>321</v>
      </c>
      <c r="BI281" s="19">
        <v>44986</v>
      </c>
      <c r="BJ281" s="20">
        <v>44991</v>
      </c>
      <c r="BK281" s="16">
        <v>2496</v>
      </c>
      <c r="BL281" s="16">
        <v>3994</v>
      </c>
      <c r="BM281" s="9" t="s">
        <v>177</v>
      </c>
      <c r="BN281" s="9" t="s">
        <v>226</v>
      </c>
      <c r="BO281" s="9" t="s">
        <v>156</v>
      </c>
      <c r="BP281" s="17">
        <v>45058</v>
      </c>
      <c r="BQ281" s="17">
        <v>45058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>
        <v>44977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>
        <v>44978</v>
      </c>
      <c r="CI281" s="16">
        <v>2500</v>
      </c>
      <c r="CJ281" s="10" t="s">
        <v>1301</v>
      </c>
      <c r="CK281" s="10" t="s">
        <v>230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44995</v>
      </c>
      <c r="CX281" s="10" t="s">
        <v>193</v>
      </c>
      <c r="CY281" s="17" t="s">
        <v>156</v>
      </c>
      <c r="CZ281" s="17" t="s">
        <v>156</v>
      </c>
      <c r="DA281" s="17" t="s">
        <v>156</v>
      </c>
      <c r="DB281" s="17">
        <v>44978</v>
      </c>
      <c r="DC281" s="16">
        <v>2496</v>
      </c>
      <c r="DD281" s="10" t="s">
        <v>1302</v>
      </c>
      <c r="DE281" s="10" t="s">
        <v>230</v>
      </c>
      <c r="DF281" s="18" t="s">
        <v>156</v>
      </c>
      <c r="DG281" s="17">
        <v>45005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>
        <v>45000</v>
      </c>
      <c r="DM281" s="16">
        <v>2496</v>
      </c>
      <c r="DN281" s="10" t="s">
        <v>1303</v>
      </c>
      <c r="DO281" s="10" t="s">
        <v>233</v>
      </c>
      <c r="DP281" s="16">
        <v>32</v>
      </c>
      <c r="DQ281" s="16">
        <v>16</v>
      </c>
      <c r="DR281" s="11">
        <v>16</v>
      </c>
      <c r="DS281" s="16">
        <v>48</v>
      </c>
      <c r="DT281" s="16">
        <v>0</v>
      </c>
      <c r="DU281" s="11" t="s">
        <v>181</v>
      </c>
      <c r="DV281" s="11" t="s">
        <v>182</v>
      </c>
      <c r="DW281" s="27" t="s">
        <v>156</v>
      </c>
      <c r="DX281" s="27" t="s">
        <v>156</v>
      </c>
      <c r="DY281" s="20" t="s">
        <v>726</v>
      </c>
      <c r="DZ281" s="16">
        <v>7</v>
      </c>
      <c r="EA281" s="16">
        <v>35</v>
      </c>
      <c r="EB281" s="27" t="s">
        <v>185</v>
      </c>
      <c r="EC281" s="27" t="s">
        <v>185</v>
      </c>
      <c r="ED281" s="27" t="s">
        <v>182</v>
      </c>
      <c r="EE281" s="29">
        <v>44977.4846875</v>
      </c>
      <c r="EF281" s="28" t="s">
        <v>790</v>
      </c>
      <c r="EG281" s="28" t="s">
        <v>791</v>
      </c>
      <c r="EH281" s="28" t="s">
        <v>190</v>
      </c>
      <c r="EI281" s="29">
        <v>45000.778668981482</v>
      </c>
      <c r="EJ281" s="28" t="s">
        <v>1267</v>
      </c>
      <c r="EK281" s="28" t="s">
        <v>1268</v>
      </c>
      <c r="EL281" s="28" t="s">
        <v>237</v>
      </c>
      <c r="EM281" s="45" t="s">
        <v>3713</v>
      </c>
      <c r="EN281" s="46" t="str">
        <f t="shared" si="29"/>
        <v>343N256A</v>
      </c>
      <c r="EO281" s="47">
        <f t="shared" si="30"/>
        <v>45016</v>
      </c>
      <c r="EP281" s="47">
        <f t="shared" si="31"/>
        <v>44995</v>
      </c>
      <c r="EQ281" s="48" t="str">
        <f t="shared" ca="1" si="32"/>
        <v>Past</v>
      </c>
      <c r="ER281" s="49">
        <f t="shared" si="33"/>
        <v>21</v>
      </c>
      <c r="ES281" s="50"/>
      <c r="ET281" s="51">
        <f t="shared" si="34"/>
        <v>21</v>
      </c>
      <c r="EU281" s="52">
        <f t="shared" si="35"/>
        <v>52416</v>
      </c>
      <c r="EV281" s="46"/>
      <c r="EW281" s="23" t="s">
        <v>3717</v>
      </c>
    </row>
    <row r="282" spans="1:153" ht="14.25" hidden="1" customHeight="1">
      <c r="A282" s="8">
        <v>275</v>
      </c>
      <c r="B282" s="9" t="s">
        <v>141</v>
      </c>
      <c r="C282" s="10" t="s">
        <v>142</v>
      </c>
      <c r="D282" s="10" t="s">
        <v>143</v>
      </c>
      <c r="E282" s="10" t="s">
        <v>206</v>
      </c>
      <c r="F282" s="9" t="s">
        <v>641</v>
      </c>
      <c r="G282" s="10" t="s">
        <v>1209</v>
      </c>
      <c r="H282" s="9" t="s">
        <v>1210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675</v>
      </c>
      <c r="S282" s="9" t="s">
        <v>676</v>
      </c>
      <c r="T282" s="9" t="s">
        <v>306</v>
      </c>
      <c r="U282" s="9" t="s">
        <v>337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835</v>
      </c>
      <c r="AA282" s="9" t="s">
        <v>836</v>
      </c>
      <c r="AB282" s="12" t="s">
        <v>837</v>
      </c>
      <c r="AC282" s="10" t="s">
        <v>1304</v>
      </c>
      <c r="AD282" s="9" t="s">
        <v>1305</v>
      </c>
      <c r="AE282" s="13" t="s">
        <v>1306</v>
      </c>
      <c r="AF282" s="14" t="s">
        <v>1211</v>
      </c>
      <c r="AG282" s="10" t="s">
        <v>1307</v>
      </c>
      <c r="AH282" s="11" t="s">
        <v>684</v>
      </c>
      <c r="AI282" s="11" t="s">
        <v>685</v>
      </c>
      <c r="AJ282" s="10" t="s">
        <v>686</v>
      </c>
      <c r="AK282" s="11" t="s">
        <v>685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2896</v>
      </c>
      <c r="AW282" s="16">
        <v>2896</v>
      </c>
      <c r="AX282" s="16">
        <v>0</v>
      </c>
      <c r="AY282" s="16">
        <v>0</v>
      </c>
      <c r="AZ282" s="16">
        <v>0</v>
      </c>
      <c r="BA282" s="17">
        <v>44967</v>
      </c>
      <c r="BB282" s="30" t="s">
        <v>175</v>
      </c>
      <c r="BC282" s="18" t="s">
        <v>156</v>
      </c>
      <c r="BD282" s="17">
        <v>45169</v>
      </c>
      <c r="BE282" s="17">
        <v>45199</v>
      </c>
      <c r="BF282" s="17">
        <v>44910</v>
      </c>
      <c r="BG282" s="10">
        <v>84887553</v>
      </c>
      <c r="BH282" s="9" t="s">
        <v>319</v>
      </c>
      <c r="BI282" s="19">
        <v>44958</v>
      </c>
      <c r="BJ282" s="20">
        <v>44963</v>
      </c>
      <c r="BK282" s="16">
        <v>0</v>
      </c>
      <c r="BL282" s="16">
        <v>0</v>
      </c>
      <c r="BM282" s="9" t="s">
        <v>177</v>
      </c>
      <c r="BN282" s="9" t="s">
        <v>178</v>
      </c>
      <c r="BO282" s="9" t="s">
        <v>156</v>
      </c>
      <c r="BP282" s="17">
        <v>45010</v>
      </c>
      <c r="BQ282" s="17" t="s">
        <v>156</v>
      </c>
      <c r="BR282" s="17">
        <v>45010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>
        <v>44872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>
        <v>44904</v>
      </c>
      <c r="CD282" s="10" t="s">
        <v>480</v>
      </c>
      <c r="CE282" s="17">
        <v>44904</v>
      </c>
      <c r="CF282" s="17" t="s">
        <v>156</v>
      </c>
      <c r="CG282" s="17">
        <v>44872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>
        <v>44918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>
        <v>44872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 t="s">
        <v>156</v>
      </c>
      <c r="CX282" s="10" t="s">
        <v>193</v>
      </c>
      <c r="CY282" s="17" t="s">
        <v>156</v>
      </c>
      <c r="CZ282" s="17" t="s">
        <v>156</v>
      </c>
      <c r="DA282" s="17">
        <v>44872</v>
      </c>
      <c r="DB282" s="17" t="s">
        <v>156</v>
      </c>
      <c r="DC282" s="16">
        <v>0</v>
      </c>
      <c r="DD282" s="10" t="s">
        <v>156</v>
      </c>
      <c r="DE282" s="10" t="s">
        <v>156</v>
      </c>
      <c r="DF282" s="18" t="s">
        <v>156</v>
      </c>
      <c r="DG282" s="17" t="s">
        <v>156</v>
      </c>
      <c r="DH282" s="10" t="s">
        <v>156</v>
      </c>
      <c r="DI282" s="17" t="s">
        <v>156</v>
      </c>
      <c r="DJ282" s="17" t="s">
        <v>156</v>
      </c>
      <c r="DK282" s="17">
        <v>44872</v>
      </c>
      <c r="DL282" s="17" t="s">
        <v>156</v>
      </c>
      <c r="DM282" s="16">
        <v>0</v>
      </c>
      <c r="DN282" s="10" t="s">
        <v>156</v>
      </c>
      <c r="DO282" s="10" t="s">
        <v>156</v>
      </c>
      <c r="DP282" s="16">
        <v>32</v>
      </c>
      <c r="DQ282" s="16">
        <v>16</v>
      </c>
      <c r="DR282" s="11">
        <v>16</v>
      </c>
      <c r="DS282" s="16">
        <v>48</v>
      </c>
      <c r="DT282" s="16">
        <v>600</v>
      </c>
      <c r="DU282" s="11" t="s">
        <v>181</v>
      </c>
      <c r="DV282" s="11" t="s">
        <v>182</v>
      </c>
      <c r="DW282" s="27" t="s">
        <v>156</v>
      </c>
      <c r="DX282" s="27" t="s">
        <v>156</v>
      </c>
      <c r="DY282" s="20" t="s">
        <v>1275</v>
      </c>
      <c r="DZ282" s="16">
        <v>7</v>
      </c>
      <c r="EA282" s="16">
        <v>35</v>
      </c>
      <c r="EB282" s="27" t="s">
        <v>185</v>
      </c>
      <c r="EC282" s="27" t="s">
        <v>185</v>
      </c>
      <c r="ED282" s="27" t="s">
        <v>182</v>
      </c>
      <c r="EE282" s="29">
        <v>44873.012731481482</v>
      </c>
      <c r="EF282" s="28" t="s">
        <v>186</v>
      </c>
      <c r="EG282" s="28" t="s">
        <v>156</v>
      </c>
      <c r="EH282" s="28" t="s">
        <v>187</v>
      </c>
      <c r="EI282" s="29">
        <v>44907.818553240744</v>
      </c>
      <c r="EJ282" s="28" t="s">
        <v>197</v>
      </c>
      <c r="EK282" s="28" t="s">
        <v>156</v>
      </c>
      <c r="EL282" s="28" t="s">
        <v>198</v>
      </c>
      <c r="EM282" s="45"/>
      <c r="EN282" s="46" t="str">
        <f t="shared" si="29"/>
        <v>343N251I</v>
      </c>
      <c r="EO282" s="47">
        <f t="shared" si="30"/>
        <v>44968</v>
      </c>
      <c r="EP282" s="47" t="str">
        <f t="shared" si="31"/>
        <v/>
      </c>
      <c r="EQ282" s="48" t="str">
        <f t="shared" ca="1" si="32"/>
        <v>Y</v>
      </c>
      <c r="ER282" s="49" t="str">
        <f t="shared" si="33"/>
        <v/>
      </c>
      <c r="ES282" s="50"/>
      <c r="ET282" s="51" t="str">
        <f t="shared" si="34"/>
        <v/>
      </c>
      <c r="EU282" s="52" t="str">
        <f t="shared" si="35"/>
        <v/>
      </c>
      <c r="EV282" s="46"/>
    </row>
    <row r="283" spans="1:153" ht="14.25" hidden="1" customHeight="1">
      <c r="A283" s="8">
        <v>276</v>
      </c>
      <c r="B283" s="9" t="s">
        <v>141</v>
      </c>
      <c r="C283" s="10" t="s">
        <v>142</v>
      </c>
      <c r="D283" s="10" t="s">
        <v>143</v>
      </c>
      <c r="E283" s="10" t="s">
        <v>206</v>
      </c>
      <c r="F283" s="9" t="s">
        <v>641</v>
      </c>
      <c r="G283" s="10" t="s">
        <v>1209</v>
      </c>
      <c r="H283" s="9" t="s">
        <v>1210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675</v>
      </c>
      <c r="S283" s="9" t="s">
        <v>676</v>
      </c>
      <c r="T283" s="9" t="s">
        <v>306</v>
      </c>
      <c r="U283" s="9" t="s">
        <v>337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835</v>
      </c>
      <c r="AA283" s="9" t="s">
        <v>836</v>
      </c>
      <c r="AB283" s="12" t="s">
        <v>837</v>
      </c>
      <c r="AC283" s="10" t="s">
        <v>868</v>
      </c>
      <c r="AD283" s="9" t="s">
        <v>869</v>
      </c>
      <c r="AE283" s="13" t="s">
        <v>870</v>
      </c>
      <c r="AF283" s="14" t="s">
        <v>1211</v>
      </c>
      <c r="AG283" s="10" t="s">
        <v>1308</v>
      </c>
      <c r="AH283" s="11" t="s">
        <v>684</v>
      </c>
      <c r="AI283" s="11" t="s">
        <v>685</v>
      </c>
      <c r="AJ283" s="10" t="s">
        <v>686</v>
      </c>
      <c r="AK283" s="11" t="s">
        <v>685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7">
        <v>45139</v>
      </c>
      <c r="BB283" s="30" t="s">
        <v>175</v>
      </c>
      <c r="BC283" s="18" t="s">
        <v>156</v>
      </c>
      <c r="BD283" s="17">
        <v>45169</v>
      </c>
      <c r="BE283" s="17">
        <v>45199</v>
      </c>
      <c r="BF283" s="17">
        <v>45122</v>
      </c>
      <c r="BG283" s="10">
        <v>85277475</v>
      </c>
      <c r="BH283" s="9" t="s">
        <v>414</v>
      </c>
      <c r="BI283" s="19">
        <v>45017</v>
      </c>
      <c r="BJ283" s="20">
        <v>45019</v>
      </c>
      <c r="BK283" s="16">
        <v>0</v>
      </c>
      <c r="BL283" s="16">
        <v>0</v>
      </c>
      <c r="BM283" s="9" t="s">
        <v>177</v>
      </c>
      <c r="BN283" s="9" t="s">
        <v>178</v>
      </c>
      <c r="BO283" s="9" t="s">
        <v>635</v>
      </c>
      <c r="BP283" s="17">
        <v>45122</v>
      </c>
      <c r="BQ283" s="17" t="s">
        <v>156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44978</v>
      </c>
      <c r="CX283" s="10" t="s">
        <v>193</v>
      </c>
      <c r="CY283" s="17" t="s">
        <v>156</v>
      </c>
      <c r="CZ283" s="17" t="s">
        <v>156</v>
      </c>
      <c r="DA283" s="17" t="s">
        <v>156</v>
      </c>
      <c r="DB283" s="17" t="s">
        <v>156</v>
      </c>
      <c r="DC283" s="16">
        <v>0</v>
      </c>
      <c r="DD283" s="10" t="s">
        <v>156</v>
      </c>
      <c r="DE283" s="10" t="s">
        <v>156</v>
      </c>
      <c r="DF283" s="18" t="s">
        <v>156</v>
      </c>
      <c r="DG283" s="17">
        <v>45006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 t="s">
        <v>156</v>
      </c>
      <c r="DM283" s="16">
        <v>0</v>
      </c>
      <c r="DN283" s="10" t="s">
        <v>156</v>
      </c>
      <c r="DO283" s="10" t="s">
        <v>156</v>
      </c>
      <c r="DP283" s="16">
        <v>32</v>
      </c>
      <c r="DQ283" s="16">
        <v>16</v>
      </c>
      <c r="DR283" s="11">
        <v>16</v>
      </c>
      <c r="DS283" s="16">
        <v>48</v>
      </c>
      <c r="DT283" s="16">
        <v>1800</v>
      </c>
      <c r="DU283" s="11" t="s">
        <v>181</v>
      </c>
      <c r="DV283" s="11" t="s">
        <v>182</v>
      </c>
      <c r="DW283" s="27" t="s">
        <v>156</v>
      </c>
      <c r="DX283" s="27" t="s">
        <v>156</v>
      </c>
      <c r="DY283" s="20" t="s">
        <v>1284</v>
      </c>
      <c r="DZ283" s="16">
        <v>7</v>
      </c>
      <c r="EA283" s="16">
        <v>35</v>
      </c>
      <c r="EB283" s="27" t="s">
        <v>185</v>
      </c>
      <c r="EC283" s="27" t="s">
        <v>185</v>
      </c>
      <c r="ED283" s="27" t="s">
        <v>182</v>
      </c>
      <c r="EE283" s="29">
        <v>44944.629074074073</v>
      </c>
      <c r="EF283" s="28" t="s">
        <v>688</v>
      </c>
      <c r="EG283" s="28" t="s">
        <v>689</v>
      </c>
      <c r="EH283" s="28" t="s">
        <v>190</v>
      </c>
      <c r="EI283" s="29">
        <v>45000.496111111112</v>
      </c>
      <c r="EJ283" s="28" t="s">
        <v>688</v>
      </c>
      <c r="EK283" s="28" t="s">
        <v>689</v>
      </c>
      <c r="EL283" s="28" t="s">
        <v>190</v>
      </c>
      <c r="EM283" s="45"/>
      <c r="EN283" s="46" t="str">
        <f t="shared" si="29"/>
        <v>343N505C</v>
      </c>
      <c r="EO283" s="47">
        <f t="shared" si="30"/>
        <v>45080</v>
      </c>
      <c r="EP283" s="47">
        <f t="shared" si="31"/>
        <v>44978</v>
      </c>
      <c r="EQ283" s="48" t="str">
        <f t="shared" ca="1" si="32"/>
        <v>Past</v>
      </c>
      <c r="ER283" s="49">
        <f t="shared" si="33"/>
        <v>102</v>
      </c>
      <c r="ES283" s="50"/>
      <c r="ET283" s="51">
        <f t="shared" si="34"/>
        <v>102</v>
      </c>
      <c r="EU283" s="52">
        <f t="shared" si="35"/>
        <v>0</v>
      </c>
      <c r="EV283" s="46"/>
    </row>
    <row r="284" spans="1:153" ht="14.25" customHeight="1">
      <c r="A284" s="8">
        <v>277</v>
      </c>
      <c r="B284" s="9" t="s">
        <v>141</v>
      </c>
      <c r="C284" s="10" t="s">
        <v>142</v>
      </c>
      <c r="D284" s="10" t="s">
        <v>143</v>
      </c>
      <c r="E284" s="10" t="s">
        <v>206</v>
      </c>
      <c r="F284" s="9" t="s">
        <v>641</v>
      </c>
      <c r="G284" s="10" t="s">
        <v>1209</v>
      </c>
      <c r="H284" s="9" t="s">
        <v>1210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675</v>
      </c>
      <c r="S284" s="9" t="s">
        <v>676</v>
      </c>
      <c r="T284" s="9" t="s">
        <v>306</v>
      </c>
      <c r="U284" s="9" t="s">
        <v>337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835</v>
      </c>
      <c r="AA284" s="9" t="s">
        <v>836</v>
      </c>
      <c r="AB284" s="12" t="s">
        <v>837</v>
      </c>
      <c r="AC284" s="10" t="s">
        <v>874</v>
      </c>
      <c r="AD284" s="9" t="s">
        <v>875</v>
      </c>
      <c r="AE284" s="13" t="s">
        <v>876</v>
      </c>
      <c r="AF284" s="14" t="s">
        <v>1211</v>
      </c>
      <c r="AG284" s="10" t="s">
        <v>1309</v>
      </c>
      <c r="AH284" s="11" t="s">
        <v>684</v>
      </c>
      <c r="AI284" s="11" t="s">
        <v>685</v>
      </c>
      <c r="AJ284" s="10" t="s">
        <v>686</v>
      </c>
      <c r="AK284" s="11" t="s">
        <v>685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2512</v>
      </c>
      <c r="AW284" s="16">
        <v>2512</v>
      </c>
      <c r="AX284" s="16">
        <v>0</v>
      </c>
      <c r="AY284" s="16">
        <v>0</v>
      </c>
      <c r="AZ284" s="16">
        <v>0</v>
      </c>
      <c r="BA284" s="17">
        <v>45139</v>
      </c>
      <c r="BB284" s="30" t="s">
        <v>175</v>
      </c>
      <c r="BC284" s="18">
        <v>45012</v>
      </c>
      <c r="BD284" s="17">
        <v>45169</v>
      </c>
      <c r="BE284" s="17">
        <v>45199</v>
      </c>
      <c r="BF284" s="17">
        <v>45122</v>
      </c>
      <c r="BG284" s="10">
        <v>85277483</v>
      </c>
      <c r="BH284" s="9" t="s">
        <v>414</v>
      </c>
      <c r="BI284" s="19">
        <v>45017</v>
      </c>
      <c r="BJ284" s="20">
        <v>45019</v>
      </c>
      <c r="BK284" s="16">
        <v>2512</v>
      </c>
      <c r="BL284" s="16">
        <v>4019</v>
      </c>
      <c r="BM284" s="9" t="s">
        <v>177</v>
      </c>
      <c r="BN284" s="9" t="s">
        <v>436</v>
      </c>
      <c r="BO284" s="9" t="s">
        <v>635</v>
      </c>
      <c r="BP284" s="17">
        <v>45122</v>
      </c>
      <c r="BQ284" s="17">
        <v>45122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 t="s">
        <v>156</v>
      </c>
      <c r="CF284" s="17" t="s">
        <v>156</v>
      </c>
      <c r="CG284" s="17" t="s">
        <v>156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44978</v>
      </c>
      <c r="CX284" s="10" t="s">
        <v>193</v>
      </c>
      <c r="CY284" s="17" t="s">
        <v>156</v>
      </c>
      <c r="CZ284" s="17" t="s">
        <v>156</v>
      </c>
      <c r="DA284" s="17" t="s">
        <v>156</v>
      </c>
      <c r="DB284" s="17">
        <v>44974</v>
      </c>
      <c r="DC284" s="16">
        <v>2512</v>
      </c>
      <c r="DD284" s="10" t="s">
        <v>1310</v>
      </c>
      <c r="DE284" s="10" t="s">
        <v>230</v>
      </c>
      <c r="DF284" s="18" t="s">
        <v>156</v>
      </c>
      <c r="DG284" s="17">
        <v>45009</v>
      </c>
      <c r="DH284" s="10" t="s">
        <v>156</v>
      </c>
      <c r="DI284" s="17" t="s">
        <v>156</v>
      </c>
      <c r="DJ284" s="17" t="s">
        <v>156</v>
      </c>
      <c r="DK284" s="17" t="s">
        <v>156</v>
      </c>
      <c r="DL284" s="17">
        <v>45007</v>
      </c>
      <c r="DM284" s="16">
        <v>2512</v>
      </c>
      <c r="DN284" s="10" t="s">
        <v>1311</v>
      </c>
      <c r="DO284" s="10" t="s">
        <v>230</v>
      </c>
      <c r="DP284" s="16">
        <v>32</v>
      </c>
      <c r="DQ284" s="16">
        <v>16</v>
      </c>
      <c r="DR284" s="11">
        <v>16</v>
      </c>
      <c r="DS284" s="16">
        <v>48</v>
      </c>
      <c r="DT284" s="16">
        <v>0</v>
      </c>
      <c r="DU284" s="11" t="s">
        <v>181</v>
      </c>
      <c r="DV284" s="11" t="s">
        <v>182</v>
      </c>
      <c r="DW284" s="27" t="s">
        <v>156</v>
      </c>
      <c r="DX284" s="27" t="s">
        <v>156</v>
      </c>
      <c r="DY284" s="20" t="s">
        <v>1284</v>
      </c>
      <c r="DZ284" s="16">
        <v>7</v>
      </c>
      <c r="EA284" s="16">
        <v>35</v>
      </c>
      <c r="EB284" s="27" t="s">
        <v>185</v>
      </c>
      <c r="EC284" s="27" t="s">
        <v>185</v>
      </c>
      <c r="ED284" s="27" t="s">
        <v>182</v>
      </c>
      <c r="EE284" s="29">
        <v>44944.629074074073</v>
      </c>
      <c r="EF284" s="28" t="s">
        <v>688</v>
      </c>
      <c r="EG284" s="28" t="s">
        <v>689</v>
      </c>
      <c r="EH284" s="28" t="s">
        <v>190</v>
      </c>
      <c r="EI284" s="29">
        <v>45007.783912037034</v>
      </c>
      <c r="EJ284" s="28" t="s">
        <v>1267</v>
      </c>
      <c r="EK284" s="28" t="s">
        <v>1268</v>
      </c>
      <c r="EL284" s="28" t="s">
        <v>237</v>
      </c>
      <c r="EM284" s="45" t="s">
        <v>3713</v>
      </c>
      <c r="EN284" s="46" t="str">
        <f t="shared" si="29"/>
        <v>343N505D</v>
      </c>
      <c r="EO284" s="47">
        <f t="shared" si="30"/>
        <v>45080</v>
      </c>
      <c r="EP284" s="47">
        <f t="shared" si="31"/>
        <v>44978</v>
      </c>
      <c r="EQ284" s="48" t="str">
        <f t="shared" ca="1" si="32"/>
        <v>Past</v>
      </c>
      <c r="ER284" s="49">
        <f t="shared" si="33"/>
        <v>102</v>
      </c>
      <c r="ES284" s="50"/>
      <c r="ET284" s="51">
        <f t="shared" si="34"/>
        <v>102</v>
      </c>
      <c r="EU284" s="52">
        <f t="shared" si="35"/>
        <v>256224</v>
      </c>
      <c r="EV284" s="46"/>
      <c r="EW284" s="23" t="s">
        <v>3714</v>
      </c>
    </row>
    <row r="285" spans="1:153" ht="14.25" customHeight="1">
      <c r="A285" s="8">
        <v>278</v>
      </c>
      <c r="B285" s="9" t="s">
        <v>141</v>
      </c>
      <c r="C285" s="10" t="s">
        <v>142</v>
      </c>
      <c r="D285" s="10" t="s">
        <v>143</v>
      </c>
      <c r="E285" s="10" t="s">
        <v>206</v>
      </c>
      <c r="F285" s="9" t="s">
        <v>641</v>
      </c>
      <c r="G285" s="10" t="s">
        <v>378</v>
      </c>
      <c r="H285" s="9" t="s">
        <v>379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574</v>
      </c>
      <c r="N285" s="9" t="s">
        <v>206</v>
      </c>
      <c r="O285" s="9" t="s">
        <v>151</v>
      </c>
      <c r="P285" s="9" t="s">
        <v>142</v>
      </c>
      <c r="Q285" s="9" t="s">
        <v>575</v>
      </c>
      <c r="R285" s="9" t="s">
        <v>675</v>
      </c>
      <c r="S285" s="9" t="s">
        <v>676</v>
      </c>
      <c r="T285" s="9" t="s">
        <v>306</v>
      </c>
      <c r="U285" s="9" t="s">
        <v>337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716</v>
      </c>
      <c r="AA285" s="9" t="s">
        <v>717</v>
      </c>
      <c r="AB285" s="12" t="s">
        <v>718</v>
      </c>
      <c r="AC285" s="10" t="s">
        <v>719</v>
      </c>
      <c r="AD285" s="9" t="s">
        <v>720</v>
      </c>
      <c r="AE285" s="13" t="s">
        <v>721</v>
      </c>
      <c r="AF285" s="14" t="s">
        <v>1211</v>
      </c>
      <c r="AG285" s="10" t="s">
        <v>1312</v>
      </c>
      <c r="AH285" s="11" t="s">
        <v>684</v>
      </c>
      <c r="AI285" s="11" t="s">
        <v>685</v>
      </c>
      <c r="AJ285" s="10" t="s">
        <v>686</v>
      </c>
      <c r="AK285" s="11" t="s">
        <v>685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1.5</v>
      </c>
      <c r="AU285" s="10" t="s">
        <v>142</v>
      </c>
      <c r="AV285" s="16">
        <v>3824</v>
      </c>
      <c r="AW285" s="16">
        <v>3824</v>
      </c>
      <c r="AX285" s="16">
        <v>0</v>
      </c>
      <c r="AY285" s="16">
        <v>0</v>
      </c>
      <c r="AZ285" s="16">
        <v>0</v>
      </c>
      <c r="BA285" s="17">
        <v>45089</v>
      </c>
      <c r="BB285" s="30" t="s">
        <v>175</v>
      </c>
      <c r="BC285" s="18">
        <v>45091</v>
      </c>
      <c r="BD285" s="17">
        <v>45137</v>
      </c>
      <c r="BE285" s="17">
        <v>45199</v>
      </c>
      <c r="BF285" s="17">
        <v>45031</v>
      </c>
      <c r="BG285" s="10">
        <v>85223420</v>
      </c>
      <c r="BH285" s="9" t="s">
        <v>414</v>
      </c>
      <c r="BI285" s="19">
        <v>44958</v>
      </c>
      <c r="BJ285" s="20">
        <v>44963</v>
      </c>
      <c r="BK285" s="16">
        <v>3200</v>
      </c>
      <c r="BL285" s="16">
        <v>4800</v>
      </c>
      <c r="BM285" s="9" t="s">
        <v>177</v>
      </c>
      <c r="BN285" s="9" t="s">
        <v>436</v>
      </c>
      <c r="BO285" s="9" t="s">
        <v>635</v>
      </c>
      <c r="BP285" s="17">
        <v>45053</v>
      </c>
      <c r="BQ285" s="17">
        <v>45053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44931</v>
      </c>
      <c r="CX285" s="10" t="s">
        <v>193</v>
      </c>
      <c r="CY285" s="17" t="s">
        <v>156</v>
      </c>
      <c r="CZ285" s="17" t="s">
        <v>156</v>
      </c>
      <c r="DA285" s="17" t="s">
        <v>156</v>
      </c>
      <c r="DB285" s="17">
        <v>44930</v>
      </c>
      <c r="DC285" s="16">
        <v>3200</v>
      </c>
      <c r="DD285" s="10" t="s">
        <v>1313</v>
      </c>
      <c r="DE285" s="10" t="s">
        <v>230</v>
      </c>
      <c r="DF285" s="18" t="s">
        <v>156</v>
      </c>
      <c r="DG285" s="17">
        <v>44943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44939</v>
      </c>
      <c r="DM285" s="16">
        <v>3200</v>
      </c>
      <c r="DN285" s="10" t="s">
        <v>1314</v>
      </c>
      <c r="DO285" s="10" t="s">
        <v>233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181</v>
      </c>
      <c r="DV285" s="11" t="s">
        <v>182</v>
      </c>
      <c r="DW285" s="27" t="s">
        <v>156</v>
      </c>
      <c r="DX285" s="27" t="s">
        <v>156</v>
      </c>
      <c r="DY285" s="20" t="s">
        <v>608</v>
      </c>
      <c r="DZ285" s="16">
        <v>7</v>
      </c>
      <c r="EA285" s="16">
        <v>28</v>
      </c>
      <c r="EB285" s="27" t="s">
        <v>185</v>
      </c>
      <c r="EC285" s="27" t="s">
        <v>185</v>
      </c>
      <c r="ED285" s="27" t="s">
        <v>182</v>
      </c>
      <c r="EE285" s="29">
        <v>44930.678252314814</v>
      </c>
      <c r="EF285" s="28" t="s">
        <v>727</v>
      </c>
      <c r="EG285" s="28" t="s">
        <v>728</v>
      </c>
      <c r="EH285" s="28" t="s">
        <v>190</v>
      </c>
      <c r="EI285" s="29">
        <v>44939.640046296299</v>
      </c>
      <c r="EJ285" s="28" t="s">
        <v>1315</v>
      </c>
      <c r="EK285" s="28" t="s">
        <v>1316</v>
      </c>
      <c r="EL285" s="28" t="s">
        <v>237</v>
      </c>
      <c r="EM285" s="45" t="s">
        <v>3713</v>
      </c>
      <c r="EN285" s="46" t="str">
        <f t="shared" si="29"/>
        <v>243N188A</v>
      </c>
      <c r="EO285" s="47">
        <f t="shared" si="30"/>
        <v>45018</v>
      </c>
      <c r="EP285" s="47">
        <f t="shared" si="31"/>
        <v>44931</v>
      </c>
      <c r="EQ285" s="48" t="str">
        <f t="shared" ca="1" si="32"/>
        <v>Past</v>
      </c>
      <c r="ER285" s="49">
        <f t="shared" si="33"/>
        <v>87</v>
      </c>
      <c r="ES285" s="50"/>
      <c r="ET285" s="51">
        <f t="shared" si="34"/>
        <v>87</v>
      </c>
      <c r="EU285" s="52">
        <f t="shared" si="35"/>
        <v>278400</v>
      </c>
      <c r="EV285" s="46"/>
      <c r="EW285" s="23" t="s">
        <v>3714</v>
      </c>
    </row>
    <row r="286" spans="1:153" ht="14.25" customHeight="1">
      <c r="A286" s="8">
        <v>279</v>
      </c>
      <c r="B286" s="9" t="s">
        <v>141</v>
      </c>
      <c r="C286" s="10" t="s">
        <v>142</v>
      </c>
      <c r="D286" s="10" t="s">
        <v>143</v>
      </c>
      <c r="E286" s="10" t="s">
        <v>206</v>
      </c>
      <c r="F286" s="9" t="s">
        <v>641</v>
      </c>
      <c r="G286" s="10" t="s">
        <v>378</v>
      </c>
      <c r="H286" s="9" t="s">
        <v>379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574</v>
      </c>
      <c r="N286" s="9" t="s">
        <v>206</v>
      </c>
      <c r="O286" s="9" t="s">
        <v>151</v>
      </c>
      <c r="P286" s="9" t="s">
        <v>142</v>
      </c>
      <c r="Q286" s="9" t="s">
        <v>575</v>
      </c>
      <c r="R286" s="9" t="s">
        <v>675</v>
      </c>
      <c r="S286" s="9" t="s">
        <v>676</v>
      </c>
      <c r="T286" s="9" t="s">
        <v>306</v>
      </c>
      <c r="U286" s="9" t="s">
        <v>337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716</v>
      </c>
      <c r="AA286" s="9" t="s">
        <v>717</v>
      </c>
      <c r="AB286" s="12" t="s">
        <v>718</v>
      </c>
      <c r="AC286" s="10" t="s">
        <v>719</v>
      </c>
      <c r="AD286" s="9" t="s">
        <v>720</v>
      </c>
      <c r="AE286" s="13" t="s">
        <v>721</v>
      </c>
      <c r="AF286" s="14" t="s">
        <v>1211</v>
      </c>
      <c r="AG286" s="10" t="s">
        <v>1312</v>
      </c>
      <c r="AH286" s="11" t="s">
        <v>684</v>
      </c>
      <c r="AI286" s="11" t="s">
        <v>685</v>
      </c>
      <c r="AJ286" s="10" t="s">
        <v>686</v>
      </c>
      <c r="AK286" s="11" t="s">
        <v>685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1.5</v>
      </c>
      <c r="AU286" s="10" t="s">
        <v>142</v>
      </c>
      <c r="AV286" s="16">
        <v>3824</v>
      </c>
      <c r="AW286" s="16">
        <v>3824</v>
      </c>
      <c r="AX286" s="16">
        <v>0</v>
      </c>
      <c r="AY286" s="16">
        <v>0</v>
      </c>
      <c r="AZ286" s="16">
        <v>0</v>
      </c>
      <c r="BA286" s="17">
        <v>45089</v>
      </c>
      <c r="BB286" s="30" t="s">
        <v>175</v>
      </c>
      <c r="BC286" s="18">
        <v>45091</v>
      </c>
      <c r="BD286" s="17">
        <v>45137</v>
      </c>
      <c r="BE286" s="17">
        <v>45199</v>
      </c>
      <c r="BF286" s="17">
        <v>45031</v>
      </c>
      <c r="BG286" s="10">
        <v>85447325</v>
      </c>
      <c r="BH286" s="9" t="s">
        <v>414</v>
      </c>
      <c r="BI286" s="19">
        <v>45017</v>
      </c>
      <c r="BJ286" s="20">
        <v>45019</v>
      </c>
      <c r="BK286" s="16">
        <v>624</v>
      </c>
      <c r="BL286" s="16">
        <v>936</v>
      </c>
      <c r="BM286" s="9" t="s">
        <v>177</v>
      </c>
      <c r="BN286" s="9" t="s">
        <v>436</v>
      </c>
      <c r="BO286" s="9" t="s">
        <v>635</v>
      </c>
      <c r="BP286" s="17">
        <v>45089</v>
      </c>
      <c r="BQ286" s="17">
        <v>45089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>
        <v>45002</v>
      </c>
      <c r="CD286" s="10" t="s">
        <v>156</v>
      </c>
      <c r="CE286" s="17" t="s">
        <v>156</v>
      </c>
      <c r="CF286" s="17" t="s">
        <v>156</v>
      </c>
      <c r="CG286" s="17" t="s">
        <v>156</v>
      </c>
      <c r="CH286" s="17">
        <v>45002</v>
      </c>
      <c r="CI286" s="16">
        <v>600</v>
      </c>
      <c r="CJ286" s="10" t="s">
        <v>1317</v>
      </c>
      <c r="CK286" s="10" t="s">
        <v>230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45030</v>
      </c>
      <c r="CX286" s="10" t="s">
        <v>193</v>
      </c>
      <c r="CY286" s="17" t="s">
        <v>156</v>
      </c>
      <c r="CZ286" s="17" t="s">
        <v>156</v>
      </c>
      <c r="DA286" s="17" t="s">
        <v>156</v>
      </c>
      <c r="DB286" s="17">
        <v>45028</v>
      </c>
      <c r="DC286" s="16">
        <v>624</v>
      </c>
      <c r="DD286" s="10" t="s">
        <v>1318</v>
      </c>
      <c r="DE286" s="10" t="s">
        <v>230</v>
      </c>
      <c r="DF286" s="18" t="s">
        <v>156</v>
      </c>
      <c r="DG286" s="17">
        <v>45040</v>
      </c>
      <c r="DH286" s="10" t="s">
        <v>156</v>
      </c>
      <c r="DI286" s="17" t="s">
        <v>156</v>
      </c>
      <c r="DJ286" s="17" t="s">
        <v>156</v>
      </c>
      <c r="DK286" s="17" t="s">
        <v>156</v>
      </c>
      <c r="DL286" s="17">
        <v>45035</v>
      </c>
      <c r="DM286" s="16">
        <v>624</v>
      </c>
      <c r="DN286" s="10" t="s">
        <v>1319</v>
      </c>
      <c r="DO286" s="10" t="s">
        <v>233</v>
      </c>
      <c r="DP286" s="16">
        <v>32</v>
      </c>
      <c r="DQ286" s="16">
        <v>16</v>
      </c>
      <c r="DR286" s="11">
        <v>16</v>
      </c>
      <c r="DS286" s="16">
        <v>48</v>
      </c>
      <c r="DT286" s="16">
        <v>0</v>
      </c>
      <c r="DU286" s="11" t="s">
        <v>181</v>
      </c>
      <c r="DV286" s="11" t="s">
        <v>182</v>
      </c>
      <c r="DW286" s="27" t="s">
        <v>156</v>
      </c>
      <c r="DX286" s="27" t="s">
        <v>156</v>
      </c>
      <c r="DY286" s="20" t="s">
        <v>1320</v>
      </c>
      <c r="DZ286" s="16">
        <v>7</v>
      </c>
      <c r="EA286" s="16">
        <v>28</v>
      </c>
      <c r="EB286" s="27" t="s">
        <v>185</v>
      </c>
      <c r="EC286" s="27" t="s">
        <v>185</v>
      </c>
      <c r="ED286" s="27" t="s">
        <v>182</v>
      </c>
      <c r="EE286" s="29">
        <v>45002.599861111114</v>
      </c>
      <c r="EF286" s="28" t="s">
        <v>727</v>
      </c>
      <c r="EG286" s="28" t="s">
        <v>728</v>
      </c>
      <c r="EH286" s="28" t="s">
        <v>190</v>
      </c>
      <c r="EI286" s="29">
        <v>45035.664398148147</v>
      </c>
      <c r="EJ286" s="28" t="s">
        <v>467</v>
      </c>
      <c r="EK286" s="28" t="s">
        <v>468</v>
      </c>
      <c r="EL286" s="28" t="s">
        <v>237</v>
      </c>
      <c r="EM286" s="45" t="s">
        <v>3713</v>
      </c>
      <c r="EN286" s="46" t="str">
        <f t="shared" si="29"/>
        <v>243N188A</v>
      </c>
      <c r="EO286" s="47">
        <f t="shared" si="30"/>
        <v>45054</v>
      </c>
      <c r="EP286" s="47">
        <f t="shared" si="31"/>
        <v>45030</v>
      </c>
      <c r="EQ286" s="48" t="str">
        <f t="shared" ca="1" si="32"/>
        <v>Past</v>
      </c>
      <c r="ER286" s="49">
        <f t="shared" si="33"/>
        <v>24</v>
      </c>
      <c r="ES286" s="50"/>
      <c r="ET286" s="51">
        <f t="shared" si="34"/>
        <v>24</v>
      </c>
      <c r="EU286" s="52">
        <f t="shared" si="35"/>
        <v>14976</v>
      </c>
      <c r="EV286" s="46"/>
      <c r="EW286" s="23" t="s">
        <v>3714</v>
      </c>
    </row>
    <row r="287" spans="1:153" ht="14.25" customHeight="1">
      <c r="A287" s="8">
        <v>280</v>
      </c>
      <c r="B287" s="9" t="s">
        <v>141</v>
      </c>
      <c r="C287" s="10" t="s">
        <v>142</v>
      </c>
      <c r="D287" s="10" t="s">
        <v>143</v>
      </c>
      <c r="E287" s="10" t="s">
        <v>206</v>
      </c>
      <c r="F287" s="9" t="s">
        <v>641</v>
      </c>
      <c r="G287" s="10" t="s">
        <v>378</v>
      </c>
      <c r="H287" s="9" t="s">
        <v>379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574</v>
      </c>
      <c r="N287" s="9" t="s">
        <v>206</v>
      </c>
      <c r="O287" s="9" t="s">
        <v>151</v>
      </c>
      <c r="P287" s="9" t="s">
        <v>142</v>
      </c>
      <c r="Q287" s="9" t="s">
        <v>575</v>
      </c>
      <c r="R287" s="9" t="s">
        <v>675</v>
      </c>
      <c r="S287" s="9" t="s">
        <v>676</v>
      </c>
      <c r="T287" s="9" t="s">
        <v>306</v>
      </c>
      <c r="U287" s="9" t="s">
        <v>337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716</v>
      </c>
      <c r="AA287" s="9" t="s">
        <v>717</v>
      </c>
      <c r="AB287" s="12" t="s">
        <v>718</v>
      </c>
      <c r="AC287" s="10" t="s">
        <v>735</v>
      </c>
      <c r="AD287" s="9" t="s">
        <v>736</v>
      </c>
      <c r="AE287" s="13" t="s">
        <v>737</v>
      </c>
      <c r="AF287" s="14" t="s">
        <v>1211</v>
      </c>
      <c r="AG287" s="10" t="s">
        <v>1321</v>
      </c>
      <c r="AH287" s="11" t="s">
        <v>684</v>
      </c>
      <c r="AI287" s="11" t="s">
        <v>685</v>
      </c>
      <c r="AJ287" s="10" t="s">
        <v>686</v>
      </c>
      <c r="AK287" s="11" t="s">
        <v>685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1.5</v>
      </c>
      <c r="AU287" s="10" t="s">
        <v>142</v>
      </c>
      <c r="AV287" s="16">
        <v>5280</v>
      </c>
      <c r="AW287" s="16">
        <v>5280</v>
      </c>
      <c r="AX287" s="16">
        <v>0</v>
      </c>
      <c r="AY287" s="16">
        <v>0</v>
      </c>
      <c r="AZ287" s="16">
        <v>0</v>
      </c>
      <c r="BA287" s="17">
        <v>45089</v>
      </c>
      <c r="BB287" s="30" t="s">
        <v>175</v>
      </c>
      <c r="BC287" s="18">
        <v>45105</v>
      </c>
      <c r="BD287" s="17">
        <v>45137</v>
      </c>
      <c r="BE287" s="17">
        <v>45199</v>
      </c>
      <c r="BF287" s="17">
        <v>45031</v>
      </c>
      <c r="BG287" s="10">
        <v>85223412</v>
      </c>
      <c r="BH287" s="9" t="s">
        <v>414</v>
      </c>
      <c r="BI287" s="19">
        <v>44958</v>
      </c>
      <c r="BJ287" s="20">
        <v>44963</v>
      </c>
      <c r="BK287" s="16">
        <v>3744</v>
      </c>
      <c r="BL287" s="16">
        <v>5616</v>
      </c>
      <c r="BM287" s="9" t="s">
        <v>177</v>
      </c>
      <c r="BN287" s="9" t="s">
        <v>436</v>
      </c>
      <c r="BO287" s="9" t="s">
        <v>635</v>
      </c>
      <c r="BP287" s="17">
        <v>45053</v>
      </c>
      <c r="BQ287" s="17">
        <v>45053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44931</v>
      </c>
      <c r="CX287" s="10" t="s">
        <v>193</v>
      </c>
      <c r="CY287" s="17" t="s">
        <v>156</v>
      </c>
      <c r="CZ287" s="17" t="s">
        <v>156</v>
      </c>
      <c r="DA287" s="17" t="s">
        <v>156</v>
      </c>
      <c r="DB287" s="17">
        <v>44930</v>
      </c>
      <c r="DC287" s="16">
        <v>3744</v>
      </c>
      <c r="DD287" s="10" t="s">
        <v>1322</v>
      </c>
      <c r="DE287" s="10" t="s">
        <v>230</v>
      </c>
      <c r="DF287" s="18" t="s">
        <v>156</v>
      </c>
      <c r="DG287" s="17">
        <v>44943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44939</v>
      </c>
      <c r="DM287" s="16">
        <v>3744</v>
      </c>
      <c r="DN287" s="10" t="s">
        <v>1323</v>
      </c>
      <c r="DO287" s="10" t="s">
        <v>233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181</v>
      </c>
      <c r="DV287" s="11" t="s">
        <v>182</v>
      </c>
      <c r="DW287" s="27" t="s">
        <v>156</v>
      </c>
      <c r="DX287" s="27" t="s">
        <v>156</v>
      </c>
      <c r="DY287" s="20" t="s">
        <v>608</v>
      </c>
      <c r="DZ287" s="16">
        <v>7</v>
      </c>
      <c r="EA287" s="16">
        <v>28</v>
      </c>
      <c r="EB287" s="27" t="s">
        <v>185</v>
      </c>
      <c r="EC287" s="27" t="s">
        <v>185</v>
      </c>
      <c r="ED287" s="27" t="s">
        <v>182</v>
      </c>
      <c r="EE287" s="29">
        <v>44930.666851851849</v>
      </c>
      <c r="EF287" s="28" t="s">
        <v>727</v>
      </c>
      <c r="EG287" s="28" t="s">
        <v>728</v>
      </c>
      <c r="EH287" s="28" t="s">
        <v>190</v>
      </c>
      <c r="EI287" s="29">
        <v>44939.640046296299</v>
      </c>
      <c r="EJ287" s="28" t="s">
        <v>1315</v>
      </c>
      <c r="EK287" s="28" t="s">
        <v>1316</v>
      </c>
      <c r="EL287" s="28" t="s">
        <v>237</v>
      </c>
      <c r="EM287" s="45" t="s">
        <v>3713</v>
      </c>
      <c r="EN287" s="46" t="str">
        <f t="shared" si="29"/>
        <v>243N188B</v>
      </c>
      <c r="EO287" s="47">
        <f t="shared" si="30"/>
        <v>45018</v>
      </c>
      <c r="EP287" s="47">
        <f t="shared" si="31"/>
        <v>44931</v>
      </c>
      <c r="EQ287" s="48" t="str">
        <f t="shared" ca="1" si="32"/>
        <v>Past</v>
      </c>
      <c r="ER287" s="49">
        <f t="shared" si="33"/>
        <v>87</v>
      </c>
      <c r="ES287" s="50"/>
      <c r="ET287" s="51">
        <f t="shared" si="34"/>
        <v>87</v>
      </c>
      <c r="EU287" s="52">
        <f t="shared" si="35"/>
        <v>325728</v>
      </c>
      <c r="EV287" s="46"/>
      <c r="EW287" s="23" t="s">
        <v>3714</v>
      </c>
    </row>
    <row r="288" spans="1:153" ht="14.25" customHeight="1">
      <c r="A288" s="8">
        <v>281</v>
      </c>
      <c r="B288" s="9" t="s">
        <v>141</v>
      </c>
      <c r="C288" s="10" t="s">
        <v>142</v>
      </c>
      <c r="D288" s="10" t="s">
        <v>143</v>
      </c>
      <c r="E288" s="10" t="s">
        <v>206</v>
      </c>
      <c r="F288" s="9" t="s">
        <v>641</v>
      </c>
      <c r="G288" s="10" t="s">
        <v>378</v>
      </c>
      <c r="H288" s="9" t="s">
        <v>379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574</v>
      </c>
      <c r="N288" s="9" t="s">
        <v>206</v>
      </c>
      <c r="O288" s="9" t="s">
        <v>151</v>
      </c>
      <c r="P288" s="9" t="s">
        <v>142</v>
      </c>
      <c r="Q288" s="9" t="s">
        <v>575</v>
      </c>
      <c r="R288" s="9" t="s">
        <v>675</v>
      </c>
      <c r="S288" s="9" t="s">
        <v>676</v>
      </c>
      <c r="T288" s="9" t="s">
        <v>306</v>
      </c>
      <c r="U288" s="9" t="s">
        <v>337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716</v>
      </c>
      <c r="AA288" s="9" t="s">
        <v>717</v>
      </c>
      <c r="AB288" s="12" t="s">
        <v>718</v>
      </c>
      <c r="AC288" s="10" t="s">
        <v>735</v>
      </c>
      <c r="AD288" s="9" t="s">
        <v>736</v>
      </c>
      <c r="AE288" s="13" t="s">
        <v>737</v>
      </c>
      <c r="AF288" s="14" t="s">
        <v>1211</v>
      </c>
      <c r="AG288" s="10" t="s">
        <v>1321</v>
      </c>
      <c r="AH288" s="11" t="s">
        <v>684</v>
      </c>
      <c r="AI288" s="11" t="s">
        <v>685</v>
      </c>
      <c r="AJ288" s="10" t="s">
        <v>686</v>
      </c>
      <c r="AK288" s="11" t="s">
        <v>685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1.5</v>
      </c>
      <c r="AU288" s="10" t="s">
        <v>142</v>
      </c>
      <c r="AV288" s="16">
        <v>5280</v>
      </c>
      <c r="AW288" s="16">
        <v>5280</v>
      </c>
      <c r="AX288" s="16">
        <v>0</v>
      </c>
      <c r="AY288" s="16">
        <v>0</v>
      </c>
      <c r="AZ288" s="16">
        <v>0</v>
      </c>
      <c r="BA288" s="17">
        <v>45089</v>
      </c>
      <c r="BB288" s="30" t="s">
        <v>175</v>
      </c>
      <c r="BC288" s="18">
        <v>45105</v>
      </c>
      <c r="BD288" s="17">
        <v>45137</v>
      </c>
      <c r="BE288" s="17">
        <v>45199</v>
      </c>
      <c r="BF288" s="17">
        <v>45031</v>
      </c>
      <c r="BG288" s="10">
        <v>85447326</v>
      </c>
      <c r="BH288" s="9" t="s">
        <v>414</v>
      </c>
      <c r="BI288" s="19">
        <v>45017</v>
      </c>
      <c r="BJ288" s="20">
        <v>45019</v>
      </c>
      <c r="BK288" s="16">
        <v>1536</v>
      </c>
      <c r="BL288" s="16">
        <v>2304</v>
      </c>
      <c r="BM288" s="9" t="s">
        <v>177</v>
      </c>
      <c r="BN288" s="9" t="s">
        <v>436</v>
      </c>
      <c r="BO288" s="9" t="s">
        <v>635</v>
      </c>
      <c r="BP288" s="17">
        <v>45104</v>
      </c>
      <c r="BQ288" s="17">
        <v>45104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>
        <v>45002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>
        <v>45002</v>
      </c>
      <c r="CI288" s="16">
        <v>700</v>
      </c>
      <c r="CJ288" s="10" t="s">
        <v>1324</v>
      </c>
      <c r="CK288" s="10" t="s">
        <v>230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45030</v>
      </c>
      <c r="CX288" s="10" t="s">
        <v>193</v>
      </c>
      <c r="CY288" s="17" t="s">
        <v>156</v>
      </c>
      <c r="CZ288" s="17" t="s">
        <v>156</v>
      </c>
      <c r="DA288" s="17" t="s">
        <v>156</v>
      </c>
      <c r="DB288" s="17">
        <v>45028</v>
      </c>
      <c r="DC288" s="16">
        <v>1536</v>
      </c>
      <c r="DD288" s="10" t="s">
        <v>1325</v>
      </c>
      <c r="DE288" s="10" t="s">
        <v>417</v>
      </c>
      <c r="DF288" s="18" t="s">
        <v>156</v>
      </c>
      <c r="DG288" s="17">
        <v>45040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45058</v>
      </c>
      <c r="DM288" s="16">
        <v>1536</v>
      </c>
      <c r="DN288" s="10" t="s">
        <v>1326</v>
      </c>
      <c r="DO288" s="10" t="s">
        <v>233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181</v>
      </c>
      <c r="DV288" s="11" t="s">
        <v>182</v>
      </c>
      <c r="DW288" s="27" t="s">
        <v>156</v>
      </c>
      <c r="DX288" s="27" t="s">
        <v>156</v>
      </c>
      <c r="DY288" s="20" t="s">
        <v>624</v>
      </c>
      <c r="DZ288" s="16">
        <v>7</v>
      </c>
      <c r="EA288" s="16">
        <v>28</v>
      </c>
      <c r="EB288" s="27" t="s">
        <v>185</v>
      </c>
      <c r="EC288" s="27" t="s">
        <v>185</v>
      </c>
      <c r="ED288" s="27" t="s">
        <v>182</v>
      </c>
      <c r="EE288" s="29">
        <v>45002.599861111114</v>
      </c>
      <c r="EF288" s="28" t="s">
        <v>727</v>
      </c>
      <c r="EG288" s="28" t="s">
        <v>728</v>
      </c>
      <c r="EH288" s="28" t="s">
        <v>190</v>
      </c>
      <c r="EI288" s="29">
        <v>45058.633171296293</v>
      </c>
      <c r="EJ288" s="28" t="s">
        <v>467</v>
      </c>
      <c r="EK288" s="28" t="s">
        <v>468</v>
      </c>
      <c r="EL288" s="28" t="s">
        <v>237</v>
      </c>
      <c r="EM288" s="45" t="s">
        <v>3713</v>
      </c>
      <c r="EN288" s="46" t="str">
        <f t="shared" si="29"/>
        <v>243N188B</v>
      </c>
      <c r="EO288" s="47">
        <f t="shared" si="30"/>
        <v>45069</v>
      </c>
      <c r="EP288" s="47">
        <f t="shared" si="31"/>
        <v>45030</v>
      </c>
      <c r="EQ288" s="48" t="str">
        <f t="shared" ca="1" si="32"/>
        <v>Past</v>
      </c>
      <c r="ER288" s="49">
        <f t="shared" si="33"/>
        <v>39</v>
      </c>
      <c r="ES288" s="50"/>
      <c r="ET288" s="51">
        <f t="shared" si="34"/>
        <v>39</v>
      </c>
      <c r="EU288" s="52">
        <f t="shared" si="35"/>
        <v>59904</v>
      </c>
      <c r="EV288" s="46"/>
      <c r="EW288" s="23" t="s">
        <v>3714</v>
      </c>
    </row>
    <row r="289" spans="1:153" ht="14.25" customHeight="1">
      <c r="A289" s="8">
        <v>282</v>
      </c>
      <c r="B289" s="9" t="s">
        <v>141</v>
      </c>
      <c r="C289" s="10" t="s">
        <v>142</v>
      </c>
      <c r="D289" s="10" t="s">
        <v>143</v>
      </c>
      <c r="E289" s="10" t="s">
        <v>206</v>
      </c>
      <c r="F289" s="9" t="s">
        <v>641</v>
      </c>
      <c r="G289" s="10" t="s">
        <v>378</v>
      </c>
      <c r="H289" s="9" t="s">
        <v>379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574</v>
      </c>
      <c r="N289" s="9" t="s">
        <v>206</v>
      </c>
      <c r="O289" s="9" t="s">
        <v>151</v>
      </c>
      <c r="P289" s="9" t="s">
        <v>142</v>
      </c>
      <c r="Q289" s="9" t="s">
        <v>575</v>
      </c>
      <c r="R289" s="9" t="s">
        <v>675</v>
      </c>
      <c r="S289" s="9" t="s">
        <v>676</v>
      </c>
      <c r="T289" s="9" t="s">
        <v>306</v>
      </c>
      <c r="U289" s="9" t="s">
        <v>337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716</v>
      </c>
      <c r="AA289" s="9" t="s">
        <v>717</v>
      </c>
      <c r="AB289" s="12" t="s">
        <v>718</v>
      </c>
      <c r="AC289" s="10" t="s">
        <v>744</v>
      </c>
      <c r="AD289" s="9" t="s">
        <v>745</v>
      </c>
      <c r="AE289" s="13" t="s">
        <v>746</v>
      </c>
      <c r="AF289" s="14" t="s">
        <v>1211</v>
      </c>
      <c r="AG289" s="10" t="s">
        <v>1327</v>
      </c>
      <c r="AH289" s="11" t="s">
        <v>684</v>
      </c>
      <c r="AI289" s="11" t="s">
        <v>685</v>
      </c>
      <c r="AJ289" s="10" t="s">
        <v>686</v>
      </c>
      <c r="AK289" s="11" t="s">
        <v>685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1.5</v>
      </c>
      <c r="AU289" s="10" t="s">
        <v>142</v>
      </c>
      <c r="AV289" s="16">
        <v>2592</v>
      </c>
      <c r="AW289" s="16">
        <v>2592</v>
      </c>
      <c r="AX289" s="16">
        <v>0</v>
      </c>
      <c r="AY289" s="16">
        <v>0</v>
      </c>
      <c r="AZ289" s="16">
        <v>0</v>
      </c>
      <c r="BA289" s="17">
        <v>45089</v>
      </c>
      <c r="BB289" s="30" t="s">
        <v>175</v>
      </c>
      <c r="BC289" s="18">
        <v>45070</v>
      </c>
      <c r="BD289" s="17">
        <v>45137</v>
      </c>
      <c r="BE289" s="17">
        <v>45199</v>
      </c>
      <c r="BF289" s="17">
        <v>45031</v>
      </c>
      <c r="BG289" s="10">
        <v>85223415</v>
      </c>
      <c r="BH289" s="9" t="s">
        <v>414</v>
      </c>
      <c r="BI289" s="19">
        <v>44958</v>
      </c>
      <c r="BJ289" s="20">
        <v>44963</v>
      </c>
      <c r="BK289" s="16">
        <v>2592</v>
      </c>
      <c r="BL289" s="16">
        <v>3888</v>
      </c>
      <c r="BM289" s="9" t="s">
        <v>177</v>
      </c>
      <c r="BN289" s="9" t="s">
        <v>436</v>
      </c>
      <c r="BO289" s="9" t="s">
        <v>635</v>
      </c>
      <c r="BP289" s="17">
        <v>45053</v>
      </c>
      <c r="BQ289" s="17">
        <v>45053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44931</v>
      </c>
      <c r="CX289" s="10" t="s">
        <v>193</v>
      </c>
      <c r="CY289" s="17" t="s">
        <v>156</v>
      </c>
      <c r="CZ289" s="17" t="s">
        <v>156</v>
      </c>
      <c r="DA289" s="17" t="s">
        <v>156</v>
      </c>
      <c r="DB289" s="17">
        <v>44930</v>
      </c>
      <c r="DC289" s="16">
        <v>2592</v>
      </c>
      <c r="DD289" s="10" t="s">
        <v>1328</v>
      </c>
      <c r="DE289" s="10" t="s">
        <v>230</v>
      </c>
      <c r="DF289" s="18" t="s">
        <v>156</v>
      </c>
      <c r="DG289" s="17">
        <v>44943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44939</v>
      </c>
      <c r="DM289" s="16">
        <v>2592</v>
      </c>
      <c r="DN289" s="10" t="s">
        <v>1329</v>
      </c>
      <c r="DO289" s="10" t="s">
        <v>233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181</v>
      </c>
      <c r="DV289" s="11" t="s">
        <v>182</v>
      </c>
      <c r="DW289" s="27" t="s">
        <v>156</v>
      </c>
      <c r="DX289" s="27" t="s">
        <v>156</v>
      </c>
      <c r="DY289" s="20" t="s">
        <v>608</v>
      </c>
      <c r="DZ289" s="16">
        <v>7</v>
      </c>
      <c r="EA289" s="16">
        <v>28</v>
      </c>
      <c r="EB289" s="27" t="s">
        <v>185</v>
      </c>
      <c r="EC289" s="27" t="s">
        <v>185</v>
      </c>
      <c r="ED289" s="27" t="s">
        <v>182</v>
      </c>
      <c r="EE289" s="29">
        <v>44930.666851851849</v>
      </c>
      <c r="EF289" s="28" t="s">
        <v>727</v>
      </c>
      <c r="EG289" s="28" t="s">
        <v>728</v>
      </c>
      <c r="EH289" s="28" t="s">
        <v>190</v>
      </c>
      <c r="EI289" s="29">
        <v>44939.640046296299</v>
      </c>
      <c r="EJ289" s="28" t="s">
        <v>1315</v>
      </c>
      <c r="EK289" s="28" t="s">
        <v>1316</v>
      </c>
      <c r="EL289" s="28" t="s">
        <v>237</v>
      </c>
      <c r="EM289" s="45" t="s">
        <v>3713</v>
      </c>
      <c r="EN289" s="46" t="str">
        <f t="shared" si="29"/>
        <v>243N188C</v>
      </c>
      <c r="EO289" s="47">
        <f t="shared" si="30"/>
        <v>45018</v>
      </c>
      <c r="EP289" s="47">
        <f t="shared" si="31"/>
        <v>44931</v>
      </c>
      <c r="EQ289" s="48" t="str">
        <f t="shared" ca="1" si="32"/>
        <v>Past</v>
      </c>
      <c r="ER289" s="49">
        <f t="shared" si="33"/>
        <v>87</v>
      </c>
      <c r="ES289" s="50"/>
      <c r="ET289" s="51">
        <f t="shared" si="34"/>
        <v>87</v>
      </c>
      <c r="EU289" s="52">
        <f t="shared" si="35"/>
        <v>225504</v>
      </c>
      <c r="EV289" s="46"/>
      <c r="EW289" s="23" t="s">
        <v>3714</v>
      </c>
    </row>
    <row r="290" spans="1:153" ht="14.25" hidden="1" customHeight="1">
      <c r="A290" s="8">
        <v>283</v>
      </c>
      <c r="B290" s="9" t="s">
        <v>141</v>
      </c>
      <c r="C290" s="10" t="s">
        <v>142</v>
      </c>
      <c r="D290" s="10" t="s">
        <v>143</v>
      </c>
      <c r="E290" s="10" t="s">
        <v>206</v>
      </c>
      <c r="F290" s="9" t="s">
        <v>641</v>
      </c>
      <c r="G290" s="10" t="s">
        <v>378</v>
      </c>
      <c r="H290" s="9" t="s">
        <v>379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574</v>
      </c>
      <c r="N290" s="9" t="s">
        <v>206</v>
      </c>
      <c r="O290" s="9" t="s">
        <v>151</v>
      </c>
      <c r="P290" s="9" t="s">
        <v>142</v>
      </c>
      <c r="Q290" s="9" t="s">
        <v>575</v>
      </c>
      <c r="R290" s="9" t="s">
        <v>675</v>
      </c>
      <c r="S290" s="9" t="s">
        <v>676</v>
      </c>
      <c r="T290" s="9" t="s">
        <v>306</v>
      </c>
      <c r="U290" s="9" t="s">
        <v>337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716</v>
      </c>
      <c r="AA290" s="9" t="s">
        <v>717</v>
      </c>
      <c r="AB290" s="12" t="s">
        <v>718</v>
      </c>
      <c r="AC290" s="10" t="s">
        <v>744</v>
      </c>
      <c r="AD290" s="9" t="s">
        <v>745</v>
      </c>
      <c r="AE290" s="13" t="s">
        <v>746</v>
      </c>
      <c r="AF290" s="14" t="s">
        <v>1211</v>
      </c>
      <c r="AG290" s="10" t="s">
        <v>1327</v>
      </c>
      <c r="AH290" s="11" t="s">
        <v>684</v>
      </c>
      <c r="AI290" s="11" t="s">
        <v>685</v>
      </c>
      <c r="AJ290" s="10" t="s">
        <v>686</v>
      </c>
      <c r="AK290" s="11" t="s">
        <v>685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1.5</v>
      </c>
      <c r="AU290" s="10" t="s">
        <v>142</v>
      </c>
      <c r="AV290" s="16">
        <v>2592</v>
      </c>
      <c r="AW290" s="16">
        <v>2592</v>
      </c>
      <c r="AX290" s="16">
        <v>0</v>
      </c>
      <c r="AY290" s="16">
        <v>0</v>
      </c>
      <c r="AZ290" s="16">
        <v>0</v>
      </c>
      <c r="BA290" s="17">
        <v>45089</v>
      </c>
      <c r="BB290" s="30" t="s">
        <v>175</v>
      </c>
      <c r="BC290" s="18">
        <v>45002</v>
      </c>
      <c r="BD290" s="17">
        <v>45137</v>
      </c>
      <c r="BE290" s="17">
        <v>45199</v>
      </c>
      <c r="BF290" s="17">
        <v>45031</v>
      </c>
      <c r="BG290" s="10">
        <v>85447327</v>
      </c>
      <c r="BH290" s="9" t="s">
        <v>319</v>
      </c>
      <c r="BI290" s="19">
        <v>45017</v>
      </c>
      <c r="BJ290" s="20">
        <v>45019</v>
      </c>
      <c r="BK290" s="16">
        <v>0</v>
      </c>
      <c r="BL290" s="16">
        <v>0</v>
      </c>
      <c r="BM290" s="9" t="s">
        <v>177</v>
      </c>
      <c r="BN290" s="9" t="s">
        <v>178</v>
      </c>
      <c r="BO290" s="9" t="s">
        <v>156</v>
      </c>
      <c r="BP290" s="17">
        <v>45089</v>
      </c>
      <c r="BQ290" s="17" t="s">
        <v>156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>
        <v>45002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>
        <v>45002</v>
      </c>
      <c r="CI290" s="16">
        <v>400</v>
      </c>
      <c r="CJ290" s="10" t="s">
        <v>1330</v>
      </c>
      <c r="CK290" s="10" t="s">
        <v>230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45030</v>
      </c>
      <c r="CX290" s="10" t="s">
        <v>193</v>
      </c>
      <c r="CY290" s="17" t="s">
        <v>156</v>
      </c>
      <c r="CZ290" s="17" t="s">
        <v>156</v>
      </c>
      <c r="DA290" s="17" t="s">
        <v>156</v>
      </c>
      <c r="DB290" s="17" t="s">
        <v>156</v>
      </c>
      <c r="DC290" s="16">
        <v>0</v>
      </c>
      <c r="DD290" s="10" t="s">
        <v>156</v>
      </c>
      <c r="DE290" s="10" t="s">
        <v>156</v>
      </c>
      <c r="DF290" s="18" t="s">
        <v>156</v>
      </c>
      <c r="DG290" s="17">
        <v>45040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 t="s">
        <v>156</v>
      </c>
      <c r="DM290" s="16">
        <v>0</v>
      </c>
      <c r="DN290" s="10" t="s">
        <v>156</v>
      </c>
      <c r="DO290" s="10" t="s">
        <v>156</v>
      </c>
      <c r="DP290" s="16">
        <v>32</v>
      </c>
      <c r="DQ290" s="16">
        <v>16</v>
      </c>
      <c r="DR290" s="11">
        <v>16</v>
      </c>
      <c r="DS290" s="16">
        <v>48</v>
      </c>
      <c r="DT290" s="16">
        <v>432</v>
      </c>
      <c r="DU290" s="11" t="s">
        <v>181</v>
      </c>
      <c r="DV290" s="11" t="s">
        <v>182</v>
      </c>
      <c r="DW290" s="27" t="s">
        <v>156</v>
      </c>
      <c r="DX290" s="27" t="s">
        <v>156</v>
      </c>
      <c r="DY290" s="20" t="s">
        <v>1320</v>
      </c>
      <c r="DZ290" s="16">
        <v>7</v>
      </c>
      <c r="EA290" s="16">
        <v>28</v>
      </c>
      <c r="EB290" s="27" t="s">
        <v>185</v>
      </c>
      <c r="EC290" s="27" t="s">
        <v>185</v>
      </c>
      <c r="ED290" s="27" t="s">
        <v>182</v>
      </c>
      <c r="EE290" s="29">
        <v>45002.599861111114</v>
      </c>
      <c r="EF290" s="28" t="s">
        <v>727</v>
      </c>
      <c r="EG290" s="28" t="s">
        <v>728</v>
      </c>
      <c r="EH290" s="28" t="s">
        <v>190</v>
      </c>
      <c r="EI290" s="29">
        <v>45069.447870370372</v>
      </c>
      <c r="EJ290" s="28" t="s">
        <v>727</v>
      </c>
      <c r="EK290" s="28" t="s">
        <v>728</v>
      </c>
      <c r="EL290" s="28" t="s">
        <v>190</v>
      </c>
      <c r="EM290" s="45"/>
      <c r="EN290" s="46" t="str">
        <f t="shared" si="29"/>
        <v>243N188C</v>
      </c>
      <c r="EO290" s="47">
        <f t="shared" si="30"/>
        <v>45054</v>
      </c>
      <c r="EP290" s="47">
        <f t="shared" si="31"/>
        <v>45030</v>
      </c>
      <c r="EQ290" s="48" t="str">
        <f t="shared" ca="1" si="32"/>
        <v>Past</v>
      </c>
      <c r="ER290" s="49">
        <f t="shared" si="33"/>
        <v>24</v>
      </c>
      <c r="ES290" s="50"/>
      <c r="ET290" s="51">
        <f t="shared" si="34"/>
        <v>24</v>
      </c>
      <c r="EU290" s="52">
        <f t="shared" si="35"/>
        <v>0</v>
      </c>
      <c r="EV290" s="46"/>
    </row>
    <row r="291" spans="1:153" ht="14.25" customHeight="1">
      <c r="A291" s="8">
        <v>284</v>
      </c>
      <c r="B291" s="9" t="s">
        <v>141</v>
      </c>
      <c r="C291" s="10" t="s">
        <v>142</v>
      </c>
      <c r="D291" s="10" t="s">
        <v>143</v>
      </c>
      <c r="E291" s="10" t="s">
        <v>206</v>
      </c>
      <c r="F291" s="9" t="s">
        <v>641</v>
      </c>
      <c r="G291" s="10" t="s">
        <v>378</v>
      </c>
      <c r="H291" s="9" t="s">
        <v>379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675</v>
      </c>
      <c r="S291" s="9" t="s">
        <v>676</v>
      </c>
      <c r="T291" s="9" t="s">
        <v>306</v>
      </c>
      <c r="U291" s="9" t="s">
        <v>337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698</v>
      </c>
      <c r="AA291" s="9" t="s">
        <v>699</v>
      </c>
      <c r="AB291" s="12" t="s">
        <v>700</v>
      </c>
      <c r="AC291" s="10" t="s">
        <v>752</v>
      </c>
      <c r="AD291" s="9" t="s">
        <v>753</v>
      </c>
      <c r="AE291" s="13" t="s">
        <v>754</v>
      </c>
      <c r="AF291" s="14" t="s">
        <v>1211</v>
      </c>
      <c r="AG291" s="10" t="s">
        <v>1331</v>
      </c>
      <c r="AH291" s="11" t="s">
        <v>684</v>
      </c>
      <c r="AI291" s="11" t="s">
        <v>685</v>
      </c>
      <c r="AJ291" s="10" t="s">
        <v>686</v>
      </c>
      <c r="AK291" s="11" t="s">
        <v>685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19000</v>
      </c>
      <c r="AW291" s="16">
        <v>19000</v>
      </c>
      <c r="AX291" s="16">
        <v>0</v>
      </c>
      <c r="AY291" s="16">
        <v>0</v>
      </c>
      <c r="AZ291" s="16">
        <v>0</v>
      </c>
      <c r="BA291" s="17">
        <v>45103</v>
      </c>
      <c r="BB291" s="30" t="s">
        <v>175</v>
      </c>
      <c r="BC291" s="18">
        <v>45105</v>
      </c>
      <c r="BD291" s="17">
        <v>45138</v>
      </c>
      <c r="BE291" s="17">
        <v>45199</v>
      </c>
      <c r="BF291" s="17">
        <v>45092</v>
      </c>
      <c r="BG291" s="10">
        <v>85277805</v>
      </c>
      <c r="BH291" s="9" t="s">
        <v>414</v>
      </c>
      <c r="BI291" s="19">
        <v>45078</v>
      </c>
      <c r="BJ291" s="20">
        <v>45082</v>
      </c>
      <c r="BK291" s="16">
        <v>13008</v>
      </c>
      <c r="BL291" s="16">
        <v>20813</v>
      </c>
      <c r="BM291" s="9" t="s">
        <v>177</v>
      </c>
      <c r="BN291" s="9" t="s">
        <v>436</v>
      </c>
      <c r="BO291" s="9" t="s">
        <v>635</v>
      </c>
      <c r="BP291" s="17">
        <v>45118</v>
      </c>
      <c r="BQ291" s="17">
        <v>45118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>
        <v>44957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>
        <v>44960</v>
      </c>
      <c r="CI291" s="16">
        <v>44000</v>
      </c>
      <c r="CJ291" s="10" t="s">
        <v>1332</v>
      </c>
      <c r="CK291" s="10" t="s">
        <v>230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>
        <v>44956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44999</v>
      </c>
      <c r="CX291" s="10" t="s">
        <v>193</v>
      </c>
      <c r="CY291" s="17" t="s">
        <v>156</v>
      </c>
      <c r="CZ291" s="17" t="s">
        <v>156</v>
      </c>
      <c r="DA291" s="17">
        <v>44956</v>
      </c>
      <c r="DB291" s="17">
        <v>44995</v>
      </c>
      <c r="DC291" s="16">
        <v>13008</v>
      </c>
      <c r="DD291" s="10" t="s">
        <v>1333</v>
      </c>
      <c r="DE291" s="10" t="s">
        <v>230</v>
      </c>
      <c r="DF291" s="18" t="s">
        <v>156</v>
      </c>
      <c r="DG291" s="17">
        <v>45030</v>
      </c>
      <c r="DH291" s="10" t="s">
        <v>156</v>
      </c>
      <c r="DI291" s="17" t="s">
        <v>156</v>
      </c>
      <c r="DJ291" s="17" t="s">
        <v>156</v>
      </c>
      <c r="DK291" s="17">
        <v>44956</v>
      </c>
      <c r="DL291" s="17">
        <v>45076</v>
      </c>
      <c r="DM291" s="16">
        <v>13008</v>
      </c>
      <c r="DN291" s="10" t="s">
        <v>1334</v>
      </c>
      <c r="DO291" s="10" t="s">
        <v>417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181</v>
      </c>
      <c r="DV291" s="11" t="s">
        <v>182</v>
      </c>
      <c r="DW291" s="27" t="s">
        <v>156</v>
      </c>
      <c r="DX291" s="27" t="s">
        <v>156</v>
      </c>
      <c r="DY291" s="20" t="s">
        <v>156</v>
      </c>
      <c r="DZ291" s="16">
        <v>7</v>
      </c>
      <c r="EA291" s="16">
        <v>28</v>
      </c>
      <c r="EB291" s="27" t="s">
        <v>185</v>
      </c>
      <c r="EC291" s="27" t="s">
        <v>185</v>
      </c>
      <c r="ED291" s="27" t="s">
        <v>182</v>
      </c>
      <c r="EE291" s="29">
        <v>44945.410752314812</v>
      </c>
      <c r="EF291" s="28" t="s">
        <v>688</v>
      </c>
      <c r="EG291" s="28" t="s">
        <v>689</v>
      </c>
      <c r="EH291" s="28" t="s">
        <v>190</v>
      </c>
      <c r="EI291" s="29">
        <v>45076.738437499997</v>
      </c>
      <c r="EJ291" s="28" t="s">
        <v>505</v>
      </c>
      <c r="EK291" s="28" t="s">
        <v>506</v>
      </c>
      <c r="EL291" s="28" t="s">
        <v>237</v>
      </c>
      <c r="EM291" s="45" t="s">
        <v>3713</v>
      </c>
      <c r="EN291" s="46" t="str">
        <f t="shared" si="29"/>
        <v>343N546A</v>
      </c>
      <c r="EO291" s="47">
        <f t="shared" si="30"/>
        <v>45083</v>
      </c>
      <c r="EP291" s="47">
        <f t="shared" si="31"/>
        <v>44999</v>
      </c>
      <c r="EQ291" s="48" t="str">
        <f t="shared" ca="1" si="32"/>
        <v>Past</v>
      </c>
      <c r="ER291" s="49">
        <f t="shared" si="33"/>
        <v>84</v>
      </c>
      <c r="ES291" s="50"/>
      <c r="ET291" s="51">
        <f t="shared" si="34"/>
        <v>84</v>
      </c>
      <c r="EU291" s="52">
        <f t="shared" si="35"/>
        <v>1092672</v>
      </c>
      <c r="EV291" s="46"/>
      <c r="EW291" s="23" t="s">
        <v>3714</v>
      </c>
    </row>
    <row r="292" spans="1:153" ht="14.25" hidden="1" customHeight="1">
      <c r="A292" s="8">
        <v>285</v>
      </c>
      <c r="B292" s="9" t="s">
        <v>141</v>
      </c>
      <c r="C292" s="10" t="s">
        <v>142</v>
      </c>
      <c r="D292" s="10" t="s">
        <v>143</v>
      </c>
      <c r="E292" s="10" t="s">
        <v>206</v>
      </c>
      <c r="F292" s="9" t="s">
        <v>641</v>
      </c>
      <c r="G292" s="10" t="s">
        <v>378</v>
      </c>
      <c r="H292" s="9" t="s">
        <v>379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675</v>
      </c>
      <c r="S292" s="9" t="s">
        <v>676</v>
      </c>
      <c r="T292" s="9" t="s">
        <v>306</v>
      </c>
      <c r="U292" s="9" t="s">
        <v>337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698</v>
      </c>
      <c r="AA292" s="9" t="s">
        <v>699</v>
      </c>
      <c r="AB292" s="12" t="s">
        <v>700</v>
      </c>
      <c r="AC292" s="10" t="s">
        <v>752</v>
      </c>
      <c r="AD292" s="9" t="s">
        <v>753</v>
      </c>
      <c r="AE292" s="13" t="s">
        <v>754</v>
      </c>
      <c r="AF292" s="14" t="s">
        <v>1211</v>
      </c>
      <c r="AG292" s="10" t="s">
        <v>1331</v>
      </c>
      <c r="AH292" s="11" t="s">
        <v>684</v>
      </c>
      <c r="AI292" s="11" t="s">
        <v>685</v>
      </c>
      <c r="AJ292" s="10" t="s">
        <v>686</v>
      </c>
      <c r="AK292" s="11" t="s">
        <v>685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19000</v>
      </c>
      <c r="AW292" s="16">
        <v>19000</v>
      </c>
      <c r="AX292" s="16">
        <v>0</v>
      </c>
      <c r="AY292" s="16">
        <v>0</v>
      </c>
      <c r="AZ292" s="16">
        <v>0</v>
      </c>
      <c r="BA292" s="17">
        <v>45103</v>
      </c>
      <c r="BB292" s="30" t="s">
        <v>175</v>
      </c>
      <c r="BC292" s="18" t="s">
        <v>156</v>
      </c>
      <c r="BD292" s="17">
        <v>45138</v>
      </c>
      <c r="BE292" s="17">
        <v>45199</v>
      </c>
      <c r="BF292" s="17">
        <v>45092</v>
      </c>
      <c r="BG292" s="10">
        <v>85605619</v>
      </c>
      <c r="BH292" s="9" t="s">
        <v>319</v>
      </c>
      <c r="BI292" s="19">
        <v>45078</v>
      </c>
      <c r="BJ292" s="20">
        <v>45089</v>
      </c>
      <c r="BK292" s="16">
        <v>0</v>
      </c>
      <c r="BL292" s="16">
        <v>0</v>
      </c>
      <c r="BM292" s="9" t="s">
        <v>177</v>
      </c>
      <c r="BN292" s="9" t="s">
        <v>178</v>
      </c>
      <c r="BO292" s="9" t="s">
        <v>156</v>
      </c>
      <c r="BP292" s="17">
        <v>45141</v>
      </c>
      <c r="BQ292" s="17" t="s">
        <v>156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45083</v>
      </c>
      <c r="CX292" s="10" t="s">
        <v>193</v>
      </c>
      <c r="CY292" s="17" t="s">
        <v>156</v>
      </c>
      <c r="CZ292" s="17" t="s">
        <v>156</v>
      </c>
      <c r="DA292" s="17" t="s">
        <v>156</v>
      </c>
      <c r="DB292" s="17" t="s">
        <v>156</v>
      </c>
      <c r="DC292" s="16">
        <v>0</v>
      </c>
      <c r="DD292" s="10" t="s">
        <v>156</v>
      </c>
      <c r="DE292" s="10" t="s">
        <v>156</v>
      </c>
      <c r="DF292" s="18" t="s">
        <v>156</v>
      </c>
      <c r="DG292" s="17">
        <v>45093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 t="s">
        <v>156</v>
      </c>
      <c r="DM292" s="16">
        <v>0</v>
      </c>
      <c r="DN292" s="10" t="s">
        <v>156</v>
      </c>
      <c r="DO292" s="10" t="s">
        <v>156</v>
      </c>
      <c r="DP292" s="16">
        <v>32</v>
      </c>
      <c r="DQ292" s="16">
        <v>16</v>
      </c>
      <c r="DR292" s="11">
        <v>16</v>
      </c>
      <c r="DS292" s="16">
        <v>48</v>
      </c>
      <c r="DT292" s="16">
        <v>7000</v>
      </c>
      <c r="DU292" s="11" t="s">
        <v>181</v>
      </c>
      <c r="DV292" s="11" t="s">
        <v>182</v>
      </c>
      <c r="DW292" s="27" t="s">
        <v>156</v>
      </c>
      <c r="DX292" s="27" t="s">
        <v>156</v>
      </c>
      <c r="DY292" s="20" t="s">
        <v>1335</v>
      </c>
      <c r="DZ292" s="16">
        <v>7</v>
      </c>
      <c r="EA292" s="16">
        <v>28</v>
      </c>
      <c r="EB292" s="27" t="s">
        <v>185</v>
      </c>
      <c r="EC292" s="27" t="s">
        <v>185</v>
      </c>
      <c r="ED292" s="27" t="s">
        <v>182</v>
      </c>
      <c r="EE292" s="29">
        <v>45063.569189814814</v>
      </c>
      <c r="EF292" s="28" t="s">
        <v>821</v>
      </c>
      <c r="EG292" s="28" t="s">
        <v>822</v>
      </c>
      <c r="EH292" s="28" t="s">
        <v>190</v>
      </c>
      <c r="EI292" s="29">
        <v>45091.514444444445</v>
      </c>
      <c r="EJ292" s="28" t="s">
        <v>1129</v>
      </c>
      <c r="EK292" s="28" t="s">
        <v>1130</v>
      </c>
      <c r="EL292" s="28" t="s">
        <v>190</v>
      </c>
      <c r="EM292" s="45"/>
      <c r="EN292" s="46" t="str">
        <f t="shared" si="29"/>
        <v>343N546A</v>
      </c>
      <c r="EO292" s="47">
        <f t="shared" si="30"/>
        <v>45106</v>
      </c>
      <c r="EP292" s="47">
        <f t="shared" si="31"/>
        <v>45083</v>
      </c>
      <c r="EQ292" s="48" t="str">
        <f t="shared" ca="1" si="32"/>
        <v>Past</v>
      </c>
      <c r="ER292" s="49">
        <f t="shared" si="33"/>
        <v>23</v>
      </c>
      <c r="ES292" s="50"/>
      <c r="ET292" s="51">
        <f t="shared" si="34"/>
        <v>23</v>
      </c>
      <c r="EU292" s="52">
        <f t="shared" si="35"/>
        <v>0</v>
      </c>
      <c r="EV292" s="46"/>
    </row>
    <row r="293" spans="1:153" ht="14.25" customHeight="1">
      <c r="A293" s="8">
        <v>286</v>
      </c>
      <c r="B293" s="9" t="s">
        <v>141</v>
      </c>
      <c r="C293" s="10" t="s">
        <v>142</v>
      </c>
      <c r="D293" s="10" t="s">
        <v>143</v>
      </c>
      <c r="E293" s="10" t="s">
        <v>206</v>
      </c>
      <c r="F293" s="9" t="s">
        <v>641</v>
      </c>
      <c r="G293" s="10" t="s">
        <v>378</v>
      </c>
      <c r="H293" s="9" t="s">
        <v>379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675</v>
      </c>
      <c r="S293" s="9" t="s">
        <v>676</v>
      </c>
      <c r="T293" s="9" t="s">
        <v>306</v>
      </c>
      <c r="U293" s="9" t="s">
        <v>337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698</v>
      </c>
      <c r="AA293" s="9" t="s">
        <v>699</v>
      </c>
      <c r="AB293" s="12" t="s">
        <v>700</v>
      </c>
      <c r="AC293" s="10" t="s">
        <v>752</v>
      </c>
      <c r="AD293" s="9" t="s">
        <v>753</v>
      </c>
      <c r="AE293" s="13" t="s">
        <v>754</v>
      </c>
      <c r="AF293" s="14" t="s">
        <v>1211</v>
      </c>
      <c r="AG293" s="10" t="s">
        <v>1331</v>
      </c>
      <c r="AH293" s="11" t="s">
        <v>684</v>
      </c>
      <c r="AI293" s="11" t="s">
        <v>685</v>
      </c>
      <c r="AJ293" s="10" t="s">
        <v>686</v>
      </c>
      <c r="AK293" s="11" t="s">
        <v>685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19000</v>
      </c>
      <c r="AW293" s="16">
        <v>19000</v>
      </c>
      <c r="AX293" s="16">
        <v>0</v>
      </c>
      <c r="AY293" s="16">
        <v>0</v>
      </c>
      <c r="AZ293" s="16">
        <v>0</v>
      </c>
      <c r="BA293" s="17">
        <v>45103</v>
      </c>
      <c r="BB293" s="30" t="s">
        <v>175</v>
      </c>
      <c r="BC293" s="18">
        <v>45105</v>
      </c>
      <c r="BD293" s="17">
        <v>45138</v>
      </c>
      <c r="BE293" s="17">
        <v>45199</v>
      </c>
      <c r="BF293" s="17">
        <v>45092</v>
      </c>
      <c r="BG293" s="10">
        <v>85816148</v>
      </c>
      <c r="BH293" s="9" t="s">
        <v>321</v>
      </c>
      <c r="BI293" s="19">
        <v>45078</v>
      </c>
      <c r="BJ293" s="20">
        <v>45096</v>
      </c>
      <c r="BK293" s="16">
        <v>3888</v>
      </c>
      <c r="BL293" s="16">
        <v>6221</v>
      </c>
      <c r="BM293" s="9" t="s">
        <v>177</v>
      </c>
      <c r="BN293" s="9" t="s">
        <v>470</v>
      </c>
      <c r="BO293" s="9" t="s">
        <v>156</v>
      </c>
      <c r="BP293" s="17">
        <v>45151</v>
      </c>
      <c r="BQ293" s="17">
        <v>45151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45093</v>
      </c>
      <c r="CX293" s="10" t="s">
        <v>193</v>
      </c>
      <c r="CY293" s="17" t="s">
        <v>156</v>
      </c>
      <c r="CZ293" s="17" t="s">
        <v>156</v>
      </c>
      <c r="DA293" s="17" t="s">
        <v>156</v>
      </c>
      <c r="DB293" s="17">
        <v>45093</v>
      </c>
      <c r="DC293" s="16">
        <v>3888</v>
      </c>
      <c r="DD293" s="10" t="s">
        <v>1336</v>
      </c>
      <c r="DE293" s="10" t="s">
        <v>230</v>
      </c>
      <c r="DF293" s="18" t="s">
        <v>156</v>
      </c>
      <c r="DG293" s="17">
        <v>45103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45093</v>
      </c>
      <c r="DM293" s="16">
        <v>3888</v>
      </c>
      <c r="DN293" s="10" t="s">
        <v>1337</v>
      </c>
      <c r="DO293" s="10" t="s">
        <v>230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181</v>
      </c>
      <c r="DV293" s="11" t="s">
        <v>182</v>
      </c>
      <c r="DW293" s="27" t="s">
        <v>156</v>
      </c>
      <c r="DX293" s="27" t="s">
        <v>156</v>
      </c>
      <c r="DY293" s="20" t="s">
        <v>423</v>
      </c>
      <c r="DZ293" s="16">
        <v>7</v>
      </c>
      <c r="EA293" s="16">
        <v>28</v>
      </c>
      <c r="EB293" s="27" t="s">
        <v>185</v>
      </c>
      <c r="EC293" s="27" t="s">
        <v>185</v>
      </c>
      <c r="ED293" s="27" t="s">
        <v>182</v>
      </c>
      <c r="EE293" s="29">
        <v>45082.385960648149</v>
      </c>
      <c r="EF293" s="28" t="s">
        <v>790</v>
      </c>
      <c r="EG293" s="28" t="s">
        <v>791</v>
      </c>
      <c r="EH293" s="28" t="s">
        <v>190</v>
      </c>
      <c r="EI293" s="29">
        <v>45093.444606481484</v>
      </c>
      <c r="EJ293" s="28" t="s">
        <v>1315</v>
      </c>
      <c r="EK293" s="28" t="s">
        <v>1316</v>
      </c>
      <c r="EL293" s="28" t="s">
        <v>237</v>
      </c>
      <c r="EM293" s="45" t="s">
        <v>3713</v>
      </c>
      <c r="EN293" s="46" t="str">
        <f t="shared" si="29"/>
        <v>343N546A</v>
      </c>
      <c r="EO293" s="47">
        <f t="shared" si="30"/>
        <v>45116</v>
      </c>
      <c r="EP293" s="47">
        <f t="shared" si="31"/>
        <v>45093</v>
      </c>
      <c r="EQ293" s="48" t="str">
        <f t="shared" ca="1" si="32"/>
        <v>Past</v>
      </c>
      <c r="ER293" s="49">
        <f t="shared" si="33"/>
        <v>23</v>
      </c>
      <c r="ES293" s="50"/>
      <c r="ET293" s="51">
        <f t="shared" si="34"/>
        <v>23</v>
      </c>
      <c r="EU293" s="52">
        <f t="shared" si="35"/>
        <v>89424</v>
      </c>
      <c r="EV293" s="46"/>
      <c r="EW293" s="23" t="s">
        <v>3721</v>
      </c>
    </row>
    <row r="294" spans="1:153" ht="14.25" customHeight="1">
      <c r="A294" s="8">
        <v>287</v>
      </c>
      <c r="B294" s="9" t="s">
        <v>141</v>
      </c>
      <c r="C294" s="10" t="s">
        <v>142</v>
      </c>
      <c r="D294" s="10" t="s">
        <v>143</v>
      </c>
      <c r="E294" s="10" t="s">
        <v>206</v>
      </c>
      <c r="F294" s="9" t="s">
        <v>641</v>
      </c>
      <c r="G294" s="10" t="s">
        <v>378</v>
      </c>
      <c r="H294" s="9" t="s">
        <v>379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675</v>
      </c>
      <c r="S294" s="9" t="s">
        <v>676</v>
      </c>
      <c r="T294" s="9" t="s">
        <v>306</v>
      </c>
      <c r="U294" s="9" t="s">
        <v>337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698</v>
      </c>
      <c r="AA294" s="9" t="s">
        <v>699</v>
      </c>
      <c r="AB294" s="12" t="s">
        <v>700</v>
      </c>
      <c r="AC294" s="10" t="s">
        <v>762</v>
      </c>
      <c r="AD294" s="9" t="s">
        <v>763</v>
      </c>
      <c r="AE294" s="13" t="s">
        <v>764</v>
      </c>
      <c r="AF294" s="14" t="s">
        <v>1211</v>
      </c>
      <c r="AG294" s="10" t="s">
        <v>1338</v>
      </c>
      <c r="AH294" s="11" t="s">
        <v>684</v>
      </c>
      <c r="AI294" s="11" t="s">
        <v>685</v>
      </c>
      <c r="AJ294" s="10" t="s">
        <v>686</v>
      </c>
      <c r="AK294" s="11" t="s">
        <v>685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7000</v>
      </c>
      <c r="AW294" s="16">
        <v>7000</v>
      </c>
      <c r="AX294" s="16">
        <v>0</v>
      </c>
      <c r="AY294" s="16">
        <v>0</v>
      </c>
      <c r="AZ294" s="16">
        <v>0</v>
      </c>
      <c r="BA294" s="17">
        <v>45103</v>
      </c>
      <c r="BB294" s="30" t="s">
        <v>175</v>
      </c>
      <c r="BC294" s="18">
        <v>45098</v>
      </c>
      <c r="BD294" s="17">
        <v>45138</v>
      </c>
      <c r="BE294" s="17">
        <v>45199</v>
      </c>
      <c r="BF294" s="17">
        <v>45092</v>
      </c>
      <c r="BG294" s="10">
        <v>85415423</v>
      </c>
      <c r="BH294" s="9" t="s">
        <v>414</v>
      </c>
      <c r="BI294" s="19">
        <v>45078</v>
      </c>
      <c r="BJ294" s="20">
        <v>45082</v>
      </c>
      <c r="BK294" s="16">
        <v>4912</v>
      </c>
      <c r="BL294" s="16">
        <v>7859</v>
      </c>
      <c r="BM294" s="9" t="s">
        <v>177</v>
      </c>
      <c r="BN294" s="9" t="s">
        <v>436</v>
      </c>
      <c r="BO294" s="9" t="s">
        <v>635</v>
      </c>
      <c r="BP294" s="17">
        <v>45118</v>
      </c>
      <c r="BQ294" s="17">
        <v>45118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44999</v>
      </c>
      <c r="CX294" s="10" t="s">
        <v>193</v>
      </c>
      <c r="CY294" s="17" t="s">
        <v>156</v>
      </c>
      <c r="CZ294" s="17" t="s">
        <v>156</v>
      </c>
      <c r="DA294" s="17" t="s">
        <v>156</v>
      </c>
      <c r="DB294" s="17">
        <v>44995</v>
      </c>
      <c r="DC294" s="16">
        <v>4912</v>
      </c>
      <c r="DD294" s="10" t="s">
        <v>1339</v>
      </c>
      <c r="DE294" s="10" t="s">
        <v>230</v>
      </c>
      <c r="DF294" s="18" t="s">
        <v>156</v>
      </c>
      <c r="DG294" s="17">
        <v>45030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45076</v>
      </c>
      <c r="DM294" s="16">
        <v>4912</v>
      </c>
      <c r="DN294" s="10" t="s">
        <v>1340</v>
      </c>
      <c r="DO294" s="10" t="s">
        <v>417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181</v>
      </c>
      <c r="DV294" s="11" t="s">
        <v>182</v>
      </c>
      <c r="DW294" s="27" t="s">
        <v>156</v>
      </c>
      <c r="DX294" s="27" t="s">
        <v>156</v>
      </c>
      <c r="DY294" s="20" t="s">
        <v>156</v>
      </c>
      <c r="DZ294" s="16">
        <v>7</v>
      </c>
      <c r="EA294" s="16">
        <v>28</v>
      </c>
      <c r="EB294" s="27" t="s">
        <v>185</v>
      </c>
      <c r="EC294" s="27" t="s">
        <v>185</v>
      </c>
      <c r="ED294" s="27" t="s">
        <v>182</v>
      </c>
      <c r="EE294" s="29">
        <v>44992.669814814813</v>
      </c>
      <c r="EF294" s="28" t="s">
        <v>688</v>
      </c>
      <c r="EG294" s="28" t="s">
        <v>689</v>
      </c>
      <c r="EH294" s="28" t="s">
        <v>190</v>
      </c>
      <c r="EI294" s="29">
        <v>45076.738437499997</v>
      </c>
      <c r="EJ294" s="28" t="s">
        <v>505</v>
      </c>
      <c r="EK294" s="28" t="s">
        <v>506</v>
      </c>
      <c r="EL294" s="28" t="s">
        <v>237</v>
      </c>
      <c r="EM294" s="45" t="s">
        <v>3713</v>
      </c>
      <c r="EN294" s="46" t="str">
        <f t="shared" si="29"/>
        <v>343N546B</v>
      </c>
      <c r="EO294" s="47">
        <f t="shared" si="30"/>
        <v>45083</v>
      </c>
      <c r="EP294" s="47">
        <f t="shared" si="31"/>
        <v>44999</v>
      </c>
      <c r="EQ294" s="48" t="str">
        <f t="shared" ca="1" si="32"/>
        <v>Past</v>
      </c>
      <c r="ER294" s="49">
        <f t="shared" si="33"/>
        <v>84</v>
      </c>
      <c r="ES294" s="50"/>
      <c r="ET294" s="51">
        <f t="shared" si="34"/>
        <v>84</v>
      </c>
      <c r="EU294" s="52">
        <f t="shared" si="35"/>
        <v>412608</v>
      </c>
      <c r="EV294" s="46"/>
      <c r="EW294" s="23" t="s">
        <v>3714</v>
      </c>
    </row>
    <row r="295" spans="1:153" ht="14.25" hidden="1" customHeight="1">
      <c r="A295" s="8">
        <v>288</v>
      </c>
      <c r="B295" s="9" t="s">
        <v>141</v>
      </c>
      <c r="C295" s="10" t="s">
        <v>142</v>
      </c>
      <c r="D295" s="10" t="s">
        <v>143</v>
      </c>
      <c r="E295" s="10" t="s">
        <v>206</v>
      </c>
      <c r="F295" s="9" t="s">
        <v>641</v>
      </c>
      <c r="G295" s="10" t="s">
        <v>378</v>
      </c>
      <c r="H295" s="9" t="s">
        <v>379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675</v>
      </c>
      <c r="S295" s="9" t="s">
        <v>676</v>
      </c>
      <c r="T295" s="9" t="s">
        <v>306</v>
      </c>
      <c r="U295" s="9" t="s">
        <v>337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698</v>
      </c>
      <c r="AA295" s="9" t="s">
        <v>699</v>
      </c>
      <c r="AB295" s="12" t="s">
        <v>700</v>
      </c>
      <c r="AC295" s="10" t="s">
        <v>762</v>
      </c>
      <c r="AD295" s="9" t="s">
        <v>763</v>
      </c>
      <c r="AE295" s="13" t="s">
        <v>764</v>
      </c>
      <c r="AF295" s="14" t="s">
        <v>1211</v>
      </c>
      <c r="AG295" s="10" t="s">
        <v>1338</v>
      </c>
      <c r="AH295" s="11" t="s">
        <v>684</v>
      </c>
      <c r="AI295" s="11" t="s">
        <v>685</v>
      </c>
      <c r="AJ295" s="10" t="s">
        <v>686</v>
      </c>
      <c r="AK295" s="11" t="s">
        <v>685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7000</v>
      </c>
      <c r="AW295" s="16">
        <v>7000</v>
      </c>
      <c r="AX295" s="16">
        <v>0</v>
      </c>
      <c r="AY295" s="16">
        <v>0</v>
      </c>
      <c r="AZ295" s="16">
        <v>0</v>
      </c>
      <c r="BA295" s="17">
        <v>45103</v>
      </c>
      <c r="BB295" s="30" t="s">
        <v>175</v>
      </c>
      <c r="BC295" s="18" t="s">
        <v>156</v>
      </c>
      <c r="BD295" s="17">
        <v>45138</v>
      </c>
      <c r="BE295" s="17">
        <v>45199</v>
      </c>
      <c r="BF295" s="17">
        <v>45092</v>
      </c>
      <c r="BG295" s="10">
        <v>85605584</v>
      </c>
      <c r="BH295" s="9" t="s">
        <v>319</v>
      </c>
      <c r="BI295" s="19">
        <v>45078</v>
      </c>
      <c r="BJ295" s="20">
        <v>45089</v>
      </c>
      <c r="BK295" s="16">
        <v>0</v>
      </c>
      <c r="BL295" s="16">
        <v>0</v>
      </c>
      <c r="BM295" s="9" t="s">
        <v>177</v>
      </c>
      <c r="BN295" s="9" t="s">
        <v>178</v>
      </c>
      <c r="BO295" s="9" t="s">
        <v>156</v>
      </c>
      <c r="BP295" s="17">
        <v>45141</v>
      </c>
      <c r="BQ295" s="17" t="s">
        <v>156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 t="s">
        <v>156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 t="s">
        <v>156</v>
      </c>
      <c r="CI295" s="16">
        <v>0</v>
      </c>
      <c r="CJ295" s="10" t="s">
        <v>156</v>
      </c>
      <c r="CK295" s="10" t="s">
        <v>156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 t="s">
        <v>156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>
        <v>45083</v>
      </c>
      <c r="CX295" s="10" t="s">
        <v>1341</v>
      </c>
      <c r="CY295" s="17" t="s">
        <v>156</v>
      </c>
      <c r="CZ295" s="17" t="s">
        <v>156</v>
      </c>
      <c r="DA295" s="17" t="s">
        <v>156</v>
      </c>
      <c r="DB295" s="17" t="s">
        <v>156</v>
      </c>
      <c r="DC295" s="16">
        <v>0</v>
      </c>
      <c r="DD295" s="10" t="s">
        <v>156</v>
      </c>
      <c r="DE295" s="10" t="s">
        <v>156</v>
      </c>
      <c r="DF295" s="18" t="s">
        <v>156</v>
      </c>
      <c r="DG295" s="17">
        <v>45093</v>
      </c>
      <c r="DH295" s="10" t="s">
        <v>156</v>
      </c>
      <c r="DI295" s="17" t="s">
        <v>156</v>
      </c>
      <c r="DJ295" s="17" t="s">
        <v>156</v>
      </c>
      <c r="DK295" s="17" t="s">
        <v>156</v>
      </c>
      <c r="DL295" s="17" t="s">
        <v>156</v>
      </c>
      <c r="DM295" s="16">
        <v>0</v>
      </c>
      <c r="DN295" s="10" t="s">
        <v>156</v>
      </c>
      <c r="DO295" s="10" t="s">
        <v>156</v>
      </c>
      <c r="DP295" s="16">
        <v>32</v>
      </c>
      <c r="DQ295" s="16">
        <v>16</v>
      </c>
      <c r="DR295" s="11">
        <v>16</v>
      </c>
      <c r="DS295" s="16">
        <v>48</v>
      </c>
      <c r="DT295" s="16">
        <v>1</v>
      </c>
      <c r="DU295" s="11" t="s">
        <v>181</v>
      </c>
      <c r="DV295" s="11" t="s">
        <v>182</v>
      </c>
      <c r="DW295" s="27" t="s">
        <v>156</v>
      </c>
      <c r="DX295" s="27" t="s">
        <v>156</v>
      </c>
      <c r="DY295" s="20" t="s">
        <v>1335</v>
      </c>
      <c r="DZ295" s="16">
        <v>7</v>
      </c>
      <c r="EA295" s="16">
        <v>28</v>
      </c>
      <c r="EB295" s="27" t="s">
        <v>185</v>
      </c>
      <c r="EC295" s="27" t="s">
        <v>185</v>
      </c>
      <c r="ED295" s="27" t="s">
        <v>182</v>
      </c>
      <c r="EE295" s="29">
        <v>45063.563287037039</v>
      </c>
      <c r="EF295" s="28" t="s">
        <v>821</v>
      </c>
      <c r="EG295" s="28" t="s">
        <v>822</v>
      </c>
      <c r="EH295" s="28" t="s">
        <v>190</v>
      </c>
      <c r="EI295" s="29">
        <v>45091.514444444445</v>
      </c>
      <c r="EJ295" s="28" t="s">
        <v>1129</v>
      </c>
      <c r="EK295" s="28" t="s">
        <v>1130</v>
      </c>
      <c r="EL295" s="28" t="s">
        <v>190</v>
      </c>
      <c r="EM295" s="45"/>
      <c r="EN295" s="46" t="str">
        <f t="shared" si="29"/>
        <v>343N546B</v>
      </c>
      <c r="EO295" s="47">
        <f t="shared" si="30"/>
        <v>45106</v>
      </c>
      <c r="EP295" s="47">
        <f t="shared" si="31"/>
        <v>45083</v>
      </c>
      <c r="EQ295" s="48" t="str">
        <f t="shared" ca="1" si="32"/>
        <v>Past</v>
      </c>
      <c r="ER295" s="49">
        <f t="shared" si="33"/>
        <v>23</v>
      </c>
      <c r="ES295" s="50"/>
      <c r="ET295" s="51">
        <f t="shared" si="34"/>
        <v>23</v>
      </c>
      <c r="EU295" s="52">
        <f t="shared" si="35"/>
        <v>0</v>
      </c>
      <c r="EV295" s="46"/>
    </row>
    <row r="296" spans="1:153" ht="14.25" hidden="1" customHeight="1">
      <c r="A296" s="8">
        <v>289</v>
      </c>
      <c r="B296" s="9" t="s">
        <v>141</v>
      </c>
      <c r="C296" s="10" t="s">
        <v>142</v>
      </c>
      <c r="D296" s="10" t="s">
        <v>143</v>
      </c>
      <c r="E296" s="10" t="s">
        <v>206</v>
      </c>
      <c r="F296" s="9" t="s">
        <v>641</v>
      </c>
      <c r="G296" s="10" t="s">
        <v>378</v>
      </c>
      <c r="H296" s="9" t="s">
        <v>379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675</v>
      </c>
      <c r="S296" s="9" t="s">
        <v>676</v>
      </c>
      <c r="T296" s="9" t="s">
        <v>306</v>
      </c>
      <c r="U296" s="9" t="s">
        <v>337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698</v>
      </c>
      <c r="AA296" s="9" t="s">
        <v>699</v>
      </c>
      <c r="AB296" s="12" t="s">
        <v>700</v>
      </c>
      <c r="AC296" s="10" t="s">
        <v>762</v>
      </c>
      <c r="AD296" s="9" t="s">
        <v>763</v>
      </c>
      <c r="AE296" s="13" t="s">
        <v>764</v>
      </c>
      <c r="AF296" s="14" t="s">
        <v>1211</v>
      </c>
      <c r="AG296" s="10" t="s">
        <v>1338</v>
      </c>
      <c r="AH296" s="11" t="s">
        <v>684</v>
      </c>
      <c r="AI296" s="11" t="s">
        <v>685</v>
      </c>
      <c r="AJ296" s="10" t="s">
        <v>686</v>
      </c>
      <c r="AK296" s="11" t="s">
        <v>685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7000</v>
      </c>
      <c r="AW296" s="16">
        <v>7000</v>
      </c>
      <c r="AX296" s="16">
        <v>0</v>
      </c>
      <c r="AY296" s="16">
        <v>0</v>
      </c>
      <c r="AZ296" s="16">
        <v>0</v>
      </c>
      <c r="BA296" s="17">
        <v>45103</v>
      </c>
      <c r="BB296" s="30" t="s">
        <v>175</v>
      </c>
      <c r="BC296" s="18" t="s">
        <v>156</v>
      </c>
      <c r="BD296" s="17">
        <v>45138</v>
      </c>
      <c r="BE296" s="17">
        <v>45199</v>
      </c>
      <c r="BF296" s="17">
        <v>45092</v>
      </c>
      <c r="BG296" s="10">
        <v>85816147</v>
      </c>
      <c r="BH296" s="9" t="s">
        <v>321</v>
      </c>
      <c r="BI296" s="19">
        <v>45078</v>
      </c>
      <c r="BJ296" s="20">
        <v>45096</v>
      </c>
      <c r="BK296" s="16">
        <v>0</v>
      </c>
      <c r="BL296" s="16">
        <v>0</v>
      </c>
      <c r="BM296" s="9" t="s">
        <v>177</v>
      </c>
      <c r="BN296" s="9" t="s">
        <v>178</v>
      </c>
      <c r="BO296" s="9" t="s">
        <v>156</v>
      </c>
      <c r="BP296" s="17">
        <v>45151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 t="s">
        <v>156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 t="s">
        <v>156</v>
      </c>
      <c r="CI296" s="16">
        <v>0</v>
      </c>
      <c r="CJ296" s="10" t="s">
        <v>156</v>
      </c>
      <c r="CK296" s="10" t="s">
        <v>156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>
        <v>45093</v>
      </c>
      <c r="CX296" s="10" t="s">
        <v>193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>
        <v>45103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48</v>
      </c>
      <c r="DT296" s="16">
        <v>1</v>
      </c>
      <c r="DU296" s="11" t="s">
        <v>181</v>
      </c>
      <c r="DV296" s="11" t="s">
        <v>182</v>
      </c>
      <c r="DW296" s="27" t="s">
        <v>156</v>
      </c>
      <c r="DX296" s="27" t="s">
        <v>156</v>
      </c>
      <c r="DY296" s="20" t="s">
        <v>423</v>
      </c>
      <c r="DZ296" s="16">
        <v>7</v>
      </c>
      <c r="EA296" s="16">
        <v>28</v>
      </c>
      <c r="EB296" s="27" t="s">
        <v>185</v>
      </c>
      <c r="EC296" s="27" t="s">
        <v>185</v>
      </c>
      <c r="ED296" s="27" t="s">
        <v>182</v>
      </c>
      <c r="EE296" s="29">
        <v>45082.385960648149</v>
      </c>
      <c r="EF296" s="28" t="s">
        <v>790</v>
      </c>
      <c r="EG296" s="28" t="s">
        <v>791</v>
      </c>
      <c r="EH296" s="28" t="s">
        <v>190</v>
      </c>
      <c r="EI296" s="29">
        <v>45097.653495370374</v>
      </c>
      <c r="EJ296" s="28" t="s">
        <v>1129</v>
      </c>
      <c r="EK296" s="28" t="s">
        <v>1130</v>
      </c>
      <c r="EL296" s="28" t="s">
        <v>190</v>
      </c>
      <c r="EM296" s="45"/>
      <c r="EN296" s="46" t="str">
        <f t="shared" si="29"/>
        <v>343N546B</v>
      </c>
      <c r="EO296" s="47">
        <f t="shared" si="30"/>
        <v>45116</v>
      </c>
      <c r="EP296" s="47">
        <f t="shared" si="31"/>
        <v>45093</v>
      </c>
      <c r="EQ296" s="48" t="str">
        <f t="shared" ca="1" si="32"/>
        <v>Past</v>
      </c>
      <c r="ER296" s="49">
        <f t="shared" si="33"/>
        <v>23</v>
      </c>
      <c r="ES296" s="50"/>
      <c r="ET296" s="51">
        <f t="shared" si="34"/>
        <v>23</v>
      </c>
      <c r="EU296" s="52">
        <f t="shared" si="35"/>
        <v>0</v>
      </c>
      <c r="EV296" s="46"/>
    </row>
    <row r="297" spans="1:153" ht="14.25" customHeight="1">
      <c r="A297" s="8">
        <v>290</v>
      </c>
      <c r="B297" s="9" t="s">
        <v>141</v>
      </c>
      <c r="C297" s="10" t="s">
        <v>142</v>
      </c>
      <c r="D297" s="10" t="s">
        <v>143</v>
      </c>
      <c r="E297" s="10" t="s">
        <v>206</v>
      </c>
      <c r="F297" s="9" t="s">
        <v>641</v>
      </c>
      <c r="G297" s="10" t="s">
        <v>378</v>
      </c>
      <c r="H297" s="9" t="s">
        <v>379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675</v>
      </c>
      <c r="S297" s="9" t="s">
        <v>676</v>
      </c>
      <c r="T297" s="9" t="s">
        <v>306</v>
      </c>
      <c r="U297" s="9" t="s">
        <v>337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698</v>
      </c>
      <c r="AA297" s="9" t="s">
        <v>699</v>
      </c>
      <c r="AB297" s="12" t="s">
        <v>700</v>
      </c>
      <c r="AC297" s="10" t="s">
        <v>701</v>
      </c>
      <c r="AD297" s="9" t="s">
        <v>702</v>
      </c>
      <c r="AE297" s="13" t="s">
        <v>703</v>
      </c>
      <c r="AF297" s="14" t="s">
        <v>1211</v>
      </c>
      <c r="AG297" s="10" t="s">
        <v>1342</v>
      </c>
      <c r="AH297" s="11" t="s">
        <v>684</v>
      </c>
      <c r="AI297" s="11" t="s">
        <v>685</v>
      </c>
      <c r="AJ297" s="10" t="s">
        <v>686</v>
      </c>
      <c r="AK297" s="11" t="s">
        <v>685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8000</v>
      </c>
      <c r="AW297" s="16">
        <v>8000</v>
      </c>
      <c r="AX297" s="16">
        <v>0</v>
      </c>
      <c r="AY297" s="16">
        <v>0</v>
      </c>
      <c r="AZ297" s="16">
        <v>0</v>
      </c>
      <c r="BA297" s="17">
        <v>45110</v>
      </c>
      <c r="BB297" s="30" t="s">
        <v>175</v>
      </c>
      <c r="BC297" s="18">
        <v>45105</v>
      </c>
      <c r="BD297" s="17">
        <v>45138</v>
      </c>
      <c r="BE297" s="17">
        <v>45169</v>
      </c>
      <c r="BF297" s="17">
        <v>45092</v>
      </c>
      <c r="BG297" s="10">
        <v>85415425</v>
      </c>
      <c r="BH297" s="9" t="s">
        <v>414</v>
      </c>
      <c r="BI297" s="19">
        <v>45078</v>
      </c>
      <c r="BJ297" s="20">
        <v>45082</v>
      </c>
      <c r="BK297" s="16">
        <v>6000</v>
      </c>
      <c r="BL297" s="16">
        <v>9600</v>
      </c>
      <c r="BM297" s="9" t="s">
        <v>177</v>
      </c>
      <c r="BN297" s="9" t="s">
        <v>436</v>
      </c>
      <c r="BO297" s="9" t="s">
        <v>635</v>
      </c>
      <c r="BP297" s="17">
        <v>45118</v>
      </c>
      <c r="BQ297" s="17">
        <v>45118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44999</v>
      </c>
      <c r="CX297" s="10" t="s">
        <v>193</v>
      </c>
      <c r="CY297" s="17" t="s">
        <v>156</v>
      </c>
      <c r="CZ297" s="17" t="s">
        <v>156</v>
      </c>
      <c r="DA297" s="17" t="s">
        <v>156</v>
      </c>
      <c r="DB297" s="17">
        <v>44995</v>
      </c>
      <c r="DC297" s="16">
        <v>6000</v>
      </c>
      <c r="DD297" s="10" t="s">
        <v>1343</v>
      </c>
      <c r="DE297" s="10" t="s">
        <v>230</v>
      </c>
      <c r="DF297" s="18" t="s">
        <v>156</v>
      </c>
      <c r="DG297" s="17">
        <v>45030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45076</v>
      </c>
      <c r="DM297" s="16">
        <v>6000</v>
      </c>
      <c r="DN297" s="10" t="s">
        <v>1344</v>
      </c>
      <c r="DO297" s="10" t="s">
        <v>417</v>
      </c>
      <c r="DP297" s="16">
        <v>32</v>
      </c>
      <c r="DQ297" s="16">
        <v>16</v>
      </c>
      <c r="DR297" s="11">
        <v>16</v>
      </c>
      <c r="DS297" s="16">
        <v>48</v>
      </c>
      <c r="DT297" s="16">
        <v>0</v>
      </c>
      <c r="DU297" s="11" t="s">
        <v>181</v>
      </c>
      <c r="DV297" s="11" t="s">
        <v>182</v>
      </c>
      <c r="DW297" s="27" t="s">
        <v>156</v>
      </c>
      <c r="DX297" s="27" t="s">
        <v>156</v>
      </c>
      <c r="DY297" s="20" t="s">
        <v>156</v>
      </c>
      <c r="DZ297" s="16">
        <v>7</v>
      </c>
      <c r="EA297" s="16">
        <v>28</v>
      </c>
      <c r="EB297" s="27" t="s">
        <v>185</v>
      </c>
      <c r="EC297" s="27" t="s">
        <v>185</v>
      </c>
      <c r="ED297" s="27" t="s">
        <v>182</v>
      </c>
      <c r="EE297" s="29">
        <v>44992.669814814813</v>
      </c>
      <c r="EF297" s="28" t="s">
        <v>688</v>
      </c>
      <c r="EG297" s="28" t="s">
        <v>689</v>
      </c>
      <c r="EH297" s="28" t="s">
        <v>190</v>
      </c>
      <c r="EI297" s="29">
        <v>45076.738437499997</v>
      </c>
      <c r="EJ297" s="28" t="s">
        <v>505</v>
      </c>
      <c r="EK297" s="28" t="s">
        <v>506</v>
      </c>
      <c r="EL297" s="28" t="s">
        <v>237</v>
      </c>
      <c r="EM297" s="45" t="s">
        <v>3713</v>
      </c>
      <c r="EN297" s="46" t="str">
        <f t="shared" si="29"/>
        <v>343N546D</v>
      </c>
      <c r="EO297" s="47">
        <f t="shared" si="30"/>
        <v>45083</v>
      </c>
      <c r="EP297" s="47">
        <f t="shared" si="31"/>
        <v>44999</v>
      </c>
      <c r="EQ297" s="48" t="str">
        <f t="shared" ca="1" si="32"/>
        <v>Past</v>
      </c>
      <c r="ER297" s="49">
        <f t="shared" si="33"/>
        <v>84</v>
      </c>
      <c r="ES297" s="50"/>
      <c r="ET297" s="51">
        <f t="shared" si="34"/>
        <v>84</v>
      </c>
      <c r="EU297" s="52">
        <f t="shared" si="35"/>
        <v>504000</v>
      </c>
      <c r="EV297" s="46"/>
      <c r="EW297" s="23" t="s">
        <v>3714</v>
      </c>
    </row>
    <row r="298" spans="1:153" ht="14.25" customHeight="1">
      <c r="A298" s="8">
        <v>291</v>
      </c>
      <c r="B298" s="9" t="s">
        <v>141</v>
      </c>
      <c r="C298" s="10" t="s">
        <v>142</v>
      </c>
      <c r="D298" s="10" t="s">
        <v>143</v>
      </c>
      <c r="E298" s="10" t="s">
        <v>206</v>
      </c>
      <c r="F298" s="9" t="s">
        <v>641</v>
      </c>
      <c r="G298" s="10" t="s">
        <v>378</v>
      </c>
      <c r="H298" s="9" t="s">
        <v>379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675</v>
      </c>
      <c r="S298" s="9" t="s">
        <v>676</v>
      </c>
      <c r="T298" s="9" t="s">
        <v>306</v>
      </c>
      <c r="U298" s="9" t="s">
        <v>337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698</v>
      </c>
      <c r="AA298" s="9" t="s">
        <v>699</v>
      </c>
      <c r="AB298" s="12" t="s">
        <v>700</v>
      </c>
      <c r="AC298" s="10" t="s">
        <v>701</v>
      </c>
      <c r="AD298" s="9" t="s">
        <v>702</v>
      </c>
      <c r="AE298" s="13" t="s">
        <v>703</v>
      </c>
      <c r="AF298" s="14" t="s">
        <v>1211</v>
      </c>
      <c r="AG298" s="10" t="s">
        <v>1342</v>
      </c>
      <c r="AH298" s="11" t="s">
        <v>684</v>
      </c>
      <c r="AI298" s="11" t="s">
        <v>685</v>
      </c>
      <c r="AJ298" s="10" t="s">
        <v>686</v>
      </c>
      <c r="AK298" s="11" t="s">
        <v>685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8000</v>
      </c>
      <c r="AW298" s="16">
        <v>8000</v>
      </c>
      <c r="AX298" s="16">
        <v>0</v>
      </c>
      <c r="AY298" s="16">
        <v>0</v>
      </c>
      <c r="AZ298" s="16">
        <v>0</v>
      </c>
      <c r="BA298" s="17">
        <v>45110</v>
      </c>
      <c r="BB298" s="30" t="s">
        <v>175</v>
      </c>
      <c r="BC298" s="18">
        <v>45105</v>
      </c>
      <c r="BD298" s="17">
        <v>45138</v>
      </c>
      <c r="BE298" s="17">
        <v>45169</v>
      </c>
      <c r="BF298" s="17">
        <v>45092</v>
      </c>
      <c r="BG298" s="10">
        <v>85605591</v>
      </c>
      <c r="BH298" s="9" t="s">
        <v>319</v>
      </c>
      <c r="BI298" s="19">
        <v>45078</v>
      </c>
      <c r="BJ298" s="20">
        <v>45089</v>
      </c>
      <c r="BK298" s="16">
        <v>3008</v>
      </c>
      <c r="BL298" s="16">
        <v>4813</v>
      </c>
      <c r="BM298" s="9" t="s">
        <v>177</v>
      </c>
      <c r="BN298" s="9" t="s">
        <v>470</v>
      </c>
      <c r="BO298" s="9" t="s">
        <v>156</v>
      </c>
      <c r="BP298" s="17">
        <v>45141</v>
      </c>
      <c r="BQ298" s="17">
        <v>45141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 t="s">
        <v>156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 t="s">
        <v>156</v>
      </c>
      <c r="CI298" s="16">
        <v>0</v>
      </c>
      <c r="CJ298" s="10" t="s">
        <v>156</v>
      </c>
      <c r="CK298" s="10" t="s">
        <v>156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45083</v>
      </c>
      <c r="CX298" s="10" t="s">
        <v>1341</v>
      </c>
      <c r="CY298" s="17" t="s">
        <v>156</v>
      </c>
      <c r="CZ298" s="17" t="s">
        <v>156</v>
      </c>
      <c r="DA298" s="17" t="s">
        <v>156</v>
      </c>
      <c r="DB298" s="17">
        <v>45082</v>
      </c>
      <c r="DC298" s="16">
        <v>3008</v>
      </c>
      <c r="DD298" s="10" t="s">
        <v>1345</v>
      </c>
      <c r="DE298" s="10" t="s">
        <v>230</v>
      </c>
      <c r="DF298" s="18" t="s">
        <v>156</v>
      </c>
      <c r="DG298" s="17">
        <v>45093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>
        <v>45093</v>
      </c>
      <c r="DM298" s="16">
        <v>3008</v>
      </c>
      <c r="DN298" s="10" t="s">
        <v>1346</v>
      </c>
      <c r="DO298" s="10" t="s">
        <v>230</v>
      </c>
      <c r="DP298" s="16">
        <v>32</v>
      </c>
      <c r="DQ298" s="16">
        <v>16</v>
      </c>
      <c r="DR298" s="11">
        <v>16</v>
      </c>
      <c r="DS298" s="16">
        <v>48</v>
      </c>
      <c r="DT298" s="16">
        <v>0</v>
      </c>
      <c r="DU298" s="11" t="s">
        <v>181</v>
      </c>
      <c r="DV298" s="11" t="s">
        <v>182</v>
      </c>
      <c r="DW298" s="27" t="s">
        <v>156</v>
      </c>
      <c r="DX298" s="27" t="s">
        <v>156</v>
      </c>
      <c r="DY298" s="20" t="s">
        <v>1335</v>
      </c>
      <c r="DZ298" s="16">
        <v>7</v>
      </c>
      <c r="EA298" s="16">
        <v>28</v>
      </c>
      <c r="EB298" s="27" t="s">
        <v>185</v>
      </c>
      <c r="EC298" s="27" t="s">
        <v>185</v>
      </c>
      <c r="ED298" s="27" t="s">
        <v>182</v>
      </c>
      <c r="EE298" s="29">
        <v>45063.563287037039</v>
      </c>
      <c r="EF298" s="28" t="s">
        <v>821</v>
      </c>
      <c r="EG298" s="28" t="s">
        <v>822</v>
      </c>
      <c r="EH298" s="28" t="s">
        <v>190</v>
      </c>
      <c r="EI298" s="29">
        <v>45093.444606481484</v>
      </c>
      <c r="EJ298" s="28" t="s">
        <v>1315</v>
      </c>
      <c r="EK298" s="28" t="s">
        <v>1316</v>
      </c>
      <c r="EL298" s="28" t="s">
        <v>237</v>
      </c>
      <c r="EM298" s="45" t="s">
        <v>3713</v>
      </c>
      <c r="EN298" s="46" t="str">
        <f t="shared" si="29"/>
        <v>343N546D</v>
      </c>
      <c r="EO298" s="47">
        <f t="shared" si="30"/>
        <v>45106</v>
      </c>
      <c r="EP298" s="47">
        <f t="shared" si="31"/>
        <v>45083</v>
      </c>
      <c r="EQ298" s="48" t="str">
        <f t="shared" ca="1" si="32"/>
        <v>Past</v>
      </c>
      <c r="ER298" s="49">
        <f t="shared" si="33"/>
        <v>23</v>
      </c>
      <c r="ES298" s="50"/>
      <c r="ET298" s="51">
        <f t="shared" si="34"/>
        <v>23</v>
      </c>
      <c r="EU298" s="52">
        <f t="shared" si="35"/>
        <v>69184</v>
      </c>
      <c r="EV298" s="46"/>
      <c r="EW298" s="23" t="s">
        <v>3721</v>
      </c>
    </row>
    <row r="299" spans="1:153" ht="14.25" customHeight="1">
      <c r="A299" s="8">
        <v>292</v>
      </c>
      <c r="B299" s="9" t="s">
        <v>141</v>
      </c>
      <c r="C299" s="10" t="s">
        <v>142</v>
      </c>
      <c r="D299" s="10" t="s">
        <v>143</v>
      </c>
      <c r="E299" s="10" t="s">
        <v>206</v>
      </c>
      <c r="F299" s="9" t="s">
        <v>641</v>
      </c>
      <c r="G299" s="10" t="s">
        <v>378</v>
      </c>
      <c r="H299" s="9" t="s">
        <v>379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675</v>
      </c>
      <c r="S299" s="9" t="s">
        <v>676</v>
      </c>
      <c r="T299" s="9" t="s">
        <v>306</v>
      </c>
      <c r="U299" s="9" t="s">
        <v>337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698</v>
      </c>
      <c r="AA299" s="9" t="s">
        <v>699</v>
      </c>
      <c r="AB299" s="12" t="s">
        <v>700</v>
      </c>
      <c r="AC299" s="10" t="s">
        <v>701</v>
      </c>
      <c r="AD299" s="9" t="s">
        <v>702</v>
      </c>
      <c r="AE299" s="13" t="s">
        <v>703</v>
      </c>
      <c r="AF299" s="14" t="s">
        <v>1211</v>
      </c>
      <c r="AG299" s="10" t="s">
        <v>1342</v>
      </c>
      <c r="AH299" s="11" t="s">
        <v>684</v>
      </c>
      <c r="AI299" s="11" t="s">
        <v>685</v>
      </c>
      <c r="AJ299" s="10" t="s">
        <v>686</v>
      </c>
      <c r="AK299" s="11" t="s">
        <v>685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8000</v>
      </c>
      <c r="AW299" s="16">
        <v>8000</v>
      </c>
      <c r="AX299" s="16">
        <v>0</v>
      </c>
      <c r="AY299" s="16">
        <v>0</v>
      </c>
      <c r="AZ299" s="16">
        <v>0</v>
      </c>
      <c r="BA299" s="17">
        <v>45110</v>
      </c>
      <c r="BB299" s="30" t="s">
        <v>175</v>
      </c>
      <c r="BC299" s="18">
        <v>45105</v>
      </c>
      <c r="BD299" s="17">
        <v>45138</v>
      </c>
      <c r="BE299" s="17">
        <v>45169</v>
      </c>
      <c r="BF299" s="17">
        <v>45092</v>
      </c>
      <c r="BG299" s="10">
        <v>85816149</v>
      </c>
      <c r="BH299" s="9" t="s">
        <v>321</v>
      </c>
      <c r="BI299" s="19">
        <v>45078</v>
      </c>
      <c r="BJ299" s="20">
        <v>45096</v>
      </c>
      <c r="BK299" s="16">
        <v>1968</v>
      </c>
      <c r="BL299" s="16">
        <v>3149</v>
      </c>
      <c r="BM299" s="9" t="s">
        <v>177</v>
      </c>
      <c r="BN299" s="9" t="s">
        <v>470</v>
      </c>
      <c r="BO299" s="9" t="s">
        <v>156</v>
      </c>
      <c r="BP299" s="17">
        <v>45151</v>
      </c>
      <c r="BQ299" s="17">
        <v>45151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45093</v>
      </c>
      <c r="CX299" s="10" t="s">
        <v>193</v>
      </c>
      <c r="CY299" s="17" t="s">
        <v>156</v>
      </c>
      <c r="CZ299" s="17" t="s">
        <v>156</v>
      </c>
      <c r="DA299" s="17" t="s">
        <v>156</v>
      </c>
      <c r="DB299" s="17">
        <v>45093</v>
      </c>
      <c r="DC299" s="16">
        <v>1968</v>
      </c>
      <c r="DD299" s="10" t="s">
        <v>1347</v>
      </c>
      <c r="DE299" s="10" t="s">
        <v>230</v>
      </c>
      <c r="DF299" s="18" t="s">
        <v>156</v>
      </c>
      <c r="DG299" s="17">
        <v>45103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45096</v>
      </c>
      <c r="DM299" s="16">
        <v>1968</v>
      </c>
      <c r="DN299" s="10" t="s">
        <v>1348</v>
      </c>
      <c r="DO299" s="10" t="s">
        <v>230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181</v>
      </c>
      <c r="DV299" s="11" t="s">
        <v>182</v>
      </c>
      <c r="DW299" s="27" t="s">
        <v>156</v>
      </c>
      <c r="DX299" s="27" t="s">
        <v>156</v>
      </c>
      <c r="DY299" s="20" t="s">
        <v>423</v>
      </c>
      <c r="DZ299" s="16">
        <v>7</v>
      </c>
      <c r="EA299" s="16">
        <v>28</v>
      </c>
      <c r="EB299" s="27" t="s">
        <v>185</v>
      </c>
      <c r="EC299" s="27" t="s">
        <v>185</v>
      </c>
      <c r="ED299" s="27" t="s">
        <v>182</v>
      </c>
      <c r="EE299" s="29">
        <v>45082.385960648149</v>
      </c>
      <c r="EF299" s="28" t="s">
        <v>790</v>
      </c>
      <c r="EG299" s="28" t="s">
        <v>791</v>
      </c>
      <c r="EH299" s="28" t="s">
        <v>190</v>
      </c>
      <c r="EI299" s="29">
        <v>45096.535879629628</v>
      </c>
      <c r="EJ299" s="28" t="s">
        <v>1315</v>
      </c>
      <c r="EK299" s="28" t="s">
        <v>1316</v>
      </c>
      <c r="EL299" s="28" t="s">
        <v>237</v>
      </c>
      <c r="EM299" s="45" t="s">
        <v>3713</v>
      </c>
      <c r="EN299" s="46" t="str">
        <f t="shared" si="29"/>
        <v>343N546D</v>
      </c>
      <c r="EO299" s="47">
        <f t="shared" si="30"/>
        <v>45116</v>
      </c>
      <c r="EP299" s="47">
        <f t="shared" si="31"/>
        <v>45093</v>
      </c>
      <c r="EQ299" s="48" t="str">
        <f t="shared" ca="1" si="32"/>
        <v>Past</v>
      </c>
      <c r="ER299" s="49">
        <f t="shared" si="33"/>
        <v>23</v>
      </c>
      <c r="ES299" s="50"/>
      <c r="ET299" s="51">
        <f t="shared" si="34"/>
        <v>23</v>
      </c>
      <c r="EU299" s="52">
        <f t="shared" si="35"/>
        <v>45264</v>
      </c>
      <c r="EV299" s="46"/>
      <c r="EW299" s="23" t="s">
        <v>3721</v>
      </c>
    </row>
    <row r="300" spans="1:153" ht="14.25" customHeight="1">
      <c r="A300" s="8">
        <v>293</v>
      </c>
      <c r="B300" s="9" t="s">
        <v>141</v>
      </c>
      <c r="C300" s="10" t="s">
        <v>142</v>
      </c>
      <c r="D300" s="10" t="s">
        <v>143</v>
      </c>
      <c r="E300" s="10" t="s">
        <v>206</v>
      </c>
      <c r="F300" s="9" t="s">
        <v>641</v>
      </c>
      <c r="G300" s="10" t="s">
        <v>378</v>
      </c>
      <c r="H300" s="9" t="s">
        <v>379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675</v>
      </c>
      <c r="S300" s="9" t="s">
        <v>676</v>
      </c>
      <c r="T300" s="9" t="s">
        <v>306</v>
      </c>
      <c r="U300" s="9" t="s">
        <v>337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698</v>
      </c>
      <c r="AA300" s="9" t="s">
        <v>699</v>
      </c>
      <c r="AB300" s="12" t="s">
        <v>700</v>
      </c>
      <c r="AC300" s="10" t="s">
        <v>706</v>
      </c>
      <c r="AD300" s="9" t="s">
        <v>707</v>
      </c>
      <c r="AE300" s="13" t="s">
        <v>708</v>
      </c>
      <c r="AF300" s="14" t="s">
        <v>1211</v>
      </c>
      <c r="AG300" s="10" t="s">
        <v>1349</v>
      </c>
      <c r="AH300" s="11" t="s">
        <v>684</v>
      </c>
      <c r="AI300" s="11" t="s">
        <v>685</v>
      </c>
      <c r="AJ300" s="10" t="s">
        <v>686</v>
      </c>
      <c r="AK300" s="11" t="s">
        <v>685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20000</v>
      </c>
      <c r="AW300" s="16">
        <v>20000</v>
      </c>
      <c r="AX300" s="16">
        <v>0</v>
      </c>
      <c r="AY300" s="16">
        <v>0</v>
      </c>
      <c r="AZ300" s="16">
        <v>0</v>
      </c>
      <c r="BA300" s="17">
        <v>45110</v>
      </c>
      <c r="BB300" s="30" t="s">
        <v>175</v>
      </c>
      <c r="BC300" s="18">
        <v>45105</v>
      </c>
      <c r="BD300" s="17">
        <v>45138</v>
      </c>
      <c r="BE300" s="17">
        <v>45169</v>
      </c>
      <c r="BF300" s="17">
        <v>45092</v>
      </c>
      <c r="BG300" s="10">
        <v>85415426</v>
      </c>
      <c r="BH300" s="9" t="s">
        <v>414</v>
      </c>
      <c r="BI300" s="19">
        <v>45047</v>
      </c>
      <c r="BJ300" s="20">
        <v>45047</v>
      </c>
      <c r="BK300" s="16">
        <v>14000</v>
      </c>
      <c r="BL300" s="16">
        <v>22400</v>
      </c>
      <c r="BM300" s="9" t="s">
        <v>177</v>
      </c>
      <c r="BN300" s="9" t="s">
        <v>436</v>
      </c>
      <c r="BO300" s="9" t="s">
        <v>635</v>
      </c>
      <c r="BP300" s="17">
        <v>45118</v>
      </c>
      <c r="BQ300" s="17">
        <v>45118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 t="s">
        <v>156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 t="s">
        <v>156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44999</v>
      </c>
      <c r="CX300" s="10" t="s">
        <v>193</v>
      </c>
      <c r="CY300" s="17" t="s">
        <v>156</v>
      </c>
      <c r="CZ300" s="17" t="s">
        <v>156</v>
      </c>
      <c r="DA300" s="17" t="s">
        <v>156</v>
      </c>
      <c r="DB300" s="17">
        <v>44995</v>
      </c>
      <c r="DC300" s="16">
        <v>14000</v>
      </c>
      <c r="DD300" s="10" t="s">
        <v>1350</v>
      </c>
      <c r="DE300" s="10" t="s">
        <v>230</v>
      </c>
      <c r="DF300" s="18" t="s">
        <v>156</v>
      </c>
      <c r="DG300" s="17">
        <v>45030</v>
      </c>
      <c r="DH300" s="10" t="s">
        <v>156</v>
      </c>
      <c r="DI300" s="17" t="s">
        <v>156</v>
      </c>
      <c r="DJ300" s="17" t="s">
        <v>156</v>
      </c>
      <c r="DK300" s="17" t="s">
        <v>156</v>
      </c>
      <c r="DL300" s="17">
        <v>45076</v>
      </c>
      <c r="DM300" s="16">
        <v>14000</v>
      </c>
      <c r="DN300" s="10" t="s">
        <v>1351</v>
      </c>
      <c r="DO300" s="10" t="s">
        <v>417</v>
      </c>
      <c r="DP300" s="16">
        <v>32</v>
      </c>
      <c r="DQ300" s="16">
        <v>16</v>
      </c>
      <c r="DR300" s="11">
        <v>16</v>
      </c>
      <c r="DS300" s="16">
        <v>48</v>
      </c>
      <c r="DT300" s="16">
        <v>0</v>
      </c>
      <c r="DU300" s="11" t="s">
        <v>181</v>
      </c>
      <c r="DV300" s="11" t="s">
        <v>182</v>
      </c>
      <c r="DW300" s="27" t="s">
        <v>156</v>
      </c>
      <c r="DX300" s="27" t="s">
        <v>156</v>
      </c>
      <c r="DY300" s="20" t="s">
        <v>1352</v>
      </c>
      <c r="DZ300" s="16">
        <v>7</v>
      </c>
      <c r="EA300" s="16">
        <v>28</v>
      </c>
      <c r="EB300" s="27" t="s">
        <v>185</v>
      </c>
      <c r="EC300" s="27" t="s">
        <v>185</v>
      </c>
      <c r="ED300" s="27" t="s">
        <v>182</v>
      </c>
      <c r="EE300" s="29">
        <v>44992.669814814813</v>
      </c>
      <c r="EF300" s="28" t="s">
        <v>688</v>
      </c>
      <c r="EG300" s="28" t="s">
        <v>689</v>
      </c>
      <c r="EH300" s="28" t="s">
        <v>190</v>
      </c>
      <c r="EI300" s="29">
        <v>45076.738437499997</v>
      </c>
      <c r="EJ300" s="28" t="s">
        <v>505</v>
      </c>
      <c r="EK300" s="28" t="s">
        <v>506</v>
      </c>
      <c r="EL300" s="28" t="s">
        <v>237</v>
      </c>
      <c r="EM300" s="45" t="s">
        <v>3713</v>
      </c>
      <c r="EN300" s="46" t="str">
        <f t="shared" si="29"/>
        <v>343N546E</v>
      </c>
      <c r="EO300" s="47">
        <f t="shared" si="30"/>
        <v>45083</v>
      </c>
      <c r="EP300" s="47">
        <f t="shared" si="31"/>
        <v>44999</v>
      </c>
      <c r="EQ300" s="48" t="str">
        <f t="shared" ca="1" si="32"/>
        <v>Past</v>
      </c>
      <c r="ER300" s="49">
        <f t="shared" si="33"/>
        <v>84</v>
      </c>
      <c r="ES300" s="50"/>
      <c r="ET300" s="51">
        <f t="shared" si="34"/>
        <v>84</v>
      </c>
      <c r="EU300" s="52">
        <f t="shared" si="35"/>
        <v>1176000</v>
      </c>
      <c r="EV300" s="46"/>
      <c r="EW300" s="23" t="s">
        <v>3714</v>
      </c>
    </row>
    <row r="301" spans="1:153" ht="14.25" customHeight="1">
      <c r="A301" s="8">
        <v>294</v>
      </c>
      <c r="B301" s="9" t="s">
        <v>141</v>
      </c>
      <c r="C301" s="10" t="s">
        <v>142</v>
      </c>
      <c r="D301" s="10" t="s">
        <v>143</v>
      </c>
      <c r="E301" s="10" t="s">
        <v>206</v>
      </c>
      <c r="F301" s="9" t="s">
        <v>641</v>
      </c>
      <c r="G301" s="10" t="s">
        <v>378</v>
      </c>
      <c r="H301" s="9" t="s">
        <v>379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675</v>
      </c>
      <c r="S301" s="9" t="s">
        <v>676</v>
      </c>
      <c r="T301" s="9" t="s">
        <v>306</v>
      </c>
      <c r="U301" s="9" t="s">
        <v>337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698</v>
      </c>
      <c r="AA301" s="9" t="s">
        <v>699</v>
      </c>
      <c r="AB301" s="12" t="s">
        <v>700</v>
      </c>
      <c r="AC301" s="10" t="s">
        <v>706</v>
      </c>
      <c r="AD301" s="9" t="s">
        <v>707</v>
      </c>
      <c r="AE301" s="13" t="s">
        <v>708</v>
      </c>
      <c r="AF301" s="14" t="s">
        <v>1211</v>
      </c>
      <c r="AG301" s="10" t="s">
        <v>1349</v>
      </c>
      <c r="AH301" s="11" t="s">
        <v>684</v>
      </c>
      <c r="AI301" s="11" t="s">
        <v>685</v>
      </c>
      <c r="AJ301" s="10" t="s">
        <v>686</v>
      </c>
      <c r="AK301" s="11" t="s">
        <v>685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20000</v>
      </c>
      <c r="AW301" s="16">
        <v>20000</v>
      </c>
      <c r="AX301" s="16">
        <v>0</v>
      </c>
      <c r="AY301" s="16">
        <v>0</v>
      </c>
      <c r="AZ301" s="16">
        <v>0</v>
      </c>
      <c r="BA301" s="17">
        <v>45110</v>
      </c>
      <c r="BB301" s="30" t="s">
        <v>175</v>
      </c>
      <c r="BC301" s="18">
        <v>45105</v>
      </c>
      <c r="BD301" s="17">
        <v>45138</v>
      </c>
      <c r="BE301" s="17">
        <v>45169</v>
      </c>
      <c r="BF301" s="17">
        <v>45092</v>
      </c>
      <c r="BG301" s="10">
        <v>85605595</v>
      </c>
      <c r="BH301" s="9" t="s">
        <v>319</v>
      </c>
      <c r="BI301" s="19">
        <v>45078</v>
      </c>
      <c r="BJ301" s="20">
        <v>45089</v>
      </c>
      <c r="BK301" s="16">
        <v>1008</v>
      </c>
      <c r="BL301" s="16">
        <v>1613</v>
      </c>
      <c r="BM301" s="9" t="s">
        <v>177</v>
      </c>
      <c r="BN301" s="9" t="s">
        <v>470</v>
      </c>
      <c r="BO301" s="9" t="s">
        <v>156</v>
      </c>
      <c r="BP301" s="17">
        <v>45141</v>
      </c>
      <c r="BQ301" s="17">
        <v>45141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 t="s">
        <v>156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 t="s">
        <v>156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>
        <v>45083</v>
      </c>
      <c r="CX301" s="10" t="s">
        <v>1341</v>
      </c>
      <c r="CY301" s="17" t="s">
        <v>156</v>
      </c>
      <c r="CZ301" s="17" t="s">
        <v>156</v>
      </c>
      <c r="DA301" s="17" t="s">
        <v>156</v>
      </c>
      <c r="DB301" s="17">
        <v>45082</v>
      </c>
      <c r="DC301" s="16">
        <v>1008</v>
      </c>
      <c r="DD301" s="10" t="s">
        <v>1353</v>
      </c>
      <c r="DE301" s="10" t="s">
        <v>230</v>
      </c>
      <c r="DF301" s="18" t="s">
        <v>156</v>
      </c>
      <c r="DG301" s="17">
        <v>45093</v>
      </c>
      <c r="DH301" s="10" t="s">
        <v>156</v>
      </c>
      <c r="DI301" s="17" t="s">
        <v>156</v>
      </c>
      <c r="DJ301" s="17" t="s">
        <v>156</v>
      </c>
      <c r="DK301" s="17" t="s">
        <v>156</v>
      </c>
      <c r="DL301" s="17">
        <v>45093</v>
      </c>
      <c r="DM301" s="16">
        <v>1008</v>
      </c>
      <c r="DN301" s="10" t="s">
        <v>1354</v>
      </c>
      <c r="DO301" s="10" t="s">
        <v>230</v>
      </c>
      <c r="DP301" s="16">
        <v>32</v>
      </c>
      <c r="DQ301" s="16">
        <v>16</v>
      </c>
      <c r="DR301" s="11">
        <v>16</v>
      </c>
      <c r="DS301" s="16">
        <v>48</v>
      </c>
      <c r="DT301" s="16">
        <v>0</v>
      </c>
      <c r="DU301" s="11" t="s">
        <v>181</v>
      </c>
      <c r="DV301" s="11" t="s">
        <v>182</v>
      </c>
      <c r="DW301" s="27" t="s">
        <v>156</v>
      </c>
      <c r="DX301" s="27" t="s">
        <v>156</v>
      </c>
      <c r="DY301" s="20" t="s">
        <v>1335</v>
      </c>
      <c r="DZ301" s="16">
        <v>7</v>
      </c>
      <c r="EA301" s="16">
        <v>28</v>
      </c>
      <c r="EB301" s="27" t="s">
        <v>185</v>
      </c>
      <c r="EC301" s="27" t="s">
        <v>185</v>
      </c>
      <c r="ED301" s="27" t="s">
        <v>182</v>
      </c>
      <c r="EE301" s="29">
        <v>45063.563287037039</v>
      </c>
      <c r="EF301" s="28" t="s">
        <v>821</v>
      </c>
      <c r="EG301" s="28" t="s">
        <v>822</v>
      </c>
      <c r="EH301" s="28" t="s">
        <v>190</v>
      </c>
      <c r="EI301" s="29">
        <v>45093.444606481484</v>
      </c>
      <c r="EJ301" s="28" t="s">
        <v>1315</v>
      </c>
      <c r="EK301" s="28" t="s">
        <v>1316</v>
      </c>
      <c r="EL301" s="28" t="s">
        <v>237</v>
      </c>
      <c r="EM301" s="45" t="s">
        <v>3713</v>
      </c>
      <c r="EN301" s="46" t="str">
        <f t="shared" si="29"/>
        <v>343N546E</v>
      </c>
      <c r="EO301" s="47">
        <f t="shared" si="30"/>
        <v>45106</v>
      </c>
      <c r="EP301" s="47">
        <f t="shared" si="31"/>
        <v>45083</v>
      </c>
      <c r="EQ301" s="48" t="str">
        <f t="shared" ca="1" si="32"/>
        <v>Past</v>
      </c>
      <c r="ER301" s="49">
        <f t="shared" si="33"/>
        <v>23</v>
      </c>
      <c r="ES301" s="50"/>
      <c r="ET301" s="51">
        <f t="shared" si="34"/>
        <v>23</v>
      </c>
      <c r="EU301" s="52">
        <f t="shared" si="35"/>
        <v>23184</v>
      </c>
      <c r="EV301" s="46"/>
      <c r="EW301" s="23" t="s">
        <v>3721</v>
      </c>
    </row>
    <row r="302" spans="1:153" ht="14.25" customHeight="1">
      <c r="A302" s="8">
        <v>295</v>
      </c>
      <c r="B302" s="9" t="s">
        <v>141</v>
      </c>
      <c r="C302" s="10" t="s">
        <v>142</v>
      </c>
      <c r="D302" s="10" t="s">
        <v>143</v>
      </c>
      <c r="E302" s="10" t="s">
        <v>206</v>
      </c>
      <c r="F302" s="9" t="s">
        <v>641</v>
      </c>
      <c r="G302" s="10" t="s">
        <v>378</v>
      </c>
      <c r="H302" s="9" t="s">
        <v>379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675</v>
      </c>
      <c r="S302" s="9" t="s">
        <v>676</v>
      </c>
      <c r="T302" s="9" t="s">
        <v>306</v>
      </c>
      <c r="U302" s="9" t="s">
        <v>337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698</v>
      </c>
      <c r="AA302" s="9" t="s">
        <v>699</v>
      </c>
      <c r="AB302" s="12" t="s">
        <v>700</v>
      </c>
      <c r="AC302" s="10" t="s">
        <v>706</v>
      </c>
      <c r="AD302" s="9" t="s">
        <v>707</v>
      </c>
      <c r="AE302" s="13" t="s">
        <v>708</v>
      </c>
      <c r="AF302" s="14" t="s">
        <v>1211</v>
      </c>
      <c r="AG302" s="10" t="s">
        <v>1349</v>
      </c>
      <c r="AH302" s="11" t="s">
        <v>684</v>
      </c>
      <c r="AI302" s="11" t="s">
        <v>685</v>
      </c>
      <c r="AJ302" s="10" t="s">
        <v>686</v>
      </c>
      <c r="AK302" s="11" t="s">
        <v>685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20000</v>
      </c>
      <c r="AW302" s="16">
        <v>20000</v>
      </c>
      <c r="AX302" s="16">
        <v>0</v>
      </c>
      <c r="AY302" s="16">
        <v>0</v>
      </c>
      <c r="AZ302" s="16">
        <v>0</v>
      </c>
      <c r="BA302" s="17">
        <v>45110</v>
      </c>
      <c r="BB302" s="30" t="s">
        <v>175</v>
      </c>
      <c r="BC302" s="18">
        <v>45105</v>
      </c>
      <c r="BD302" s="17">
        <v>45138</v>
      </c>
      <c r="BE302" s="17">
        <v>45169</v>
      </c>
      <c r="BF302" s="17">
        <v>45092</v>
      </c>
      <c r="BG302" s="10">
        <v>85816150</v>
      </c>
      <c r="BH302" s="9" t="s">
        <v>321</v>
      </c>
      <c r="BI302" s="19">
        <v>45078</v>
      </c>
      <c r="BJ302" s="20">
        <v>45096</v>
      </c>
      <c r="BK302" s="16">
        <v>4944</v>
      </c>
      <c r="BL302" s="16">
        <v>7910</v>
      </c>
      <c r="BM302" s="9" t="s">
        <v>177</v>
      </c>
      <c r="BN302" s="9" t="s">
        <v>470</v>
      </c>
      <c r="BO302" s="9" t="s">
        <v>156</v>
      </c>
      <c r="BP302" s="17">
        <v>45151</v>
      </c>
      <c r="BQ302" s="17">
        <v>45151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45093</v>
      </c>
      <c r="CX302" s="10" t="s">
        <v>193</v>
      </c>
      <c r="CY302" s="17" t="s">
        <v>156</v>
      </c>
      <c r="CZ302" s="17" t="s">
        <v>156</v>
      </c>
      <c r="DA302" s="17" t="s">
        <v>156</v>
      </c>
      <c r="DB302" s="17">
        <v>45093</v>
      </c>
      <c r="DC302" s="16">
        <v>4944</v>
      </c>
      <c r="DD302" s="10" t="s">
        <v>1355</v>
      </c>
      <c r="DE302" s="10" t="s">
        <v>230</v>
      </c>
      <c r="DF302" s="18" t="s">
        <v>156</v>
      </c>
      <c r="DG302" s="17">
        <v>45103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>
        <v>45096</v>
      </c>
      <c r="DM302" s="16">
        <v>4944</v>
      </c>
      <c r="DN302" s="10" t="s">
        <v>1356</v>
      </c>
      <c r="DO302" s="10" t="s">
        <v>230</v>
      </c>
      <c r="DP302" s="16">
        <v>32</v>
      </c>
      <c r="DQ302" s="16">
        <v>16</v>
      </c>
      <c r="DR302" s="11">
        <v>16</v>
      </c>
      <c r="DS302" s="16">
        <v>48</v>
      </c>
      <c r="DT302" s="16">
        <v>0</v>
      </c>
      <c r="DU302" s="11" t="s">
        <v>181</v>
      </c>
      <c r="DV302" s="11" t="s">
        <v>182</v>
      </c>
      <c r="DW302" s="27" t="s">
        <v>156</v>
      </c>
      <c r="DX302" s="27" t="s">
        <v>156</v>
      </c>
      <c r="DY302" s="20" t="s">
        <v>423</v>
      </c>
      <c r="DZ302" s="16">
        <v>7</v>
      </c>
      <c r="EA302" s="16">
        <v>28</v>
      </c>
      <c r="EB302" s="27" t="s">
        <v>185</v>
      </c>
      <c r="EC302" s="27" t="s">
        <v>185</v>
      </c>
      <c r="ED302" s="27" t="s">
        <v>182</v>
      </c>
      <c r="EE302" s="29">
        <v>45082.385960648149</v>
      </c>
      <c r="EF302" s="28" t="s">
        <v>790</v>
      </c>
      <c r="EG302" s="28" t="s">
        <v>791</v>
      </c>
      <c r="EH302" s="28" t="s">
        <v>190</v>
      </c>
      <c r="EI302" s="29">
        <v>45096.535879629628</v>
      </c>
      <c r="EJ302" s="28" t="s">
        <v>1315</v>
      </c>
      <c r="EK302" s="28" t="s">
        <v>1316</v>
      </c>
      <c r="EL302" s="28" t="s">
        <v>237</v>
      </c>
      <c r="EM302" s="45" t="s">
        <v>3713</v>
      </c>
      <c r="EN302" s="46" t="str">
        <f t="shared" si="29"/>
        <v>343N546E</v>
      </c>
      <c r="EO302" s="47">
        <f t="shared" si="30"/>
        <v>45116</v>
      </c>
      <c r="EP302" s="47">
        <f t="shared" si="31"/>
        <v>45093</v>
      </c>
      <c r="EQ302" s="48" t="str">
        <f t="shared" ca="1" si="32"/>
        <v>Past</v>
      </c>
      <c r="ER302" s="49">
        <f t="shared" si="33"/>
        <v>23</v>
      </c>
      <c r="ES302" s="50"/>
      <c r="ET302" s="51">
        <f t="shared" si="34"/>
        <v>23</v>
      </c>
      <c r="EU302" s="52">
        <f t="shared" si="35"/>
        <v>113712</v>
      </c>
      <c r="EV302" s="46"/>
      <c r="EW302" s="23" t="s">
        <v>3721</v>
      </c>
    </row>
    <row r="303" spans="1:153" ht="14.25" customHeight="1">
      <c r="A303" s="8">
        <v>296</v>
      </c>
      <c r="B303" s="9" t="s">
        <v>141</v>
      </c>
      <c r="C303" s="10" t="s">
        <v>142</v>
      </c>
      <c r="D303" s="10" t="s">
        <v>143</v>
      </c>
      <c r="E303" s="10" t="s">
        <v>206</v>
      </c>
      <c r="F303" s="9" t="s">
        <v>641</v>
      </c>
      <c r="G303" s="10" t="s">
        <v>378</v>
      </c>
      <c r="H303" s="9" t="s">
        <v>379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675</v>
      </c>
      <c r="S303" s="9" t="s">
        <v>676</v>
      </c>
      <c r="T303" s="9" t="s">
        <v>306</v>
      </c>
      <c r="U303" s="9" t="s">
        <v>337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698</v>
      </c>
      <c r="AA303" s="9" t="s">
        <v>699</v>
      </c>
      <c r="AB303" s="12" t="s">
        <v>700</v>
      </c>
      <c r="AC303" s="10" t="s">
        <v>710</v>
      </c>
      <c r="AD303" s="9" t="s">
        <v>711</v>
      </c>
      <c r="AE303" s="13" t="s">
        <v>712</v>
      </c>
      <c r="AF303" s="14" t="s">
        <v>1211</v>
      </c>
      <c r="AG303" s="10" t="s">
        <v>1357</v>
      </c>
      <c r="AH303" s="11" t="s">
        <v>684</v>
      </c>
      <c r="AI303" s="11" t="s">
        <v>685</v>
      </c>
      <c r="AJ303" s="10" t="s">
        <v>686</v>
      </c>
      <c r="AK303" s="11" t="s">
        <v>685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16000</v>
      </c>
      <c r="AW303" s="16">
        <v>16000</v>
      </c>
      <c r="AX303" s="16">
        <v>0</v>
      </c>
      <c r="AY303" s="16">
        <v>0</v>
      </c>
      <c r="AZ303" s="16">
        <v>0</v>
      </c>
      <c r="BA303" s="17">
        <v>45110</v>
      </c>
      <c r="BB303" s="30" t="s">
        <v>175</v>
      </c>
      <c r="BC303" s="18">
        <v>45105</v>
      </c>
      <c r="BD303" s="17">
        <v>45138</v>
      </c>
      <c r="BE303" s="17">
        <v>45169</v>
      </c>
      <c r="BF303" s="17">
        <v>45092</v>
      </c>
      <c r="BG303" s="10">
        <v>85415427</v>
      </c>
      <c r="BH303" s="9" t="s">
        <v>414</v>
      </c>
      <c r="BI303" s="19">
        <v>45078</v>
      </c>
      <c r="BJ303" s="20">
        <v>45082</v>
      </c>
      <c r="BK303" s="16">
        <v>12000</v>
      </c>
      <c r="BL303" s="16">
        <v>19200</v>
      </c>
      <c r="BM303" s="9" t="s">
        <v>177</v>
      </c>
      <c r="BN303" s="9" t="s">
        <v>436</v>
      </c>
      <c r="BO303" s="9" t="s">
        <v>635</v>
      </c>
      <c r="BP303" s="17">
        <v>45125</v>
      </c>
      <c r="BQ303" s="17">
        <v>45125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 t="s">
        <v>156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 t="s">
        <v>156</v>
      </c>
      <c r="CI303" s="16">
        <v>0</v>
      </c>
      <c r="CJ303" s="10" t="s">
        <v>156</v>
      </c>
      <c r="CK303" s="10" t="s">
        <v>156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44999</v>
      </c>
      <c r="CX303" s="10" t="s">
        <v>193</v>
      </c>
      <c r="CY303" s="17" t="s">
        <v>156</v>
      </c>
      <c r="CZ303" s="17" t="s">
        <v>156</v>
      </c>
      <c r="DA303" s="17" t="s">
        <v>156</v>
      </c>
      <c r="DB303" s="17">
        <v>44995</v>
      </c>
      <c r="DC303" s="16">
        <v>12000</v>
      </c>
      <c r="DD303" s="10" t="s">
        <v>1358</v>
      </c>
      <c r="DE303" s="10" t="s">
        <v>230</v>
      </c>
      <c r="DF303" s="18" t="s">
        <v>156</v>
      </c>
      <c r="DG303" s="17">
        <v>45047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45078</v>
      </c>
      <c r="DM303" s="16">
        <v>12000</v>
      </c>
      <c r="DN303" s="10" t="s">
        <v>1359</v>
      </c>
      <c r="DO303" s="10" t="s">
        <v>417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181</v>
      </c>
      <c r="DV303" s="11" t="s">
        <v>182</v>
      </c>
      <c r="DW303" s="27" t="s">
        <v>156</v>
      </c>
      <c r="DX303" s="27" t="s">
        <v>156</v>
      </c>
      <c r="DY303" s="20" t="s">
        <v>777</v>
      </c>
      <c r="DZ303" s="16">
        <v>7</v>
      </c>
      <c r="EA303" s="16">
        <v>28</v>
      </c>
      <c r="EB303" s="27" t="s">
        <v>185</v>
      </c>
      <c r="EC303" s="27" t="s">
        <v>185</v>
      </c>
      <c r="ED303" s="27" t="s">
        <v>182</v>
      </c>
      <c r="EE303" s="29">
        <v>44992.669814814813</v>
      </c>
      <c r="EF303" s="28" t="s">
        <v>688</v>
      </c>
      <c r="EG303" s="28" t="s">
        <v>689</v>
      </c>
      <c r="EH303" s="28" t="s">
        <v>190</v>
      </c>
      <c r="EI303" s="29">
        <v>45078.698148148149</v>
      </c>
      <c r="EJ303" s="28" t="s">
        <v>1315</v>
      </c>
      <c r="EK303" s="28" t="s">
        <v>1316</v>
      </c>
      <c r="EL303" s="28" t="s">
        <v>237</v>
      </c>
      <c r="EM303" s="45" t="s">
        <v>3713</v>
      </c>
      <c r="EN303" s="46" t="str">
        <f t="shared" si="29"/>
        <v>343N546F</v>
      </c>
      <c r="EO303" s="47">
        <f t="shared" si="30"/>
        <v>45090</v>
      </c>
      <c r="EP303" s="47">
        <f t="shared" si="31"/>
        <v>44999</v>
      </c>
      <c r="EQ303" s="48" t="str">
        <f t="shared" ca="1" si="32"/>
        <v>Past</v>
      </c>
      <c r="ER303" s="49">
        <f t="shared" si="33"/>
        <v>91</v>
      </c>
      <c r="ES303" s="50"/>
      <c r="ET303" s="51">
        <f t="shared" si="34"/>
        <v>91</v>
      </c>
      <c r="EU303" s="52">
        <f t="shared" si="35"/>
        <v>1092000</v>
      </c>
      <c r="EV303" s="46"/>
      <c r="EW303" s="23" t="s">
        <v>3714</v>
      </c>
    </row>
    <row r="304" spans="1:153" ht="14.25" customHeight="1">
      <c r="A304" s="8">
        <v>297</v>
      </c>
      <c r="B304" s="9" t="s">
        <v>141</v>
      </c>
      <c r="C304" s="10" t="s">
        <v>142</v>
      </c>
      <c r="D304" s="10" t="s">
        <v>143</v>
      </c>
      <c r="E304" s="10" t="s">
        <v>206</v>
      </c>
      <c r="F304" s="9" t="s">
        <v>641</v>
      </c>
      <c r="G304" s="10" t="s">
        <v>378</v>
      </c>
      <c r="H304" s="9" t="s">
        <v>379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675</v>
      </c>
      <c r="S304" s="9" t="s">
        <v>676</v>
      </c>
      <c r="T304" s="9" t="s">
        <v>306</v>
      </c>
      <c r="U304" s="9" t="s">
        <v>337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698</v>
      </c>
      <c r="AA304" s="9" t="s">
        <v>699</v>
      </c>
      <c r="AB304" s="12" t="s">
        <v>700</v>
      </c>
      <c r="AC304" s="10" t="s">
        <v>710</v>
      </c>
      <c r="AD304" s="9" t="s">
        <v>711</v>
      </c>
      <c r="AE304" s="13" t="s">
        <v>712</v>
      </c>
      <c r="AF304" s="14" t="s">
        <v>1211</v>
      </c>
      <c r="AG304" s="10" t="s">
        <v>1357</v>
      </c>
      <c r="AH304" s="11" t="s">
        <v>684</v>
      </c>
      <c r="AI304" s="11" t="s">
        <v>685</v>
      </c>
      <c r="AJ304" s="10" t="s">
        <v>686</v>
      </c>
      <c r="AK304" s="11" t="s">
        <v>685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16000</v>
      </c>
      <c r="AW304" s="16">
        <v>16000</v>
      </c>
      <c r="AX304" s="16">
        <v>0</v>
      </c>
      <c r="AY304" s="16">
        <v>0</v>
      </c>
      <c r="AZ304" s="16">
        <v>0</v>
      </c>
      <c r="BA304" s="17">
        <v>45110</v>
      </c>
      <c r="BB304" s="30" t="s">
        <v>175</v>
      </c>
      <c r="BC304" s="18">
        <v>45105</v>
      </c>
      <c r="BD304" s="17">
        <v>45138</v>
      </c>
      <c r="BE304" s="17">
        <v>45169</v>
      </c>
      <c r="BF304" s="17">
        <v>45092</v>
      </c>
      <c r="BG304" s="10">
        <v>85605599</v>
      </c>
      <c r="BH304" s="9" t="s">
        <v>319</v>
      </c>
      <c r="BI304" s="19">
        <v>45078</v>
      </c>
      <c r="BJ304" s="20">
        <v>45089</v>
      </c>
      <c r="BK304" s="16">
        <v>2992</v>
      </c>
      <c r="BL304" s="16">
        <v>4787</v>
      </c>
      <c r="BM304" s="9" t="s">
        <v>177</v>
      </c>
      <c r="BN304" s="9" t="s">
        <v>470</v>
      </c>
      <c r="BO304" s="9" t="s">
        <v>156</v>
      </c>
      <c r="BP304" s="17">
        <v>45141</v>
      </c>
      <c r="BQ304" s="17">
        <v>45141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45083</v>
      </c>
      <c r="CX304" s="10" t="s">
        <v>1341</v>
      </c>
      <c r="CY304" s="17" t="s">
        <v>156</v>
      </c>
      <c r="CZ304" s="17" t="s">
        <v>156</v>
      </c>
      <c r="DA304" s="17" t="s">
        <v>156</v>
      </c>
      <c r="DB304" s="17">
        <v>45082</v>
      </c>
      <c r="DC304" s="16">
        <v>2992</v>
      </c>
      <c r="DD304" s="10" t="s">
        <v>1360</v>
      </c>
      <c r="DE304" s="10" t="s">
        <v>230</v>
      </c>
      <c r="DF304" s="18" t="s">
        <v>156</v>
      </c>
      <c r="DG304" s="17">
        <v>45093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>
        <v>45093</v>
      </c>
      <c r="DM304" s="16">
        <v>2992</v>
      </c>
      <c r="DN304" s="10" t="s">
        <v>1361</v>
      </c>
      <c r="DO304" s="10" t="s">
        <v>230</v>
      </c>
      <c r="DP304" s="16">
        <v>32</v>
      </c>
      <c r="DQ304" s="16">
        <v>16</v>
      </c>
      <c r="DR304" s="11">
        <v>16</v>
      </c>
      <c r="DS304" s="16">
        <v>48</v>
      </c>
      <c r="DT304" s="16">
        <v>0</v>
      </c>
      <c r="DU304" s="11" t="s">
        <v>181</v>
      </c>
      <c r="DV304" s="11" t="s">
        <v>182</v>
      </c>
      <c r="DW304" s="27" t="s">
        <v>156</v>
      </c>
      <c r="DX304" s="27" t="s">
        <v>156</v>
      </c>
      <c r="DY304" s="20" t="s">
        <v>1335</v>
      </c>
      <c r="DZ304" s="16">
        <v>7</v>
      </c>
      <c r="EA304" s="16">
        <v>28</v>
      </c>
      <c r="EB304" s="27" t="s">
        <v>185</v>
      </c>
      <c r="EC304" s="27" t="s">
        <v>185</v>
      </c>
      <c r="ED304" s="27" t="s">
        <v>182</v>
      </c>
      <c r="EE304" s="29">
        <v>45063.563287037039</v>
      </c>
      <c r="EF304" s="28" t="s">
        <v>821</v>
      </c>
      <c r="EG304" s="28" t="s">
        <v>822</v>
      </c>
      <c r="EH304" s="28" t="s">
        <v>190</v>
      </c>
      <c r="EI304" s="29">
        <v>45093.444606481484</v>
      </c>
      <c r="EJ304" s="28" t="s">
        <v>1315</v>
      </c>
      <c r="EK304" s="28" t="s">
        <v>1316</v>
      </c>
      <c r="EL304" s="28" t="s">
        <v>237</v>
      </c>
      <c r="EM304" s="45" t="s">
        <v>3713</v>
      </c>
      <c r="EN304" s="46" t="str">
        <f t="shared" si="29"/>
        <v>343N546F</v>
      </c>
      <c r="EO304" s="47">
        <f t="shared" si="30"/>
        <v>45106</v>
      </c>
      <c r="EP304" s="47">
        <f t="shared" si="31"/>
        <v>45083</v>
      </c>
      <c r="EQ304" s="48" t="str">
        <f t="shared" ca="1" si="32"/>
        <v>Past</v>
      </c>
      <c r="ER304" s="49">
        <f t="shared" si="33"/>
        <v>23</v>
      </c>
      <c r="ES304" s="50"/>
      <c r="ET304" s="51">
        <f t="shared" si="34"/>
        <v>23</v>
      </c>
      <c r="EU304" s="52">
        <f t="shared" si="35"/>
        <v>68816</v>
      </c>
      <c r="EV304" s="46"/>
      <c r="EW304" s="23" t="s">
        <v>3721</v>
      </c>
    </row>
    <row r="305" spans="1:153" ht="14.25" customHeight="1">
      <c r="A305" s="8">
        <v>298</v>
      </c>
      <c r="B305" s="9" t="s">
        <v>141</v>
      </c>
      <c r="C305" s="10" t="s">
        <v>142</v>
      </c>
      <c r="D305" s="10" t="s">
        <v>143</v>
      </c>
      <c r="E305" s="10" t="s">
        <v>206</v>
      </c>
      <c r="F305" s="9" t="s">
        <v>641</v>
      </c>
      <c r="G305" s="10" t="s">
        <v>378</v>
      </c>
      <c r="H305" s="9" t="s">
        <v>379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675</v>
      </c>
      <c r="S305" s="9" t="s">
        <v>676</v>
      </c>
      <c r="T305" s="9" t="s">
        <v>306</v>
      </c>
      <c r="U305" s="9" t="s">
        <v>337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698</v>
      </c>
      <c r="AA305" s="9" t="s">
        <v>699</v>
      </c>
      <c r="AB305" s="12" t="s">
        <v>700</v>
      </c>
      <c r="AC305" s="10" t="s">
        <v>710</v>
      </c>
      <c r="AD305" s="9" t="s">
        <v>711</v>
      </c>
      <c r="AE305" s="13" t="s">
        <v>712</v>
      </c>
      <c r="AF305" s="14" t="s">
        <v>1211</v>
      </c>
      <c r="AG305" s="10" t="s">
        <v>1357</v>
      </c>
      <c r="AH305" s="11" t="s">
        <v>684</v>
      </c>
      <c r="AI305" s="11" t="s">
        <v>685</v>
      </c>
      <c r="AJ305" s="10" t="s">
        <v>686</v>
      </c>
      <c r="AK305" s="11" t="s">
        <v>685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16000</v>
      </c>
      <c r="AW305" s="16">
        <v>16000</v>
      </c>
      <c r="AX305" s="16">
        <v>0</v>
      </c>
      <c r="AY305" s="16">
        <v>0</v>
      </c>
      <c r="AZ305" s="16">
        <v>0</v>
      </c>
      <c r="BA305" s="17">
        <v>45110</v>
      </c>
      <c r="BB305" s="30" t="s">
        <v>175</v>
      </c>
      <c r="BC305" s="18">
        <v>45105</v>
      </c>
      <c r="BD305" s="17">
        <v>45138</v>
      </c>
      <c r="BE305" s="17">
        <v>45169</v>
      </c>
      <c r="BF305" s="17">
        <v>45092</v>
      </c>
      <c r="BG305" s="10">
        <v>85816151</v>
      </c>
      <c r="BH305" s="9" t="s">
        <v>321</v>
      </c>
      <c r="BI305" s="19">
        <v>45078</v>
      </c>
      <c r="BJ305" s="20">
        <v>45096</v>
      </c>
      <c r="BK305" s="16">
        <v>2112</v>
      </c>
      <c r="BL305" s="16">
        <v>3379</v>
      </c>
      <c r="BM305" s="9" t="s">
        <v>177</v>
      </c>
      <c r="BN305" s="9" t="s">
        <v>470</v>
      </c>
      <c r="BO305" s="9" t="s">
        <v>156</v>
      </c>
      <c r="BP305" s="17">
        <v>45151</v>
      </c>
      <c r="BQ305" s="17">
        <v>45151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45093</v>
      </c>
      <c r="CX305" s="10" t="s">
        <v>193</v>
      </c>
      <c r="CY305" s="17" t="s">
        <v>156</v>
      </c>
      <c r="CZ305" s="17" t="s">
        <v>156</v>
      </c>
      <c r="DA305" s="17" t="s">
        <v>156</v>
      </c>
      <c r="DB305" s="17">
        <v>45093</v>
      </c>
      <c r="DC305" s="16">
        <v>2112</v>
      </c>
      <c r="DD305" s="10" t="s">
        <v>1362</v>
      </c>
      <c r="DE305" s="10" t="s">
        <v>230</v>
      </c>
      <c r="DF305" s="18" t="s">
        <v>156</v>
      </c>
      <c r="DG305" s="17">
        <v>45103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45096</v>
      </c>
      <c r="DM305" s="16">
        <v>2112</v>
      </c>
      <c r="DN305" s="10" t="s">
        <v>1363</v>
      </c>
      <c r="DO305" s="10" t="s">
        <v>230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181</v>
      </c>
      <c r="DV305" s="11" t="s">
        <v>182</v>
      </c>
      <c r="DW305" s="27" t="s">
        <v>156</v>
      </c>
      <c r="DX305" s="27" t="s">
        <v>156</v>
      </c>
      <c r="DY305" s="20" t="s">
        <v>423</v>
      </c>
      <c r="DZ305" s="16">
        <v>7</v>
      </c>
      <c r="EA305" s="16">
        <v>28</v>
      </c>
      <c r="EB305" s="27" t="s">
        <v>185</v>
      </c>
      <c r="EC305" s="27" t="s">
        <v>185</v>
      </c>
      <c r="ED305" s="27" t="s">
        <v>182</v>
      </c>
      <c r="EE305" s="29">
        <v>45082.385960648149</v>
      </c>
      <c r="EF305" s="28" t="s">
        <v>790</v>
      </c>
      <c r="EG305" s="28" t="s">
        <v>791</v>
      </c>
      <c r="EH305" s="28" t="s">
        <v>190</v>
      </c>
      <c r="EI305" s="29">
        <v>45096.535879629628</v>
      </c>
      <c r="EJ305" s="28" t="s">
        <v>1315</v>
      </c>
      <c r="EK305" s="28" t="s">
        <v>1316</v>
      </c>
      <c r="EL305" s="28" t="s">
        <v>237</v>
      </c>
      <c r="EM305" s="45" t="s">
        <v>3713</v>
      </c>
      <c r="EN305" s="46" t="str">
        <f t="shared" si="29"/>
        <v>343N546F</v>
      </c>
      <c r="EO305" s="47">
        <f t="shared" si="30"/>
        <v>45116</v>
      </c>
      <c r="EP305" s="47">
        <f t="shared" si="31"/>
        <v>45093</v>
      </c>
      <c r="EQ305" s="48" t="str">
        <f t="shared" ca="1" si="32"/>
        <v>Past</v>
      </c>
      <c r="ER305" s="49">
        <f t="shared" si="33"/>
        <v>23</v>
      </c>
      <c r="ES305" s="50"/>
      <c r="ET305" s="51">
        <f t="shared" si="34"/>
        <v>23</v>
      </c>
      <c r="EU305" s="52">
        <f t="shared" si="35"/>
        <v>48576</v>
      </c>
      <c r="EV305" s="46"/>
      <c r="EW305" s="23" t="s">
        <v>3721</v>
      </c>
    </row>
    <row r="306" spans="1:153" ht="14.25" customHeight="1">
      <c r="A306" s="8">
        <v>299</v>
      </c>
      <c r="B306" s="9" t="s">
        <v>141</v>
      </c>
      <c r="C306" s="10" t="s">
        <v>142</v>
      </c>
      <c r="D306" s="10" t="s">
        <v>143</v>
      </c>
      <c r="E306" s="10" t="s">
        <v>206</v>
      </c>
      <c r="F306" s="9" t="s">
        <v>641</v>
      </c>
      <c r="G306" s="10" t="s">
        <v>378</v>
      </c>
      <c r="H306" s="9" t="s">
        <v>379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675</v>
      </c>
      <c r="S306" s="9" t="s">
        <v>676</v>
      </c>
      <c r="T306" s="9" t="s">
        <v>306</v>
      </c>
      <c r="U306" s="9" t="s">
        <v>337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677</v>
      </c>
      <c r="AA306" s="9" t="s">
        <v>678</v>
      </c>
      <c r="AB306" s="12" t="s">
        <v>679</v>
      </c>
      <c r="AC306" s="10" t="s">
        <v>680</v>
      </c>
      <c r="AD306" s="9" t="s">
        <v>681</v>
      </c>
      <c r="AE306" s="13" t="s">
        <v>682</v>
      </c>
      <c r="AF306" s="14" t="s">
        <v>1211</v>
      </c>
      <c r="AG306" s="10" t="s">
        <v>1364</v>
      </c>
      <c r="AH306" s="11" t="s">
        <v>684</v>
      </c>
      <c r="AI306" s="11" t="s">
        <v>685</v>
      </c>
      <c r="AJ306" s="10" t="s">
        <v>686</v>
      </c>
      <c r="AK306" s="11" t="s">
        <v>685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7184</v>
      </c>
      <c r="AW306" s="16">
        <v>7184</v>
      </c>
      <c r="AX306" s="16">
        <v>0</v>
      </c>
      <c r="AY306" s="16">
        <v>0</v>
      </c>
      <c r="AZ306" s="16">
        <v>0</v>
      </c>
      <c r="BA306" s="17">
        <v>45122</v>
      </c>
      <c r="BB306" s="30" t="s">
        <v>175</v>
      </c>
      <c r="BC306" s="18">
        <v>45076</v>
      </c>
      <c r="BD306" s="17">
        <v>45291</v>
      </c>
      <c r="BE306" s="17">
        <v>45350</v>
      </c>
      <c r="BF306" s="17">
        <v>45107</v>
      </c>
      <c r="BG306" s="10">
        <v>85501610</v>
      </c>
      <c r="BH306" s="9" t="s">
        <v>694</v>
      </c>
      <c r="BI306" s="19">
        <v>45078</v>
      </c>
      <c r="BJ306" s="20">
        <v>45082</v>
      </c>
      <c r="BK306" s="16">
        <v>7184</v>
      </c>
      <c r="BL306" s="16">
        <v>11494</v>
      </c>
      <c r="BM306" s="9" t="s">
        <v>177</v>
      </c>
      <c r="BN306" s="9" t="s">
        <v>436</v>
      </c>
      <c r="BO306" s="9" t="s">
        <v>635</v>
      </c>
      <c r="BP306" s="17">
        <v>45134</v>
      </c>
      <c r="BQ306" s="17">
        <v>45134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45034</v>
      </c>
      <c r="CX306" s="10" t="s">
        <v>193</v>
      </c>
      <c r="CY306" s="17" t="s">
        <v>156</v>
      </c>
      <c r="CZ306" s="17" t="s">
        <v>156</v>
      </c>
      <c r="DA306" s="17" t="s">
        <v>156</v>
      </c>
      <c r="DB306" s="17">
        <v>45034</v>
      </c>
      <c r="DC306" s="16">
        <v>7184</v>
      </c>
      <c r="DD306" s="10" t="s">
        <v>1365</v>
      </c>
      <c r="DE306" s="10" t="s">
        <v>230</v>
      </c>
      <c r="DF306" s="18" t="s">
        <v>156</v>
      </c>
      <c r="DG306" s="17">
        <v>45055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45051</v>
      </c>
      <c r="DM306" s="16">
        <v>7184</v>
      </c>
      <c r="DN306" s="10" t="s">
        <v>1366</v>
      </c>
      <c r="DO306" s="10" t="s">
        <v>230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181</v>
      </c>
      <c r="DV306" s="11" t="s">
        <v>182</v>
      </c>
      <c r="DW306" s="27" t="s">
        <v>156</v>
      </c>
      <c r="DX306" s="27" t="s">
        <v>156</v>
      </c>
      <c r="DY306" s="20" t="s">
        <v>1367</v>
      </c>
      <c r="DZ306" s="16">
        <v>7</v>
      </c>
      <c r="EA306" s="16">
        <v>28</v>
      </c>
      <c r="EB306" s="27" t="s">
        <v>185</v>
      </c>
      <c r="EC306" s="27" t="s">
        <v>185</v>
      </c>
      <c r="ED306" s="27" t="s">
        <v>182</v>
      </c>
      <c r="EE306" s="29">
        <v>45030.277071759258</v>
      </c>
      <c r="EF306" s="28" t="s">
        <v>1129</v>
      </c>
      <c r="EG306" s="28" t="s">
        <v>1130</v>
      </c>
      <c r="EH306" s="28" t="s">
        <v>190</v>
      </c>
      <c r="EI306" s="29">
        <v>45075.008101851854</v>
      </c>
      <c r="EJ306" s="28" t="s">
        <v>188</v>
      </c>
      <c r="EK306" s="28" t="s">
        <v>189</v>
      </c>
      <c r="EL306" s="28" t="s">
        <v>190</v>
      </c>
      <c r="EM306" s="45" t="s">
        <v>3713</v>
      </c>
      <c r="EN306" s="46" t="str">
        <f t="shared" si="29"/>
        <v>343N640A</v>
      </c>
      <c r="EO306" s="47">
        <f t="shared" si="30"/>
        <v>45099</v>
      </c>
      <c r="EP306" s="47">
        <f t="shared" si="31"/>
        <v>45034</v>
      </c>
      <c r="EQ306" s="48" t="str">
        <f t="shared" ca="1" si="32"/>
        <v>Past</v>
      </c>
      <c r="ER306" s="49">
        <f t="shared" si="33"/>
        <v>65</v>
      </c>
      <c r="ES306" s="50"/>
      <c r="ET306" s="51">
        <f t="shared" si="34"/>
        <v>65</v>
      </c>
      <c r="EU306" s="52">
        <f t="shared" si="35"/>
        <v>466960</v>
      </c>
      <c r="EV306" s="46"/>
      <c r="EW306" s="23" t="s">
        <v>3714</v>
      </c>
    </row>
    <row r="307" spans="1:153" ht="14.25" hidden="1" customHeight="1">
      <c r="A307" s="8">
        <v>300</v>
      </c>
      <c r="B307" s="9" t="s">
        <v>141</v>
      </c>
      <c r="C307" s="10" t="s">
        <v>142</v>
      </c>
      <c r="D307" s="10" t="s">
        <v>143</v>
      </c>
      <c r="E307" s="10" t="s">
        <v>206</v>
      </c>
      <c r="F307" s="9" t="s">
        <v>641</v>
      </c>
      <c r="G307" s="10" t="s">
        <v>378</v>
      </c>
      <c r="H307" s="9" t="s">
        <v>379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675</v>
      </c>
      <c r="S307" s="9" t="s">
        <v>676</v>
      </c>
      <c r="T307" s="9" t="s">
        <v>306</v>
      </c>
      <c r="U307" s="9" t="s">
        <v>337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677</v>
      </c>
      <c r="AA307" s="9" t="s">
        <v>678</v>
      </c>
      <c r="AB307" s="12" t="s">
        <v>679</v>
      </c>
      <c r="AC307" s="10" t="s">
        <v>680</v>
      </c>
      <c r="AD307" s="9" t="s">
        <v>681</v>
      </c>
      <c r="AE307" s="13" t="s">
        <v>682</v>
      </c>
      <c r="AF307" s="14" t="s">
        <v>1211</v>
      </c>
      <c r="AG307" s="10" t="s">
        <v>1364</v>
      </c>
      <c r="AH307" s="11" t="s">
        <v>684</v>
      </c>
      <c r="AI307" s="11" t="s">
        <v>685</v>
      </c>
      <c r="AJ307" s="10" t="s">
        <v>686</v>
      </c>
      <c r="AK307" s="11" t="s">
        <v>685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7184</v>
      </c>
      <c r="AW307" s="16">
        <v>7184</v>
      </c>
      <c r="AX307" s="16">
        <v>0</v>
      </c>
      <c r="AY307" s="16">
        <v>0</v>
      </c>
      <c r="AZ307" s="16">
        <v>0</v>
      </c>
      <c r="BA307" s="17">
        <v>45122</v>
      </c>
      <c r="BB307" s="30" t="s">
        <v>175</v>
      </c>
      <c r="BC307" s="18">
        <v>45035</v>
      </c>
      <c r="BD307" s="17">
        <v>45291</v>
      </c>
      <c r="BE307" s="17">
        <v>45350</v>
      </c>
      <c r="BF307" s="17">
        <v>45107</v>
      </c>
      <c r="BG307" s="10">
        <v>85501611</v>
      </c>
      <c r="BH307" s="9" t="s">
        <v>695</v>
      </c>
      <c r="BI307" s="19">
        <v>45078</v>
      </c>
      <c r="BJ307" s="20">
        <v>45082</v>
      </c>
      <c r="BK307" s="16">
        <v>0</v>
      </c>
      <c r="BL307" s="16">
        <v>0</v>
      </c>
      <c r="BM307" s="9" t="s">
        <v>177</v>
      </c>
      <c r="BN307" s="9" t="s">
        <v>178</v>
      </c>
      <c r="BO307" s="9" t="s">
        <v>156</v>
      </c>
      <c r="BP307" s="17">
        <v>45134</v>
      </c>
      <c r="BQ307" s="17" t="s">
        <v>156</v>
      </c>
      <c r="BR307" s="17" t="s">
        <v>156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 t="s">
        <v>156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>
        <v>45034</v>
      </c>
      <c r="CD307" s="10" t="s">
        <v>156</v>
      </c>
      <c r="CE307" s="17" t="s">
        <v>156</v>
      </c>
      <c r="CF307" s="17" t="s">
        <v>156</v>
      </c>
      <c r="CG307" s="17" t="s">
        <v>156</v>
      </c>
      <c r="CH307" s="17">
        <v>45035</v>
      </c>
      <c r="CI307" s="16">
        <v>7200</v>
      </c>
      <c r="CJ307" s="10" t="s">
        <v>1368</v>
      </c>
      <c r="CK307" s="10" t="s">
        <v>230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 t="s">
        <v>156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 t="s">
        <v>156</v>
      </c>
      <c r="CX307" s="10" t="s">
        <v>193</v>
      </c>
      <c r="CY307" s="17" t="s">
        <v>156</v>
      </c>
      <c r="CZ307" s="17" t="s">
        <v>156</v>
      </c>
      <c r="DA307" s="17" t="s">
        <v>156</v>
      </c>
      <c r="DB307" s="17" t="s">
        <v>156</v>
      </c>
      <c r="DC307" s="16">
        <v>0</v>
      </c>
      <c r="DD307" s="10" t="s">
        <v>156</v>
      </c>
      <c r="DE307" s="10" t="s">
        <v>156</v>
      </c>
      <c r="DF307" s="18" t="s">
        <v>156</v>
      </c>
      <c r="DG307" s="17" t="s">
        <v>156</v>
      </c>
      <c r="DH307" s="10" t="s">
        <v>156</v>
      </c>
      <c r="DI307" s="17" t="s">
        <v>156</v>
      </c>
      <c r="DJ307" s="17" t="s">
        <v>156</v>
      </c>
      <c r="DK307" s="17" t="s">
        <v>156</v>
      </c>
      <c r="DL307" s="17" t="s">
        <v>156</v>
      </c>
      <c r="DM307" s="16">
        <v>0</v>
      </c>
      <c r="DN307" s="10" t="s">
        <v>156</v>
      </c>
      <c r="DO307" s="10" t="s">
        <v>156</v>
      </c>
      <c r="DP307" s="16">
        <v>32</v>
      </c>
      <c r="DQ307" s="16">
        <v>16</v>
      </c>
      <c r="DR307" s="11">
        <v>16</v>
      </c>
      <c r="DS307" s="16">
        <v>48</v>
      </c>
      <c r="DT307" s="16">
        <v>7200</v>
      </c>
      <c r="DU307" s="11" t="s">
        <v>181</v>
      </c>
      <c r="DV307" s="11" t="s">
        <v>182</v>
      </c>
      <c r="DW307" s="27" t="s">
        <v>156</v>
      </c>
      <c r="DX307" s="27" t="s">
        <v>156</v>
      </c>
      <c r="DY307" s="20" t="s">
        <v>1367</v>
      </c>
      <c r="DZ307" s="16">
        <v>7</v>
      </c>
      <c r="EA307" s="16">
        <v>28</v>
      </c>
      <c r="EB307" s="27" t="s">
        <v>185</v>
      </c>
      <c r="EC307" s="27" t="s">
        <v>185</v>
      </c>
      <c r="ED307" s="27" t="s">
        <v>182</v>
      </c>
      <c r="EE307" s="29">
        <v>45030.277071759258</v>
      </c>
      <c r="EF307" s="28" t="s">
        <v>1129</v>
      </c>
      <c r="EG307" s="28" t="s">
        <v>1130</v>
      </c>
      <c r="EH307" s="28" t="s">
        <v>190</v>
      </c>
      <c r="EI307" s="29">
        <v>45047.515138888892</v>
      </c>
      <c r="EJ307" s="28" t="s">
        <v>790</v>
      </c>
      <c r="EK307" s="28" t="s">
        <v>791</v>
      </c>
      <c r="EL307" s="28" t="s">
        <v>190</v>
      </c>
      <c r="EM307" s="45"/>
      <c r="EN307" s="46" t="str">
        <f t="shared" si="29"/>
        <v>343N640A</v>
      </c>
      <c r="EO307" s="47">
        <f t="shared" si="30"/>
        <v>45099</v>
      </c>
      <c r="EP307" s="47" t="str">
        <f t="shared" si="31"/>
        <v/>
      </c>
      <c r="EQ307" s="48" t="str">
        <f t="shared" ca="1" si="32"/>
        <v>Y</v>
      </c>
      <c r="ER307" s="49" t="str">
        <f t="shared" si="33"/>
        <v/>
      </c>
      <c r="ES307" s="50"/>
      <c r="ET307" s="51" t="str">
        <f t="shared" si="34"/>
        <v/>
      </c>
      <c r="EU307" s="52" t="str">
        <f t="shared" si="35"/>
        <v/>
      </c>
      <c r="EV307" s="46"/>
    </row>
    <row r="308" spans="1:153" ht="14.25" hidden="1" customHeight="1">
      <c r="A308" s="8">
        <v>301</v>
      </c>
      <c r="B308" s="9" t="s">
        <v>141</v>
      </c>
      <c r="C308" s="10" t="s">
        <v>142</v>
      </c>
      <c r="D308" s="10" t="s">
        <v>143</v>
      </c>
      <c r="E308" s="10" t="s">
        <v>206</v>
      </c>
      <c r="F308" s="9" t="s">
        <v>641</v>
      </c>
      <c r="G308" s="10" t="s">
        <v>378</v>
      </c>
      <c r="H308" s="9" t="s">
        <v>379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675</v>
      </c>
      <c r="S308" s="9" t="s">
        <v>676</v>
      </c>
      <c r="T308" s="9" t="s">
        <v>306</v>
      </c>
      <c r="U308" s="9" t="s">
        <v>337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677</v>
      </c>
      <c r="AA308" s="9" t="s">
        <v>678</v>
      </c>
      <c r="AB308" s="12" t="s">
        <v>679</v>
      </c>
      <c r="AC308" s="10" t="s">
        <v>690</v>
      </c>
      <c r="AD308" s="9" t="s">
        <v>691</v>
      </c>
      <c r="AE308" s="13" t="s">
        <v>692</v>
      </c>
      <c r="AF308" s="14" t="s">
        <v>1211</v>
      </c>
      <c r="AG308" s="10" t="s">
        <v>1369</v>
      </c>
      <c r="AH308" s="11" t="s">
        <v>684</v>
      </c>
      <c r="AI308" s="11" t="s">
        <v>685</v>
      </c>
      <c r="AJ308" s="10" t="s">
        <v>686</v>
      </c>
      <c r="AK308" s="11" t="s">
        <v>685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5440</v>
      </c>
      <c r="AW308" s="16">
        <v>5440</v>
      </c>
      <c r="AX308" s="16">
        <v>0</v>
      </c>
      <c r="AY308" s="16">
        <v>0</v>
      </c>
      <c r="AZ308" s="16">
        <v>0</v>
      </c>
      <c r="BA308" s="17">
        <v>45122</v>
      </c>
      <c r="BB308" s="30" t="s">
        <v>175</v>
      </c>
      <c r="BC308" s="18">
        <v>45035</v>
      </c>
      <c r="BD308" s="17">
        <v>45291</v>
      </c>
      <c r="BE308" s="17">
        <v>45350</v>
      </c>
      <c r="BF308" s="17">
        <v>45107</v>
      </c>
      <c r="BG308" s="10">
        <v>85501621</v>
      </c>
      <c r="BH308" s="9" t="s">
        <v>414</v>
      </c>
      <c r="BI308" s="19">
        <v>45078</v>
      </c>
      <c r="BJ308" s="20">
        <v>45082</v>
      </c>
      <c r="BK308" s="16">
        <v>0</v>
      </c>
      <c r="BL308" s="16">
        <v>0</v>
      </c>
      <c r="BM308" s="9" t="s">
        <v>177</v>
      </c>
      <c r="BN308" s="9" t="s">
        <v>178</v>
      </c>
      <c r="BO308" s="9" t="s">
        <v>156</v>
      </c>
      <c r="BP308" s="17">
        <v>45107</v>
      </c>
      <c r="BQ308" s="17" t="s">
        <v>156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>
        <v>45034</v>
      </c>
      <c r="CD308" s="10" t="s">
        <v>156</v>
      </c>
      <c r="CE308" s="17" t="s">
        <v>156</v>
      </c>
      <c r="CF308" s="17" t="s">
        <v>156</v>
      </c>
      <c r="CG308" s="17" t="s">
        <v>156</v>
      </c>
      <c r="CH308" s="17">
        <v>45035</v>
      </c>
      <c r="CI308" s="16">
        <v>5400</v>
      </c>
      <c r="CJ308" s="10" t="s">
        <v>1370</v>
      </c>
      <c r="CK308" s="10" t="s">
        <v>230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 t="s">
        <v>156</v>
      </c>
      <c r="CX308" s="10" t="s">
        <v>193</v>
      </c>
      <c r="CY308" s="17" t="s">
        <v>156</v>
      </c>
      <c r="CZ308" s="17" t="s">
        <v>156</v>
      </c>
      <c r="DA308" s="17" t="s">
        <v>156</v>
      </c>
      <c r="DB308" s="17" t="s">
        <v>156</v>
      </c>
      <c r="DC308" s="16">
        <v>0</v>
      </c>
      <c r="DD308" s="10" t="s">
        <v>156</v>
      </c>
      <c r="DE308" s="10" t="s">
        <v>156</v>
      </c>
      <c r="DF308" s="18" t="s">
        <v>156</v>
      </c>
      <c r="DG308" s="17" t="s">
        <v>156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 t="s">
        <v>156</v>
      </c>
      <c r="DM308" s="16">
        <v>0</v>
      </c>
      <c r="DN308" s="10" t="s">
        <v>156</v>
      </c>
      <c r="DO308" s="10" t="s">
        <v>156</v>
      </c>
      <c r="DP308" s="16">
        <v>32</v>
      </c>
      <c r="DQ308" s="16">
        <v>16</v>
      </c>
      <c r="DR308" s="11">
        <v>16</v>
      </c>
      <c r="DS308" s="16">
        <v>32</v>
      </c>
      <c r="DT308" s="16">
        <v>5400</v>
      </c>
      <c r="DU308" s="11" t="s">
        <v>181</v>
      </c>
      <c r="DV308" s="11" t="s">
        <v>182</v>
      </c>
      <c r="DW308" s="27" t="s">
        <v>156</v>
      </c>
      <c r="DX308" s="27" t="s">
        <v>156</v>
      </c>
      <c r="DY308" s="20" t="s">
        <v>156</v>
      </c>
      <c r="DZ308" s="16">
        <v>7</v>
      </c>
      <c r="EA308" s="16">
        <v>28</v>
      </c>
      <c r="EB308" s="27" t="s">
        <v>185</v>
      </c>
      <c r="EC308" s="27" t="s">
        <v>185</v>
      </c>
      <c r="ED308" s="27" t="s">
        <v>182</v>
      </c>
      <c r="EE308" s="29">
        <v>45030.277071759258</v>
      </c>
      <c r="EF308" s="28" t="s">
        <v>1129</v>
      </c>
      <c r="EG308" s="28" t="s">
        <v>1130</v>
      </c>
      <c r="EH308" s="28" t="s">
        <v>190</v>
      </c>
      <c r="EI308" s="29">
        <v>45047.515138888892</v>
      </c>
      <c r="EJ308" s="28" t="s">
        <v>790</v>
      </c>
      <c r="EK308" s="28" t="s">
        <v>791</v>
      </c>
      <c r="EL308" s="28" t="s">
        <v>190</v>
      </c>
      <c r="EM308" s="45"/>
      <c r="EN308" s="46" t="str">
        <f t="shared" si="29"/>
        <v>343N641A</v>
      </c>
      <c r="EO308" s="47">
        <f t="shared" si="30"/>
        <v>45072</v>
      </c>
      <c r="EP308" s="47" t="str">
        <f t="shared" si="31"/>
        <v/>
      </c>
      <c r="EQ308" s="48" t="str">
        <f t="shared" ca="1" si="32"/>
        <v>Y</v>
      </c>
      <c r="ER308" s="49" t="str">
        <f t="shared" si="33"/>
        <v/>
      </c>
      <c r="ES308" s="50"/>
      <c r="ET308" s="51" t="str">
        <f t="shared" si="34"/>
        <v/>
      </c>
      <c r="EU308" s="52" t="str">
        <f t="shared" si="35"/>
        <v/>
      </c>
      <c r="EV308" s="46"/>
    </row>
    <row r="309" spans="1:153" ht="14.25" customHeight="1">
      <c r="A309" s="8">
        <v>302</v>
      </c>
      <c r="B309" s="9" t="s">
        <v>141</v>
      </c>
      <c r="C309" s="10" t="s">
        <v>142</v>
      </c>
      <c r="D309" s="10" t="s">
        <v>143</v>
      </c>
      <c r="E309" s="10" t="s">
        <v>206</v>
      </c>
      <c r="F309" s="9" t="s">
        <v>641</v>
      </c>
      <c r="G309" s="10" t="s">
        <v>378</v>
      </c>
      <c r="H309" s="9" t="s">
        <v>379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675</v>
      </c>
      <c r="S309" s="9" t="s">
        <v>676</v>
      </c>
      <c r="T309" s="9" t="s">
        <v>306</v>
      </c>
      <c r="U309" s="9" t="s">
        <v>337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677</v>
      </c>
      <c r="AA309" s="9" t="s">
        <v>678</v>
      </c>
      <c r="AB309" s="12" t="s">
        <v>679</v>
      </c>
      <c r="AC309" s="10" t="s">
        <v>690</v>
      </c>
      <c r="AD309" s="9" t="s">
        <v>691</v>
      </c>
      <c r="AE309" s="13" t="s">
        <v>692</v>
      </c>
      <c r="AF309" s="14" t="s">
        <v>1211</v>
      </c>
      <c r="AG309" s="10" t="s">
        <v>1369</v>
      </c>
      <c r="AH309" s="11" t="s">
        <v>684</v>
      </c>
      <c r="AI309" s="11" t="s">
        <v>685</v>
      </c>
      <c r="AJ309" s="10" t="s">
        <v>686</v>
      </c>
      <c r="AK309" s="11" t="s">
        <v>685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5440</v>
      </c>
      <c r="AW309" s="16">
        <v>5440</v>
      </c>
      <c r="AX309" s="16">
        <v>0</v>
      </c>
      <c r="AY309" s="16">
        <v>0</v>
      </c>
      <c r="AZ309" s="16">
        <v>0</v>
      </c>
      <c r="BA309" s="17">
        <v>45122</v>
      </c>
      <c r="BB309" s="30" t="s">
        <v>175</v>
      </c>
      <c r="BC309" s="18">
        <v>45075</v>
      </c>
      <c r="BD309" s="17">
        <v>45291</v>
      </c>
      <c r="BE309" s="17">
        <v>45350</v>
      </c>
      <c r="BF309" s="17">
        <v>45107</v>
      </c>
      <c r="BG309" s="10">
        <v>85501620</v>
      </c>
      <c r="BH309" s="9" t="s">
        <v>319</v>
      </c>
      <c r="BI309" s="19">
        <v>45078</v>
      </c>
      <c r="BJ309" s="20">
        <v>45082</v>
      </c>
      <c r="BK309" s="16">
        <v>5440</v>
      </c>
      <c r="BL309" s="16">
        <v>8704</v>
      </c>
      <c r="BM309" s="9" t="s">
        <v>177</v>
      </c>
      <c r="BN309" s="9" t="s">
        <v>436</v>
      </c>
      <c r="BO309" s="9" t="s">
        <v>156</v>
      </c>
      <c r="BP309" s="17">
        <v>45134</v>
      </c>
      <c r="BQ309" s="17">
        <v>45134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45034</v>
      </c>
      <c r="CX309" s="10" t="s">
        <v>193</v>
      </c>
      <c r="CY309" s="17" t="s">
        <v>156</v>
      </c>
      <c r="CZ309" s="17" t="s">
        <v>156</v>
      </c>
      <c r="DA309" s="17" t="s">
        <v>156</v>
      </c>
      <c r="DB309" s="17">
        <v>45034</v>
      </c>
      <c r="DC309" s="16">
        <v>5440</v>
      </c>
      <c r="DD309" s="10" t="s">
        <v>1371</v>
      </c>
      <c r="DE309" s="10" t="s">
        <v>230</v>
      </c>
      <c r="DF309" s="18" t="s">
        <v>156</v>
      </c>
      <c r="DG309" s="17">
        <v>45055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>
        <v>45051</v>
      </c>
      <c r="DM309" s="16">
        <v>5440</v>
      </c>
      <c r="DN309" s="10" t="s">
        <v>1372</v>
      </c>
      <c r="DO309" s="10" t="s">
        <v>230</v>
      </c>
      <c r="DP309" s="16">
        <v>32</v>
      </c>
      <c r="DQ309" s="16">
        <v>16</v>
      </c>
      <c r="DR309" s="11">
        <v>16</v>
      </c>
      <c r="DS309" s="16">
        <v>32</v>
      </c>
      <c r="DT309" s="16">
        <v>0</v>
      </c>
      <c r="DU309" s="11" t="s">
        <v>181</v>
      </c>
      <c r="DV309" s="11" t="s">
        <v>182</v>
      </c>
      <c r="DW309" s="27" t="s">
        <v>156</v>
      </c>
      <c r="DX309" s="27" t="s">
        <v>156</v>
      </c>
      <c r="DY309" s="20" t="s">
        <v>1367</v>
      </c>
      <c r="DZ309" s="16">
        <v>7</v>
      </c>
      <c r="EA309" s="16">
        <v>28</v>
      </c>
      <c r="EB309" s="27" t="s">
        <v>185</v>
      </c>
      <c r="EC309" s="27" t="s">
        <v>185</v>
      </c>
      <c r="ED309" s="27" t="s">
        <v>182</v>
      </c>
      <c r="EE309" s="29">
        <v>45030.277071759258</v>
      </c>
      <c r="EF309" s="28" t="s">
        <v>1129</v>
      </c>
      <c r="EG309" s="28" t="s">
        <v>1130</v>
      </c>
      <c r="EH309" s="28" t="s">
        <v>190</v>
      </c>
      <c r="EI309" s="29">
        <v>45075.008101851854</v>
      </c>
      <c r="EJ309" s="28" t="s">
        <v>188</v>
      </c>
      <c r="EK309" s="28" t="s">
        <v>189</v>
      </c>
      <c r="EL309" s="28" t="s">
        <v>190</v>
      </c>
      <c r="EM309" s="45" t="s">
        <v>3713</v>
      </c>
      <c r="EN309" s="46" t="str">
        <f t="shared" si="29"/>
        <v>343N641A</v>
      </c>
      <c r="EO309" s="47">
        <f t="shared" si="30"/>
        <v>45099</v>
      </c>
      <c r="EP309" s="47">
        <f t="shared" si="31"/>
        <v>45034</v>
      </c>
      <c r="EQ309" s="48" t="str">
        <f t="shared" ca="1" si="32"/>
        <v>Past</v>
      </c>
      <c r="ER309" s="49">
        <f t="shared" si="33"/>
        <v>65</v>
      </c>
      <c r="ES309" s="50"/>
      <c r="ET309" s="51">
        <f t="shared" si="34"/>
        <v>65</v>
      </c>
      <c r="EU309" s="52">
        <f t="shared" si="35"/>
        <v>353600</v>
      </c>
      <c r="EV309" s="46"/>
      <c r="EW309" s="23" t="s">
        <v>3714</v>
      </c>
    </row>
    <row r="310" spans="1:153" ht="14.25" customHeight="1">
      <c r="A310" s="8">
        <v>303</v>
      </c>
      <c r="B310" s="9" t="s">
        <v>141</v>
      </c>
      <c r="C310" s="10" t="s">
        <v>142</v>
      </c>
      <c r="D310" s="10" t="s">
        <v>143</v>
      </c>
      <c r="E310" s="10" t="s">
        <v>206</v>
      </c>
      <c r="F310" s="9" t="s">
        <v>641</v>
      </c>
      <c r="G310" s="10" t="s">
        <v>378</v>
      </c>
      <c r="H310" s="9" t="s">
        <v>379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675</v>
      </c>
      <c r="S310" s="9" t="s">
        <v>676</v>
      </c>
      <c r="T310" s="9" t="s">
        <v>306</v>
      </c>
      <c r="U310" s="9" t="s">
        <v>337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835</v>
      </c>
      <c r="AA310" s="9" t="s">
        <v>836</v>
      </c>
      <c r="AB310" s="12" t="s">
        <v>837</v>
      </c>
      <c r="AC310" s="10" t="s">
        <v>838</v>
      </c>
      <c r="AD310" s="9" t="s">
        <v>839</v>
      </c>
      <c r="AE310" s="13" t="s">
        <v>840</v>
      </c>
      <c r="AF310" s="14" t="s">
        <v>1211</v>
      </c>
      <c r="AG310" s="10" t="s">
        <v>1373</v>
      </c>
      <c r="AH310" s="11" t="s">
        <v>684</v>
      </c>
      <c r="AI310" s="11" t="s">
        <v>685</v>
      </c>
      <c r="AJ310" s="10" t="s">
        <v>686</v>
      </c>
      <c r="AK310" s="11" t="s">
        <v>685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2640</v>
      </c>
      <c r="AW310" s="16">
        <v>2640</v>
      </c>
      <c r="AX310" s="16">
        <v>0</v>
      </c>
      <c r="AY310" s="16">
        <v>0</v>
      </c>
      <c r="AZ310" s="16">
        <v>0</v>
      </c>
      <c r="BA310" s="17">
        <v>45131</v>
      </c>
      <c r="BB310" s="30" t="s">
        <v>175</v>
      </c>
      <c r="BC310" s="18">
        <v>45005</v>
      </c>
      <c r="BD310" s="17">
        <v>45230</v>
      </c>
      <c r="BE310" s="17">
        <v>45291</v>
      </c>
      <c r="BF310" s="17">
        <v>45122</v>
      </c>
      <c r="BG310" s="10">
        <v>85277450</v>
      </c>
      <c r="BH310" s="9" t="s">
        <v>414</v>
      </c>
      <c r="BI310" s="19">
        <v>45017</v>
      </c>
      <c r="BJ310" s="20">
        <v>45019</v>
      </c>
      <c r="BK310" s="16">
        <v>2640</v>
      </c>
      <c r="BL310" s="16">
        <v>4224</v>
      </c>
      <c r="BM310" s="9" t="s">
        <v>177</v>
      </c>
      <c r="BN310" s="9" t="s">
        <v>436</v>
      </c>
      <c r="BO310" s="9" t="s">
        <v>635</v>
      </c>
      <c r="BP310" s="17">
        <v>45122</v>
      </c>
      <c r="BQ310" s="17">
        <v>45122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>
        <v>44950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>
        <v>44946</v>
      </c>
      <c r="CI310" s="16">
        <v>15500</v>
      </c>
      <c r="CJ310" s="10" t="s">
        <v>1374</v>
      </c>
      <c r="CK310" s="10" t="s">
        <v>230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44978</v>
      </c>
      <c r="CX310" s="10" t="s">
        <v>193</v>
      </c>
      <c r="CY310" s="17" t="s">
        <v>156</v>
      </c>
      <c r="CZ310" s="17" t="s">
        <v>156</v>
      </c>
      <c r="DA310" s="17" t="s">
        <v>156</v>
      </c>
      <c r="DB310" s="17">
        <v>44974</v>
      </c>
      <c r="DC310" s="16">
        <v>2640</v>
      </c>
      <c r="DD310" s="10" t="s">
        <v>1375</v>
      </c>
      <c r="DE310" s="10" t="s">
        <v>230</v>
      </c>
      <c r="DF310" s="18" t="s">
        <v>156</v>
      </c>
      <c r="DG310" s="17">
        <v>45006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45000</v>
      </c>
      <c r="DM310" s="16">
        <v>2640</v>
      </c>
      <c r="DN310" s="10" t="s">
        <v>1376</v>
      </c>
      <c r="DO310" s="10" t="s">
        <v>230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181</v>
      </c>
      <c r="DV310" s="11" t="s">
        <v>182</v>
      </c>
      <c r="DW310" s="27" t="s">
        <v>156</v>
      </c>
      <c r="DX310" s="27" t="s">
        <v>156</v>
      </c>
      <c r="DY310" s="20" t="s">
        <v>1266</v>
      </c>
      <c r="DZ310" s="16">
        <v>7</v>
      </c>
      <c r="EA310" s="16">
        <v>28</v>
      </c>
      <c r="EB310" s="27" t="s">
        <v>185</v>
      </c>
      <c r="EC310" s="27" t="s">
        <v>185</v>
      </c>
      <c r="ED310" s="27" t="s">
        <v>182</v>
      </c>
      <c r="EE310" s="29">
        <v>44944.629074074073</v>
      </c>
      <c r="EF310" s="28" t="s">
        <v>688</v>
      </c>
      <c r="EG310" s="28" t="s">
        <v>689</v>
      </c>
      <c r="EH310" s="28" t="s">
        <v>190</v>
      </c>
      <c r="EI310" s="29">
        <v>45000.837326388886</v>
      </c>
      <c r="EJ310" s="28" t="s">
        <v>1315</v>
      </c>
      <c r="EK310" s="28" t="s">
        <v>1316</v>
      </c>
      <c r="EL310" s="28" t="s">
        <v>237</v>
      </c>
      <c r="EM310" s="45" t="s">
        <v>3713</v>
      </c>
      <c r="EN310" s="46" t="str">
        <f t="shared" si="29"/>
        <v>343N505A</v>
      </c>
      <c r="EO310" s="47">
        <f t="shared" si="30"/>
        <v>45087</v>
      </c>
      <c r="EP310" s="47">
        <f t="shared" si="31"/>
        <v>44978</v>
      </c>
      <c r="EQ310" s="48" t="str">
        <f t="shared" ca="1" si="32"/>
        <v>Past</v>
      </c>
      <c r="ER310" s="49">
        <f t="shared" si="33"/>
        <v>109</v>
      </c>
      <c r="ES310" s="50"/>
      <c r="ET310" s="51">
        <f t="shared" si="34"/>
        <v>109</v>
      </c>
      <c r="EU310" s="52">
        <f t="shared" si="35"/>
        <v>287760</v>
      </c>
      <c r="EV310" s="46"/>
      <c r="EW310" s="23" t="s">
        <v>3714</v>
      </c>
    </row>
    <row r="311" spans="1:153" ht="14.25" customHeight="1">
      <c r="A311" s="8">
        <v>304</v>
      </c>
      <c r="B311" s="9" t="s">
        <v>141</v>
      </c>
      <c r="C311" s="10" t="s">
        <v>142</v>
      </c>
      <c r="D311" s="10" t="s">
        <v>143</v>
      </c>
      <c r="E311" s="10" t="s">
        <v>206</v>
      </c>
      <c r="F311" s="9" t="s">
        <v>641</v>
      </c>
      <c r="G311" s="10" t="s">
        <v>378</v>
      </c>
      <c r="H311" s="9" t="s">
        <v>379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675</v>
      </c>
      <c r="S311" s="9" t="s">
        <v>676</v>
      </c>
      <c r="T311" s="9" t="s">
        <v>306</v>
      </c>
      <c r="U311" s="9" t="s">
        <v>337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835</v>
      </c>
      <c r="AA311" s="9" t="s">
        <v>836</v>
      </c>
      <c r="AB311" s="12" t="s">
        <v>837</v>
      </c>
      <c r="AC311" s="10" t="s">
        <v>848</v>
      </c>
      <c r="AD311" s="9" t="s">
        <v>849</v>
      </c>
      <c r="AE311" s="13" t="s">
        <v>850</v>
      </c>
      <c r="AF311" s="14" t="s">
        <v>1211</v>
      </c>
      <c r="AG311" s="10" t="s">
        <v>1377</v>
      </c>
      <c r="AH311" s="11" t="s">
        <v>684</v>
      </c>
      <c r="AI311" s="11" t="s">
        <v>685</v>
      </c>
      <c r="AJ311" s="10" t="s">
        <v>686</v>
      </c>
      <c r="AK311" s="11" t="s">
        <v>685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2576</v>
      </c>
      <c r="AW311" s="16">
        <v>2576</v>
      </c>
      <c r="AX311" s="16">
        <v>0</v>
      </c>
      <c r="AY311" s="16">
        <v>0</v>
      </c>
      <c r="AZ311" s="16">
        <v>0</v>
      </c>
      <c r="BA311" s="17">
        <v>45131</v>
      </c>
      <c r="BB311" s="30" t="s">
        <v>175</v>
      </c>
      <c r="BC311" s="18">
        <v>45026</v>
      </c>
      <c r="BD311" s="17">
        <v>45230</v>
      </c>
      <c r="BE311" s="17">
        <v>45291</v>
      </c>
      <c r="BF311" s="17">
        <v>45122</v>
      </c>
      <c r="BG311" s="10">
        <v>85277464</v>
      </c>
      <c r="BH311" s="9" t="s">
        <v>414</v>
      </c>
      <c r="BI311" s="19">
        <v>45017</v>
      </c>
      <c r="BJ311" s="20">
        <v>45019</v>
      </c>
      <c r="BK311" s="16">
        <v>2576</v>
      </c>
      <c r="BL311" s="16">
        <v>4122</v>
      </c>
      <c r="BM311" s="9" t="s">
        <v>177</v>
      </c>
      <c r="BN311" s="9" t="s">
        <v>436</v>
      </c>
      <c r="BO311" s="9" t="s">
        <v>635</v>
      </c>
      <c r="BP311" s="17">
        <v>45122</v>
      </c>
      <c r="BQ311" s="17">
        <v>45122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 t="s">
        <v>156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 t="s">
        <v>156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44978</v>
      </c>
      <c r="CX311" s="10" t="s">
        <v>193</v>
      </c>
      <c r="CY311" s="17" t="s">
        <v>156</v>
      </c>
      <c r="CZ311" s="17" t="s">
        <v>156</v>
      </c>
      <c r="DA311" s="17" t="s">
        <v>156</v>
      </c>
      <c r="DB311" s="17">
        <v>44974</v>
      </c>
      <c r="DC311" s="16">
        <v>2576</v>
      </c>
      <c r="DD311" s="10" t="s">
        <v>1378</v>
      </c>
      <c r="DE311" s="10" t="s">
        <v>417</v>
      </c>
      <c r="DF311" s="18" t="s">
        <v>156</v>
      </c>
      <c r="DG311" s="17">
        <v>45006</v>
      </c>
      <c r="DH311" s="10" t="s">
        <v>156</v>
      </c>
      <c r="DI311" s="17" t="s">
        <v>156</v>
      </c>
      <c r="DJ311" s="17" t="s">
        <v>156</v>
      </c>
      <c r="DK311" s="17" t="s">
        <v>156</v>
      </c>
      <c r="DL311" s="17">
        <v>45000</v>
      </c>
      <c r="DM311" s="16">
        <v>2576</v>
      </c>
      <c r="DN311" s="10" t="s">
        <v>1379</v>
      </c>
      <c r="DO311" s="10" t="s">
        <v>230</v>
      </c>
      <c r="DP311" s="16">
        <v>32</v>
      </c>
      <c r="DQ311" s="16">
        <v>16</v>
      </c>
      <c r="DR311" s="11">
        <v>16</v>
      </c>
      <c r="DS311" s="16">
        <v>48</v>
      </c>
      <c r="DT311" s="16">
        <v>0</v>
      </c>
      <c r="DU311" s="11" t="s">
        <v>181</v>
      </c>
      <c r="DV311" s="11" t="s">
        <v>182</v>
      </c>
      <c r="DW311" s="27" t="s">
        <v>156</v>
      </c>
      <c r="DX311" s="27" t="s">
        <v>156</v>
      </c>
      <c r="DY311" s="20" t="s">
        <v>1266</v>
      </c>
      <c r="DZ311" s="16">
        <v>7</v>
      </c>
      <c r="EA311" s="16">
        <v>28</v>
      </c>
      <c r="EB311" s="27" t="s">
        <v>185</v>
      </c>
      <c r="EC311" s="27" t="s">
        <v>185</v>
      </c>
      <c r="ED311" s="27" t="s">
        <v>182</v>
      </c>
      <c r="EE311" s="29">
        <v>44944.629074074073</v>
      </c>
      <c r="EF311" s="28" t="s">
        <v>688</v>
      </c>
      <c r="EG311" s="28" t="s">
        <v>689</v>
      </c>
      <c r="EH311" s="28" t="s">
        <v>190</v>
      </c>
      <c r="EI311" s="29">
        <v>45000.837326388886</v>
      </c>
      <c r="EJ311" s="28" t="s">
        <v>1315</v>
      </c>
      <c r="EK311" s="28" t="s">
        <v>1316</v>
      </c>
      <c r="EL311" s="28" t="s">
        <v>237</v>
      </c>
      <c r="EM311" s="45" t="s">
        <v>3713</v>
      </c>
      <c r="EN311" s="46" t="str">
        <f t="shared" si="29"/>
        <v>343N505B</v>
      </c>
      <c r="EO311" s="47">
        <f t="shared" si="30"/>
        <v>45087</v>
      </c>
      <c r="EP311" s="47">
        <f t="shared" si="31"/>
        <v>44978</v>
      </c>
      <c r="EQ311" s="48" t="str">
        <f t="shared" ca="1" si="32"/>
        <v>Past</v>
      </c>
      <c r="ER311" s="49">
        <f t="shared" si="33"/>
        <v>109</v>
      </c>
      <c r="ES311" s="50"/>
      <c r="ET311" s="51">
        <f t="shared" si="34"/>
        <v>109</v>
      </c>
      <c r="EU311" s="52">
        <f t="shared" si="35"/>
        <v>280784</v>
      </c>
      <c r="EV311" s="46"/>
      <c r="EW311" s="23" t="s">
        <v>3714</v>
      </c>
    </row>
    <row r="312" spans="1:153" ht="14.25" hidden="1" customHeight="1">
      <c r="A312" s="8">
        <v>305</v>
      </c>
      <c r="B312" s="9" t="s">
        <v>141</v>
      </c>
      <c r="C312" s="10" t="s">
        <v>142</v>
      </c>
      <c r="D312" s="10" t="s">
        <v>143</v>
      </c>
      <c r="E312" s="10" t="s">
        <v>206</v>
      </c>
      <c r="F312" s="9" t="s">
        <v>641</v>
      </c>
      <c r="G312" s="10" t="s">
        <v>378</v>
      </c>
      <c r="H312" s="9" t="s">
        <v>379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675</v>
      </c>
      <c r="S312" s="9" t="s">
        <v>676</v>
      </c>
      <c r="T312" s="9" t="s">
        <v>306</v>
      </c>
      <c r="U312" s="9" t="s">
        <v>337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835</v>
      </c>
      <c r="AA312" s="9" t="s">
        <v>836</v>
      </c>
      <c r="AB312" s="12" t="s">
        <v>837</v>
      </c>
      <c r="AC312" s="10" t="s">
        <v>848</v>
      </c>
      <c r="AD312" s="9" t="s">
        <v>849</v>
      </c>
      <c r="AE312" s="13" t="s">
        <v>850</v>
      </c>
      <c r="AF312" s="14" t="s">
        <v>1211</v>
      </c>
      <c r="AG312" s="10" t="s">
        <v>1377</v>
      </c>
      <c r="AH312" s="11" t="s">
        <v>684</v>
      </c>
      <c r="AI312" s="11" t="s">
        <v>685</v>
      </c>
      <c r="AJ312" s="10" t="s">
        <v>686</v>
      </c>
      <c r="AK312" s="11" t="s">
        <v>685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2576</v>
      </c>
      <c r="AW312" s="16">
        <v>2576</v>
      </c>
      <c r="AX312" s="16">
        <v>0</v>
      </c>
      <c r="AY312" s="16">
        <v>0</v>
      </c>
      <c r="AZ312" s="16">
        <v>0</v>
      </c>
      <c r="BA312" s="17">
        <v>45131</v>
      </c>
      <c r="BB312" s="30" t="s">
        <v>175</v>
      </c>
      <c r="BC312" s="18" t="s">
        <v>156</v>
      </c>
      <c r="BD312" s="17">
        <v>45230</v>
      </c>
      <c r="BE312" s="17">
        <v>45291</v>
      </c>
      <c r="BF312" s="17">
        <v>45122</v>
      </c>
      <c r="BG312" s="10">
        <v>85264236</v>
      </c>
      <c r="BH312" s="9" t="s">
        <v>319</v>
      </c>
      <c r="BI312" s="19">
        <v>45047</v>
      </c>
      <c r="BJ312" s="20">
        <v>45047</v>
      </c>
      <c r="BK312" s="16">
        <v>0</v>
      </c>
      <c r="BL312" s="16">
        <v>0</v>
      </c>
      <c r="BM312" s="9" t="s">
        <v>177</v>
      </c>
      <c r="BN312" s="9" t="s">
        <v>178</v>
      </c>
      <c r="BO312" s="9" t="s">
        <v>156</v>
      </c>
      <c r="BP312" s="17">
        <v>45122</v>
      </c>
      <c r="BQ312" s="17" t="s">
        <v>156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>
        <v>44956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>
        <v>44956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44971</v>
      </c>
      <c r="CX312" s="10" t="s">
        <v>193</v>
      </c>
      <c r="CY312" s="17" t="s">
        <v>156</v>
      </c>
      <c r="CZ312" s="17" t="s">
        <v>156</v>
      </c>
      <c r="DA312" s="17">
        <v>44956</v>
      </c>
      <c r="DB312" s="17" t="s">
        <v>156</v>
      </c>
      <c r="DC312" s="16">
        <v>0</v>
      </c>
      <c r="DD312" s="10" t="s">
        <v>156</v>
      </c>
      <c r="DE312" s="10" t="s">
        <v>156</v>
      </c>
      <c r="DF312" s="18" t="s">
        <v>156</v>
      </c>
      <c r="DG312" s="17">
        <v>44992</v>
      </c>
      <c r="DH312" s="10" t="s">
        <v>156</v>
      </c>
      <c r="DI312" s="17" t="s">
        <v>156</v>
      </c>
      <c r="DJ312" s="17" t="s">
        <v>156</v>
      </c>
      <c r="DK312" s="17">
        <v>44956</v>
      </c>
      <c r="DL312" s="17" t="s">
        <v>156</v>
      </c>
      <c r="DM312" s="16">
        <v>0</v>
      </c>
      <c r="DN312" s="10" t="s">
        <v>156</v>
      </c>
      <c r="DO312" s="10" t="s">
        <v>156</v>
      </c>
      <c r="DP312" s="16">
        <v>32</v>
      </c>
      <c r="DQ312" s="16">
        <v>16</v>
      </c>
      <c r="DR312" s="11">
        <v>16</v>
      </c>
      <c r="DS312" s="16">
        <v>48</v>
      </c>
      <c r="DT312" s="16">
        <v>4000</v>
      </c>
      <c r="DU312" s="11" t="s">
        <v>181</v>
      </c>
      <c r="DV312" s="11" t="s">
        <v>182</v>
      </c>
      <c r="DW312" s="27" t="s">
        <v>156</v>
      </c>
      <c r="DX312" s="27" t="s">
        <v>156</v>
      </c>
      <c r="DY312" s="20" t="s">
        <v>1266</v>
      </c>
      <c r="DZ312" s="16">
        <v>7</v>
      </c>
      <c r="EA312" s="16">
        <v>28</v>
      </c>
      <c r="EB312" s="27" t="s">
        <v>185</v>
      </c>
      <c r="EC312" s="27" t="s">
        <v>185</v>
      </c>
      <c r="ED312" s="27" t="s">
        <v>182</v>
      </c>
      <c r="EE312" s="29">
        <v>44940.290752314817</v>
      </c>
      <c r="EF312" s="28" t="s">
        <v>188</v>
      </c>
      <c r="EG312" s="28" t="s">
        <v>189</v>
      </c>
      <c r="EH312" s="28" t="s">
        <v>190</v>
      </c>
      <c r="EI312" s="29">
        <v>44965.577546296299</v>
      </c>
      <c r="EJ312" s="28" t="s">
        <v>688</v>
      </c>
      <c r="EK312" s="28" t="s">
        <v>689</v>
      </c>
      <c r="EL312" s="28" t="s">
        <v>190</v>
      </c>
      <c r="EM312" s="45"/>
      <c r="EN312" s="46" t="str">
        <f t="shared" si="29"/>
        <v>343N505B</v>
      </c>
      <c r="EO312" s="47">
        <f t="shared" si="30"/>
        <v>45087</v>
      </c>
      <c r="EP312" s="47">
        <f t="shared" si="31"/>
        <v>44971</v>
      </c>
      <c r="EQ312" s="48" t="str">
        <f t="shared" ca="1" si="32"/>
        <v>Past</v>
      </c>
      <c r="ER312" s="49">
        <f t="shared" si="33"/>
        <v>116</v>
      </c>
      <c r="ES312" s="50"/>
      <c r="ET312" s="51">
        <f t="shared" si="34"/>
        <v>116</v>
      </c>
      <c r="EU312" s="52">
        <f t="shared" si="35"/>
        <v>0</v>
      </c>
      <c r="EV312" s="46"/>
    </row>
    <row r="313" spans="1:153" ht="14.25" hidden="1" customHeight="1">
      <c r="A313" s="8">
        <v>306</v>
      </c>
      <c r="B313" s="9" t="s">
        <v>141</v>
      </c>
      <c r="C313" s="10" t="s">
        <v>142</v>
      </c>
      <c r="D313" s="10" t="s">
        <v>143</v>
      </c>
      <c r="E313" s="10" t="s">
        <v>206</v>
      </c>
      <c r="F313" s="9" t="s">
        <v>641</v>
      </c>
      <c r="G313" s="10" t="s">
        <v>378</v>
      </c>
      <c r="H313" s="9" t="s">
        <v>379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675</v>
      </c>
      <c r="S313" s="9" t="s">
        <v>676</v>
      </c>
      <c r="T313" s="9" t="s">
        <v>306</v>
      </c>
      <c r="U313" s="9" t="s">
        <v>337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835</v>
      </c>
      <c r="AA313" s="9" t="s">
        <v>836</v>
      </c>
      <c r="AB313" s="12" t="s">
        <v>837</v>
      </c>
      <c r="AC313" s="10" t="s">
        <v>848</v>
      </c>
      <c r="AD313" s="9" t="s">
        <v>849</v>
      </c>
      <c r="AE313" s="13" t="s">
        <v>850</v>
      </c>
      <c r="AF313" s="14" t="s">
        <v>1211</v>
      </c>
      <c r="AG313" s="10" t="s">
        <v>1377</v>
      </c>
      <c r="AH313" s="11" t="s">
        <v>684</v>
      </c>
      <c r="AI313" s="11" t="s">
        <v>685</v>
      </c>
      <c r="AJ313" s="10" t="s">
        <v>686</v>
      </c>
      <c r="AK313" s="11" t="s">
        <v>685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2576</v>
      </c>
      <c r="AW313" s="16">
        <v>2576</v>
      </c>
      <c r="AX313" s="16">
        <v>0</v>
      </c>
      <c r="AY313" s="16">
        <v>0</v>
      </c>
      <c r="AZ313" s="16">
        <v>0</v>
      </c>
      <c r="BA313" s="17">
        <v>45131</v>
      </c>
      <c r="BB313" s="30" t="s">
        <v>175</v>
      </c>
      <c r="BC313" s="18" t="s">
        <v>156</v>
      </c>
      <c r="BD313" s="17">
        <v>45230</v>
      </c>
      <c r="BE313" s="17">
        <v>45291</v>
      </c>
      <c r="BF313" s="17">
        <v>45122</v>
      </c>
      <c r="BG313" s="10">
        <v>85448703</v>
      </c>
      <c r="BH313" s="9" t="s">
        <v>321</v>
      </c>
      <c r="BI313" s="19">
        <v>45108</v>
      </c>
      <c r="BJ313" s="20">
        <v>45110</v>
      </c>
      <c r="BK313" s="16">
        <v>0</v>
      </c>
      <c r="BL313" s="16">
        <v>0</v>
      </c>
      <c r="BM313" s="9" t="s">
        <v>177</v>
      </c>
      <c r="BN313" s="9" t="s">
        <v>178</v>
      </c>
      <c r="BO313" s="9" t="s">
        <v>156</v>
      </c>
      <c r="BP313" s="17">
        <v>45184</v>
      </c>
      <c r="BQ313" s="17" t="s">
        <v>156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>
        <v>45021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>
        <v>45021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 t="s">
        <v>156</v>
      </c>
      <c r="CX313" s="10" t="s">
        <v>193</v>
      </c>
      <c r="CY313" s="17" t="s">
        <v>156</v>
      </c>
      <c r="CZ313" s="17" t="s">
        <v>156</v>
      </c>
      <c r="DA313" s="17">
        <v>45021</v>
      </c>
      <c r="DB313" s="17" t="s">
        <v>156</v>
      </c>
      <c r="DC313" s="16">
        <v>0</v>
      </c>
      <c r="DD313" s="10" t="s">
        <v>156</v>
      </c>
      <c r="DE313" s="10" t="s">
        <v>156</v>
      </c>
      <c r="DF313" s="18" t="s">
        <v>156</v>
      </c>
      <c r="DG313" s="17" t="s">
        <v>156</v>
      </c>
      <c r="DH313" s="10" t="s">
        <v>156</v>
      </c>
      <c r="DI313" s="17" t="s">
        <v>156</v>
      </c>
      <c r="DJ313" s="17" t="s">
        <v>156</v>
      </c>
      <c r="DK313" s="17">
        <v>45021</v>
      </c>
      <c r="DL313" s="17" t="s">
        <v>156</v>
      </c>
      <c r="DM313" s="16">
        <v>0</v>
      </c>
      <c r="DN313" s="10" t="s">
        <v>156</v>
      </c>
      <c r="DO313" s="10" t="s">
        <v>156</v>
      </c>
      <c r="DP313" s="16">
        <v>32</v>
      </c>
      <c r="DQ313" s="16">
        <v>16</v>
      </c>
      <c r="DR313" s="11">
        <v>16</v>
      </c>
      <c r="DS313" s="16">
        <v>48</v>
      </c>
      <c r="DT313" s="16">
        <v>430</v>
      </c>
      <c r="DU313" s="11" t="s">
        <v>181</v>
      </c>
      <c r="DV313" s="11" t="s">
        <v>182</v>
      </c>
      <c r="DW313" s="27" t="s">
        <v>156</v>
      </c>
      <c r="DX313" s="27" t="s">
        <v>156</v>
      </c>
      <c r="DY313" s="20" t="s">
        <v>1380</v>
      </c>
      <c r="DZ313" s="16">
        <v>7</v>
      </c>
      <c r="EA313" s="16">
        <v>28</v>
      </c>
      <c r="EB313" s="27" t="s">
        <v>185</v>
      </c>
      <c r="EC313" s="27" t="s">
        <v>185</v>
      </c>
      <c r="ED313" s="27" t="s">
        <v>182</v>
      </c>
      <c r="EE313" s="29">
        <v>45005.846342592595</v>
      </c>
      <c r="EF313" s="28" t="s">
        <v>1123</v>
      </c>
      <c r="EG313" s="28" t="s">
        <v>1124</v>
      </c>
      <c r="EH313" s="28" t="s">
        <v>190</v>
      </c>
      <c r="EI313" s="29">
        <v>45022.718344907407</v>
      </c>
      <c r="EJ313" s="28" t="s">
        <v>188</v>
      </c>
      <c r="EK313" s="28" t="s">
        <v>189</v>
      </c>
      <c r="EL313" s="28" t="s">
        <v>190</v>
      </c>
      <c r="EM313" s="45"/>
      <c r="EN313" s="46" t="str">
        <f t="shared" si="29"/>
        <v>343N505B</v>
      </c>
      <c r="EO313" s="47">
        <f t="shared" si="30"/>
        <v>45149</v>
      </c>
      <c r="EP313" s="47" t="str">
        <f t="shared" si="31"/>
        <v/>
      </c>
      <c r="EQ313" s="48" t="str">
        <f t="shared" ca="1" si="32"/>
        <v>Y</v>
      </c>
      <c r="ER313" s="49" t="str">
        <f t="shared" si="33"/>
        <v/>
      </c>
      <c r="ES313" s="50"/>
      <c r="ET313" s="51" t="str">
        <f t="shared" si="34"/>
        <v/>
      </c>
      <c r="EU313" s="52" t="str">
        <f t="shared" si="35"/>
        <v/>
      </c>
      <c r="EV313" s="46"/>
    </row>
    <row r="314" spans="1:153" ht="14.25" hidden="1" customHeight="1">
      <c r="A314" s="8">
        <v>307</v>
      </c>
      <c r="B314" s="9" t="s">
        <v>141</v>
      </c>
      <c r="C314" s="10" t="s">
        <v>142</v>
      </c>
      <c r="D314" s="10" t="s">
        <v>143</v>
      </c>
      <c r="E314" s="10" t="s">
        <v>206</v>
      </c>
      <c r="F314" s="9" t="s">
        <v>641</v>
      </c>
      <c r="G314" s="10" t="s">
        <v>378</v>
      </c>
      <c r="H314" s="9" t="s">
        <v>379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675</v>
      </c>
      <c r="S314" s="9" t="s">
        <v>676</v>
      </c>
      <c r="T314" s="9" t="s">
        <v>306</v>
      </c>
      <c r="U314" s="9" t="s">
        <v>337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835</v>
      </c>
      <c r="AA314" s="9" t="s">
        <v>836</v>
      </c>
      <c r="AB314" s="12" t="s">
        <v>837</v>
      </c>
      <c r="AC314" s="10" t="s">
        <v>1168</v>
      </c>
      <c r="AD314" s="9" t="s">
        <v>1169</v>
      </c>
      <c r="AE314" s="13" t="s">
        <v>1170</v>
      </c>
      <c r="AF314" s="14" t="s">
        <v>1211</v>
      </c>
      <c r="AG314" s="10" t="s">
        <v>1381</v>
      </c>
      <c r="AH314" s="11" t="s">
        <v>684</v>
      </c>
      <c r="AI314" s="11" t="s">
        <v>685</v>
      </c>
      <c r="AJ314" s="10" t="s">
        <v>686</v>
      </c>
      <c r="AK314" s="11" t="s">
        <v>685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6560</v>
      </c>
      <c r="AW314" s="16">
        <v>6560</v>
      </c>
      <c r="AX314" s="16">
        <v>0</v>
      </c>
      <c r="AY314" s="16">
        <v>0</v>
      </c>
      <c r="AZ314" s="16">
        <v>0</v>
      </c>
      <c r="BA314" s="17">
        <v>44949</v>
      </c>
      <c r="BB314" s="30" t="s">
        <v>175</v>
      </c>
      <c r="BC314" s="18">
        <v>45105</v>
      </c>
      <c r="BD314" s="17">
        <v>45107</v>
      </c>
      <c r="BE314" s="17">
        <v>45169</v>
      </c>
      <c r="BF314" s="17">
        <v>44910</v>
      </c>
      <c r="BG314" s="10">
        <v>86077878</v>
      </c>
      <c r="BH314" s="9" t="s">
        <v>319</v>
      </c>
      <c r="BI314" s="19">
        <v>45139</v>
      </c>
      <c r="BJ314" s="20">
        <v>45145</v>
      </c>
      <c r="BK314" s="16">
        <v>1000</v>
      </c>
      <c r="BL314" s="16">
        <v>1600</v>
      </c>
      <c r="BM314" s="9" t="s">
        <v>177</v>
      </c>
      <c r="BN314" s="9" t="s">
        <v>226</v>
      </c>
      <c r="BO314" s="9" t="s">
        <v>156</v>
      </c>
      <c r="BP314" s="17">
        <v>45195</v>
      </c>
      <c r="BQ314" s="17" t="s">
        <v>156</v>
      </c>
      <c r="BR314" s="17" t="s">
        <v>156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 t="s">
        <v>156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 t="s">
        <v>156</v>
      </c>
      <c r="CD314" s="10" t="s">
        <v>156</v>
      </c>
      <c r="CE314" s="17" t="s">
        <v>156</v>
      </c>
      <c r="CF314" s="17" t="s">
        <v>156</v>
      </c>
      <c r="CG314" s="17" t="s">
        <v>156</v>
      </c>
      <c r="CH314" s="17" t="s">
        <v>156</v>
      </c>
      <c r="CI314" s="16">
        <v>0</v>
      </c>
      <c r="CJ314" s="10" t="s">
        <v>156</v>
      </c>
      <c r="CK314" s="10" t="s">
        <v>156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 t="s">
        <v>156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45139</v>
      </c>
      <c r="CX314" s="10" t="s">
        <v>193</v>
      </c>
      <c r="CY314" s="17" t="s">
        <v>156</v>
      </c>
      <c r="CZ314" s="17" t="s">
        <v>156</v>
      </c>
      <c r="DA314" s="17" t="s">
        <v>156</v>
      </c>
      <c r="DB314" s="17" t="s">
        <v>156</v>
      </c>
      <c r="DC314" s="16">
        <v>0</v>
      </c>
      <c r="DD314" s="10" t="s">
        <v>156</v>
      </c>
      <c r="DE314" s="10" t="s">
        <v>156</v>
      </c>
      <c r="DF314" s="18" t="s">
        <v>156</v>
      </c>
      <c r="DG314" s="17">
        <v>45149</v>
      </c>
      <c r="DH314" s="10" t="s">
        <v>156</v>
      </c>
      <c r="DI314" s="17" t="s">
        <v>156</v>
      </c>
      <c r="DJ314" s="17" t="s">
        <v>156</v>
      </c>
      <c r="DK314" s="17" t="s">
        <v>156</v>
      </c>
      <c r="DL314" s="17" t="s">
        <v>156</v>
      </c>
      <c r="DM314" s="16">
        <v>0</v>
      </c>
      <c r="DN314" s="10" t="s">
        <v>156</v>
      </c>
      <c r="DO314" s="10" t="s">
        <v>156</v>
      </c>
      <c r="DP314" s="16">
        <v>32</v>
      </c>
      <c r="DQ314" s="16">
        <v>16</v>
      </c>
      <c r="DR314" s="11">
        <v>16</v>
      </c>
      <c r="DS314" s="16">
        <v>48</v>
      </c>
      <c r="DT314" s="16">
        <v>0</v>
      </c>
      <c r="DU314" s="11" t="s">
        <v>181</v>
      </c>
      <c r="DV314" s="11" t="s">
        <v>182</v>
      </c>
      <c r="DW314" s="27" t="s">
        <v>156</v>
      </c>
      <c r="DX314" s="27" t="s">
        <v>156</v>
      </c>
      <c r="DY314" s="20" t="s">
        <v>662</v>
      </c>
      <c r="DZ314" s="16">
        <v>7</v>
      </c>
      <c r="EA314" s="16">
        <v>28</v>
      </c>
      <c r="EB314" s="27" t="s">
        <v>185</v>
      </c>
      <c r="EC314" s="27" t="s">
        <v>185</v>
      </c>
      <c r="ED314" s="27" t="s">
        <v>182</v>
      </c>
      <c r="EE314" s="29">
        <v>45100.343055555553</v>
      </c>
      <c r="EF314" s="28" t="s">
        <v>195</v>
      </c>
      <c r="EG314" s="28" t="s">
        <v>196</v>
      </c>
      <c r="EH314" s="28" t="s">
        <v>210</v>
      </c>
      <c r="EI314" s="29">
        <v>45103.578599537039</v>
      </c>
      <c r="EJ314" s="28" t="s">
        <v>1382</v>
      </c>
      <c r="EK314" s="28" t="s">
        <v>1383</v>
      </c>
      <c r="EL314" s="28" t="s">
        <v>190</v>
      </c>
      <c r="EM314" s="45"/>
      <c r="EN314" s="46" t="str">
        <f t="shared" si="29"/>
        <v>343N251C</v>
      </c>
      <c r="EO314" s="47">
        <f t="shared" si="30"/>
        <v>45160</v>
      </c>
      <c r="EP314" s="47">
        <f t="shared" si="31"/>
        <v>45139</v>
      </c>
      <c r="EQ314" s="48" t="str">
        <f t="shared" ca="1" si="32"/>
        <v>Y</v>
      </c>
      <c r="ER314" s="49">
        <f t="shared" si="33"/>
        <v>21</v>
      </c>
      <c r="ES314" s="50"/>
      <c r="ET314" s="51">
        <f t="shared" si="34"/>
        <v>21</v>
      </c>
      <c r="EU314" s="52">
        <f t="shared" si="35"/>
        <v>21000</v>
      </c>
      <c r="EV314" s="46"/>
      <c r="EW314" s="23" t="s">
        <v>3717</v>
      </c>
    </row>
    <row r="315" spans="1:153" ht="14.25" hidden="1" customHeight="1">
      <c r="A315" s="8">
        <v>308</v>
      </c>
      <c r="B315" s="9" t="s">
        <v>141</v>
      </c>
      <c r="C315" s="10" t="s">
        <v>142</v>
      </c>
      <c r="D315" s="10" t="s">
        <v>143</v>
      </c>
      <c r="E315" s="10" t="s">
        <v>206</v>
      </c>
      <c r="F315" s="9" t="s">
        <v>641</v>
      </c>
      <c r="G315" s="10" t="s">
        <v>378</v>
      </c>
      <c r="H315" s="9" t="s">
        <v>379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675</v>
      </c>
      <c r="S315" s="9" t="s">
        <v>676</v>
      </c>
      <c r="T315" s="9" t="s">
        <v>306</v>
      </c>
      <c r="U315" s="9" t="s">
        <v>337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835</v>
      </c>
      <c r="AA315" s="9" t="s">
        <v>836</v>
      </c>
      <c r="AB315" s="12" t="s">
        <v>837</v>
      </c>
      <c r="AC315" s="10" t="s">
        <v>1175</v>
      </c>
      <c r="AD315" s="9" t="s">
        <v>1176</v>
      </c>
      <c r="AE315" s="13" t="s">
        <v>1177</v>
      </c>
      <c r="AF315" s="14" t="s">
        <v>1211</v>
      </c>
      <c r="AG315" s="10" t="s">
        <v>1384</v>
      </c>
      <c r="AH315" s="11" t="s">
        <v>684</v>
      </c>
      <c r="AI315" s="11" t="s">
        <v>685</v>
      </c>
      <c r="AJ315" s="10" t="s">
        <v>686</v>
      </c>
      <c r="AK315" s="11" t="s">
        <v>685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7920</v>
      </c>
      <c r="AW315" s="16">
        <v>7920</v>
      </c>
      <c r="AX315" s="16">
        <v>0</v>
      </c>
      <c r="AY315" s="16">
        <v>0</v>
      </c>
      <c r="AZ315" s="16">
        <v>0</v>
      </c>
      <c r="BA315" s="17">
        <v>44949</v>
      </c>
      <c r="BB315" s="30" t="s">
        <v>175</v>
      </c>
      <c r="BC315" s="18">
        <v>45105</v>
      </c>
      <c r="BD315" s="17">
        <v>45107</v>
      </c>
      <c r="BE315" s="17">
        <v>45169</v>
      </c>
      <c r="BF315" s="17">
        <v>44910</v>
      </c>
      <c r="BG315" s="10">
        <v>85430799</v>
      </c>
      <c r="BH315" s="9" t="s">
        <v>319</v>
      </c>
      <c r="BI315" s="19">
        <v>45017</v>
      </c>
      <c r="BJ315" s="20">
        <v>45019</v>
      </c>
      <c r="BK315" s="16">
        <v>2880</v>
      </c>
      <c r="BL315" s="16">
        <v>4608</v>
      </c>
      <c r="BM315" s="9" t="s">
        <v>177</v>
      </c>
      <c r="BN315" s="9" t="s">
        <v>226</v>
      </c>
      <c r="BO315" s="9" t="s">
        <v>156</v>
      </c>
      <c r="BP315" s="17">
        <v>45081</v>
      </c>
      <c r="BQ315" s="17">
        <v>45081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>
        <v>44995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>
        <v>44995</v>
      </c>
      <c r="CI315" s="16">
        <v>2800</v>
      </c>
      <c r="CJ315" s="10" t="s">
        <v>1385</v>
      </c>
      <c r="CK315" s="10" t="s">
        <v>230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45023</v>
      </c>
      <c r="CX315" s="10" t="s">
        <v>193</v>
      </c>
      <c r="CY315" s="17" t="s">
        <v>156</v>
      </c>
      <c r="CZ315" s="17" t="s">
        <v>156</v>
      </c>
      <c r="DA315" s="17" t="s">
        <v>156</v>
      </c>
      <c r="DB315" s="17">
        <v>45021</v>
      </c>
      <c r="DC315" s="16">
        <v>2880</v>
      </c>
      <c r="DD315" s="10" t="s">
        <v>1386</v>
      </c>
      <c r="DE315" s="10" t="s">
        <v>230</v>
      </c>
      <c r="DF315" s="18" t="s">
        <v>156</v>
      </c>
      <c r="DG315" s="17">
        <v>45033</v>
      </c>
      <c r="DH315" s="10" t="s">
        <v>156</v>
      </c>
      <c r="DI315" s="17" t="s">
        <v>156</v>
      </c>
      <c r="DJ315" s="17" t="s">
        <v>156</v>
      </c>
      <c r="DK315" s="17" t="s">
        <v>156</v>
      </c>
      <c r="DL315" s="17">
        <v>45029</v>
      </c>
      <c r="DM315" s="16">
        <v>2880</v>
      </c>
      <c r="DN315" s="10" t="s">
        <v>1387</v>
      </c>
      <c r="DO315" s="10" t="s">
        <v>233</v>
      </c>
      <c r="DP315" s="16">
        <v>32</v>
      </c>
      <c r="DQ315" s="16">
        <v>16</v>
      </c>
      <c r="DR315" s="11">
        <v>16</v>
      </c>
      <c r="DS315" s="16">
        <v>48</v>
      </c>
      <c r="DT315" s="16">
        <v>0</v>
      </c>
      <c r="DU315" s="11" t="s">
        <v>181</v>
      </c>
      <c r="DV315" s="11" t="s">
        <v>182</v>
      </c>
      <c r="DW315" s="27" t="s">
        <v>156</v>
      </c>
      <c r="DX315" s="27" t="s">
        <v>156</v>
      </c>
      <c r="DY315" s="20" t="s">
        <v>1388</v>
      </c>
      <c r="DZ315" s="16">
        <v>7</v>
      </c>
      <c r="EA315" s="16">
        <v>28</v>
      </c>
      <c r="EB315" s="27" t="s">
        <v>185</v>
      </c>
      <c r="EC315" s="27" t="s">
        <v>185</v>
      </c>
      <c r="ED315" s="27" t="s">
        <v>182</v>
      </c>
      <c r="EE315" s="29">
        <v>44995.242037037038</v>
      </c>
      <c r="EF315" s="28" t="s">
        <v>195</v>
      </c>
      <c r="EG315" s="28" t="s">
        <v>196</v>
      </c>
      <c r="EH315" s="28" t="s">
        <v>210</v>
      </c>
      <c r="EI315" s="29">
        <v>45029.654791666668</v>
      </c>
      <c r="EJ315" s="28" t="s">
        <v>467</v>
      </c>
      <c r="EK315" s="28" t="s">
        <v>468</v>
      </c>
      <c r="EL315" s="28" t="s">
        <v>237</v>
      </c>
      <c r="EM315" s="45" t="s">
        <v>3713</v>
      </c>
      <c r="EN315" s="46" t="str">
        <f t="shared" si="29"/>
        <v>343N252A</v>
      </c>
      <c r="EO315" s="47">
        <f t="shared" si="30"/>
        <v>45046</v>
      </c>
      <c r="EP315" s="47">
        <f t="shared" si="31"/>
        <v>45023</v>
      </c>
      <c r="EQ315" s="48" t="str">
        <f t="shared" ca="1" si="32"/>
        <v>Past</v>
      </c>
      <c r="ER315" s="49">
        <f t="shared" si="33"/>
        <v>23</v>
      </c>
      <c r="ES315" s="50"/>
      <c r="ET315" s="51">
        <f t="shared" si="34"/>
        <v>23</v>
      </c>
      <c r="EU315" s="52">
        <f t="shared" si="35"/>
        <v>66240</v>
      </c>
      <c r="EV315" s="46"/>
      <c r="EW315" s="23" t="s">
        <v>3717</v>
      </c>
    </row>
    <row r="316" spans="1:153" ht="14.25" hidden="1" customHeight="1">
      <c r="A316" s="8">
        <v>309</v>
      </c>
      <c r="B316" s="9" t="s">
        <v>141</v>
      </c>
      <c r="C316" s="10" t="s">
        <v>142</v>
      </c>
      <c r="D316" s="10" t="s">
        <v>143</v>
      </c>
      <c r="E316" s="10" t="s">
        <v>206</v>
      </c>
      <c r="F316" s="9" t="s">
        <v>641</v>
      </c>
      <c r="G316" s="10" t="s">
        <v>378</v>
      </c>
      <c r="H316" s="9" t="s">
        <v>379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675</v>
      </c>
      <c r="S316" s="9" t="s">
        <v>676</v>
      </c>
      <c r="T316" s="9" t="s">
        <v>306</v>
      </c>
      <c r="U316" s="9" t="s">
        <v>337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835</v>
      </c>
      <c r="AA316" s="9" t="s">
        <v>836</v>
      </c>
      <c r="AB316" s="12" t="s">
        <v>837</v>
      </c>
      <c r="AC316" s="10" t="s">
        <v>1175</v>
      </c>
      <c r="AD316" s="9" t="s">
        <v>1176</v>
      </c>
      <c r="AE316" s="13" t="s">
        <v>1177</v>
      </c>
      <c r="AF316" s="14" t="s">
        <v>1211</v>
      </c>
      <c r="AG316" s="10" t="s">
        <v>1384</v>
      </c>
      <c r="AH316" s="11" t="s">
        <v>684</v>
      </c>
      <c r="AI316" s="11" t="s">
        <v>685</v>
      </c>
      <c r="AJ316" s="10" t="s">
        <v>686</v>
      </c>
      <c r="AK316" s="11" t="s">
        <v>685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7920</v>
      </c>
      <c r="AW316" s="16">
        <v>7920</v>
      </c>
      <c r="AX316" s="16">
        <v>0</v>
      </c>
      <c r="AY316" s="16">
        <v>0</v>
      </c>
      <c r="AZ316" s="16">
        <v>0</v>
      </c>
      <c r="BA316" s="17">
        <v>44949</v>
      </c>
      <c r="BB316" s="30" t="s">
        <v>175</v>
      </c>
      <c r="BC316" s="18">
        <v>45105</v>
      </c>
      <c r="BD316" s="17">
        <v>45107</v>
      </c>
      <c r="BE316" s="17">
        <v>45169</v>
      </c>
      <c r="BF316" s="17">
        <v>44910</v>
      </c>
      <c r="BG316" s="10">
        <v>86077879</v>
      </c>
      <c r="BH316" s="9" t="s">
        <v>321</v>
      </c>
      <c r="BI316" s="19">
        <v>45139</v>
      </c>
      <c r="BJ316" s="20">
        <v>45145</v>
      </c>
      <c r="BK316" s="16">
        <v>1000</v>
      </c>
      <c r="BL316" s="16">
        <v>1600</v>
      </c>
      <c r="BM316" s="9" t="s">
        <v>177</v>
      </c>
      <c r="BN316" s="9" t="s">
        <v>226</v>
      </c>
      <c r="BO316" s="9" t="s">
        <v>156</v>
      </c>
      <c r="BP316" s="17">
        <v>45195</v>
      </c>
      <c r="BQ316" s="17" t="s">
        <v>156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 t="s">
        <v>156</v>
      </c>
      <c r="CD316" s="10" t="s">
        <v>156</v>
      </c>
      <c r="CE316" s="17" t="s">
        <v>156</v>
      </c>
      <c r="CF316" s="17" t="s">
        <v>156</v>
      </c>
      <c r="CG316" s="17" t="s">
        <v>156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>
        <v>45139</v>
      </c>
      <c r="CX316" s="10" t="s">
        <v>193</v>
      </c>
      <c r="CY316" s="17" t="s">
        <v>156</v>
      </c>
      <c r="CZ316" s="17" t="s">
        <v>156</v>
      </c>
      <c r="DA316" s="17" t="s">
        <v>156</v>
      </c>
      <c r="DB316" s="17" t="s">
        <v>156</v>
      </c>
      <c r="DC316" s="16">
        <v>0</v>
      </c>
      <c r="DD316" s="10" t="s">
        <v>156</v>
      </c>
      <c r="DE316" s="10" t="s">
        <v>156</v>
      </c>
      <c r="DF316" s="18" t="s">
        <v>156</v>
      </c>
      <c r="DG316" s="17">
        <v>45149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 t="s">
        <v>156</v>
      </c>
      <c r="DM316" s="16">
        <v>0</v>
      </c>
      <c r="DN316" s="10" t="s">
        <v>156</v>
      </c>
      <c r="DO316" s="10" t="s">
        <v>156</v>
      </c>
      <c r="DP316" s="16">
        <v>32</v>
      </c>
      <c r="DQ316" s="16">
        <v>16</v>
      </c>
      <c r="DR316" s="11">
        <v>16</v>
      </c>
      <c r="DS316" s="16">
        <v>48</v>
      </c>
      <c r="DT316" s="16">
        <v>0</v>
      </c>
      <c r="DU316" s="11" t="s">
        <v>181</v>
      </c>
      <c r="DV316" s="11" t="s">
        <v>182</v>
      </c>
      <c r="DW316" s="27" t="s">
        <v>156</v>
      </c>
      <c r="DX316" s="27" t="s">
        <v>156</v>
      </c>
      <c r="DY316" s="20" t="s">
        <v>662</v>
      </c>
      <c r="DZ316" s="16">
        <v>7</v>
      </c>
      <c r="EA316" s="16">
        <v>28</v>
      </c>
      <c r="EB316" s="27" t="s">
        <v>185</v>
      </c>
      <c r="EC316" s="27" t="s">
        <v>185</v>
      </c>
      <c r="ED316" s="27" t="s">
        <v>182</v>
      </c>
      <c r="EE316" s="29">
        <v>45100.343055555553</v>
      </c>
      <c r="EF316" s="28" t="s">
        <v>195</v>
      </c>
      <c r="EG316" s="28" t="s">
        <v>196</v>
      </c>
      <c r="EH316" s="28" t="s">
        <v>210</v>
      </c>
      <c r="EI316" s="29">
        <v>45103.578599537039</v>
      </c>
      <c r="EJ316" s="28" t="s">
        <v>1382</v>
      </c>
      <c r="EK316" s="28" t="s">
        <v>1383</v>
      </c>
      <c r="EL316" s="28" t="s">
        <v>190</v>
      </c>
      <c r="EM316" s="45"/>
      <c r="EN316" s="46" t="str">
        <f t="shared" si="29"/>
        <v>343N252A</v>
      </c>
      <c r="EO316" s="47">
        <f t="shared" si="30"/>
        <v>45160</v>
      </c>
      <c r="EP316" s="47">
        <f t="shared" si="31"/>
        <v>45139</v>
      </c>
      <c r="EQ316" s="48" t="str">
        <f t="shared" ca="1" si="32"/>
        <v>Y</v>
      </c>
      <c r="ER316" s="49">
        <f t="shared" si="33"/>
        <v>21</v>
      </c>
      <c r="ES316" s="50"/>
      <c r="ET316" s="51">
        <f t="shared" si="34"/>
        <v>21</v>
      </c>
      <c r="EU316" s="52">
        <f t="shared" si="35"/>
        <v>21000</v>
      </c>
      <c r="EV316" s="46"/>
      <c r="EW316" s="23" t="s">
        <v>3717</v>
      </c>
    </row>
    <row r="317" spans="1:153" ht="14.25" customHeight="1">
      <c r="A317" s="8">
        <v>310</v>
      </c>
      <c r="B317" s="9" t="s">
        <v>141</v>
      </c>
      <c r="C317" s="10" t="s">
        <v>142</v>
      </c>
      <c r="D317" s="10" t="s">
        <v>143</v>
      </c>
      <c r="E317" s="10" t="s">
        <v>206</v>
      </c>
      <c r="F317" s="9" t="s">
        <v>641</v>
      </c>
      <c r="G317" s="10" t="s">
        <v>378</v>
      </c>
      <c r="H317" s="9" t="s">
        <v>379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675</v>
      </c>
      <c r="S317" s="9" t="s">
        <v>676</v>
      </c>
      <c r="T317" s="9" t="s">
        <v>306</v>
      </c>
      <c r="U317" s="9" t="s">
        <v>337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835</v>
      </c>
      <c r="AA317" s="9" t="s">
        <v>836</v>
      </c>
      <c r="AB317" s="12" t="s">
        <v>837</v>
      </c>
      <c r="AC317" s="10" t="s">
        <v>854</v>
      </c>
      <c r="AD317" s="9" t="s">
        <v>855</v>
      </c>
      <c r="AE317" s="13" t="s">
        <v>856</v>
      </c>
      <c r="AF317" s="14" t="s">
        <v>1211</v>
      </c>
      <c r="AG317" s="10" t="s">
        <v>1389</v>
      </c>
      <c r="AH317" s="11" t="s">
        <v>684</v>
      </c>
      <c r="AI317" s="11" t="s">
        <v>685</v>
      </c>
      <c r="AJ317" s="10" t="s">
        <v>686</v>
      </c>
      <c r="AK317" s="11" t="s">
        <v>685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2576</v>
      </c>
      <c r="AW317" s="16">
        <v>2576</v>
      </c>
      <c r="AX317" s="16">
        <v>0</v>
      </c>
      <c r="AY317" s="16">
        <v>0</v>
      </c>
      <c r="AZ317" s="16">
        <v>0</v>
      </c>
      <c r="BA317" s="17">
        <v>45131</v>
      </c>
      <c r="BB317" s="30" t="s">
        <v>175</v>
      </c>
      <c r="BC317" s="18">
        <v>45012</v>
      </c>
      <c r="BD317" s="17">
        <v>45230</v>
      </c>
      <c r="BE317" s="17">
        <v>45291</v>
      </c>
      <c r="BF317" s="17">
        <v>45122</v>
      </c>
      <c r="BG317" s="10">
        <v>85340842</v>
      </c>
      <c r="BH317" s="9" t="s">
        <v>414</v>
      </c>
      <c r="BI317" s="19">
        <v>45047</v>
      </c>
      <c r="BJ317" s="20">
        <v>45047</v>
      </c>
      <c r="BK317" s="16">
        <v>2576</v>
      </c>
      <c r="BL317" s="16">
        <v>4122</v>
      </c>
      <c r="BM317" s="9" t="s">
        <v>177</v>
      </c>
      <c r="BN317" s="9" t="s">
        <v>436</v>
      </c>
      <c r="BO317" s="9" t="s">
        <v>635</v>
      </c>
      <c r="BP317" s="17">
        <v>45122</v>
      </c>
      <c r="BQ317" s="17">
        <v>45122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 t="s">
        <v>156</v>
      </c>
      <c r="CD317" s="10" t="s">
        <v>156</v>
      </c>
      <c r="CE317" s="17" t="s">
        <v>156</v>
      </c>
      <c r="CF317" s="17" t="s">
        <v>156</v>
      </c>
      <c r="CG317" s="17" t="s">
        <v>156</v>
      </c>
      <c r="CH317" s="17" t="s">
        <v>156</v>
      </c>
      <c r="CI317" s="16">
        <v>0</v>
      </c>
      <c r="CJ317" s="10" t="s">
        <v>156</v>
      </c>
      <c r="CK317" s="10" t="s">
        <v>156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44978</v>
      </c>
      <c r="CX317" s="10" t="s">
        <v>193</v>
      </c>
      <c r="CY317" s="17" t="s">
        <v>156</v>
      </c>
      <c r="CZ317" s="17" t="s">
        <v>156</v>
      </c>
      <c r="DA317" s="17" t="s">
        <v>156</v>
      </c>
      <c r="DB317" s="17">
        <v>44974</v>
      </c>
      <c r="DC317" s="16">
        <v>2576</v>
      </c>
      <c r="DD317" s="10" t="s">
        <v>1390</v>
      </c>
      <c r="DE317" s="10" t="s">
        <v>417</v>
      </c>
      <c r="DF317" s="18" t="s">
        <v>156</v>
      </c>
      <c r="DG317" s="17">
        <v>45009</v>
      </c>
      <c r="DH317" s="10" t="s">
        <v>156</v>
      </c>
      <c r="DI317" s="17" t="s">
        <v>156</v>
      </c>
      <c r="DJ317" s="17" t="s">
        <v>156</v>
      </c>
      <c r="DK317" s="17" t="s">
        <v>156</v>
      </c>
      <c r="DL317" s="17">
        <v>45007</v>
      </c>
      <c r="DM317" s="16">
        <v>2576</v>
      </c>
      <c r="DN317" s="10" t="s">
        <v>1391</v>
      </c>
      <c r="DO317" s="10" t="s">
        <v>230</v>
      </c>
      <c r="DP317" s="16">
        <v>32</v>
      </c>
      <c r="DQ317" s="16">
        <v>16</v>
      </c>
      <c r="DR317" s="11">
        <v>16</v>
      </c>
      <c r="DS317" s="16">
        <v>48</v>
      </c>
      <c r="DT317" s="16">
        <v>0</v>
      </c>
      <c r="DU317" s="11" t="s">
        <v>181</v>
      </c>
      <c r="DV317" s="11" t="s">
        <v>182</v>
      </c>
      <c r="DW317" s="27" t="s">
        <v>156</v>
      </c>
      <c r="DX317" s="27" t="s">
        <v>156</v>
      </c>
      <c r="DY317" s="20" t="s">
        <v>1266</v>
      </c>
      <c r="DZ317" s="16">
        <v>7</v>
      </c>
      <c r="EA317" s="16">
        <v>28</v>
      </c>
      <c r="EB317" s="27" t="s">
        <v>185</v>
      </c>
      <c r="EC317" s="27" t="s">
        <v>185</v>
      </c>
      <c r="ED317" s="27" t="s">
        <v>182</v>
      </c>
      <c r="EE317" s="29">
        <v>44965.618750000001</v>
      </c>
      <c r="EF317" s="28" t="s">
        <v>688</v>
      </c>
      <c r="EG317" s="28" t="s">
        <v>689</v>
      </c>
      <c r="EH317" s="28" t="s">
        <v>190</v>
      </c>
      <c r="EI317" s="29">
        <v>45007.619363425925</v>
      </c>
      <c r="EJ317" s="28" t="s">
        <v>467</v>
      </c>
      <c r="EK317" s="28" t="s">
        <v>468</v>
      </c>
      <c r="EL317" s="28" t="s">
        <v>237</v>
      </c>
      <c r="EM317" s="45" t="s">
        <v>3713</v>
      </c>
      <c r="EN317" s="46" t="str">
        <f t="shared" si="29"/>
        <v>343N552A</v>
      </c>
      <c r="EO317" s="47">
        <f t="shared" si="30"/>
        <v>45087</v>
      </c>
      <c r="EP317" s="47">
        <f t="shared" si="31"/>
        <v>44978</v>
      </c>
      <c r="EQ317" s="48" t="str">
        <f t="shared" ca="1" si="32"/>
        <v>Past</v>
      </c>
      <c r="ER317" s="49">
        <f t="shared" si="33"/>
        <v>109</v>
      </c>
      <c r="ES317" s="50"/>
      <c r="ET317" s="51">
        <f t="shared" si="34"/>
        <v>109</v>
      </c>
      <c r="EU317" s="52">
        <f t="shared" si="35"/>
        <v>280784</v>
      </c>
      <c r="EV317" s="46"/>
      <c r="EW317" s="23" t="s">
        <v>3714</v>
      </c>
    </row>
    <row r="318" spans="1:153" ht="14.25" customHeight="1">
      <c r="A318" s="8">
        <v>311</v>
      </c>
      <c r="B318" s="9" t="s">
        <v>141</v>
      </c>
      <c r="C318" s="10" t="s">
        <v>142</v>
      </c>
      <c r="D318" s="10" t="s">
        <v>143</v>
      </c>
      <c r="E318" s="10" t="s">
        <v>206</v>
      </c>
      <c r="F318" s="9" t="s">
        <v>641</v>
      </c>
      <c r="G318" s="10" t="s">
        <v>378</v>
      </c>
      <c r="H318" s="9" t="s">
        <v>379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675</v>
      </c>
      <c r="S318" s="9" t="s">
        <v>676</v>
      </c>
      <c r="T318" s="9" t="s">
        <v>306</v>
      </c>
      <c r="U318" s="9" t="s">
        <v>337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835</v>
      </c>
      <c r="AA318" s="9" t="s">
        <v>836</v>
      </c>
      <c r="AB318" s="12" t="s">
        <v>837</v>
      </c>
      <c r="AC318" s="10" t="s">
        <v>860</v>
      </c>
      <c r="AD318" s="9" t="s">
        <v>861</v>
      </c>
      <c r="AE318" s="13" t="s">
        <v>862</v>
      </c>
      <c r="AF318" s="14" t="s">
        <v>1211</v>
      </c>
      <c r="AG318" s="10" t="s">
        <v>1392</v>
      </c>
      <c r="AH318" s="11" t="s">
        <v>864</v>
      </c>
      <c r="AI318" s="11" t="s">
        <v>685</v>
      </c>
      <c r="AJ318" s="10" t="s">
        <v>865</v>
      </c>
      <c r="AK318" s="11" t="s">
        <v>685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2576</v>
      </c>
      <c r="AW318" s="16">
        <v>2576</v>
      </c>
      <c r="AX318" s="16">
        <v>0</v>
      </c>
      <c r="AY318" s="16">
        <v>0</v>
      </c>
      <c r="AZ318" s="16">
        <v>0</v>
      </c>
      <c r="BA318" s="17">
        <v>45131</v>
      </c>
      <c r="BB318" s="30" t="s">
        <v>175</v>
      </c>
      <c r="BC318" s="18">
        <v>45012</v>
      </c>
      <c r="BD318" s="17">
        <v>45230</v>
      </c>
      <c r="BE318" s="17">
        <v>45291</v>
      </c>
      <c r="BF318" s="17">
        <v>45122</v>
      </c>
      <c r="BG318" s="10">
        <v>85277501</v>
      </c>
      <c r="BH318" s="9" t="s">
        <v>414</v>
      </c>
      <c r="BI318" s="19">
        <v>45017</v>
      </c>
      <c r="BJ318" s="20">
        <v>45019</v>
      </c>
      <c r="BK318" s="16">
        <v>2576</v>
      </c>
      <c r="BL318" s="16">
        <v>4122</v>
      </c>
      <c r="BM318" s="9" t="s">
        <v>177</v>
      </c>
      <c r="BN318" s="9" t="s">
        <v>436</v>
      </c>
      <c r="BO318" s="9" t="s">
        <v>635</v>
      </c>
      <c r="BP318" s="17">
        <v>45122</v>
      </c>
      <c r="BQ318" s="17">
        <v>45122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 t="s">
        <v>156</v>
      </c>
      <c r="CF318" s="17" t="s">
        <v>156</v>
      </c>
      <c r="CG318" s="17" t="s">
        <v>156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44981</v>
      </c>
      <c r="CX318" s="10" t="s">
        <v>193</v>
      </c>
      <c r="CY318" s="17" t="s">
        <v>156</v>
      </c>
      <c r="CZ318" s="17" t="s">
        <v>156</v>
      </c>
      <c r="DA318" s="17" t="s">
        <v>156</v>
      </c>
      <c r="DB318" s="17">
        <v>44980</v>
      </c>
      <c r="DC318" s="16">
        <v>2576</v>
      </c>
      <c r="DD318" s="10" t="s">
        <v>1393</v>
      </c>
      <c r="DE318" s="10" t="s">
        <v>230</v>
      </c>
      <c r="DF318" s="18" t="s">
        <v>156</v>
      </c>
      <c r="DG318" s="17">
        <v>45009</v>
      </c>
      <c r="DH318" s="10" t="s">
        <v>156</v>
      </c>
      <c r="DI318" s="17" t="s">
        <v>156</v>
      </c>
      <c r="DJ318" s="17" t="s">
        <v>156</v>
      </c>
      <c r="DK318" s="17" t="s">
        <v>156</v>
      </c>
      <c r="DL318" s="17">
        <v>45007</v>
      </c>
      <c r="DM318" s="16">
        <v>2576</v>
      </c>
      <c r="DN318" s="10" t="s">
        <v>1394</v>
      </c>
      <c r="DO318" s="10" t="s">
        <v>230</v>
      </c>
      <c r="DP318" s="16">
        <v>32</v>
      </c>
      <c r="DQ318" s="16">
        <v>16</v>
      </c>
      <c r="DR318" s="11">
        <v>16</v>
      </c>
      <c r="DS318" s="16">
        <v>48</v>
      </c>
      <c r="DT318" s="16">
        <v>0</v>
      </c>
      <c r="DU318" s="11" t="s">
        <v>181</v>
      </c>
      <c r="DV318" s="11" t="s">
        <v>182</v>
      </c>
      <c r="DW318" s="27" t="s">
        <v>156</v>
      </c>
      <c r="DX318" s="27" t="s">
        <v>156</v>
      </c>
      <c r="DY318" s="20" t="s">
        <v>1266</v>
      </c>
      <c r="DZ318" s="16">
        <v>7</v>
      </c>
      <c r="EA318" s="16">
        <v>28</v>
      </c>
      <c r="EB318" s="27" t="s">
        <v>185</v>
      </c>
      <c r="EC318" s="27" t="s">
        <v>185</v>
      </c>
      <c r="ED318" s="27" t="s">
        <v>182</v>
      </c>
      <c r="EE318" s="29">
        <v>44944.629074074073</v>
      </c>
      <c r="EF318" s="28" t="s">
        <v>688</v>
      </c>
      <c r="EG318" s="28" t="s">
        <v>689</v>
      </c>
      <c r="EH318" s="28" t="s">
        <v>190</v>
      </c>
      <c r="EI318" s="29">
        <v>45007.619363425925</v>
      </c>
      <c r="EJ318" s="28" t="s">
        <v>467</v>
      </c>
      <c r="EK318" s="28" t="s">
        <v>468</v>
      </c>
      <c r="EL318" s="28" t="s">
        <v>237</v>
      </c>
      <c r="EM318" s="45" t="s">
        <v>3713</v>
      </c>
      <c r="EN318" s="46" t="str">
        <f t="shared" si="29"/>
        <v>343N505F</v>
      </c>
      <c r="EO318" s="47">
        <f t="shared" si="30"/>
        <v>45087</v>
      </c>
      <c r="EP318" s="47">
        <f t="shared" si="31"/>
        <v>44981</v>
      </c>
      <c r="EQ318" s="48" t="str">
        <f t="shared" ca="1" si="32"/>
        <v>Past</v>
      </c>
      <c r="ER318" s="49">
        <f t="shared" si="33"/>
        <v>106</v>
      </c>
      <c r="ES318" s="50"/>
      <c r="ET318" s="51">
        <f t="shared" si="34"/>
        <v>106</v>
      </c>
      <c r="EU318" s="52">
        <f t="shared" si="35"/>
        <v>273056</v>
      </c>
      <c r="EV318" s="46"/>
      <c r="EW318" s="23" t="s">
        <v>3714</v>
      </c>
    </row>
    <row r="319" spans="1:153" ht="14.25" hidden="1" customHeight="1">
      <c r="A319" s="8">
        <v>312</v>
      </c>
      <c r="B319" s="9" t="s">
        <v>141</v>
      </c>
      <c r="C319" s="10" t="s">
        <v>142</v>
      </c>
      <c r="D319" s="10" t="s">
        <v>143</v>
      </c>
      <c r="E319" s="10" t="s">
        <v>206</v>
      </c>
      <c r="F319" s="9" t="s">
        <v>641</v>
      </c>
      <c r="G319" s="10" t="s">
        <v>378</v>
      </c>
      <c r="H319" s="9" t="s">
        <v>379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675</v>
      </c>
      <c r="S319" s="9" t="s">
        <v>676</v>
      </c>
      <c r="T319" s="9" t="s">
        <v>306</v>
      </c>
      <c r="U319" s="9" t="s">
        <v>337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835</v>
      </c>
      <c r="AA319" s="9" t="s">
        <v>836</v>
      </c>
      <c r="AB319" s="12" t="s">
        <v>837</v>
      </c>
      <c r="AC319" s="10" t="s">
        <v>860</v>
      </c>
      <c r="AD319" s="9" t="s">
        <v>861</v>
      </c>
      <c r="AE319" s="13" t="s">
        <v>862</v>
      </c>
      <c r="AF319" s="14" t="s">
        <v>1211</v>
      </c>
      <c r="AG319" s="10" t="s">
        <v>1392</v>
      </c>
      <c r="AH319" s="11" t="s">
        <v>864</v>
      </c>
      <c r="AI319" s="11" t="s">
        <v>685</v>
      </c>
      <c r="AJ319" s="10" t="s">
        <v>865</v>
      </c>
      <c r="AK319" s="11" t="s">
        <v>685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2576</v>
      </c>
      <c r="AW319" s="16">
        <v>2576</v>
      </c>
      <c r="AX319" s="16">
        <v>0</v>
      </c>
      <c r="AY319" s="16">
        <v>0</v>
      </c>
      <c r="AZ319" s="16">
        <v>0</v>
      </c>
      <c r="BA319" s="17">
        <v>45131</v>
      </c>
      <c r="BB319" s="30" t="s">
        <v>175</v>
      </c>
      <c r="BC319" s="18" t="s">
        <v>156</v>
      </c>
      <c r="BD319" s="17">
        <v>45230</v>
      </c>
      <c r="BE319" s="17">
        <v>45291</v>
      </c>
      <c r="BF319" s="17">
        <v>45122</v>
      </c>
      <c r="BG319" s="10">
        <v>85264240</v>
      </c>
      <c r="BH319" s="9" t="s">
        <v>319</v>
      </c>
      <c r="BI319" s="19">
        <v>45047</v>
      </c>
      <c r="BJ319" s="20">
        <v>45047</v>
      </c>
      <c r="BK319" s="16">
        <v>0</v>
      </c>
      <c r="BL319" s="16">
        <v>0</v>
      </c>
      <c r="BM319" s="9" t="s">
        <v>177</v>
      </c>
      <c r="BN319" s="9" t="s">
        <v>178</v>
      </c>
      <c r="BO319" s="9" t="s">
        <v>156</v>
      </c>
      <c r="BP319" s="17">
        <v>45122</v>
      </c>
      <c r="BQ319" s="17" t="s">
        <v>156</v>
      </c>
      <c r="BR319" s="17" t="s">
        <v>156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 t="s">
        <v>156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 t="s">
        <v>156</v>
      </c>
      <c r="CD319" s="10" t="s">
        <v>156</v>
      </c>
      <c r="CE319" s="17" t="s">
        <v>156</v>
      </c>
      <c r="CF319" s="17" t="s">
        <v>156</v>
      </c>
      <c r="CG319" s="17">
        <v>44956</v>
      </c>
      <c r="CH319" s="17" t="s">
        <v>156</v>
      </c>
      <c r="CI319" s="16">
        <v>0</v>
      </c>
      <c r="CJ319" s="10" t="s">
        <v>156</v>
      </c>
      <c r="CK319" s="10" t="s">
        <v>156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>
        <v>44956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44971</v>
      </c>
      <c r="CX319" s="10" t="s">
        <v>193</v>
      </c>
      <c r="CY319" s="17" t="s">
        <v>156</v>
      </c>
      <c r="CZ319" s="17" t="s">
        <v>156</v>
      </c>
      <c r="DA319" s="17">
        <v>44956</v>
      </c>
      <c r="DB319" s="17" t="s">
        <v>156</v>
      </c>
      <c r="DC319" s="16">
        <v>0</v>
      </c>
      <c r="DD319" s="10" t="s">
        <v>156</v>
      </c>
      <c r="DE319" s="10" t="s">
        <v>156</v>
      </c>
      <c r="DF319" s="18" t="s">
        <v>156</v>
      </c>
      <c r="DG319" s="17">
        <v>44992</v>
      </c>
      <c r="DH319" s="10" t="s">
        <v>156</v>
      </c>
      <c r="DI319" s="17" t="s">
        <v>156</v>
      </c>
      <c r="DJ319" s="17" t="s">
        <v>156</v>
      </c>
      <c r="DK319" s="17">
        <v>44956</v>
      </c>
      <c r="DL319" s="17" t="s">
        <v>156</v>
      </c>
      <c r="DM319" s="16">
        <v>0</v>
      </c>
      <c r="DN319" s="10" t="s">
        <v>156</v>
      </c>
      <c r="DO319" s="10" t="s">
        <v>156</v>
      </c>
      <c r="DP319" s="16">
        <v>32</v>
      </c>
      <c r="DQ319" s="16">
        <v>16</v>
      </c>
      <c r="DR319" s="11">
        <v>16</v>
      </c>
      <c r="DS319" s="16">
        <v>48</v>
      </c>
      <c r="DT319" s="16">
        <v>4000</v>
      </c>
      <c r="DU319" s="11" t="s">
        <v>181</v>
      </c>
      <c r="DV319" s="11" t="s">
        <v>182</v>
      </c>
      <c r="DW319" s="27" t="s">
        <v>156</v>
      </c>
      <c r="DX319" s="27" t="s">
        <v>156</v>
      </c>
      <c r="DY319" s="20" t="s">
        <v>1266</v>
      </c>
      <c r="DZ319" s="16">
        <v>7</v>
      </c>
      <c r="EA319" s="16">
        <v>28</v>
      </c>
      <c r="EB319" s="27" t="s">
        <v>185</v>
      </c>
      <c r="EC319" s="27" t="s">
        <v>185</v>
      </c>
      <c r="ED319" s="27" t="s">
        <v>182</v>
      </c>
      <c r="EE319" s="29">
        <v>44940.290752314817</v>
      </c>
      <c r="EF319" s="28" t="s">
        <v>188</v>
      </c>
      <c r="EG319" s="28" t="s">
        <v>189</v>
      </c>
      <c r="EH319" s="28" t="s">
        <v>190</v>
      </c>
      <c r="EI319" s="29">
        <v>44965.577546296299</v>
      </c>
      <c r="EJ319" s="28" t="s">
        <v>688</v>
      </c>
      <c r="EK319" s="28" t="s">
        <v>689</v>
      </c>
      <c r="EL319" s="28" t="s">
        <v>190</v>
      </c>
      <c r="EM319" s="45"/>
      <c r="EN319" s="46" t="str">
        <f t="shared" si="29"/>
        <v>343N505F</v>
      </c>
      <c r="EO319" s="47">
        <f t="shared" si="30"/>
        <v>45087</v>
      </c>
      <c r="EP319" s="47">
        <f t="shared" si="31"/>
        <v>44971</v>
      </c>
      <c r="EQ319" s="48" t="str">
        <f t="shared" ca="1" si="32"/>
        <v>Past</v>
      </c>
      <c r="ER319" s="49">
        <f t="shared" si="33"/>
        <v>116</v>
      </c>
      <c r="ES319" s="50"/>
      <c r="ET319" s="51">
        <f t="shared" si="34"/>
        <v>116</v>
      </c>
      <c r="EU319" s="52">
        <f t="shared" si="35"/>
        <v>0</v>
      </c>
      <c r="EV319" s="46"/>
    </row>
    <row r="320" spans="1:153" ht="14.25" hidden="1" customHeight="1">
      <c r="A320" s="8">
        <v>313</v>
      </c>
      <c r="B320" s="9" t="s">
        <v>141</v>
      </c>
      <c r="C320" s="10" t="s">
        <v>142</v>
      </c>
      <c r="D320" s="10" t="s">
        <v>143</v>
      </c>
      <c r="E320" s="10" t="s">
        <v>206</v>
      </c>
      <c r="F320" s="9" t="s">
        <v>641</v>
      </c>
      <c r="G320" s="10" t="s">
        <v>378</v>
      </c>
      <c r="H320" s="9" t="s">
        <v>379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675</v>
      </c>
      <c r="S320" s="9" t="s">
        <v>676</v>
      </c>
      <c r="T320" s="9" t="s">
        <v>306</v>
      </c>
      <c r="U320" s="9" t="s">
        <v>337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835</v>
      </c>
      <c r="AA320" s="9" t="s">
        <v>836</v>
      </c>
      <c r="AB320" s="12" t="s">
        <v>837</v>
      </c>
      <c r="AC320" s="10" t="s">
        <v>1187</v>
      </c>
      <c r="AD320" s="9" t="s">
        <v>1188</v>
      </c>
      <c r="AE320" s="13" t="s">
        <v>1189</v>
      </c>
      <c r="AF320" s="14" t="s">
        <v>1211</v>
      </c>
      <c r="AG320" s="10" t="s">
        <v>1395</v>
      </c>
      <c r="AH320" s="11" t="s">
        <v>684</v>
      </c>
      <c r="AI320" s="11" t="s">
        <v>685</v>
      </c>
      <c r="AJ320" s="10" t="s">
        <v>686</v>
      </c>
      <c r="AK320" s="11" t="s">
        <v>685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4720</v>
      </c>
      <c r="AW320" s="16">
        <v>4720</v>
      </c>
      <c r="AX320" s="16">
        <v>0</v>
      </c>
      <c r="AY320" s="16">
        <v>0</v>
      </c>
      <c r="AZ320" s="16">
        <v>0</v>
      </c>
      <c r="BA320" s="17">
        <v>44949</v>
      </c>
      <c r="BB320" s="30" t="s">
        <v>175</v>
      </c>
      <c r="BC320" s="18">
        <v>45105</v>
      </c>
      <c r="BD320" s="17">
        <v>45107</v>
      </c>
      <c r="BE320" s="17">
        <v>45169</v>
      </c>
      <c r="BF320" s="17">
        <v>44910</v>
      </c>
      <c r="BG320" s="10">
        <v>85430802</v>
      </c>
      <c r="BH320" s="9" t="s">
        <v>319</v>
      </c>
      <c r="BI320" s="19">
        <v>45017</v>
      </c>
      <c r="BJ320" s="20">
        <v>45019</v>
      </c>
      <c r="BK320" s="16">
        <v>1680</v>
      </c>
      <c r="BL320" s="16">
        <v>2688</v>
      </c>
      <c r="BM320" s="9" t="s">
        <v>177</v>
      </c>
      <c r="BN320" s="9" t="s">
        <v>226</v>
      </c>
      <c r="BO320" s="9" t="s">
        <v>156</v>
      </c>
      <c r="BP320" s="17">
        <v>45081</v>
      </c>
      <c r="BQ320" s="17">
        <v>45081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>
        <v>45006</v>
      </c>
      <c r="CD320" s="10" t="s">
        <v>1396</v>
      </c>
      <c r="CE320" s="17" t="s">
        <v>156</v>
      </c>
      <c r="CF320" s="17" t="s">
        <v>156</v>
      </c>
      <c r="CG320" s="17" t="s">
        <v>156</v>
      </c>
      <c r="CH320" s="17">
        <v>44995</v>
      </c>
      <c r="CI320" s="16">
        <v>1700</v>
      </c>
      <c r="CJ320" s="10" t="s">
        <v>1397</v>
      </c>
      <c r="CK320" s="10" t="s">
        <v>230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45023</v>
      </c>
      <c r="CX320" s="10" t="s">
        <v>193</v>
      </c>
      <c r="CY320" s="17" t="s">
        <v>156</v>
      </c>
      <c r="CZ320" s="17" t="s">
        <v>156</v>
      </c>
      <c r="DA320" s="17" t="s">
        <v>156</v>
      </c>
      <c r="DB320" s="17">
        <v>45021</v>
      </c>
      <c r="DC320" s="16">
        <v>1680</v>
      </c>
      <c r="DD320" s="10" t="s">
        <v>1398</v>
      </c>
      <c r="DE320" s="10" t="s">
        <v>230</v>
      </c>
      <c r="DF320" s="18" t="s">
        <v>156</v>
      </c>
      <c r="DG320" s="17">
        <v>45033</v>
      </c>
      <c r="DH320" s="10" t="s">
        <v>156</v>
      </c>
      <c r="DI320" s="17" t="s">
        <v>156</v>
      </c>
      <c r="DJ320" s="17" t="s">
        <v>156</v>
      </c>
      <c r="DK320" s="17" t="s">
        <v>156</v>
      </c>
      <c r="DL320" s="17">
        <v>45029</v>
      </c>
      <c r="DM320" s="16">
        <v>1680</v>
      </c>
      <c r="DN320" s="10" t="s">
        <v>1399</v>
      </c>
      <c r="DO320" s="10" t="s">
        <v>233</v>
      </c>
      <c r="DP320" s="16">
        <v>32</v>
      </c>
      <c r="DQ320" s="16">
        <v>16</v>
      </c>
      <c r="DR320" s="11">
        <v>16</v>
      </c>
      <c r="DS320" s="16">
        <v>48</v>
      </c>
      <c r="DT320" s="16">
        <v>0</v>
      </c>
      <c r="DU320" s="11" t="s">
        <v>181</v>
      </c>
      <c r="DV320" s="11" t="s">
        <v>182</v>
      </c>
      <c r="DW320" s="27" t="s">
        <v>156</v>
      </c>
      <c r="DX320" s="27" t="s">
        <v>156</v>
      </c>
      <c r="DY320" s="20" t="s">
        <v>1388</v>
      </c>
      <c r="DZ320" s="16">
        <v>7</v>
      </c>
      <c r="EA320" s="16">
        <v>28</v>
      </c>
      <c r="EB320" s="27" t="s">
        <v>185</v>
      </c>
      <c r="EC320" s="27" t="s">
        <v>185</v>
      </c>
      <c r="ED320" s="27" t="s">
        <v>182</v>
      </c>
      <c r="EE320" s="29">
        <v>44995.242037037038</v>
      </c>
      <c r="EF320" s="28" t="s">
        <v>195</v>
      </c>
      <c r="EG320" s="28" t="s">
        <v>196</v>
      </c>
      <c r="EH320" s="28" t="s">
        <v>210</v>
      </c>
      <c r="EI320" s="29">
        <v>45029.654791666668</v>
      </c>
      <c r="EJ320" s="28" t="s">
        <v>467</v>
      </c>
      <c r="EK320" s="28" t="s">
        <v>468</v>
      </c>
      <c r="EL320" s="28" t="s">
        <v>237</v>
      </c>
      <c r="EM320" s="45" t="s">
        <v>3713</v>
      </c>
      <c r="EN320" s="46" t="str">
        <f t="shared" si="29"/>
        <v>343N256A</v>
      </c>
      <c r="EO320" s="47">
        <f t="shared" si="30"/>
        <v>45046</v>
      </c>
      <c r="EP320" s="47">
        <f t="shared" si="31"/>
        <v>45023</v>
      </c>
      <c r="EQ320" s="48" t="str">
        <f t="shared" ca="1" si="32"/>
        <v>Past</v>
      </c>
      <c r="ER320" s="49">
        <f t="shared" si="33"/>
        <v>23</v>
      </c>
      <c r="ES320" s="50"/>
      <c r="ET320" s="51">
        <f t="shared" si="34"/>
        <v>23</v>
      </c>
      <c r="EU320" s="52">
        <f t="shared" si="35"/>
        <v>38640</v>
      </c>
      <c r="EV320" s="46"/>
      <c r="EW320" s="23" t="s">
        <v>3717</v>
      </c>
    </row>
    <row r="321" spans="1:153" ht="14.25" hidden="1" customHeight="1">
      <c r="A321" s="8">
        <v>314</v>
      </c>
      <c r="B321" s="9" t="s">
        <v>141</v>
      </c>
      <c r="C321" s="10" t="s">
        <v>142</v>
      </c>
      <c r="D321" s="10" t="s">
        <v>143</v>
      </c>
      <c r="E321" s="10" t="s">
        <v>206</v>
      </c>
      <c r="F321" s="9" t="s">
        <v>641</v>
      </c>
      <c r="G321" s="10" t="s">
        <v>378</v>
      </c>
      <c r="H321" s="9" t="s">
        <v>379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675</v>
      </c>
      <c r="S321" s="9" t="s">
        <v>676</v>
      </c>
      <c r="T321" s="9" t="s">
        <v>306</v>
      </c>
      <c r="U321" s="9" t="s">
        <v>337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835</v>
      </c>
      <c r="AA321" s="9" t="s">
        <v>836</v>
      </c>
      <c r="AB321" s="12" t="s">
        <v>837</v>
      </c>
      <c r="AC321" s="10" t="s">
        <v>1187</v>
      </c>
      <c r="AD321" s="9" t="s">
        <v>1188</v>
      </c>
      <c r="AE321" s="13" t="s">
        <v>1189</v>
      </c>
      <c r="AF321" s="14" t="s">
        <v>1211</v>
      </c>
      <c r="AG321" s="10" t="s">
        <v>1395</v>
      </c>
      <c r="AH321" s="11" t="s">
        <v>684</v>
      </c>
      <c r="AI321" s="11" t="s">
        <v>685</v>
      </c>
      <c r="AJ321" s="10" t="s">
        <v>686</v>
      </c>
      <c r="AK321" s="11" t="s">
        <v>685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4720</v>
      </c>
      <c r="AW321" s="16">
        <v>4720</v>
      </c>
      <c r="AX321" s="16">
        <v>0</v>
      </c>
      <c r="AY321" s="16">
        <v>0</v>
      </c>
      <c r="AZ321" s="16">
        <v>0</v>
      </c>
      <c r="BA321" s="17">
        <v>44949</v>
      </c>
      <c r="BB321" s="30" t="s">
        <v>175</v>
      </c>
      <c r="BC321" s="18">
        <v>45105</v>
      </c>
      <c r="BD321" s="17">
        <v>45107</v>
      </c>
      <c r="BE321" s="17">
        <v>45169</v>
      </c>
      <c r="BF321" s="17">
        <v>44910</v>
      </c>
      <c r="BG321" s="10">
        <v>86077896</v>
      </c>
      <c r="BH321" s="9" t="s">
        <v>321</v>
      </c>
      <c r="BI321" s="19">
        <v>45139</v>
      </c>
      <c r="BJ321" s="20">
        <v>45145</v>
      </c>
      <c r="BK321" s="16">
        <v>1000</v>
      </c>
      <c r="BL321" s="16">
        <v>1600</v>
      </c>
      <c r="BM321" s="9" t="s">
        <v>177</v>
      </c>
      <c r="BN321" s="9" t="s">
        <v>226</v>
      </c>
      <c r="BO321" s="9" t="s">
        <v>156</v>
      </c>
      <c r="BP321" s="17">
        <v>45195</v>
      </c>
      <c r="BQ321" s="17" t="s">
        <v>156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 t="s">
        <v>156</v>
      </c>
      <c r="CF321" s="17" t="s">
        <v>156</v>
      </c>
      <c r="CG321" s="17" t="s">
        <v>156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45139</v>
      </c>
      <c r="CX321" s="10" t="s">
        <v>193</v>
      </c>
      <c r="CY321" s="17" t="s">
        <v>156</v>
      </c>
      <c r="CZ321" s="17" t="s">
        <v>156</v>
      </c>
      <c r="DA321" s="17" t="s">
        <v>156</v>
      </c>
      <c r="DB321" s="17" t="s">
        <v>156</v>
      </c>
      <c r="DC321" s="16">
        <v>0</v>
      </c>
      <c r="DD321" s="10" t="s">
        <v>156</v>
      </c>
      <c r="DE321" s="10" t="s">
        <v>156</v>
      </c>
      <c r="DF321" s="18" t="s">
        <v>156</v>
      </c>
      <c r="DG321" s="17">
        <v>45149</v>
      </c>
      <c r="DH321" s="10" t="s">
        <v>156</v>
      </c>
      <c r="DI321" s="17" t="s">
        <v>156</v>
      </c>
      <c r="DJ321" s="17" t="s">
        <v>156</v>
      </c>
      <c r="DK321" s="17" t="s">
        <v>156</v>
      </c>
      <c r="DL321" s="17" t="s">
        <v>156</v>
      </c>
      <c r="DM321" s="16">
        <v>0</v>
      </c>
      <c r="DN321" s="10" t="s">
        <v>156</v>
      </c>
      <c r="DO321" s="10" t="s">
        <v>156</v>
      </c>
      <c r="DP321" s="16">
        <v>32</v>
      </c>
      <c r="DQ321" s="16">
        <v>16</v>
      </c>
      <c r="DR321" s="11">
        <v>16</v>
      </c>
      <c r="DS321" s="16">
        <v>48</v>
      </c>
      <c r="DT321" s="16">
        <v>0</v>
      </c>
      <c r="DU321" s="11" t="s">
        <v>181</v>
      </c>
      <c r="DV321" s="11" t="s">
        <v>182</v>
      </c>
      <c r="DW321" s="27" t="s">
        <v>156</v>
      </c>
      <c r="DX321" s="27" t="s">
        <v>156</v>
      </c>
      <c r="DY321" s="20" t="s">
        <v>662</v>
      </c>
      <c r="DZ321" s="16">
        <v>7</v>
      </c>
      <c r="EA321" s="16">
        <v>28</v>
      </c>
      <c r="EB321" s="27" t="s">
        <v>185</v>
      </c>
      <c r="EC321" s="27" t="s">
        <v>185</v>
      </c>
      <c r="ED321" s="27" t="s">
        <v>182</v>
      </c>
      <c r="EE321" s="29">
        <v>45100.343055555553</v>
      </c>
      <c r="EF321" s="28" t="s">
        <v>195</v>
      </c>
      <c r="EG321" s="28" t="s">
        <v>196</v>
      </c>
      <c r="EH321" s="28" t="s">
        <v>210</v>
      </c>
      <c r="EI321" s="29">
        <v>45103.578599537039</v>
      </c>
      <c r="EJ321" s="28" t="s">
        <v>1382</v>
      </c>
      <c r="EK321" s="28" t="s">
        <v>1383</v>
      </c>
      <c r="EL321" s="28" t="s">
        <v>190</v>
      </c>
      <c r="EM321" s="45"/>
      <c r="EN321" s="46" t="str">
        <f t="shared" si="29"/>
        <v>343N256A</v>
      </c>
      <c r="EO321" s="47">
        <f t="shared" si="30"/>
        <v>45160</v>
      </c>
      <c r="EP321" s="47">
        <f t="shared" si="31"/>
        <v>45139</v>
      </c>
      <c r="EQ321" s="48" t="str">
        <f t="shared" ca="1" si="32"/>
        <v>Y</v>
      </c>
      <c r="ER321" s="49">
        <f t="shared" si="33"/>
        <v>21</v>
      </c>
      <c r="ES321" s="50"/>
      <c r="ET321" s="51">
        <f t="shared" si="34"/>
        <v>21</v>
      </c>
      <c r="EU321" s="52">
        <f t="shared" si="35"/>
        <v>21000</v>
      </c>
      <c r="EV321" s="46"/>
      <c r="EW321" s="23" t="s">
        <v>3717</v>
      </c>
    </row>
    <row r="322" spans="1:153" ht="14.25" customHeight="1">
      <c r="A322" s="8">
        <v>315</v>
      </c>
      <c r="B322" s="9" t="s">
        <v>141</v>
      </c>
      <c r="C322" s="10" t="s">
        <v>142</v>
      </c>
      <c r="D322" s="10" t="s">
        <v>143</v>
      </c>
      <c r="E322" s="10" t="s">
        <v>206</v>
      </c>
      <c r="F322" s="9" t="s">
        <v>641</v>
      </c>
      <c r="G322" s="10" t="s">
        <v>378</v>
      </c>
      <c r="H322" s="9" t="s">
        <v>379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675</v>
      </c>
      <c r="S322" s="9" t="s">
        <v>676</v>
      </c>
      <c r="T322" s="9" t="s">
        <v>306</v>
      </c>
      <c r="U322" s="9" t="s">
        <v>337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835</v>
      </c>
      <c r="AA322" s="9" t="s">
        <v>836</v>
      </c>
      <c r="AB322" s="12" t="s">
        <v>837</v>
      </c>
      <c r="AC322" s="10" t="s">
        <v>868</v>
      </c>
      <c r="AD322" s="9" t="s">
        <v>869</v>
      </c>
      <c r="AE322" s="13" t="s">
        <v>870</v>
      </c>
      <c r="AF322" s="14" t="s">
        <v>1211</v>
      </c>
      <c r="AG322" s="10" t="s">
        <v>1400</v>
      </c>
      <c r="AH322" s="11" t="s">
        <v>684</v>
      </c>
      <c r="AI322" s="11" t="s">
        <v>685</v>
      </c>
      <c r="AJ322" s="10" t="s">
        <v>686</v>
      </c>
      <c r="AK322" s="11" t="s">
        <v>685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2864</v>
      </c>
      <c r="AW322" s="16">
        <v>2864</v>
      </c>
      <c r="AX322" s="16">
        <v>0</v>
      </c>
      <c r="AY322" s="16">
        <v>0</v>
      </c>
      <c r="AZ322" s="16">
        <v>0</v>
      </c>
      <c r="BA322" s="17">
        <v>45131</v>
      </c>
      <c r="BB322" s="30" t="s">
        <v>175</v>
      </c>
      <c r="BC322" s="18">
        <v>45005</v>
      </c>
      <c r="BD322" s="17">
        <v>45230</v>
      </c>
      <c r="BE322" s="17">
        <v>45291</v>
      </c>
      <c r="BF322" s="17">
        <v>45122</v>
      </c>
      <c r="BG322" s="10">
        <v>85277477</v>
      </c>
      <c r="BH322" s="9" t="s">
        <v>414</v>
      </c>
      <c r="BI322" s="19">
        <v>45017</v>
      </c>
      <c r="BJ322" s="20">
        <v>45019</v>
      </c>
      <c r="BK322" s="16">
        <v>2864</v>
      </c>
      <c r="BL322" s="16">
        <v>4582</v>
      </c>
      <c r="BM322" s="9" t="s">
        <v>177</v>
      </c>
      <c r="BN322" s="9" t="s">
        <v>436</v>
      </c>
      <c r="BO322" s="9" t="s">
        <v>635</v>
      </c>
      <c r="BP322" s="17">
        <v>45122</v>
      </c>
      <c r="BQ322" s="17">
        <v>45122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 t="s">
        <v>156</v>
      </c>
      <c r="CF322" s="17" t="s">
        <v>156</v>
      </c>
      <c r="CG322" s="17" t="s">
        <v>156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44978</v>
      </c>
      <c r="CX322" s="10" t="s">
        <v>193</v>
      </c>
      <c r="CY322" s="17" t="s">
        <v>156</v>
      </c>
      <c r="CZ322" s="17" t="s">
        <v>156</v>
      </c>
      <c r="DA322" s="17" t="s">
        <v>156</v>
      </c>
      <c r="DB322" s="17">
        <v>44974</v>
      </c>
      <c r="DC322" s="16">
        <v>2864</v>
      </c>
      <c r="DD322" s="10" t="s">
        <v>1401</v>
      </c>
      <c r="DE322" s="10" t="s">
        <v>230</v>
      </c>
      <c r="DF322" s="18" t="s">
        <v>156</v>
      </c>
      <c r="DG322" s="17">
        <v>45006</v>
      </c>
      <c r="DH322" s="10" t="s">
        <v>156</v>
      </c>
      <c r="DI322" s="17" t="s">
        <v>156</v>
      </c>
      <c r="DJ322" s="17" t="s">
        <v>156</v>
      </c>
      <c r="DK322" s="17" t="s">
        <v>156</v>
      </c>
      <c r="DL322" s="17">
        <v>45000</v>
      </c>
      <c r="DM322" s="16">
        <v>2864</v>
      </c>
      <c r="DN322" s="10" t="s">
        <v>1402</v>
      </c>
      <c r="DO322" s="10" t="s">
        <v>230</v>
      </c>
      <c r="DP322" s="16">
        <v>32</v>
      </c>
      <c r="DQ322" s="16">
        <v>16</v>
      </c>
      <c r="DR322" s="11">
        <v>16</v>
      </c>
      <c r="DS322" s="16">
        <v>48</v>
      </c>
      <c r="DT322" s="16">
        <v>0</v>
      </c>
      <c r="DU322" s="11" t="s">
        <v>181</v>
      </c>
      <c r="DV322" s="11" t="s">
        <v>182</v>
      </c>
      <c r="DW322" s="27" t="s">
        <v>156</v>
      </c>
      <c r="DX322" s="27" t="s">
        <v>156</v>
      </c>
      <c r="DY322" s="20" t="s">
        <v>1266</v>
      </c>
      <c r="DZ322" s="16">
        <v>7</v>
      </c>
      <c r="EA322" s="16">
        <v>28</v>
      </c>
      <c r="EB322" s="27" t="s">
        <v>185</v>
      </c>
      <c r="EC322" s="27" t="s">
        <v>185</v>
      </c>
      <c r="ED322" s="27" t="s">
        <v>182</v>
      </c>
      <c r="EE322" s="29">
        <v>44944.629074074073</v>
      </c>
      <c r="EF322" s="28" t="s">
        <v>688</v>
      </c>
      <c r="EG322" s="28" t="s">
        <v>689</v>
      </c>
      <c r="EH322" s="28" t="s">
        <v>190</v>
      </c>
      <c r="EI322" s="29">
        <v>45000.837326388886</v>
      </c>
      <c r="EJ322" s="28" t="s">
        <v>1315</v>
      </c>
      <c r="EK322" s="28" t="s">
        <v>1316</v>
      </c>
      <c r="EL322" s="28" t="s">
        <v>237</v>
      </c>
      <c r="EM322" s="45" t="s">
        <v>3713</v>
      </c>
      <c r="EN322" s="46" t="str">
        <f t="shared" si="29"/>
        <v>343N505C</v>
      </c>
      <c r="EO322" s="47">
        <f t="shared" si="30"/>
        <v>45087</v>
      </c>
      <c r="EP322" s="47">
        <f t="shared" si="31"/>
        <v>44978</v>
      </c>
      <c r="EQ322" s="48" t="str">
        <f t="shared" ca="1" si="32"/>
        <v>Past</v>
      </c>
      <c r="ER322" s="49">
        <f t="shared" si="33"/>
        <v>109</v>
      </c>
      <c r="ES322" s="50"/>
      <c r="ET322" s="51">
        <f t="shared" si="34"/>
        <v>109</v>
      </c>
      <c r="EU322" s="52">
        <f t="shared" si="35"/>
        <v>312176</v>
      </c>
      <c r="EV322" s="46"/>
      <c r="EW322" s="23" t="s">
        <v>3714</v>
      </c>
    </row>
    <row r="323" spans="1:153" ht="14.25" hidden="1" customHeight="1">
      <c r="A323" s="8">
        <v>316</v>
      </c>
      <c r="B323" s="9" t="s">
        <v>141</v>
      </c>
      <c r="C323" s="10" t="s">
        <v>142</v>
      </c>
      <c r="D323" s="10" t="s">
        <v>143</v>
      </c>
      <c r="E323" s="10" t="s">
        <v>206</v>
      </c>
      <c r="F323" s="9" t="s">
        <v>641</v>
      </c>
      <c r="G323" s="10" t="s">
        <v>378</v>
      </c>
      <c r="H323" s="9" t="s">
        <v>379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675</v>
      </c>
      <c r="S323" s="9" t="s">
        <v>676</v>
      </c>
      <c r="T323" s="9" t="s">
        <v>306</v>
      </c>
      <c r="U323" s="9" t="s">
        <v>337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835</v>
      </c>
      <c r="AA323" s="9" t="s">
        <v>836</v>
      </c>
      <c r="AB323" s="12" t="s">
        <v>837</v>
      </c>
      <c r="AC323" s="10" t="s">
        <v>868</v>
      </c>
      <c r="AD323" s="9" t="s">
        <v>869</v>
      </c>
      <c r="AE323" s="13" t="s">
        <v>870</v>
      </c>
      <c r="AF323" s="14" t="s">
        <v>1211</v>
      </c>
      <c r="AG323" s="10" t="s">
        <v>1400</v>
      </c>
      <c r="AH323" s="11" t="s">
        <v>684</v>
      </c>
      <c r="AI323" s="11" t="s">
        <v>685</v>
      </c>
      <c r="AJ323" s="10" t="s">
        <v>686</v>
      </c>
      <c r="AK323" s="11" t="s">
        <v>685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2864</v>
      </c>
      <c r="AW323" s="16">
        <v>2864</v>
      </c>
      <c r="AX323" s="16">
        <v>0</v>
      </c>
      <c r="AY323" s="16">
        <v>0</v>
      </c>
      <c r="AZ323" s="16">
        <v>0</v>
      </c>
      <c r="BA323" s="17">
        <v>45131</v>
      </c>
      <c r="BB323" s="30" t="s">
        <v>175</v>
      </c>
      <c r="BC323" s="18" t="s">
        <v>156</v>
      </c>
      <c r="BD323" s="17">
        <v>45230</v>
      </c>
      <c r="BE323" s="17">
        <v>45291</v>
      </c>
      <c r="BF323" s="17">
        <v>45122</v>
      </c>
      <c r="BG323" s="10">
        <v>85264237</v>
      </c>
      <c r="BH323" s="9" t="s">
        <v>319</v>
      </c>
      <c r="BI323" s="19">
        <v>45047</v>
      </c>
      <c r="BJ323" s="20">
        <v>45047</v>
      </c>
      <c r="BK323" s="16">
        <v>0</v>
      </c>
      <c r="BL323" s="16">
        <v>0</v>
      </c>
      <c r="BM323" s="9" t="s">
        <v>177</v>
      </c>
      <c r="BN323" s="9" t="s">
        <v>178</v>
      </c>
      <c r="BO323" s="9" t="s">
        <v>156</v>
      </c>
      <c r="BP323" s="17">
        <v>45122</v>
      </c>
      <c r="BQ323" s="17" t="s">
        <v>156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>
        <v>44956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>
        <v>44956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44971</v>
      </c>
      <c r="CX323" s="10" t="s">
        <v>193</v>
      </c>
      <c r="CY323" s="17" t="s">
        <v>156</v>
      </c>
      <c r="CZ323" s="17" t="s">
        <v>156</v>
      </c>
      <c r="DA323" s="17">
        <v>44956</v>
      </c>
      <c r="DB323" s="17" t="s">
        <v>156</v>
      </c>
      <c r="DC323" s="16">
        <v>0</v>
      </c>
      <c r="DD323" s="10" t="s">
        <v>156</v>
      </c>
      <c r="DE323" s="10" t="s">
        <v>156</v>
      </c>
      <c r="DF323" s="18" t="s">
        <v>156</v>
      </c>
      <c r="DG323" s="17">
        <v>44992</v>
      </c>
      <c r="DH323" s="10" t="s">
        <v>156</v>
      </c>
      <c r="DI323" s="17" t="s">
        <v>156</v>
      </c>
      <c r="DJ323" s="17" t="s">
        <v>156</v>
      </c>
      <c r="DK323" s="17">
        <v>44956</v>
      </c>
      <c r="DL323" s="17" t="s">
        <v>156</v>
      </c>
      <c r="DM323" s="16">
        <v>0</v>
      </c>
      <c r="DN323" s="10" t="s">
        <v>156</v>
      </c>
      <c r="DO323" s="10" t="s">
        <v>156</v>
      </c>
      <c r="DP323" s="16">
        <v>32</v>
      </c>
      <c r="DQ323" s="16">
        <v>16</v>
      </c>
      <c r="DR323" s="11">
        <v>16</v>
      </c>
      <c r="DS323" s="16">
        <v>48</v>
      </c>
      <c r="DT323" s="16">
        <v>4000</v>
      </c>
      <c r="DU323" s="11" t="s">
        <v>181</v>
      </c>
      <c r="DV323" s="11" t="s">
        <v>182</v>
      </c>
      <c r="DW323" s="27" t="s">
        <v>156</v>
      </c>
      <c r="DX323" s="27" t="s">
        <v>156</v>
      </c>
      <c r="DY323" s="20" t="s">
        <v>1266</v>
      </c>
      <c r="DZ323" s="16">
        <v>7</v>
      </c>
      <c r="EA323" s="16">
        <v>28</v>
      </c>
      <c r="EB323" s="27" t="s">
        <v>185</v>
      </c>
      <c r="EC323" s="27" t="s">
        <v>185</v>
      </c>
      <c r="ED323" s="27" t="s">
        <v>182</v>
      </c>
      <c r="EE323" s="29">
        <v>44940.290752314817</v>
      </c>
      <c r="EF323" s="28" t="s">
        <v>188</v>
      </c>
      <c r="EG323" s="28" t="s">
        <v>189</v>
      </c>
      <c r="EH323" s="28" t="s">
        <v>190</v>
      </c>
      <c r="EI323" s="29">
        <v>44965.577546296299</v>
      </c>
      <c r="EJ323" s="28" t="s">
        <v>688</v>
      </c>
      <c r="EK323" s="28" t="s">
        <v>689</v>
      </c>
      <c r="EL323" s="28" t="s">
        <v>190</v>
      </c>
      <c r="EM323" s="45"/>
      <c r="EN323" s="46" t="str">
        <f t="shared" si="29"/>
        <v>343N505C</v>
      </c>
      <c r="EO323" s="47">
        <f t="shared" si="30"/>
        <v>45087</v>
      </c>
      <c r="EP323" s="47">
        <f t="shared" si="31"/>
        <v>44971</v>
      </c>
      <c r="EQ323" s="48" t="str">
        <f t="shared" ca="1" si="32"/>
        <v>Past</v>
      </c>
      <c r="ER323" s="49">
        <f t="shared" si="33"/>
        <v>116</v>
      </c>
      <c r="ES323" s="50"/>
      <c r="ET323" s="51">
        <f t="shared" si="34"/>
        <v>116</v>
      </c>
      <c r="EU323" s="52">
        <f t="shared" si="35"/>
        <v>0</v>
      </c>
      <c r="EV323" s="46"/>
    </row>
    <row r="324" spans="1:153" ht="14.25" customHeight="1">
      <c r="A324" s="8">
        <v>317</v>
      </c>
      <c r="B324" s="9" t="s">
        <v>141</v>
      </c>
      <c r="C324" s="10" t="s">
        <v>142</v>
      </c>
      <c r="D324" s="10" t="s">
        <v>143</v>
      </c>
      <c r="E324" s="10" t="s">
        <v>206</v>
      </c>
      <c r="F324" s="9" t="s">
        <v>641</v>
      </c>
      <c r="G324" s="10" t="s">
        <v>378</v>
      </c>
      <c r="H324" s="9" t="s">
        <v>379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675</v>
      </c>
      <c r="S324" s="9" t="s">
        <v>676</v>
      </c>
      <c r="T324" s="9" t="s">
        <v>306</v>
      </c>
      <c r="U324" s="9" t="s">
        <v>337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835</v>
      </c>
      <c r="AA324" s="9" t="s">
        <v>836</v>
      </c>
      <c r="AB324" s="12" t="s">
        <v>837</v>
      </c>
      <c r="AC324" s="10" t="s">
        <v>874</v>
      </c>
      <c r="AD324" s="9" t="s">
        <v>875</v>
      </c>
      <c r="AE324" s="13" t="s">
        <v>876</v>
      </c>
      <c r="AF324" s="14" t="s">
        <v>1211</v>
      </c>
      <c r="AG324" s="10" t="s">
        <v>1403</v>
      </c>
      <c r="AH324" s="11" t="s">
        <v>684</v>
      </c>
      <c r="AI324" s="11" t="s">
        <v>685</v>
      </c>
      <c r="AJ324" s="10" t="s">
        <v>686</v>
      </c>
      <c r="AK324" s="11" t="s">
        <v>685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2576</v>
      </c>
      <c r="AW324" s="16">
        <v>2576</v>
      </c>
      <c r="AX324" s="16">
        <v>0</v>
      </c>
      <c r="AY324" s="16">
        <v>0</v>
      </c>
      <c r="AZ324" s="16">
        <v>0</v>
      </c>
      <c r="BA324" s="17">
        <v>45131</v>
      </c>
      <c r="BB324" s="30" t="s">
        <v>175</v>
      </c>
      <c r="BC324" s="18">
        <v>45012</v>
      </c>
      <c r="BD324" s="17">
        <v>45230</v>
      </c>
      <c r="BE324" s="17">
        <v>45291</v>
      </c>
      <c r="BF324" s="17">
        <v>45122</v>
      </c>
      <c r="BG324" s="10">
        <v>85277485</v>
      </c>
      <c r="BH324" s="9" t="s">
        <v>414</v>
      </c>
      <c r="BI324" s="19">
        <v>45017</v>
      </c>
      <c r="BJ324" s="20">
        <v>45019</v>
      </c>
      <c r="BK324" s="16">
        <v>2576</v>
      </c>
      <c r="BL324" s="16">
        <v>4122</v>
      </c>
      <c r="BM324" s="9" t="s">
        <v>177</v>
      </c>
      <c r="BN324" s="9" t="s">
        <v>436</v>
      </c>
      <c r="BO324" s="9" t="s">
        <v>635</v>
      </c>
      <c r="BP324" s="17">
        <v>45122</v>
      </c>
      <c r="BQ324" s="17">
        <v>45122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 t="s">
        <v>156</v>
      </c>
      <c r="CD324" s="10" t="s">
        <v>156</v>
      </c>
      <c r="CE324" s="17" t="s">
        <v>156</v>
      </c>
      <c r="CF324" s="17" t="s">
        <v>156</v>
      </c>
      <c r="CG324" s="17" t="s">
        <v>156</v>
      </c>
      <c r="CH324" s="17" t="s">
        <v>156</v>
      </c>
      <c r="CI324" s="16">
        <v>0</v>
      </c>
      <c r="CJ324" s="10" t="s">
        <v>156</v>
      </c>
      <c r="CK324" s="10" t="s">
        <v>156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 t="s">
        <v>156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>
        <v>44978</v>
      </c>
      <c r="CX324" s="10" t="s">
        <v>193</v>
      </c>
      <c r="CY324" s="17" t="s">
        <v>156</v>
      </c>
      <c r="CZ324" s="17" t="s">
        <v>156</v>
      </c>
      <c r="DA324" s="17" t="s">
        <v>156</v>
      </c>
      <c r="DB324" s="17">
        <v>44974</v>
      </c>
      <c r="DC324" s="16">
        <v>2576</v>
      </c>
      <c r="DD324" s="10" t="s">
        <v>1404</v>
      </c>
      <c r="DE324" s="10" t="s">
        <v>417</v>
      </c>
      <c r="DF324" s="18" t="s">
        <v>156</v>
      </c>
      <c r="DG324" s="17">
        <v>45009</v>
      </c>
      <c r="DH324" s="10" t="s">
        <v>156</v>
      </c>
      <c r="DI324" s="17" t="s">
        <v>156</v>
      </c>
      <c r="DJ324" s="17" t="s">
        <v>156</v>
      </c>
      <c r="DK324" s="17" t="s">
        <v>156</v>
      </c>
      <c r="DL324" s="17">
        <v>45007</v>
      </c>
      <c r="DM324" s="16">
        <v>2576</v>
      </c>
      <c r="DN324" s="10" t="s">
        <v>1405</v>
      </c>
      <c r="DO324" s="10" t="s">
        <v>230</v>
      </c>
      <c r="DP324" s="16">
        <v>32</v>
      </c>
      <c r="DQ324" s="16">
        <v>16</v>
      </c>
      <c r="DR324" s="11">
        <v>16</v>
      </c>
      <c r="DS324" s="16">
        <v>48</v>
      </c>
      <c r="DT324" s="16">
        <v>0</v>
      </c>
      <c r="DU324" s="11" t="s">
        <v>181</v>
      </c>
      <c r="DV324" s="11" t="s">
        <v>182</v>
      </c>
      <c r="DW324" s="27" t="s">
        <v>156</v>
      </c>
      <c r="DX324" s="27" t="s">
        <v>156</v>
      </c>
      <c r="DY324" s="20" t="s">
        <v>1266</v>
      </c>
      <c r="DZ324" s="16">
        <v>7</v>
      </c>
      <c r="EA324" s="16">
        <v>28</v>
      </c>
      <c r="EB324" s="27" t="s">
        <v>185</v>
      </c>
      <c r="EC324" s="27" t="s">
        <v>185</v>
      </c>
      <c r="ED324" s="27" t="s">
        <v>182</v>
      </c>
      <c r="EE324" s="29">
        <v>44944.629074074073</v>
      </c>
      <c r="EF324" s="28" t="s">
        <v>688</v>
      </c>
      <c r="EG324" s="28" t="s">
        <v>689</v>
      </c>
      <c r="EH324" s="28" t="s">
        <v>190</v>
      </c>
      <c r="EI324" s="29">
        <v>45007.619363425925</v>
      </c>
      <c r="EJ324" s="28" t="s">
        <v>467</v>
      </c>
      <c r="EK324" s="28" t="s">
        <v>468</v>
      </c>
      <c r="EL324" s="28" t="s">
        <v>237</v>
      </c>
      <c r="EM324" s="45" t="s">
        <v>3713</v>
      </c>
      <c r="EN324" s="46" t="str">
        <f t="shared" si="29"/>
        <v>343N505D</v>
      </c>
      <c r="EO324" s="47">
        <f t="shared" si="30"/>
        <v>45087</v>
      </c>
      <c r="EP324" s="47">
        <f t="shared" si="31"/>
        <v>44978</v>
      </c>
      <c r="EQ324" s="48" t="str">
        <f t="shared" ca="1" si="32"/>
        <v>Past</v>
      </c>
      <c r="ER324" s="49">
        <f t="shared" si="33"/>
        <v>109</v>
      </c>
      <c r="ES324" s="50"/>
      <c r="ET324" s="51">
        <f t="shared" si="34"/>
        <v>109</v>
      </c>
      <c r="EU324" s="52">
        <f t="shared" si="35"/>
        <v>280784</v>
      </c>
      <c r="EV324" s="46"/>
      <c r="EW324" s="23" t="s">
        <v>3714</v>
      </c>
    </row>
    <row r="325" spans="1:153" ht="14.25" hidden="1" customHeight="1">
      <c r="A325" s="8">
        <v>318</v>
      </c>
      <c r="B325" s="9" t="s">
        <v>141</v>
      </c>
      <c r="C325" s="10" t="s">
        <v>142</v>
      </c>
      <c r="D325" s="10" t="s">
        <v>143</v>
      </c>
      <c r="E325" s="10" t="s">
        <v>206</v>
      </c>
      <c r="F325" s="9" t="s">
        <v>641</v>
      </c>
      <c r="G325" s="10" t="s">
        <v>378</v>
      </c>
      <c r="H325" s="9" t="s">
        <v>379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675</v>
      </c>
      <c r="S325" s="9" t="s">
        <v>676</v>
      </c>
      <c r="T325" s="9" t="s">
        <v>306</v>
      </c>
      <c r="U325" s="9" t="s">
        <v>337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835</v>
      </c>
      <c r="AA325" s="9" t="s">
        <v>836</v>
      </c>
      <c r="AB325" s="12" t="s">
        <v>837</v>
      </c>
      <c r="AC325" s="10" t="s">
        <v>874</v>
      </c>
      <c r="AD325" s="9" t="s">
        <v>875</v>
      </c>
      <c r="AE325" s="13" t="s">
        <v>876</v>
      </c>
      <c r="AF325" s="14" t="s">
        <v>1211</v>
      </c>
      <c r="AG325" s="10" t="s">
        <v>1403</v>
      </c>
      <c r="AH325" s="11" t="s">
        <v>684</v>
      </c>
      <c r="AI325" s="11" t="s">
        <v>685</v>
      </c>
      <c r="AJ325" s="10" t="s">
        <v>686</v>
      </c>
      <c r="AK325" s="11" t="s">
        <v>685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2576</v>
      </c>
      <c r="AW325" s="16">
        <v>2576</v>
      </c>
      <c r="AX325" s="16">
        <v>0</v>
      </c>
      <c r="AY325" s="16">
        <v>0</v>
      </c>
      <c r="AZ325" s="16">
        <v>0</v>
      </c>
      <c r="BA325" s="17">
        <v>45131</v>
      </c>
      <c r="BB325" s="30" t="s">
        <v>175</v>
      </c>
      <c r="BC325" s="18" t="s">
        <v>156</v>
      </c>
      <c r="BD325" s="17">
        <v>45230</v>
      </c>
      <c r="BE325" s="17">
        <v>45291</v>
      </c>
      <c r="BF325" s="17">
        <v>45122</v>
      </c>
      <c r="BG325" s="10">
        <v>85264238</v>
      </c>
      <c r="BH325" s="9" t="s">
        <v>319</v>
      </c>
      <c r="BI325" s="19">
        <v>45047</v>
      </c>
      <c r="BJ325" s="20">
        <v>45047</v>
      </c>
      <c r="BK325" s="16">
        <v>0</v>
      </c>
      <c r="BL325" s="16">
        <v>0</v>
      </c>
      <c r="BM325" s="9" t="s">
        <v>177</v>
      </c>
      <c r="BN325" s="9" t="s">
        <v>178</v>
      </c>
      <c r="BO325" s="9" t="s">
        <v>156</v>
      </c>
      <c r="BP325" s="17">
        <v>45122</v>
      </c>
      <c r="BQ325" s="17" t="s">
        <v>156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>
        <v>44956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>
        <v>44956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44971</v>
      </c>
      <c r="CX325" s="10" t="s">
        <v>193</v>
      </c>
      <c r="CY325" s="17" t="s">
        <v>156</v>
      </c>
      <c r="CZ325" s="17" t="s">
        <v>156</v>
      </c>
      <c r="DA325" s="17">
        <v>44956</v>
      </c>
      <c r="DB325" s="17" t="s">
        <v>156</v>
      </c>
      <c r="DC325" s="16">
        <v>0</v>
      </c>
      <c r="DD325" s="10" t="s">
        <v>156</v>
      </c>
      <c r="DE325" s="10" t="s">
        <v>156</v>
      </c>
      <c r="DF325" s="18" t="s">
        <v>156</v>
      </c>
      <c r="DG325" s="17">
        <v>44992</v>
      </c>
      <c r="DH325" s="10" t="s">
        <v>156</v>
      </c>
      <c r="DI325" s="17" t="s">
        <v>156</v>
      </c>
      <c r="DJ325" s="17" t="s">
        <v>156</v>
      </c>
      <c r="DK325" s="17">
        <v>44956</v>
      </c>
      <c r="DL325" s="17" t="s">
        <v>156</v>
      </c>
      <c r="DM325" s="16">
        <v>0</v>
      </c>
      <c r="DN325" s="10" t="s">
        <v>156</v>
      </c>
      <c r="DO325" s="10" t="s">
        <v>156</v>
      </c>
      <c r="DP325" s="16">
        <v>32</v>
      </c>
      <c r="DQ325" s="16">
        <v>16</v>
      </c>
      <c r="DR325" s="11">
        <v>16</v>
      </c>
      <c r="DS325" s="16">
        <v>48</v>
      </c>
      <c r="DT325" s="16">
        <v>4000</v>
      </c>
      <c r="DU325" s="11" t="s">
        <v>181</v>
      </c>
      <c r="DV325" s="11" t="s">
        <v>182</v>
      </c>
      <c r="DW325" s="27" t="s">
        <v>156</v>
      </c>
      <c r="DX325" s="27" t="s">
        <v>156</v>
      </c>
      <c r="DY325" s="20" t="s">
        <v>1266</v>
      </c>
      <c r="DZ325" s="16">
        <v>7</v>
      </c>
      <c r="EA325" s="16">
        <v>28</v>
      </c>
      <c r="EB325" s="27" t="s">
        <v>185</v>
      </c>
      <c r="EC325" s="27" t="s">
        <v>185</v>
      </c>
      <c r="ED325" s="27" t="s">
        <v>182</v>
      </c>
      <c r="EE325" s="29">
        <v>44940.290752314817</v>
      </c>
      <c r="EF325" s="28" t="s">
        <v>188</v>
      </c>
      <c r="EG325" s="28" t="s">
        <v>189</v>
      </c>
      <c r="EH325" s="28" t="s">
        <v>190</v>
      </c>
      <c r="EI325" s="29">
        <v>44965.577546296299</v>
      </c>
      <c r="EJ325" s="28" t="s">
        <v>688</v>
      </c>
      <c r="EK325" s="28" t="s">
        <v>689</v>
      </c>
      <c r="EL325" s="28" t="s">
        <v>190</v>
      </c>
      <c r="EM325" s="45"/>
      <c r="EN325" s="46" t="str">
        <f t="shared" si="29"/>
        <v>343N505D</v>
      </c>
      <c r="EO325" s="47">
        <f t="shared" si="30"/>
        <v>45087</v>
      </c>
      <c r="EP325" s="47">
        <f t="shared" si="31"/>
        <v>44971</v>
      </c>
      <c r="EQ325" s="48" t="str">
        <f t="shared" ca="1" si="32"/>
        <v>Past</v>
      </c>
      <c r="ER325" s="49">
        <f t="shared" si="33"/>
        <v>116</v>
      </c>
      <c r="ES325" s="50"/>
      <c r="ET325" s="51">
        <f t="shared" si="34"/>
        <v>116</v>
      </c>
      <c r="EU325" s="52">
        <f t="shared" si="35"/>
        <v>0</v>
      </c>
      <c r="EV325" s="46"/>
    </row>
    <row r="326" spans="1:153" ht="14.25" customHeight="1">
      <c r="A326" s="8">
        <v>319</v>
      </c>
      <c r="B326" s="9" t="s">
        <v>141</v>
      </c>
      <c r="C326" s="10" t="s">
        <v>142</v>
      </c>
      <c r="D326" s="10" t="s">
        <v>143</v>
      </c>
      <c r="E326" s="10" t="s">
        <v>206</v>
      </c>
      <c r="F326" s="9" t="s">
        <v>641</v>
      </c>
      <c r="G326" s="10" t="s">
        <v>389</v>
      </c>
      <c r="H326" s="9" t="s">
        <v>390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675</v>
      </c>
      <c r="S326" s="9" t="s">
        <v>676</v>
      </c>
      <c r="T326" s="9" t="s">
        <v>306</v>
      </c>
      <c r="U326" s="9" t="s">
        <v>337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778</v>
      </c>
      <c r="AA326" s="9" t="s">
        <v>779</v>
      </c>
      <c r="AB326" s="12" t="s">
        <v>780</v>
      </c>
      <c r="AC326" s="10" t="s">
        <v>781</v>
      </c>
      <c r="AD326" s="9" t="s">
        <v>782</v>
      </c>
      <c r="AE326" s="13" t="s">
        <v>783</v>
      </c>
      <c r="AF326" s="14" t="s">
        <v>380</v>
      </c>
      <c r="AG326" s="10" t="s">
        <v>1406</v>
      </c>
      <c r="AH326" s="11" t="s">
        <v>684</v>
      </c>
      <c r="AI326" s="11" t="s">
        <v>685</v>
      </c>
      <c r="AJ326" s="10" t="s">
        <v>686</v>
      </c>
      <c r="AK326" s="11" t="s">
        <v>685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4912</v>
      </c>
      <c r="AW326" s="16">
        <v>4912</v>
      </c>
      <c r="AX326" s="16">
        <v>0</v>
      </c>
      <c r="AY326" s="16">
        <v>0</v>
      </c>
      <c r="AZ326" s="16">
        <v>0</v>
      </c>
      <c r="BA326" s="17">
        <v>45026</v>
      </c>
      <c r="BB326" s="30" t="s">
        <v>175</v>
      </c>
      <c r="BC326" s="18">
        <v>44965</v>
      </c>
      <c r="BD326" s="17">
        <v>45138</v>
      </c>
      <c r="BE326" s="17">
        <v>45169</v>
      </c>
      <c r="BF326" s="17">
        <v>44972</v>
      </c>
      <c r="BG326" s="10">
        <v>84680590</v>
      </c>
      <c r="BH326" s="9" t="s">
        <v>414</v>
      </c>
      <c r="BI326" s="19">
        <v>44927</v>
      </c>
      <c r="BJ326" s="20">
        <v>44928</v>
      </c>
      <c r="BK326" s="16">
        <v>4912</v>
      </c>
      <c r="BL326" s="16">
        <v>7859</v>
      </c>
      <c r="BM326" s="9" t="s">
        <v>177</v>
      </c>
      <c r="BN326" s="9" t="s">
        <v>436</v>
      </c>
      <c r="BO326" s="9" t="s">
        <v>635</v>
      </c>
      <c r="BP326" s="17">
        <v>45007</v>
      </c>
      <c r="BQ326" s="17">
        <v>45007</v>
      </c>
      <c r="BR326" s="17">
        <v>44972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>
        <v>44810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>
        <v>44827</v>
      </c>
      <c r="CD326" s="10" t="s">
        <v>156</v>
      </c>
      <c r="CE326" s="17" t="s">
        <v>156</v>
      </c>
      <c r="CF326" s="17" t="s">
        <v>156</v>
      </c>
      <c r="CG326" s="17">
        <v>44810</v>
      </c>
      <c r="CH326" s="17">
        <v>44825</v>
      </c>
      <c r="CI326" s="16">
        <v>70000</v>
      </c>
      <c r="CJ326" s="10" t="s">
        <v>1407</v>
      </c>
      <c r="CK326" s="10" t="s">
        <v>230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>
        <v>44810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>
        <v>44873</v>
      </c>
      <c r="CX326" s="10" t="s">
        <v>193</v>
      </c>
      <c r="CY326" s="17" t="s">
        <v>156</v>
      </c>
      <c r="CZ326" s="17" t="s">
        <v>156</v>
      </c>
      <c r="DA326" s="17">
        <v>44810</v>
      </c>
      <c r="DB326" s="17">
        <v>44862</v>
      </c>
      <c r="DC326" s="16">
        <v>4912</v>
      </c>
      <c r="DD326" s="10" t="s">
        <v>1408</v>
      </c>
      <c r="DE326" s="10" t="s">
        <v>230</v>
      </c>
      <c r="DF326" s="18" t="s">
        <v>156</v>
      </c>
      <c r="DG326" s="17">
        <v>44894</v>
      </c>
      <c r="DH326" s="10" t="s">
        <v>156</v>
      </c>
      <c r="DI326" s="17" t="s">
        <v>156</v>
      </c>
      <c r="DJ326" s="17" t="s">
        <v>156</v>
      </c>
      <c r="DK326" s="17">
        <v>44810</v>
      </c>
      <c r="DL326" s="17">
        <v>44890</v>
      </c>
      <c r="DM326" s="16">
        <v>4912</v>
      </c>
      <c r="DN326" s="10" t="s">
        <v>1409</v>
      </c>
      <c r="DO326" s="10" t="s">
        <v>233</v>
      </c>
      <c r="DP326" s="16">
        <v>32</v>
      </c>
      <c r="DQ326" s="16">
        <v>16</v>
      </c>
      <c r="DR326" s="11">
        <v>16</v>
      </c>
      <c r="DS326" s="16">
        <v>16</v>
      </c>
      <c r="DT326" s="16">
        <v>0</v>
      </c>
      <c r="DU326" s="11" t="s">
        <v>181</v>
      </c>
      <c r="DV326" s="11" t="s">
        <v>182</v>
      </c>
      <c r="DW326" s="27" t="s">
        <v>156</v>
      </c>
      <c r="DX326" s="27" t="s">
        <v>156</v>
      </c>
      <c r="DY326" s="20" t="s">
        <v>1410</v>
      </c>
      <c r="DZ326" s="16">
        <v>7</v>
      </c>
      <c r="EA326" s="16">
        <v>30</v>
      </c>
      <c r="EB326" s="27" t="s">
        <v>185</v>
      </c>
      <c r="EC326" s="27" t="s">
        <v>185</v>
      </c>
      <c r="ED326" s="27" t="s">
        <v>182</v>
      </c>
      <c r="EE326" s="29">
        <v>44811.006701388891</v>
      </c>
      <c r="EF326" s="28" t="s">
        <v>186</v>
      </c>
      <c r="EG326" s="28" t="s">
        <v>156</v>
      </c>
      <c r="EH326" s="28" t="s">
        <v>187</v>
      </c>
      <c r="EI326" s="29">
        <v>44895.818541666667</v>
      </c>
      <c r="EJ326" s="28" t="s">
        <v>197</v>
      </c>
      <c r="EK326" s="28" t="s">
        <v>156</v>
      </c>
      <c r="EL326" s="28" t="s">
        <v>198</v>
      </c>
      <c r="EM326" s="45" t="s">
        <v>3713</v>
      </c>
      <c r="EN326" s="46" t="str">
        <f t="shared" si="29"/>
        <v>343N342A</v>
      </c>
      <c r="EO326" s="47">
        <f t="shared" si="30"/>
        <v>44970</v>
      </c>
      <c r="EP326" s="47">
        <f t="shared" si="31"/>
        <v>44873</v>
      </c>
      <c r="EQ326" s="48" t="str">
        <f t="shared" ca="1" si="32"/>
        <v>Past</v>
      </c>
      <c r="ER326" s="49">
        <f t="shared" si="33"/>
        <v>97</v>
      </c>
      <c r="ES326" s="50"/>
      <c r="ET326" s="51">
        <f t="shared" si="34"/>
        <v>97</v>
      </c>
      <c r="EU326" s="52">
        <f t="shared" si="35"/>
        <v>476464</v>
      </c>
      <c r="EV326" s="46"/>
      <c r="EW326" s="23" t="s">
        <v>3714</v>
      </c>
    </row>
    <row r="327" spans="1:153" ht="14.25" hidden="1" customHeight="1">
      <c r="A327" s="8">
        <v>320</v>
      </c>
      <c r="B327" s="9" t="s">
        <v>141</v>
      </c>
      <c r="C327" s="10" t="s">
        <v>142</v>
      </c>
      <c r="D327" s="10" t="s">
        <v>143</v>
      </c>
      <c r="E327" s="10" t="s">
        <v>206</v>
      </c>
      <c r="F327" s="9" t="s">
        <v>641</v>
      </c>
      <c r="G327" s="10" t="s">
        <v>389</v>
      </c>
      <c r="H327" s="9" t="s">
        <v>390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675</v>
      </c>
      <c r="S327" s="9" t="s">
        <v>676</v>
      </c>
      <c r="T327" s="9" t="s">
        <v>306</v>
      </c>
      <c r="U327" s="9" t="s">
        <v>337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778</v>
      </c>
      <c r="AA327" s="9" t="s">
        <v>779</v>
      </c>
      <c r="AB327" s="12" t="s">
        <v>780</v>
      </c>
      <c r="AC327" s="10" t="s">
        <v>781</v>
      </c>
      <c r="AD327" s="9" t="s">
        <v>782</v>
      </c>
      <c r="AE327" s="13" t="s">
        <v>783</v>
      </c>
      <c r="AF327" s="14" t="s">
        <v>380</v>
      </c>
      <c r="AG327" s="10" t="s">
        <v>1406</v>
      </c>
      <c r="AH327" s="11" t="s">
        <v>684</v>
      </c>
      <c r="AI327" s="11" t="s">
        <v>685</v>
      </c>
      <c r="AJ327" s="10" t="s">
        <v>686</v>
      </c>
      <c r="AK327" s="11" t="s">
        <v>685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4912</v>
      </c>
      <c r="AW327" s="16">
        <v>4912</v>
      </c>
      <c r="AX327" s="16">
        <v>0</v>
      </c>
      <c r="AY327" s="16">
        <v>0</v>
      </c>
      <c r="AZ327" s="16">
        <v>0</v>
      </c>
      <c r="BA327" s="17">
        <v>45026</v>
      </c>
      <c r="BB327" s="30" t="s">
        <v>175</v>
      </c>
      <c r="BC327" s="18" t="s">
        <v>156</v>
      </c>
      <c r="BD327" s="17">
        <v>45138</v>
      </c>
      <c r="BE327" s="17">
        <v>45169</v>
      </c>
      <c r="BF327" s="17">
        <v>44972</v>
      </c>
      <c r="BG327" s="10">
        <v>85120214</v>
      </c>
      <c r="BH327" s="9" t="s">
        <v>319</v>
      </c>
      <c r="BI327" s="19">
        <v>44958</v>
      </c>
      <c r="BJ327" s="20">
        <v>44963</v>
      </c>
      <c r="BK327" s="16">
        <v>0</v>
      </c>
      <c r="BL327" s="16">
        <v>0</v>
      </c>
      <c r="BM327" s="9" t="s">
        <v>177</v>
      </c>
      <c r="BN327" s="9" t="s">
        <v>178</v>
      </c>
      <c r="BO327" s="9" t="s">
        <v>156</v>
      </c>
      <c r="BP327" s="17">
        <v>45009</v>
      </c>
      <c r="BQ327" s="17" t="s">
        <v>156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44950</v>
      </c>
      <c r="CX327" s="10" t="s">
        <v>1411</v>
      </c>
      <c r="CY327" s="17">
        <v>44967</v>
      </c>
      <c r="CZ327" s="17" t="s">
        <v>156</v>
      </c>
      <c r="DA327" s="17">
        <v>44907</v>
      </c>
      <c r="DB327" s="17" t="s">
        <v>156</v>
      </c>
      <c r="DC327" s="16">
        <v>0</v>
      </c>
      <c r="DD327" s="10" t="s">
        <v>156</v>
      </c>
      <c r="DE327" s="10" t="s">
        <v>156</v>
      </c>
      <c r="DF327" s="18" t="s">
        <v>156</v>
      </c>
      <c r="DG327" s="17">
        <v>44960</v>
      </c>
      <c r="DH327" s="10" t="s">
        <v>1412</v>
      </c>
      <c r="DI327" s="17">
        <v>44974</v>
      </c>
      <c r="DJ327" s="17" t="s">
        <v>156</v>
      </c>
      <c r="DK327" s="17">
        <v>44907</v>
      </c>
      <c r="DL327" s="17" t="s">
        <v>156</v>
      </c>
      <c r="DM327" s="16">
        <v>0</v>
      </c>
      <c r="DN327" s="10" t="s">
        <v>156</v>
      </c>
      <c r="DO327" s="10" t="s">
        <v>156</v>
      </c>
      <c r="DP327" s="16">
        <v>32</v>
      </c>
      <c r="DQ327" s="16">
        <v>16</v>
      </c>
      <c r="DR327" s="11">
        <v>16</v>
      </c>
      <c r="DS327" s="16">
        <v>16</v>
      </c>
      <c r="DT327" s="16">
        <v>2100</v>
      </c>
      <c r="DU327" s="11" t="s">
        <v>181</v>
      </c>
      <c r="DV327" s="11" t="s">
        <v>182</v>
      </c>
      <c r="DW327" s="27" t="s">
        <v>156</v>
      </c>
      <c r="DX327" s="27" t="s">
        <v>156</v>
      </c>
      <c r="DY327" s="20" t="s">
        <v>1413</v>
      </c>
      <c r="DZ327" s="16">
        <v>7</v>
      </c>
      <c r="EA327" s="16">
        <v>30</v>
      </c>
      <c r="EB327" s="27" t="s">
        <v>185</v>
      </c>
      <c r="EC327" s="27" t="s">
        <v>185</v>
      </c>
      <c r="ED327" s="27" t="s">
        <v>182</v>
      </c>
      <c r="EE327" s="29">
        <v>44907.320370370369</v>
      </c>
      <c r="EF327" s="28" t="s">
        <v>688</v>
      </c>
      <c r="EG327" s="28" t="s">
        <v>689</v>
      </c>
      <c r="EH327" s="28" t="s">
        <v>190</v>
      </c>
      <c r="EI327" s="29">
        <v>44959.339050925926</v>
      </c>
      <c r="EJ327" s="28" t="s">
        <v>195</v>
      </c>
      <c r="EK327" s="28" t="s">
        <v>196</v>
      </c>
      <c r="EL327" s="28" t="s">
        <v>210</v>
      </c>
      <c r="EM327" s="45"/>
      <c r="EN327" s="46" t="str">
        <f t="shared" si="29"/>
        <v>343N342A</v>
      </c>
      <c r="EO327" s="47">
        <f t="shared" si="30"/>
        <v>44972</v>
      </c>
      <c r="EP327" s="47">
        <f t="shared" si="31"/>
        <v>44950</v>
      </c>
      <c r="EQ327" s="48" t="str">
        <f t="shared" ca="1" si="32"/>
        <v>Past</v>
      </c>
      <c r="ER327" s="49">
        <f t="shared" si="33"/>
        <v>22</v>
      </c>
      <c r="ES327" s="50"/>
      <c r="ET327" s="51">
        <f t="shared" si="34"/>
        <v>22</v>
      </c>
      <c r="EU327" s="52">
        <f t="shared" si="35"/>
        <v>0</v>
      </c>
      <c r="EV327" s="46"/>
    </row>
    <row r="328" spans="1:153" ht="14.25" hidden="1" customHeight="1">
      <c r="A328" s="8">
        <v>321</v>
      </c>
      <c r="B328" s="9" t="s">
        <v>141</v>
      </c>
      <c r="C328" s="10" t="s">
        <v>142</v>
      </c>
      <c r="D328" s="10" t="s">
        <v>143</v>
      </c>
      <c r="E328" s="10" t="s">
        <v>206</v>
      </c>
      <c r="F328" s="9" t="s">
        <v>641</v>
      </c>
      <c r="G328" s="10" t="s">
        <v>389</v>
      </c>
      <c r="H328" s="9" t="s">
        <v>390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675</v>
      </c>
      <c r="S328" s="9" t="s">
        <v>676</v>
      </c>
      <c r="T328" s="9" t="s">
        <v>306</v>
      </c>
      <c r="U328" s="9" t="s">
        <v>337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778</v>
      </c>
      <c r="AA328" s="9" t="s">
        <v>779</v>
      </c>
      <c r="AB328" s="12" t="s">
        <v>780</v>
      </c>
      <c r="AC328" s="10" t="s">
        <v>781</v>
      </c>
      <c r="AD328" s="9" t="s">
        <v>782</v>
      </c>
      <c r="AE328" s="13" t="s">
        <v>783</v>
      </c>
      <c r="AF328" s="14" t="s">
        <v>380</v>
      </c>
      <c r="AG328" s="10" t="s">
        <v>1406</v>
      </c>
      <c r="AH328" s="11" t="s">
        <v>684</v>
      </c>
      <c r="AI328" s="11" t="s">
        <v>685</v>
      </c>
      <c r="AJ328" s="10" t="s">
        <v>686</v>
      </c>
      <c r="AK328" s="11" t="s">
        <v>685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4912</v>
      </c>
      <c r="AW328" s="16">
        <v>4912</v>
      </c>
      <c r="AX328" s="16">
        <v>0</v>
      </c>
      <c r="AY328" s="16">
        <v>0</v>
      </c>
      <c r="AZ328" s="16">
        <v>0</v>
      </c>
      <c r="BA328" s="17">
        <v>45026</v>
      </c>
      <c r="BB328" s="30" t="s">
        <v>246</v>
      </c>
      <c r="BC328" s="18" t="s">
        <v>156</v>
      </c>
      <c r="BD328" s="17">
        <v>45138</v>
      </c>
      <c r="BE328" s="17">
        <v>45169</v>
      </c>
      <c r="BF328" s="17">
        <v>44972</v>
      </c>
      <c r="BG328" s="10">
        <v>84948338</v>
      </c>
      <c r="BH328" s="9" t="s">
        <v>321</v>
      </c>
      <c r="BI328" s="19">
        <v>44986</v>
      </c>
      <c r="BJ328" s="20">
        <v>44991</v>
      </c>
      <c r="BK328" s="16">
        <v>0</v>
      </c>
      <c r="BL328" s="16">
        <v>0</v>
      </c>
      <c r="BM328" s="9" t="s">
        <v>177</v>
      </c>
      <c r="BN328" s="9" t="s">
        <v>178</v>
      </c>
      <c r="BO328" s="9" t="s">
        <v>156</v>
      </c>
      <c r="BP328" s="17">
        <v>45061</v>
      </c>
      <c r="BQ328" s="17" t="s">
        <v>156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>
        <v>44960</v>
      </c>
      <c r="CD328" s="10" t="s">
        <v>156</v>
      </c>
      <c r="CE328" s="17">
        <v>44960</v>
      </c>
      <c r="CF328" s="17" t="s">
        <v>156</v>
      </c>
      <c r="CG328" s="17">
        <v>44878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 t="s">
        <v>156</v>
      </c>
      <c r="CX328" s="10" t="s">
        <v>193</v>
      </c>
      <c r="CY328" s="17" t="s">
        <v>156</v>
      </c>
      <c r="CZ328" s="17" t="s">
        <v>156</v>
      </c>
      <c r="DA328" s="17" t="s">
        <v>156</v>
      </c>
      <c r="DB328" s="17" t="s">
        <v>156</v>
      </c>
      <c r="DC328" s="16">
        <v>0</v>
      </c>
      <c r="DD328" s="10" t="s">
        <v>156</v>
      </c>
      <c r="DE328" s="10" t="s">
        <v>156</v>
      </c>
      <c r="DF328" s="18" t="s">
        <v>156</v>
      </c>
      <c r="DG328" s="17" t="s">
        <v>156</v>
      </c>
      <c r="DH328" s="10" t="s">
        <v>156</v>
      </c>
      <c r="DI328" s="17" t="s">
        <v>156</v>
      </c>
      <c r="DJ328" s="17" t="s">
        <v>156</v>
      </c>
      <c r="DK328" s="17" t="s">
        <v>156</v>
      </c>
      <c r="DL328" s="17" t="s">
        <v>156</v>
      </c>
      <c r="DM328" s="16">
        <v>0</v>
      </c>
      <c r="DN328" s="10" t="s">
        <v>156</v>
      </c>
      <c r="DO328" s="10" t="s">
        <v>156</v>
      </c>
      <c r="DP328" s="16">
        <v>32</v>
      </c>
      <c r="DQ328" s="16">
        <v>16</v>
      </c>
      <c r="DR328" s="11">
        <v>16</v>
      </c>
      <c r="DS328" s="16">
        <v>16</v>
      </c>
      <c r="DT328" s="16">
        <v>2100</v>
      </c>
      <c r="DU328" s="11" t="s">
        <v>181</v>
      </c>
      <c r="DV328" s="11" t="s">
        <v>182</v>
      </c>
      <c r="DW328" s="27" t="s">
        <v>156</v>
      </c>
      <c r="DX328" s="27" t="s">
        <v>156</v>
      </c>
      <c r="DY328" s="20" t="s">
        <v>619</v>
      </c>
      <c r="DZ328" s="16">
        <v>7</v>
      </c>
      <c r="EA328" s="16">
        <v>30</v>
      </c>
      <c r="EB328" s="27" t="s">
        <v>185</v>
      </c>
      <c r="EC328" s="27" t="s">
        <v>185</v>
      </c>
      <c r="ED328" s="27" t="s">
        <v>182</v>
      </c>
      <c r="EE328" s="29">
        <v>44877.918993055559</v>
      </c>
      <c r="EF328" s="28" t="s">
        <v>188</v>
      </c>
      <c r="EG328" s="28" t="s">
        <v>189</v>
      </c>
      <c r="EH328" s="28" t="s">
        <v>190</v>
      </c>
      <c r="EI328" s="29">
        <v>44963.820543981485</v>
      </c>
      <c r="EJ328" s="28" t="s">
        <v>197</v>
      </c>
      <c r="EK328" s="28" t="s">
        <v>156</v>
      </c>
      <c r="EL328" s="28" t="s">
        <v>198</v>
      </c>
      <c r="EM328" s="45"/>
      <c r="EN328" s="46" t="str">
        <f t="shared" si="29"/>
        <v>343N342A</v>
      </c>
      <c r="EO328" s="47">
        <f t="shared" si="30"/>
        <v>45024</v>
      </c>
      <c r="EP328" s="47" t="str">
        <f t="shared" si="31"/>
        <v/>
      </c>
      <c r="EQ328" s="48" t="str">
        <f t="shared" ca="1" si="32"/>
        <v>Y</v>
      </c>
      <c r="ER328" s="49" t="str">
        <f t="shared" si="33"/>
        <v/>
      </c>
      <c r="ES328" s="50"/>
      <c r="ET328" s="51" t="str">
        <f t="shared" si="34"/>
        <v/>
      </c>
      <c r="EU328" s="52" t="str">
        <f t="shared" si="35"/>
        <v/>
      </c>
      <c r="EV328" s="46"/>
    </row>
    <row r="329" spans="1:153" ht="14.25" hidden="1" customHeight="1">
      <c r="A329" s="8">
        <v>322</v>
      </c>
      <c r="B329" s="9" t="s">
        <v>141</v>
      </c>
      <c r="C329" s="10" t="s">
        <v>142</v>
      </c>
      <c r="D329" s="10" t="s">
        <v>143</v>
      </c>
      <c r="E329" s="10" t="s">
        <v>206</v>
      </c>
      <c r="F329" s="9" t="s">
        <v>641</v>
      </c>
      <c r="G329" s="10" t="s">
        <v>389</v>
      </c>
      <c r="H329" s="9" t="s">
        <v>390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675</v>
      </c>
      <c r="S329" s="9" t="s">
        <v>676</v>
      </c>
      <c r="T329" s="9" t="s">
        <v>306</v>
      </c>
      <c r="U329" s="9" t="s">
        <v>337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778</v>
      </c>
      <c r="AA329" s="9" t="s">
        <v>779</v>
      </c>
      <c r="AB329" s="12" t="s">
        <v>780</v>
      </c>
      <c r="AC329" s="10" t="s">
        <v>792</v>
      </c>
      <c r="AD329" s="9" t="s">
        <v>793</v>
      </c>
      <c r="AE329" s="13" t="s">
        <v>794</v>
      </c>
      <c r="AF329" s="14" t="s">
        <v>380</v>
      </c>
      <c r="AG329" s="10" t="s">
        <v>1414</v>
      </c>
      <c r="AH329" s="11" t="s">
        <v>684</v>
      </c>
      <c r="AI329" s="11" t="s">
        <v>685</v>
      </c>
      <c r="AJ329" s="10" t="s">
        <v>686</v>
      </c>
      <c r="AK329" s="11" t="s">
        <v>685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5472</v>
      </c>
      <c r="AW329" s="16">
        <v>5472</v>
      </c>
      <c r="AX329" s="16">
        <v>0</v>
      </c>
      <c r="AY329" s="16">
        <v>0</v>
      </c>
      <c r="AZ329" s="16">
        <v>0</v>
      </c>
      <c r="BA329" s="17">
        <v>45026</v>
      </c>
      <c r="BB329" s="30" t="s">
        <v>175</v>
      </c>
      <c r="BC329" s="18" t="s">
        <v>156</v>
      </c>
      <c r="BD329" s="17">
        <v>45138</v>
      </c>
      <c r="BE329" s="17">
        <v>45169</v>
      </c>
      <c r="BF329" s="17">
        <v>44972</v>
      </c>
      <c r="BG329" s="10">
        <v>85120217</v>
      </c>
      <c r="BH329" s="9" t="s">
        <v>319</v>
      </c>
      <c r="BI329" s="19">
        <v>44958</v>
      </c>
      <c r="BJ329" s="20">
        <v>44963</v>
      </c>
      <c r="BK329" s="16">
        <v>0</v>
      </c>
      <c r="BL329" s="16">
        <v>0</v>
      </c>
      <c r="BM329" s="9" t="s">
        <v>177</v>
      </c>
      <c r="BN329" s="9" t="s">
        <v>178</v>
      </c>
      <c r="BO329" s="9" t="s">
        <v>156</v>
      </c>
      <c r="BP329" s="17">
        <v>45009</v>
      </c>
      <c r="BQ329" s="17" t="s">
        <v>156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 t="s">
        <v>156</v>
      </c>
      <c r="CD329" s="10" t="s">
        <v>156</v>
      </c>
      <c r="CE329" s="17">
        <v>44950</v>
      </c>
      <c r="CF329" s="17" t="s">
        <v>156</v>
      </c>
      <c r="CG329" s="17">
        <v>44913</v>
      </c>
      <c r="CH329" s="17" t="s">
        <v>156</v>
      </c>
      <c r="CI329" s="16">
        <v>0</v>
      </c>
      <c r="CJ329" s="10" t="s">
        <v>156</v>
      </c>
      <c r="CK329" s="10" t="s">
        <v>156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44950</v>
      </c>
      <c r="CX329" s="10" t="s">
        <v>1411</v>
      </c>
      <c r="CY329" s="17">
        <v>44992</v>
      </c>
      <c r="CZ329" s="17" t="s">
        <v>156</v>
      </c>
      <c r="DA329" s="17">
        <v>44907</v>
      </c>
      <c r="DB329" s="17" t="s">
        <v>156</v>
      </c>
      <c r="DC329" s="16">
        <v>0</v>
      </c>
      <c r="DD329" s="10" t="s">
        <v>156</v>
      </c>
      <c r="DE329" s="10" t="s">
        <v>156</v>
      </c>
      <c r="DF329" s="18" t="s">
        <v>156</v>
      </c>
      <c r="DG329" s="17">
        <v>44960</v>
      </c>
      <c r="DH329" s="10" t="s">
        <v>1412</v>
      </c>
      <c r="DI329" s="17">
        <v>44999</v>
      </c>
      <c r="DJ329" s="17" t="s">
        <v>156</v>
      </c>
      <c r="DK329" s="17">
        <v>44907</v>
      </c>
      <c r="DL329" s="17" t="s">
        <v>156</v>
      </c>
      <c r="DM329" s="16">
        <v>0</v>
      </c>
      <c r="DN329" s="10" t="s">
        <v>156</v>
      </c>
      <c r="DO329" s="10" t="s">
        <v>156</v>
      </c>
      <c r="DP329" s="16">
        <v>32</v>
      </c>
      <c r="DQ329" s="16">
        <v>16</v>
      </c>
      <c r="DR329" s="11">
        <v>16</v>
      </c>
      <c r="DS329" s="16">
        <v>16</v>
      </c>
      <c r="DT329" s="16">
        <v>2400</v>
      </c>
      <c r="DU329" s="11" t="s">
        <v>181</v>
      </c>
      <c r="DV329" s="11" t="s">
        <v>182</v>
      </c>
      <c r="DW329" s="27" t="s">
        <v>156</v>
      </c>
      <c r="DX329" s="27" t="s">
        <v>156</v>
      </c>
      <c r="DY329" s="20" t="s">
        <v>1413</v>
      </c>
      <c r="DZ329" s="16">
        <v>7</v>
      </c>
      <c r="EA329" s="16">
        <v>30</v>
      </c>
      <c r="EB329" s="27" t="s">
        <v>185</v>
      </c>
      <c r="EC329" s="27" t="s">
        <v>185</v>
      </c>
      <c r="ED329" s="27" t="s">
        <v>182</v>
      </c>
      <c r="EE329" s="29">
        <v>44907.320370370369</v>
      </c>
      <c r="EF329" s="28" t="s">
        <v>688</v>
      </c>
      <c r="EG329" s="28" t="s">
        <v>689</v>
      </c>
      <c r="EH329" s="28" t="s">
        <v>190</v>
      </c>
      <c r="EI329" s="29">
        <v>44959.339050925926</v>
      </c>
      <c r="EJ329" s="28" t="s">
        <v>195</v>
      </c>
      <c r="EK329" s="28" t="s">
        <v>196</v>
      </c>
      <c r="EL329" s="28" t="s">
        <v>210</v>
      </c>
      <c r="EM329" s="45"/>
      <c r="EN329" s="46" t="str">
        <f t="shared" ref="EN329:EN392" si="36">MID(AG329,3,8)</f>
        <v>343N342B</v>
      </c>
      <c r="EO329" s="47">
        <f t="shared" ref="EO329:EO392" si="37">BP329-EA329-DZ329</f>
        <v>44972</v>
      </c>
      <c r="EP329" s="47">
        <f t="shared" ref="EP329:EP392" si="38">IF(AND(CM329="",CW329=""),"",MIN(CM329,CW329))</f>
        <v>44950</v>
      </c>
      <c r="EQ329" s="48" t="str">
        <f t="shared" ref="EQ329:EQ392" ca="1" si="39">IF(EP329&gt;$EQ$3,"Y","Past")</f>
        <v>Past</v>
      </c>
      <c r="ER329" s="49">
        <f t="shared" ref="ER329:ER392" si="40">IFERROR(EO329-EP329,"")</f>
        <v>22</v>
      </c>
      <c r="ES329" s="50"/>
      <c r="ET329" s="51">
        <f t="shared" ref="ET329:ET392" si="41">IF(ES329&lt;&gt;"",EO329-ES329,ER329)</f>
        <v>22</v>
      </c>
      <c r="EU329" s="52">
        <f t="shared" ref="EU329:EU392" si="42">IFERROR(BK329*ER329,"")</f>
        <v>0</v>
      </c>
      <c r="EV329" s="46"/>
    </row>
    <row r="330" spans="1:153" ht="14.25" customHeight="1">
      <c r="A330" s="8">
        <v>323</v>
      </c>
      <c r="B330" s="9" t="s">
        <v>141</v>
      </c>
      <c r="C330" s="10" t="s">
        <v>142</v>
      </c>
      <c r="D330" s="10" t="s">
        <v>143</v>
      </c>
      <c r="E330" s="10" t="s">
        <v>206</v>
      </c>
      <c r="F330" s="9" t="s">
        <v>641</v>
      </c>
      <c r="G330" s="10" t="s">
        <v>389</v>
      </c>
      <c r="H330" s="9" t="s">
        <v>390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675</v>
      </c>
      <c r="S330" s="9" t="s">
        <v>676</v>
      </c>
      <c r="T330" s="9" t="s">
        <v>306</v>
      </c>
      <c r="U330" s="9" t="s">
        <v>337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778</v>
      </c>
      <c r="AA330" s="9" t="s">
        <v>779</v>
      </c>
      <c r="AB330" s="12" t="s">
        <v>780</v>
      </c>
      <c r="AC330" s="10" t="s">
        <v>796</v>
      </c>
      <c r="AD330" s="9" t="s">
        <v>797</v>
      </c>
      <c r="AE330" s="13" t="s">
        <v>798</v>
      </c>
      <c r="AF330" s="14" t="s">
        <v>380</v>
      </c>
      <c r="AG330" s="10" t="s">
        <v>1415</v>
      </c>
      <c r="AH330" s="11" t="s">
        <v>684</v>
      </c>
      <c r="AI330" s="11" t="s">
        <v>685</v>
      </c>
      <c r="AJ330" s="10" t="s">
        <v>686</v>
      </c>
      <c r="AK330" s="11" t="s">
        <v>685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9536</v>
      </c>
      <c r="AW330" s="16">
        <v>9536</v>
      </c>
      <c r="AX330" s="16">
        <v>0</v>
      </c>
      <c r="AY330" s="16">
        <v>0</v>
      </c>
      <c r="AZ330" s="16">
        <v>0</v>
      </c>
      <c r="BA330" s="17">
        <v>45026</v>
      </c>
      <c r="BB330" s="30" t="s">
        <v>175</v>
      </c>
      <c r="BC330" s="18">
        <v>45012</v>
      </c>
      <c r="BD330" s="17">
        <v>45138</v>
      </c>
      <c r="BE330" s="17">
        <v>45169</v>
      </c>
      <c r="BF330" s="17">
        <v>44972</v>
      </c>
      <c r="BG330" s="10">
        <v>85120221</v>
      </c>
      <c r="BH330" s="9" t="s">
        <v>319</v>
      </c>
      <c r="BI330" s="19">
        <v>44958</v>
      </c>
      <c r="BJ330" s="20">
        <v>44963</v>
      </c>
      <c r="BK330" s="16">
        <v>4208</v>
      </c>
      <c r="BL330" s="16">
        <v>6733</v>
      </c>
      <c r="BM330" s="9" t="s">
        <v>177</v>
      </c>
      <c r="BN330" s="9" t="s">
        <v>383</v>
      </c>
      <c r="BO330" s="9" t="s">
        <v>156</v>
      </c>
      <c r="BP330" s="17">
        <v>45019</v>
      </c>
      <c r="BQ330" s="17">
        <v>45019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 t="s">
        <v>156</v>
      </c>
      <c r="CD330" s="10" t="s">
        <v>156</v>
      </c>
      <c r="CE330" s="17">
        <v>44950</v>
      </c>
      <c r="CF330" s="17" t="s">
        <v>156</v>
      </c>
      <c r="CG330" s="17">
        <v>44913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>
        <v>44950</v>
      </c>
      <c r="CX330" s="10" t="s">
        <v>1411</v>
      </c>
      <c r="CY330" s="17">
        <v>44992</v>
      </c>
      <c r="CZ330" s="17" t="s">
        <v>156</v>
      </c>
      <c r="DA330" s="17">
        <v>44907</v>
      </c>
      <c r="DB330" s="17">
        <v>44949</v>
      </c>
      <c r="DC330" s="16">
        <v>4208</v>
      </c>
      <c r="DD330" s="10" t="s">
        <v>1416</v>
      </c>
      <c r="DE330" s="10" t="s">
        <v>230</v>
      </c>
      <c r="DF330" s="18" t="s">
        <v>156</v>
      </c>
      <c r="DG330" s="17">
        <v>44960</v>
      </c>
      <c r="DH330" s="10" t="s">
        <v>156</v>
      </c>
      <c r="DI330" s="17">
        <v>44999</v>
      </c>
      <c r="DJ330" s="17" t="s">
        <v>156</v>
      </c>
      <c r="DK330" s="17">
        <v>44907</v>
      </c>
      <c r="DL330" s="17">
        <v>44958</v>
      </c>
      <c r="DM330" s="16">
        <v>4208</v>
      </c>
      <c r="DN330" s="10" t="s">
        <v>1417</v>
      </c>
      <c r="DO330" s="10" t="s">
        <v>233</v>
      </c>
      <c r="DP330" s="16">
        <v>32</v>
      </c>
      <c r="DQ330" s="16">
        <v>16</v>
      </c>
      <c r="DR330" s="11">
        <v>16</v>
      </c>
      <c r="DS330" s="16">
        <v>16</v>
      </c>
      <c r="DT330" s="16">
        <v>0</v>
      </c>
      <c r="DU330" s="11" t="s">
        <v>181</v>
      </c>
      <c r="DV330" s="11" t="s">
        <v>182</v>
      </c>
      <c r="DW330" s="27" t="s">
        <v>156</v>
      </c>
      <c r="DX330" s="27" t="s">
        <v>156</v>
      </c>
      <c r="DY330" s="20" t="s">
        <v>1418</v>
      </c>
      <c r="DZ330" s="16">
        <v>7</v>
      </c>
      <c r="EA330" s="16">
        <v>30</v>
      </c>
      <c r="EB330" s="27" t="s">
        <v>185</v>
      </c>
      <c r="EC330" s="27" t="s">
        <v>185</v>
      </c>
      <c r="ED330" s="27" t="s">
        <v>182</v>
      </c>
      <c r="EE330" s="29">
        <v>44907.320370370369</v>
      </c>
      <c r="EF330" s="28" t="s">
        <v>688</v>
      </c>
      <c r="EG330" s="28" t="s">
        <v>689</v>
      </c>
      <c r="EH330" s="28" t="s">
        <v>190</v>
      </c>
      <c r="EI330" s="29">
        <v>44958.711273148147</v>
      </c>
      <c r="EJ330" s="28" t="s">
        <v>1419</v>
      </c>
      <c r="EK330" s="28" t="s">
        <v>1420</v>
      </c>
      <c r="EL330" s="28" t="s">
        <v>237</v>
      </c>
      <c r="EM330" s="45" t="s">
        <v>3713</v>
      </c>
      <c r="EN330" s="46" t="str">
        <f t="shared" si="36"/>
        <v>343N342C</v>
      </c>
      <c r="EO330" s="47">
        <f t="shared" si="37"/>
        <v>44982</v>
      </c>
      <c r="EP330" s="47">
        <f t="shared" si="38"/>
        <v>44950</v>
      </c>
      <c r="EQ330" s="48" t="str">
        <f t="shared" ca="1" si="39"/>
        <v>Past</v>
      </c>
      <c r="ER330" s="49">
        <f t="shared" si="40"/>
        <v>32</v>
      </c>
      <c r="ES330" s="50"/>
      <c r="ET330" s="51">
        <f t="shared" si="41"/>
        <v>32</v>
      </c>
      <c r="EU330" s="52">
        <f t="shared" si="42"/>
        <v>134656</v>
      </c>
      <c r="EV330" s="46"/>
      <c r="EW330" s="23" t="s">
        <v>3714</v>
      </c>
    </row>
    <row r="331" spans="1:153" ht="14.25" hidden="1" customHeight="1">
      <c r="A331" s="8">
        <v>324</v>
      </c>
      <c r="B331" s="9" t="s">
        <v>141</v>
      </c>
      <c r="C331" s="10" t="s">
        <v>142</v>
      </c>
      <c r="D331" s="10" t="s">
        <v>143</v>
      </c>
      <c r="E331" s="10" t="s">
        <v>206</v>
      </c>
      <c r="F331" s="9" t="s">
        <v>641</v>
      </c>
      <c r="G331" s="10" t="s">
        <v>389</v>
      </c>
      <c r="H331" s="9" t="s">
        <v>390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675</v>
      </c>
      <c r="S331" s="9" t="s">
        <v>676</v>
      </c>
      <c r="T331" s="9" t="s">
        <v>306</v>
      </c>
      <c r="U331" s="9" t="s">
        <v>337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778</v>
      </c>
      <c r="AA331" s="9" t="s">
        <v>779</v>
      </c>
      <c r="AB331" s="12" t="s">
        <v>780</v>
      </c>
      <c r="AC331" s="10" t="s">
        <v>1084</v>
      </c>
      <c r="AD331" s="9" t="s">
        <v>1085</v>
      </c>
      <c r="AE331" s="13" t="s">
        <v>1086</v>
      </c>
      <c r="AF331" s="14" t="s">
        <v>380</v>
      </c>
      <c r="AG331" s="10" t="s">
        <v>1421</v>
      </c>
      <c r="AH331" s="11" t="s">
        <v>684</v>
      </c>
      <c r="AI331" s="11" t="s">
        <v>685</v>
      </c>
      <c r="AJ331" s="10" t="s">
        <v>686</v>
      </c>
      <c r="AK331" s="11" t="s">
        <v>685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6304</v>
      </c>
      <c r="AW331" s="16">
        <v>6304</v>
      </c>
      <c r="AX331" s="16">
        <v>0</v>
      </c>
      <c r="AY331" s="16">
        <v>0</v>
      </c>
      <c r="AZ331" s="16">
        <v>0</v>
      </c>
      <c r="BA331" s="17">
        <v>45026</v>
      </c>
      <c r="BB331" s="30" t="s">
        <v>175</v>
      </c>
      <c r="BC331" s="18" t="s">
        <v>156</v>
      </c>
      <c r="BD331" s="17">
        <v>45138</v>
      </c>
      <c r="BE331" s="17">
        <v>45169</v>
      </c>
      <c r="BF331" s="17">
        <v>44972</v>
      </c>
      <c r="BG331" s="10">
        <v>85120224</v>
      </c>
      <c r="BH331" s="9" t="s">
        <v>319</v>
      </c>
      <c r="BI331" s="19">
        <v>44958</v>
      </c>
      <c r="BJ331" s="20">
        <v>44963</v>
      </c>
      <c r="BK331" s="16">
        <v>0</v>
      </c>
      <c r="BL331" s="16">
        <v>0</v>
      </c>
      <c r="BM331" s="9" t="s">
        <v>177</v>
      </c>
      <c r="BN331" s="9" t="s">
        <v>178</v>
      </c>
      <c r="BO331" s="9" t="s">
        <v>156</v>
      </c>
      <c r="BP331" s="17">
        <v>45009</v>
      </c>
      <c r="BQ331" s="17" t="s">
        <v>156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>
        <v>44950</v>
      </c>
      <c r="CF331" s="17" t="s">
        <v>156</v>
      </c>
      <c r="CG331" s="17">
        <v>44913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44950</v>
      </c>
      <c r="CX331" s="10" t="s">
        <v>1411</v>
      </c>
      <c r="CY331" s="17">
        <v>44992</v>
      </c>
      <c r="CZ331" s="17" t="s">
        <v>156</v>
      </c>
      <c r="DA331" s="17">
        <v>44907</v>
      </c>
      <c r="DB331" s="17" t="s">
        <v>156</v>
      </c>
      <c r="DC331" s="16">
        <v>0</v>
      </c>
      <c r="DD331" s="10" t="s">
        <v>156</v>
      </c>
      <c r="DE331" s="10" t="s">
        <v>156</v>
      </c>
      <c r="DF331" s="18" t="s">
        <v>156</v>
      </c>
      <c r="DG331" s="17">
        <v>44960</v>
      </c>
      <c r="DH331" s="10" t="s">
        <v>1412</v>
      </c>
      <c r="DI331" s="17">
        <v>44999</v>
      </c>
      <c r="DJ331" s="17" t="s">
        <v>156</v>
      </c>
      <c r="DK331" s="17">
        <v>44907</v>
      </c>
      <c r="DL331" s="17" t="s">
        <v>156</v>
      </c>
      <c r="DM331" s="16">
        <v>0</v>
      </c>
      <c r="DN331" s="10" t="s">
        <v>156</v>
      </c>
      <c r="DO331" s="10" t="s">
        <v>156</v>
      </c>
      <c r="DP331" s="16">
        <v>32</v>
      </c>
      <c r="DQ331" s="16">
        <v>16</v>
      </c>
      <c r="DR331" s="11">
        <v>16</v>
      </c>
      <c r="DS331" s="16">
        <v>16</v>
      </c>
      <c r="DT331" s="16">
        <v>2700</v>
      </c>
      <c r="DU331" s="11" t="s">
        <v>181</v>
      </c>
      <c r="DV331" s="11" t="s">
        <v>182</v>
      </c>
      <c r="DW331" s="27" t="s">
        <v>156</v>
      </c>
      <c r="DX331" s="27" t="s">
        <v>156</v>
      </c>
      <c r="DY331" s="20" t="s">
        <v>1413</v>
      </c>
      <c r="DZ331" s="16">
        <v>7</v>
      </c>
      <c r="EA331" s="16">
        <v>30</v>
      </c>
      <c r="EB331" s="27" t="s">
        <v>185</v>
      </c>
      <c r="EC331" s="27" t="s">
        <v>185</v>
      </c>
      <c r="ED331" s="27" t="s">
        <v>182</v>
      </c>
      <c r="EE331" s="29">
        <v>44907.320370370369</v>
      </c>
      <c r="EF331" s="28" t="s">
        <v>688</v>
      </c>
      <c r="EG331" s="28" t="s">
        <v>689</v>
      </c>
      <c r="EH331" s="28" t="s">
        <v>190</v>
      </c>
      <c r="EI331" s="29">
        <v>44959.339050925926</v>
      </c>
      <c r="EJ331" s="28" t="s">
        <v>195</v>
      </c>
      <c r="EK331" s="28" t="s">
        <v>196</v>
      </c>
      <c r="EL331" s="28" t="s">
        <v>210</v>
      </c>
      <c r="EM331" s="45"/>
      <c r="EN331" s="46" t="str">
        <f t="shared" si="36"/>
        <v>343N342D</v>
      </c>
      <c r="EO331" s="47">
        <f t="shared" si="37"/>
        <v>44972</v>
      </c>
      <c r="EP331" s="47">
        <f t="shared" si="38"/>
        <v>44950</v>
      </c>
      <c r="EQ331" s="48" t="str">
        <f t="shared" ca="1" si="39"/>
        <v>Past</v>
      </c>
      <c r="ER331" s="49">
        <f t="shared" si="40"/>
        <v>22</v>
      </c>
      <c r="ES331" s="50"/>
      <c r="ET331" s="51">
        <f t="shared" si="41"/>
        <v>22</v>
      </c>
      <c r="EU331" s="52">
        <f t="shared" si="42"/>
        <v>0</v>
      </c>
      <c r="EV331" s="46"/>
    </row>
    <row r="332" spans="1:153" ht="14.25" customHeight="1">
      <c r="A332" s="8">
        <v>325</v>
      </c>
      <c r="B332" s="9" t="s">
        <v>141</v>
      </c>
      <c r="C332" s="10" t="s">
        <v>142</v>
      </c>
      <c r="D332" s="10" t="s">
        <v>143</v>
      </c>
      <c r="E332" s="10" t="s">
        <v>206</v>
      </c>
      <c r="F332" s="9" t="s">
        <v>641</v>
      </c>
      <c r="G332" s="10" t="s">
        <v>389</v>
      </c>
      <c r="H332" s="9" t="s">
        <v>390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675</v>
      </c>
      <c r="S332" s="9" t="s">
        <v>676</v>
      </c>
      <c r="T332" s="9" t="s">
        <v>306</v>
      </c>
      <c r="U332" s="9" t="s">
        <v>337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778</v>
      </c>
      <c r="AA332" s="9" t="s">
        <v>779</v>
      </c>
      <c r="AB332" s="12" t="s">
        <v>780</v>
      </c>
      <c r="AC332" s="10" t="s">
        <v>800</v>
      </c>
      <c r="AD332" s="9" t="s">
        <v>801</v>
      </c>
      <c r="AE332" s="13" t="s">
        <v>802</v>
      </c>
      <c r="AF332" s="14" t="s">
        <v>380</v>
      </c>
      <c r="AG332" s="10" t="s">
        <v>1422</v>
      </c>
      <c r="AH332" s="11" t="s">
        <v>684</v>
      </c>
      <c r="AI332" s="11" t="s">
        <v>685</v>
      </c>
      <c r="AJ332" s="10" t="s">
        <v>686</v>
      </c>
      <c r="AK332" s="11" t="s">
        <v>685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17424</v>
      </c>
      <c r="AW332" s="16">
        <v>17424</v>
      </c>
      <c r="AX332" s="16">
        <v>0</v>
      </c>
      <c r="AY332" s="16">
        <v>0</v>
      </c>
      <c r="AZ332" s="16">
        <v>0</v>
      </c>
      <c r="BA332" s="17">
        <v>45026</v>
      </c>
      <c r="BB332" s="30" t="s">
        <v>175</v>
      </c>
      <c r="BC332" s="18">
        <v>45012</v>
      </c>
      <c r="BD332" s="17">
        <v>45138</v>
      </c>
      <c r="BE332" s="17">
        <v>45169</v>
      </c>
      <c r="BF332" s="17">
        <v>44972</v>
      </c>
      <c r="BG332" s="10">
        <v>85120225</v>
      </c>
      <c r="BH332" s="9" t="s">
        <v>319</v>
      </c>
      <c r="BI332" s="19">
        <v>44958</v>
      </c>
      <c r="BJ332" s="20">
        <v>44963</v>
      </c>
      <c r="BK332" s="16">
        <v>10000</v>
      </c>
      <c r="BL332" s="16">
        <v>16000</v>
      </c>
      <c r="BM332" s="9" t="s">
        <v>177</v>
      </c>
      <c r="BN332" s="9" t="s">
        <v>383</v>
      </c>
      <c r="BO332" s="9" t="s">
        <v>156</v>
      </c>
      <c r="BP332" s="17">
        <v>45019</v>
      </c>
      <c r="BQ332" s="17">
        <v>45019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>
        <v>44950</v>
      </c>
      <c r="CF332" s="17" t="s">
        <v>156</v>
      </c>
      <c r="CG332" s="17">
        <v>44913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44950</v>
      </c>
      <c r="CX332" s="10" t="s">
        <v>1411</v>
      </c>
      <c r="CY332" s="17">
        <v>44992</v>
      </c>
      <c r="CZ332" s="17" t="s">
        <v>156</v>
      </c>
      <c r="DA332" s="17">
        <v>44907</v>
      </c>
      <c r="DB332" s="17">
        <v>44949</v>
      </c>
      <c r="DC332" s="16">
        <v>10000</v>
      </c>
      <c r="DD332" s="10" t="s">
        <v>1423</v>
      </c>
      <c r="DE332" s="10" t="s">
        <v>230</v>
      </c>
      <c r="DF332" s="18" t="s">
        <v>156</v>
      </c>
      <c r="DG332" s="17">
        <v>44960</v>
      </c>
      <c r="DH332" s="10" t="s">
        <v>156</v>
      </c>
      <c r="DI332" s="17">
        <v>44999</v>
      </c>
      <c r="DJ332" s="17" t="s">
        <v>156</v>
      </c>
      <c r="DK332" s="17">
        <v>44907</v>
      </c>
      <c r="DL332" s="17">
        <v>44958</v>
      </c>
      <c r="DM332" s="16">
        <v>10000</v>
      </c>
      <c r="DN332" s="10" t="s">
        <v>1424</v>
      </c>
      <c r="DO332" s="10" t="s">
        <v>233</v>
      </c>
      <c r="DP332" s="16">
        <v>32</v>
      </c>
      <c r="DQ332" s="16">
        <v>16</v>
      </c>
      <c r="DR332" s="11">
        <v>16</v>
      </c>
      <c r="DS332" s="16">
        <v>16</v>
      </c>
      <c r="DT332" s="16">
        <v>0</v>
      </c>
      <c r="DU332" s="11" t="s">
        <v>181</v>
      </c>
      <c r="DV332" s="11" t="s">
        <v>182</v>
      </c>
      <c r="DW332" s="27" t="s">
        <v>156</v>
      </c>
      <c r="DX332" s="27" t="s">
        <v>156</v>
      </c>
      <c r="DY332" s="20" t="s">
        <v>1418</v>
      </c>
      <c r="DZ332" s="16">
        <v>7</v>
      </c>
      <c r="EA332" s="16">
        <v>30</v>
      </c>
      <c r="EB332" s="27" t="s">
        <v>185</v>
      </c>
      <c r="EC332" s="27" t="s">
        <v>185</v>
      </c>
      <c r="ED332" s="27" t="s">
        <v>182</v>
      </c>
      <c r="EE332" s="29">
        <v>44907.320370370369</v>
      </c>
      <c r="EF332" s="28" t="s">
        <v>688</v>
      </c>
      <c r="EG332" s="28" t="s">
        <v>689</v>
      </c>
      <c r="EH332" s="28" t="s">
        <v>190</v>
      </c>
      <c r="EI332" s="29">
        <v>44958.711273148147</v>
      </c>
      <c r="EJ332" s="28" t="s">
        <v>1419</v>
      </c>
      <c r="EK332" s="28" t="s">
        <v>1420</v>
      </c>
      <c r="EL332" s="28" t="s">
        <v>237</v>
      </c>
      <c r="EM332" s="45" t="s">
        <v>3713</v>
      </c>
      <c r="EN332" s="46" t="str">
        <f t="shared" si="36"/>
        <v>343N342E</v>
      </c>
      <c r="EO332" s="47">
        <f t="shared" si="37"/>
        <v>44982</v>
      </c>
      <c r="EP332" s="47">
        <f t="shared" si="38"/>
        <v>44950</v>
      </c>
      <c r="EQ332" s="48" t="str">
        <f t="shared" ca="1" si="39"/>
        <v>Past</v>
      </c>
      <c r="ER332" s="49">
        <f t="shared" si="40"/>
        <v>32</v>
      </c>
      <c r="ES332" s="50"/>
      <c r="ET332" s="51">
        <f t="shared" si="41"/>
        <v>32</v>
      </c>
      <c r="EU332" s="52">
        <f t="shared" si="42"/>
        <v>320000</v>
      </c>
      <c r="EV332" s="46"/>
      <c r="EW332" s="23" t="s">
        <v>3714</v>
      </c>
    </row>
    <row r="333" spans="1:153" ht="14.25" customHeight="1">
      <c r="A333" s="8">
        <v>326</v>
      </c>
      <c r="B333" s="9" t="s">
        <v>141</v>
      </c>
      <c r="C333" s="10" t="s">
        <v>142</v>
      </c>
      <c r="D333" s="10" t="s">
        <v>143</v>
      </c>
      <c r="E333" s="10" t="s">
        <v>206</v>
      </c>
      <c r="F333" s="9" t="s">
        <v>641</v>
      </c>
      <c r="G333" s="10" t="s">
        <v>389</v>
      </c>
      <c r="H333" s="9" t="s">
        <v>390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675</v>
      </c>
      <c r="S333" s="9" t="s">
        <v>676</v>
      </c>
      <c r="T333" s="9" t="s">
        <v>306</v>
      </c>
      <c r="U333" s="9" t="s">
        <v>337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778</v>
      </c>
      <c r="AA333" s="9" t="s">
        <v>779</v>
      </c>
      <c r="AB333" s="12" t="s">
        <v>780</v>
      </c>
      <c r="AC333" s="10" t="s">
        <v>808</v>
      </c>
      <c r="AD333" s="9" t="s">
        <v>809</v>
      </c>
      <c r="AE333" s="13" t="s">
        <v>810</v>
      </c>
      <c r="AF333" s="14" t="s">
        <v>380</v>
      </c>
      <c r="AG333" s="10" t="s">
        <v>1425</v>
      </c>
      <c r="AH333" s="11" t="s">
        <v>684</v>
      </c>
      <c r="AI333" s="11" t="s">
        <v>685</v>
      </c>
      <c r="AJ333" s="10" t="s">
        <v>686</v>
      </c>
      <c r="AK333" s="11" t="s">
        <v>685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9184</v>
      </c>
      <c r="AW333" s="16">
        <v>9184</v>
      </c>
      <c r="AX333" s="16">
        <v>0</v>
      </c>
      <c r="AY333" s="16">
        <v>0</v>
      </c>
      <c r="AZ333" s="16">
        <v>0</v>
      </c>
      <c r="BA333" s="17">
        <v>45026</v>
      </c>
      <c r="BB333" s="30" t="s">
        <v>175</v>
      </c>
      <c r="BC333" s="18">
        <v>45012</v>
      </c>
      <c r="BD333" s="17">
        <v>45138</v>
      </c>
      <c r="BE333" s="17">
        <v>45169</v>
      </c>
      <c r="BF333" s="17">
        <v>44972</v>
      </c>
      <c r="BG333" s="10">
        <v>85120226</v>
      </c>
      <c r="BH333" s="9" t="s">
        <v>319</v>
      </c>
      <c r="BI333" s="19">
        <v>44958</v>
      </c>
      <c r="BJ333" s="20">
        <v>44963</v>
      </c>
      <c r="BK333" s="16">
        <v>2528</v>
      </c>
      <c r="BL333" s="16">
        <v>4045</v>
      </c>
      <c r="BM333" s="9" t="s">
        <v>177</v>
      </c>
      <c r="BN333" s="9" t="s">
        <v>383</v>
      </c>
      <c r="BO333" s="9" t="s">
        <v>156</v>
      </c>
      <c r="BP333" s="17">
        <v>45009</v>
      </c>
      <c r="BQ333" s="17">
        <v>45009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 t="s">
        <v>156</v>
      </c>
      <c r="CD333" s="10" t="s">
        <v>156</v>
      </c>
      <c r="CE333" s="17">
        <v>44950</v>
      </c>
      <c r="CF333" s="17" t="s">
        <v>156</v>
      </c>
      <c r="CG333" s="17">
        <v>44913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44950</v>
      </c>
      <c r="CX333" s="10" t="s">
        <v>1411</v>
      </c>
      <c r="CY333" s="17">
        <v>44992</v>
      </c>
      <c r="CZ333" s="17" t="s">
        <v>156</v>
      </c>
      <c r="DA333" s="17">
        <v>44907</v>
      </c>
      <c r="DB333" s="17">
        <v>44949</v>
      </c>
      <c r="DC333" s="16">
        <v>2528</v>
      </c>
      <c r="DD333" s="10" t="s">
        <v>1426</v>
      </c>
      <c r="DE333" s="10" t="s">
        <v>230</v>
      </c>
      <c r="DF333" s="18" t="s">
        <v>156</v>
      </c>
      <c r="DG333" s="17">
        <v>44960</v>
      </c>
      <c r="DH333" s="10" t="s">
        <v>156</v>
      </c>
      <c r="DI333" s="17">
        <v>44999</v>
      </c>
      <c r="DJ333" s="17" t="s">
        <v>156</v>
      </c>
      <c r="DK333" s="17">
        <v>44907</v>
      </c>
      <c r="DL333" s="17">
        <v>44958</v>
      </c>
      <c r="DM333" s="16">
        <v>2528</v>
      </c>
      <c r="DN333" s="10" t="s">
        <v>1427</v>
      </c>
      <c r="DO333" s="10" t="s">
        <v>233</v>
      </c>
      <c r="DP333" s="16">
        <v>32</v>
      </c>
      <c r="DQ333" s="16">
        <v>16</v>
      </c>
      <c r="DR333" s="11">
        <v>16</v>
      </c>
      <c r="DS333" s="16">
        <v>16</v>
      </c>
      <c r="DT333" s="16">
        <v>0</v>
      </c>
      <c r="DU333" s="11" t="s">
        <v>181</v>
      </c>
      <c r="DV333" s="11" t="s">
        <v>182</v>
      </c>
      <c r="DW333" s="27" t="s">
        <v>156</v>
      </c>
      <c r="DX333" s="27" t="s">
        <v>156</v>
      </c>
      <c r="DY333" s="20" t="s">
        <v>1413</v>
      </c>
      <c r="DZ333" s="16">
        <v>7</v>
      </c>
      <c r="EA333" s="16">
        <v>30</v>
      </c>
      <c r="EB333" s="27" t="s">
        <v>185</v>
      </c>
      <c r="EC333" s="27" t="s">
        <v>185</v>
      </c>
      <c r="ED333" s="27" t="s">
        <v>182</v>
      </c>
      <c r="EE333" s="29">
        <v>44907.320370370369</v>
      </c>
      <c r="EF333" s="28" t="s">
        <v>688</v>
      </c>
      <c r="EG333" s="28" t="s">
        <v>689</v>
      </c>
      <c r="EH333" s="28" t="s">
        <v>190</v>
      </c>
      <c r="EI333" s="29">
        <v>44958.711273148147</v>
      </c>
      <c r="EJ333" s="28" t="s">
        <v>1419</v>
      </c>
      <c r="EK333" s="28" t="s">
        <v>1420</v>
      </c>
      <c r="EL333" s="28" t="s">
        <v>237</v>
      </c>
      <c r="EM333" s="45" t="s">
        <v>3713</v>
      </c>
      <c r="EN333" s="46" t="str">
        <f t="shared" si="36"/>
        <v>343N342F</v>
      </c>
      <c r="EO333" s="47">
        <f t="shared" si="37"/>
        <v>44972</v>
      </c>
      <c r="EP333" s="47">
        <f t="shared" si="38"/>
        <v>44950</v>
      </c>
      <c r="EQ333" s="48" t="str">
        <f t="shared" ca="1" si="39"/>
        <v>Past</v>
      </c>
      <c r="ER333" s="49">
        <f t="shared" si="40"/>
        <v>22</v>
      </c>
      <c r="ES333" s="50"/>
      <c r="ET333" s="51">
        <f t="shared" si="41"/>
        <v>22</v>
      </c>
      <c r="EU333" s="52">
        <f t="shared" si="42"/>
        <v>55616</v>
      </c>
      <c r="EV333" s="46"/>
      <c r="EW333" s="23" t="s">
        <v>3714</v>
      </c>
    </row>
    <row r="334" spans="1:153" ht="14.25" customHeight="1">
      <c r="A334" s="8">
        <v>327</v>
      </c>
      <c r="B334" s="9" t="s">
        <v>141</v>
      </c>
      <c r="C334" s="10" t="s">
        <v>142</v>
      </c>
      <c r="D334" s="10" t="s">
        <v>143</v>
      </c>
      <c r="E334" s="10" t="s">
        <v>206</v>
      </c>
      <c r="F334" s="9" t="s">
        <v>641</v>
      </c>
      <c r="G334" s="10" t="s">
        <v>389</v>
      </c>
      <c r="H334" s="9" t="s">
        <v>390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675</v>
      </c>
      <c r="S334" s="9" t="s">
        <v>676</v>
      </c>
      <c r="T334" s="9" t="s">
        <v>306</v>
      </c>
      <c r="U334" s="9" t="s">
        <v>337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778</v>
      </c>
      <c r="AA334" s="9" t="s">
        <v>779</v>
      </c>
      <c r="AB334" s="12" t="s">
        <v>780</v>
      </c>
      <c r="AC334" s="10" t="s">
        <v>1102</v>
      </c>
      <c r="AD334" s="9" t="s">
        <v>1103</v>
      </c>
      <c r="AE334" s="13" t="s">
        <v>1104</v>
      </c>
      <c r="AF334" s="14" t="s">
        <v>380</v>
      </c>
      <c r="AG334" s="10" t="s">
        <v>1428</v>
      </c>
      <c r="AH334" s="11" t="s">
        <v>684</v>
      </c>
      <c r="AI334" s="11" t="s">
        <v>685</v>
      </c>
      <c r="AJ334" s="10" t="s">
        <v>686</v>
      </c>
      <c r="AK334" s="11" t="s">
        <v>685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8048</v>
      </c>
      <c r="AW334" s="16">
        <v>8048</v>
      </c>
      <c r="AX334" s="16">
        <v>0</v>
      </c>
      <c r="AY334" s="16">
        <v>0</v>
      </c>
      <c r="AZ334" s="16">
        <v>0</v>
      </c>
      <c r="BA334" s="17">
        <v>45026</v>
      </c>
      <c r="BB334" s="30" t="s">
        <v>175</v>
      </c>
      <c r="BC334" s="18">
        <v>45012</v>
      </c>
      <c r="BD334" s="17">
        <v>45138</v>
      </c>
      <c r="BE334" s="17">
        <v>45169</v>
      </c>
      <c r="BF334" s="17">
        <v>44972</v>
      </c>
      <c r="BG334" s="10">
        <v>85120227</v>
      </c>
      <c r="BH334" s="9" t="s">
        <v>319</v>
      </c>
      <c r="BI334" s="19">
        <v>44958</v>
      </c>
      <c r="BJ334" s="20">
        <v>44963</v>
      </c>
      <c r="BK334" s="16">
        <v>2448</v>
      </c>
      <c r="BL334" s="16">
        <v>3917</v>
      </c>
      <c r="BM334" s="9" t="s">
        <v>177</v>
      </c>
      <c r="BN334" s="9" t="s">
        <v>383</v>
      </c>
      <c r="BO334" s="9" t="s">
        <v>156</v>
      </c>
      <c r="BP334" s="17">
        <v>45019</v>
      </c>
      <c r="BQ334" s="17">
        <v>45019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>
        <v>44950</v>
      </c>
      <c r="CF334" s="17" t="s">
        <v>156</v>
      </c>
      <c r="CG334" s="17">
        <v>44913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44950</v>
      </c>
      <c r="CX334" s="10" t="s">
        <v>1411</v>
      </c>
      <c r="CY334" s="17">
        <v>44992</v>
      </c>
      <c r="CZ334" s="17" t="s">
        <v>156</v>
      </c>
      <c r="DA334" s="17">
        <v>44907</v>
      </c>
      <c r="DB334" s="17">
        <v>44949</v>
      </c>
      <c r="DC334" s="16">
        <v>2448</v>
      </c>
      <c r="DD334" s="10" t="s">
        <v>1429</v>
      </c>
      <c r="DE334" s="10" t="s">
        <v>230</v>
      </c>
      <c r="DF334" s="18" t="s">
        <v>156</v>
      </c>
      <c r="DG334" s="17">
        <v>44960</v>
      </c>
      <c r="DH334" s="10" t="s">
        <v>156</v>
      </c>
      <c r="DI334" s="17">
        <v>44999</v>
      </c>
      <c r="DJ334" s="17" t="s">
        <v>156</v>
      </c>
      <c r="DK334" s="17">
        <v>44907</v>
      </c>
      <c r="DL334" s="17">
        <v>44958</v>
      </c>
      <c r="DM334" s="16">
        <v>2448</v>
      </c>
      <c r="DN334" s="10" t="s">
        <v>1430</v>
      </c>
      <c r="DO334" s="10" t="s">
        <v>233</v>
      </c>
      <c r="DP334" s="16">
        <v>32</v>
      </c>
      <c r="DQ334" s="16">
        <v>16</v>
      </c>
      <c r="DR334" s="11">
        <v>16</v>
      </c>
      <c r="DS334" s="16">
        <v>16</v>
      </c>
      <c r="DT334" s="16">
        <v>0</v>
      </c>
      <c r="DU334" s="11" t="s">
        <v>181</v>
      </c>
      <c r="DV334" s="11" t="s">
        <v>182</v>
      </c>
      <c r="DW334" s="27" t="s">
        <v>156</v>
      </c>
      <c r="DX334" s="27" t="s">
        <v>156</v>
      </c>
      <c r="DY334" s="20" t="s">
        <v>1418</v>
      </c>
      <c r="DZ334" s="16">
        <v>7</v>
      </c>
      <c r="EA334" s="16">
        <v>30</v>
      </c>
      <c r="EB334" s="27" t="s">
        <v>185</v>
      </c>
      <c r="EC334" s="27" t="s">
        <v>185</v>
      </c>
      <c r="ED334" s="27" t="s">
        <v>182</v>
      </c>
      <c r="EE334" s="29">
        <v>44907.320370370369</v>
      </c>
      <c r="EF334" s="28" t="s">
        <v>688</v>
      </c>
      <c r="EG334" s="28" t="s">
        <v>689</v>
      </c>
      <c r="EH334" s="28" t="s">
        <v>190</v>
      </c>
      <c r="EI334" s="29">
        <v>44958.711273148147</v>
      </c>
      <c r="EJ334" s="28" t="s">
        <v>1419</v>
      </c>
      <c r="EK334" s="28" t="s">
        <v>1420</v>
      </c>
      <c r="EL334" s="28" t="s">
        <v>237</v>
      </c>
      <c r="EM334" s="45" t="s">
        <v>3713</v>
      </c>
      <c r="EN334" s="46" t="str">
        <f t="shared" si="36"/>
        <v>343N342G</v>
      </c>
      <c r="EO334" s="47">
        <f t="shared" si="37"/>
        <v>44982</v>
      </c>
      <c r="EP334" s="47">
        <f t="shared" si="38"/>
        <v>44950</v>
      </c>
      <c r="EQ334" s="48" t="str">
        <f t="shared" ca="1" si="39"/>
        <v>Past</v>
      </c>
      <c r="ER334" s="49">
        <f t="shared" si="40"/>
        <v>32</v>
      </c>
      <c r="ES334" s="50"/>
      <c r="ET334" s="51">
        <f t="shared" si="41"/>
        <v>32</v>
      </c>
      <c r="EU334" s="52">
        <f t="shared" si="42"/>
        <v>78336</v>
      </c>
      <c r="EV334" s="46"/>
      <c r="EW334" s="23" t="s">
        <v>3714</v>
      </c>
    </row>
    <row r="335" spans="1:153" ht="14.25" customHeight="1">
      <c r="A335" s="8">
        <v>328</v>
      </c>
      <c r="B335" s="9" t="s">
        <v>141</v>
      </c>
      <c r="C335" s="10" t="s">
        <v>142</v>
      </c>
      <c r="D335" s="10" t="s">
        <v>143</v>
      </c>
      <c r="E335" s="10" t="s">
        <v>206</v>
      </c>
      <c r="F335" s="9" t="s">
        <v>641</v>
      </c>
      <c r="G335" s="10" t="s">
        <v>389</v>
      </c>
      <c r="H335" s="9" t="s">
        <v>390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675</v>
      </c>
      <c r="S335" s="9" t="s">
        <v>676</v>
      </c>
      <c r="T335" s="9" t="s">
        <v>306</v>
      </c>
      <c r="U335" s="9" t="s">
        <v>337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778</v>
      </c>
      <c r="AA335" s="9" t="s">
        <v>779</v>
      </c>
      <c r="AB335" s="12" t="s">
        <v>780</v>
      </c>
      <c r="AC335" s="10" t="s">
        <v>1110</v>
      </c>
      <c r="AD335" s="9" t="s">
        <v>1111</v>
      </c>
      <c r="AE335" s="13" t="s">
        <v>1112</v>
      </c>
      <c r="AF335" s="14" t="s">
        <v>380</v>
      </c>
      <c r="AG335" s="10" t="s">
        <v>1431</v>
      </c>
      <c r="AH335" s="11" t="s">
        <v>684</v>
      </c>
      <c r="AI335" s="11" t="s">
        <v>685</v>
      </c>
      <c r="AJ335" s="10" t="s">
        <v>686</v>
      </c>
      <c r="AK335" s="11" t="s">
        <v>685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9168</v>
      </c>
      <c r="AW335" s="16">
        <v>9168</v>
      </c>
      <c r="AX335" s="16">
        <v>0</v>
      </c>
      <c r="AY335" s="16">
        <v>0</v>
      </c>
      <c r="AZ335" s="16">
        <v>0</v>
      </c>
      <c r="BA335" s="17">
        <v>45026</v>
      </c>
      <c r="BB335" s="30" t="s">
        <v>175</v>
      </c>
      <c r="BC335" s="18">
        <v>44988</v>
      </c>
      <c r="BD335" s="17">
        <v>45138</v>
      </c>
      <c r="BE335" s="17">
        <v>45169</v>
      </c>
      <c r="BF335" s="17">
        <v>44972</v>
      </c>
      <c r="BG335" s="10">
        <v>85169856</v>
      </c>
      <c r="BH335" s="9" t="s">
        <v>319</v>
      </c>
      <c r="BI335" s="19">
        <v>44958</v>
      </c>
      <c r="BJ335" s="20">
        <v>44963</v>
      </c>
      <c r="BK335" s="16">
        <v>1808</v>
      </c>
      <c r="BL335" s="16">
        <v>2893</v>
      </c>
      <c r="BM335" s="9" t="s">
        <v>177</v>
      </c>
      <c r="BN335" s="9" t="s">
        <v>383</v>
      </c>
      <c r="BO335" s="9" t="s">
        <v>156</v>
      </c>
      <c r="BP335" s="17">
        <v>45009</v>
      </c>
      <c r="BQ335" s="17">
        <v>45009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44950</v>
      </c>
      <c r="CX335" s="10" t="s">
        <v>1411</v>
      </c>
      <c r="CY335" s="17" t="s">
        <v>156</v>
      </c>
      <c r="CZ335" s="17" t="s">
        <v>156</v>
      </c>
      <c r="DA335" s="17" t="s">
        <v>156</v>
      </c>
      <c r="DB335" s="17">
        <v>44949</v>
      </c>
      <c r="DC335" s="16">
        <v>1808</v>
      </c>
      <c r="DD335" s="10" t="s">
        <v>1432</v>
      </c>
      <c r="DE335" s="10" t="s">
        <v>230</v>
      </c>
      <c r="DF335" s="18" t="s">
        <v>156</v>
      </c>
      <c r="DG335" s="17">
        <v>44960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44958</v>
      </c>
      <c r="DM335" s="16">
        <v>1808</v>
      </c>
      <c r="DN335" s="10" t="s">
        <v>1433</v>
      </c>
      <c r="DO335" s="10" t="s">
        <v>233</v>
      </c>
      <c r="DP335" s="16">
        <v>32</v>
      </c>
      <c r="DQ335" s="16">
        <v>16</v>
      </c>
      <c r="DR335" s="11">
        <v>16</v>
      </c>
      <c r="DS335" s="16">
        <v>16</v>
      </c>
      <c r="DT335" s="16">
        <v>0</v>
      </c>
      <c r="DU335" s="11" t="s">
        <v>181</v>
      </c>
      <c r="DV335" s="11" t="s">
        <v>182</v>
      </c>
      <c r="DW335" s="27" t="s">
        <v>156</v>
      </c>
      <c r="DX335" s="27" t="s">
        <v>156</v>
      </c>
      <c r="DY335" s="20" t="s">
        <v>1413</v>
      </c>
      <c r="DZ335" s="16">
        <v>7</v>
      </c>
      <c r="EA335" s="16">
        <v>30</v>
      </c>
      <c r="EB335" s="27" t="s">
        <v>185</v>
      </c>
      <c r="EC335" s="27" t="s">
        <v>185</v>
      </c>
      <c r="ED335" s="27" t="s">
        <v>182</v>
      </c>
      <c r="EE335" s="29">
        <v>44916.60664351852</v>
      </c>
      <c r="EF335" s="28" t="s">
        <v>688</v>
      </c>
      <c r="EG335" s="28" t="s">
        <v>689</v>
      </c>
      <c r="EH335" s="28" t="s">
        <v>190</v>
      </c>
      <c r="EI335" s="29">
        <v>44958.711273148147</v>
      </c>
      <c r="EJ335" s="28" t="s">
        <v>1419</v>
      </c>
      <c r="EK335" s="28" t="s">
        <v>1420</v>
      </c>
      <c r="EL335" s="28" t="s">
        <v>237</v>
      </c>
      <c r="EM335" s="45" t="s">
        <v>3713</v>
      </c>
      <c r="EN335" s="46" t="str">
        <f t="shared" si="36"/>
        <v>343N404A</v>
      </c>
      <c r="EO335" s="47">
        <f t="shared" si="37"/>
        <v>44972</v>
      </c>
      <c r="EP335" s="47">
        <f t="shared" si="38"/>
        <v>44950</v>
      </c>
      <c r="EQ335" s="48" t="str">
        <f t="shared" ca="1" si="39"/>
        <v>Past</v>
      </c>
      <c r="ER335" s="49">
        <f t="shared" si="40"/>
        <v>22</v>
      </c>
      <c r="ES335" s="50"/>
      <c r="ET335" s="51">
        <f t="shared" si="41"/>
        <v>22</v>
      </c>
      <c r="EU335" s="52">
        <f t="shared" si="42"/>
        <v>39776</v>
      </c>
      <c r="EV335" s="46"/>
      <c r="EW335" s="23" t="s">
        <v>3714</v>
      </c>
    </row>
    <row r="336" spans="1:153" ht="14.25" customHeight="1">
      <c r="A336" s="8">
        <v>329</v>
      </c>
      <c r="B336" s="9" t="s">
        <v>141</v>
      </c>
      <c r="C336" s="10" t="s">
        <v>142</v>
      </c>
      <c r="D336" s="10" t="s">
        <v>143</v>
      </c>
      <c r="E336" s="10" t="s">
        <v>206</v>
      </c>
      <c r="F336" s="9" t="s">
        <v>641</v>
      </c>
      <c r="G336" s="10" t="s">
        <v>389</v>
      </c>
      <c r="H336" s="9" t="s">
        <v>390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675</v>
      </c>
      <c r="S336" s="9" t="s">
        <v>676</v>
      </c>
      <c r="T336" s="9" t="s">
        <v>306</v>
      </c>
      <c r="U336" s="9" t="s">
        <v>337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698</v>
      </c>
      <c r="AA336" s="9" t="s">
        <v>699</v>
      </c>
      <c r="AB336" s="12" t="s">
        <v>700</v>
      </c>
      <c r="AC336" s="10" t="s">
        <v>752</v>
      </c>
      <c r="AD336" s="9" t="s">
        <v>753</v>
      </c>
      <c r="AE336" s="13" t="s">
        <v>754</v>
      </c>
      <c r="AF336" s="14" t="s">
        <v>380</v>
      </c>
      <c r="AG336" s="10" t="s">
        <v>1434</v>
      </c>
      <c r="AH336" s="11" t="s">
        <v>684</v>
      </c>
      <c r="AI336" s="11" t="s">
        <v>685</v>
      </c>
      <c r="AJ336" s="10" t="s">
        <v>686</v>
      </c>
      <c r="AK336" s="11" t="s">
        <v>685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7">
        <v>45124</v>
      </c>
      <c r="BB336" s="30" t="s">
        <v>175</v>
      </c>
      <c r="BC336" s="18">
        <v>45028</v>
      </c>
      <c r="BD336" s="17">
        <v>45291</v>
      </c>
      <c r="BE336" s="17">
        <v>45291</v>
      </c>
      <c r="BF336" s="17">
        <v>45092</v>
      </c>
      <c r="BG336" s="10">
        <v>85277806</v>
      </c>
      <c r="BH336" s="9" t="s">
        <v>414</v>
      </c>
      <c r="BI336" s="19">
        <v>45078</v>
      </c>
      <c r="BJ336" s="20">
        <v>45082</v>
      </c>
      <c r="BK336" s="16">
        <v>1</v>
      </c>
      <c r="BL336" s="16">
        <v>2</v>
      </c>
      <c r="BM336" s="9" t="s">
        <v>177</v>
      </c>
      <c r="BN336" s="9" t="s">
        <v>436</v>
      </c>
      <c r="BO336" s="9" t="s">
        <v>635</v>
      </c>
      <c r="BP336" s="17">
        <v>45099</v>
      </c>
      <c r="BQ336" s="17" t="s">
        <v>156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>
        <v>44964</v>
      </c>
      <c r="CD336" s="10" t="s">
        <v>1435</v>
      </c>
      <c r="CE336" s="17" t="s">
        <v>156</v>
      </c>
      <c r="CF336" s="17" t="s">
        <v>156</v>
      </c>
      <c r="CG336" s="17" t="s">
        <v>156</v>
      </c>
      <c r="CH336" s="17">
        <v>44960</v>
      </c>
      <c r="CI336" s="16">
        <v>50000</v>
      </c>
      <c r="CJ336" s="10" t="s">
        <v>1436</v>
      </c>
      <c r="CK336" s="10" t="s">
        <v>230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>
        <v>44970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 t="s">
        <v>156</v>
      </c>
      <c r="CX336" s="10" t="s">
        <v>193</v>
      </c>
      <c r="CY336" s="17" t="s">
        <v>156</v>
      </c>
      <c r="CZ336" s="17" t="s">
        <v>156</v>
      </c>
      <c r="DA336" s="17">
        <v>44970</v>
      </c>
      <c r="DB336" s="17" t="s">
        <v>156</v>
      </c>
      <c r="DC336" s="16">
        <v>0</v>
      </c>
      <c r="DD336" s="10" t="s">
        <v>156</v>
      </c>
      <c r="DE336" s="10" t="s">
        <v>156</v>
      </c>
      <c r="DF336" s="18" t="s">
        <v>156</v>
      </c>
      <c r="DG336" s="17" t="s">
        <v>156</v>
      </c>
      <c r="DH336" s="10" t="s">
        <v>156</v>
      </c>
      <c r="DI336" s="17" t="s">
        <v>156</v>
      </c>
      <c r="DJ336" s="17" t="s">
        <v>156</v>
      </c>
      <c r="DK336" s="17">
        <v>44970</v>
      </c>
      <c r="DL336" s="17" t="s">
        <v>156</v>
      </c>
      <c r="DM336" s="16">
        <v>0</v>
      </c>
      <c r="DN336" s="10" t="s">
        <v>156</v>
      </c>
      <c r="DO336" s="10" t="s">
        <v>156</v>
      </c>
      <c r="DP336" s="16">
        <v>32</v>
      </c>
      <c r="DQ336" s="16">
        <v>16</v>
      </c>
      <c r="DR336" s="11">
        <v>16</v>
      </c>
      <c r="DS336" s="16">
        <v>16</v>
      </c>
      <c r="DT336" s="16">
        <v>0</v>
      </c>
      <c r="DU336" s="11" t="s">
        <v>181</v>
      </c>
      <c r="DV336" s="11" t="s">
        <v>182</v>
      </c>
      <c r="DW336" s="27" t="s">
        <v>156</v>
      </c>
      <c r="DX336" s="27" t="s">
        <v>156</v>
      </c>
      <c r="DY336" s="20" t="s">
        <v>156</v>
      </c>
      <c r="DZ336" s="16">
        <v>7</v>
      </c>
      <c r="EA336" s="16">
        <v>30</v>
      </c>
      <c r="EB336" s="27" t="s">
        <v>185</v>
      </c>
      <c r="EC336" s="27" t="s">
        <v>185</v>
      </c>
      <c r="ED336" s="27" t="s">
        <v>182</v>
      </c>
      <c r="EE336" s="29">
        <v>44945.410752314812</v>
      </c>
      <c r="EF336" s="28" t="s">
        <v>688</v>
      </c>
      <c r="EG336" s="28" t="s">
        <v>689</v>
      </c>
      <c r="EH336" s="28" t="s">
        <v>190</v>
      </c>
      <c r="EI336" s="29">
        <v>44992.669814814813</v>
      </c>
      <c r="EJ336" s="28" t="s">
        <v>688</v>
      </c>
      <c r="EK336" s="28" t="s">
        <v>689</v>
      </c>
      <c r="EL336" s="28" t="s">
        <v>190</v>
      </c>
      <c r="EM336" s="45" t="s">
        <v>3713</v>
      </c>
      <c r="EN336" s="46" t="str">
        <f t="shared" si="36"/>
        <v>343N546A</v>
      </c>
      <c r="EO336" s="47">
        <f t="shared" si="37"/>
        <v>45062</v>
      </c>
      <c r="EP336" s="47" t="str">
        <f t="shared" si="38"/>
        <v/>
      </c>
      <c r="EQ336" s="48" t="str">
        <f t="shared" ca="1" si="39"/>
        <v>Y</v>
      </c>
      <c r="ER336" s="49" t="str">
        <f t="shared" si="40"/>
        <v/>
      </c>
      <c r="ES336" s="50"/>
      <c r="ET336" s="51" t="str">
        <f t="shared" si="41"/>
        <v/>
      </c>
      <c r="EU336" s="52" t="str">
        <f t="shared" si="42"/>
        <v/>
      </c>
      <c r="EV336" s="46"/>
      <c r="EW336" s="23" t="s">
        <v>3714</v>
      </c>
    </row>
    <row r="337" spans="1:153" ht="14.25" customHeight="1">
      <c r="A337" s="8">
        <v>330</v>
      </c>
      <c r="B337" s="9" t="s">
        <v>141</v>
      </c>
      <c r="C337" s="10" t="s">
        <v>142</v>
      </c>
      <c r="D337" s="10" t="s">
        <v>143</v>
      </c>
      <c r="E337" s="10" t="s">
        <v>206</v>
      </c>
      <c r="F337" s="9" t="s">
        <v>641</v>
      </c>
      <c r="G337" s="10" t="s">
        <v>389</v>
      </c>
      <c r="H337" s="9" t="s">
        <v>390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675</v>
      </c>
      <c r="S337" s="9" t="s">
        <v>676</v>
      </c>
      <c r="T337" s="9" t="s">
        <v>306</v>
      </c>
      <c r="U337" s="9" t="s">
        <v>337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677</v>
      </c>
      <c r="AA337" s="9" t="s">
        <v>678</v>
      </c>
      <c r="AB337" s="12" t="s">
        <v>679</v>
      </c>
      <c r="AC337" s="10" t="s">
        <v>680</v>
      </c>
      <c r="AD337" s="9" t="s">
        <v>681</v>
      </c>
      <c r="AE337" s="13" t="s">
        <v>682</v>
      </c>
      <c r="AF337" s="14" t="s">
        <v>380</v>
      </c>
      <c r="AG337" s="10" t="s">
        <v>1437</v>
      </c>
      <c r="AH337" s="11" t="s">
        <v>684</v>
      </c>
      <c r="AI337" s="11" t="s">
        <v>685</v>
      </c>
      <c r="AJ337" s="10" t="s">
        <v>686</v>
      </c>
      <c r="AK337" s="11" t="s">
        <v>685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12160</v>
      </c>
      <c r="AW337" s="16">
        <v>13000</v>
      </c>
      <c r="AX337" s="16">
        <v>0</v>
      </c>
      <c r="AY337" s="16">
        <v>0</v>
      </c>
      <c r="AZ337" s="16">
        <v>0</v>
      </c>
      <c r="BA337" s="17">
        <v>45131</v>
      </c>
      <c r="BB337" s="30" t="s">
        <v>175</v>
      </c>
      <c r="BC337" s="18">
        <v>45076</v>
      </c>
      <c r="BD337" s="17">
        <v>45291</v>
      </c>
      <c r="BE337" s="17">
        <v>45322</v>
      </c>
      <c r="BF337" s="17">
        <v>45107</v>
      </c>
      <c r="BG337" s="10">
        <v>85501612</v>
      </c>
      <c r="BH337" s="9" t="s">
        <v>694</v>
      </c>
      <c r="BI337" s="19">
        <v>45078</v>
      </c>
      <c r="BJ337" s="20">
        <v>45082</v>
      </c>
      <c r="BK337" s="16">
        <v>12160</v>
      </c>
      <c r="BL337" s="16">
        <v>19456</v>
      </c>
      <c r="BM337" s="9" t="s">
        <v>177</v>
      </c>
      <c r="BN337" s="9" t="s">
        <v>436</v>
      </c>
      <c r="BO337" s="9" t="s">
        <v>635</v>
      </c>
      <c r="BP337" s="17">
        <v>45135</v>
      </c>
      <c r="BQ337" s="17">
        <v>45135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45034</v>
      </c>
      <c r="CX337" s="10" t="s">
        <v>193</v>
      </c>
      <c r="CY337" s="17" t="s">
        <v>156</v>
      </c>
      <c r="CZ337" s="17" t="s">
        <v>156</v>
      </c>
      <c r="DA337" s="17" t="s">
        <v>156</v>
      </c>
      <c r="DB337" s="17">
        <v>45035</v>
      </c>
      <c r="DC337" s="16">
        <v>12160</v>
      </c>
      <c r="DD337" s="10" t="s">
        <v>1438</v>
      </c>
      <c r="DE337" s="10" t="s">
        <v>230</v>
      </c>
      <c r="DF337" s="18" t="s">
        <v>156</v>
      </c>
      <c r="DG337" s="17">
        <v>45055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45051</v>
      </c>
      <c r="DM337" s="16">
        <v>12160</v>
      </c>
      <c r="DN337" s="10" t="s">
        <v>1439</v>
      </c>
      <c r="DO337" s="10" t="s">
        <v>230</v>
      </c>
      <c r="DP337" s="16">
        <v>32</v>
      </c>
      <c r="DQ337" s="16">
        <v>16</v>
      </c>
      <c r="DR337" s="11">
        <v>16</v>
      </c>
      <c r="DS337" s="16">
        <v>16</v>
      </c>
      <c r="DT337" s="16">
        <v>0</v>
      </c>
      <c r="DU337" s="11" t="s">
        <v>181</v>
      </c>
      <c r="DV337" s="11" t="s">
        <v>182</v>
      </c>
      <c r="DW337" s="27" t="s">
        <v>156</v>
      </c>
      <c r="DX337" s="27" t="s">
        <v>156</v>
      </c>
      <c r="DY337" s="20" t="s">
        <v>1014</v>
      </c>
      <c r="DZ337" s="16">
        <v>7</v>
      </c>
      <c r="EA337" s="16">
        <v>30</v>
      </c>
      <c r="EB337" s="27" t="s">
        <v>185</v>
      </c>
      <c r="EC337" s="27" t="s">
        <v>185</v>
      </c>
      <c r="ED337" s="27" t="s">
        <v>182</v>
      </c>
      <c r="EE337" s="29">
        <v>45030.277071759258</v>
      </c>
      <c r="EF337" s="28" t="s">
        <v>1129</v>
      </c>
      <c r="EG337" s="28" t="s">
        <v>1130</v>
      </c>
      <c r="EH337" s="28" t="s">
        <v>190</v>
      </c>
      <c r="EI337" s="29">
        <v>45074.985381944447</v>
      </c>
      <c r="EJ337" s="28" t="s">
        <v>188</v>
      </c>
      <c r="EK337" s="28" t="s">
        <v>189</v>
      </c>
      <c r="EL337" s="28" t="s">
        <v>190</v>
      </c>
      <c r="EM337" s="45" t="s">
        <v>3713</v>
      </c>
      <c r="EN337" s="46" t="str">
        <f t="shared" si="36"/>
        <v>343N640A</v>
      </c>
      <c r="EO337" s="47">
        <f t="shared" si="37"/>
        <v>45098</v>
      </c>
      <c r="EP337" s="47">
        <f t="shared" si="38"/>
        <v>45034</v>
      </c>
      <c r="EQ337" s="48" t="str">
        <f t="shared" ca="1" si="39"/>
        <v>Past</v>
      </c>
      <c r="ER337" s="49">
        <f t="shared" si="40"/>
        <v>64</v>
      </c>
      <c r="ES337" s="50"/>
      <c r="ET337" s="51">
        <f t="shared" si="41"/>
        <v>64</v>
      </c>
      <c r="EU337" s="52">
        <f t="shared" si="42"/>
        <v>778240</v>
      </c>
      <c r="EV337" s="46"/>
      <c r="EW337" s="23" t="s">
        <v>3714</v>
      </c>
    </row>
    <row r="338" spans="1:153" ht="14.25" hidden="1" customHeight="1">
      <c r="A338" s="8">
        <v>331</v>
      </c>
      <c r="B338" s="9" t="s">
        <v>141</v>
      </c>
      <c r="C338" s="10" t="s">
        <v>142</v>
      </c>
      <c r="D338" s="10" t="s">
        <v>143</v>
      </c>
      <c r="E338" s="10" t="s">
        <v>206</v>
      </c>
      <c r="F338" s="9" t="s">
        <v>641</v>
      </c>
      <c r="G338" s="10" t="s">
        <v>389</v>
      </c>
      <c r="H338" s="9" t="s">
        <v>390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675</v>
      </c>
      <c r="S338" s="9" t="s">
        <v>676</v>
      </c>
      <c r="T338" s="9" t="s">
        <v>306</v>
      </c>
      <c r="U338" s="9" t="s">
        <v>337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677</v>
      </c>
      <c r="AA338" s="9" t="s">
        <v>678</v>
      </c>
      <c r="AB338" s="12" t="s">
        <v>679</v>
      </c>
      <c r="AC338" s="10" t="s">
        <v>680</v>
      </c>
      <c r="AD338" s="9" t="s">
        <v>681</v>
      </c>
      <c r="AE338" s="13" t="s">
        <v>682</v>
      </c>
      <c r="AF338" s="14" t="s">
        <v>380</v>
      </c>
      <c r="AG338" s="10" t="s">
        <v>1437</v>
      </c>
      <c r="AH338" s="11" t="s">
        <v>684</v>
      </c>
      <c r="AI338" s="11" t="s">
        <v>685</v>
      </c>
      <c r="AJ338" s="10" t="s">
        <v>686</v>
      </c>
      <c r="AK338" s="11" t="s">
        <v>685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12160</v>
      </c>
      <c r="AW338" s="16">
        <v>13000</v>
      </c>
      <c r="AX338" s="16">
        <v>0</v>
      </c>
      <c r="AY338" s="16">
        <v>0</v>
      </c>
      <c r="AZ338" s="16">
        <v>0</v>
      </c>
      <c r="BA338" s="17">
        <v>45131</v>
      </c>
      <c r="BB338" s="30" t="s">
        <v>175</v>
      </c>
      <c r="BC338" s="18">
        <v>45034</v>
      </c>
      <c r="BD338" s="17">
        <v>45291</v>
      </c>
      <c r="BE338" s="17">
        <v>45322</v>
      </c>
      <c r="BF338" s="17">
        <v>45107</v>
      </c>
      <c r="BG338" s="10">
        <v>85501613</v>
      </c>
      <c r="BH338" s="9" t="s">
        <v>695</v>
      </c>
      <c r="BI338" s="19">
        <v>45078</v>
      </c>
      <c r="BJ338" s="20">
        <v>45082</v>
      </c>
      <c r="BK338" s="16">
        <v>0</v>
      </c>
      <c r="BL338" s="16">
        <v>0</v>
      </c>
      <c r="BM338" s="9" t="s">
        <v>177</v>
      </c>
      <c r="BN338" s="9" t="s">
        <v>178</v>
      </c>
      <c r="BO338" s="9" t="s">
        <v>156</v>
      </c>
      <c r="BP338" s="17">
        <v>45135</v>
      </c>
      <c r="BQ338" s="17" t="s">
        <v>156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>
        <v>45034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>
        <v>45034</v>
      </c>
      <c r="CI338" s="16">
        <v>20000</v>
      </c>
      <c r="CJ338" s="10" t="s">
        <v>1440</v>
      </c>
      <c r="CK338" s="10" t="s">
        <v>230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 t="s">
        <v>156</v>
      </c>
      <c r="CX338" s="10" t="s">
        <v>193</v>
      </c>
      <c r="CY338" s="17" t="s">
        <v>156</v>
      </c>
      <c r="CZ338" s="17" t="s">
        <v>156</v>
      </c>
      <c r="DA338" s="17" t="s">
        <v>156</v>
      </c>
      <c r="DB338" s="17" t="s">
        <v>156</v>
      </c>
      <c r="DC338" s="16">
        <v>0</v>
      </c>
      <c r="DD338" s="10" t="s">
        <v>156</v>
      </c>
      <c r="DE338" s="10" t="s">
        <v>156</v>
      </c>
      <c r="DF338" s="18" t="s">
        <v>156</v>
      </c>
      <c r="DG338" s="17" t="s">
        <v>156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 t="s">
        <v>156</v>
      </c>
      <c r="DM338" s="16">
        <v>0</v>
      </c>
      <c r="DN338" s="10" t="s">
        <v>156</v>
      </c>
      <c r="DO338" s="10" t="s">
        <v>156</v>
      </c>
      <c r="DP338" s="16">
        <v>32</v>
      </c>
      <c r="DQ338" s="16">
        <v>16</v>
      </c>
      <c r="DR338" s="11">
        <v>16</v>
      </c>
      <c r="DS338" s="16">
        <v>16</v>
      </c>
      <c r="DT338" s="16">
        <v>20000</v>
      </c>
      <c r="DU338" s="11" t="s">
        <v>181</v>
      </c>
      <c r="DV338" s="11" t="s">
        <v>182</v>
      </c>
      <c r="DW338" s="27" t="s">
        <v>156</v>
      </c>
      <c r="DX338" s="27" t="s">
        <v>156</v>
      </c>
      <c r="DY338" s="20" t="s">
        <v>1014</v>
      </c>
      <c r="DZ338" s="16">
        <v>7</v>
      </c>
      <c r="EA338" s="16">
        <v>30</v>
      </c>
      <c r="EB338" s="27" t="s">
        <v>185</v>
      </c>
      <c r="EC338" s="27" t="s">
        <v>185</v>
      </c>
      <c r="ED338" s="27" t="s">
        <v>182</v>
      </c>
      <c r="EE338" s="29">
        <v>45030.277071759258</v>
      </c>
      <c r="EF338" s="28" t="s">
        <v>1129</v>
      </c>
      <c r="EG338" s="28" t="s">
        <v>1130</v>
      </c>
      <c r="EH338" s="28" t="s">
        <v>190</v>
      </c>
      <c r="EI338" s="29">
        <v>45047.515138888892</v>
      </c>
      <c r="EJ338" s="28" t="s">
        <v>790</v>
      </c>
      <c r="EK338" s="28" t="s">
        <v>791</v>
      </c>
      <c r="EL338" s="28" t="s">
        <v>190</v>
      </c>
      <c r="EM338" s="45"/>
      <c r="EN338" s="46" t="str">
        <f t="shared" si="36"/>
        <v>343N640A</v>
      </c>
      <c r="EO338" s="47">
        <f t="shared" si="37"/>
        <v>45098</v>
      </c>
      <c r="EP338" s="47" t="str">
        <f t="shared" si="38"/>
        <v/>
      </c>
      <c r="EQ338" s="48" t="str">
        <f t="shared" ca="1" si="39"/>
        <v>Y</v>
      </c>
      <c r="ER338" s="49" t="str">
        <f t="shared" si="40"/>
        <v/>
      </c>
      <c r="ES338" s="50"/>
      <c r="ET338" s="51" t="str">
        <f t="shared" si="41"/>
        <v/>
      </c>
      <c r="EU338" s="52" t="str">
        <f t="shared" si="42"/>
        <v/>
      </c>
      <c r="EV338" s="46"/>
    </row>
    <row r="339" spans="1:153" ht="14.25" customHeight="1">
      <c r="A339" s="8">
        <v>332</v>
      </c>
      <c r="B339" s="9" t="s">
        <v>141</v>
      </c>
      <c r="C339" s="10" t="s">
        <v>142</v>
      </c>
      <c r="D339" s="10" t="s">
        <v>143</v>
      </c>
      <c r="E339" s="10" t="s">
        <v>206</v>
      </c>
      <c r="F339" s="9" t="s">
        <v>641</v>
      </c>
      <c r="G339" s="10" t="s">
        <v>389</v>
      </c>
      <c r="H339" s="9" t="s">
        <v>390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675</v>
      </c>
      <c r="S339" s="9" t="s">
        <v>676</v>
      </c>
      <c r="T339" s="9" t="s">
        <v>306</v>
      </c>
      <c r="U339" s="9" t="s">
        <v>337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677</v>
      </c>
      <c r="AA339" s="9" t="s">
        <v>678</v>
      </c>
      <c r="AB339" s="12" t="s">
        <v>679</v>
      </c>
      <c r="AC339" s="10" t="s">
        <v>690</v>
      </c>
      <c r="AD339" s="9" t="s">
        <v>691</v>
      </c>
      <c r="AE339" s="13" t="s">
        <v>692</v>
      </c>
      <c r="AF339" s="14" t="s">
        <v>380</v>
      </c>
      <c r="AG339" s="10" t="s">
        <v>1441</v>
      </c>
      <c r="AH339" s="11" t="s">
        <v>684</v>
      </c>
      <c r="AI339" s="11" t="s">
        <v>685</v>
      </c>
      <c r="AJ339" s="10" t="s">
        <v>686</v>
      </c>
      <c r="AK339" s="11" t="s">
        <v>685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8160</v>
      </c>
      <c r="AW339" s="16">
        <v>9000</v>
      </c>
      <c r="AX339" s="16">
        <v>0</v>
      </c>
      <c r="AY339" s="16">
        <v>0</v>
      </c>
      <c r="AZ339" s="16">
        <v>0</v>
      </c>
      <c r="BA339" s="17">
        <v>45131</v>
      </c>
      <c r="BB339" s="30" t="s">
        <v>175</v>
      </c>
      <c r="BC339" s="18">
        <v>45075</v>
      </c>
      <c r="BD339" s="17">
        <v>45291</v>
      </c>
      <c r="BE339" s="17">
        <v>45322</v>
      </c>
      <c r="BF339" s="17">
        <v>45107</v>
      </c>
      <c r="BG339" s="10">
        <v>85501622</v>
      </c>
      <c r="BH339" s="9" t="s">
        <v>414</v>
      </c>
      <c r="BI339" s="19">
        <v>45078</v>
      </c>
      <c r="BJ339" s="20">
        <v>45082</v>
      </c>
      <c r="BK339" s="16">
        <v>8160</v>
      </c>
      <c r="BL339" s="16">
        <v>13056</v>
      </c>
      <c r="BM339" s="9" t="s">
        <v>177</v>
      </c>
      <c r="BN339" s="9" t="s">
        <v>436</v>
      </c>
      <c r="BO339" s="9" t="s">
        <v>635</v>
      </c>
      <c r="BP339" s="17">
        <v>45135</v>
      </c>
      <c r="BQ339" s="17">
        <v>45135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 t="s">
        <v>156</v>
      </c>
      <c r="CD339" s="10" t="s">
        <v>156</v>
      </c>
      <c r="CE339" s="17" t="s">
        <v>156</v>
      </c>
      <c r="CF339" s="17" t="s">
        <v>156</v>
      </c>
      <c r="CG339" s="17" t="s">
        <v>156</v>
      </c>
      <c r="CH339" s="17" t="s">
        <v>156</v>
      </c>
      <c r="CI339" s="16">
        <v>0</v>
      </c>
      <c r="CJ339" s="10" t="s">
        <v>156</v>
      </c>
      <c r="CK339" s="10" t="s">
        <v>156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 t="s">
        <v>156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45034</v>
      </c>
      <c r="CX339" s="10" t="s">
        <v>193</v>
      </c>
      <c r="CY339" s="17" t="s">
        <v>156</v>
      </c>
      <c r="CZ339" s="17" t="s">
        <v>156</v>
      </c>
      <c r="DA339" s="17" t="s">
        <v>156</v>
      </c>
      <c r="DB339" s="17">
        <v>45035</v>
      </c>
      <c r="DC339" s="16">
        <v>8160</v>
      </c>
      <c r="DD339" s="10" t="s">
        <v>1442</v>
      </c>
      <c r="DE339" s="10" t="s">
        <v>230</v>
      </c>
      <c r="DF339" s="18" t="s">
        <v>156</v>
      </c>
      <c r="DG339" s="17">
        <v>45055</v>
      </c>
      <c r="DH339" s="10" t="s">
        <v>156</v>
      </c>
      <c r="DI339" s="17" t="s">
        <v>156</v>
      </c>
      <c r="DJ339" s="17" t="s">
        <v>156</v>
      </c>
      <c r="DK339" s="17" t="s">
        <v>156</v>
      </c>
      <c r="DL339" s="17">
        <v>45051</v>
      </c>
      <c r="DM339" s="16">
        <v>8160</v>
      </c>
      <c r="DN339" s="10" t="s">
        <v>1443</v>
      </c>
      <c r="DO339" s="10" t="s">
        <v>230</v>
      </c>
      <c r="DP339" s="16">
        <v>32</v>
      </c>
      <c r="DQ339" s="16">
        <v>16</v>
      </c>
      <c r="DR339" s="11">
        <v>16</v>
      </c>
      <c r="DS339" s="16">
        <v>32</v>
      </c>
      <c r="DT339" s="16">
        <v>0</v>
      </c>
      <c r="DU339" s="11" t="s">
        <v>181</v>
      </c>
      <c r="DV339" s="11" t="s">
        <v>182</v>
      </c>
      <c r="DW339" s="27" t="s">
        <v>156</v>
      </c>
      <c r="DX339" s="27" t="s">
        <v>156</v>
      </c>
      <c r="DY339" s="20" t="s">
        <v>1014</v>
      </c>
      <c r="DZ339" s="16">
        <v>7</v>
      </c>
      <c r="EA339" s="16">
        <v>30</v>
      </c>
      <c r="EB339" s="27" t="s">
        <v>185</v>
      </c>
      <c r="EC339" s="27" t="s">
        <v>185</v>
      </c>
      <c r="ED339" s="27" t="s">
        <v>182</v>
      </c>
      <c r="EE339" s="29">
        <v>45030.277071759258</v>
      </c>
      <c r="EF339" s="28" t="s">
        <v>1129</v>
      </c>
      <c r="EG339" s="28" t="s">
        <v>1130</v>
      </c>
      <c r="EH339" s="28" t="s">
        <v>190</v>
      </c>
      <c r="EI339" s="29">
        <v>45074.985381944447</v>
      </c>
      <c r="EJ339" s="28" t="s">
        <v>188</v>
      </c>
      <c r="EK339" s="28" t="s">
        <v>189</v>
      </c>
      <c r="EL339" s="28" t="s">
        <v>190</v>
      </c>
      <c r="EM339" s="45" t="s">
        <v>3713</v>
      </c>
      <c r="EN339" s="46" t="str">
        <f t="shared" si="36"/>
        <v>343N641A</v>
      </c>
      <c r="EO339" s="47">
        <f t="shared" si="37"/>
        <v>45098</v>
      </c>
      <c r="EP339" s="47">
        <f t="shared" si="38"/>
        <v>45034</v>
      </c>
      <c r="EQ339" s="48" t="str">
        <f t="shared" ca="1" si="39"/>
        <v>Past</v>
      </c>
      <c r="ER339" s="49">
        <f t="shared" si="40"/>
        <v>64</v>
      </c>
      <c r="ES339" s="50"/>
      <c r="ET339" s="51">
        <f t="shared" si="41"/>
        <v>64</v>
      </c>
      <c r="EU339" s="52">
        <f t="shared" si="42"/>
        <v>522240</v>
      </c>
      <c r="EV339" s="46"/>
      <c r="EW339" s="23" t="s">
        <v>3714</v>
      </c>
    </row>
    <row r="340" spans="1:153" ht="14.25" customHeight="1">
      <c r="A340" s="8">
        <v>333</v>
      </c>
      <c r="B340" s="9" t="s">
        <v>141</v>
      </c>
      <c r="C340" s="10" t="s">
        <v>142</v>
      </c>
      <c r="D340" s="10" t="s">
        <v>143</v>
      </c>
      <c r="E340" s="10" t="s">
        <v>206</v>
      </c>
      <c r="F340" s="9" t="s">
        <v>641</v>
      </c>
      <c r="G340" s="10" t="s">
        <v>389</v>
      </c>
      <c r="H340" s="9" t="s">
        <v>390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675</v>
      </c>
      <c r="S340" s="9" t="s">
        <v>676</v>
      </c>
      <c r="T340" s="9" t="s">
        <v>306</v>
      </c>
      <c r="U340" s="9" t="s">
        <v>337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835</v>
      </c>
      <c r="AA340" s="9" t="s">
        <v>836</v>
      </c>
      <c r="AB340" s="12" t="s">
        <v>837</v>
      </c>
      <c r="AC340" s="10" t="s">
        <v>1153</v>
      </c>
      <c r="AD340" s="9" t="s">
        <v>1154</v>
      </c>
      <c r="AE340" s="13" t="s">
        <v>1155</v>
      </c>
      <c r="AF340" s="14" t="s">
        <v>380</v>
      </c>
      <c r="AG340" s="10" t="s">
        <v>1444</v>
      </c>
      <c r="AH340" s="11" t="s">
        <v>684</v>
      </c>
      <c r="AI340" s="11" t="s">
        <v>685</v>
      </c>
      <c r="AJ340" s="10" t="s">
        <v>686</v>
      </c>
      <c r="AK340" s="11" t="s">
        <v>685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4896</v>
      </c>
      <c r="AW340" s="16">
        <v>5424</v>
      </c>
      <c r="AX340" s="16">
        <v>0</v>
      </c>
      <c r="AY340" s="16">
        <v>0</v>
      </c>
      <c r="AZ340" s="16">
        <v>0</v>
      </c>
      <c r="BA340" s="17">
        <v>44963</v>
      </c>
      <c r="BB340" s="30" t="s">
        <v>175</v>
      </c>
      <c r="BC340" s="18">
        <v>45068</v>
      </c>
      <c r="BD340" s="17">
        <v>45230</v>
      </c>
      <c r="BE340" s="17">
        <v>45291</v>
      </c>
      <c r="BF340" s="17">
        <v>44910</v>
      </c>
      <c r="BG340" s="10">
        <v>85396692</v>
      </c>
      <c r="BH340" s="9" t="s">
        <v>319</v>
      </c>
      <c r="BI340" s="19">
        <v>44986</v>
      </c>
      <c r="BJ340" s="20">
        <v>44991</v>
      </c>
      <c r="BK340" s="16">
        <v>1552</v>
      </c>
      <c r="BL340" s="16">
        <v>2483</v>
      </c>
      <c r="BM340" s="9" t="s">
        <v>177</v>
      </c>
      <c r="BN340" s="9" t="s">
        <v>470</v>
      </c>
      <c r="BO340" s="9" t="s">
        <v>156</v>
      </c>
      <c r="BP340" s="17">
        <v>45068</v>
      </c>
      <c r="BQ340" s="17">
        <v>45068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>
        <v>44981</v>
      </c>
      <c r="CD340" s="10" t="s">
        <v>156</v>
      </c>
      <c r="CE340" s="17" t="s">
        <v>156</v>
      </c>
      <c r="CF340" s="17" t="s">
        <v>156</v>
      </c>
      <c r="CG340" s="17" t="s">
        <v>156</v>
      </c>
      <c r="CH340" s="17" t="s">
        <v>156</v>
      </c>
      <c r="CI340" s="16">
        <v>0</v>
      </c>
      <c r="CJ340" s="10" t="s">
        <v>156</v>
      </c>
      <c r="CK340" s="10" t="s">
        <v>156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45002</v>
      </c>
      <c r="CX340" s="10" t="s">
        <v>193</v>
      </c>
      <c r="CY340" s="17" t="s">
        <v>156</v>
      </c>
      <c r="CZ340" s="17" t="s">
        <v>156</v>
      </c>
      <c r="DA340" s="17" t="s">
        <v>156</v>
      </c>
      <c r="DB340" s="17">
        <v>44981</v>
      </c>
      <c r="DC340" s="16">
        <v>1552</v>
      </c>
      <c r="DD340" s="10" t="s">
        <v>1445</v>
      </c>
      <c r="DE340" s="10" t="s">
        <v>230</v>
      </c>
      <c r="DF340" s="18" t="s">
        <v>156</v>
      </c>
      <c r="DG340" s="17">
        <v>45012</v>
      </c>
      <c r="DH340" s="10" t="s">
        <v>1446</v>
      </c>
      <c r="DI340" s="17" t="s">
        <v>156</v>
      </c>
      <c r="DJ340" s="17" t="s">
        <v>156</v>
      </c>
      <c r="DK340" s="17" t="s">
        <v>156</v>
      </c>
      <c r="DL340" s="17">
        <v>45008</v>
      </c>
      <c r="DM340" s="16">
        <v>1552</v>
      </c>
      <c r="DN340" s="10" t="s">
        <v>1447</v>
      </c>
      <c r="DO340" s="10" t="s">
        <v>233</v>
      </c>
      <c r="DP340" s="16">
        <v>32</v>
      </c>
      <c r="DQ340" s="16">
        <v>16</v>
      </c>
      <c r="DR340" s="11">
        <v>16</v>
      </c>
      <c r="DS340" s="16">
        <v>16</v>
      </c>
      <c r="DT340" s="16">
        <v>0</v>
      </c>
      <c r="DU340" s="11" t="s">
        <v>181</v>
      </c>
      <c r="DV340" s="11" t="s">
        <v>182</v>
      </c>
      <c r="DW340" s="27" t="s">
        <v>156</v>
      </c>
      <c r="DX340" s="27" t="s">
        <v>156</v>
      </c>
      <c r="DY340" s="20" t="s">
        <v>1448</v>
      </c>
      <c r="DZ340" s="16">
        <v>7</v>
      </c>
      <c r="EA340" s="16">
        <v>30</v>
      </c>
      <c r="EB340" s="27" t="s">
        <v>185</v>
      </c>
      <c r="EC340" s="27" t="s">
        <v>185</v>
      </c>
      <c r="ED340" s="27" t="s">
        <v>182</v>
      </c>
      <c r="EE340" s="29">
        <v>44981.500127314815</v>
      </c>
      <c r="EF340" s="28" t="s">
        <v>790</v>
      </c>
      <c r="EG340" s="28" t="s">
        <v>791</v>
      </c>
      <c r="EH340" s="28" t="s">
        <v>190</v>
      </c>
      <c r="EI340" s="29">
        <v>45008.773020833331</v>
      </c>
      <c r="EJ340" s="28" t="s">
        <v>1419</v>
      </c>
      <c r="EK340" s="28" t="s">
        <v>1420</v>
      </c>
      <c r="EL340" s="28" t="s">
        <v>237</v>
      </c>
      <c r="EM340" s="45" t="s">
        <v>3713</v>
      </c>
      <c r="EN340" s="46" t="str">
        <f t="shared" si="36"/>
        <v>343N251F</v>
      </c>
      <c r="EO340" s="47">
        <f t="shared" si="37"/>
        <v>45031</v>
      </c>
      <c r="EP340" s="47">
        <f t="shared" si="38"/>
        <v>45002</v>
      </c>
      <c r="EQ340" s="48" t="str">
        <f t="shared" ca="1" si="39"/>
        <v>Past</v>
      </c>
      <c r="ER340" s="49">
        <f t="shared" si="40"/>
        <v>29</v>
      </c>
      <c r="ES340" s="50"/>
      <c r="ET340" s="51">
        <f t="shared" si="41"/>
        <v>29</v>
      </c>
      <c r="EU340" s="52">
        <f t="shared" si="42"/>
        <v>45008</v>
      </c>
      <c r="EV340" s="46"/>
      <c r="EW340" s="23" t="s">
        <v>3721</v>
      </c>
    </row>
    <row r="341" spans="1:153" ht="14.25" customHeight="1">
      <c r="A341" s="8">
        <v>334</v>
      </c>
      <c r="B341" s="9" t="s">
        <v>141</v>
      </c>
      <c r="C341" s="10" t="s">
        <v>142</v>
      </c>
      <c r="D341" s="10" t="s">
        <v>143</v>
      </c>
      <c r="E341" s="10" t="s">
        <v>206</v>
      </c>
      <c r="F341" s="9" t="s">
        <v>641</v>
      </c>
      <c r="G341" s="10" t="s">
        <v>389</v>
      </c>
      <c r="H341" s="9" t="s">
        <v>390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675</v>
      </c>
      <c r="S341" s="9" t="s">
        <v>676</v>
      </c>
      <c r="T341" s="9" t="s">
        <v>306</v>
      </c>
      <c r="U341" s="9" t="s">
        <v>337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835</v>
      </c>
      <c r="AA341" s="9" t="s">
        <v>836</v>
      </c>
      <c r="AB341" s="12" t="s">
        <v>837</v>
      </c>
      <c r="AC341" s="10" t="s">
        <v>838</v>
      </c>
      <c r="AD341" s="9" t="s">
        <v>839</v>
      </c>
      <c r="AE341" s="13" t="s">
        <v>840</v>
      </c>
      <c r="AF341" s="14" t="s">
        <v>380</v>
      </c>
      <c r="AG341" s="10" t="s">
        <v>1449</v>
      </c>
      <c r="AH341" s="11" t="s">
        <v>684</v>
      </c>
      <c r="AI341" s="11" t="s">
        <v>685</v>
      </c>
      <c r="AJ341" s="10" t="s">
        <v>686</v>
      </c>
      <c r="AK341" s="11" t="s">
        <v>685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3856</v>
      </c>
      <c r="AW341" s="16">
        <v>4241</v>
      </c>
      <c r="AX341" s="16">
        <v>0</v>
      </c>
      <c r="AY341" s="16">
        <v>0</v>
      </c>
      <c r="AZ341" s="16">
        <v>0</v>
      </c>
      <c r="BA341" s="17">
        <v>45145</v>
      </c>
      <c r="BB341" s="30" t="s">
        <v>175</v>
      </c>
      <c r="BC341" s="18">
        <v>45105</v>
      </c>
      <c r="BD341" s="17">
        <v>45230</v>
      </c>
      <c r="BE341" s="17">
        <v>45291</v>
      </c>
      <c r="BF341" s="17">
        <v>45122</v>
      </c>
      <c r="BG341" s="10">
        <v>85309903</v>
      </c>
      <c r="BH341" s="9" t="s">
        <v>414</v>
      </c>
      <c r="BI341" s="19">
        <v>45017</v>
      </c>
      <c r="BJ341" s="20">
        <v>45019</v>
      </c>
      <c r="BK341" s="16">
        <v>3856</v>
      </c>
      <c r="BL341" s="16">
        <v>6170</v>
      </c>
      <c r="BM341" s="9" t="s">
        <v>177</v>
      </c>
      <c r="BN341" s="9" t="s">
        <v>436</v>
      </c>
      <c r="BO341" s="9" t="s">
        <v>635</v>
      </c>
      <c r="BP341" s="17">
        <v>45122</v>
      </c>
      <c r="BQ341" s="17">
        <v>45122</v>
      </c>
      <c r="BR341" s="17" t="s">
        <v>156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 t="s">
        <v>156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>
        <v>44957</v>
      </c>
      <c r="CD341" s="10" t="s">
        <v>156</v>
      </c>
      <c r="CE341" s="17" t="s">
        <v>156</v>
      </c>
      <c r="CF341" s="17" t="s">
        <v>156</v>
      </c>
      <c r="CG341" s="17" t="s">
        <v>156</v>
      </c>
      <c r="CH341" s="17">
        <v>44956</v>
      </c>
      <c r="CI341" s="16">
        <v>23000</v>
      </c>
      <c r="CJ341" s="10" t="s">
        <v>1450</v>
      </c>
      <c r="CK341" s="10" t="s">
        <v>230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 t="s">
        <v>156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44978</v>
      </c>
      <c r="CX341" s="10" t="s">
        <v>193</v>
      </c>
      <c r="CY341" s="17" t="s">
        <v>156</v>
      </c>
      <c r="CZ341" s="17" t="s">
        <v>156</v>
      </c>
      <c r="DA341" s="17" t="s">
        <v>156</v>
      </c>
      <c r="DB341" s="17">
        <v>44977</v>
      </c>
      <c r="DC341" s="16">
        <v>3856</v>
      </c>
      <c r="DD341" s="10" t="s">
        <v>1451</v>
      </c>
      <c r="DE341" s="10" t="s">
        <v>230</v>
      </c>
      <c r="DF341" s="18" t="s">
        <v>156</v>
      </c>
      <c r="DG341" s="17">
        <v>45006</v>
      </c>
      <c r="DH341" s="10" t="s">
        <v>156</v>
      </c>
      <c r="DI341" s="17" t="s">
        <v>156</v>
      </c>
      <c r="DJ341" s="17" t="s">
        <v>156</v>
      </c>
      <c r="DK341" s="17" t="s">
        <v>156</v>
      </c>
      <c r="DL341" s="17">
        <v>45002</v>
      </c>
      <c r="DM341" s="16">
        <v>3856</v>
      </c>
      <c r="DN341" s="10" t="s">
        <v>1452</v>
      </c>
      <c r="DO341" s="10" t="s">
        <v>233</v>
      </c>
      <c r="DP341" s="16">
        <v>32</v>
      </c>
      <c r="DQ341" s="16">
        <v>16</v>
      </c>
      <c r="DR341" s="11">
        <v>16</v>
      </c>
      <c r="DS341" s="16">
        <v>16</v>
      </c>
      <c r="DT341" s="16">
        <v>0</v>
      </c>
      <c r="DU341" s="11" t="s">
        <v>181</v>
      </c>
      <c r="DV341" s="11" t="s">
        <v>182</v>
      </c>
      <c r="DW341" s="27" t="s">
        <v>156</v>
      </c>
      <c r="DX341" s="27" t="s">
        <v>156</v>
      </c>
      <c r="DY341" s="20" t="s">
        <v>1299</v>
      </c>
      <c r="DZ341" s="16">
        <v>7</v>
      </c>
      <c r="EA341" s="16">
        <v>30</v>
      </c>
      <c r="EB341" s="27" t="s">
        <v>185</v>
      </c>
      <c r="EC341" s="27" t="s">
        <v>185</v>
      </c>
      <c r="ED341" s="27" t="s">
        <v>182</v>
      </c>
      <c r="EE341" s="29">
        <v>44956.3591087963</v>
      </c>
      <c r="EF341" s="28" t="s">
        <v>195</v>
      </c>
      <c r="EG341" s="28" t="s">
        <v>196</v>
      </c>
      <c r="EH341" s="28" t="s">
        <v>190</v>
      </c>
      <c r="EI341" s="29">
        <v>45002.68472222222</v>
      </c>
      <c r="EJ341" s="28" t="s">
        <v>1419</v>
      </c>
      <c r="EK341" s="28" t="s">
        <v>1420</v>
      </c>
      <c r="EL341" s="28" t="s">
        <v>237</v>
      </c>
      <c r="EM341" s="45" t="s">
        <v>3713</v>
      </c>
      <c r="EN341" s="46" t="str">
        <f t="shared" si="36"/>
        <v>343N505A</v>
      </c>
      <c r="EO341" s="47">
        <f t="shared" si="37"/>
        <v>45085</v>
      </c>
      <c r="EP341" s="47">
        <f t="shared" si="38"/>
        <v>44978</v>
      </c>
      <c r="EQ341" s="48" t="str">
        <f t="shared" ca="1" si="39"/>
        <v>Past</v>
      </c>
      <c r="ER341" s="49">
        <f t="shared" si="40"/>
        <v>107</v>
      </c>
      <c r="ES341" s="50"/>
      <c r="ET341" s="51">
        <f t="shared" si="41"/>
        <v>107</v>
      </c>
      <c r="EU341" s="52">
        <f t="shared" si="42"/>
        <v>412592</v>
      </c>
      <c r="EV341" s="46"/>
      <c r="EW341" s="23" t="s">
        <v>3714</v>
      </c>
    </row>
    <row r="342" spans="1:153" ht="14.25" hidden="1" customHeight="1">
      <c r="A342" s="8">
        <v>335</v>
      </c>
      <c r="B342" s="9" t="s">
        <v>141</v>
      </c>
      <c r="C342" s="10" t="s">
        <v>142</v>
      </c>
      <c r="D342" s="10" t="s">
        <v>143</v>
      </c>
      <c r="E342" s="10" t="s">
        <v>206</v>
      </c>
      <c r="F342" s="9" t="s">
        <v>641</v>
      </c>
      <c r="G342" s="10" t="s">
        <v>389</v>
      </c>
      <c r="H342" s="9" t="s">
        <v>390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675</v>
      </c>
      <c r="S342" s="9" t="s">
        <v>676</v>
      </c>
      <c r="T342" s="9" t="s">
        <v>306</v>
      </c>
      <c r="U342" s="9" t="s">
        <v>337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835</v>
      </c>
      <c r="AA342" s="9" t="s">
        <v>836</v>
      </c>
      <c r="AB342" s="12" t="s">
        <v>837</v>
      </c>
      <c r="AC342" s="10" t="s">
        <v>838</v>
      </c>
      <c r="AD342" s="9" t="s">
        <v>839</v>
      </c>
      <c r="AE342" s="13" t="s">
        <v>840</v>
      </c>
      <c r="AF342" s="14" t="s">
        <v>380</v>
      </c>
      <c r="AG342" s="10" t="s">
        <v>1449</v>
      </c>
      <c r="AH342" s="11" t="s">
        <v>684</v>
      </c>
      <c r="AI342" s="11" t="s">
        <v>685</v>
      </c>
      <c r="AJ342" s="10" t="s">
        <v>686</v>
      </c>
      <c r="AK342" s="11" t="s">
        <v>685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3856</v>
      </c>
      <c r="AW342" s="16">
        <v>4241</v>
      </c>
      <c r="AX342" s="16">
        <v>0</v>
      </c>
      <c r="AY342" s="16">
        <v>0</v>
      </c>
      <c r="AZ342" s="16">
        <v>0</v>
      </c>
      <c r="BA342" s="17">
        <v>45145</v>
      </c>
      <c r="BB342" s="30" t="s">
        <v>246</v>
      </c>
      <c r="BC342" s="18" t="s">
        <v>156</v>
      </c>
      <c r="BD342" s="17">
        <v>45230</v>
      </c>
      <c r="BE342" s="17">
        <v>45291</v>
      </c>
      <c r="BF342" s="17">
        <v>45122</v>
      </c>
      <c r="BG342" s="10">
        <v>85448702</v>
      </c>
      <c r="BH342" s="9" t="s">
        <v>319</v>
      </c>
      <c r="BI342" s="19">
        <v>45139</v>
      </c>
      <c r="BJ342" s="20">
        <v>45145</v>
      </c>
      <c r="BK342" s="16">
        <v>0</v>
      </c>
      <c r="BL342" s="16">
        <v>0</v>
      </c>
      <c r="BM342" s="9" t="s">
        <v>177</v>
      </c>
      <c r="BN342" s="9" t="s">
        <v>178</v>
      </c>
      <c r="BO342" s="9" t="s">
        <v>156</v>
      </c>
      <c r="BP342" s="17">
        <v>45214</v>
      </c>
      <c r="BQ342" s="17" t="s">
        <v>156</v>
      </c>
      <c r="BR342" s="17" t="s">
        <v>156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 t="s">
        <v>156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45100</v>
      </c>
      <c r="CD342" s="10" t="s">
        <v>156</v>
      </c>
      <c r="CE342" s="17">
        <v>45100</v>
      </c>
      <c r="CF342" s="17" t="s">
        <v>156</v>
      </c>
      <c r="CG342" s="17">
        <v>45007</v>
      </c>
      <c r="CH342" s="17" t="s">
        <v>156</v>
      </c>
      <c r="CI342" s="16">
        <v>0</v>
      </c>
      <c r="CJ342" s="10" t="s">
        <v>156</v>
      </c>
      <c r="CK342" s="10" t="s">
        <v>156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 t="s">
        <v>156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 t="s">
        <v>156</v>
      </c>
      <c r="CX342" s="10" t="s">
        <v>193</v>
      </c>
      <c r="CY342" s="17" t="s">
        <v>156</v>
      </c>
      <c r="CZ342" s="17" t="s">
        <v>156</v>
      </c>
      <c r="DA342" s="17" t="s">
        <v>156</v>
      </c>
      <c r="DB342" s="17" t="s">
        <v>156</v>
      </c>
      <c r="DC342" s="16">
        <v>0</v>
      </c>
      <c r="DD342" s="10" t="s">
        <v>156</v>
      </c>
      <c r="DE342" s="10" t="s">
        <v>156</v>
      </c>
      <c r="DF342" s="18" t="s">
        <v>156</v>
      </c>
      <c r="DG342" s="17" t="s">
        <v>156</v>
      </c>
      <c r="DH342" s="10" t="s">
        <v>156</v>
      </c>
      <c r="DI342" s="17" t="s">
        <v>156</v>
      </c>
      <c r="DJ342" s="17" t="s">
        <v>156</v>
      </c>
      <c r="DK342" s="17" t="s">
        <v>156</v>
      </c>
      <c r="DL342" s="17" t="s">
        <v>156</v>
      </c>
      <c r="DM342" s="16">
        <v>0</v>
      </c>
      <c r="DN342" s="10" t="s">
        <v>156</v>
      </c>
      <c r="DO342" s="10" t="s">
        <v>156</v>
      </c>
      <c r="DP342" s="16">
        <v>32</v>
      </c>
      <c r="DQ342" s="16">
        <v>16</v>
      </c>
      <c r="DR342" s="11">
        <v>16</v>
      </c>
      <c r="DS342" s="16">
        <v>16</v>
      </c>
      <c r="DT342" s="16">
        <v>380</v>
      </c>
      <c r="DU342" s="11" t="s">
        <v>181</v>
      </c>
      <c r="DV342" s="11" t="s">
        <v>182</v>
      </c>
      <c r="DW342" s="27" t="s">
        <v>156</v>
      </c>
      <c r="DX342" s="27" t="s">
        <v>156</v>
      </c>
      <c r="DY342" s="20" t="s">
        <v>1453</v>
      </c>
      <c r="DZ342" s="16">
        <v>7</v>
      </c>
      <c r="EA342" s="16">
        <v>30</v>
      </c>
      <c r="EB342" s="27" t="s">
        <v>185</v>
      </c>
      <c r="EC342" s="27" t="s">
        <v>185</v>
      </c>
      <c r="ED342" s="27" t="s">
        <v>182</v>
      </c>
      <c r="EE342" s="29">
        <v>45005.846342592595</v>
      </c>
      <c r="EF342" s="28" t="s">
        <v>1123</v>
      </c>
      <c r="EG342" s="28" t="s">
        <v>1124</v>
      </c>
      <c r="EH342" s="28" t="s">
        <v>190</v>
      </c>
      <c r="EI342" s="29">
        <v>45103.816863425927</v>
      </c>
      <c r="EJ342" s="28" t="s">
        <v>197</v>
      </c>
      <c r="EK342" s="28" t="s">
        <v>156</v>
      </c>
      <c r="EL342" s="28" t="s">
        <v>198</v>
      </c>
      <c r="EM342" s="45"/>
      <c r="EN342" s="46" t="str">
        <f t="shared" si="36"/>
        <v>343N505A</v>
      </c>
      <c r="EO342" s="47">
        <f t="shared" si="37"/>
        <v>45177</v>
      </c>
      <c r="EP342" s="47" t="str">
        <f t="shared" si="38"/>
        <v/>
      </c>
      <c r="EQ342" s="48" t="str">
        <f t="shared" ca="1" si="39"/>
        <v>Y</v>
      </c>
      <c r="ER342" s="49" t="str">
        <f t="shared" si="40"/>
        <v/>
      </c>
      <c r="ES342" s="50"/>
      <c r="ET342" s="51" t="str">
        <f t="shared" si="41"/>
        <v/>
      </c>
      <c r="EU342" s="52" t="str">
        <f t="shared" si="42"/>
        <v/>
      </c>
      <c r="EV342" s="46"/>
    </row>
    <row r="343" spans="1:153" ht="14.25" customHeight="1">
      <c r="A343" s="8">
        <v>336</v>
      </c>
      <c r="B343" s="9" t="s">
        <v>141</v>
      </c>
      <c r="C343" s="10" t="s">
        <v>142</v>
      </c>
      <c r="D343" s="10" t="s">
        <v>143</v>
      </c>
      <c r="E343" s="10" t="s">
        <v>206</v>
      </c>
      <c r="F343" s="9" t="s">
        <v>641</v>
      </c>
      <c r="G343" s="10" t="s">
        <v>389</v>
      </c>
      <c r="H343" s="9" t="s">
        <v>390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675</v>
      </c>
      <c r="S343" s="9" t="s">
        <v>676</v>
      </c>
      <c r="T343" s="9" t="s">
        <v>306</v>
      </c>
      <c r="U343" s="9" t="s">
        <v>337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835</v>
      </c>
      <c r="AA343" s="9" t="s">
        <v>836</v>
      </c>
      <c r="AB343" s="12" t="s">
        <v>837</v>
      </c>
      <c r="AC343" s="10" t="s">
        <v>848</v>
      </c>
      <c r="AD343" s="9" t="s">
        <v>849</v>
      </c>
      <c r="AE343" s="13" t="s">
        <v>850</v>
      </c>
      <c r="AF343" s="14" t="s">
        <v>380</v>
      </c>
      <c r="AG343" s="10" t="s">
        <v>1454</v>
      </c>
      <c r="AH343" s="11" t="s">
        <v>684</v>
      </c>
      <c r="AI343" s="11" t="s">
        <v>685</v>
      </c>
      <c r="AJ343" s="10" t="s">
        <v>686</v>
      </c>
      <c r="AK343" s="11" t="s">
        <v>685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3664</v>
      </c>
      <c r="AW343" s="16">
        <v>4000</v>
      </c>
      <c r="AX343" s="16">
        <v>0</v>
      </c>
      <c r="AY343" s="16">
        <v>0</v>
      </c>
      <c r="AZ343" s="16">
        <v>0</v>
      </c>
      <c r="BA343" s="17">
        <v>45145</v>
      </c>
      <c r="BB343" s="30" t="s">
        <v>175</v>
      </c>
      <c r="BC343" s="18">
        <v>45005</v>
      </c>
      <c r="BD343" s="17">
        <v>45230</v>
      </c>
      <c r="BE343" s="17">
        <v>45291</v>
      </c>
      <c r="BF343" s="17">
        <v>45122</v>
      </c>
      <c r="BG343" s="10">
        <v>85277465</v>
      </c>
      <c r="BH343" s="9" t="s">
        <v>414</v>
      </c>
      <c r="BI343" s="19">
        <v>45017</v>
      </c>
      <c r="BJ343" s="20">
        <v>45019</v>
      </c>
      <c r="BK343" s="16">
        <v>3664</v>
      </c>
      <c r="BL343" s="16">
        <v>5862</v>
      </c>
      <c r="BM343" s="9" t="s">
        <v>177</v>
      </c>
      <c r="BN343" s="9" t="s">
        <v>436</v>
      </c>
      <c r="BO343" s="9" t="s">
        <v>635</v>
      </c>
      <c r="BP343" s="17">
        <v>45122</v>
      </c>
      <c r="BQ343" s="17">
        <v>45122</v>
      </c>
      <c r="BR343" s="17" t="s">
        <v>156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 t="s">
        <v>156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 t="s">
        <v>156</v>
      </c>
      <c r="CD343" s="10" t="s">
        <v>156</v>
      </c>
      <c r="CE343" s="17" t="s">
        <v>156</v>
      </c>
      <c r="CF343" s="17" t="s">
        <v>156</v>
      </c>
      <c r="CG343" s="17" t="s">
        <v>156</v>
      </c>
      <c r="CH343" s="17" t="s">
        <v>156</v>
      </c>
      <c r="CI343" s="16">
        <v>0</v>
      </c>
      <c r="CJ343" s="10" t="s">
        <v>156</v>
      </c>
      <c r="CK343" s="10" t="s">
        <v>156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 t="s">
        <v>156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44978</v>
      </c>
      <c r="CX343" s="10" t="s">
        <v>193</v>
      </c>
      <c r="CY343" s="17" t="s">
        <v>156</v>
      </c>
      <c r="CZ343" s="17" t="s">
        <v>156</v>
      </c>
      <c r="DA343" s="17" t="s">
        <v>156</v>
      </c>
      <c r="DB343" s="17">
        <v>44977</v>
      </c>
      <c r="DC343" s="16">
        <v>3664</v>
      </c>
      <c r="DD343" s="10" t="s">
        <v>1455</v>
      </c>
      <c r="DE343" s="10" t="s">
        <v>230</v>
      </c>
      <c r="DF343" s="18" t="s">
        <v>156</v>
      </c>
      <c r="DG343" s="17">
        <v>45006</v>
      </c>
      <c r="DH343" s="10" t="s">
        <v>156</v>
      </c>
      <c r="DI343" s="17" t="s">
        <v>156</v>
      </c>
      <c r="DJ343" s="17" t="s">
        <v>156</v>
      </c>
      <c r="DK343" s="17" t="s">
        <v>156</v>
      </c>
      <c r="DL343" s="17">
        <v>45002</v>
      </c>
      <c r="DM343" s="16">
        <v>3664</v>
      </c>
      <c r="DN343" s="10" t="s">
        <v>1456</v>
      </c>
      <c r="DO343" s="10" t="s">
        <v>233</v>
      </c>
      <c r="DP343" s="16">
        <v>32</v>
      </c>
      <c r="DQ343" s="16">
        <v>16</v>
      </c>
      <c r="DR343" s="11">
        <v>16</v>
      </c>
      <c r="DS343" s="16">
        <v>16</v>
      </c>
      <c r="DT343" s="16">
        <v>0</v>
      </c>
      <c r="DU343" s="11" t="s">
        <v>181</v>
      </c>
      <c r="DV343" s="11" t="s">
        <v>182</v>
      </c>
      <c r="DW343" s="27" t="s">
        <v>156</v>
      </c>
      <c r="DX343" s="27" t="s">
        <v>156</v>
      </c>
      <c r="DY343" s="20" t="s">
        <v>1299</v>
      </c>
      <c r="DZ343" s="16">
        <v>7</v>
      </c>
      <c r="EA343" s="16">
        <v>30</v>
      </c>
      <c r="EB343" s="27" t="s">
        <v>185</v>
      </c>
      <c r="EC343" s="27" t="s">
        <v>185</v>
      </c>
      <c r="ED343" s="27" t="s">
        <v>182</v>
      </c>
      <c r="EE343" s="29">
        <v>44944.629074074073</v>
      </c>
      <c r="EF343" s="28" t="s">
        <v>688</v>
      </c>
      <c r="EG343" s="28" t="s">
        <v>689</v>
      </c>
      <c r="EH343" s="28" t="s">
        <v>190</v>
      </c>
      <c r="EI343" s="29">
        <v>45002.68472222222</v>
      </c>
      <c r="EJ343" s="28" t="s">
        <v>1419</v>
      </c>
      <c r="EK343" s="28" t="s">
        <v>1420</v>
      </c>
      <c r="EL343" s="28" t="s">
        <v>237</v>
      </c>
      <c r="EM343" s="45" t="s">
        <v>3713</v>
      </c>
      <c r="EN343" s="46" t="str">
        <f t="shared" si="36"/>
        <v>343N505B</v>
      </c>
      <c r="EO343" s="47">
        <f t="shared" si="37"/>
        <v>45085</v>
      </c>
      <c r="EP343" s="47">
        <f t="shared" si="38"/>
        <v>44978</v>
      </c>
      <c r="EQ343" s="48" t="str">
        <f t="shared" ca="1" si="39"/>
        <v>Past</v>
      </c>
      <c r="ER343" s="49">
        <f t="shared" si="40"/>
        <v>107</v>
      </c>
      <c r="ES343" s="50"/>
      <c r="ET343" s="51">
        <f t="shared" si="41"/>
        <v>107</v>
      </c>
      <c r="EU343" s="52">
        <f t="shared" si="42"/>
        <v>392048</v>
      </c>
      <c r="EV343" s="46"/>
      <c r="EW343" s="23" t="s">
        <v>3714</v>
      </c>
    </row>
    <row r="344" spans="1:153" ht="14.25" hidden="1" customHeight="1">
      <c r="A344" s="8">
        <v>337</v>
      </c>
      <c r="B344" s="9" t="s">
        <v>141</v>
      </c>
      <c r="C344" s="10" t="s">
        <v>142</v>
      </c>
      <c r="D344" s="10" t="s">
        <v>143</v>
      </c>
      <c r="E344" s="10" t="s">
        <v>206</v>
      </c>
      <c r="F344" s="9" t="s">
        <v>641</v>
      </c>
      <c r="G344" s="10" t="s">
        <v>389</v>
      </c>
      <c r="H344" s="9" t="s">
        <v>390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675</v>
      </c>
      <c r="S344" s="9" t="s">
        <v>676</v>
      </c>
      <c r="T344" s="9" t="s">
        <v>306</v>
      </c>
      <c r="U344" s="9" t="s">
        <v>337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835</v>
      </c>
      <c r="AA344" s="9" t="s">
        <v>836</v>
      </c>
      <c r="AB344" s="12" t="s">
        <v>837</v>
      </c>
      <c r="AC344" s="10" t="s">
        <v>1168</v>
      </c>
      <c r="AD344" s="9" t="s">
        <v>1169</v>
      </c>
      <c r="AE344" s="13" t="s">
        <v>1170</v>
      </c>
      <c r="AF344" s="14" t="s">
        <v>380</v>
      </c>
      <c r="AG344" s="10" t="s">
        <v>1457</v>
      </c>
      <c r="AH344" s="11" t="s">
        <v>684</v>
      </c>
      <c r="AI344" s="11" t="s">
        <v>685</v>
      </c>
      <c r="AJ344" s="10" t="s">
        <v>686</v>
      </c>
      <c r="AK344" s="11" t="s">
        <v>685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3424</v>
      </c>
      <c r="AW344" s="16">
        <v>3700</v>
      </c>
      <c r="AX344" s="16">
        <v>0</v>
      </c>
      <c r="AY344" s="16">
        <v>0</v>
      </c>
      <c r="AZ344" s="16">
        <v>0</v>
      </c>
      <c r="BA344" s="17">
        <v>44963</v>
      </c>
      <c r="BB344" s="30" t="s">
        <v>175</v>
      </c>
      <c r="BC344" s="18" t="s">
        <v>156</v>
      </c>
      <c r="BD344" s="17">
        <v>45230</v>
      </c>
      <c r="BE344" s="17">
        <v>45291</v>
      </c>
      <c r="BF344" s="17">
        <v>44910</v>
      </c>
      <c r="BG344" s="10">
        <v>85396690</v>
      </c>
      <c r="BH344" s="9" t="s">
        <v>319</v>
      </c>
      <c r="BI344" s="19">
        <v>44986</v>
      </c>
      <c r="BJ344" s="20">
        <v>44991</v>
      </c>
      <c r="BK344" s="16">
        <v>0</v>
      </c>
      <c r="BL344" s="16">
        <v>0</v>
      </c>
      <c r="BM344" s="9" t="s">
        <v>177</v>
      </c>
      <c r="BN344" s="9" t="s">
        <v>178</v>
      </c>
      <c r="BO344" s="9" t="s">
        <v>156</v>
      </c>
      <c r="BP344" s="17">
        <v>45068</v>
      </c>
      <c r="BQ344" s="17" t="s">
        <v>156</v>
      </c>
      <c r="BR344" s="17" t="s">
        <v>156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 t="s">
        <v>156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 t="s">
        <v>156</v>
      </c>
      <c r="CD344" s="10" t="s">
        <v>156</v>
      </c>
      <c r="CE344" s="17" t="s">
        <v>156</v>
      </c>
      <c r="CF344" s="17" t="s">
        <v>156</v>
      </c>
      <c r="CG344" s="17" t="s">
        <v>156</v>
      </c>
      <c r="CH344" s="17" t="s">
        <v>156</v>
      </c>
      <c r="CI344" s="16">
        <v>0</v>
      </c>
      <c r="CJ344" s="10" t="s">
        <v>156</v>
      </c>
      <c r="CK344" s="10" t="s">
        <v>156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 t="s">
        <v>156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45002</v>
      </c>
      <c r="CX344" s="10" t="s">
        <v>1458</v>
      </c>
      <c r="CY344" s="17" t="s">
        <v>156</v>
      </c>
      <c r="CZ344" s="17" t="s">
        <v>156</v>
      </c>
      <c r="DA344" s="17" t="s">
        <v>156</v>
      </c>
      <c r="DB344" s="17" t="s">
        <v>156</v>
      </c>
      <c r="DC344" s="16">
        <v>0</v>
      </c>
      <c r="DD344" s="10" t="s">
        <v>156</v>
      </c>
      <c r="DE344" s="10" t="s">
        <v>156</v>
      </c>
      <c r="DF344" s="18" t="s">
        <v>156</v>
      </c>
      <c r="DG344" s="17">
        <v>45012</v>
      </c>
      <c r="DH344" s="10" t="s">
        <v>156</v>
      </c>
      <c r="DI344" s="17" t="s">
        <v>156</v>
      </c>
      <c r="DJ344" s="17" t="s">
        <v>156</v>
      </c>
      <c r="DK344" s="17" t="s">
        <v>156</v>
      </c>
      <c r="DL344" s="17" t="s">
        <v>156</v>
      </c>
      <c r="DM344" s="16">
        <v>0</v>
      </c>
      <c r="DN344" s="10" t="s">
        <v>156</v>
      </c>
      <c r="DO344" s="10" t="s">
        <v>156</v>
      </c>
      <c r="DP344" s="16">
        <v>32</v>
      </c>
      <c r="DQ344" s="16">
        <v>16</v>
      </c>
      <c r="DR344" s="11">
        <v>16</v>
      </c>
      <c r="DS344" s="16">
        <v>16</v>
      </c>
      <c r="DT344" s="16">
        <v>160</v>
      </c>
      <c r="DU344" s="11" t="s">
        <v>181</v>
      </c>
      <c r="DV344" s="11" t="s">
        <v>182</v>
      </c>
      <c r="DW344" s="27" t="s">
        <v>156</v>
      </c>
      <c r="DX344" s="27" t="s">
        <v>156</v>
      </c>
      <c r="DY344" s="20" t="s">
        <v>1448</v>
      </c>
      <c r="DZ344" s="16">
        <v>7</v>
      </c>
      <c r="EA344" s="16">
        <v>30</v>
      </c>
      <c r="EB344" s="27" t="s">
        <v>185</v>
      </c>
      <c r="EC344" s="27" t="s">
        <v>185</v>
      </c>
      <c r="ED344" s="27" t="s">
        <v>182</v>
      </c>
      <c r="EE344" s="29">
        <v>44981.500127314815</v>
      </c>
      <c r="EF344" s="28" t="s">
        <v>790</v>
      </c>
      <c r="EG344" s="28" t="s">
        <v>791</v>
      </c>
      <c r="EH344" s="28" t="s">
        <v>190</v>
      </c>
      <c r="EI344" s="29">
        <v>45000.277048611111</v>
      </c>
      <c r="EJ344" s="28" t="s">
        <v>195</v>
      </c>
      <c r="EK344" s="28" t="s">
        <v>196</v>
      </c>
      <c r="EL344" s="28" t="s">
        <v>210</v>
      </c>
      <c r="EM344" s="45"/>
      <c r="EN344" s="46" t="str">
        <f t="shared" si="36"/>
        <v>343N251C</v>
      </c>
      <c r="EO344" s="47">
        <f t="shared" si="37"/>
        <v>45031</v>
      </c>
      <c r="EP344" s="47">
        <f t="shared" si="38"/>
        <v>45002</v>
      </c>
      <c r="EQ344" s="48" t="str">
        <f t="shared" ca="1" si="39"/>
        <v>Past</v>
      </c>
      <c r="ER344" s="49">
        <f t="shared" si="40"/>
        <v>29</v>
      </c>
      <c r="ES344" s="50"/>
      <c r="ET344" s="51">
        <f t="shared" si="41"/>
        <v>29</v>
      </c>
      <c r="EU344" s="52">
        <f t="shared" si="42"/>
        <v>0</v>
      </c>
      <c r="EV344" s="46"/>
    </row>
    <row r="345" spans="1:153" ht="14.25" customHeight="1">
      <c r="A345" s="8">
        <v>338</v>
      </c>
      <c r="B345" s="9" t="s">
        <v>141</v>
      </c>
      <c r="C345" s="10" t="s">
        <v>142</v>
      </c>
      <c r="D345" s="10" t="s">
        <v>143</v>
      </c>
      <c r="E345" s="10" t="s">
        <v>206</v>
      </c>
      <c r="F345" s="9" t="s">
        <v>641</v>
      </c>
      <c r="G345" s="10" t="s">
        <v>389</v>
      </c>
      <c r="H345" s="9" t="s">
        <v>390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675</v>
      </c>
      <c r="S345" s="9" t="s">
        <v>676</v>
      </c>
      <c r="T345" s="9" t="s">
        <v>306</v>
      </c>
      <c r="U345" s="9" t="s">
        <v>337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835</v>
      </c>
      <c r="AA345" s="9" t="s">
        <v>836</v>
      </c>
      <c r="AB345" s="12" t="s">
        <v>837</v>
      </c>
      <c r="AC345" s="10" t="s">
        <v>1175</v>
      </c>
      <c r="AD345" s="9" t="s">
        <v>1176</v>
      </c>
      <c r="AE345" s="13" t="s">
        <v>1177</v>
      </c>
      <c r="AF345" s="14" t="s">
        <v>380</v>
      </c>
      <c r="AG345" s="10" t="s">
        <v>1459</v>
      </c>
      <c r="AH345" s="11" t="s">
        <v>684</v>
      </c>
      <c r="AI345" s="11" t="s">
        <v>685</v>
      </c>
      <c r="AJ345" s="10" t="s">
        <v>686</v>
      </c>
      <c r="AK345" s="11" t="s">
        <v>685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6096</v>
      </c>
      <c r="AW345" s="16">
        <v>6600</v>
      </c>
      <c r="AX345" s="16">
        <v>0</v>
      </c>
      <c r="AY345" s="16">
        <v>0</v>
      </c>
      <c r="AZ345" s="16">
        <v>0</v>
      </c>
      <c r="BA345" s="17">
        <v>44963</v>
      </c>
      <c r="BB345" s="30" t="s">
        <v>175</v>
      </c>
      <c r="BC345" s="18">
        <v>45075</v>
      </c>
      <c r="BD345" s="17">
        <v>45230</v>
      </c>
      <c r="BE345" s="17">
        <v>45291</v>
      </c>
      <c r="BF345" s="17">
        <v>44910</v>
      </c>
      <c r="BG345" s="10">
        <v>85396691</v>
      </c>
      <c r="BH345" s="9" t="s">
        <v>319</v>
      </c>
      <c r="BI345" s="19">
        <v>45017</v>
      </c>
      <c r="BJ345" s="20">
        <v>45019</v>
      </c>
      <c r="BK345" s="16">
        <v>3248</v>
      </c>
      <c r="BL345" s="16">
        <v>5197</v>
      </c>
      <c r="BM345" s="9" t="s">
        <v>177</v>
      </c>
      <c r="BN345" s="9" t="s">
        <v>470</v>
      </c>
      <c r="BO345" s="9" t="s">
        <v>156</v>
      </c>
      <c r="BP345" s="17">
        <v>45068</v>
      </c>
      <c r="BQ345" s="17">
        <v>45068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>
        <v>44981</v>
      </c>
      <c r="CD345" s="10" t="s">
        <v>156</v>
      </c>
      <c r="CE345" s="17" t="s">
        <v>156</v>
      </c>
      <c r="CF345" s="17" t="s">
        <v>156</v>
      </c>
      <c r="CG345" s="17" t="s">
        <v>156</v>
      </c>
      <c r="CH345" s="17" t="s">
        <v>156</v>
      </c>
      <c r="CI345" s="16">
        <v>0</v>
      </c>
      <c r="CJ345" s="10" t="s">
        <v>156</v>
      </c>
      <c r="CK345" s="10" t="s">
        <v>156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45002</v>
      </c>
      <c r="CX345" s="10" t="s">
        <v>193</v>
      </c>
      <c r="CY345" s="17" t="s">
        <v>156</v>
      </c>
      <c r="CZ345" s="17" t="s">
        <v>156</v>
      </c>
      <c r="DA345" s="17" t="s">
        <v>156</v>
      </c>
      <c r="DB345" s="17">
        <v>44981</v>
      </c>
      <c r="DC345" s="16">
        <v>3248</v>
      </c>
      <c r="DD345" s="10" t="s">
        <v>1460</v>
      </c>
      <c r="DE345" s="10" t="s">
        <v>230</v>
      </c>
      <c r="DF345" s="18" t="s">
        <v>156</v>
      </c>
      <c r="DG345" s="17">
        <v>45018</v>
      </c>
      <c r="DH345" s="10" t="s">
        <v>1446</v>
      </c>
      <c r="DI345" s="17" t="s">
        <v>156</v>
      </c>
      <c r="DJ345" s="17" t="s">
        <v>156</v>
      </c>
      <c r="DK345" s="17" t="s">
        <v>156</v>
      </c>
      <c r="DL345" s="17">
        <v>45015</v>
      </c>
      <c r="DM345" s="16">
        <v>3248</v>
      </c>
      <c r="DN345" s="10" t="s">
        <v>1461</v>
      </c>
      <c r="DO345" s="10" t="s">
        <v>233</v>
      </c>
      <c r="DP345" s="16">
        <v>32</v>
      </c>
      <c r="DQ345" s="16">
        <v>16</v>
      </c>
      <c r="DR345" s="11">
        <v>16</v>
      </c>
      <c r="DS345" s="16">
        <v>16</v>
      </c>
      <c r="DT345" s="16">
        <v>0</v>
      </c>
      <c r="DU345" s="11" t="s">
        <v>181</v>
      </c>
      <c r="DV345" s="11" t="s">
        <v>182</v>
      </c>
      <c r="DW345" s="27" t="s">
        <v>156</v>
      </c>
      <c r="DX345" s="27" t="s">
        <v>156</v>
      </c>
      <c r="DY345" s="20" t="s">
        <v>1448</v>
      </c>
      <c r="DZ345" s="16">
        <v>7</v>
      </c>
      <c r="EA345" s="16">
        <v>30</v>
      </c>
      <c r="EB345" s="27" t="s">
        <v>185</v>
      </c>
      <c r="EC345" s="27" t="s">
        <v>185</v>
      </c>
      <c r="ED345" s="27" t="s">
        <v>182</v>
      </c>
      <c r="EE345" s="29">
        <v>44981.500127314815</v>
      </c>
      <c r="EF345" s="28" t="s">
        <v>790</v>
      </c>
      <c r="EG345" s="28" t="s">
        <v>791</v>
      </c>
      <c r="EH345" s="28" t="s">
        <v>190</v>
      </c>
      <c r="EI345" s="29">
        <v>45015.661111111112</v>
      </c>
      <c r="EJ345" s="28" t="s">
        <v>1419</v>
      </c>
      <c r="EK345" s="28" t="s">
        <v>1420</v>
      </c>
      <c r="EL345" s="28" t="s">
        <v>237</v>
      </c>
      <c r="EM345" s="45" t="s">
        <v>3713</v>
      </c>
      <c r="EN345" s="46" t="str">
        <f t="shared" si="36"/>
        <v>343N252A</v>
      </c>
      <c r="EO345" s="47">
        <f t="shared" si="37"/>
        <v>45031</v>
      </c>
      <c r="EP345" s="47">
        <f t="shared" si="38"/>
        <v>45002</v>
      </c>
      <c r="EQ345" s="48" t="str">
        <f t="shared" ca="1" si="39"/>
        <v>Past</v>
      </c>
      <c r="ER345" s="49">
        <f t="shared" si="40"/>
        <v>29</v>
      </c>
      <c r="ES345" s="50"/>
      <c r="ET345" s="51">
        <f t="shared" si="41"/>
        <v>29</v>
      </c>
      <c r="EU345" s="52">
        <f t="shared" si="42"/>
        <v>94192</v>
      </c>
      <c r="EV345" s="46"/>
      <c r="EW345" s="23" t="s">
        <v>3721</v>
      </c>
    </row>
    <row r="346" spans="1:153" ht="14.25" customHeight="1">
      <c r="A346" s="8">
        <v>339</v>
      </c>
      <c r="B346" s="9" t="s">
        <v>141</v>
      </c>
      <c r="C346" s="10" t="s">
        <v>142</v>
      </c>
      <c r="D346" s="10" t="s">
        <v>143</v>
      </c>
      <c r="E346" s="10" t="s">
        <v>206</v>
      </c>
      <c r="F346" s="9" t="s">
        <v>641</v>
      </c>
      <c r="G346" s="10" t="s">
        <v>389</v>
      </c>
      <c r="H346" s="9" t="s">
        <v>390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675</v>
      </c>
      <c r="S346" s="9" t="s">
        <v>676</v>
      </c>
      <c r="T346" s="9" t="s">
        <v>306</v>
      </c>
      <c r="U346" s="9" t="s">
        <v>337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835</v>
      </c>
      <c r="AA346" s="9" t="s">
        <v>836</v>
      </c>
      <c r="AB346" s="12" t="s">
        <v>837</v>
      </c>
      <c r="AC346" s="10" t="s">
        <v>854</v>
      </c>
      <c r="AD346" s="9" t="s">
        <v>855</v>
      </c>
      <c r="AE346" s="13" t="s">
        <v>856</v>
      </c>
      <c r="AF346" s="14" t="s">
        <v>380</v>
      </c>
      <c r="AG346" s="10" t="s">
        <v>1462</v>
      </c>
      <c r="AH346" s="11" t="s">
        <v>684</v>
      </c>
      <c r="AI346" s="11" t="s">
        <v>685</v>
      </c>
      <c r="AJ346" s="10" t="s">
        <v>686</v>
      </c>
      <c r="AK346" s="11" t="s">
        <v>685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4480</v>
      </c>
      <c r="AW346" s="16">
        <v>4900</v>
      </c>
      <c r="AX346" s="16">
        <v>0</v>
      </c>
      <c r="AY346" s="16">
        <v>0</v>
      </c>
      <c r="AZ346" s="16">
        <v>0</v>
      </c>
      <c r="BA346" s="17">
        <v>45145</v>
      </c>
      <c r="BB346" s="30" t="s">
        <v>175</v>
      </c>
      <c r="BC346" s="18">
        <v>45012</v>
      </c>
      <c r="BD346" s="17">
        <v>45230</v>
      </c>
      <c r="BE346" s="17">
        <v>45291</v>
      </c>
      <c r="BF346" s="17">
        <v>45122</v>
      </c>
      <c r="BG346" s="10">
        <v>85340843</v>
      </c>
      <c r="BH346" s="9" t="s">
        <v>414</v>
      </c>
      <c r="BI346" s="19">
        <v>45047</v>
      </c>
      <c r="BJ346" s="20">
        <v>45047</v>
      </c>
      <c r="BK346" s="16">
        <v>4480</v>
      </c>
      <c r="BL346" s="16">
        <v>7168</v>
      </c>
      <c r="BM346" s="9" t="s">
        <v>177</v>
      </c>
      <c r="BN346" s="9" t="s">
        <v>436</v>
      </c>
      <c r="BO346" s="9" t="s">
        <v>635</v>
      </c>
      <c r="BP346" s="17">
        <v>45122</v>
      </c>
      <c r="BQ346" s="17">
        <v>45122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 t="s">
        <v>156</v>
      </c>
      <c r="CD346" s="10" t="s">
        <v>156</v>
      </c>
      <c r="CE346" s="17" t="s">
        <v>156</v>
      </c>
      <c r="CF346" s="17" t="s">
        <v>156</v>
      </c>
      <c r="CG346" s="17" t="s">
        <v>156</v>
      </c>
      <c r="CH346" s="17" t="s">
        <v>156</v>
      </c>
      <c r="CI346" s="16">
        <v>0</v>
      </c>
      <c r="CJ346" s="10" t="s">
        <v>156</v>
      </c>
      <c r="CK346" s="10" t="s">
        <v>156</v>
      </c>
      <c r="CL346" s="18" t="s">
        <v>156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44978</v>
      </c>
      <c r="CX346" s="10" t="s">
        <v>193</v>
      </c>
      <c r="CY346" s="17" t="s">
        <v>156</v>
      </c>
      <c r="CZ346" s="17" t="s">
        <v>156</v>
      </c>
      <c r="DA346" s="17" t="s">
        <v>156</v>
      </c>
      <c r="DB346" s="17">
        <v>44977</v>
      </c>
      <c r="DC346" s="16">
        <v>4480</v>
      </c>
      <c r="DD346" s="10" t="s">
        <v>1463</v>
      </c>
      <c r="DE346" s="10" t="s">
        <v>230</v>
      </c>
      <c r="DF346" s="18" t="s">
        <v>156</v>
      </c>
      <c r="DG346" s="17">
        <v>45009</v>
      </c>
      <c r="DH346" s="10" t="s">
        <v>156</v>
      </c>
      <c r="DI346" s="17" t="s">
        <v>156</v>
      </c>
      <c r="DJ346" s="17" t="s">
        <v>156</v>
      </c>
      <c r="DK346" s="17" t="s">
        <v>156</v>
      </c>
      <c r="DL346" s="17">
        <v>45007</v>
      </c>
      <c r="DM346" s="16">
        <v>4480</v>
      </c>
      <c r="DN346" s="10" t="s">
        <v>1464</v>
      </c>
      <c r="DO346" s="10" t="s">
        <v>233</v>
      </c>
      <c r="DP346" s="16">
        <v>32</v>
      </c>
      <c r="DQ346" s="16">
        <v>16</v>
      </c>
      <c r="DR346" s="11">
        <v>16</v>
      </c>
      <c r="DS346" s="16">
        <v>16</v>
      </c>
      <c r="DT346" s="16">
        <v>0</v>
      </c>
      <c r="DU346" s="11" t="s">
        <v>181</v>
      </c>
      <c r="DV346" s="11" t="s">
        <v>182</v>
      </c>
      <c r="DW346" s="27" t="s">
        <v>156</v>
      </c>
      <c r="DX346" s="27" t="s">
        <v>156</v>
      </c>
      <c r="DY346" s="20" t="s">
        <v>1299</v>
      </c>
      <c r="DZ346" s="16">
        <v>7</v>
      </c>
      <c r="EA346" s="16">
        <v>30</v>
      </c>
      <c r="EB346" s="27" t="s">
        <v>185</v>
      </c>
      <c r="EC346" s="27" t="s">
        <v>185</v>
      </c>
      <c r="ED346" s="27" t="s">
        <v>182</v>
      </c>
      <c r="EE346" s="29">
        <v>44965.618750000001</v>
      </c>
      <c r="EF346" s="28" t="s">
        <v>688</v>
      </c>
      <c r="EG346" s="28" t="s">
        <v>689</v>
      </c>
      <c r="EH346" s="28" t="s">
        <v>190</v>
      </c>
      <c r="EI346" s="29">
        <v>45007.793344907404</v>
      </c>
      <c r="EJ346" s="28" t="s">
        <v>1419</v>
      </c>
      <c r="EK346" s="28" t="s">
        <v>1420</v>
      </c>
      <c r="EL346" s="28" t="s">
        <v>237</v>
      </c>
      <c r="EM346" s="45" t="s">
        <v>3713</v>
      </c>
      <c r="EN346" s="46" t="str">
        <f t="shared" si="36"/>
        <v>343N552A</v>
      </c>
      <c r="EO346" s="47">
        <f t="shared" si="37"/>
        <v>45085</v>
      </c>
      <c r="EP346" s="47">
        <f t="shared" si="38"/>
        <v>44978</v>
      </c>
      <c r="EQ346" s="48" t="str">
        <f t="shared" ca="1" si="39"/>
        <v>Past</v>
      </c>
      <c r="ER346" s="49">
        <f t="shared" si="40"/>
        <v>107</v>
      </c>
      <c r="ES346" s="50"/>
      <c r="ET346" s="51">
        <f t="shared" si="41"/>
        <v>107</v>
      </c>
      <c r="EU346" s="52">
        <f t="shared" si="42"/>
        <v>479360</v>
      </c>
      <c r="EV346" s="46"/>
      <c r="EW346" s="23" t="s">
        <v>3714</v>
      </c>
    </row>
    <row r="347" spans="1:153" ht="14.25" customHeight="1">
      <c r="A347" s="8">
        <v>340</v>
      </c>
      <c r="B347" s="9" t="s">
        <v>141</v>
      </c>
      <c r="C347" s="10" t="s">
        <v>142</v>
      </c>
      <c r="D347" s="10" t="s">
        <v>143</v>
      </c>
      <c r="E347" s="10" t="s">
        <v>206</v>
      </c>
      <c r="F347" s="9" t="s">
        <v>641</v>
      </c>
      <c r="G347" s="10" t="s">
        <v>389</v>
      </c>
      <c r="H347" s="9" t="s">
        <v>390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675</v>
      </c>
      <c r="S347" s="9" t="s">
        <v>676</v>
      </c>
      <c r="T347" s="9" t="s">
        <v>306</v>
      </c>
      <c r="U347" s="9" t="s">
        <v>337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835</v>
      </c>
      <c r="AA347" s="9" t="s">
        <v>836</v>
      </c>
      <c r="AB347" s="12" t="s">
        <v>837</v>
      </c>
      <c r="AC347" s="10" t="s">
        <v>860</v>
      </c>
      <c r="AD347" s="9" t="s">
        <v>861</v>
      </c>
      <c r="AE347" s="13" t="s">
        <v>862</v>
      </c>
      <c r="AF347" s="14" t="s">
        <v>380</v>
      </c>
      <c r="AG347" s="10" t="s">
        <v>1465</v>
      </c>
      <c r="AH347" s="11" t="s">
        <v>864</v>
      </c>
      <c r="AI347" s="11" t="s">
        <v>685</v>
      </c>
      <c r="AJ347" s="10" t="s">
        <v>865</v>
      </c>
      <c r="AK347" s="11" t="s">
        <v>685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3584</v>
      </c>
      <c r="AW347" s="16">
        <v>3900</v>
      </c>
      <c r="AX347" s="16">
        <v>0</v>
      </c>
      <c r="AY347" s="16">
        <v>0</v>
      </c>
      <c r="AZ347" s="16">
        <v>0</v>
      </c>
      <c r="BA347" s="17">
        <v>45145</v>
      </c>
      <c r="BB347" s="30" t="s">
        <v>175</v>
      </c>
      <c r="BC347" s="18">
        <v>45012</v>
      </c>
      <c r="BD347" s="17">
        <v>45230</v>
      </c>
      <c r="BE347" s="17">
        <v>45291</v>
      </c>
      <c r="BF347" s="17">
        <v>45122</v>
      </c>
      <c r="BG347" s="10">
        <v>85277502</v>
      </c>
      <c r="BH347" s="9" t="s">
        <v>414</v>
      </c>
      <c r="BI347" s="19">
        <v>45017</v>
      </c>
      <c r="BJ347" s="20">
        <v>45019</v>
      </c>
      <c r="BK347" s="16">
        <v>3584</v>
      </c>
      <c r="BL347" s="16">
        <v>5734</v>
      </c>
      <c r="BM347" s="9" t="s">
        <v>177</v>
      </c>
      <c r="BN347" s="9" t="s">
        <v>436</v>
      </c>
      <c r="BO347" s="9" t="s">
        <v>635</v>
      </c>
      <c r="BP347" s="17">
        <v>45122</v>
      </c>
      <c r="BQ347" s="17">
        <v>45122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44981</v>
      </c>
      <c r="CX347" s="10" t="s">
        <v>193</v>
      </c>
      <c r="CY347" s="17" t="s">
        <v>156</v>
      </c>
      <c r="CZ347" s="17" t="s">
        <v>156</v>
      </c>
      <c r="DA347" s="17" t="s">
        <v>156</v>
      </c>
      <c r="DB347" s="17">
        <v>44977</v>
      </c>
      <c r="DC347" s="16">
        <v>3584</v>
      </c>
      <c r="DD347" s="10" t="s">
        <v>1466</v>
      </c>
      <c r="DE347" s="10" t="s">
        <v>230</v>
      </c>
      <c r="DF347" s="18" t="s">
        <v>156</v>
      </c>
      <c r="DG347" s="17">
        <v>45009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45007</v>
      </c>
      <c r="DM347" s="16">
        <v>3584</v>
      </c>
      <c r="DN347" s="10" t="s">
        <v>1467</v>
      </c>
      <c r="DO347" s="10" t="s">
        <v>233</v>
      </c>
      <c r="DP347" s="16">
        <v>32</v>
      </c>
      <c r="DQ347" s="16">
        <v>16</v>
      </c>
      <c r="DR347" s="11">
        <v>16</v>
      </c>
      <c r="DS347" s="16">
        <v>16</v>
      </c>
      <c r="DT347" s="16">
        <v>0</v>
      </c>
      <c r="DU347" s="11" t="s">
        <v>181</v>
      </c>
      <c r="DV347" s="11" t="s">
        <v>182</v>
      </c>
      <c r="DW347" s="27" t="s">
        <v>156</v>
      </c>
      <c r="DX347" s="27" t="s">
        <v>156</v>
      </c>
      <c r="DY347" s="20" t="s">
        <v>1299</v>
      </c>
      <c r="DZ347" s="16">
        <v>7</v>
      </c>
      <c r="EA347" s="16">
        <v>30</v>
      </c>
      <c r="EB347" s="27" t="s">
        <v>185</v>
      </c>
      <c r="EC347" s="27" t="s">
        <v>185</v>
      </c>
      <c r="ED347" s="27" t="s">
        <v>182</v>
      </c>
      <c r="EE347" s="29">
        <v>44944.629074074073</v>
      </c>
      <c r="EF347" s="28" t="s">
        <v>688</v>
      </c>
      <c r="EG347" s="28" t="s">
        <v>689</v>
      </c>
      <c r="EH347" s="28" t="s">
        <v>190</v>
      </c>
      <c r="EI347" s="29">
        <v>45007.793344907404</v>
      </c>
      <c r="EJ347" s="28" t="s">
        <v>1419</v>
      </c>
      <c r="EK347" s="28" t="s">
        <v>1420</v>
      </c>
      <c r="EL347" s="28" t="s">
        <v>237</v>
      </c>
      <c r="EM347" s="45" t="s">
        <v>3713</v>
      </c>
      <c r="EN347" s="46" t="str">
        <f t="shared" si="36"/>
        <v>343N505F</v>
      </c>
      <c r="EO347" s="47">
        <f t="shared" si="37"/>
        <v>45085</v>
      </c>
      <c r="EP347" s="47">
        <f t="shared" si="38"/>
        <v>44981</v>
      </c>
      <c r="EQ347" s="48" t="str">
        <f t="shared" ca="1" si="39"/>
        <v>Past</v>
      </c>
      <c r="ER347" s="49">
        <f t="shared" si="40"/>
        <v>104</v>
      </c>
      <c r="ES347" s="50"/>
      <c r="ET347" s="51">
        <f t="shared" si="41"/>
        <v>104</v>
      </c>
      <c r="EU347" s="52">
        <f t="shared" si="42"/>
        <v>372736</v>
      </c>
      <c r="EV347" s="46"/>
      <c r="EW347" s="23" t="s">
        <v>3714</v>
      </c>
    </row>
    <row r="348" spans="1:153" ht="14.25" customHeight="1">
      <c r="A348" s="8">
        <v>341</v>
      </c>
      <c r="B348" s="9" t="s">
        <v>141</v>
      </c>
      <c r="C348" s="10" t="s">
        <v>142</v>
      </c>
      <c r="D348" s="10" t="s">
        <v>143</v>
      </c>
      <c r="E348" s="10" t="s">
        <v>206</v>
      </c>
      <c r="F348" s="9" t="s">
        <v>641</v>
      </c>
      <c r="G348" s="10" t="s">
        <v>389</v>
      </c>
      <c r="H348" s="9" t="s">
        <v>390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675</v>
      </c>
      <c r="S348" s="9" t="s">
        <v>676</v>
      </c>
      <c r="T348" s="9" t="s">
        <v>306</v>
      </c>
      <c r="U348" s="9" t="s">
        <v>337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835</v>
      </c>
      <c r="AA348" s="9" t="s">
        <v>836</v>
      </c>
      <c r="AB348" s="12" t="s">
        <v>837</v>
      </c>
      <c r="AC348" s="10" t="s">
        <v>1187</v>
      </c>
      <c r="AD348" s="9" t="s">
        <v>1188</v>
      </c>
      <c r="AE348" s="13" t="s">
        <v>1189</v>
      </c>
      <c r="AF348" s="14" t="s">
        <v>380</v>
      </c>
      <c r="AG348" s="10" t="s">
        <v>1468</v>
      </c>
      <c r="AH348" s="11" t="s">
        <v>684</v>
      </c>
      <c r="AI348" s="11" t="s">
        <v>685</v>
      </c>
      <c r="AJ348" s="10" t="s">
        <v>686</v>
      </c>
      <c r="AK348" s="11" t="s">
        <v>685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4480</v>
      </c>
      <c r="AW348" s="16">
        <v>4800</v>
      </c>
      <c r="AX348" s="16">
        <v>0</v>
      </c>
      <c r="AY348" s="16">
        <v>0</v>
      </c>
      <c r="AZ348" s="16">
        <v>0</v>
      </c>
      <c r="BA348" s="17">
        <v>44963</v>
      </c>
      <c r="BB348" s="30" t="s">
        <v>175</v>
      </c>
      <c r="BC348" s="18">
        <v>45068</v>
      </c>
      <c r="BD348" s="17">
        <v>45230</v>
      </c>
      <c r="BE348" s="17">
        <v>45291</v>
      </c>
      <c r="BF348" s="17">
        <v>44910</v>
      </c>
      <c r="BG348" s="10">
        <v>85396689</v>
      </c>
      <c r="BH348" s="9" t="s">
        <v>319</v>
      </c>
      <c r="BI348" s="19">
        <v>45017</v>
      </c>
      <c r="BJ348" s="20">
        <v>45019</v>
      </c>
      <c r="BK348" s="16">
        <v>1952</v>
      </c>
      <c r="BL348" s="16">
        <v>3123</v>
      </c>
      <c r="BM348" s="9" t="s">
        <v>177</v>
      </c>
      <c r="BN348" s="9" t="s">
        <v>470</v>
      </c>
      <c r="BO348" s="9" t="s">
        <v>156</v>
      </c>
      <c r="BP348" s="17">
        <v>45068</v>
      </c>
      <c r="BQ348" s="17">
        <v>45068</v>
      </c>
      <c r="BR348" s="17" t="s">
        <v>156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 t="s">
        <v>156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>
        <v>44981</v>
      </c>
      <c r="CD348" s="10" t="s">
        <v>156</v>
      </c>
      <c r="CE348" s="17" t="s">
        <v>156</v>
      </c>
      <c r="CF348" s="17" t="s">
        <v>156</v>
      </c>
      <c r="CG348" s="17" t="s">
        <v>156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 t="s">
        <v>156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45002</v>
      </c>
      <c r="CX348" s="10" t="s">
        <v>193</v>
      </c>
      <c r="CY348" s="17" t="s">
        <v>156</v>
      </c>
      <c r="CZ348" s="17" t="s">
        <v>156</v>
      </c>
      <c r="DA348" s="17" t="s">
        <v>156</v>
      </c>
      <c r="DB348" s="17">
        <v>44981</v>
      </c>
      <c r="DC348" s="16">
        <v>1952</v>
      </c>
      <c r="DD348" s="10" t="s">
        <v>1469</v>
      </c>
      <c r="DE348" s="10" t="s">
        <v>230</v>
      </c>
      <c r="DF348" s="18" t="s">
        <v>156</v>
      </c>
      <c r="DG348" s="17">
        <v>45018</v>
      </c>
      <c r="DH348" s="10" t="s">
        <v>1446</v>
      </c>
      <c r="DI348" s="17" t="s">
        <v>156</v>
      </c>
      <c r="DJ348" s="17" t="s">
        <v>156</v>
      </c>
      <c r="DK348" s="17" t="s">
        <v>156</v>
      </c>
      <c r="DL348" s="17">
        <v>45015</v>
      </c>
      <c r="DM348" s="16">
        <v>1952</v>
      </c>
      <c r="DN348" s="10" t="s">
        <v>1470</v>
      </c>
      <c r="DO348" s="10" t="s">
        <v>233</v>
      </c>
      <c r="DP348" s="16">
        <v>32</v>
      </c>
      <c r="DQ348" s="16">
        <v>16</v>
      </c>
      <c r="DR348" s="11">
        <v>16</v>
      </c>
      <c r="DS348" s="16">
        <v>16</v>
      </c>
      <c r="DT348" s="16">
        <v>0</v>
      </c>
      <c r="DU348" s="11" t="s">
        <v>181</v>
      </c>
      <c r="DV348" s="11" t="s">
        <v>182</v>
      </c>
      <c r="DW348" s="27" t="s">
        <v>156</v>
      </c>
      <c r="DX348" s="27" t="s">
        <v>156</v>
      </c>
      <c r="DY348" s="20" t="s">
        <v>1448</v>
      </c>
      <c r="DZ348" s="16">
        <v>7</v>
      </c>
      <c r="EA348" s="16">
        <v>30</v>
      </c>
      <c r="EB348" s="27" t="s">
        <v>185</v>
      </c>
      <c r="EC348" s="27" t="s">
        <v>185</v>
      </c>
      <c r="ED348" s="27" t="s">
        <v>182</v>
      </c>
      <c r="EE348" s="29">
        <v>44981.500127314815</v>
      </c>
      <c r="EF348" s="28" t="s">
        <v>790</v>
      </c>
      <c r="EG348" s="28" t="s">
        <v>791</v>
      </c>
      <c r="EH348" s="28" t="s">
        <v>190</v>
      </c>
      <c r="EI348" s="29">
        <v>45015.661111111112</v>
      </c>
      <c r="EJ348" s="28" t="s">
        <v>1419</v>
      </c>
      <c r="EK348" s="28" t="s">
        <v>1420</v>
      </c>
      <c r="EL348" s="28" t="s">
        <v>237</v>
      </c>
      <c r="EM348" s="45" t="s">
        <v>3713</v>
      </c>
      <c r="EN348" s="46" t="str">
        <f t="shared" si="36"/>
        <v>343N256A</v>
      </c>
      <c r="EO348" s="47">
        <f t="shared" si="37"/>
        <v>45031</v>
      </c>
      <c r="EP348" s="47">
        <f t="shared" si="38"/>
        <v>45002</v>
      </c>
      <c r="EQ348" s="48" t="str">
        <f t="shared" ca="1" si="39"/>
        <v>Past</v>
      </c>
      <c r="ER348" s="49">
        <f t="shared" si="40"/>
        <v>29</v>
      </c>
      <c r="ES348" s="50"/>
      <c r="ET348" s="51">
        <f t="shared" si="41"/>
        <v>29</v>
      </c>
      <c r="EU348" s="52">
        <f t="shared" si="42"/>
        <v>56608</v>
      </c>
      <c r="EV348" s="46"/>
      <c r="EW348" s="23" t="s">
        <v>3721</v>
      </c>
    </row>
    <row r="349" spans="1:153" ht="14.25" customHeight="1">
      <c r="A349" s="8">
        <v>342</v>
      </c>
      <c r="B349" s="9" t="s">
        <v>141</v>
      </c>
      <c r="C349" s="10" t="s">
        <v>142</v>
      </c>
      <c r="D349" s="10" t="s">
        <v>143</v>
      </c>
      <c r="E349" s="10" t="s">
        <v>206</v>
      </c>
      <c r="F349" s="9" t="s">
        <v>641</v>
      </c>
      <c r="G349" s="10" t="s">
        <v>389</v>
      </c>
      <c r="H349" s="9" t="s">
        <v>390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675</v>
      </c>
      <c r="S349" s="9" t="s">
        <v>676</v>
      </c>
      <c r="T349" s="9" t="s">
        <v>306</v>
      </c>
      <c r="U349" s="9" t="s">
        <v>337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835</v>
      </c>
      <c r="AA349" s="9" t="s">
        <v>836</v>
      </c>
      <c r="AB349" s="12" t="s">
        <v>837</v>
      </c>
      <c r="AC349" s="10" t="s">
        <v>868</v>
      </c>
      <c r="AD349" s="9" t="s">
        <v>869</v>
      </c>
      <c r="AE349" s="13" t="s">
        <v>870</v>
      </c>
      <c r="AF349" s="14" t="s">
        <v>380</v>
      </c>
      <c r="AG349" s="10" t="s">
        <v>1471</v>
      </c>
      <c r="AH349" s="11" t="s">
        <v>684</v>
      </c>
      <c r="AI349" s="11" t="s">
        <v>685</v>
      </c>
      <c r="AJ349" s="10" t="s">
        <v>686</v>
      </c>
      <c r="AK349" s="11" t="s">
        <v>685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3360</v>
      </c>
      <c r="AW349" s="16">
        <v>3700</v>
      </c>
      <c r="AX349" s="16">
        <v>0</v>
      </c>
      <c r="AY349" s="16">
        <v>0</v>
      </c>
      <c r="AZ349" s="16">
        <v>0</v>
      </c>
      <c r="BA349" s="17">
        <v>45145</v>
      </c>
      <c r="BB349" s="30" t="s">
        <v>175</v>
      </c>
      <c r="BC349" s="18">
        <v>45005</v>
      </c>
      <c r="BD349" s="17">
        <v>45230</v>
      </c>
      <c r="BE349" s="17">
        <v>45291</v>
      </c>
      <c r="BF349" s="17">
        <v>45122</v>
      </c>
      <c r="BG349" s="10">
        <v>85277478</v>
      </c>
      <c r="BH349" s="9" t="s">
        <v>414</v>
      </c>
      <c r="BI349" s="19">
        <v>45017</v>
      </c>
      <c r="BJ349" s="20">
        <v>45019</v>
      </c>
      <c r="BK349" s="16">
        <v>3360</v>
      </c>
      <c r="BL349" s="16">
        <v>5376</v>
      </c>
      <c r="BM349" s="9" t="s">
        <v>177</v>
      </c>
      <c r="BN349" s="9" t="s">
        <v>436</v>
      </c>
      <c r="BO349" s="9" t="s">
        <v>635</v>
      </c>
      <c r="BP349" s="17">
        <v>45122</v>
      </c>
      <c r="BQ349" s="17">
        <v>45122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 t="s">
        <v>156</v>
      </c>
      <c r="CF349" s="17" t="s">
        <v>156</v>
      </c>
      <c r="CG349" s="17" t="s">
        <v>156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44978</v>
      </c>
      <c r="CX349" s="10" t="s">
        <v>193</v>
      </c>
      <c r="CY349" s="17" t="s">
        <v>156</v>
      </c>
      <c r="CZ349" s="17" t="s">
        <v>156</v>
      </c>
      <c r="DA349" s="17" t="s">
        <v>156</v>
      </c>
      <c r="DB349" s="17">
        <v>44977</v>
      </c>
      <c r="DC349" s="16">
        <v>3360</v>
      </c>
      <c r="DD349" s="10" t="s">
        <v>1472</v>
      </c>
      <c r="DE349" s="10" t="s">
        <v>230</v>
      </c>
      <c r="DF349" s="18" t="s">
        <v>156</v>
      </c>
      <c r="DG349" s="17">
        <v>45006</v>
      </c>
      <c r="DH349" s="10" t="s">
        <v>156</v>
      </c>
      <c r="DI349" s="17" t="s">
        <v>156</v>
      </c>
      <c r="DJ349" s="17" t="s">
        <v>156</v>
      </c>
      <c r="DK349" s="17" t="s">
        <v>156</v>
      </c>
      <c r="DL349" s="17">
        <v>45002</v>
      </c>
      <c r="DM349" s="16">
        <v>3360</v>
      </c>
      <c r="DN349" s="10" t="s">
        <v>1473</v>
      </c>
      <c r="DO349" s="10" t="s">
        <v>233</v>
      </c>
      <c r="DP349" s="16">
        <v>32</v>
      </c>
      <c r="DQ349" s="16">
        <v>16</v>
      </c>
      <c r="DR349" s="11">
        <v>16</v>
      </c>
      <c r="DS349" s="16">
        <v>16</v>
      </c>
      <c r="DT349" s="16">
        <v>0</v>
      </c>
      <c r="DU349" s="11" t="s">
        <v>181</v>
      </c>
      <c r="DV349" s="11" t="s">
        <v>182</v>
      </c>
      <c r="DW349" s="27" t="s">
        <v>156</v>
      </c>
      <c r="DX349" s="27" t="s">
        <v>156</v>
      </c>
      <c r="DY349" s="20" t="s">
        <v>1299</v>
      </c>
      <c r="DZ349" s="16">
        <v>7</v>
      </c>
      <c r="EA349" s="16">
        <v>30</v>
      </c>
      <c r="EB349" s="27" t="s">
        <v>185</v>
      </c>
      <c r="EC349" s="27" t="s">
        <v>185</v>
      </c>
      <c r="ED349" s="27" t="s">
        <v>182</v>
      </c>
      <c r="EE349" s="29">
        <v>44944.629074074073</v>
      </c>
      <c r="EF349" s="28" t="s">
        <v>688</v>
      </c>
      <c r="EG349" s="28" t="s">
        <v>689</v>
      </c>
      <c r="EH349" s="28" t="s">
        <v>190</v>
      </c>
      <c r="EI349" s="29">
        <v>45002.68472222222</v>
      </c>
      <c r="EJ349" s="28" t="s">
        <v>1419</v>
      </c>
      <c r="EK349" s="28" t="s">
        <v>1420</v>
      </c>
      <c r="EL349" s="28" t="s">
        <v>237</v>
      </c>
      <c r="EM349" s="45" t="s">
        <v>3713</v>
      </c>
      <c r="EN349" s="46" t="str">
        <f t="shared" si="36"/>
        <v>343N505C</v>
      </c>
      <c r="EO349" s="47">
        <f t="shared" si="37"/>
        <v>45085</v>
      </c>
      <c r="EP349" s="47">
        <f t="shared" si="38"/>
        <v>44978</v>
      </c>
      <c r="EQ349" s="48" t="str">
        <f t="shared" ca="1" si="39"/>
        <v>Past</v>
      </c>
      <c r="ER349" s="49">
        <f t="shared" si="40"/>
        <v>107</v>
      </c>
      <c r="ES349" s="50"/>
      <c r="ET349" s="51">
        <f t="shared" si="41"/>
        <v>107</v>
      </c>
      <c r="EU349" s="52">
        <f t="shared" si="42"/>
        <v>359520</v>
      </c>
      <c r="EV349" s="46"/>
      <c r="EW349" s="23" t="s">
        <v>3714</v>
      </c>
    </row>
    <row r="350" spans="1:153" ht="14.25" customHeight="1">
      <c r="A350" s="8">
        <v>343</v>
      </c>
      <c r="B350" s="9" t="s">
        <v>141</v>
      </c>
      <c r="C350" s="10" t="s">
        <v>142</v>
      </c>
      <c r="D350" s="10" t="s">
        <v>143</v>
      </c>
      <c r="E350" s="10" t="s">
        <v>206</v>
      </c>
      <c r="F350" s="9" t="s">
        <v>641</v>
      </c>
      <c r="G350" s="10" t="s">
        <v>389</v>
      </c>
      <c r="H350" s="9" t="s">
        <v>390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675</v>
      </c>
      <c r="S350" s="9" t="s">
        <v>676</v>
      </c>
      <c r="T350" s="9" t="s">
        <v>306</v>
      </c>
      <c r="U350" s="9" t="s">
        <v>337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835</v>
      </c>
      <c r="AA350" s="9" t="s">
        <v>836</v>
      </c>
      <c r="AB350" s="12" t="s">
        <v>837</v>
      </c>
      <c r="AC350" s="10" t="s">
        <v>874</v>
      </c>
      <c r="AD350" s="9" t="s">
        <v>875</v>
      </c>
      <c r="AE350" s="13" t="s">
        <v>876</v>
      </c>
      <c r="AF350" s="14" t="s">
        <v>380</v>
      </c>
      <c r="AG350" s="10" t="s">
        <v>1474</v>
      </c>
      <c r="AH350" s="11" t="s">
        <v>684</v>
      </c>
      <c r="AI350" s="11" t="s">
        <v>685</v>
      </c>
      <c r="AJ350" s="10" t="s">
        <v>686</v>
      </c>
      <c r="AK350" s="11" t="s">
        <v>685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4480</v>
      </c>
      <c r="AW350" s="16">
        <v>4900</v>
      </c>
      <c r="AX350" s="16">
        <v>0</v>
      </c>
      <c r="AY350" s="16">
        <v>0</v>
      </c>
      <c r="AZ350" s="16">
        <v>0</v>
      </c>
      <c r="BA350" s="17">
        <v>45145</v>
      </c>
      <c r="BB350" s="30" t="s">
        <v>175</v>
      </c>
      <c r="BC350" s="18">
        <v>45012</v>
      </c>
      <c r="BD350" s="17">
        <v>45230</v>
      </c>
      <c r="BE350" s="17">
        <v>45291</v>
      </c>
      <c r="BF350" s="17">
        <v>45122</v>
      </c>
      <c r="BG350" s="10">
        <v>85277486</v>
      </c>
      <c r="BH350" s="9" t="s">
        <v>414</v>
      </c>
      <c r="BI350" s="19">
        <v>45017</v>
      </c>
      <c r="BJ350" s="20">
        <v>45019</v>
      </c>
      <c r="BK350" s="16">
        <v>4480</v>
      </c>
      <c r="BL350" s="16">
        <v>7168</v>
      </c>
      <c r="BM350" s="9" t="s">
        <v>177</v>
      </c>
      <c r="BN350" s="9" t="s">
        <v>436</v>
      </c>
      <c r="BO350" s="9" t="s">
        <v>635</v>
      </c>
      <c r="BP350" s="17">
        <v>45122</v>
      </c>
      <c r="BQ350" s="17">
        <v>45122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 t="s">
        <v>156</v>
      </c>
      <c r="CF350" s="17" t="s">
        <v>156</v>
      </c>
      <c r="CG350" s="17" t="s">
        <v>156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44978</v>
      </c>
      <c r="CX350" s="10" t="s">
        <v>193</v>
      </c>
      <c r="CY350" s="17" t="s">
        <v>156</v>
      </c>
      <c r="CZ350" s="17" t="s">
        <v>156</v>
      </c>
      <c r="DA350" s="17" t="s">
        <v>156</v>
      </c>
      <c r="DB350" s="17">
        <v>44977</v>
      </c>
      <c r="DC350" s="16">
        <v>4480</v>
      </c>
      <c r="DD350" s="10" t="s">
        <v>1475</v>
      </c>
      <c r="DE350" s="10" t="s">
        <v>230</v>
      </c>
      <c r="DF350" s="18" t="s">
        <v>156</v>
      </c>
      <c r="DG350" s="17">
        <v>45009</v>
      </c>
      <c r="DH350" s="10" t="s">
        <v>156</v>
      </c>
      <c r="DI350" s="17" t="s">
        <v>156</v>
      </c>
      <c r="DJ350" s="17" t="s">
        <v>156</v>
      </c>
      <c r="DK350" s="17" t="s">
        <v>156</v>
      </c>
      <c r="DL350" s="17">
        <v>45007</v>
      </c>
      <c r="DM350" s="16">
        <v>4480</v>
      </c>
      <c r="DN350" s="10" t="s">
        <v>1476</v>
      </c>
      <c r="DO350" s="10" t="s">
        <v>233</v>
      </c>
      <c r="DP350" s="16">
        <v>32</v>
      </c>
      <c r="DQ350" s="16">
        <v>16</v>
      </c>
      <c r="DR350" s="11">
        <v>16</v>
      </c>
      <c r="DS350" s="16">
        <v>16</v>
      </c>
      <c r="DT350" s="16">
        <v>0</v>
      </c>
      <c r="DU350" s="11" t="s">
        <v>181</v>
      </c>
      <c r="DV350" s="11" t="s">
        <v>182</v>
      </c>
      <c r="DW350" s="27" t="s">
        <v>156</v>
      </c>
      <c r="DX350" s="27" t="s">
        <v>156</v>
      </c>
      <c r="DY350" s="20" t="s">
        <v>1299</v>
      </c>
      <c r="DZ350" s="16">
        <v>7</v>
      </c>
      <c r="EA350" s="16">
        <v>30</v>
      </c>
      <c r="EB350" s="27" t="s">
        <v>185</v>
      </c>
      <c r="EC350" s="27" t="s">
        <v>185</v>
      </c>
      <c r="ED350" s="27" t="s">
        <v>182</v>
      </c>
      <c r="EE350" s="29">
        <v>44944.629074074073</v>
      </c>
      <c r="EF350" s="28" t="s">
        <v>688</v>
      </c>
      <c r="EG350" s="28" t="s">
        <v>689</v>
      </c>
      <c r="EH350" s="28" t="s">
        <v>190</v>
      </c>
      <c r="EI350" s="29">
        <v>45007.793344907404</v>
      </c>
      <c r="EJ350" s="28" t="s">
        <v>1419</v>
      </c>
      <c r="EK350" s="28" t="s">
        <v>1420</v>
      </c>
      <c r="EL350" s="28" t="s">
        <v>237</v>
      </c>
      <c r="EM350" s="45" t="s">
        <v>3713</v>
      </c>
      <c r="EN350" s="46" t="str">
        <f t="shared" si="36"/>
        <v>343N505D</v>
      </c>
      <c r="EO350" s="47">
        <f t="shared" si="37"/>
        <v>45085</v>
      </c>
      <c r="EP350" s="47">
        <f t="shared" si="38"/>
        <v>44978</v>
      </c>
      <c r="EQ350" s="48" t="str">
        <f t="shared" ca="1" si="39"/>
        <v>Past</v>
      </c>
      <c r="ER350" s="49">
        <f t="shared" si="40"/>
        <v>107</v>
      </c>
      <c r="ES350" s="50"/>
      <c r="ET350" s="51">
        <f t="shared" si="41"/>
        <v>107</v>
      </c>
      <c r="EU350" s="52">
        <f t="shared" si="42"/>
        <v>479360</v>
      </c>
      <c r="EV350" s="46"/>
      <c r="EW350" s="23" t="s">
        <v>3714</v>
      </c>
    </row>
    <row r="351" spans="1:153" ht="14.25" customHeight="1">
      <c r="A351" s="8">
        <v>344</v>
      </c>
      <c r="B351" s="9" t="s">
        <v>141</v>
      </c>
      <c r="C351" s="10" t="s">
        <v>142</v>
      </c>
      <c r="D351" s="10" t="s">
        <v>143</v>
      </c>
      <c r="E351" s="10" t="s">
        <v>206</v>
      </c>
      <c r="F351" s="9" t="s">
        <v>641</v>
      </c>
      <c r="G351" s="10" t="s">
        <v>426</v>
      </c>
      <c r="H351" s="9" t="s">
        <v>427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675</v>
      </c>
      <c r="S351" s="9" t="s">
        <v>676</v>
      </c>
      <c r="T351" s="9" t="s">
        <v>306</v>
      </c>
      <c r="U351" s="9" t="s">
        <v>337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698</v>
      </c>
      <c r="AA351" s="9" t="s">
        <v>699</v>
      </c>
      <c r="AB351" s="12" t="s">
        <v>700</v>
      </c>
      <c r="AC351" s="10" t="s">
        <v>752</v>
      </c>
      <c r="AD351" s="9" t="s">
        <v>753</v>
      </c>
      <c r="AE351" s="13" t="s">
        <v>754</v>
      </c>
      <c r="AF351" s="14" t="s">
        <v>1477</v>
      </c>
      <c r="AG351" s="10" t="s">
        <v>1478</v>
      </c>
      <c r="AH351" s="11" t="s">
        <v>684</v>
      </c>
      <c r="AI351" s="11" t="s">
        <v>685</v>
      </c>
      <c r="AJ351" s="10" t="s">
        <v>686</v>
      </c>
      <c r="AK351" s="11" t="s">
        <v>685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4682</v>
      </c>
      <c r="AW351" s="16">
        <v>4682</v>
      </c>
      <c r="AX351" s="16">
        <v>4682</v>
      </c>
      <c r="AY351" s="16">
        <v>0</v>
      </c>
      <c r="AZ351" s="16">
        <v>0</v>
      </c>
      <c r="BA351" s="17">
        <v>45124</v>
      </c>
      <c r="BB351" s="30" t="s">
        <v>175</v>
      </c>
      <c r="BC351" s="18">
        <v>45105</v>
      </c>
      <c r="BD351" s="17">
        <v>45155</v>
      </c>
      <c r="BE351" s="17">
        <v>45186</v>
      </c>
      <c r="BF351" s="17">
        <v>45092</v>
      </c>
      <c r="BG351" s="10">
        <v>85277807</v>
      </c>
      <c r="BH351" s="9" t="s">
        <v>414</v>
      </c>
      <c r="BI351" s="19">
        <v>45078</v>
      </c>
      <c r="BJ351" s="20">
        <v>45082</v>
      </c>
      <c r="BK351" s="16">
        <v>2800</v>
      </c>
      <c r="BL351" s="16">
        <v>4480</v>
      </c>
      <c r="BM351" s="9" t="s">
        <v>177</v>
      </c>
      <c r="BN351" s="9" t="s">
        <v>436</v>
      </c>
      <c r="BO351" s="9" t="s">
        <v>635</v>
      </c>
      <c r="BP351" s="17">
        <v>45122</v>
      </c>
      <c r="BQ351" s="17">
        <v>45122</v>
      </c>
      <c r="BR351" s="17" t="s">
        <v>156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 t="s">
        <v>156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>
        <v>44964</v>
      </c>
      <c r="CD351" s="10" t="s">
        <v>156</v>
      </c>
      <c r="CE351" s="17" t="s">
        <v>156</v>
      </c>
      <c r="CF351" s="17" t="s">
        <v>156</v>
      </c>
      <c r="CG351" s="17" t="s">
        <v>156</v>
      </c>
      <c r="CH351" s="17">
        <v>44966</v>
      </c>
      <c r="CI351" s="16">
        <v>20000</v>
      </c>
      <c r="CJ351" s="10" t="s">
        <v>1479</v>
      </c>
      <c r="CK351" s="10" t="s">
        <v>230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>
        <v>44970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>
        <v>44999</v>
      </c>
      <c r="CX351" s="10" t="s">
        <v>193</v>
      </c>
      <c r="CY351" s="17" t="s">
        <v>156</v>
      </c>
      <c r="CZ351" s="17" t="s">
        <v>156</v>
      </c>
      <c r="DA351" s="17">
        <v>44970</v>
      </c>
      <c r="DB351" s="17">
        <v>44997</v>
      </c>
      <c r="DC351" s="16">
        <v>2800</v>
      </c>
      <c r="DD351" s="10" t="s">
        <v>1480</v>
      </c>
      <c r="DE351" s="10" t="s">
        <v>230</v>
      </c>
      <c r="DF351" s="18" t="s">
        <v>156</v>
      </c>
      <c r="DG351" s="17">
        <v>45030</v>
      </c>
      <c r="DH351" s="10" t="s">
        <v>156</v>
      </c>
      <c r="DI351" s="17" t="s">
        <v>156</v>
      </c>
      <c r="DJ351" s="17" t="s">
        <v>156</v>
      </c>
      <c r="DK351" s="17">
        <v>44970</v>
      </c>
      <c r="DL351" s="17">
        <v>45035</v>
      </c>
      <c r="DM351" s="16">
        <v>2800</v>
      </c>
      <c r="DN351" s="10" t="s">
        <v>1481</v>
      </c>
      <c r="DO351" s="10" t="s">
        <v>417</v>
      </c>
      <c r="DP351" s="16">
        <v>32</v>
      </c>
      <c r="DQ351" s="16">
        <v>16</v>
      </c>
      <c r="DR351" s="11">
        <v>16</v>
      </c>
      <c r="DS351" s="16">
        <v>48</v>
      </c>
      <c r="DT351" s="16">
        <v>0</v>
      </c>
      <c r="DU351" s="11" t="s">
        <v>181</v>
      </c>
      <c r="DV351" s="11" t="s">
        <v>182</v>
      </c>
      <c r="DW351" s="27" t="s">
        <v>156</v>
      </c>
      <c r="DX351" s="27" t="s">
        <v>156</v>
      </c>
      <c r="DY351" s="20" t="s">
        <v>156</v>
      </c>
      <c r="DZ351" s="16">
        <v>7</v>
      </c>
      <c r="EA351" s="16">
        <v>32</v>
      </c>
      <c r="EB351" s="27" t="s">
        <v>185</v>
      </c>
      <c r="EC351" s="27" t="s">
        <v>185</v>
      </c>
      <c r="ED351" s="27" t="s">
        <v>182</v>
      </c>
      <c r="EE351" s="29">
        <v>44945.410752314812</v>
      </c>
      <c r="EF351" s="28" t="s">
        <v>688</v>
      </c>
      <c r="EG351" s="28" t="s">
        <v>689</v>
      </c>
      <c r="EH351" s="28" t="s">
        <v>190</v>
      </c>
      <c r="EI351" s="29">
        <v>45074.984155092592</v>
      </c>
      <c r="EJ351" s="28" t="s">
        <v>188</v>
      </c>
      <c r="EK351" s="28" t="s">
        <v>189</v>
      </c>
      <c r="EL351" s="28" t="s">
        <v>190</v>
      </c>
      <c r="EM351" s="45" t="s">
        <v>3713</v>
      </c>
      <c r="EN351" s="46" t="str">
        <f t="shared" si="36"/>
        <v>343N546A</v>
      </c>
      <c r="EO351" s="47">
        <f t="shared" si="37"/>
        <v>45083</v>
      </c>
      <c r="EP351" s="47">
        <f t="shared" si="38"/>
        <v>44999</v>
      </c>
      <c r="EQ351" s="48" t="str">
        <f t="shared" ca="1" si="39"/>
        <v>Past</v>
      </c>
      <c r="ER351" s="49">
        <f t="shared" si="40"/>
        <v>84</v>
      </c>
      <c r="ES351" s="50"/>
      <c r="ET351" s="51">
        <f t="shared" si="41"/>
        <v>84</v>
      </c>
      <c r="EU351" s="52">
        <f t="shared" si="42"/>
        <v>235200</v>
      </c>
      <c r="EV351" s="46"/>
      <c r="EW351" s="23" t="s">
        <v>3714</v>
      </c>
    </row>
    <row r="352" spans="1:153" ht="14.25" customHeight="1">
      <c r="A352" s="8">
        <v>345</v>
      </c>
      <c r="B352" s="9" t="s">
        <v>141</v>
      </c>
      <c r="C352" s="10" t="s">
        <v>142</v>
      </c>
      <c r="D352" s="10" t="s">
        <v>143</v>
      </c>
      <c r="E352" s="10" t="s">
        <v>206</v>
      </c>
      <c r="F352" s="9" t="s">
        <v>641</v>
      </c>
      <c r="G352" s="10" t="s">
        <v>426</v>
      </c>
      <c r="H352" s="9" t="s">
        <v>427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675</v>
      </c>
      <c r="S352" s="9" t="s">
        <v>676</v>
      </c>
      <c r="T352" s="9" t="s">
        <v>306</v>
      </c>
      <c r="U352" s="9" t="s">
        <v>337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698</v>
      </c>
      <c r="AA352" s="9" t="s">
        <v>699</v>
      </c>
      <c r="AB352" s="12" t="s">
        <v>700</v>
      </c>
      <c r="AC352" s="10" t="s">
        <v>752</v>
      </c>
      <c r="AD352" s="9" t="s">
        <v>753</v>
      </c>
      <c r="AE352" s="13" t="s">
        <v>754</v>
      </c>
      <c r="AF352" s="14" t="s">
        <v>1477</v>
      </c>
      <c r="AG352" s="10" t="s">
        <v>1478</v>
      </c>
      <c r="AH352" s="11" t="s">
        <v>684</v>
      </c>
      <c r="AI352" s="11" t="s">
        <v>685</v>
      </c>
      <c r="AJ352" s="10" t="s">
        <v>686</v>
      </c>
      <c r="AK352" s="11" t="s">
        <v>685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4682</v>
      </c>
      <c r="AW352" s="16">
        <v>4682</v>
      </c>
      <c r="AX352" s="16">
        <v>4682</v>
      </c>
      <c r="AY352" s="16">
        <v>0</v>
      </c>
      <c r="AZ352" s="16">
        <v>0</v>
      </c>
      <c r="BA352" s="17">
        <v>45124</v>
      </c>
      <c r="BB352" s="30" t="s">
        <v>175</v>
      </c>
      <c r="BC352" s="18">
        <v>45105</v>
      </c>
      <c r="BD352" s="17">
        <v>45155</v>
      </c>
      <c r="BE352" s="17">
        <v>45186</v>
      </c>
      <c r="BF352" s="17">
        <v>45092</v>
      </c>
      <c r="BG352" s="10">
        <v>85605588</v>
      </c>
      <c r="BH352" s="9" t="s">
        <v>319</v>
      </c>
      <c r="BI352" s="19">
        <v>45078</v>
      </c>
      <c r="BJ352" s="20">
        <v>45082</v>
      </c>
      <c r="BK352" s="16">
        <v>3264</v>
      </c>
      <c r="BL352" s="16">
        <v>5222</v>
      </c>
      <c r="BM352" s="9" t="s">
        <v>177</v>
      </c>
      <c r="BN352" s="9" t="s">
        <v>470</v>
      </c>
      <c r="BO352" s="9" t="s">
        <v>156</v>
      </c>
      <c r="BP352" s="17">
        <v>45142</v>
      </c>
      <c r="BQ352" s="17">
        <v>45142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 t="s">
        <v>156</v>
      </c>
      <c r="CF352" s="17" t="s">
        <v>156</v>
      </c>
      <c r="CG352" s="17" t="s">
        <v>156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45083</v>
      </c>
      <c r="CX352" s="10" t="s">
        <v>819</v>
      </c>
      <c r="CY352" s="17" t="s">
        <v>156</v>
      </c>
      <c r="CZ352" s="17" t="s">
        <v>156</v>
      </c>
      <c r="DA352" s="17" t="s">
        <v>156</v>
      </c>
      <c r="DB352" s="17">
        <v>45083</v>
      </c>
      <c r="DC352" s="16">
        <v>3264</v>
      </c>
      <c r="DD352" s="10" t="s">
        <v>1482</v>
      </c>
      <c r="DE352" s="10" t="s">
        <v>417</v>
      </c>
      <c r="DF352" s="18" t="s">
        <v>156</v>
      </c>
      <c r="DG352" s="17">
        <v>45086</v>
      </c>
      <c r="DH352" s="10" t="s">
        <v>156</v>
      </c>
      <c r="DI352" s="17" t="s">
        <v>156</v>
      </c>
      <c r="DJ352" s="17" t="s">
        <v>156</v>
      </c>
      <c r="DK352" s="17" t="s">
        <v>156</v>
      </c>
      <c r="DL352" s="17">
        <v>45085</v>
      </c>
      <c r="DM352" s="16">
        <v>3264</v>
      </c>
      <c r="DN352" s="10" t="s">
        <v>1483</v>
      </c>
      <c r="DO352" s="10" t="s">
        <v>230</v>
      </c>
      <c r="DP352" s="16">
        <v>32</v>
      </c>
      <c r="DQ352" s="16">
        <v>16</v>
      </c>
      <c r="DR352" s="11">
        <v>16</v>
      </c>
      <c r="DS352" s="16">
        <v>48</v>
      </c>
      <c r="DT352" s="16">
        <v>0</v>
      </c>
      <c r="DU352" s="11" t="s">
        <v>181</v>
      </c>
      <c r="DV352" s="11" t="s">
        <v>182</v>
      </c>
      <c r="DW352" s="27" t="s">
        <v>156</v>
      </c>
      <c r="DX352" s="27" t="s">
        <v>156</v>
      </c>
      <c r="DY352" s="20" t="s">
        <v>1144</v>
      </c>
      <c r="DZ352" s="16">
        <v>7</v>
      </c>
      <c r="EA352" s="16">
        <v>32</v>
      </c>
      <c r="EB352" s="27" t="s">
        <v>185</v>
      </c>
      <c r="EC352" s="27" t="s">
        <v>185</v>
      </c>
      <c r="ED352" s="27" t="s">
        <v>182</v>
      </c>
      <c r="EE352" s="29">
        <v>45063.563287037039</v>
      </c>
      <c r="EF352" s="28" t="s">
        <v>821</v>
      </c>
      <c r="EG352" s="28" t="s">
        <v>822</v>
      </c>
      <c r="EH352" s="28" t="s">
        <v>190</v>
      </c>
      <c r="EI352" s="29">
        <v>45086.162685185183</v>
      </c>
      <c r="EJ352" s="28" t="s">
        <v>1484</v>
      </c>
      <c r="EK352" s="28" t="s">
        <v>1485</v>
      </c>
      <c r="EL352" s="28" t="s">
        <v>237</v>
      </c>
      <c r="EM352" s="45" t="s">
        <v>3713</v>
      </c>
      <c r="EN352" s="46" t="str">
        <f t="shared" si="36"/>
        <v>343N546A</v>
      </c>
      <c r="EO352" s="47">
        <f t="shared" si="37"/>
        <v>45103</v>
      </c>
      <c r="EP352" s="47">
        <f t="shared" si="38"/>
        <v>45083</v>
      </c>
      <c r="EQ352" s="48" t="str">
        <f t="shared" ca="1" si="39"/>
        <v>Past</v>
      </c>
      <c r="ER352" s="49">
        <f t="shared" si="40"/>
        <v>20</v>
      </c>
      <c r="ES352" s="50"/>
      <c r="ET352" s="51">
        <f t="shared" si="41"/>
        <v>20</v>
      </c>
      <c r="EU352" s="52">
        <f t="shared" si="42"/>
        <v>65280</v>
      </c>
      <c r="EV352" s="46"/>
      <c r="EW352" s="23" t="s">
        <v>3721</v>
      </c>
    </row>
    <row r="353" spans="1:153" ht="14.25" customHeight="1">
      <c r="A353" s="8">
        <v>346</v>
      </c>
      <c r="B353" s="9" t="s">
        <v>141</v>
      </c>
      <c r="C353" s="10" t="s">
        <v>142</v>
      </c>
      <c r="D353" s="10" t="s">
        <v>143</v>
      </c>
      <c r="E353" s="10" t="s">
        <v>206</v>
      </c>
      <c r="F353" s="9" t="s">
        <v>641</v>
      </c>
      <c r="G353" s="10" t="s">
        <v>426</v>
      </c>
      <c r="H353" s="9" t="s">
        <v>427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675</v>
      </c>
      <c r="S353" s="9" t="s">
        <v>676</v>
      </c>
      <c r="T353" s="9" t="s">
        <v>306</v>
      </c>
      <c r="U353" s="9" t="s">
        <v>337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698</v>
      </c>
      <c r="AA353" s="9" t="s">
        <v>699</v>
      </c>
      <c r="AB353" s="12" t="s">
        <v>700</v>
      </c>
      <c r="AC353" s="10" t="s">
        <v>752</v>
      </c>
      <c r="AD353" s="9" t="s">
        <v>753</v>
      </c>
      <c r="AE353" s="13" t="s">
        <v>754</v>
      </c>
      <c r="AF353" s="14" t="s">
        <v>1477</v>
      </c>
      <c r="AG353" s="10" t="s">
        <v>1478</v>
      </c>
      <c r="AH353" s="11" t="s">
        <v>684</v>
      </c>
      <c r="AI353" s="11" t="s">
        <v>685</v>
      </c>
      <c r="AJ353" s="10" t="s">
        <v>686</v>
      </c>
      <c r="AK353" s="11" t="s">
        <v>685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4682</v>
      </c>
      <c r="AW353" s="16">
        <v>4682</v>
      </c>
      <c r="AX353" s="16">
        <v>4682</v>
      </c>
      <c r="AY353" s="16">
        <v>0</v>
      </c>
      <c r="AZ353" s="16">
        <v>0</v>
      </c>
      <c r="BA353" s="17">
        <v>45124</v>
      </c>
      <c r="BB353" s="30" t="s">
        <v>175</v>
      </c>
      <c r="BC353" s="18">
        <v>45105</v>
      </c>
      <c r="BD353" s="17">
        <v>45155</v>
      </c>
      <c r="BE353" s="17">
        <v>45186</v>
      </c>
      <c r="BF353" s="17">
        <v>45092</v>
      </c>
      <c r="BG353" s="10">
        <v>85817218</v>
      </c>
      <c r="BH353" s="9" t="s">
        <v>321</v>
      </c>
      <c r="BI353" s="19">
        <v>45078</v>
      </c>
      <c r="BJ353" s="20">
        <v>45089</v>
      </c>
      <c r="BK353" s="16">
        <v>1024</v>
      </c>
      <c r="BL353" s="16">
        <v>1638</v>
      </c>
      <c r="BM353" s="9" t="s">
        <v>177</v>
      </c>
      <c r="BN353" s="9" t="s">
        <v>470</v>
      </c>
      <c r="BO353" s="9" t="s">
        <v>156</v>
      </c>
      <c r="BP353" s="17">
        <v>45152</v>
      </c>
      <c r="BQ353" s="17">
        <v>45152</v>
      </c>
      <c r="BR353" s="17" t="s">
        <v>156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 t="s">
        <v>156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 t="s">
        <v>156</v>
      </c>
      <c r="CD353" s="10" t="s">
        <v>156</v>
      </c>
      <c r="CE353" s="17" t="s">
        <v>156</v>
      </c>
      <c r="CF353" s="17" t="s">
        <v>156</v>
      </c>
      <c r="CG353" s="17" t="s">
        <v>156</v>
      </c>
      <c r="CH353" s="17" t="s">
        <v>156</v>
      </c>
      <c r="CI353" s="16">
        <v>0</v>
      </c>
      <c r="CJ353" s="10" t="s">
        <v>156</v>
      </c>
      <c r="CK353" s="10" t="s">
        <v>156</v>
      </c>
      <c r="CL353" s="18" t="s">
        <v>156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 t="s">
        <v>156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45093</v>
      </c>
      <c r="CX353" s="10" t="s">
        <v>193</v>
      </c>
      <c r="CY353" s="17" t="s">
        <v>156</v>
      </c>
      <c r="CZ353" s="17" t="s">
        <v>156</v>
      </c>
      <c r="DA353" s="17" t="s">
        <v>156</v>
      </c>
      <c r="DB353" s="17">
        <v>45083</v>
      </c>
      <c r="DC353" s="16">
        <v>1024</v>
      </c>
      <c r="DD353" s="10" t="s">
        <v>1486</v>
      </c>
      <c r="DE353" s="10" t="s">
        <v>230</v>
      </c>
      <c r="DF353" s="18" t="s">
        <v>156</v>
      </c>
      <c r="DG353" s="17">
        <v>45093</v>
      </c>
      <c r="DH353" s="10" t="s">
        <v>156</v>
      </c>
      <c r="DI353" s="17" t="s">
        <v>156</v>
      </c>
      <c r="DJ353" s="17" t="s">
        <v>156</v>
      </c>
      <c r="DK353" s="17" t="s">
        <v>156</v>
      </c>
      <c r="DL353" s="17">
        <v>45089</v>
      </c>
      <c r="DM353" s="16">
        <v>1024</v>
      </c>
      <c r="DN353" s="10" t="s">
        <v>1487</v>
      </c>
      <c r="DO353" s="10" t="s">
        <v>230</v>
      </c>
      <c r="DP353" s="16">
        <v>32</v>
      </c>
      <c r="DQ353" s="16">
        <v>16</v>
      </c>
      <c r="DR353" s="11">
        <v>16</v>
      </c>
      <c r="DS353" s="16">
        <v>48</v>
      </c>
      <c r="DT353" s="16">
        <v>0</v>
      </c>
      <c r="DU353" s="11" t="s">
        <v>181</v>
      </c>
      <c r="DV353" s="11" t="s">
        <v>182</v>
      </c>
      <c r="DW353" s="27" t="s">
        <v>156</v>
      </c>
      <c r="DX353" s="27" t="s">
        <v>156</v>
      </c>
      <c r="DY353" s="20" t="s">
        <v>892</v>
      </c>
      <c r="DZ353" s="16">
        <v>7</v>
      </c>
      <c r="EA353" s="16">
        <v>32</v>
      </c>
      <c r="EB353" s="27" t="s">
        <v>185</v>
      </c>
      <c r="EC353" s="27" t="s">
        <v>185</v>
      </c>
      <c r="ED353" s="27" t="s">
        <v>182</v>
      </c>
      <c r="EE353" s="29">
        <v>45083.569479166668</v>
      </c>
      <c r="EF353" s="28" t="s">
        <v>790</v>
      </c>
      <c r="EG353" s="28" t="s">
        <v>791</v>
      </c>
      <c r="EH353" s="28" t="s">
        <v>190</v>
      </c>
      <c r="EI353" s="29">
        <v>45089.81077546296</v>
      </c>
      <c r="EJ353" s="28" t="s">
        <v>1484</v>
      </c>
      <c r="EK353" s="28" t="s">
        <v>1485</v>
      </c>
      <c r="EL353" s="28" t="s">
        <v>237</v>
      </c>
      <c r="EM353" s="45" t="s">
        <v>3713</v>
      </c>
      <c r="EN353" s="46" t="str">
        <f t="shared" si="36"/>
        <v>343N546A</v>
      </c>
      <c r="EO353" s="47">
        <f t="shared" si="37"/>
        <v>45113</v>
      </c>
      <c r="EP353" s="47">
        <f t="shared" si="38"/>
        <v>45093</v>
      </c>
      <c r="EQ353" s="48" t="str">
        <f t="shared" ca="1" si="39"/>
        <v>Past</v>
      </c>
      <c r="ER353" s="49">
        <f t="shared" si="40"/>
        <v>20</v>
      </c>
      <c r="ES353" s="50"/>
      <c r="ET353" s="51">
        <f t="shared" si="41"/>
        <v>20</v>
      </c>
      <c r="EU353" s="52">
        <f t="shared" si="42"/>
        <v>20480</v>
      </c>
      <c r="EV353" s="46"/>
      <c r="EW353" s="23" t="s">
        <v>3721</v>
      </c>
    </row>
    <row r="354" spans="1:153" ht="14.25" hidden="1" customHeight="1">
      <c r="A354" s="8">
        <v>347</v>
      </c>
      <c r="B354" s="9" t="s">
        <v>141</v>
      </c>
      <c r="C354" s="10" t="s">
        <v>142</v>
      </c>
      <c r="D354" s="10" t="s">
        <v>143</v>
      </c>
      <c r="E354" s="10" t="s">
        <v>206</v>
      </c>
      <c r="F354" s="9" t="s">
        <v>641</v>
      </c>
      <c r="G354" s="10" t="s">
        <v>426</v>
      </c>
      <c r="H354" s="9" t="s">
        <v>427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675</v>
      </c>
      <c r="S354" s="9" t="s">
        <v>676</v>
      </c>
      <c r="T354" s="9" t="s">
        <v>306</v>
      </c>
      <c r="U354" s="9" t="s">
        <v>337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698</v>
      </c>
      <c r="AA354" s="9" t="s">
        <v>699</v>
      </c>
      <c r="AB354" s="12" t="s">
        <v>700</v>
      </c>
      <c r="AC354" s="10" t="s">
        <v>752</v>
      </c>
      <c r="AD354" s="9" t="s">
        <v>753</v>
      </c>
      <c r="AE354" s="13" t="s">
        <v>754</v>
      </c>
      <c r="AF354" s="14" t="s">
        <v>1477</v>
      </c>
      <c r="AG354" s="10" t="s">
        <v>1478</v>
      </c>
      <c r="AH354" s="11" t="s">
        <v>684</v>
      </c>
      <c r="AI354" s="11" t="s">
        <v>685</v>
      </c>
      <c r="AJ354" s="10" t="s">
        <v>686</v>
      </c>
      <c r="AK354" s="11" t="s">
        <v>685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4682</v>
      </c>
      <c r="AW354" s="16">
        <v>4682</v>
      </c>
      <c r="AX354" s="16">
        <v>4682</v>
      </c>
      <c r="AY354" s="16">
        <v>0</v>
      </c>
      <c r="AZ354" s="16">
        <v>0</v>
      </c>
      <c r="BA354" s="17">
        <v>45124</v>
      </c>
      <c r="BB354" s="30" t="s">
        <v>175</v>
      </c>
      <c r="BC354" s="18" t="s">
        <v>156</v>
      </c>
      <c r="BD354" s="17">
        <v>45155</v>
      </c>
      <c r="BE354" s="17">
        <v>45186</v>
      </c>
      <c r="BF354" s="17">
        <v>45092</v>
      </c>
      <c r="BG354" s="10">
        <v>85372658</v>
      </c>
      <c r="BH354" s="9" t="s">
        <v>258</v>
      </c>
      <c r="BI354" s="19">
        <v>45413</v>
      </c>
      <c r="BJ354" s="20">
        <v>45418</v>
      </c>
      <c r="BK354" s="16">
        <v>0</v>
      </c>
      <c r="BL354" s="16">
        <v>0</v>
      </c>
      <c r="BM354" s="9" t="s">
        <v>177</v>
      </c>
      <c r="BN354" s="9" t="s">
        <v>178</v>
      </c>
      <c r="BO354" s="9" t="s">
        <v>156</v>
      </c>
      <c r="BP354" s="17">
        <v>45486</v>
      </c>
      <c r="BQ354" s="17" t="s">
        <v>156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>
        <v>45009</v>
      </c>
      <c r="CD354" s="10" t="s">
        <v>1488</v>
      </c>
      <c r="CE354" s="17" t="s">
        <v>156</v>
      </c>
      <c r="CF354" s="17" t="s">
        <v>156</v>
      </c>
      <c r="CG354" s="17" t="s">
        <v>156</v>
      </c>
      <c r="CH354" s="17" t="s">
        <v>156</v>
      </c>
      <c r="CI354" s="16">
        <v>0</v>
      </c>
      <c r="CJ354" s="10" t="s">
        <v>156</v>
      </c>
      <c r="CK354" s="10" t="s">
        <v>156</v>
      </c>
      <c r="CL354" s="18" t="s">
        <v>156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45041</v>
      </c>
      <c r="CX354" s="10" t="s">
        <v>193</v>
      </c>
      <c r="CY354" s="17" t="s">
        <v>156</v>
      </c>
      <c r="CZ354" s="17" t="s">
        <v>156</v>
      </c>
      <c r="DA354" s="17" t="s">
        <v>156</v>
      </c>
      <c r="DB354" s="17" t="s">
        <v>156</v>
      </c>
      <c r="DC354" s="16">
        <v>0</v>
      </c>
      <c r="DD354" s="10" t="s">
        <v>156</v>
      </c>
      <c r="DE354" s="10" t="s">
        <v>156</v>
      </c>
      <c r="DF354" s="18" t="s">
        <v>156</v>
      </c>
      <c r="DG354" s="17">
        <v>45062</v>
      </c>
      <c r="DH354" s="10" t="s">
        <v>156</v>
      </c>
      <c r="DI354" s="17" t="s">
        <v>156</v>
      </c>
      <c r="DJ354" s="17" t="s">
        <v>156</v>
      </c>
      <c r="DK354" s="17" t="s">
        <v>156</v>
      </c>
      <c r="DL354" s="17" t="s">
        <v>156</v>
      </c>
      <c r="DM354" s="16">
        <v>0</v>
      </c>
      <c r="DN354" s="10" t="s">
        <v>156</v>
      </c>
      <c r="DO354" s="10" t="s">
        <v>156</v>
      </c>
      <c r="DP354" s="16">
        <v>32</v>
      </c>
      <c r="DQ354" s="16">
        <v>16</v>
      </c>
      <c r="DR354" s="11">
        <v>16</v>
      </c>
      <c r="DS354" s="16">
        <v>48</v>
      </c>
      <c r="DT354" s="16">
        <v>1</v>
      </c>
      <c r="DU354" s="11" t="s">
        <v>181</v>
      </c>
      <c r="DV354" s="11" t="s">
        <v>182</v>
      </c>
      <c r="DW354" s="27" t="s">
        <v>156</v>
      </c>
      <c r="DX354" s="27" t="s">
        <v>156</v>
      </c>
      <c r="DY354" s="20" t="s">
        <v>1489</v>
      </c>
      <c r="DZ354" s="16">
        <v>7</v>
      </c>
      <c r="EA354" s="16">
        <v>32</v>
      </c>
      <c r="EB354" s="27" t="s">
        <v>185</v>
      </c>
      <c r="EC354" s="27" t="s">
        <v>185</v>
      </c>
      <c r="ED354" s="27" t="s">
        <v>182</v>
      </c>
      <c r="EE354" s="29">
        <v>44973.994687500002</v>
      </c>
      <c r="EF354" s="28" t="s">
        <v>188</v>
      </c>
      <c r="EG354" s="28" t="s">
        <v>189</v>
      </c>
      <c r="EH354" s="28" t="s">
        <v>190</v>
      </c>
      <c r="EI354" s="29">
        <v>45026.817002314812</v>
      </c>
      <c r="EJ354" s="28" t="s">
        <v>197</v>
      </c>
      <c r="EK354" s="28" t="s">
        <v>156</v>
      </c>
      <c r="EL354" s="28" t="s">
        <v>198</v>
      </c>
      <c r="EM354" s="45"/>
      <c r="EN354" s="46" t="str">
        <f t="shared" si="36"/>
        <v>343N546A</v>
      </c>
      <c r="EO354" s="47">
        <f t="shared" si="37"/>
        <v>45447</v>
      </c>
      <c r="EP354" s="47">
        <f t="shared" si="38"/>
        <v>45041</v>
      </c>
      <c r="EQ354" s="48" t="str">
        <f t="shared" ca="1" si="39"/>
        <v>Past</v>
      </c>
      <c r="ER354" s="49">
        <f t="shared" si="40"/>
        <v>406</v>
      </c>
      <c r="ES354" s="50"/>
      <c r="ET354" s="51">
        <f t="shared" si="41"/>
        <v>406</v>
      </c>
      <c r="EU354" s="52">
        <f t="shared" si="42"/>
        <v>0</v>
      </c>
      <c r="EV354" s="46"/>
    </row>
    <row r="355" spans="1:153" ht="14.25" customHeight="1">
      <c r="A355" s="8">
        <v>348</v>
      </c>
      <c r="B355" s="9" t="s">
        <v>141</v>
      </c>
      <c r="C355" s="10" t="s">
        <v>142</v>
      </c>
      <c r="D355" s="10" t="s">
        <v>143</v>
      </c>
      <c r="E355" s="10" t="s">
        <v>206</v>
      </c>
      <c r="F355" s="9" t="s">
        <v>641</v>
      </c>
      <c r="G355" s="10" t="s">
        <v>426</v>
      </c>
      <c r="H355" s="9" t="s">
        <v>427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675</v>
      </c>
      <c r="S355" s="9" t="s">
        <v>676</v>
      </c>
      <c r="T355" s="9" t="s">
        <v>306</v>
      </c>
      <c r="U355" s="9" t="s">
        <v>337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698</v>
      </c>
      <c r="AA355" s="9" t="s">
        <v>699</v>
      </c>
      <c r="AB355" s="12" t="s">
        <v>700</v>
      </c>
      <c r="AC355" s="10" t="s">
        <v>762</v>
      </c>
      <c r="AD355" s="9" t="s">
        <v>763</v>
      </c>
      <c r="AE355" s="13" t="s">
        <v>764</v>
      </c>
      <c r="AF355" s="14" t="s">
        <v>1477</v>
      </c>
      <c r="AG355" s="10" t="s">
        <v>1490</v>
      </c>
      <c r="AH355" s="11" t="s">
        <v>684</v>
      </c>
      <c r="AI355" s="11" t="s">
        <v>685</v>
      </c>
      <c r="AJ355" s="10" t="s">
        <v>686</v>
      </c>
      <c r="AK355" s="11" t="s">
        <v>685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5161</v>
      </c>
      <c r="AW355" s="16">
        <v>5161</v>
      </c>
      <c r="AX355" s="16">
        <v>5161</v>
      </c>
      <c r="AY355" s="16">
        <v>0</v>
      </c>
      <c r="AZ355" s="16">
        <v>0</v>
      </c>
      <c r="BA355" s="17">
        <v>45124</v>
      </c>
      <c r="BB355" s="30" t="s">
        <v>175</v>
      </c>
      <c r="BC355" s="18">
        <v>45105</v>
      </c>
      <c r="BD355" s="17">
        <v>45155</v>
      </c>
      <c r="BE355" s="17">
        <v>45186</v>
      </c>
      <c r="BF355" s="17">
        <v>45092</v>
      </c>
      <c r="BG355" s="10">
        <v>85415429</v>
      </c>
      <c r="BH355" s="9" t="s">
        <v>414</v>
      </c>
      <c r="BI355" s="19">
        <v>45078</v>
      </c>
      <c r="BJ355" s="20">
        <v>45082</v>
      </c>
      <c r="BK355" s="16">
        <v>3104</v>
      </c>
      <c r="BL355" s="16">
        <v>4966</v>
      </c>
      <c r="BM355" s="9" t="s">
        <v>177</v>
      </c>
      <c r="BN355" s="9" t="s">
        <v>436</v>
      </c>
      <c r="BO355" s="9" t="s">
        <v>635</v>
      </c>
      <c r="BP355" s="17">
        <v>45122</v>
      </c>
      <c r="BQ355" s="17">
        <v>45122</v>
      </c>
      <c r="BR355" s="17" t="s">
        <v>156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 t="s">
        <v>156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 t="s">
        <v>156</v>
      </c>
      <c r="CD355" s="10" t="s">
        <v>156</v>
      </c>
      <c r="CE355" s="17" t="s">
        <v>156</v>
      </c>
      <c r="CF355" s="17" t="s">
        <v>156</v>
      </c>
      <c r="CG355" s="17" t="s">
        <v>156</v>
      </c>
      <c r="CH355" s="17" t="s">
        <v>156</v>
      </c>
      <c r="CI355" s="16">
        <v>0</v>
      </c>
      <c r="CJ355" s="10" t="s">
        <v>156</v>
      </c>
      <c r="CK355" s="10" t="s">
        <v>156</v>
      </c>
      <c r="CL355" s="18" t="s">
        <v>156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 t="s">
        <v>156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44999</v>
      </c>
      <c r="CX355" s="10" t="s">
        <v>193</v>
      </c>
      <c r="CY355" s="17" t="s">
        <v>156</v>
      </c>
      <c r="CZ355" s="17" t="s">
        <v>156</v>
      </c>
      <c r="DA355" s="17" t="s">
        <v>156</v>
      </c>
      <c r="DB355" s="17">
        <v>44997</v>
      </c>
      <c r="DC355" s="16">
        <v>3104</v>
      </c>
      <c r="DD355" s="10" t="s">
        <v>1491</v>
      </c>
      <c r="DE355" s="10" t="s">
        <v>230</v>
      </c>
      <c r="DF355" s="18" t="s">
        <v>156</v>
      </c>
      <c r="DG355" s="17">
        <v>45030</v>
      </c>
      <c r="DH355" s="10" t="s">
        <v>156</v>
      </c>
      <c r="DI355" s="17" t="s">
        <v>156</v>
      </c>
      <c r="DJ355" s="17" t="s">
        <v>156</v>
      </c>
      <c r="DK355" s="17" t="s">
        <v>156</v>
      </c>
      <c r="DL355" s="17">
        <v>45035</v>
      </c>
      <c r="DM355" s="16">
        <v>3104</v>
      </c>
      <c r="DN355" s="10" t="s">
        <v>1492</v>
      </c>
      <c r="DO355" s="10" t="s">
        <v>417</v>
      </c>
      <c r="DP355" s="16">
        <v>32</v>
      </c>
      <c r="DQ355" s="16">
        <v>16</v>
      </c>
      <c r="DR355" s="11">
        <v>16</v>
      </c>
      <c r="DS355" s="16">
        <v>48</v>
      </c>
      <c r="DT355" s="16">
        <v>0</v>
      </c>
      <c r="DU355" s="11" t="s">
        <v>181</v>
      </c>
      <c r="DV355" s="11" t="s">
        <v>182</v>
      </c>
      <c r="DW355" s="27" t="s">
        <v>156</v>
      </c>
      <c r="DX355" s="27" t="s">
        <v>156</v>
      </c>
      <c r="DY355" s="20" t="s">
        <v>156</v>
      </c>
      <c r="DZ355" s="16">
        <v>7</v>
      </c>
      <c r="EA355" s="16">
        <v>32</v>
      </c>
      <c r="EB355" s="27" t="s">
        <v>185</v>
      </c>
      <c r="EC355" s="27" t="s">
        <v>185</v>
      </c>
      <c r="ED355" s="27" t="s">
        <v>182</v>
      </c>
      <c r="EE355" s="29">
        <v>44992.669814814813</v>
      </c>
      <c r="EF355" s="28" t="s">
        <v>688</v>
      </c>
      <c r="EG355" s="28" t="s">
        <v>689</v>
      </c>
      <c r="EH355" s="28" t="s">
        <v>190</v>
      </c>
      <c r="EI355" s="29">
        <v>45074.984155092592</v>
      </c>
      <c r="EJ355" s="28" t="s">
        <v>188</v>
      </c>
      <c r="EK355" s="28" t="s">
        <v>189</v>
      </c>
      <c r="EL355" s="28" t="s">
        <v>190</v>
      </c>
      <c r="EM355" s="45" t="s">
        <v>3713</v>
      </c>
      <c r="EN355" s="46" t="str">
        <f t="shared" si="36"/>
        <v>343N546B</v>
      </c>
      <c r="EO355" s="47">
        <f t="shared" si="37"/>
        <v>45083</v>
      </c>
      <c r="EP355" s="47">
        <f t="shared" si="38"/>
        <v>44999</v>
      </c>
      <c r="EQ355" s="48" t="str">
        <f t="shared" ca="1" si="39"/>
        <v>Past</v>
      </c>
      <c r="ER355" s="49">
        <f t="shared" si="40"/>
        <v>84</v>
      </c>
      <c r="ES355" s="50"/>
      <c r="ET355" s="51">
        <f t="shared" si="41"/>
        <v>84</v>
      </c>
      <c r="EU355" s="52">
        <f t="shared" si="42"/>
        <v>260736</v>
      </c>
      <c r="EV355" s="46"/>
      <c r="EW355" s="23" t="s">
        <v>3714</v>
      </c>
    </row>
    <row r="356" spans="1:153" ht="14.25" customHeight="1">
      <c r="A356" s="8">
        <v>349</v>
      </c>
      <c r="B356" s="9" t="s">
        <v>141</v>
      </c>
      <c r="C356" s="10" t="s">
        <v>142</v>
      </c>
      <c r="D356" s="10" t="s">
        <v>143</v>
      </c>
      <c r="E356" s="10" t="s">
        <v>206</v>
      </c>
      <c r="F356" s="9" t="s">
        <v>641</v>
      </c>
      <c r="G356" s="10" t="s">
        <v>426</v>
      </c>
      <c r="H356" s="9" t="s">
        <v>427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675</v>
      </c>
      <c r="S356" s="9" t="s">
        <v>676</v>
      </c>
      <c r="T356" s="9" t="s">
        <v>306</v>
      </c>
      <c r="U356" s="9" t="s">
        <v>337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698</v>
      </c>
      <c r="AA356" s="9" t="s">
        <v>699</v>
      </c>
      <c r="AB356" s="12" t="s">
        <v>700</v>
      </c>
      <c r="AC356" s="10" t="s">
        <v>762</v>
      </c>
      <c r="AD356" s="9" t="s">
        <v>763</v>
      </c>
      <c r="AE356" s="13" t="s">
        <v>764</v>
      </c>
      <c r="AF356" s="14" t="s">
        <v>1477</v>
      </c>
      <c r="AG356" s="10" t="s">
        <v>1490</v>
      </c>
      <c r="AH356" s="11" t="s">
        <v>684</v>
      </c>
      <c r="AI356" s="11" t="s">
        <v>685</v>
      </c>
      <c r="AJ356" s="10" t="s">
        <v>686</v>
      </c>
      <c r="AK356" s="11" t="s">
        <v>685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5161</v>
      </c>
      <c r="AW356" s="16">
        <v>5161</v>
      </c>
      <c r="AX356" s="16">
        <v>5161</v>
      </c>
      <c r="AY356" s="16">
        <v>0</v>
      </c>
      <c r="AZ356" s="16">
        <v>0</v>
      </c>
      <c r="BA356" s="17">
        <v>45124</v>
      </c>
      <c r="BB356" s="30" t="s">
        <v>175</v>
      </c>
      <c r="BC356" s="18">
        <v>45105</v>
      </c>
      <c r="BD356" s="17">
        <v>45155</v>
      </c>
      <c r="BE356" s="17">
        <v>45186</v>
      </c>
      <c r="BF356" s="17">
        <v>45092</v>
      </c>
      <c r="BG356" s="10">
        <v>85605585</v>
      </c>
      <c r="BH356" s="9" t="s">
        <v>319</v>
      </c>
      <c r="BI356" s="19">
        <v>45078</v>
      </c>
      <c r="BJ356" s="20">
        <v>45082</v>
      </c>
      <c r="BK356" s="16">
        <v>832</v>
      </c>
      <c r="BL356" s="16">
        <v>1331</v>
      </c>
      <c r="BM356" s="9" t="s">
        <v>177</v>
      </c>
      <c r="BN356" s="9" t="s">
        <v>470</v>
      </c>
      <c r="BO356" s="9" t="s">
        <v>156</v>
      </c>
      <c r="BP356" s="17">
        <v>45142</v>
      </c>
      <c r="BQ356" s="17">
        <v>45142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 t="s">
        <v>156</v>
      </c>
      <c r="CD356" s="10" t="s">
        <v>156</v>
      </c>
      <c r="CE356" s="17" t="s">
        <v>156</v>
      </c>
      <c r="CF356" s="17" t="s">
        <v>156</v>
      </c>
      <c r="CG356" s="17" t="s">
        <v>156</v>
      </c>
      <c r="CH356" s="17" t="s">
        <v>156</v>
      </c>
      <c r="CI356" s="16">
        <v>0</v>
      </c>
      <c r="CJ356" s="10" t="s">
        <v>156</v>
      </c>
      <c r="CK356" s="10" t="s">
        <v>156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45083</v>
      </c>
      <c r="CX356" s="10" t="s">
        <v>819</v>
      </c>
      <c r="CY356" s="17" t="s">
        <v>156</v>
      </c>
      <c r="CZ356" s="17" t="s">
        <v>156</v>
      </c>
      <c r="DA356" s="17" t="s">
        <v>156</v>
      </c>
      <c r="DB356" s="17">
        <v>45083</v>
      </c>
      <c r="DC356" s="16">
        <v>832</v>
      </c>
      <c r="DD356" s="10" t="s">
        <v>1493</v>
      </c>
      <c r="DE356" s="10" t="s">
        <v>417</v>
      </c>
      <c r="DF356" s="18" t="s">
        <v>156</v>
      </c>
      <c r="DG356" s="17">
        <v>45086</v>
      </c>
      <c r="DH356" s="10" t="s">
        <v>156</v>
      </c>
      <c r="DI356" s="17" t="s">
        <v>156</v>
      </c>
      <c r="DJ356" s="17" t="s">
        <v>156</v>
      </c>
      <c r="DK356" s="17" t="s">
        <v>156</v>
      </c>
      <c r="DL356" s="17">
        <v>45085</v>
      </c>
      <c r="DM356" s="16">
        <v>832</v>
      </c>
      <c r="DN356" s="10" t="s">
        <v>1494</v>
      </c>
      <c r="DO356" s="10" t="s">
        <v>230</v>
      </c>
      <c r="DP356" s="16">
        <v>32</v>
      </c>
      <c r="DQ356" s="16">
        <v>16</v>
      </c>
      <c r="DR356" s="11">
        <v>16</v>
      </c>
      <c r="DS356" s="16">
        <v>48</v>
      </c>
      <c r="DT356" s="16">
        <v>0</v>
      </c>
      <c r="DU356" s="11" t="s">
        <v>181</v>
      </c>
      <c r="DV356" s="11" t="s">
        <v>182</v>
      </c>
      <c r="DW356" s="27" t="s">
        <v>156</v>
      </c>
      <c r="DX356" s="27" t="s">
        <v>156</v>
      </c>
      <c r="DY356" s="20" t="s">
        <v>1144</v>
      </c>
      <c r="DZ356" s="16">
        <v>7</v>
      </c>
      <c r="EA356" s="16">
        <v>32</v>
      </c>
      <c r="EB356" s="27" t="s">
        <v>185</v>
      </c>
      <c r="EC356" s="27" t="s">
        <v>185</v>
      </c>
      <c r="ED356" s="27" t="s">
        <v>182</v>
      </c>
      <c r="EE356" s="29">
        <v>45063.563287037039</v>
      </c>
      <c r="EF356" s="28" t="s">
        <v>821</v>
      </c>
      <c r="EG356" s="28" t="s">
        <v>822</v>
      </c>
      <c r="EH356" s="28" t="s">
        <v>190</v>
      </c>
      <c r="EI356" s="29">
        <v>45086.162685185183</v>
      </c>
      <c r="EJ356" s="28" t="s">
        <v>1484</v>
      </c>
      <c r="EK356" s="28" t="s">
        <v>1485</v>
      </c>
      <c r="EL356" s="28" t="s">
        <v>237</v>
      </c>
      <c r="EM356" s="45" t="s">
        <v>3713</v>
      </c>
      <c r="EN356" s="46" t="str">
        <f t="shared" si="36"/>
        <v>343N546B</v>
      </c>
      <c r="EO356" s="47">
        <f t="shared" si="37"/>
        <v>45103</v>
      </c>
      <c r="EP356" s="47">
        <f t="shared" si="38"/>
        <v>45083</v>
      </c>
      <c r="EQ356" s="48" t="str">
        <f t="shared" ca="1" si="39"/>
        <v>Past</v>
      </c>
      <c r="ER356" s="49">
        <f t="shared" si="40"/>
        <v>20</v>
      </c>
      <c r="ES356" s="50"/>
      <c r="ET356" s="51">
        <f t="shared" si="41"/>
        <v>20</v>
      </c>
      <c r="EU356" s="52">
        <f t="shared" si="42"/>
        <v>16640</v>
      </c>
      <c r="EV356" s="46"/>
      <c r="EW356" s="23" t="s">
        <v>3721</v>
      </c>
    </row>
    <row r="357" spans="1:153" ht="14.25" customHeight="1">
      <c r="A357" s="8">
        <v>350</v>
      </c>
      <c r="B357" s="9" t="s">
        <v>141</v>
      </c>
      <c r="C357" s="10" t="s">
        <v>142</v>
      </c>
      <c r="D357" s="10" t="s">
        <v>143</v>
      </c>
      <c r="E357" s="10" t="s">
        <v>206</v>
      </c>
      <c r="F357" s="9" t="s">
        <v>641</v>
      </c>
      <c r="G357" s="10" t="s">
        <v>426</v>
      </c>
      <c r="H357" s="9" t="s">
        <v>427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675</v>
      </c>
      <c r="S357" s="9" t="s">
        <v>676</v>
      </c>
      <c r="T357" s="9" t="s">
        <v>306</v>
      </c>
      <c r="U357" s="9" t="s">
        <v>337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698</v>
      </c>
      <c r="AA357" s="9" t="s">
        <v>699</v>
      </c>
      <c r="AB357" s="12" t="s">
        <v>700</v>
      </c>
      <c r="AC357" s="10" t="s">
        <v>762</v>
      </c>
      <c r="AD357" s="9" t="s">
        <v>763</v>
      </c>
      <c r="AE357" s="13" t="s">
        <v>764</v>
      </c>
      <c r="AF357" s="14" t="s">
        <v>1477</v>
      </c>
      <c r="AG357" s="10" t="s">
        <v>1490</v>
      </c>
      <c r="AH357" s="11" t="s">
        <v>684</v>
      </c>
      <c r="AI357" s="11" t="s">
        <v>685</v>
      </c>
      <c r="AJ357" s="10" t="s">
        <v>686</v>
      </c>
      <c r="AK357" s="11" t="s">
        <v>685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5161</v>
      </c>
      <c r="AW357" s="16">
        <v>5161</v>
      </c>
      <c r="AX357" s="16">
        <v>5161</v>
      </c>
      <c r="AY357" s="16">
        <v>0</v>
      </c>
      <c r="AZ357" s="16">
        <v>0</v>
      </c>
      <c r="BA357" s="17">
        <v>45124</v>
      </c>
      <c r="BB357" s="30" t="s">
        <v>175</v>
      </c>
      <c r="BC357" s="18">
        <v>45105</v>
      </c>
      <c r="BD357" s="17">
        <v>45155</v>
      </c>
      <c r="BE357" s="17">
        <v>45186</v>
      </c>
      <c r="BF357" s="17">
        <v>45092</v>
      </c>
      <c r="BG357" s="10">
        <v>85817217</v>
      </c>
      <c r="BH357" s="9" t="s">
        <v>321</v>
      </c>
      <c r="BI357" s="19">
        <v>45078</v>
      </c>
      <c r="BJ357" s="20">
        <v>45089</v>
      </c>
      <c r="BK357" s="16">
        <v>288</v>
      </c>
      <c r="BL357" s="16">
        <v>461</v>
      </c>
      <c r="BM357" s="9" t="s">
        <v>177</v>
      </c>
      <c r="BN357" s="9" t="s">
        <v>470</v>
      </c>
      <c r="BO357" s="9" t="s">
        <v>156</v>
      </c>
      <c r="BP357" s="17">
        <v>45152</v>
      </c>
      <c r="BQ357" s="17">
        <v>45152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 t="s">
        <v>156</v>
      </c>
      <c r="CD357" s="10" t="s">
        <v>156</v>
      </c>
      <c r="CE357" s="17" t="s">
        <v>156</v>
      </c>
      <c r="CF357" s="17" t="s">
        <v>156</v>
      </c>
      <c r="CG357" s="17" t="s">
        <v>156</v>
      </c>
      <c r="CH357" s="17" t="s">
        <v>156</v>
      </c>
      <c r="CI357" s="16">
        <v>0</v>
      </c>
      <c r="CJ357" s="10" t="s">
        <v>156</v>
      </c>
      <c r="CK357" s="10" t="s">
        <v>156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>
        <v>45093</v>
      </c>
      <c r="CX357" s="10" t="s">
        <v>193</v>
      </c>
      <c r="CY357" s="17" t="s">
        <v>156</v>
      </c>
      <c r="CZ357" s="17" t="s">
        <v>156</v>
      </c>
      <c r="DA357" s="17" t="s">
        <v>156</v>
      </c>
      <c r="DB357" s="17">
        <v>45083</v>
      </c>
      <c r="DC357" s="16">
        <v>288</v>
      </c>
      <c r="DD357" s="10" t="s">
        <v>1495</v>
      </c>
      <c r="DE357" s="10" t="s">
        <v>230</v>
      </c>
      <c r="DF357" s="18" t="s">
        <v>156</v>
      </c>
      <c r="DG357" s="17">
        <v>45093</v>
      </c>
      <c r="DH357" s="10" t="s">
        <v>156</v>
      </c>
      <c r="DI357" s="17" t="s">
        <v>156</v>
      </c>
      <c r="DJ357" s="17" t="s">
        <v>156</v>
      </c>
      <c r="DK357" s="17" t="s">
        <v>156</v>
      </c>
      <c r="DL357" s="17">
        <v>45089</v>
      </c>
      <c r="DM357" s="16">
        <v>288</v>
      </c>
      <c r="DN357" s="10" t="s">
        <v>1496</v>
      </c>
      <c r="DO357" s="10" t="s">
        <v>230</v>
      </c>
      <c r="DP357" s="16">
        <v>32</v>
      </c>
      <c r="DQ357" s="16">
        <v>16</v>
      </c>
      <c r="DR357" s="11">
        <v>16</v>
      </c>
      <c r="DS357" s="16">
        <v>48</v>
      </c>
      <c r="DT357" s="16">
        <v>0</v>
      </c>
      <c r="DU357" s="11" t="s">
        <v>181</v>
      </c>
      <c r="DV357" s="11" t="s">
        <v>182</v>
      </c>
      <c r="DW357" s="27" t="s">
        <v>156</v>
      </c>
      <c r="DX357" s="27" t="s">
        <v>156</v>
      </c>
      <c r="DY357" s="20" t="s">
        <v>892</v>
      </c>
      <c r="DZ357" s="16">
        <v>7</v>
      </c>
      <c r="EA357" s="16">
        <v>32</v>
      </c>
      <c r="EB357" s="27" t="s">
        <v>185</v>
      </c>
      <c r="EC357" s="27" t="s">
        <v>185</v>
      </c>
      <c r="ED357" s="27" t="s">
        <v>182</v>
      </c>
      <c r="EE357" s="29">
        <v>45083.569479166668</v>
      </c>
      <c r="EF357" s="28" t="s">
        <v>790</v>
      </c>
      <c r="EG357" s="28" t="s">
        <v>791</v>
      </c>
      <c r="EH357" s="28" t="s">
        <v>190</v>
      </c>
      <c r="EI357" s="29">
        <v>45089.81077546296</v>
      </c>
      <c r="EJ357" s="28" t="s">
        <v>1484</v>
      </c>
      <c r="EK357" s="28" t="s">
        <v>1485</v>
      </c>
      <c r="EL357" s="28" t="s">
        <v>237</v>
      </c>
      <c r="EM357" s="45" t="s">
        <v>3713</v>
      </c>
      <c r="EN357" s="46" t="str">
        <f t="shared" si="36"/>
        <v>343N546B</v>
      </c>
      <c r="EO357" s="47">
        <f t="shared" si="37"/>
        <v>45113</v>
      </c>
      <c r="EP357" s="47">
        <f t="shared" si="38"/>
        <v>45093</v>
      </c>
      <c r="EQ357" s="48" t="str">
        <f t="shared" ca="1" si="39"/>
        <v>Past</v>
      </c>
      <c r="ER357" s="49">
        <f t="shared" si="40"/>
        <v>20</v>
      </c>
      <c r="ES357" s="50"/>
      <c r="ET357" s="51">
        <f t="shared" si="41"/>
        <v>20</v>
      </c>
      <c r="EU357" s="52">
        <f t="shared" si="42"/>
        <v>5760</v>
      </c>
      <c r="EV357" s="46"/>
      <c r="EW357" s="23" t="s">
        <v>3721</v>
      </c>
    </row>
    <row r="358" spans="1:153" ht="14.25" customHeight="1">
      <c r="A358" s="8">
        <v>351</v>
      </c>
      <c r="B358" s="9" t="s">
        <v>141</v>
      </c>
      <c r="C358" s="10" t="s">
        <v>142</v>
      </c>
      <c r="D358" s="10" t="s">
        <v>143</v>
      </c>
      <c r="E358" s="10" t="s">
        <v>206</v>
      </c>
      <c r="F358" s="9" t="s">
        <v>641</v>
      </c>
      <c r="G358" s="10" t="s">
        <v>426</v>
      </c>
      <c r="H358" s="9" t="s">
        <v>427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675</v>
      </c>
      <c r="S358" s="9" t="s">
        <v>676</v>
      </c>
      <c r="T358" s="9" t="s">
        <v>306</v>
      </c>
      <c r="U358" s="9" t="s">
        <v>337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698</v>
      </c>
      <c r="AA358" s="9" t="s">
        <v>699</v>
      </c>
      <c r="AB358" s="12" t="s">
        <v>700</v>
      </c>
      <c r="AC358" s="10" t="s">
        <v>701</v>
      </c>
      <c r="AD358" s="9" t="s">
        <v>702</v>
      </c>
      <c r="AE358" s="13" t="s">
        <v>703</v>
      </c>
      <c r="AF358" s="14" t="s">
        <v>1477</v>
      </c>
      <c r="AG358" s="10" t="s">
        <v>1497</v>
      </c>
      <c r="AH358" s="11" t="s">
        <v>684</v>
      </c>
      <c r="AI358" s="11" t="s">
        <v>685</v>
      </c>
      <c r="AJ358" s="10" t="s">
        <v>686</v>
      </c>
      <c r="AK358" s="11" t="s">
        <v>685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5161</v>
      </c>
      <c r="AW358" s="16">
        <v>5161</v>
      </c>
      <c r="AX358" s="16">
        <v>5161</v>
      </c>
      <c r="AY358" s="16">
        <v>0</v>
      </c>
      <c r="AZ358" s="16">
        <v>0</v>
      </c>
      <c r="BA358" s="17">
        <v>45124</v>
      </c>
      <c r="BB358" s="30" t="s">
        <v>175</v>
      </c>
      <c r="BC358" s="18">
        <v>45105</v>
      </c>
      <c r="BD358" s="17">
        <v>45138</v>
      </c>
      <c r="BE358" s="17">
        <v>45169</v>
      </c>
      <c r="BF358" s="17">
        <v>45092</v>
      </c>
      <c r="BG358" s="10">
        <v>85415431</v>
      </c>
      <c r="BH358" s="9" t="s">
        <v>414</v>
      </c>
      <c r="BI358" s="19">
        <v>45078</v>
      </c>
      <c r="BJ358" s="20">
        <v>45082</v>
      </c>
      <c r="BK358" s="16">
        <v>3104</v>
      </c>
      <c r="BL358" s="16">
        <v>4966</v>
      </c>
      <c r="BM358" s="9" t="s">
        <v>177</v>
      </c>
      <c r="BN358" s="9" t="s">
        <v>436</v>
      </c>
      <c r="BO358" s="9" t="s">
        <v>635</v>
      </c>
      <c r="BP358" s="17">
        <v>45122</v>
      </c>
      <c r="BQ358" s="17">
        <v>45122</v>
      </c>
      <c r="BR358" s="17" t="s">
        <v>156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 t="s">
        <v>156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 t="s">
        <v>156</v>
      </c>
      <c r="CD358" s="10" t="s">
        <v>156</v>
      </c>
      <c r="CE358" s="17" t="s">
        <v>156</v>
      </c>
      <c r="CF358" s="17" t="s">
        <v>156</v>
      </c>
      <c r="CG358" s="17" t="s">
        <v>156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 t="s">
        <v>156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 t="s">
        <v>156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>
        <v>44999</v>
      </c>
      <c r="CX358" s="10" t="s">
        <v>193</v>
      </c>
      <c r="CY358" s="17" t="s">
        <v>156</v>
      </c>
      <c r="CZ358" s="17" t="s">
        <v>156</v>
      </c>
      <c r="DA358" s="17" t="s">
        <v>156</v>
      </c>
      <c r="DB358" s="17">
        <v>44997</v>
      </c>
      <c r="DC358" s="16">
        <v>3104</v>
      </c>
      <c r="DD358" s="10" t="s">
        <v>1498</v>
      </c>
      <c r="DE358" s="10" t="s">
        <v>230</v>
      </c>
      <c r="DF358" s="18" t="s">
        <v>156</v>
      </c>
      <c r="DG358" s="17">
        <v>45030</v>
      </c>
      <c r="DH358" s="10" t="s">
        <v>156</v>
      </c>
      <c r="DI358" s="17" t="s">
        <v>156</v>
      </c>
      <c r="DJ358" s="17" t="s">
        <v>156</v>
      </c>
      <c r="DK358" s="17" t="s">
        <v>156</v>
      </c>
      <c r="DL358" s="17">
        <v>45035</v>
      </c>
      <c r="DM358" s="16">
        <v>3104</v>
      </c>
      <c r="DN358" s="10" t="s">
        <v>1499</v>
      </c>
      <c r="DO358" s="10" t="s">
        <v>417</v>
      </c>
      <c r="DP358" s="16">
        <v>32</v>
      </c>
      <c r="DQ358" s="16">
        <v>16</v>
      </c>
      <c r="DR358" s="11">
        <v>16</v>
      </c>
      <c r="DS358" s="16">
        <v>48</v>
      </c>
      <c r="DT358" s="16">
        <v>0</v>
      </c>
      <c r="DU358" s="11" t="s">
        <v>181</v>
      </c>
      <c r="DV358" s="11" t="s">
        <v>182</v>
      </c>
      <c r="DW358" s="27" t="s">
        <v>156</v>
      </c>
      <c r="DX358" s="27" t="s">
        <v>156</v>
      </c>
      <c r="DY358" s="20" t="s">
        <v>156</v>
      </c>
      <c r="DZ358" s="16">
        <v>7</v>
      </c>
      <c r="EA358" s="16">
        <v>32</v>
      </c>
      <c r="EB358" s="27" t="s">
        <v>185</v>
      </c>
      <c r="EC358" s="27" t="s">
        <v>185</v>
      </c>
      <c r="ED358" s="27" t="s">
        <v>182</v>
      </c>
      <c r="EE358" s="29">
        <v>44992.669814814813</v>
      </c>
      <c r="EF358" s="28" t="s">
        <v>688</v>
      </c>
      <c r="EG358" s="28" t="s">
        <v>689</v>
      </c>
      <c r="EH358" s="28" t="s">
        <v>190</v>
      </c>
      <c r="EI358" s="29">
        <v>45074.984155092592</v>
      </c>
      <c r="EJ358" s="28" t="s">
        <v>188</v>
      </c>
      <c r="EK358" s="28" t="s">
        <v>189</v>
      </c>
      <c r="EL358" s="28" t="s">
        <v>190</v>
      </c>
      <c r="EM358" s="45" t="s">
        <v>3713</v>
      </c>
      <c r="EN358" s="46" t="str">
        <f t="shared" si="36"/>
        <v>343N546D</v>
      </c>
      <c r="EO358" s="47">
        <f t="shared" si="37"/>
        <v>45083</v>
      </c>
      <c r="EP358" s="47">
        <f t="shared" si="38"/>
        <v>44999</v>
      </c>
      <c r="EQ358" s="48" t="str">
        <f t="shared" ca="1" si="39"/>
        <v>Past</v>
      </c>
      <c r="ER358" s="49">
        <f t="shared" si="40"/>
        <v>84</v>
      </c>
      <c r="ES358" s="50"/>
      <c r="ET358" s="51">
        <f t="shared" si="41"/>
        <v>84</v>
      </c>
      <c r="EU358" s="52">
        <f t="shared" si="42"/>
        <v>260736</v>
      </c>
      <c r="EV358" s="46"/>
      <c r="EW358" s="23" t="s">
        <v>3714</v>
      </c>
    </row>
    <row r="359" spans="1:153" ht="14.25" customHeight="1">
      <c r="A359" s="8">
        <v>352</v>
      </c>
      <c r="B359" s="9" t="s">
        <v>141</v>
      </c>
      <c r="C359" s="10" t="s">
        <v>142</v>
      </c>
      <c r="D359" s="10" t="s">
        <v>143</v>
      </c>
      <c r="E359" s="10" t="s">
        <v>206</v>
      </c>
      <c r="F359" s="9" t="s">
        <v>641</v>
      </c>
      <c r="G359" s="10" t="s">
        <v>426</v>
      </c>
      <c r="H359" s="9" t="s">
        <v>427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675</v>
      </c>
      <c r="S359" s="9" t="s">
        <v>676</v>
      </c>
      <c r="T359" s="9" t="s">
        <v>306</v>
      </c>
      <c r="U359" s="9" t="s">
        <v>337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698</v>
      </c>
      <c r="AA359" s="9" t="s">
        <v>699</v>
      </c>
      <c r="AB359" s="12" t="s">
        <v>700</v>
      </c>
      <c r="AC359" s="10" t="s">
        <v>701</v>
      </c>
      <c r="AD359" s="9" t="s">
        <v>702</v>
      </c>
      <c r="AE359" s="13" t="s">
        <v>703</v>
      </c>
      <c r="AF359" s="14" t="s">
        <v>1477</v>
      </c>
      <c r="AG359" s="10" t="s">
        <v>1497</v>
      </c>
      <c r="AH359" s="11" t="s">
        <v>684</v>
      </c>
      <c r="AI359" s="11" t="s">
        <v>685</v>
      </c>
      <c r="AJ359" s="10" t="s">
        <v>686</v>
      </c>
      <c r="AK359" s="11" t="s">
        <v>685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5161</v>
      </c>
      <c r="AW359" s="16">
        <v>5161</v>
      </c>
      <c r="AX359" s="16">
        <v>5161</v>
      </c>
      <c r="AY359" s="16">
        <v>0</v>
      </c>
      <c r="AZ359" s="16">
        <v>0</v>
      </c>
      <c r="BA359" s="17">
        <v>45124</v>
      </c>
      <c r="BB359" s="30" t="s">
        <v>175</v>
      </c>
      <c r="BC359" s="18">
        <v>45105</v>
      </c>
      <c r="BD359" s="17">
        <v>45138</v>
      </c>
      <c r="BE359" s="17">
        <v>45169</v>
      </c>
      <c r="BF359" s="17">
        <v>45092</v>
      </c>
      <c r="BG359" s="10">
        <v>85605592</v>
      </c>
      <c r="BH359" s="9" t="s">
        <v>319</v>
      </c>
      <c r="BI359" s="19">
        <v>45078</v>
      </c>
      <c r="BJ359" s="20">
        <v>45082</v>
      </c>
      <c r="BK359" s="16">
        <v>2896</v>
      </c>
      <c r="BL359" s="16">
        <v>4634</v>
      </c>
      <c r="BM359" s="9" t="s">
        <v>177</v>
      </c>
      <c r="BN359" s="9" t="s">
        <v>470</v>
      </c>
      <c r="BO359" s="9" t="s">
        <v>156</v>
      </c>
      <c r="BP359" s="17">
        <v>45142</v>
      </c>
      <c r="BQ359" s="17">
        <v>45142</v>
      </c>
      <c r="BR359" s="17" t="s">
        <v>156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 t="s">
        <v>156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 t="s">
        <v>156</v>
      </c>
      <c r="CF359" s="17" t="s">
        <v>156</v>
      </c>
      <c r="CG359" s="17" t="s">
        <v>156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 t="s">
        <v>156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 t="s">
        <v>156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>
        <v>45083</v>
      </c>
      <c r="CX359" s="10" t="s">
        <v>819</v>
      </c>
      <c r="CY359" s="17" t="s">
        <v>156</v>
      </c>
      <c r="CZ359" s="17" t="s">
        <v>156</v>
      </c>
      <c r="DA359" s="17" t="s">
        <v>156</v>
      </c>
      <c r="DB359" s="17">
        <v>45083</v>
      </c>
      <c r="DC359" s="16">
        <v>2896</v>
      </c>
      <c r="DD359" s="10" t="s">
        <v>1500</v>
      </c>
      <c r="DE359" s="10" t="s">
        <v>417</v>
      </c>
      <c r="DF359" s="18" t="s">
        <v>156</v>
      </c>
      <c r="DG359" s="17">
        <v>45086</v>
      </c>
      <c r="DH359" s="10" t="s">
        <v>156</v>
      </c>
      <c r="DI359" s="17" t="s">
        <v>156</v>
      </c>
      <c r="DJ359" s="17" t="s">
        <v>156</v>
      </c>
      <c r="DK359" s="17" t="s">
        <v>156</v>
      </c>
      <c r="DL359" s="17">
        <v>45085</v>
      </c>
      <c r="DM359" s="16">
        <v>2896</v>
      </c>
      <c r="DN359" s="10" t="s">
        <v>1501</v>
      </c>
      <c r="DO359" s="10" t="s">
        <v>230</v>
      </c>
      <c r="DP359" s="16">
        <v>32</v>
      </c>
      <c r="DQ359" s="16">
        <v>16</v>
      </c>
      <c r="DR359" s="11">
        <v>16</v>
      </c>
      <c r="DS359" s="16">
        <v>48</v>
      </c>
      <c r="DT359" s="16">
        <v>0</v>
      </c>
      <c r="DU359" s="11" t="s">
        <v>181</v>
      </c>
      <c r="DV359" s="11" t="s">
        <v>182</v>
      </c>
      <c r="DW359" s="27" t="s">
        <v>156</v>
      </c>
      <c r="DX359" s="27" t="s">
        <v>156</v>
      </c>
      <c r="DY359" s="20" t="s">
        <v>1144</v>
      </c>
      <c r="DZ359" s="16">
        <v>7</v>
      </c>
      <c r="EA359" s="16">
        <v>32</v>
      </c>
      <c r="EB359" s="27" t="s">
        <v>185</v>
      </c>
      <c r="EC359" s="27" t="s">
        <v>185</v>
      </c>
      <c r="ED359" s="27" t="s">
        <v>182</v>
      </c>
      <c r="EE359" s="29">
        <v>45063.563287037039</v>
      </c>
      <c r="EF359" s="28" t="s">
        <v>821</v>
      </c>
      <c r="EG359" s="28" t="s">
        <v>822</v>
      </c>
      <c r="EH359" s="28" t="s">
        <v>190</v>
      </c>
      <c r="EI359" s="29">
        <v>45086.162685185183</v>
      </c>
      <c r="EJ359" s="28" t="s">
        <v>1484</v>
      </c>
      <c r="EK359" s="28" t="s">
        <v>1485</v>
      </c>
      <c r="EL359" s="28" t="s">
        <v>237</v>
      </c>
      <c r="EM359" s="45" t="s">
        <v>3713</v>
      </c>
      <c r="EN359" s="46" t="str">
        <f t="shared" si="36"/>
        <v>343N546D</v>
      </c>
      <c r="EO359" s="47">
        <f t="shared" si="37"/>
        <v>45103</v>
      </c>
      <c r="EP359" s="47">
        <f t="shared" si="38"/>
        <v>45083</v>
      </c>
      <c r="EQ359" s="48" t="str">
        <f t="shared" ca="1" si="39"/>
        <v>Past</v>
      </c>
      <c r="ER359" s="49">
        <f t="shared" si="40"/>
        <v>20</v>
      </c>
      <c r="ES359" s="50"/>
      <c r="ET359" s="51">
        <f t="shared" si="41"/>
        <v>20</v>
      </c>
      <c r="EU359" s="52">
        <f t="shared" si="42"/>
        <v>57920</v>
      </c>
      <c r="EV359" s="46"/>
      <c r="EW359" s="23" t="s">
        <v>3721</v>
      </c>
    </row>
    <row r="360" spans="1:153" ht="14.25" customHeight="1">
      <c r="A360" s="8">
        <v>353</v>
      </c>
      <c r="B360" s="9" t="s">
        <v>141</v>
      </c>
      <c r="C360" s="10" t="s">
        <v>142</v>
      </c>
      <c r="D360" s="10" t="s">
        <v>143</v>
      </c>
      <c r="E360" s="10" t="s">
        <v>206</v>
      </c>
      <c r="F360" s="9" t="s">
        <v>641</v>
      </c>
      <c r="G360" s="10" t="s">
        <v>426</v>
      </c>
      <c r="H360" s="9" t="s">
        <v>427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675</v>
      </c>
      <c r="S360" s="9" t="s">
        <v>676</v>
      </c>
      <c r="T360" s="9" t="s">
        <v>306</v>
      </c>
      <c r="U360" s="9" t="s">
        <v>337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698</v>
      </c>
      <c r="AA360" s="9" t="s">
        <v>699</v>
      </c>
      <c r="AB360" s="12" t="s">
        <v>700</v>
      </c>
      <c r="AC360" s="10" t="s">
        <v>701</v>
      </c>
      <c r="AD360" s="9" t="s">
        <v>702</v>
      </c>
      <c r="AE360" s="13" t="s">
        <v>703</v>
      </c>
      <c r="AF360" s="14" t="s">
        <v>1477</v>
      </c>
      <c r="AG360" s="10" t="s">
        <v>1497</v>
      </c>
      <c r="AH360" s="11" t="s">
        <v>684</v>
      </c>
      <c r="AI360" s="11" t="s">
        <v>685</v>
      </c>
      <c r="AJ360" s="10" t="s">
        <v>686</v>
      </c>
      <c r="AK360" s="11" t="s">
        <v>685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5161</v>
      </c>
      <c r="AW360" s="16">
        <v>5161</v>
      </c>
      <c r="AX360" s="16">
        <v>5161</v>
      </c>
      <c r="AY360" s="16">
        <v>0</v>
      </c>
      <c r="AZ360" s="16">
        <v>0</v>
      </c>
      <c r="BA360" s="17">
        <v>45124</v>
      </c>
      <c r="BB360" s="30" t="s">
        <v>175</v>
      </c>
      <c r="BC360" s="18">
        <v>45105</v>
      </c>
      <c r="BD360" s="17">
        <v>45138</v>
      </c>
      <c r="BE360" s="17">
        <v>45169</v>
      </c>
      <c r="BF360" s="17">
        <v>45092</v>
      </c>
      <c r="BG360" s="10">
        <v>85817219</v>
      </c>
      <c r="BH360" s="9" t="s">
        <v>321</v>
      </c>
      <c r="BI360" s="19">
        <v>45078</v>
      </c>
      <c r="BJ360" s="20">
        <v>45089</v>
      </c>
      <c r="BK360" s="16">
        <v>912</v>
      </c>
      <c r="BL360" s="16">
        <v>1459</v>
      </c>
      <c r="BM360" s="9" t="s">
        <v>177</v>
      </c>
      <c r="BN360" s="9" t="s">
        <v>470</v>
      </c>
      <c r="BO360" s="9" t="s">
        <v>156</v>
      </c>
      <c r="BP360" s="17">
        <v>45152</v>
      </c>
      <c r="BQ360" s="17">
        <v>45152</v>
      </c>
      <c r="BR360" s="17" t="s">
        <v>156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 t="s">
        <v>156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 t="s">
        <v>156</v>
      </c>
      <c r="CD360" s="10" t="s">
        <v>156</v>
      </c>
      <c r="CE360" s="17" t="s">
        <v>156</v>
      </c>
      <c r="CF360" s="17" t="s">
        <v>156</v>
      </c>
      <c r="CG360" s="17" t="s">
        <v>156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 t="s">
        <v>156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 t="s">
        <v>156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>
        <v>45093</v>
      </c>
      <c r="CX360" s="10" t="s">
        <v>193</v>
      </c>
      <c r="CY360" s="17" t="s">
        <v>156</v>
      </c>
      <c r="CZ360" s="17" t="s">
        <v>156</v>
      </c>
      <c r="DA360" s="17" t="s">
        <v>156</v>
      </c>
      <c r="DB360" s="17">
        <v>45083</v>
      </c>
      <c r="DC360" s="16">
        <v>912</v>
      </c>
      <c r="DD360" s="10" t="s">
        <v>1502</v>
      </c>
      <c r="DE360" s="10" t="s">
        <v>230</v>
      </c>
      <c r="DF360" s="18" t="s">
        <v>156</v>
      </c>
      <c r="DG360" s="17">
        <v>45093</v>
      </c>
      <c r="DH360" s="10" t="s">
        <v>156</v>
      </c>
      <c r="DI360" s="17" t="s">
        <v>156</v>
      </c>
      <c r="DJ360" s="17" t="s">
        <v>156</v>
      </c>
      <c r="DK360" s="17" t="s">
        <v>156</v>
      </c>
      <c r="DL360" s="17">
        <v>45089</v>
      </c>
      <c r="DM360" s="16">
        <v>912</v>
      </c>
      <c r="DN360" s="10" t="s">
        <v>1503</v>
      </c>
      <c r="DO360" s="10" t="s">
        <v>230</v>
      </c>
      <c r="DP360" s="16">
        <v>32</v>
      </c>
      <c r="DQ360" s="16">
        <v>16</v>
      </c>
      <c r="DR360" s="11">
        <v>16</v>
      </c>
      <c r="DS360" s="16">
        <v>48</v>
      </c>
      <c r="DT360" s="16">
        <v>0</v>
      </c>
      <c r="DU360" s="11" t="s">
        <v>181</v>
      </c>
      <c r="DV360" s="11" t="s">
        <v>182</v>
      </c>
      <c r="DW360" s="27" t="s">
        <v>156</v>
      </c>
      <c r="DX360" s="27" t="s">
        <v>156</v>
      </c>
      <c r="DY360" s="20" t="s">
        <v>892</v>
      </c>
      <c r="DZ360" s="16">
        <v>7</v>
      </c>
      <c r="EA360" s="16">
        <v>32</v>
      </c>
      <c r="EB360" s="27" t="s">
        <v>185</v>
      </c>
      <c r="EC360" s="27" t="s">
        <v>185</v>
      </c>
      <c r="ED360" s="27" t="s">
        <v>182</v>
      </c>
      <c r="EE360" s="29">
        <v>45083.569479166668</v>
      </c>
      <c r="EF360" s="28" t="s">
        <v>790</v>
      </c>
      <c r="EG360" s="28" t="s">
        <v>791</v>
      </c>
      <c r="EH360" s="28" t="s">
        <v>190</v>
      </c>
      <c r="EI360" s="29">
        <v>45089.81077546296</v>
      </c>
      <c r="EJ360" s="28" t="s">
        <v>1484</v>
      </c>
      <c r="EK360" s="28" t="s">
        <v>1485</v>
      </c>
      <c r="EL360" s="28" t="s">
        <v>237</v>
      </c>
      <c r="EM360" s="45" t="s">
        <v>3713</v>
      </c>
      <c r="EN360" s="46" t="str">
        <f t="shared" si="36"/>
        <v>343N546D</v>
      </c>
      <c r="EO360" s="47">
        <f t="shared" si="37"/>
        <v>45113</v>
      </c>
      <c r="EP360" s="47">
        <f t="shared" si="38"/>
        <v>45093</v>
      </c>
      <c r="EQ360" s="48" t="str">
        <f t="shared" ca="1" si="39"/>
        <v>Past</v>
      </c>
      <c r="ER360" s="49">
        <f t="shared" si="40"/>
        <v>20</v>
      </c>
      <c r="ES360" s="50"/>
      <c r="ET360" s="51">
        <f t="shared" si="41"/>
        <v>20</v>
      </c>
      <c r="EU360" s="52">
        <f t="shared" si="42"/>
        <v>18240</v>
      </c>
      <c r="EV360" s="46"/>
      <c r="EW360" s="23" t="s">
        <v>3721</v>
      </c>
    </row>
    <row r="361" spans="1:153" ht="14.25" customHeight="1">
      <c r="A361" s="8">
        <v>354</v>
      </c>
      <c r="B361" s="9" t="s">
        <v>141</v>
      </c>
      <c r="C361" s="10" t="s">
        <v>142</v>
      </c>
      <c r="D361" s="10" t="s">
        <v>143</v>
      </c>
      <c r="E361" s="10" t="s">
        <v>206</v>
      </c>
      <c r="F361" s="9" t="s">
        <v>641</v>
      </c>
      <c r="G361" s="10" t="s">
        <v>426</v>
      </c>
      <c r="H361" s="9" t="s">
        <v>427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675</v>
      </c>
      <c r="S361" s="9" t="s">
        <v>676</v>
      </c>
      <c r="T361" s="9" t="s">
        <v>306</v>
      </c>
      <c r="U361" s="9" t="s">
        <v>337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698</v>
      </c>
      <c r="AA361" s="9" t="s">
        <v>699</v>
      </c>
      <c r="AB361" s="12" t="s">
        <v>700</v>
      </c>
      <c r="AC361" s="10" t="s">
        <v>706</v>
      </c>
      <c r="AD361" s="9" t="s">
        <v>707</v>
      </c>
      <c r="AE361" s="13" t="s">
        <v>708</v>
      </c>
      <c r="AF361" s="14" t="s">
        <v>1477</v>
      </c>
      <c r="AG361" s="10" t="s">
        <v>1504</v>
      </c>
      <c r="AH361" s="11" t="s">
        <v>684</v>
      </c>
      <c r="AI361" s="11" t="s">
        <v>685</v>
      </c>
      <c r="AJ361" s="10" t="s">
        <v>686</v>
      </c>
      <c r="AK361" s="11" t="s">
        <v>685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4682</v>
      </c>
      <c r="AW361" s="16">
        <v>4682</v>
      </c>
      <c r="AX361" s="16">
        <v>4682</v>
      </c>
      <c r="AY361" s="16">
        <v>0</v>
      </c>
      <c r="AZ361" s="16">
        <v>0</v>
      </c>
      <c r="BA361" s="17">
        <v>45124</v>
      </c>
      <c r="BB361" s="30" t="s">
        <v>175</v>
      </c>
      <c r="BC361" s="18">
        <v>45105</v>
      </c>
      <c r="BD361" s="17">
        <v>45138</v>
      </c>
      <c r="BE361" s="17">
        <v>45169</v>
      </c>
      <c r="BF361" s="17">
        <v>45092</v>
      </c>
      <c r="BG361" s="10">
        <v>85415432</v>
      </c>
      <c r="BH361" s="9" t="s">
        <v>414</v>
      </c>
      <c r="BI361" s="19">
        <v>45078</v>
      </c>
      <c r="BJ361" s="20">
        <v>45082</v>
      </c>
      <c r="BK361" s="16">
        <v>2800</v>
      </c>
      <c r="BL361" s="16">
        <v>4480</v>
      </c>
      <c r="BM361" s="9" t="s">
        <v>177</v>
      </c>
      <c r="BN361" s="9" t="s">
        <v>436</v>
      </c>
      <c r="BO361" s="9" t="s">
        <v>635</v>
      </c>
      <c r="BP361" s="17">
        <v>45122</v>
      </c>
      <c r="BQ361" s="17">
        <v>45122</v>
      </c>
      <c r="BR361" s="17" t="s">
        <v>156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 t="s">
        <v>156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 t="s">
        <v>156</v>
      </c>
      <c r="CD361" s="10" t="s">
        <v>156</v>
      </c>
      <c r="CE361" s="17" t="s">
        <v>156</v>
      </c>
      <c r="CF361" s="17" t="s">
        <v>156</v>
      </c>
      <c r="CG361" s="17" t="s">
        <v>156</v>
      </c>
      <c r="CH361" s="17" t="s">
        <v>156</v>
      </c>
      <c r="CI361" s="16">
        <v>0</v>
      </c>
      <c r="CJ361" s="10" t="s">
        <v>156</v>
      </c>
      <c r="CK361" s="10" t="s">
        <v>156</v>
      </c>
      <c r="CL361" s="18" t="s">
        <v>156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 t="s">
        <v>156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>
        <v>44999</v>
      </c>
      <c r="CX361" s="10" t="s">
        <v>193</v>
      </c>
      <c r="CY361" s="17" t="s">
        <v>156</v>
      </c>
      <c r="CZ361" s="17" t="s">
        <v>156</v>
      </c>
      <c r="DA361" s="17" t="s">
        <v>156</v>
      </c>
      <c r="DB361" s="17">
        <v>44997</v>
      </c>
      <c r="DC361" s="16">
        <v>2800</v>
      </c>
      <c r="DD361" s="10" t="s">
        <v>1505</v>
      </c>
      <c r="DE361" s="10" t="s">
        <v>230</v>
      </c>
      <c r="DF361" s="18" t="s">
        <v>156</v>
      </c>
      <c r="DG361" s="17">
        <v>45030</v>
      </c>
      <c r="DH361" s="10" t="s">
        <v>156</v>
      </c>
      <c r="DI361" s="17" t="s">
        <v>156</v>
      </c>
      <c r="DJ361" s="17" t="s">
        <v>156</v>
      </c>
      <c r="DK361" s="17" t="s">
        <v>156</v>
      </c>
      <c r="DL361" s="17">
        <v>45035</v>
      </c>
      <c r="DM361" s="16">
        <v>2800</v>
      </c>
      <c r="DN361" s="10" t="s">
        <v>1506</v>
      </c>
      <c r="DO361" s="10" t="s">
        <v>417</v>
      </c>
      <c r="DP361" s="16">
        <v>32</v>
      </c>
      <c r="DQ361" s="16">
        <v>16</v>
      </c>
      <c r="DR361" s="11">
        <v>16</v>
      </c>
      <c r="DS361" s="16">
        <v>48</v>
      </c>
      <c r="DT361" s="16">
        <v>0</v>
      </c>
      <c r="DU361" s="11" t="s">
        <v>181</v>
      </c>
      <c r="DV361" s="11" t="s">
        <v>182</v>
      </c>
      <c r="DW361" s="27" t="s">
        <v>156</v>
      </c>
      <c r="DX361" s="27" t="s">
        <v>156</v>
      </c>
      <c r="DY361" s="20" t="s">
        <v>156</v>
      </c>
      <c r="DZ361" s="16">
        <v>7</v>
      </c>
      <c r="EA361" s="16">
        <v>32</v>
      </c>
      <c r="EB361" s="27" t="s">
        <v>185</v>
      </c>
      <c r="EC361" s="27" t="s">
        <v>185</v>
      </c>
      <c r="ED361" s="27" t="s">
        <v>182</v>
      </c>
      <c r="EE361" s="29">
        <v>44992.669814814813</v>
      </c>
      <c r="EF361" s="28" t="s">
        <v>688</v>
      </c>
      <c r="EG361" s="28" t="s">
        <v>689</v>
      </c>
      <c r="EH361" s="28" t="s">
        <v>190</v>
      </c>
      <c r="EI361" s="29">
        <v>45074.984155092592</v>
      </c>
      <c r="EJ361" s="28" t="s">
        <v>188</v>
      </c>
      <c r="EK361" s="28" t="s">
        <v>189</v>
      </c>
      <c r="EL361" s="28" t="s">
        <v>190</v>
      </c>
      <c r="EM361" s="45" t="s">
        <v>3713</v>
      </c>
      <c r="EN361" s="46" t="str">
        <f t="shared" si="36"/>
        <v>343N546E</v>
      </c>
      <c r="EO361" s="47">
        <f t="shared" si="37"/>
        <v>45083</v>
      </c>
      <c r="EP361" s="47">
        <f t="shared" si="38"/>
        <v>44999</v>
      </c>
      <c r="EQ361" s="48" t="str">
        <f t="shared" ca="1" si="39"/>
        <v>Past</v>
      </c>
      <c r="ER361" s="49">
        <f t="shared" si="40"/>
        <v>84</v>
      </c>
      <c r="ES361" s="50"/>
      <c r="ET361" s="51">
        <f t="shared" si="41"/>
        <v>84</v>
      </c>
      <c r="EU361" s="52">
        <f t="shared" si="42"/>
        <v>235200</v>
      </c>
      <c r="EV361" s="46"/>
      <c r="EW361" s="23" t="s">
        <v>3714</v>
      </c>
    </row>
    <row r="362" spans="1:153" ht="14.25" customHeight="1">
      <c r="A362" s="8">
        <v>355</v>
      </c>
      <c r="B362" s="9" t="s">
        <v>141</v>
      </c>
      <c r="C362" s="10" t="s">
        <v>142</v>
      </c>
      <c r="D362" s="10" t="s">
        <v>143</v>
      </c>
      <c r="E362" s="10" t="s">
        <v>206</v>
      </c>
      <c r="F362" s="9" t="s">
        <v>641</v>
      </c>
      <c r="G362" s="10" t="s">
        <v>426</v>
      </c>
      <c r="H362" s="9" t="s">
        <v>427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675</v>
      </c>
      <c r="S362" s="9" t="s">
        <v>676</v>
      </c>
      <c r="T362" s="9" t="s">
        <v>306</v>
      </c>
      <c r="U362" s="9" t="s">
        <v>337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698</v>
      </c>
      <c r="AA362" s="9" t="s">
        <v>699</v>
      </c>
      <c r="AB362" s="12" t="s">
        <v>700</v>
      </c>
      <c r="AC362" s="10" t="s">
        <v>706</v>
      </c>
      <c r="AD362" s="9" t="s">
        <v>707</v>
      </c>
      <c r="AE362" s="13" t="s">
        <v>708</v>
      </c>
      <c r="AF362" s="14" t="s">
        <v>1477</v>
      </c>
      <c r="AG362" s="10" t="s">
        <v>1504</v>
      </c>
      <c r="AH362" s="11" t="s">
        <v>684</v>
      </c>
      <c r="AI362" s="11" t="s">
        <v>685</v>
      </c>
      <c r="AJ362" s="10" t="s">
        <v>686</v>
      </c>
      <c r="AK362" s="11" t="s">
        <v>685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4682</v>
      </c>
      <c r="AW362" s="16">
        <v>4682</v>
      </c>
      <c r="AX362" s="16">
        <v>4682</v>
      </c>
      <c r="AY362" s="16">
        <v>0</v>
      </c>
      <c r="AZ362" s="16">
        <v>0</v>
      </c>
      <c r="BA362" s="17">
        <v>45124</v>
      </c>
      <c r="BB362" s="30" t="s">
        <v>175</v>
      </c>
      <c r="BC362" s="18">
        <v>45105</v>
      </c>
      <c r="BD362" s="17">
        <v>45138</v>
      </c>
      <c r="BE362" s="17">
        <v>45169</v>
      </c>
      <c r="BF362" s="17">
        <v>45092</v>
      </c>
      <c r="BG362" s="10">
        <v>85605596</v>
      </c>
      <c r="BH362" s="9" t="s">
        <v>319</v>
      </c>
      <c r="BI362" s="19">
        <v>45078</v>
      </c>
      <c r="BJ362" s="20">
        <v>45082</v>
      </c>
      <c r="BK362" s="16">
        <v>2288</v>
      </c>
      <c r="BL362" s="16">
        <v>3661</v>
      </c>
      <c r="BM362" s="9" t="s">
        <v>177</v>
      </c>
      <c r="BN362" s="9" t="s">
        <v>470</v>
      </c>
      <c r="BO362" s="9" t="s">
        <v>156</v>
      </c>
      <c r="BP362" s="17">
        <v>45142</v>
      </c>
      <c r="BQ362" s="17">
        <v>45142</v>
      </c>
      <c r="BR362" s="17" t="s">
        <v>156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 t="s">
        <v>156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 t="s">
        <v>156</v>
      </c>
      <c r="CD362" s="10" t="s">
        <v>156</v>
      </c>
      <c r="CE362" s="17" t="s">
        <v>156</v>
      </c>
      <c r="CF362" s="17" t="s">
        <v>156</v>
      </c>
      <c r="CG362" s="17" t="s">
        <v>156</v>
      </c>
      <c r="CH362" s="17" t="s">
        <v>156</v>
      </c>
      <c r="CI362" s="16">
        <v>0</v>
      </c>
      <c r="CJ362" s="10" t="s">
        <v>156</v>
      </c>
      <c r="CK362" s="10" t="s">
        <v>156</v>
      </c>
      <c r="CL362" s="18" t="s">
        <v>156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 t="s">
        <v>156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>
        <v>45083</v>
      </c>
      <c r="CX362" s="10" t="s">
        <v>819</v>
      </c>
      <c r="CY362" s="17" t="s">
        <v>156</v>
      </c>
      <c r="CZ362" s="17" t="s">
        <v>156</v>
      </c>
      <c r="DA362" s="17" t="s">
        <v>156</v>
      </c>
      <c r="DB362" s="17">
        <v>45083</v>
      </c>
      <c r="DC362" s="16">
        <v>2288</v>
      </c>
      <c r="DD362" s="10" t="s">
        <v>1507</v>
      </c>
      <c r="DE362" s="10" t="s">
        <v>417</v>
      </c>
      <c r="DF362" s="18" t="s">
        <v>156</v>
      </c>
      <c r="DG362" s="17">
        <v>45086</v>
      </c>
      <c r="DH362" s="10" t="s">
        <v>156</v>
      </c>
      <c r="DI362" s="17" t="s">
        <v>156</v>
      </c>
      <c r="DJ362" s="17" t="s">
        <v>156</v>
      </c>
      <c r="DK362" s="17" t="s">
        <v>156</v>
      </c>
      <c r="DL362" s="17">
        <v>45085</v>
      </c>
      <c r="DM362" s="16">
        <v>2288</v>
      </c>
      <c r="DN362" s="10" t="s">
        <v>1508</v>
      </c>
      <c r="DO362" s="10" t="s">
        <v>230</v>
      </c>
      <c r="DP362" s="16">
        <v>32</v>
      </c>
      <c r="DQ362" s="16">
        <v>16</v>
      </c>
      <c r="DR362" s="11">
        <v>16</v>
      </c>
      <c r="DS362" s="16">
        <v>48</v>
      </c>
      <c r="DT362" s="16">
        <v>0</v>
      </c>
      <c r="DU362" s="11" t="s">
        <v>181</v>
      </c>
      <c r="DV362" s="11" t="s">
        <v>182</v>
      </c>
      <c r="DW362" s="27" t="s">
        <v>156</v>
      </c>
      <c r="DX362" s="27" t="s">
        <v>156</v>
      </c>
      <c r="DY362" s="20" t="s">
        <v>1144</v>
      </c>
      <c r="DZ362" s="16">
        <v>7</v>
      </c>
      <c r="EA362" s="16">
        <v>32</v>
      </c>
      <c r="EB362" s="27" t="s">
        <v>185</v>
      </c>
      <c r="EC362" s="27" t="s">
        <v>185</v>
      </c>
      <c r="ED362" s="27" t="s">
        <v>182</v>
      </c>
      <c r="EE362" s="29">
        <v>45063.563287037039</v>
      </c>
      <c r="EF362" s="28" t="s">
        <v>821</v>
      </c>
      <c r="EG362" s="28" t="s">
        <v>822</v>
      </c>
      <c r="EH362" s="28" t="s">
        <v>190</v>
      </c>
      <c r="EI362" s="29">
        <v>45086.162685185183</v>
      </c>
      <c r="EJ362" s="28" t="s">
        <v>1484</v>
      </c>
      <c r="EK362" s="28" t="s">
        <v>1485</v>
      </c>
      <c r="EL362" s="28" t="s">
        <v>237</v>
      </c>
      <c r="EM362" s="45" t="s">
        <v>3713</v>
      </c>
      <c r="EN362" s="46" t="str">
        <f t="shared" si="36"/>
        <v>343N546E</v>
      </c>
      <c r="EO362" s="47">
        <f t="shared" si="37"/>
        <v>45103</v>
      </c>
      <c r="EP362" s="47">
        <f t="shared" si="38"/>
        <v>45083</v>
      </c>
      <c r="EQ362" s="48" t="str">
        <f t="shared" ca="1" si="39"/>
        <v>Past</v>
      </c>
      <c r="ER362" s="49">
        <f t="shared" si="40"/>
        <v>20</v>
      </c>
      <c r="ES362" s="50"/>
      <c r="ET362" s="51">
        <f t="shared" si="41"/>
        <v>20</v>
      </c>
      <c r="EU362" s="52">
        <f t="shared" si="42"/>
        <v>45760</v>
      </c>
      <c r="EV362" s="46"/>
      <c r="EW362" s="23" t="s">
        <v>3721</v>
      </c>
    </row>
    <row r="363" spans="1:153" ht="14.25" customHeight="1">
      <c r="A363" s="8">
        <v>356</v>
      </c>
      <c r="B363" s="9" t="s">
        <v>141</v>
      </c>
      <c r="C363" s="10" t="s">
        <v>142</v>
      </c>
      <c r="D363" s="10" t="s">
        <v>143</v>
      </c>
      <c r="E363" s="10" t="s">
        <v>206</v>
      </c>
      <c r="F363" s="9" t="s">
        <v>641</v>
      </c>
      <c r="G363" s="10" t="s">
        <v>426</v>
      </c>
      <c r="H363" s="9" t="s">
        <v>427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675</v>
      </c>
      <c r="S363" s="9" t="s">
        <v>676</v>
      </c>
      <c r="T363" s="9" t="s">
        <v>306</v>
      </c>
      <c r="U363" s="9" t="s">
        <v>337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698</v>
      </c>
      <c r="AA363" s="9" t="s">
        <v>699</v>
      </c>
      <c r="AB363" s="12" t="s">
        <v>700</v>
      </c>
      <c r="AC363" s="10" t="s">
        <v>706</v>
      </c>
      <c r="AD363" s="9" t="s">
        <v>707</v>
      </c>
      <c r="AE363" s="13" t="s">
        <v>708</v>
      </c>
      <c r="AF363" s="14" t="s">
        <v>1477</v>
      </c>
      <c r="AG363" s="10" t="s">
        <v>1504</v>
      </c>
      <c r="AH363" s="11" t="s">
        <v>684</v>
      </c>
      <c r="AI363" s="11" t="s">
        <v>685</v>
      </c>
      <c r="AJ363" s="10" t="s">
        <v>686</v>
      </c>
      <c r="AK363" s="11" t="s">
        <v>685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4682</v>
      </c>
      <c r="AW363" s="16">
        <v>4682</v>
      </c>
      <c r="AX363" s="16">
        <v>4682</v>
      </c>
      <c r="AY363" s="16">
        <v>0</v>
      </c>
      <c r="AZ363" s="16">
        <v>0</v>
      </c>
      <c r="BA363" s="17">
        <v>45124</v>
      </c>
      <c r="BB363" s="30" t="s">
        <v>175</v>
      </c>
      <c r="BC363" s="18">
        <v>45105</v>
      </c>
      <c r="BD363" s="17">
        <v>45138</v>
      </c>
      <c r="BE363" s="17">
        <v>45169</v>
      </c>
      <c r="BF363" s="17">
        <v>45092</v>
      </c>
      <c r="BG363" s="10">
        <v>85817220</v>
      </c>
      <c r="BH363" s="9" t="s">
        <v>321</v>
      </c>
      <c r="BI363" s="19">
        <v>45078</v>
      </c>
      <c r="BJ363" s="20">
        <v>45089</v>
      </c>
      <c r="BK363" s="16">
        <v>720</v>
      </c>
      <c r="BL363" s="16">
        <v>1152</v>
      </c>
      <c r="BM363" s="9" t="s">
        <v>177</v>
      </c>
      <c r="BN363" s="9" t="s">
        <v>470</v>
      </c>
      <c r="BO363" s="9" t="s">
        <v>156</v>
      </c>
      <c r="BP363" s="17">
        <v>45152</v>
      </c>
      <c r="BQ363" s="17">
        <v>45152</v>
      </c>
      <c r="BR363" s="17" t="s">
        <v>156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 t="s">
        <v>156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 t="s">
        <v>156</v>
      </c>
      <c r="CD363" s="10" t="s">
        <v>156</v>
      </c>
      <c r="CE363" s="17" t="s">
        <v>156</v>
      </c>
      <c r="CF363" s="17" t="s">
        <v>156</v>
      </c>
      <c r="CG363" s="17" t="s">
        <v>156</v>
      </c>
      <c r="CH363" s="17" t="s">
        <v>156</v>
      </c>
      <c r="CI363" s="16">
        <v>0</v>
      </c>
      <c r="CJ363" s="10" t="s">
        <v>156</v>
      </c>
      <c r="CK363" s="10" t="s">
        <v>156</v>
      </c>
      <c r="CL363" s="18" t="s">
        <v>156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 t="s">
        <v>156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>
        <v>45093</v>
      </c>
      <c r="CX363" s="10" t="s">
        <v>193</v>
      </c>
      <c r="CY363" s="17" t="s">
        <v>156</v>
      </c>
      <c r="CZ363" s="17" t="s">
        <v>156</v>
      </c>
      <c r="DA363" s="17" t="s">
        <v>156</v>
      </c>
      <c r="DB363" s="17">
        <v>45083</v>
      </c>
      <c r="DC363" s="16">
        <v>720</v>
      </c>
      <c r="DD363" s="10" t="s">
        <v>1509</v>
      </c>
      <c r="DE363" s="10" t="s">
        <v>230</v>
      </c>
      <c r="DF363" s="18" t="s">
        <v>156</v>
      </c>
      <c r="DG363" s="17">
        <v>45093</v>
      </c>
      <c r="DH363" s="10" t="s">
        <v>156</v>
      </c>
      <c r="DI363" s="17" t="s">
        <v>156</v>
      </c>
      <c r="DJ363" s="17" t="s">
        <v>156</v>
      </c>
      <c r="DK363" s="17" t="s">
        <v>156</v>
      </c>
      <c r="DL363" s="17">
        <v>45089</v>
      </c>
      <c r="DM363" s="16">
        <v>720</v>
      </c>
      <c r="DN363" s="10" t="s">
        <v>1510</v>
      </c>
      <c r="DO363" s="10" t="s">
        <v>230</v>
      </c>
      <c r="DP363" s="16">
        <v>32</v>
      </c>
      <c r="DQ363" s="16">
        <v>16</v>
      </c>
      <c r="DR363" s="11">
        <v>16</v>
      </c>
      <c r="DS363" s="16">
        <v>48</v>
      </c>
      <c r="DT363" s="16">
        <v>0</v>
      </c>
      <c r="DU363" s="11" t="s">
        <v>181</v>
      </c>
      <c r="DV363" s="11" t="s">
        <v>182</v>
      </c>
      <c r="DW363" s="27" t="s">
        <v>156</v>
      </c>
      <c r="DX363" s="27" t="s">
        <v>156</v>
      </c>
      <c r="DY363" s="20" t="s">
        <v>892</v>
      </c>
      <c r="DZ363" s="16">
        <v>7</v>
      </c>
      <c r="EA363" s="16">
        <v>32</v>
      </c>
      <c r="EB363" s="27" t="s">
        <v>185</v>
      </c>
      <c r="EC363" s="27" t="s">
        <v>185</v>
      </c>
      <c r="ED363" s="27" t="s">
        <v>182</v>
      </c>
      <c r="EE363" s="29">
        <v>45083.569479166668</v>
      </c>
      <c r="EF363" s="28" t="s">
        <v>790</v>
      </c>
      <c r="EG363" s="28" t="s">
        <v>791</v>
      </c>
      <c r="EH363" s="28" t="s">
        <v>190</v>
      </c>
      <c r="EI363" s="29">
        <v>45089.81077546296</v>
      </c>
      <c r="EJ363" s="28" t="s">
        <v>1484</v>
      </c>
      <c r="EK363" s="28" t="s">
        <v>1485</v>
      </c>
      <c r="EL363" s="28" t="s">
        <v>237</v>
      </c>
      <c r="EM363" s="45" t="s">
        <v>3713</v>
      </c>
      <c r="EN363" s="46" t="str">
        <f t="shared" si="36"/>
        <v>343N546E</v>
      </c>
      <c r="EO363" s="47">
        <f t="shared" si="37"/>
        <v>45113</v>
      </c>
      <c r="EP363" s="47">
        <f t="shared" si="38"/>
        <v>45093</v>
      </c>
      <c r="EQ363" s="48" t="str">
        <f t="shared" ca="1" si="39"/>
        <v>Past</v>
      </c>
      <c r="ER363" s="49">
        <f t="shared" si="40"/>
        <v>20</v>
      </c>
      <c r="ES363" s="50"/>
      <c r="ET363" s="51">
        <f t="shared" si="41"/>
        <v>20</v>
      </c>
      <c r="EU363" s="52">
        <f t="shared" si="42"/>
        <v>14400</v>
      </c>
      <c r="EV363" s="46"/>
      <c r="EW363" s="23" t="s">
        <v>3721</v>
      </c>
    </row>
    <row r="364" spans="1:153" ht="14.25" customHeight="1">
      <c r="A364" s="8">
        <v>357</v>
      </c>
      <c r="B364" s="9" t="s">
        <v>141</v>
      </c>
      <c r="C364" s="10" t="s">
        <v>142</v>
      </c>
      <c r="D364" s="10" t="s">
        <v>143</v>
      </c>
      <c r="E364" s="10" t="s">
        <v>206</v>
      </c>
      <c r="F364" s="9" t="s">
        <v>641</v>
      </c>
      <c r="G364" s="10" t="s">
        <v>426</v>
      </c>
      <c r="H364" s="9" t="s">
        <v>427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675</v>
      </c>
      <c r="S364" s="9" t="s">
        <v>676</v>
      </c>
      <c r="T364" s="9" t="s">
        <v>306</v>
      </c>
      <c r="U364" s="9" t="s">
        <v>337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698</v>
      </c>
      <c r="AA364" s="9" t="s">
        <v>699</v>
      </c>
      <c r="AB364" s="12" t="s">
        <v>700</v>
      </c>
      <c r="AC364" s="10" t="s">
        <v>710</v>
      </c>
      <c r="AD364" s="9" t="s">
        <v>711</v>
      </c>
      <c r="AE364" s="13" t="s">
        <v>712</v>
      </c>
      <c r="AF364" s="14" t="s">
        <v>1477</v>
      </c>
      <c r="AG364" s="10" t="s">
        <v>1511</v>
      </c>
      <c r="AH364" s="11" t="s">
        <v>684</v>
      </c>
      <c r="AI364" s="11" t="s">
        <v>685</v>
      </c>
      <c r="AJ364" s="10" t="s">
        <v>686</v>
      </c>
      <c r="AK364" s="11" t="s">
        <v>685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5322</v>
      </c>
      <c r="AW364" s="16">
        <v>5322</v>
      </c>
      <c r="AX364" s="16">
        <v>5322</v>
      </c>
      <c r="AY364" s="16">
        <v>0</v>
      </c>
      <c r="AZ364" s="16">
        <v>0</v>
      </c>
      <c r="BA364" s="17">
        <v>45124</v>
      </c>
      <c r="BB364" s="30" t="s">
        <v>175</v>
      </c>
      <c r="BC364" s="18">
        <v>45105</v>
      </c>
      <c r="BD364" s="17">
        <v>45138</v>
      </c>
      <c r="BE364" s="17">
        <v>45169</v>
      </c>
      <c r="BF364" s="17">
        <v>45092</v>
      </c>
      <c r="BG364" s="10">
        <v>85415433</v>
      </c>
      <c r="BH364" s="9" t="s">
        <v>414</v>
      </c>
      <c r="BI364" s="19">
        <v>45078</v>
      </c>
      <c r="BJ364" s="20">
        <v>45082</v>
      </c>
      <c r="BK364" s="16">
        <v>3200</v>
      </c>
      <c r="BL364" s="16">
        <v>5120</v>
      </c>
      <c r="BM364" s="9" t="s">
        <v>177</v>
      </c>
      <c r="BN364" s="9" t="s">
        <v>436</v>
      </c>
      <c r="BO364" s="9" t="s">
        <v>635</v>
      </c>
      <c r="BP364" s="17">
        <v>45136</v>
      </c>
      <c r="BQ364" s="17">
        <v>45136</v>
      </c>
      <c r="BR364" s="17" t="s">
        <v>156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 t="s">
        <v>156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 t="s">
        <v>156</v>
      </c>
      <c r="CD364" s="10" t="s">
        <v>156</v>
      </c>
      <c r="CE364" s="17" t="s">
        <v>156</v>
      </c>
      <c r="CF364" s="17" t="s">
        <v>156</v>
      </c>
      <c r="CG364" s="17" t="s">
        <v>156</v>
      </c>
      <c r="CH364" s="17" t="s">
        <v>156</v>
      </c>
      <c r="CI364" s="16">
        <v>0</v>
      </c>
      <c r="CJ364" s="10" t="s">
        <v>156</v>
      </c>
      <c r="CK364" s="10" t="s">
        <v>156</v>
      </c>
      <c r="CL364" s="18" t="s">
        <v>156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 t="s">
        <v>156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>
        <v>44999</v>
      </c>
      <c r="CX364" s="10" t="s">
        <v>193</v>
      </c>
      <c r="CY364" s="17" t="s">
        <v>156</v>
      </c>
      <c r="CZ364" s="17" t="s">
        <v>156</v>
      </c>
      <c r="DA364" s="17" t="s">
        <v>156</v>
      </c>
      <c r="DB364" s="17">
        <v>44997</v>
      </c>
      <c r="DC364" s="16">
        <v>3200</v>
      </c>
      <c r="DD364" s="10" t="s">
        <v>1512</v>
      </c>
      <c r="DE364" s="10" t="s">
        <v>230</v>
      </c>
      <c r="DF364" s="18" t="s">
        <v>156</v>
      </c>
      <c r="DG364" s="17">
        <v>45047</v>
      </c>
      <c r="DH364" s="10" t="s">
        <v>156</v>
      </c>
      <c r="DI364" s="17" t="s">
        <v>156</v>
      </c>
      <c r="DJ364" s="17" t="s">
        <v>156</v>
      </c>
      <c r="DK364" s="17" t="s">
        <v>156</v>
      </c>
      <c r="DL364" s="17">
        <v>45043</v>
      </c>
      <c r="DM364" s="16">
        <v>3200</v>
      </c>
      <c r="DN364" s="10" t="s">
        <v>1513</v>
      </c>
      <c r="DO364" s="10" t="s">
        <v>230</v>
      </c>
      <c r="DP364" s="16">
        <v>32</v>
      </c>
      <c r="DQ364" s="16">
        <v>16</v>
      </c>
      <c r="DR364" s="11">
        <v>16</v>
      </c>
      <c r="DS364" s="16">
        <v>48</v>
      </c>
      <c r="DT364" s="16">
        <v>0</v>
      </c>
      <c r="DU364" s="11" t="s">
        <v>181</v>
      </c>
      <c r="DV364" s="11" t="s">
        <v>182</v>
      </c>
      <c r="DW364" s="27" t="s">
        <v>156</v>
      </c>
      <c r="DX364" s="27" t="s">
        <v>156</v>
      </c>
      <c r="DY364" s="20" t="s">
        <v>1514</v>
      </c>
      <c r="DZ364" s="16">
        <v>7</v>
      </c>
      <c r="EA364" s="16">
        <v>32</v>
      </c>
      <c r="EB364" s="27" t="s">
        <v>185</v>
      </c>
      <c r="EC364" s="27" t="s">
        <v>185</v>
      </c>
      <c r="ED364" s="27" t="s">
        <v>182</v>
      </c>
      <c r="EE364" s="29">
        <v>44992.669814814813</v>
      </c>
      <c r="EF364" s="28" t="s">
        <v>688</v>
      </c>
      <c r="EG364" s="28" t="s">
        <v>689</v>
      </c>
      <c r="EH364" s="28" t="s">
        <v>190</v>
      </c>
      <c r="EI364" s="29">
        <v>45074.984155092592</v>
      </c>
      <c r="EJ364" s="28" t="s">
        <v>188</v>
      </c>
      <c r="EK364" s="28" t="s">
        <v>189</v>
      </c>
      <c r="EL364" s="28" t="s">
        <v>190</v>
      </c>
      <c r="EM364" s="45" t="s">
        <v>3713</v>
      </c>
      <c r="EN364" s="46" t="str">
        <f t="shared" si="36"/>
        <v>343N546F</v>
      </c>
      <c r="EO364" s="47">
        <f t="shared" si="37"/>
        <v>45097</v>
      </c>
      <c r="EP364" s="47">
        <f t="shared" si="38"/>
        <v>44999</v>
      </c>
      <c r="EQ364" s="48" t="str">
        <f t="shared" ca="1" si="39"/>
        <v>Past</v>
      </c>
      <c r="ER364" s="49">
        <f t="shared" si="40"/>
        <v>98</v>
      </c>
      <c r="ES364" s="50"/>
      <c r="ET364" s="51">
        <f t="shared" si="41"/>
        <v>98</v>
      </c>
      <c r="EU364" s="52">
        <f t="shared" si="42"/>
        <v>313600</v>
      </c>
      <c r="EV364" s="46"/>
      <c r="EW364" s="23" t="s">
        <v>3714</v>
      </c>
    </row>
    <row r="365" spans="1:153" ht="14.25" customHeight="1">
      <c r="A365" s="8">
        <v>358</v>
      </c>
      <c r="B365" s="9" t="s">
        <v>141</v>
      </c>
      <c r="C365" s="10" t="s">
        <v>142</v>
      </c>
      <c r="D365" s="10" t="s">
        <v>143</v>
      </c>
      <c r="E365" s="10" t="s">
        <v>206</v>
      </c>
      <c r="F365" s="9" t="s">
        <v>641</v>
      </c>
      <c r="G365" s="10" t="s">
        <v>426</v>
      </c>
      <c r="H365" s="9" t="s">
        <v>427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675</v>
      </c>
      <c r="S365" s="9" t="s">
        <v>676</v>
      </c>
      <c r="T365" s="9" t="s">
        <v>306</v>
      </c>
      <c r="U365" s="9" t="s">
        <v>337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698</v>
      </c>
      <c r="AA365" s="9" t="s">
        <v>699</v>
      </c>
      <c r="AB365" s="12" t="s">
        <v>700</v>
      </c>
      <c r="AC365" s="10" t="s">
        <v>710</v>
      </c>
      <c r="AD365" s="9" t="s">
        <v>711</v>
      </c>
      <c r="AE365" s="13" t="s">
        <v>712</v>
      </c>
      <c r="AF365" s="14" t="s">
        <v>1477</v>
      </c>
      <c r="AG365" s="10" t="s">
        <v>1511</v>
      </c>
      <c r="AH365" s="11" t="s">
        <v>684</v>
      </c>
      <c r="AI365" s="11" t="s">
        <v>685</v>
      </c>
      <c r="AJ365" s="10" t="s">
        <v>686</v>
      </c>
      <c r="AK365" s="11" t="s">
        <v>685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142</v>
      </c>
      <c r="AV365" s="16">
        <v>5322</v>
      </c>
      <c r="AW365" s="16">
        <v>5322</v>
      </c>
      <c r="AX365" s="16">
        <v>5322</v>
      </c>
      <c r="AY365" s="16">
        <v>0</v>
      </c>
      <c r="AZ365" s="16">
        <v>0</v>
      </c>
      <c r="BA365" s="17">
        <v>45124</v>
      </c>
      <c r="BB365" s="30" t="s">
        <v>175</v>
      </c>
      <c r="BC365" s="18">
        <v>45105</v>
      </c>
      <c r="BD365" s="17">
        <v>45138</v>
      </c>
      <c r="BE365" s="17">
        <v>45169</v>
      </c>
      <c r="BF365" s="17">
        <v>45092</v>
      </c>
      <c r="BG365" s="10">
        <v>85605600</v>
      </c>
      <c r="BH365" s="9" t="s">
        <v>319</v>
      </c>
      <c r="BI365" s="19">
        <v>45078</v>
      </c>
      <c r="BJ365" s="20">
        <v>45082</v>
      </c>
      <c r="BK365" s="16">
        <v>2128</v>
      </c>
      <c r="BL365" s="16">
        <v>3405</v>
      </c>
      <c r="BM365" s="9" t="s">
        <v>177</v>
      </c>
      <c r="BN365" s="9" t="s">
        <v>470</v>
      </c>
      <c r="BO365" s="9" t="s">
        <v>156</v>
      </c>
      <c r="BP365" s="17">
        <v>45142</v>
      </c>
      <c r="BQ365" s="17">
        <v>45142</v>
      </c>
      <c r="BR365" s="17" t="s">
        <v>156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 t="s">
        <v>156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 t="s">
        <v>156</v>
      </c>
      <c r="CD365" s="10" t="s">
        <v>156</v>
      </c>
      <c r="CE365" s="17" t="s">
        <v>156</v>
      </c>
      <c r="CF365" s="17" t="s">
        <v>156</v>
      </c>
      <c r="CG365" s="17" t="s">
        <v>156</v>
      </c>
      <c r="CH365" s="17" t="s">
        <v>156</v>
      </c>
      <c r="CI365" s="16">
        <v>0</v>
      </c>
      <c r="CJ365" s="10" t="s">
        <v>156</v>
      </c>
      <c r="CK365" s="10" t="s">
        <v>156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 t="s">
        <v>156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>
        <v>45083</v>
      </c>
      <c r="CX365" s="10" t="s">
        <v>819</v>
      </c>
      <c r="CY365" s="17" t="s">
        <v>156</v>
      </c>
      <c r="CZ365" s="17" t="s">
        <v>156</v>
      </c>
      <c r="DA365" s="17" t="s">
        <v>156</v>
      </c>
      <c r="DB365" s="17">
        <v>45083</v>
      </c>
      <c r="DC365" s="16">
        <v>2128</v>
      </c>
      <c r="DD365" s="10" t="s">
        <v>1515</v>
      </c>
      <c r="DE365" s="10" t="s">
        <v>417</v>
      </c>
      <c r="DF365" s="18" t="s">
        <v>156</v>
      </c>
      <c r="DG365" s="17">
        <v>45086</v>
      </c>
      <c r="DH365" s="10" t="s">
        <v>156</v>
      </c>
      <c r="DI365" s="17" t="s">
        <v>156</v>
      </c>
      <c r="DJ365" s="17" t="s">
        <v>156</v>
      </c>
      <c r="DK365" s="17" t="s">
        <v>156</v>
      </c>
      <c r="DL365" s="17">
        <v>45085</v>
      </c>
      <c r="DM365" s="16">
        <v>2128</v>
      </c>
      <c r="DN365" s="10" t="s">
        <v>1516</v>
      </c>
      <c r="DO365" s="10" t="s">
        <v>230</v>
      </c>
      <c r="DP365" s="16">
        <v>32</v>
      </c>
      <c r="DQ365" s="16">
        <v>16</v>
      </c>
      <c r="DR365" s="11">
        <v>16</v>
      </c>
      <c r="DS365" s="16">
        <v>48</v>
      </c>
      <c r="DT365" s="16">
        <v>0</v>
      </c>
      <c r="DU365" s="11" t="s">
        <v>181</v>
      </c>
      <c r="DV365" s="11" t="s">
        <v>182</v>
      </c>
      <c r="DW365" s="27" t="s">
        <v>156</v>
      </c>
      <c r="DX365" s="27" t="s">
        <v>156</v>
      </c>
      <c r="DY365" s="20" t="s">
        <v>1144</v>
      </c>
      <c r="DZ365" s="16">
        <v>7</v>
      </c>
      <c r="EA365" s="16">
        <v>32</v>
      </c>
      <c r="EB365" s="27" t="s">
        <v>185</v>
      </c>
      <c r="EC365" s="27" t="s">
        <v>185</v>
      </c>
      <c r="ED365" s="27" t="s">
        <v>182</v>
      </c>
      <c r="EE365" s="29">
        <v>45063.563287037039</v>
      </c>
      <c r="EF365" s="28" t="s">
        <v>821</v>
      </c>
      <c r="EG365" s="28" t="s">
        <v>822</v>
      </c>
      <c r="EH365" s="28" t="s">
        <v>190</v>
      </c>
      <c r="EI365" s="29">
        <v>45086.162685185183</v>
      </c>
      <c r="EJ365" s="28" t="s">
        <v>1484</v>
      </c>
      <c r="EK365" s="28" t="s">
        <v>1485</v>
      </c>
      <c r="EL365" s="28" t="s">
        <v>237</v>
      </c>
      <c r="EM365" s="45" t="s">
        <v>3713</v>
      </c>
      <c r="EN365" s="46" t="str">
        <f t="shared" si="36"/>
        <v>343N546F</v>
      </c>
      <c r="EO365" s="47">
        <f t="shared" si="37"/>
        <v>45103</v>
      </c>
      <c r="EP365" s="47">
        <f t="shared" si="38"/>
        <v>45083</v>
      </c>
      <c r="EQ365" s="48" t="str">
        <f t="shared" ca="1" si="39"/>
        <v>Past</v>
      </c>
      <c r="ER365" s="49">
        <f t="shared" si="40"/>
        <v>20</v>
      </c>
      <c r="ES365" s="50"/>
      <c r="ET365" s="51">
        <f t="shared" si="41"/>
        <v>20</v>
      </c>
      <c r="EU365" s="52">
        <f t="shared" si="42"/>
        <v>42560</v>
      </c>
      <c r="EV365" s="46"/>
      <c r="EW365" s="23" t="s">
        <v>3721</v>
      </c>
    </row>
    <row r="366" spans="1:153" ht="14.25" customHeight="1">
      <c r="A366" s="8">
        <v>359</v>
      </c>
      <c r="B366" s="9" t="s">
        <v>141</v>
      </c>
      <c r="C366" s="10" t="s">
        <v>142</v>
      </c>
      <c r="D366" s="10" t="s">
        <v>143</v>
      </c>
      <c r="E366" s="10" t="s">
        <v>206</v>
      </c>
      <c r="F366" s="9" t="s">
        <v>641</v>
      </c>
      <c r="G366" s="10" t="s">
        <v>426</v>
      </c>
      <c r="H366" s="9" t="s">
        <v>427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675</v>
      </c>
      <c r="S366" s="9" t="s">
        <v>676</v>
      </c>
      <c r="T366" s="9" t="s">
        <v>306</v>
      </c>
      <c r="U366" s="9" t="s">
        <v>337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698</v>
      </c>
      <c r="AA366" s="9" t="s">
        <v>699</v>
      </c>
      <c r="AB366" s="12" t="s">
        <v>700</v>
      </c>
      <c r="AC366" s="10" t="s">
        <v>710</v>
      </c>
      <c r="AD366" s="9" t="s">
        <v>711</v>
      </c>
      <c r="AE366" s="13" t="s">
        <v>712</v>
      </c>
      <c r="AF366" s="14" t="s">
        <v>1477</v>
      </c>
      <c r="AG366" s="10" t="s">
        <v>1511</v>
      </c>
      <c r="AH366" s="11" t="s">
        <v>684</v>
      </c>
      <c r="AI366" s="11" t="s">
        <v>685</v>
      </c>
      <c r="AJ366" s="10" t="s">
        <v>686</v>
      </c>
      <c r="AK366" s="11" t="s">
        <v>685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142</v>
      </c>
      <c r="AV366" s="16">
        <v>5322</v>
      </c>
      <c r="AW366" s="16">
        <v>5322</v>
      </c>
      <c r="AX366" s="16">
        <v>5322</v>
      </c>
      <c r="AY366" s="16">
        <v>0</v>
      </c>
      <c r="AZ366" s="16">
        <v>0</v>
      </c>
      <c r="BA366" s="17">
        <v>45124</v>
      </c>
      <c r="BB366" s="30" t="s">
        <v>175</v>
      </c>
      <c r="BC366" s="18">
        <v>45105</v>
      </c>
      <c r="BD366" s="17">
        <v>45138</v>
      </c>
      <c r="BE366" s="17">
        <v>45169</v>
      </c>
      <c r="BF366" s="17">
        <v>45092</v>
      </c>
      <c r="BG366" s="10">
        <v>85817221</v>
      </c>
      <c r="BH366" s="9" t="s">
        <v>321</v>
      </c>
      <c r="BI366" s="19">
        <v>45078</v>
      </c>
      <c r="BJ366" s="20">
        <v>45089</v>
      </c>
      <c r="BK366" s="16">
        <v>672</v>
      </c>
      <c r="BL366" s="16">
        <v>1075</v>
      </c>
      <c r="BM366" s="9" t="s">
        <v>177</v>
      </c>
      <c r="BN366" s="9" t="s">
        <v>470</v>
      </c>
      <c r="BO366" s="9" t="s">
        <v>156</v>
      </c>
      <c r="BP366" s="17">
        <v>45152</v>
      </c>
      <c r="BQ366" s="17">
        <v>45152</v>
      </c>
      <c r="BR366" s="17" t="s">
        <v>156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 t="s">
        <v>156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 t="s">
        <v>156</v>
      </c>
      <c r="CD366" s="10" t="s">
        <v>156</v>
      </c>
      <c r="CE366" s="17" t="s">
        <v>156</v>
      </c>
      <c r="CF366" s="17" t="s">
        <v>156</v>
      </c>
      <c r="CG366" s="17" t="s">
        <v>156</v>
      </c>
      <c r="CH366" s="17" t="s">
        <v>156</v>
      </c>
      <c r="CI366" s="16">
        <v>0</v>
      </c>
      <c r="CJ366" s="10" t="s">
        <v>156</v>
      </c>
      <c r="CK366" s="10" t="s">
        <v>156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 t="s">
        <v>156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>
        <v>45093</v>
      </c>
      <c r="CX366" s="10" t="s">
        <v>193</v>
      </c>
      <c r="CY366" s="17" t="s">
        <v>156</v>
      </c>
      <c r="CZ366" s="17" t="s">
        <v>156</v>
      </c>
      <c r="DA366" s="17" t="s">
        <v>156</v>
      </c>
      <c r="DB366" s="17">
        <v>45083</v>
      </c>
      <c r="DC366" s="16">
        <v>672</v>
      </c>
      <c r="DD366" s="10" t="s">
        <v>1517</v>
      </c>
      <c r="DE366" s="10" t="s">
        <v>230</v>
      </c>
      <c r="DF366" s="18" t="s">
        <v>156</v>
      </c>
      <c r="DG366" s="17">
        <v>45093</v>
      </c>
      <c r="DH366" s="10" t="s">
        <v>156</v>
      </c>
      <c r="DI366" s="17" t="s">
        <v>156</v>
      </c>
      <c r="DJ366" s="17" t="s">
        <v>156</v>
      </c>
      <c r="DK366" s="17" t="s">
        <v>156</v>
      </c>
      <c r="DL366" s="17">
        <v>45089</v>
      </c>
      <c r="DM366" s="16">
        <v>672</v>
      </c>
      <c r="DN366" s="10" t="s">
        <v>1518</v>
      </c>
      <c r="DO366" s="10" t="s">
        <v>230</v>
      </c>
      <c r="DP366" s="16">
        <v>32</v>
      </c>
      <c r="DQ366" s="16">
        <v>16</v>
      </c>
      <c r="DR366" s="11">
        <v>16</v>
      </c>
      <c r="DS366" s="16">
        <v>48</v>
      </c>
      <c r="DT366" s="16">
        <v>0</v>
      </c>
      <c r="DU366" s="11" t="s">
        <v>181</v>
      </c>
      <c r="DV366" s="11" t="s">
        <v>182</v>
      </c>
      <c r="DW366" s="27" t="s">
        <v>156</v>
      </c>
      <c r="DX366" s="27" t="s">
        <v>156</v>
      </c>
      <c r="DY366" s="20" t="s">
        <v>892</v>
      </c>
      <c r="DZ366" s="16">
        <v>7</v>
      </c>
      <c r="EA366" s="16">
        <v>32</v>
      </c>
      <c r="EB366" s="27" t="s">
        <v>185</v>
      </c>
      <c r="EC366" s="27" t="s">
        <v>185</v>
      </c>
      <c r="ED366" s="27" t="s">
        <v>182</v>
      </c>
      <c r="EE366" s="29">
        <v>45083.569479166668</v>
      </c>
      <c r="EF366" s="28" t="s">
        <v>790</v>
      </c>
      <c r="EG366" s="28" t="s">
        <v>791</v>
      </c>
      <c r="EH366" s="28" t="s">
        <v>190</v>
      </c>
      <c r="EI366" s="29">
        <v>45089.81077546296</v>
      </c>
      <c r="EJ366" s="28" t="s">
        <v>1484</v>
      </c>
      <c r="EK366" s="28" t="s">
        <v>1485</v>
      </c>
      <c r="EL366" s="28" t="s">
        <v>237</v>
      </c>
      <c r="EM366" s="45" t="s">
        <v>3713</v>
      </c>
      <c r="EN366" s="46" t="str">
        <f t="shared" si="36"/>
        <v>343N546F</v>
      </c>
      <c r="EO366" s="47">
        <f t="shared" si="37"/>
        <v>45113</v>
      </c>
      <c r="EP366" s="47">
        <f t="shared" si="38"/>
        <v>45093</v>
      </c>
      <c r="EQ366" s="48" t="str">
        <f t="shared" ca="1" si="39"/>
        <v>Past</v>
      </c>
      <c r="ER366" s="49">
        <f t="shared" si="40"/>
        <v>20</v>
      </c>
      <c r="ES366" s="50"/>
      <c r="ET366" s="51">
        <f t="shared" si="41"/>
        <v>20</v>
      </c>
      <c r="EU366" s="52">
        <f t="shared" si="42"/>
        <v>13440</v>
      </c>
      <c r="EV366" s="46"/>
      <c r="EW366" s="23" t="s">
        <v>3721</v>
      </c>
    </row>
    <row r="367" spans="1:153" ht="14.25" customHeight="1">
      <c r="A367" s="8">
        <v>360</v>
      </c>
      <c r="B367" s="9" t="s">
        <v>141</v>
      </c>
      <c r="C367" s="10" t="s">
        <v>142</v>
      </c>
      <c r="D367" s="10" t="s">
        <v>143</v>
      </c>
      <c r="E367" s="10" t="s">
        <v>206</v>
      </c>
      <c r="F367" s="9" t="s">
        <v>641</v>
      </c>
      <c r="G367" s="10" t="s">
        <v>432</v>
      </c>
      <c r="H367" s="9" t="s">
        <v>433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675</v>
      </c>
      <c r="S367" s="9" t="s">
        <v>676</v>
      </c>
      <c r="T367" s="9" t="s">
        <v>306</v>
      </c>
      <c r="U367" s="9" t="s">
        <v>337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677</v>
      </c>
      <c r="AA367" s="9" t="s">
        <v>678</v>
      </c>
      <c r="AB367" s="12" t="s">
        <v>679</v>
      </c>
      <c r="AC367" s="10" t="s">
        <v>680</v>
      </c>
      <c r="AD367" s="9" t="s">
        <v>681</v>
      </c>
      <c r="AE367" s="13" t="s">
        <v>682</v>
      </c>
      <c r="AF367" s="14" t="s">
        <v>314</v>
      </c>
      <c r="AG367" s="10" t="s">
        <v>1519</v>
      </c>
      <c r="AH367" s="11" t="s">
        <v>684</v>
      </c>
      <c r="AI367" s="11" t="s">
        <v>685</v>
      </c>
      <c r="AJ367" s="10" t="s">
        <v>686</v>
      </c>
      <c r="AK367" s="11" t="s">
        <v>685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2800</v>
      </c>
      <c r="AW367" s="16">
        <v>2800</v>
      </c>
      <c r="AX367" s="16">
        <v>0</v>
      </c>
      <c r="AY367" s="16">
        <v>0</v>
      </c>
      <c r="AZ367" s="16">
        <v>0</v>
      </c>
      <c r="BA367" s="17">
        <v>45257</v>
      </c>
      <c r="BB367" s="30" t="s">
        <v>175</v>
      </c>
      <c r="BC367" s="18">
        <v>45075</v>
      </c>
      <c r="BD367" s="17">
        <v>45306</v>
      </c>
      <c r="BE367" s="17">
        <v>45337</v>
      </c>
      <c r="BF367" s="17">
        <v>45107</v>
      </c>
      <c r="BG367" s="10">
        <v>85504278</v>
      </c>
      <c r="BH367" s="9" t="s">
        <v>414</v>
      </c>
      <c r="BI367" s="19">
        <v>45078</v>
      </c>
      <c r="BJ367" s="20">
        <v>45082</v>
      </c>
      <c r="BK367" s="16">
        <v>2976</v>
      </c>
      <c r="BL367" s="16">
        <v>4762</v>
      </c>
      <c r="BM367" s="9" t="s">
        <v>177</v>
      </c>
      <c r="BN367" s="9" t="s">
        <v>436</v>
      </c>
      <c r="BO367" s="9" t="s">
        <v>635</v>
      </c>
      <c r="BP367" s="17">
        <v>45158</v>
      </c>
      <c r="BQ367" s="17">
        <v>45158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 t="s">
        <v>156</v>
      </c>
      <c r="CD367" s="10" t="s">
        <v>156</v>
      </c>
      <c r="CE367" s="17" t="s">
        <v>156</v>
      </c>
      <c r="CF367" s="17" t="s">
        <v>156</v>
      </c>
      <c r="CG367" s="17" t="s">
        <v>156</v>
      </c>
      <c r="CH367" s="17" t="s">
        <v>156</v>
      </c>
      <c r="CI367" s="16">
        <v>0</v>
      </c>
      <c r="CJ367" s="10" t="s">
        <v>156</v>
      </c>
      <c r="CK367" s="10" t="s">
        <v>156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45034</v>
      </c>
      <c r="CX367" s="10" t="s">
        <v>193</v>
      </c>
      <c r="CY367" s="17" t="s">
        <v>156</v>
      </c>
      <c r="CZ367" s="17" t="s">
        <v>156</v>
      </c>
      <c r="DA367" s="17" t="s">
        <v>156</v>
      </c>
      <c r="DB367" s="17">
        <v>45034</v>
      </c>
      <c r="DC367" s="16">
        <v>2976</v>
      </c>
      <c r="DD367" s="10" t="s">
        <v>1520</v>
      </c>
      <c r="DE367" s="10" t="s">
        <v>417</v>
      </c>
      <c r="DF367" s="18" t="s">
        <v>156</v>
      </c>
      <c r="DG367" s="17">
        <v>45055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45051</v>
      </c>
      <c r="DM367" s="16">
        <v>2976</v>
      </c>
      <c r="DN367" s="10" t="s">
        <v>1521</v>
      </c>
      <c r="DO367" s="10" t="s">
        <v>230</v>
      </c>
      <c r="DP367" s="16">
        <v>32</v>
      </c>
      <c r="DQ367" s="16">
        <v>16</v>
      </c>
      <c r="DR367" s="11">
        <v>16</v>
      </c>
      <c r="DS367" s="16">
        <v>48</v>
      </c>
      <c r="DT367" s="16">
        <v>0</v>
      </c>
      <c r="DU367" s="11" t="s">
        <v>181</v>
      </c>
      <c r="DV367" s="11" t="s">
        <v>182</v>
      </c>
      <c r="DW367" s="27" t="s">
        <v>156</v>
      </c>
      <c r="DX367" s="27" t="s">
        <v>156</v>
      </c>
      <c r="DY367" s="20" t="s">
        <v>959</v>
      </c>
      <c r="DZ367" s="16">
        <v>7</v>
      </c>
      <c r="EA367" s="16">
        <v>55</v>
      </c>
      <c r="EB367" s="27" t="s">
        <v>185</v>
      </c>
      <c r="EC367" s="27" t="s">
        <v>185</v>
      </c>
      <c r="ED367" s="27" t="s">
        <v>182</v>
      </c>
      <c r="EE367" s="29">
        <v>45034.522256944445</v>
      </c>
      <c r="EF367" s="28" t="s">
        <v>846</v>
      </c>
      <c r="EG367" s="28" t="s">
        <v>847</v>
      </c>
      <c r="EH367" s="28" t="s">
        <v>190</v>
      </c>
      <c r="EI367" s="29">
        <v>45074.988969907405</v>
      </c>
      <c r="EJ367" s="28" t="s">
        <v>188</v>
      </c>
      <c r="EK367" s="28" t="s">
        <v>189</v>
      </c>
      <c r="EL367" s="28" t="s">
        <v>190</v>
      </c>
      <c r="EM367" s="45" t="s">
        <v>3713</v>
      </c>
      <c r="EN367" s="46" t="str">
        <f t="shared" si="36"/>
        <v>343N640A</v>
      </c>
      <c r="EO367" s="47">
        <f t="shared" si="37"/>
        <v>45096</v>
      </c>
      <c r="EP367" s="47">
        <f t="shared" si="38"/>
        <v>45034</v>
      </c>
      <c r="EQ367" s="48" t="str">
        <f t="shared" ca="1" si="39"/>
        <v>Past</v>
      </c>
      <c r="ER367" s="49">
        <f t="shared" si="40"/>
        <v>62</v>
      </c>
      <c r="ES367" s="50"/>
      <c r="ET367" s="51">
        <f t="shared" si="41"/>
        <v>62</v>
      </c>
      <c r="EU367" s="52">
        <f t="shared" si="42"/>
        <v>184512</v>
      </c>
      <c r="EV367" s="46"/>
      <c r="EW367" s="23" t="s">
        <v>3714</v>
      </c>
    </row>
    <row r="368" spans="1:153" ht="14.25" customHeight="1">
      <c r="A368" s="8">
        <v>361</v>
      </c>
      <c r="B368" s="9" t="s">
        <v>141</v>
      </c>
      <c r="C368" s="10" t="s">
        <v>142</v>
      </c>
      <c r="D368" s="10" t="s">
        <v>143</v>
      </c>
      <c r="E368" s="10" t="s">
        <v>206</v>
      </c>
      <c r="F368" s="9" t="s">
        <v>641</v>
      </c>
      <c r="G368" s="10" t="s">
        <v>432</v>
      </c>
      <c r="H368" s="9" t="s">
        <v>433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675</v>
      </c>
      <c r="S368" s="9" t="s">
        <v>676</v>
      </c>
      <c r="T368" s="9" t="s">
        <v>306</v>
      </c>
      <c r="U368" s="9" t="s">
        <v>337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677</v>
      </c>
      <c r="AA368" s="9" t="s">
        <v>678</v>
      </c>
      <c r="AB368" s="12" t="s">
        <v>679</v>
      </c>
      <c r="AC368" s="10" t="s">
        <v>690</v>
      </c>
      <c r="AD368" s="9" t="s">
        <v>691</v>
      </c>
      <c r="AE368" s="13" t="s">
        <v>692</v>
      </c>
      <c r="AF368" s="14" t="s">
        <v>314</v>
      </c>
      <c r="AG368" s="10" t="s">
        <v>1522</v>
      </c>
      <c r="AH368" s="11" t="s">
        <v>684</v>
      </c>
      <c r="AI368" s="11" t="s">
        <v>685</v>
      </c>
      <c r="AJ368" s="10" t="s">
        <v>686</v>
      </c>
      <c r="AK368" s="11" t="s">
        <v>685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2200</v>
      </c>
      <c r="AW368" s="16">
        <v>2200</v>
      </c>
      <c r="AX368" s="16">
        <v>0</v>
      </c>
      <c r="AY368" s="16">
        <v>0</v>
      </c>
      <c r="AZ368" s="16">
        <v>0</v>
      </c>
      <c r="BA368" s="17">
        <v>45257</v>
      </c>
      <c r="BB368" s="30" t="s">
        <v>175</v>
      </c>
      <c r="BC368" s="18">
        <v>45075</v>
      </c>
      <c r="BD368" s="17">
        <v>45306</v>
      </c>
      <c r="BE368" s="17">
        <v>45337</v>
      </c>
      <c r="BF368" s="17">
        <v>45107</v>
      </c>
      <c r="BG368" s="10">
        <v>85504279</v>
      </c>
      <c r="BH368" s="9" t="s">
        <v>414</v>
      </c>
      <c r="BI368" s="19">
        <v>45078</v>
      </c>
      <c r="BJ368" s="20">
        <v>45082</v>
      </c>
      <c r="BK368" s="16">
        <v>2240</v>
      </c>
      <c r="BL368" s="16">
        <v>3584</v>
      </c>
      <c r="BM368" s="9" t="s">
        <v>177</v>
      </c>
      <c r="BN368" s="9" t="s">
        <v>436</v>
      </c>
      <c r="BO368" s="9" t="s">
        <v>635</v>
      </c>
      <c r="BP368" s="17">
        <v>45158</v>
      </c>
      <c r="BQ368" s="17">
        <v>45158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45034</v>
      </c>
      <c r="CX368" s="10" t="s">
        <v>193</v>
      </c>
      <c r="CY368" s="17" t="s">
        <v>156</v>
      </c>
      <c r="CZ368" s="17" t="s">
        <v>156</v>
      </c>
      <c r="DA368" s="17" t="s">
        <v>156</v>
      </c>
      <c r="DB368" s="17">
        <v>45034</v>
      </c>
      <c r="DC368" s="16">
        <v>2240</v>
      </c>
      <c r="DD368" s="10" t="s">
        <v>1523</v>
      </c>
      <c r="DE368" s="10" t="s">
        <v>230</v>
      </c>
      <c r="DF368" s="18" t="s">
        <v>156</v>
      </c>
      <c r="DG368" s="17">
        <v>45055</v>
      </c>
      <c r="DH368" s="10" t="s">
        <v>156</v>
      </c>
      <c r="DI368" s="17" t="s">
        <v>156</v>
      </c>
      <c r="DJ368" s="17" t="s">
        <v>156</v>
      </c>
      <c r="DK368" s="17" t="s">
        <v>156</v>
      </c>
      <c r="DL368" s="17">
        <v>45051</v>
      </c>
      <c r="DM368" s="16">
        <v>2240</v>
      </c>
      <c r="DN368" s="10" t="s">
        <v>1524</v>
      </c>
      <c r="DO368" s="10" t="s">
        <v>230</v>
      </c>
      <c r="DP368" s="16">
        <v>32</v>
      </c>
      <c r="DQ368" s="16">
        <v>16</v>
      </c>
      <c r="DR368" s="11">
        <v>16</v>
      </c>
      <c r="DS368" s="16">
        <v>32</v>
      </c>
      <c r="DT368" s="16">
        <v>0</v>
      </c>
      <c r="DU368" s="11" t="s">
        <v>181</v>
      </c>
      <c r="DV368" s="11" t="s">
        <v>182</v>
      </c>
      <c r="DW368" s="27" t="s">
        <v>156</v>
      </c>
      <c r="DX368" s="27" t="s">
        <v>156</v>
      </c>
      <c r="DY368" s="20" t="s">
        <v>959</v>
      </c>
      <c r="DZ368" s="16">
        <v>7</v>
      </c>
      <c r="EA368" s="16">
        <v>55</v>
      </c>
      <c r="EB368" s="27" t="s">
        <v>185</v>
      </c>
      <c r="EC368" s="27" t="s">
        <v>185</v>
      </c>
      <c r="ED368" s="27" t="s">
        <v>182</v>
      </c>
      <c r="EE368" s="29">
        <v>45034.522256944445</v>
      </c>
      <c r="EF368" s="28" t="s">
        <v>846</v>
      </c>
      <c r="EG368" s="28" t="s">
        <v>847</v>
      </c>
      <c r="EH368" s="28" t="s">
        <v>190</v>
      </c>
      <c r="EI368" s="29">
        <v>45074.988969907405</v>
      </c>
      <c r="EJ368" s="28" t="s">
        <v>188</v>
      </c>
      <c r="EK368" s="28" t="s">
        <v>189</v>
      </c>
      <c r="EL368" s="28" t="s">
        <v>190</v>
      </c>
      <c r="EM368" s="45" t="s">
        <v>3713</v>
      </c>
      <c r="EN368" s="46" t="str">
        <f t="shared" si="36"/>
        <v>343N641A</v>
      </c>
      <c r="EO368" s="47">
        <f t="shared" si="37"/>
        <v>45096</v>
      </c>
      <c r="EP368" s="47">
        <f t="shared" si="38"/>
        <v>45034</v>
      </c>
      <c r="EQ368" s="48" t="str">
        <f t="shared" ca="1" si="39"/>
        <v>Past</v>
      </c>
      <c r="ER368" s="49">
        <f t="shared" si="40"/>
        <v>62</v>
      </c>
      <c r="ES368" s="50"/>
      <c r="ET368" s="51">
        <f t="shared" si="41"/>
        <v>62</v>
      </c>
      <c r="EU368" s="52">
        <f t="shared" si="42"/>
        <v>138880</v>
      </c>
      <c r="EV368" s="46"/>
      <c r="EW368" s="23" t="s">
        <v>3714</v>
      </c>
    </row>
    <row r="369" spans="1:153" ht="14.25" hidden="1" customHeight="1">
      <c r="A369" s="8">
        <v>362</v>
      </c>
      <c r="B369" s="9" t="s">
        <v>141</v>
      </c>
      <c r="C369" s="10" t="s">
        <v>142</v>
      </c>
      <c r="D369" s="10" t="s">
        <v>143</v>
      </c>
      <c r="E369" s="10" t="s">
        <v>206</v>
      </c>
      <c r="F369" s="9" t="s">
        <v>641</v>
      </c>
      <c r="G369" s="10" t="s">
        <v>432</v>
      </c>
      <c r="H369" s="9" t="s">
        <v>433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880</v>
      </c>
      <c r="S369" s="9" t="s">
        <v>881</v>
      </c>
      <c r="T369" s="9" t="s">
        <v>306</v>
      </c>
      <c r="U369" s="9" t="s">
        <v>337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882</v>
      </c>
      <c r="AA369" s="9" t="s">
        <v>883</v>
      </c>
      <c r="AB369" s="12" t="s">
        <v>884</v>
      </c>
      <c r="AC369" s="10" t="s">
        <v>885</v>
      </c>
      <c r="AD369" s="9" t="s">
        <v>883</v>
      </c>
      <c r="AE369" s="13" t="s">
        <v>884</v>
      </c>
      <c r="AF369" s="14" t="s">
        <v>314</v>
      </c>
      <c r="AG369" s="10" t="s">
        <v>1525</v>
      </c>
      <c r="AH369" s="11" t="s">
        <v>887</v>
      </c>
      <c r="AI369" s="11" t="s">
        <v>888</v>
      </c>
      <c r="AJ369" s="10" t="s">
        <v>889</v>
      </c>
      <c r="AK369" s="11" t="s">
        <v>888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115000</v>
      </c>
      <c r="AW369" s="16">
        <v>115000</v>
      </c>
      <c r="AX369" s="16">
        <v>0</v>
      </c>
      <c r="AY369" s="16">
        <v>0</v>
      </c>
      <c r="AZ369" s="16">
        <v>0</v>
      </c>
      <c r="BA369" s="17">
        <v>44941</v>
      </c>
      <c r="BB369" s="30" t="s">
        <v>246</v>
      </c>
      <c r="BC369" s="18" t="s">
        <v>156</v>
      </c>
      <c r="BD369" s="17">
        <v>45322</v>
      </c>
      <c r="BE369" s="17">
        <v>45382</v>
      </c>
      <c r="BF369" s="17">
        <v>44910</v>
      </c>
      <c r="BG369" s="10">
        <v>83973675</v>
      </c>
      <c r="BH369" s="9" t="s">
        <v>176</v>
      </c>
      <c r="BI369" s="19">
        <v>44927</v>
      </c>
      <c r="BJ369" s="20">
        <v>44928</v>
      </c>
      <c r="BK369" s="16">
        <v>0</v>
      </c>
      <c r="BL369" s="16">
        <v>0</v>
      </c>
      <c r="BM369" s="9" t="s">
        <v>177</v>
      </c>
      <c r="BN369" s="9" t="s">
        <v>178</v>
      </c>
      <c r="BO369" s="9" t="s">
        <v>156</v>
      </c>
      <c r="BP369" s="17">
        <v>45031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>
        <v>44712</v>
      </c>
      <c r="CD369" s="10" t="s">
        <v>156</v>
      </c>
      <c r="CE369" s="17">
        <v>44845</v>
      </c>
      <c r="CF369" s="17" t="s">
        <v>156</v>
      </c>
      <c r="CG369" s="17">
        <v>44692</v>
      </c>
      <c r="CH369" s="17">
        <v>44708</v>
      </c>
      <c r="CI369" s="16">
        <v>30000</v>
      </c>
      <c r="CJ369" s="10" t="s">
        <v>1526</v>
      </c>
      <c r="CK369" s="10" t="s">
        <v>541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 t="s">
        <v>156</v>
      </c>
      <c r="CX369" s="10" t="s">
        <v>567</v>
      </c>
      <c r="CY369" s="17">
        <v>44887</v>
      </c>
      <c r="CZ369" s="17" t="s">
        <v>156</v>
      </c>
      <c r="DA369" s="17">
        <v>44717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 t="s">
        <v>156</v>
      </c>
      <c r="DH369" s="10" t="s">
        <v>444</v>
      </c>
      <c r="DI369" s="17">
        <v>44894</v>
      </c>
      <c r="DJ369" s="17" t="s">
        <v>156</v>
      </c>
      <c r="DK369" s="17">
        <v>44717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48</v>
      </c>
      <c r="DQ369" s="16">
        <v>24</v>
      </c>
      <c r="DR369" s="11">
        <v>24</v>
      </c>
      <c r="DS369" s="16">
        <v>48</v>
      </c>
      <c r="DT369" s="16">
        <v>30000</v>
      </c>
      <c r="DU369" s="11" t="s">
        <v>181</v>
      </c>
      <c r="DV369" s="11" t="s">
        <v>182</v>
      </c>
      <c r="DW369" s="27" t="s">
        <v>156</v>
      </c>
      <c r="DX369" s="27" t="s">
        <v>156</v>
      </c>
      <c r="DY369" s="20" t="s">
        <v>439</v>
      </c>
      <c r="DZ369" s="16">
        <v>7</v>
      </c>
      <c r="EA369" s="16">
        <v>55</v>
      </c>
      <c r="EB369" s="27" t="s">
        <v>185</v>
      </c>
      <c r="EC369" s="27" t="s">
        <v>185</v>
      </c>
      <c r="ED369" s="27" t="s">
        <v>182</v>
      </c>
      <c r="EE369" s="29">
        <v>44692.419189814813</v>
      </c>
      <c r="EF369" s="28" t="s">
        <v>195</v>
      </c>
      <c r="EG369" s="28" t="s">
        <v>196</v>
      </c>
      <c r="EH369" s="28" t="s">
        <v>190</v>
      </c>
      <c r="EI369" s="29">
        <v>44914.065092592595</v>
      </c>
      <c r="EJ369" s="28" t="s">
        <v>188</v>
      </c>
      <c r="EK369" s="28" t="s">
        <v>189</v>
      </c>
      <c r="EL369" s="28" t="s">
        <v>190</v>
      </c>
      <c r="EM369" s="45"/>
      <c r="EN369" s="46" t="str">
        <f t="shared" si="36"/>
        <v>343N033A</v>
      </c>
      <c r="EO369" s="47">
        <f t="shared" si="37"/>
        <v>44969</v>
      </c>
      <c r="EP369" s="47" t="str">
        <f t="shared" si="38"/>
        <v/>
      </c>
      <c r="EQ369" s="48" t="str">
        <f t="shared" ca="1" si="39"/>
        <v>Y</v>
      </c>
      <c r="ER369" s="49" t="str">
        <f t="shared" si="40"/>
        <v/>
      </c>
      <c r="ES369" s="50"/>
      <c r="ET369" s="51" t="str">
        <f t="shared" si="41"/>
        <v/>
      </c>
      <c r="EU369" s="52" t="str">
        <f t="shared" si="42"/>
        <v/>
      </c>
      <c r="EV369" s="46"/>
    </row>
    <row r="370" spans="1:153" ht="14.25" hidden="1" customHeight="1">
      <c r="A370" s="8">
        <v>363</v>
      </c>
      <c r="B370" s="9" t="s">
        <v>141</v>
      </c>
      <c r="C370" s="10" t="s">
        <v>142</v>
      </c>
      <c r="D370" s="10" t="s">
        <v>143</v>
      </c>
      <c r="E370" s="10" t="s">
        <v>206</v>
      </c>
      <c r="F370" s="9" t="s">
        <v>641</v>
      </c>
      <c r="G370" s="10" t="s">
        <v>432</v>
      </c>
      <c r="H370" s="9" t="s">
        <v>433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880</v>
      </c>
      <c r="S370" s="9" t="s">
        <v>881</v>
      </c>
      <c r="T370" s="9" t="s">
        <v>306</v>
      </c>
      <c r="U370" s="9" t="s">
        <v>337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882</v>
      </c>
      <c r="AA370" s="9" t="s">
        <v>883</v>
      </c>
      <c r="AB370" s="12" t="s">
        <v>884</v>
      </c>
      <c r="AC370" s="10" t="s">
        <v>885</v>
      </c>
      <c r="AD370" s="9" t="s">
        <v>883</v>
      </c>
      <c r="AE370" s="13" t="s">
        <v>884</v>
      </c>
      <c r="AF370" s="14" t="s">
        <v>314</v>
      </c>
      <c r="AG370" s="10" t="s">
        <v>1525</v>
      </c>
      <c r="AH370" s="11" t="s">
        <v>887</v>
      </c>
      <c r="AI370" s="11" t="s">
        <v>888</v>
      </c>
      <c r="AJ370" s="10" t="s">
        <v>889</v>
      </c>
      <c r="AK370" s="11" t="s">
        <v>888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115000</v>
      </c>
      <c r="AW370" s="16">
        <v>115000</v>
      </c>
      <c r="AX370" s="16">
        <v>0</v>
      </c>
      <c r="AY370" s="16">
        <v>0</v>
      </c>
      <c r="AZ370" s="16">
        <v>0</v>
      </c>
      <c r="BA370" s="17">
        <v>44941</v>
      </c>
      <c r="BB370" s="30" t="s">
        <v>175</v>
      </c>
      <c r="BC370" s="18" t="s">
        <v>156</v>
      </c>
      <c r="BD370" s="17">
        <v>45322</v>
      </c>
      <c r="BE370" s="17">
        <v>45382</v>
      </c>
      <c r="BF370" s="17">
        <v>44910</v>
      </c>
      <c r="BG370" s="10">
        <v>84947206</v>
      </c>
      <c r="BH370" s="9" t="s">
        <v>211</v>
      </c>
      <c r="BI370" s="19">
        <v>44958</v>
      </c>
      <c r="BJ370" s="20">
        <v>44984</v>
      </c>
      <c r="BK370" s="16">
        <v>0</v>
      </c>
      <c r="BL370" s="16">
        <v>0</v>
      </c>
      <c r="BM370" s="9" t="s">
        <v>177</v>
      </c>
      <c r="BN370" s="9" t="s">
        <v>178</v>
      </c>
      <c r="BO370" s="9" t="s">
        <v>156</v>
      </c>
      <c r="BP370" s="17">
        <v>45051</v>
      </c>
      <c r="BQ370" s="17" t="s">
        <v>156</v>
      </c>
      <c r="BR370" s="17">
        <v>45051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>
        <v>44875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>
        <v>44897</v>
      </c>
      <c r="CD370" s="10" t="s">
        <v>371</v>
      </c>
      <c r="CE370" s="17">
        <v>44897</v>
      </c>
      <c r="CF370" s="17" t="s">
        <v>156</v>
      </c>
      <c r="CG370" s="17">
        <v>44875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>
        <v>44939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>
        <v>44875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 t="s">
        <v>156</v>
      </c>
      <c r="CX370" s="10" t="s">
        <v>193</v>
      </c>
      <c r="CY370" s="17" t="s">
        <v>156</v>
      </c>
      <c r="CZ370" s="17" t="s">
        <v>156</v>
      </c>
      <c r="DA370" s="17">
        <v>44875</v>
      </c>
      <c r="DB370" s="17" t="s">
        <v>156</v>
      </c>
      <c r="DC370" s="16">
        <v>0</v>
      </c>
      <c r="DD370" s="10" t="s">
        <v>156</v>
      </c>
      <c r="DE370" s="10" t="s">
        <v>156</v>
      </c>
      <c r="DF370" s="18" t="s">
        <v>156</v>
      </c>
      <c r="DG370" s="17" t="s">
        <v>156</v>
      </c>
      <c r="DH370" s="10" t="s">
        <v>156</v>
      </c>
      <c r="DI370" s="17" t="s">
        <v>156</v>
      </c>
      <c r="DJ370" s="17" t="s">
        <v>156</v>
      </c>
      <c r="DK370" s="17">
        <v>44875</v>
      </c>
      <c r="DL370" s="17" t="s">
        <v>156</v>
      </c>
      <c r="DM370" s="16">
        <v>0</v>
      </c>
      <c r="DN370" s="10" t="s">
        <v>156</v>
      </c>
      <c r="DO370" s="10" t="s">
        <v>156</v>
      </c>
      <c r="DP370" s="16">
        <v>48</v>
      </c>
      <c r="DQ370" s="16">
        <v>24</v>
      </c>
      <c r="DR370" s="11">
        <v>24</v>
      </c>
      <c r="DS370" s="16">
        <v>48</v>
      </c>
      <c r="DT370" s="16">
        <v>15000</v>
      </c>
      <c r="DU370" s="11" t="s">
        <v>181</v>
      </c>
      <c r="DV370" s="11" t="s">
        <v>182</v>
      </c>
      <c r="DW370" s="27" t="s">
        <v>156</v>
      </c>
      <c r="DX370" s="27" t="s">
        <v>156</v>
      </c>
      <c r="DY370" s="20" t="s">
        <v>1527</v>
      </c>
      <c r="DZ370" s="16">
        <v>7</v>
      </c>
      <c r="EA370" s="16">
        <v>55</v>
      </c>
      <c r="EB370" s="27" t="s">
        <v>185</v>
      </c>
      <c r="EC370" s="27" t="s">
        <v>185</v>
      </c>
      <c r="ED370" s="27" t="s">
        <v>182</v>
      </c>
      <c r="EE370" s="29">
        <v>44876.018900462965</v>
      </c>
      <c r="EF370" s="28" t="s">
        <v>186</v>
      </c>
      <c r="EG370" s="28" t="s">
        <v>156</v>
      </c>
      <c r="EH370" s="28" t="s">
        <v>187</v>
      </c>
      <c r="EI370" s="29">
        <v>44900.816053240742</v>
      </c>
      <c r="EJ370" s="28" t="s">
        <v>197</v>
      </c>
      <c r="EK370" s="28" t="s">
        <v>156</v>
      </c>
      <c r="EL370" s="28" t="s">
        <v>198</v>
      </c>
      <c r="EM370" s="45"/>
      <c r="EN370" s="46" t="str">
        <f t="shared" si="36"/>
        <v>343N033A</v>
      </c>
      <c r="EO370" s="47">
        <f t="shared" si="37"/>
        <v>44989</v>
      </c>
      <c r="EP370" s="47" t="str">
        <f t="shared" si="38"/>
        <v/>
      </c>
      <c r="EQ370" s="48" t="str">
        <f t="shared" ca="1" si="39"/>
        <v>Y</v>
      </c>
      <c r="ER370" s="49" t="str">
        <f t="shared" si="40"/>
        <v/>
      </c>
      <c r="ES370" s="50"/>
      <c r="ET370" s="51" t="str">
        <f t="shared" si="41"/>
        <v/>
      </c>
      <c r="EU370" s="52" t="str">
        <f t="shared" si="42"/>
        <v/>
      </c>
      <c r="EV370" s="46"/>
    </row>
    <row r="371" spans="1:153" ht="14.25" hidden="1" customHeight="1">
      <c r="A371" s="8">
        <v>364</v>
      </c>
      <c r="B371" s="9" t="s">
        <v>141</v>
      </c>
      <c r="C371" s="10" t="s">
        <v>142</v>
      </c>
      <c r="D371" s="10" t="s">
        <v>143</v>
      </c>
      <c r="E371" s="10" t="s">
        <v>206</v>
      </c>
      <c r="F371" s="9" t="s">
        <v>641</v>
      </c>
      <c r="G371" s="10" t="s">
        <v>432</v>
      </c>
      <c r="H371" s="9" t="s">
        <v>433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880</v>
      </c>
      <c r="S371" s="9" t="s">
        <v>881</v>
      </c>
      <c r="T371" s="9" t="s">
        <v>306</v>
      </c>
      <c r="U371" s="9" t="s">
        <v>337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882</v>
      </c>
      <c r="AA371" s="9" t="s">
        <v>883</v>
      </c>
      <c r="AB371" s="12" t="s">
        <v>884</v>
      </c>
      <c r="AC371" s="10" t="s">
        <v>885</v>
      </c>
      <c r="AD371" s="9" t="s">
        <v>883</v>
      </c>
      <c r="AE371" s="13" t="s">
        <v>884</v>
      </c>
      <c r="AF371" s="14" t="s">
        <v>314</v>
      </c>
      <c r="AG371" s="10" t="s">
        <v>1525</v>
      </c>
      <c r="AH371" s="11" t="s">
        <v>887</v>
      </c>
      <c r="AI371" s="11" t="s">
        <v>888</v>
      </c>
      <c r="AJ371" s="10" t="s">
        <v>889</v>
      </c>
      <c r="AK371" s="11" t="s">
        <v>888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115000</v>
      </c>
      <c r="AW371" s="16">
        <v>115000</v>
      </c>
      <c r="AX371" s="16">
        <v>0</v>
      </c>
      <c r="AY371" s="16">
        <v>0</v>
      </c>
      <c r="AZ371" s="16">
        <v>0</v>
      </c>
      <c r="BA371" s="17">
        <v>44941</v>
      </c>
      <c r="BB371" s="30" t="s">
        <v>246</v>
      </c>
      <c r="BC371" s="18" t="s">
        <v>156</v>
      </c>
      <c r="BD371" s="17">
        <v>45322</v>
      </c>
      <c r="BE371" s="17">
        <v>45382</v>
      </c>
      <c r="BF371" s="17">
        <v>44910</v>
      </c>
      <c r="BG371" s="10">
        <v>84947204</v>
      </c>
      <c r="BH371" s="9" t="s">
        <v>201</v>
      </c>
      <c r="BI371" s="19">
        <v>44986</v>
      </c>
      <c r="BJ371" s="20">
        <v>45012</v>
      </c>
      <c r="BK371" s="16">
        <v>0</v>
      </c>
      <c r="BL371" s="16">
        <v>0</v>
      </c>
      <c r="BM371" s="9" t="s">
        <v>177</v>
      </c>
      <c r="BN371" s="9" t="s">
        <v>178</v>
      </c>
      <c r="BO371" s="9" t="s">
        <v>156</v>
      </c>
      <c r="BP371" s="17">
        <v>45079</v>
      </c>
      <c r="BQ371" s="17" t="s">
        <v>156</v>
      </c>
      <c r="BR371" s="17">
        <v>45079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>
        <v>44875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 t="s">
        <v>156</v>
      </c>
      <c r="CD371" s="10" t="s">
        <v>156</v>
      </c>
      <c r="CE371" s="17">
        <v>44925</v>
      </c>
      <c r="CF371" s="17" t="s">
        <v>156</v>
      </c>
      <c r="CG371" s="17">
        <v>44875</v>
      </c>
      <c r="CH371" s="17" t="s">
        <v>156</v>
      </c>
      <c r="CI371" s="16">
        <v>0</v>
      </c>
      <c r="CJ371" s="10" t="s">
        <v>156</v>
      </c>
      <c r="CK371" s="10" t="s">
        <v>156</v>
      </c>
      <c r="CL371" s="18">
        <v>44939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>
        <v>44875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 t="s">
        <v>156</v>
      </c>
      <c r="CX371" s="10" t="s">
        <v>193</v>
      </c>
      <c r="CY371" s="17" t="s">
        <v>156</v>
      </c>
      <c r="CZ371" s="17" t="s">
        <v>156</v>
      </c>
      <c r="DA371" s="17">
        <v>44875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 t="s">
        <v>156</v>
      </c>
      <c r="DH371" s="10" t="s">
        <v>156</v>
      </c>
      <c r="DI371" s="17" t="s">
        <v>156</v>
      </c>
      <c r="DJ371" s="17" t="s">
        <v>156</v>
      </c>
      <c r="DK371" s="17">
        <v>44875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48</v>
      </c>
      <c r="DQ371" s="16">
        <v>24</v>
      </c>
      <c r="DR371" s="11">
        <v>24</v>
      </c>
      <c r="DS371" s="16">
        <v>48</v>
      </c>
      <c r="DT371" s="16">
        <v>15000</v>
      </c>
      <c r="DU371" s="11" t="s">
        <v>181</v>
      </c>
      <c r="DV371" s="11" t="s">
        <v>182</v>
      </c>
      <c r="DW371" s="27" t="s">
        <v>156</v>
      </c>
      <c r="DX371" s="27" t="s">
        <v>156</v>
      </c>
      <c r="DY371" s="20" t="s">
        <v>372</v>
      </c>
      <c r="DZ371" s="16">
        <v>7</v>
      </c>
      <c r="EA371" s="16">
        <v>55</v>
      </c>
      <c r="EB371" s="27" t="s">
        <v>185</v>
      </c>
      <c r="EC371" s="27" t="s">
        <v>185</v>
      </c>
      <c r="ED371" s="27" t="s">
        <v>182</v>
      </c>
      <c r="EE371" s="29">
        <v>44876.018900462965</v>
      </c>
      <c r="EF371" s="28" t="s">
        <v>186</v>
      </c>
      <c r="EG371" s="28" t="s">
        <v>156</v>
      </c>
      <c r="EH371" s="28" t="s">
        <v>187</v>
      </c>
      <c r="EI371" s="29">
        <v>44914.066759259258</v>
      </c>
      <c r="EJ371" s="28" t="s">
        <v>197</v>
      </c>
      <c r="EK371" s="28" t="s">
        <v>156</v>
      </c>
      <c r="EL371" s="28" t="s">
        <v>198</v>
      </c>
      <c r="EM371" s="45"/>
      <c r="EN371" s="46" t="str">
        <f t="shared" si="36"/>
        <v>343N033A</v>
      </c>
      <c r="EO371" s="47">
        <f t="shared" si="37"/>
        <v>45017</v>
      </c>
      <c r="EP371" s="47" t="str">
        <f t="shared" si="38"/>
        <v/>
      </c>
      <c r="EQ371" s="48" t="str">
        <f t="shared" ca="1" si="39"/>
        <v>Y</v>
      </c>
      <c r="ER371" s="49" t="str">
        <f t="shared" si="40"/>
        <v/>
      </c>
      <c r="ES371" s="50"/>
      <c r="ET371" s="51" t="str">
        <f t="shared" si="41"/>
        <v/>
      </c>
      <c r="EU371" s="52" t="str">
        <f t="shared" si="42"/>
        <v/>
      </c>
      <c r="EV371" s="46"/>
    </row>
    <row r="372" spans="1:153" ht="14.25" hidden="1" customHeight="1">
      <c r="A372" s="8">
        <v>365</v>
      </c>
      <c r="B372" s="9" t="s">
        <v>141</v>
      </c>
      <c r="C372" s="10" t="s">
        <v>142</v>
      </c>
      <c r="D372" s="10" t="s">
        <v>143</v>
      </c>
      <c r="E372" s="10" t="s">
        <v>206</v>
      </c>
      <c r="F372" s="9" t="s">
        <v>641</v>
      </c>
      <c r="G372" s="10" t="s">
        <v>432</v>
      </c>
      <c r="H372" s="9" t="s">
        <v>433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880</v>
      </c>
      <c r="S372" s="9" t="s">
        <v>881</v>
      </c>
      <c r="T372" s="9" t="s">
        <v>306</v>
      </c>
      <c r="U372" s="9" t="s">
        <v>337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882</v>
      </c>
      <c r="AA372" s="9" t="s">
        <v>883</v>
      </c>
      <c r="AB372" s="12" t="s">
        <v>884</v>
      </c>
      <c r="AC372" s="10" t="s">
        <v>885</v>
      </c>
      <c r="AD372" s="9" t="s">
        <v>883</v>
      </c>
      <c r="AE372" s="13" t="s">
        <v>884</v>
      </c>
      <c r="AF372" s="14" t="s">
        <v>314</v>
      </c>
      <c r="AG372" s="10" t="s">
        <v>1525</v>
      </c>
      <c r="AH372" s="11" t="s">
        <v>887</v>
      </c>
      <c r="AI372" s="11" t="s">
        <v>888</v>
      </c>
      <c r="AJ372" s="10" t="s">
        <v>889</v>
      </c>
      <c r="AK372" s="11" t="s">
        <v>888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115000</v>
      </c>
      <c r="AW372" s="16">
        <v>115000</v>
      </c>
      <c r="AX372" s="16">
        <v>0</v>
      </c>
      <c r="AY372" s="16">
        <v>0</v>
      </c>
      <c r="AZ372" s="16">
        <v>0</v>
      </c>
      <c r="BA372" s="17">
        <v>44941</v>
      </c>
      <c r="BB372" s="30" t="s">
        <v>246</v>
      </c>
      <c r="BC372" s="18" t="s">
        <v>156</v>
      </c>
      <c r="BD372" s="17">
        <v>45322</v>
      </c>
      <c r="BE372" s="17">
        <v>45382</v>
      </c>
      <c r="BF372" s="17">
        <v>44910</v>
      </c>
      <c r="BG372" s="10">
        <v>84947205</v>
      </c>
      <c r="BH372" s="9" t="s">
        <v>274</v>
      </c>
      <c r="BI372" s="19">
        <v>45017</v>
      </c>
      <c r="BJ372" s="20">
        <v>45040</v>
      </c>
      <c r="BK372" s="16">
        <v>0</v>
      </c>
      <c r="BL372" s="16">
        <v>0</v>
      </c>
      <c r="BM372" s="9" t="s">
        <v>177</v>
      </c>
      <c r="BN372" s="9" t="s">
        <v>178</v>
      </c>
      <c r="BO372" s="9" t="s">
        <v>156</v>
      </c>
      <c r="BP372" s="17">
        <v>45107</v>
      </c>
      <c r="BQ372" s="17" t="s">
        <v>156</v>
      </c>
      <c r="BR372" s="17">
        <v>45107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>
        <v>44875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>
        <v>44953</v>
      </c>
      <c r="CD372" s="10" t="s">
        <v>156</v>
      </c>
      <c r="CE372" s="17">
        <v>44953</v>
      </c>
      <c r="CF372" s="17" t="s">
        <v>156</v>
      </c>
      <c r="CG372" s="17">
        <v>44875</v>
      </c>
      <c r="CH372" s="17" t="s">
        <v>156</v>
      </c>
      <c r="CI372" s="16">
        <v>0</v>
      </c>
      <c r="CJ372" s="10" t="s">
        <v>156</v>
      </c>
      <c r="CK372" s="10" t="s">
        <v>156</v>
      </c>
      <c r="CL372" s="18">
        <v>44939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>
        <v>44875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 t="s">
        <v>156</v>
      </c>
      <c r="CX372" s="10" t="s">
        <v>193</v>
      </c>
      <c r="CY372" s="17" t="s">
        <v>156</v>
      </c>
      <c r="CZ372" s="17" t="s">
        <v>156</v>
      </c>
      <c r="DA372" s="17">
        <v>44875</v>
      </c>
      <c r="DB372" s="17" t="s">
        <v>156</v>
      </c>
      <c r="DC372" s="16">
        <v>0</v>
      </c>
      <c r="DD372" s="10" t="s">
        <v>156</v>
      </c>
      <c r="DE372" s="10" t="s">
        <v>156</v>
      </c>
      <c r="DF372" s="18" t="s">
        <v>156</v>
      </c>
      <c r="DG372" s="17" t="s">
        <v>156</v>
      </c>
      <c r="DH372" s="10" t="s">
        <v>156</v>
      </c>
      <c r="DI372" s="17" t="s">
        <v>156</v>
      </c>
      <c r="DJ372" s="17" t="s">
        <v>156</v>
      </c>
      <c r="DK372" s="17">
        <v>44875</v>
      </c>
      <c r="DL372" s="17" t="s">
        <v>156</v>
      </c>
      <c r="DM372" s="16">
        <v>0</v>
      </c>
      <c r="DN372" s="10" t="s">
        <v>156</v>
      </c>
      <c r="DO372" s="10" t="s">
        <v>156</v>
      </c>
      <c r="DP372" s="16">
        <v>48</v>
      </c>
      <c r="DQ372" s="16">
        <v>24</v>
      </c>
      <c r="DR372" s="11">
        <v>24</v>
      </c>
      <c r="DS372" s="16">
        <v>48</v>
      </c>
      <c r="DT372" s="16">
        <v>15000</v>
      </c>
      <c r="DU372" s="11" t="s">
        <v>181</v>
      </c>
      <c r="DV372" s="11" t="s">
        <v>182</v>
      </c>
      <c r="DW372" s="27" t="s">
        <v>156</v>
      </c>
      <c r="DX372" s="27" t="s">
        <v>156</v>
      </c>
      <c r="DY372" s="20" t="s">
        <v>1528</v>
      </c>
      <c r="DZ372" s="16">
        <v>7</v>
      </c>
      <c r="EA372" s="16">
        <v>55</v>
      </c>
      <c r="EB372" s="27" t="s">
        <v>185</v>
      </c>
      <c r="EC372" s="27" t="s">
        <v>185</v>
      </c>
      <c r="ED372" s="27" t="s">
        <v>182</v>
      </c>
      <c r="EE372" s="29">
        <v>44876.018900462965</v>
      </c>
      <c r="EF372" s="28" t="s">
        <v>186</v>
      </c>
      <c r="EG372" s="28" t="s">
        <v>156</v>
      </c>
      <c r="EH372" s="28" t="s">
        <v>187</v>
      </c>
      <c r="EI372" s="29">
        <v>44956.817893518521</v>
      </c>
      <c r="EJ372" s="28" t="s">
        <v>197</v>
      </c>
      <c r="EK372" s="28" t="s">
        <v>156</v>
      </c>
      <c r="EL372" s="28" t="s">
        <v>198</v>
      </c>
      <c r="EM372" s="45"/>
      <c r="EN372" s="46" t="str">
        <f t="shared" si="36"/>
        <v>343N033A</v>
      </c>
      <c r="EO372" s="47">
        <f t="shared" si="37"/>
        <v>45045</v>
      </c>
      <c r="EP372" s="47" t="str">
        <f t="shared" si="38"/>
        <v/>
      </c>
      <c r="EQ372" s="48" t="str">
        <f t="shared" ca="1" si="39"/>
        <v>Y</v>
      </c>
      <c r="ER372" s="49" t="str">
        <f t="shared" si="40"/>
        <v/>
      </c>
      <c r="ES372" s="50"/>
      <c r="ET372" s="51" t="str">
        <f t="shared" si="41"/>
        <v/>
      </c>
      <c r="EU372" s="52" t="str">
        <f t="shared" si="42"/>
        <v/>
      </c>
      <c r="EV372" s="46"/>
    </row>
    <row r="373" spans="1:153" ht="14.25" hidden="1" customHeight="1">
      <c r="A373" s="8">
        <v>366</v>
      </c>
      <c r="B373" s="9" t="s">
        <v>141</v>
      </c>
      <c r="C373" s="10" t="s">
        <v>142</v>
      </c>
      <c r="D373" s="10" t="s">
        <v>143</v>
      </c>
      <c r="E373" s="10" t="s">
        <v>206</v>
      </c>
      <c r="F373" s="9" t="s">
        <v>641</v>
      </c>
      <c r="G373" s="10" t="s">
        <v>432</v>
      </c>
      <c r="H373" s="9" t="s">
        <v>433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880</v>
      </c>
      <c r="S373" s="9" t="s">
        <v>881</v>
      </c>
      <c r="T373" s="9" t="s">
        <v>306</v>
      </c>
      <c r="U373" s="9" t="s">
        <v>337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882</v>
      </c>
      <c r="AA373" s="9" t="s">
        <v>883</v>
      </c>
      <c r="AB373" s="12" t="s">
        <v>884</v>
      </c>
      <c r="AC373" s="10" t="s">
        <v>885</v>
      </c>
      <c r="AD373" s="9" t="s">
        <v>883</v>
      </c>
      <c r="AE373" s="13" t="s">
        <v>884</v>
      </c>
      <c r="AF373" s="14" t="s">
        <v>314</v>
      </c>
      <c r="AG373" s="10" t="s">
        <v>1525</v>
      </c>
      <c r="AH373" s="11" t="s">
        <v>887</v>
      </c>
      <c r="AI373" s="11" t="s">
        <v>888</v>
      </c>
      <c r="AJ373" s="10" t="s">
        <v>889</v>
      </c>
      <c r="AK373" s="11" t="s">
        <v>888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115000</v>
      </c>
      <c r="AW373" s="16">
        <v>115000</v>
      </c>
      <c r="AX373" s="16">
        <v>0</v>
      </c>
      <c r="AY373" s="16">
        <v>0</v>
      </c>
      <c r="AZ373" s="16">
        <v>0</v>
      </c>
      <c r="BA373" s="17">
        <v>44941</v>
      </c>
      <c r="BB373" s="30" t="s">
        <v>175</v>
      </c>
      <c r="BC373" s="18" t="s">
        <v>156</v>
      </c>
      <c r="BD373" s="17">
        <v>45322</v>
      </c>
      <c r="BE373" s="17">
        <v>45382</v>
      </c>
      <c r="BF373" s="17">
        <v>44910</v>
      </c>
      <c r="BG373" s="10">
        <v>85187089</v>
      </c>
      <c r="BH373" s="9" t="s">
        <v>621</v>
      </c>
      <c r="BI373" s="19">
        <v>45047</v>
      </c>
      <c r="BJ373" s="20">
        <v>45047</v>
      </c>
      <c r="BK373" s="16">
        <v>0</v>
      </c>
      <c r="BL373" s="16">
        <v>0</v>
      </c>
      <c r="BM373" s="9" t="s">
        <v>177</v>
      </c>
      <c r="BN373" s="9" t="s">
        <v>178</v>
      </c>
      <c r="BO373" s="9" t="s">
        <v>156</v>
      </c>
      <c r="BP373" s="17">
        <v>45153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 t="s">
        <v>156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44922</v>
      </c>
      <c r="CX373" s="10" t="s">
        <v>193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44939</v>
      </c>
      <c r="DH373" s="10" t="s">
        <v>208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48</v>
      </c>
      <c r="DQ373" s="16">
        <v>24</v>
      </c>
      <c r="DR373" s="11">
        <v>24</v>
      </c>
      <c r="DS373" s="16">
        <v>48</v>
      </c>
      <c r="DT373" s="16">
        <v>1</v>
      </c>
      <c r="DU373" s="11" t="s">
        <v>181</v>
      </c>
      <c r="DV373" s="11" t="s">
        <v>182</v>
      </c>
      <c r="DW373" s="27" t="s">
        <v>156</v>
      </c>
      <c r="DX373" s="27" t="s">
        <v>156</v>
      </c>
      <c r="DY373" s="20" t="s">
        <v>1529</v>
      </c>
      <c r="DZ373" s="16">
        <v>7</v>
      </c>
      <c r="EA373" s="16">
        <v>55</v>
      </c>
      <c r="EB373" s="27" t="s">
        <v>185</v>
      </c>
      <c r="EC373" s="27" t="s">
        <v>185</v>
      </c>
      <c r="ED373" s="27" t="s">
        <v>182</v>
      </c>
      <c r="EE373" s="29">
        <v>44918.50744212963</v>
      </c>
      <c r="EF373" s="28" t="s">
        <v>460</v>
      </c>
      <c r="EG373" s="28" t="s">
        <v>461</v>
      </c>
      <c r="EH373" s="28" t="s">
        <v>190</v>
      </c>
      <c r="EI373" s="29">
        <v>44937.678425925929</v>
      </c>
      <c r="EJ373" s="28" t="s">
        <v>195</v>
      </c>
      <c r="EK373" s="28" t="s">
        <v>196</v>
      </c>
      <c r="EL373" s="28" t="s">
        <v>210</v>
      </c>
      <c r="EM373" s="45"/>
      <c r="EN373" s="46" t="str">
        <f t="shared" si="36"/>
        <v>343N033A</v>
      </c>
      <c r="EO373" s="47">
        <f t="shared" si="37"/>
        <v>45091</v>
      </c>
      <c r="EP373" s="47">
        <f t="shared" si="38"/>
        <v>44922</v>
      </c>
      <c r="EQ373" s="48" t="str">
        <f t="shared" ca="1" si="39"/>
        <v>Past</v>
      </c>
      <c r="ER373" s="49">
        <f t="shared" si="40"/>
        <v>169</v>
      </c>
      <c r="ES373" s="50"/>
      <c r="ET373" s="51">
        <f t="shared" si="41"/>
        <v>169</v>
      </c>
      <c r="EU373" s="52">
        <f t="shared" si="42"/>
        <v>0</v>
      </c>
      <c r="EV373" s="46"/>
    </row>
    <row r="374" spans="1:153" ht="14.25" hidden="1" customHeight="1">
      <c r="A374" s="8">
        <v>367</v>
      </c>
      <c r="B374" s="9" t="s">
        <v>141</v>
      </c>
      <c r="C374" s="10" t="s">
        <v>142</v>
      </c>
      <c r="D374" s="10" t="s">
        <v>143</v>
      </c>
      <c r="E374" s="10" t="s">
        <v>206</v>
      </c>
      <c r="F374" s="9" t="s">
        <v>641</v>
      </c>
      <c r="G374" s="10" t="s">
        <v>432</v>
      </c>
      <c r="H374" s="9" t="s">
        <v>433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880</v>
      </c>
      <c r="S374" s="9" t="s">
        <v>881</v>
      </c>
      <c r="T374" s="9" t="s">
        <v>306</v>
      </c>
      <c r="U374" s="9" t="s">
        <v>337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882</v>
      </c>
      <c r="AA374" s="9" t="s">
        <v>883</v>
      </c>
      <c r="AB374" s="12" t="s">
        <v>884</v>
      </c>
      <c r="AC374" s="10" t="s">
        <v>885</v>
      </c>
      <c r="AD374" s="9" t="s">
        <v>883</v>
      </c>
      <c r="AE374" s="13" t="s">
        <v>884</v>
      </c>
      <c r="AF374" s="14" t="s">
        <v>314</v>
      </c>
      <c r="AG374" s="10" t="s">
        <v>1525</v>
      </c>
      <c r="AH374" s="11" t="s">
        <v>887</v>
      </c>
      <c r="AI374" s="11" t="s">
        <v>888</v>
      </c>
      <c r="AJ374" s="10" t="s">
        <v>889</v>
      </c>
      <c r="AK374" s="11" t="s">
        <v>888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115000</v>
      </c>
      <c r="AW374" s="16">
        <v>115000</v>
      </c>
      <c r="AX374" s="16">
        <v>0</v>
      </c>
      <c r="AY374" s="16">
        <v>0</v>
      </c>
      <c r="AZ374" s="16">
        <v>0</v>
      </c>
      <c r="BA374" s="17">
        <v>44941</v>
      </c>
      <c r="BB374" s="30" t="s">
        <v>246</v>
      </c>
      <c r="BC374" s="18" t="s">
        <v>156</v>
      </c>
      <c r="BD374" s="17">
        <v>45322</v>
      </c>
      <c r="BE374" s="17">
        <v>45382</v>
      </c>
      <c r="BF374" s="17">
        <v>44910</v>
      </c>
      <c r="BG374" s="10">
        <v>84825231</v>
      </c>
      <c r="BH374" s="9" t="s">
        <v>280</v>
      </c>
      <c r="BI374" s="19">
        <v>45078</v>
      </c>
      <c r="BJ374" s="20">
        <v>45096</v>
      </c>
      <c r="BK374" s="16">
        <v>0</v>
      </c>
      <c r="BL374" s="16">
        <v>0</v>
      </c>
      <c r="BM374" s="9" t="s">
        <v>177</v>
      </c>
      <c r="BN374" s="9" t="s">
        <v>178</v>
      </c>
      <c r="BO374" s="9" t="s">
        <v>156</v>
      </c>
      <c r="BP374" s="17">
        <v>45155</v>
      </c>
      <c r="BQ374" s="17" t="s">
        <v>156</v>
      </c>
      <c r="BR374" s="17">
        <v>45155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>
        <v>44852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>
        <v>44995</v>
      </c>
      <c r="CD374" s="10" t="s">
        <v>156</v>
      </c>
      <c r="CE374" s="17">
        <v>45009</v>
      </c>
      <c r="CF374" s="17" t="s">
        <v>156</v>
      </c>
      <c r="CG374" s="17">
        <v>44852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>
        <v>44939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>
        <v>44852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 t="s">
        <v>156</v>
      </c>
      <c r="CX374" s="10" t="s">
        <v>193</v>
      </c>
      <c r="CY374" s="17" t="s">
        <v>156</v>
      </c>
      <c r="CZ374" s="17" t="s">
        <v>156</v>
      </c>
      <c r="DA374" s="17">
        <v>44852</v>
      </c>
      <c r="DB374" s="17" t="s">
        <v>156</v>
      </c>
      <c r="DC374" s="16">
        <v>0</v>
      </c>
      <c r="DD374" s="10" t="s">
        <v>156</v>
      </c>
      <c r="DE374" s="10" t="s">
        <v>156</v>
      </c>
      <c r="DF374" s="18" t="s">
        <v>156</v>
      </c>
      <c r="DG374" s="17" t="s">
        <v>156</v>
      </c>
      <c r="DH374" s="10" t="s">
        <v>156</v>
      </c>
      <c r="DI374" s="17" t="s">
        <v>156</v>
      </c>
      <c r="DJ374" s="17" t="s">
        <v>156</v>
      </c>
      <c r="DK374" s="17">
        <v>44852</v>
      </c>
      <c r="DL374" s="17" t="s">
        <v>156</v>
      </c>
      <c r="DM374" s="16">
        <v>0</v>
      </c>
      <c r="DN374" s="10" t="s">
        <v>156</v>
      </c>
      <c r="DO374" s="10" t="s">
        <v>156</v>
      </c>
      <c r="DP374" s="16">
        <v>48</v>
      </c>
      <c r="DQ374" s="16">
        <v>24</v>
      </c>
      <c r="DR374" s="11">
        <v>24</v>
      </c>
      <c r="DS374" s="16">
        <v>48</v>
      </c>
      <c r="DT374" s="16">
        <v>16000</v>
      </c>
      <c r="DU374" s="11" t="s">
        <v>181</v>
      </c>
      <c r="DV374" s="11" t="s">
        <v>182</v>
      </c>
      <c r="DW374" s="27" t="s">
        <v>156</v>
      </c>
      <c r="DX374" s="27" t="s">
        <v>156</v>
      </c>
      <c r="DY374" s="20" t="s">
        <v>156</v>
      </c>
      <c r="DZ374" s="16">
        <v>7</v>
      </c>
      <c r="EA374" s="16">
        <v>55</v>
      </c>
      <c r="EB374" s="27" t="s">
        <v>185</v>
      </c>
      <c r="EC374" s="27" t="s">
        <v>185</v>
      </c>
      <c r="ED374" s="27" t="s">
        <v>182</v>
      </c>
      <c r="EE374" s="29">
        <v>44852.979571759257</v>
      </c>
      <c r="EF374" s="28" t="s">
        <v>186</v>
      </c>
      <c r="EG374" s="28" t="s">
        <v>156</v>
      </c>
      <c r="EH374" s="28" t="s">
        <v>187</v>
      </c>
      <c r="EI374" s="29">
        <v>44998.816886574074</v>
      </c>
      <c r="EJ374" s="28" t="s">
        <v>197</v>
      </c>
      <c r="EK374" s="28" t="s">
        <v>156</v>
      </c>
      <c r="EL374" s="28" t="s">
        <v>198</v>
      </c>
      <c r="EM374" s="45"/>
      <c r="EN374" s="46" t="str">
        <f t="shared" si="36"/>
        <v>343N033A</v>
      </c>
      <c r="EO374" s="47">
        <f t="shared" si="37"/>
        <v>45093</v>
      </c>
      <c r="EP374" s="47" t="str">
        <f t="shared" si="38"/>
        <v/>
      </c>
      <c r="EQ374" s="48" t="str">
        <f t="shared" ca="1" si="39"/>
        <v>Y</v>
      </c>
      <c r="ER374" s="49" t="str">
        <f t="shared" si="40"/>
        <v/>
      </c>
      <c r="ES374" s="50"/>
      <c r="ET374" s="51" t="str">
        <f t="shared" si="41"/>
        <v/>
      </c>
      <c r="EU374" s="52" t="str">
        <f t="shared" si="42"/>
        <v/>
      </c>
      <c r="EV374" s="46"/>
    </row>
    <row r="375" spans="1:153" ht="14.25" hidden="1" customHeight="1">
      <c r="A375" s="8">
        <v>368</v>
      </c>
      <c r="B375" s="9" t="s">
        <v>141</v>
      </c>
      <c r="C375" s="10" t="s">
        <v>142</v>
      </c>
      <c r="D375" s="10" t="s">
        <v>143</v>
      </c>
      <c r="E375" s="10" t="s">
        <v>206</v>
      </c>
      <c r="F375" s="9" t="s">
        <v>641</v>
      </c>
      <c r="G375" s="10" t="s">
        <v>432</v>
      </c>
      <c r="H375" s="9" t="s">
        <v>433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880</v>
      </c>
      <c r="S375" s="9" t="s">
        <v>881</v>
      </c>
      <c r="T375" s="9" t="s">
        <v>306</v>
      </c>
      <c r="U375" s="9" t="s">
        <v>337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882</v>
      </c>
      <c r="AA375" s="9" t="s">
        <v>883</v>
      </c>
      <c r="AB375" s="12" t="s">
        <v>884</v>
      </c>
      <c r="AC375" s="10" t="s">
        <v>885</v>
      </c>
      <c r="AD375" s="9" t="s">
        <v>883</v>
      </c>
      <c r="AE375" s="13" t="s">
        <v>884</v>
      </c>
      <c r="AF375" s="14" t="s">
        <v>314</v>
      </c>
      <c r="AG375" s="10" t="s">
        <v>1525</v>
      </c>
      <c r="AH375" s="11" t="s">
        <v>887</v>
      </c>
      <c r="AI375" s="11" t="s">
        <v>888</v>
      </c>
      <c r="AJ375" s="10" t="s">
        <v>889</v>
      </c>
      <c r="AK375" s="11" t="s">
        <v>888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115000</v>
      </c>
      <c r="AW375" s="16">
        <v>115000</v>
      </c>
      <c r="AX375" s="16">
        <v>0</v>
      </c>
      <c r="AY375" s="16">
        <v>0</v>
      </c>
      <c r="AZ375" s="16">
        <v>0</v>
      </c>
      <c r="BA375" s="17">
        <v>44941</v>
      </c>
      <c r="BB375" s="30" t="s">
        <v>246</v>
      </c>
      <c r="BC375" s="18" t="s">
        <v>156</v>
      </c>
      <c r="BD375" s="17">
        <v>45322</v>
      </c>
      <c r="BE375" s="17">
        <v>45382</v>
      </c>
      <c r="BF375" s="17">
        <v>44910</v>
      </c>
      <c r="BG375" s="10">
        <v>84825230</v>
      </c>
      <c r="BH375" s="9" t="s">
        <v>908</v>
      </c>
      <c r="BI375" s="19">
        <v>45108</v>
      </c>
      <c r="BJ375" s="20">
        <v>45124</v>
      </c>
      <c r="BK375" s="16">
        <v>0</v>
      </c>
      <c r="BL375" s="16">
        <v>0</v>
      </c>
      <c r="BM375" s="9" t="s">
        <v>177</v>
      </c>
      <c r="BN375" s="9" t="s">
        <v>178</v>
      </c>
      <c r="BO375" s="9" t="s">
        <v>156</v>
      </c>
      <c r="BP375" s="17">
        <v>45183</v>
      </c>
      <c r="BQ375" s="17" t="s">
        <v>156</v>
      </c>
      <c r="BR375" s="17">
        <v>45183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>
        <v>44852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>
        <v>45023</v>
      </c>
      <c r="CD375" s="10" t="s">
        <v>156</v>
      </c>
      <c r="CE375" s="17">
        <v>45037</v>
      </c>
      <c r="CF375" s="17" t="s">
        <v>156</v>
      </c>
      <c r="CG375" s="17">
        <v>44852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>
        <v>44939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>
        <v>44852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 t="s">
        <v>156</v>
      </c>
      <c r="CX375" s="10" t="s">
        <v>193</v>
      </c>
      <c r="CY375" s="17" t="s">
        <v>156</v>
      </c>
      <c r="CZ375" s="17" t="s">
        <v>156</v>
      </c>
      <c r="DA375" s="17">
        <v>44852</v>
      </c>
      <c r="DB375" s="17" t="s">
        <v>156</v>
      </c>
      <c r="DC375" s="16">
        <v>0</v>
      </c>
      <c r="DD375" s="10" t="s">
        <v>156</v>
      </c>
      <c r="DE375" s="10" t="s">
        <v>156</v>
      </c>
      <c r="DF375" s="18" t="s">
        <v>156</v>
      </c>
      <c r="DG375" s="17" t="s">
        <v>156</v>
      </c>
      <c r="DH375" s="10" t="s">
        <v>156</v>
      </c>
      <c r="DI375" s="17" t="s">
        <v>156</v>
      </c>
      <c r="DJ375" s="17" t="s">
        <v>156</v>
      </c>
      <c r="DK375" s="17">
        <v>44852</v>
      </c>
      <c r="DL375" s="17" t="s">
        <v>156</v>
      </c>
      <c r="DM375" s="16">
        <v>0</v>
      </c>
      <c r="DN375" s="10" t="s">
        <v>156</v>
      </c>
      <c r="DO375" s="10" t="s">
        <v>156</v>
      </c>
      <c r="DP375" s="16">
        <v>48</v>
      </c>
      <c r="DQ375" s="16">
        <v>24</v>
      </c>
      <c r="DR375" s="11">
        <v>24</v>
      </c>
      <c r="DS375" s="16">
        <v>48</v>
      </c>
      <c r="DT375" s="16">
        <v>16000</v>
      </c>
      <c r="DU375" s="11" t="s">
        <v>181</v>
      </c>
      <c r="DV375" s="11" t="s">
        <v>182</v>
      </c>
      <c r="DW375" s="27" t="s">
        <v>156</v>
      </c>
      <c r="DX375" s="27" t="s">
        <v>156</v>
      </c>
      <c r="DY375" s="20" t="s">
        <v>156</v>
      </c>
      <c r="DZ375" s="16">
        <v>7</v>
      </c>
      <c r="EA375" s="16">
        <v>55</v>
      </c>
      <c r="EB375" s="27" t="s">
        <v>185</v>
      </c>
      <c r="EC375" s="27" t="s">
        <v>185</v>
      </c>
      <c r="ED375" s="27" t="s">
        <v>182</v>
      </c>
      <c r="EE375" s="29">
        <v>44852.979571759257</v>
      </c>
      <c r="EF375" s="28" t="s">
        <v>186</v>
      </c>
      <c r="EG375" s="28" t="s">
        <v>156</v>
      </c>
      <c r="EH375" s="28" t="s">
        <v>187</v>
      </c>
      <c r="EI375" s="29">
        <v>45026.817002314812</v>
      </c>
      <c r="EJ375" s="28" t="s">
        <v>197</v>
      </c>
      <c r="EK375" s="28" t="s">
        <v>156</v>
      </c>
      <c r="EL375" s="28" t="s">
        <v>198</v>
      </c>
      <c r="EM375" s="45"/>
      <c r="EN375" s="46" t="str">
        <f t="shared" si="36"/>
        <v>343N033A</v>
      </c>
      <c r="EO375" s="47">
        <f t="shared" si="37"/>
        <v>45121</v>
      </c>
      <c r="EP375" s="47" t="str">
        <f t="shared" si="38"/>
        <v/>
      </c>
      <c r="EQ375" s="48" t="str">
        <f t="shared" ca="1" si="39"/>
        <v>Y</v>
      </c>
      <c r="ER375" s="49" t="str">
        <f t="shared" si="40"/>
        <v/>
      </c>
      <c r="ES375" s="50"/>
      <c r="ET375" s="51" t="str">
        <f t="shared" si="41"/>
        <v/>
      </c>
      <c r="EU375" s="52" t="str">
        <f t="shared" si="42"/>
        <v/>
      </c>
      <c r="EV375" s="46"/>
    </row>
    <row r="376" spans="1:153" ht="14.25" customHeight="1">
      <c r="A376" s="8">
        <v>369</v>
      </c>
      <c r="B376" s="9" t="s">
        <v>141</v>
      </c>
      <c r="C376" s="10" t="s">
        <v>142</v>
      </c>
      <c r="D376" s="10" t="s">
        <v>143</v>
      </c>
      <c r="E376" s="10" t="s">
        <v>206</v>
      </c>
      <c r="F376" s="9" t="s">
        <v>641</v>
      </c>
      <c r="G376" s="10" t="s">
        <v>432</v>
      </c>
      <c r="H376" s="9" t="s">
        <v>433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880</v>
      </c>
      <c r="S376" s="9" t="s">
        <v>881</v>
      </c>
      <c r="T376" s="9" t="s">
        <v>306</v>
      </c>
      <c r="U376" s="9" t="s">
        <v>337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882</v>
      </c>
      <c r="AA376" s="9" t="s">
        <v>883</v>
      </c>
      <c r="AB376" s="12" t="s">
        <v>884</v>
      </c>
      <c r="AC376" s="10" t="s">
        <v>1530</v>
      </c>
      <c r="AD376" s="9" t="s">
        <v>1531</v>
      </c>
      <c r="AE376" s="13" t="s">
        <v>1532</v>
      </c>
      <c r="AF376" s="14" t="s">
        <v>784</v>
      </c>
      <c r="AG376" s="10" t="s">
        <v>1533</v>
      </c>
      <c r="AH376" s="11" t="s">
        <v>1534</v>
      </c>
      <c r="AI376" s="11" t="s">
        <v>888</v>
      </c>
      <c r="AJ376" s="10" t="s">
        <v>1535</v>
      </c>
      <c r="AK376" s="11" t="s">
        <v>888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142</v>
      </c>
      <c r="AV376" s="16">
        <v>120000</v>
      </c>
      <c r="AW376" s="16">
        <v>120000</v>
      </c>
      <c r="AX376" s="16">
        <v>0</v>
      </c>
      <c r="AY376" s="16">
        <v>30000</v>
      </c>
      <c r="AZ376" s="16">
        <v>30000</v>
      </c>
      <c r="BA376" s="17">
        <v>44941</v>
      </c>
      <c r="BB376" s="30" t="s">
        <v>175</v>
      </c>
      <c r="BC376" s="18">
        <v>44977</v>
      </c>
      <c r="BD376" s="17">
        <v>45169</v>
      </c>
      <c r="BE376" s="17">
        <v>45169</v>
      </c>
      <c r="BF376" s="17">
        <v>44910</v>
      </c>
      <c r="BG376" s="10">
        <v>84600202</v>
      </c>
      <c r="BH376" s="9" t="s">
        <v>319</v>
      </c>
      <c r="BI376" s="19">
        <v>44927</v>
      </c>
      <c r="BJ376" s="20">
        <v>44928</v>
      </c>
      <c r="BK376" s="16">
        <v>27816</v>
      </c>
      <c r="BL376" s="16">
        <v>44506</v>
      </c>
      <c r="BM376" s="9" t="s">
        <v>177</v>
      </c>
      <c r="BN376" s="9" t="s">
        <v>383</v>
      </c>
      <c r="BO376" s="9" t="s">
        <v>156</v>
      </c>
      <c r="BP376" s="17">
        <v>45015</v>
      </c>
      <c r="BQ376" s="17">
        <v>45015</v>
      </c>
      <c r="BR376" s="17">
        <v>45000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>
        <v>44789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>
        <v>44881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>
        <v>44789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44890</v>
      </c>
      <c r="CX376" s="10" t="s">
        <v>1536</v>
      </c>
      <c r="CY376" s="17" t="s">
        <v>156</v>
      </c>
      <c r="CZ376" s="17" t="s">
        <v>156</v>
      </c>
      <c r="DA376" s="17">
        <v>44881</v>
      </c>
      <c r="DB376" s="17">
        <v>44889</v>
      </c>
      <c r="DC376" s="16">
        <v>27816</v>
      </c>
      <c r="DD376" s="10" t="s">
        <v>1537</v>
      </c>
      <c r="DE376" s="10" t="s">
        <v>230</v>
      </c>
      <c r="DF376" s="18" t="s">
        <v>156</v>
      </c>
      <c r="DG376" s="17">
        <v>44894</v>
      </c>
      <c r="DH376" s="10" t="s">
        <v>239</v>
      </c>
      <c r="DI376" s="17" t="s">
        <v>156</v>
      </c>
      <c r="DJ376" s="17" t="s">
        <v>156</v>
      </c>
      <c r="DK376" s="17">
        <v>44881</v>
      </c>
      <c r="DL376" s="17">
        <v>44890</v>
      </c>
      <c r="DM376" s="16">
        <v>27816</v>
      </c>
      <c r="DN376" s="10" t="s">
        <v>1538</v>
      </c>
      <c r="DO376" s="10" t="s">
        <v>233</v>
      </c>
      <c r="DP376" s="16">
        <v>48</v>
      </c>
      <c r="DQ376" s="16">
        <v>24</v>
      </c>
      <c r="DR376" s="11">
        <v>24</v>
      </c>
      <c r="DS376" s="16">
        <v>48</v>
      </c>
      <c r="DT376" s="16">
        <v>0</v>
      </c>
      <c r="DU376" s="11" t="s">
        <v>181</v>
      </c>
      <c r="DV376" s="11" t="s">
        <v>182</v>
      </c>
      <c r="DW376" s="27" t="s">
        <v>156</v>
      </c>
      <c r="DX376" s="27" t="s">
        <v>1539</v>
      </c>
      <c r="DY376" s="20" t="s">
        <v>1540</v>
      </c>
      <c r="DZ376" s="16">
        <v>7</v>
      </c>
      <c r="EA376" s="16">
        <v>55</v>
      </c>
      <c r="EB376" s="27" t="s">
        <v>185</v>
      </c>
      <c r="EC376" s="27" t="s">
        <v>185</v>
      </c>
      <c r="ED376" s="27" t="s">
        <v>182</v>
      </c>
      <c r="EE376" s="29">
        <v>44789.988078703704</v>
      </c>
      <c r="EF376" s="28" t="s">
        <v>186</v>
      </c>
      <c r="EG376" s="28" t="s">
        <v>156</v>
      </c>
      <c r="EH376" s="28" t="s">
        <v>187</v>
      </c>
      <c r="EI376" s="29">
        <v>44895.818541666667</v>
      </c>
      <c r="EJ376" s="28" t="s">
        <v>197</v>
      </c>
      <c r="EK376" s="28" t="s">
        <v>156</v>
      </c>
      <c r="EL376" s="28" t="s">
        <v>198</v>
      </c>
      <c r="EM376" s="45" t="s">
        <v>3713</v>
      </c>
      <c r="EN376" s="46" t="str">
        <f t="shared" si="36"/>
        <v>343N156A</v>
      </c>
      <c r="EO376" s="47">
        <f t="shared" si="37"/>
        <v>44953</v>
      </c>
      <c r="EP376" s="47">
        <f t="shared" si="38"/>
        <v>44890</v>
      </c>
      <c r="EQ376" s="48" t="str">
        <f t="shared" ca="1" si="39"/>
        <v>Past</v>
      </c>
      <c r="ER376" s="49">
        <f t="shared" si="40"/>
        <v>63</v>
      </c>
      <c r="ES376" s="50"/>
      <c r="ET376" s="51">
        <f t="shared" si="41"/>
        <v>63</v>
      </c>
      <c r="EU376" s="52">
        <f t="shared" si="42"/>
        <v>1752408</v>
      </c>
      <c r="EV376" s="46"/>
      <c r="EW376" s="23" t="s">
        <v>3714</v>
      </c>
    </row>
    <row r="377" spans="1:153" ht="14.25" hidden="1" customHeight="1">
      <c r="A377" s="8">
        <v>370</v>
      </c>
      <c r="B377" s="9" t="s">
        <v>141</v>
      </c>
      <c r="C377" s="10" t="s">
        <v>142</v>
      </c>
      <c r="D377" s="10" t="s">
        <v>143</v>
      </c>
      <c r="E377" s="10" t="s">
        <v>206</v>
      </c>
      <c r="F377" s="9" t="s">
        <v>641</v>
      </c>
      <c r="G377" s="10" t="s">
        <v>432</v>
      </c>
      <c r="H377" s="9" t="s">
        <v>433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880</v>
      </c>
      <c r="S377" s="9" t="s">
        <v>881</v>
      </c>
      <c r="T377" s="9" t="s">
        <v>306</v>
      </c>
      <c r="U377" s="9" t="s">
        <v>337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882</v>
      </c>
      <c r="AA377" s="9" t="s">
        <v>883</v>
      </c>
      <c r="AB377" s="12" t="s">
        <v>884</v>
      </c>
      <c r="AC377" s="10" t="s">
        <v>1530</v>
      </c>
      <c r="AD377" s="9" t="s">
        <v>1531</v>
      </c>
      <c r="AE377" s="13" t="s">
        <v>1532</v>
      </c>
      <c r="AF377" s="14" t="s">
        <v>784</v>
      </c>
      <c r="AG377" s="10" t="s">
        <v>1541</v>
      </c>
      <c r="AH377" s="11" t="s">
        <v>1542</v>
      </c>
      <c r="AI377" s="11" t="s">
        <v>888</v>
      </c>
      <c r="AJ377" s="10" t="s">
        <v>1543</v>
      </c>
      <c r="AK377" s="11" t="s">
        <v>888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206</v>
      </c>
      <c r="AV377" s="16">
        <v>25000</v>
      </c>
      <c r="AW377" s="16">
        <v>25000</v>
      </c>
      <c r="AX377" s="16">
        <v>0</v>
      </c>
      <c r="AY377" s="16">
        <v>0</v>
      </c>
      <c r="AZ377" s="16">
        <v>0</v>
      </c>
      <c r="BA377" s="17">
        <v>44941</v>
      </c>
      <c r="BB377" s="30" t="s">
        <v>175</v>
      </c>
      <c r="BC377" s="18" t="s">
        <v>156</v>
      </c>
      <c r="BD377" s="17">
        <v>45169</v>
      </c>
      <c r="BE377" s="17">
        <v>45169</v>
      </c>
      <c r="BF377" s="17">
        <v>44910</v>
      </c>
      <c r="BG377" s="10">
        <v>84984773</v>
      </c>
      <c r="BH377" s="9" t="s">
        <v>346</v>
      </c>
      <c r="BI377" s="19">
        <v>44986</v>
      </c>
      <c r="BJ377" s="20">
        <v>44991</v>
      </c>
      <c r="BK377" s="16">
        <v>0</v>
      </c>
      <c r="BL377" s="16">
        <v>0</v>
      </c>
      <c r="BM377" s="9" t="s">
        <v>177</v>
      </c>
      <c r="BN377" s="9" t="s">
        <v>178</v>
      </c>
      <c r="BO377" s="9" t="s">
        <v>156</v>
      </c>
      <c r="BP377" s="17">
        <v>45055</v>
      </c>
      <c r="BQ377" s="17" t="s">
        <v>156</v>
      </c>
      <c r="BR377" s="17">
        <v>45055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>
        <v>44882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>
        <v>44904</v>
      </c>
      <c r="CD377" s="10" t="s">
        <v>480</v>
      </c>
      <c r="CE377" s="17">
        <v>44904</v>
      </c>
      <c r="CF377" s="17" t="s">
        <v>156</v>
      </c>
      <c r="CG377" s="17">
        <v>44882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>
        <v>44882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44973</v>
      </c>
      <c r="CX377" s="10" t="s">
        <v>193</v>
      </c>
      <c r="CY377" s="17">
        <v>44974</v>
      </c>
      <c r="CZ377" s="17" t="s">
        <v>156</v>
      </c>
      <c r="DA377" s="17">
        <v>44882</v>
      </c>
      <c r="DB377" s="17" t="s">
        <v>156</v>
      </c>
      <c r="DC377" s="16">
        <v>0</v>
      </c>
      <c r="DD377" s="10" t="s">
        <v>156</v>
      </c>
      <c r="DE377" s="10" t="s">
        <v>156</v>
      </c>
      <c r="DF377" s="18" t="s">
        <v>156</v>
      </c>
      <c r="DG377" s="17">
        <v>44980</v>
      </c>
      <c r="DH377" s="10" t="s">
        <v>156</v>
      </c>
      <c r="DI377" s="17">
        <v>44981</v>
      </c>
      <c r="DJ377" s="17" t="s">
        <v>156</v>
      </c>
      <c r="DK377" s="17">
        <v>44882</v>
      </c>
      <c r="DL377" s="17" t="s">
        <v>156</v>
      </c>
      <c r="DM377" s="16">
        <v>0</v>
      </c>
      <c r="DN377" s="10" t="s">
        <v>156</v>
      </c>
      <c r="DO377" s="10" t="s">
        <v>156</v>
      </c>
      <c r="DP377" s="16">
        <v>48</v>
      </c>
      <c r="DQ377" s="16">
        <v>24</v>
      </c>
      <c r="DR377" s="11">
        <v>24</v>
      </c>
      <c r="DS377" s="16">
        <v>48</v>
      </c>
      <c r="DT377" s="16">
        <v>9900</v>
      </c>
      <c r="DU377" s="11" t="s">
        <v>181</v>
      </c>
      <c r="DV377" s="11" t="s">
        <v>182</v>
      </c>
      <c r="DW377" s="27" t="s">
        <v>156</v>
      </c>
      <c r="DX377" s="27" t="s">
        <v>156</v>
      </c>
      <c r="DY377" s="20" t="s">
        <v>156</v>
      </c>
      <c r="DZ377" s="16">
        <v>7</v>
      </c>
      <c r="EA377" s="16">
        <v>55</v>
      </c>
      <c r="EB377" s="27" t="s">
        <v>185</v>
      </c>
      <c r="EC377" s="27" t="s">
        <v>185</v>
      </c>
      <c r="ED377" s="27" t="s">
        <v>182</v>
      </c>
      <c r="EE377" s="29">
        <v>44883.028831018521</v>
      </c>
      <c r="EF377" s="28" t="s">
        <v>186</v>
      </c>
      <c r="EG377" s="28" t="s">
        <v>156</v>
      </c>
      <c r="EH377" s="28" t="s">
        <v>187</v>
      </c>
      <c r="EI377" s="29">
        <v>44952.815648148149</v>
      </c>
      <c r="EJ377" s="28" t="s">
        <v>197</v>
      </c>
      <c r="EK377" s="28" t="s">
        <v>156</v>
      </c>
      <c r="EL377" s="28" t="s">
        <v>198</v>
      </c>
      <c r="EM377" s="45"/>
      <c r="EN377" s="46" t="str">
        <f t="shared" si="36"/>
        <v>343N156B</v>
      </c>
      <c r="EO377" s="47">
        <f t="shared" si="37"/>
        <v>44993</v>
      </c>
      <c r="EP377" s="47">
        <f t="shared" si="38"/>
        <v>44973</v>
      </c>
      <c r="EQ377" s="48" t="str">
        <f t="shared" ca="1" si="39"/>
        <v>Past</v>
      </c>
      <c r="ER377" s="49">
        <f t="shared" si="40"/>
        <v>20</v>
      </c>
      <c r="ES377" s="50"/>
      <c r="ET377" s="51">
        <f t="shared" si="41"/>
        <v>20</v>
      </c>
      <c r="EU377" s="52">
        <f t="shared" si="42"/>
        <v>0</v>
      </c>
      <c r="EV377" s="46"/>
    </row>
    <row r="378" spans="1:153" ht="14.25" hidden="1" customHeight="1">
      <c r="A378" s="8">
        <v>371</v>
      </c>
      <c r="B378" s="9" t="s">
        <v>141</v>
      </c>
      <c r="C378" s="10" t="s">
        <v>142</v>
      </c>
      <c r="D378" s="10" t="s">
        <v>143</v>
      </c>
      <c r="E378" s="10" t="s">
        <v>206</v>
      </c>
      <c r="F378" s="9" t="s">
        <v>641</v>
      </c>
      <c r="G378" s="10" t="s">
        <v>432</v>
      </c>
      <c r="H378" s="9" t="s">
        <v>433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880</v>
      </c>
      <c r="S378" s="9" t="s">
        <v>881</v>
      </c>
      <c r="T378" s="9" t="s">
        <v>306</v>
      </c>
      <c r="U378" s="9" t="s">
        <v>337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882</v>
      </c>
      <c r="AA378" s="9" t="s">
        <v>883</v>
      </c>
      <c r="AB378" s="12" t="s">
        <v>884</v>
      </c>
      <c r="AC378" s="10" t="s">
        <v>1530</v>
      </c>
      <c r="AD378" s="9" t="s">
        <v>1531</v>
      </c>
      <c r="AE378" s="13" t="s">
        <v>1532</v>
      </c>
      <c r="AF378" s="14" t="s">
        <v>784</v>
      </c>
      <c r="AG378" s="10" t="s">
        <v>1541</v>
      </c>
      <c r="AH378" s="11" t="s">
        <v>1542</v>
      </c>
      <c r="AI378" s="11" t="s">
        <v>888</v>
      </c>
      <c r="AJ378" s="10" t="s">
        <v>1543</v>
      </c>
      <c r="AK378" s="11" t="s">
        <v>888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206</v>
      </c>
      <c r="AV378" s="16">
        <v>25000</v>
      </c>
      <c r="AW378" s="16">
        <v>25000</v>
      </c>
      <c r="AX378" s="16">
        <v>0</v>
      </c>
      <c r="AY378" s="16">
        <v>0</v>
      </c>
      <c r="AZ378" s="16">
        <v>0</v>
      </c>
      <c r="BA378" s="17">
        <v>44941</v>
      </c>
      <c r="BB378" s="30" t="s">
        <v>175</v>
      </c>
      <c r="BC378" s="18" t="s">
        <v>156</v>
      </c>
      <c r="BD378" s="17">
        <v>45169</v>
      </c>
      <c r="BE378" s="17">
        <v>45169</v>
      </c>
      <c r="BF378" s="17">
        <v>44910</v>
      </c>
      <c r="BG378" s="10">
        <v>85040926</v>
      </c>
      <c r="BH378" s="9" t="s">
        <v>349</v>
      </c>
      <c r="BI378" s="19">
        <v>44986</v>
      </c>
      <c r="BJ378" s="20">
        <v>44991</v>
      </c>
      <c r="BK378" s="16">
        <v>0</v>
      </c>
      <c r="BL378" s="16">
        <v>0</v>
      </c>
      <c r="BM378" s="9" t="s">
        <v>177</v>
      </c>
      <c r="BN378" s="9" t="s">
        <v>178</v>
      </c>
      <c r="BO378" s="9" t="s">
        <v>156</v>
      </c>
      <c r="BP378" s="17">
        <v>45055</v>
      </c>
      <c r="BQ378" s="17" t="s">
        <v>156</v>
      </c>
      <c r="BR378" s="17">
        <v>45055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>
        <v>44894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>
        <v>44904</v>
      </c>
      <c r="CD378" s="10" t="s">
        <v>480</v>
      </c>
      <c r="CE378" s="17">
        <v>44904</v>
      </c>
      <c r="CF378" s="17" t="s">
        <v>156</v>
      </c>
      <c r="CG378" s="17">
        <v>44894</v>
      </c>
      <c r="CH378" s="17" t="s">
        <v>156</v>
      </c>
      <c r="CI378" s="16">
        <v>0</v>
      </c>
      <c r="CJ378" s="10" t="s">
        <v>156</v>
      </c>
      <c r="CK378" s="10" t="s">
        <v>156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>
        <v>44894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44967</v>
      </c>
      <c r="CX378" s="10" t="s">
        <v>193</v>
      </c>
      <c r="CY378" s="17">
        <v>44967</v>
      </c>
      <c r="CZ378" s="17" t="s">
        <v>156</v>
      </c>
      <c r="DA378" s="17">
        <v>44895</v>
      </c>
      <c r="DB378" s="17" t="s">
        <v>156</v>
      </c>
      <c r="DC378" s="16">
        <v>0</v>
      </c>
      <c r="DD378" s="10" t="s">
        <v>156</v>
      </c>
      <c r="DE378" s="10" t="s">
        <v>156</v>
      </c>
      <c r="DF378" s="18" t="s">
        <v>156</v>
      </c>
      <c r="DG378" s="17">
        <v>44981</v>
      </c>
      <c r="DH378" s="10" t="s">
        <v>156</v>
      </c>
      <c r="DI378" s="17">
        <v>44981</v>
      </c>
      <c r="DJ378" s="17" t="s">
        <v>156</v>
      </c>
      <c r="DK378" s="17">
        <v>44894</v>
      </c>
      <c r="DL378" s="17" t="s">
        <v>156</v>
      </c>
      <c r="DM378" s="16">
        <v>0</v>
      </c>
      <c r="DN378" s="10" t="s">
        <v>156</v>
      </c>
      <c r="DO378" s="10" t="s">
        <v>156</v>
      </c>
      <c r="DP378" s="16">
        <v>48</v>
      </c>
      <c r="DQ378" s="16">
        <v>24</v>
      </c>
      <c r="DR378" s="11">
        <v>24</v>
      </c>
      <c r="DS378" s="16">
        <v>48</v>
      </c>
      <c r="DT378" s="16">
        <v>5100</v>
      </c>
      <c r="DU378" s="11" t="s">
        <v>181</v>
      </c>
      <c r="DV378" s="11" t="s">
        <v>182</v>
      </c>
      <c r="DW378" s="27" t="s">
        <v>156</v>
      </c>
      <c r="DX378" s="27" t="s">
        <v>156</v>
      </c>
      <c r="DY378" s="20" t="s">
        <v>156</v>
      </c>
      <c r="DZ378" s="16">
        <v>7</v>
      </c>
      <c r="EA378" s="16">
        <v>55</v>
      </c>
      <c r="EB378" s="27" t="s">
        <v>185</v>
      </c>
      <c r="EC378" s="27" t="s">
        <v>185</v>
      </c>
      <c r="ED378" s="27" t="s">
        <v>182</v>
      </c>
      <c r="EE378" s="29">
        <v>44895.034386574072</v>
      </c>
      <c r="EF378" s="28" t="s">
        <v>186</v>
      </c>
      <c r="EG378" s="28" t="s">
        <v>156</v>
      </c>
      <c r="EH378" s="28" t="s">
        <v>187</v>
      </c>
      <c r="EI378" s="29">
        <v>44953.824363425927</v>
      </c>
      <c r="EJ378" s="28" t="s">
        <v>197</v>
      </c>
      <c r="EK378" s="28" t="s">
        <v>156</v>
      </c>
      <c r="EL378" s="28" t="s">
        <v>198</v>
      </c>
      <c r="EM378" s="45"/>
      <c r="EN378" s="46" t="str">
        <f t="shared" si="36"/>
        <v>343N156B</v>
      </c>
      <c r="EO378" s="47">
        <f t="shared" si="37"/>
        <v>44993</v>
      </c>
      <c r="EP378" s="47">
        <f t="shared" si="38"/>
        <v>44967</v>
      </c>
      <c r="EQ378" s="48" t="str">
        <f t="shared" ca="1" si="39"/>
        <v>Past</v>
      </c>
      <c r="ER378" s="49">
        <f t="shared" si="40"/>
        <v>26</v>
      </c>
      <c r="ES378" s="50"/>
      <c r="ET378" s="51">
        <f t="shared" si="41"/>
        <v>26</v>
      </c>
      <c r="EU378" s="52">
        <f t="shared" si="42"/>
        <v>0</v>
      </c>
      <c r="EV378" s="46"/>
    </row>
    <row r="379" spans="1:153" ht="14.25" customHeight="1">
      <c r="A379" s="8">
        <v>372</v>
      </c>
      <c r="B379" s="9" t="s">
        <v>141</v>
      </c>
      <c r="C379" s="10" t="s">
        <v>142</v>
      </c>
      <c r="D379" s="10" t="s">
        <v>143</v>
      </c>
      <c r="E379" s="10" t="s">
        <v>206</v>
      </c>
      <c r="F379" s="9" t="s">
        <v>641</v>
      </c>
      <c r="G379" s="10" t="s">
        <v>1544</v>
      </c>
      <c r="H379" s="9" t="s">
        <v>1545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675</v>
      </c>
      <c r="S379" s="9" t="s">
        <v>676</v>
      </c>
      <c r="T379" s="9" t="s">
        <v>306</v>
      </c>
      <c r="U379" s="9" t="s">
        <v>337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778</v>
      </c>
      <c r="AA379" s="9" t="s">
        <v>779</v>
      </c>
      <c r="AB379" s="12" t="s">
        <v>780</v>
      </c>
      <c r="AC379" s="10" t="s">
        <v>781</v>
      </c>
      <c r="AD379" s="9" t="s">
        <v>782</v>
      </c>
      <c r="AE379" s="13" t="s">
        <v>783</v>
      </c>
      <c r="AF379" s="14" t="s">
        <v>538</v>
      </c>
      <c r="AG379" s="10" t="s">
        <v>1546</v>
      </c>
      <c r="AH379" s="11" t="s">
        <v>684</v>
      </c>
      <c r="AI379" s="11" t="s">
        <v>685</v>
      </c>
      <c r="AJ379" s="10" t="s">
        <v>686</v>
      </c>
      <c r="AK379" s="11" t="s">
        <v>685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3024</v>
      </c>
      <c r="AW379" s="16">
        <v>3024</v>
      </c>
      <c r="AX379" s="16">
        <v>0</v>
      </c>
      <c r="AY379" s="16">
        <v>0</v>
      </c>
      <c r="AZ379" s="16">
        <v>0</v>
      </c>
      <c r="BA379" s="17">
        <v>45008</v>
      </c>
      <c r="BB379" s="30" t="s">
        <v>175</v>
      </c>
      <c r="BC379" s="18">
        <v>45026</v>
      </c>
      <c r="BD379" s="17">
        <v>45138</v>
      </c>
      <c r="BE379" s="17">
        <v>45169</v>
      </c>
      <c r="BF379" s="17">
        <v>44972</v>
      </c>
      <c r="BG379" s="10">
        <v>84704154</v>
      </c>
      <c r="BH379" s="9" t="s">
        <v>414</v>
      </c>
      <c r="BI379" s="19">
        <v>44927</v>
      </c>
      <c r="BJ379" s="20">
        <v>44928</v>
      </c>
      <c r="BK379" s="16">
        <v>3024</v>
      </c>
      <c r="BL379" s="16">
        <v>4838</v>
      </c>
      <c r="BM379" s="9" t="s">
        <v>177</v>
      </c>
      <c r="BN379" s="9" t="s">
        <v>436</v>
      </c>
      <c r="BO379" s="9" t="s">
        <v>635</v>
      </c>
      <c r="BP379" s="17">
        <v>44991</v>
      </c>
      <c r="BQ379" s="17">
        <v>44991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>
        <v>44827</v>
      </c>
      <c r="CD379" s="10" t="s">
        <v>786</v>
      </c>
      <c r="CE379" s="17" t="s">
        <v>156</v>
      </c>
      <c r="CF379" s="17" t="s">
        <v>156</v>
      </c>
      <c r="CG379" s="17" t="s">
        <v>156</v>
      </c>
      <c r="CH379" s="17">
        <v>44830</v>
      </c>
      <c r="CI379" s="16">
        <v>35000</v>
      </c>
      <c r="CJ379" s="10" t="s">
        <v>1547</v>
      </c>
      <c r="CK379" s="10" t="s">
        <v>230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44873</v>
      </c>
      <c r="CX379" s="10" t="s">
        <v>193</v>
      </c>
      <c r="CY379" s="17" t="s">
        <v>156</v>
      </c>
      <c r="CZ379" s="17" t="s">
        <v>156</v>
      </c>
      <c r="DA379" s="17" t="s">
        <v>156</v>
      </c>
      <c r="DB379" s="17">
        <v>44872</v>
      </c>
      <c r="DC379" s="16">
        <v>3024</v>
      </c>
      <c r="DD379" s="10" t="s">
        <v>1548</v>
      </c>
      <c r="DE379" s="10" t="s">
        <v>230</v>
      </c>
      <c r="DF379" s="18" t="s">
        <v>156</v>
      </c>
      <c r="DG379" s="17">
        <v>44894</v>
      </c>
      <c r="DH379" s="10" t="s">
        <v>156</v>
      </c>
      <c r="DI379" s="17" t="s">
        <v>156</v>
      </c>
      <c r="DJ379" s="17" t="s">
        <v>156</v>
      </c>
      <c r="DK379" s="17" t="s">
        <v>156</v>
      </c>
      <c r="DL379" s="17">
        <v>44943</v>
      </c>
      <c r="DM379" s="16">
        <v>3024</v>
      </c>
      <c r="DN379" s="10" t="s">
        <v>1549</v>
      </c>
      <c r="DO379" s="10" t="s">
        <v>233</v>
      </c>
      <c r="DP379" s="16">
        <v>32</v>
      </c>
      <c r="DQ379" s="16">
        <v>16</v>
      </c>
      <c r="DR379" s="11">
        <v>16</v>
      </c>
      <c r="DS379" s="16">
        <v>16</v>
      </c>
      <c r="DT379" s="16">
        <v>0</v>
      </c>
      <c r="DU379" s="11" t="s">
        <v>181</v>
      </c>
      <c r="DV379" s="11" t="s">
        <v>182</v>
      </c>
      <c r="DW379" s="27" t="s">
        <v>156</v>
      </c>
      <c r="DX379" s="27" t="s">
        <v>156</v>
      </c>
      <c r="DY379" s="20" t="s">
        <v>156</v>
      </c>
      <c r="DZ379" s="16">
        <v>7</v>
      </c>
      <c r="EA379" s="16">
        <v>82</v>
      </c>
      <c r="EB379" s="27" t="s">
        <v>185</v>
      </c>
      <c r="EC379" s="27" t="s">
        <v>185</v>
      </c>
      <c r="ED379" s="27" t="s">
        <v>182</v>
      </c>
      <c r="EE379" s="29">
        <v>44816.555115740739</v>
      </c>
      <c r="EF379" s="28" t="s">
        <v>790</v>
      </c>
      <c r="EG379" s="28" t="s">
        <v>791</v>
      </c>
      <c r="EH379" s="28" t="s">
        <v>190</v>
      </c>
      <c r="EI379" s="29">
        <v>44943.749664351853</v>
      </c>
      <c r="EJ379" s="28" t="s">
        <v>1550</v>
      </c>
      <c r="EK379" s="28" t="s">
        <v>156</v>
      </c>
      <c r="EL379" s="28" t="s">
        <v>237</v>
      </c>
      <c r="EM379" s="45" t="s">
        <v>3713</v>
      </c>
      <c r="EN379" s="46" t="str">
        <f t="shared" si="36"/>
        <v>343N342A</v>
      </c>
      <c r="EO379" s="47">
        <f t="shared" si="37"/>
        <v>44902</v>
      </c>
      <c r="EP379" s="47">
        <f t="shared" si="38"/>
        <v>44873</v>
      </c>
      <c r="EQ379" s="48" t="str">
        <f t="shared" ca="1" si="39"/>
        <v>Past</v>
      </c>
      <c r="ER379" s="49">
        <f t="shared" si="40"/>
        <v>29</v>
      </c>
      <c r="ES379" s="50"/>
      <c r="ET379" s="51">
        <f t="shared" si="41"/>
        <v>29</v>
      </c>
      <c r="EU379" s="52">
        <f t="shared" si="42"/>
        <v>87696</v>
      </c>
      <c r="EV379" s="46"/>
      <c r="EW379" s="23" t="s">
        <v>3714</v>
      </c>
    </row>
    <row r="380" spans="1:153" ht="14.25" hidden="1" customHeight="1">
      <c r="A380" s="8">
        <v>373</v>
      </c>
      <c r="B380" s="9" t="s">
        <v>141</v>
      </c>
      <c r="C380" s="10" t="s">
        <v>142</v>
      </c>
      <c r="D380" s="10" t="s">
        <v>143</v>
      </c>
      <c r="E380" s="10" t="s">
        <v>206</v>
      </c>
      <c r="F380" s="9" t="s">
        <v>641</v>
      </c>
      <c r="G380" s="10" t="s">
        <v>1544</v>
      </c>
      <c r="H380" s="9" t="s">
        <v>1545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675</v>
      </c>
      <c r="S380" s="9" t="s">
        <v>676</v>
      </c>
      <c r="T380" s="9" t="s">
        <v>306</v>
      </c>
      <c r="U380" s="9" t="s">
        <v>337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778</v>
      </c>
      <c r="AA380" s="9" t="s">
        <v>779</v>
      </c>
      <c r="AB380" s="12" t="s">
        <v>780</v>
      </c>
      <c r="AC380" s="10" t="s">
        <v>781</v>
      </c>
      <c r="AD380" s="9" t="s">
        <v>782</v>
      </c>
      <c r="AE380" s="13" t="s">
        <v>783</v>
      </c>
      <c r="AF380" s="14" t="s">
        <v>538</v>
      </c>
      <c r="AG380" s="10" t="s">
        <v>1546</v>
      </c>
      <c r="AH380" s="11" t="s">
        <v>684</v>
      </c>
      <c r="AI380" s="11" t="s">
        <v>685</v>
      </c>
      <c r="AJ380" s="10" t="s">
        <v>686</v>
      </c>
      <c r="AK380" s="11" t="s">
        <v>685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3024</v>
      </c>
      <c r="AW380" s="16">
        <v>3024</v>
      </c>
      <c r="AX380" s="16">
        <v>0</v>
      </c>
      <c r="AY380" s="16">
        <v>0</v>
      </c>
      <c r="AZ380" s="16">
        <v>0</v>
      </c>
      <c r="BA380" s="17">
        <v>45008</v>
      </c>
      <c r="BB380" s="30" t="s">
        <v>175</v>
      </c>
      <c r="BC380" s="18" t="s">
        <v>156</v>
      </c>
      <c r="BD380" s="17">
        <v>45138</v>
      </c>
      <c r="BE380" s="17">
        <v>45169</v>
      </c>
      <c r="BF380" s="17">
        <v>44972</v>
      </c>
      <c r="BG380" s="10">
        <v>85277142</v>
      </c>
      <c r="BH380" s="9" t="s">
        <v>319</v>
      </c>
      <c r="BI380" s="19">
        <v>44958</v>
      </c>
      <c r="BJ380" s="20">
        <v>44970</v>
      </c>
      <c r="BK380" s="16">
        <v>0</v>
      </c>
      <c r="BL380" s="16">
        <v>0</v>
      </c>
      <c r="BM380" s="9" t="s">
        <v>177</v>
      </c>
      <c r="BN380" s="9" t="s">
        <v>178</v>
      </c>
      <c r="BO380" s="9" t="s">
        <v>156</v>
      </c>
      <c r="BP380" s="17">
        <v>45054</v>
      </c>
      <c r="BQ380" s="17" t="s">
        <v>156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 t="s">
        <v>156</v>
      </c>
      <c r="CD380" s="10" t="s">
        <v>156</v>
      </c>
      <c r="CE380" s="17" t="s">
        <v>156</v>
      </c>
      <c r="CF380" s="17" t="s">
        <v>156</v>
      </c>
      <c r="CG380" s="17" t="s">
        <v>156</v>
      </c>
      <c r="CH380" s="17" t="s">
        <v>156</v>
      </c>
      <c r="CI380" s="16">
        <v>0</v>
      </c>
      <c r="CJ380" s="10" t="s">
        <v>156</v>
      </c>
      <c r="CK380" s="10" t="s">
        <v>156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44950</v>
      </c>
      <c r="CX380" s="10" t="s">
        <v>193</v>
      </c>
      <c r="CY380" s="17" t="s">
        <v>156</v>
      </c>
      <c r="CZ380" s="17" t="s">
        <v>156</v>
      </c>
      <c r="DA380" s="17" t="s">
        <v>156</v>
      </c>
      <c r="DB380" s="17" t="s">
        <v>156</v>
      </c>
      <c r="DC380" s="16">
        <v>0</v>
      </c>
      <c r="DD380" s="10" t="s">
        <v>156</v>
      </c>
      <c r="DE380" s="10" t="s">
        <v>156</v>
      </c>
      <c r="DF380" s="18" t="s">
        <v>156</v>
      </c>
      <c r="DG380" s="17">
        <v>44960</v>
      </c>
      <c r="DH380" s="10" t="s">
        <v>1412</v>
      </c>
      <c r="DI380" s="17" t="s">
        <v>156</v>
      </c>
      <c r="DJ380" s="17" t="s">
        <v>156</v>
      </c>
      <c r="DK380" s="17" t="s">
        <v>156</v>
      </c>
      <c r="DL380" s="17" t="s">
        <v>156</v>
      </c>
      <c r="DM380" s="16">
        <v>0</v>
      </c>
      <c r="DN380" s="10" t="s">
        <v>156</v>
      </c>
      <c r="DO380" s="10" t="s">
        <v>156</v>
      </c>
      <c r="DP380" s="16">
        <v>32</v>
      </c>
      <c r="DQ380" s="16">
        <v>16</v>
      </c>
      <c r="DR380" s="11">
        <v>16</v>
      </c>
      <c r="DS380" s="16">
        <v>16</v>
      </c>
      <c r="DT380" s="16">
        <v>1000</v>
      </c>
      <c r="DU380" s="11" t="s">
        <v>181</v>
      </c>
      <c r="DV380" s="11" t="s">
        <v>182</v>
      </c>
      <c r="DW380" s="27" t="s">
        <v>156</v>
      </c>
      <c r="DX380" s="27" t="s">
        <v>156</v>
      </c>
      <c r="DY380" s="20" t="s">
        <v>156</v>
      </c>
      <c r="DZ380" s="16">
        <v>7</v>
      </c>
      <c r="EA380" s="16">
        <v>82</v>
      </c>
      <c r="EB380" s="27" t="s">
        <v>185</v>
      </c>
      <c r="EC380" s="27" t="s">
        <v>185</v>
      </c>
      <c r="ED380" s="27" t="s">
        <v>182</v>
      </c>
      <c r="EE380" s="29">
        <v>44944.379212962966</v>
      </c>
      <c r="EF380" s="28" t="s">
        <v>688</v>
      </c>
      <c r="EG380" s="28" t="s">
        <v>689</v>
      </c>
      <c r="EH380" s="28" t="s">
        <v>190</v>
      </c>
      <c r="EI380" s="29">
        <v>44959.339050925926</v>
      </c>
      <c r="EJ380" s="28" t="s">
        <v>195</v>
      </c>
      <c r="EK380" s="28" t="s">
        <v>196</v>
      </c>
      <c r="EL380" s="28" t="s">
        <v>210</v>
      </c>
      <c r="EM380" s="45"/>
      <c r="EN380" s="46" t="str">
        <f t="shared" si="36"/>
        <v>343N342A</v>
      </c>
      <c r="EO380" s="47">
        <f t="shared" si="37"/>
        <v>44965</v>
      </c>
      <c r="EP380" s="47">
        <f t="shared" si="38"/>
        <v>44950</v>
      </c>
      <c r="EQ380" s="48" t="str">
        <f t="shared" ca="1" si="39"/>
        <v>Past</v>
      </c>
      <c r="ER380" s="49">
        <f t="shared" si="40"/>
        <v>15</v>
      </c>
      <c r="ES380" s="50"/>
      <c r="ET380" s="51">
        <f t="shared" si="41"/>
        <v>15</v>
      </c>
      <c r="EU380" s="52">
        <f t="shared" si="42"/>
        <v>0</v>
      </c>
      <c r="EV380" s="46"/>
    </row>
    <row r="381" spans="1:153" ht="14.25" hidden="1" customHeight="1">
      <c r="A381" s="8">
        <v>374</v>
      </c>
      <c r="B381" s="9" t="s">
        <v>141</v>
      </c>
      <c r="C381" s="10" t="s">
        <v>142</v>
      </c>
      <c r="D381" s="10" t="s">
        <v>143</v>
      </c>
      <c r="E381" s="10" t="s">
        <v>206</v>
      </c>
      <c r="F381" s="9" t="s">
        <v>641</v>
      </c>
      <c r="G381" s="10" t="s">
        <v>1544</v>
      </c>
      <c r="H381" s="9" t="s">
        <v>1545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675</v>
      </c>
      <c r="S381" s="9" t="s">
        <v>676</v>
      </c>
      <c r="T381" s="9" t="s">
        <v>306</v>
      </c>
      <c r="U381" s="9" t="s">
        <v>337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778</v>
      </c>
      <c r="AA381" s="9" t="s">
        <v>779</v>
      </c>
      <c r="AB381" s="12" t="s">
        <v>780</v>
      </c>
      <c r="AC381" s="10" t="s">
        <v>781</v>
      </c>
      <c r="AD381" s="9" t="s">
        <v>782</v>
      </c>
      <c r="AE381" s="13" t="s">
        <v>783</v>
      </c>
      <c r="AF381" s="14" t="s">
        <v>538</v>
      </c>
      <c r="AG381" s="10" t="s">
        <v>1546</v>
      </c>
      <c r="AH381" s="11" t="s">
        <v>684</v>
      </c>
      <c r="AI381" s="11" t="s">
        <v>685</v>
      </c>
      <c r="AJ381" s="10" t="s">
        <v>686</v>
      </c>
      <c r="AK381" s="11" t="s">
        <v>685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3024</v>
      </c>
      <c r="AW381" s="16">
        <v>3024</v>
      </c>
      <c r="AX381" s="16">
        <v>0</v>
      </c>
      <c r="AY381" s="16">
        <v>0</v>
      </c>
      <c r="AZ381" s="16">
        <v>0</v>
      </c>
      <c r="BA381" s="17">
        <v>45008</v>
      </c>
      <c r="BB381" s="30" t="s">
        <v>175</v>
      </c>
      <c r="BC381" s="18" t="s">
        <v>156</v>
      </c>
      <c r="BD381" s="17">
        <v>45138</v>
      </c>
      <c r="BE381" s="17">
        <v>45169</v>
      </c>
      <c r="BF381" s="17">
        <v>44972</v>
      </c>
      <c r="BG381" s="10">
        <v>84948340</v>
      </c>
      <c r="BH381" s="9" t="s">
        <v>321</v>
      </c>
      <c r="BI381" s="19">
        <v>44958</v>
      </c>
      <c r="BJ381" s="20">
        <v>44963</v>
      </c>
      <c r="BK381" s="16">
        <v>0</v>
      </c>
      <c r="BL381" s="16">
        <v>0</v>
      </c>
      <c r="BM381" s="9" t="s">
        <v>177</v>
      </c>
      <c r="BN381" s="9" t="s">
        <v>178</v>
      </c>
      <c r="BO381" s="9" t="s">
        <v>156</v>
      </c>
      <c r="BP381" s="17">
        <v>45061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 t="s">
        <v>156</v>
      </c>
      <c r="CD381" s="10" t="s">
        <v>156</v>
      </c>
      <c r="CE381" s="17" t="s">
        <v>156</v>
      </c>
      <c r="CF381" s="17" t="s">
        <v>156</v>
      </c>
      <c r="CG381" s="17" t="s">
        <v>156</v>
      </c>
      <c r="CH381" s="17" t="s">
        <v>156</v>
      </c>
      <c r="CI381" s="16">
        <v>0</v>
      </c>
      <c r="CJ381" s="10" t="s">
        <v>156</v>
      </c>
      <c r="CK381" s="10" t="s">
        <v>156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44950</v>
      </c>
      <c r="CX381" s="10" t="s">
        <v>193</v>
      </c>
      <c r="CY381" s="17" t="s">
        <v>156</v>
      </c>
      <c r="CZ381" s="17" t="s">
        <v>156</v>
      </c>
      <c r="DA381" s="17" t="s">
        <v>156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44942</v>
      </c>
      <c r="DH381" s="10" t="s">
        <v>1551</v>
      </c>
      <c r="DI381" s="17" t="s">
        <v>156</v>
      </c>
      <c r="DJ381" s="17" t="s">
        <v>156</v>
      </c>
      <c r="DK381" s="17" t="s">
        <v>156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32</v>
      </c>
      <c r="DQ381" s="16">
        <v>16</v>
      </c>
      <c r="DR381" s="11">
        <v>16</v>
      </c>
      <c r="DS381" s="16">
        <v>16</v>
      </c>
      <c r="DT381" s="16">
        <v>1000</v>
      </c>
      <c r="DU381" s="11" t="s">
        <v>181</v>
      </c>
      <c r="DV381" s="11" t="s">
        <v>182</v>
      </c>
      <c r="DW381" s="27" t="s">
        <v>156</v>
      </c>
      <c r="DX381" s="27" t="s">
        <v>156</v>
      </c>
      <c r="DY381" s="20" t="s">
        <v>1413</v>
      </c>
      <c r="DZ381" s="16">
        <v>7</v>
      </c>
      <c r="EA381" s="16">
        <v>82</v>
      </c>
      <c r="EB381" s="27" t="s">
        <v>185</v>
      </c>
      <c r="EC381" s="27" t="s">
        <v>185</v>
      </c>
      <c r="ED381" s="27" t="s">
        <v>182</v>
      </c>
      <c r="EE381" s="29">
        <v>44877.918993055559</v>
      </c>
      <c r="EF381" s="28" t="s">
        <v>188</v>
      </c>
      <c r="EG381" s="28" t="s">
        <v>189</v>
      </c>
      <c r="EH381" s="28" t="s">
        <v>190</v>
      </c>
      <c r="EI381" s="29">
        <v>44937.678425925929</v>
      </c>
      <c r="EJ381" s="28" t="s">
        <v>195</v>
      </c>
      <c r="EK381" s="28" t="s">
        <v>196</v>
      </c>
      <c r="EL381" s="28" t="s">
        <v>210</v>
      </c>
      <c r="EM381" s="45"/>
      <c r="EN381" s="46" t="str">
        <f t="shared" si="36"/>
        <v>343N342A</v>
      </c>
      <c r="EO381" s="47">
        <f t="shared" si="37"/>
        <v>44972</v>
      </c>
      <c r="EP381" s="47">
        <f t="shared" si="38"/>
        <v>44950</v>
      </c>
      <c r="EQ381" s="48" t="str">
        <f t="shared" ca="1" si="39"/>
        <v>Past</v>
      </c>
      <c r="ER381" s="49">
        <f t="shared" si="40"/>
        <v>22</v>
      </c>
      <c r="ES381" s="50"/>
      <c r="ET381" s="51">
        <f t="shared" si="41"/>
        <v>22</v>
      </c>
      <c r="EU381" s="52">
        <f t="shared" si="42"/>
        <v>0</v>
      </c>
      <c r="EV381" s="46"/>
    </row>
    <row r="382" spans="1:153" ht="14.25" customHeight="1">
      <c r="A382" s="8">
        <v>375</v>
      </c>
      <c r="B382" s="9" t="s">
        <v>141</v>
      </c>
      <c r="C382" s="10" t="s">
        <v>142</v>
      </c>
      <c r="D382" s="10" t="s">
        <v>143</v>
      </c>
      <c r="E382" s="10" t="s">
        <v>206</v>
      </c>
      <c r="F382" s="9" t="s">
        <v>641</v>
      </c>
      <c r="G382" s="10" t="s">
        <v>1544</v>
      </c>
      <c r="H382" s="9" t="s">
        <v>1545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675</v>
      </c>
      <c r="S382" s="9" t="s">
        <v>676</v>
      </c>
      <c r="T382" s="9" t="s">
        <v>306</v>
      </c>
      <c r="U382" s="9" t="s">
        <v>337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778</v>
      </c>
      <c r="AA382" s="9" t="s">
        <v>779</v>
      </c>
      <c r="AB382" s="12" t="s">
        <v>780</v>
      </c>
      <c r="AC382" s="10" t="s">
        <v>792</v>
      </c>
      <c r="AD382" s="9" t="s">
        <v>793</v>
      </c>
      <c r="AE382" s="13" t="s">
        <v>794</v>
      </c>
      <c r="AF382" s="14" t="s">
        <v>538</v>
      </c>
      <c r="AG382" s="10" t="s">
        <v>1552</v>
      </c>
      <c r="AH382" s="11" t="s">
        <v>684</v>
      </c>
      <c r="AI382" s="11" t="s">
        <v>685</v>
      </c>
      <c r="AJ382" s="10" t="s">
        <v>686</v>
      </c>
      <c r="AK382" s="11" t="s">
        <v>685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3040</v>
      </c>
      <c r="AW382" s="16">
        <v>3040</v>
      </c>
      <c r="AX382" s="16">
        <v>0</v>
      </c>
      <c r="AY382" s="16">
        <v>0</v>
      </c>
      <c r="AZ382" s="16">
        <v>0</v>
      </c>
      <c r="BA382" s="17">
        <v>45008</v>
      </c>
      <c r="BB382" s="30" t="s">
        <v>175</v>
      </c>
      <c r="BC382" s="18">
        <v>45026</v>
      </c>
      <c r="BD382" s="17">
        <v>45138</v>
      </c>
      <c r="BE382" s="17">
        <v>45169</v>
      </c>
      <c r="BF382" s="17">
        <v>44972</v>
      </c>
      <c r="BG382" s="10">
        <v>84872040</v>
      </c>
      <c r="BH382" s="9" t="s">
        <v>319</v>
      </c>
      <c r="BI382" s="19">
        <v>44958</v>
      </c>
      <c r="BJ382" s="20">
        <v>44963</v>
      </c>
      <c r="BK382" s="16">
        <v>3040</v>
      </c>
      <c r="BL382" s="16">
        <v>4864</v>
      </c>
      <c r="BM382" s="9" t="s">
        <v>177</v>
      </c>
      <c r="BN382" s="9" t="s">
        <v>436</v>
      </c>
      <c r="BO382" s="9" t="s">
        <v>156</v>
      </c>
      <c r="BP382" s="17">
        <v>44991</v>
      </c>
      <c r="BQ382" s="17">
        <v>44991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 t="s">
        <v>156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 t="s">
        <v>156</v>
      </c>
      <c r="CI382" s="16">
        <v>0</v>
      </c>
      <c r="CJ382" s="10" t="s">
        <v>156</v>
      </c>
      <c r="CK382" s="10" t="s">
        <v>156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44873</v>
      </c>
      <c r="CX382" s="10" t="s">
        <v>193</v>
      </c>
      <c r="CY382" s="17" t="s">
        <v>156</v>
      </c>
      <c r="CZ382" s="17" t="s">
        <v>156</v>
      </c>
      <c r="DA382" s="17" t="s">
        <v>156</v>
      </c>
      <c r="DB382" s="17">
        <v>44872</v>
      </c>
      <c r="DC382" s="16">
        <v>3040</v>
      </c>
      <c r="DD382" s="10" t="s">
        <v>1553</v>
      </c>
      <c r="DE382" s="10" t="s">
        <v>230</v>
      </c>
      <c r="DF382" s="18" t="s">
        <v>156</v>
      </c>
      <c r="DG382" s="17">
        <v>44894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44943</v>
      </c>
      <c r="DM382" s="16">
        <v>3040</v>
      </c>
      <c r="DN382" s="10" t="s">
        <v>1554</v>
      </c>
      <c r="DO382" s="10" t="s">
        <v>233</v>
      </c>
      <c r="DP382" s="16">
        <v>32</v>
      </c>
      <c r="DQ382" s="16">
        <v>16</v>
      </c>
      <c r="DR382" s="11">
        <v>16</v>
      </c>
      <c r="DS382" s="16">
        <v>16</v>
      </c>
      <c r="DT382" s="16">
        <v>0</v>
      </c>
      <c r="DU382" s="11" t="s">
        <v>181</v>
      </c>
      <c r="DV382" s="11" t="s">
        <v>182</v>
      </c>
      <c r="DW382" s="27" t="s">
        <v>156</v>
      </c>
      <c r="DX382" s="27" t="s">
        <v>156</v>
      </c>
      <c r="DY382" s="20" t="s">
        <v>156</v>
      </c>
      <c r="DZ382" s="16">
        <v>7</v>
      </c>
      <c r="EA382" s="16">
        <v>82</v>
      </c>
      <c r="EB382" s="27" t="s">
        <v>185</v>
      </c>
      <c r="EC382" s="27" t="s">
        <v>185</v>
      </c>
      <c r="ED382" s="27" t="s">
        <v>182</v>
      </c>
      <c r="EE382" s="29">
        <v>44869.377199074072</v>
      </c>
      <c r="EF382" s="28" t="s">
        <v>846</v>
      </c>
      <c r="EG382" s="28" t="s">
        <v>847</v>
      </c>
      <c r="EH382" s="28" t="s">
        <v>190</v>
      </c>
      <c r="EI382" s="29">
        <v>44943.749664351853</v>
      </c>
      <c r="EJ382" s="28" t="s">
        <v>1550</v>
      </c>
      <c r="EK382" s="28" t="s">
        <v>156</v>
      </c>
      <c r="EL382" s="28" t="s">
        <v>237</v>
      </c>
      <c r="EM382" s="45" t="s">
        <v>3713</v>
      </c>
      <c r="EN382" s="46" t="str">
        <f t="shared" si="36"/>
        <v>343N342B</v>
      </c>
      <c r="EO382" s="47">
        <f t="shared" si="37"/>
        <v>44902</v>
      </c>
      <c r="EP382" s="47">
        <f t="shared" si="38"/>
        <v>44873</v>
      </c>
      <c r="EQ382" s="48" t="str">
        <f t="shared" ca="1" si="39"/>
        <v>Past</v>
      </c>
      <c r="ER382" s="49">
        <f t="shared" si="40"/>
        <v>29</v>
      </c>
      <c r="ES382" s="50"/>
      <c r="ET382" s="51">
        <f t="shared" si="41"/>
        <v>29</v>
      </c>
      <c r="EU382" s="52">
        <f t="shared" si="42"/>
        <v>88160</v>
      </c>
      <c r="EV382" s="46"/>
      <c r="EW382" s="23" t="s">
        <v>3714</v>
      </c>
    </row>
    <row r="383" spans="1:153" ht="14.25" hidden="1" customHeight="1">
      <c r="A383" s="8">
        <v>376</v>
      </c>
      <c r="B383" s="9" t="s">
        <v>141</v>
      </c>
      <c r="C383" s="10" t="s">
        <v>142</v>
      </c>
      <c r="D383" s="10" t="s">
        <v>143</v>
      </c>
      <c r="E383" s="10" t="s">
        <v>206</v>
      </c>
      <c r="F383" s="9" t="s">
        <v>641</v>
      </c>
      <c r="G383" s="10" t="s">
        <v>1544</v>
      </c>
      <c r="H383" s="9" t="s">
        <v>1545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675</v>
      </c>
      <c r="S383" s="9" t="s">
        <v>676</v>
      </c>
      <c r="T383" s="9" t="s">
        <v>306</v>
      </c>
      <c r="U383" s="9" t="s">
        <v>337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778</v>
      </c>
      <c r="AA383" s="9" t="s">
        <v>779</v>
      </c>
      <c r="AB383" s="12" t="s">
        <v>780</v>
      </c>
      <c r="AC383" s="10" t="s">
        <v>792</v>
      </c>
      <c r="AD383" s="9" t="s">
        <v>793</v>
      </c>
      <c r="AE383" s="13" t="s">
        <v>794</v>
      </c>
      <c r="AF383" s="14" t="s">
        <v>538</v>
      </c>
      <c r="AG383" s="10" t="s">
        <v>1552</v>
      </c>
      <c r="AH383" s="11" t="s">
        <v>684</v>
      </c>
      <c r="AI383" s="11" t="s">
        <v>685</v>
      </c>
      <c r="AJ383" s="10" t="s">
        <v>686</v>
      </c>
      <c r="AK383" s="11" t="s">
        <v>685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3040</v>
      </c>
      <c r="AW383" s="16">
        <v>3040</v>
      </c>
      <c r="AX383" s="16">
        <v>0</v>
      </c>
      <c r="AY383" s="16">
        <v>0</v>
      </c>
      <c r="AZ383" s="16">
        <v>0</v>
      </c>
      <c r="BA383" s="17">
        <v>45008</v>
      </c>
      <c r="BB383" s="30" t="s">
        <v>175</v>
      </c>
      <c r="BC383" s="18" t="s">
        <v>156</v>
      </c>
      <c r="BD383" s="17">
        <v>45138</v>
      </c>
      <c r="BE383" s="17">
        <v>45169</v>
      </c>
      <c r="BF383" s="17">
        <v>44972</v>
      </c>
      <c r="BG383" s="10">
        <v>85277144</v>
      </c>
      <c r="BH383" s="9" t="s">
        <v>321</v>
      </c>
      <c r="BI383" s="19">
        <v>44958</v>
      </c>
      <c r="BJ383" s="20">
        <v>44970</v>
      </c>
      <c r="BK383" s="16">
        <v>0</v>
      </c>
      <c r="BL383" s="16">
        <v>0</v>
      </c>
      <c r="BM383" s="9" t="s">
        <v>177</v>
      </c>
      <c r="BN383" s="9" t="s">
        <v>178</v>
      </c>
      <c r="BO383" s="9" t="s">
        <v>156</v>
      </c>
      <c r="BP383" s="17">
        <v>45054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 t="s">
        <v>156</v>
      </c>
      <c r="CD383" s="10" t="s">
        <v>156</v>
      </c>
      <c r="CE383" s="17" t="s">
        <v>156</v>
      </c>
      <c r="CF383" s="17" t="s">
        <v>156</v>
      </c>
      <c r="CG383" s="17" t="s">
        <v>156</v>
      </c>
      <c r="CH383" s="17" t="s">
        <v>156</v>
      </c>
      <c r="CI383" s="16">
        <v>0</v>
      </c>
      <c r="CJ383" s="10" t="s">
        <v>156</v>
      </c>
      <c r="CK383" s="10" t="s">
        <v>156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44950</v>
      </c>
      <c r="CX383" s="10" t="s">
        <v>193</v>
      </c>
      <c r="CY383" s="17" t="s">
        <v>156</v>
      </c>
      <c r="CZ383" s="17" t="s">
        <v>156</v>
      </c>
      <c r="DA383" s="17" t="s">
        <v>156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44960</v>
      </c>
      <c r="DH383" s="10" t="s">
        <v>1412</v>
      </c>
      <c r="DI383" s="17" t="s">
        <v>156</v>
      </c>
      <c r="DJ383" s="17" t="s">
        <v>156</v>
      </c>
      <c r="DK383" s="17" t="s">
        <v>156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32</v>
      </c>
      <c r="DQ383" s="16">
        <v>16</v>
      </c>
      <c r="DR383" s="11">
        <v>16</v>
      </c>
      <c r="DS383" s="16">
        <v>16</v>
      </c>
      <c r="DT383" s="16">
        <v>1000</v>
      </c>
      <c r="DU383" s="11" t="s">
        <v>181</v>
      </c>
      <c r="DV383" s="11" t="s">
        <v>182</v>
      </c>
      <c r="DW383" s="27" t="s">
        <v>156</v>
      </c>
      <c r="DX383" s="27" t="s">
        <v>156</v>
      </c>
      <c r="DY383" s="20" t="s">
        <v>156</v>
      </c>
      <c r="DZ383" s="16">
        <v>7</v>
      </c>
      <c r="EA383" s="16">
        <v>82</v>
      </c>
      <c r="EB383" s="27" t="s">
        <v>185</v>
      </c>
      <c r="EC383" s="27" t="s">
        <v>185</v>
      </c>
      <c r="ED383" s="27" t="s">
        <v>182</v>
      </c>
      <c r="EE383" s="29">
        <v>44944.379212962966</v>
      </c>
      <c r="EF383" s="28" t="s">
        <v>688</v>
      </c>
      <c r="EG383" s="28" t="s">
        <v>689</v>
      </c>
      <c r="EH383" s="28" t="s">
        <v>190</v>
      </c>
      <c r="EI383" s="29">
        <v>44959.339050925926</v>
      </c>
      <c r="EJ383" s="28" t="s">
        <v>195</v>
      </c>
      <c r="EK383" s="28" t="s">
        <v>196</v>
      </c>
      <c r="EL383" s="28" t="s">
        <v>210</v>
      </c>
      <c r="EM383" s="45"/>
      <c r="EN383" s="46" t="str">
        <f t="shared" si="36"/>
        <v>343N342B</v>
      </c>
      <c r="EO383" s="47">
        <f t="shared" si="37"/>
        <v>44965</v>
      </c>
      <c r="EP383" s="47">
        <f t="shared" si="38"/>
        <v>44950</v>
      </c>
      <c r="EQ383" s="48" t="str">
        <f t="shared" ca="1" si="39"/>
        <v>Past</v>
      </c>
      <c r="ER383" s="49">
        <f t="shared" si="40"/>
        <v>15</v>
      </c>
      <c r="ES383" s="50"/>
      <c r="ET383" s="51">
        <f t="shared" si="41"/>
        <v>15</v>
      </c>
      <c r="EU383" s="52">
        <f t="shared" si="42"/>
        <v>0</v>
      </c>
      <c r="EV383" s="46"/>
    </row>
    <row r="384" spans="1:153" ht="14.25" customHeight="1">
      <c r="A384" s="8">
        <v>377</v>
      </c>
      <c r="B384" s="9" t="s">
        <v>141</v>
      </c>
      <c r="C384" s="10" t="s">
        <v>142</v>
      </c>
      <c r="D384" s="10" t="s">
        <v>143</v>
      </c>
      <c r="E384" s="10" t="s">
        <v>206</v>
      </c>
      <c r="F384" s="9" t="s">
        <v>641</v>
      </c>
      <c r="G384" s="10" t="s">
        <v>1544</v>
      </c>
      <c r="H384" s="9" t="s">
        <v>1545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675</v>
      </c>
      <c r="S384" s="9" t="s">
        <v>676</v>
      </c>
      <c r="T384" s="9" t="s">
        <v>306</v>
      </c>
      <c r="U384" s="9" t="s">
        <v>337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778</v>
      </c>
      <c r="AA384" s="9" t="s">
        <v>779</v>
      </c>
      <c r="AB384" s="12" t="s">
        <v>780</v>
      </c>
      <c r="AC384" s="10" t="s">
        <v>796</v>
      </c>
      <c r="AD384" s="9" t="s">
        <v>797</v>
      </c>
      <c r="AE384" s="13" t="s">
        <v>798</v>
      </c>
      <c r="AF384" s="14" t="s">
        <v>538</v>
      </c>
      <c r="AG384" s="10" t="s">
        <v>1555</v>
      </c>
      <c r="AH384" s="11" t="s">
        <v>684</v>
      </c>
      <c r="AI384" s="11" t="s">
        <v>685</v>
      </c>
      <c r="AJ384" s="10" t="s">
        <v>686</v>
      </c>
      <c r="AK384" s="11" t="s">
        <v>685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3648</v>
      </c>
      <c r="AW384" s="16">
        <v>3648</v>
      </c>
      <c r="AX384" s="16">
        <v>0</v>
      </c>
      <c r="AY384" s="16">
        <v>0</v>
      </c>
      <c r="AZ384" s="16">
        <v>0</v>
      </c>
      <c r="BA384" s="17">
        <v>45008</v>
      </c>
      <c r="BB384" s="30" t="s">
        <v>175</v>
      </c>
      <c r="BC384" s="18">
        <v>45026</v>
      </c>
      <c r="BD384" s="17">
        <v>45138</v>
      </c>
      <c r="BE384" s="17">
        <v>45169</v>
      </c>
      <c r="BF384" s="17">
        <v>44972</v>
      </c>
      <c r="BG384" s="10">
        <v>84872043</v>
      </c>
      <c r="BH384" s="9" t="s">
        <v>319</v>
      </c>
      <c r="BI384" s="19">
        <v>44958</v>
      </c>
      <c r="BJ384" s="20">
        <v>44963</v>
      </c>
      <c r="BK384" s="16">
        <v>3648</v>
      </c>
      <c r="BL384" s="16">
        <v>5837</v>
      </c>
      <c r="BM384" s="9" t="s">
        <v>177</v>
      </c>
      <c r="BN384" s="9" t="s">
        <v>436</v>
      </c>
      <c r="BO384" s="9" t="s">
        <v>156</v>
      </c>
      <c r="BP384" s="17">
        <v>44991</v>
      </c>
      <c r="BQ384" s="17">
        <v>44991</v>
      </c>
      <c r="BR384" s="17" t="s">
        <v>156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 t="s">
        <v>156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 t="s">
        <v>156</v>
      </c>
      <c r="CD384" s="10" t="s">
        <v>156</v>
      </c>
      <c r="CE384" s="17" t="s">
        <v>156</v>
      </c>
      <c r="CF384" s="17" t="s">
        <v>156</v>
      </c>
      <c r="CG384" s="17" t="s">
        <v>156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 t="s">
        <v>156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>
        <v>44873</v>
      </c>
      <c r="CX384" s="10" t="s">
        <v>193</v>
      </c>
      <c r="CY384" s="17" t="s">
        <v>156</v>
      </c>
      <c r="CZ384" s="17" t="s">
        <v>156</v>
      </c>
      <c r="DA384" s="17" t="s">
        <v>156</v>
      </c>
      <c r="DB384" s="17">
        <v>44872</v>
      </c>
      <c r="DC384" s="16">
        <v>3648</v>
      </c>
      <c r="DD384" s="10" t="s">
        <v>1556</v>
      </c>
      <c r="DE384" s="10" t="s">
        <v>230</v>
      </c>
      <c r="DF384" s="18" t="s">
        <v>156</v>
      </c>
      <c r="DG384" s="17">
        <v>44894</v>
      </c>
      <c r="DH384" s="10" t="s">
        <v>156</v>
      </c>
      <c r="DI384" s="17" t="s">
        <v>156</v>
      </c>
      <c r="DJ384" s="17" t="s">
        <v>156</v>
      </c>
      <c r="DK384" s="17" t="s">
        <v>156</v>
      </c>
      <c r="DL384" s="17">
        <v>44943</v>
      </c>
      <c r="DM384" s="16">
        <v>3648</v>
      </c>
      <c r="DN384" s="10" t="s">
        <v>1557</v>
      </c>
      <c r="DO384" s="10" t="s">
        <v>233</v>
      </c>
      <c r="DP384" s="16">
        <v>32</v>
      </c>
      <c r="DQ384" s="16">
        <v>16</v>
      </c>
      <c r="DR384" s="11">
        <v>16</v>
      </c>
      <c r="DS384" s="16">
        <v>16</v>
      </c>
      <c r="DT384" s="16">
        <v>0</v>
      </c>
      <c r="DU384" s="11" t="s">
        <v>181</v>
      </c>
      <c r="DV384" s="11" t="s">
        <v>182</v>
      </c>
      <c r="DW384" s="27" t="s">
        <v>156</v>
      </c>
      <c r="DX384" s="27" t="s">
        <v>156</v>
      </c>
      <c r="DY384" s="20" t="s">
        <v>156</v>
      </c>
      <c r="DZ384" s="16">
        <v>7</v>
      </c>
      <c r="EA384" s="16">
        <v>82</v>
      </c>
      <c r="EB384" s="27" t="s">
        <v>185</v>
      </c>
      <c r="EC384" s="27" t="s">
        <v>185</v>
      </c>
      <c r="ED384" s="27" t="s">
        <v>182</v>
      </c>
      <c r="EE384" s="29">
        <v>44869.377199074072</v>
      </c>
      <c r="EF384" s="28" t="s">
        <v>846</v>
      </c>
      <c r="EG384" s="28" t="s">
        <v>847</v>
      </c>
      <c r="EH384" s="28" t="s">
        <v>190</v>
      </c>
      <c r="EI384" s="29">
        <v>44943.749664351853</v>
      </c>
      <c r="EJ384" s="28" t="s">
        <v>1550</v>
      </c>
      <c r="EK384" s="28" t="s">
        <v>156</v>
      </c>
      <c r="EL384" s="28" t="s">
        <v>237</v>
      </c>
      <c r="EM384" s="45" t="s">
        <v>3713</v>
      </c>
      <c r="EN384" s="46" t="str">
        <f t="shared" si="36"/>
        <v>343N342C</v>
      </c>
      <c r="EO384" s="47">
        <f t="shared" si="37"/>
        <v>44902</v>
      </c>
      <c r="EP384" s="47">
        <f t="shared" si="38"/>
        <v>44873</v>
      </c>
      <c r="EQ384" s="48" t="str">
        <f t="shared" ca="1" si="39"/>
        <v>Past</v>
      </c>
      <c r="ER384" s="49">
        <f t="shared" si="40"/>
        <v>29</v>
      </c>
      <c r="ES384" s="50"/>
      <c r="ET384" s="51">
        <f t="shared" si="41"/>
        <v>29</v>
      </c>
      <c r="EU384" s="52">
        <f t="shared" si="42"/>
        <v>105792</v>
      </c>
      <c r="EV384" s="46"/>
      <c r="EW384" s="23" t="s">
        <v>3714</v>
      </c>
    </row>
    <row r="385" spans="1:153" ht="14.25" hidden="1" customHeight="1">
      <c r="A385" s="8">
        <v>378</v>
      </c>
      <c r="B385" s="9" t="s">
        <v>141</v>
      </c>
      <c r="C385" s="10" t="s">
        <v>142</v>
      </c>
      <c r="D385" s="10" t="s">
        <v>143</v>
      </c>
      <c r="E385" s="10" t="s">
        <v>206</v>
      </c>
      <c r="F385" s="9" t="s">
        <v>641</v>
      </c>
      <c r="G385" s="10" t="s">
        <v>1544</v>
      </c>
      <c r="H385" s="9" t="s">
        <v>1545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675</v>
      </c>
      <c r="S385" s="9" t="s">
        <v>676</v>
      </c>
      <c r="T385" s="9" t="s">
        <v>306</v>
      </c>
      <c r="U385" s="9" t="s">
        <v>337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778</v>
      </c>
      <c r="AA385" s="9" t="s">
        <v>779</v>
      </c>
      <c r="AB385" s="12" t="s">
        <v>780</v>
      </c>
      <c r="AC385" s="10" t="s">
        <v>796</v>
      </c>
      <c r="AD385" s="9" t="s">
        <v>797</v>
      </c>
      <c r="AE385" s="13" t="s">
        <v>798</v>
      </c>
      <c r="AF385" s="14" t="s">
        <v>538</v>
      </c>
      <c r="AG385" s="10" t="s">
        <v>1555</v>
      </c>
      <c r="AH385" s="11" t="s">
        <v>684</v>
      </c>
      <c r="AI385" s="11" t="s">
        <v>685</v>
      </c>
      <c r="AJ385" s="10" t="s">
        <v>686</v>
      </c>
      <c r="AK385" s="11" t="s">
        <v>685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3648</v>
      </c>
      <c r="AW385" s="16">
        <v>3648</v>
      </c>
      <c r="AX385" s="16">
        <v>0</v>
      </c>
      <c r="AY385" s="16">
        <v>0</v>
      </c>
      <c r="AZ385" s="16">
        <v>0</v>
      </c>
      <c r="BA385" s="17">
        <v>45008</v>
      </c>
      <c r="BB385" s="30" t="s">
        <v>175</v>
      </c>
      <c r="BC385" s="18" t="s">
        <v>156</v>
      </c>
      <c r="BD385" s="17">
        <v>45138</v>
      </c>
      <c r="BE385" s="17">
        <v>45169</v>
      </c>
      <c r="BF385" s="17">
        <v>44972</v>
      </c>
      <c r="BG385" s="10">
        <v>85277145</v>
      </c>
      <c r="BH385" s="9" t="s">
        <v>321</v>
      </c>
      <c r="BI385" s="19">
        <v>44958</v>
      </c>
      <c r="BJ385" s="20">
        <v>44970</v>
      </c>
      <c r="BK385" s="16">
        <v>0</v>
      </c>
      <c r="BL385" s="16">
        <v>0</v>
      </c>
      <c r="BM385" s="9" t="s">
        <v>177</v>
      </c>
      <c r="BN385" s="9" t="s">
        <v>178</v>
      </c>
      <c r="BO385" s="9" t="s">
        <v>156</v>
      </c>
      <c r="BP385" s="17">
        <v>45064</v>
      </c>
      <c r="BQ385" s="17" t="s">
        <v>156</v>
      </c>
      <c r="BR385" s="17" t="s">
        <v>156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 t="s">
        <v>156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 t="s">
        <v>156</v>
      </c>
      <c r="CD385" s="10" t="s">
        <v>156</v>
      </c>
      <c r="CE385" s="17" t="s">
        <v>156</v>
      </c>
      <c r="CF385" s="17" t="s">
        <v>156</v>
      </c>
      <c r="CG385" s="17" t="s">
        <v>156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 t="s">
        <v>156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 t="s">
        <v>156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>
        <v>44950</v>
      </c>
      <c r="CX385" s="10" t="s">
        <v>193</v>
      </c>
      <c r="CY385" s="17" t="s">
        <v>156</v>
      </c>
      <c r="CZ385" s="17" t="s">
        <v>156</v>
      </c>
      <c r="DA385" s="17" t="s">
        <v>156</v>
      </c>
      <c r="DB385" s="17" t="s">
        <v>156</v>
      </c>
      <c r="DC385" s="16">
        <v>0</v>
      </c>
      <c r="DD385" s="10" t="s">
        <v>156</v>
      </c>
      <c r="DE385" s="10" t="s">
        <v>156</v>
      </c>
      <c r="DF385" s="18" t="s">
        <v>156</v>
      </c>
      <c r="DG385" s="17">
        <v>44960</v>
      </c>
      <c r="DH385" s="10" t="s">
        <v>1412</v>
      </c>
      <c r="DI385" s="17" t="s">
        <v>156</v>
      </c>
      <c r="DJ385" s="17" t="s">
        <v>156</v>
      </c>
      <c r="DK385" s="17" t="s">
        <v>156</v>
      </c>
      <c r="DL385" s="17" t="s">
        <v>156</v>
      </c>
      <c r="DM385" s="16">
        <v>0</v>
      </c>
      <c r="DN385" s="10" t="s">
        <v>156</v>
      </c>
      <c r="DO385" s="10" t="s">
        <v>156</v>
      </c>
      <c r="DP385" s="16">
        <v>32</v>
      </c>
      <c r="DQ385" s="16">
        <v>16</v>
      </c>
      <c r="DR385" s="11">
        <v>16</v>
      </c>
      <c r="DS385" s="16">
        <v>16</v>
      </c>
      <c r="DT385" s="16">
        <v>900</v>
      </c>
      <c r="DU385" s="11" t="s">
        <v>181</v>
      </c>
      <c r="DV385" s="11" t="s">
        <v>182</v>
      </c>
      <c r="DW385" s="27" t="s">
        <v>156</v>
      </c>
      <c r="DX385" s="27" t="s">
        <v>156</v>
      </c>
      <c r="DY385" s="20" t="s">
        <v>1558</v>
      </c>
      <c r="DZ385" s="16">
        <v>7</v>
      </c>
      <c r="EA385" s="16">
        <v>82</v>
      </c>
      <c r="EB385" s="27" t="s">
        <v>185</v>
      </c>
      <c r="EC385" s="27" t="s">
        <v>185</v>
      </c>
      <c r="ED385" s="27" t="s">
        <v>182</v>
      </c>
      <c r="EE385" s="29">
        <v>44944.379212962966</v>
      </c>
      <c r="EF385" s="28" t="s">
        <v>688</v>
      </c>
      <c r="EG385" s="28" t="s">
        <v>689</v>
      </c>
      <c r="EH385" s="28" t="s">
        <v>190</v>
      </c>
      <c r="EI385" s="29">
        <v>44959.339050925926</v>
      </c>
      <c r="EJ385" s="28" t="s">
        <v>195</v>
      </c>
      <c r="EK385" s="28" t="s">
        <v>196</v>
      </c>
      <c r="EL385" s="28" t="s">
        <v>210</v>
      </c>
      <c r="EM385" s="45"/>
      <c r="EN385" s="46" t="str">
        <f t="shared" si="36"/>
        <v>343N342C</v>
      </c>
      <c r="EO385" s="47">
        <f t="shared" si="37"/>
        <v>44975</v>
      </c>
      <c r="EP385" s="47">
        <f t="shared" si="38"/>
        <v>44950</v>
      </c>
      <c r="EQ385" s="48" t="str">
        <f t="shared" ca="1" si="39"/>
        <v>Past</v>
      </c>
      <c r="ER385" s="49">
        <f t="shared" si="40"/>
        <v>25</v>
      </c>
      <c r="ES385" s="50"/>
      <c r="ET385" s="51">
        <f t="shared" si="41"/>
        <v>25</v>
      </c>
      <c r="EU385" s="52">
        <f t="shared" si="42"/>
        <v>0</v>
      </c>
      <c r="EV385" s="46"/>
    </row>
    <row r="386" spans="1:153" ht="14.25" hidden="1" customHeight="1">
      <c r="A386" s="8">
        <v>379</v>
      </c>
      <c r="B386" s="9" t="s">
        <v>141</v>
      </c>
      <c r="C386" s="10" t="s">
        <v>142</v>
      </c>
      <c r="D386" s="10" t="s">
        <v>143</v>
      </c>
      <c r="E386" s="10" t="s">
        <v>206</v>
      </c>
      <c r="F386" s="9" t="s">
        <v>641</v>
      </c>
      <c r="G386" s="10" t="s">
        <v>1544</v>
      </c>
      <c r="H386" s="9" t="s">
        <v>1545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675</v>
      </c>
      <c r="S386" s="9" t="s">
        <v>676</v>
      </c>
      <c r="T386" s="9" t="s">
        <v>306</v>
      </c>
      <c r="U386" s="9" t="s">
        <v>337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778</v>
      </c>
      <c r="AA386" s="9" t="s">
        <v>779</v>
      </c>
      <c r="AB386" s="12" t="s">
        <v>780</v>
      </c>
      <c r="AC386" s="10" t="s">
        <v>796</v>
      </c>
      <c r="AD386" s="9" t="s">
        <v>797</v>
      </c>
      <c r="AE386" s="13" t="s">
        <v>798</v>
      </c>
      <c r="AF386" s="14" t="s">
        <v>538</v>
      </c>
      <c r="AG386" s="10" t="s">
        <v>1555</v>
      </c>
      <c r="AH386" s="11" t="s">
        <v>684</v>
      </c>
      <c r="AI386" s="11" t="s">
        <v>685</v>
      </c>
      <c r="AJ386" s="10" t="s">
        <v>686</v>
      </c>
      <c r="AK386" s="11" t="s">
        <v>685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3648</v>
      </c>
      <c r="AW386" s="16">
        <v>3648</v>
      </c>
      <c r="AX386" s="16">
        <v>0</v>
      </c>
      <c r="AY386" s="16">
        <v>0</v>
      </c>
      <c r="AZ386" s="16">
        <v>0</v>
      </c>
      <c r="BA386" s="17">
        <v>45008</v>
      </c>
      <c r="BB386" s="30" t="s">
        <v>175</v>
      </c>
      <c r="BC386" s="18" t="s">
        <v>156</v>
      </c>
      <c r="BD386" s="17">
        <v>45138</v>
      </c>
      <c r="BE386" s="17">
        <v>45169</v>
      </c>
      <c r="BF386" s="17">
        <v>44972</v>
      </c>
      <c r="BG386" s="10">
        <v>85120223</v>
      </c>
      <c r="BH386" s="9" t="s">
        <v>258</v>
      </c>
      <c r="BI386" s="19">
        <v>44986</v>
      </c>
      <c r="BJ386" s="20">
        <v>44991</v>
      </c>
      <c r="BK386" s="16">
        <v>0</v>
      </c>
      <c r="BL386" s="16">
        <v>0</v>
      </c>
      <c r="BM386" s="9" t="s">
        <v>177</v>
      </c>
      <c r="BN386" s="9" t="s">
        <v>178</v>
      </c>
      <c r="BO386" s="9" t="s">
        <v>156</v>
      </c>
      <c r="BP386" s="17">
        <v>45092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 t="s">
        <v>156</v>
      </c>
      <c r="CD386" s="10" t="s">
        <v>156</v>
      </c>
      <c r="CE386" s="17">
        <v>44950</v>
      </c>
      <c r="CF386" s="17" t="s">
        <v>156</v>
      </c>
      <c r="CG386" s="17">
        <v>44913</v>
      </c>
      <c r="CH386" s="17" t="s">
        <v>156</v>
      </c>
      <c r="CI386" s="16">
        <v>0</v>
      </c>
      <c r="CJ386" s="10" t="s">
        <v>156</v>
      </c>
      <c r="CK386" s="10" t="s">
        <v>156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>
        <v>44950</v>
      </c>
      <c r="CX386" s="10" t="s">
        <v>193</v>
      </c>
      <c r="CY386" s="17">
        <v>44992</v>
      </c>
      <c r="CZ386" s="17" t="s">
        <v>156</v>
      </c>
      <c r="DA386" s="17">
        <v>44907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>
        <v>44981</v>
      </c>
      <c r="DH386" s="10" t="s">
        <v>156</v>
      </c>
      <c r="DI386" s="17">
        <v>44999</v>
      </c>
      <c r="DJ386" s="17" t="s">
        <v>156</v>
      </c>
      <c r="DK386" s="17">
        <v>44907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32</v>
      </c>
      <c r="DQ386" s="16">
        <v>16</v>
      </c>
      <c r="DR386" s="11">
        <v>16</v>
      </c>
      <c r="DS386" s="16">
        <v>16</v>
      </c>
      <c r="DT386" s="16">
        <v>900</v>
      </c>
      <c r="DU386" s="11" t="s">
        <v>181</v>
      </c>
      <c r="DV386" s="11" t="s">
        <v>182</v>
      </c>
      <c r="DW386" s="27" t="s">
        <v>156</v>
      </c>
      <c r="DX386" s="27" t="s">
        <v>156</v>
      </c>
      <c r="DY386" s="20" t="s">
        <v>1559</v>
      </c>
      <c r="DZ386" s="16">
        <v>7</v>
      </c>
      <c r="EA386" s="16">
        <v>82</v>
      </c>
      <c r="EB386" s="27" t="s">
        <v>185</v>
      </c>
      <c r="EC386" s="27" t="s">
        <v>185</v>
      </c>
      <c r="ED386" s="27" t="s">
        <v>182</v>
      </c>
      <c r="EE386" s="29">
        <v>44907.320370370369</v>
      </c>
      <c r="EF386" s="28" t="s">
        <v>688</v>
      </c>
      <c r="EG386" s="28" t="s">
        <v>689</v>
      </c>
      <c r="EH386" s="28" t="s">
        <v>190</v>
      </c>
      <c r="EI386" s="29">
        <v>44944.379212962966</v>
      </c>
      <c r="EJ386" s="28" t="s">
        <v>688</v>
      </c>
      <c r="EK386" s="28" t="s">
        <v>689</v>
      </c>
      <c r="EL386" s="28" t="s">
        <v>190</v>
      </c>
      <c r="EM386" s="45"/>
      <c r="EN386" s="46" t="str">
        <f t="shared" si="36"/>
        <v>343N342C</v>
      </c>
      <c r="EO386" s="47">
        <f t="shared" si="37"/>
        <v>45003</v>
      </c>
      <c r="EP386" s="47">
        <f t="shared" si="38"/>
        <v>44950</v>
      </c>
      <c r="EQ386" s="48" t="str">
        <f t="shared" ca="1" si="39"/>
        <v>Past</v>
      </c>
      <c r="ER386" s="49">
        <f t="shared" si="40"/>
        <v>53</v>
      </c>
      <c r="ES386" s="50"/>
      <c r="ET386" s="51">
        <f t="shared" si="41"/>
        <v>53</v>
      </c>
      <c r="EU386" s="52">
        <f t="shared" si="42"/>
        <v>0</v>
      </c>
      <c r="EV386" s="46"/>
    </row>
    <row r="387" spans="1:153" ht="14.25" customHeight="1">
      <c r="A387" s="8">
        <v>380</v>
      </c>
      <c r="B387" s="9" t="s">
        <v>141</v>
      </c>
      <c r="C387" s="10" t="s">
        <v>142</v>
      </c>
      <c r="D387" s="10" t="s">
        <v>143</v>
      </c>
      <c r="E387" s="10" t="s">
        <v>206</v>
      </c>
      <c r="F387" s="9" t="s">
        <v>641</v>
      </c>
      <c r="G387" s="10" t="s">
        <v>1544</v>
      </c>
      <c r="H387" s="9" t="s">
        <v>1545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675</v>
      </c>
      <c r="S387" s="9" t="s">
        <v>676</v>
      </c>
      <c r="T387" s="9" t="s">
        <v>306</v>
      </c>
      <c r="U387" s="9" t="s">
        <v>337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778</v>
      </c>
      <c r="AA387" s="9" t="s">
        <v>779</v>
      </c>
      <c r="AB387" s="12" t="s">
        <v>780</v>
      </c>
      <c r="AC387" s="10" t="s">
        <v>1084</v>
      </c>
      <c r="AD387" s="9" t="s">
        <v>1085</v>
      </c>
      <c r="AE387" s="13" t="s">
        <v>1086</v>
      </c>
      <c r="AF387" s="14" t="s">
        <v>538</v>
      </c>
      <c r="AG387" s="10" t="s">
        <v>1560</v>
      </c>
      <c r="AH387" s="11" t="s">
        <v>684</v>
      </c>
      <c r="AI387" s="11" t="s">
        <v>685</v>
      </c>
      <c r="AJ387" s="10" t="s">
        <v>686</v>
      </c>
      <c r="AK387" s="11" t="s">
        <v>685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3024</v>
      </c>
      <c r="AW387" s="16">
        <v>3024</v>
      </c>
      <c r="AX387" s="16">
        <v>0</v>
      </c>
      <c r="AY387" s="16">
        <v>0</v>
      </c>
      <c r="AZ387" s="16">
        <v>0</v>
      </c>
      <c r="BA387" s="17">
        <v>45008</v>
      </c>
      <c r="BB387" s="30" t="s">
        <v>175</v>
      </c>
      <c r="BC387" s="18">
        <v>45026</v>
      </c>
      <c r="BD387" s="17">
        <v>45138</v>
      </c>
      <c r="BE387" s="17">
        <v>45169</v>
      </c>
      <c r="BF387" s="17">
        <v>44972</v>
      </c>
      <c r="BG387" s="10">
        <v>84872046</v>
      </c>
      <c r="BH387" s="9" t="s">
        <v>319</v>
      </c>
      <c r="BI387" s="19">
        <v>44958</v>
      </c>
      <c r="BJ387" s="20">
        <v>44963</v>
      </c>
      <c r="BK387" s="16">
        <v>3024</v>
      </c>
      <c r="BL387" s="16">
        <v>4838</v>
      </c>
      <c r="BM387" s="9" t="s">
        <v>177</v>
      </c>
      <c r="BN387" s="9" t="s">
        <v>436</v>
      </c>
      <c r="BO387" s="9" t="s">
        <v>156</v>
      </c>
      <c r="BP387" s="17">
        <v>44991</v>
      </c>
      <c r="BQ387" s="17">
        <v>44991</v>
      </c>
      <c r="BR387" s="17" t="s">
        <v>156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 t="s">
        <v>156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 t="s">
        <v>156</v>
      </c>
      <c r="CD387" s="10" t="s">
        <v>156</v>
      </c>
      <c r="CE387" s="17" t="s">
        <v>156</v>
      </c>
      <c r="CF387" s="17" t="s">
        <v>156</v>
      </c>
      <c r="CG387" s="17" t="s">
        <v>156</v>
      </c>
      <c r="CH387" s="17" t="s">
        <v>156</v>
      </c>
      <c r="CI387" s="16">
        <v>0</v>
      </c>
      <c r="CJ387" s="10" t="s">
        <v>156</v>
      </c>
      <c r="CK387" s="10" t="s">
        <v>156</v>
      </c>
      <c r="CL387" s="18" t="s">
        <v>156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 t="s">
        <v>156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>
        <v>44873</v>
      </c>
      <c r="CX387" s="10" t="s">
        <v>193</v>
      </c>
      <c r="CY387" s="17" t="s">
        <v>156</v>
      </c>
      <c r="CZ387" s="17" t="s">
        <v>156</v>
      </c>
      <c r="DA387" s="17" t="s">
        <v>156</v>
      </c>
      <c r="DB387" s="17">
        <v>44872</v>
      </c>
      <c r="DC387" s="16">
        <v>3024</v>
      </c>
      <c r="DD387" s="10" t="s">
        <v>1561</v>
      </c>
      <c r="DE387" s="10" t="s">
        <v>230</v>
      </c>
      <c r="DF387" s="18" t="s">
        <v>156</v>
      </c>
      <c r="DG387" s="17">
        <v>44908</v>
      </c>
      <c r="DH387" s="10" t="s">
        <v>156</v>
      </c>
      <c r="DI387" s="17" t="s">
        <v>156</v>
      </c>
      <c r="DJ387" s="17" t="s">
        <v>156</v>
      </c>
      <c r="DK387" s="17" t="s">
        <v>156</v>
      </c>
      <c r="DL387" s="17">
        <v>44943</v>
      </c>
      <c r="DM387" s="16">
        <v>3024</v>
      </c>
      <c r="DN387" s="10" t="s">
        <v>1562</v>
      </c>
      <c r="DO387" s="10" t="s">
        <v>233</v>
      </c>
      <c r="DP387" s="16">
        <v>32</v>
      </c>
      <c r="DQ387" s="16">
        <v>16</v>
      </c>
      <c r="DR387" s="11">
        <v>16</v>
      </c>
      <c r="DS387" s="16">
        <v>16</v>
      </c>
      <c r="DT387" s="16">
        <v>0</v>
      </c>
      <c r="DU387" s="11" t="s">
        <v>181</v>
      </c>
      <c r="DV387" s="11" t="s">
        <v>182</v>
      </c>
      <c r="DW387" s="27" t="s">
        <v>156</v>
      </c>
      <c r="DX387" s="27" t="s">
        <v>156</v>
      </c>
      <c r="DY387" s="20" t="s">
        <v>156</v>
      </c>
      <c r="DZ387" s="16">
        <v>7</v>
      </c>
      <c r="EA387" s="16">
        <v>82</v>
      </c>
      <c r="EB387" s="27" t="s">
        <v>185</v>
      </c>
      <c r="EC387" s="27" t="s">
        <v>185</v>
      </c>
      <c r="ED387" s="27" t="s">
        <v>182</v>
      </c>
      <c r="EE387" s="29">
        <v>44869.377199074072</v>
      </c>
      <c r="EF387" s="28" t="s">
        <v>846</v>
      </c>
      <c r="EG387" s="28" t="s">
        <v>847</v>
      </c>
      <c r="EH387" s="28" t="s">
        <v>190</v>
      </c>
      <c r="EI387" s="29">
        <v>44943.749664351853</v>
      </c>
      <c r="EJ387" s="28" t="s">
        <v>1550</v>
      </c>
      <c r="EK387" s="28" t="s">
        <v>156</v>
      </c>
      <c r="EL387" s="28" t="s">
        <v>237</v>
      </c>
      <c r="EM387" s="45" t="s">
        <v>3713</v>
      </c>
      <c r="EN387" s="46" t="str">
        <f t="shared" si="36"/>
        <v>343N342D</v>
      </c>
      <c r="EO387" s="47">
        <f t="shared" si="37"/>
        <v>44902</v>
      </c>
      <c r="EP387" s="47">
        <f t="shared" si="38"/>
        <v>44873</v>
      </c>
      <c r="EQ387" s="48" t="str">
        <f t="shared" ca="1" si="39"/>
        <v>Past</v>
      </c>
      <c r="ER387" s="49">
        <f t="shared" si="40"/>
        <v>29</v>
      </c>
      <c r="ES387" s="50"/>
      <c r="ET387" s="51">
        <f t="shared" si="41"/>
        <v>29</v>
      </c>
      <c r="EU387" s="52">
        <f t="shared" si="42"/>
        <v>87696</v>
      </c>
      <c r="EV387" s="46"/>
      <c r="EW387" s="23" t="s">
        <v>3714</v>
      </c>
    </row>
    <row r="388" spans="1:153" ht="14.25" hidden="1" customHeight="1">
      <c r="A388" s="8">
        <v>381</v>
      </c>
      <c r="B388" s="9" t="s">
        <v>141</v>
      </c>
      <c r="C388" s="10" t="s">
        <v>142</v>
      </c>
      <c r="D388" s="10" t="s">
        <v>143</v>
      </c>
      <c r="E388" s="10" t="s">
        <v>206</v>
      </c>
      <c r="F388" s="9" t="s">
        <v>641</v>
      </c>
      <c r="G388" s="10" t="s">
        <v>1544</v>
      </c>
      <c r="H388" s="9" t="s">
        <v>1545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149</v>
      </c>
      <c r="N388" s="9" t="s">
        <v>150</v>
      </c>
      <c r="O388" s="9" t="s">
        <v>151</v>
      </c>
      <c r="P388" s="9" t="s">
        <v>142</v>
      </c>
      <c r="Q388" s="9" t="s">
        <v>152</v>
      </c>
      <c r="R388" s="9" t="s">
        <v>675</v>
      </c>
      <c r="S388" s="9" t="s">
        <v>676</v>
      </c>
      <c r="T388" s="9" t="s">
        <v>306</v>
      </c>
      <c r="U388" s="9" t="s">
        <v>337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778</v>
      </c>
      <c r="AA388" s="9" t="s">
        <v>779</v>
      </c>
      <c r="AB388" s="12" t="s">
        <v>780</v>
      </c>
      <c r="AC388" s="10" t="s">
        <v>1084</v>
      </c>
      <c r="AD388" s="9" t="s">
        <v>1085</v>
      </c>
      <c r="AE388" s="13" t="s">
        <v>1086</v>
      </c>
      <c r="AF388" s="14" t="s">
        <v>538</v>
      </c>
      <c r="AG388" s="10" t="s">
        <v>1560</v>
      </c>
      <c r="AH388" s="11" t="s">
        <v>684</v>
      </c>
      <c r="AI388" s="11" t="s">
        <v>685</v>
      </c>
      <c r="AJ388" s="10" t="s">
        <v>686</v>
      </c>
      <c r="AK388" s="11" t="s">
        <v>685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3024</v>
      </c>
      <c r="AW388" s="16">
        <v>3024</v>
      </c>
      <c r="AX388" s="16">
        <v>0</v>
      </c>
      <c r="AY388" s="16">
        <v>0</v>
      </c>
      <c r="AZ388" s="16">
        <v>0</v>
      </c>
      <c r="BA388" s="17">
        <v>45008</v>
      </c>
      <c r="BB388" s="30" t="s">
        <v>175</v>
      </c>
      <c r="BC388" s="18" t="s">
        <v>156</v>
      </c>
      <c r="BD388" s="17">
        <v>45138</v>
      </c>
      <c r="BE388" s="17">
        <v>45169</v>
      </c>
      <c r="BF388" s="17">
        <v>44972</v>
      </c>
      <c r="BG388" s="10">
        <v>85277147</v>
      </c>
      <c r="BH388" s="9" t="s">
        <v>321</v>
      </c>
      <c r="BI388" s="19">
        <v>44958</v>
      </c>
      <c r="BJ388" s="20">
        <v>44970</v>
      </c>
      <c r="BK388" s="16">
        <v>0</v>
      </c>
      <c r="BL388" s="16">
        <v>0</v>
      </c>
      <c r="BM388" s="9" t="s">
        <v>177</v>
      </c>
      <c r="BN388" s="9" t="s">
        <v>178</v>
      </c>
      <c r="BO388" s="9" t="s">
        <v>156</v>
      </c>
      <c r="BP388" s="17">
        <v>45054</v>
      </c>
      <c r="BQ388" s="17" t="s">
        <v>156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 t="s">
        <v>156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44950</v>
      </c>
      <c r="CX388" s="10" t="s">
        <v>193</v>
      </c>
      <c r="CY388" s="17" t="s">
        <v>156</v>
      </c>
      <c r="CZ388" s="17" t="s">
        <v>156</v>
      </c>
      <c r="DA388" s="17" t="s">
        <v>156</v>
      </c>
      <c r="DB388" s="17" t="s">
        <v>156</v>
      </c>
      <c r="DC388" s="16">
        <v>0</v>
      </c>
      <c r="DD388" s="10" t="s">
        <v>156</v>
      </c>
      <c r="DE388" s="10" t="s">
        <v>156</v>
      </c>
      <c r="DF388" s="18" t="s">
        <v>156</v>
      </c>
      <c r="DG388" s="17">
        <v>44960</v>
      </c>
      <c r="DH388" s="10" t="s">
        <v>1412</v>
      </c>
      <c r="DI388" s="17" t="s">
        <v>156</v>
      </c>
      <c r="DJ388" s="17" t="s">
        <v>156</v>
      </c>
      <c r="DK388" s="17" t="s">
        <v>156</v>
      </c>
      <c r="DL388" s="17" t="s">
        <v>156</v>
      </c>
      <c r="DM388" s="16">
        <v>0</v>
      </c>
      <c r="DN388" s="10" t="s">
        <v>156</v>
      </c>
      <c r="DO388" s="10" t="s">
        <v>156</v>
      </c>
      <c r="DP388" s="16">
        <v>32</v>
      </c>
      <c r="DQ388" s="16">
        <v>16</v>
      </c>
      <c r="DR388" s="11">
        <v>16</v>
      </c>
      <c r="DS388" s="16">
        <v>16</v>
      </c>
      <c r="DT388" s="16">
        <v>1000</v>
      </c>
      <c r="DU388" s="11" t="s">
        <v>181</v>
      </c>
      <c r="DV388" s="11" t="s">
        <v>182</v>
      </c>
      <c r="DW388" s="27" t="s">
        <v>156</v>
      </c>
      <c r="DX388" s="27" t="s">
        <v>156</v>
      </c>
      <c r="DY388" s="20" t="s">
        <v>156</v>
      </c>
      <c r="DZ388" s="16">
        <v>7</v>
      </c>
      <c r="EA388" s="16">
        <v>82</v>
      </c>
      <c r="EB388" s="27" t="s">
        <v>185</v>
      </c>
      <c r="EC388" s="27" t="s">
        <v>185</v>
      </c>
      <c r="ED388" s="27" t="s">
        <v>182</v>
      </c>
      <c r="EE388" s="29">
        <v>44944.379212962966</v>
      </c>
      <c r="EF388" s="28" t="s">
        <v>688</v>
      </c>
      <c r="EG388" s="28" t="s">
        <v>689</v>
      </c>
      <c r="EH388" s="28" t="s">
        <v>190</v>
      </c>
      <c r="EI388" s="29">
        <v>44959.339050925926</v>
      </c>
      <c r="EJ388" s="28" t="s">
        <v>195</v>
      </c>
      <c r="EK388" s="28" t="s">
        <v>196</v>
      </c>
      <c r="EL388" s="28" t="s">
        <v>210</v>
      </c>
      <c r="EM388" s="45"/>
      <c r="EN388" s="46" t="str">
        <f t="shared" si="36"/>
        <v>343N342D</v>
      </c>
      <c r="EO388" s="47">
        <f t="shared" si="37"/>
        <v>44965</v>
      </c>
      <c r="EP388" s="47">
        <f t="shared" si="38"/>
        <v>44950</v>
      </c>
      <c r="EQ388" s="48" t="str">
        <f t="shared" ca="1" si="39"/>
        <v>Past</v>
      </c>
      <c r="ER388" s="49">
        <f t="shared" si="40"/>
        <v>15</v>
      </c>
      <c r="ES388" s="50"/>
      <c r="ET388" s="51">
        <f t="shared" si="41"/>
        <v>15</v>
      </c>
      <c r="EU388" s="52">
        <f t="shared" si="42"/>
        <v>0</v>
      </c>
      <c r="EV388" s="46"/>
    </row>
    <row r="389" spans="1:153" ht="14.25" customHeight="1">
      <c r="A389" s="8">
        <v>382</v>
      </c>
      <c r="B389" s="9" t="s">
        <v>141</v>
      </c>
      <c r="C389" s="10" t="s">
        <v>142</v>
      </c>
      <c r="D389" s="10" t="s">
        <v>143</v>
      </c>
      <c r="E389" s="10" t="s">
        <v>206</v>
      </c>
      <c r="F389" s="9" t="s">
        <v>641</v>
      </c>
      <c r="G389" s="10" t="s">
        <v>1544</v>
      </c>
      <c r="H389" s="9" t="s">
        <v>1545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149</v>
      </c>
      <c r="N389" s="9" t="s">
        <v>150</v>
      </c>
      <c r="O389" s="9" t="s">
        <v>151</v>
      </c>
      <c r="P389" s="9" t="s">
        <v>142</v>
      </c>
      <c r="Q389" s="9" t="s">
        <v>152</v>
      </c>
      <c r="R389" s="9" t="s">
        <v>675</v>
      </c>
      <c r="S389" s="9" t="s">
        <v>676</v>
      </c>
      <c r="T389" s="9" t="s">
        <v>306</v>
      </c>
      <c r="U389" s="9" t="s">
        <v>337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778</v>
      </c>
      <c r="AA389" s="9" t="s">
        <v>779</v>
      </c>
      <c r="AB389" s="12" t="s">
        <v>780</v>
      </c>
      <c r="AC389" s="10" t="s">
        <v>800</v>
      </c>
      <c r="AD389" s="9" t="s">
        <v>801</v>
      </c>
      <c r="AE389" s="13" t="s">
        <v>802</v>
      </c>
      <c r="AF389" s="14" t="s">
        <v>538</v>
      </c>
      <c r="AG389" s="10" t="s">
        <v>1563</v>
      </c>
      <c r="AH389" s="11" t="s">
        <v>684</v>
      </c>
      <c r="AI389" s="11" t="s">
        <v>685</v>
      </c>
      <c r="AJ389" s="10" t="s">
        <v>686</v>
      </c>
      <c r="AK389" s="11" t="s">
        <v>685</v>
      </c>
      <c r="AL389" s="11" t="s">
        <v>168</v>
      </c>
      <c r="AM389" s="10" t="s">
        <v>169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1.6</v>
      </c>
      <c r="AU389" s="10" t="s">
        <v>142</v>
      </c>
      <c r="AV389" s="16">
        <v>8100</v>
      </c>
      <c r="AW389" s="16">
        <v>8100</v>
      </c>
      <c r="AX389" s="16">
        <v>0</v>
      </c>
      <c r="AY389" s="16">
        <v>0</v>
      </c>
      <c r="AZ389" s="16">
        <v>0</v>
      </c>
      <c r="BA389" s="17">
        <v>45008</v>
      </c>
      <c r="BB389" s="30" t="s">
        <v>175</v>
      </c>
      <c r="BC389" s="18">
        <v>45026</v>
      </c>
      <c r="BD389" s="17">
        <v>45138</v>
      </c>
      <c r="BE389" s="17">
        <v>45169</v>
      </c>
      <c r="BF389" s="17">
        <v>44972</v>
      </c>
      <c r="BG389" s="10">
        <v>84872049</v>
      </c>
      <c r="BH389" s="9" t="s">
        <v>319</v>
      </c>
      <c r="BI389" s="19">
        <v>44958</v>
      </c>
      <c r="BJ389" s="20">
        <v>44963</v>
      </c>
      <c r="BK389" s="16">
        <v>4064</v>
      </c>
      <c r="BL389" s="16">
        <v>6502</v>
      </c>
      <c r="BM389" s="9" t="s">
        <v>177</v>
      </c>
      <c r="BN389" s="9" t="s">
        <v>436</v>
      </c>
      <c r="BO389" s="9" t="s">
        <v>156</v>
      </c>
      <c r="BP389" s="17">
        <v>44991</v>
      </c>
      <c r="BQ389" s="17">
        <v>44991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 t="s">
        <v>156</v>
      </c>
      <c r="CD389" s="10" t="s">
        <v>156</v>
      </c>
      <c r="CE389" s="17" t="s">
        <v>156</v>
      </c>
      <c r="CF389" s="17" t="s">
        <v>156</v>
      </c>
      <c r="CG389" s="17" t="s">
        <v>156</v>
      </c>
      <c r="CH389" s="17" t="s">
        <v>156</v>
      </c>
      <c r="CI389" s="16">
        <v>0</v>
      </c>
      <c r="CJ389" s="10" t="s">
        <v>156</v>
      </c>
      <c r="CK389" s="10" t="s">
        <v>156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44873</v>
      </c>
      <c r="CX389" s="10" t="s">
        <v>193</v>
      </c>
      <c r="CY389" s="17" t="s">
        <v>156</v>
      </c>
      <c r="CZ389" s="17" t="s">
        <v>156</v>
      </c>
      <c r="DA389" s="17" t="s">
        <v>156</v>
      </c>
      <c r="DB389" s="17">
        <v>44872</v>
      </c>
      <c r="DC389" s="16">
        <v>4064</v>
      </c>
      <c r="DD389" s="10" t="s">
        <v>1564</v>
      </c>
      <c r="DE389" s="10" t="s">
        <v>230</v>
      </c>
      <c r="DF389" s="18" t="s">
        <v>156</v>
      </c>
      <c r="DG389" s="17">
        <v>44894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44943</v>
      </c>
      <c r="DM389" s="16">
        <v>4064</v>
      </c>
      <c r="DN389" s="10" t="s">
        <v>1565</v>
      </c>
      <c r="DO389" s="10" t="s">
        <v>233</v>
      </c>
      <c r="DP389" s="16">
        <v>32</v>
      </c>
      <c r="DQ389" s="16">
        <v>16</v>
      </c>
      <c r="DR389" s="11">
        <v>16</v>
      </c>
      <c r="DS389" s="16">
        <v>16</v>
      </c>
      <c r="DT389" s="16">
        <v>0</v>
      </c>
      <c r="DU389" s="11" t="s">
        <v>181</v>
      </c>
      <c r="DV389" s="11" t="s">
        <v>182</v>
      </c>
      <c r="DW389" s="27" t="s">
        <v>156</v>
      </c>
      <c r="DX389" s="27" t="s">
        <v>156</v>
      </c>
      <c r="DY389" s="20" t="s">
        <v>156</v>
      </c>
      <c r="DZ389" s="16">
        <v>7</v>
      </c>
      <c r="EA389" s="16">
        <v>82</v>
      </c>
      <c r="EB389" s="27" t="s">
        <v>185</v>
      </c>
      <c r="EC389" s="27" t="s">
        <v>185</v>
      </c>
      <c r="ED389" s="27" t="s">
        <v>182</v>
      </c>
      <c r="EE389" s="29">
        <v>44869.377199074072</v>
      </c>
      <c r="EF389" s="28" t="s">
        <v>846</v>
      </c>
      <c r="EG389" s="28" t="s">
        <v>847</v>
      </c>
      <c r="EH389" s="28" t="s">
        <v>190</v>
      </c>
      <c r="EI389" s="29">
        <v>44943.749664351853</v>
      </c>
      <c r="EJ389" s="28" t="s">
        <v>1550</v>
      </c>
      <c r="EK389" s="28" t="s">
        <v>156</v>
      </c>
      <c r="EL389" s="28" t="s">
        <v>237</v>
      </c>
      <c r="EM389" s="45" t="s">
        <v>3713</v>
      </c>
      <c r="EN389" s="46" t="str">
        <f t="shared" si="36"/>
        <v>343N342E</v>
      </c>
      <c r="EO389" s="47">
        <f t="shared" si="37"/>
        <v>44902</v>
      </c>
      <c r="EP389" s="47">
        <f t="shared" si="38"/>
        <v>44873</v>
      </c>
      <c r="EQ389" s="48" t="str">
        <f t="shared" ca="1" si="39"/>
        <v>Past</v>
      </c>
      <c r="ER389" s="49">
        <f t="shared" si="40"/>
        <v>29</v>
      </c>
      <c r="ES389" s="50"/>
      <c r="ET389" s="51">
        <f t="shared" si="41"/>
        <v>29</v>
      </c>
      <c r="EU389" s="52">
        <f t="shared" si="42"/>
        <v>117856</v>
      </c>
      <c r="EV389" s="46"/>
      <c r="EW389" s="23" t="s">
        <v>3714</v>
      </c>
    </row>
    <row r="390" spans="1:153" ht="14.25" customHeight="1">
      <c r="A390" s="8">
        <v>383</v>
      </c>
      <c r="B390" s="9" t="s">
        <v>141</v>
      </c>
      <c r="C390" s="10" t="s">
        <v>142</v>
      </c>
      <c r="D390" s="10" t="s">
        <v>143</v>
      </c>
      <c r="E390" s="10" t="s">
        <v>206</v>
      </c>
      <c r="F390" s="9" t="s">
        <v>641</v>
      </c>
      <c r="G390" s="10" t="s">
        <v>1544</v>
      </c>
      <c r="H390" s="9" t="s">
        <v>1545</v>
      </c>
      <c r="I390" s="9" t="s">
        <v>147</v>
      </c>
      <c r="J390" s="9" t="s">
        <v>148</v>
      </c>
      <c r="K390" s="9" t="s">
        <v>147</v>
      </c>
      <c r="L390" s="9" t="s">
        <v>148</v>
      </c>
      <c r="M390" s="9" t="s">
        <v>149</v>
      </c>
      <c r="N390" s="9" t="s">
        <v>150</v>
      </c>
      <c r="O390" s="9" t="s">
        <v>151</v>
      </c>
      <c r="P390" s="9" t="s">
        <v>142</v>
      </c>
      <c r="Q390" s="9" t="s">
        <v>152</v>
      </c>
      <c r="R390" s="9" t="s">
        <v>675</v>
      </c>
      <c r="S390" s="9" t="s">
        <v>676</v>
      </c>
      <c r="T390" s="9" t="s">
        <v>306</v>
      </c>
      <c r="U390" s="9" t="s">
        <v>337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778</v>
      </c>
      <c r="AA390" s="9" t="s">
        <v>779</v>
      </c>
      <c r="AB390" s="12" t="s">
        <v>780</v>
      </c>
      <c r="AC390" s="10" t="s">
        <v>800</v>
      </c>
      <c r="AD390" s="9" t="s">
        <v>801</v>
      </c>
      <c r="AE390" s="13" t="s">
        <v>802</v>
      </c>
      <c r="AF390" s="14" t="s">
        <v>538</v>
      </c>
      <c r="AG390" s="10" t="s">
        <v>1563</v>
      </c>
      <c r="AH390" s="11" t="s">
        <v>684</v>
      </c>
      <c r="AI390" s="11" t="s">
        <v>685</v>
      </c>
      <c r="AJ390" s="10" t="s">
        <v>686</v>
      </c>
      <c r="AK390" s="11" t="s">
        <v>685</v>
      </c>
      <c r="AL390" s="11" t="s">
        <v>168</v>
      </c>
      <c r="AM390" s="10" t="s">
        <v>169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1.6</v>
      </c>
      <c r="AU390" s="10" t="s">
        <v>142</v>
      </c>
      <c r="AV390" s="16">
        <v>8100</v>
      </c>
      <c r="AW390" s="16">
        <v>8100</v>
      </c>
      <c r="AX390" s="16">
        <v>0</v>
      </c>
      <c r="AY390" s="16">
        <v>0</v>
      </c>
      <c r="AZ390" s="16">
        <v>0</v>
      </c>
      <c r="BA390" s="17">
        <v>45008</v>
      </c>
      <c r="BB390" s="30" t="s">
        <v>175</v>
      </c>
      <c r="BC390" s="18">
        <v>45026</v>
      </c>
      <c r="BD390" s="17">
        <v>45138</v>
      </c>
      <c r="BE390" s="17">
        <v>45169</v>
      </c>
      <c r="BF390" s="17">
        <v>44972</v>
      </c>
      <c r="BG390" s="10">
        <v>85277150</v>
      </c>
      <c r="BH390" s="9" t="s">
        <v>321</v>
      </c>
      <c r="BI390" s="19">
        <v>44958</v>
      </c>
      <c r="BJ390" s="20">
        <v>44970</v>
      </c>
      <c r="BK390" s="16">
        <v>3600</v>
      </c>
      <c r="BL390" s="16">
        <v>5760</v>
      </c>
      <c r="BM390" s="9" t="s">
        <v>382</v>
      </c>
      <c r="BN390" s="9" t="s">
        <v>383</v>
      </c>
      <c r="BO390" s="9" t="s">
        <v>156</v>
      </c>
      <c r="BP390" s="17">
        <v>44996</v>
      </c>
      <c r="BQ390" s="17">
        <v>44996</v>
      </c>
      <c r="BR390" s="17" t="s">
        <v>156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 t="s">
        <v>156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 t="s">
        <v>156</v>
      </c>
      <c r="CD390" s="10" t="s">
        <v>156</v>
      </c>
      <c r="CE390" s="17" t="s">
        <v>156</v>
      </c>
      <c r="CF390" s="17" t="s">
        <v>156</v>
      </c>
      <c r="CG390" s="17" t="s">
        <v>156</v>
      </c>
      <c r="CH390" s="17" t="s">
        <v>156</v>
      </c>
      <c r="CI390" s="16">
        <v>0</v>
      </c>
      <c r="CJ390" s="10" t="s">
        <v>156</v>
      </c>
      <c r="CK390" s="10" t="s">
        <v>156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 t="s">
        <v>156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44950</v>
      </c>
      <c r="CX390" s="10" t="s">
        <v>193</v>
      </c>
      <c r="CY390" s="17" t="s">
        <v>156</v>
      </c>
      <c r="CZ390" s="17" t="s">
        <v>156</v>
      </c>
      <c r="DA390" s="17" t="s">
        <v>156</v>
      </c>
      <c r="DB390" s="17">
        <v>44949</v>
      </c>
      <c r="DC390" s="16">
        <v>3600</v>
      </c>
      <c r="DD390" s="10" t="s">
        <v>1566</v>
      </c>
      <c r="DE390" s="10" t="s">
        <v>230</v>
      </c>
      <c r="DF390" s="18" t="s">
        <v>156</v>
      </c>
      <c r="DG390" s="17">
        <v>44960</v>
      </c>
      <c r="DH390" s="10" t="s">
        <v>156</v>
      </c>
      <c r="DI390" s="17" t="s">
        <v>156</v>
      </c>
      <c r="DJ390" s="17" t="s">
        <v>156</v>
      </c>
      <c r="DK390" s="17" t="s">
        <v>156</v>
      </c>
      <c r="DL390" s="17">
        <v>44960</v>
      </c>
      <c r="DM390" s="16">
        <v>3600</v>
      </c>
      <c r="DN390" s="10" t="s">
        <v>1567</v>
      </c>
      <c r="DO390" s="10" t="s">
        <v>233</v>
      </c>
      <c r="DP390" s="16">
        <v>32</v>
      </c>
      <c r="DQ390" s="16">
        <v>16</v>
      </c>
      <c r="DR390" s="11">
        <v>16</v>
      </c>
      <c r="DS390" s="16">
        <v>16</v>
      </c>
      <c r="DT390" s="16">
        <v>0</v>
      </c>
      <c r="DU390" s="11" t="s">
        <v>181</v>
      </c>
      <c r="DV390" s="11" t="s">
        <v>182</v>
      </c>
      <c r="DW390" s="27" t="s">
        <v>156</v>
      </c>
      <c r="DX390" s="27" t="s">
        <v>156</v>
      </c>
      <c r="DY390" s="20" t="s">
        <v>607</v>
      </c>
      <c r="DZ390" s="16">
        <v>2</v>
      </c>
      <c r="EA390" s="16">
        <v>11</v>
      </c>
      <c r="EB390" s="27" t="s">
        <v>185</v>
      </c>
      <c r="EC390" s="27" t="s">
        <v>185</v>
      </c>
      <c r="ED390" s="27" t="s">
        <v>182</v>
      </c>
      <c r="EE390" s="29">
        <v>44944.379212962966</v>
      </c>
      <c r="EF390" s="28" t="s">
        <v>688</v>
      </c>
      <c r="EG390" s="28" t="s">
        <v>689</v>
      </c>
      <c r="EH390" s="28" t="s">
        <v>190</v>
      </c>
      <c r="EI390" s="29">
        <v>44960.556921296295</v>
      </c>
      <c r="EJ390" s="28" t="s">
        <v>505</v>
      </c>
      <c r="EK390" s="28" t="s">
        <v>506</v>
      </c>
      <c r="EL390" s="28" t="s">
        <v>237</v>
      </c>
      <c r="EM390" s="45" t="s">
        <v>3713</v>
      </c>
      <c r="EN390" s="46" t="str">
        <f t="shared" si="36"/>
        <v>343N342E</v>
      </c>
      <c r="EO390" s="47">
        <f t="shared" si="37"/>
        <v>44983</v>
      </c>
      <c r="EP390" s="47">
        <f t="shared" si="38"/>
        <v>44950</v>
      </c>
      <c r="EQ390" s="48" t="str">
        <f t="shared" ca="1" si="39"/>
        <v>Past</v>
      </c>
      <c r="ER390" s="49">
        <f t="shared" si="40"/>
        <v>33</v>
      </c>
      <c r="ES390" s="50"/>
      <c r="ET390" s="51">
        <f t="shared" si="41"/>
        <v>33</v>
      </c>
      <c r="EU390" s="52">
        <f t="shared" si="42"/>
        <v>118800</v>
      </c>
      <c r="EV390" s="46"/>
      <c r="EW390" s="23" t="s">
        <v>3714</v>
      </c>
    </row>
    <row r="391" spans="1:153" ht="14.25" hidden="1" customHeight="1">
      <c r="A391" s="8">
        <v>384</v>
      </c>
      <c r="B391" s="9" t="s">
        <v>141</v>
      </c>
      <c r="C391" s="10" t="s">
        <v>142</v>
      </c>
      <c r="D391" s="10" t="s">
        <v>143</v>
      </c>
      <c r="E391" s="10" t="s">
        <v>206</v>
      </c>
      <c r="F391" s="9" t="s">
        <v>641</v>
      </c>
      <c r="G391" s="10" t="s">
        <v>1544</v>
      </c>
      <c r="H391" s="9" t="s">
        <v>1545</v>
      </c>
      <c r="I391" s="9" t="s">
        <v>147</v>
      </c>
      <c r="J391" s="9" t="s">
        <v>148</v>
      </c>
      <c r="K391" s="9" t="s">
        <v>147</v>
      </c>
      <c r="L391" s="9" t="s">
        <v>148</v>
      </c>
      <c r="M391" s="9" t="s">
        <v>149</v>
      </c>
      <c r="N391" s="9" t="s">
        <v>150</v>
      </c>
      <c r="O391" s="9" t="s">
        <v>151</v>
      </c>
      <c r="P391" s="9" t="s">
        <v>142</v>
      </c>
      <c r="Q391" s="9" t="s">
        <v>152</v>
      </c>
      <c r="R391" s="9" t="s">
        <v>675</v>
      </c>
      <c r="S391" s="9" t="s">
        <v>676</v>
      </c>
      <c r="T391" s="9" t="s">
        <v>306</v>
      </c>
      <c r="U391" s="9" t="s">
        <v>337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778</v>
      </c>
      <c r="AA391" s="9" t="s">
        <v>779</v>
      </c>
      <c r="AB391" s="12" t="s">
        <v>780</v>
      </c>
      <c r="AC391" s="10" t="s">
        <v>800</v>
      </c>
      <c r="AD391" s="9" t="s">
        <v>801</v>
      </c>
      <c r="AE391" s="13" t="s">
        <v>802</v>
      </c>
      <c r="AF391" s="14" t="s">
        <v>538</v>
      </c>
      <c r="AG391" s="10" t="s">
        <v>1563</v>
      </c>
      <c r="AH391" s="11" t="s">
        <v>684</v>
      </c>
      <c r="AI391" s="11" t="s">
        <v>685</v>
      </c>
      <c r="AJ391" s="10" t="s">
        <v>686</v>
      </c>
      <c r="AK391" s="11" t="s">
        <v>685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1.6</v>
      </c>
      <c r="AU391" s="10" t="s">
        <v>142</v>
      </c>
      <c r="AV391" s="16">
        <v>8100</v>
      </c>
      <c r="AW391" s="16">
        <v>8100</v>
      </c>
      <c r="AX391" s="16">
        <v>0</v>
      </c>
      <c r="AY391" s="16">
        <v>0</v>
      </c>
      <c r="AZ391" s="16">
        <v>0</v>
      </c>
      <c r="BA391" s="17">
        <v>45008</v>
      </c>
      <c r="BB391" s="30" t="s">
        <v>175</v>
      </c>
      <c r="BC391" s="18" t="s">
        <v>156</v>
      </c>
      <c r="BD391" s="17">
        <v>45138</v>
      </c>
      <c r="BE391" s="17">
        <v>45169</v>
      </c>
      <c r="BF391" s="17">
        <v>44972</v>
      </c>
      <c r="BG391" s="10">
        <v>85169850</v>
      </c>
      <c r="BH391" s="9" t="s">
        <v>258</v>
      </c>
      <c r="BI391" s="19">
        <v>44986</v>
      </c>
      <c r="BJ391" s="20">
        <v>44991</v>
      </c>
      <c r="BK391" s="16">
        <v>0</v>
      </c>
      <c r="BL391" s="16">
        <v>0</v>
      </c>
      <c r="BM391" s="9" t="s">
        <v>177</v>
      </c>
      <c r="BN391" s="9" t="s">
        <v>178</v>
      </c>
      <c r="BO391" s="9" t="s">
        <v>156</v>
      </c>
      <c r="BP391" s="17">
        <v>45092</v>
      </c>
      <c r="BQ391" s="17" t="s">
        <v>156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44950</v>
      </c>
      <c r="CX391" s="10" t="s">
        <v>193</v>
      </c>
      <c r="CY391" s="17" t="s">
        <v>156</v>
      </c>
      <c r="CZ391" s="17" t="s">
        <v>156</v>
      </c>
      <c r="DA391" s="17" t="s">
        <v>156</v>
      </c>
      <c r="DB391" s="17" t="s">
        <v>156</v>
      </c>
      <c r="DC391" s="16">
        <v>0</v>
      </c>
      <c r="DD391" s="10" t="s">
        <v>156</v>
      </c>
      <c r="DE391" s="10" t="s">
        <v>156</v>
      </c>
      <c r="DF391" s="18" t="s">
        <v>156</v>
      </c>
      <c r="DG391" s="17">
        <v>44981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 t="s">
        <v>156</v>
      </c>
      <c r="DM391" s="16">
        <v>0</v>
      </c>
      <c r="DN391" s="10" t="s">
        <v>156</v>
      </c>
      <c r="DO391" s="10" t="s">
        <v>156</v>
      </c>
      <c r="DP391" s="16">
        <v>32</v>
      </c>
      <c r="DQ391" s="16">
        <v>16</v>
      </c>
      <c r="DR391" s="11">
        <v>16</v>
      </c>
      <c r="DS391" s="16">
        <v>16</v>
      </c>
      <c r="DT391" s="16">
        <v>1000</v>
      </c>
      <c r="DU391" s="11" t="s">
        <v>181</v>
      </c>
      <c r="DV391" s="11" t="s">
        <v>182</v>
      </c>
      <c r="DW391" s="27" t="s">
        <v>156</v>
      </c>
      <c r="DX391" s="27" t="s">
        <v>156</v>
      </c>
      <c r="DY391" s="20" t="s">
        <v>1559</v>
      </c>
      <c r="DZ391" s="16">
        <v>7</v>
      </c>
      <c r="EA391" s="16">
        <v>82</v>
      </c>
      <c r="EB391" s="27" t="s">
        <v>185</v>
      </c>
      <c r="EC391" s="27" t="s">
        <v>185</v>
      </c>
      <c r="ED391" s="27" t="s">
        <v>182</v>
      </c>
      <c r="EE391" s="29">
        <v>44916.60664351852</v>
      </c>
      <c r="EF391" s="28" t="s">
        <v>688</v>
      </c>
      <c r="EG391" s="28" t="s">
        <v>689</v>
      </c>
      <c r="EH391" s="28" t="s">
        <v>190</v>
      </c>
      <c r="EI391" s="29">
        <v>44944.379212962966</v>
      </c>
      <c r="EJ391" s="28" t="s">
        <v>688</v>
      </c>
      <c r="EK391" s="28" t="s">
        <v>689</v>
      </c>
      <c r="EL391" s="28" t="s">
        <v>190</v>
      </c>
      <c r="EM391" s="45"/>
      <c r="EN391" s="46" t="str">
        <f t="shared" si="36"/>
        <v>343N342E</v>
      </c>
      <c r="EO391" s="47">
        <f t="shared" si="37"/>
        <v>45003</v>
      </c>
      <c r="EP391" s="47">
        <f t="shared" si="38"/>
        <v>44950</v>
      </c>
      <c r="EQ391" s="48" t="str">
        <f t="shared" ca="1" si="39"/>
        <v>Past</v>
      </c>
      <c r="ER391" s="49">
        <f t="shared" si="40"/>
        <v>53</v>
      </c>
      <c r="ES391" s="50"/>
      <c r="ET391" s="51">
        <f t="shared" si="41"/>
        <v>53</v>
      </c>
      <c r="EU391" s="52">
        <f t="shared" si="42"/>
        <v>0</v>
      </c>
      <c r="EV391" s="46"/>
    </row>
    <row r="392" spans="1:153" ht="14.25" customHeight="1">
      <c r="A392" s="8">
        <v>385</v>
      </c>
      <c r="B392" s="9" t="s">
        <v>141</v>
      </c>
      <c r="C392" s="10" t="s">
        <v>142</v>
      </c>
      <c r="D392" s="10" t="s">
        <v>143</v>
      </c>
      <c r="E392" s="10" t="s">
        <v>206</v>
      </c>
      <c r="F392" s="9" t="s">
        <v>641</v>
      </c>
      <c r="G392" s="10" t="s">
        <v>1544</v>
      </c>
      <c r="H392" s="9" t="s">
        <v>1545</v>
      </c>
      <c r="I392" s="9" t="s">
        <v>147</v>
      </c>
      <c r="J392" s="9" t="s">
        <v>148</v>
      </c>
      <c r="K392" s="9" t="s">
        <v>147</v>
      </c>
      <c r="L392" s="9" t="s">
        <v>148</v>
      </c>
      <c r="M392" s="9" t="s">
        <v>149</v>
      </c>
      <c r="N392" s="9" t="s">
        <v>150</v>
      </c>
      <c r="O392" s="9" t="s">
        <v>151</v>
      </c>
      <c r="P392" s="9" t="s">
        <v>142</v>
      </c>
      <c r="Q392" s="9" t="s">
        <v>152</v>
      </c>
      <c r="R392" s="9" t="s">
        <v>675</v>
      </c>
      <c r="S392" s="9" t="s">
        <v>676</v>
      </c>
      <c r="T392" s="9" t="s">
        <v>306</v>
      </c>
      <c r="U392" s="9" t="s">
        <v>337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778</v>
      </c>
      <c r="AA392" s="9" t="s">
        <v>779</v>
      </c>
      <c r="AB392" s="12" t="s">
        <v>780</v>
      </c>
      <c r="AC392" s="10" t="s">
        <v>808</v>
      </c>
      <c r="AD392" s="9" t="s">
        <v>809</v>
      </c>
      <c r="AE392" s="13" t="s">
        <v>810</v>
      </c>
      <c r="AF392" s="14" t="s">
        <v>538</v>
      </c>
      <c r="AG392" s="10" t="s">
        <v>1568</v>
      </c>
      <c r="AH392" s="11" t="s">
        <v>684</v>
      </c>
      <c r="AI392" s="11" t="s">
        <v>685</v>
      </c>
      <c r="AJ392" s="10" t="s">
        <v>686</v>
      </c>
      <c r="AK392" s="11" t="s">
        <v>685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1.6</v>
      </c>
      <c r="AU392" s="10" t="s">
        <v>142</v>
      </c>
      <c r="AV392" s="16">
        <v>4464</v>
      </c>
      <c r="AW392" s="16">
        <v>4464</v>
      </c>
      <c r="AX392" s="16">
        <v>0</v>
      </c>
      <c r="AY392" s="16">
        <v>0</v>
      </c>
      <c r="AZ392" s="16">
        <v>0</v>
      </c>
      <c r="BA392" s="17">
        <v>45008</v>
      </c>
      <c r="BB392" s="30" t="s">
        <v>175</v>
      </c>
      <c r="BC392" s="18">
        <v>45026</v>
      </c>
      <c r="BD392" s="17">
        <v>45138</v>
      </c>
      <c r="BE392" s="17">
        <v>45169</v>
      </c>
      <c r="BF392" s="17">
        <v>44972</v>
      </c>
      <c r="BG392" s="10">
        <v>84872052</v>
      </c>
      <c r="BH392" s="9" t="s">
        <v>319</v>
      </c>
      <c r="BI392" s="19">
        <v>44958</v>
      </c>
      <c r="BJ392" s="20">
        <v>44963</v>
      </c>
      <c r="BK392" s="16">
        <v>4464</v>
      </c>
      <c r="BL392" s="16">
        <v>7142</v>
      </c>
      <c r="BM392" s="9" t="s">
        <v>177</v>
      </c>
      <c r="BN392" s="9" t="s">
        <v>436</v>
      </c>
      <c r="BO392" s="9" t="s">
        <v>156</v>
      </c>
      <c r="BP392" s="17">
        <v>44991</v>
      </c>
      <c r="BQ392" s="17">
        <v>44991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 t="s">
        <v>156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 t="s">
        <v>156</v>
      </c>
      <c r="CI392" s="16">
        <v>0</v>
      </c>
      <c r="CJ392" s="10" t="s">
        <v>156</v>
      </c>
      <c r="CK392" s="10" t="s">
        <v>156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44873</v>
      </c>
      <c r="CX392" s="10" t="s">
        <v>193</v>
      </c>
      <c r="CY392" s="17" t="s">
        <v>156</v>
      </c>
      <c r="CZ392" s="17" t="s">
        <v>156</v>
      </c>
      <c r="DA392" s="17" t="s">
        <v>156</v>
      </c>
      <c r="DB392" s="17">
        <v>44872</v>
      </c>
      <c r="DC392" s="16">
        <v>4464</v>
      </c>
      <c r="DD392" s="10" t="s">
        <v>1569</v>
      </c>
      <c r="DE392" s="10" t="s">
        <v>230</v>
      </c>
      <c r="DF392" s="18" t="s">
        <v>156</v>
      </c>
      <c r="DG392" s="17">
        <v>44894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44943</v>
      </c>
      <c r="DM392" s="16">
        <v>4464</v>
      </c>
      <c r="DN392" s="10" t="s">
        <v>1570</v>
      </c>
      <c r="DO392" s="10" t="s">
        <v>233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181</v>
      </c>
      <c r="DV392" s="11" t="s">
        <v>182</v>
      </c>
      <c r="DW392" s="27" t="s">
        <v>156</v>
      </c>
      <c r="DX392" s="27" t="s">
        <v>156</v>
      </c>
      <c r="DY392" s="20" t="s">
        <v>156</v>
      </c>
      <c r="DZ392" s="16">
        <v>7</v>
      </c>
      <c r="EA392" s="16">
        <v>82</v>
      </c>
      <c r="EB392" s="27" t="s">
        <v>185</v>
      </c>
      <c r="EC392" s="27" t="s">
        <v>185</v>
      </c>
      <c r="ED392" s="27" t="s">
        <v>182</v>
      </c>
      <c r="EE392" s="29">
        <v>44869.377199074072</v>
      </c>
      <c r="EF392" s="28" t="s">
        <v>846</v>
      </c>
      <c r="EG392" s="28" t="s">
        <v>847</v>
      </c>
      <c r="EH392" s="28" t="s">
        <v>190</v>
      </c>
      <c r="EI392" s="29">
        <v>44943.749664351853</v>
      </c>
      <c r="EJ392" s="28" t="s">
        <v>1550</v>
      </c>
      <c r="EK392" s="28" t="s">
        <v>156</v>
      </c>
      <c r="EL392" s="28" t="s">
        <v>237</v>
      </c>
      <c r="EM392" s="45" t="s">
        <v>3713</v>
      </c>
      <c r="EN392" s="46" t="str">
        <f t="shared" si="36"/>
        <v>343N342F</v>
      </c>
      <c r="EO392" s="47">
        <f t="shared" si="37"/>
        <v>44902</v>
      </c>
      <c r="EP392" s="47">
        <f t="shared" si="38"/>
        <v>44873</v>
      </c>
      <c r="EQ392" s="48" t="str">
        <f t="shared" ca="1" si="39"/>
        <v>Past</v>
      </c>
      <c r="ER392" s="49">
        <f t="shared" si="40"/>
        <v>29</v>
      </c>
      <c r="ES392" s="50"/>
      <c r="ET392" s="51">
        <f t="shared" si="41"/>
        <v>29</v>
      </c>
      <c r="EU392" s="52">
        <f t="shared" si="42"/>
        <v>129456</v>
      </c>
      <c r="EV392" s="46"/>
      <c r="EW392" s="23" t="s">
        <v>3714</v>
      </c>
    </row>
    <row r="393" spans="1:153" ht="14.25" hidden="1" customHeight="1">
      <c r="A393" s="8">
        <v>386</v>
      </c>
      <c r="B393" s="9" t="s">
        <v>141</v>
      </c>
      <c r="C393" s="10" t="s">
        <v>142</v>
      </c>
      <c r="D393" s="10" t="s">
        <v>143</v>
      </c>
      <c r="E393" s="10" t="s">
        <v>206</v>
      </c>
      <c r="F393" s="9" t="s">
        <v>641</v>
      </c>
      <c r="G393" s="10" t="s">
        <v>1544</v>
      </c>
      <c r="H393" s="9" t="s">
        <v>1545</v>
      </c>
      <c r="I393" s="9" t="s">
        <v>147</v>
      </c>
      <c r="J393" s="9" t="s">
        <v>148</v>
      </c>
      <c r="K393" s="9" t="s">
        <v>147</v>
      </c>
      <c r="L393" s="9" t="s">
        <v>148</v>
      </c>
      <c r="M393" s="9" t="s">
        <v>149</v>
      </c>
      <c r="N393" s="9" t="s">
        <v>150</v>
      </c>
      <c r="O393" s="9" t="s">
        <v>151</v>
      </c>
      <c r="P393" s="9" t="s">
        <v>142</v>
      </c>
      <c r="Q393" s="9" t="s">
        <v>152</v>
      </c>
      <c r="R393" s="9" t="s">
        <v>675</v>
      </c>
      <c r="S393" s="9" t="s">
        <v>676</v>
      </c>
      <c r="T393" s="9" t="s">
        <v>306</v>
      </c>
      <c r="U393" s="9" t="s">
        <v>337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778</v>
      </c>
      <c r="AA393" s="9" t="s">
        <v>779</v>
      </c>
      <c r="AB393" s="12" t="s">
        <v>780</v>
      </c>
      <c r="AC393" s="10" t="s">
        <v>808</v>
      </c>
      <c r="AD393" s="9" t="s">
        <v>809</v>
      </c>
      <c r="AE393" s="13" t="s">
        <v>810</v>
      </c>
      <c r="AF393" s="14" t="s">
        <v>538</v>
      </c>
      <c r="AG393" s="10" t="s">
        <v>1568</v>
      </c>
      <c r="AH393" s="11" t="s">
        <v>684</v>
      </c>
      <c r="AI393" s="11" t="s">
        <v>685</v>
      </c>
      <c r="AJ393" s="10" t="s">
        <v>686</v>
      </c>
      <c r="AK393" s="11" t="s">
        <v>685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1.6</v>
      </c>
      <c r="AU393" s="10" t="s">
        <v>142</v>
      </c>
      <c r="AV393" s="16">
        <v>4464</v>
      </c>
      <c r="AW393" s="16">
        <v>4464</v>
      </c>
      <c r="AX393" s="16">
        <v>0</v>
      </c>
      <c r="AY393" s="16">
        <v>0</v>
      </c>
      <c r="AZ393" s="16">
        <v>0</v>
      </c>
      <c r="BA393" s="17">
        <v>45008</v>
      </c>
      <c r="BB393" s="30" t="s">
        <v>175</v>
      </c>
      <c r="BC393" s="18" t="s">
        <v>156</v>
      </c>
      <c r="BD393" s="17">
        <v>45138</v>
      </c>
      <c r="BE393" s="17">
        <v>45169</v>
      </c>
      <c r="BF393" s="17">
        <v>44972</v>
      </c>
      <c r="BG393" s="10">
        <v>85277152</v>
      </c>
      <c r="BH393" s="9" t="s">
        <v>321</v>
      </c>
      <c r="BI393" s="19">
        <v>44958</v>
      </c>
      <c r="BJ393" s="20">
        <v>44970</v>
      </c>
      <c r="BK393" s="16">
        <v>0</v>
      </c>
      <c r="BL393" s="16">
        <v>0</v>
      </c>
      <c r="BM393" s="9" t="s">
        <v>177</v>
      </c>
      <c r="BN393" s="9" t="s">
        <v>178</v>
      </c>
      <c r="BO393" s="9" t="s">
        <v>156</v>
      </c>
      <c r="BP393" s="17">
        <v>45054</v>
      </c>
      <c r="BQ393" s="17" t="s">
        <v>156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44950</v>
      </c>
      <c r="CX393" s="10" t="s">
        <v>193</v>
      </c>
      <c r="CY393" s="17" t="s">
        <v>156</v>
      </c>
      <c r="CZ393" s="17" t="s">
        <v>156</v>
      </c>
      <c r="DA393" s="17" t="s">
        <v>156</v>
      </c>
      <c r="DB393" s="17" t="s">
        <v>156</v>
      </c>
      <c r="DC393" s="16">
        <v>0</v>
      </c>
      <c r="DD393" s="10" t="s">
        <v>156</v>
      </c>
      <c r="DE393" s="10" t="s">
        <v>156</v>
      </c>
      <c r="DF393" s="18" t="s">
        <v>156</v>
      </c>
      <c r="DG393" s="17">
        <v>44960</v>
      </c>
      <c r="DH393" s="10" t="s">
        <v>1412</v>
      </c>
      <c r="DI393" s="17" t="s">
        <v>156</v>
      </c>
      <c r="DJ393" s="17" t="s">
        <v>156</v>
      </c>
      <c r="DK393" s="17" t="s">
        <v>156</v>
      </c>
      <c r="DL393" s="17" t="s">
        <v>156</v>
      </c>
      <c r="DM393" s="16">
        <v>0</v>
      </c>
      <c r="DN393" s="10" t="s">
        <v>156</v>
      </c>
      <c r="DO393" s="10" t="s">
        <v>156</v>
      </c>
      <c r="DP393" s="16">
        <v>32</v>
      </c>
      <c r="DQ393" s="16">
        <v>16</v>
      </c>
      <c r="DR393" s="11">
        <v>16</v>
      </c>
      <c r="DS393" s="16">
        <v>16</v>
      </c>
      <c r="DT393" s="16">
        <v>1000</v>
      </c>
      <c r="DU393" s="11" t="s">
        <v>181</v>
      </c>
      <c r="DV393" s="11" t="s">
        <v>182</v>
      </c>
      <c r="DW393" s="27" t="s">
        <v>156</v>
      </c>
      <c r="DX393" s="27" t="s">
        <v>156</v>
      </c>
      <c r="DY393" s="20" t="s">
        <v>156</v>
      </c>
      <c r="DZ393" s="16">
        <v>7</v>
      </c>
      <c r="EA393" s="16">
        <v>82</v>
      </c>
      <c r="EB393" s="27" t="s">
        <v>185</v>
      </c>
      <c r="EC393" s="27" t="s">
        <v>185</v>
      </c>
      <c r="ED393" s="27" t="s">
        <v>182</v>
      </c>
      <c r="EE393" s="29">
        <v>44944.379212962966</v>
      </c>
      <c r="EF393" s="28" t="s">
        <v>688</v>
      </c>
      <c r="EG393" s="28" t="s">
        <v>689</v>
      </c>
      <c r="EH393" s="28" t="s">
        <v>190</v>
      </c>
      <c r="EI393" s="29">
        <v>44959.339050925926</v>
      </c>
      <c r="EJ393" s="28" t="s">
        <v>195</v>
      </c>
      <c r="EK393" s="28" t="s">
        <v>196</v>
      </c>
      <c r="EL393" s="28" t="s">
        <v>210</v>
      </c>
      <c r="EM393" s="45"/>
      <c r="EN393" s="46" t="str">
        <f t="shared" ref="EN393:EN456" si="43">MID(AG393,3,8)</f>
        <v>343N342F</v>
      </c>
      <c r="EO393" s="47">
        <f t="shared" ref="EO393:EO456" si="44">BP393-EA393-DZ393</f>
        <v>44965</v>
      </c>
      <c r="EP393" s="47">
        <f t="shared" ref="EP393:EP456" si="45">IF(AND(CM393="",CW393=""),"",MIN(CM393,CW393))</f>
        <v>44950</v>
      </c>
      <c r="EQ393" s="48" t="str">
        <f t="shared" ref="EQ393:EQ456" ca="1" si="46">IF(EP393&gt;$EQ$3,"Y","Past")</f>
        <v>Past</v>
      </c>
      <c r="ER393" s="49">
        <f t="shared" ref="ER393:ER456" si="47">IFERROR(EO393-EP393,"")</f>
        <v>15</v>
      </c>
      <c r="ES393" s="50"/>
      <c r="ET393" s="51">
        <f t="shared" ref="ET393:ET456" si="48">IF(ES393&lt;&gt;"",EO393-ES393,ER393)</f>
        <v>15</v>
      </c>
      <c r="EU393" s="52">
        <f t="shared" ref="EU393:EU456" si="49">IFERROR(BK393*ER393,"")</f>
        <v>0</v>
      </c>
      <c r="EV393" s="46"/>
    </row>
    <row r="394" spans="1:153" ht="14.25" customHeight="1">
      <c r="A394" s="8">
        <v>387</v>
      </c>
      <c r="B394" s="9" t="s">
        <v>141</v>
      </c>
      <c r="C394" s="10" t="s">
        <v>142</v>
      </c>
      <c r="D394" s="10" t="s">
        <v>143</v>
      </c>
      <c r="E394" s="10" t="s">
        <v>206</v>
      </c>
      <c r="F394" s="9" t="s">
        <v>641</v>
      </c>
      <c r="G394" s="10" t="s">
        <v>1544</v>
      </c>
      <c r="H394" s="9" t="s">
        <v>1545</v>
      </c>
      <c r="I394" s="9" t="s">
        <v>147</v>
      </c>
      <c r="J394" s="9" t="s">
        <v>148</v>
      </c>
      <c r="K394" s="9" t="s">
        <v>147</v>
      </c>
      <c r="L394" s="9" t="s">
        <v>148</v>
      </c>
      <c r="M394" s="9" t="s">
        <v>149</v>
      </c>
      <c r="N394" s="9" t="s">
        <v>150</v>
      </c>
      <c r="O394" s="9" t="s">
        <v>151</v>
      </c>
      <c r="P394" s="9" t="s">
        <v>142</v>
      </c>
      <c r="Q394" s="9" t="s">
        <v>152</v>
      </c>
      <c r="R394" s="9" t="s">
        <v>675</v>
      </c>
      <c r="S394" s="9" t="s">
        <v>676</v>
      </c>
      <c r="T394" s="9" t="s">
        <v>306</v>
      </c>
      <c r="U394" s="9" t="s">
        <v>337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778</v>
      </c>
      <c r="AA394" s="9" t="s">
        <v>779</v>
      </c>
      <c r="AB394" s="12" t="s">
        <v>780</v>
      </c>
      <c r="AC394" s="10" t="s">
        <v>1102</v>
      </c>
      <c r="AD394" s="9" t="s">
        <v>1103</v>
      </c>
      <c r="AE394" s="13" t="s">
        <v>1104</v>
      </c>
      <c r="AF394" s="14" t="s">
        <v>538</v>
      </c>
      <c r="AG394" s="10" t="s">
        <v>1571</v>
      </c>
      <c r="AH394" s="11" t="s">
        <v>684</v>
      </c>
      <c r="AI394" s="11" t="s">
        <v>685</v>
      </c>
      <c r="AJ394" s="10" t="s">
        <v>686</v>
      </c>
      <c r="AK394" s="11" t="s">
        <v>685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1.6</v>
      </c>
      <c r="AU394" s="10" t="s">
        <v>142</v>
      </c>
      <c r="AV394" s="16">
        <v>5280</v>
      </c>
      <c r="AW394" s="16">
        <v>5280</v>
      </c>
      <c r="AX394" s="16">
        <v>0</v>
      </c>
      <c r="AY394" s="16">
        <v>0</v>
      </c>
      <c r="AZ394" s="16">
        <v>0</v>
      </c>
      <c r="BA394" s="17">
        <v>45008</v>
      </c>
      <c r="BB394" s="30" t="s">
        <v>175</v>
      </c>
      <c r="BC394" s="18">
        <v>45026</v>
      </c>
      <c r="BD394" s="17">
        <v>45138</v>
      </c>
      <c r="BE394" s="17">
        <v>45169</v>
      </c>
      <c r="BF394" s="17">
        <v>44972</v>
      </c>
      <c r="BG394" s="10">
        <v>84872055</v>
      </c>
      <c r="BH394" s="9" t="s">
        <v>319</v>
      </c>
      <c r="BI394" s="19">
        <v>44958</v>
      </c>
      <c r="BJ394" s="20">
        <v>44963</v>
      </c>
      <c r="BK394" s="16">
        <v>5280</v>
      </c>
      <c r="BL394" s="16">
        <v>8448</v>
      </c>
      <c r="BM394" s="9" t="s">
        <v>177</v>
      </c>
      <c r="BN394" s="9" t="s">
        <v>436</v>
      </c>
      <c r="BO394" s="9" t="s">
        <v>156</v>
      </c>
      <c r="BP394" s="17">
        <v>44991</v>
      </c>
      <c r="BQ394" s="17">
        <v>44991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 t="s">
        <v>156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 t="s">
        <v>156</v>
      </c>
      <c r="CI394" s="16">
        <v>0</v>
      </c>
      <c r="CJ394" s="10" t="s">
        <v>156</v>
      </c>
      <c r="CK394" s="10" t="s">
        <v>156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44873</v>
      </c>
      <c r="CX394" s="10" t="s">
        <v>193</v>
      </c>
      <c r="CY394" s="17" t="s">
        <v>156</v>
      </c>
      <c r="CZ394" s="17" t="s">
        <v>156</v>
      </c>
      <c r="DA394" s="17" t="s">
        <v>156</v>
      </c>
      <c r="DB394" s="17">
        <v>44872</v>
      </c>
      <c r="DC394" s="16">
        <v>5280</v>
      </c>
      <c r="DD394" s="10" t="s">
        <v>1572</v>
      </c>
      <c r="DE394" s="10" t="s">
        <v>230</v>
      </c>
      <c r="DF394" s="18" t="s">
        <v>156</v>
      </c>
      <c r="DG394" s="17">
        <v>44894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>
        <v>44943</v>
      </c>
      <c r="DM394" s="16">
        <v>5280</v>
      </c>
      <c r="DN394" s="10" t="s">
        <v>1573</v>
      </c>
      <c r="DO394" s="10" t="s">
        <v>233</v>
      </c>
      <c r="DP394" s="16">
        <v>32</v>
      </c>
      <c r="DQ394" s="16">
        <v>16</v>
      </c>
      <c r="DR394" s="11">
        <v>16</v>
      </c>
      <c r="DS394" s="16">
        <v>16</v>
      </c>
      <c r="DT394" s="16">
        <v>0</v>
      </c>
      <c r="DU394" s="11" t="s">
        <v>181</v>
      </c>
      <c r="DV394" s="11" t="s">
        <v>182</v>
      </c>
      <c r="DW394" s="27" t="s">
        <v>156</v>
      </c>
      <c r="DX394" s="27" t="s">
        <v>156</v>
      </c>
      <c r="DY394" s="20" t="s">
        <v>156</v>
      </c>
      <c r="DZ394" s="16">
        <v>7</v>
      </c>
      <c r="EA394" s="16">
        <v>82</v>
      </c>
      <c r="EB394" s="27" t="s">
        <v>185</v>
      </c>
      <c r="EC394" s="27" t="s">
        <v>185</v>
      </c>
      <c r="ED394" s="27" t="s">
        <v>182</v>
      </c>
      <c r="EE394" s="29">
        <v>44869.377199074072</v>
      </c>
      <c r="EF394" s="28" t="s">
        <v>846</v>
      </c>
      <c r="EG394" s="28" t="s">
        <v>847</v>
      </c>
      <c r="EH394" s="28" t="s">
        <v>190</v>
      </c>
      <c r="EI394" s="29">
        <v>44943.749664351853</v>
      </c>
      <c r="EJ394" s="28" t="s">
        <v>1550</v>
      </c>
      <c r="EK394" s="28" t="s">
        <v>156</v>
      </c>
      <c r="EL394" s="28" t="s">
        <v>237</v>
      </c>
      <c r="EM394" s="45" t="s">
        <v>3713</v>
      </c>
      <c r="EN394" s="46" t="str">
        <f t="shared" si="43"/>
        <v>343N342G</v>
      </c>
      <c r="EO394" s="47">
        <f t="shared" si="44"/>
        <v>44902</v>
      </c>
      <c r="EP394" s="47">
        <f t="shared" si="45"/>
        <v>44873</v>
      </c>
      <c r="EQ394" s="48" t="str">
        <f t="shared" ca="1" si="46"/>
        <v>Past</v>
      </c>
      <c r="ER394" s="49">
        <f t="shared" si="47"/>
        <v>29</v>
      </c>
      <c r="ES394" s="50"/>
      <c r="ET394" s="51">
        <f t="shared" si="48"/>
        <v>29</v>
      </c>
      <c r="EU394" s="52">
        <f t="shared" si="49"/>
        <v>153120</v>
      </c>
      <c r="EV394" s="46"/>
      <c r="EW394" s="23" t="s">
        <v>3714</v>
      </c>
    </row>
    <row r="395" spans="1:153" ht="14.25" hidden="1" customHeight="1">
      <c r="A395" s="8">
        <v>388</v>
      </c>
      <c r="B395" s="9" t="s">
        <v>141</v>
      </c>
      <c r="C395" s="10" t="s">
        <v>142</v>
      </c>
      <c r="D395" s="10" t="s">
        <v>143</v>
      </c>
      <c r="E395" s="10" t="s">
        <v>206</v>
      </c>
      <c r="F395" s="9" t="s">
        <v>641</v>
      </c>
      <c r="G395" s="10" t="s">
        <v>1544</v>
      </c>
      <c r="H395" s="9" t="s">
        <v>1545</v>
      </c>
      <c r="I395" s="9" t="s">
        <v>147</v>
      </c>
      <c r="J395" s="9" t="s">
        <v>148</v>
      </c>
      <c r="K395" s="9" t="s">
        <v>147</v>
      </c>
      <c r="L395" s="9" t="s">
        <v>148</v>
      </c>
      <c r="M395" s="9" t="s">
        <v>149</v>
      </c>
      <c r="N395" s="9" t="s">
        <v>150</v>
      </c>
      <c r="O395" s="9" t="s">
        <v>151</v>
      </c>
      <c r="P395" s="9" t="s">
        <v>142</v>
      </c>
      <c r="Q395" s="9" t="s">
        <v>152</v>
      </c>
      <c r="R395" s="9" t="s">
        <v>675</v>
      </c>
      <c r="S395" s="9" t="s">
        <v>676</v>
      </c>
      <c r="T395" s="9" t="s">
        <v>306</v>
      </c>
      <c r="U395" s="9" t="s">
        <v>337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778</v>
      </c>
      <c r="AA395" s="9" t="s">
        <v>779</v>
      </c>
      <c r="AB395" s="12" t="s">
        <v>780</v>
      </c>
      <c r="AC395" s="10" t="s">
        <v>1102</v>
      </c>
      <c r="AD395" s="9" t="s">
        <v>1103</v>
      </c>
      <c r="AE395" s="13" t="s">
        <v>1104</v>
      </c>
      <c r="AF395" s="14" t="s">
        <v>538</v>
      </c>
      <c r="AG395" s="10" t="s">
        <v>1571</v>
      </c>
      <c r="AH395" s="11" t="s">
        <v>684</v>
      </c>
      <c r="AI395" s="11" t="s">
        <v>685</v>
      </c>
      <c r="AJ395" s="10" t="s">
        <v>686</v>
      </c>
      <c r="AK395" s="11" t="s">
        <v>685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1.6</v>
      </c>
      <c r="AU395" s="10" t="s">
        <v>142</v>
      </c>
      <c r="AV395" s="16">
        <v>5280</v>
      </c>
      <c r="AW395" s="16">
        <v>5280</v>
      </c>
      <c r="AX395" s="16">
        <v>0</v>
      </c>
      <c r="AY395" s="16">
        <v>0</v>
      </c>
      <c r="AZ395" s="16">
        <v>0</v>
      </c>
      <c r="BA395" s="17">
        <v>45008</v>
      </c>
      <c r="BB395" s="30" t="s">
        <v>175</v>
      </c>
      <c r="BC395" s="18" t="s">
        <v>156</v>
      </c>
      <c r="BD395" s="17">
        <v>45138</v>
      </c>
      <c r="BE395" s="17">
        <v>45169</v>
      </c>
      <c r="BF395" s="17">
        <v>44972</v>
      </c>
      <c r="BG395" s="10">
        <v>85277153</v>
      </c>
      <c r="BH395" s="9" t="s">
        <v>321</v>
      </c>
      <c r="BI395" s="19">
        <v>44958</v>
      </c>
      <c r="BJ395" s="20">
        <v>44970</v>
      </c>
      <c r="BK395" s="16">
        <v>0</v>
      </c>
      <c r="BL395" s="16">
        <v>0</v>
      </c>
      <c r="BM395" s="9" t="s">
        <v>177</v>
      </c>
      <c r="BN395" s="9" t="s">
        <v>178</v>
      </c>
      <c r="BO395" s="9" t="s">
        <v>156</v>
      </c>
      <c r="BP395" s="17">
        <v>45064</v>
      </c>
      <c r="BQ395" s="17" t="s">
        <v>156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 t="s">
        <v>156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 t="s">
        <v>156</v>
      </c>
      <c r="CI395" s="16">
        <v>0</v>
      </c>
      <c r="CJ395" s="10" t="s">
        <v>156</v>
      </c>
      <c r="CK395" s="10" t="s">
        <v>156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44950</v>
      </c>
      <c r="CX395" s="10" t="s">
        <v>193</v>
      </c>
      <c r="CY395" s="17" t="s">
        <v>156</v>
      </c>
      <c r="CZ395" s="17" t="s">
        <v>156</v>
      </c>
      <c r="DA395" s="17" t="s">
        <v>156</v>
      </c>
      <c r="DB395" s="17" t="s">
        <v>156</v>
      </c>
      <c r="DC395" s="16">
        <v>0</v>
      </c>
      <c r="DD395" s="10" t="s">
        <v>156</v>
      </c>
      <c r="DE395" s="10" t="s">
        <v>156</v>
      </c>
      <c r="DF395" s="18" t="s">
        <v>156</v>
      </c>
      <c r="DG395" s="17">
        <v>44960</v>
      </c>
      <c r="DH395" s="10" t="s">
        <v>1412</v>
      </c>
      <c r="DI395" s="17" t="s">
        <v>156</v>
      </c>
      <c r="DJ395" s="17" t="s">
        <v>156</v>
      </c>
      <c r="DK395" s="17" t="s">
        <v>156</v>
      </c>
      <c r="DL395" s="17" t="s">
        <v>156</v>
      </c>
      <c r="DM395" s="16">
        <v>0</v>
      </c>
      <c r="DN395" s="10" t="s">
        <v>156</v>
      </c>
      <c r="DO395" s="10" t="s">
        <v>156</v>
      </c>
      <c r="DP395" s="16">
        <v>32</v>
      </c>
      <c r="DQ395" s="16">
        <v>16</v>
      </c>
      <c r="DR395" s="11">
        <v>16</v>
      </c>
      <c r="DS395" s="16">
        <v>16</v>
      </c>
      <c r="DT395" s="16">
        <v>1200</v>
      </c>
      <c r="DU395" s="11" t="s">
        <v>181</v>
      </c>
      <c r="DV395" s="11" t="s">
        <v>182</v>
      </c>
      <c r="DW395" s="27" t="s">
        <v>156</v>
      </c>
      <c r="DX395" s="27" t="s">
        <v>156</v>
      </c>
      <c r="DY395" s="20" t="s">
        <v>1558</v>
      </c>
      <c r="DZ395" s="16">
        <v>7</v>
      </c>
      <c r="EA395" s="16">
        <v>82</v>
      </c>
      <c r="EB395" s="27" t="s">
        <v>185</v>
      </c>
      <c r="EC395" s="27" t="s">
        <v>185</v>
      </c>
      <c r="ED395" s="27" t="s">
        <v>182</v>
      </c>
      <c r="EE395" s="29">
        <v>44944.379212962966</v>
      </c>
      <c r="EF395" s="28" t="s">
        <v>688</v>
      </c>
      <c r="EG395" s="28" t="s">
        <v>689</v>
      </c>
      <c r="EH395" s="28" t="s">
        <v>190</v>
      </c>
      <c r="EI395" s="29">
        <v>44959.339050925926</v>
      </c>
      <c r="EJ395" s="28" t="s">
        <v>195</v>
      </c>
      <c r="EK395" s="28" t="s">
        <v>196</v>
      </c>
      <c r="EL395" s="28" t="s">
        <v>210</v>
      </c>
      <c r="EM395" s="45"/>
      <c r="EN395" s="46" t="str">
        <f t="shared" si="43"/>
        <v>343N342G</v>
      </c>
      <c r="EO395" s="47">
        <f t="shared" si="44"/>
        <v>44975</v>
      </c>
      <c r="EP395" s="47">
        <f t="shared" si="45"/>
        <v>44950</v>
      </c>
      <c r="EQ395" s="48" t="str">
        <f t="shared" ca="1" si="46"/>
        <v>Past</v>
      </c>
      <c r="ER395" s="49">
        <f t="shared" si="47"/>
        <v>25</v>
      </c>
      <c r="ES395" s="50"/>
      <c r="ET395" s="51">
        <f t="shared" si="48"/>
        <v>25</v>
      </c>
      <c r="EU395" s="52">
        <f t="shared" si="49"/>
        <v>0</v>
      </c>
      <c r="EV395" s="46"/>
    </row>
    <row r="396" spans="1:153" ht="14.25" hidden="1" customHeight="1">
      <c r="A396" s="8">
        <v>389</v>
      </c>
      <c r="B396" s="9" t="s">
        <v>141</v>
      </c>
      <c r="C396" s="10" t="s">
        <v>142</v>
      </c>
      <c r="D396" s="10" t="s">
        <v>143</v>
      </c>
      <c r="E396" s="10" t="s">
        <v>206</v>
      </c>
      <c r="F396" s="9" t="s">
        <v>641</v>
      </c>
      <c r="G396" s="10" t="s">
        <v>1544</v>
      </c>
      <c r="H396" s="9" t="s">
        <v>1545</v>
      </c>
      <c r="I396" s="9" t="s">
        <v>147</v>
      </c>
      <c r="J396" s="9" t="s">
        <v>148</v>
      </c>
      <c r="K396" s="9" t="s">
        <v>147</v>
      </c>
      <c r="L396" s="9" t="s">
        <v>148</v>
      </c>
      <c r="M396" s="9" t="s">
        <v>149</v>
      </c>
      <c r="N396" s="9" t="s">
        <v>150</v>
      </c>
      <c r="O396" s="9" t="s">
        <v>151</v>
      </c>
      <c r="P396" s="9" t="s">
        <v>142</v>
      </c>
      <c r="Q396" s="9" t="s">
        <v>152</v>
      </c>
      <c r="R396" s="9" t="s">
        <v>675</v>
      </c>
      <c r="S396" s="9" t="s">
        <v>676</v>
      </c>
      <c r="T396" s="9" t="s">
        <v>306</v>
      </c>
      <c r="U396" s="9" t="s">
        <v>337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778</v>
      </c>
      <c r="AA396" s="9" t="s">
        <v>779</v>
      </c>
      <c r="AB396" s="12" t="s">
        <v>780</v>
      </c>
      <c r="AC396" s="10" t="s">
        <v>1102</v>
      </c>
      <c r="AD396" s="9" t="s">
        <v>1103</v>
      </c>
      <c r="AE396" s="13" t="s">
        <v>1104</v>
      </c>
      <c r="AF396" s="14" t="s">
        <v>538</v>
      </c>
      <c r="AG396" s="10" t="s">
        <v>1571</v>
      </c>
      <c r="AH396" s="11" t="s">
        <v>684</v>
      </c>
      <c r="AI396" s="11" t="s">
        <v>685</v>
      </c>
      <c r="AJ396" s="10" t="s">
        <v>686</v>
      </c>
      <c r="AK396" s="11" t="s">
        <v>685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1.6</v>
      </c>
      <c r="AU396" s="10" t="s">
        <v>142</v>
      </c>
      <c r="AV396" s="16">
        <v>5280</v>
      </c>
      <c r="AW396" s="16">
        <v>5280</v>
      </c>
      <c r="AX396" s="16">
        <v>0</v>
      </c>
      <c r="AY396" s="16">
        <v>0</v>
      </c>
      <c r="AZ396" s="16">
        <v>0</v>
      </c>
      <c r="BA396" s="17">
        <v>45008</v>
      </c>
      <c r="BB396" s="30" t="s">
        <v>175</v>
      </c>
      <c r="BC396" s="18" t="s">
        <v>156</v>
      </c>
      <c r="BD396" s="17">
        <v>45138</v>
      </c>
      <c r="BE396" s="17">
        <v>45169</v>
      </c>
      <c r="BF396" s="17">
        <v>44972</v>
      </c>
      <c r="BG396" s="10">
        <v>85169854</v>
      </c>
      <c r="BH396" s="9" t="s">
        <v>258</v>
      </c>
      <c r="BI396" s="19">
        <v>44986</v>
      </c>
      <c r="BJ396" s="20">
        <v>44991</v>
      </c>
      <c r="BK396" s="16">
        <v>0</v>
      </c>
      <c r="BL396" s="16">
        <v>0</v>
      </c>
      <c r="BM396" s="9" t="s">
        <v>177</v>
      </c>
      <c r="BN396" s="9" t="s">
        <v>178</v>
      </c>
      <c r="BO396" s="9" t="s">
        <v>156</v>
      </c>
      <c r="BP396" s="17">
        <v>45092</v>
      </c>
      <c r="BQ396" s="17" t="s">
        <v>156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 t="s">
        <v>156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 t="s">
        <v>156</v>
      </c>
      <c r="CI396" s="16">
        <v>0</v>
      </c>
      <c r="CJ396" s="10" t="s">
        <v>156</v>
      </c>
      <c r="CK396" s="10" t="s">
        <v>156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44950</v>
      </c>
      <c r="CX396" s="10" t="s">
        <v>193</v>
      </c>
      <c r="CY396" s="17" t="s">
        <v>156</v>
      </c>
      <c r="CZ396" s="17" t="s">
        <v>156</v>
      </c>
      <c r="DA396" s="17" t="s">
        <v>156</v>
      </c>
      <c r="DB396" s="17" t="s">
        <v>156</v>
      </c>
      <c r="DC396" s="16">
        <v>0</v>
      </c>
      <c r="DD396" s="10" t="s">
        <v>156</v>
      </c>
      <c r="DE396" s="10" t="s">
        <v>156</v>
      </c>
      <c r="DF396" s="18" t="s">
        <v>156</v>
      </c>
      <c r="DG396" s="17">
        <v>44981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 t="s">
        <v>156</v>
      </c>
      <c r="DM396" s="16">
        <v>0</v>
      </c>
      <c r="DN396" s="10" t="s">
        <v>156</v>
      </c>
      <c r="DO396" s="10" t="s">
        <v>156</v>
      </c>
      <c r="DP396" s="16">
        <v>32</v>
      </c>
      <c r="DQ396" s="16">
        <v>16</v>
      </c>
      <c r="DR396" s="11">
        <v>16</v>
      </c>
      <c r="DS396" s="16">
        <v>16</v>
      </c>
      <c r="DT396" s="16">
        <v>1200</v>
      </c>
      <c r="DU396" s="11" t="s">
        <v>181</v>
      </c>
      <c r="DV396" s="11" t="s">
        <v>182</v>
      </c>
      <c r="DW396" s="27" t="s">
        <v>156</v>
      </c>
      <c r="DX396" s="27" t="s">
        <v>156</v>
      </c>
      <c r="DY396" s="20" t="s">
        <v>1559</v>
      </c>
      <c r="DZ396" s="16">
        <v>7</v>
      </c>
      <c r="EA396" s="16">
        <v>82</v>
      </c>
      <c r="EB396" s="27" t="s">
        <v>185</v>
      </c>
      <c r="EC396" s="27" t="s">
        <v>185</v>
      </c>
      <c r="ED396" s="27" t="s">
        <v>182</v>
      </c>
      <c r="EE396" s="29">
        <v>44916.60664351852</v>
      </c>
      <c r="EF396" s="28" t="s">
        <v>688</v>
      </c>
      <c r="EG396" s="28" t="s">
        <v>689</v>
      </c>
      <c r="EH396" s="28" t="s">
        <v>190</v>
      </c>
      <c r="EI396" s="29">
        <v>44944.379212962966</v>
      </c>
      <c r="EJ396" s="28" t="s">
        <v>688</v>
      </c>
      <c r="EK396" s="28" t="s">
        <v>689</v>
      </c>
      <c r="EL396" s="28" t="s">
        <v>190</v>
      </c>
      <c r="EM396" s="45"/>
      <c r="EN396" s="46" t="str">
        <f t="shared" si="43"/>
        <v>343N342G</v>
      </c>
      <c r="EO396" s="47">
        <f t="shared" si="44"/>
        <v>45003</v>
      </c>
      <c r="EP396" s="47">
        <f t="shared" si="45"/>
        <v>44950</v>
      </c>
      <c r="EQ396" s="48" t="str">
        <f t="shared" ca="1" si="46"/>
        <v>Past</v>
      </c>
      <c r="ER396" s="49">
        <f t="shared" si="47"/>
        <v>53</v>
      </c>
      <c r="ES396" s="50"/>
      <c r="ET396" s="51">
        <f t="shared" si="48"/>
        <v>53</v>
      </c>
      <c r="EU396" s="52">
        <f t="shared" si="49"/>
        <v>0</v>
      </c>
      <c r="EV396" s="46"/>
    </row>
    <row r="397" spans="1:153" ht="14.25" customHeight="1">
      <c r="A397" s="8">
        <v>390</v>
      </c>
      <c r="B397" s="9" t="s">
        <v>141</v>
      </c>
      <c r="C397" s="10" t="s">
        <v>142</v>
      </c>
      <c r="D397" s="10" t="s">
        <v>143</v>
      </c>
      <c r="E397" s="10" t="s">
        <v>206</v>
      </c>
      <c r="F397" s="9" t="s">
        <v>641</v>
      </c>
      <c r="G397" s="10" t="s">
        <v>1544</v>
      </c>
      <c r="H397" s="9" t="s">
        <v>1545</v>
      </c>
      <c r="I397" s="9" t="s">
        <v>147</v>
      </c>
      <c r="J397" s="9" t="s">
        <v>148</v>
      </c>
      <c r="K397" s="9" t="s">
        <v>147</v>
      </c>
      <c r="L397" s="9" t="s">
        <v>148</v>
      </c>
      <c r="M397" s="9" t="s">
        <v>149</v>
      </c>
      <c r="N397" s="9" t="s">
        <v>150</v>
      </c>
      <c r="O397" s="9" t="s">
        <v>151</v>
      </c>
      <c r="P397" s="9" t="s">
        <v>142</v>
      </c>
      <c r="Q397" s="9" t="s">
        <v>152</v>
      </c>
      <c r="R397" s="9" t="s">
        <v>675</v>
      </c>
      <c r="S397" s="9" t="s">
        <v>676</v>
      </c>
      <c r="T397" s="9" t="s">
        <v>306</v>
      </c>
      <c r="U397" s="9" t="s">
        <v>337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778</v>
      </c>
      <c r="AA397" s="9" t="s">
        <v>779</v>
      </c>
      <c r="AB397" s="12" t="s">
        <v>780</v>
      </c>
      <c r="AC397" s="10" t="s">
        <v>1110</v>
      </c>
      <c r="AD397" s="9" t="s">
        <v>1111</v>
      </c>
      <c r="AE397" s="13" t="s">
        <v>1112</v>
      </c>
      <c r="AF397" s="14" t="s">
        <v>538</v>
      </c>
      <c r="AG397" s="10" t="s">
        <v>1574</v>
      </c>
      <c r="AH397" s="11" t="s">
        <v>684</v>
      </c>
      <c r="AI397" s="11" t="s">
        <v>685</v>
      </c>
      <c r="AJ397" s="10" t="s">
        <v>686</v>
      </c>
      <c r="AK397" s="11" t="s">
        <v>685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1.6</v>
      </c>
      <c r="AU397" s="10" t="s">
        <v>142</v>
      </c>
      <c r="AV397" s="16">
        <v>5280</v>
      </c>
      <c r="AW397" s="16">
        <v>5280</v>
      </c>
      <c r="AX397" s="16">
        <v>0</v>
      </c>
      <c r="AY397" s="16">
        <v>0</v>
      </c>
      <c r="AZ397" s="16">
        <v>0</v>
      </c>
      <c r="BA397" s="17">
        <v>45008</v>
      </c>
      <c r="BB397" s="30" t="s">
        <v>175</v>
      </c>
      <c r="BC397" s="18">
        <v>45026</v>
      </c>
      <c r="BD397" s="17">
        <v>45138</v>
      </c>
      <c r="BE397" s="17">
        <v>45169</v>
      </c>
      <c r="BF397" s="17">
        <v>44972</v>
      </c>
      <c r="BG397" s="10">
        <v>84872058</v>
      </c>
      <c r="BH397" s="9" t="s">
        <v>414</v>
      </c>
      <c r="BI397" s="19">
        <v>44958</v>
      </c>
      <c r="BJ397" s="20">
        <v>44963</v>
      </c>
      <c r="BK397" s="16">
        <v>5280</v>
      </c>
      <c r="BL397" s="16">
        <v>8448</v>
      </c>
      <c r="BM397" s="9" t="s">
        <v>177</v>
      </c>
      <c r="BN397" s="9" t="s">
        <v>436</v>
      </c>
      <c r="BO397" s="9" t="s">
        <v>635</v>
      </c>
      <c r="BP397" s="17">
        <v>44991</v>
      </c>
      <c r="BQ397" s="17">
        <v>44991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 t="s">
        <v>156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 t="s">
        <v>156</v>
      </c>
      <c r="CI397" s="16">
        <v>0</v>
      </c>
      <c r="CJ397" s="10" t="s">
        <v>156</v>
      </c>
      <c r="CK397" s="10" t="s">
        <v>156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 t="s">
        <v>156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44873</v>
      </c>
      <c r="CX397" s="10" t="s">
        <v>193</v>
      </c>
      <c r="CY397" s="17" t="s">
        <v>156</v>
      </c>
      <c r="CZ397" s="17" t="s">
        <v>156</v>
      </c>
      <c r="DA397" s="17" t="s">
        <v>156</v>
      </c>
      <c r="DB397" s="17">
        <v>44872</v>
      </c>
      <c r="DC397" s="16">
        <v>5280</v>
      </c>
      <c r="DD397" s="10" t="s">
        <v>1575</v>
      </c>
      <c r="DE397" s="10" t="s">
        <v>230</v>
      </c>
      <c r="DF397" s="18" t="s">
        <v>156</v>
      </c>
      <c r="DG397" s="17">
        <v>44894</v>
      </c>
      <c r="DH397" s="10" t="s">
        <v>156</v>
      </c>
      <c r="DI397" s="17" t="s">
        <v>156</v>
      </c>
      <c r="DJ397" s="17" t="s">
        <v>156</v>
      </c>
      <c r="DK397" s="17" t="s">
        <v>156</v>
      </c>
      <c r="DL397" s="17">
        <v>44943</v>
      </c>
      <c r="DM397" s="16">
        <v>5280</v>
      </c>
      <c r="DN397" s="10" t="s">
        <v>1576</v>
      </c>
      <c r="DO397" s="10" t="s">
        <v>233</v>
      </c>
      <c r="DP397" s="16">
        <v>32</v>
      </c>
      <c r="DQ397" s="16">
        <v>16</v>
      </c>
      <c r="DR397" s="11">
        <v>16</v>
      </c>
      <c r="DS397" s="16">
        <v>16</v>
      </c>
      <c r="DT397" s="16">
        <v>0</v>
      </c>
      <c r="DU397" s="11" t="s">
        <v>181</v>
      </c>
      <c r="DV397" s="11" t="s">
        <v>182</v>
      </c>
      <c r="DW397" s="27" t="s">
        <v>156</v>
      </c>
      <c r="DX397" s="27" t="s">
        <v>156</v>
      </c>
      <c r="DY397" s="20" t="s">
        <v>156</v>
      </c>
      <c r="DZ397" s="16">
        <v>7</v>
      </c>
      <c r="EA397" s="16">
        <v>82</v>
      </c>
      <c r="EB397" s="27" t="s">
        <v>185</v>
      </c>
      <c r="EC397" s="27" t="s">
        <v>185</v>
      </c>
      <c r="ED397" s="27" t="s">
        <v>182</v>
      </c>
      <c r="EE397" s="29">
        <v>44869.377199074072</v>
      </c>
      <c r="EF397" s="28" t="s">
        <v>846</v>
      </c>
      <c r="EG397" s="28" t="s">
        <v>847</v>
      </c>
      <c r="EH397" s="28" t="s">
        <v>190</v>
      </c>
      <c r="EI397" s="29">
        <v>44943.749664351853</v>
      </c>
      <c r="EJ397" s="28" t="s">
        <v>1550</v>
      </c>
      <c r="EK397" s="28" t="s">
        <v>156</v>
      </c>
      <c r="EL397" s="28" t="s">
        <v>237</v>
      </c>
      <c r="EM397" s="45" t="s">
        <v>3713</v>
      </c>
      <c r="EN397" s="46" t="str">
        <f t="shared" si="43"/>
        <v>343N404A</v>
      </c>
      <c r="EO397" s="47">
        <f t="shared" si="44"/>
        <v>44902</v>
      </c>
      <c r="EP397" s="47">
        <f t="shared" si="45"/>
        <v>44873</v>
      </c>
      <c r="EQ397" s="48" t="str">
        <f t="shared" ca="1" si="46"/>
        <v>Past</v>
      </c>
      <c r="ER397" s="49">
        <f t="shared" si="47"/>
        <v>29</v>
      </c>
      <c r="ES397" s="50"/>
      <c r="ET397" s="51">
        <f t="shared" si="48"/>
        <v>29</v>
      </c>
      <c r="EU397" s="52">
        <f t="shared" si="49"/>
        <v>153120</v>
      </c>
      <c r="EV397" s="46"/>
      <c r="EW397" s="23" t="s">
        <v>3714</v>
      </c>
    </row>
    <row r="398" spans="1:153" ht="14.25" hidden="1" customHeight="1">
      <c r="A398" s="8">
        <v>391</v>
      </c>
      <c r="B398" s="9" t="s">
        <v>141</v>
      </c>
      <c r="C398" s="10" t="s">
        <v>142</v>
      </c>
      <c r="D398" s="10" t="s">
        <v>143</v>
      </c>
      <c r="E398" s="10" t="s">
        <v>206</v>
      </c>
      <c r="F398" s="9" t="s">
        <v>641</v>
      </c>
      <c r="G398" s="10" t="s">
        <v>1544</v>
      </c>
      <c r="H398" s="9" t="s">
        <v>1545</v>
      </c>
      <c r="I398" s="9" t="s">
        <v>147</v>
      </c>
      <c r="J398" s="9" t="s">
        <v>148</v>
      </c>
      <c r="K398" s="9" t="s">
        <v>147</v>
      </c>
      <c r="L398" s="9" t="s">
        <v>148</v>
      </c>
      <c r="M398" s="9" t="s">
        <v>149</v>
      </c>
      <c r="N398" s="9" t="s">
        <v>150</v>
      </c>
      <c r="O398" s="9" t="s">
        <v>151</v>
      </c>
      <c r="P398" s="9" t="s">
        <v>142</v>
      </c>
      <c r="Q398" s="9" t="s">
        <v>152</v>
      </c>
      <c r="R398" s="9" t="s">
        <v>675</v>
      </c>
      <c r="S398" s="9" t="s">
        <v>676</v>
      </c>
      <c r="T398" s="9" t="s">
        <v>306</v>
      </c>
      <c r="U398" s="9" t="s">
        <v>337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778</v>
      </c>
      <c r="AA398" s="9" t="s">
        <v>779</v>
      </c>
      <c r="AB398" s="12" t="s">
        <v>780</v>
      </c>
      <c r="AC398" s="10" t="s">
        <v>1110</v>
      </c>
      <c r="AD398" s="9" t="s">
        <v>1111</v>
      </c>
      <c r="AE398" s="13" t="s">
        <v>1112</v>
      </c>
      <c r="AF398" s="14" t="s">
        <v>538</v>
      </c>
      <c r="AG398" s="10" t="s">
        <v>1574</v>
      </c>
      <c r="AH398" s="11" t="s">
        <v>684</v>
      </c>
      <c r="AI398" s="11" t="s">
        <v>685</v>
      </c>
      <c r="AJ398" s="10" t="s">
        <v>686</v>
      </c>
      <c r="AK398" s="11" t="s">
        <v>685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1.6</v>
      </c>
      <c r="AU398" s="10" t="s">
        <v>142</v>
      </c>
      <c r="AV398" s="16">
        <v>5280</v>
      </c>
      <c r="AW398" s="16">
        <v>5280</v>
      </c>
      <c r="AX398" s="16">
        <v>0</v>
      </c>
      <c r="AY398" s="16">
        <v>0</v>
      </c>
      <c r="AZ398" s="16">
        <v>0</v>
      </c>
      <c r="BA398" s="17">
        <v>45008</v>
      </c>
      <c r="BB398" s="30" t="s">
        <v>175</v>
      </c>
      <c r="BC398" s="18" t="s">
        <v>156</v>
      </c>
      <c r="BD398" s="17">
        <v>45138</v>
      </c>
      <c r="BE398" s="17">
        <v>45169</v>
      </c>
      <c r="BF398" s="17">
        <v>44972</v>
      </c>
      <c r="BG398" s="10">
        <v>85277155</v>
      </c>
      <c r="BH398" s="9" t="s">
        <v>319</v>
      </c>
      <c r="BI398" s="19">
        <v>44958</v>
      </c>
      <c r="BJ398" s="20">
        <v>44970</v>
      </c>
      <c r="BK398" s="16">
        <v>0</v>
      </c>
      <c r="BL398" s="16">
        <v>0</v>
      </c>
      <c r="BM398" s="9" t="s">
        <v>177</v>
      </c>
      <c r="BN398" s="9" t="s">
        <v>178</v>
      </c>
      <c r="BO398" s="9" t="s">
        <v>156</v>
      </c>
      <c r="BP398" s="17">
        <v>45054</v>
      </c>
      <c r="BQ398" s="17" t="s">
        <v>156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44950</v>
      </c>
      <c r="CX398" s="10" t="s">
        <v>193</v>
      </c>
      <c r="CY398" s="17" t="s">
        <v>156</v>
      </c>
      <c r="CZ398" s="17" t="s">
        <v>156</v>
      </c>
      <c r="DA398" s="17" t="s">
        <v>156</v>
      </c>
      <c r="DB398" s="17" t="s">
        <v>156</v>
      </c>
      <c r="DC398" s="16">
        <v>0</v>
      </c>
      <c r="DD398" s="10" t="s">
        <v>156</v>
      </c>
      <c r="DE398" s="10" t="s">
        <v>156</v>
      </c>
      <c r="DF398" s="18" t="s">
        <v>156</v>
      </c>
      <c r="DG398" s="17">
        <v>44960</v>
      </c>
      <c r="DH398" s="10" t="s">
        <v>1412</v>
      </c>
      <c r="DI398" s="17" t="s">
        <v>156</v>
      </c>
      <c r="DJ398" s="17" t="s">
        <v>156</v>
      </c>
      <c r="DK398" s="17" t="s">
        <v>156</v>
      </c>
      <c r="DL398" s="17" t="s">
        <v>156</v>
      </c>
      <c r="DM398" s="16">
        <v>0</v>
      </c>
      <c r="DN398" s="10" t="s">
        <v>156</v>
      </c>
      <c r="DO398" s="10" t="s">
        <v>156</v>
      </c>
      <c r="DP398" s="16">
        <v>32</v>
      </c>
      <c r="DQ398" s="16">
        <v>16</v>
      </c>
      <c r="DR398" s="11">
        <v>16</v>
      </c>
      <c r="DS398" s="16">
        <v>16</v>
      </c>
      <c r="DT398" s="16">
        <v>1200</v>
      </c>
      <c r="DU398" s="11" t="s">
        <v>181</v>
      </c>
      <c r="DV398" s="11" t="s">
        <v>182</v>
      </c>
      <c r="DW398" s="27" t="s">
        <v>156</v>
      </c>
      <c r="DX398" s="27" t="s">
        <v>156</v>
      </c>
      <c r="DY398" s="20" t="s">
        <v>156</v>
      </c>
      <c r="DZ398" s="16">
        <v>7</v>
      </c>
      <c r="EA398" s="16">
        <v>82</v>
      </c>
      <c r="EB398" s="27" t="s">
        <v>185</v>
      </c>
      <c r="EC398" s="27" t="s">
        <v>185</v>
      </c>
      <c r="ED398" s="27" t="s">
        <v>182</v>
      </c>
      <c r="EE398" s="29">
        <v>44944.379212962966</v>
      </c>
      <c r="EF398" s="28" t="s">
        <v>688</v>
      </c>
      <c r="EG398" s="28" t="s">
        <v>689</v>
      </c>
      <c r="EH398" s="28" t="s">
        <v>190</v>
      </c>
      <c r="EI398" s="29">
        <v>44959.339050925926</v>
      </c>
      <c r="EJ398" s="28" t="s">
        <v>195</v>
      </c>
      <c r="EK398" s="28" t="s">
        <v>196</v>
      </c>
      <c r="EL398" s="28" t="s">
        <v>210</v>
      </c>
      <c r="EM398" s="45"/>
      <c r="EN398" s="46" t="str">
        <f t="shared" si="43"/>
        <v>343N404A</v>
      </c>
      <c r="EO398" s="47">
        <f t="shared" si="44"/>
        <v>44965</v>
      </c>
      <c r="EP398" s="47">
        <f t="shared" si="45"/>
        <v>44950</v>
      </c>
      <c r="EQ398" s="48" t="str">
        <f t="shared" ca="1" si="46"/>
        <v>Past</v>
      </c>
      <c r="ER398" s="49">
        <f t="shared" si="47"/>
        <v>15</v>
      </c>
      <c r="ES398" s="50"/>
      <c r="ET398" s="51">
        <f t="shared" si="48"/>
        <v>15</v>
      </c>
      <c r="EU398" s="52">
        <f t="shared" si="49"/>
        <v>0</v>
      </c>
      <c r="EV398" s="46"/>
    </row>
    <row r="399" spans="1:153" ht="14.25" customHeight="1">
      <c r="A399" s="8">
        <v>392</v>
      </c>
      <c r="B399" s="9" t="s">
        <v>141</v>
      </c>
      <c r="C399" s="10" t="s">
        <v>142</v>
      </c>
      <c r="D399" s="10" t="s">
        <v>143</v>
      </c>
      <c r="E399" s="10" t="s">
        <v>206</v>
      </c>
      <c r="F399" s="9" t="s">
        <v>641</v>
      </c>
      <c r="G399" s="10" t="s">
        <v>1544</v>
      </c>
      <c r="H399" s="9" t="s">
        <v>1545</v>
      </c>
      <c r="I399" s="9" t="s">
        <v>147</v>
      </c>
      <c r="J399" s="9" t="s">
        <v>148</v>
      </c>
      <c r="K399" s="9" t="s">
        <v>147</v>
      </c>
      <c r="L399" s="9" t="s">
        <v>148</v>
      </c>
      <c r="M399" s="9" t="s">
        <v>149</v>
      </c>
      <c r="N399" s="9" t="s">
        <v>150</v>
      </c>
      <c r="O399" s="9" t="s">
        <v>151</v>
      </c>
      <c r="P399" s="9" t="s">
        <v>142</v>
      </c>
      <c r="Q399" s="9" t="s">
        <v>152</v>
      </c>
      <c r="R399" s="9" t="s">
        <v>675</v>
      </c>
      <c r="S399" s="9" t="s">
        <v>676</v>
      </c>
      <c r="T399" s="9" t="s">
        <v>306</v>
      </c>
      <c r="U399" s="9" t="s">
        <v>337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677</v>
      </c>
      <c r="AA399" s="9" t="s">
        <v>678</v>
      </c>
      <c r="AB399" s="12" t="s">
        <v>679</v>
      </c>
      <c r="AC399" s="10" t="s">
        <v>680</v>
      </c>
      <c r="AD399" s="9" t="s">
        <v>681</v>
      </c>
      <c r="AE399" s="13" t="s">
        <v>682</v>
      </c>
      <c r="AF399" s="14" t="s">
        <v>538</v>
      </c>
      <c r="AG399" s="10" t="s">
        <v>1577</v>
      </c>
      <c r="AH399" s="11" t="s">
        <v>684</v>
      </c>
      <c r="AI399" s="11" t="s">
        <v>685</v>
      </c>
      <c r="AJ399" s="10" t="s">
        <v>686</v>
      </c>
      <c r="AK399" s="11" t="s">
        <v>685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1.6</v>
      </c>
      <c r="AU399" s="10" t="s">
        <v>142</v>
      </c>
      <c r="AV399" s="16">
        <v>550</v>
      </c>
      <c r="AW399" s="16">
        <v>550</v>
      </c>
      <c r="AX399" s="16">
        <v>0</v>
      </c>
      <c r="AY399" s="16">
        <v>0</v>
      </c>
      <c r="AZ399" s="16">
        <v>0</v>
      </c>
      <c r="BA399" s="17">
        <v>45153</v>
      </c>
      <c r="BB399" s="30" t="s">
        <v>175</v>
      </c>
      <c r="BC399" s="18">
        <v>45070</v>
      </c>
      <c r="BD399" s="17">
        <v>45291</v>
      </c>
      <c r="BE399" s="17">
        <v>45322</v>
      </c>
      <c r="BF399" s="17">
        <v>45107</v>
      </c>
      <c r="BG399" s="10">
        <v>85504391</v>
      </c>
      <c r="BH399" s="9" t="s">
        <v>414</v>
      </c>
      <c r="BI399" s="19">
        <v>45078</v>
      </c>
      <c r="BJ399" s="20">
        <v>45082</v>
      </c>
      <c r="BK399" s="16">
        <v>560</v>
      </c>
      <c r="BL399" s="16">
        <v>896</v>
      </c>
      <c r="BM399" s="9" t="s">
        <v>177</v>
      </c>
      <c r="BN399" s="9" t="s">
        <v>436</v>
      </c>
      <c r="BO399" s="9" t="s">
        <v>635</v>
      </c>
      <c r="BP399" s="17">
        <v>45180</v>
      </c>
      <c r="BQ399" s="17">
        <v>45180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>
        <v>45034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 t="s">
        <v>156</v>
      </c>
      <c r="CI399" s="16">
        <v>0</v>
      </c>
      <c r="CJ399" s="10" t="s">
        <v>156</v>
      </c>
      <c r="CK399" s="10" t="s">
        <v>156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45035</v>
      </c>
      <c r="CX399" s="10" t="s">
        <v>193</v>
      </c>
      <c r="CY399" s="17" t="s">
        <v>156</v>
      </c>
      <c r="CZ399" s="17" t="s">
        <v>156</v>
      </c>
      <c r="DA399" s="17" t="s">
        <v>156</v>
      </c>
      <c r="DB399" s="17">
        <v>45034</v>
      </c>
      <c r="DC399" s="16">
        <v>560</v>
      </c>
      <c r="DD399" s="10" t="s">
        <v>1578</v>
      </c>
      <c r="DE399" s="10" t="s">
        <v>230</v>
      </c>
      <c r="DF399" s="18" t="s">
        <v>156</v>
      </c>
      <c r="DG399" s="17">
        <v>45055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45051</v>
      </c>
      <c r="DM399" s="16">
        <v>560</v>
      </c>
      <c r="DN399" s="10" t="s">
        <v>1579</v>
      </c>
      <c r="DO399" s="10" t="s">
        <v>230</v>
      </c>
      <c r="DP399" s="16">
        <v>32</v>
      </c>
      <c r="DQ399" s="16">
        <v>16</v>
      </c>
      <c r="DR399" s="11">
        <v>16</v>
      </c>
      <c r="DS399" s="16">
        <v>16</v>
      </c>
      <c r="DT399" s="16">
        <v>0</v>
      </c>
      <c r="DU399" s="11" t="s">
        <v>181</v>
      </c>
      <c r="DV399" s="11" t="s">
        <v>182</v>
      </c>
      <c r="DW399" s="27" t="s">
        <v>156</v>
      </c>
      <c r="DX399" s="27" t="s">
        <v>156</v>
      </c>
      <c r="DY399" s="20" t="s">
        <v>1529</v>
      </c>
      <c r="DZ399" s="16">
        <v>7</v>
      </c>
      <c r="EA399" s="16">
        <v>82</v>
      </c>
      <c r="EB399" s="27" t="s">
        <v>185</v>
      </c>
      <c r="EC399" s="27" t="s">
        <v>185</v>
      </c>
      <c r="ED399" s="27" t="s">
        <v>182</v>
      </c>
      <c r="EE399" s="29">
        <v>45034.637303240743</v>
      </c>
      <c r="EF399" s="28" t="s">
        <v>846</v>
      </c>
      <c r="EG399" s="28" t="s">
        <v>847</v>
      </c>
      <c r="EH399" s="28" t="s">
        <v>190</v>
      </c>
      <c r="EI399" s="29">
        <v>45051.687928240739</v>
      </c>
      <c r="EJ399" s="28" t="s">
        <v>467</v>
      </c>
      <c r="EK399" s="28" t="s">
        <v>468</v>
      </c>
      <c r="EL399" s="28" t="s">
        <v>237</v>
      </c>
      <c r="EM399" s="45" t="s">
        <v>3713</v>
      </c>
      <c r="EN399" s="46" t="str">
        <f t="shared" si="43"/>
        <v>343N640A</v>
      </c>
      <c r="EO399" s="47">
        <f t="shared" si="44"/>
        <v>45091</v>
      </c>
      <c r="EP399" s="47">
        <f t="shared" si="45"/>
        <v>45035</v>
      </c>
      <c r="EQ399" s="48" t="str">
        <f t="shared" ca="1" si="46"/>
        <v>Past</v>
      </c>
      <c r="ER399" s="49">
        <f t="shared" si="47"/>
        <v>56</v>
      </c>
      <c r="ES399" s="50"/>
      <c r="ET399" s="51">
        <f t="shared" si="48"/>
        <v>56</v>
      </c>
      <c r="EU399" s="52">
        <f t="shared" si="49"/>
        <v>31360</v>
      </c>
      <c r="EV399" s="46"/>
      <c r="EW399" s="23" t="s">
        <v>3714</v>
      </c>
    </row>
    <row r="400" spans="1:153" ht="14.25" customHeight="1">
      <c r="A400" s="8">
        <v>393</v>
      </c>
      <c r="B400" s="9" t="s">
        <v>141</v>
      </c>
      <c r="C400" s="10" t="s">
        <v>142</v>
      </c>
      <c r="D400" s="10" t="s">
        <v>143</v>
      </c>
      <c r="E400" s="10" t="s">
        <v>206</v>
      </c>
      <c r="F400" s="9" t="s">
        <v>641</v>
      </c>
      <c r="G400" s="10" t="s">
        <v>1544</v>
      </c>
      <c r="H400" s="9" t="s">
        <v>1545</v>
      </c>
      <c r="I400" s="9" t="s">
        <v>147</v>
      </c>
      <c r="J400" s="9" t="s">
        <v>148</v>
      </c>
      <c r="K400" s="9" t="s">
        <v>147</v>
      </c>
      <c r="L400" s="9" t="s">
        <v>148</v>
      </c>
      <c r="M400" s="9" t="s">
        <v>149</v>
      </c>
      <c r="N400" s="9" t="s">
        <v>150</v>
      </c>
      <c r="O400" s="9" t="s">
        <v>151</v>
      </c>
      <c r="P400" s="9" t="s">
        <v>142</v>
      </c>
      <c r="Q400" s="9" t="s">
        <v>152</v>
      </c>
      <c r="R400" s="9" t="s">
        <v>675</v>
      </c>
      <c r="S400" s="9" t="s">
        <v>676</v>
      </c>
      <c r="T400" s="9" t="s">
        <v>306</v>
      </c>
      <c r="U400" s="9" t="s">
        <v>337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677</v>
      </c>
      <c r="AA400" s="9" t="s">
        <v>678</v>
      </c>
      <c r="AB400" s="12" t="s">
        <v>679</v>
      </c>
      <c r="AC400" s="10" t="s">
        <v>690</v>
      </c>
      <c r="AD400" s="9" t="s">
        <v>691</v>
      </c>
      <c r="AE400" s="13" t="s">
        <v>692</v>
      </c>
      <c r="AF400" s="14" t="s">
        <v>538</v>
      </c>
      <c r="AG400" s="10" t="s">
        <v>1580</v>
      </c>
      <c r="AH400" s="11" t="s">
        <v>684</v>
      </c>
      <c r="AI400" s="11" t="s">
        <v>685</v>
      </c>
      <c r="AJ400" s="10" t="s">
        <v>686</v>
      </c>
      <c r="AK400" s="11" t="s">
        <v>685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1.6</v>
      </c>
      <c r="AU400" s="10" t="s">
        <v>142</v>
      </c>
      <c r="AV400" s="16">
        <v>450</v>
      </c>
      <c r="AW400" s="16">
        <v>450</v>
      </c>
      <c r="AX400" s="16">
        <v>0</v>
      </c>
      <c r="AY400" s="16">
        <v>0</v>
      </c>
      <c r="AZ400" s="16">
        <v>0</v>
      </c>
      <c r="BA400" s="17">
        <v>45153</v>
      </c>
      <c r="BB400" s="30" t="s">
        <v>175</v>
      </c>
      <c r="BC400" s="18">
        <v>45070</v>
      </c>
      <c r="BD400" s="17">
        <v>45291</v>
      </c>
      <c r="BE400" s="17">
        <v>45322</v>
      </c>
      <c r="BF400" s="17">
        <v>45107</v>
      </c>
      <c r="BG400" s="10">
        <v>85504392</v>
      </c>
      <c r="BH400" s="9" t="s">
        <v>414</v>
      </c>
      <c r="BI400" s="19">
        <v>45078</v>
      </c>
      <c r="BJ400" s="20">
        <v>45082</v>
      </c>
      <c r="BK400" s="16">
        <v>448</v>
      </c>
      <c r="BL400" s="16">
        <v>717</v>
      </c>
      <c r="BM400" s="9" t="s">
        <v>177</v>
      </c>
      <c r="BN400" s="9" t="s">
        <v>436</v>
      </c>
      <c r="BO400" s="9" t="s">
        <v>635</v>
      </c>
      <c r="BP400" s="17">
        <v>45180</v>
      </c>
      <c r="BQ400" s="17">
        <v>45180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>
        <v>45034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45035</v>
      </c>
      <c r="CX400" s="10" t="s">
        <v>193</v>
      </c>
      <c r="CY400" s="17" t="s">
        <v>156</v>
      </c>
      <c r="CZ400" s="17" t="s">
        <v>156</v>
      </c>
      <c r="DA400" s="17" t="s">
        <v>156</v>
      </c>
      <c r="DB400" s="17">
        <v>45034</v>
      </c>
      <c r="DC400" s="16">
        <v>448</v>
      </c>
      <c r="DD400" s="10" t="s">
        <v>1581</v>
      </c>
      <c r="DE400" s="10" t="s">
        <v>230</v>
      </c>
      <c r="DF400" s="18" t="s">
        <v>156</v>
      </c>
      <c r="DG400" s="17">
        <v>45055</v>
      </c>
      <c r="DH400" s="10" t="s">
        <v>156</v>
      </c>
      <c r="DI400" s="17" t="s">
        <v>156</v>
      </c>
      <c r="DJ400" s="17" t="s">
        <v>156</v>
      </c>
      <c r="DK400" s="17" t="s">
        <v>156</v>
      </c>
      <c r="DL400" s="17">
        <v>45051</v>
      </c>
      <c r="DM400" s="16">
        <v>448</v>
      </c>
      <c r="DN400" s="10" t="s">
        <v>1582</v>
      </c>
      <c r="DO400" s="10" t="s">
        <v>230</v>
      </c>
      <c r="DP400" s="16">
        <v>32</v>
      </c>
      <c r="DQ400" s="16">
        <v>16</v>
      </c>
      <c r="DR400" s="11">
        <v>16</v>
      </c>
      <c r="DS400" s="16">
        <v>16</v>
      </c>
      <c r="DT400" s="16">
        <v>0</v>
      </c>
      <c r="DU400" s="11" t="s">
        <v>181</v>
      </c>
      <c r="DV400" s="11" t="s">
        <v>182</v>
      </c>
      <c r="DW400" s="27" t="s">
        <v>156</v>
      </c>
      <c r="DX400" s="27" t="s">
        <v>156</v>
      </c>
      <c r="DY400" s="20" t="s">
        <v>1529</v>
      </c>
      <c r="DZ400" s="16">
        <v>7</v>
      </c>
      <c r="EA400" s="16">
        <v>82</v>
      </c>
      <c r="EB400" s="27" t="s">
        <v>185</v>
      </c>
      <c r="EC400" s="27" t="s">
        <v>185</v>
      </c>
      <c r="ED400" s="27" t="s">
        <v>182</v>
      </c>
      <c r="EE400" s="29">
        <v>45034.637303240743</v>
      </c>
      <c r="EF400" s="28" t="s">
        <v>846</v>
      </c>
      <c r="EG400" s="28" t="s">
        <v>847</v>
      </c>
      <c r="EH400" s="28" t="s">
        <v>190</v>
      </c>
      <c r="EI400" s="29">
        <v>45051.687928240739</v>
      </c>
      <c r="EJ400" s="28" t="s">
        <v>467</v>
      </c>
      <c r="EK400" s="28" t="s">
        <v>468</v>
      </c>
      <c r="EL400" s="28" t="s">
        <v>237</v>
      </c>
      <c r="EM400" s="45" t="s">
        <v>3713</v>
      </c>
      <c r="EN400" s="46" t="str">
        <f t="shared" si="43"/>
        <v>343N641A</v>
      </c>
      <c r="EO400" s="47">
        <f t="shared" si="44"/>
        <v>45091</v>
      </c>
      <c r="EP400" s="47">
        <f t="shared" si="45"/>
        <v>45035</v>
      </c>
      <c r="EQ400" s="48" t="str">
        <f t="shared" ca="1" si="46"/>
        <v>Past</v>
      </c>
      <c r="ER400" s="49">
        <f t="shared" si="47"/>
        <v>56</v>
      </c>
      <c r="ES400" s="50"/>
      <c r="ET400" s="51">
        <f t="shared" si="48"/>
        <v>56</v>
      </c>
      <c r="EU400" s="52">
        <f t="shared" si="49"/>
        <v>25088</v>
      </c>
      <c r="EV400" s="46"/>
      <c r="EW400" s="23" t="s">
        <v>3714</v>
      </c>
    </row>
    <row r="401" spans="1:153" ht="14.25" customHeight="1">
      <c r="A401" s="8">
        <v>394</v>
      </c>
      <c r="B401" s="9" t="s">
        <v>141</v>
      </c>
      <c r="C401" s="10" t="s">
        <v>142</v>
      </c>
      <c r="D401" s="10" t="s">
        <v>143</v>
      </c>
      <c r="E401" s="10" t="s">
        <v>206</v>
      </c>
      <c r="F401" s="9" t="s">
        <v>641</v>
      </c>
      <c r="G401" s="10" t="s">
        <v>1544</v>
      </c>
      <c r="H401" s="9" t="s">
        <v>1545</v>
      </c>
      <c r="I401" s="9" t="s">
        <v>147</v>
      </c>
      <c r="J401" s="9" t="s">
        <v>148</v>
      </c>
      <c r="K401" s="9" t="s">
        <v>147</v>
      </c>
      <c r="L401" s="9" t="s">
        <v>148</v>
      </c>
      <c r="M401" s="9" t="s">
        <v>397</v>
      </c>
      <c r="N401" s="9" t="s">
        <v>398</v>
      </c>
      <c r="O401" s="9" t="s">
        <v>206</v>
      </c>
      <c r="P401" s="9" t="s">
        <v>142</v>
      </c>
      <c r="Q401" s="9" t="s">
        <v>399</v>
      </c>
      <c r="R401" s="9" t="s">
        <v>400</v>
      </c>
      <c r="S401" s="9" t="s">
        <v>307</v>
      </c>
      <c r="T401" s="9" t="s">
        <v>307</v>
      </c>
      <c r="U401" s="9" t="s">
        <v>307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644</v>
      </c>
      <c r="AA401" s="9" t="s">
        <v>645</v>
      </c>
      <c r="AB401" s="12" t="s">
        <v>646</v>
      </c>
      <c r="AC401" s="10" t="s">
        <v>647</v>
      </c>
      <c r="AD401" s="9" t="s">
        <v>645</v>
      </c>
      <c r="AE401" s="13" t="s">
        <v>646</v>
      </c>
      <c r="AF401" s="14" t="s">
        <v>784</v>
      </c>
      <c r="AG401" s="10" t="s">
        <v>1583</v>
      </c>
      <c r="AH401" s="11" t="s">
        <v>650</v>
      </c>
      <c r="AI401" s="11" t="s">
        <v>651</v>
      </c>
      <c r="AJ401" s="10" t="s">
        <v>652</v>
      </c>
      <c r="AK401" s="11" t="s">
        <v>651</v>
      </c>
      <c r="AL401" s="11" t="s">
        <v>653</v>
      </c>
      <c r="AM401" s="10" t="s">
        <v>654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</v>
      </c>
      <c r="AU401" s="10" t="s">
        <v>142</v>
      </c>
      <c r="AV401" s="16">
        <v>1600</v>
      </c>
      <c r="AW401" s="16">
        <v>1600</v>
      </c>
      <c r="AX401" s="16">
        <v>0</v>
      </c>
      <c r="AY401" s="16">
        <v>0</v>
      </c>
      <c r="AZ401" s="16">
        <v>0</v>
      </c>
      <c r="BA401" s="17">
        <v>45170</v>
      </c>
      <c r="BB401" s="30" t="s">
        <v>175</v>
      </c>
      <c r="BC401" s="18">
        <v>45110</v>
      </c>
      <c r="BD401" s="17">
        <v>45199</v>
      </c>
      <c r="BE401" s="17">
        <v>45229</v>
      </c>
      <c r="BF401" s="17">
        <v>45153</v>
      </c>
      <c r="BG401" s="10">
        <v>85433874</v>
      </c>
      <c r="BH401" s="9" t="s">
        <v>414</v>
      </c>
      <c r="BI401" s="19">
        <v>45108</v>
      </c>
      <c r="BJ401" s="20">
        <v>45110</v>
      </c>
      <c r="BK401" s="16">
        <v>1600</v>
      </c>
      <c r="BL401" s="16">
        <v>1600</v>
      </c>
      <c r="BM401" s="9" t="s">
        <v>382</v>
      </c>
      <c r="BN401" s="9" t="s">
        <v>436</v>
      </c>
      <c r="BO401" s="9" t="s">
        <v>635</v>
      </c>
      <c r="BP401" s="17">
        <v>45169</v>
      </c>
      <c r="BQ401" s="17">
        <v>45169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>
        <v>44999</v>
      </c>
      <c r="CD401" s="10" t="s">
        <v>1584</v>
      </c>
      <c r="CE401" s="17" t="s">
        <v>156</v>
      </c>
      <c r="CF401" s="17" t="s">
        <v>156</v>
      </c>
      <c r="CG401" s="17" t="s">
        <v>156</v>
      </c>
      <c r="CH401" s="17">
        <v>44999</v>
      </c>
      <c r="CI401" s="16">
        <v>1600</v>
      </c>
      <c r="CJ401" s="10" t="s">
        <v>1585</v>
      </c>
      <c r="CK401" s="10" t="s">
        <v>230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45009</v>
      </c>
      <c r="CX401" s="10" t="s">
        <v>193</v>
      </c>
      <c r="CY401" s="17" t="s">
        <v>156</v>
      </c>
      <c r="CZ401" s="17" t="s">
        <v>156</v>
      </c>
      <c r="DA401" s="17" t="s">
        <v>156</v>
      </c>
      <c r="DB401" s="17">
        <v>45006</v>
      </c>
      <c r="DC401" s="16">
        <v>1600</v>
      </c>
      <c r="DD401" s="10" t="s">
        <v>1586</v>
      </c>
      <c r="DE401" s="10" t="s">
        <v>659</v>
      </c>
      <c r="DF401" s="18" t="s">
        <v>156</v>
      </c>
      <c r="DG401" s="17">
        <v>45106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>
        <v>45105</v>
      </c>
      <c r="DM401" s="16">
        <v>1600</v>
      </c>
      <c r="DN401" s="10" t="s">
        <v>1587</v>
      </c>
      <c r="DO401" s="10" t="s">
        <v>661</v>
      </c>
      <c r="DP401" s="16">
        <v>10</v>
      </c>
      <c r="DQ401" s="16">
        <v>10</v>
      </c>
      <c r="DR401" s="11">
        <v>10</v>
      </c>
      <c r="DS401" s="16">
        <v>10</v>
      </c>
      <c r="DT401" s="16">
        <v>0</v>
      </c>
      <c r="DU401" s="11" t="s">
        <v>181</v>
      </c>
      <c r="DV401" s="11" t="s">
        <v>182</v>
      </c>
      <c r="DW401" s="27" t="s">
        <v>156</v>
      </c>
      <c r="DX401" s="27" t="s">
        <v>156</v>
      </c>
      <c r="DY401" s="20" t="s">
        <v>1588</v>
      </c>
      <c r="DZ401" s="16">
        <v>2</v>
      </c>
      <c r="EA401" s="16">
        <v>11</v>
      </c>
      <c r="EB401" s="27" t="s">
        <v>185</v>
      </c>
      <c r="EC401" s="27" t="s">
        <v>185</v>
      </c>
      <c r="ED401" s="27" t="s">
        <v>182</v>
      </c>
      <c r="EE401" s="29">
        <v>44998.565775462965</v>
      </c>
      <c r="EF401" s="28" t="s">
        <v>663</v>
      </c>
      <c r="EG401" s="28" t="s">
        <v>664</v>
      </c>
      <c r="EH401" s="28" t="s">
        <v>190</v>
      </c>
      <c r="EI401" s="29">
        <v>45106.224618055552</v>
      </c>
      <c r="EJ401" s="28" t="s">
        <v>663</v>
      </c>
      <c r="EK401" s="28" t="s">
        <v>664</v>
      </c>
      <c r="EL401" s="28" t="s">
        <v>237</v>
      </c>
      <c r="EM401" s="45" t="s">
        <v>3713</v>
      </c>
      <c r="EN401" s="46" t="str">
        <f t="shared" si="43"/>
        <v>823N339A</v>
      </c>
      <c r="EO401" s="47">
        <f t="shared" si="44"/>
        <v>45156</v>
      </c>
      <c r="EP401" s="47">
        <f t="shared" si="45"/>
        <v>45009</v>
      </c>
      <c r="EQ401" s="48" t="str">
        <f t="shared" ca="1" si="46"/>
        <v>Past</v>
      </c>
      <c r="ER401" s="49">
        <f t="shared" si="47"/>
        <v>147</v>
      </c>
      <c r="ES401" s="50"/>
      <c r="ET401" s="51">
        <f t="shared" si="48"/>
        <v>147</v>
      </c>
      <c r="EU401" s="52">
        <f t="shared" si="49"/>
        <v>235200</v>
      </c>
      <c r="EV401" s="46"/>
      <c r="EW401" s="23" t="s">
        <v>3714</v>
      </c>
    </row>
    <row r="402" spans="1:153" ht="14.25" customHeight="1">
      <c r="A402" s="8">
        <v>395</v>
      </c>
      <c r="B402" s="9" t="s">
        <v>141</v>
      </c>
      <c r="C402" s="10" t="s">
        <v>142</v>
      </c>
      <c r="D402" s="10" t="s">
        <v>143</v>
      </c>
      <c r="E402" s="10" t="s">
        <v>206</v>
      </c>
      <c r="F402" s="9" t="s">
        <v>641</v>
      </c>
      <c r="G402" s="10" t="s">
        <v>1544</v>
      </c>
      <c r="H402" s="9" t="s">
        <v>1545</v>
      </c>
      <c r="I402" s="9" t="s">
        <v>147</v>
      </c>
      <c r="J402" s="9" t="s">
        <v>148</v>
      </c>
      <c r="K402" s="9" t="s">
        <v>147</v>
      </c>
      <c r="L402" s="9" t="s">
        <v>148</v>
      </c>
      <c r="M402" s="9" t="s">
        <v>397</v>
      </c>
      <c r="N402" s="9" t="s">
        <v>398</v>
      </c>
      <c r="O402" s="9" t="s">
        <v>206</v>
      </c>
      <c r="P402" s="9" t="s">
        <v>142</v>
      </c>
      <c r="Q402" s="9" t="s">
        <v>399</v>
      </c>
      <c r="R402" s="9" t="s">
        <v>400</v>
      </c>
      <c r="S402" s="9" t="s">
        <v>307</v>
      </c>
      <c r="T402" s="9" t="s">
        <v>307</v>
      </c>
      <c r="U402" s="9" t="s">
        <v>307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665</v>
      </c>
      <c r="AA402" s="9" t="s">
        <v>666</v>
      </c>
      <c r="AB402" s="12" t="s">
        <v>667</v>
      </c>
      <c r="AC402" s="10" t="s">
        <v>668</v>
      </c>
      <c r="AD402" s="9" t="s">
        <v>666</v>
      </c>
      <c r="AE402" s="13" t="s">
        <v>667</v>
      </c>
      <c r="AF402" s="14" t="s">
        <v>784</v>
      </c>
      <c r="AG402" s="10" t="s">
        <v>1589</v>
      </c>
      <c r="AH402" s="11" t="s">
        <v>650</v>
      </c>
      <c r="AI402" s="11" t="s">
        <v>651</v>
      </c>
      <c r="AJ402" s="10" t="s">
        <v>652</v>
      </c>
      <c r="AK402" s="11" t="s">
        <v>651</v>
      </c>
      <c r="AL402" s="11" t="s">
        <v>653</v>
      </c>
      <c r="AM402" s="10" t="s">
        <v>654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</v>
      </c>
      <c r="AU402" s="10" t="s">
        <v>142</v>
      </c>
      <c r="AV402" s="16">
        <v>800</v>
      </c>
      <c r="AW402" s="16">
        <v>800</v>
      </c>
      <c r="AX402" s="16">
        <v>0</v>
      </c>
      <c r="AY402" s="16">
        <v>0</v>
      </c>
      <c r="AZ402" s="16">
        <v>0</v>
      </c>
      <c r="BA402" s="17">
        <v>45170</v>
      </c>
      <c r="BB402" s="30" t="s">
        <v>175</v>
      </c>
      <c r="BC402" s="18">
        <v>45110</v>
      </c>
      <c r="BD402" s="17">
        <v>45199</v>
      </c>
      <c r="BE402" s="17">
        <v>45229</v>
      </c>
      <c r="BF402" s="17">
        <v>45153</v>
      </c>
      <c r="BG402" s="10">
        <v>85433875</v>
      </c>
      <c r="BH402" s="9" t="s">
        <v>414</v>
      </c>
      <c r="BI402" s="19">
        <v>45108</v>
      </c>
      <c r="BJ402" s="20">
        <v>45110</v>
      </c>
      <c r="BK402" s="16">
        <v>800</v>
      </c>
      <c r="BL402" s="16">
        <v>800</v>
      </c>
      <c r="BM402" s="9" t="s">
        <v>382</v>
      </c>
      <c r="BN402" s="9" t="s">
        <v>436</v>
      </c>
      <c r="BO402" s="9" t="s">
        <v>635</v>
      </c>
      <c r="BP402" s="17">
        <v>45169</v>
      </c>
      <c r="BQ402" s="17">
        <v>45169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>
        <v>44999</v>
      </c>
      <c r="CD402" s="10" t="s">
        <v>1584</v>
      </c>
      <c r="CE402" s="17" t="s">
        <v>156</v>
      </c>
      <c r="CF402" s="17" t="s">
        <v>156</v>
      </c>
      <c r="CG402" s="17" t="s">
        <v>156</v>
      </c>
      <c r="CH402" s="17">
        <v>44999</v>
      </c>
      <c r="CI402" s="16">
        <v>800</v>
      </c>
      <c r="CJ402" s="10" t="s">
        <v>1590</v>
      </c>
      <c r="CK402" s="10" t="s">
        <v>230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45009</v>
      </c>
      <c r="CX402" s="10" t="s">
        <v>193</v>
      </c>
      <c r="CY402" s="17" t="s">
        <v>156</v>
      </c>
      <c r="CZ402" s="17" t="s">
        <v>156</v>
      </c>
      <c r="DA402" s="17" t="s">
        <v>156</v>
      </c>
      <c r="DB402" s="17">
        <v>45006</v>
      </c>
      <c r="DC402" s="16">
        <v>800</v>
      </c>
      <c r="DD402" s="10" t="s">
        <v>1591</v>
      </c>
      <c r="DE402" s="10" t="s">
        <v>659</v>
      </c>
      <c r="DF402" s="18" t="s">
        <v>156</v>
      </c>
      <c r="DG402" s="17">
        <v>45106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>
        <v>45105</v>
      </c>
      <c r="DM402" s="16">
        <v>800</v>
      </c>
      <c r="DN402" s="10" t="s">
        <v>1592</v>
      </c>
      <c r="DO402" s="10" t="s">
        <v>661</v>
      </c>
      <c r="DP402" s="16">
        <v>10</v>
      </c>
      <c r="DQ402" s="16">
        <v>10</v>
      </c>
      <c r="DR402" s="11">
        <v>10</v>
      </c>
      <c r="DS402" s="16">
        <v>10</v>
      </c>
      <c r="DT402" s="16">
        <v>0</v>
      </c>
      <c r="DU402" s="11" t="s">
        <v>181</v>
      </c>
      <c r="DV402" s="11" t="s">
        <v>182</v>
      </c>
      <c r="DW402" s="27" t="s">
        <v>156</v>
      </c>
      <c r="DX402" s="27" t="s">
        <v>156</v>
      </c>
      <c r="DY402" s="20" t="s">
        <v>1588</v>
      </c>
      <c r="DZ402" s="16">
        <v>2</v>
      </c>
      <c r="EA402" s="16">
        <v>11</v>
      </c>
      <c r="EB402" s="27" t="s">
        <v>185</v>
      </c>
      <c r="EC402" s="27" t="s">
        <v>185</v>
      </c>
      <c r="ED402" s="27" t="s">
        <v>182</v>
      </c>
      <c r="EE402" s="29">
        <v>44998.565775462965</v>
      </c>
      <c r="EF402" s="28" t="s">
        <v>663</v>
      </c>
      <c r="EG402" s="28" t="s">
        <v>664</v>
      </c>
      <c r="EH402" s="28" t="s">
        <v>190</v>
      </c>
      <c r="EI402" s="29">
        <v>45106.224618055552</v>
      </c>
      <c r="EJ402" s="28" t="s">
        <v>663</v>
      </c>
      <c r="EK402" s="28" t="s">
        <v>664</v>
      </c>
      <c r="EL402" s="28" t="s">
        <v>237</v>
      </c>
      <c r="EM402" s="45" t="s">
        <v>3713</v>
      </c>
      <c r="EN402" s="46" t="str">
        <f t="shared" si="43"/>
        <v>823N340A</v>
      </c>
      <c r="EO402" s="47">
        <f t="shared" si="44"/>
        <v>45156</v>
      </c>
      <c r="EP402" s="47">
        <f t="shared" si="45"/>
        <v>45009</v>
      </c>
      <c r="EQ402" s="48" t="str">
        <f t="shared" ca="1" si="46"/>
        <v>Past</v>
      </c>
      <c r="ER402" s="49">
        <f t="shared" si="47"/>
        <v>147</v>
      </c>
      <c r="ES402" s="50"/>
      <c r="ET402" s="51">
        <f t="shared" si="48"/>
        <v>147</v>
      </c>
      <c r="EU402" s="52">
        <f t="shared" si="49"/>
        <v>117600</v>
      </c>
      <c r="EV402" s="46"/>
      <c r="EW402" s="23" t="s">
        <v>3714</v>
      </c>
    </row>
    <row r="403" spans="1:153" ht="14.25" hidden="1" customHeight="1">
      <c r="A403" s="8">
        <v>396</v>
      </c>
      <c r="B403" s="9" t="s">
        <v>141</v>
      </c>
      <c r="C403" s="10" t="s">
        <v>142</v>
      </c>
      <c r="D403" s="10" t="s">
        <v>143</v>
      </c>
      <c r="E403" s="10" t="s">
        <v>206</v>
      </c>
      <c r="F403" s="9" t="s">
        <v>641</v>
      </c>
      <c r="G403" s="10" t="s">
        <v>1593</v>
      </c>
      <c r="H403" s="9" t="s">
        <v>1594</v>
      </c>
      <c r="I403" s="9" t="s">
        <v>147</v>
      </c>
      <c r="J403" s="9" t="s">
        <v>148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675</v>
      </c>
      <c r="S403" s="9" t="s">
        <v>676</v>
      </c>
      <c r="T403" s="9" t="s">
        <v>306</v>
      </c>
      <c r="U403" s="9" t="s">
        <v>337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698</v>
      </c>
      <c r="AA403" s="9" t="s">
        <v>699</v>
      </c>
      <c r="AB403" s="12" t="s">
        <v>700</v>
      </c>
      <c r="AC403" s="10" t="s">
        <v>752</v>
      </c>
      <c r="AD403" s="9" t="s">
        <v>753</v>
      </c>
      <c r="AE403" s="13" t="s">
        <v>754</v>
      </c>
      <c r="AF403" s="14" t="s">
        <v>784</v>
      </c>
      <c r="AG403" s="10" t="s">
        <v>1595</v>
      </c>
      <c r="AH403" s="11" t="s">
        <v>684</v>
      </c>
      <c r="AI403" s="11" t="s">
        <v>685</v>
      </c>
      <c r="AJ403" s="10" t="s">
        <v>686</v>
      </c>
      <c r="AK403" s="11" t="s">
        <v>685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7">
        <v>45075</v>
      </c>
      <c r="BB403" s="30" t="s">
        <v>246</v>
      </c>
      <c r="BC403" s="18" t="s">
        <v>156</v>
      </c>
      <c r="BD403" s="17">
        <v>45138</v>
      </c>
      <c r="BE403" s="17">
        <v>45169</v>
      </c>
      <c r="BF403" s="17">
        <v>45092</v>
      </c>
      <c r="BG403" s="10">
        <v>85415443</v>
      </c>
      <c r="BH403" s="9" t="s">
        <v>414</v>
      </c>
      <c r="BI403" s="19">
        <v>45017</v>
      </c>
      <c r="BJ403" s="20">
        <v>45019</v>
      </c>
      <c r="BK403" s="16">
        <v>0</v>
      </c>
      <c r="BL403" s="16">
        <v>0</v>
      </c>
      <c r="BM403" s="9" t="s">
        <v>177</v>
      </c>
      <c r="BN403" s="9" t="s">
        <v>178</v>
      </c>
      <c r="BO403" s="9" t="s">
        <v>635</v>
      </c>
      <c r="BP403" s="17" t="s">
        <v>156</v>
      </c>
      <c r="BQ403" s="17" t="s">
        <v>156</v>
      </c>
      <c r="BR403" s="17" t="s">
        <v>156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 t="s">
        <v>156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 t="s">
        <v>156</v>
      </c>
      <c r="CD403" s="10" t="s">
        <v>156</v>
      </c>
      <c r="CE403" s="17" t="s">
        <v>156</v>
      </c>
      <c r="CF403" s="17" t="s">
        <v>156</v>
      </c>
      <c r="CG403" s="17" t="s">
        <v>156</v>
      </c>
      <c r="CH403" s="17" t="s">
        <v>156</v>
      </c>
      <c r="CI403" s="16">
        <v>0</v>
      </c>
      <c r="CJ403" s="10" t="s">
        <v>156</v>
      </c>
      <c r="CK403" s="10" t="s">
        <v>156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 t="s">
        <v>156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 t="s">
        <v>156</v>
      </c>
      <c r="CX403" s="10" t="s">
        <v>193</v>
      </c>
      <c r="CY403" s="17" t="s">
        <v>156</v>
      </c>
      <c r="CZ403" s="17" t="s">
        <v>156</v>
      </c>
      <c r="DA403" s="17" t="s">
        <v>156</v>
      </c>
      <c r="DB403" s="17" t="s">
        <v>156</v>
      </c>
      <c r="DC403" s="16">
        <v>0</v>
      </c>
      <c r="DD403" s="10" t="s">
        <v>156</v>
      </c>
      <c r="DE403" s="10" t="s">
        <v>156</v>
      </c>
      <c r="DF403" s="18" t="s">
        <v>156</v>
      </c>
      <c r="DG403" s="17" t="s">
        <v>156</v>
      </c>
      <c r="DH403" s="10" t="s">
        <v>156</v>
      </c>
      <c r="DI403" s="17" t="s">
        <v>156</v>
      </c>
      <c r="DJ403" s="17" t="s">
        <v>156</v>
      </c>
      <c r="DK403" s="17" t="s">
        <v>156</v>
      </c>
      <c r="DL403" s="17" t="s">
        <v>156</v>
      </c>
      <c r="DM403" s="16">
        <v>0</v>
      </c>
      <c r="DN403" s="10" t="s">
        <v>156</v>
      </c>
      <c r="DO403" s="10" t="s">
        <v>156</v>
      </c>
      <c r="DP403" s="16">
        <v>32</v>
      </c>
      <c r="DQ403" s="16">
        <v>16</v>
      </c>
      <c r="DR403" s="11">
        <v>16</v>
      </c>
      <c r="DS403" s="16">
        <v>16</v>
      </c>
      <c r="DT403" s="16">
        <v>0</v>
      </c>
      <c r="DU403" s="11" t="s">
        <v>181</v>
      </c>
      <c r="DV403" s="11" t="s">
        <v>182</v>
      </c>
      <c r="DW403" s="27" t="s">
        <v>156</v>
      </c>
      <c r="DX403" s="27" t="s">
        <v>156</v>
      </c>
      <c r="DY403" s="20" t="s">
        <v>156</v>
      </c>
      <c r="DZ403" s="16">
        <v>7</v>
      </c>
      <c r="EA403" s="16">
        <v>51</v>
      </c>
      <c r="EB403" s="27" t="s">
        <v>185</v>
      </c>
      <c r="EC403" s="27" t="s">
        <v>185</v>
      </c>
      <c r="ED403" s="27" t="s">
        <v>182</v>
      </c>
      <c r="EE403" s="29">
        <v>44992.669814814813</v>
      </c>
      <c r="EF403" s="28" t="s">
        <v>688</v>
      </c>
      <c r="EG403" s="28" t="s">
        <v>689</v>
      </c>
      <c r="EH403" s="28" t="s">
        <v>190</v>
      </c>
      <c r="EI403" s="29">
        <v>44992.67728009259</v>
      </c>
      <c r="EJ403" s="28" t="s">
        <v>197</v>
      </c>
      <c r="EK403" s="28" t="s">
        <v>156</v>
      </c>
      <c r="EL403" s="28" t="s">
        <v>198</v>
      </c>
      <c r="EM403" s="45"/>
      <c r="EN403" s="46" t="str">
        <f t="shared" si="43"/>
        <v>343N546A</v>
      </c>
      <c r="EO403" s="47" t="e">
        <f t="shared" si="44"/>
        <v>#VALUE!</v>
      </c>
      <c r="EP403" s="47" t="str">
        <f t="shared" si="45"/>
        <v/>
      </c>
      <c r="EQ403" s="48" t="str">
        <f t="shared" ca="1" si="46"/>
        <v>Y</v>
      </c>
      <c r="ER403" s="49" t="str">
        <f t="shared" si="47"/>
        <v/>
      </c>
      <c r="ES403" s="50"/>
      <c r="ET403" s="51" t="str">
        <f t="shared" si="48"/>
        <v/>
      </c>
      <c r="EU403" s="52" t="str">
        <f t="shared" si="49"/>
        <v/>
      </c>
      <c r="EV403" s="46"/>
    </row>
    <row r="404" spans="1:153" ht="14.25" hidden="1" customHeight="1">
      <c r="A404" s="8">
        <v>397</v>
      </c>
      <c r="B404" s="9" t="s">
        <v>141</v>
      </c>
      <c r="C404" s="10" t="s">
        <v>142</v>
      </c>
      <c r="D404" s="10" t="s">
        <v>143</v>
      </c>
      <c r="E404" s="10" t="s">
        <v>206</v>
      </c>
      <c r="F404" s="9" t="s">
        <v>641</v>
      </c>
      <c r="G404" s="10" t="s">
        <v>1593</v>
      </c>
      <c r="H404" s="9" t="s">
        <v>1594</v>
      </c>
      <c r="I404" s="9" t="s">
        <v>147</v>
      </c>
      <c r="J404" s="9" t="s">
        <v>148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675</v>
      </c>
      <c r="S404" s="9" t="s">
        <v>676</v>
      </c>
      <c r="T404" s="9" t="s">
        <v>306</v>
      </c>
      <c r="U404" s="9" t="s">
        <v>337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698</v>
      </c>
      <c r="AA404" s="9" t="s">
        <v>699</v>
      </c>
      <c r="AB404" s="12" t="s">
        <v>700</v>
      </c>
      <c r="AC404" s="10" t="s">
        <v>762</v>
      </c>
      <c r="AD404" s="9" t="s">
        <v>763</v>
      </c>
      <c r="AE404" s="13" t="s">
        <v>764</v>
      </c>
      <c r="AF404" s="14" t="s">
        <v>784</v>
      </c>
      <c r="AG404" s="10" t="s">
        <v>1596</v>
      </c>
      <c r="AH404" s="11" t="s">
        <v>684</v>
      </c>
      <c r="AI404" s="11" t="s">
        <v>685</v>
      </c>
      <c r="AJ404" s="10" t="s">
        <v>686</v>
      </c>
      <c r="AK404" s="11" t="s">
        <v>685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7">
        <v>45061</v>
      </c>
      <c r="BB404" s="30" t="s">
        <v>246</v>
      </c>
      <c r="BC404" s="18" t="s">
        <v>156</v>
      </c>
      <c r="BD404" s="17">
        <v>45169</v>
      </c>
      <c r="BE404" s="17">
        <v>45169</v>
      </c>
      <c r="BF404" s="17">
        <v>45092</v>
      </c>
      <c r="BG404" s="10">
        <v>85415444</v>
      </c>
      <c r="BH404" s="9" t="s">
        <v>414</v>
      </c>
      <c r="BI404" s="19">
        <v>45017</v>
      </c>
      <c r="BJ404" s="20">
        <v>45019</v>
      </c>
      <c r="BK404" s="16">
        <v>0</v>
      </c>
      <c r="BL404" s="16">
        <v>0</v>
      </c>
      <c r="BM404" s="9" t="s">
        <v>177</v>
      </c>
      <c r="BN404" s="9" t="s">
        <v>178</v>
      </c>
      <c r="BO404" s="9" t="s">
        <v>635</v>
      </c>
      <c r="BP404" s="17" t="s">
        <v>156</v>
      </c>
      <c r="BQ404" s="17" t="s">
        <v>156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 t="s">
        <v>156</v>
      </c>
      <c r="CD404" s="10" t="s">
        <v>156</v>
      </c>
      <c r="CE404" s="17" t="s">
        <v>156</v>
      </c>
      <c r="CF404" s="17" t="s">
        <v>156</v>
      </c>
      <c r="CG404" s="17" t="s">
        <v>156</v>
      </c>
      <c r="CH404" s="17" t="s">
        <v>156</v>
      </c>
      <c r="CI404" s="16">
        <v>0</v>
      </c>
      <c r="CJ404" s="10" t="s">
        <v>156</v>
      </c>
      <c r="CK404" s="10" t="s">
        <v>156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 t="s">
        <v>156</v>
      </c>
      <c r="CX404" s="10" t="s">
        <v>193</v>
      </c>
      <c r="CY404" s="17" t="s">
        <v>156</v>
      </c>
      <c r="CZ404" s="17" t="s">
        <v>156</v>
      </c>
      <c r="DA404" s="17" t="s">
        <v>156</v>
      </c>
      <c r="DB404" s="17" t="s">
        <v>156</v>
      </c>
      <c r="DC404" s="16">
        <v>0</v>
      </c>
      <c r="DD404" s="10" t="s">
        <v>156</v>
      </c>
      <c r="DE404" s="10" t="s">
        <v>156</v>
      </c>
      <c r="DF404" s="18" t="s">
        <v>156</v>
      </c>
      <c r="DG404" s="17" t="s">
        <v>156</v>
      </c>
      <c r="DH404" s="10" t="s">
        <v>156</v>
      </c>
      <c r="DI404" s="17" t="s">
        <v>156</v>
      </c>
      <c r="DJ404" s="17" t="s">
        <v>156</v>
      </c>
      <c r="DK404" s="17" t="s">
        <v>156</v>
      </c>
      <c r="DL404" s="17" t="s">
        <v>156</v>
      </c>
      <c r="DM404" s="16">
        <v>0</v>
      </c>
      <c r="DN404" s="10" t="s">
        <v>156</v>
      </c>
      <c r="DO404" s="10" t="s">
        <v>156</v>
      </c>
      <c r="DP404" s="16">
        <v>32</v>
      </c>
      <c r="DQ404" s="16">
        <v>16</v>
      </c>
      <c r="DR404" s="11">
        <v>16</v>
      </c>
      <c r="DS404" s="16">
        <v>16</v>
      </c>
      <c r="DT404" s="16">
        <v>0</v>
      </c>
      <c r="DU404" s="11" t="s">
        <v>181</v>
      </c>
      <c r="DV404" s="11" t="s">
        <v>182</v>
      </c>
      <c r="DW404" s="27" t="s">
        <v>156</v>
      </c>
      <c r="DX404" s="27" t="s">
        <v>156</v>
      </c>
      <c r="DY404" s="20" t="s">
        <v>156</v>
      </c>
      <c r="DZ404" s="16">
        <v>7</v>
      </c>
      <c r="EA404" s="16">
        <v>51</v>
      </c>
      <c r="EB404" s="27" t="s">
        <v>185</v>
      </c>
      <c r="EC404" s="27" t="s">
        <v>185</v>
      </c>
      <c r="ED404" s="27" t="s">
        <v>182</v>
      </c>
      <c r="EE404" s="29">
        <v>44992.669814814813</v>
      </c>
      <c r="EF404" s="28" t="s">
        <v>688</v>
      </c>
      <c r="EG404" s="28" t="s">
        <v>689</v>
      </c>
      <c r="EH404" s="28" t="s">
        <v>190</v>
      </c>
      <c r="EI404" s="29">
        <v>44992.67728009259</v>
      </c>
      <c r="EJ404" s="28" t="s">
        <v>197</v>
      </c>
      <c r="EK404" s="28" t="s">
        <v>156</v>
      </c>
      <c r="EL404" s="28" t="s">
        <v>198</v>
      </c>
      <c r="EM404" s="45"/>
      <c r="EN404" s="46" t="str">
        <f t="shared" si="43"/>
        <v>343N546B</v>
      </c>
      <c r="EO404" s="47" t="e">
        <f t="shared" si="44"/>
        <v>#VALUE!</v>
      </c>
      <c r="EP404" s="47" t="str">
        <f t="shared" si="45"/>
        <v/>
      </c>
      <c r="EQ404" s="48" t="str">
        <f t="shared" ca="1" si="46"/>
        <v>Y</v>
      </c>
      <c r="ER404" s="49" t="str">
        <f t="shared" si="47"/>
        <v/>
      </c>
      <c r="ES404" s="50"/>
      <c r="ET404" s="51" t="str">
        <f t="shared" si="48"/>
        <v/>
      </c>
      <c r="EU404" s="52" t="str">
        <f t="shared" si="49"/>
        <v/>
      </c>
      <c r="EV404" s="46"/>
    </row>
    <row r="405" spans="1:153" ht="14.25" hidden="1" customHeight="1">
      <c r="A405" s="8">
        <v>398</v>
      </c>
      <c r="B405" s="9" t="s">
        <v>141</v>
      </c>
      <c r="C405" s="10" t="s">
        <v>142</v>
      </c>
      <c r="D405" s="10" t="s">
        <v>143</v>
      </c>
      <c r="E405" s="10" t="s">
        <v>206</v>
      </c>
      <c r="F405" s="9" t="s">
        <v>641</v>
      </c>
      <c r="G405" s="10" t="s">
        <v>1593</v>
      </c>
      <c r="H405" s="9" t="s">
        <v>1594</v>
      </c>
      <c r="I405" s="9" t="s">
        <v>147</v>
      </c>
      <c r="J405" s="9" t="s">
        <v>148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675</v>
      </c>
      <c r="S405" s="9" t="s">
        <v>676</v>
      </c>
      <c r="T405" s="9" t="s">
        <v>306</v>
      </c>
      <c r="U405" s="9" t="s">
        <v>337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698</v>
      </c>
      <c r="AA405" s="9" t="s">
        <v>699</v>
      </c>
      <c r="AB405" s="12" t="s">
        <v>700</v>
      </c>
      <c r="AC405" s="10" t="s">
        <v>701</v>
      </c>
      <c r="AD405" s="9" t="s">
        <v>702</v>
      </c>
      <c r="AE405" s="13" t="s">
        <v>703</v>
      </c>
      <c r="AF405" s="14" t="s">
        <v>784</v>
      </c>
      <c r="AG405" s="10" t="s">
        <v>1597</v>
      </c>
      <c r="AH405" s="11" t="s">
        <v>684</v>
      </c>
      <c r="AI405" s="11" t="s">
        <v>685</v>
      </c>
      <c r="AJ405" s="10" t="s">
        <v>686</v>
      </c>
      <c r="AK405" s="11" t="s">
        <v>685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7">
        <v>45110</v>
      </c>
      <c r="BB405" s="30" t="s">
        <v>246</v>
      </c>
      <c r="BC405" s="18" t="s">
        <v>156</v>
      </c>
      <c r="BD405" s="17">
        <v>45138</v>
      </c>
      <c r="BE405" s="17">
        <v>45169</v>
      </c>
      <c r="BF405" s="17">
        <v>45092</v>
      </c>
      <c r="BG405" s="10">
        <v>85415446</v>
      </c>
      <c r="BH405" s="9" t="s">
        <v>414</v>
      </c>
      <c r="BI405" s="19">
        <v>45017</v>
      </c>
      <c r="BJ405" s="20">
        <v>45019</v>
      </c>
      <c r="BK405" s="16">
        <v>0</v>
      </c>
      <c r="BL405" s="16">
        <v>0</v>
      </c>
      <c r="BM405" s="9" t="s">
        <v>177</v>
      </c>
      <c r="BN405" s="9" t="s">
        <v>178</v>
      </c>
      <c r="BO405" s="9" t="s">
        <v>635</v>
      </c>
      <c r="BP405" s="17" t="s">
        <v>156</v>
      </c>
      <c r="BQ405" s="17" t="s">
        <v>156</v>
      </c>
      <c r="BR405" s="17" t="s">
        <v>156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 t="s">
        <v>156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 t="s">
        <v>156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 t="s">
        <v>156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 t="s">
        <v>156</v>
      </c>
      <c r="CX405" s="10" t="s">
        <v>193</v>
      </c>
      <c r="CY405" s="17" t="s">
        <v>156</v>
      </c>
      <c r="CZ405" s="17" t="s">
        <v>156</v>
      </c>
      <c r="DA405" s="17" t="s">
        <v>156</v>
      </c>
      <c r="DB405" s="17" t="s">
        <v>156</v>
      </c>
      <c r="DC405" s="16">
        <v>0</v>
      </c>
      <c r="DD405" s="10" t="s">
        <v>156</v>
      </c>
      <c r="DE405" s="10" t="s">
        <v>156</v>
      </c>
      <c r="DF405" s="18" t="s">
        <v>156</v>
      </c>
      <c r="DG405" s="17" t="s">
        <v>156</v>
      </c>
      <c r="DH405" s="10" t="s">
        <v>156</v>
      </c>
      <c r="DI405" s="17" t="s">
        <v>156</v>
      </c>
      <c r="DJ405" s="17" t="s">
        <v>156</v>
      </c>
      <c r="DK405" s="17" t="s">
        <v>156</v>
      </c>
      <c r="DL405" s="17" t="s">
        <v>156</v>
      </c>
      <c r="DM405" s="16">
        <v>0</v>
      </c>
      <c r="DN405" s="10" t="s">
        <v>156</v>
      </c>
      <c r="DO405" s="10" t="s">
        <v>156</v>
      </c>
      <c r="DP405" s="16">
        <v>32</v>
      </c>
      <c r="DQ405" s="16">
        <v>16</v>
      </c>
      <c r="DR405" s="11">
        <v>16</v>
      </c>
      <c r="DS405" s="16">
        <v>16</v>
      </c>
      <c r="DT405" s="16">
        <v>0</v>
      </c>
      <c r="DU405" s="11" t="s">
        <v>181</v>
      </c>
      <c r="DV405" s="11" t="s">
        <v>182</v>
      </c>
      <c r="DW405" s="27" t="s">
        <v>156</v>
      </c>
      <c r="DX405" s="27" t="s">
        <v>156</v>
      </c>
      <c r="DY405" s="20" t="s">
        <v>156</v>
      </c>
      <c r="DZ405" s="16">
        <v>7</v>
      </c>
      <c r="EA405" s="16">
        <v>51</v>
      </c>
      <c r="EB405" s="27" t="s">
        <v>185</v>
      </c>
      <c r="EC405" s="27" t="s">
        <v>185</v>
      </c>
      <c r="ED405" s="27" t="s">
        <v>182</v>
      </c>
      <c r="EE405" s="29">
        <v>44992.669814814813</v>
      </c>
      <c r="EF405" s="28" t="s">
        <v>688</v>
      </c>
      <c r="EG405" s="28" t="s">
        <v>689</v>
      </c>
      <c r="EH405" s="28" t="s">
        <v>190</v>
      </c>
      <c r="EI405" s="29">
        <v>44992.67728009259</v>
      </c>
      <c r="EJ405" s="28" t="s">
        <v>197</v>
      </c>
      <c r="EK405" s="28" t="s">
        <v>156</v>
      </c>
      <c r="EL405" s="28" t="s">
        <v>198</v>
      </c>
      <c r="EM405" s="45"/>
      <c r="EN405" s="46" t="str">
        <f t="shared" si="43"/>
        <v>343N546D</v>
      </c>
      <c r="EO405" s="47" t="e">
        <f t="shared" si="44"/>
        <v>#VALUE!</v>
      </c>
      <c r="EP405" s="47" t="str">
        <f t="shared" si="45"/>
        <v/>
      </c>
      <c r="EQ405" s="48" t="str">
        <f t="shared" ca="1" si="46"/>
        <v>Y</v>
      </c>
      <c r="ER405" s="49" t="str">
        <f t="shared" si="47"/>
        <v/>
      </c>
      <c r="ES405" s="50"/>
      <c r="ET405" s="51" t="str">
        <f t="shared" si="48"/>
        <v/>
      </c>
      <c r="EU405" s="52" t="str">
        <f t="shared" si="49"/>
        <v/>
      </c>
      <c r="EV405" s="46"/>
    </row>
    <row r="406" spans="1:153" ht="14.25" hidden="1" customHeight="1">
      <c r="A406" s="8">
        <v>399</v>
      </c>
      <c r="B406" s="9" t="s">
        <v>141</v>
      </c>
      <c r="C406" s="10" t="s">
        <v>142</v>
      </c>
      <c r="D406" s="10" t="s">
        <v>143</v>
      </c>
      <c r="E406" s="10" t="s">
        <v>206</v>
      </c>
      <c r="F406" s="9" t="s">
        <v>641</v>
      </c>
      <c r="G406" s="10" t="s">
        <v>1593</v>
      </c>
      <c r="H406" s="9" t="s">
        <v>1594</v>
      </c>
      <c r="I406" s="9" t="s">
        <v>147</v>
      </c>
      <c r="J406" s="9" t="s">
        <v>148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675</v>
      </c>
      <c r="S406" s="9" t="s">
        <v>676</v>
      </c>
      <c r="T406" s="9" t="s">
        <v>306</v>
      </c>
      <c r="U406" s="9" t="s">
        <v>337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698</v>
      </c>
      <c r="AA406" s="9" t="s">
        <v>699</v>
      </c>
      <c r="AB406" s="12" t="s">
        <v>700</v>
      </c>
      <c r="AC406" s="10" t="s">
        <v>706</v>
      </c>
      <c r="AD406" s="9" t="s">
        <v>707</v>
      </c>
      <c r="AE406" s="13" t="s">
        <v>708</v>
      </c>
      <c r="AF406" s="14" t="s">
        <v>784</v>
      </c>
      <c r="AG406" s="10" t="s">
        <v>1598</v>
      </c>
      <c r="AH406" s="11" t="s">
        <v>684</v>
      </c>
      <c r="AI406" s="11" t="s">
        <v>685</v>
      </c>
      <c r="AJ406" s="10" t="s">
        <v>686</v>
      </c>
      <c r="AK406" s="11" t="s">
        <v>685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7">
        <v>45110</v>
      </c>
      <c r="BB406" s="30" t="s">
        <v>246</v>
      </c>
      <c r="BC406" s="18" t="s">
        <v>156</v>
      </c>
      <c r="BD406" s="17">
        <v>45138</v>
      </c>
      <c r="BE406" s="17">
        <v>45169</v>
      </c>
      <c r="BF406" s="17">
        <v>45092</v>
      </c>
      <c r="BG406" s="10">
        <v>85415447</v>
      </c>
      <c r="BH406" s="9" t="s">
        <v>414</v>
      </c>
      <c r="BI406" s="19">
        <v>45017</v>
      </c>
      <c r="BJ406" s="20">
        <v>45019</v>
      </c>
      <c r="BK406" s="16">
        <v>0</v>
      </c>
      <c r="BL406" s="16">
        <v>0</v>
      </c>
      <c r="BM406" s="9" t="s">
        <v>177</v>
      </c>
      <c r="BN406" s="9" t="s">
        <v>178</v>
      </c>
      <c r="BO406" s="9" t="s">
        <v>635</v>
      </c>
      <c r="BP406" s="17" t="s">
        <v>156</v>
      </c>
      <c r="BQ406" s="17" t="s">
        <v>156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 t="s">
        <v>156</v>
      </c>
      <c r="CX406" s="10" t="s">
        <v>193</v>
      </c>
      <c r="CY406" s="17" t="s">
        <v>156</v>
      </c>
      <c r="CZ406" s="17" t="s">
        <v>156</v>
      </c>
      <c r="DA406" s="17" t="s">
        <v>156</v>
      </c>
      <c r="DB406" s="17" t="s">
        <v>156</v>
      </c>
      <c r="DC406" s="16">
        <v>0</v>
      </c>
      <c r="DD406" s="10" t="s">
        <v>156</v>
      </c>
      <c r="DE406" s="10" t="s">
        <v>156</v>
      </c>
      <c r="DF406" s="18" t="s">
        <v>156</v>
      </c>
      <c r="DG406" s="17" t="s">
        <v>156</v>
      </c>
      <c r="DH406" s="10" t="s">
        <v>156</v>
      </c>
      <c r="DI406" s="17" t="s">
        <v>156</v>
      </c>
      <c r="DJ406" s="17" t="s">
        <v>156</v>
      </c>
      <c r="DK406" s="17" t="s">
        <v>156</v>
      </c>
      <c r="DL406" s="17" t="s">
        <v>156</v>
      </c>
      <c r="DM406" s="16">
        <v>0</v>
      </c>
      <c r="DN406" s="10" t="s">
        <v>156</v>
      </c>
      <c r="DO406" s="10" t="s">
        <v>156</v>
      </c>
      <c r="DP406" s="16">
        <v>32</v>
      </c>
      <c r="DQ406" s="16">
        <v>16</v>
      </c>
      <c r="DR406" s="11">
        <v>16</v>
      </c>
      <c r="DS406" s="16">
        <v>16</v>
      </c>
      <c r="DT406" s="16">
        <v>0</v>
      </c>
      <c r="DU406" s="11" t="s">
        <v>181</v>
      </c>
      <c r="DV406" s="11" t="s">
        <v>182</v>
      </c>
      <c r="DW406" s="27" t="s">
        <v>156</v>
      </c>
      <c r="DX406" s="27" t="s">
        <v>156</v>
      </c>
      <c r="DY406" s="20" t="s">
        <v>156</v>
      </c>
      <c r="DZ406" s="16">
        <v>7</v>
      </c>
      <c r="EA406" s="16">
        <v>51</v>
      </c>
      <c r="EB406" s="27" t="s">
        <v>185</v>
      </c>
      <c r="EC406" s="27" t="s">
        <v>185</v>
      </c>
      <c r="ED406" s="27" t="s">
        <v>182</v>
      </c>
      <c r="EE406" s="29">
        <v>44992.669814814813</v>
      </c>
      <c r="EF406" s="28" t="s">
        <v>688</v>
      </c>
      <c r="EG406" s="28" t="s">
        <v>689</v>
      </c>
      <c r="EH406" s="28" t="s">
        <v>190</v>
      </c>
      <c r="EI406" s="29">
        <v>44992.67728009259</v>
      </c>
      <c r="EJ406" s="28" t="s">
        <v>197</v>
      </c>
      <c r="EK406" s="28" t="s">
        <v>156</v>
      </c>
      <c r="EL406" s="28" t="s">
        <v>198</v>
      </c>
      <c r="EM406" s="45"/>
      <c r="EN406" s="46" t="str">
        <f t="shared" si="43"/>
        <v>343N546E</v>
      </c>
      <c r="EO406" s="47" t="e">
        <f t="shared" si="44"/>
        <v>#VALUE!</v>
      </c>
      <c r="EP406" s="47" t="str">
        <f t="shared" si="45"/>
        <v/>
      </c>
      <c r="EQ406" s="48" t="str">
        <f t="shared" ca="1" si="46"/>
        <v>Y</v>
      </c>
      <c r="ER406" s="49" t="str">
        <f t="shared" si="47"/>
        <v/>
      </c>
      <c r="ES406" s="50"/>
      <c r="ET406" s="51" t="str">
        <f t="shared" si="48"/>
        <v/>
      </c>
      <c r="EU406" s="52" t="str">
        <f t="shared" si="49"/>
        <v/>
      </c>
      <c r="EV406" s="46"/>
    </row>
    <row r="407" spans="1:153" ht="14.25" hidden="1" customHeight="1">
      <c r="A407" s="8">
        <v>400</v>
      </c>
      <c r="B407" s="9" t="s">
        <v>141</v>
      </c>
      <c r="C407" s="10" t="s">
        <v>142</v>
      </c>
      <c r="D407" s="10" t="s">
        <v>143</v>
      </c>
      <c r="E407" s="10" t="s">
        <v>206</v>
      </c>
      <c r="F407" s="9" t="s">
        <v>641</v>
      </c>
      <c r="G407" s="10" t="s">
        <v>1593</v>
      </c>
      <c r="H407" s="9" t="s">
        <v>1594</v>
      </c>
      <c r="I407" s="9" t="s">
        <v>147</v>
      </c>
      <c r="J407" s="9" t="s">
        <v>148</v>
      </c>
      <c r="K407" s="9" t="s">
        <v>147</v>
      </c>
      <c r="L407" s="9" t="s">
        <v>148</v>
      </c>
      <c r="M407" s="9" t="s">
        <v>149</v>
      </c>
      <c r="N407" s="9" t="s">
        <v>150</v>
      </c>
      <c r="O407" s="9" t="s">
        <v>151</v>
      </c>
      <c r="P407" s="9" t="s">
        <v>142</v>
      </c>
      <c r="Q407" s="9" t="s">
        <v>152</v>
      </c>
      <c r="R407" s="9" t="s">
        <v>675</v>
      </c>
      <c r="S407" s="9" t="s">
        <v>676</v>
      </c>
      <c r="T407" s="9" t="s">
        <v>306</v>
      </c>
      <c r="U407" s="9" t="s">
        <v>337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698</v>
      </c>
      <c r="AA407" s="9" t="s">
        <v>699</v>
      </c>
      <c r="AB407" s="12" t="s">
        <v>700</v>
      </c>
      <c r="AC407" s="10" t="s">
        <v>710</v>
      </c>
      <c r="AD407" s="9" t="s">
        <v>711</v>
      </c>
      <c r="AE407" s="13" t="s">
        <v>712</v>
      </c>
      <c r="AF407" s="14" t="s">
        <v>784</v>
      </c>
      <c r="AG407" s="10" t="s">
        <v>1599</v>
      </c>
      <c r="AH407" s="11" t="s">
        <v>684</v>
      </c>
      <c r="AI407" s="11" t="s">
        <v>685</v>
      </c>
      <c r="AJ407" s="10" t="s">
        <v>686</v>
      </c>
      <c r="AK407" s="11" t="s">
        <v>685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1.6</v>
      </c>
      <c r="AU407" s="10" t="s">
        <v>142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7">
        <v>45110</v>
      </c>
      <c r="BB407" s="30" t="s">
        <v>246</v>
      </c>
      <c r="BC407" s="18" t="s">
        <v>156</v>
      </c>
      <c r="BD407" s="17">
        <v>45138</v>
      </c>
      <c r="BE407" s="17">
        <v>45169</v>
      </c>
      <c r="BF407" s="17">
        <v>45092</v>
      </c>
      <c r="BG407" s="10">
        <v>85415448</v>
      </c>
      <c r="BH407" s="9" t="s">
        <v>414</v>
      </c>
      <c r="BI407" s="19">
        <v>45017</v>
      </c>
      <c r="BJ407" s="20">
        <v>45019</v>
      </c>
      <c r="BK407" s="16">
        <v>0</v>
      </c>
      <c r="BL407" s="16">
        <v>0</v>
      </c>
      <c r="BM407" s="9" t="s">
        <v>177</v>
      </c>
      <c r="BN407" s="9" t="s">
        <v>178</v>
      </c>
      <c r="BO407" s="9" t="s">
        <v>635</v>
      </c>
      <c r="BP407" s="17" t="s">
        <v>156</v>
      </c>
      <c r="BQ407" s="17" t="s">
        <v>156</v>
      </c>
      <c r="BR407" s="17" t="s">
        <v>156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 t="s">
        <v>156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 t="s">
        <v>156</v>
      </c>
      <c r="CD407" s="10" t="s">
        <v>156</v>
      </c>
      <c r="CE407" s="17" t="s">
        <v>156</v>
      </c>
      <c r="CF407" s="17" t="s">
        <v>156</v>
      </c>
      <c r="CG407" s="17" t="s">
        <v>156</v>
      </c>
      <c r="CH407" s="17" t="s">
        <v>156</v>
      </c>
      <c r="CI407" s="16">
        <v>0</v>
      </c>
      <c r="CJ407" s="10" t="s">
        <v>156</v>
      </c>
      <c r="CK407" s="10" t="s">
        <v>156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 t="s">
        <v>156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 t="s">
        <v>156</v>
      </c>
      <c r="CX407" s="10" t="s">
        <v>193</v>
      </c>
      <c r="CY407" s="17" t="s">
        <v>156</v>
      </c>
      <c r="CZ407" s="17" t="s">
        <v>156</v>
      </c>
      <c r="DA407" s="17" t="s">
        <v>156</v>
      </c>
      <c r="DB407" s="17" t="s">
        <v>156</v>
      </c>
      <c r="DC407" s="16">
        <v>0</v>
      </c>
      <c r="DD407" s="10" t="s">
        <v>156</v>
      </c>
      <c r="DE407" s="10" t="s">
        <v>156</v>
      </c>
      <c r="DF407" s="18" t="s">
        <v>156</v>
      </c>
      <c r="DG407" s="17" t="s">
        <v>156</v>
      </c>
      <c r="DH407" s="10" t="s">
        <v>156</v>
      </c>
      <c r="DI407" s="17" t="s">
        <v>156</v>
      </c>
      <c r="DJ407" s="17" t="s">
        <v>156</v>
      </c>
      <c r="DK407" s="17" t="s">
        <v>156</v>
      </c>
      <c r="DL407" s="17" t="s">
        <v>156</v>
      </c>
      <c r="DM407" s="16">
        <v>0</v>
      </c>
      <c r="DN407" s="10" t="s">
        <v>156</v>
      </c>
      <c r="DO407" s="10" t="s">
        <v>156</v>
      </c>
      <c r="DP407" s="16">
        <v>32</v>
      </c>
      <c r="DQ407" s="16">
        <v>16</v>
      </c>
      <c r="DR407" s="11">
        <v>16</v>
      </c>
      <c r="DS407" s="16">
        <v>16</v>
      </c>
      <c r="DT407" s="16">
        <v>0</v>
      </c>
      <c r="DU407" s="11" t="s">
        <v>181</v>
      </c>
      <c r="DV407" s="11" t="s">
        <v>182</v>
      </c>
      <c r="DW407" s="27" t="s">
        <v>156</v>
      </c>
      <c r="DX407" s="27" t="s">
        <v>156</v>
      </c>
      <c r="DY407" s="20" t="s">
        <v>156</v>
      </c>
      <c r="DZ407" s="16">
        <v>7</v>
      </c>
      <c r="EA407" s="16">
        <v>51</v>
      </c>
      <c r="EB407" s="27" t="s">
        <v>185</v>
      </c>
      <c r="EC407" s="27" t="s">
        <v>185</v>
      </c>
      <c r="ED407" s="27" t="s">
        <v>182</v>
      </c>
      <c r="EE407" s="29">
        <v>44992.669814814813</v>
      </c>
      <c r="EF407" s="28" t="s">
        <v>688</v>
      </c>
      <c r="EG407" s="28" t="s">
        <v>689</v>
      </c>
      <c r="EH407" s="28" t="s">
        <v>190</v>
      </c>
      <c r="EI407" s="29">
        <v>44992.67728009259</v>
      </c>
      <c r="EJ407" s="28" t="s">
        <v>197</v>
      </c>
      <c r="EK407" s="28" t="s">
        <v>156</v>
      </c>
      <c r="EL407" s="28" t="s">
        <v>198</v>
      </c>
      <c r="EM407" s="45"/>
      <c r="EN407" s="46" t="str">
        <f t="shared" si="43"/>
        <v>343N546F</v>
      </c>
      <c r="EO407" s="47" t="e">
        <f t="shared" si="44"/>
        <v>#VALUE!</v>
      </c>
      <c r="EP407" s="47" t="str">
        <f t="shared" si="45"/>
        <v/>
      </c>
      <c r="EQ407" s="48" t="str">
        <f t="shared" ca="1" si="46"/>
        <v>Y</v>
      </c>
      <c r="ER407" s="49" t="str">
        <f t="shared" si="47"/>
        <v/>
      </c>
      <c r="ES407" s="50"/>
      <c r="ET407" s="51" t="str">
        <f t="shared" si="48"/>
        <v/>
      </c>
      <c r="EU407" s="52" t="str">
        <f t="shared" si="49"/>
        <v/>
      </c>
      <c r="EV407" s="46"/>
    </row>
    <row r="408" spans="1:153" ht="14.25" customHeight="1">
      <c r="A408" s="8">
        <v>401</v>
      </c>
      <c r="B408" s="9" t="s">
        <v>141</v>
      </c>
      <c r="C408" s="10" t="s">
        <v>142</v>
      </c>
      <c r="D408" s="10" t="s">
        <v>143</v>
      </c>
      <c r="E408" s="10" t="s">
        <v>206</v>
      </c>
      <c r="F408" s="9" t="s">
        <v>641</v>
      </c>
      <c r="G408" s="10" t="s">
        <v>1600</v>
      </c>
      <c r="H408" s="9" t="s">
        <v>1601</v>
      </c>
      <c r="I408" s="9" t="s">
        <v>147</v>
      </c>
      <c r="J408" s="9" t="s">
        <v>148</v>
      </c>
      <c r="K408" s="9" t="s">
        <v>147</v>
      </c>
      <c r="L408" s="9" t="s">
        <v>148</v>
      </c>
      <c r="M408" s="9" t="s">
        <v>574</v>
      </c>
      <c r="N408" s="9" t="s">
        <v>206</v>
      </c>
      <c r="O408" s="9" t="s">
        <v>151</v>
      </c>
      <c r="P408" s="9" t="s">
        <v>142</v>
      </c>
      <c r="Q408" s="9" t="s">
        <v>575</v>
      </c>
      <c r="R408" s="9" t="s">
        <v>675</v>
      </c>
      <c r="S408" s="9" t="s">
        <v>676</v>
      </c>
      <c r="T408" s="9" t="s">
        <v>306</v>
      </c>
      <c r="U408" s="9" t="s">
        <v>337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716</v>
      </c>
      <c r="AA408" s="9" t="s">
        <v>717</v>
      </c>
      <c r="AB408" s="12" t="s">
        <v>718</v>
      </c>
      <c r="AC408" s="10" t="s">
        <v>719</v>
      </c>
      <c r="AD408" s="9" t="s">
        <v>720</v>
      </c>
      <c r="AE408" s="13" t="s">
        <v>721</v>
      </c>
      <c r="AF408" s="14" t="s">
        <v>1602</v>
      </c>
      <c r="AG408" s="10" t="s">
        <v>1603</v>
      </c>
      <c r="AH408" s="11" t="s">
        <v>684</v>
      </c>
      <c r="AI408" s="11" t="s">
        <v>685</v>
      </c>
      <c r="AJ408" s="10" t="s">
        <v>686</v>
      </c>
      <c r="AK408" s="11" t="s">
        <v>685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1.5</v>
      </c>
      <c r="AU408" s="10" t="s">
        <v>142</v>
      </c>
      <c r="AV408" s="16">
        <v>4016</v>
      </c>
      <c r="AW408" s="16">
        <v>4016</v>
      </c>
      <c r="AX408" s="16">
        <v>0</v>
      </c>
      <c r="AY408" s="16">
        <v>0</v>
      </c>
      <c r="AZ408" s="16">
        <v>0</v>
      </c>
      <c r="BA408" s="17">
        <v>45089</v>
      </c>
      <c r="BB408" s="30" t="s">
        <v>175</v>
      </c>
      <c r="BC408" s="18">
        <v>45096</v>
      </c>
      <c r="BD408" s="17">
        <v>45137</v>
      </c>
      <c r="BE408" s="17">
        <v>45199</v>
      </c>
      <c r="BF408" s="17">
        <v>45031</v>
      </c>
      <c r="BG408" s="10">
        <v>85223421</v>
      </c>
      <c r="BH408" s="9" t="s">
        <v>414</v>
      </c>
      <c r="BI408" s="19">
        <v>44986</v>
      </c>
      <c r="BJ408" s="20">
        <v>44991</v>
      </c>
      <c r="BK408" s="16">
        <v>2512</v>
      </c>
      <c r="BL408" s="16">
        <v>3768</v>
      </c>
      <c r="BM408" s="9" t="s">
        <v>177</v>
      </c>
      <c r="BN408" s="9" t="s">
        <v>436</v>
      </c>
      <c r="BO408" s="9" t="s">
        <v>635</v>
      </c>
      <c r="BP408" s="17">
        <v>45053</v>
      </c>
      <c r="BQ408" s="17">
        <v>45053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 t="s">
        <v>156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 t="s">
        <v>156</v>
      </c>
      <c r="CI408" s="16">
        <v>0</v>
      </c>
      <c r="CJ408" s="10" t="s">
        <v>156</v>
      </c>
      <c r="CK408" s="10" t="s">
        <v>156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44931</v>
      </c>
      <c r="CX408" s="10" t="s">
        <v>193</v>
      </c>
      <c r="CY408" s="17" t="s">
        <v>156</v>
      </c>
      <c r="CZ408" s="17" t="s">
        <v>156</v>
      </c>
      <c r="DA408" s="17" t="s">
        <v>156</v>
      </c>
      <c r="DB408" s="17">
        <v>44932</v>
      </c>
      <c r="DC408" s="16">
        <v>2512</v>
      </c>
      <c r="DD408" s="10" t="s">
        <v>1604</v>
      </c>
      <c r="DE408" s="10" t="s">
        <v>230</v>
      </c>
      <c r="DF408" s="18" t="s">
        <v>156</v>
      </c>
      <c r="DG408" s="17">
        <v>44943</v>
      </c>
      <c r="DH408" s="10" t="s">
        <v>156</v>
      </c>
      <c r="DI408" s="17" t="s">
        <v>156</v>
      </c>
      <c r="DJ408" s="17" t="s">
        <v>156</v>
      </c>
      <c r="DK408" s="17" t="s">
        <v>156</v>
      </c>
      <c r="DL408" s="17">
        <v>44942</v>
      </c>
      <c r="DM408" s="16">
        <v>2512</v>
      </c>
      <c r="DN408" s="10" t="s">
        <v>1605</v>
      </c>
      <c r="DO408" s="10" t="s">
        <v>233</v>
      </c>
      <c r="DP408" s="16">
        <v>32</v>
      </c>
      <c r="DQ408" s="16">
        <v>16</v>
      </c>
      <c r="DR408" s="11">
        <v>16</v>
      </c>
      <c r="DS408" s="16">
        <v>16</v>
      </c>
      <c r="DT408" s="16">
        <v>0</v>
      </c>
      <c r="DU408" s="11" t="s">
        <v>181</v>
      </c>
      <c r="DV408" s="11" t="s">
        <v>182</v>
      </c>
      <c r="DW408" s="27" t="s">
        <v>156</v>
      </c>
      <c r="DX408" s="27" t="s">
        <v>156</v>
      </c>
      <c r="DY408" s="20" t="s">
        <v>1606</v>
      </c>
      <c r="DZ408" s="16">
        <v>7</v>
      </c>
      <c r="EA408" s="16">
        <v>23</v>
      </c>
      <c r="EB408" s="27" t="s">
        <v>185</v>
      </c>
      <c r="EC408" s="27" t="s">
        <v>185</v>
      </c>
      <c r="ED408" s="27" t="s">
        <v>182</v>
      </c>
      <c r="EE408" s="29">
        <v>44930.678252314814</v>
      </c>
      <c r="EF408" s="28" t="s">
        <v>727</v>
      </c>
      <c r="EG408" s="28" t="s">
        <v>728</v>
      </c>
      <c r="EH408" s="28" t="s">
        <v>190</v>
      </c>
      <c r="EI408" s="29">
        <v>44976.025648148148</v>
      </c>
      <c r="EJ408" s="28" t="s">
        <v>188</v>
      </c>
      <c r="EK408" s="28" t="s">
        <v>189</v>
      </c>
      <c r="EL408" s="28" t="s">
        <v>190</v>
      </c>
      <c r="EM408" s="45" t="s">
        <v>3713</v>
      </c>
      <c r="EN408" s="46" t="str">
        <f t="shared" si="43"/>
        <v>243N188A</v>
      </c>
      <c r="EO408" s="47">
        <f t="shared" si="44"/>
        <v>45023</v>
      </c>
      <c r="EP408" s="47">
        <f t="shared" si="45"/>
        <v>44931</v>
      </c>
      <c r="EQ408" s="48" t="str">
        <f t="shared" ca="1" si="46"/>
        <v>Past</v>
      </c>
      <c r="ER408" s="49">
        <f t="shared" si="47"/>
        <v>92</v>
      </c>
      <c r="ES408" s="50"/>
      <c r="ET408" s="51">
        <f t="shared" si="48"/>
        <v>92</v>
      </c>
      <c r="EU408" s="52">
        <f t="shared" si="49"/>
        <v>231104</v>
      </c>
      <c r="EV408" s="46"/>
      <c r="EW408" s="23" t="s">
        <v>3714</v>
      </c>
    </row>
    <row r="409" spans="1:153" ht="14.25" customHeight="1">
      <c r="A409" s="8">
        <v>402</v>
      </c>
      <c r="B409" s="9" t="s">
        <v>141</v>
      </c>
      <c r="C409" s="10" t="s">
        <v>142</v>
      </c>
      <c r="D409" s="10" t="s">
        <v>143</v>
      </c>
      <c r="E409" s="10" t="s">
        <v>206</v>
      </c>
      <c r="F409" s="9" t="s">
        <v>641</v>
      </c>
      <c r="G409" s="10" t="s">
        <v>1600</v>
      </c>
      <c r="H409" s="9" t="s">
        <v>1601</v>
      </c>
      <c r="I409" s="9" t="s">
        <v>147</v>
      </c>
      <c r="J409" s="9" t="s">
        <v>148</v>
      </c>
      <c r="K409" s="9" t="s">
        <v>147</v>
      </c>
      <c r="L409" s="9" t="s">
        <v>148</v>
      </c>
      <c r="M409" s="9" t="s">
        <v>574</v>
      </c>
      <c r="N409" s="9" t="s">
        <v>206</v>
      </c>
      <c r="O409" s="9" t="s">
        <v>151</v>
      </c>
      <c r="P409" s="9" t="s">
        <v>142</v>
      </c>
      <c r="Q409" s="9" t="s">
        <v>575</v>
      </c>
      <c r="R409" s="9" t="s">
        <v>675</v>
      </c>
      <c r="S409" s="9" t="s">
        <v>676</v>
      </c>
      <c r="T409" s="9" t="s">
        <v>306</v>
      </c>
      <c r="U409" s="9" t="s">
        <v>337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716</v>
      </c>
      <c r="AA409" s="9" t="s">
        <v>717</v>
      </c>
      <c r="AB409" s="12" t="s">
        <v>718</v>
      </c>
      <c r="AC409" s="10" t="s">
        <v>719</v>
      </c>
      <c r="AD409" s="9" t="s">
        <v>720</v>
      </c>
      <c r="AE409" s="13" t="s">
        <v>721</v>
      </c>
      <c r="AF409" s="14" t="s">
        <v>1602</v>
      </c>
      <c r="AG409" s="10" t="s">
        <v>1603</v>
      </c>
      <c r="AH409" s="11" t="s">
        <v>684</v>
      </c>
      <c r="AI409" s="11" t="s">
        <v>685</v>
      </c>
      <c r="AJ409" s="10" t="s">
        <v>686</v>
      </c>
      <c r="AK409" s="11" t="s">
        <v>685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1.5</v>
      </c>
      <c r="AU409" s="10" t="s">
        <v>142</v>
      </c>
      <c r="AV409" s="16">
        <v>4016</v>
      </c>
      <c r="AW409" s="16">
        <v>4016</v>
      </c>
      <c r="AX409" s="16">
        <v>0</v>
      </c>
      <c r="AY409" s="16">
        <v>0</v>
      </c>
      <c r="AZ409" s="16">
        <v>0</v>
      </c>
      <c r="BA409" s="17">
        <v>45089</v>
      </c>
      <c r="BB409" s="30" t="s">
        <v>175</v>
      </c>
      <c r="BC409" s="18">
        <v>45096</v>
      </c>
      <c r="BD409" s="17">
        <v>45137</v>
      </c>
      <c r="BE409" s="17">
        <v>45199</v>
      </c>
      <c r="BF409" s="17">
        <v>45031</v>
      </c>
      <c r="BG409" s="10">
        <v>85447033</v>
      </c>
      <c r="BH409" s="9" t="s">
        <v>414</v>
      </c>
      <c r="BI409" s="19">
        <v>45017</v>
      </c>
      <c r="BJ409" s="20">
        <v>45040</v>
      </c>
      <c r="BK409" s="16">
        <v>1504</v>
      </c>
      <c r="BL409" s="16">
        <v>2256</v>
      </c>
      <c r="BM409" s="9" t="s">
        <v>177</v>
      </c>
      <c r="BN409" s="9" t="s">
        <v>470</v>
      </c>
      <c r="BO409" s="9" t="s">
        <v>156</v>
      </c>
      <c r="BP409" s="17">
        <v>45097</v>
      </c>
      <c r="BQ409" s="17">
        <v>45097</v>
      </c>
      <c r="BR409" s="17" t="s">
        <v>156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 t="s">
        <v>156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>
        <v>45002</v>
      </c>
      <c r="CD409" s="10" t="s">
        <v>156</v>
      </c>
      <c r="CE409" s="17" t="s">
        <v>156</v>
      </c>
      <c r="CF409" s="17" t="s">
        <v>156</v>
      </c>
      <c r="CG409" s="17" t="s">
        <v>156</v>
      </c>
      <c r="CH409" s="17">
        <v>45005</v>
      </c>
      <c r="CI409" s="16">
        <v>1328</v>
      </c>
      <c r="CJ409" s="10" t="s">
        <v>1607</v>
      </c>
      <c r="CK409" s="10" t="s">
        <v>230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 t="s">
        <v>156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45030</v>
      </c>
      <c r="CX409" s="10" t="s">
        <v>193</v>
      </c>
      <c r="CY409" s="17" t="s">
        <v>156</v>
      </c>
      <c r="CZ409" s="17" t="s">
        <v>156</v>
      </c>
      <c r="DA409" s="17" t="s">
        <v>156</v>
      </c>
      <c r="DB409" s="17">
        <v>45035</v>
      </c>
      <c r="DC409" s="16">
        <v>1504</v>
      </c>
      <c r="DD409" s="10" t="s">
        <v>1608</v>
      </c>
      <c r="DE409" s="10" t="s">
        <v>230</v>
      </c>
      <c r="DF409" s="18" t="s">
        <v>156</v>
      </c>
      <c r="DG409" s="17">
        <v>45040</v>
      </c>
      <c r="DH409" s="10" t="s">
        <v>156</v>
      </c>
      <c r="DI409" s="17" t="s">
        <v>156</v>
      </c>
      <c r="DJ409" s="17" t="s">
        <v>156</v>
      </c>
      <c r="DK409" s="17" t="s">
        <v>156</v>
      </c>
      <c r="DL409" s="17">
        <v>45044</v>
      </c>
      <c r="DM409" s="16">
        <v>1504</v>
      </c>
      <c r="DN409" s="10" t="s">
        <v>1609</v>
      </c>
      <c r="DO409" s="10" t="s">
        <v>233</v>
      </c>
      <c r="DP409" s="16">
        <v>32</v>
      </c>
      <c r="DQ409" s="16">
        <v>16</v>
      </c>
      <c r="DR409" s="11">
        <v>16</v>
      </c>
      <c r="DS409" s="16">
        <v>16</v>
      </c>
      <c r="DT409" s="16">
        <v>0</v>
      </c>
      <c r="DU409" s="11" t="s">
        <v>181</v>
      </c>
      <c r="DV409" s="11" t="s">
        <v>182</v>
      </c>
      <c r="DW409" s="27" t="s">
        <v>156</v>
      </c>
      <c r="DX409" s="27" t="s">
        <v>156</v>
      </c>
      <c r="DY409" s="20" t="s">
        <v>743</v>
      </c>
      <c r="DZ409" s="16">
        <v>7</v>
      </c>
      <c r="EA409" s="16">
        <v>23</v>
      </c>
      <c r="EB409" s="27" t="s">
        <v>185</v>
      </c>
      <c r="EC409" s="27" t="s">
        <v>185</v>
      </c>
      <c r="ED409" s="27" t="s">
        <v>182</v>
      </c>
      <c r="EE409" s="29">
        <v>45002.46435185185</v>
      </c>
      <c r="EF409" s="28" t="s">
        <v>727</v>
      </c>
      <c r="EG409" s="28" t="s">
        <v>728</v>
      </c>
      <c r="EH409" s="28" t="s">
        <v>190</v>
      </c>
      <c r="EI409" s="29">
        <v>45044.646666666667</v>
      </c>
      <c r="EJ409" s="28" t="s">
        <v>467</v>
      </c>
      <c r="EK409" s="28" t="s">
        <v>468</v>
      </c>
      <c r="EL409" s="28" t="s">
        <v>237</v>
      </c>
      <c r="EM409" s="45" t="s">
        <v>3713</v>
      </c>
      <c r="EN409" s="46" t="str">
        <f t="shared" si="43"/>
        <v>243N188A</v>
      </c>
      <c r="EO409" s="47">
        <f t="shared" si="44"/>
        <v>45067</v>
      </c>
      <c r="EP409" s="47">
        <f t="shared" si="45"/>
        <v>45030</v>
      </c>
      <c r="EQ409" s="48" t="str">
        <f t="shared" ca="1" si="46"/>
        <v>Past</v>
      </c>
      <c r="ER409" s="49">
        <f t="shared" si="47"/>
        <v>37</v>
      </c>
      <c r="ES409" s="50"/>
      <c r="ET409" s="51">
        <f t="shared" si="48"/>
        <v>37</v>
      </c>
      <c r="EU409" s="52">
        <f t="shared" si="49"/>
        <v>55648</v>
      </c>
      <c r="EV409" s="46"/>
      <c r="EW409" s="23" t="s">
        <v>3721</v>
      </c>
    </row>
    <row r="410" spans="1:153" ht="14.25" customHeight="1">
      <c r="A410" s="8">
        <v>403</v>
      </c>
      <c r="B410" s="9" t="s">
        <v>141</v>
      </c>
      <c r="C410" s="10" t="s">
        <v>142</v>
      </c>
      <c r="D410" s="10" t="s">
        <v>143</v>
      </c>
      <c r="E410" s="10" t="s">
        <v>206</v>
      </c>
      <c r="F410" s="9" t="s">
        <v>641</v>
      </c>
      <c r="G410" s="10" t="s">
        <v>1600</v>
      </c>
      <c r="H410" s="9" t="s">
        <v>1601</v>
      </c>
      <c r="I410" s="9" t="s">
        <v>147</v>
      </c>
      <c r="J410" s="9" t="s">
        <v>148</v>
      </c>
      <c r="K410" s="9" t="s">
        <v>147</v>
      </c>
      <c r="L410" s="9" t="s">
        <v>148</v>
      </c>
      <c r="M410" s="9" t="s">
        <v>574</v>
      </c>
      <c r="N410" s="9" t="s">
        <v>206</v>
      </c>
      <c r="O410" s="9" t="s">
        <v>151</v>
      </c>
      <c r="P410" s="9" t="s">
        <v>142</v>
      </c>
      <c r="Q410" s="9" t="s">
        <v>575</v>
      </c>
      <c r="R410" s="9" t="s">
        <v>675</v>
      </c>
      <c r="S410" s="9" t="s">
        <v>676</v>
      </c>
      <c r="T410" s="9" t="s">
        <v>306</v>
      </c>
      <c r="U410" s="9" t="s">
        <v>337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716</v>
      </c>
      <c r="AA410" s="9" t="s">
        <v>717</v>
      </c>
      <c r="AB410" s="12" t="s">
        <v>718</v>
      </c>
      <c r="AC410" s="10" t="s">
        <v>735</v>
      </c>
      <c r="AD410" s="9" t="s">
        <v>736</v>
      </c>
      <c r="AE410" s="13" t="s">
        <v>737</v>
      </c>
      <c r="AF410" s="14" t="s">
        <v>1602</v>
      </c>
      <c r="AG410" s="10" t="s">
        <v>1610</v>
      </c>
      <c r="AH410" s="11" t="s">
        <v>684</v>
      </c>
      <c r="AI410" s="11" t="s">
        <v>685</v>
      </c>
      <c r="AJ410" s="10" t="s">
        <v>686</v>
      </c>
      <c r="AK410" s="11" t="s">
        <v>685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1.5</v>
      </c>
      <c r="AU410" s="10" t="s">
        <v>142</v>
      </c>
      <c r="AV410" s="16">
        <v>1696</v>
      </c>
      <c r="AW410" s="16">
        <v>1696</v>
      </c>
      <c r="AX410" s="16">
        <v>0</v>
      </c>
      <c r="AY410" s="16">
        <v>0</v>
      </c>
      <c r="AZ410" s="16">
        <v>0</v>
      </c>
      <c r="BA410" s="17">
        <v>45089</v>
      </c>
      <c r="BB410" s="30" t="s">
        <v>175</v>
      </c>
      <c r="BC410" s="18">
        <v>45040</v>
      </c>
      <c r="BD410" s="17">
        <v>45137</v>
      </c>
      <c r="BE410" s="17">
        <v>45199</v>
      </c>
      <c r="BF410" s="17">
        <v>45031</v>
      </c>
      <c r="BG410" s="10">
        <v>85223413</v>
      </c>
      <c r="BH410" s="9" t="s">
        <v>414</v>
      </c>
      <c r="BI410" s="19">
        <v>44986</v>
      </c>
      <c r="BJ410" s="20">
        <v>44991</v>
      </c>
      <c r="BK410" s="16">
        <v>1696</v>
      </c>
      <c r="BL410" s="16">
        <v>2544</v>
      </c>
      <c r="BM410" s="9" t="s">
        <v>177</v>
      </c>
      <c r="BN410" s="9" t="s">
        <v>436</v>
      </c>
      <c r="BO410" s="9" t="s">
        <v>635</v>
      </c>
      <c r="BP410" s="17">
        <v>45053</v>
      </c>
      <c r="BQ410" s="17">
        <v>45053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 t="s">
        <v>156</v>
      </c>
      <c r="CD410" s="10" t="s">
        <v>156</v>
      </c>
      <c r="CE410" s="17" t="s">
        <v>156</v>
      </c>
      <c r="CF410" s="17" t="s">
        <v>156</v>
      </c>
      <c r="CG410" s="17" t="s">
        <v>156</v>
      </c>
      <c r="CH410" s="17" t="s">
        <v>156</v>
      </c>
      <c r="CI410" s="16">
        <v>0</v>
      </c>
      <c r="CJ410" s="10" t="s">
        <v>156</v>
      </c>
      <c r="CK410" s="10" t="s">
        <v>156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 t="s">
        <v>156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44931</v>
      </c>
      <c r="CX410" s="10" t="s">
        <v>193</v>
      </c>
      <c r="CY410" s="17" t="s">
        <v>156</v>
      </c>
      <c r="CZ410" s="17" t="s">
        <v>156</v>
      </c>
      <c r="DA410" s="17" t="s">
        <v>156</v>
      </c>
      <c r="DB410" s="17">
        <v>44932</v>
      </c>
      <c r="DC410" s="16">
        <v>1696</v>
      </c>
      <c r="DD410" s="10" t="s">
        <v>1611</v>
      </c>
      <c r="DE410" s="10" t="s">
        <v>230</v>
      </c>
      <c r="DF410" s="18" t="s">
        <v>156</v>
      </c>
      <c r="DG410" s="17">
        <v>44943</v>
      </c>
      <c r="DH410" s="10" t="s">
        <v>156</v>
      </c>
      <c r="DI410" s="17" t="s">
        <v>156</v>
      </c>
      <c r="DJ410" s="17" t="s">
        <v>156</v>
      </c>
      <c r="DK410" s="17" t="s">
        <v>156</v>
      </c>
      <c r="DL410" s="17">
        <v>44942</v>
      </c>
      <c r="DM410" s="16">
        <v>1696</v>
      </c>
      <c r="DN410" s="10" t="s">
        <v>1612</v>
      </c>
      <c r="DO410" s="10" t="s">
        <v>233</v>
      </c>
      <c r="DP410" s="16">
        <v>32</v>
      </c>
      <c r="DQ410" s="16">
        <v>16</v>
      </c>
      <c r="DR410" s="11">
        <v>16</v>
      </c>
      <c r="DS410" s="16">
        <v>16</v>
      </c>
      <c r="DT410" s="16">
        <v>0</v>
      </c>
      <c r="DU410" s="11" t="s">
        <v>181</v>
      </c>
      <c r="DV410" s="11" t="s">
        <v>182</v>
      </c>
      <c r="DW410" s="27" t="s">
        <v>156</v>
      </c>
      <c r="DX410" s="27" t="s">
        <v>156</v>
      </c>
      <c r="DY410" s="20" t="s">
        <v>1606</v>
      </c>
      <c r="DZ410" s="16">
        <v>7</v>
      </c>
      <c r="EA410" s="16">
        <v>23</v>
      </c>
      <c r="EB410" s="27" t="s">
        <v>185</v>
      </c>
      <c r="EC410" s="27" t="s">
        <v>185</v>
      </c>
      <c r="ED410" s="27" t="s">
        <v>182</v>
      </c>
      <c r="EE410" s="29">
        <v>44930.666851851849</v>
      </c>
      <c r="EF410" s="28" t="s">
        <v>727</v>
      </c>
      <c r="EG410" s="28" t="s">
        <v>728</v>
      </c>
      <c r="EH410" s="28" t="s">
        <v>190</v>
      </c>
      <c r="EI410" s="29">
        <v>44976.025648148148</v>
      </c>
      <c r="EJ410" s="28" t="s">
        <v>188</v>
      </c>
      <c r="EK410" s="28" t="s">
        <v>189</v>
      </c>
      <c r="EL410" s="28" t="s">
        <v>190</v>
      </c>
      <c r="EM410" s="45" t="s">
        <v>3713</v>
      </c>
      <c r="EN410" s="46" t="str">
        <f t="shared" si="43"/>
        <v>243N188B</v>
      </c>
      <c r="EO410" s="47">
        <f t="shared" si="44"/>
        <v>45023</v>
      </c>
      <c r="EP410" s="47">
        <f t="shared" si="45"/>
        <v>44931</v>
      </c>
      <c r="EQ410" s="48" t="str">
        <f t="shared" ca="1" si="46"/>
        <v>Past</v>
      </c>
      <c r="ER410" s="49">
        <f t="shared" si="47"/>
        <v>92</v>
      </c>
      <c r="ES410" s="50"/>
      <c r="ET410" s="51">
        <f t="shared" si="48"/>
        <v>92</v>
      </c>
      <c r="EU410" s="52">
        <f t="shared" si="49"/>
        <v>156032</v>
      </c>
      <c r="EV410" s="46"/>
      <c r="EW410" s="23" t="s">
        <v>3714</v>
      </c>
    </row>
    <row r="411" spans="1:153" ht="14.25" hidden="1" customHeight="1">
      <c r="A411" s="8">
        <v>404</v>
      </c>
      <c r="B411" s="9" t="s">
        <v>141</v>
      </c>
      <c r="C411" s="10" t="s">
        <v>142</v>
      </c>
      <c r="D411" s="10" t="s">
        <v>143</v>
      </c>
      <c r="E411" s="10" t="s">
        <v>206</v>
      </c>
      <c r="F411" s="9" t="s">
        <v>641</v>
      </c>
      <c r="G411" s="10" t="s">
        <v>1600</v>
      </c>
      <c r="H411" s="9" t="s">
        <v>1601</v>
      </c>
      <c r="I411" s="9" t="s">
        <v>147</v>
      </c>
      <c r="J411" s="9" t="s">
        <v>148</v>
      </c>
      <c r="K411" s="9" t="s">
        <v>147</v>
      </c>
      <c r="L411" s="9" t="s">
        <v>148</v>
      </c>
      <c r="M411" s="9" t="s">
        <v>574</v>
      </c>
      <c r="N411" s="9" t="s">
        <v>206</v>
      </c>
      <c r="O411" s="9" t="s">
        <v>151</v>
      </c>
      <c r="P411" s="9" t="s">
        <v>142</v>
      </c>
      <c r="Q411" s="9" t="s">
        <v>575</v>
      </c>
      <c r="R411" s="9" t="s">
        <v>675</v>
      </c>
      <c r="S411" s="9" t="s">
        <v>676</v>
      </c>
      <c r="T411" s="9" t="s">
        <v>306</v>
      </c>
      <c r="U411" s="9" t="s">
        <v>337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716</v>
      </c>
      <c r="AA411" s="9" t="s">
        <v>717</v>
      </c>
      <c r="AB411" s="12" t="s">
        <v>718</v>
      </c>
      <c r="AC411" s="10" t="s">
        <v>735</v>
      </c>
      <c r="AD411" s="9" t="s">
        <v>736</v>
      </c>
      <c r="AE411" s="13" t="s">
        <v>737</v>
      </c>
      <c r="AF411" s="14" t="s">
        <v>1602</v>
      </c>
      <c r="AG411" s="10" t="s">
        <v>1610</v>
      </c>
      <c r="AH411" s="11" t="s">
        <v>684</v>
      </c>
      <c r="AI411" s="11" t="s">
        <v>685</v>
      </c>
      <c r="AJ411" s="10" t="s">
        <v>686</v>
      </c>
      <c r="AK411" s="11" t="s">
        <v>685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1.5</v>
      </c>
      <c r="AU411" s="10" t="s">
        <v>142</v>
      </c>
      <c r="AV411" s="16">
        <v>1696</v>
      </c>
      <c r="AW411" s="16">
        <v>1696</v>
      </c>
      <c r="AX411" s="16">
        <v>0</v>
      </c>
      <c r="AY411" s="16">
        <v>0</v>
      </c>
      <c r="AZ411" s="16">
        <v>0</v>
      </c>
      <c r="BA411" s="17">
        <v>45089</v>
      </c>
      <c r="BB411" s="30" t="s">
        <v>175</v>
      </c>
      <c r="BC411" s="18">
        <v>45005</v>
      </c>
      <c r="BD411" s="17">
        <v>45137</v>
      </c>
      <c r="BE411" s="17">
        <v>45199</v>
      </c>
      <c r="BF411" s="17">
        <v>45031</v>
      </c>
      <c r="BG411" s="10">
        <v>85447034</v>
      </c>
      <c r="BH411" s="9" t="s">
        <v>319</v>
      </c>
      <c r="BI411" s="19">
        <v>45017</v>
      </c>
      <c r="BJ411" s="20">
        <v>45040</v>
      </c>
      <c r="BK411" s="16">
        <v>0</v>
      </c>
      <c r="BL411" s="16">
        <v>0</v>
      </c>
      <c r="BM411" s="9" t="s">
        <v>177</v>
      </c>
      <c r="BN411" s="9" t="s">
        <v>178</v>
      </c>
      <c r="BO411" s="9" t="s">
        <v>156</v>
      </c>
      <c r="BP411" s="17">
        <v>45090</v>
      </c>
      <c r="BQ411" s="17" t="s">
        <v>156</v>
      </c>
      <c r="BR411" s="17" t="s">
        <v>156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 t="s">
        <v>156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>
        <v>45002</v>
      </c>
      <c r="CD411" s="10" t="s">
        <v>156</v>
      </c>
      <c r="CE411" s="17" t="s">
        <v>156</v>
      </c>
      <c r="CF411" s="17" t="s">
        <v>156</v>
      </c>
      <c r="CG411" s="17" t="s">
        <v>156</v>
      </c>
      <c r="CH411" s="17">
        <v>45005</v>
      </c>
      <c r="CI411" s="16">
        <v>864</v>
      </c>
      <c r="CJ411" s="10" t="s">
        <v>1613</v>
      </c>
      <c r="CK411" s="10" t="s">
        <v>230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 t="s">
        <v>156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45030</v>
      </c>
      <c r="CX411" s="10" t="s">
        <v>193</v>
      </c>
      <c r="CY411" s="17" t="s">
        <v>156</v>
      </c>
      <c r="CZ411" s="17" t="s">
        <v>156</v>
      </c>
      <c r="DA411" s="17" t="s">
        <v>156</v>
      </c>
      <c r="DB411" s="17" t="s">
        <v>156</v>
      </c>
      <c r="DC411" s="16">
        <v>0</v>
      </c>
      <c r="DD411" s="10" t="s">
        <v>156</v>
      </c>
      <c r="DE411" s="10" t="s">
        <v>156</v>
      </c>
      <c r="DF411" s="18" t="s">
        <v>156</v>
      </c>
      <c r="DG411" s="17">
        <v>45040</v>
      </c>
      <c r="DH411" s="10" t="s">
        <v>156</v>
      </c>
      <c r="DI411" s="17" t="s">
        <v>156</v>
      </c>
      <c r="DJ411" s="17" t="s">
        <v>156</v>
      </c>
      <c r="DK411" s="17" t="s">
        <v>156</v>
      </c>
      <c r="DL411" s="17" t="s">
        <v>156</v>
      </c>
      <c r="DM411" s="16">
        <v>0</v>
      </c>
      <c r="DN411" s="10" t="s">
        <v>156</v>
      </c>
      <c r="DO411" s="10" t="s">
        <v>156</v>
      </c>
      <c r="DP411" s="16">
        <v>32</v>
      </c>
      <c r="DQ411" s="16">
        <v>16</v>
      </c>
      <c r="DR411" s="11">
        <v>16</v>
      </c>
      <c r="DS411" s="16">
        <v>16</v>
      </c>
      <c r="DT411" s="16">
        <v>864</v>
      </c>
      <c r="DU411" s="11" t="s">
        <v>181</v>
      </c>
      <c r="DV411" s="11" t="s">
        <v>182</v>
      </c>
      <c r="DW411" s="27" t="s">
        <v>156</v>
      </c>
      <c r="DX411" s="27" t="s">
        <v>156</v>
      </c>
      <c r="DY411" s="20" t="s">
        <v>1614</v>
      </c>
      <c r="DZ411" s="16">
        <v>7</v>
      </c>
      <c r="EA411" s="16">
        <v>23</v>
      </c>
      <c r="EB411" s="27" t="s">
        <v>185</v>
      </c>
      <c r="EC411" s="27" t="s">
        <v>185</v>
      </c>
      <c r="ED411" s="27" t="s">
        <v>182</v>
      </c>
      <c r="EE411" s="29">
        <v>45002.46435185185</v>
      </c>
      <c r="EF411" s="28" t="s">
        <v>727</v>
      </c>
      <c r="EG411" s="28" t="s">
        <v>728</v>
      </c>
      <c r="EH411" s="28" t="s">
        <v>190</v>
      </c>
      <c r="EI411" s="29">
        <v>45037.666805555556</v>
      </c>
      <c r="EJ411" s="28" t="s">
        <v>727</v>
      </c>
      <c r="EK411" s="28" t="s">
        <v>728</v>
      </c>
      <c r="EL411" s="28" t="s">
        <v>190</v>
      </c>
      <c r="EM411" s="45"/>
      <c r="EN411" s="46" t="str">
        <f t="shared" si="43"/>
        <v>243N188B</v>
      </c>
      <c r="EO411" s="47">
        <f t="shared" si="44"/>
        <v>45060</v>
      </c>
      <c r="EP411" s="47">
        <f t="shared" si="45"/>
        <v>45030</v>
      </c>
      <c r="EQ411" s="48" t="str">
        <f t="shared" ca="1" si="46"/>
        <v>Past</v>
      </c>
      <c r="ER411" s="49">
        <f t="shared" si="47"/>
        <v>30</v>
      </c>
      <c r="ES411" s="50"/>
      <c r="ET411" s="51">
        <f t="shared" si="48"/>
        <v>30</v>
      </c>
      <c r="EU411" s="52">
        <f t="shared" si="49"/>
        <v>0</v>
      </c>
      <c r="EV411" s="46"/>
    </row>
    <row r="412" spans="1:153" ht="14.25" customHeight="1">
      <c r="A412" s="8">
        <v>405</v>
      </c>
      <c r="B412" s="9" t="s">
        <v>141</v>
      </c>
      <c r="C412" s="10" t="s">
        <v>142</v>
      </c>
      <c r="D412" s="10" t="s">
        <v>143</v>
      </c>
      <c r="E412" s="10" t="s">
        <v>206</v>
      </c>
      <c r="F412" s="9" t="s">
        <v>641</v>
      </c>
      <c r="G412" s="10" t="s">
        <v>1600</v>
      </c>
      <c r="H412" s="9" t="s">
        <v>1601</v>
      </c>
      <c r="I412" s="9" t="s">
        <v>147</v>
      </c>
      <c r="J412" s="9" t="s">
        <v>148</v>
      </c>
      <c r="K412" s="9" t="s">
        <v>147</v>
      </c>
      <c r="L412" s="9" t="s">
        <v>148</v>
      </c>
      <c r="M412" s="9" t="s">
        <v>574</v>
      </c>
      <c r="N412" s="9" t="s">
        <v>206</v>
      </c>
      <c r="O412" s="9" t="s">
        <v>151</v>
      </c>
      <c r="P412" s="9" t="s">
        <v>142</v>
      </c>
      <c r="Q412" s="9" t="s">
        <v>575</v>
      </c>
      <c r="R412" s="9" t="s">
        <v>675</v>
      </c>
      <c r="S412" s="9" t="s">
        <v>676</v>
      </c>
      <c r="T412" s="9" t="s">
        <v>306</v>
      </c>
      <c r="U412" s="9" t="s">
        <v>337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716</v>
      </c>
      <c r="AA412" s="9" t="s">
        <v>717</v>
      </c>
      <c r="AB412" s="12" t="s">
        <v>718</v>
      </c>
      <c r="AC412" s="10" t="s">
        <v>744</v>
      </c>
      <c r="AD412" s="9" t="s">
        <v>745</v>
      </c>
      <c r="AE412" s="13" t="s">
        <v>746</v>
      </c>
      <c r="AF412" s="14" t="s">
        <v>1602</v>
      </c>
      <c r="AG412" s="10" t="s">
        <v>1615</v>
      </c>
      <c r="AH412" s="11" t="s">
        <v>684</v>
      </c>
      <c r="AI412" s="11" t="s">
        <v>685</v>
      </c>
      <c r="AJ412" s="10" t="s">
        <v>686</v>
      </c>
      <c r="AK412" s="11" t="s">
        <v>685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1.5</v>
      </c>
      <c r="AU412" s="10" t="s">
        <v>142</v>
      </c>
      <c r="AV412" s="16">
        <v>1216</v>
      </c>
      <c r="AW412" s="16">
        <v>1216</v>
      </c>
      <c r="AX412" s="16">
        <v>0</v>
      </c>
      <c r="AY412" s="16">
        <v>0</v>
      </c>
      <c r="AZ412" s="16">
        <v>0</v>
      </c>
      <c r="BA412" s="17">
        <v>45089</v>
      </c>
      <c r="BB412" s="30" t="s">
        <v>175</v>
      </c>
      <c r="BC412" s="18">
        <v>45040</v>
      </c>
      <c r="BD412" s="17">
        <v>45137</v>
      </c>
      <c r="BE412" s="17">
        <v>45199</v>
      </c>
      <c r="BF412" s="17">
        <v>45031</v>
      </c>
      <c r="BG412" s="10">
        <v>85223416</v>
      </c>
      <c r="BH412" s="9" t="s">
        <v>414</v>
      </c>
      <c r="BI412" s="19">
        <v>44986</v>
      </c>
      <c r="BJ412" s="20">
        <v>44991</v>
      </c>
      <c r="BK412" s="16">
        <v>1216</v>
      </c>
      <c r="BL412" s="16">
        <v>1824</v>
      </c>
      <c r="BM412" s="9" t="s">
        <v>177</v>
      </c>
      <c r="BN412" s="9" t="s">
        <v>436</v>
      </c>
      <c r="BO412" s="9" t="s">
        <v>635</v>
      </c>
      <c r="BP412" s="17">
        <v>45053</v>
      </c>
      <c r="BQ412" s="17">
        <v>45053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 t="s">
        <v>156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44931</v>
      </c>
      <c r="CX412" s="10" t="s">
        <v>193</v>
      </c>
      <c r="CY412" s="17" t="s">
        <v>156</v>
      </c>
      <c r="CZ412" s="17" t="s">
        <v>156</v>
      </c>
      <c r="DA412" s="17" t="s">
        <v>156</v>
      </c>
      <c r="DB412" s="17">
        <v>44932</v>
      </c>
      <c r="DC412" s="16">
        <v>1216</v>
      </c>
      <c r="DD412" s="10" t="s">
        <v>1616</v>
      </c>
      <c r="DE412" s="10" t="s">
        <v>230</v>
      </c>
      <c r="DF412" s="18" t="s">
        <v>156</v>
      </c>
      <c r="DG412" s="17">
        <v>44943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>
        <v>44942</v>
      </c>
      <c r="DM412" s="16">
        <v>1216</v>
      </c>
      <c r="DN412" s="10" t="s">
        <v>1617</v>
      </c>
      <c r="DO412" s="10" t="s">
        <v>233</v>
      </c>
      <c r="DP412" s="16">
        <v>32</v>
      </c>
      <c r="DQ412" s="16">
        <v>16</v>
      </c>
      <c r="DR412" s="11">
        <v>16</v>
      </c>
      <c r="DS412" s="16">
        <v>16</v>
      </c>
      <c r="DT412" s="16">
        <v>0</v>
      </c>
      <c r="DU412" s="11" t="s">
        <v>181</v>
      </c>
      <c r="DV412" s="11" t="s">
        <v>182</v>
      </c>
      <c r="DW412" s="27" t="s">
        <v>156</v>
      </c>
      <c r="DX412" s="27" t="s">
        <v>156</v>
      </c>
      <c r="DY412" s="20" t="s">
        <v>1606</v>
      </c>
      <c r="DZ412" s="16">
        <v>7</v>
      </c>
      <c r="EA412" s="16">
        <v>23</v>
      </c>
      <c r="EB412" s="27" t="s">
        <v>185</v>
      </c>
      <c r="EC412" s="27" t="s">
        <v>185</v>
      </c>
      <c r="ED412" s="27" t="s">
        <v>182</v>
      </c>
      <c r="EE412" s="29">
        <v>44930.666851851849</v>
      </c>
      <c r="EF412" s="28" t="s">
        <v>727</v>
      </c>
      <c r="EG412" s="28" t="s">
        <v>728</v>
      </c>
      <c r="EH412" s="28" t="s">
        <v>190</v>
      </c>
      <c r="EI412" s="29">
        <v>44976.025648148148</v>
      </c>
      <c r="EJ412" s="28" t="s">
        <v>188</v>
      </c>
      <c r="EK412" s="28" t="s">
        <v>189</v>
      </c>
      <c r="EL412" s="28" t="s">
        <v>190</v>
      </c>
      <c r="EM412" s="45" t="s">
        <v>3713</v>
      </c>
      <c r="EN412" s="46" t="str">
        <f t="shared" si="43"/>
        <v>243N188C</v>
      </c>
      <c r="EO412" s="47">
        <f t="shared" si="44"/>
        <v>45023</v>
      </c>
      <c r="EP412" s="47">
        <f t="shared" si="45"/>
        <v>44931</v>
      </c>
      <c r="EQ412" s="48" t="str">
        <f t="shared" ca="1" si="46"/>
        <v>Past</v>
      </c>
      <c r="ER412" s="49">
        <f t="shared" si="47"/>
        <v>92</v>
      </c>
      <c r="ES412" s="50"/>
      <c r="ET412" s="51">
        <f t="shared" si="48"/>
        <v>92</v>
      </c>
      <c r="EU412" s="52">
        <f t="shared" si="49"/>
        <v>111872</v>
      </c>
      <c r="EV412" s="46"/>
      <c r="EW412" s="23" t="s">
        <v>3714</v>
      </c>
    </row>
    <row r="413" spans="1:153" ht="14.25" hidden="1" customHeight="1">
      <c r="A413" s="8">
        <v>406</v>
      </c>
      <c r="B413" s="9" t="s">
        <v>141</v>
      </c>
      <c r="C413" s="10" t="s">
        <v>142</v>
      </c>
      <c r="D413" s="10" t="s">
        <v>143</v>
      </c>
      <c r="E413" s="10" t="s">
        <v>206</v>
      </c>
      <c r="F413" s="9" t="s">
        <v>641</v>
      </c>
      <c r="G413" s="10" t="s">
        <v>1600</v>
      </c>
      <c r="H413" s="9" t="s">
        <v>1601</v>
      </c>
      <c r="I413" s="9" t="s">
        <v>147</v>
      </c>
      <c r="J413" s="9" t="s">
        <v>148</v>
      </c>
      <c r="K413" s="9" t="s">
        <v>147</v>
      </c>
      <c r="L413" s="9" t="s">
        <v>148</v>
      </c>
      <c r="M413" s="9" t="s">
        <v>574</v>
      </c>
      <c r="N413" s="9" t="s">
        <v>206</v>
      </c>
      <c r="O413" s="9" t="s">
        <v>151</v>
      </c>
      <c r="P413" s="9" t="s">
        <v>142</v>
      </c>
      <c r="Q413" s="9" t="s">
        <v>575</v>
      </c>
      <c r="R413" s="9" t="s">
        <v>675</v>
      </c>
      <c r="S413" s="9" t="s">
        <v>676</v>
      </c>
      <c r="T413" s="9" t="s">
        <v>306</v>
      </c>
      <c r="U413" s="9" t="s">
        <v>337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716</v>
      </c>
      <c r="AA413" s="9" t="s">
        <v>717</v>
      </c>
      <c r="AB413" s="12" t="s">
        <v>718</v>
      </c>
      <c r="AC413" s="10" t="s">
        <v>744</v>
      </c>
      <c r="AD413" s="9" t="s">
        <v>745</v>
      </c>
      <c r="AE413" s="13" t="s">
        <v>746</v>
      </c>
      <c r="AF413" s="14" t="s">
        <v>1602</v>
      </c>
      <c r="AG413" s="10" t="s">
        <v>1615</v>
      </c>
      <c r="AH413" s="11" t="s">
        <v>684</v>
      </c>
      <c r="AI413" s="11" t="s">
        <v>685</v>
      </c>
      <c r="AJ413" s="10" t="s">
        <v>686</v>
      </c>
      <c r="AK413" s="11" t="s">
        <v>685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1.5</v>
      </c>
      <c r="AU413" s="10" t="s">
        <v>142</v>
      </c>
      <c r="AV413" s="16">
        <v>1216</v>
      </c>
      <c r="AW413" s="16">
        <v>1216</v>
      </c>
      <c r="AX413" s="16">
        <v>0</v>
      </c>
      <c r="AY413" s="16">
        <v>0</v>
      </c>
      <c r="AZ413" s="16">
        <v>0</v>
      </c>
      <c r="BA413" s="17">
        <v>45089</v>
      </c>
      <c r="BB413" s="30" t="s">
        <v>175</v>
      </c>
      <c r="BC413" s="18">
        <v>45005</v>
      </c>
      <c r="BD413" s="17">
        <v>45137</v>
      </c>
      <c r="BE413" s="17">
        <v>45199</v>
      </c>
      <c r="BF413" s="17">
        <v>45031</v>
      </c>
      <c r="BG413" s="10">
        <v>85447035</v>
      </c>
      <c r="BH413" s="9" t="s">
        <v>319</v>
      </c>
      <c r="BI413" s="19">
        <v>45017</v>
      </c>
      <c r="BJ413" s="20">
        <v>45040</v>
      </c>
      <c r="BK413" s="16">
        <v>0</v>
      </c>
      <c r="BL413" s="16">
        <v>0</v>
      </c>
      <c r="BM413" s="9" t="s">
        <v>177</v>
      </c>
      <c r="BN413" s="9" t="s">
        <v>178</v>
      </c>
      <c r="BO413" s="9" t="s">
        <v>156</v>
      </c>
      <c r="BP413" s="17">
        <v>45090</v>
      </c>
      <c r="BQ413" s="17" t="s">
        <v>156</v>
      </c>
      <c r="BR413" s="17" t="s">
        <v>156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 t="s">
        <v>156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>
        <v>45002</v>
      </c>
      <c r="CD413" s="10" t="s">
        <v>156</v>
      </c>
      <c r="CE413" s="17" t="s">
        <v>156</v>
      </c>
      <c r="CF413" s="17" t="s">
        <v>156</v>
      </c>
      <c r="CG413" s="17" t="s">
        <v>156</v>
      </c>
      <c r="CH413" s="17">
        <v>45005</v>
      </c>
      <c r="CI413" s="16">
        <v>704</v>
      </c>
      <c r="CJ413" s="10" t="s">
        <v>1618</v>
      </c>
      <c r="CK413" s="10" t="s">
        <v>230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 t="s">
        <v>156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45030</v>
      </c>
      <c r="CX413" s="10" t="s">
        <v>193</v>
      </c>
      <c r="CY413" s="17" t="s">
        <v>156</v>
      </c>
      <c r="CZ413" s="17" t="s">
        <v>156</v>
      </c>
      <c r="DA413" s="17" t="s">
        <v>156</v>
      </c>
      <c r="DB413" s="17" t="s">
        <v>156</v>
      </c>
      <c r="DC413" s="16">
        <v>0</v>
      </c>
      <c r="DD413" s="10" t="s">
        <v>156</v>
      </c>
      <c r="DE413" s="10" t="s">
        <v>156</v>
      </c>
      <c r="DF413" s="18" t="s">
        <v>156</v>
      </c>
      <c r="DG413" s="17">
        <v>45040</v>
      </c>
      <c r="DH413" s="10" t="s">
        <v>156</v>
      </c>
      <c r="DI413" s="17" t="s">
        <v>156</v>
      </c>
      <c r="DJ413" s="17" t="s">
        <v>156</v>
      </c>
      <c r="DK413" s="17" t="s">
        <v>156</v>
      </c>
      <c r="DL413" s="17" t="s">
        <v>156</v>
      </c>
      <c r="DM413" s="16">
        <v>0</v>
      </c>
      <c r="DN413" s="10" t="s">
        <v>156</v>
      </c>
      <c r="DO413" s="10" t="s">
        <v>156</v>
      </c>
      <c r="DP413" s="16">
        <v>32</v>
      </c>
      <c r="DQ413" s="16">
        <v>16</v>
      </c>
      <c r="DR413" s="11">
        <v>16</v>
      </c>
      <c r="DS413" s="16">
        <v>16</v>
      </c>
      <c r="DT413" s="16">
        <v>704</v>
      </c>
      <c r="DU413" s="11" t="s">
        <v>181</v>
      </c>
      <c r="DV413" s="11" t="s">
        <v>182</v>
      </c>
      <c r="DW413" s="27" t="s">
        <v>156</v>
      </c>
      <c r="DX413" s="27" t="s">
        <v>156</v>
      </c>
      <c r="DY413" s="20" t="s">
        <v>1614</v>
      </c>
      <c r="DZ413" s="16">
        <v>7</v>
      </c>
      <c r="EA413" s="16">
        <v>23</v>
      </c>
      <c r="EB413" s="27" t="s">
        <v>185</v>
      </c>
      <c r="EC413" s="27" t="s">
        <v>185</v>
      </c>
      <c r="ED413" s="27" t="s">
        <v>182</v>
      </c>
      <c r="EE413" s="29">
        <v>45002.46435185185</v>
      </c>
      <c r="EF413" s="28" t="s">
        <v>727</v>
      </c>
      <c r="EG413" s="28" t="s">
        <v>728</v>
      </c>
      <c r="EH413" s="28" t="s">
        <v>190</v>
      </c>
      <c r="EI413" s="29">
        <v>45037.666805555556</v>
      </c>
      <c r="EJ413" s="28" t="s">
        <v>727</v>
      </c>
      <c r="EK413" s="28" t="s">
        <v>728</v>
      </c>
      <c r="EL413" s="28" t="s">
        <v>190</v>
      </c>
      <c r="EM413" s="45"/>
      <c r="EN413" s="46" t="str">
        <f t="shared" si="43"/>
        <v>243N188C</v>
      </c>
      <c r="EO413" s="47">
        <f t="shared" si="44"/>
        <v>45060</v>
      </c>
      <c r="EP413" s="47">
        <f t="shared" si="45"/>
        <v>45030</v>
      </c>
      <c r="EQ413" s="48" t="str">
        <f t="shared" ca="1" si="46"/>
        <v>Past</v>
      </c>
      <c r="ER413" s="49">
        <f t="shared" si="47"/>
        <v>30</v>
      </c>
      <c r="ES413" s="50"/>
      <c r="ET413" s="51">
        <f t="shared" si="48"/>
        <v>30</v>
      </c>
      <c r="EU413" s="52">
        <f t="shared" si="49"/>
        <v>0</v>
      </c>
      <c r="EV413" s="46"/>
    </row>
    <row r="414" spans="1:153" ht="14.25" customHeight="1">
      <c r="A414" s="8">
        <v>407</v>
      </c>
      <c r="B414" s="9" t="s">
        <v>141</v>
      </c>
      <c r="C414" s="10" t="s">
        <v>142</v>
      </c>
      <c r="D414" s="10" t="s">
        <v>143</v>
      </c>
      <c r="E414" s="10" t="s">
        <v>206</v>
      </c>
      <c r="F414" s="9" t="s">
        <v>641</v>
      </c>
      <c r="G414" s="10" t="s">
        <v>1600</v>
      </c>
      <c r="H414" s="9" t="s">
        <v>1601</v>
      </c>
      <c r="I414" s="9" t="s">
        <v>147</v>
      </c>
      <c r="J414" s="9" t="s">
        <v>148</v>
      </c>
      <c r="K414" s="9" t="s">
        <v>147</v>
      </c>
      <c r="L414" s="9" t="s">
        <v>148</v>
      </c>
      <c r="M414" s="9" t="s">
        <v>149</v>
      </c>
      <c r="N414" s="9" t="s">
        <v>150</v>
      </c>
      <c r="O414" s="9" t="s">
        <v>151</v>
      </c>
      <c r="P414" s="9" t="s">
        <v>142</v>
      </c>
      <c r="Q414" s="9" t="s">
        <v>152</v>
      </c>
      <c r="R414" s="9" t="s">
        <v>675</v>
      </c>
      <c r="S414" s="9" t="s">
        <v>676</v>
      </c>
      <c r="T414" s="9" t="s">
        <v>306</v>
      </c>
      <c r="U414" s="9" t="s">
        <v>337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698</v>
      </c>
      <c r="AA414" s="9" t="s">
        <v>699</v>
      </c>
      <c r="AB414" s="12" t="s">
        <v>700</v>
      </c>
      <c r="AC414" s="10" t="s">
        <v>752</v>
      </c>
      <c r="AD414" s="9" t="s">
        <v>753</v>
      </c>
      <c r="AE414" s="13" t="s">
        <v>754</v>
      </c>
      <c r="AF414" s="14" t="s">
        <v>1602</v>
      </c>
      <c r="AG414" s="10" t="s">
        <v>1619</v>
      </c>
      <c r="AH414" s="11" t="s">
        <v>684</v>
      </c>
      <c r="AI414" s="11" t="s">
        <v>685</v>
      </c>
      <c r="AJ414" s="10" t="s">
        <v>686</v>
      </c>
      <c r="AK414" s="11" t="s">
        <v>685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1.6</v>
      </c>
      <c r="AU414" s="10" t="s">
        <v>142</v>
      </c>
      <c r="AV414" s="16">
        <v>1584</v>
      </c>
      <c r="AW414" s="16">
        <v>1584</v>
      </c>
      <c r="AX414" s="16">
        <v>0</v>
      </c>
      <c r="AY414" s="16">
        <v>0</v>
      </c>
      <c r="AZ414" s="16">
        <v>0</v>
      </c>
      <c r="BA414" s="17">
        <v>45103</v>
      </c>
      <c r="BB414" s="30" t="s">
        <v>175</v>
      </c>
      <c r="BC414" s="18">
        <v>45098</v>
      </c>
      <c r="BD414" s="17">
        <v>45230</v>
      </c>
      <c r="BE414" s="17">
        <v>45291</v>
      </c>
      <c r="BF414" s="17">
        <v>45092</v>
      </c>
      <c r="BG414" s="10">
        <v>85277812</v>
      </c>
      <c r="BH414" s="9" t="s">
        <v>414</v>
      </c>
      <c r="BI414" s="19">
        <v>45047</v>
      </c>
      <c r="BJ414" s="20">
        <v>45047</v>
      </c>
      <c r="BK414" s="16">
        <v>1120</v>
      </c>
      <c r="BL414" s="16">
        <v>1792</v>
      </c>
      <c r="BM414" s="9" t="s">
        <v>177</v>
      </c>
      <c r="BN414" s="9" t="s">
        <v>436</v>
      </c>
      <c r="BO414" s="9" t="s">
        <v>635</v>
      </c>
      <c r="BP414" s="17">
        <v>45112</v>
      </c>
      <c r="BQ414" s="17">
        <v>45112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>
        <v>44957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>
        <v>44960</v>
      </c>
      <c r="CI414" s="16">
        <v>12000</v>
      </c>
      <c r="CJ414" s="10" t="s">
        <v>1620</v>
      </c>
      <c r="CK414" s="10" t="s">
        <v>230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>
        <v>44970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44999</v>
      </c>
      <c r="CX414" s="10" t="s">
        <v>193</v>
      </c>
      <c r="CY414" s="17" t="s">
        <v>156</v>
      </c>
      <c r="CZ414" s="17" t="s">
        <v>156</v>
      </c>
      <c r="DA414" s="17">
        <v>44970</v>
      </c>
      <c r="DB414" s="17">
        <v>44995</v>
      </c>
      <c r="DC414" s="16">
        <v>1120</v>
      </c>
      <c r="DD414" s="10" t="s">
        <v>1621</v>
      </c>
      <c r="DE414" s="10" t="s">
        <v>230</v>
      </c>
      <c r="DF414" s="18" t="s">
        <v>156</v>
      </c>
      <c r="DG414" s="17">
        <v>45030</v>
      </c>
      <c r="DH414" s="10" t="s">
        <v>156</v>
      </c>
      <c r="DI414" s="17" t="s">
        <v>156</v>
      </c>
      <c r="DJ414" s="17" t="s">
        <v>156</v>
      </c>
      <c r="DK414" s="17">
        <v>44970</v>
      </c>
      <c r="DL414" s="17">
        <v>45035</v>
      </c>
      <c r="DM414" s="16">
        <v>1120</v>
      </c>
      <c r="DN414" s="10" t="s">
        <v>1622</v>
      </c>
      <c r="DO414" s="10" t="s">
        <v>417</v>
      </c>
      <c r="DP414" s="16">
        <v>32</v>
      </c>
      <c r="DQ414" s="16">
        <v>16</v>
      </c>
      <c r="DR414" s="11">
        <v>16</v>
      </c>
      <c r="DS414" s="16">
        <v>16</v>
      </c>
      <c r="DT414" s="16">
        <v>0</v>
      </c>
      <c r="DU414" s="11" t="s">
        <v>181</v>
      </c>
      <c r="DV414" s="11" t="s">
        <v>182</v>
      </c>
      <c r="DW414" s="27" t="s">
        <v>156</v>
      </c>
      <c r="DX414" s="27" t="s">
        <v>156</v>
      </c>
      <c r="DY414" s="20" t="s">
        <v>845</v>
      </c>
      <c r="DZ414" s="16">
        <v>7</v>
      </c>
      <c r="EA414" s="16">
        <v>23</v>
      </c>
      <c r="EB414" s="27" t="s">
        <v>185</v>
      </c>
      <c r="EC414" s="27" t="s">
        <v>185</v>
      </c>
      <c r="ED414" s="27" t="s">
        <v>182</v>
      </c>
      <c r="EE414" s="29">
        <v>44945.410752314812</v>
      </c>
      <c r="EF414" s="28" t="s">
        <v>688</v>
      </c>
      <c r="EG414" s="28" t="s">
        <v>689</v>
      </c>
      <c r="EH414" s="28" t="s">
        <v>190</v>
      </c>
      <c r="EI414" s="29">
        <v>45035.29483796296</v>
      </c>
      <c r="EJ414" s="28" t="s">
        <v>505</v>
      </c>
      <c r="EK414" s="28" t="s">
        <v>506</v>
      </c>
      <c r="EL414" s="28" t="s">
        <v>237</v>
      </c>
      <c r="EM414" s="45" t="s">
        <v>3713</v>
      </c>
      <c r="EN414" s="46" t="str">
        <f t="shared" si="43"/>
        <v>343N546A</v>
      </c>
      <c r="EO414" s="47">
        <f t="shared" si="44"/>
        <v>45082</v>
      </c>
      <c r="EP414" s="47">
        <f t="shared" si="45"/>
        <v>44999</v>
      </c>
      <c r="EQ414" s="48" t="str">
        <f t="shared" ca="1" si="46"/>
        <v>Past</v>
      </c>
      <c r="ER414" s="49">
        <f t="shared" si="47"/>
        <v>83</v>
      </c>
      <c r="ES414" s="50"/>
      <c r="ET414" s="51">
        <f t="shared" si="48"/>
        <v>83</v>
      </c>
      <c r="EU414" s="52">
        <f t="shared" si="49"/>
        <v>92960</v>
      </c>
      <c r="EV414" s="46"/>
      <c r="EW414" s="23" t="s">
        <v>3714</v>
      </c>
    </row>
    <row r="415" spans="1:153" ht="14.25" customHeight="1">
      <c r="A415" s="8">
        <v>408</v>
      </c>
      <c r="B415" s="9" t="s">
        <v>141</v>
      </c>
      <c r="C415" s="10" t="s">
        <v>142</v>
      </c>
      <c r="D415" s="10" t="s">
        <v>143</v>
      </c>
      <c r="E415" s="10" t="s">
        <v>206</v>
      </c>
      <c r="F415" s="9" t="s">
        <v>641</v>
      </c>
      <c r="G415" s="10" t="s">
        <v>1600</v>
      </c>
      <c r="H415" s="9" t="s">
        <v>1601</v>
      </c>
      <c r="I415" s="9" t="s">
        <v>147</v>
      </c>
      <c r="J415" s="9" t="s">
        <v>148</v>
      </c>
      <c r="K415" s="9" t="s">
        <v>147</v>
      </c>
      <c r="L415" s="9" t="s">
        <v>148</v>
      </c>
      <c r="M415" s="9" t="s">
        <v>149</v>
      </c>
      <c r="N415" s="9" t="s">
        <v>150</v>
      </c>
      <c r="O415" s="9" t="s">
        <v>151</v>
      </c>
      <c r="P415" s="9" t="s">
        <v>142</v>
      </c>
      <c r="Q415" s="9" t="s">
        <v>152</v>
      </c>
      <c r="R415" s="9" t="s">
        <v>675</v>
      </c>
      <c r="S415" s="9" t="s">
        <v>676</v>
      </c>
      <c r="T415" s="9" t="s">
        <v>306</v>
      </c>
      <c r="U415" s="9" t="s">
        <v>337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698</v>
      </c>
      <c r="AA415" s="9" t="s">
        <v>699</v>
      </c>
      <c r="AB415" s="12" t="s">
        <v>700</v>
      </c>
      <c r="AC415" s="10" t="s">
        <v>752</v>
      </c>
      <c r="AD415" s="9" t="s">
        <v>753</v>
      </c>
      <c r="AE415" s="13" t="s">
        <v>754</v>
      </c>
      <c r="AF415" s="14" t="s">
        <v>1602</v>
      </c>
      <c r="AG415" s="10" t="s">
        <v>1619</v>
      </c>
      <c r="AH415" s="11" t="s">
        <v>684</v>
      </c>
      <c r="AI415" s="11" t="s">
        <v>685</v>
      </c>
      <c r="AJ415" s="10" t="s">
        <v>686</v>
      </c>
      <c r="AK415" s="11" t="s">
        <v>685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1.6</v>
      </c>
      <c r="AU415" s="10" t="s">
        <v>142</v>
      </c>
      <c r="AV415" s="16">
        <v>1584</v>
      </c>
      <c r="AW415" s="16">
        <v>1584</v>
      </c>
      <c r="AX415" s="16">
        <v>0</v>
      </c>
      <c r="AY415" s="16">
        <v>0</v>
      </c>
      <c r="AZ415" s="16">
        <v>0</v>
      </c>
      <c r="BA415" s="17">
        <v>45103</v>
      </c>
      <c r="BB415" s="30" t="s">
        <v>175</v>
      </c>
      <c r="BC415" s="18">
        <v>45098</v>
      </c>
      <c r="BD415" s="17">
        <v>45230</v>
      </c>
      <c r="BE415" s="17">
        <v>45291</v>
      </c>
      <c r="BF415" s="17">
        <v>45092</v>
      </c>
      <c r="BG415" s="10">
        <v>85605590</v>
      </c>
      <c r="BH415" s="9" t="s">
        <v>319</v>
      </c>
      <c r="BI415" s="19">
        <v>45078</v>
      </c>
      <c r="BJ415" s="20">
        <v>45082</v>
      </c>
      <c r="BK415" s="16">
        <v>464</v>
      </c>
      <c r="BL415" s="16">
        <v>742</v>
      </c>
      <c r="BM415" s="9" t="s">
        <v>177</v>
      </c>
      <c r="BN415" s="9" t="s">
        <v>470</v>
      </c>
      <c r="BO415" s="9" t="s">
        <v>156</v>
      </c>
      <c r="BP415" s="17">
        <v>45135</v>
      </c>
      <c r="BQ415" s="17">
        <v>45135</v>
      </c>
      <c r="BR415" s="17" t="s">
        <v>156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 t="s">
        <v>156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 t="s">
        <v>156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 t="s">
        <v>156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45083</v>
      </c>
      <c r="CX415" s="10" t="s">
        <v>193</v>
      </c>
      <c r="CY415" s="17" t="s">
        <v>156</v>
      </c>
      <c r="CZ415" s="17" t="s">
        <v>156</v>
      </c>
      <c r="DA415" s="17" t="s">
        <v>156</v>
      </c>
      <c r="DB415" s="17">
        <v>45083</v>
      </c>
      <c r="DC415" s="16">
        <v>464</v>
      </c>
      <c r="DD415" s="10" t="s">
        <v>1623</v>
      </c>
      <c r="DE415" s="10" t="s">
        <v>230</v>
      </c>
      <c r="DF415" s="18" t="s">
        <v>156</v>
      </c>
      <c r="DG415" s="17">
        <v>45093</v>
      </c>
      <c r="DH415" s="10" t="s">
        <v>156</v>
      </c>
      <c r="DI415" s="17" t="s">
        <v>156</v>
      </c>
      <c r="DJ415" s="17" t="s">
        <v>156</v>
      </c>
      <c r="DK415" s="17" t="s">
        <v>156</v>
      </c>
      <c r="DL415" s="17">
        <v>45091</v>
      </c>
      <c r="DM415" s="16">
        <v>464</v>
      </c>
      <c r="DN415" s="10" t="s">
        <v>1624</v>
      </c>
      <c r="DO415" s="10" t="s">
        <v>230</v>
      </c>
      <c r="DP415" s="16">
        <v>32</v>
      </c>
      <c r="DQ415" s="16">
        <v>16</v>
      </c>
      <c r="DR415" s="11">
        <v>16</v>
      </c>
      <c r="DS415" s="16">
        <v>16</v>
      </c>
      <c r="DT415" s="16">
        <v>0</v>
      </c>
      <c r="DU415" s="11" t="s">
        <v>181</v>
      </c>
      <c r="DV415" s="11" t="s">
        <v>182</v>
      </c>
      <c r="DW415" s="27" t="s">
        <v>156</v>
      </c>
      <c r="DX415" s="27" t="s">
        <v>156</v>
      </c>
      <c r="DY415" s="20" t="s">
        <v>962</v>
      </c>
      <c r="DZ415" s="16">
        <v>7</v>
      </c>
      <c r="EA415" s="16">
        <v>23</v>
      </c>
      <c r="EB415" s="27" t="s">
        <v>185</v>
      </c>
      <c r="EC415" s="27" t="s">
        <v>185</v>
      </c>
      <c r="ED415" s="27" t="s">
        <v>182</v>
      </c>
      <c r="EE415" s="29">
        <v>45063.563287037039</v>
      </c>
      <c r="EF415" s="28" t="s">
        <v>821</v>
      </c>
      <c r="EG415" s="28" t="s">
        <v>822</v>
      </c>
      <c r="EH415" s="28" t="s">
        <v>190</v>
      </c>
      <c r="EI415" s="29">
        <v>45091.616354166668</v>
      </c>
      <c r="EJ415" s="28" t="s">
        <v>505</v>
      </c>
      <c r="EK415" s="28" t="s">
        <v>506</v>
      </c>
      <c r="EL415" s="28" t="s">
        <v>237</v>
      </c>
      <c r="EM415" s="45" t="s">
        <v>3713</v>
      </c>
      <c r="EN415" s="46" t="str">
        <f t="shared" si="43"/>
        <v>343N546A</v>
      </c>
      <c r="EO415" s="47">
        <f t="shared" si="44"/>
        <v>45105</v>
      </c>
      <c r="EP415" s="47">
        <f t="shared" si="45"/>
        <v>45083</v>
      </c>
      <c r="EQ415" s="48" t="str">
        <f t="shared" ca="1" si="46"/>
        <v>Past</v>
      </c>
      <c r="ER415" s="49">
        <f t="shared" si="47"/>
        <v>22</v>
      </c>
      <c r="ES415" s="50"/>
      <c r="ET415" s="51">
        <f t="shared" si="48"/>
        <v>22</v>
      </c>
      <c r="EU415" s="52">
        <f t="shared" si="49"/>
        <v>10208</v>
      </c>
      <c r="EV415" s="46"/>
      <c r="EW415" s="23" t="s">
        <v>3721</v>
      </c>
    </row>
    <row r="416" spans="1:153" ht="14.25" customHeight="1">
      <c r="A416" s="8">
        <v>409</v>
      </c>
      <c r="B416" s="9" t="s">
        <v>141</v>
      </c>
      <c r="C416" s="10" t="s">
        <v>142</v>
      </c>
      <c r="D416" s="10" t="s">
        <v>143</v>
      </c>
      <c r="E416" s="10" t="s">
        <v>206</v>
      </c>
      <c r="F416" s="9" t="s">
        <v>641</v>
      </c>
      <c r="G416" s="10" t="s">
        <v>1600</v>
      </c>
      <c r="H416" s="9" t="s">
        <v>1601</v>
      </c>
      <c r="I416" s="9" t="s">
        <v>147</v>
      </c>
      <c r="J416" s="9" t="s">
        <v>148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675</v>
      </c>
      <c r="S416" s="9" t="s">
        <v>676</v>
      </c>
      <c r="T416" s="9" t="s">
        <v>306</v>
      </c>
      <c r="U416" s="9" t="s">
        <v>337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698</v>
      </c>
      <c r="AA416" s="9" t="s">
        <v>699</v>
      </c>
      <c r="AB416" s="12" t="s">
        <v>700</v>
      </c>
      <c r="AC416" s="10" t="s">
        <v>762</v>
      </c>
      <c r="AD416" s="9" t="s">
        <v>763</v>
      </c>
      <c r="AE416" s="13" t="s">
        <v>764</v>
      </c>
      <c r="AF416" s="14" t="s">
        <v>1602</v>
      </c>
      <c r="AG416" s="10" t="s">
        <v>1625</v>
      </c>
      <c r="AH416" s="11" t="s">
        <v>684</v>
      </c>
      <c r="AI416" s="11" t="s">
        <v>685</v>
      </c>
      <c r="AJ416" s="10" t="s">
        <v>686</v>
      </c>
      <c r="AK416" s="11" t="s">
        <v>685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1008</v>
      </c>
      <c r="AW416" s="16">
        <v>1008</v>
      </c>
      <c r="AX416" s="16">
        <v>0</v>
      </c>
      <c r="AY416" s="16">
        <v>0</v>
      </c>
      <c r="AZ416" s="16">
        <v>0</v>
      </c>
      <c r="BA416" s="17">
        <v>45103</v>
      </c>
      <c r="BB416" s="30" t="s">
        <v>175</v>
      </c>
      <c r="BC416" s="18">
        <v>45091</v>
      </c>
      <c r="BD416" s="17">
        <v>45230</v>
      </c>
      <c r="BE416" s="17">
        <v>45291</v>
      </c>
      <c r="BF416" s="17">
        <v>45092</v>
      </c>
      <c r="BG416" s="10">
        <v>85415450</v>
      </c>
      <c r="BH416" s="9" t="s">
        <v>414</v>
      </c>
      <c r="BI416" s="19">
        <v>45047</v>
      </c>
      <c r="BJ416" s="20">
        <v>45047</v>
      </c>
      <c r="BK416" s="16">
        <v>1008</v>
      </c>
      <c r="BL416" s="16">
        <v>1613</v>
      </c>
      <c r="BM416" s="9" t="s">
        <v>177</v>
      </c>
      <c r="BN416" s="9" t="s">
        <v>436</v>
      </c>
      <c r="BO416" s="9" t="s">
        <v>635</v>
      </c>
      <c r="BP416" s="17">
        <v>45112</v>
      </c>
      <c r="BQ416" s="17">
        <v>45112</v>
      </c>
      <c r="BR416" s="17" t="s">
        <v>156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 t="s">
        <v>156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 t="s">
        <v>156</v>
      </c>
      <c r="CD416" s="10" t="s">
        <v>156</v>
      </c>
      <c r="CE416" s="17" t="s">
        <v>156</v>
      </c>
      <c r="CF416" s="17" t="s">
        <v>156</v>
      </c>
      <c r="CG416" s="17" t="s">
        <v>156</v>
      </c>
      <c r="CH416" s="17" t="s">
        <v>156</v>
      </c>
      <c r="CI416" s="16">
        <v>0</v>
      </c>
      <c r="CJ416" s="10" t="s">
        <v>156</v>
      </c>
      <c r="CK416" s="10" t="s">
        <v>156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 t="s">
        <v>156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44999</v>
      </c>
      <c r="CX416" s="10" t="s">
        <v>193</v>
      </c>
      <c r="CY416" s="17" t="s">
        <v>156</v>
      </c>
      <c r="CZ416" s="17" t="s">
        <v>156</v>
      </c>
      <c r="DA416" s="17" t="s">
        <v>156</v>
      </c>
      <c r="DB416" s="17">
        <v>44995</v>
      </c>
      <c r="DC416" s="16">
        <v>1008</v>
      </c>
      <c r="DD416" s="10" t="s">
        <v>1626</v>
      </c>
      <c r="DE416" s="10" t="s">
        <v>230</v>
      </c>
      <c r="DF416" s="18" t="s">
        <v>156</v>
      </c>
      <c r="DG416" s="17">
        <v>45030</v>
      </c>
      <c r="DH416" s="10" t="s">
        <v>156</v>
      </c>
      <c r="DI416" s="17" t="s">
        <v>156</v>
      </c>
      <c r="DJ416" s="17" t="s">
        <v>156</v>
      </c>
      <c r="DK416" s="17" t="s">
        <v>156</v>
      </c>
      <c r="DL416" s="17">
        <v>45035</v>
      </c>
      <c r="DM416" s="16">
        <v>1008</v>
      </c>
      <c r="DN416" s="10" t="s">
        <v>1627</v>
      </c>
      <c r="DO416" s="10" t="s">
        <v>417</v>
      </c>
      <c r="DP416" s="16">
        <v>32</v>
      </c>
      <c r="DQ416" s="16">
        <v>16</v>
      </c>
      <c r="DR416" s="11">
        <v>16</v>
      </c>
      <c r="DS416" s="16">
        <v>16</v>
      </c>
      <c r="DT416" s="16">
        <v>0</v>
      </c>
      <c r="DU416" s="11" t="s">
        <v>181</v>
      </c>
      <c r="DV416" s="11" t="s">
        <v>182</v>
      </c>
      <c r="DW416" s="27" t="s">
        <v>156</v>
      </c>
      <c r="DX416" s="27" t="s">
        <v>156</v>
      </c>
      <c r="DY416" s="20" t="s">
        <v>845</v>
      </c>
      <c r="DZ416" s="16">
        <v>7</v>
      </c>
      <c r="EA416" s="16">
        <v>23</v>
      </c>
      <c r="EB416" s="27" t="s">
        <v>185</v>
      </c>
      <c r="EC416" s="27" t="s">
        <v>185</v>
      </c>
      <c r="ED416" s="27" t="s">
        <v>182</v>
      </c>
      <c r="EE416" s="29">
        <v>44992.669814814813</v>
      </c>
      <c r="EF416" s="28" t="s">
        <v>688</v>
      </c>
      <c r="EG416" s="28" t="s">
        <v>689</v>
      </c>
      <c r="EH416" s="28" t="s">
        <v>190</v>
      </c>
      <c r="EI416" s="29">
        <v>45035.29483796296</v>
      </c>
      <c r="EJ416" s="28" t="s">
        <v>505</v>
      </c>
      <c r="EK416" s="28" t="s">
        <v>506</v>
      </c>
      <c r="EL416" s="28" t="s">
        <v>237</v>
      </c>
      <c r="EM416" s="45" t="s">
        <v>3713</v>
      </c>
      <c r="EN416" s="46" t="str">
        <f t="shared" si="43"/>
        <v>343N546B</v>
      </c>
      <c r="EO416" s="47">
        <f t="shared" si="44"/>
        <v>45082</v>
      </c>
      <c r="EP416" s="47">
        <f t="shared" si="45"/>
        <v>44999</v>
      </c>
      <c r="EQ416" s="48" t="str">
        <f t="shared" ca="1" si="46"/>
        <v>Past</v>
      </c>
      <c r="ER416" s="49">
        <f t="shared" si="47"/>
        <v>83</v>
      </c>
      <c r="ES416" s="50"/>
      <c r="ET416" s="51">
        <f t="shared" si="48"/>
        <v>83</v>
      </c>
      <c r="EU416" s="52">
        <f t="shared" si="49"/>
        <v>83664</v>
      </c>
      <c r="EV416" s="46"/>
      <c r="EW416" s="23" t="s">
        <v>3714</v>
      </c>
    </row>
    <row r="417" spans="1:153" ht="14.25" hidden="1" customHeight="1">
      <c r="A417" s="8">
        <v>410</v>
      </c>
      <c r="B417" s="9" t="s">
        <v>141</v>
      </c>
      <c r="C417" s="10" t="s">
        <v>142</v>
      </c>
      <c r="D417" s="10" t="s">
        <v>143</v>
      </c>
      <c r="E417" s="10" t="s">
        <v>206</v>
      </c>
      <c r="F417" s="9" t="s">
        <v>641</v>
      </c>
      <c r="G417" s="10" t="s">
        <v>1600</v>
      </c>
      <c r="H417" s="9" t="s">
        <v>1601</v>
      </c>
      <c r="I417" s="9" t="s">
        <v>147</v>
      </c>
      <c r="J417" s="9" t="s">
        <v>148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675</v>
      </c>
      <c r="S417" s="9" t="s">
        <v>676</v>
      </c>
      <c r="T417" s="9" t="s">
        <v>306</v>
      </c>
      <c r="U417" s="9" t="s">
        <v>337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698</v>
      </c>
      <c r="AA417" s="9" t="s">
        <v>699</v>
      </c>
      <c r="AB417" s="12" t="s">
        <v>700</v>
      </c>
      <c r="AC417" s="10" t="s">
        <v>762</v>
      </c>
      <c r="AD417" s="9" t="s">
        <v>763</v>
      </c>
      <c r="AE417" s="13" t="s">
        <v>764</v>
      </c>
      <c r="AF417" s="14" t="s">
        <v>1602</v>
      </c>
      <c r="AG417" s="10" t="s">
        <v>1625</v>
      </c>
      <c r="AH417" s="11" t="s">
        <v>684</v>
      </c>
      <c r="AI417" s="11" t="s">
        <v>685</v>
      </c>
      <c r="AJ417" s="10" t="s">
        <v>686</v>
      </c>
      <c r="AK417" s="11" t="s">
        <v>685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1008</v>
      </c>
      <c r="AW417" s="16">
        <v>1008</v>
      </c>
      <c r="AX417" s="16">
        <v>0</v>
      </c>
      <c r="AY417" s="16">
        <v>0</v>
      </c>
      <c r="AZ417" s="16">
        <v>0</v>
      </c>
      <c r="BA417" s="17">
        <v>45103</v>
      </c>
      <c r="BB417" s="30" t="s">
        <v>175</v>
      </c>
      <c r="BC417" s="18" t="s">
        <v>156</v>
      </c>
      <c r="BD417" s="17">
        <v>45230</v>
      </c>
      <c r="BE417" s="17">
        <v>45291</v>
      </c>
      <c r="BF417" s="17">
        <v>45092</v>
      </c>
      <c r="BG417" s="10">
        <v>85605587</v>
      </c>
      <c r="BH417" s="9" t="s">
        <v>319</v>
      </c>
      <c r="BI417" s="19">
        <v>45078</v>
      </c>
      <c r="BJ417" s="20">
        <v>45082</v>
      </c>
      <c r="BK417" s="16">
        <v>0</v>
      </c>
      <c r="BL417" s="16">
        <v>0</v>
      </c>
      <c r="BM417" s="9" t="s">
        <v>177</v>
      </c>
      <c r="BN417" s="9" t="s">
        <v>178</v>
      </c>
      <c r="BO417" s="9" t="s">
        <v>156</v>
      </c>
      <c r="BP417" s="17">
        <v>45135</v>
      </c>
      <c r="BQ417" s="17" t="s">
        <v>156</v>
      </c>
      <c r="BR417" s="17" t="s">
        <v>156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 t="s">
        <v>156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 t="s">
        <v>156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 t="s">
        <v>156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45083</v>
      </c>
      <c r="CX417" s="10" t="s">
        <v>193</v>
      </c>
      <c r="CY417" s="17" t="s">
        <v>156</v>
      </c>
      <c r="CZ417" s="17" t="s">
        <v>156</v>
      </c>
      <c r="DA417" s="17" t="s">
        <v>156</v>
      </c>
      <c r="DB417" s="17" t="s">
        <v>156</v>
      </c>
      <c r="DC417" s="16">
        <v>0</v>
      </c>
      <c r="DD417" s="10" t="s">
        <v>156</v>
      </c>
      <c r="DE417" s="10" t="s">
        <v>156</v>
      </c>
      <c r="DF417" s="18" t="s">
        <v>156</v>
      </c>
      <c r="DG417" s="17">
        <v>45093</v>
      </c>
      <c r="DH417" s="10" t="s">
        <v>1022</v>
      </c>
      <c r="DI417" s="17" t="s">
        <v>156</v>
      </c>
      <c r="DJ417" s="17" t="s">
        <v>156</v>
      </c>
      <c r="DK417" s="17" t="s">
        <v>156</v>
      </c>
      <c r="DL417" s="17" t="s">
        <v>156</v>
      </c>
      <c r="DM417" s="16">
        <v>0</v>
      </c>
      <c r="DN417" s="10" t="s">
        <v>156</v>
      </c>
      <c r="DO417" s="10" t="s">
        <v>156</v>
      </c>
      <c r="DP417" s="16">
        <v>32</v>
      </c>
      <c r="DQ417" s="16">
        <v>16</v>
      </c>
      <c r="DR417" s="11">
        <v>16</v>
      </c>
      <c r="DS417" s="16">
        <v>16</v>
      </c>
      <c r="DT417" s="16">
        <v>1</v>
      </c>
      <c r="DU417" s="11" t="s">
        <v>181</v>
      </c>
      <c r="DV417" s="11" t="s">
        <v>182</v>
      </c>
      <c r="DW417" s="27" t="s">
        <v>156</v>
      </c>
      <c r="DX417" s="27" t="s">
        <v>156</v>
      </c>
      <c r="DY417" s="20" t="s">
        <v>962</v>
      </c>
      <c r="DZ417" s="16">
        <v>7</v>
      </c>
      <c r="EA417" s="16">
        <v>23</v>
      </c>
      <c r="EB417" s="27" t="s">
        <v>185</v>
      </c>
      <c r="EC417" s="27" t="s">
        <v>185</v>
      </c>
      <c r="ED417" s="27" t="s">
        <v>182</v>
      </c>
      <c r="EE417" s="29">
        <v>45063.563287037039</v>
      </c>
      <c r="EF417" s="28" t="s">
        <v>821</v>
      </c>
      <c r="EG417" s="28" t="s">
        <v>822</v>
      </c>
      <c r="EH417" s="28" t="s">
        <v>190</v>
      </c>
      <c r="EI417" s="29">
        <v>45091.315671296295</v>
      </c>
      <c r="EJ417" s="28" t="s">
        <v>195</v>
      </c>
      <c r="EK417" s="28" t="s">
        <v>196</v>
      </c>
      <c r="EL417" s="28" t="s">
        <v>210</v>
      </c>
      <c r="EM417" s="45"/>
      <c r="EN417" s="46" t="str">
        <f t="shared" si="43"/>
        <v>343N546B</v>
      </c>
      <c r="EO417" s="47">
        <f t="shared" si="44"/>
        <v>45105</v>
      </c>
      <c r="EP417" s="47">
        <f t="shared" si="45"/>
        <v>45083</v>
      </c>
      <c r="EQ417" s="48" t="str">
        <f t="shared" ca="1" si="46"/>
        <v>Past</v>
      </c>
      <c r="ER417" s="49">
        <f t="shared" si="47"/>
        <v>22</v>
      </c>
      <c r="ES417" s="50"/>
      <c r="ET417" s="51">
        <f t="shared" si="48"/>
        <v>22</v>
      </c>
      <c r="EU417" s="52">
        <f t="shared" si="49"/>
        <v>0</v>
      </c>
      <c r="EV417" s="46"/>
    </row>
    <row r="418" spans="1:153" ht="14.25" customHeight="1">
      <c r="A418" s="8">
        <v>411</v>
      </c>
      <c r="B418" s="9" t="s">
        <v>141</v>
      </c>
      <c r="C418" s="10" t="s">
        <v>142</v>
      </c>
      <c r="D418" s="10" t="s">
        <v>143</v>
      </c>
      <c r="E418" s="10" t="s">
        <v>206</v>
      </c>
      <c r="F418" s="9" t="s">
        <v>641</v>
      </c>
      <c r="G418" s="10" t="s">
        <v>1600</v>
      </c>
      <c r="H418" s="9" t="s">
        <v>1601</v>
      </c>
      <c r="I418" s="9" t="s">
        <v>147</v>
      </c>
      <c r="J418" s="9" t="s">
        <v>148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675</v>
      </c>
      <c r="S418" s="9" t="s">
        <v>676</v>
      </c>
      <c r="T418" s="9" t="s">
        <v>306</v>
      </c>
      <c r="U418" s="9" t="s">
        <v>337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698</v>
      </c>
      <c r="AA418" s="9" t="s">
        <v>699</v>
      </c>
      <c r="AB418" s="12" t="s">
        <v>700</v>
      </c>
      <c r="AC418" s="10" t="s">
        <v>701</v>
      </c>
      <c r="AD418" s="9" t="s">
        <v>702</v>
      </c>
      <c r="AE418" s="13" t="s">
        <v>703</v>
      </c>
      <c r="AF418" s="14" t="s">
        <v>1602</v>
      </c>
      <c r="AG418" s="10" t="s">
        <v>1628</v>
      </c>
      <c r="AH418" s="11" t="s">
        <v>684</v>
      </c>
      <c r="AI418" s="11" t="s">
        <v>685</v>
      </c>
      <c r="AJ418" s="10" t="s">
        <v>686</v>
      </c>
      <c r="AK418" s="11" t="s">
        <v>685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1496</v>
      </c>
      <c r="AW418" s="16">
        <v>1496</v>
      </c>
      <c r="AX418" s="16">
        <v>0</v>
      </c>
      <c r="AY418" s="16">
        <v>0</v>
      </c>
      <c r="AZ418" s="16">
        <v>0</v>
      </c>
      <c r="BA418" s="17">
        <v>45103</v>
      </c>
      <c r="BB418" s="30" t="s">
        <v>175</v>
      </c>
      <c r="BC418" s="18">
        <v>45098</v>
      </c>
      <c r="BD418" s="17">
        <v>45138</v>
      </c>
      <c r="BE418" s="17">
        <v>45169</v>
      </c>
      <c r="BF418" s="17">
        <v>45092</v>
      </c>
      <c r="BG418" s="10">
        <v>85415452</v>
      </c>
      <c r="BH418" s="9" t="s">
        <v>414</v>
      </c>
      <c r="BI418" s="19">
        <v>45047</v>
      </c>
      <c r="BJ418" s="20">
        <v>45047</v>
      </c>
      <c r="BK418" s="16">
        <v>1200</v>
      </c>
      <c r="BL418" s="16">
        <v>1920</v>
      </c>
      <c r="BM418" s="9" t="s">
        <v>177</v>
      </c>
      <c r="BN418" s="9" t="s">
        <v>436</v>
      </c>
      <c r="BO418" s="9" t="s">
        <v>635</v>
      </c>
      <c r="BP418" s="17">
        <v>45112</v>
      </c>
      <c r="BQ418" s="17">
        <v>45112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 t="s">
        <v>156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44999</v>
      </c>
      <c r="CX418" s="10" t="s">
        <v>193</v>
      </c>
      <c r="CY418" s="17" t="s">
        <v>156</v>
      </c>
      <c r="CZ418" s="17" t="s">
        <v>156</v>
      </c>
      <c r="DA418" s="17" t="s">
        <v>156</v>
      </c>
      <c r="DB418" s="17">
        <v>44995</v>
      </c>
      <c r="DC418" s="16">
        <v>1200</v>
      </c>
      <c r="DD418" s="10" t="s">
        <v>1629</v>
      </c>
      <c r="DE418" s="10" t="s">
        <v>230</v>
      </c>
      <c r="DF418" s="18" t="s">
        <v>156</v>
      </c>
      <c r="DG418" s="17">
        <v>45030</v>
      </c>
      <c r="DH418" s="10" t="s">
        <v>156</v>
      </c>
      <c r="DI418" s="17" t="s">
        <v>156</v>
      </c>
      <c r="DJ418" s="17" t="s">
        <v>156</v>
      </c>
      <c r="DK418" s="17" t="s">
        <v>156</v>
      </c>
      <c r="DL418" s="17">
        <v>45035</v>
      </c>
      <c r="DM418" s="16">
        <v>1200</v>
      </c>
      <c r="DN418" s="10" t="s">
        <v>1630</v>
      </c>
      <c r="DO418" s="10" t="s">
        <v>417</v>
      </c>
      <c r="DP418" s="16">
        <v>32</v>
      </c>
      <c r="DQ418" s="16">
        <v>16</v>
      </c>
      <c r="DR418" s="11">
        <v>16</v>
      </c>
      <c r="DS418" s="16">
        <v>16</v>
      </c>
      <c r="DT418" s="16">
        <v>0</v>
      </c>
      <c r="DU418" s="11" t="s">
        <v>181</v>
      </c>
      <c r="DV418" s="11" t="s">
        <v>182</v>
      </c>
      <c r="DW418" s="27" t="s">
        <v>156</v>
      </c>
      <c r="DX418" s="27" t="s">
        <v>156</v>
      </c>
      <c r="DY418" s="20" t="s">
        <v>845</v>
      </c>
      <c r="DZ418" s="16">
        <v>7</v>
      </c>
      <c r="EA418" s="16">
        <v>23</v>
      </c>
      <c r="EB418" s="27" t="s">
        <v>185</v>
      </c>
      <c r="EC418" s="27" t="s">
        <v>185</v>
      </c>
      <c r="ED418" s="27" t="s">
        <v>182</v>
      </c>
      <c r="EE418" s="29">
        <v>44992.669814814813</v>
      </c>
      <c r="EF418" s="28" t="s">
        <v>688</v>
      </c>
      <c r="EG418" s="28" t="s">
        <v>689</v>
      </c>
      <c r="EH418" s="28" t="s">
        <v>190</v>
      </c>
      <c r="EI418" s="29">
        <v>45035.29483796296</v>
      </c>
      <c r="EJ418" s="28" t="s">
        <v>505</v>
      </c>
      <c r="EK418" s="28" t="s">
        <v>506</v>
      </c>
      <c r="EL418" s="28" t="s">
        <v>237</v>
      </c>
      <c r="EM418" s="45" t="s">
        <v>3713</v>
      </c>
      <c r="EN418" s="46" t="str">
        <f t="shared" si="43"/>
        <v>343N546D</v>
      </c>
      <c r="EO418" s="47">
        <f t="shared" si="44"/>
        <v>45082</v>
      </c>
      <c r="EP418" s="47">
        <f t="shared" si="45"/>
        <v>44999</v>
      </c>
      <c r="EQ418" s="48" t="str">
        <f t="shared" ca="1" si="46"/>
        <v>Past</v>
      </c>
      <c r="ER418" s="49">
        <f t="shared" si="47"/>
        <v>83</v>
      </c>
      <c r="ES418" s="50"/>
      <c r="ET418" s="51">
        <f t="shared" si="48"/>
        <v>83</v>
      </c>
      <c r="EU418" s="52">
        <f t="shared" si="49"/>
        <v>99600</v>
      </c>
      <c r="EV418" s="46"/>
      <c r="EW418" s="23" t="s">
        <v>3714</v>
      </c>
    </row>
    <row r="419" spans="1:153" ht="14.25" customHeight="1">
      <c r="A419" s="8">
        <v>412</v>
      </c>
      <c r="B419" s="9" t="s">
        <v>141</v>
      </c>
      <c r="C419" s="10" t="s">
        <v>142</v>
      </c>
      <c r="D419" s="10" t="s">
        <v>143</v>
      </c>
      <c r="E419" s="10" t="s">
        <v>206</v>
      </c>
      <c r="F419" s="9" t="s">
        <v>641</v>
      </c>
      <c r="G419" s="10" t="s">
        <v>1600</v>
      </c>
      <c r="H419" s="9" t="s">
        <v>1601</v>
      </c>
      <c r="I419" s="9" t="s">
        <v>147</v>
      </c>
      <c r="J419" s="9" t="s">
        <v>148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675</v>
      </c>
      <c r="S419" s="9" t="s">
        <v>676</v>
      </c>
      <c r="T419" s="9" t="s">
        <v>306</v>
      </c>
      <c r="U419" s="9" t="s">
        <v>337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698</v>
      </c>
      <c r="AA419" s="9" t="s">
        <v>699</v>
      </c>
      <c r="AB419" s="12" t="s">
        <v>700</v>
      </c>
      <c r="AC419" s="10" t="s">
        <v>701</v>
      </c>
      <c r="AD419" s="9" t="s">
        <v>702</v>
      </c>
      <c r="AE419" s="13" t="s">
        <v>703</v>
      </c>
      <c r="AF419" s="14" t="s">
        <v>1602</v>
      </c>
      <c r="AG419" s="10" t="s">
        <v>1628</v>
      </c>
      <c r="AH419" s="11" t="s">
        <v>684</v>
      </c>
      <c r="AI419" s="11" t="s">
        <v>685</v>
      </c>
      <c r="AJ419" s="10" t="s">
        <v>686</v>
      </c>
      <c r="AK419" s="11" t="s">
        <v>685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1496</v>
      </c>
      <c r="AW419" s="16">
        <v>1496</v>
      </c>
      <c r="AX419" s="16">
        <v>0</v>
      </c>
      <c r="AY419" s="16">
        <v>0</v>
      </c>
      <c r="AZ419" s="16">
        <v>0</v>
      </c>
      <c r="BA419" s="17">
        <v>45103</v>
      </c>
      <c r="BB419" s="30" t="s">
        <v>175</v>
      </c>
      <c r="BC419" s="18">
        <v>45098</v>
      </c>
      <c r="BD419" s="17">
        <v>45138</v>
      </c>
      <c r="BE419" s="17">
        <v>45169</v>
      </c>
      <c r="BF419" s="17">
        <v>45092</v>
      </c>
      <c r="BG419" s="10">
        <v>85605594</v>
      </c>
      <c r="BH419" s="9" t="s">
        <v>319</v>
      </c>
      <c r="BI419" s="19">
        <v>45078</v>
      </c>
      <c r="BJ419" s="20">
        <v>45082</v>
      </c>
      <c r="BK419" s="16">
        <v>304</v>
      </c>
      <c r="BL419" s="16">
        <v>486</v>
      </c>
      <c r="BM419" s="9" t="s">
        <v>177</v>
      </c>
      <c r="BN419" s="9" t="s">
        <v>470</v>
      </c>
      <c r="BO419" s="9" t="s">
        <v>156</v>
      </c>
      <c r="BP419" s="17">
        <v>45135</v>
      </c>
      <c r="BQ419" s="17">
        <v>45135</v>
      </c>
      <c r="BR419" s="17" t="s">
        <v>156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 t="s">
        <v>156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 t="s">
        <v>156</v>
      </c>
      <c r="CD419" s="10" t="s">
        <v>156</v>
      </c>
      <c r="CE419" s="17" t="s">
        <v>156</v>
      </c>
      <c r="CF419" s="17" t="s">
        <v>156</v>
      </c>
      <c r="CG419" s="17" t="s">
        <v>156</v>
      </c>
      <c r="CH419" s="17" t="s">
        <v>156</v>
      </c>
      <c r="CI419" s="16">
        <v>0</v>
      </c>
      <c r="CJ419" s="10" t="s">
        <v>156</v>
      </c>
      <c r="CK419" s="10" t="s">
        <v>156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 t="s">
        <v>156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45083</v>
      </c>
      <c r="CX419" s="10" t="s">
        <v>193</v>
      </c>
      <c r="CY419" s="17" t="s">
        <v>156</v>
      </c>
      <c r="CZ419" s="17" t="s">
        <v>156</v>
      </c>
      <c r="DA419" s="17" t="s">
        <v>156</v>
      </c>
      <c r="DB419" s="17">
        <v>45083</v>
      </c>
      <c r="DC419" s="16">
        <v>304</v>
      </c>
      <c r="DD419" s="10" t="s">
        <v>1631</v>
      </c>
      <c r="DE419" s="10" t="s">
        <v>230</v>
      </c>
      <c r="DF419" s="18" t="s">
        <v>156</v>
      </c>
      <c r="DG419" s="17">
        <v>45093</v>
      </c>
      <c r="DH419" s="10" t="s">
        <v>156</v>
      </c>
      <c r="DI419" s="17" t="s">
        <v>156</v>
      </c>
      <c r="DJ419" s="17" t="s">
        <v>156</v>
      </c>
      <c r="DK419" s="17" t="s">
        <v>156</v>
      </c>
      <c r="DL419" s="17">
        <v>45091</v>
      </c>
      <c r="DM419" s="16">
        <v>304</v>
      </c>
      <c r="DN419" s="10" t="s">
        <v>1632</v>
      </c>
      <c r="DO419" s="10" t="s">
        <v>230</v>
      </c>
      <c r="DP419" s="16">
        <v>32</v>
      </c>
      <c r="DQ419" s="16">
        <v>16</v>
      </c>
      <c r="DR419" s="11">
        <v>16</v>
      </c>
      <c r="DS419" s="16">
        <v>16</v>
      </c>
      <c r="DT419" s="16">
        <v>0</v>
      </c>
      <c r="DU419" s="11" t="s">
        <v>181</v>
      </c>
      <c r="DV419" s="11" t="s">
        <v>182</v>
      </c>
      <c r="DW419" s="27" t="s">
        <v>156</v>
      </c>
      <c r="DX419" s="27" t="s">
        <v>156</v>
      </c>
      <c r="DY419" s="20" t="s">
        <v>962</v>
      </c>
      <c r="DZ419" s="16">
        <v>7</v>
      </c>
      <c r="EA419" s="16">
        <v>23</v>
      </c>
      <c r="EB419" s="27" t="s">
        <v>185</v>
      </c>
      <c r="EC419" s="27" t="s">
        <v>185</v>
      </c>
      <c r="ED419" s="27" t="s">
        <v>182</v>
      </c>
      <c r="EE419" s="29">
        <v>45063.563287037039</v>
      </c>
      <c r="EF419" s="28" t="s">
        <v>821</v>
      </c>
      <c r="EG419" s="28" t="s">
        <v>822</v>
      </c>
      <c r="EH419" s="28" t="s">
        <v>190</v>
      </c>
      <c r="EI419" s="29">
        <v>45091.616354166668</v>
      </c>
      <c r="EJ419" s="28" t="s">
        <v>505</v>
      </c>
      <c r="EK419" s="28" t="s">
        <v>506</v>
      </c>
      <c r="EL419" s="28" t="s">
        <v>237</v>
      </c>
      <c r="EM419" s="45" t="s">
        <v>3713</v>
      </c>
      <c r="EN419" s="46" t="str">
        <f t="shared" si="43"/>
        <v>343N546D</v>
      </c>
      <c r="EO419" s="47">
        <f t="shared" si="44"/>
        <v>45105</v>
      </c>
      <c r="EP419" s="47">
        <f t="shared" si="45"/>
        <v>45083</v>
      </c>
      <c r="EQ419" s="48" t="str">
        <f t="shared" ca="1" si="46"/>
        <v>Past</v>
      </c>
      <c r="ER419" s="49">
        <f t="shared" si="47"/>
        <v>22</v>
      </c>
      <c r="ES419" s="50"/>
      <c r="ET419" s="51">
        <f t="shared" si="48"/>
        <v>22</v>
      </c>
      <c r="EU419" s="52">
        <f t="shared" si="49"/>
        <v>6688</v>
      </c>
      <c r="EV419" s="46"/>
      <c r="EW419" s="23" t="s">
        <v>3721</v>
      </c>
    </row>
    <row r="420" spans="1:153" ht="14.25" customHeight="1">
      <c r="A420" s="8">
        <v>413</v>
      </c>
      <c r="B420" s="9" t="s">
        <v>141</v>
      </c>
      <c r="C420" s="10" t="s">
        <v>142</v>
      </c>
      <c r="D420" s="10" t="s">
        <v>143</v>
      </c>
      <c r="E420" s="10" t="s">
        <v>206</v>
      </c>
      <c r="F420" s="9" t="s">
        <v>641</v>
      </c>
      <c r="G420" s="10" t="s">
        <v>1600</v>
      </c>
      <c r="H420" s="9" t="s">
        <v>1601</v>
      </c>
      <c r="I420" s="9" t="s">
        <v>147</v>
      </c>
      <c r="J420" s="9" t="s">
        <v>148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675</v>
      </c>
      <c r="S420" s="9" t="s">
        <v>676</v>
      </c>
      <c r="T420" s="9" t="s">
        <v>306</v>
      </c>
      <c r="U420" s="9" t="s">
        <v>337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698</v>
      </c>
      <c r="AA420" s="9" t="s">
        <v>699</v>
      </c>
      <c r="AB420" s="12" t="s">
        <v>700</v>
      </c>
      <c r="AC420" s="10" t="s">
        <v>706</v>
      </c>
      <c r="AD420" s="9" t="s">
        <v>707</v>
      </c>
      <c r="AE420" s="13" t="s">
        <v>708</v>
      </c>
      <c r="AF420" s="14" t="s">
        <v>1602</v>
      </c>
      <c r="AG420" s="10" t="s">
        <v>1633</v>
      </c>
      <c r="AH420" s="11" t="s">
        <v>684</v>
      </c>
      <c r="AI420" s="11" t="s">
        <v>685</v>
      </c>
      <c r="AJ420" s="10" t="s">
        <v>686</v>
      </c>
      <c r="AK420" s="11" t="s">
        <v>685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1456</v>
      </c>
      <c r="AW420" s="16">
        <v>1456</v>
      </c>
      <c r="AX420" s="16">
        <v>0</v>
      </c>
      <c r="AY420" s="16">
        <v>0</v>
      </c>
      <c r="AZ420" s="16">
        <v>0</v>
      </c>
      <c r="BA420" s="17">
        <v>45103</v>
      </c>
      <c r="BB420" s="30" t="s">
        <v>175</v>
      </c>
      <c r="BC420" s="18">
        <v>45098</v>
      </c>
      <c r="BD420" s="17">
        <v>45138</v>
      </c>
      <c r="BE420" s="17">
        <v>45169</v>
      </c>
      <c r="BF420" s="17">
        <v>45092</v>
      </c>
      <c r="BG420" s="10">
        <v>85415453</v>
      </c>
      <c r="BH420" s="9" t="s">
        <v>414</v>
      </c>
      <c r="BI420" s="19">
        <v>45047</v>
      </c>
      <c r="BJ420" s="20">
        <v>45047</v>
      </c>
      <c r="BK420" s="16">
        <v>912</v>
      </c>
      <c r="BL420" s="16">
        <v>1459</v>
      </c>
      <c r="BM420" s="9" t="s">
        <v>177</v>
      </c>
      <c r="BN420" s="9" t="s">
        <v>436</v>
      </c>
      <c r="BO420" s="9" t="s">
        <v>635</v>
      </c>
      <c r="BP420" s="17">
        <v>45112</v>
      </c>
      <c r="BQ420" s="17">
        <v>45112</v>
      </c>
      <c r="BR420" s="17" t="s">
        <v>156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 t="s">
        <v>156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 t="s">
        <v>156</v>
      </c>
      <c r="CD420" s="10" t="s">
        <v>156</v>
      </c>
      <c r="CE420" s="17" t="s">
        <v>156</v>
      </c>
      <c r="CF420" s="17" t="s">
        <v>156</v>
      </c>
      <c r="CG420" s="17" t="s">
        <v>156</v>
      </c>
      <c r="CH420" s="17" t="s">
        <v>156</v>
      </c>
      <c r="CI420" s="16">
        <v>0</v>
      </c>
      <c r="CJ420" s="10" t="s">
        <v>156</v>
      </c>
      <c r="CK420" s="10" t="s">
        <v>156</v>
      </c>
      <c r="CL420" s="18" t="s">
        <v>156</v>
      </c>
      <c r="CM420" s="17" t="s">
        <v>156</v>
      </c>
      <c r="CN420" s="10" t="s">
        <v>156</v>
      </c>
      <c r="CO420" s="17" t="s">
        <v>156</v>
      </c>
      <c r="CP420" s="17" t="s">
        <v>156</v>
      </c>
      <c r="CQ420" s="17" t="s">
        <v>156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44999</v>
      </c>
      <c r="CX420" s="10" t="s">
        <v>193</v>
      </c>
      <c r="CY420" s="17" t="s">
        <v>156</v>
      </c>
      <c r="CZ420" s="17" t="s">
        <v>156</v>
      </c>
      <c r="DA420" s="17" t="s">
        <v>156</v>
      </c>
      <c r="DB420" s="17">
        <v>44995</v>
      </c>
      <c r="DC420" s="16">
        <v>912</v>
      </c>
      <c r="DD420" s="10" t="s">
        <v>1634</v>
      </c>
      <c r="DE420" s="10" t="s">
        <v>230</v>
      </c>
      <c r="DF420" s="18" t="s">
        <v>156</v>
      </c>
      <c r="DG420" s="17">
        <v>45030</v>
      </c>
      <c r="DH420" s="10" t="s">
        <v>156</v>
      </c>
      <c r="DI420" s="17" t="s">
        <v>156</v>
      </c>
      <c r="DJ420" s="17" t="s">
        <v>156</v>
      </c>
      <c r="DK420" s="17" t="s">
        <v>156</v>
      </c>
      <c r="DL420" s="17">
        <v>45035</v>
      </c>
      <c r="DM420" s="16">
        <v>912</v>
      </c>
      <c r="DN420" s="10" t="s">
        <v>1635</v>
      </c>
      <c r="DO420" s="10" t="s">
        <v>417</v>
      </c>
      <c r="DP420" s="16">
        <v>32</v>
      </c>
      <c r="DQ420" s="16">
        <v>16</v>
      </c>
      <c r="DR420" s="11">
        <v>16</v>
      </c>
      <c r="DS420" s="16">
        <v>16</v>
      </c>
      <c r="DT420" s="16">
        <v>0</v>
      </c>
      <c r="DU420" s="11" t="s">
        <v>181</v>
      </c>
      <c r="DV420" s="11" t="s">
        <v>182</v>
      </c>
      <c r="DW420" s="27" t="s">
        <v>156</v>
      </c>
      <c r="DX420" s="27" t="s">
        <v>156</v>
      </c>
      <c r="DY420" s="20" t="s">
        <v>845</v>
      </c>
      <c r="DZ420" s="16">
        <v>7</v>
      </c>
      <c r="EA420" s="16">
        <v>23</v>
      </c>
      <c r="EB420" s="27" t="s">
        <v>185</v>
      </c>
      <c r="EC420" s="27" t="s">
        <v>185</v>
      </c>
      <c r="ED420" s="27" t="s">
        <v>182</v>
      </c>
      <c r="EE420" s="29">
        <v>44992.669814814813</v>
      </c>
      <c r="EF420" s="28" t="s">
        <v>688</v>
      </c>
      <c r="EG420" s="28" t="s">
        <v>689</v>
      </c>
      <c r="EH420" s="28" t="s">
        <v>190</v>
      </c>
      <c r="EI420" s="29">
        <v>45035.29483796296</v>
      </c>
      <c r="EJ420" s="28" t="s">
        <v>505</v>
      </c>
      <c r="EK420" s="28" t="s">
        <v>506</v>
      </c>
      <c r="EL420" s="28" t="s">
        <v>237</v>
      </c>
      <c r="EM420" s="45" t="s">
        <v>3713</v>
      </c>
      <c r="EN420" s="46" t="str">
        <f t="shared" si="43"/>
        <v>343N546E</v>
      </c>
      <c r="EO420" s="47">
        <f t="shared" si="44"/>
        <v>45082</v>
      </c>
      <c r="EP420" s="47">
        <f t="shared" si="45"/>
        <v>44999</v>
      </c>
      <c r="EQ420" s="48" t="str">
        <f t="shared" ca="1" si="46"/>
        <v>Past</v>
      </c>
      <c r="ER420" s="49">
        <f t="shared" si="47"/>
        <v>83</v>
      </c>
      <c r="ES420" s="50"/>
      <c r="ET420" s="51">
        <f t="shared" si="48"/>
        <v>83</v>
      </c>
      <c r="EU420" s="52">
        <f t="shared" si="49"/>
        <v>75696</v>
      </c>
      <c r="EV420" s="46"/>
      <c r="EW420" s="23" t="s">
        <v>3714</v>
      </c>
    </row>
    <row r="421" spans="1:153" ht="14.25" customHeight="1">
      <c r="A421" s="8">
        <v>414</v>
      </c>
      <c r="B421" s="9" t="s">
        <v>141</v>
      </c>
      <c r="C421" s="10" t="s">
        <v>142</v>
      </c>
      <c r="D421" s="10" t="s">
        <v>143</v>
      </c>
      <c r="E421" s="10" t="s">
        <v>206</v>
      </c>
      <c r="F421" s="9" t="s">
        <v>641</v>
      </c>
      <c r="G421" s="10" t="s">
        <v>1600</v>
      </c>
      <c r="H421" s="9" t="s">
        <v>1601</v>
      </c>
      <c r="I421" s="9" t="s">
        <v>147</v>
      </c>
      <c r="J421" s="9" t="s">
        <v>148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675</v>
      </c>
      <c r="S421" s="9" t="s">
        <v>676</v>
      </c>
      <c r="T421" s="9" t="s">
        <v>306</v>
      </c>
      <c r="U421" s="9" t="s">
        <v>337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698</v>
      </c>
      <c r="AA421" s="9" t="s">
        <v>699</v>
      </c>
      <c r="AB421" s="12" t="s">
        <v>700</v>
      </c>
      <c r="AC421" s="10" t="s">
        <v>706</v>
      </c>
      <c r="AD421" s="9" t="s">
        <v>707</v>
      </c>
      <c r="AE421" s="13" t="s">
        <v>708</v>
      </c>
      <c r="AF421" s="14" t="s">
        <v>1602</v>
      </c>
      <c r="AG421" s="10" t="s">
        <v>1633</v>
      </c>
      <c r="AH421" s="11" t="s">
        <v>684</v>
      </c>
      <c r="AI421" s="11" t="s">
        <v>685</v>
      </c>
      <c r="AJ421" s="10" t="s">
        <v>686</v>
      </c>
      <c r="AK421" s="11" t="s">
        <v>685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1456</v>
      </c>
      <c r="AW421" s="16">
        <v>1456</v>
      </c>
      <c r="AX421" s="16">
        <v>0</v>
      </c>
      <c r="AY421" s="16">
        <v>0</v>
      </c>
      <c r="AZ421" s="16">
        <v>0</v>
      </c>
      <c r="BA421" s="17">
        <v>45103</v>
      </c>
      <c r="BB421" s="30" t="s">
        <v>175</v>
      </c>
      <c r="BC421" s="18">
        <v>45098</v>
      </c>
      <c r="BD421" s="17">
        <v>45138</v>
      </c>
      <c r="BE421" s="17">
        <v>45169</v>
      </c>
      <c r="BF421" s="17">
        <v>45092</v>
      </c>
      <c r="BG421" s="10">
        <v>85605598</v>
      </c>
      <c r="BH421" s="9" t="s">
        <v>319</v>
      </c>
      <c r="BI421" s="19">
        <v>45078</v>
      </c>
      <c r="BJ421" s="20">
        <v>45082</v>
      </c>
      <c r="BK421" s="16">
        <v>544</v>
      </c>
      <c r="BL421" s="16">
        <v>870</v>
      </c>
      <c r="BM421" s="9" t="s">
        <v>177</v>
      </c>
      <c r="BN421" s="9" t="s">
        <v>470</v>
      </c>
      <c r="BO421" s="9" t="s">
        <v>156</v>
      </c>
      <c r="BP421" s="17">
        <v>45135</v>
      </c>
      <c r="BQ421" s="17">
        <v>45135</v>
      </c>
      <c r="BR421" s="17" t="s">
        <v>156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 t="s">
        <v>156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 t="s">
        <v>156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 t="s">
        <v>156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45083</v>
      </c>
      <c r="CX421" s="10" t="s">
        <v>193</v>
      </c>
      <c r="CY421" s="17" t="s">
        <v>156</v>
      </c>
      <c r="CZ421" s="17" t="s">
        <v>156</v>
      </c>
      <c r="DA421" s="17" t="s">
        <v>156</v>
      </c>
      <c r="DB421" s="17">
        <v>45083</v>
      </c>
      <c r="DC421" s="16">
        <v>544</v>
      </c>
      <c r="DD421" s="10" t="s">
        <v>1636</v>
      </c>
      <c r="DE421" s="10" t="s">
        <v>230</v>
      </c>
      <c r="DF421" s="18" t="s">
        <v>156</v>
      </c>
      <c r="DG421" s="17">
        <v>45093</v>
      </c>
      <c r="DH421" s="10" t="s">
        <v>156</v>
      </c>
      <c r="DI421" s="17" t="s">
        <v>156</v>
      </c>
      <c r="DJ421" s="17" t="s">
        <v>156</v>
      </c>
      <c r="DK421" s="17" t="s">
        <v>156</v>
      </c>
      <c r="DL421" s="17">
        <v>45091</v>
      </c>
      <c r="DM421" s="16">
        <v>544</v>
      </c>
      <c r="DN421" s="10" t="s">
        <v>1637</v>
      </c>
      <c r="DO421" s="10" t="s">
        <v>230</v>
      </c>
      <c r="DP421" s="16">
        <v>32</v>
      </c>
      <c r="DQ421" s="16">
        <v>16</v>
      </c>
      <c r="DR421" s="11">
        <v>16</v>
      </c>
      <c r="DS421" s="16">
        <v>16</v>
      </c>
      <c r="DT421" s="16">
        <v>0</v>
      </c>
      <c r="DU421" s="11" t="s">
        <v>181</v>
      </c>
      <c r="DV421" s="11" t="s">
        <v>182</v>
      </c>
      <c r="DW421" s="27" t="s">
        <v>156</v>
      </c>
      <c r="DX421" s="27" t="s">
        <v>156</v>
      </c>
      <c r="DY421" s="20" t="s">
        <v>962</v>
      </c>
      <c r="DZ421" s="16">
        <v>7</v>
      </c>
      <c r="EA421" s="16">
        <v>23</v>
      </c>
      <c r="EB421" s="27" t="s">
        <v>185</v>
      </c>
      <c r="EC421" s="27" t="s">
        <v>185</v>
      </c>
      <c r="ED421" s="27" t="s">
        <v>182</v>
      </c>
      <c r="EE421" s="29">
        <v>45063.563287037039</v>
      </c>
      <c r="EF421" s="28" t="s">
        <v>821</v>
      </c>
      <c r="EG421" s="28" t="s">
        <v>822</v>
      </c>
      <c r="EH421" s="28" t="s">
        <v>190</v>
      </c>
      <c r="EI421" s="29">
        <v>45091.616354166668</v>
      </c>
      <c r="EJ421" s="28" t="s">
        <v>505</v>
      </c>
      <c r="EK421" s="28" t="s">
        <v>506</v>
      </c>
      <c r="EL421" s="28" t="s">
        <v>237</v>
      </c>
      <c r="EM421" s="45" t="s">
        <v>3713</v>
      </c>
      <c r="EN421" s="46" t="str">
        <f t="shared" si="43"/>
        <v>343N546E</v>
      </c>
      <c r="EO421" s="47">
        <f t="shared" si="44"/>
        <v>45105</v>
      </c>
      <c r="EP421" s="47">
        <f t="shared" si="45"/>
        <v>45083</v>
      </c>
      <c r="EQ421" s="48" t="str">
        <f t="shared" ca="1" si="46"/>
        <v>Past</v>
      </c>
      <c r="ER421" s="49">
        <f t="shared" si="47"/>
        <v>22</v>
      </c>
      <c r="ES421" s="50"/>
      <c r="ET421" s="51">
        <f t="shared" si="48"/>
        <v>22</v>
      </c>
      <c r="EU421" s="52">
        <f t="shared" si="49"/>
        <v>11968</v>
      </c>
      <c r="EV421" s="46"/>
      <c r="EW421" s="23" t="s">
        <v>3721</v>
      </c>
    </row>
    <row r="422" spans="1:153" ht="14.25" customHeight="1">
      <c r="A422" s="8">
        <v>415</v>
      </c>
      <c r="B422" s="9" t="s">
        <v>141</v>
      </c>
      <c r="C422" s="10" t="s">
        <v>142</v>
      </c>
      <c r="D422" s="10" t="s">
        <v>143</v>
      </c>
      <c r="E422" s="10" t="s">
        <v>206</v>
      </c>
      <c r="F422" s="9" t="s">
        <v>641</v>
      </c>
      <c r="G422" s="10" t="s">
        <v>1600</v>
      </c>
      <c r="H422" s="9" t="s">
        <v>1601</v>
      </c>
      <c r="I422" s="9" t="s">
        <v>147</v>
      </c>
      <c r="J422" s="9" t="s">
        <v>148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675</v>
      </c>
      <c r="S422" s="9" t="s">
        <v>676</v>
      </c>
      <c r="T422" s="9" t="s">
        <v>306</v>
      </c>
      <c r="U422" s="9" t="s">
        <v>337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698</v>
      </c>
      <c r="AA422" s="9" t="s">
        <v>699</v>
      </c>
      <c r="AB422" s="12" t="s">
        <v>700</v>
      </c>
      <c r="AC422" s="10" t="s">
        <v>710</v>
      </c>
      <c r="AD422" s="9" t="s">
        <v>711</v>
      </c>
      <c r="AE422" s="13" t="s">
        <v>712</v>
      </c>
      <c r="AF422" s="14" t="s">
        <v>1602</v>
      </c>
      <c r="AG422" s="10" t="s">
        <v>1638</v>
      </c>
      <c r="AH422" s="11" t="s">
        <v>684</v>
      </c>
      <c r="AI422" s="11" t="s">
        <v>685</v>
      </c>
      <c r="AJ422" s="10" t="s">
        <v>686</v>
      </c>
      <c r="AK422" s="11" t="s">
        <v>685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1760</v>
      </c>
      <c r="AW422" s="16">
        <v>1760</v>
      </c>
      <c r="AX422" s="16">
        <v>0</v>
      </c>
      <c r="AY422" s="16">
        <v>0</v>
      </c>
      <c r="AZ422" s="16">
        <v>0</v>
      </c>
      <c r="BA422" s="17">
        <v>45103</v>
      </c>
      <c r="BB422" s="30" t="s">
        <v>175</v>
      </c>
      <c r="BC422" s="18">
        <v>45098</v>
      </c>
      <c r="BD422" s="17">
        <v>45138</v>
      </c>
      <c r="BE422" s="17">
        <v>45169</v>
      </c>
      <c r="BF422" s="17">
        <v>45092</v>
      </c>
      <c r="BG422" s="10">
        <v>85415454</v>
      </c>
      <c r="BH422" s="9" t="s">
        <v>414</v>
      </c>
      <c r="BI422" s="19">
        <v>45078</v>
      </c>
      <c r="BJ422" s="20">
        <v>45082</v>
      </c>
      <c r="BK422" s="16">
        <v>1424</v>
      </c>
      <c r="BL422" s="16">
        <v>2278</v>
      </c>
      <c r="BM422" s="9" t="s">
        <v>177</v>
      </c>
      <c r="BN422" s="9" t="s">
        <v>436</v>
      </c>
      <c r="BO422" s="9" t="s">
        <v>635</v>
      </c>
      <c r="BP422" s="17">
        <v>45126</v>
      </c>
      <c r="BQ422" s="17">
        <v>45126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44999</v>
      </c>
      <c r="CX422" s="10" t="s">
        <v>193</v>
      </c>
      <c r="CY422" s="17" t="s">
        <v>156</v>
      </c>
      <c r="CZ422" s="17" t="s">
        <v>156</v>
      </c>
      <c r="DA422" s="17" t="s">
        <v>156</v>
      </c>
      <c r="DB422" s="17">
        <v>44995</v>
      </c>
      <c r="DC422" s="16">
        <v>1424</v>
      </c>
      <c r="DD422" s="10" t="s">
        <v>1639</v>
      </c>
      <c r="DE422" s="10" t="s">
        <v>230</v>
      </c>
      <c r="DF422" s="18" t="s">
        <v>156</v>
      </c>
      <c r="DG422" s="17">
        <v>45047</v>
      </c>
      <c r="DH422" s="10" t="s">
        <v>156</v>
      </c>
      <c r="DI422" s="17" t="s">
        <v>156</v>
      </c>
      <c r="DJ422" s="17" t="s">
        <v>156</v>
      </c>
      <c r="DK422" s="17" t="s">
        <v>156</v>
      </c>
      <c r="DL422" s="17">
        <v>45042</v>
      </c>
      <c r="DM422" s="16">
        <v>1424</v>
      </c>
      <c r="DN422" s="10" t="s">
        <v>1640</v>
      </c>
      <c r="DO422" s="10" t="s">
        <v>230</v>
      </c>
      <c r="DP422" s="16">
        <v>32</v>
      </c>
      <c r="DQ422" s="16">
        <v>16</v>
      </c>
      <c r="DR422" s="11">
        <v>16</v>
      </c>
      <c r="DS422" s="16">
        <v>16</v>
      </c>
      <c r="DT422" s="16">
        <v>0</v>
      </c>
      <c r="DU422" s="11" t="s">
        <v>181</v>
      </c>
      <c r="DV422" s="11" t="s">
        <v>182</v>
      </c>
      <c r="DW422" s="27" t="s">
        <v>156</v>
      </c>
      <c r="DX422" s="27" t="s">
        <v>156</v>
      </c>
      <c r="DY422" s="20" t="s">
        <v>959</v>
      </c>
      <c r="DZ422" s="16">
        <v>7</v>
      </c>
      <c r="EA422" s="16">
        <v>23</v>
      </c>
      <c r="EB422" s="27" t="s">
        <v>185</v>
      </c>
      <c r="EC422" s="27" t="s">
        <v>185</v>
      </c>
      <c r="ED422" s="27" t="s">
        <v>182</v>
      </c>
      <c r="EE422" s="29">
        <v>44992.669814814813</v>
      </c>
      <c r="EF422" s="28" t="s">
        <v>688</v>
      </c>
      <c r="EG422" s="28" t="s">
        <v>689</v>
      </c>
      <c r="EH422" s="28" t="s">
        <v>190</v>
      </c>
      <c r="EI422" s="29">
        <v>45075.015243055554</v>
      </c>
      <c r="EJ422" s="28" t="s">
        <v>188</v>
      </c>
      <c r="EK422" s="28" t="s">
        <v>189</v>
      </c>
      <c r="EL422" s="28" t="s">
        <v>190</v>
      </c>
      <c r="EM422" s="45" t="s">
        <v>3713</v>
      </c>
      <c r="EN422" s="46" t="str">
        <f t="shared" si="43"/>
        <v>343N546F</v>
      </c>
      <c r="EO422" s="47">
        <f t="shared" si="44"/>
        <v>45096</v>
      </c>
      <c r="EP422" s="47">
        <f t="shared" si="45"/>
        <v>44999</v>
      </c>
      <c r="EQ422" s="48" t="str">
        <f t="shared" ca="1" si="46"/>
        <v>Past</v>
      </c>
      <c r="ER422" s="49">
        <f t="shared" si="47"/>
        <v>97</v>
      </c>
      <c r="ES422" s="50"/>
      <c r="ET422" s="51">
        <f t="shared" si="48"/>
        <v>97</v>
      </c>
      <c r="EU422" s="52">
        <f t="shared" si="49"/>
        <v>138128</v>
      </c>
      <c r="EV422" s="46"/>
      <c r="EW422" s="23" t="s">
        <v>3714</v>
      </c>
    </row>
    <row r="423" spans="1:153" ht="14.25" customHeight="1">
      <c r="A423" s="8">
        <v>416</v>
      </c>
      <c r="B423" s="9" t="s">
        <v>141</v>
      </c>
      <c r="C423" s="10" t="s">
        <v>142</v>
      </c>
      <c r="D423" s="10" t="s">
        <v>143</v>
      </c>
      <c r="E423" s="10" t="s">
        <v>206</v>
      </c>
      <c r="F423" s="9" t="s">
        <v>641</v>
      </c>
      <c r="G423" s="10" t="s">
        <v>1600</v>
      </c>
      <c r="H423" s="9" t="s">
        <v>1601</v>
      </c>
      <c r="I423" s="9" t="s">
        <v>147</v>
      </c>
      <c r="J423" s="9" t="s">
        <v>148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675</v>
      </c>
      <c r="S423" s="9" t="s">
        <v>676</v>
      </c>
      <c r="T423" s="9" t="s">
        <v>306</v>
      </c>
      <c r="U423" s="9" t="s">
        <v>337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698</v>
      </c>
      <c r="AA423" s="9" t="s">
        <v>699</v>
      </c>
      <c r="AB423" s="12" t="s">
        <v>700</v>
      </c>
      <c r="AC423" s="10" t="s">
        <v>710</v>
      </c>
      <c r="AD423" s="9" t="s">
        <v>711</v>
      </c>
      <c r="AE423" s="13" t="s">
        <v>712</v>
      </c>
      <c r="AF423" s="14" t="s">
        <v>1602</v>
      </c>
      <c r="AG423" s="10" t="s">
        <v>1638</v>
      </c>
      <c r="AH423" s="11" t="s">
        <v>684</v>
      </c>
      <c r="AI423" s="11" t="s">
        <v>685</v>
      </c>
      <c r="AJ423" s="10" t="s">
        <v>686</v>
      </c>
      <c r="AK423" s="11" t="s">
        <v>685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1760</v>
      </c>
      <c r="AW423" s="16">
        <v>1760</v>
      </c>
      <c r="AX423" s="16">
        <v>0</v>
      </c>
      <c r="AY423" s="16">
        <v>0</v>
      </c>
      <c r="AZ423" s="16">
        <v>0</v>
      </c>
      <c r="BA423" s="17">
        <v>45103</v>
      </c>
      <c r="BB423" s="30" t="s">
        <v>175</v>
      </c>
      <c r="BC423" s="18">
        <v>45098</v>
      </c>
      <c r="BD423" s="17">
        <v>45138</v>
      </c>
      <c r="BE423" s="17">
        <v>45169</v>
      </c>
      <c r="BF423" s="17">
        <v>45092</v>
      </c>
      <c r="BG423" s="10">
        <v>85605602</v>
      </c>
      <c r="BH423" s="9" t="s">
        <v>319</v>
      </c>
      <c r="BI423" s="19">
        <v>45078</v>
      </c>
      <c r="BJ423" s="20">
        <v>45082</v>
      </c>
      <c r="BK423" s="16">
        <v>336</v>
      </c>
      <c r="BL423" s="16">
        <v>538</v>
      </c>
      <c r="BM423" s="9" t="s">
        <v>177</v>
      </c>
      <c r="BN423" s="9" t="s">
        <v>470</v>
      </c>
      <c r="BO423" s="9" t="s">
        <v>156</v>
      </c>
      <c r="BP423" s="17">
        <v>45135</v>
      </c>
      <c r="BQ423" s="17">
        <v>45135</v>
      </c>
      <c r="BR423" s="17" t="s">
        <v>156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 t="s">
        <v>156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 t="s">
        <v>156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 t="s">
        <v>156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45083</v>
      </c>
      <c r="CX423" s="10" t="s">
        <v>193</v>
      </c>
      <c r="CY423" s="17" t="s">
        <v>156</v>
      </c>
      <c r="CZ423" s="17" t="s">
        <v>156</v>
      </c>
      <c r="DA423" s="17" t="s">
        <v>156</v>
      </c>
      <c r="DB423" s="17">
        <v>45083</v>
      </c>
      <c r="DC423" s="16">
        <v>336</v>
      </c>
      <c r="DD423" s="10" t="s">
        <v>1641</v>
      </c>
      <c r="DE423" s="10" t="s">
        <v>230</v>
      </c>
      <c r="DF423" s="18" t="s">
        <v>156</v>
      </c>
      <c r="DG423" s="17">
        <v>45093</v>
      </c>
      <c r="DH423" s="10" t="s">
        <v>156</v>
      </c>
      <c r="DI423" s="17" t="s">
        <v>156</v>
      </c>
      <c r="DJ423" s="17" t="s">
        <v>156</v>
      </c>
      <c r="DK423" s="17" t="s">
        <v>156</v>
      </c>
      <c r="DL423" s="17">
        <v>45091</v>
      </c>
      <c r="DM423" s="16">
        <v>336</v>
      </c>
      <c r="DN423" s="10" t="s">
        <v>1642</v>
      </c>
      <c r="DO423" s="10" t="s">
        <v>230</v>
      </c>
      <c r="DP423" s="16">
        <v>32</v>
      </c>
      <c r="DQ423" s="16">
        <v>16</v>
      </c>
      <c r="DR423" s="11">
        <v>16</v>
      </c>
      <c r="DS423" s="16">
        <v>16</v>
      </c>
      <c r="DT423" s="16">
        <v>0</v>
      </c>
      <c r="DU423" s="11" t="s">
        <v>181</v>
      </c>
      <c r="DV423" s="11" t="s">
        <v>182</v>
      </c>
      <c r="DW423" s="27" t="s">
        <v>156</v>
      </c>
      <c r="DX423" s="27" t="s">
        <v>156</v>
      </c>
      <c r="DY423" s="20" t="s">
        <v>962</v>
      </c>
      <c r="DZ423" s="16">
        <v>7</v>
      </c>
      <c r="EA423" s="16">
        <v>23</v>
      </c>
      <c r="EB423" s="27" t="s">
        <v>185</v>
      </c>
      <c r="EC423" s="27" t="s">
        <v>185</v>
      </c>
      <c r="ED423" s="27" t="s">
        <v>182</v>
      </c>
      <c r="EE423" s="29">
        <v>45063.563287037039</v>
      </c>
      <c r="EF423" s="28" t="s">
        <v>821</v>
      </c>
      <c r="EG423" s="28" t="s">
        <v>822</v>
      </c>
      <c r="EH423" s="28" t="s">
        <v>190</v>
      </c>
      <c r="EI423" s="29">
        <v>45091.616354166668</v>
      </c>
      <c r="EJ423" s="28" t="s">
        <v>505</v>
      </c>
      <c r="EK423" s="28" t="s">
        <v>506</v>
      </c>
      <c r="EL423" s="28" t="s">
        <v>237</v>
      </c>
      <c r="EM423" s="45" t="s">
        <v>3713</v>
      </c>
      <c r="EN423" s="46" t="str">
        <f t="shared" si="43"/>
        <v>343N546F</v>
      </c>
      <c r="EO423" s="47">
        <f t="shared" si="44"/>
        <v>45105</v>
      </c>
      <c r="EP423" s="47">
        <f t="shared" si="45"/>
        <v>45083</v>
      </c>
      <c r="EQ423" s="48" t="str">
        <f t="shared" ca="1" si="46"/>
        <v>Past</v>
      </c>
      <c r="ER423" s="49">
        <f t="shared" si="47"/>
        <v>22</v>
      </c>
      <c r="ES423" s="50"/>
      <c r="ET423" s="51">
        <f t="shared" si="48"/>
        <v>22</v>
      </c>
      <c r="EU423" s="52">
        <f t="shared" si="49"/>
        <v>7392</v>
      </c>
      <c r="EV423" s="46"/>
      <c r="EW423" s="23" t="s">
        <v>3721</v>
      </c>
    </row>
    <row r="424" spans="1:153" ht="14.25" customHeight="1">
      <c r="A424" s="8">
        <v>417</v>
      </c>
      <c r="B424" s="9" t="s">
        <v>141</v>
      </c>
      <c r="C424" s="10" t="s">
        <v>142</v>
      </c>
      <c r="D424" s="10" t="s">
        <v>143</v>
      </c>
      <c r="E424" s="10" t="s">
        <v>206</v>
      </c>
      <c r="F424" s="9" t="s">
        <v>641</v>
      </c>
      <c r="G424" s="10" t="s">
        <v>562</v>
      </c>
      <c r="H424" s="9" t="s">
        <v>563</v>
      </c>
      <c r="I424" s="9" t="s">
        <v>147</v>
      </c>
      <c r="J424" s="9" t="s">
        <v>148</v>
      </c>
      <c r="K424" s="9" t="s">
        <v>147</v>
      </c>
      <c r="L424" s="9" t="s">
        <v>148</v>
      </c>
      <c r="M424" s="9" t="s">
        <v>574</v>
      </c>
      <c r="N424" s="9" t="s">
        <v>206</v>
      </c>
      <c r="O424" s="9" t="s">
        <v>151</v>
      </c>
      <c r="P424" s="9" t="s">
        <v>142</v>
      </c>
      <c r="Q424" s="9" t="s">
        <v>575</v>
      </c>
      <c r="R424" s="9" t="s">
        <v>675</v>
      </c>
      <c r="S424" s="9" t="s">
        <v>676</v>
      </c>
      <c r="T424" s="9" t="s">
        <v>306</v>
      </c>
      <c r="U424" s="9" t="s">
        <v>337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716</v>
      </c>
      <c r="AA424" s="9" t="s">
        <v>717</v>
      </c>
      <c r="AB424" s="12" t="s">
        <v>718</v>
      </c>
      <c r="AC424" s="10" t="s">
        <v>719</v>
      </c>
      <c r="AD424" s="9" t="s">
        <v>720</v>
      </c>
      <c r="AE424" s="13" t="s">
        <v>721</v>
      </c>
      <c r="AF424" s="14" t="s">
        <v>442</v>
      </c>
      <c r="AG424" s="10" t="s">
        <v>1643</v>
      </c>
      <c r="AH424" s="11" t="s">
        <v>684</v>
      </c>
      <c r="AI424" s="11" t="s">
        <v>685</v>
      </c>
      <c r="AJ424" s="10" t="s">
        <v>686</v>
      </c>
      <c r="AK424" s="11" t="s">
        <v>685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1.5</v>
      </c>
      <c r="AU424" s="10" t="s">
        <v>142</v>
      </c>
      <c r="AV424" s="16">
        <v>2304</v>
      </c>
      <c r="AW424" s="16">
        <v>2304</v>
      </c>
      <c r="AX424" s="16">
        <v>0</v>
      </c>
      <c r="AY424" s="16">
        <v>0</v>
      </c>
      <c r="AZ424" s="16">
        <v>0</v>
      </c>
      <c r="BA424" s="17">
        <v>45047</v>
      </c>
      <c r="BB424" s="30" t="s">
        <v>175</v>
      </c>
      <c r="BC424" s="18">
        <v>45049</v>
      </c>
      <c r="BD424" s="17">
        <v>45169</v>
      </c>
      <c r="BE424" s="17">
        <v>45199</v>
      </c>
      <c r="BF424" s="17">
        <v>45031</v>
      </c>
      <c r="BG424" s="10">
        <v>84857206</v>
      </c>
      <c r="BH424" s="9" t="s">
        <v>414</v>
      </c>
      <c r="BI424" s="19">
        <v>44958</v>
      </c>
      <c r="BJ424" s="20">
        <v>44963</v>
      </c>
      <c r="BK424" s="16">
        <v>2304</v>
      </c>
      <c r="BL424" s="16">
        <v>3456</v>
      </c>
      <c r="BM424" s="9" t="s">
        <v>177</v>
      </c>
      <c r="BN424" s="9" t="s">
        <v>436</v>
      </c>
      <c r="BO424" s="9" t="s">
        <v>635</v>
      </c>
      <c r="BP424" s="17">
        <v>45031</v>
      </c>
      <c r="BQ424" s="17">
        <v>45031</v>
      </c>
      <c r="BR424" s="17">
        <v>45031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>
        <v>44866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>
        <v>44887</v>
      </c>
      <c r="CD424" s="10" t="s">
        <v>489</v>
      </c>
      <c r="CE424" s="17">
        <v>44887</v>
      </c>
      <c r="CF424" s="17" t="s">
        <v>156</v>
      </c>
      <c r="CG424" s="17">
        <v>44866</v>
      </c>
      <c r="CH424" s="17">
        <v>44887</v>
      </c>
      <c r="CI424" s="16">
        <v>18000</v>
      </c>
      <c r="CJ424" s="10" t="s">
        <v>1644</v>
      </c>
      <c r="CK424" s="10" t="s">
        <v>230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>
        <v>44866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44922</v>
      </c>
      <c r="CX424" s="10" t="s">
        <v>1536</v>
      </c>
      <c r="CY424" s="17">
        <v>44992</v>
      </c>
      <c r="CZ424" s="17" t="s">
        <v>156</v>
      </c>
      <c r="DA424" s="17">
        <v>44866</v>
      </c>
      <c r="DB424" s="17">
        <v>44918</v>
      </c>
      <c r="DC424" s="16">
        <v>2304</v>
      </c>
      <c r="DD424" s="10" t="s">
        <v>1645</v>
      </c>
      <c r="DE424" s="10" t="s">
        <v>230</v>
      </c>
      <c r="DF424" s="18" t="s">
        <v>156</v>
      </c>
      <c r="DG424" s="17">
        <v>44943</v>
      </c>
      <c r="DH424" s="10" t="s">
        <v>156</v>
      </c>
      <c r="DI424" s="17">
        <v>44999</v>
      </c>
      <c r="DJ424" s="17" t="s">
        <v>156</v>
      </c>
      <c r="DK424" s="17">
        <v>44866</v>
      </c>
      <c r="DL424" s="17">
        <v>44939</v>
      </c>
      <c r="DM424" s="16">
        <v>2304</v>
      </c>
      <c r="DN424" s="10" t="s">
        <v>1646</v>
      </c>
      <c r="DO424" s="10" t="s">
        <v>233</v>
      </c>
      <c r="DP424" s="16">
        <v>32</v>
      </c>
      <c r="DQ424" s="16">
        <v>16</v>
      </c>
      <c r="DR424" s="11">
        <v>16</v>
      </c>
      <c r="DS424" s="16">
        <v>48</v>
      </c>
      <c r="DT424" s="16">
        <v>0</v>
      </c>
      <c r="DU424" s="11" t="s">
        <v>181</v>
      </c>
      <c r="DV424" s="11" t="s">
        <v>182</v>
      </c>
      <c r="DW424" s="27" t="s">
        <v>156</v>
      </c>
      <c r="DX424" s="27" t="s">
        <v>156</v>
      </c>
      <c r="DY424" s="20" t="s">
        <v>1647</v>
      </c>
      <c r="DZ424" s="16">
        <v>7</v>
      </c>
      <c r="EA424" s="16">
        <v>14</v>
      </c>
      <c r="EB424" s="27" t="s">
        <v>185</v>
      </c>
      <c r="EC424" s="27" t="s">
        <v>185</v>
      </c>
      <c r="ED424" s="27" t="s">
        <v>182</v>
      </c>
      <c r="EE424" s="29">
        <v>44867.000462962962</v>
      </c>
      <c r="EF424" s="28" t="s">
        <v>186</v>
      </c>
      <c r="EG424" s="28" t="s">
        <v>156</v>
      </c>
      <c r="EH424" s="28" t="s">
        <v>187</v>
      </c>
      <c r="EI424" s="29">
        <v>44976.015949074077</v>
      </c>
      <c r="EJ424" s="28" t="s">
        <v>188</v>
      </c>
      <c r="EK424" s="28" t="s">
        <v>189</v>
      </c>
      <c r="EL424" s="28" t="s">
        <v>190</v>
      </c>
      <c r="EM424" s="45" t="s">
        <v>3713</v>
      </c>
      <c r="EN424" s="46" t="str">
        <f t="shared" si="43"/>
        <v>243N188A</v>
      </c>
      <c r="EO424" s="47">
        <f t="shared" si="44"/>
        <v>45010</v>
      </c>
      <c r="EP424" s="47">
        <f t="shared" si="45"/>
        <v>44922</v>
      </c>
      <c r="EQ424" s="48" t="str">
        <f t="shared" ca="1" si="46"/>
        <v>Past</v>
      </c>
      <c r="ER424" s="49">
        <f t="shared" si="47"/>
        <v>88</v>
      </c>
      <c r="ES424" s="50"/>
      <c r="ET424" s="51">
        <f t="shared" si="48"/>
        <v>88</v>
      </c>
      <c r="EU424" s="52">
        <f t="shared" si="49"/>
        <v>202752</v>
      </c>
      <c r="EV424" s="46"/>
      <c r="EW424" s="23" t="s">
        <v>3714</v>
      </c>
    </row>
    <row r="425" spans="1:153" ht="14.25" hidden="1" customHeight="1">
      <c r="A425" s="8">
        <v>418</v>
      </c>
      <c r="B425" s="9" t="s">
        <v>141</v>
      </c>
      <c r="C425" s="10" t="s">
        <v>142</v>
      </c>
      <c r="D425" s="10" t="s">
        <v>143</v>
      </c>
      <c r="E425" s="10" t="s">
        <v>206</v>
      </c>
      <c r="F425" s="9" t="s">
        <v>641</v>
      </c>
      <c r="G425" s="10" t="s">
        <v>562</v>
      </c>
      <c r="H425" s="9" t="s">
        <v>563</v>
      </c>
      <c r="I425" s="9" t="s">
        <v>147</v>
      </c>
      <c r="J425" s="9" t="s">
        <v>148</v>
      </c>
      <c r="K425" s="9" t="s">
        <v>147</v>
      </c>
      <c r="L425" s="9" t="s">
        <v>148</v>
      </c>
      <c r="M425" s="9" t="s">
        <v>574</v>
      </c>
      <c r="N425" s="9" t="s">
        <v>206</v>
      </c>
      <c r="O425" s="9" t="s">
        <v>151</v>
      </c>
      <c r="P425" s="9" t="s">
        <v>142</v>
      </c>
      <c r="Q425" s="9" t="s">
        <v>575</v>
      </c>
      <c r="R425" s="9" t="s">
        <v>675</v>
      </c>
      <c r="S425" s="9" t="s">
        <v>676</v>
      </c>
      <c r="T425" s="9" t="s">
        <v>306</v>
      </c>
      <c r="U425" s="9" t="s">
        <v>337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716</v>
      </c>
      <c r="AA425" s="9" t="s">
        <v>717</v>
      </c>
      <c r="AB425" s="12" t="s">
        <v>718</v>
      </c>
      <c r="AC425" s="10" t="s">
        <v>719</v>
      </c>
      <c r="AD425" s="9" t="s">
        <v>720</v>
      </c>
      <c r="AE425" s="13" t="s">
        <v>721</v>
      </c>
      <c r="AF425" s="14" t="s">
        <v>442</v>
      </c>
      <c r="AG425" s="10" t="s">
        <v>1643</v>
      </c>
      <c r="AH425" s="11" t="s">
        <v>684</v>
      </c>
      <c r="AI425" s="11" t="s">
        <v>685</v>
      </c>
      <c r="AJ425" s="10" t="s">
        <v>686</v>
      </c>
      <c r="AK425" s="11" t="s">
        <v>685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1.5</v>
      </c>
      <c r="AU425" s="10" t="s">
        <v>142</v>
      </c>
      <c r="AV425" s="16">
        <v>2304</v>
      </c>
      <c r="AW425" s="16">
        <v>2304</v>
      </c>
      <c r="AX425" s="16">
        <v>0</v>
      </c>
      <c r="AY425" s="16">
        <v>0</v>
      </c>
      <c r="AZ425" s="16">
        <v>0</v>
      </c>
      <c r="BA425" s="17">
        <v>45047</v>
      </c>
      <c r="BB425" s="30" t="s">
        <v>175</v>
      </c>
      <c r="BC425" s="18">
        <v>45001</v>
      </c>
      <c r="BD425" s="17">
        <v>45169</v>
      </c>
      <c r="BE425" s="17">
        <v>45199</v>
      </c>
      <c r="BF425" s="17">
        <v>45031</v>
      </c>
      <c r="BG425" s="10">
        <v>85441855</v>
      </c>
      <c r="BH425" s="9" t="s">
        <v>319</v>
      </c>
      <c r="BI425" s="19">
        <v>45017</v>
      </c>
      <c r="BJ425" s="20">
        <v>45040</v>
      </c>
      <c r="BK425" s="16">
        <v>0</v>
      </c>
      <c r="BL425" s="16">
        <v>0</v>
      </c>
      <c r="BM425" s="9" t="s">
        <v>177</v>
      </c>
      <c r="BN425" s="9" t="s">
        <v>178</v>
      </c>
      <c r="BO425" s="9" t="s">
        <v>156</v>
      </c>
      <c r="BP425" s="17">
        <v>45072</v>
      </c>
      <c r="BQ425" s="17" t="s">
        <v>156</v>
      </c>
      <c r="BR425" s="17" t="s">
        <v>156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 t="s">
        <v>156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>
        <v>45002</v>
      </c>
      <c r="CD425" s="10" t="s">
        <v>156</v>
      </c>
      <c r="CE425" s="17" t="s">
        <v>156</v>
      </c>
      <c r="CF425" s="17" t="s">
        <v>156</v>
      </c>
      <c r="CG425" s="17" t="s">
        <v>156</v>
      </c>
      <c r="CH425" s="17">
        <v>45001</v>
      </c>
      <c r="CI425" s="16">
        <v>1116</v>
      </c>
      <c r="CJ425" s="10" t="s">
        <v>1648</v>
      </c>
      <c r="CK425" s="10" t="s">
        <v>230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 t="s">
        <v>156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45030</v>
      </c>
      <c r="CX425" s="10" t="s">
        <v>1649</v>
      </c>
      <c r="CY425" s="17" t="s">
        <v>156</v>
      </c>
      <c r="CZ425" s="17" t="s">
        <v>156</v>
      </c>
      <c r="DA425" s="17" t="s">
        <v>156</v>
      </c>
      <c r="DB425" s="17" t="s">
        <v>156</v>
      </c>
      <c r="DC425" s="16">
        <v>0</v>
      </c>
      <c r="DD425" s="10" t="s">
        <v>156</v>
      </c>
      <c r="DE425" s="10" t="s">
        <v>156</v>
      </c>
      <c r="DF425" s="18" t="s">
        <v>156</v>
      </c>
      <c r="DG425" s="17">
        <v>45040</v>
      </c>
      <c r="DH425" s="10" t="s">
        <v>1236</v>
      </c>
      <c r="DI425" s="17" t="s">
        <v>156</v>
      </c>
      <c r="DJ425" s="17" t="s">
        <v>156</v>
      </c>
      <c r="DK425" s="17" t="s">
        <v>156</v>
      </c>
      <c r="DL425" s="17" t="s">
        <v>156</v>
      </c>
      <c r="DM425" s="16">
        <v>0</v>
      </c>
      <c r="DN425" s="10" t="s">
        <v>156</v>
      </c>
      <c r="DO425" s="10" t="s">
        <v>156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181</v>
      </c>
      <c r="DV425" s="11" t="s">
        <v>182</v>
      </c>
      <c r="DW425" s="27" t="s">
        <v>156</v>
      </c>
      <c r="DX425" s="27" t="s">
        <v>156</v>
      </c>
      <c r="DY425" s="20" t="s">
        <v>1221</v>
      </c>
      <c r="DZ425" s="16">
        <v>7</v>
      </c>
      <c r="EA425" s="16">
        <v>14</v>
      </c>
      <c r="EB425" s="27" t="s">
        <v>185</v>
      </c>
      <c r="EC425" s="27" t="s">
        <v>185</v>
      </c>
      <c r="ED425" s="27" t="s">
        <v>182</v>
      </c>
      <c r="EE425" s="29">
        <v>45001.651631944442</v>
      </c>
      <c r="EF425" s="28" t="s">
        <v>727</v>
      </c>
      <c r="EG425" s="28" t="s">
        <v>728</v>
      </c>
      <c r="EH425" s="28" t="s">
        <v>190</v>
      </c>
      <c r="EI425" s="29">
        <v>45049.305277777778</v>
      </c>
      <c r="EJ425" s="28" t="s">
        <v>195</v>
      </c>
      <c r="EK425" s="28" t="s">
        <v>196</v>
      </c>
      <c r="EL425" s="28" t="s">
        <v>210</v>
      </c>
      <c r="EM425" s="45"/>
      <c r="EN425" s="46" t="str">
        <f t="shared" si="43"/>
        <v>243N188A</v>
      </c>
      <c r="EO425" s="47">
        <f t="shared" si="44"/>
        <v>45051</v>
      </c>
      <c r="EP425" s="47">
        <f t="shared" si="45"/>
        <v>45030</v>
      </c>
      <c r="EQ425" s="48" t="str">
        <f t="shared" ca="1" si="46"/>
        <v>Past</v>
      </c>
      <c r="ER425" s="49">
        <f t="shared" si="47"/>
        <v>21</v>
      </c>
      <c r="ES425" s="50"/>
      <c r="ET425" s="51">
        <f t="shared" si="48"/>
        <v>21</v>
      </c>
      <c r="EU425" s="52">
        <f t="shared" si="49"/>
        <v>0</v>
      </c>
      <c r="EV425" s="46"/>
    </row>
    <row r="426" spans="1:153" ht="14.25" customHeight="1">
      <c r="A426" s="8">
        <v>419</v>
      </c>
      <c r="B426" s="9" t="s">
        <v>141</v>
      </c>
      <c r="C426" s="10" t="s">
        <v>142</v>
      </c>
      <c r="D426" s="10" t="s">
        <v>143</v>
      </c>
      <c r="E426" s="10" t="s">
        <v>206</v>
      </c>
      <c r="F426" s="9" t="s">
        <v>641</v>
      </c>
      <c r="G426" s="10" t="s">
        <v>562</v>
      </c>
      <c r="H426" s="9" t="s">
        <v>563</v>
      </c>
      <c r="I426" s="9" t="s">
        <v>147</v>
      </c>
      <c r="J426" s="9" t="s">
        <v>148</v>
      </c>
      <c r="K426" s="9" t="s">
        <v>147</v>
      </c>
      <c r="L426" s="9" t="s">
        <v>148</v>
      </c>
      <c r="M426" s="9" t="s">
        <v>574</v>
      </c>
      <c r="N426" s="9" t="s">
        <v>206</v>
      </c>
      <c r="O426" s="9" t="s">
        <v>151</v>
      </c>
      <c r="P426" s="9" t="s">
        <v>142</v>
      </c>
      <c r="Q426" s="9" t="s">
        <v>575</v>
      </c>
      <c r="R426" s="9" t="s">
        <v>675</v>
      </c>
      <c r="S426" s="9" t="s">
        <v>676</v>
      </c>
      <c r="T426" s="9" t="s">
        <v>306</v>
      </c>
      <c r="U426" s="9" t="s">
        <v>337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716</v>
      </c>
      <c r="AA426" s="9" t="s">
        <v>717</v>
      </c>
      <c r="AB426" s="12" t="s">
        <v>718</v>
      </c>
      <c r="AC426" s="10" t="s">
        <v>735</v>
      </c>
      <c r="AD426" s="9" t="s">
        <v>736</v>
      </c>
      <c r="AE426" s="13" t="s">
        <v>737</v>
      </c>
      <c r="AF426" s="14" t="s">
        <v>442</v>
      </c>
      <c r="AG426" s="10" t="s">
        <v>1650</v>
      </c>
      <c r="AH426" s="11" t="s">
        <v>684</v>
      </c>
      <c r="AI426" s="11" t="s">
        <v>685</v>
      </c>
      <c r="AJ426" s="10" t="s">
        <v>686</v>
      </c>
      <c r="AK426" s="11" t="s">
        <v>685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1.5</v>
      </c>
      <c r="AU426" s="10" t="s">
        <v>142</v>
      </c>
      <c r="AV426" s="16">
        <v>4528</v>
      </c>
      <c r="AW426" s="16">
        <v>4528</v>
      </c>
      <c r="AX426" s="16">
        <v>0</v>
      </c>
      <c r="AY426" s="16">
        <v>0</v>
      </c>
      <c r="AZ426" s="16">
        <v>0</v>
      </c>
      <c r="BA426" s="17">
        <v>45047</v>
      </c>
      <c r="BB426" s="30" t="s">
        <v>175</v>
      </c>
      <c r="BC426" s="18">
        <v>45061</v>
      </c>
      <c r="BD426" s="17">
        <v>45169</v>
      </c>
      <c r="BE426" s="17">
        <v>45199</v>
      </c>
      <c r="BF426" s="17">
        <v>45031</v>
      </c>
      <c r="BG426" s="10">
        <v>85189799</v>
      </c>
      <c r="BH426" s="9" t="s">
        <v>414</v>
      </c>
      <c r="BI426" s="19">
        <v>44958</v>
      </c>
      <c r="BJ426" s="20">
        <v>44963</v>
      </c>
      <c r="BK426" s="16">
        <v>2736</v>
      </c>
      <c r="BL426" s="16">
        <v>4104</v>
      </c>
      <c r="BM426" s="9" t="s">
        <v>177</v>
      </c>
      <c r="BN426" s="9" t="s">
        <v>436</v>
      </c>
      <c r="BO426" s="9" t="s">
        <v>635</v>
      </c>
      <c r="BP426" s="17">
        <v>45031</v>
      </c>
      <c r="BQ426" s="17">
        <v>45031</v>
      </c>
      <c r="BR426" s="17" t="s">
        <v>156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 t="s">
        <v>156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 t="s">
        <v>156</v>
      </c>
      <c r="CD426" s="10" t="s">
        <v>156</v>
      </c>
      <c r="CE426" s="17" t="s">
        <v>156</v>
      </c>
      <c r="CF426" s="17" t="s">
        <v>156</v>
      </c>
      <c r="CG426" s="17" t="s">
        <v>156</v>
      </c>
      <c r="CH426" s="17" t="s">
        <v>156</v>
      </c>
      <c r="CI426" s="16">
        <v>0</v>
      </c>
      <c r="CJ426" s="10" t="s">
        <v>156</v>
      </c>
      <c r="CK426" s="10" t="s">
        <v>156</v>
      </c>
      <c r="CL426" s="18" t="s">
        <v>156</v>
      </c>
      <c r="CM426" s="17" t="s">
        <v>156</v>
      </c>
      <c r="CN426" s="10" t="s">
        <v>156</v>
      </c>
      <c r="CO426" s="17" t="s">
        <v>156</v>
      </c>
      <c r="CP426" s="17" t="s">
        <v>156</v>
      </c>
      <c r="CQ426" s="17" t="s">
        <v>156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44922</v>
      </c>
      <c r="CX426" s="10" t="s">
        <v>193</v>
      </c>
      <c r="CY426" s="17" t="s">
        <v>156</v>
      </c>
      <c r="CZ426" s="17" t="s">
        <v>156</v>
      </c>
      <c r="DA426" s="17" t="s">
        <v>156</v>
      </c>
      <c r="DB426" s="17">
        <v>44923</v>
      </c>
      <c r="DC426" s="16">
        <v>2736</v>
      </c>
      <c r="DD426" s="10" t="s">
        <v>1651</v>
      </c>
      <c r="DE426" s="10" t="s">
        <v>230</v>
      </c>
      <c r="DF426" s="18" t="s">
        <v>156</v>
      </c>
      <c r="DG426" s="17">
        <v>44943</v>
      </c>
      <c r="DH426" s="10" t="s">
        <v>156</v>
      </c>
      <c r="DI426" s="17" t="s">
        <v>156</v>
      </c>
      <c r="DJ426" s="17" t="s">
        <v>156</v>
      </c>
      <c r="DK426" s="17" t="s">
        <v>156</v>
      </c>
      <c r="DL426" s="17">
        <v>44939</v>
      </c>
      <c r="DM426" s="16">
        <v>2736</v>
      </c>
      <c r="DN426" s="10" t="s">
        <v>1652</v>
      </c>
      <c r="DO426" s="10" t="s">
        <v>233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181</v>
      </c>
      <c r="DV426" s="11" t="s">
        <v>182</v>
      </c>
      <c r="DW426" s="27" t="s">
        <v>156</v>
      </c>
      <c r="DX426" s="27" t="s">
        <v>156</v>
      </c>
      <c r="DY426" s="20" t="s">
        <v>1647</v>
      </c>
      <c r="DZ426" s="16">
        <v>7</v>
      </c>
      <c r="EA426" s="16">
        <v>14</v>
      </c>
      <c r="EB426" s="27" t="s">
        <v>185</v>
      </c>
      <c r="EC426" s="27" t="s">
        <v>185</v>
      </c>
      <c r="ED426" s="27" t="s">
        <v>182</v>
      </c>
      <c r="EE426" s="29">
        <v>44922.554120370369</v>
      </c>
      <c r="EF426" s="28" t="s">
        <v>727</v>
      </c>
      <c r="EG426" s="28" t="s">
        <v>728</v>
      </c>
      <c r="EH426" s="28" t="s">
        <v>190</v>
      </c>
      <c r="EI426" s="29">
        <v>44976.015949074077</v>
      </c>
      <c r="EJ426" s="28" t="s">
        <v>188</v>
      </c>
      <c r="EK426" s="28" t="s">
        <v>189</v>
      </c>
      <c r="EL426" s="28" t="s">
        <v>190</v>
      </c>
      <c r="EM426" s="45" t="s">
        <v>3713</v>
      </c>
      <c r="EN426" s="46" t="str">
        <f t="shared" si="43"/>
        <v>243N188B</v>
      </c>
      <c r="EO426" s="47">
        <f t="shared" si="44"/>
        <v>45010</v>
      </c>
      <c r="EP426" s="47">
        <f t="shared" si="45"/>
        <v>44922</v>
      </c>
      <c r="EQ426" s="48" t="str">
        <f t="shared" ca="1" si="46"/>
        <v>Past</v>
      </c>
      <c r="ER426" s="49">
        <f t="shared" si="47"/>
        <v>88</v>
      </c>
      <c r="ES426" s="50"/>
      <c r="ET426" s="51">
        <f t="shared" si="48"/>
        <v>88</v>
      </c>
      <c r="EU426" s="52">
        <f t="shared" si="49"/>
        <v>240768</v>
      </c>
      <c r="EV426" s="46"/>
      <c r="EW426" s="23" t="s">
        <v>3714</v>
      </c>
    </row>
    <row r="427" spans="1:153" ht="14.25" customHeight="1">
      <c r="A427" s="8">
        <v>420</v>
      </c>
      <c r="B427" s="9" t="s">
        <v>141</v>
      </c>
      <c r="C427" s="10" t="s">
        <v>142</v>
      </c>
      <c r="D427" s="10" t="s">
        <v>143</v>
      </c>
      <c r="E427" s="10" t="s">
        <v>206</v>
      </c>
      <c r="F427" s="9" t="s">
        <v>641</v>
      </c>
      <c r="G427" s="10" t="s">
        <v>562</v>
      </c>
      <c r="H427" s="9" t="s">
        <v>563</v>
      </c>
      <c r="I427" s="9" t="s">
        <v>147</v>
      </c>
      <c r="J427" s="9" t="s">
        <v>148</v>
      </c>
      <c r="K427" s="9" t="s">
        <v>147</v>
      </c>
      <c r="L427" s="9" t="s">
        <v>148</v>
      </c>
      <c r="M427" s="9" t="s">
        <v>574</v>
      </c>
      <c r="N427" s="9" t="s">
        <v>206</v>
      </c>
      <c r="O427" s="9" t="s">
        <v>151</v>
      </c>
      <c r="P427" s="9" t="s">
        <v>142</v>
      </c>
      <c r="Q427" s="9" t="s">
        <v>575</v>
      </c>
      <c r="R427" s="9" t="s">
        <v>675</v>
      </c>
      <c r="S427" s="9" t="s">
        <v>676</v>
      </c>
      <c r="T427" s="9" t="s">
        <v>306</v>
      </c>
      <c r="U427" s="9" t="s">
        <v>337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716</v>
      </c>
      <c r="AA427" s="9" t="s">
        <v>717</v>
      </c>
      <c r="AB427" s="12" t="s">
        <v>718</v>
      </c>
      <c r="AC427" s="10" t="s">
        <v>735</v>
      </c>
      <c r="AD427" s="9" t="s">
        <v>736</v>
      </c>
      <c r="AE427" s="13" t="s">
        <v>737</v>
      </c>
      <c r="AF427" s="14" t="s">
        <v>442</v>
      </c>
      <c r="AG427" s="10" t="s">
        <v>1650</v>
      </c>
      <c r="AH427" s="11" t="s">
        <v>684</v>
      </c>
      <c r="AI427" s="11" t="s">
        <v>685</v>
      </c>
      <c r="AJ427" s="10" t="s">
        <v>686</v>
      </c>
      <c r="AK427" s="11" t="s">
        <v>685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1.5</v>
      </c>
      <c r="AU427" s="10" t="s">
        <v>142</v>
      </c>
      <c r="AV427" s="16">
        <v>4528</v>
      </c>
      <c r="AW427" s="16">
        <v>4528</v>
      </c>
      <c r="AX427" s="16">
        <v>0</v>
      </c>
      <c r="AY427" s="16">
        <v>0</v>
      </c>
      <c r="AZ427" s="16">
        <v>0</v>
      </c>
      <c r="BA427" s="17">
        <v>45047</v>
      </c>
      <c r="BB427" s="30" t="s">
        <v>175</v>
      </c>
      <c r="BC427" s="18">
        <v>45061</v>
      </c>
      <c r="BD427" s="17">
        <v>45169</v>
      </c>
      <c r="BE427" s="17">
        <v>45199</v>
      </c>
      <c r="BF427" s="17">
        <v>45031</v>
      </c>
      <c r="BG427" s="10">
        <v>85441856</v>
      </c>
      <c r="BH427" s="9" t="s">
        <v>414</v>
      </c>
      <c r="BI427" s="19">
        <v>45017</v>
      </c>
      <c r="BJ427" s="20">
        <v>45040</v>
      </c>
      <c r="BK427" s="16">
        <v>1792</v>
      </c>
      <c r="BL427" s="16">
        <v>2688</v>
      </c>
      <c r="BM427" s="9" t="s">
        <v>177</v>
      </c>
      <c r="BN427" s="9" t="s">
        <v>470</v>
      </c>
      <c r="BO427" s="9" t="s">
        <v>156</v>
      </c>
      <c r="BP427" s="17">
        <v>45087</v>
      </c>
      <c r="BQ427" s="17">
        <v>45087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>
        <v>45002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>
        <v>45001</v>
      </c>
      <c r="CI427" s="16">
        <v>684</v>
      </c>
      <c r="CJ427" s="10" t="s">
        <v>1653</v>
      </c>
      <c r="CK427" s="10" t="s">
        <v>230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45030</v>
      </c>
      <c r="CX427" s="10" t="s">
        <v>1649</v>
      </c>
      <c r="CY427" s="17" t="s">
        <v>156</v>
      </c>
      <c r="CZ427" s="17" t="s">
        <v>156</v>
      </c>
      <c r="DA427" s="17" t="s">
        <v>156</v>
      </c>
      <c r="DB427" s="17">
        <v>45029</v>
      </c>
      <c r="DC427" s="16">
        <v>1792</v>
      </c>
      <c r="DD427" s="10" t="s">
        <v>1654</v>
      </c>
      <c r="DE427" s="10" t="s">
        <v>230</v>
      </c>
      <c r="DF427" s="18" t="s">
        <v>156</v>
      </c>
      <c r="DG427" s="17">
        <v>45040</v>
      </c>
      <c r="DH427" s="10" t="s">
        <v>156</v>
      </c>
      <c r="DI427" s="17" t="s">
        <v>156</v>
      </c>
      <c r="DJ427" s="17" t="s">
        <v>156</v>
      </c>
      <c r="DK427" s="17" t="s">
        <v>156</v>
      </c>
      <c r="DL427" s="17">
        <v>45055</v>
      </c>
      <c r="DM427" s="16">
        <v>1792</v>
      </c>
      <c r="DN427" s="10" t="s">
        <v>1655</v>
      </c>
      <c r="DO427" s="10" t="s">
        <v>233</v>
      </c>
      <c r="DP427" s="16">
        <v>32</v>
      </c>
      <c r="DQ427" s="16">
        <v>16</v>
      </c>
      <c r="DR427" s="11">
        <v>16</v>
      </c>
      <c r="DS427" s="16">
        <v>48</v>
      </c>
      <c r="DT427" s="16">
        <v>0</v>
      </c>
      <c r="DU427" s="11" t="s">
        <v>181</v>
      </c>
      <c r="DV427" s="11" t="s">
        <v>182</v>
      </c>
      <c r="DW427" s="27" t="s">
        <v>156</v>
      </c>
      <c r="DX427" s="27" t="s">
        <v>156</v>
      </c>
      <c r="DY427" s="20" t="s">
        <v>456</v>
      </c>
      <c r="DZ427" s="16">
        <v>7</v>
      </c>
      <c r="EA427" s="16">
        <v>14</v>
      </c>
      <c r="EB427" s="27" t="s">
        <v>185</v>
      </c>
      <c r="EC427" s="27" t="s">
        <v>185</v>
      </c>
      <c r="ED427" s="27" t="s">
        <v>182</v>
      </c>
      <c r="EE427" s="29">
        <v>45001.651631944442</v>
      </c>
      <c r="EF427" s="28" t="s">
        <v>727</v>
      </c>
      <c r="EG427" s="28" t="s">
        <v>728</v>
      </c>
      <c r="EH427" s="28" t="s">
        <v>190</v>
      </c>
      <c r="EI427" s="29">
        <v>45055.707418981481</v>
      </c>
      <c r="EJ427" s="28" t="s">
        <v>1656</v>
      </c>
      <c r="EK427" s="28" t="s">
        <v>1657</v>
      </c>
      <c r="EL427" s="28" t="s">
        <v>237</v>
      </c>
      <c r="EM427" s="45" t="s">
        <v>3713</v>
      </c>
      <c r="EN427" s="46" t="str">
        <f t="shared" si="43"/>
        <v>243N188B</v>
      </c>
      <c r="EO427" s="47">
        <f t="shared" si="44"/>
        <v>45066</v>
      </c>
      <c r="EP427" s="47">
        <f t="shared" si="45"/>
        <v>45030</v>
      </c>
      <c r="EQ427" s="48" t="str">
        <f t="shared" ca="1" si="46"/>
        <v>Past</v>
      </c>
      <c r="ER427" s="49">
        <f t="shared" si="47"/>
        <v>36</v>
      </c>
      <c r="ES427" s="50"/>
      <c r="ET427" s="51">
        <f t="shared" si="48"/>
        <v>36</v>
      </c>
      <c r="EU427" s="52">
        <f t="shared" si="49"/>
        <v>64512</v>
      </c>
      <c r="EV427" s="46"/>
      <c r="EW427" s="23" t="s">
        <v>3721</v>
      </c>
    </row>
    <row r="428" spans="1:153" ht="14.25" customHeight="1">
      <c r="A428" s="8">
        <v>421</v>
      </c>
      <c r="B428" s="9" t="s">
        <v>141</v>
      </c>
      <c r="C428" s="10" t="s">
        <v>142</v>
      </c>
      <c r="D428" s="10" t="s">
        <v>143</v>
      </c>
      <c r="E428" s="10" t="s">
        <v>206</v>
      </c>
      <c r="F428" s="9" t="s">
        <v>641</v>
      </c>
      <c r="G428" s="10" t="s">
        <v>562</v>
      </c>
      <c r="H428" s="9" t="s">
        <v>563</v>
      </c>
      <c r="I428" s="9" t="s">
        <v>147</v>
      </c>
      <c r="J428" s="9" t="s">
        <v>148</v>
      </c>
      <c r="K428" s="9" t="s">
        <v>147</v>
      </c>
      <c r="L428" s="9" t="s">
        <v>148</v>
      </c>
      <c r="M428" s="9" t="s">
        <v>574</v>
      </c>
      <c r="N428" s="9" t="s">
        <v>206</v>
      </c>
      <c r="O428" s="9" t="s">
        <v>151</v>
      </c>
      <c r="P428" s="9" t="s">
        <v>142</v>
      </c>
      <c r="Q428" s="9" t="s">
        <v>575</v>
      </c>
      <c r="R428" s="9" t="s">
        <v>675</v>
      </c>
      <c r="S428" s="9" t="s">
        <v>676</v>
      </c>
      <c r="T428" s="9" t="s">
        <v>306</v>
      </c>
      <c r="U428" s="9" t="s">
        <v>337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716</v>
      </c>
      <c r="AA428" s="9" t="s">
        <v>717</v>
      </c>
      <c r="AB428" s="12" t="s">
        <v>718</v>
      </c>
      <c r="AC428" s="10" t="s">
        <v>744</v>
      </c>
      <c r="AD428" s="9" t="s">
        <v>745</v>
      </c>
      <c r="AE428" s="13" t="s">
        <v>746</v>
      </c>
      <c r="AF428" s="14" t="s">
        <v>442</v>
      </c>
      <c r="AG428" s="10" t="s">
        <v>1658</v>
      </c>
      <c r="AH428" s="11" t="s">
        <v>684</v>
      </c>
      <c r="AI428" s="11" t="s">
        <v>685</v>
      </c>
      <c r="AJ428" s="10" t="s">
        <v>686</v>
      </c>
      <c r="AK428" s="11" t="s">
        <v>685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1.5</v>
      </c>
      <c r="AU428" s="10" t="s">
        <v>142</v>
      </c>
      <c r="AV428" s="16">
        <v>2736</v>
      </c>
      <c r="AW428" s="16">
        <v>2736</v>
      </c>
      <c r="AX428" s="16">
        <v>0</v>
      </c>
      <c r="AY428" s="16">
        <v>0</v>
      </c>
      <c r="AZ428" s="16">
        <v>0</v>
      </c>
      <c r="BA428" s="17">
        <v>45047</v>
      </c>
      <c r="BB428" s="30" t="s">
        <v>175</v>
      </c>
      <c r="BC428" s="18">
        <v>45026</v>
      </c>
      <c r="BD428" s="17">
        <v>45169</v>
      </c>
      <c r="BE428" s="17">
        <v>45199</v>
      </c>
      <c r="BF428" s="17">
        <v>45031</v>
      </c>
      <c r="BG428" s="10">
        <v>85189802</v>
      </c>
      <c r="BH428" s="9" t="s">
        <v>414</v>
      </c>
      <c r="BI428" s="19">
        <v>44958</v>
      </c>
      <c r="BJ428" s="20">
        <v>44963</v>
      </c>
      <c r="BK428" s="16">
        <v>2736</v>
      </c>
      <c r="BL428" s="16">
        <v>4104</v>
      </c>
      <c r="BM428" s="9" t="s">
        <v>177</v>
      </c>
      <c r="BN428" s="9" t="s">
        <v>436</v>
      </c>
      <c r="BO428" s="9" t="s">
        <v>635</v>
      </c>
      <c r="BP428" s="17">
        <v>45031</v>
      </c>
      <c r="BQ428" s="17">
        <v>45031</v>
      </c>
      <c r="BR428" s="17" t="s">
        <v>156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 t="s">
        <v>156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 t="s">
        <v>156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 t="s">
        <v>156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44922</v>
      </c>
      <c r="CX428" s="10" t="s">
        <v>193</v>
      </c>
      <c r="CY428" s="17" t="s">
        <v>156</v>
      </c>
      <c r="CZ428" s="17" t="s">
        <v>156</v>
      </c>
      <c r="DA428" s="17" t="s">
        <v>156</v>
      </c>
      <c r="DB428" s="17">
        <v>44923</v>
      </c>
      <c r="DC428" s="16">
        <v>2736</v>
      </c>
      <c r="DD428" s="10" t="s">
        <v>1659</v>
      </c>
      <c r="DE428" s="10" t="s">
        <v>230</v>
      </c>
      <c r="DF428" s="18" t="s">
        <v>156</v>
      </c>
      <c r="DG428" s="17">
        <v>44943</v>
      </c>
      <c r="DH428" s="10" t="s">
        <v>156</v>
      </c>
      <c r="DI428" s="17" t="s">
        <v>156</v>
      </c>
      <c r="DJ428" s="17" t="s">
        <v>156</v>
      </c>
      <c r="DK428" s="17" t="s">
        <v>156</v>
      </c>
      <c r="DL428" s="17">
        <v>44939</v>
      </c>
      <c r="DM428" s="16">
        <v>2736</v>
      </c>
      <c r="DN428" s="10" t="s">
        <v>1660</v>
      </c>
      <c r="DO428" s="10" t="s">
        <v>233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181</v>
      </c>
      <c r="DV428" s="11" t="s">
        <v>182</v>
      </c>
      <c r="DW428" s="27" t="s">
        <v>156</v>
      </c>
      <c r="DX428" s="27" t="s">
        <v>156</v>
      </c>
      <c r="DY428" s="20" t="s">
        <v>1647</v>
      </c>
      <c r="DZ428" s="16">
        <v>7</v>
      </c>
      <c r="EA428" s="16">
        <v>14</v>
      </c>
      <c r="EB428" s="27" t="s">
        <v>185</v>
      </c>
      <c r="EC428" s="27" t="s">
        <v>185</v>
      </c>
      <c r="ED428" s="27" t="s">
        <v>182</v>
      </c>
      <c r="EE428" s="29">
        <v>44922.554120370369</v>
      </c>
      <c r="EF428" s="28" t="s">
        <v>727</v>
      </c>
      <c r="EG428" s="28" t="s">
        <v>728</v>
      </c>
      <c r="EH428" s="28" t="s">
        <v>190</v>
      </c>
      <c r="EI428" s="29">
        <v>44976.015949074077</v>
      </c>
      <c r="EJ428" s="28" t="s">
        <v>188</v>
      </c>
      <c r="EK428" s="28" t="s">
        <v>189</v>
      </c>
      <c r="EL428" s="28" t="s">
        <v>190</v>
      </c>
      <c r="EM428" s="45" t="s">
        <v>3713</v>
      </c>
      <c r="EN428" s="46" t="str">
        <f t="shared" si="43"/>
        <v>243N188C</v>
      </c>
      <c r="EO428" s="47">
        <f t="shared" si="44"/>
        <v>45010</v>
      </c>
      <c r="EP428" s="47">
        <f t="shared" si="45"/>
        <v>44922</v>
      </c>
      <c r="EQ428" s="48" t="str">
        <f t="shared" ca="1" si="46"/>
        <v>Past</v>
      </c>
      <c r="ER428" s="49">
        <f t="shared" si="47"/>
        <v>88</v>
      </c>
      <c r="ES428" s="50"/>
      <c r="ET428" s="51">
        <f t="shared" si="48"/>
        <v>88</v>
      </c>
      <c r="EU428" s="52">
        <f t="shared" si="49"/>
        <v>240768</v>
      </c>
      <c r="EV428" s="46"/>
      <c r="EW428" s="23" t="s">
        <v>3714</v>
      </c>
    </row>
    <row r="429" spans="1:153" ht="14.25" hidden="1" customHeight="1">
      <c r="A429" s="8">
        <v>422</v>
      </c>
      <c r="B429" s="9" t="s">
        <v>141</v>
      </c>
      <c r="C429" s="10" t="s">
        <v>142</v>
      </c>
      <c r="D429" s="10" t="s">
        <v>143</v>
      </c>
      <c r="E429" s="10" t="s">
        <v>206</v>
      </c>
      <c r="F429" s="9" t="s">
        <v>641</v>
      </c>
      <c r="G429" s="10" t="s">
        <v>562</v>
      </c>
      <c r="H429" s="9" t="s">
        <v>563</v>
      </c>
      <c r="I429" s="9" t="s">
        <v>147</v>
      </c>
      <c r="J429" s="9" t="s">
        <v>148</v>
      </c>
      <c r="K429" s="9" t="s">
        <v>147</v>
      </c>
      <c r="L429" s="9" t="s">
        <v>148</v>
      </c>
      <c r="M429" s="9" t="s">
        <v>574</v>
      </c>
      <c r="N429" s="9" t="s">
        <v>206</v>
      </c>
      <c r="O429" s="9" t="s">
        <v>151</v>
      </c>
      <c r="P429" s="9" t="s">
        <v>142</v>
      </c>
      <c r="Q429" s="9" t="s">
        <v>575</v>
      </c>
      <c r="R429" s="9" t="s">
        <v>675</v>
      </c>
      <c r="S429" s="9" t="s">
        <v>676</v>
      </c>
      <c r="T429" s="9" t="s">
        <v>306</v>
      </c>
      <c r="U429" s="9" t="s">
        <v>337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716</v>
      </c>
      <c r="AA429" s="9" t="s">
        <v>717</v>
      </c>
      <c r="AB429" s="12" t="s">
        <v>718</v>
      </c>
      <c r="AC429" s="10" t="s">
        <v>744</v>
      </c>
      <c r="AD429" s="9" t="s">
        <v>745</v>
      </c>
      <c r="AE429" s="13" t="s">
        <v>746</v>
      </c>
      <c r="AF429" s="14" t="s">
        <v>442</v>
      </c>
      <c r="AG429" s="10" t="s">
        <v>1658</v>
      </c>
      <c r="AH429" s="11" t="s">
        <v>684</v>
      </c>
      <c r="AI429" s="11" t="s">
        <v>685</v>
      </c>
      <c r="AJ429" s="10" t="s">
        <v>686</v>
      </c>
      <c r="AK429" s="11" t="s">
        <v>685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1.5</v>
      </c>
      <c r="AU429" s="10" t="s">
        <v>142</v>
      </c>
      <c r="AV429" s="16">
        <v>2736</v>
      </c>
      <c r="AW429" s="16">
        <v>2736</v>
      </c>
      <c r="AX429" s="16">
        <v>0</v>
      </c>
      <c r="AY429" s="16">
        <v>0</v>
      </c>
      <c r="AZ429" s="16">
        <v>0</v>
      </c>
      <c r="BA429" s="17">
        <v>45047</v>
      </c>
      <c r="BB429" s="30" t="s">
        <v>175</v>
      </c>
      <c r="BC429" s="18" t="s">
        <v>156</v>
      </c>
      <c r="BD429" s="17">
        <v>45169</v>
      </c>
      <c r="BE429" s="17">
        <v>45199</v>
      </c>
      <c r="BF429" s="17">
        <v>45031</v>
      </c>
      <c r="BG429" s="10">
        <v>85441857</v>
      </c>
      <c r="BH429" s="9" t="s">
        <v>319</v>
      </c>
      <c r="BI429" s="19">
        <v>45017</v>
      </c>
      <c r="BJ429" s="20">
        <v>45040</v>
      </c>
      <c r="BK429" s="16">
        <v>0</v>
      </c>
      <c r="BL429" s="16">
        <v>0</v>
      </c>
      <c r="BM429" s="9" t="s">
        <v>177</v>
      </c>
      <c r="BN429" s="9" t="s">
        <v>178</v>
      </c>
      <c r="BO429" s="9" t="s">
        <v>156</v>
      </c>
      <c r="BP429" s="17">
        <v>45072</v>
      </c>
      <c r="BQ429" s="17" t="s">
        <v>156</v>
      </c>
      <c r="BR429" s="17" t="s">
        <v>156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 t="s">
        <v>156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>
        <v>45002</v>
      </c>
      <c r="CD429" s="10" t="s">
        <v>156</v>
      </c>
      <c r="CE429" s="17" t="s">
        <v>156</v>
      </c>
      <c r="CF429" s="17" t="s">
        <v>156</v>
      </c>
      <c r="CG429" s="17" t="s">
        <v>156</v>
      </c>
      <c r="CH429" s="17" t="s">
        <v>156</v>
      </c>
      <c r="CI429" s="16">
        <v>0</v>
      </c>
      <c r="CJ429" s="10" t="s">
        <v>156</v>
      </c>
      <c r="CK429" s="10" t="s">
        <v>156</v>
      </c>
      <c r="CL429" s="18" t="s">
        <v>156</v>
      </c>
      <c r="CM429" s="17" t="s">
        <v>156</v>
      </c>
      <c r="CN429" s="10" t="s">
        <v>156</v>
      </c>
      <c r="CO429" s="17" t="s">
        <v>156</v>
      </c>
      <c r="CP429" s="17" t="s">
        <v>156</v>
      </c>
      <c r="CQ429" s="17" t="s">
        <v>156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45030</v>
      </c>
      <c r="CX429" s="10" t="s">
        <v>1649</v>
      </c>
      <c r="CY429" s="17" t="s">
        <v>156</v>
      </c>
      <c r="CZ429" s="17" t="s">
        <v>156</v>
      </c>
      <c r="DA429" s="17" t="s">
        <v>156</v>
      </c>
      <c r="DB429" s="17" t="s">
        <v>156</v>
      </c>
      <c r="DC429" s="16">
        <v>0</v>
      </c>
      <c r="DD429" s="10" t="s">
        <v>156</v>
      </c>
      <c r="DE429" s="10" t="s">
        <v>156</v>
      </c>
      <c r="DF429" s="18" t="s">
        <v>156</v>
      </c>
      <c r="DG429" s="17">
        <v>45040</v>
      </c>
      <c r="DH429" s="10" t="s">
        <v>156</v>
      </c>
      <c r="DI429" s="17" t="s">
        <v>156</v>
      </c>
      <c r="DJ429" s="17" t="s">
        <v>156</v>
      </c>
      <c r="DK429" s="17" t="s">
        <v>156</v>
      </c>
      <c r="DL429" s="17" t="s">
        <v>156</v>
      </c>
      <c r="DM429" s="16">
        <v>0</v>
      </c>
      <c r="DN429" s="10" t="s">
        <v>156</v>
      </c>
      <c r="DO429" s="10" t="s">
        <v>156</v>
      </c>
      <c r="DP429" s="16">
        <v>32</v>
      </c>
      <c r="DQ429" s="16">
        <v>16</v>
      </c>
      <c r="DR429" s="11">
        <v>16</v>
      </c>
      <c r="DS429" s="16">
        <v>48</v>
      </c>
      <c r="DT429" s="16">
        <v>1</v>
      </c>
      <c r="DU429" s="11" t="s">
        <v>181</v>
      </c>
      <c r="DV429" s="11" t="s">
        <v>182</v>
      </c>
      <c r="DW429" s="27" t="s">
        <v>156</v>
      </c>
      <c r="DX429" s="27" t="s">
        <v>156</v>
      </c>
      <c r="DY429" s="20" t="s">
        <v>1221</v>
      </c>
      <c r="DZ429" s="16">
        <v>7</v>
      </c>
      <c r="EA429" s="16">
        <v>14</v>
      </c>
      <c r="EB429" s="27" t="s">
        <v>185</v>
      </c>
      <c r="EC429" s="27" t="s">
        <v>185</v>
      </c>
      <c r="ED429" s="27" t="s">
        <v>182</v>
      </c>
      <c r="EE429" s="29">
        <v>45001.651631944442</v>
      </c>
      <c r="EF429" s="28" t="s">
        <v>727</v>
      </c>
      <c r="EG429" s="28" t="s">
        <v>728</v>
      </c>
      <c r="EH429" s="28" t="s">
        <v>190</v>
      </c>
      <c r="EI429" s="29">
        <v>45026.170995370368</v>
      </c>
      <c r="EJ429" s="28" t="s">
        <v>188</v>
      </c>
      <c r="EK429" s="28" t="s">
        <v>189</v>
      </c>
      <c r="EL429" s="28" t="s">
        <v>210</v>
      </c>
      <c r="EM429" s="45"/>
      <c r="EN429" s="46" t="str">
        <f t="shared" si="43"/>
        <v>243N188C</v>
      </c>
      <c r="EO429" s="47">
        <f t="shared" si="44"/>
        <v>45051</v>
      </c>
      <c r="EP429" s="47">
        <f t="shared" si="45"/>
        <v>45030</v>
      </c>
      <c r="EQ429" s="48" t="str">
        <f t="shared" ca="1" si="46"/>
        <v>Past</v>
      </c>
      <c r="ER429" s="49">
        <f t="shared" si="47"/>
        <v>21</v>
      </c>
      <c r="ES429" s="50"/>
      <c r="ET429" s="51">
        <f t="shared" si="48"/>
        <v>21</v>
      </c>
      <c r="EU429" s="52">
        <f t="shared" si="49"/>
        <v>0</v>
      </c>
      <c r="EV429" s="46"/>
    </row>
    <row r="430" spans="1:153" ht="14.25" hidden="1" customHeight="1">
      <c r="A430" s="8">
        <v>423</v>
      </c>
      <c r="B430" s="9" t="s">
        <v>141</v>
      </c>
      <c r="C430" s="10" t="s">
        <v>142</v>
      </c>
      <c r="D430" s="10" t="s">
        <v>143</v>
      </c>
      <c r="E430" s="10" t="s">
        <v>206</v>
      </c>
      <c r="F430" s="9" t="s">
        <v>641</v>
      </c>
      <c r="G430" s="10" t="s">
        <v>562</v>
      </c>
      <c r="H430" s="9" t="s">
        <v>563</v>
      </c>
      <c r="I430" s="9" t="s">
        <v>147</v>
      </c>
      <c r="J430" s="9" t="s">
        <v>148</v>
      </c>
      <c r="K430" s="9" t="s">
        <v>147</v>
      </c>
      <c r="L430" s="9" t="s">
        <v>148</v>
      </c>
      <c r="M430" s="9" t="s">
        <v>574</v>
      </c>
      <c r="N430" s="9" t="s">
        <v>206</v>
      </c>
      <c r="O430" s="9" t="s">
        <v>151</v>
      </c>
      <c r="P430" s="9" t="s">
        <v>142</v>
      </c>
      <c r="Q430" s="9" t="s">
        <v>575</v>
      </c>
      <c r="R430" s="9" t="s">
        <v>675</v>
      </c>
      <c r="S430" s="9" t="s">
        <v>676</v>
      </c>
      <c r="T430" s="9" t="s">
        <v>306</v>
      </c>
      <c r="U430" s="9" t="s">
        <v>337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716</v>
      </c>
      <c r="AA430" s="9" t="s">
        <v>717</v>
      </c>
      <c r="AB430" s="12" t="s">
        <v>718</v>
      </c>
      <c r="AC430" s="10" t="s">
        <v>1053</v>
      </c>
      <c r="AD430" s="9" t="s">
        <v>1054</v>
      </c>
      <c r="AE430" s="13" t="s">
        <v>1055</v>
      </c>
      <c r="AF430" s="14" t="s">
        <v>442</v>
      </c>
      <c r="AG430" s="10" t="s">
        <v>1661</v>
      </c>
      <c r="AH430" s="11" t="s">
        <v>684</v>
      </c>
      <c r="AI430" s="11" t="s">
        <v>685</v>
      </c>
      <c r="AJ430" s="10" t="s">
        <v>686</v>
      </c>
      <c r="AK430" s="11" t="s">
        <v>685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1.5</v>
      </c>
      <c r="AU430" s="10" t="s">
        <v>142</v>
      </c>
      <c r="AV430" s="16">
        <v>3072</v>
      </c>
      <c r="AW430" s="16">
        <v>3072</v>
      </c>
      <c r="AX430" s="16">
        <v>0</v>
      </c>
      <c r="AY430" s="16">
        <v>0</v>
      </c>
      <c r="AZ430" s="16">
        <v>0</v>
      </c>
      <c r="BA430" s="17">
        <v>45047</v>
      </c>
      <c r="BB430" s="30" t="s">
        <v>175</v>
      </c>
      <c r="BC430" s="18" t="s">
        <v>156</v>
      </c>
      <c r="BD430" s="17">
        <v>45169</v>
      </c>
      <c r="BE430" s="17">
        <v>45199</v>
      </c>
      <c r="BF430" s="17">
        <v>45031</v>
      </c>
      <c r="BG430" s="10">
        <v>85189805</v>
      </c>
      <c r="BH430" s="9" t="s">
        <v>414</v>
      </c>
      <c r="BI430" s="19">
        <v>44986</v>
      </c>
      <c r="BJ430" s="20">
        <v>44991</v>
      </c>
      <c r="BK430" s="16">
        <v>0</v>
      </c>
      <c r="BL430" s="16">
        <v>0</v>
      </c>
      <c r="BM430" s="9" t="s">
        <v>177</v>
      </c>
      <c r="BN430" s="9" t="s">
        <v>178</v>
      </c>
      <c r="BO430" s="9" t="s">
        <v>635</v>
      </c>
      <c r="BP430" s="17">
        <v>45031</v>
      </c>
      <c r="BQ430" s="17" t="s">
        <v>156</v>
      </c>
      <c r="BR430" s="17" t="s">
        <v>156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 t="s">
        <v>156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 t="s">
        <v>156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 t="s">
        <v>156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44922</v>
      </c>
      <c r="CX430" s="10" t="s">
        <v>193</v>
      </c>
      <c r="CY430" s="17" t="s">
        <v>156</v>
      </c>
      <c r="CZ430" s="17" t="s">
        <v>156</v>
      </c>
      <c r="DA430" s="17" t="s">
        <v>156</v>
      </c>
      <c r="DB430" s="17" t="s">
        <v>156</v>
      </c>
      <c r="DC430" s="16">
        <v>0</v>
      </c>
      <c r="DD430" s="10" t="s">
        <v>156</v>
      </c>
      <c r="DE430" s="10" t="s">
        <v>156</v>
      </c>
      <c r="DF430" s="18" t="s">
        <v>156</v>
      </c>
      <c r="DG430" s="17">
        <v>44943</v>
      </c>
      <c r="DH430" s="10" t="s">
        <v>1662</v>
      </c>
      <c r="DI430" s="17" t="s">
        <v>156</v>
      </c>
      <c r="DJ430" s="17" t="s">
        <v>156</v>
      </c>
      <c r="DK430" s="17" t="s">
        <v>156</v>
      </c>
      <c r="DL430" s="17" t="s">
        <v>156</v>
      </c>
      <c r="DM430" s="16">
        <v>0</v>
      </c>
      <c r="DN430" s="10" t="s">
        <v>156</v>
      </c>
      <c r="DO430" s="10" t="s">
        <v>156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181</v>
      </c>
      <c r="DV430" s="11" t="s">
        <v>182</v>
      </c>
      <c r="DW430" s="27" t="s">
        <v>156</v>
      </c>
      <c r="DX430" s="27" t="s">
        <v>156</v>
      </c>
      <c r="DY430" s="20" t="s">
        <v>1647</v>
      </c>
      <c r="DZ430" s="16">
        <v>7</v>
      </c>
      <c r="EA430" s="16">
        <v>14</v>
      </c>
      <c r="EB430" s="27" t="s">
        <v>185</v>
      </c>
      <c r="EC430" s="27" t="s">
        <v>185</v>
      </c>
      <c r="ED430" s="27" t="s">
        <v>182</v>
      </c>
      <c r="EE430" s="29">
        <v>44922.554120370369</v>
      </c>
      <c r="EF430" s="28" t="s">
        <v>727</v>
      </c>
      <c r="EG430" s="28" t="s">
        <v>728</v>
      </c>
      <c r="EH430" s="28" t="s">
        <v>190</v>
      </c>
      <c r="EI430" s="29">
        <v>44938.432789351849</v>
      </c>
      <c r="EJ430" s="28" t="s">
        <v>188</v>
      </c>
      <c r="EK430" s="28" t="s">
        <v>189</v>
      </c>
      <c r="EL430" s="28" t="s">
        <v>210</v>
      </c>
      <c r="EM430" s="45"/>
      <c r="EN430" s="46" t="str">
        <f t="shared" si="43"/>
        <v>243N188D</v>
      </c>
      <c r="EO430" s="47">
        <f t="shared" si="44"/>
        <v>45010</v>
      </c>
      <c r="EP430" s="47">
        <f t="shared" si="45"/>
        <v>44922</v>
      </c>
      <c r="EQ430" s="48" t="str">
        <f t="shared" ca="1" si="46"/>
        <v>Past</v>
      </c>
      <c r="ER430" s="49">
        <f t="shared" si="47"/>
        <v>88</v>
      </c>
      <c r="ES430" s="50"/>
      <c r="ET430" s="51">
        <f t="shared" si="48"/>
        <v>88</v>
      </c>
      <c r="EU430" s="52">
        <f t="shared" si="49"/>
        <v>0</v>
      </c>
      <c r="EV430" s="46"/>
    </row>
    <row r="431" spans="1:153" ht="14.25" hidden="1" customHeight="1">
      <c r="A431" s="8">
        <v>424</v>
      </c>
      <c r="B431" s="9" t="s">
        <v>141</v>
      </c>
      <c r="C431" s="10" t="s">
        <v>142</v>
      </c>
      <c r="D431" s="10" t="s">
        <v>143</v>
      </c>
      <c r="E431" s="10" t="s">
        <v>206</v>
      </c>
      <c r="F431" s="9" t="s">
        <v>641</v>
      </c>
      <c r="G431" s="10" t="s">
        <v>562</v>
      </c>
      <c r="H431" s="9" t="s">
        <v>563</v>
      </c>
      <c r="I431" s="9" t="s">
        <v>147</v>
      </c>
      <c r="J431" s="9" t="s">
        <v>148</v>
      </c>
      <c r="K431" s="9" t="s">
        <v>147</v>
      </c>
      <c r="L431" s="9" t="s">
        <v>148</v>
      </c>
      <c r="M431" s="9" t="s">
        <v>574</v>
      </c>
      <c r="N431" s="9" t="s">
        <v>206</v>
      </c>
      <c r="O431" s="9" t="s">
        <v>151</v>
      </c>
      <c r="P431" s="9" t="s">
        <v>142</v>
      </c>
      <c r="Q431" s="9" t="s">
        <v>575</v>
      </c>
      <c r="R431" s="9" t="s">
        <v>675</v>
      </c>
      <c r="S431" s="9" t="s">
        <v>676</v>
      </c>
      <c r="T431" s="9" t="s">
        <v>306</v>
      </c>
      <c r="U431" s="9" t="s">
        <v>337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716</v>
      </c>
      <c r="AA431" s="9" t="s">
        <v>717</v>
      </c>
      <c r="AB431" s="12" t="s">
        <v>718</v>
      </c>
      <c r="AC431" s="10" t="s">
        <v>1057</v>
      </c>
      <c r="AD431" s="9" t="s">
        <v>1058</v>
      </c>
      <c r="AE431" s="13" t="s">
        <v>1059</v>
      </c>
      <c r="AF431" s="14" t="s">
        <v>442</v>
      </c>
      <c r="AG431" s="10" t="s">
        <v>1663</v>
      </c>
      <c r="AH431" s="11" t="s">
        <v>684</v>
      </c>
      <c r="AI431" s="11" t="s">
        <v>685</v>
      </c>
      <c r="AJ431" s="10" t="s">
        <v>686</v>
      </c>
      <c r="AK431" s="11" t="s">
        <v>685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1.5</v>
      </c>
      <c r="AU431" s="10" t="s">
        <v>142</v>
      </c>
      <c r="AV431" s="16">
        <v>2544</v>
      </c>
      <c r="AW431" s="16">
        <v>2544</v>
      </c>
      <c r="AX431" s="16">
        <v>0</v>
      </c>
      <c r="AY431" s="16">
        <v>0</v>
      </c>
      <c r="AZ431" s="16">
        <v>0</v>
      </c>
      <c r="BA431" s="17">
        <v>45047</v>
      </c>
      <c r="BB431" s="30" t="s">
        <v>175</v>
      </c>
      <c r="BC431" s="18" t="s">
        <v>156</v>
      </c>
      <c r="BD431" s="17">
        <v>45169</v>
      </c>
      <c r="BE431" s="17">
        <v>45199</v>
      </c>
      <c r="BF431" s="17">
        <v>45031</v>
      </c>
      <c r="BG431" s="10">
        <v>85189808</v>
      </c>
      <c r="BH431" s="9" t="s">
        <v>414</v>
      </c>
      <c r="BI431" s="19">
        <v>44986</v>
      </c>
      <c r="BJ431" s="20">
        <v>44991</v>
      </c>
      <c r="BK431" s="16">
        <v>0</v>
      </c>
      <c r="BL431" s="16">
        <v>0</v>
      </c>
      <c r="BM431" s="9" t="s">
        <v>177</v>
      </c>
      <c r="BN431" s="9" t="s">
        <v>178</v>
      </c>
      <c r="BO431" s="9" t="s">
        <v>635</v>
      </c>
      <c r="BP431" s="17">
        <v>45031</v>
      </c>
      <c r="BQ431" s="17" t="s">
        <v>156</v>
      </c>
      <c r="BR431" s="17" t="s">
        <v>156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 t="s">
        <v>156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 t="s">
        <v>156</v>
      </c>
      <c r="CD431" s="10" t="s">
        <v>156</v>
      </c>
      <c r="CE431" s="17" t="s">
        <v>156</v>
      </c>
      <c r="CF431" s="17" t="s">
        <v>156</v>
      </c>
      <c r="CG431" s="17" t="s">
        <v>156</v>
      </c>
      <c r="CH431" s="17" t="s">
        <v>156</v>
      </c>
      <c r="CI431" s="16">
        <v>0</v>
      </c>
      <c r="CJ431" s="10" t="s">
        <v>156</v>
      </c>
      <c r="CK431" s="10" t="s">
        <v>156</v>
      </c>
      <c r="CL431" s="18" t="s">
        <v>156</v>
      </c>
      <c r="CM431" s="17" t="s">
        <v>156</v>
      </c>
      <c r="CN431" s="10" t="s">
        <v>156</v>
      </c>
      <c r="CO431" s="17" t="s">
        <v>156</v>
      </c>
      <c r="CP431" s="17" t="s">
        <v>156</v>
      </c>
      <c r="CQ431" s="17" t="s">
        <v>156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44922</v>
      </c>
      <c r="CX431" s="10" t="s">
        <v>193</v>
      </c>
      <c r="CY431" s="17" t="s">
        <v>156</v>
      </c>
      <c r="CZ431" s="17" t="s">
        <v>156</v>
      </c>
      <c r="DA431" s="17" t="s">
        <v>156</v>
      </c>
      <c r="DB431" s="17" t="s">
        <v>156</v>
      </c>
      <c r="DC431" s="16">
        <v>0</v>
      </c>
      <c r="DD431" s="10" t="s">
        <v>156</v>
      </c>
      <c r="DE431" s="10" t="s">
        <v>156</v>
      </c>
      <c r="DF431" s="18" t="s">
        <v>156</v>
      </c>
      <c r="DG431" s="17">
        <v>44943</v>
      </c>
      <c r="DH431" s="10" t="s">
        <v>1662</v>
      </c>
      <c r="DI431" s="17" t="s">
        <v>156</v>
      </c>
      <c r="DJ431" s="17" t="s">
        <v>156</v>
      </c>
      <c r="DK431" s="17" t="s">
        <v>156</v>
      </c>
      <c r="DL431" s="17" t="s">
        <v>156</v>
      </c>
      <c r="DM431" s="16">
        <v>0</v>
      </c>
      <c r="DN431" s="10" t="s">
        <v>156</v>
      </c>
      <c r="DO431" s="10" t="s">
        <v>156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181</v>
      </c>
      <c r="DV431" s="11" t="s">
        <v>182</v>
      </c>
      <c r="DW431" s="27" t="s">
        <v>156</v>
      </c>
      <c r="DX431" s="27" t="s">
        <v>156</v>
      </c>
      <c r="DY431" s="20" t="s">
        <v>1647</v>
      </c>
      <c r="DZ431" s="16">
        <v>7</v>
      </c>
      <c r="EA431" s="16">
        <v>14</v>
      </c>
      <c r="EB431" s="27" t="s">
        <v>185</v>
      </c>
      <c r="EC431" s="27" t="s">
        <v>185</v>
      </c>
      <c r="ED431" s="27" t="s">
        <v>182</v>
      </c>
      <c r="EE431" s="29">
        <v>44922.554120370369</v>
      </c>
      <c r="EF431" s="28" t="s">
        <v>727</v>
      </c>
      <c r="EG431" s="28" t="s">
        <v>728</v>
      </c>
      <c r="EH431" s="28" t="s">
        <v>190</v>
      </c>
      <c r="EI431" s="29">
        <v>44938.432789351849</v>
      </c>
      <c r="EJ431" s="28" t="s">
        <v>188</v>
      </c>
      <c r="EK431" s="28" t="s">
        <v>189</v>
      </c>
      <c r="EL431" s="28" t="s">
        <v>210</v>
      </c>
      <c r="EM431" s="45"/>
      <c r="EN431" s="46" t="str">
        <f t="shared" si="43"/>
        <v>243N188E</v>
      </c>
      <c r="EO431" s="47">
        <f t="shared" si="44"/>
        <v>45010</v>
      </c>
      <c r="EP431" s="47">
        <f t="shared" si="45"/>
        <v>44922</v>
      </c>
      <c r="EQ431" s="48" t="str">
        <f t="shared" ca="1" si="46"/>
        <v>Past</v>
      </c>
      <c r="ER431" s="49">
        <f t="shared" si="47"/>
        <v>88</v>
      </c>
      <c r="ES431" s="50"/>
      <c r="ET431" s="51">
        <f t="shared" si="48"/>
        <v>88</v>
      </c>
      <c r="EU431" s="52">
        <f t="shared" si="49"/>
        <v>0</v>
      </c>
      <c r="EV431" s="46"/>
    </row>
    <row r="432" spans="1:153" ht="14.25" hidden="1" customHeight="1">
      <c r="A432" s="8">
        <v>425</v>
      </c>
      <c r="B432" s="9" t="s">
        <v>141</v>
      </c>
      <c r="C432" s="10" t="s">
        <v>142</v>
      </c>
      <c r="D432" s="10" t="s">
        <v>143</v>
      </c>
      <c r="E432" s="10" t="s">
        <v>206</v>
      </c>
      <c r="F432" s="9" t="s">
        <v>641</v>
      </c>
      <c r="G432" s="10" t="s">
        <v>562</v>
      </c>
      <c r="H432" s="9" t="s">
        <v>563</v>
      </c>
      <c r="I432" s="9" t="s">
        <v>147</v>
      </c>
      <c r="J432" s="9" t="s">
        <v>148</v>
      </c>
      <c r="K432" s="9" t="s">
        <v>147</v>
      </c>
      <c r="L432" s="9" t="s">
        <v>148</v>
      </c>
      <c r="M432" s="9" t="s">
        <v>574</v>
      </c>
      <c r="N432" s="9" t="s">
        <v>206</v>
      </c>
      <c r="O432" s="9" t="s">
        <v>151</v>
      </c>
      <c r="P432" s="9" t="s">
        <v>142</v>
      </c>
      <c r="Q432" s="9" t="s">
        <v>575</v>
      </c>
      <c r="R432" s="9" t="s">
        <v>675</v>
      </c>
      <c r="S432" s="9" t="s">
        <v>676</v>
      </c>
      <c r="T432" s="9" t="s">
        <v>306</v>
      </c>
      <c r="U432" s="9" t="s">
        <v>337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716</v>
      </c>
      <c r="AA432" s="9" t="s">
        <v>717</v>
      </c>
      <c r="AB432" s="12" t="s">
        <v>718</v>
      </c>
      <c r="AC432" s="10" t="s">
        <v>1061</v>
      </c>
      <c r="AD432" s="9" t="s">
        <v>1062</v>
      </c>
      <c r="AE432" s="13" t="s">
        <v>1063</v>
      </c>
      <c r="AF432" s="14" t="s">
        <v>442</v>
      </c>
      <c r="AG432" s="10" t="s">
        <v>1664</v>
      </c>
      <c r="AH432" s="11" t="s">
        <v>684</v>
      </c>
      <c r="AI432" s="11" t="s">
        <v>685</v>
      </c>
      <c r="AJ432" s="10" t="s">
        <v>686</v>
      </c>
      <c r="AK432" s="11" t="s">
        <v>685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1.5</v>
      </c>
      <c r="AU432" s="10" t="s">
        <v>142</v>
      </c>
      <c r="AV432" s="16">
        <v>3072</v>
      </c>
      <c r="AW432" s="16">
        <v>3072</v>
      </c>
      <c r="AX432" s="16">
        <v>0</v>
      </c>
      <c r="AY432" s="16">
        <v>0</v>
      </c>
      <c r="AZ432" s="16">
        <v>0</v>
      </c>
      <c r="BA432" s="17">
        <v>45047</v>
      </c>
      <c r="BB432" s="30" t="s">
        <v>175</v>
      </c>
      <c r="BC432" s="18" t="s">
        <v>156</v>
      </c>
      <c r="BD432" s="17">
        <v>45169</v>
      </c>
      <c r="BE432" s="17">
        <v>45199</v>
      </c>
      <c r="BF432" s="17">
        <v>45031</v>
      </c>
      <c r="BG432" s="10">
        <v>85189811</v>
      </c>
      <c r="BH432" s="9" t="s">
        <v>414</v>
      </c>
      <c r="BI432" s="19">
        <v>44986</v>
      </c>
      <c r="BJ432" s="20">
        <v>44991</v>
      </c>
      <c r="BK432" s="16">
        <v>0</v>
      </c>
      <c r="BL432" s="16">
        <v>0</v>
      </c>
      <c r="BM432" s="9" t="s">
        <v>177</v>
      </c>
      <c r="BN432" s="9" t="s">
        <v>178</v>
      </c>
      <c r="BO432" s="9" t="s">
        <v>635</v>
      </c>
      <c r="BP432" s="17">
        <v>45031</v>
      </c>
      <c r="BQ432" s="17" t="s">
        <v>156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44922</v>
      </c>
      <c r="CX432" s="10" t="s">
        <v>193</v>
      </c>
      <c r="CY432" s="17" t="s">
        <v>156</v>
      </c>
      <c r="CZ432" s="17" t="s">
        <v>156</v>
      </c>
      <c r="DA432" s="17" t="s">
        <v>156</v>
      </c>
      <c r="DB432" s="17" t="s">
        <v>156</v>
      </c>
      <c r="DC432" s="16">
        <v>0</v>
      </c>
      <c r="DD432" s="10" t="s">
        <v>156</v>
      </c>
      <c r="DE432" s="10" t="s">
        <v>156</v>
      </c>
      <c r="DF432" s="18" t="s">
        <v>156</v>
      </c>
      <c r="DG432" s="17">
        <v>44943</v>
      </c>
      <c r="DH432" s="10" t="s">
        <v>1662</v>
      </c>
      <c r="DI432" s="17" t="s">
        <v>156</v>
      </c>
      <c r="DJ432" s="17" t="s">
        <v>156</v>
      </c>
      <c r="DK432" s="17" t="s">
        <v>156</v>
      </c>
      <c r="DL432" s="17" t="s">
        <v>156</v>
      </c>
      <c r="DM432" s="16">
        <v>0</v>
      </c>
      <c r="DN432" s="10" t="s">
        <v>156</v>
      </c>
      <c r="DO432" s="10" t="s">
        <v>156</v>
      </c>
      <c r="DP432" s="16">
        <v>32</v>
      </c>
      <c r="DQ432" s="16">
        <v>16</v>
      </c>
      <c r="DR432" s="11">
        <v>16</v>
      </c>
      <c r="DS432" s="16">
        <v>48</v>
      </c>
      <c r="DT432" s="16">
        <v>0</v>
      </c>
      <c r="DU432" s="11" t="s">
        <v>181</v>
      </c>
      <c r="DV432" s="11" t="s">
        <v>182</v>
      </c>
      <c r="DW432" s="27" t="s">
        <v>156</v>
      </c>
      <c r="DX432" s="27" t="s">
        <v>156</v>
      </c>
      <c r="DY432" s="20" t="s">
        <v>1647</v>
      </c>
      <c r="DZ432" s="16">
        <v>7</v>
      </c>
      <c r="EA432" s="16">
        <v>14</v>
      </c>
      <c r="EB432" s="27" t="s">
        <v>185</v>
      </c>
      <c r="EC432" s="27" t="s">
        <v>185</v>
      </c>
      <c r="ED432" s="27" t="s">
        <v>182</v>
      </c>
      <c r="EE432" s="29">
        <v>44922.554120370369</v>
      </c>
      <c r="EF432" s="28" t="s">
        <v>727</v>
      </c>
      <c r="EG432" s="28" t="s">
        <v>728</v>
      </c>
      <c r="EH432" s="28" t="s">
        <v>190</v>
      </c>
      <c r="EI432" s="29">
        <v>44938.432789351849</v>
      </c>
      <c r="EJ432" s="28" t="s">
        <v>188</v>
      </c>
      <c r="EK432" s="28" t="s">
        <v>189</v>
      </c>
      <c r="EL432" s="28" t="s">
        <v>210</v>
      </c>
      <c r="EM432" s="45"/>
      <c r="EN432" s="46" t="str">
        <f t="shared" si="43"/>
        <v>243N188F</v>
      </c>
      <c r="EO432" s="47">
        <f t="shared" si="44"/>
        <v>45010</v>
      </c>
      <c r="EP432" s="47">
        <f t="shared" si="45"/>
        <v>44922</v>
      </c>
      <c r="EQ432" s="48" t="str">
        <f t="shared" ca="1" si="46"/>
        <v>Past</v>
      </c>
      <c r="ER432" s="49">
        <f t="shared" si="47"/>
        <v>88</v>
      </c>
      <c r="ES432" s="50"/>
      <c r="ET432" s="51">
        <f t="shared" si="48"/>
        <v>88</v>
      </c>
      <c r="EU432" s="52">
        <f t="shared" si="49"/>
        <v>0</v>
      </c>
      <c r="EV432" s="46"/>
    </row>
    <row r="433" spans="1:153" ht="14.25" customHeight="1">
      <c r="A433" s="8">
        <v>426</v>
      </c>
      <c r="B433" s="9" t="s">
        <v>141</v>
      </c>
      <c r="C433" s="10" t="s">
        <v>142</v>
      </c>
      <c r="D433" s="10" t="s">
        <v>143</v>
      </c>
      <c r="E433" s="10" t="s">
        <v>206</v>
      </c>
      <c r="F433" s="9" t="s">
        <v>641</v>
      </c>
      <c r="G433" s="10" t="s">
        <v>562</v>
      </c>
      <c r="H433" s="9" t="s">
        <v>563</v>
      </c>
      <c r="I433" s="9" t="s">
        <v>147</v>
      </c>
      <c r="J433" s="9" t="s">
        <v>148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675</v>
      </c>
      <c r="S433" s="9" t="s">
        <v>676</v>
      </c>
      <c r="T433" s="9" t="s">
        <v>306</v>
      </c>
      <c r="U433" s="9" t="s">
        <v>337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778</v>
      </c>
      <c r="AA433" s="9" t="s">
        <v>779</v>
      </c>
      <c r="AB433" s="12" t="s">
        <v>780</v>
      </c>
      <c r="AC433" s="10" t="s">
        <v>781</v>
      </c>
      <c r="AD433" s="9" t="s">
        <v>782</v>
      </c>
      <c r="AE433" s="13" t="s">
        <v>783</v>
      </c>
      <c r="AF433" s="14" t="s">
        <v>442</v>
      </c>
      <c r="AG433" s="10" t="s">
        <v>1665</v>
      </c>
      <c r="AH433" s="11" t="s">
        <v>684</v>
      </c>
      <c r="AI433" s="11" t="s">
        <v>685</v>
      </c>
      <c r="AJ433" s="10" t="s">
        <v>686</v>
      </c>
      <c r="AK433" s="11" t="s">
        <v>685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3904</v>
      </c>
      <c r="AW433" s="16">
        <v>3904</v>
      </c>
      <c r="AX433" s="16">
        <v>0</v>
      </c>
      <c r="AY433" s="16">
        <v>0</v>
      </c>
      <c r="AZ433" s="16">
        <v>0</v>
      </c>
      <c r="BA433" s="17">
        <v>44998</v>
      </c>
      <c r="BB433" s="30" t="s">
        <v>175</v>
      </c>
      <c r="BC433" s="18">
        <v>45005</v>
      </c>
      <c r="BD433" s="17">
        <v>45138</v>
      </c>
      <c r="BE433" s="17">
        <v>45138</v>
      </c>
      <c r="BF433" s="17">
        <v>44972</v>
      </c>
      <c r="BG433" s="10">
        <v>84680666</v>
      </c>
      <c r="BH433" s="9" t="s">
        <v>414</v>
      </c>
      <c r="BI433" s="19">
        <v>44927</v>
      </c>
      <c r="BJ433" s="20">
        <v>44928</v>
      </c>
      <c r="BK433" s="16">
        <v>3904</v>
      </c>
      <c r="BL433" s="16">
        <v>6246</v>
      </c>
      <c r="BM433" s="9" t="s">
        <v>177</v>
      </c>
      <c r="BN433" s="9" t="s">
        <v>436</v>
      </c>
      <c r="BO433" s="9" t="s">
        <v>635</v>
      </c>
      <c r="BP433" s="17">
        <v>44985</v>
      </c>
      <c r="BQ433" s="17">
        <v>44985</v>
      </c>
      <c r="BR433" s="17">
        <v>44972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>
        <v>44810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>
        <v>44827</v>
      </c>
      <c r="CD433" s="10" t="s">
        <v>156</v>
      </c>
      <c r="CE433" s="17" t="s">
        <v>156</v>
      </c>
      <c r="CF433" s="17" t="s">
        <v>156</v>
      </c>
      <c r="CG433" s="17">
        <v>44810</v>
      </c>
      <c r="CH433" s="17">
        <v>44825</v>
      </c>
      <c r="CI433" s="16">
        <v>25000</v>
      </c>
      <c r="CJ433" s="10" t="s">
        <v>1666</v>
      </c>
      <c r="CK433" s="10" t="s">
        <v>230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>
        <v>44810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44873</v>
      </c>
      <c r="CX433" s="10" t="s">
        <v>473</v>
      </c>
      <c r="CY433" s="17" t="s">
        <v>156</v>
      </c>
      <c r="CZ433" s="17" t="s">
        <v>156</v>
      </c>
      <c r="DA433" s="17">
        <v>44810</v>
      </c>
      <c r="DB433" s="17">
        <v>44868</v>
      </c>
      <c r="DC433" s="16">
        <v>3904</v>
      </c>
      <c r="DD433" s="10" t="s">
        <v>1667</v>
      </c>
      <c r="DE433" s="10" t="s">
        <v>230</v>
      </c>
      <c r="DF433" s="18" t="s">
        <v>156</v>
      </c>
      <c r="DG433" s="17">
        <v>44894</v>
      </c>
      <c r="DH433" s="10" t="s">
        <v>156</v>
      </c>
      <c r="DI433" s="17" t="s">
        <v>156</v>
      </c>
      <c r="DJ433" s="17" t="s">
        <v>156</v>
      </c>
      <c r="DK433" s="17">
        <v>44810</v>
      </c>
      <c r="DL433" s="17">
        <v>44887</v>
      </c>
      <c r="DM433" s="16">
        <v>3904</v>
      </c>
      <c r="DN433" s="10" t="s">
        <v>1668</v>
      </c>
      <c r="DO433" s="10" t="s">
        <v>233</v>
      </c>
      <c r="DP433" s="16">
        <v>32</v>
      </c>
      <c r="DQ433" s="16">
        <v>16</v>
      </c>
      <c r="DR433" s="11">
        <v>16</v>
      </c>
      <c r="DS433" s="16">
        <v>48</v>
      </c>
      <c r="DT433" s="16">
        <v>0</v>
      </c>
      <c r="DU433" s="11" t="s">
        <v>181</v>
      </c>
      <c r="DV433" s="11" t="s">
        <v>182</v>
      </c>
      <c r="DW433" s="27" t="s">
        <v>156</v>
      </c>
      <c r="DX433" s="27" t="s">
        <v>156</v>
      </c>
      <c r="DY433" s="20" t="s">
        <v>1669</v>
      </c>
      <c r="DZ433" s="16">
        <v>7</v>
      </c>
      <c r="EA433" s="16">
        <v>14</v>
      </c>
      <c r="EB433" s="27" t="s">
        <v>185</v>
      </c>
      <c r="EC433" s="27" t="s">
        <v>185</v>
      </c>
      <c r="ED433" s="27" t="s">
        <v>182</v>
      </c>
      <c r="EE433" s="29">
        <v>44811.006701388891</v>
      </c>
      <c r="EF433" s="28" t="s">
        <v>186</v>
      </c>
      <c r="EG433" s="28" t="s">
        <v>156</v>
      </c>
      <c r="EH433" s="28" t="s">
        <v>187</v>
      </c>
      <c r="EI433" s="29">
        <v>44895.818541666667</v>
      </c>
      <c r="EJ433" s="28" t="s">
        <v>197</v>
      </c>
      <c r="EK433" s="28" t="s">
        <v>156</v>
      </c>
      <c r="EL433" s="28" t="s">
        <v>198</v>
      </c>
      <c r="EM433" s="45" t="s">
        <v>3713</v>
      </c>
      <c r="EN433" s="46" t="str">
        <f t="shared" si="43"/>
        <v>343N342A</v>
      </c>
      <c r="EO433" s="47">
        <f t="shared" si="44"/>
        <v>44964</v>
      </c>
      <c r="EP433" s="47">
        <f t="shared" si="45"/>
        <v>44873</v>
      </c>
      <c r="EQ433" s="48" t="str">
        <f t="shared" ca="1" si="46"/>
        <v>Past</v>
      </c>
      <c r="ER433" s="49">
        <f t="shared" si="47"/>
        <v>91</v>
      </c>
      <c r="ES433" s="50"/>
      <c r="ET433" s="51">
        <f t="shared" si="48"/>
        <v>91</v>
      </c>
      <c r="EU433" s="52">
        <f t="shared" si="49"/>
        <v>355264</v>
      </c>
      <c r="EV433" s="46"/>
      <c r="EW433" s="23" t="s">
        <v>3714</v>
      </c>
    </row>
    <row r="434" spans="1:153" ht="14.25" hidden="1" customHeight="1">
      <c r="A434" s="8">
        <v>427</v>
      </c>
      <c r="B434" s="9" t="s">
        <v>141</v>
      </c>
      <c r="C434" s="10" t="s">
        <v>142</v>
      </c>
      <c r="D434" s="10" t="s">
        <v>143</v>
      </c>
      <c r="E434" s="10" t="s">
        <v>206</v>
      </c>
      <c r="F434" s="9" t="s">
        <v>641</v>
      </c>
      <c r="G434" s="10" t="s">
        <v>562</v>
      </c>
      <c r="H434" s="9" t="s">
        <v>563</v>
      </c>
      <c r="I434" s="9" t="s">
        <v>147</v>
      </c>
      <c r="J434" s="9" t="s">
        <v>148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675</v>
      </c>
      <c r="S434" s="9" t="s">
        <v>676</v>
      </c>
      <c r="T434" s="9" t="s">
        <v>306</v>
      </c>
      <c r="U434" s="9" t="s">
        <v>337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778</v>
      </c>
      <c r="AA434" s="9" t="s">
        <v>779</v>
      </c>
      <c r="AB434" s="12" t="s">
        <v>780</v>
      </c>
      <c r="AC434" s="10" t="s">
        <v>781</v>
      </c>
      <c r="AD434" s="9" t="s">
        <v>782</v>
      </c>
      <c r="AE434" s="13" t="s">
        <v>783</v>
      </c>
      <c r="AF434" s="14" t="s">
        <v>442</v>
      </c>
      <c r="AG434" s="10" t="s">
        <v>1665</v>
      </c>
      <c r="AH434" s="11" t="s">
        <v>684</v>
      </c>
      <c r="AI434" s="11" t="s">
        <v>685</v>
      </c>
      <c r="AJ434" s="10" t="s">
        <v>686</v>
      </c>
      <c r="AK434" s="11" t="s">
        <v>685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3904</v>
      </c>
      <c r="AW434" s="16">
        <v>3904</v>
      </c>
      <c r="AX434" s="16">
        <v>0</v>
      </c>
      <c r="AY434" s="16">
        <v>0</v>
      </c>
      <c r="AZ434" s="16">
        <v>0</v>
      </c>
      <c r="BA434" s="17">
        <v>44998</v>
      </c>
      <c r="BB434" s="30" t="s">
        <v>175</v>
      </c>
      <c r="BC434" s="18" t="s">
        <v>156</v>
      </c>
      <c r="BD434" s="17">
        <v>45138</v>
      </c>
      <c r="BE434" s="17">
        <v>45138</v>
      </c>
      <c r="BF434" s="17">
        <v>44972</v>
      </c>
      <c r="BG434" s="10">
        <v>85277143</v>
      </c>
      <c r="BH434" s="9" t="s">
        <v>319</v>
      </c>
      <c r="BI434" s="19">
        <v>44958</v>
      </c>
      <c r="BJ434" s="20">
        <v>44963</v>
      </c>
      <c r="BK434" s="16">
        <v>0</v>
      </c>
      <c r="BL434" s="16">
        <v>0</v>
      </c>
      <c r="BM434" s="9" t="s">
        <v>177</v>
      </c>
      <c r="BN434" s="9" t="s">
        <v>178</v>
      </c>
      <c r="BO434" s="9" t="s">
        <v>156</v>
      </c>
      <c r="BP434" s="17">
        <v>44991</v>
      </c>
      <c r="BQ434" s="17" t="s">
        <v>156</v>
      </c>
      <c r="BR434" s="17" t="s">
        <v>156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 t="s">
        <v>156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 t="s">
        <v>156</v>
      </c>
      <c r="CD434" s="10" t="s">
        <v>156</v>
      </c>
      <c r="CE434" s="17" t="s">
        <v>156</v>
      </c>
      <c r="CF434" s="17" t="s">
        <v>156</v>
      </c>
      <c r="CG434" s="17" t="s">
        <v>156</v>
      </c>
      <c r="CH434" s="17" t="s">
        <v>156</v>
      </c>
      <c r="CI434" s="16">
        <v>0</v>
      </c>
      <c r="CJ434" s="10" t="s">
        <v>156</v>
      </c>
      <c r="CK434" s="10" t="s">
        <v>156</v>
      </c>
      <c r="CL434" s="18" t="s">
        <v>156</v>
      </c>
      <c r="CM434" s="17" t="s">
        <v>156</v>
      </c>
      <c r="CN434" s="10" t="s">
        <v>156</v>
      </c>
      <c r="CO434" s="17" t="s">
        <v>156</v>
      </c>
      <c r="CP434" s="17" t="s">
        <v>156</v>
      </c>
      <c r="CQ434" s="17" t="s">
        <v>156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44950</v>
      </c>
      <c r="CX434" s="10" t="s">
        <v>193</v>
      </c>
      <c r="CY434" s="17" t="s">
        <v>156</v>
      </c>
      <c r="CZ434" s="17" t="s">
        <v>156</v>
      </c>
      <c r="DA434" s="17" t="s">
        <v>156</v>
      </c>
      <c r="DB434" s="17" t="s">
        <v>156</v>
      </c>
      <c r="DC434" s="16">
        <v>0</v>
      </c>
      <c r="DD434" s="10" t="s">
        <v>156</v>
      </c>
      <c r="DE434" s="10" t="s">
        <v>156</v>
      </c>
      <c r="DF434" s="18" t="s">
        <v>156</v>
      </c>
      <c r="DG434" s="17">
        <v>44960</v>
      </c>
      <c r="DH434" s="10" t="s">
        <v>1412</v>
      </c>
      <c r="DI434" s="17" t="s">
        <v>156</v>
      </c>
      <c r="DJ434" s="17" t="s">
        <v>156</v>
      </c>
      <c r="DK434" s="17" t="s">
        <v>156</v>
      </c>
      <c r="DL434" s="17" t="s">
        <v>156</v>
      </c>
      <c r="DM434" s="16">
        <v>0</v>
      </c>
      <c r="DN434" s="10" t="s">
        <v>156</v>
      </c>
      <c r="DO434" s="10" t="s">
        <v>156</v>
      </c>
      <c r="DP434" s="16">
        <v>32</v>
      </c>
      <c r="DQ434" s="16">
        <v>16</v>
      </c>
      <c r="DR434" s="11">
        <v>16</v>
      </c>
      <c r="DS434" s="16">
        <v>48</v>
      </c>
      <c r="DT434" s="16">
        <v>2100</v>
      </c>
      <c r="DU434" s="11" t="s">
        <v>181</v>
      </c>
      <c r="DV434" s="11" t="s">
        <v>182</v>
      </c>
      <c r="DW434" s="27" t="s">
        <v>156</v>
      </c>
      <c r="DX434" s="27" t="s">
        <v>156</v>
      </c>
      <c r="DY434" s="20" t="s">
        <v>1410</v>
      </c>
      <c r="DZ434" s="16">
        <v>7</v>
      </c>
      <c r="EA434" s="16">
        <v>14</v>
      </c>
      <c r="EB434" s="27" t="s">
        <v>185</v>
      </c>
      <c r="EC434" s="27" t="s">
        <v>185</v>
      </c>
      <c r="ED434" s="27" t="s">
        <v>182</v>
      </c>
      <c r="EE434" s="29">
        <v>44944.379212962966</v>
      </c>
      <c r="EF434" s="28" t="s">
        <v>688</v>
      </c>
      <c r="EG434" s="28" t="s">
        <v>689</v>
      </c>
      <c r="EH434" s="28" t="s">
        <v>190</v>
      </c>
      <c r="EI434" s="29">
        <v>44959.339050925926</v>
      </c>
      <c r="EJ434" s="28" t="s">
        <v>195</v>
      </c>
      <c r="EK434" s="28" t="s">
        <v>196</v>
      </c>
      <c r="EL434" s="28" t="s">
        <v>210</v>
      </c>
      <c r="EM434" s="45"/>
      <c r="EN434" s="46" t="str">
        <f t="shared" si="43"/>
        <v>343N342A</v>
      </c>
      <c r="EO434" s="47">
        <f t="shared" si="44"/>
        <v>44970</v>
      </c>
      <c r="EP434" s="47">
        <f t="shared" si="45"/>
        <v>44950</v>
      </c>
      <c r="EQ434" s="48" t="str">
        <f t="shared" ca="1" si="46"/>
        <v>Past</v>
      </c>
      <c r="ER434" s="49">
        <f t="shared" si="47"/>
        <v>20</v>
      </c>
      <c r="ES434" s="50"/>
      <c r="ET434" s="51">
        <f t="shared" si="48"/>
        <v>20</v>
      </c>
      <c r="EU434" s="52">
        <f t="shared" si="49"/>
        <v>0</v>
      </c>
      <c r="EV434" s="46"/>
    </row>
    <row r="435" spans="1:153" ht="14.25" hidden="1" customHeight="1">
      <c r="A435" s="8">
        <v>428</v>
      </c>
      <c r="B435" s="9" t="s">
        <v>141</v>
      </c>
      <c r="C435" s="10" t="s">
        <v>142</v>
      </c>
      <c r="D435" s="10" t="s">
        <v>143</v>
      </c>
      <c r="E435" s="10" t="s">
        <v>206</v>
      </c>
      <c r="F435" s="9" t="s">
        <v>641</v>
      </c>
      <c r="G435" s="10" t="s">
        <v>562</v>
      </c>
      <c r="H435" s="9" t="s">
        <v>563</v>
      </c>
      <c r="I435" s="9" t="s">
        <v>147</v>
      </c>
      <c r="J435" s="9" t="s">
        <v>148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675</v>
      </c>
      <c r="S435" s="9" t="s">
        <v>676</v>
      </c>
      <c r="T435" s="9" t="s">
        <v>306</v>
      </c>
      <c r="U435" s="9" t="s">
        <v>337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778</v>
      </c>
      <c r="AA435" s="9" t="s">
        <v>779</v>
      </c>
      <c r="AB435" s="12" t="s">
        <v>780</v>
      </c>
      <c r="AC435" s="10" t="s">
        <v>781</v>
      </c>
      <c r="AD435" s="9" t="s">
        <v>782</v>
      </c>
      <c r="AE435" s="13" t="s">
        <v>783</v>
      </c>
      <c r="AF435" s="14" t="s">
        <v>442</v>
      </c>
      <c r="AG435" s="10" t="s">
        <v>1665</v>
      </c>
      <c r="AH435" s="11" t="s">
        <v>684</v>
      </c>
      <c r="AI435" s="11" t="s">
        <v>685</v>
      </c>
      <c r="AJ435" s="10" t="s">
        <v>686</v>
      </c>
      <c r="AK435" s="11" t="s">
        <v>685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3904</v>
      </c>
      <c r="AW435" s="16">
        <v>3904</v>
      </c>
      <c r="AX435" s="16">
        <v>0</v>
      </c>
      <c r="AY435" s="16">
        <v>0</v>
      </c>
      <c r="AZ435" s="16">
        <v>0</v>
      </c>
      <c r="BA435" s="17">
        <v>44998</v>
      </c>
      <c r="BB435" s="30" t="s">
        <v>175</v>
      </c>
      <c r="BC435" s="18" t="s">
        <v>156</v>
      </c>
      <c r="BD435" s="17">
        <v>45138</v>
      </c>
      <c r="BE435" s="17">
        <v>45138</v>
      </c>
      <c r="BF435" s="17">
        <v>44972</v>
      </c>
      <c r="BG435" s="10">
        <v>84948341</v>
      </c>
      <c r="BH435" s="9" t="s">
        <v>321</v>
      </c>
      <c r="BI435" s="19">
        <v>45017</v>
      </c>
      <c r="BJ435" s="20">
        <v>45040</v>
      </c>
      <c r="BK435" s="16">
        <v>0</v>
      </c>
      <c r="BL435" s="16">
        <v>0</v>
      </c>
      <c r="BM435" s="9" t="s">
        <v>177</v>
      </c>
      <c r="BN435" s="9" t="s">
        <v>178</v>
      </c>
      <c r="BO435" s="9" t="s">
        <v>156</v>
      </c>
      <c r="BP435" s="17">
        <v>45061</v>
      </c>
      <c r="BQ435" s="17" t="s">
        <v>156</v>
      </c>
      <c r="BR435" s="17" t="s">
        <v>156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 t="s">
        <v>156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>
        <v>44992</v>
      </c>
      <c r="CD435" s="10" t="s">
        <v>156</v>
      </c>
      <c r="CE435" s="17" t="s">
        <v>156</v>
      </c>
      <c r="CF435" s="17" t="s">
        <v>156</v>
      </c>
      <c r="CG435" s="17" t="s">
        <v>156</v>
      </c>
      <c r="CH435" s="17" t="s">
        <v>156</v>
      </c>
      <c r="CI435" s="16">
        <v>0</v>
      </c>
      <c r="CJ435" s="10" t="s">
        <v>156</v>
      </c>
      <c r="CK435" s="10" t="s">
        <v>156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 t="s">
        <v>156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45020</v>
      </c>
      <c r="CX435" s="10" t="s">
        <v>446</v>
      </c>
      <c r="CY435" s="17" t="s">
        <v>156</v>
      </c>
      <c r="CZ435" s="17" t="s">
        <v>156</v>
      </c>
      <c r="DA435" s="17" t="s">
        <v>156</v>
      </c>
      <c r="DB435" s="17" t="s">
        <v>156</v>
      </c>
      <c r="DC435" s="16">
        <v>0</v>
      </c>
      <c r="DD435" s="10" t="s">
        <v>156</v>
      </c>
      <c r="DE435" s="10" t="s">
        <v>156</v>
      </c>
      <c r="DF435" s="18" t="s">
        <v>156</v>
      </c>
      <c r="DG435" s="17">
        <v>45030</v>
      </c>
      <c r="DH435" s="10" t="s">
        <v>156</v>
      </c>
      <c r="DI435" s="17" t="s">
        <v>156</v>
      </c>
      <c r="DJ435" s="17" t="s">
        <v>156</v>
      </c>
      <c r="DK435" s="17" t="s">
        <v>156</v>
      </c>
      <c r="DL435" s="17" t="s">
        <v>156</v>
      </c>
      <c r="DM435" s="16">
        <v>0</v>
      </c>
      <c r="DN435" s="10" t="s">
        <v>156</v>
      </c>
      <c r="DO435" s="10" t="s">
        <v>156</v>
      </c>
      <c r="DP435" s="16">
        <v>32</v>
      </c>
      <c r="DQ435" s="16">
        <v>16</v>
      </c>
      <c r="DR435" s="11">
        <v>16</v>
      </c>
      <c r="DS435" s="16">
        <v>48</v>
      </c>
      <c r="DT435" s="16">
        <v>996</v>
      </c>
      <c r="DU435" s="11" t="s">
        <v>181</v>
      </c>
      <c r="DV435" s="11" t="s">
        <v>182</v>
      </c>
      <c r="DW435" s="27" t="s">
        <v>156</v>
      </c>
      <c r="DX435" s="27" t="s">
        <v>156</v>
      </c>
      <c r="DY435" s="20" t="s">
        <v>156</v>
      </c>
      <c r="DZ435" s="16">
        <v>7</v>
      </c>
      <c r="EA435" s="16">
        <v>14</v>
      </c>
      <c r="EB435" s="27" t="s">
        <v>185</v>
      </c>
      <c r="EC435" s="27" t="s">
        <v>185</v>
      </c>
      <c r="ED435" s="27" t="s">
        <v>182</v>
      </c>
      <c r="EE435" s="29">
        <v>44877.918993055559</v>
      </c>
      <c r="EF435" s="28" t="s">
        <v>188</v>
      </c>
      <c r="EG435" s="28" t="s">
        <v>189</v>
      </c>
      <c r="EH435" s="28" t="s">
        <v>190</v>
      </c>
      <c r="EI435" s="29">
        <v>45002.820671296293</v>
      </c>
      <c r="EJ435" s="28" t="s">
        <v>197</v>
      </c>
      <c r="EK435" s="28" t="s">
        <v>156</v>
      </c>
      <c r="EL435" s="28" t="s">
        <v>198</v>
      </c>
      <c r="EM435" s="45"/>
      <c r="EN435" s="46" t="str">
        <f t="shared" si="43"/>
        <v>343N342A</v>
      </c>
      <c r="EO435" s="47">
        <f t="shared" si="44"/>
        <v>45040</v>
      </c>
      <c r="EP435" s="47">
        <f t="shared" si="45"/>
        <v>45020</v>
      </c>
      <c r="EQ435" s="48" t="str">
        <f t="shared" ca="1" si="46"/>
        <v>Past</v>
      </c>
      <c r="ER435" s="49">
        <f t="shared" si="47"/>
        <v>20</v>
      </c>
      <c r="ES435" s="50"/>
      <c r="ET435" s="51">
        <f t="shared" si="48"/>
        <v>20</v>
      </c>
      <c r="EU435" s="52">
        <f t="shared" si="49"/>
        <v>0</v>
      </c>
      <c r="EV435" s="46"/>
    </row>
    <row r="436" spans="1:153" ht="14.25" customHeight="1">
      <c r="A436" s="8">
        <v>429</v>
      </c>
      <c r="B436" s="9" t="s">
        <v>141</v>
      </c>
      <c r="C436" s="10" t="s">
        <v>142</v>
      </c>
      <c r="D436" s="10" t="s">
        <v>143</v>
      </c>
      <c r="E436" s="10" t="s">
        <v>206</v>
      </c>
      <c r="F436" s="9" t="s">
        <v>641</v>
      </c>
      <c r="G436" s="10" t="s">
        <v>562</v>
      </c>
      <c r="H436" s="9" t="s">
        <v>563</v>
      </c>
      <c r="I436" s="9" t="s">
        <v>147</v>
      </c>
      <c r="J436" s="9" t="s">
        <v>148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675</v>
      </c>
      <c r="S436" s="9" t="s">
        <v>676</v>
      </c>
      <c r="T436" s="9" t="s">
        <v>306</v>
      </c>
      <c r="U436" s="9" t="s">
        <v>337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778</v>
      </c>
      <c r="AA436" s="9" t="s">
        <v>779</v>
      </c>
      <c r="AB436" s="12" t="s">
        <v>780</v>
      </c>
      <c r="AC436" s="10" t="s">
        <v>792</v>
      </c>
      <c r="AD436" s="9" t="s">
        <v>793</v>
      </c>
      <c r="AE436" s="13" t="s">
        <v>794</v>
      </c>
      <c r="AF436" s="14" t="s">
        <v>442</v>
      </c>
      <c r="AG436" s="10" t="s">
        <v>1670</v>
      </c>
      <c r="AH436" s="11" t="s">
        <v>684</v>
      </c>
      <c r="AI436" s="11" t="s">
        <v>685</v>
      </c>
      <c r="AJ436" s="10" t="s">
        <v>686</v>
      </c>
      <c r="AK436" s="11" t="s">
        <v>685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3712</v>
      </c>
      <c r="AW436" s="16">
        <v>3712</v>
      </c>
      <c r="AX436" s="16">
        <v>0</v>
      </c>
      <c r="AY436" s="16">
        <v>0</v>
      </c>
      <c r="AZ436" s="16">
        <v>0</v>
      </c>
      <c r="BA436" s="17">
        <v>44998</v>
      </c>
      <c r="BB436" s="30" t="s">
        <v>175</v>
      </c>
      <c r="BC436" s="18">
        <v>44988</v>
      </c>
      <c r="BD436" s="17">
        <v>45138</v>
      </c>
      <c r="BE436" s="17">
        <v>45138</v>
      </c>
      <c r="BF436" s="17">
        <v>44972</v>
      </c>
      <c r="BG436" s="10">
        <v>84837884</v>
      </c>
      <c r="BH436" s="9" t="s">
        <v>414</v>
      </c>
      <c r="BI436" s="19">
        <v>44927</v>
      </c>
      <c r="BJ436" s="20">
        <v>44928</v>
      </c>
      <c r="BK436" s="16">
        <v>3712</v>
      </c>
      <c r="BL436" s="16">
        <v>5939</v>
      </c>
      <c r="BM436" s="9" t="s">
        <v>177</v>
      </c>
      <c r="BN436" s="9" t="s">
        <v>436</v>
      </c>
      <c r="BO436" s="9" t="s">
        <v>635</v>
      </c>
      <c r="BP436" s="17">
        <v>44985</v>
      </c>
      <c r="BQ436" s="17">
        <v>44985</v>
      </c>
      <c r="BR436" s="17">
        <v>44972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>
        <v>44859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44859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44859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44873</v>
      </c>
      <c r="CX436" s="10" t="s">
        <v>193</v>
      </c>
      <c r="CY436" s="17" t="s">
        <v>156</v>
      </c>
      <c r="CZ436" s="17" t="s">
        <v>156</v>
      </c>
      <c r="DA436" s="17">
        <v>44859</v>
      </c>
      <c r="DB436" s="17">
        <v>44872</v>
      </c>
      <c r="DC436" s="16">
        <v>3712</v>
      </c>
      <c r="DD436" s="10" t="s">
        <v>1671</v>
      </c>
      <c r="DE436" s="10" t="s">
        <v>230</v>
      </c>
      <c r="DF436" s="18" t="s">
        <v>156</v>
      </c>
      <c r="DG436" s="17">
        <v>44894</v>
      </c>
      <c r="DH436" s="10" t="s">
        <v>156</v>
      </c>
      <c r="DI436" s="17" t="s">
        <v>156</v>
      </c>
      <c r="DJ436" s="17" t="s">
        <v>156</v>
      </c>
      <c r="DK436" s="17">
        <v>44859</v>
      </c>
      <c r="DL436" s="17">
        <v>44887</v>
      </c>
      <c r="DM436" s="16">
        <v>3712</v>
      </c>
      <c r="DN436" s="10" t="s">
        <v>1672</v>
      </c>
      <c r="DO436" s="10" t="s">
        <v>233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181</v>
      </c>
      <c r="DV436" s="11" t="s">
        <v>182</v>
      </c>
      <c r="DW436" s="27" t="s">
        <v>156</v>
      </c>
      <c r="DX436" s="27" t="s">
        <v>156</v>
      </c>
      <c r="DY436" s="20" t="s">
        <v>1669</v>
      </c>
      <c r="DZ436" s="16">
        <v>7</v>
      </c>
      <c r="EA436" s="16">
        <v>14</v>
      </c>
      <c r="EB436" s="27" t="s">
        <v>185</v>
      </c>
      <c r="EC436" s="27" t="s">
        <v>185</v>
      </c>
      <c r="ED436" s="27" t="s">
        <v>182</v>
      </c>
      <c r="EE436" s="29">
        <v>44859.996631944443</v>
      </c>
      <c r="EF436" s="28" t="s">
        <v>186</v>
      </c>
      <c r="EG436" s="28" t="s">
        <v>156</v>
      </c>
      <c r="EH436" s="28" t="s">
        <v>187</v>
      </c>
      <c r="EI436" s="29">
        <v>44895.818541666667</v>
      </c>
      <c r="EJ436" s="28" t="s">
        <v>197</v>
      </c>
      <c r="EK436" s="28" t="s">
        <v>156</v>
      </c>
      <c r="EL436" s="28" t="s">
        <v>198</v>
      </c>
      <c r="EM436" s="45" t="s">
        <v>3713</v>
      </c>
      <c r="EN436" s="46" t="str">
        <f t="shared" si="43"/>
        <v>343N342B</v>
      </c>
      <c r="EO436" s="47">
        <f t="shared" si="44"/>
        <v>44964</v>
      </c>
      <c r="EP436" s="47">
        <f t="shared" si="45"/>
        <v>44873</v>
      </c>
      <c r="EQ436" s="48" t="str">
        <f t="shared" ca="1" si="46"/>
        <v>Past</v>
      </c>
      <c r="ER436" s="49">
        <f t="shared" si="47"/>
        <v>91</v>
      </c>
      <c r="ES436" s="50"/>
      <c r="ET436" s="51">
        <f t="shared" si="48"/>
        <v>91</v>
      </c>
      <c r="EU436" s="52">
        <f t="shared" si="49"/>
        <v>337792</v>
      </c>
      <c r="EV436" s="46"/>
      <c r="EW436" s="23" t="s">
        <v>3714</v>
      </c>
    </row>
    <row r="437" spans="1:153" ht="14.25" hidden="1" customHeight="1">
      <c r="A437" s="8">
        <v>430</v>
      </c>
      <c r="B437" s="9" t="s">
        <v>141</v>
      </c>
      <c r="C437" s="10" t="s">
        <v>142</v>
      </c>
      <c r="D437" s="10" t="s">
        <v>143</v>
      </c>
      <c r="E437" s="10" t="s">
        <v>206</v>
      </c>
      <c r="F437" s="9" t="s">
        <v>641</v>
      </c>
      <c r="G437" s="10" t="s">
        <v>562</v>
      </c>
      <c r="H437" s="9" t="s">
        <v>563</v>
      </c>
      <c r="I437" s="9" t="s">
        <v>147</v>
      </c>
      <c r="J437" s="9" t="s">
        <v>148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675</v>
      </c>
      <c r="S437" s="9" t="s">
        <v>676</v>
      </c>
      <c r="T437" s="9" t="s">
        <v>306</v>
      </c>
      <c r="U437" s="9" t="s">
        <v>337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778</v>
      </c>
      <c r="AA437" s="9" t="s">
        <v>779</v>
      </c>
      <c r="AB437" s="12" t="s">
        <v>780</v>
      </c>
      <c r="AC437" s="10" t="s">
        <v>792</v>
      </c>
      <c r="AD437" s="9" t="s">
        <v>793</v>
      </c>
      <c r="AE437" s="13" t="s">
        <v>794</v>
      </c>
      <c r="AF437" s="14" t="s">
        <v>442</v>
      </c>
      <c r="AG437" s="10" t="s">
        <v>1670</v>
      </c>
      <c r="AH437" s="11" t="s">
        <v>684</v>
      </c>
      <c r="AI437" s="11" t="s">
        <v>685</v>
      </c>
      <c r="AJ437" s="10" t="s">
        <v>686</v>
      </c>
      <c r="AK437" s="11" t="s">
        <v>685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3712</v>
      </c>
      <c r="AW437" s="16">
        <v>3712</v>
      </c>
      <c r="AX437" s="16">
        <v>0</v>
      </c>
      <c r="AY437" s="16">
        <v>0</v>
      </c>
      <c r="AZ437" s="16">
        <v>0</v>
      </c>
      <c r="BA437" s="17">
        <v>44998</v>
      </c>
      <c r="BB437" s="30" t="s">
        <v>175</v>
      </c>
      <c r="BC437" s="18">
        <v>44909</v>
      </c>
      <c r="BD437" s="17">
        <v>45138</v>
      </c>
      <c r="BE437" s="17">
        <v>45138</v>
      </c>
      <c r="BF437" s="17">
        <v>44972</v>
      </c>
      <c r="BG437" s="10">
        <v>85040396</v>
      </c>
      <c r="BH437" s="9" t="s">
        <v>319</v>
      </c>
      <c r="BI437" s="19">
        <v>44958</v>
      </c>
      <c r="BJ437" s="20">
        <v>44963</v>
      </c>
      <c r="BK437" s="16">
        <v>0</v>
      </c>
      <c r="BL437" s="16">
        <v>0</v>
      </c>
      <c r="BM437" s="9" t="s">
        <v>177</v>
      </c>
      <c r="BN437" s="9" t="s">
        <v>178</v>
      </c>
      <c r="BO437" s="9" t="s">
        <v>156</v>
      </c>
      <c r="BP437" s="17">
        <v>44991</v>
      </c>
      <c r="BQ437" s="17" t="s">
        <v>156</v>
      </c>
      <c r="BR437" s="17">
        <v>45067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>
        <v>44894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>
        <v>44915</v>
      </c>
      <c r="CD437" s="10" t="s">
        <v>1673</v>
      </c>
      <c r="CE437" s="17">
        <v>44915</v>
      </c>
      <c r="CF437" s="17" t="s">
        <v>156</v>
      </c>
      <c r="CG437" s="17">
        <v>44894</v>
      </c>
      <c r="CH437" s="17">
        <v>44909</v>
      </c>
      <c r="CI437" s="16">
        <v>996</v>
      </c>
      <c r="CJ437" s="10" t="s">
        <v>1674</v>
      </c>
      <c r="CK437" s="10" t="s">
        <v>230</v>
      </c>
      <c r="CL437" s="18" t="s">
        <v>156</v>
      </c>
      <c r="CM437" s="17" t="s">
        <v>156</v>
      </c>
      <c r="CN437" s="10" t="s">
        <v>156</v>
      </c>
      <c r="CO437" s="17">
        <v>44936</v>
      </c>
      <c r="CP437" s="17" t="s">
        <v>156</v>
      </c>
      <c r="CQ437" s="17">
        <v>44916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44950</v>
      </c>
      <c r="CX437" s="10" t="s">
        <v>193</v>
      </c>
      <c r="CY437" s="17">
        <v>44936</v>
      </c>
      <c r="CZ437" s="17" t="s">
        <v>156</v>
      </c>
      <c r="DA437" s="17">
        <v>44916</v>
      </c>
      <c r="DB437" s="17" t="s">
        <v>156</v>
      </c>
      <c r="DC437" s="16">
        <v>0</v>
      </c>
      <c r="DD437" s="10" t="s">
        <v>156</v>
      </c>
      <c r="DE437" s="10" t="s">
        <v>156</v>
      </c>
      <c r="DF437" s="18" t="s">
        <v>156</v>
      </c>
      <c r="DG437" s="17">
        <v>44960</v>
      </c>
      <c r="DH437" s="10" t="s">
        <v>1412</v>
      </c>
      <c r="DI437" s="17">
        <v>44999</v>
      </c>
      <c r="DJ437" s="17" t="s">
        <v>156</v>
      </c>
      <c r="DK437" s="17">
        <v>44894</v>
      </c>
      <c r="DL437" s="17" t="s">
        <v>156</v>
      </c>
      <c r="DM437" s="16">
        <v>0</v>
      </c>
      <c r="DN437" s="10" t="s">
        <v>156</v>
      </c>
      <c r="DO437" s="10" t="s">
        <v>156</v>
      </c>
      <c r="DP437" s="16">
        <v>32</v>
      </c>
      <c r="DQ437" s="16">
        <v>16</v>
      </c>
      <c r="DR437" s="11">
        <v>16</v>
      </c>
      <c r="DS437" s="16">
        <v>48</v>
      </c>
      <c r="DT437" s="16">
        <v>983</v>
      </c>
      <c r="DU437" s="11" t="s">
        <v>181</v>
      </c>
      <c r="DV437" s="11" t="s">
        <v>182</v>
      </c>
      <c r="DW437" s="27" t="s">
        <v>156</v>
      </c>
      <c r="DX437" s="27" t="s">
        <v>156</v>
      </c>
      <c r="DY437" s="20" t="s">
        <v>1410</v>
      </c>
      <c r="DZ437" s="16">
        <v>7</v>
      </c>
      <c r="EA437" s="16">
        <v>14</v>
      </c>
      <c r="EB437" s="27" t="s">
        <v>185</v>
      </c>
      <c r="EC437" s="27" t="s">
        <v>185</v>
      </c>
      <c r="ED437" s="27" t="s">
        <v>182</v>
      </c>
      <c r="EE437" s="29">
        <v>44895.034375000003</v>
      </c>
      <c r="EF437" s="28" t="s">
        <v>186</v>
      </c>
      <c r="EG437" s="28" t="s">
        <v>156</v>
      </c>
      <c r="EH437" s="28" t="s">
        <v>187</v>
      </c>
      <c r="EI437" s="29">
        <v>44959.339050925926</v>
      </c>
      <c r="EJ437" s="28" t="s">
        <v>195</v>
      </c>
      <c r="EK437" s="28" t="s">
        <v>196</v>
      </c>
      <c r="EL437" s="28" t="s">
        <v>210</v>
      </c>
      <c r="EM437" s="45"/>
      <c r="EN437" s="46" t="str">
        <f t="shared" si="43"/>
        <v>343N342B</v>
      </c>
      <c r="EO437" s="47">
        <f t="shared" si="44"/>
        <v>44970</v>
      </c>
      <c r="EP437" s="47">
        <f t="shared" si="45"/>
        <v>44950</v>
      </c>
      <c r="EQ437" s="48" t="str">
        <f t="shared" ca="1" si="46"/>
        <v>Past</v>
      </c>
      <c r="ER437" s="49">
        <f t="shared" si="47"/>
        <v>20</v>
      </c>
      <c r="ES437" s="50"/>
      <c r="ET437" s="51">
        <f t="shared" si="48"/>
        <v>20</v>
      </c>
      <c r="EU437" s="52">
        <f t="shared" si="49"/>
        <v>0</v>
      </c>
      <c r="EV437" s="46"/>
    </row>
    <row r="438" spans="1:153" ht="14.25" customHeight="1">
      <c r="A438" s="8">
        <v>431</v>
      </c>
      <c r="B438" s="9" t="s">
        <v>141</v>
      </c>
      <c r="C438" s="10" t="s">
        <v>142</v>
      </c>
      <c r="D438" s="10" t="s">
        <v>143</v>
      </c>
      <c r="E438" s="10" t="s">
        <v>206</v>
      </c>
      <c r="F438" s="9" t="s">
        <v>641</v>
      </c>
      <c r="G438" s="10" t="s">
        <v>562</v>
      </c>
      <c r="H438" s="9" t="s">
        <v>563</v>
      </c>
      <c r="I438" s="9" t="s">
        <v>147</v>
      </c>
      <c r="J438" s="9" t="s">
        <v>148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675</v>
      </c>
      <c r="S438" s="9" t="s">
        <v>676</v>
      </c>
      <c r="T438" s="9" t="s">
        <v>306</v>
      </c>
      <c r="U438" s="9" t="s">
        <v>337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778</v>
      </c>
      <c r="AA438" s="9" t="s">
        <v>779</v>
      </c>
      <c r="AB438" s="12" t="s">
        <v>780</v>
      </c>
      <c r="AC438" s="10" t="s">
        <v>796</v>
      </c>
      <c r="AD438" s="9" t="s">
        <v>797</v>
      </c>
      <c r="AE438" s="13" t="s">
        <v>798</v>
      </c>
      <c r="AF438" s="14" t="s">
        <v>442</v>
      </c>
      <c r="AG438" s="10" t="s">
        <v>1675</v>
      </c>
      <c r="AH438" s="11" t="s">
        <v>684</v>
      </c>
      <c r="AI438" s="11" t="s">
        <v>685</v>
      </c>
      <c r="AJ438" s="10" t="s">
        <v>686</v>
      </c>
      <c r="AK438" s="11" t="s">
        <v>685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4784</v>
      </c>
      <c r="AW438" s="16">
        <v>4784</v>
      </c>
      <c r="AX438" s="16">
        <v>0</v>
      </c>
      <c r="AY438" s="16">
        <v>0</v>
      </c>
      <c r="AZ438" s="16">
        <v>0</v>
      </c>
      <c r="BA438" s="17">
        <v>44998</v>
      </c>
      <c r="BB438" s="30" t="s">
        <v>175</v>
      </c>
      <c r="BC438" s="18">
        <v>45007</v>
      </c>
      <c r="BD438" s="17">
        <v>45138</v>
      </c>
      <c r="BE438" s="17">
        <v>45138</v>
      </c>
      <c r="BF438" s="17">
        <v>44972</v>
      </c>
      <c r="BG438" s="10">
        <v>84837925</v>
      </c>
      <c r="BH438" s="9" t="s">
        <v>414</v>
      </c>
      <c r="BI438" s="19">
        <v>44927</v>
      </c>
      <c r="BJ438" s="20">
        <v>44928</v>
      </c>
      <c r="BK438" s="16">
        <v>2768</v>
      </c>
      <c r="BL438" s="16">
        <v>4429</v>
      </c>
      <c r="BM438" s="9" t="s">
        <v>177</v>
      </c>
      <c r="BN438" s="9" t="s">
        <v>436</v>
      </c>
      <c r="BO438" s="9" t="s">
        <v>635</v>
      </c>
      <c r="BP438" s="17">
        <v>44985</v>
      </c>
      <c r="BQ438" s="17">
        <v>44985</v>
      </c>
      <c r="BR438" s="17">
        <v>44972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>
        <v>44859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44859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44859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44873</v>
      </c>
      <c r="CX438" s="10" t="s">
        <v>193</v>
      </c>
      <c r="CY438" s="17" t="s">
        <v>156</v>
      </c>
      <c r="CZ438" s="17" t="s">
        <v>156</v>
      </c>
      <c r="DA438" s="17">
        <v>44859</v>
      </c>
      <c r="DB438" s="17">
        <v>44872</v>
      </c>
      <c r="DC438" s="16">
        <v>2768</v>
      </c>
      <c r="DD438" s="10" t="s">
        <v>1676</v>
      </c>
      <c r="DE438" s="10" t="s">
        <v>230</v>
      </c>
      <c r="DF438" s="18" t="s">
        <v>156</v>
      </c>
      <c r="DG438" s="17">
        <v>44894</v>
      </c>
      <c r="DH438" s="10" t="s">
        <v>156</v>
      </c>
      <c r="DI438" s="17" t="s">
        <v>156</v>
      </c>
      <c r="DJ438" s="17" t="s">
        <v>156</v>
      </c>
      <c r="DK438" s="17">
        <v>44859</v>
      </c>
      <c r="DL438" s="17">
        <v>44887</v>
      </c>
      <c r="DM438" s="16">
        <v>2768</v>
      </c>
      <c r="DN438" s="10" t="s">
        <v>1677</v>
      </c>
      <c r="DO438" s="10" t="s">
        <v>233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181</v>
      </c>
      <c r="DV438" s="11" t="s">
        <v>182</v>
      </c>
      <c r="DW438" s="27" t="s">
        <v>156</v>
      </c>
      <c r="DX438" s="27" t="s">
        <v>156</v>
      </c>
      <c r="DY438" s="20" t="s">
        <v>1669</v>
      </c>
      <c r="DZ438" s="16">
        <v>7</v>
      </c>
      <c r="EA438" s="16">
        <v>14</v>
      </c>
      <c r="EB438" s="27" t="s">
        <v>185</v>
      </c>
      <c r="EC438" s="27" t="s">
        <v>185</v>
      </c>
      <c r="ED438" s="27" t="s">
        <v>182</v>
      </c>
      <c r="EE438" s="29">
        <v>44859.996631944443</v>
      </c>
      <c r="EF438" s="28" t="s">
        <v>186</v>
      </c>
      <c r="EG438" s="28" t="s">
        <v>156</v>
      </c>
      <c r="EH438" s="28" t="s">
        <v>187</v>
      </c>
      <c r="EI438" s="29">
        <v>44895.818541666667</v>
      </c>
      <c r="EJ438" s="28" t="s">
        <v>197</v>
      </c>
      <c r="EK438" s="28" t="s">
        <v>156</v>
      </c>
      <c r="EL438" s="28" t="s">
        <v>198</v>
      </c>
      <c r="EM438" s="45" t="s">
        <v>3713</v>
      </c>
      <c r="EN438" s="46" t="str">
        <f t="shared" si="43"/>
        <v>343N342C</v>
      </c>
      <c r="EO438" s="47">
        <f t="shared" si="44"/>
        <v>44964</v>
      </c>
      <c r="EP438" s="47">
        <f t="shared" si="45"/>
        <v>44873</v>
      </c>
      <c r="EQ438" s="48" t="str">
        <f t="shared" ca="1" si="46"/>
        <v>Past</v>
      </c>
      <c r="ER438" s="49">
        <f t="shared" si="47"/>
        <v>91</v>
      </c>
      <c r="ES438" s="50"/>
      <c r="ET438" s="51">
        <f t="shared" si="48"/>
        <v>91</v>
      </c>
      <c r="EU438" s="52">
        <f t="shared" si="49"/>
        <v>251888</v>
      </c>
      <c r="EV438" s="46"/>
      <c r="EW438" s="23" t="s">
        <v>3714</v>
      </c>
    </row>
    <row r="439" spans="1:153" ht="14.25" customHeight="1">
      <c r="A439" s="8">
        <v>432</v>
      </c>
      <c r="B439" s="9" t="s">
        <v>141</v>
      </c>
      <c r="C439" s="10" t="s">
        <v>142</v>
      </c>
      <c r="D439" s="10" t="s">
        <v>143</v>
      </c>
      <c r="E439" s="10" t="s">
        <v>206</v>
      </c>
      <c r="F439" s="9" t="s">
        <v>641</v>
      </c>
      <c r="G439" s="10" t="s">
        <v>562</v>
      </c>
      <c r="H439" s="9" t="s">
        <v>563</v>
      </c>
      <c r="I439" s="9" t="s">
        <v>147</v>
      </c>
      <c r="J439" s="9" t="s">
        <v>148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675</v>
      </c>
      <c r="S439" s="9" t="s">
        <v>676</v>
      </c>
      <c r="T439" s="9" t="s">
        <v>306</v>
      </c>
      <c r="U439" s="9" t="s">
        <v>337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778</v>
      </c>
      <c r="AA439" s="9" t="s">
        <v>779</v>
      </c>
      <c r="AB439" s="12" t="s">
        <v>780</v>
      </c>
      <c r="AC439" s="10" t="s">
        <v>796</v>
      </c>
      <c r="AD439" s="9" t="s">
        <v>797</v>
      </c>
      <c r="AE439" s="13" t="s">
        <v>798</v>
      </c>
      <c r="AF439" s="14" t="s">
        <v>442</v>
      </c>
      <c r="AG439" s="10" t="s">
        <v>1675</v>
      </c>
      <c r="AH439" s="11" t="s">
        <v>684</v>
      </c>
      <c r="AI439" s="11" t="s">
        <v>685</v>
      </c>
      <c r="AJ439" s="10" t="s">
        <v>686</v>
      </c>
      <c r="AK439" s="11" t="s">
        <v>685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4784</v>
      </c>
      <c r="AW439" s="16">
        <v>4784</v>
      </c>
      <c r="AX439" s="16">
        <v>0</v>
      </c>
      <c r="AY439" s="16">
        <v>0</v>
      </c>
      <c r="AZ439" s="16">
        <v>0</v>
      </c>
      <c r="BA439" s="17">
        <v>44998</v>
      </c>
      <c r="BB439" s="30" t="s">
        <v>175</v>
      </c>
      <c r="BC439" s="18">
        <v>45007</v>
      </c>
      <c r="BD439" s="17">
        <v>45138</v>
      </c>
      <c r="BE439" s="17">
        <v>45138</v>
      </c>
      <c r="BF439" s="17">
        <v>44972</v>
      </c>
      <c r="BG439" s="10">
        <v>85277146</v>
      </c>
      <c r="BH439" s="9" t="s">
        <v>319</v>
      </c>
      <c r="BI439" s="19">
        <v>44958</v>
      </c>
      <c r="BJ439" s="20">
        <v>44963</v>
      </c>
      <c r="BK439" s="16">
        <v>2016</v>
      </c>
      <c r="BL439" s="16">
        <v>3226</v>
      </c>
      <c r="BM439" s="9" t="s">
        <v>177</v>
      </c>
      <c r="BN439" s="9" t="s">
        <v>383</v>
      </c>
      <c r="BO439" s="9" t="s">
        <v>156</v>
      </c>
      <c r="BP439" s="17">
        <v>45001</v>
      </c>
      <c r="BQ439" s="17">
        <v>45001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 t="s">
        <v>156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 t="s">
        <v>156</v>
      </c>
      <c r="CI439" s="16">
        <v>0</v>
      </c>
      <c r="CJ439" s="10" t="s">
        <v>156</v>
      </c>
      <c r="CK439" s="10" t="s">
        <v>156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44950</v>
      </c>
      <c r="CX439" s="10" t="s">
        <v>193</v>
      </c>
      <c r="CY439" s="17" t="s">
        <v>156</v>
      </c>
      <c r="CZ439" s="17" t="s">
        <v>156</v>
      </c>
      <c r="DA439" s="17" t="s">
        <v>156</v>
      </c>
      <c r="DB439" s="17">
        <v>44949</v>
      </c>
      <c r="DC439" s="16">
        <v>2016</v>
      </c>
      <c r="DD439" s="10" t="s">
        <v>1678</v>
      </c>
      <c r="DE439" s="10" t="s">
        <v>230</v>
      </c>
      <c r="DF439" s="18" t="s">
        <v>156</v>
      </c>
      <c r="DG439" s="17">
        <v>44960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44958</v>
      </c>
      <c r="DM439" s="16">
        <v>2016</v>
      </c>
      <c r="DN439" s="10" t="s">
        <v>1679</v>
      </c>
      <c r="DO439" s="10" t="s">
        <v>233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181</v>
      </c>
      <c r="DV439" s="11" t="s">
        <v>182</v>
      </c>
      <c r="DW439" s="27" t="s">
        <v>156</v>
      </c>
      <c r="DX439" s="27" t="s">
        <v>156</v>
      </c>
      <c r="DY439" s="20" t="s">
        <v>1680</v>
      </c>
      <c r="DZ439" s="16">
        <v>7</v>
      </c>
      <c r="EA439" s="16">
        <v>14</v>
      </c>
      <c r="EB439" s="27" t="s">
        <v>185</v>
      </c>
      <c r="EC439" s="27" t="s">
        <v>185</v>
      </c>
      <c r="ED439" s="27" t="s">
        <v>182</v>
      </c>
      <c r="EE439" s="29">
        <v>44944.379212962966</v>
      </c>
      <c r="EF439" s="28" t="s">
        <v>688</v>
      </c>
      <c r="EG439" s="28" t="s">
        <v>689</v>
      </c>
      <c r="EH439" s="28" t="s">
        <v>190</v>
      </c>
      <c r="EI439" s="29">
        <v>44958.676782407405</v>
      </c>
      <c r="EJ439" s="28" t="s">
        <v>1656</v>
      </c>
      <c r="EK439" s="28" t="s">
        <v>1657</v>
      </c>
      <c r="EL439" s="28" t="s">
        <v>237</v>
      </c>
      <c r="EM439" s="45" t="s">
        <v>3713</v>
      </c>
      <c r="EN439" s="46" t="str">
        <f t="shared" si="43"/>
        <v>343N342C</v>
      </c>
      <c r="EO439" s="47">
        <f t="shared" si="44"/>
        <v>44980</v>
      </c>
      <c r="EP439" s="47">
        <f t="shared" si="45"/>
        <v>44950</v>
      </c>
      <c r="EQ439" s="48" t="str">
        <f t="shared" ca="1" si="46"/>
        <v>Past</v>
      </c>
      <c r="ER439" s="49">
        <f t="shared" si="47"/>
        <v>30</v>
      </c>
      <c r="ES439" s="50"/>
      <c r="ET439" s="51">
        <f t="shared" si="48"/>
        <v>30</v>
      </c>
      <c r="EU439" s="52">
        <f t="shared" si="49"/>
        <v>60480</v>
      </c>
      <c r="EV439" s="46"/>
      <c r="EW439" s="23" t="s">
        <v>3714</v>
      </c>
    </row>
    <row r="440" spans="1:153" ht="14.25" customHeight="1">
      <c r="A440" s="8">
        <v>433</v>
      </c>
      <c r="B440" s="9" t="s">
        <v>141</v>
      </c>
      <c r="C440" s="10" t="s">
        <v>142</v>
      </c>
      <c r="D440" s="10" t="s">
        <v>143</v>
      </c>
      <c r="E440" s="10" t="s">
        <v>206</v>
      </c>
      <c r="F440" s="9" t="s">
        <v>641</v>
      </c>
      <c r="G440" s="10" t="s">
        <v>562</v>
      </c>
      <c r="H440" s="9" t="s">
        <v>563</v>
      </c>
      <c r="I440" s="9" t="s">
        <v>147</v>
      </c>
      <c r="J440" s="9" t="s">
        <v>148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675</v>
      </c>
      <c r="S440" s="9" t="s">
        <v>676</v>
      </c>
      <c r="T440" s="9" t="s">
        <v>306</v>
      </c>
      <c r="U440" s="9" t="s">
        <v>337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778</v>
      </c>
      <c r="AA440" s="9" t="s">
        <v>779</v>
      </c>
      <c r="AB440" s="12" t="s">
        <v>780</v>
      </c>
      <c r="AC440" s="10" t="s">
        <v>1084</v>
      </c>
      <c r="AD440" s="9" t="s">
        <v>1085</v>
      </c>
      <c r="AE440" s="13" t="s">
        <v>1086</v>
      </c>
      <c r="AF440" s="14" t="s">
        <v>442</v>
      </c>
      <c r="AG440" s="10" t="s">
        <v>1681</v>
      </c>
      <c r="AH440" s="11" t="s">
        <v>684</v>
      </c>
      <c r="AI440" s="11" t="s">
        <v>685</v>
      </c>
      <c r="AJ440" s="10" t="s">
        <v>686</v>
      </c>
      <c r="AK440" s="11" t="s">
        <v>685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2288</v>
      </c>
      <c r="AW440" s="16">
        <v>2288</v>
      </c>
      <c r="AX440" s="16">
        <v>0</v>
      </c>
      <c r="AY440" s="16">
        <v>0</v>
      </c>
      <c r="AZ440" s="16">
        <v>0</v>
      </c>
      <c r="BA440" s="17">
        <v>44998</v>
      </c>
      <c r="BB440" s="30" t="s">
        <v>175</v>
      </c>
      <c r="BC440" s="18">
        <v>44963</v>
      </c>
      <c r="BD440" s="17">
        <v>45138</v>
      </c>
      <c r="BE440" s="17">
        <v>45138</v>
      </c>
      <c r="BF440" s="17">
        <v>44972</v>
      </c>
      <c r="BG440" s="10">
        <v>84837970</v>
      </c>
      <c r="BH440" s="9" t="s">
        <v>414</v>
      </c>
      <c r="BI440" s="19">
        <v>44927</v>
      </c>
      <c r="BJ440" s="20">
        <v>44928</v>
      </c>
      <c r="BK440" s="16">
        <v>2288</v>
      </c>
      <c r="BL440" s="16">
        <v>3661</v>
      </c>
      <c r="BM440" s="9" t="s">
        <v>177</v>
      </c>
      <c r="BN440" s="9" t="s">
        <v>436</v>
      </c>
      <c r="BO440" s="9" t="s">
        <v>635</v>
      </c>
      <c r="BP440" s="17">
        <v>44985</v>
      </c>
      <c r="BQ440" s="17">
        <v>44985</v>
      </c>
      <c r="BR440" s="17">
        <v>44972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>
        <v>44859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44859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44859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>
        <v>44873</v>
      </c>
      <c r="CX440" s="10" t="s">
        <v>193</v>
      </c>
      <c r="CY440" s="17" t="s">
        <v>156</v>
      </c>
      <c r="CZ440" s="17" t="s">
        <v>156</v>
      </c>
      <c r="DA440" s="17">
        <v>44859</v>
      </c>
      <c r="DB440" s="17">
        <v>44872</v>
      </c>
      <c r="DC440" s="16">
        <v>2288</v>
      </c>
      <c r="DD440" s="10" t="s">
        <v>1682</v>
      </c>
      <c r="DE440" s="10" t="s">
        <v>230</v>
      </c>
      <c r="DF440" s="18" t="s">
        <v>156</v>
      </c>
      <c r="DG440" s="17">
        <v>44901</v>
      </c>
      <c r="DH440" s="10" t="s">
        <v>156</v>
      </c>
      <c r="DI440" s="17" t="s">
        <v>156</v>
      </c>
      <c r="DJ440" s="17" t="s">
        <v>156</v>
      </c>
      <c r="DK440" s="17">
        <v>44859</v>
      </c>
      <c r="DL440" s="17">
        <v>44895</v>
      </c>
      <c r="DM440" s="16">
        <v>2288</v>
      </c>
      <c r="DN440" s="10" t="s">
        <v>1683</v>
      </c>
      <c r="DO440" s="10" t="s">
        <v>233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181</v>
      </c>
      <c r="DV440" s="11" t="s">
        <v>182</v>
      </c>
      <c r="DW440" s="27" t="s">
        <v>156</v>
      </c>
      <c r="DX440" s="27" t="s">
        <v>156</v>
      </c>
      <c r="DY440" s="20" t="s">
        <v>1669</v>
      </c>
      <c r="DZ440" s="16">
        <v>7</v>
      </c>
      <c r="EA440" s="16">
        <v>14</v>
      </c>
      <c r="EB440" s="27" t="s">
        <v>185</v>
      </c>
      <c r="EC440" s="27" t="s">
        <v>185</v>
      </c>
      <c r="ED440" s="27" t="s">
        <v>182</v>
      </c>
      <c r="EE440" s="29">
        <v>44859.996631944443</v>
      </c>
      <c r="EF440" s="28" t="s">
        <v>186</v>
      </c>
      <c r="EG440" s="28" t="s">
        <v>156</v>
      </c>
      <c r="EH440" s="28" t="s">
        <v>187</v>
      </c>
      <c r="EI440" s="29">
        <v>44895.818541666667</v>
      </c>
      <c r="EJ440" s="28" t="s">
        <v>197</v>
      </c>
      <c r="EK440" s="28" t="s">
        <v>156</v>
      </c>
      <c r="EL440" s="28" t="s">
        <v>198</v>
      </c>
      <c r="EM440" s="45" t="s">
        <v>3713</v>
      </c>
      <c r="EN440" s="46" t="str">
        <f t="shared" si="43"/>
        <v>343N342D</v>
      </c>
      <c r="EO440" s="47">
        <f t="shared" si="44"/>
        <v>44964</v>
      </c>
      <c r="EP440" s="47">
        <f t="shared" si="45"/>
        <v>44873</v>
      </c>
      <c r="EQ440" s="48" t="str">
        <f t="shared" ca="1" si="46"/>
        <v>Past</v>
      </c>
      <c r="ER440" s="49">
        <f t="shared" si="47"/>
        <v>91</v>
      </c>
      <c r="ES440" s="50"/>
      <c r="ET440" s="51">
        <f t="shared" si="48"/>
        <v>91</v>
      </c>
      <c r="EU440" s="52">
        <f t="shared" si="49"/>
        <v>208208</v>
      </c>
      <c r="EV440" s="46"/>
      <c r="EW440" s="23" t="s">
        <v>3714</v>
      </c>
    </row>
    <row r="441" spans="1:153" ht="14.25" hidden="1" customHeight="1">
      <c r="A441" s="8">
        <v>434</v>
      </c>
      <c r="B441" s="9" t="s">
        <v>141</v>
      </c>
      <c r="C441" s="10" t="s">
        <v>142</v>
      </c>
      <c r="D441" s="10" t="s">
        <v>143</v>
      </c>
      <c r="E441" s="10" t="s">
        <v>206</v>
      </c>
      <c r="F441" s="9" t="s">
        <v>641</v>
      </c>
      <c r="G441" s="10" t="s">
        <v>562</v>
      </c>
      <c r="H441" s="9" t="s">
        <v>563</v>
      </c>
      <c r="I441" s="9" t="s">
        <v>147</v>
      </c>
      <c r="J441" s="9" t="s">
        <v>148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675</v>
      </c>
      <c r="S441" s="9" t="s">
        <v>676</v>
      </c>
      <c r="T441" s="9" t="s">
        <v>306</v>
      </c>
      <c r="U441" s="9" t="s">
        <v>337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778</v>
      </c>
      <c r="AA441" s="9" t="s">
        <v>779</v>
      </c>
      <c r="AB441" s="12" t="s">
        <v>780</v>
      </c>
      <c r="AC441" s="10" t="s">
        <v>1084</v>
      </c>
      <c r="AD441" s="9" t="s">
        <v>1085</v>
      </c>
      <c r="AE441" s="13" t="s">
        <v>1086</v>
      </c>
      <c r="AF441" s="14" t="s">
        <v>442</v>
      </c>
      <c r="AG441" s="10" t="s">
        <v>1681</v>
      </c>
      <c r="AH441" s="11" t="s">
        <v>684</v>
      </c>
      <c r="AI441" s="11" t="s">
        <v>685</v>
      </c>
      <c r="AJ441" s="10" t="s">
        <v>686</v>
      </c>
      <c r="AK441" s="11" t="s">
        <v>685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2288</v>
      </c>
      <c r="AW441" s="16">
        <v>2288</v>
      </c>
      <c r="AX441" s="16">
        <v>0</v>
      </c>
      <c r="AY441" s="16">
        <v>0</v>
      </c>
      <c r="AZ441" s="16">
        <v>0</v>
      </c>
      <c r="BA441" s="17">
        <v>44998</v>
      </c>
      <c r="BB441" s="30" t="s">
        <v>175</v>
      </c>
      <c r="BC441" s="18" t="s">
        <v>156</v>
      </c>
      <c r="BD441" s="17">
        <v>45138</v>
      </c>
      <c r="BE441" s="17">
        <v>45138</v>
      </c>
      <c r="BF441" s="17">
        <v>44972</v>
      </c>
      <c r="BG441" s="10">
        <v>85277148</v>
      </c>
      <c r="BH441" s="9" t="s">
        <v>319</v>
      </c>
      <c r="BI441" s="19">
        <v>44958</v>
      </c>
      <c r="BJ441" s="20">
        <v>44963</v>
      </c>
      <c r="BK441" s="16">
        <v>0</v>
      </c>
      <c r="BL441" s="16">
        <v>0</v>
      </c>
      <c r="BM441" s="9" t="s">
        <v>177</v>
      </c>
      <c r="BN441" s="9" t="s">
        <v>178</v>
      </c>
      <c r="BO441" s="9" t="s">
        <v>156</v>
      </c>
      <c r="BP441" s="17">
        <v>44991</v>
      </c>
      <c r="BQ441" s="17" t="s">
        <v>156</v>
      </c>
      <c r="BR441" s="17" t="s">
        <v>156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 t="s">
        <v>156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 t="s">
        <v>156</v>
      </c>
      <c r="CD441" s="10" t="s">
        <v>156</v>
      </c>
      <c r="CE441" s="17" t="s">
        <v>156</v>
      </c>
      <c r="CF441" s="17" t="s">
        <v>156</v>
      </c>
      <c r="CG441" s="17" t="s">
        <v>156</v>
      </c>
      <c r="CH441" s="17" t="s">
        <v>156</v>
      </c>
      <c r="CI441" s="16">
        <v>0</v>
      </c>
      <c r="CJ441" s="10" t="s">
        <v>156</v>
      </c>
      <c r="CK441" s="10" t="s">
        <v>156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 t="s">
        <v>156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44950</v>
      </c>
      <c r="CX441" s="10" t="s">
        <v>193</v>
      </c>
      <c r="CY441" s="17" t="s">
        <v>156</v>
      </c>
      <c r="CZ441" s="17" t="s">
        <v>156</v>
      </c>
      <c r="DA441" s="17" t="s">
        <v>156</v>
      </c>
      <c r="DB441" s="17" t="s">
        <v>156</v>
      </c>
      <c r="DC441" s="16">
        <v>0</v>
      </c>
      <c r="DD441" s="10" t="s">
        <v>156</v>
      </c>
      <c r="DE441" s="10" t="s">
        <v>156</v>
      </c>
      <c r="DF441" s="18" t="s">
        <v>156</v>
      </c>
      <c r="DG441" s="17">
        <v>44960</v>
      </c>
      <c r="DH441" s="10" t="s">
        <v>1412</v>
      </c>
      <c r="DI441" s="17" t="s">
        <v>156</v>
      </c>
      <c r="DJ441" s="17" t="s">
        <v>156</v>
      </c>
      <c r="DK441" s="17" t="s">
        <v>156</v>
      </c>
      <c r="DL441" s="17" t="s">
        <v>156</v>
      </c>
      <c r="DM441" s="16">
        <v>0</v>
      </c>
      <c r="DN441" s="10" t="s">
        <v>156</v>
      </c>
      <c r="DO441" s="10" t="s">
        <v>156</v>
      </c>
      <c r="DP441" s="16">
        <v>32</v>
      </c>
      <c r="DQ441" s="16">
        <v>16</v>
      </c>
      <c r="DR441" s="11">
        <v>16</v>
      </c>
      <c r="DS441" s="16">
        <v>48</v>
      </c>
      <c r="DT441" s="16">
        <v>560</v>
      </c>
      <c r="DU441" s="11" t="s">
        <v>181</v>
      </c>
      <c r="DV441" s="11" t="s">
        <v>182</v>
      </c>
      <c r="DW441" s="27" t="s">
        <v>156</v>
      </c>
      <c r="DX441" s="27" t="s">
        <v>156</v>
      </c>
      <c r="DY441" s="20" t="s">
        <v>1410</v>
      </c>
      <c r="DZ441" s="16">
        <v>7</v>
      </c>
      <c r="EA441" s="16">
        <v>14</v>
      </c>
      <c r="EB441" s="27" t="s">
        <v>185</v>
      </c>
      <c r="EC441" s="27" t="s">
        <v>185</v>
      </c>
      <c r="ED441" s="27" t="s">
        <v>182</v>
      </c>
      <c r="EE441" s="29">
        <v>44944.379212962966</v>
      </c>
      <c r="EF441" s="28" t="s">
        <v>688</v>
      </c>
      <c r="EG441" s="28" t="s">
        <v>689</v>
      </c>
      <c r="EH441" s="28" t="s">
        <v>190</v>
      </c>
      <c r="EI441" s="29">
        <v>44959.339050925926</v>
      </c>
      <c r="EJ441" s="28" t="s">
        <v>195</v>
      </c>
      <c r="EK441" s="28" t="s">
        <v>196</v>
      </c>
      <c r="EL441" s="28" t="s">
        <v>210</v>
      </c>
      <c r="EM441" s="45"/>
      <c r="EN441" s="46" t="str">
        <f t="shared" si="43"/>
        <v>343N342D</v>
      </c>
      <c r="EO441" s="47">
        <f t="shared" si="44"/>
        <v>44970</v>
      </c>
      <c r="EP441" s="47">
        <f t="shared" si="45"/>
        <v>44950</v>
      </c>
      <c r="EQ441" s="48" t="str">
        <f t="shared" ca="1" si="46"/>
        <v>Past</v>
      </c>
      <c r="ER441" s="49">
        <f t="shared" si="47"/>
        <v>20</v>
      </c>
      <c r="ES441" s="50"/>
      <c r="ET441" s="51">
        <f t="shared" si="48"/>
        <v>20</v>
      </c>
      <c r="EU441" s="52">
        <f t="shared" si="49"/>
        <v>0</v>
      </c>
      <c r="EV441" s="46"/>
    </row>
    <row r="442" spans="1:153" ht="14.25" customHeight="1">
      <c r="A442" s="8">
        <v>435</v>
      </c>
      <c r="B442" s="9" t="s">
        <v>141</v>
      </c>
      <c r="C442" s="10" t="s">
        <v>142</v>
      </c>
      <c r="D442" s="10" t="s">
        <v>143</v>
      </c>
      <c r="E442" s="10" t="s">
        <v>206</v>
      </c>
      <c r="F442" s="9" t="s">
        <v>641</v>
      </c>
      <c r="G442" s="10" t="s">
        <v>562</v>
      </c>
      <c r="H442" s="9" t="s">
        <v>563</v>
      </c>
      <c r="I442" s="9" t="s">
        <v>147</v>
      </c>
      <c r="J442" s="9" t="s">
        <v>148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675</v>
      </c>
      <c r="S442" s="9" t="s">
        <v>676</v>
      </c>
      <c r="T442" s="9" t="s">
        <v>306</v>
      </c>
      <c r="U442" s="9" t="s">
        <v>337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778</v>
      </c>
      <c r="AA442" s="9" t="s">
        <v>779</v>
      </c>
      <c r="AB442" s="12" t="s">
        <v>780</v>
      </c>
      <c r="AC442" s="10" t="s">
        <v>800</v>
      </c>
      <c r="AD442" s="9" t="s">
        <v>801</v>
      </c>
      <c r="AE442" s="13" t="s">
        <v>802</v>
      </c>
      <c r="AF442" s="14" t="s">
        <v>442</v>
      </c>
      <c r="AG442" s="10" t="s">
        <v>1684</v>
      </c>
      <c r="AH442" s="11" t="s">
        <v>684</v>
      </c>
      <c r="AI442" s="11" t="s">
        <v>685</v>
      </c>
      <c r="AJ442" s="10" t="s">
        <v>686</v>
      </c>
      <c r="AK442" s="11" t="s">
        <v>685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8512</v>
      </c>
      <c r="AW442" s="16">
        <v>8512</v>
      </c>
      <c r="AX442" s="16">
        <v>0</v>
      </c>
      <c r="AY442" s="16">
        <v>0</v>
      </c>
      <c r="AZ442" s="16">
        <v>0</v>
      </c>
      <c r="BA442" s="17">
        <v>44998</v>
      </c>
      <c r="BB442" s="30" t="s">
        <v>175</v>
      </c>
      <c r="BC442" s="18">
        <v>45021</v>
      </c>
      <c r="BD442" s="17">
        <v>45138</v>
      </c>
      <c r="BE442" s="17">
        <v>45138</v>
      </c>
      <c r="BF442" s="17">
        <v>44972</v>
      </c>
      <c r="BG442" s="10">
        <v>84837846</v>
      </c>
      <c r="BH442" s="9" t="s">
        <v>414</v>
      </c>
      <c r="BI442" s="19">
        <v>44927</v>
      </c>
      <c r="BJ442" s="20">
        <v>44928</v>
      </c>
      <c r="BK442" s="16">
        <v>2896</v>
      </c>
      <c r="BL442" s="16">
        <v>4634</v>
      </c>
      <c r="BM442" s="9" t="s">
        <v>177</v>
      </c>
      <c r="BN442" s="9" t="s">
        <v>436</v>
      </c>
      <c r="BO442" s="9" t="s">
        <v>635</v>
      </c>
      <c r="BP442" s="17">
        <v>44985</v>
      </c>
      <c r="BQ442" s="17">
        <v>44985</v>
      </c>
      <c r="BR442" s="17">
        <v>44972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>
        <v>44859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 t="s">
        <v>156</v>
      </c>
      <c r="CD442" s="10" t="s">
        <v>156</v>
      </c>
      <c r="CE442" s="17" t="s">
        <v>156</v>
      </c>
      <c r="CF442" s="17" t="s">
        <v>156</v>
      </c>
      <c r="CG442" s="17">
        <v>44859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>
        <v>44859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44873</v>
      </c>
      <c r="CX442" s="10" t="s">
        <v>193</v>
      </c>
      <c r="CY442" s="17" t="s">
        <v>156</v>
      </c>
      <c r="CZ442" s="17" t="s">
        <v>156</v>
      </c>
      <c r="DA442" s="17">
        <v>44859</v>
      </c>
      <c r="DB442" s="17">
        <v>44872</v>
      </c>
      <c r="DC442" s="16">
        <v>2896</v>
      </c>
      <c r="DD442" s="10" t="s">
        <v>1685</v>
      </c>
      <c r="DE442" s="10" t="s">
        <v>230</v>
      </c>
      <c r="DF442" s="18" t="s">
        <v>156</v>
      </c>
      <c r="DG442" s="17">
        <v>44894</v>
      </c>
      <c r="DH442" s="10" t="s">
        <v>156</v>
      </c>
      <c r="DI442" s="17" t="s">
        <v>156</v>
      </c>
      <c r="DJ442" s="17" t="s">
        <v>156</v>
      </c>
      <c r="DK442" s="17">
        <v>44859</v>
      </c>
      <c r="DL442" s="17">
        <v>44887</v>
      </c>
      <c r="DM442" s="16">
        <v>2896</v>
      </c>
      <c r="DN442" s="10" t="s">
        <v>1686</v>
      </c>
      <c r="DO442" s="10" t="s">
        <v>233</v>
      </c>
      <c r="DP442" s="16">
        <v>32</v>
      </c>
      <c r="DQ442" s="16">
        <v>16</v>
      </c>
      <c r="DR442" s="11">
        <v>16</v>
      </c>
      <c r="DS442" s="16">
        <v>48</v>
      </c>
      <c r="DT442" s="16">
        <v>0</v>
      </c>
      <c r="DU442" s="11" t="s">
        <v>181</v>
      </c>
      <c r="DV442" s="11" t="s">
        <v>182</v>
      </c>
      <c r="DW442" s="27" t="s">
        <v>156</v>
      </c>
      <c r="DX442" s="27" t="s">
        <v>156</v>
      </c>
      <c r="DY442" s="20" t="s">
        <v>1669</v>
      </c>
      <c r="DZ442" s="16">
        <v>7</v>
      </c>
      <c r="EA442" s="16">
        <v>14</v>
      </c>
      <c r="EB442" s="27" t="s">
        <v>185</v>
      </c>
      <c r="EC442" s="27" t="s">
        <v>185</v>
      </c>
      <c r="ED442" s="27" t="s">
        <v>182</v>
      </c>
      <c r="EE442" s="29">
        <v>44859.996631944443</v>
      </c>
      <c r="EF442" s="28" t="s">
        <v>186</v>
      </c>
      <c r="EG442" s="28" t="s">
        <v>156</v>
      </c>
      <c r="EH442" s="28" t="s">
        <v>187</v>
      </c>
      <c r="EI442" s="29">
        <v>44895.818541666667</v>
      </c>
      <c r="EJ442" s="28" t="s">
        <v>197</v>
      </c>
      <c r="EK442" s="28" t="s">
        <v>156</v>
      </c>
      <c r="EL442" s="28" t="s">
        <v>198</v>
      </c>
      <c r="EM442" s="45" t="s">
        <v>3713</v>
      </c>
      <c r="EN442" s="46" t="str">
        <f t="shared" si="43"/>
        <v>343N342E</v>
      </c>
      <c r="EO442" s="47">
        <f t="shared" si="44"/>
        <v>44964</v>
      </c>
      <c r="EP442" s="47">
        <f t="shared" si="45"/>
        <v>44873</v>
      </c>
      <c r="EQ442" s="48" t="str">
        <f t="shared" ca="1" si="46"/>
        <v>Past</v>
      </c>
      <c r="ER442" s="49">
        <f t="shared" si="47"/>
        <v>91</v>
      </c>
      <c r="ES442" s="50"/>
      <c r="ET442" s="51">
        <f t="shared" si="48"/>
        <v>91</v>
      </c>
      <c r="EU442" s="52">
        <f t="shared" si="49"/>
        <v>263536</v>
      </c>
      <c r="EV442" s="46"/>
      <c r="EW442" s="23" t="s">
        <v>3714</v>
      </c>
    </row>
    <row r="443" spans="1:153" ht="14.25" customHeight="1">
      <c r="A443" s="8">
        <v>436</v>
      </c>
      <c r="B443" s="9" t="s">
        <v>141</v>
      </c>
      <c r="C443" s="10" t="s">
        <v>142</v>
      </c>
      <c r="D443" s="10" t="s">
        <v>143</v>
      </c>
      <c r="E443" s="10" t="s">
        <v>206</v>
      </c>
      <c r="F443" s="9" t="s">
        <v>641</v>
      </c>
      <c r="G443" s="10" t="s">
        <v>562</v>
      </c>
      <c r="H443" s="9" t="s">
        <v>563</v>
      </c>
      <c r="I443" s="9" t="s">
        <v>147</v>
      </c>
      <c r="J443" s="9" t="s">
        <v>148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675</v>
      </c>
      <c r="S443" s="9" t="s">
        <v>676</v>
      </c>
      <c r="T443" s="9" t="s">
        <v>306</v>
      </c>
      <c r="U443" s="9" t="s">
        <v>337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778</v>
      </c>
      <c r="AA443" s="9" t="s">
        <v>779</v>
      </c>
      <c r="AB443" s="12" t="s">
        <v>780</v>
      </c>
      <c r="AC443" s="10" t="s">
        <v>800</v>
      </c>
      <c r="AD443" s="9" t="s">
        <v>801</v>
      </c>
      <c r="AE443" s="13" t="s">
        <v>802</v>
      </c>
      <c r="AF443" s="14" t="s">
        <v>442</v>
      </c>
      <c r="AG443" s="10" t="s">
        <v>1684</v>
      </c>
      <c r="AH443" s="11" t="s">
        <v>684</v>
      </c>
      <c r="AI443" s="11" t="s">
        <v>685</v>
      </c>
      <c r="AJ443" s="10" t="s">
        <v>686</v>
      </c>
      <c r="AK443" s="11" t="s">
        <v>685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8512</v>
      </c>
      <c r="AW443" s="16">
        <v>8512</v>
      </c>
      <c r="AX443" s="16">
        <v>0</v>
      </c>
      <c r="AY443" s="16">
        <v>0</v>
      </c>
      <c r="AZ443" s="16">
        <v>0</v>
      </c>
      <c r="BA443" s="17">
        <v>44998</v>
      </c>
      <c r="BB443" s="30" t="s">
        <v>175</v>
      </c>
      <c r="BC443" s="18">
        <v>45021</v>
      </c>
      <c r="BD443" s="17">
        <v>45138</v>
      </c>
      <c r="BE443" s="17">
        <v>45138</v>
      </c>
      <c r="BF443" s="17">
        <v>44972</v>
      </c>
      <c r="BG443" s="10">
        <v>85040371</v>
      </c>
      <c r="BH443" s="9" t="s">
        <v>1687</v>
      </c>
      <c r="BI443" s="19">
        <v>44958</v>
      </c>
      <c r="BJ443" s="20">
        <v>44963</v>
      </c>
      <c r="BK443" s="16">
        <v>5616</v>
      </c>
      <c r="BL443" s="16">
        <v>8986</v>
      </c>
      <c r="BM443" s="9" t="s">
        <v>177</v>
      </c>
      <c r="BN443" s="9" t="s">
        <v>383</v>
      </c>
      <c r="BO443" s="9" t="s">
        <v>156</v>
      </c>
      <c r="BP443" s="17">
        <v>45001</v>
      </c>
      <c r="BQ443" s="17">
        <v>45001</v>
      </c>
      <c r="BR443" s="17">
        <v>45067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>
        <v>44894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>
        <v>44915</v>
      </c>
      <c r="CD443" s="10" t="s">
        <v>1673</v>
      </c>
      <c r="CE443" s="17">
        <v>44915</v>
      </c>
      <c r="CF443" s="17" t="s">
        <v>156</v>
      </c>
      <c r="CG443" s="17">
        <v>44894</v>
      </c>
      <c r="CH443" s="17">
        <v>44909</v>
      </c>
      <c r="CI443" s="16">
        <v>704</v>
      </c>
      <c r="CJ443" s="10" t="s">
        <v>1688</v>
      </c>
      <c r="CK443" s="10" t="s">
        <v>230</v>
      </c>
      <c r="CL443" s="18" t="s">
        <v>156</v>
      </c>
      <c r="CM443" s="17" t="s">
        <v>156</v>
      </c>
      <c r="CN443" s="10" t="s">
        <v>156</v>
      </c>
      <c r="CO443" s="17">
        <v>44936</v>
      </c>
      <c r="CP443" s="17" t="s">
        <v>156</v>
      </c>
      <c r="CQ443" s="17">
        <v>44916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44950</v>
      </c>
      <c r="CX443" s="10" t="s">
        <v>193</v>
      </c>
      <c r="CY443" s="17">
        <v>44936</v>
      </c>
      <c r="CZ443" s="17" t="s">
        <v>156</v>
      </c>
      <c r="DA443" s="17">
        <v>44916</v>
      </c>
      <c r="DB443" s="17">
        <v>44949</v>
      </c>
      <c r="DC443" s="16">
        <v>5616</v>
      </c>
      <c r="DD443" s="10" t="s">
        <v>1689</v>
      </c>
      <c r="DE443" s="10" t="s">
        <v>417</v>
      </c>
      <c r="DF443" s="18" t="s">
        <v>156</v>
      </c>
      <c r="DG443" s="17">
        <v>44960</v>
      </c>
      <c r="DH443" s="10" t="s">
        <v>156</v>
      </c>
      <c r="DI443" s="17">
        <v>44999</v>
      </c>
      <c r="DJ443" s="17" t="s">
        <v>156</v>
      </c>
      <c r="DK443" s="17">
        <v>44894</v>
      </c>
      <c r="DL443" s="17">
        <v>44958</v>
      </c>
      <c r="DM443" s="16">
        <v>5616</v>
      </c>
      <c r="DN443" s="10" t="s">
        <v>1690</v>
      </c>
      <c r="DO443" s="10" t="s">
        <v>233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181</v>
      </c>
      <c r="DV443" s="11" t="s">
        <v>182</v>
      </c>
      <c r="DW443" s="27" t="s">
        <v>156</v>
      </c>
      <c r="DX443" s="27" t="s">
        <v>156</v>
      </c>
      <c r="DY443" s="20" t="s">
        <v>1680</v>
      </c>
      <c r="DZ443" s="16">
        <v>7</v>
      </c>
      <c r="EA443" s="16">
        <v>14</v>
      </c>
      <c r="EB443" s="27" t="s">
        <v>185</v>
      </c>
      <c r="EC443" s="27" t="s">
        <v>185</v>
      </c>
      <c r="ED443" s="27" t="s">
        <v>182</v>
      </c>
      <c r="EE443" s="29">
        <v>44895.034375000003</v>
      </c>
      <c r="EF443" s="28" t="s">
        <v>186</v>
      </c>
      <c r="EG443" s="28" t="s">
        <v>156</v>
      </c>
      <c r="EH443" s="28" t="s">
        <v>187</v>
      </c>
      <c r="EI443" s="29">
        <v>44958.676782407405</v>
      </c>
      <c r="EJ443" s="28" t="s">
        <v>1656</v>
      </c>
      <c r="EK443" s="28" t="s">
        <v>1657</v>
      </c>
      <c r="EL443" s="28" t="s">
        <v>237</v>
      </c>
      <c r="EM443" s="45" t="s">
        <v>3713</v>
      </c>
      <c r="EN443" s="46" t="str">
        <f t="shared" si="43"/>
        <v>343N342E</v>
      </c>
      <c r="EO443" s="47">
        <f t="shared" si="44"/>
        <v>44980</v>
      </c>
      <c r="EP443" s="47">
        <f t="shared" si="45"/>
        <v>44950</v>
      </c>
      <c r="EQ443" s="48" t="str">
        <f t="shared" ca="1" si="46"/>
        <v>Past</v>
      </c>
      <c r="ER443" s="49">
        <f t="shared" si="47"/>
        <v>30</v>
      </c>
      <c r="ES443" s="50"/>
      <c r="ET443" s="51">
        <f t="shared" si="48"/>
        <v>30</v>
      </c>
      <c r="EU443" s="52">
        <f t="shared" si="49"/>
        <v>168480</v>
      </c>
      <c r="EV443" s="46"/>
      <c r="EW443" s="23" t="s">
        <v>3714</v>
      </c>
    </row>
    <row r="444" spans="1:153" ht="14.25" hidden="1" customHeight="1">
      <c r="A444" s="8">
        <v>437</v>
      </c>
      <c r="B444" s="9" t="s">
        <v>141</v>
      </c>
      <c r="C444" s="10" t="s">
        <v>142</v>
      </c>
      <c r="D444" s="10" t="s">
        <v>143</v>
      </c>
      <c r="E444" s="10" t="s">
        <v>206</v>
      </c>
      <c r="F444" s="9" t="s">
        <v>641</v>
      </c>
      <c r="G444" s="10" t="s">
        <v>562</v>
      </c>
      <c r="H444" s="9" t="s">
        <v>563</v>
      </c>
      <c r="I444" s="9" t="s">
        <v>147</v>
      </c>
      <c r="J444" s="9" t="s">
        <v>148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675</v>
      </c>
      <c r="S444" s="9" t="s">
        <v>676</v>
      </c>
      <c r="T444" s="9" t="s">
        <v>306</v>
      </c>
      <c r="U444" s="9" t="s">
        <v>337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778</v>
      </c>
      <c r="AA444" s="9" t="s">
        <v>779</v>
      </c>
      <c r="AB444" s="12" t="s">
        <v>780</v>
      </c>
      <c r="AC444" s="10" t="s">
        <v>800</v>
      </c>
      <c r="AD444" s="9" t="s">
        <v>801</v>
      </c>
      <c r="AE444" s="13" t="s">
        <v>802</v>
      </c>
      <c r="AF444" s="14" t="s">
        <v>442</v>
      </c>
      <c r="AG444" s="10" t="s">
        <v>1684</v>
      </c>
      <c r="AH444" s="11" t="s">
        <v>684</v>
      </c>
      <c r="AI444" s="11" t="s">
        <v>685</v>
      </c>
      <c r="AJ444" s="10" t="s">
        <v>686</v>
      </c>
      <c r="AK444" s="11" t="s">
        <v>685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8512</v>
      </c>
      <c r="AW444" s="16">
        <v>8512</v>
      </c>
      <c r="AX444" s="16">
        <v>0</v>
      </c>
      <c r="AY444" s="16">
        <v>0</v>
      </c>
      <c r="AZ444" s="16">
        <v>0</v>
      </c>
      <c r="BA444" s="17">
        <v>44998</v>
      </c>
      <c r="BB444" s="30" t="s">
        <v>175</v>
      </c>
      <c r="BC444" s="18" t="s">
        <v>156</v>
      </c>
      <c r="BD444" s="17">
        <v>45138</v>
      </c>
      <c r="BE444" s="17">
        <v>45138</v>
      </c>
      <c r="BF444" s="17">
        <v>44972</v>
      </c>
      <c r="BG444" s="10">
        <v>85277151</v>
      </c>
      <c r="BH444" s="9" t="s">
        <v>1691</v>
      </c>
      <c r="BI444" s="19">
        <v>44958</v>
      </c>
      <c r="BJ444" s="20">
        <v>44963</v>
      </c>
      <c r="BK444" s="16">
        <v>0</v>
      </c>
      <c r="BL444" s="16">
        <v>0</v>
      </c>
      <c r="BM444" s="9" t="s">
        <v>177</v>
      </c>
      <c r="BN444" s="9" t="s">
        <v>178</v>
      </c>
      <c r="BO444" s="9" t="s">
        <v>156</v>
      </c>
      <c r="BP444" s="17">
        <v>45001</v>
      </c>
      <c r="BQ444" s="17" t="s">
        <v>156</v>
      </c>
      <c r="BR444" s="17" t="s">
        <v>156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 t="s">
        <v>156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 t="s">
        <v>156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 t="s">
        <v>156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44950</v>
      </c>
      <c r="CX444" s="10" t="s">
        <v>193</v>
      </c>
      <c r="CY444" s="17" t="s">
        <v>156</v>
      </c>
      <c r="CZ444" s="17" t="s">
        <v>156</v>
      </c>
      <c r="DA444" s="17" t="s">
        <v>156</v>
      </c>
      <c r="DB444" s="17" t="s">
        <v>156</v>
      </c>
      <c r="DC444" s="16">
        <v>0</v>
      </c>
      <c r="DD444" s="10" t="s">
        <v>156</v>
      </c>
      <c r="DE444" s="10" t="s">
        <v>156</v>
      </c>
      <c r="DF444" s="18" t="s">
        <v>156</v>
      </c>
      <c r="DG444" s="17">
        <v>44960</v>
      </c>
      <c r="DH444" s="10" t="s">
        <v>1412</v>
      </c>
      <c r="DI444" s="17" t="s">
        <v>156</v>
      </c>
      <c r="DJ444" s="17" t="s">
        <v>156</v>
      </c>
      <c r="DK444" s="17" t="s">
        <v>156</v>
      </c>
      <c r="DL444" s="17" t="s">
        <v>156</v>
      </c>
      <c r="DM444" s="16">
        <v>0</v>
      </c>
      <c r="DN444" s="10" t="s">
        <v>156</v>
      </c>
      <c r="DO444" s="10" t="s">
        <v>156</v>
      </c>
      <c r="DP444" s="16">
        <v>32</v>
      </c>
      <c r="DQ444" s="16">
        <v>16</v>
      </c>
      <c r="DR444" s="11">
        <v>16</v>
      </c>
      <c r="DS444" s="16">
        <v>48</v>
      </c>
      <c r="DT444" s="16">
        <v>1000</v>
      </c>
      <c r="DU444" s="11" t="s">
        <v>181</v>
      </c>
      <c r="DV444" s="11" t="s">
        <v>182</v>
      </c>
      <c r="DW444" s="27" t="s">
        <v>156</v>
      </c>
      <c r="DX444" s="27" t="s">
        <v>156</v>
      </c>
      <c r="DY444" s="20" t="s">
        <v>1680</v>
      </c>
      <c r="DZ444" s="16">
        <v>7</v>
      </c>
      <c r="EA444" s="16">
        <v>14</v>
      </c>
      <c r="EB444" s="27" t="s">
        <v>185</v>
      </c>
      <c r="EC444" s="27" t="s">
        <v>185</v>
      </c>
      <c r="ED444" s="27" t="s">
        <v>182</v>
      </c>
      <c r="EE444" s="29">
        <v>44944.379212962966</v>
      </c>
      <c r="EF444" s="28" t="s">
        <v>688</v>
      </c>
      <c r="EG444" s="28" t="s">
        <v>689</v>
      </c>
      <c r="EH444" s="28" t="s">
        <v>190</v>
      </c>
      <c r="EI444" s="29">
        <v>44959.339050925926</v>
      </c>
      <c r="EJ444" s="28" t="s">
        <v>195</v>
      </c>
      <c r="EK444" s="28" t="s">
        <v>196</v>
      </c>
      <c r="EL444" s="28" t="s">
        <v>210</v>
      </c>
      <c r="EM444" s="45"/>
      <c r="EN444" s="46" t="str">
        <f t="shared" si="43"/>
        <v>343N342E</v>
      </c>
      <c r="EO444" s="47">
        <f t="shared" si="44"/>
        <v>44980</v>
      </c>
      <c r="EP444" s="47">
        <f t="shared" si="45"/>
        <v>44950</v>
      </c>
      <c r="EQ444" s="48" t="str">
        <f t="shared" ca="1" si="46"/>
        <v>Past</v>
      </c>
      <c r="ER444" s="49">
        <f t="shared" si="47"/>
        <v>30</v>
      </c>
      <c r="ES444" s="50"/>
      <c r="ET444" s="51">
        <f t="shared" si="48"/>
        <v>30</v>
      </c>
      <c r="EU444" s="52">
        <f t="shared" si="49"/>
        <v>0</v>
      </c>
      <c r="EV444" s="46"/>
    </row>
    <row r="445" spans="1:153" ht="14.25" customHeight="1">
      <c r="A445" s="8">
        <v>438</v>
      </c>
      <c r="B445" s="9" t="s">
        <v>141</v>
      </c>
      <c r="C445" s="10" t="s">
        <v>142</v>
      </c>
      <c r="D445" s="10" t="s">
        <v>143</v>
      </c>
      <c r="E445" s="10" t="s">
        <v>206</v>
      </c>
      <c r="F445" s="9" t="s">
        <v>641</v>
      </c>
      <c r="G445" s="10" t="s">
        <v>562</v>
      </c>
      <c r="H445" s="9" t="s">
        <v>563</v>
      </c>
      <c r="I445" s="9" t="s">
        <v>147</v>
      </c>
      <c r="J445" s="9" t="s">
        <v>148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675</v>
      </c>
      <c r="S445" s="9" t="s">
        <v>676</v>
      </c>
      <c r="T445" s="9" t="s">
        <v>306</v>
      </c>
      <c r="U445" s="9" t="s">
        <v>337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778</v>
      </c>
      <c r="AA445" s="9" t="s">
        <v>779</v>
      </c>
      <c r="AB445" s="12" t="s">
        <v>780</v>
      </c>
      <c r="AC445" s="10" t="s">
        <v>808</v>
      </c>
      <c r="AD445" s="9" t="s">
        <v>809</v>
      </c>
      <c r="AE445" s="13" t="s">
        <v>810</v>
      </c>
      <c r="AF445" s="14" t="s">
        <v>442</v>
      </c>
      <c r="AG445" s="10" t="s">
        <v>1692</v>
      </c>
      <c r="AH445" s="11" t="s">
        <v>684</v>
      </c>
      <c r="AI445" s="11" t="s">
        <v>685</v>
      </c>
      <c r="AJ445" s="10" t="s">
        <v>686</v>
      </c>
      <c r="AK445" s="11" t="s">
        <v>685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6000</v>
      </c>
      <c r="AW445" s="16">
        <v>6000</v>
      </c>
      <c r="AX445" s="16">
        <v>0</v>
      </c>
      <c r="AY445" s="16">
        <v>0</v>
      </c>
      <c r="AZ445" s="16">
        <v>0</v>
      </c>
      <c r="BA445" s="17">
        <v>44998</v>
      </c>
      <c r="BB445" s="30" t="s">
        <v>175</v>
      </c>
      <c r="BC445" s="18">
        <v>44998</v>
      </c>
      <c r="BD445" s="17">
        <v>45138</v>
      </c>
      <c r="BE445" s="17">
        <v>45138</v>
      </c>
      <c r="BF445" s="17">
        <v>44972</v>
      </c>
      <c r="BG445" s="10">
        <v>84837898</v>
      </c>
      <c r="BH445" s="9" t="s">
        <v>414</v>
      </c>
      <c r="BI445" s="19">
        <v>44927</v>
      </c>
      <c r="BJ445" s="20">
        <v>44928</v>
      </c>
      <c r="BK445" s="16">
        <v>2592</v>
      </c>
      <c r="BL445" s="16">
        <v>4147</v>
      </c>
      <c r="BM445" s="9" t="s">
        <v>177</v>
      </c>
      <c r="BN445" s="9" t="s">
        <v>436</v>
      </c>
      <c r="BO445" s="9" t="s">
        <v>635</v>
      </c>
      <c r="BP445" s="17">
        <v>44985</v>
      </c>
      <c r="BQ445" s="17">
        <v>44985</v>
      </c>
      <c r="BR445" s="17">
        <v>44972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>
        <v>44859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 t="s">
        <v>156</v>
      </c>
      <c r="CD445" s="10" t="s">
        <v>156</v>
      </c>
      <c r="CE445" s="17" t="s">
        <v>156</v>
      </c>
      <c r="CF445" s="17" t="s">
        <v>156</v>
      </c>
      <c r="CG445" s="17">
        <v>44859</v>
      </c>
      <c r="CH445" s="17" t="s">
        <v>156</v>
      </c>
      <c r="CI445" s="16">
        <v>0</v>
      </c>
      <c r="CJ445" s="10" t="s">
        <v>156</v>
      </c>
      <c r="CK445" s="10" t="s">
        <v>156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>
        <v>44859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>
        <v>44873</v>
      </c>
      <c r="CX445" s="10" t="s">
        <v>193</v>
      </c>
      <c r="CY445" s="17" t="s">
        <v>156</v>
      </c>
      <c r="CZ445" s="17" t="s">
        <v>156</v>
      </c>
      <c r="DA445" s="17">
        <v>44859</v>
      </c>
      <c r="DB445" s="17">
        <v>44872</v>
      </c>
      <c r="DC445" s="16">
        <v>2592</v>
      </c>
      <c r="DD445" s="10" t="s">
        <v>1693</v>
      </c>
      <c r="DE445" s="10" t="s">
        <v>230</v>
      </c>
      <c r="DF445" s="18" t="s">
        <v>156</v>
      </c>
      <c r="DG445" s="17">
        <v>44894</v>
      </c>
      <c r="DH445" s="10" t="s">
        <v>156</v>
      </c>
      <c r="DI445" s="17" t="s">
        <v>156</v>
      </c>
      <c r="DJ445" s="17" t="s">
        <v>156</v>
      </c>
      <c r="DK445" s="17">
        <v>44859</v>
      </c>
      <c r="DL445" s="17">
        <v>44887</v>
      </c>
      <c r="DM445" s="16">
        <v>2592</v>
      </c>
      <c r="DN445" s="10" t="s">
        <v>1694</v>
      </c>
      <c r="DO445" s="10" t="s">
        <v>233</v>
      </c>
      <c r="DP445" s="16">
        <v>32</v>
      </c>
      <c r="DQ445" s="16">
        <v>16</v>
      </c>
      <c r="DR445" s="11">
        <v>16</v>
      </c>
      <c r="DS445" s="16">
        <v>48</v>
      </c>
      <c r="DT445" s="16">
        <v>0</v>
      </c>
      <c r="DU445" s="11" t="s">
        <v>181</v>
      </c>
      <c r="DV445" s="11" t="s">
        <v>182</v>
      </c>
      <c r="DW445" s="27" t="s">
        <v>156</v>
      </c>
      <c r="DX445" s="27" t="s">
        <v>156</v>
      </c>
      <c r="DY445" s="20" t="s">
        <v>1669</v>
      </c>
      <c r="DZ445" s="16">
        <v>7</v>
      </c>
      <c r="EA445" s="16">
        <v>14</v>
      </c>
      <c r="EB445" s="27" t="s">
        <v>185</v>
      </c>
      <c r="EC445" s="27" t="s">
        <v>185</v>
      </c>
      <c r="ED445" s="27" t="s">
        <v>182</v>
      </c>
      <c r="EE445" s="29">
        <v>44859.996631944443</v>
      </c>
      <c r="EF445" s="28" t="s">
        <v>186</v>
      </c>
      <c r="EG445" s="28" t="s">
        <v>156</v>
      </c>
      <c r="EH445" s="28" t="s">
        <v>187</v>
      </c>
      <c r="EI445" s="29">
        <v>44895.818541666667</v>
      </c>
      <c r="EJ445" s="28" t="s">
        <v>197</v>
      </c>
      <c r="EK445" s="28" t="s">
        <v>156</v>
      </c>
      <c r="EL445" s="28" t="s">
        <v>198</v>
      </c>
      <c r="EM445" s="45" t="s">
        <v>3713</v>
      </c>
      <c r="EN445" s="46" t="str">
        <f t="shared" si="43"/>
        <v>343N342F</v>
      </c>
      <c r="EO445" s="47">
        <f t="shared" si="44"/>
        <v>44964</v>
      </c>
      <c r="EP445" s="47">
        <f t="shared" si="45"/>
        <v>44873</v>
      </c>
      <c r="EQ445" s="48" t="str">
        <f t="shared" ca="1" si="46"/>
        <v>Past</v>
      </c>
      <c r="ER445" s="49">
        <f t="shared" si="47"/>
        <v>91</v>
      </c>
      <c r="ES445" s="50"/>
      <c r="ET445" s="51">
        <f t="shared" si="48"/>
        <v>91</v>
      </c>
      <c r="EU445" s="52">
        <f t="shared" si="49"/>
        <v>235872</v>
      </c>
      <c r="EV445" s="46"/>
      <c r="EW445" s="23" t="s">
        <v>3714</v>
      </c>
    </row>
    <row r="446" spans="1:153" ht="14.25" customHeight="1">
      <c r="A446" s="8">
        <v>439</v>
      </c>
      <c r="B446" s="9" t="s">
        <v>141</v>
      </c>
      <c r="C446" s="10" t="s">
        <v>142</v>
      </c>
      <c r="D446" s="10" t="s">
        <v>143</v>
      </c>
      <c r="E446" s="10" t="s">
        <v>206</v>
      </c>
      <c r="F446" s="9" t="s">
        <v>641</v>
      </c>
      <c r="G446" s="10" t="s">
        <v>562</v>
      </c>
      <c r="H446" s="9" t="s">
        <v>563</v>
      </c>
      <c r="I446" s="9" t="s">
        <v>147</v>
      </c>
      <c r="J446" s="9" t="s">
        <v>148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675</v>
      </c>
      <c r="S446" s="9" t="s">
        <v>676</v>
      </c>
      <c r="T446" s="9" t="s">
        <v>306</v>
      </c>
      <c r="U446" s="9" t="s">
        <v>337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778</v>
      </c>
      <c r="AA446" s="9" t="s">
        <v>779</v>
      </c>
      <c r="AB446" s="12" t="s">
        <v>780</v>
      </c>
      <c r="AC446" s="10" t="s">
        <v>808</v>
      </c>
      <c r="AD446" s="9" t="s">
        <v>809</v>
      </c>
      <c r="AE446" s="13" t="s">
        <v>810</v>
      </c>
      <c r="AF446" s="14" t="s">
        <v>442</v>
      </c>
      <c r="AG446" s="10" t="s">
        <v>1692</v>
      </c>
      <c r="AH446" s="11" t="s">
        <v>684</v>
      </c>
      <c r="AI446" s="11" t="s">
        <v>685</v>
      </c>
      <c r="AJ446" s="10" t="s">
        <v>686</v>
      </c>
      <c r="AK446" s="11" t="s">
        <v>685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6000</v>
      </c>
      <c r="AW446" s="16">
        <v>6000</v>
      </c>
      <c r="AX446" s="16">
        <v>0</v>
      </c>
      <c r="AY446" s="16">
        <v>0</v>
      </c>
      <c r="AZ446" s="16">
        <v>0</v>
      </c>
      <c r="BA446" s="17">
        <v>44998</v>
      </c>
      <c r="BB446" s="30" t="s">
        <v>175</v>
      </c>
      <c r="BC446" s="18">
        <v>44998</v>
      </c>
      <c r="BD446" s="17">
        <v>45138</v>
      </c>
      <c r="BE446" s="17">
        <v>45138</v>
      </c>
      <c r="BF446" s="17">
        <v>44972</v>
      </c>
      <c r="BG446" s="10">
        <v>85039906</v>
      </c>
      <c r="BH446" s="9" t="s">
        <v>319</v>
      </c>
      <c r="BI446" s="19">
        <v>44958</v>
      </c>
      <c r="BJ446" s="20">
        <v>44963</v>
      </c>
      <c r="BK446" s="16">
        <v>3408</v>
      </c>
      <c r="BL446" s="16">
        <v>5453</v>
      </c>
      <c r="BM446" s="9" t="s">
        <v>177</v>
      </c>
      <c r="BN446" s="9" t="s">
        <v>383</v>
      </c>
      <c r="BO446" s="9" t="s">
        <v>156</v>
      </c>
      <c r="BP446" s="17">
        <v>44991</v>
      </c>
      <c r="BQ446" s="17">
        <v>44991</v>
      </c>
      <c r="BR446" s="17">
        <v>45067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>
        <v>44894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>
        <v>44915</v>
      </c>
      <c r="CD446" s="10" t="s">
        <v>1673</v>
      </c>
      <c r="CE446" s="17">
        <v>44915</v>
      </c>
      <c r="CF446" s="17" t="s">
        <v>156</v>
      </c>
      <c r="CG446" s="17">
        <v>44894</v>
      </c>
      <c r="CH446" s="17">
        <v>44909</v>
      </c>
      <c r="CI446" s="16">
        <v>608</v>
      </c>
      <c r="CJ446" s="10" t="s">
        <v>1695</v>
      </c>
      <c r="CK446" s="10" t="s">
        <v>230</v>
      </c>
      <c r="CL446" s="18" t="s">
        <v>156</v>
      </c>
      <c r="CM446" s="17" t="s">
        <v>156</v>
      </c>
      <c r="CN446" s="10" t="s">
        <v>156</v>
      </c>
      <c r="CO446" s="17">
        <v>44936</v>
      </c>
      <c r="CP446" s="17" t="s">
        <v>156</v>
      </c>
      <c r="CQ446" s="17">
        <v>44916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44950</v>
      </c>
      <c r="CX446" s="10" t="s">
        <v>193</v>
      </c>
      <c r="CY446" s="17">
        <v>44936</v>
      </c>
      <c r="CZ446" s="17" t="s">
        <v>156</v>
      </c>
      <c r="DA446" s="17">
        <v>44916</v>
      </c>
      <c r="DB446" s="17">
        <v>44949</v>
      </c>
      <c r="DC446" s="16">
        <v>3408</v>
      </c>
      <c r="DD446" s="10" t="s">
        <v>1696</v>
      </c>
      <c r="DE446" s="10" t="s">
        <v>230</v>
      </c>
      <c r="DF446" s="18" t="s">
        <v>156</v>
      </c>
      <c r="DG446" s="17">
        <v>44960</v>
      </c>
      <c r="DH446" s="10" t="s">
        <v>156</v>
      </c>
      <c r="DI446" s="17">
        <v>44999</v>
      </c>
      <c r="DJ446" s="17" t="s">
        <v>156</v>
      </c>
      <c r="DK446" s="17">
        <v>44894</v>
      </c>
      <c r="DL446" s="17">
        <v>44958</v>
      </c>
      <c r="DM446" s="16">
        <v>3408</v>
      </c>
      <c r="DN446" s="10" t="s">
        <v>1697</v>
      </c>
      <c r="DO446" s="10" t="s">
        <v>233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181</v>
      </c>
      <c r="DV446" s="11" t="s">
        <v>182</v>
      </c>
      <c r="DW446" s="27" t="s">
        <v>156</v>
      </c>
      <c r="DX446" s="27" t="s">
        <v>156</v>
      </c>
      <c r="DY446" s="20" t="s">
        <v>1410</v>
      </c>
      <c r="DZ446" s="16">
        <v>7</v>
      </c>
      <c r="EA446" s="16">
        <v>14</v>
      </c>
      <c r="EB446" s="27" t="s">
        <v>185</v>
      </c>
      <c r="EC446" s="27" t="s">
        <v>185</v>
      </c>
      <c r="ED446" s="27" t="s">
        <v>182</v>
      </c>
      <c r="EE446" s="29">
        <v>44895.034375000003</v>
      </c>
      <c r="EF446" s="28" t="s">
        <v>186</v>
      </c>
      <c r="EG446" s="28" t="s">
        <v>156</v>
      </c>
      <c r="EH446" s="28" t="s">
        <v>187</v>
      </c>
      <c r="EI446" s="29">
        <v>44958.676782407405</v>
      </c>
      <c r="EJ446" s="28" t="s">
        <v>1656</v>
      </c>
      <c r="EK446" s="28" t="s">
        <v>1657</v>
      </c>
      <c r="EL446" s="28" t="s">
        <v>237</v>
      </c>
      <c r="EM446" s="45" t="s">
        <v>3713</v>
      </c>
      <c r="EN446" s="46" t="str">
        <f t="shared" si="43"/>
        <v>343N342F</v>
      </c>
      <c r="EO446" s="47">
        <f t="shared" si="44"/>
        <v>44970</v>
      </c>
      <c r="EP446" s="47">
        <f t="shared" si="45"/>
        <v>44950</v>
      </c>
      <c r="EQ446" s="48" t="str">
        <f t="shared" ca="1" si="46"/>
        <v>Past</v>
      </c>
      <c r="ER446" s="49">
        <f t="shared" si="47"/>
        <v>20</v>
      </c>
      <c r="ES446" s="50"/>
      <c r="ET446" s="51">
        <f t="shared" si="48"/>
        <v>20</v>
      </c>
      <c r="EU446" s="52">
        <f t="shared" si="49"/>
        <v>68160</v>
      </c>
      <c r="EV446" s="46"/>
      <c r="EW446" s="23" t="s">
        <v>3714</v>
      </c>
    </row>
    <row r="447" spans="1:153" ht="14.25" customHeight="1">
      <c r="A447" s="8">
        <v>440</v>
      </c>
      <c r="B447" s="9" t="s">
        <v>141</v>
      </c>
      <c r="C447" s="10" t="s">
        <v>142</v>
      </c>
      <c r="D447" s="10" t="s">
        <v>143</v>
      </c>
      <c r="E447" s="10" t="s">
        <v>206</v>
      </c>
      <c r="F447" s="9" t="s">
        <v>641</v>
      </c>
      <c r="G447" s="10" t="s">
        <v>562</v>
      </c>
      <c r="H447" s="9" t="s">
        <v>563</v>
      </c>
      <c r="I447" s="9" t="s">
        <v>147</v>
      </c>
      <c r="J447" s="9" t="s">
        <v>148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675</v>
      </c>
      <c r="S447" s="9" t="s">
        <v>676</v>
      </c>
      <c r="T447" s="9" t="s">
        <v>306</v>
      </c>
      <c r="U447" s="9" t="s">
        <v>337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778</v>
      </c>
      <c r="AA447" s="9" t="s">
        <v>779</v>
      </c>
      <c r="AB447" s="12" t="s">
        <v>780</v>
      </c>
      <c r="AC447" s="10" t="s">
        <v>1102</v>
      </c>
      <c r="AD447" s="9" t="s">
        <v>1103</v>
      </c>
      <c r="AE447" s="13" t="s">
        <v>1104</v>
      </c>
      <c r="AF447" s="14" t="s">
        <v>442</v>
      </c>
      <c r="AG447" s="10" t="s">
        <v>1698</v>
      </c>
      <c r="AH447" s="11" t="s">
        <v>684</v>
      </c>
      <c r="AI447" s="11" t="s">
        <v>685</v>
      </c>
      <c r="AJ447" s="10" t="s">
        <v>686</v>
      </c>
      <c r="AK447" s="11" t="s">
        <v>685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5168</v>
      </c>
      <c r="AW447" s="16">
        <v>5168</v>
      </c>
      <c r="AX447" s="16">
        <v>0</v>
      </c>
      <c r="AY447" s="16">
        <v>0</v>
      </c>
      <c r="AZ447" s="16">
        <v>0</v>
      </c>
      <c r="BA447" s="17">
        <v>44998</v>
      </c>
      <c r="BB447" s="30" t="s">
        <v>175</v>
      </c>
      <c r="BC447" s="18">
        <v>45007</v>
      </c>
      <c r="BD447" s="17">
        <v>45138</v>
      </c>
      <c r="BE447" s="17">
        <v>45138</v>
      </c>
      <c r="BF447" s="17">
        <v>44972</v>
      </c>
      <c r="BG447" s="10">
        <v>84837937</v>
      </c>
      <c r="BH447" s="9" t="s">
        <v>414</v>
      </c>
      <c r="BI447" s="19">
        <v>44927</v>
      </c>
      <c r="BJ447" s="20">
        <v>44928</v>
      </c>
      <c r="BK447" s="16">
        <v>4288</v>
      </c>
      <c r="BL447" s="16">
        <v>6861</v>
      </c>
      <c r="BM447" s="9" t="s">
        <v>177</v>
      </c>
      <c r="BN447" s="9" t="s">
        <v>436</v>
      </c>
      <c r="BO447" s="9" t="s">
        <v>635</v>
      </c>
      <c r="BP447" s="17">
        <v>44985</v>
      </c>
      <c r="BQ447" s="17">
        <v>44985</v>
      </c>
      <c r="BR447" s="17">
        <v>44972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>
        <v>44859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 t="s">
        <v>156</v>
      </c>
      <c r="CD447" s="10" t="s">
        <v>156</v>
      </c>
      <c r="CE447" s="17" t="s">
        <v>156</v>
      </c>
      <c r="CF447" s="17" t="s">
        <v>156</v>
      </c>
      <c r="CG447" s="17">
        <v>44859</v>
      </c>
      <c r="CH447" s="17" t="s">
        <v>156</v>
      </c>
      <c r="CI447" s="16">
        <v>0</v>
      </c>
      <c r="CJ447" s="10" t="s">
        <v>156</v>
      </c>
      <c r="CK447" s="10" t="s">
        <v>156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>
        <v>44859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>
        <v>44873</v>
      </c>
      <c r="CX447" s="10" t="s">
        <v>193</v>
      </c>
      <c r="CY447" s="17" t="s">
        <v>156</v>
      </c>
      <c r="CZ447" s="17" t="s">
        <v>156</v>
      </c>
      <c r="DA447" s="17">
        <v>44859</v>
      </c>
      <c r="DB447" s="17">
        <v>44872</v>
      </c>
      <c r="DC447" s="16">
        <v>4288</v>
      </c>
      <c r="DD447" s="10" t="s">
        <v>1699</v>
      </c>
      <c r="DE447" s="10" t="s">
        <v>230</v>
      </c>
      <c r="DF447" s="18" t="s">
        <v>156</v>
      </c>
      <c r="DG447" s="17">
        <v>44894</v>
      </c>
      <c r="DH447" s="10" t="s">
        <v>156</v>
      </c>
      <c r="DI447" s="17" t="s">
        <v>156</v>
      </c>
      <c r="DJ447" s="17" t="s">
        <v>156</v>
      </c>
      <c r="DK447" s="17">
        <v>44859</v>
      </c>
      <c r="DL447" s="17">
        <v>44887</v>
      </c>
      <c r="DM447" s="16">
        <v>4288</v>
      </c>
      <c r="DN447" s="10" t="s">
        <v>1700</v>
      </c>
      <c r="DO447" s="10" t="s">
        <v>233</v>
      </c>
      <c r="DP447" s="16">
        <v>32</v>
      </c>
      <c r="DQ447" s="16">
        <v>16</v>
      </c>
      <c r="DR447" s="11">
        <v>16</v>
      </c>
      <c r="DS447" s="16">
        <v>48</v>
      </c>
      <c r="DT447" s="16">
        <v>0</v>
      </c>
      <c r="DU447" s="11" t="s">
        <v>181</v>
      </c>
      <c r="DV447" s="11" t="s">
        <v>182</v>
      </c>
      <c r="DW447" s="27" t="s">
        <v>156</v>
      </c>
      <c r="DX447" s="27" t="s">
        <v>156</v>
      </c>
      <c r="DY447" s="20" t="s">
        <v>1669</v>
      </c>
      <c r="DZ447" s="16">
        <v>7</v>
      </c>
      <c r="EA447" s="16">
        <v>14</v>
      </c>
      <c r="EB447" s="27" t="s">
        <v>185</v>
      </c>
      <c r="EC447" s="27" t="s">
        <v>185</v>
      </c>
      <c r="ED447" s="27" t="s">
        <v>182</v>
      </c>
      <c r="EE447" s="29">
        <v>44859.996631944443</v>
      </c>
      <c r="EF447" s="28" t="s">
        <v>186</v>
      </c>
      <c r="EG447" s="28" t="s">
        <v>156</v>
      </c>
      <c r="EH447" s="28" t="s">
        <v>187</v>
      </c>
      <c r="EI447" s="29">
        <v>44895.818541666667</v>
      </c>
      <c r="EJ447" s="28" t="s">
        <v>197</v>
      </c>
      <c r="EK447" s="28" t="s">
        <v>156</v>
      </c>
      <c r="EL447" s="28" t="s">
        <v>198</v>
      </c>
      <c r="EM447" s="45" t="s">
        <v>3713</v>
      </c>
      <c r="EN447" s="46" t="str">
        <f t="shared" si="43"/>
        <v>343N342G</v>
      </c>
      <c r="EO447" s="47">
        <f t="shared" si="44"/>
        <v>44964</v>
      </c>
      <c r="EP447" s="47">
        <f t="shared" si="45"/>
        <v>44873</v>
      </c>
      <c r="EQ447" s="48" t="str">
        <f t="shared" ca="1" si="46"/>
        <v>Past</v>
      </c>
      <c r="ER447" s="49">
        <f t="shared" si="47"/>
        <v>91</v>
      </c>
      <c r="ES447" s="50"/>
      <c r="ET447" s="51">
        <f t="shared" si="48"/>
        <v>91</v>
      </c>
      <c r="EU447" s="52">
        <f t="shared" si="49"/>
        <v>390208</v>
      </c>
      <c r="EV447" s="46"/>
      <c r="EW447" s="23" t="s">
        <v>3714</v>
      </c>
    </row>
    <row r="448" spans="1:153" ht="14.25" customHeight="1">
      <c r="A448" s="8">
        <v>441</v>
      </c>
      <c r="B448" s="9" t="s">
        <v>141</v>
      </c>
      <c r="C448" s="10" t="s">
        <v>142</v>
      </c>
      <c r="D448" s="10" t="s">
        <v>143</v>
      </c>
      <c r="E448" s="10" t="s">
        <v>206</v>
      </c>
      <c r="F448" s="9" t="s">
        <v>641</v>
      </c>
      <c r="G448" s="10" t="s">
        <v>562</v>
      </c>
      <c r="H448" s="9" t="s">
        <v>563</v>
      </c>
      <c r="I448" s="9" t="s">
        <v>147</v>
      </c>
      <c r="J448" s="9" t="s">
        <v>148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675</v>
      </c>
      <c r="S448" s="9" t="s">
        <v>676</v>
      </c>
      <c r="T448" s="9" t="s">
        <v>306</v>
      </c>
      <c r="U448" s="9" t="s">
        <v>337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778</v>
      </c>
      <c r="AA448" s="9" t="s">
        <v>779</v>
      </c>
      <c r="AB448" s="12" t="s">
        <v>780</v>
      </c>
      <c r="AC448" s="10" t="s">
        <v>1102</v>
      </c>
      <c r="AD448" s="9" t="s">
        <v>1103</v>
      </c>
      <c r="AE448" s="13" t="s">
        <v>1104</v>
      </c>
      <c r="AF448" s="14" t="s">
        <v>442</v>
      </c>
      <c r="AG448" s="10" t="s">
        <v>1698</v>
      </c>
      <c r="AH448" s="11" t="s">
        <v>684</v>
      </c>
      <c r="AI448" s="11" t="s">
        <v>685</v>
      </c>
      <c r="AJ448" s="10" t="s">
        <v>686</v>
      </c>
      <c r="AK448" s="11" t="s">
        <v>685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5168</v>
      </c>
      <c r="AW448" s="16">
        <v>5168</v>
      </c>
      <c r="AX448" s="16">
        <v>0</v>
      </c>
      <c r="AY448" s="16">
        <v>0</v>
      </c>
      <c r="AZ448" s="16">
        <v>0</v>
      </c>
      <c r="BA448" s="17">
        <v>44998</v>
      </c>
      <c r="BB448" s="30" t="s">
        <v>175</v>
      </c>
      <c r="BC448" s="18">
        <v>45007</v>
      </c>
      <c r="BD448" s="17">
        <v>45138</v>
      </c>
      <c r="BE448" s="17">
        <v>45138</v>
      </c>
      <c r="BF448" s="17">
        <v>44972</v>
      </c>
      <c r="BG448" s="10">
        <v>85040126</v>
      </c>
      <c r="BH448" s="9" t="s">
        <v>1687</v>
      </c>
      <c r="BI448" s="19">
        <v>44958</v>
      </c>
      <c r="BJ448" s="20">
        <v>44963</v>
      </c>
      <c r="BK448" s="16">
        <v>880</v>
      </c>
      <c r="BL448" s="16">
        <v>1408</v>
      </c>
      <c r="BM448" s="9" t="s">
        <v>177</v>
      </c>
      <c r="BN448" s="9" t="s">
        <v>383</v>
      </c>
      <c r="BO448" s="9" t="s">
        <v>156</v>
      </c>
      <c r="BP448" s="17">
        <v>45001</v>
      </c>
      <c r="BQ448" s="17">
        <v>45001</v>
      </c>
      <c r="BR448" s="17">
        <v>45067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>
        <v>44894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>
        <v>44915</v>
      </c>
      <c r="CD448" s="10" t="s">
        <v>1673</v>
      </c>
      <c r="CE448" s="17">
        <v>44915</v>
      </c>
      <c r="CF448" s="17" t="s">
        <v>156</v>
      </c>
      <c r="CG448" s="17">
        <v>44894</v>
      </c>
      <c r="CH448" s="17">
        <v>44909</v>
      </c>
      <c r="CI448" s="16">
        <v>1112</v>
      </c>
      <c r="CJ448" s="10" t="s">
        <v>1701</v>
      </c>
      <c r="CK448" s="10" t="s">
        <v>230</v>
      </c>
      <c r="CL448" s="18" t="s">
        <v>156</v>
      </c>
      <c r="CM448" s="17" t="s">
        <v>156</v>
      </c>
      <c r="CN448" s="10" t="s">
        <v>156</v>
      </c>
      <c r="CO448" s="17">
        <v>44936</v>
      </c>
      <c r="CP448" s="17" t="s">
        <v>156</v>
      </c>
      <c r="CQ448" s="17">
        <v>44916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44950</v>
      </c>
      <c r="CX448" s="10" t="s">
        <v>193</v>
      </c>
      <c r="CY448" s="17">
        <v>44936</v>
      </c>
      <c r="CZ448" s="17" t="s">
        <v>156</v>
      </c>
      <c r="DA448" s="17">
        <v>44916</v>
      </c>
      <c r="DB448" s="17">
        <v>44949</v>
      </c>
      <c r="DC448" s="16">
        <v>880</v>
      </c>
      <c r="DD448" s="10" t="s">
        <v>1702</v>
      </c>
      <c r="DE448" s="10" t="s">
        <v>230</v>
      </c>
      <c r="DF448" s="18" t="s">
        <v>156</v>
      </c>
      <c r="DG448" s="17">
        <v>44960</v>
      </c>
      <c r="DH448" s="10" t="s">
        <v>156</v>
      </c>
      <c r="DI448" s="17">
        <v>44999</v>
      </c>
      <c r="DJ448" s="17" t="s">
        <v>156</v>
      </c>
      <c r="DK448" s="17">
        <v>44894</v>
      </c>
      <c r="DL448" s="17">
        <v>44958</v>
      </c>
      <c r="DM448" s="16">
        <v>880</v>
      </c>
      <c r="DN448" s="10" t="s">
        <v>1703</v>
      </c>
      <c r="DO448" s="10" t="s">
        <v>233</v>
      </c>
      <c r="DP448" s="16">
        <v>32</v>
      </c>
      <c r="DQ448" s="16">
        <v>16</v>
      </c>
      <c r="DR448" s="11">
        <v>16</v>
      </c>
      <c r="DS448" s="16">
        <v>48</v>
      </c>
      <c r="DT448" s="16">
        <v>0</v>
      </c>
      <c r="DU448" s="11" t="s">
        <v>181</v>
      </c>
      <c r="DV448" s="11" t="s">
        <v>182</v>
      </c>
      <c r="DW448" s="27" t="s">
        <v>156</v>
      </c>
      <c r="DX448" s="27" t="s">
        <v>156</v>
      </c>
      <c r="DY448" s="20" t="s">
        <v>1680</v>
      </c>
      <c r="DZ448" s="16">
        <v>7</v>
      </c>
      <c r="EA448" s="16">
        <v>14</v>
      </c>
      <c r="EB448" s="27" t="s">
        <v>185</v>
      </c>
      <c r="EC448" s="27" t="s">
        <v>185</v>
      </c>
      <c r="ED448" s="27" t="s">
        <v>182</v>
      </c>
      <c r="EE448" s="29">
        <v>44895.034375000003</v>
      </c>
      <c r="EF448" s="28" t="s">
        <v>186</v>
      </c>
      <c r="EG448" s="28" t="s">
        <v>156</v>
      </c>
      <c r="EH448" s="28" t="s">
        <v>187</v>
      </c>
      <c r="EI448" s="29">
        <v>44958.676782407405</v>
      </c>
      <c r="EJ448" s="28" t="s">
        <v>1656</v>
      </c>
      <c r="EK448" s="28" t="s">
        <v>1657</v>
      </c>
      <c r="EL448" s="28" t="s">
        <v>237</v>
      </c>
      <c r="EM448" s="45" t="s">
        <v>3713</v>
      </c>
      <c r="EN448" s="46" t="str">
        <f t="shared" si="43"/>
        <v>343N342G</v>
      </c>
      <c r="EO448" s="47">
        <f t="shared" si="44"/>
        <v>44980</v>
      </c>
      <c r="EP448" s="47">
        <f t="shared" si="45"/>
        <v>44950</v>
      </c>
      <c r="EQ448" s="48" t="str">
        <f t="shared" ca="1" si="46"/>
        <v>Past</v>
      </c>
      <c r="ER448" s="49">
        <f t="shared" si="47"/>
        <v>30</v>
      </c>
      <c r="ES448" s="50"/>
      <c r="ET448" s="51">
        <f t="shared" si="48"/>
        <v>30</v>
      </c>
      <c r="EU448" s="52">
        <f t="shared" si="49"/>
        <v>26400</v>
      </c>
      <c r="EV448" s="46"/>
      <c r="EW448" s="23" t="s">
        <v>3714</v>
      </c>
    </row>
    <row r="449" spans="1:153" ht="14.25" hidden="1" customHeight="1">
      <c r="A449" s="8">
        <v>442</v>
      </c>
      <c r="B449" s="9" t="s">
        <v>141</v>
      </c>
      <c r="C449" s="10" t="s">
        <v>142</v>
      </c>
      <c r="D449" s="10" t="s">
        <v>143</v>
      </c>
      <c r="E449" s="10" t="s">
        <v>206</v>
      </c>
      <c r="F449" s="9" t="s">
        <v>641</v>
      </c>
      <c r="G449" s="10" t="s">
        <v>562</v>
      </c>
      <c r="H449" s="9" t="s">
        <v>563</v>
      </c>
      <c r="I449" s="9" t="s">
        <v>147</v>
      </c>
      <c r="J449" s="9" t="s">
        <v>148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675</v>
      </c>
      <c r="S449" s="9" t="s">
        <v>676</v>
      </c>
      <c r="T449" s="9" t="s">
        <v>306</v>
      </c>
      <c r="U449" s="9" t="s">
        <v>337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778</v>
      </c>
      <c r="AA449" s="9" t="s">
        <v>779</v>
      </c>
      <c r="AB449" s="12" t="s">
        <v>780</v>
      </c>
      <c r="AC449" s="10" t="s">
        <v>1102</v>
      </c>
      <c r="AD449" s="9" t="s">
        <v>1103</v>
      </c>
      <c r="AE449" s="13" t="s">
        <v>1104</v>
      </c>
      <c r="AF449" s="14" t="s">
        <v>442</v>
      </c>
      <c r="AG449" s="10" t="s">
        <v>1698</v>
      </c>
      <c r="AH449" s="11" t="s">
        <v>684</v>
      </c>
      <c r="AI449" s="11" t="s">
        <v>685</v>
      </c>
      <c r="AJ449" s="10" t="s">
        <v>686</v>
      </c>
      <c r="AK449" s="11" t="s">
        <v>685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5168</v>
      </c>
      <c r="AW449" s="16">
        <v>5168</v>
      </c>
      <c r="AX449" s="16">
        <v>0</v>
      </c>
      <c r="AY449" s="16">
        <v>0</v>
      </c>
      <c r="AZ449" s="16">
        <v>0</v>
      </c>
      <c r="BA449" s="17">
        <v>44998</v>
      </c>
      <c r="BB449" s="30" t="s">
        <v>175</v>
      </c>
      <c r="BC449" s="18" t="s">
        <v>156</v>
      </c>
      <c r="BD449" s="17">
        <v>45138</v>
      </c>
      <c r="BE449" s="17">
        <v>45138</v>
      </c>
      <c r="BF449" s="17">
        <v>44972</v>
      </c>
      <c r="BG449" s="10">
        <v>85277154</v>
      </c>
      <c r="BH449" s="9" t="s">
        <v>1691</v>
      </c>
      <c r="BI449" s="19">
        <v>44958</v>
      </c>
      <c r="BJ449" s="20">
        <v>44963</v>
      </c>
      <c r="BK449" s="16">
        <v>0</v>
      </c>
      <c r="BL449" s="16">
        <v>0</v>
      </c>
      <c r="BM449" s="9" t="s">
        <v>177</v>
      </c>
      <c r="BN449" s="9" t="s">
        <v>178</v>
      </c>
      <c r="BO449" s="9" t="s">
        <v>156</v>
      </c>
      <c r="BP449" s="17">
        <v>45001</v>
      </c>
      <c r="BQ449" s="17" t="s">
        <v>156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44950</v>
      </c>
      <c r="CX449" s="10" t="s">
        <v>193</v>
      </c>
      <c r="CY449" s="17" t="s">
        <v>156</v>
      </c>
      <c r="CZ449" s="17" t="s">
        <v>156</v>
      </c>
      <c r="DA449" s="17" t="s">
        <v>156</v>
      </c>
      <c r="DB449" s="17" t="s">
        <v>156</v>
      </c>
      <c r="DC449" s="16">
        <v>0</v>
      </c>
      <c r="DD449" s="10" t="s">
        <v>156</v>
      </c>
      <c r="DE449" s="10" t="s">
        <v>156</v>
      </c>
      <c r="DF449" s="18" t="s">
        <v>156</v>
      </c>
      <c r="DG449" s="17">
        <v>44960</v>
      </c>
      <c r="DH449" s="10" t="s">
        <v>1412</v>
      </c>
      <c r="DI449" s="17" t="s">
        <v>156</v>
      </c>
      <c r="DJ449" s="17" t="s">
        <v>156</v>
      </c>
      <c r="DK449" s="17" t="s">
        <v>156</v>
      </c>
      <c r="DL449" s="17" t="s">
        <v>156</v>
      </c>
      <c r="DM449" s="16">
        <v>0</v>
      </c>
      <c r="DN449" s="10" t="s">
        <v>156</v>
      </c>
      <c r="DO449" s="10" t="s">
        <v>156</v>
      </c>
      <c r="DP449" s="16">
        <v>32</v>
      </c>
      <c r="DQ449" s="16">
        <v>16</v>
      </c>
      <c r="DR449" s="11">
        <v>16</v>
      </c>
      <c r="DS449" s="16">
        <v>48</v>
      </c>
      <c r="DT449" s="16">
        <v>700</v>
      </c>
      <c r="DU449" s="11" t="s">
        <v>181</v>
      </c>
      <c r="DV449" s="11" t="s">
        <v>182</v>
      </c>
      <c r="DW449" s="27" t="s">
        <v>156</v>
      </c>
      <c r="DX449" s="27" t="s">
        <v>156</v>
      </c>
      <c r="DY449" s="20" t="s">
        <v>1680</v>
      </c>
      <c r="DZ449" s="16">
        <v>7</v>
      </c>
      <c r="EA449" s="16">
        <v>14</v>
      </c>
      <c r="EB449" s="27" t="s">
        <v>185</v>
      </c>
      <c r="EC449" s="27" t="s">
        <v>185</v>
      </c>
      <c r="ED449" s="27" t="s">
        <v>182</v>
      </c>
      <c r="EE449" s="29">
        <v>44944.379212962966</v>
      </c>
      <c r="EF449" s="28" t="s">
        <v>688</v>
      </c>
      <c r="EG449" s="28" t="s">
        <v>689</v>
      </c>
      <c r="EH449" s="28" t="s">
        <v>190</v>
      </c>
      <c r="EI449" s="29">
        <v>44959.339050925926</v>
      </c>
      <c r="EJ449" s="28" t="s">
        <v>195</v>
      </c>
      <c r="EK449" s="28" t="s">
        <v>196</v>
      </c>
      <c r="EL449" s="28" t="s">
        <v>210</v>
      </c>
      <c r="EM449" s="45"/>
      <c r="EN449" s="46" t="str">
        <f t="shared" si="43"/>
        <v>343N342G</v>
      </c>
      <c r="EO449" s="47">
        <f t="shared" si="44"/>
        <v>44980</v>
      </c>
      <c r="EP449" s="47">
        <f t="shared" si="45"/>
        <v>44950</v>
      </c>
      <c r="EQ449" s="48" t="str">
        <f t="shared" ca="1" si="46"/>
        <v>Past</v>
      </c>
      <c r="ER449" s="49">
        <f t="shared" si="47"/>
        <v>30</v>
      </c>
      <c r="ES449" s="50"/>
      <c r="ET449" s="51">
        <f t="shared" si="48"/>
        <v>30</v>
      </c>
      <c r="EU449" s="52">
        <f t="shared" si="49"/>
        <v>0</v>
      </c>
      <c r="EV449" s="46"/>
    </row>
    <row r="450" spans="1:153" ht="14.25" customHeight="1">
      <c r="A450" s="8">
        <v>443</v>
      </c>
      <c r="B450" s="9" t="s">
        <v>141</v>
      </c>
      <c r="C450" s="10" t="s">
        <v>142</v>
      </c>
      <c r="D450" s="10" t="s">
        <v>143</v>
      </c>
      <c r="E450" s="10" t="s">
        <v>206</v>
      </c>
      <c r="F450" s="9" t="s">
        <v>641</v>
      </c>
      <c r="G450" s="10" t="s">
        <v>562</v>
      </c>
      <c r="H450" s="9" t="s">
        <v>563</v>
      </c>
      <c r="I450" s="9" t="s">
        <v>147</v>
      </c>
      <c r="J450" s="9" t="s">
        <v>148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675</v>
      </c>
      <c r="S450" s="9" t="s">
        <v>676</v>
      </c>
      <c r="T450" s="9" t="s">
        <v>306</v>
      </c>
      <c r="U450" s="9" t="s">
        <v>337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778</v>
      </c>
      <c r="AA450" s="9" t="s">
        <v>779</v>
      </c>
      <c r="AB450" s="12" t="s">
        <v>780</v>
      </c>
      <c r="AC450" s="10" t="s">
        <v>1110</v>
      </c>
      <c r="AD450" s="9" t="s">
        <v>1111</v>
      </c>
      <c r="AE450" s="13" t="s">
        <v>1112</v>
      </c>
      <c r="AF450" s="14" t="s">
        <v>442</v>
      </c>
      <c r="AG450" s="10" t="s">
        <v>1704</v>
      </c>
      <c r="AH450" s="11" t="s">
        <v>684</v>
      </c>
      <c r="AI450" s="11" t="s">
        <v>685</v>
      </c>
      <c r="AJ450" s="10" t="s">
        <v>686</v>
      </c>
      <c r="AK450" s="11" t="s">
        <v>685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5584</v>
      </c>
      <c r="AW450" s="16">
        <v>5584</v>
      </c>
      <c r="AX450" s="16">
        <v>0</v>
      </c>
      <c r="AY450" s="16">
        <v>0</v>
      </c>
      <c r="AZ450" s="16">
        <v>0</v>
      </c>
      <c r="BA450" s="17">
        <v>44998</v>
      </c>
      <c r="BB450" s="30" t="s">
        <v>175</v>
      </c>
      <c r="BC450" s="18">
        <v>44998</v>
      </c>
      <c r="BD450" s="17">
        <v>45138</v>
      </c>
      <c r="BE450" s="17">
        <v>45138</v>
      </c>
      <c r="BF450" s="17">
        <v>44972</v>
      </c>
      <c r="BG450" s="10">
        <v>84837983</v>
      </c>
      <c r="BH450" s="9" t="s">
        <v>414</v>
      </c>
      <c r="BI450" s="19">
        <v>44927</v>
      </c>
      <c r="BJ450" s="20">
        <v>44928</v>
      </c>
      <c r="BK450" s="16">
        <v>2576</v>
      </c>
      <c r="BL450" s="16">
        <v>4122</v>
      </c>
      <c r="BM450" s="9" t="s">
        <v>177</v>
      </c>
      <c r="BN450" s="9" t="s">
        <v>436</v>
      </c>
      <c r="BO450" s="9" t="s">
        <v>635</v>
      </c>
      <c r="BP450" s="17">
        <v>44985</v>
      </c>
      <c r="BQ450" s="17">
        <v>44985</v>
      </c>
      <c r="BR450" s="17">
        <v>44972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>
        <v>44859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 t="s">
        <v>156</v>
      </c>
      <c r="CD450" s="10" t="s">
        <v>156</v>
      </c>
      <c r="CE450" s="17" t="s">
        <v>156</v>
      </c>
      <c r="CF450" s="17" t="s">
        <v>156</v>
      </c>
      <c r="CG450" s="17">
        <v>44859</v>
      </c>
      <c r="CH450" s="17" t="s">
        <v>156</v>
      </c>
      <c r="CI450" s="16">
        <v>0</v>
      </c>
      <c r="CJ450" s="10" t="s">
        <v>156</v>
      </c>
      <c r="CK450" s="10" t="s">
        <v>156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>
        <v>44859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44873</v>
      </c>
      <c r="CX450" s="10" t="s">
        <v>193</v>
      </c>
      <c r="CY450" s="17" t="s">
        <v>156</v>
      </c>
      <c r="CZ450" s="17" t="s">
        <v>156</v>
      </c>
      <c r="DA450" s="17">
        <v>44859</v>
      </c>
      <c r="DB450" s="17">
        <v>44872</v>
      </c>
      <c r="DC450" s="16">
        <v>2576</v>
      </c>
      <c r="DD450" s="10" t="s">
        <v>1705</v>
      </c>
      <c r="DE450" s="10" t="s">
        <v>230</v>
      </c>
      <c r="DF450" s="18" t="s">
        <v>156</v>
      </c>
      <c r="DG450" s="17">
        <v>44894</v>
      </c>
      <c r="DH450" s="10" t="s">
        <v>156</v>
      </c>
      <c r="DI450" s="17" t="s">
        <v>156</v>
      </c>
      <c r="DJ450" s="17" t="s">
        <v>156</v>
      </c>
      <c r="DK450" s="17">
        <v>44859</v>
      </c>
      <c r="DL450" s="17">
        <v>44887</v>
      </c>
      <c r="DM450" s="16">
        <v>2576</v>
      </c>
      <c r="DN450" s="10" t="s">
        <v>1706</v>
      </c>
      <c r="DO450" s="10" t="s">
        <v>233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181</v>
      </c>
      <c r="DV450" s="11" t="s">
        <v>182</v>
      </c>
      <c r="DW450" s="27" t="s">
        <v>156</v>
      </c>
      <c r="DX450" s="27" t="s">
        <v>156</v>
      </c>
      <c r="DY450" s="20" t="s">
        <v>1669</v>
      </c>
      <c r="DZ450" s="16">
        <v>7</v>
      </c>
      <c r="EA450" s="16">
        <v>14</v>
      </c>
      <c r="EB450" s="27" t="s">
        <v>185</v>
      </c>
      <c r="EC450" s="27" t="s">
        <v>185</v>
      </c>
      <c r="ED450" s="27" t="s">
        <v>182</v>
      </c>
      <c r="EE450" s="29">
        <v>44859.996631944443</v>
      </c>
      <c r="EF450" s="28" t="s">
        <v>186</v>
      </c>
      <c r="EG450" s="28" t="s">
        <v>156</v>
      </c>
      <c r="EH450" s="28" t="s">
        <v>187</v>
      </c>
      <c r="EI450" s="29">
        <v>44895.818541666667</v>
      </c>
      <c r="EJ450" s="28" t="s">
        <v>197</v>
      </c>
      <c r="EK450" s="28" t="s">
        <v>156</v>
      </c>
      <c r="EL450" s="28" t="s">
        <v>198</v>
      </c>
      <c r="EM450" s="45" t="s">
        <v>3713</v>
      </c>
      <c r="EN450" s="46" t="str">
        <f t="shared" si="43"/>
        <v>343N404A</v>
      </c>
      <c r="EO450" s="47">
        <f t="shared" si="44"/>
        <v>44964</v>
      </c>
      <c r="EP450" s="47">
        <f t="shared" si="45"/>
        <v>44873</v>
      </c>
      <c r="EQ450" s="48" t="str">
        <f t="shared" ca="1" si="46"/>
        <v>Past</v>
      </c>
      <c r="ER450" s="49">
        <f t="shared" si="47"/>
        <v>91</v>
      </c>
      <c r="ES450" s="50"/>
      <c r="ET450" s="51">
        <f t="shared" si="48"/>
        <v>91</v>
      </c>
      <c r="EU450" s="52">
        <f t="shared" si="49"/>
        <v>234416</v>
      </c>
      <c r="EV450" s="46"/>
      <c r="EW450" s="23" t="s">
        <v>3714</v>
      </c>
    </row>
    <row r="451" spans="1:153" ht="14.25" customHeight="1">
      <c r="A451" s="8">
        <v>444</v>
      </c>
      <c r="B451" s="9" t="s">
        <v>141</v>
      </c>
      <c r="C451" s="10" t="s">
        <v>142</v>
      </c>
      <c r="D451" s="10" t="s">
        <v>143</v>
      </c>
      <c r="E451" s="10" t="s">
        <v>206</v>
      </c>
      <c r="F451" s="9" t="s">
        <v>641</v>
      </c>
      <c r="G451" s="10" t="s">
        <v>562</v>
      </c>
      <c r="H451" s="9" t="s">
        <v>563</v>
      </c>
      <c r="I451" s="9" t="s">
        <v>147</v>
      </c>
      <c r="J451" s="9" t="s">
        <v>148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675</v>
      </c>
      <c r="S451" s="9" t="s">
        <v>676</v>
      </c>
      <c r="T451" s="9" t="s">
        <v>306</v>
      </c>
      <c r="U451" s="9" t="s">
        <v>337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778</v>
      </c>
      <c r="AA451" s="9" t="s">
        <v>779</v>
      </c>
      <c r="AB451" s="12" t="s">
        <v>780</v>
      </c>
      <c r="AC451" s="10" t="s">
        <v>1110</v>
      </c>
      <c r="AD451" s="9" t="s">
        <v>1111</v>
      </c>
      <c r="AE451" s="13" t="s">
        <v>1112</v>
      </c>
      <c r="AF451" s="14" t="s">
        <v>442</v>
      </c>
      <c r="AG451" s="10" t="s">
        <v>1704</v>
      </c>
      <c r="AH451" s="11" t="s">
        <v>684</v>
      </c>
      <c r="AI451" s="11" t="s">
        <v>685</v>
      </c>
      <c r="AJ451" s="10" t="s">
        <v>686</v>
      </c>
      <c r="AK451" s="11" t="s">
        <v>685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5584</v>
      </c>
      <c r="AW451" s="16">
        <v>5584</v>
      </c>
      <c r="AX451" s="16">
        <v>0</v>
      </c>
      <c r="AY451" s="16">
        <v>0</v>
      </c>
      <c r="AZ451" s="16">
        <v>0</v>
      </c>
      <c r="BA451" s="17">
        <v>44998</v>
      </c>
      <c r="BB451" s="30" t="s">
        <v>175</v>
      </c>
      <c r="BC451" s="18">
        <v>44998</v>
      </c>
      <c r="BD451" s="17">
        <v>45138</v>
      </c>
      <c r="BE451" s="17">
        <v>45138</v>
      </c>
      <c r="BF451" s="17">
        <v>44972</v>
      </c>
      <c r="BG451" s="10">
        <v>85040322</v>
      </c>
      <c r="BH451" s="9" t="s">
        <v>319</v>
      </c>
      <c r="BI451" s="19">
        <v>44958</v>
      </c>
      <c r="BJ451" s="20">
        <v>44963</v>
      </c>
      <c r="BK451" s="16">
        <v>3008</v>
      </c>
      <c r="BL451" s="16">
        <v>4813</v>
      </c>
      <c r="BM451" s="9" t="s">
        <v>177</v>
      </c>
      <c r="BN451" s="9" t="s">
        <v>383</v>
      </c>
      <c r="BO451" s="9" t="s">
        <v>156</v>
      </c>
      <c r="BP451" s="17">
        <v>44991</v>
      </c>
      <c r="BQ451" s="17">
        <v>44991</v>
      </c>
      <c r="BR451" s="17">
        <v>45067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>
        <v>44894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>
        <v>44915</v>
      </c>
      <c r="CD451" s="10" t="s">
        <v>1673</v>
      </c>
      <c r="CE451" s="17">
        <v>44915</v>
      </c>
      <c r="CF451" s="17" t="s">
        <v>156</v>
      </c>
      <c r="CG451" s="17">
        <v>44894</v>
      </c>
      <c r="CH451" s="17">
        <v>44909</v>
      </c>
      <c r="CI451" s="16">
        <v>624</v>
      </c>
      <c r="CJ451" s="10" t="s">
        <v>1707</v>
      </c>
      <c r="CK451" s="10" t="s">
        <v>230</v>
      </c>
      <c r="CL451" s="18" t="s">
        <v>156</v>
      </c>
      <c r="CM451" s="17" t="s">
        <v>156</v>
      </c>
      <c r="CN451" s="10" t="s">
        <v>156</v>
      </c>
      <c r="CO451" s="17">
        <v>44936</v>
      </c>
      <c r="CP451" s="17" t="s">
        <v>156</v>
      </c>
      <c r="CQ451" s="17">
        <v>44916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44950</v>
      </c>
      <c r="CX451" s="10" t="s">
        <v>193</v>
      </c>
      <c r="CY451" s="17">
        <v>44936</v>
      </c>
      <c r="CZ451" s="17" t="s">
        <v>156</v>
      </c>
      <c r="DA451" s="17">
        <v>44916</v>
      </c>
      <c r="DB451" s="17">
        <v>44949</v>
      </c>
      <c r="DC451" s="16">
        <v>3008</v>
      </c>
      <c r="DD451" s="10" t="s">
        <v>1708</v>
      </c>
      <c r="DE451" s="10" t="s">
        <v>230</v>
      </c>
      <c r="DF451" s="18" t="s">
        <v>156</v>
      </c>
      <c r="DG451" s="17">
        <v>44960</v>
      </c>
      <c r="DH451" s="10" t="s">
        <v>156</v>
      </c>
      <c r="DI451" s="17">
        <v>44999</v>
      </c>
      <c r="DJ451" s="17" t="s">
        <v>156</v>
      </c>
      <c r="DK451" s="17">
        <v>44894</v>
      </c>
      <c r="DL451" s="17">
        <v>44958</v>
      </c>
      <c r="DM451" s="16">
        <v>3008</v>
      </c>
      <c r="DN451" s="10" t="s">
        <v>1709</v>
      </c>
      <c r="DO451" s="10" t="s">
        <v>233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181</v>
      </c>
      <c r="DV451" s="11" t="s">
        <v>182</v>
      </c>
      <c r="DW451" s="27" t="s">
        <v>156</v>
      </c>
      <c r="DX451" s="27" t="s">
        <v>156</v>
      </c>
      <c r="DY451" s="20" t="s">
        <v>1410</v>
      </c>
      <c r="DZ451" s="16">
        <v>7</v>
      </c>
      <c r="EA451" s="16">
        <v>14</v>
      </c>
      <c r="EB451" s="27" t="s">
        <v>185</v>
      </c>
      <c r="EC451" s="27" t="s">
        <v>185</v>
      </c>
      <c r="ED451" s="27" t="s">
        <v>182</v>
      </c>
      <c r="EE451" s="29">
        <v>44895.034375000003</v>
      </c>
      <c r="EF451" s="28" t="s">
        <v>186</v>
      </c>
      <c r="EG451" s="28" t="s">
        <v>156</v>
      </c>
      <c r="EH451" s="28" t="s">
        <v>187</v>
      </c>
      <c r="EI451" s="29">
        <v>44958.676782407405</v>
      </c>
      <c r="EJ451" s="28" t="s">
        <v>1656</v>
      </c>
      <c r="EK451" s="28" t="s">
        <v>1657</v>
      </c>
      <c r="EL451" s="28" t="s">
        <v>237</v>
      </c>
      <c r="EM451" s="45" t="s">
        <v>3713</v>
      </c>
      <c r="EN451" s="46" t="str">
        <f t="shared" si="43"/>
        <v>343N404A</v>
      </c>
      <c r="EO451" s="47">
        <f t="shared" si="44"/>
        <v>44970</v>
      </c>
      <c r="EP451" s="47">
        <f t="shared" si="45"/>
        <v>44950</v>
      </c>
      <c r="EQ451" s="48" t="str">
        <f t="shared" ca="1" si="46"/>
        <v>Past</v>
      </c>
      <c r="ER451" s="49">
        <f t="shared" si="47"/>
        <v>20</v>
      </c>
      <c r="ES451" s="50"/>
      <c r="ET451" s="51">
        <f t="shared" si="48"/>
        <v>20</v>
      </c>
      <c r="EU451" s="52">
        <f t="shared" si="49"/>
        <v>60160</v>
      </c>
      <c r="EV451" s="46"/>
      <c r="EW451" s="23" t="s">
        <v>3714</v>
      </c>
    </row>
    <row r="452" spans="1:153" ht="14.25" customHeight="1">
      <c r="A452" s="8">
        <v>445</v>
      </c>
      <c r="B452" s="9" t="s">
        <v>141</v>
      </c>
      <c r="C452" s="10" t="s">
        <v>142</v>
      </c>
      <c r="D452" s="10" t="s">
        <v>143</v>
      </c>
      <c r="E452" s="10" t="s">
        <v>206</v>
      </c>
      <c r="F452" s="9" t="s">
        <v>641</v>
      </c>
      <c r="G452" s="10" t="s">
        <v>562</v>
      </c>
      <c r="H452" s="9" t="s">
        <v>563</v>
      </c>
      <c r="I452" s="9" t="s">
        <v>147</v>
      </c>
      <c r="J452" s="9" t="s">
        <v>148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675</v>
      </c>
      <c r="S452" s="9" t="s">
        <v>676</v>
      </c>
      <c r="T452" s="9" t="s">
        <v>306</v>
      </c>
      <c r="U452" s="9" t="s">
        <v>337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698</v>
      </c>
      <c r="AA452" s="9" t="s">
        <v>699</v>
      </c>
      <c r="AB452" s="12" t="s">
        <v>700</v>
      </c>
      <c r="AC452" s="10" t="s">
        <v>752</v>
      </c>
      <c r="AD452" s="9" t="s">
        <v>753</v>
      </c>
      <c r="AE452" s="13" t="s">
        <v>754</v>
      </c>
      <c r="AF452" s="14" t="s">
        <v>442</v>
      </c>
      <c r="AG452" s="10" t="s">
        <v>1710</v>
      </c>
      <c r="AH452" s="11" t="s">
        <v>684</v>
      </c>
      <c r="AI452" s="11" t="s">
        <v>685</v>
      </c>
      <c r="AJ452" s="10" t="s">
        <v>686</v>
      </c>
      <c r="AK452" s="11" t="s">
        <v>685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4864</v>
      </c>
      <c r="AW452" s="16">
        <v>4864</v>
      </c>
      <c r="AX452" s="16">
        <v>0</v>
      </c>
      <c r="AY452" s="16">
        <v>0</v>
      </c>
      <c r="AZ452" s="16">
        <v>0</v>
      </c>
      <c r="BA452" s="17">
        <v>45152</v>
      </c>
      <c r="BB452" s="30" t="s">
        <v>175</v>
      </c>
      <c r="BC452" s="18">
        <v>45105</v>
      </c>
      <c r="BD452" s="17">
        <v>45230</v>
      </c>
      <c r="BE452" s="17">
        <v>45260</v>
      </c>
      <c r="BF452" s="17">
        <v>45092</v>
      </c>
      <c r="BG452" s="10">
        <v>85277814</v>
      </c>
      <c r="BH452" s="9" t="s">
        <v>414</v>
      </c>
      <c r="BI452" s="19">
        <v>45078</v>
      </c>
      <c r="BJ452" s="20">
        <v>45082</v>
      </c>
      <c r="BK452" s="16">
        <v>3872</v>
      </c>
      <c r="BL452" s="16">
        <v>6195</v>
      </c>
      <c r="BM452" s="9" t="s">
        <v>177</v>
      </c>
      <c r="BN452" s="9" t="s">
        <v>436</v>
      </c>
      <c r="BO452" s="9" t="s">
        <v>635</v>
      </c>
      <c r="BP452" s="17">
        <v>45115</v>
      </c>
      <c r="BQ452" s="17">
        <v>45115</v>
      </c>
      <c r="BR452" s="17" t="s">
        <v>156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 t="s">
        <v>156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>
        <v>44957</v>
      </c>
      <c r="CD452" s="10" t="s">
        <v>156</v>
      </c>
      <c r="CE452" s="17" t="s">
        <v>156</v>
      </c>
      <c r="CF452" s="17" t="s">
        <v>156</v>
      </c>
      <c r="CG452" s="17" t="s">
        <v>156</v>
      </c>
      <c r="CH452" s="17">
        <v>44953</v>
      </c>
      <c r="CI452" s="16">
        <v>30000</v>
      </c>
      <c r="CJ452" s="10" t="s">
        <v>1711</v>
      </c>
      <c r="CK452" s="10" t="s">
        <v>230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>
        <v>44956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44999</v>
      </c>
      <c r="CX452" s="10" t="s">
        <v>193</v>
      </c>
      <c r="CY452" s="17" t="s">
        <v>156</v>
      </c>
      <c r="CZ452" s="17" t="s">
        <v>156</v>
      </c>
      <c r="DA452" s="17">
        <v>44956</v>
      </c>
      <c r="DB452" s="17">
        <v>44995</v>
      </c>
      <c r="DC452" s="16">
        <v>3872</v>
      </c>
      <c r="DD452" s="10" t="s">
        <v>1712</v>
      </c>
      <c r="DE452" s="10" t="s">
        <v>230</v>
      </c>
      <c r="DF452" s="18" t="s">
        <v>156</v>
      </c>
      <c r="DG452" s="17">
        <v>45030</v>
      </c>
      <c r="DH452" s="10" t="s">
        <v>156</v>
      </c>
      <c r="DI452" s="17" t="s">
        <v>156</v>
      </c>
      <c r="DJ452" s="17" t="s">
        <v>156</v>
      </c>
      <c r="DK452" s="17">
        <v>44956</v>
      </c>
      <c r="DL452" s="17">
        <v>45034</v>
      </c>
      <c r="DM452" s="16">
        <v>3872</v>
      </c>
      <c r="DN452" s="10" t="s">
        <v>1713</v>
      </c>
      <c r="DO452" s="10" t="s">
        <v>417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181</v>
      </c>
      <c r="DV452" s="11" t="s">
        <v>182</v>
      </c>
      <c r="DW452" s="27" t="s">
        <v>156</v>
      </c>
      <c r="DX452" s="27" t="s">
        <v>156</v>
      </c>
      <c r="DY452" s="20" t="s">
        <v>947</v>
      </c>
      <c r="DZ452" s="16">
        <v>7</v>
      </c>
      <c r="EA452" s="16">
        <v>14</v>
      </c>
      <c r="EB452" s="27" t="s">
        <v>185</v>
      </c>
      <c r="EC452" s="27" t="s">
        <v>185</v>
      </c>
      <c r="ED452" s="27" t="s">
        <v>182</v>
      </c>
      <c r="EE452" s="29">
        <v>44945.410752314812</v>
      </c>
      <c r="EF452" s="28" t="s">
        <v>688</v>
      </c>
      <c r="EG452" s="28" t="s">
        <v>689</v>
      </c>
      <c r="EH452" s="28" t="s">
        <v>190</v>
      </c>
      <c r="EI452" s="29">
        <v>45075.003634259258</v>
      </c>
      <c r="EJ452" s="28" t="s">
        <v>188</v>
      </c>
      <c r="EK452" s="28" t="s">
        <v>189</v>
      </c>
      <c r="EL452" s="28" t="s">
        <v>190</v>
      </c>
      <c r="EM452" s="45" t="s">
        <v>3713</v>
      </c>
      <c r="EN452" s="46" t="str">
        <f t="shared" si="43"/>
        <v>343N546A</v>
      </c>
      <c r="EO452" s="47">
        <f t="shared" si="44"/>
        <v>45094</v>
      </c>
      <c r="EP452" s="47">
        <f t="shared" si="45"/>
        <v>44999</v>
      </c>
      <c r="EQ452" s="48" t="str">
        <f t="shared" ca="1" si="46"/>
        <v>Past</v>
      </c>
      <c r="ER452" s="49">
        <f t="shared" si="47"/>
        <v>95</v>
      </c>
      <c r="ES452" s="50"/>
      <c r="ET452" s="51">
        <f t="shared" si="48"/>
        <v>95</v>
      </c>
      <c r="EU452" s="52">
        <f t="shared" si="49"/>
        <v>367840</v>
      </c>
      <c r="EV452" s="46"/>
      <c r="EW452" s="23" t="s">
        <v>3714</v>
      </c>
    </row>
    <row r="453" spans="1:153" ht="14.25" customHeight="1">
      <c r="A453" s="8">
        <v>446</v>
      </c>
      <c r="B453" s="9" t="s">
        <v>141</v>
      </c>
      <c r="C453" s="10" t="s">
        <v>142</v>
      </c>
      <c r="D453" s="10" t="s">
        <v>143</v>
      </c>
      <c r="E453" s="10" t="s">
        <v>206</v>
      </c>
      <c r="F453" s="9" t="s">
        <v>641</v>
      </c>
      <c r="G453" s="10" t="s">
        <v>562</v>
      </c>
      <c r="H453" s="9" t="s">
        <v>563</v>
      </c>
      <c r="I453" s="9" t="s">
        <v>147</v>
      </c>
      <c r="J453" s="9" t="s">
        <v>148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675</v>
      </c>
      <c r="S453" s="9" t="s">
        <v>676</v>
      </c>
      <c r="T453" s="9" t="s">
        <v>306</v>
      </c>
      <c r="U453" s="9" t="s">
        <v>337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698</v>
      </c>
      <c r="AA453" s="9" t="s">
        <v>699</v>
      </c>
      <c r="AB453" s="12" t="s">
        <v>700</v>
      </c>
      <c r="AC453" s="10" t="s">
        <v>752</v>
      </c>
      <c r="AD453" s="9" t="s">
        <v>753</v>
      </c>
      <c r="AE453" s="13" t="s">
        <v>754</v>
      </c>
      <c r="AF453" s="14" t="s">
        <v>442</v>
      </c>
      <c r="AG453" s="10" t="s">
        <v>1710</v>
      </c>
      <c r="AH453" s="11" t="s">
        <v>684</v>
      </c>
      <c r="AI453" s="11" t="s">
        <v>685</v>
      </c>
      <c r="AJ453" s="10" t="s">
        <v>686</v>
      </c>
      <c r="AK453" s="11" t="s">
        <v>685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4864</v>
      </c>
      <c r="AW453" s="16">
        <v>4864</v>
      </c>
      <c r="AX453" s="16">
        <v>0</v>
      </c>
      <c r="AY453" s="16">
        <v>0</v>
      </c>
      <c r="AZ453" s="16">
        <v>0</v>
      </c>
      <c r="BA453" s="17">
        <v>45152</v>
      </c>
      <c r="BB453" s="30" t="s">
        <v>175</v>
      </c>
      <c r="BC453" s="18">
        <v>45105</v>
      </c>
      <c r="BD453" s="17">
        <v>45230</v>
      </c>
      <c r="BE453" s="17">
        <v>45260</v>
      </c>
      <c r="BF453" s="17">
        <v>45092</v>
      </c>
      <c r="BG453" s="10">
        <v>85448719</v>
      </c>
      <c r="BH453" s="9" t="s">
        <v>319</v>
      </c>
      <c r="BI453" s="19">
        <v>45108</v>
      </c>
      <c r="BJ453" s="20">
        <v>45110</v>
      </c>
      <c r="BK453" s="16">
        <v>992</v>
      </c>
      <c r="BL453" s="16">
        <v>1587</v>
      </c>
      <c r="BM453" s="9" t="s">
        <v>177</v>
      </c>
      <c r="BN453" s="9" t="s">
        <v>470</v>
      </c>
      <c r="BO453" s="9" t="s">
        <v>156</v>
      </c>
      <c r="BP453" s="17">
        <v>45134</v>
      </c>
      <c r="BQ453" s="17">
        <v>45134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 t="s">
        <v>156</v>
      </c>
      <c r="CD453" s="10" t="s">
        <v>156</v>
      </c>
      <c r="CE453" s="17" t="s">
        <v>156</v>
      </c>
      <c r="CF453" s="17" t="s">
        <v>156</v>
      </c>
      <c r="CG453" s="17">
        <v>45054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>
        <v>45054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45093</v>
      </c>
      <c r="CX453" s="10" t="s">
        <v>1341</v>
      </c>
      <c r="CY453" s="17" t="s">
        <v>156</v>
      </c>
      <c r="CZ453" s="17" t="s">
        <v>156</v>
      </c>
      <c r="DA453" s="17">
        <v>45054</v>
      </c>
      <c r="DB453" s="17">
        <v>45091</v>
      </c>
      <c r="DC453" s="16">
        <v>992</v>
      </c>
      <c r="DD453" s="10" t="s">
        <v>1714</v>
      </c>
      <c r="DE453" s="10" t="s">
        <v>230</v>
      </c>
      <c r="DF453" s="18" t="s">
        <v>156</v>
      </c>
      <c r="DG453" s="17">
        <v>45103</v>
      </c>
      <c r="DH453" s="10" t="s">
        <v>156</v>
      </c>
      <c r="DI453" s="17" t="s">
        <v>156</v>
      </c>
      <c r="DJ453" s="17" t="s">
        <v>156</v>
      </c>
      <c r="DK453" s="17">
        <v>45054</v>
      </c>
      <c r="DL453" s="17">
        <v>45091</v>
      </c>
      <c r="DM453" s="16">
        <v>992</v>
      </c>
      <c r="DN453" s="10" t="s">
        <v>1715</v>
      </c>
      <c r="DO453" s="10" t="s">
        <v>230</v>
      </c>
      <c r="DP453" s="16">
        <v>32</v>
      </c>
      <c r="DQ453" s="16">
        <v>16</v>
      </c>
      <c r="DR453" s="11">
        <v>16</v>
      </c>
      <c r="DS453" s="16">
        <v>48</v>
      </c>
      <c r="DT453" s="16">
        <v>0</v>
      </c>
      <c r="DU453" s="11" t="s">
        <v>181</v>
      </c>
      <c r="DV453" s="11" t="s">
        <v>182</v>
      </c>
      <c r="DW453" s="27" t="s">
        <v>156</v>
      </c>
      <c r="DX453" s="27" t="s">
        <v>156</v>
      </c>
      <c r="DY453" s="20" t="s">
        <v>156</v>
      </c>
      <c r="DZ453" s="16">
        <v>7</v>
      </c>
      <c r="EA453" s="16">
        <v>14</v>
      </c>
      <c r="EB453" s="27" t="s">
        <v>185</v>
      </c>
      <c r="EC453" s="27" t="s">
        <v>185</v>
      </c>
      <c r="ED453" s="27" t="s">
        <v>182</v>
      </c>
      <c r="EE453" s="29">
        <v>45005.846342592595</v>
      </c>
      <c r="EF453" s="28" t="s">
        <v>1123</v>
      </c>
      <c r="EG453" s="28" t="s">
        <v>1124</v>
      </c>
      <c r="EH453" s="28" t="s">
        <v>190</v>
      </c>
      <c r="EI453" s="29">
        <v>45091.814293981479</v>
      </c>
      <c r="EJ453" s="28" t="s">
        <v>492</v>
      </c>
      <c r="EK453" s="28" t="s">
        <v>493</v>
      </c>
      <c r="EL453" s="28" t="s">
        <v>237</v>
      </c>
      <c r="EM453" s="45" t="s">
        <v>3713</v>
      </c>
      <c r="EN453" s="46" t="str">
        <f t="shared" si="43"/>
        <v>343N546A</v>
      </c>
      <c r="EO453" s="47">
        <f t="shared" si="44"/>
        <v>45113</v>
      </c>
      <c r="EP453" s="47">
        <f t="shared" si="45"/>
        <v>45093</v>
      </c>
      <c r="EQ453" s="48" t="str">
        <f t="shared" ca="1" si="46"/>
        <v>Past</v>
      </c>
      <c r="ER453" s="49">
        <f t="shared" si="47"/>
        <v>20</v>
      </c>
      <c r="ES453" s="50"/>
      <c r="ET453" s="51">
        <f t="shared" si="48"/>
        <v>20</v>
      </c>
      <c r="EU453" s="52">
        <f t="shared" si="49"/>
        <v>19840</v>
      </c>
      <c r="EV453" s="46"/>
      <c r="EW453" s="23" t="s">
        <v>3721</v>
      </c>
    </row>
    <row r="454" spans="1:153" ht="14.25" customHeight="1">
      <c r="A454" s="8">
        <v>447</v>
      </c>
      <c r="B454" s="9" t="s">
        <v>141</v>
      </c>
      <c r="C454" s="10" t="s">
        <v>142</v>
      </c>
      <c r="D454" s="10" t="s">
        <v>143</v>
      </c>
      <c r="E454" s="10" t="s">
        <v>206</v>
      </c>
      <c r="F454" s="9" t="s">
        <v>641</v>
      </c>
      <c r="G454" s="10" t="s">
        <v>562</v>
      </c>
      <c r="H454" s="9" t="s">
        <v>563</v>
      </c>
      <c r="I454" s="9" t="s">
        <v>147</v>
      </c>
      <c r="J454" s="9" t="s">
        <v>148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675</v>
      </c>
      <c r="S454" s="9" t="s">
        <v>676</v>
      </c>
      <c r="T454" s="9" t="s">
        <v>306</v>
      </c>
      <c r="U454" s="9" t="s">
        <v>337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698</v>
      </c>
      <c r="AA454" s="9" t="s">
        <v>699</v>
      </c>
      <c r="AB454" s="12" t="s">
        <v>700</v>
      </c>
      <c r="AC454" s="10" t="s">
        <v>762</v>
      </c>
      <c r="AD454" s="9" t="s">
        <v>763</v>
      </c>
      <c r="AE454" s="13" t="s">
        <v>764</v>
      </c>
      <c r="AF454" s="14" t="s">
        <v>442</v>
      </c>
      <c r="AG454" s="10" t="s">
        <v>1716</v>
      </c>
      <c r="AH454" s="11" t="s">
        <v>684</v>
      </c>
      <c r="AI454" s="11" t="s">
        <v>685</v>
      </c>
      <c r="AJ454" s="10" t="s">
        <v>686</v>
      </c>
      <c r="AK454" s="11" t="s">
        <v>685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3632</v>
      </c>
      <c r="AW454" s="16">
        <v>3632</v>
      </c>
      <c r="AX454" s="16">
        <v>0</v>
      </c>
      <c r="AY454" s="16">
        <v>0</v>
      </c>
      <c r="AZ454" s="16">
        <v>0</v>
      </c>
      <c r="BA454" s="17">
        <v>45152</v>
      </c>
      <c r="BB454" s="30" t="s">
        <v>175</v>
      </c>
      <c r="BC454" s="18">
        <v>45091</v>
      </c>
      <c r="BD454" s="17">
        <v>45230</v>
      </c>
      <c r="BE454" s="17">
        <v>45260</v>
      </c>
      <c r="BF454" s="17">
        <v>45092</v>
      </c>
      <c r="BG454" s="10">
        <v>85415456</v>
      </c>
      <c r="BH454" s="9" t="s">
        <v>414</v>
      </c>
      <c r="BI454" s="19">
        <v>45078</v>
      </c>
      <c r="BJ454" s="20">
        <v>45082</v>
      </c>
      <c r="BK454" s="16">
        <v>3632</v>
      </c>
      <c r="BL454" s="16">
        <v>5811</v>
      </c>
      <c r="BM454" s="9" t="s">
        <v>177</v>
      </c>
      <c r="BN454" s="9" t="s">
        <v>436</v>
      </c>
      <c r="BO454" s="9" t="s">
        <v>635</v>
      </c>
      <c r="BP454" s="17">
        <v>45115</v>
      </c>
      <c r="BQ454" s="17">
        <v>45115</v>
      </c>
      <c r="BR454" s="17" t="s">
        <v>156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 t="s">
        <v>156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 t="s">
        <v>156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 t="s">
        <v>156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44999</v>
      </c>
      <c r="CX454" s="10" t="s">
        <v>193</v>
      </c>
      <c r="CY454" s="17" t="s">
        <v>156</v>
      </c>
      <c r="CZ454" s="17" t="s">
        <v>156</v>
      </c>
      <c r="DA454" s="17" t="s">
        <v>156</v>
      </c>
      <c r="DB454" s="17">
        <v>44995</v>
      </c>
      <c r="DC454" s="16">
        <v>3632</v>
      </c>
      <c r="DD454" s="10" t="s">
        <v>1717</v>
      </c>
      <c r="DE454" s="10" t="s">
        <v>230</v>
      </c>
      <c r="DF454" s="18" t="s">
        <v>156</v>
      </c>
      <c r="DG454" s="17">
        <v>45030</v>
      </c>
      <c r="DH454" s="10" t="s">
        <v>156</v>
      </c>
      <c r="DI454" s="17" t="s">
        <v>156</v>
      </c>
      <c r="DJ454" s="17" t="s">
        <v>156</v>
      </c>
      <c r="DK454" s="17" t="s">
        <v>156</v>
      </c>
      <c r="DL454" s="17">
        <v>45034</v>
      </c>
      <c r="DM454" s="16">
        <v>3632</v>
      </c>
      <c r="DN454" s="10" t="s">
        <v>1718</v>
      </c>
      <c r="DO454" s="10" t="s">
        <v>417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181</v>
      </c>
      <c r="DV454" s="11" t="s">
        <v>182</v>
      </c>
      <c r="DW454" s="27" t="s">
        <v>156</v>
      </c>
      <c r="DX454" s="27" t="s">
        <v>156</v>
      </c>
      <c r="DY454" s="20" t="s">
        <v>947</v>
      </c>
      <c r="DZ454" s="16">
        <v>7</v>
      </c>
      <c r="EA454" s="16">
        <v>14</v>
      </c>
      <c r="EB454" s="27" t="s">
        <v>185</v>
      </c>
      <c r="EC454" s="27" t="s">
        <v>185</v>
      </c>
      <c r="ED454" s="27" t="s">
        <v>182</v>
      </c>
      <c r="EE454" s="29">
        <v>44992.669814814813</v>
      </c>
      <c r="EF454" s="28" t="s">
        <v>688</v>
      </c>
      <c r="EG454" s="28" t="s">
        <v>689</v>
      </c>
      <c r="EH454" s="28" t="s">
        <v>190</v>
      </c>
      <c r="EI454" s="29">
        <v>45075.003634259258</v>
      </c>
      <c r="EJ454" s="28" t="s">
        <v>188</v>
      </c>
      <c r="EK454" s="28" t="s">
        <v>189</v>
      </c>
      <c r="EL454" s="28" t="s">
        <v>190</v>
      </c>
      <c r="EM454" s="45" t="s">
        <v>3713</v>
      </c>
      <c r="EN454" s="46" t="str">
        <f t="shared" si="43"/>
        <v>343N546B</v>
      </c>
      <c r="EO454" s="47">
        <f t="shared" si="44"/>
        <v>45094</v>
      </c>
      <c r="EP454" s="47">
        <f t="shared" si="45"/>
        <v>44999</v>
      </c>
      <c r="EQ454" s="48" t="str">
        <f t="shared" ca="1" si="46"/>
        <v>Past</v>
      </c>
      <c r="ER454" s="49">
        <f t="shared" si="47"/>
        <v>95</v>
      </c>
      <c r="ES454" s="50"/>
      <c r="ET454" s="51">
        <f t="shared" si="48"/>
        <v>95</v>
      </c>
      <c r="EU454" s="52">
        <f t="shared" si="49"/>
        <v>345040</v>
      </c>
      <c r="EV454" s="46"/>
      <c r="EW454" s="23" t="s">
        <v>3714</v>
      </c>
    </row>
    <row r="455" spans="1:153" ht="14.25" hidden="1" customHeight="1">
      <c r="A455" s="8">
        <v>448</v>
      </c>
      <c r="B455" s="9" t="s">
        <v>141</v>
      </c>
      <c r="C455" s="10" t="s">
        <v>142</v>
      </c>
      <c r="D455" s="10" t="s">
        <v>143</v>
      </c>
      <c r="E455" s="10" t="s">
        <v>206</v>
      </c>
      <c r="F455" s="9" t="s">
        <v>641</v>
      </c>
      <c r="G455" s="10" t="s">
        <v>562</v>
      </c>
      <c r="H455" s="9" t="s">
        <v>563</v>
      </c>
      <c r="I455" s="9" t="s">
        <v>147</v>
      </c>
      <c r="J455" s="9" t="s">
        <v>148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675</v>
      </c>
      <c r="S455" s="9" t="s">
        <v>676</v>
      </c>
      <c r="T455" s="9" t="s">
        <v>306</v>
      </c>
      <c r="U455" s="9" t="s">
        <v>337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698</v>
      </c>
      <c r="AA455" s="9" t="s">
        <v>699</v>
      </c>
      <c r="AB455" s="12" t="s">
        <v>700</v>
      </c>
      <c r="AC455" s="10" t="s">
        <v>762</v>
      </c>
      <c r="AD455" s="9" t="s">
        <v>763</v>
      </c>
      <c r="AE455" s="13" t="s">
        <v>764</v>
      </c>
      <c r="AF455" s="14" t="s">
        <v>442</v>
      </c>
      <c r="AG455" s="10" t="s">
        <v>1716</v>
      </c>
      <c r="AH455" s="11" t="s">
        <v>684</v>
      </c>
      <c r="AI455" s="11" t="s">
        <v>685</v>
      </c>
      <c r="AJ455" s="10" t="s">
        <v>686</v>
      </c>
      <c r="AK455" s="11" t="s">
        <v>685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3632</v>
      </c>
      <c r="AW455" s="16">
        <v>3632</v>
      </c>
      <c r="AX455" s="16">
        <v>0</v>
      </c>
      <c r="AY455" s="16">
        <v>0</v>
      </c>
      <c r="AZ455" s="16">
        <v>0</v>
      </c>
      <c r="BA455" s="17">
        <v>45152</v>
      </c>
      <c r="BB455" s="30" t="s">
        <v>175</v>
      </c>
      <c r="BC455" s="18" t="s">
        <v>156</v>
      </c>
      <c r="BD455" s="17">
        <v>45230</v>
      </c>
      <c r="BE455" s="17">
        <v>45260</v>
      </c>
      <c r="BF455" s="17">
        <v>45092</v>
      </c>
      <c r="BG455" s="10">
        <v>85448715</v>
      </c>
      <c r="BH455" s="9" t="s">
        <v>319</v>
      </c>
      <c r="BI455" s="19">
        <v>45108</v>
      </c>
      <c r="BJ455" s="20">
        <v>45110</v>
      </c>
      <c r="BK455" s="16">
        <v>0</v>
      </c>
      <c r="BL455" s="16">
        <v>0</v>
      </c>
      <c r="BM455" s="9" t="s">
        <v>177</v>
      </c>
      <c r="BN455" s="9" t="s">
        <v>178</v>
      </c>
      <c r="BO455" s="9" t="s">
        <v>156</v>
      </c>
      <c r="BP455" s="17">
        <v>45134</v>
      </c>
      <c r="BQ455" s="17" t="s">
        <v>156</v>
      </c>
      <c r="BR455" s="17" t="s">
        <v>156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 t="s">
        <v>156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>
        <v>45054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>
        <v>45054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45093</v>
      </c>
      <c r="CX455" s="10" t="s">
        <v>1122</v>
      </c>
      <c r="CY455" s="17" t="s">
        <v>156</v>
      </c>
      <c r="CZ455" s="17" t="s">
        <v>156</v>
      </c>
      <c r="DA455" s="17">
        <v>45054</v>
      </c>
      <c r="DB455" s="17" t="s">
        <v>156</v>
      </c>
      <c r="DC455" s="16">
        <v>0</v>
      </c>
      <c r="DD455" s="10" t="s">
        <v>156</v>
      </c>
      <c r="DE455" s="10" t="s">
        <v>156</v>
      </c>
      <c r="DF455" s="18" t="s">
        <v>156</v>
      </c>
      <c r="DG455" s="17">
        <v>45103</v>
      </c>
      <c r="DH455" s="10" t="s">
        <v>1128</v>
      </c>
      <c r="DI455" s="17" t="s">
        <v>156</v>
      </c>
      <c r="DJ455" s="17" t="s">
        <v>156</v>
      </c>
      <c r="DK455" s="17">
        <v>45054</v>
      </c>
      <c r="DL455" s="17" t="s">
        <v>156</v>
      </c>
      <c r="DM455" s="16">
        <v>0</v>
      </c>
      <c r="DN455" s="10" t="s">
        <v>156</v>
      </c>
      <c r="DO455" s="10" t="s">
        <v>156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181</v>
      </c>
      <c r="DV455" s="11" t="s">
        <v>182</v>
      </c>
      <c r="DW455" s="27" t="s">
        <v>156</v>
      </c>
      <c r="DX455" s="27" t="s">
        <v>156</v>
      </c>
      <c r="DY455" s="20" t="s">
        <v>156</v>
      </c>
      <c r="DZ455" s="16">
        <v>7</v>
      </c>
      <c r="EA455" s="16">
        <v>14</v>
      </c>
      <c r="EB455" s="27" t="s">
        <v>185</v>
      </c>
      <c r="EC455" s="27" t="s">
        <v>185</v>
      </c>
      <c r="ED455" s="27" t="s">
        <v>182</v>
      </c>
      <c r="EE455" s="29">
        <v>45005.846342592595</v>
      </c>
      <c r="EF455" s="28" t="s">
        <v>1123</v>
      </c>
      <c r="EG455" s="28" t="s">
        <v>1124</v>
      </c>
      <c r="EH455" s="28" t="s">
        <v>190</v>
      </c>
      <c r="EI455" s="29">
        <v>45091.315671296295</v>
      </c>
      <c r="EJ455" s="28" t="s">
        <v>195</v>
      </c>
      <c r="EK455" s="28" t="s">
        <v>196</v>
      </c>
      <c r="EL455" s="28" t="s">
        <v>210</v>
      </c>
      <c r="EM455" s="45"/>
      <c r="EN455" s="46" t="str">
        <f t="shared" si="43"/>
        <v>343N546B</v>
      </c>
      <c r="EO455" s="47">
        <f t="shared" si="44"/>
        <v>45113</v>
      </c>
      <c r="EP455" s="47">
        <f t="shared" si="45"/>
        <v>45093</v>
      </c>
      <c r="EQ455" s="48" t="str">
        <f t="shared" ca="1" si="46"/>
        <v>Past</v>
      </c>
      <c r="ER455" s="49">
        <f t="shared" si="47"/>
        <v>20</v>
      </c>
      <c r="ES455" s="50"/>
      <c r="ET455" s="51">
        <f t="shared" si="48"/>
        <v>20</v>
      </c>
      <c r="EU455" s="52">
        <f t="shared" si="49"/>
        <v>0</v>
      </c>
      <c r="EV455" s="46"/>
    </row>
    <row r="456" spans="1:153" ht="14.25" customHeight="1">
      <c r="A456" s="8">
        <v>449</v>
      </c>
      <c r="B456" s="9" t="s">
        <v>141</v>
      </c>
      <c r="C456" s="10" t="s">
        <v>142</v>
      </c>
      <c r="D456" s="10" t="s">
        <v>143</v>
      </c>
      <c r="E456" s="10" t="s">
        <v>206</v>
      </c>
      <c r="F456" s="9" t="s">
        <v>641</v>
      </c>
      <c r="G456" s="10" t="s">
        <v>562</v>
      </c>
      <c r="H456" s="9" t="s">
        <v>563</v>
      </c>
      <c r="I456" s="9" t="s">
        <v>147</v>
      </c>
      <c r="J456" s="9" t="s">
        <v>148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675</v>
      </c>
      <c r="S456" s="9" t="s">
        <v>676</v>
      </c>
      <c r="T456" s="9" t="s">
        <v>306</v>
      </c>
      <c r="U456" s="9" t="s">
        <v>337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698</v>
      </c>
      <c r="AA456" s="9" t="s">
        <v>699</v>
      </c>
      <c r="AB456" s="12" t="s">
        <v>700</v>
      </c>
      <c r="AC456" s="10" t="s">
        <v>701</v>
      </c>
      <c r="AD456" s="9" t="s">
        <v>702</v>
      </c>
      <c r="AE456" s="13" t="s">
        <v>703</v>
      </c>
      <c r="AF456" s="14" t="s">
        <v>442</v>
      </c>
      <c r="AG456" s="10" t="s">
        <v>1719</v>
      </c>
      <c r="AH456" s="11" t="s">
        <v>684</v>
      </c>
      <c r="AI456" s="11" t="s">
        <v>685</v>
      </c>
      <c r="AJ456" s="10" t="s">
        <v>686</v>
      </c>
      <c r="AK456" s="11" t="s">
        <v>685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3376</v>
      </c>
      <c r="AW456" s="16">
        <v>3376</v>
      </c>
      <c r="AX456" s="16">
        <v>0</v>
      </c>
      <c r="AY456" s="16">
        <v>0</v>
      </c>
      <c r="AZ456" s="16">
        <v>0</v>
      </c>
      <c r="BA456" s="17">
        <v>45152</v>
      </c>
      <c r="BB456" s="30" t="s">
        <v>175</v>
      </c>
      <c r="BC456" s="18">
        <v>45091</v>
      </c>
      <c r="BD456" s="17">
        <v>45230</v>
      </c>
      <c r="BE456" s="17">
        <v>45260</v>
      </c>
      <c r="BF456" s="17">
        <v>45092</v>
      </c>
      <c r="BG456" s="10">
        <v>85415458</v>
      </c>
      <c r="BH456" s="9" t="s">
        <v>414</v>
      </c>
      <c r="BI456" s="19">
        <v>45078</v>
      </c>
      <c r="BJ456" s="20">
        <v>45082</v>
      </c>
      <c r="BK456" s="16">
        <v>3376</v>
      </c>
      <c r="BL456" s="16">
        <v>5402</v>
      </c>
      <c r="BM456" s="9" t="s">
        <v>177</v>
      </c>
      <c r="BN456" s="9" t="s">
        <v>436</v>
      </c>
      <c r="BO456" s="9" t="s">
        <v>635</v>
      </c>
      <c r="BP456" s="17">
        <v>45115</v>
      </c>
      <c r="BQ456" s="17">
        <v>45115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44999</v>
      </c>
      <c r="CX456" s="10" t="s">
        <v>193</v>
      </c>
      <c r="CY456" s="17" t="s">
        <v>156</v>
      </c>
      <c r="CZ456" s="17" t="s">
        <v>156</v>
      </c>
      <c r="DA456" s="17" t="s">
        <v>156</v>
      </c>
      <c r="DB456" s="17">
        <v>44995</v>
      </c>
      <c r="DC456" s="16">
        <v>3376</v>
      </c>
      <c r="DD456" s="10" t="s">
        <v>1720</v>
      </c>
      <c r="DE456" s="10" t="s">
        <v>230</v>
      </c>
      <c r="DF456" s="18" t="s">
        <v>156</v>
      </c>
      <c r="DG456" s="17">
        <v>45030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45034</v>
      </c>
      <c r="DM456" s="16">
        <v>3376</v>
      </c>
      <c r="DN456" s="10" t="s">
        <v>1721</v>
      </c>
      <c r="DO456" s="10" t="s">
        <v>417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181</v>
      </c>
      <c r="DV456" s="11" t="s">
        <v>182</v>
      </c>
      <c r="DW456" s="27" t="s">
        <v>156</v>
      </c>
      <c r="DX456" s="27" t="s">
        <v>156</v>
      </c>
      <c r="DY456" s="20" t="s">
        <v>947</v>
      </c>
      <c r="DZ456" s="16">
        <v>7</v>
      </c>
      <c r="EA456" s="16">
        <v>14</v>
      </c>
      <c r="EB456" s="27" t="s">
        <v>185</v>
      </c>
      <c r="EC456" s="27" t="s">
        <v>185</v>
      </c>
      <c r="ED456" s="27" t="s">
        <v>182</v>
      </c>
      <c r="EE456" s="29">
        <v>44992.669814814813</v>
      </c>
      <c r="EF456" s="28" t="s">
        <v>688</v>
      </c>
      <c r="EG456" s="28" t="s">
        <v>689</v>
      </c>
      <c r="EH456" s="28" t="s">
        <v>190</v>
      </c>
      <c r="EI456" s="29">
        <v>45075.003634259258</v>
      </c>
      <c r="EJ456" s="28" t="s">
        <v>188</v>
      </c>
      <c r="EK456" s="28" t="s">
        <v>189</v>
      </c>
      <c r="EL456" s="28" t="s">
        <v>190</v>
      </c>
      <c r="EM456" s="45" t="s">
        <v>3713</v>
      </c>
      <c r="EN456" s="46" t="str">
        <f t="shared" si="43"/>
        <v>343N546D</v>
      </c>
      <c r="EO456" s="47">
        <f t="shared" si="44"/>
        <v>45094</v>
      </c>
      <c r="EP456" s="47">
        <f t="shared" si="45"/>
        <v>44999</v>
      </c>
      <c r="EQ456" s="48" t="str">
        <f t="shared" ca="1" si="46"/>
        <v>Past</v>
      </c>
      <c r="ER456" s="49">
        <f t="shared" si="47"/>
        <v>95</v>
      </c>
      <c r="ES456" s="50"/>
      <c r="ET456" s="51">
        <f t="shared" si="48"/>
        <v>95</v>
      </c>
      <c r="EU456" s="52">
        <f t="shared" si="49"/>
        <v>320720</v>
      </c>
      <c r="EV456" s="46"/>
      <c r="EW456" s="23" t="s">
        <v>3714</v>
      </c>
    </row>
    <row r="457" spans="1:153" ht="14.25" hidden="1" customHeight="1">
      <c r="A457" s="8">
        <v>450</v>
      </c>
      <c r="B457" s="9" t="s">
        <v>141</v>
      </c>
      <c r="C457" s="10" t="s">
        <v>142</v>
      </c>
      <c r="D457" s="10" t="s">
        <v>143</v>
      </c>
      <c r="E457" s="10" t="s">
        <v>206</v>
      </c>
      <c r="F457" s="9" t="s">
        <v>641</v>
      </c>
      <c r="G457" s="10" t="s">
        <v>562</v>
      </c>
      <c r="H457" s="9" t="s">
        <v>563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675</v>
      </c>
      <c r="S457" s="9" t="s">
        <v>676</v>
      </c>
      <c r="T457" s="9" t="s">
        <v>306</v>
      </c>
      <c r="U457" s="9" t="s">
        <v>337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698</v>
      </c>
      <c r="AA457" s="9" t="s">
        <v>699</v>
      </c>
      <c r="AB457" s="12" t="s">
        <v>700</v>
      </c>
      <c r="AC457" s="10" t="s">
        <v>701</v>
      </c>
      <c r="AD457" s="9" t="s">
        <v>702</v>
      </c>
      <c r="AE457" s="13" t="s">
        <v>703</v>
      </c>
      <c r="AF457" s="14" t="s">
        <v>442</v>
      </c>
      <c r="AG457" s="10" t="s">
        <v>1719</v>
      </c>
      <c r="AH457" s="11" t="s">
        <v>684</v>
      </c>
      <c r="AI457" s="11" t="s">
        <v>685</v>
      </c>
      <c r="AJ457" s="10" t="s">
        <v>686</v>
      </c>
      <c r="AK457" s="11" t="s">
        <v>685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3376</v>
      </c>
      <c r="AW457" s="16">
        <v>3376</v>
      </c>
      <c r="AX457" s="16">
        <v>0</v>
      </c>
      <c r="AY457" s="16">
        <v>0</v>
      </c>
      <c r="AZ457" s="16">
        <v>0</v>
      </c>
      <c r="BA457" s="17">
        <v>45152</v>
      </c>
      <c r="BB457" s="30" t="s">
        <v>175</v>
      </c>
      <c r="BC457" s="18" t="s">
        <v>156</v>
      </c>
      <c r="BD457" s="17">
        <v>45230</v>
      </c>
      <c r="BE457" s="17">
        <v>45260</v>
      </c>
      <c r="BF457" s="17">
        <v>45092</v>
      </c>
      <c r="BG457" s="10">
        <v>85448723</v>
      </c>
      <c r="BH457" s="9" t="s">
        <v>319</v>
      </c>
      <c r="BI457" s="19">
        <v>45108</v>
      </c>
      <c r="BJ457" s="20">
        <v>45110</v>
      </c>
      <c r="BK457" s="16">
        <v>0</v>
      </c>
      <c r="BL457" s="16">
        <v>0</v>
      </c>
      <c r="BM457" s="9" t="s">
        <v>177</v>
      </c>
      <c r="BN457" s="9" t="s">
        <v>178</v>
      </c>
      <c r="BO457" s="9" t="s">
        <v>156</v>
      </c>
      <c r="BP457" s="17">
        <v>45134</v>
      </c>
      <c r="BQ457" s="17" t="s">
        <v>156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>
        <v>45054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>
        <v>45054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>
        <v>45093</v>
      </c>
      <c r="CX457" s="10" t="s">
        <v>1122</v>
      </c>
      <c r="CY457" s="17" t="s">
        <v>156</v>
      </c>
      <c r="CZ457" s="17" t="s">
        <v>156</v>
      </c>
      <c r="DA457" s="17">
        <v>45054</v>
      </c>
      <c r="DB457" s="17" t="s">
        <v>156</v>
      </c>
      <c r="DC457" s="16">
        <v>0</v>
      </c>
      <c r="DD457" s="10" t="s">
        <v>156</v>
      </c>
      <c r="DE457" s="10" t="s">
        <v>156</v>
      </c>
      <c r="DF457" s="18" t="s">
        <v>156</v>
      </c>
      <c r="DG457" s="17">
        <v>45103</v>
      </c>
      <c r="DH457" s="10" t="s">
        <v>1128</v>
      </c>
      <c r="DI457" s="17" t="s">
        <v>156</v>
      </c>
      <c r="DJ457" s="17" t="s">
        <v>156</v>
      </c>
      <c r="DK457" s="17">
        <v>45054</v>
      </c>
      <c r="DL457" s="17" t="s">
        <v>156</v>
      </c>
      <c r="DM457" s="16">
        <v>0</v>
      </c>
      <c r="DN457" s="10" t="s">
        <v>156</v>
      </c>
      <c r="DO457" s="10" t="s">
        <v>156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181</v>
      </c>
      <c r="DV457" s="11" t="s">
        <v>182</v>
      </c>
      <c r="DW457" s="27" t="s">
        <v>156</v>
      </c>
      <c r="DX457" s="27" t="s">
        <v>156</v>
      </c>
      <c r="DY457" s="20" t="s">
        <v>156</v>
      </c>
      <c r="DZ457" s="16">
        <v>7</v>
      </c>
      <c r="EA457" s="16">
        <v>14</v>
      </c>
      <c r="EB457" s="27" t="s">
        <v>185</v>
      </c>
      <c r="EC457" s="27" t="s">
        <v>185</v>
      </c>
      <c r="ED457" s="27" t="s">
        <v>182</v>
      </c>
      <c r="EE457" s="29">
        <v>45005.846342592595</v>
      </c>
      <c r="EF457" s="28" t="s">
        <v>1123</v>
      </c>
      <c r="EG457" s="28" t="s">
        <v>1124</v>
      </c>
      <c r="EH457" s="28" t="s">
        <v>190</v>
      </c>
      <c r="EI457" s="29">
        <v>45091.315671296295</v>
      </c>
      <c r="EJ457" s="28" t="s">
        <v>195</v>
      </c>
      <c r="EK457" s="28" t="s">
        <v>196</v>
      </c>
      <c r="EL457" s="28" t="s">
        <v>210</v>
      </c>
      <c r="EM457" s="45"/>
      <c r="EN457" s="46" t="str">
        <f t="shared" ref="EN457:EN520" si="50">MID(AG457,3,8)</f>
        <v>343N546D</v>
      </c>
      <c r="EO457" s="47">
        <f t="shared" ref="EO457:EO520" si="51">BP457-EA457-DZ457</f>
        <v>45113</v>
      </c>
      <c r="EP457" s="47">
        <f t="shared" ref="EP457:EP520" si="52">IF(AND(CM457="",CW457=""),"",MIN(CM457,CW457))</f>
        <v>45093</v>
      </c>
      <c r="EQ457" s="48" t="str">
        <f t="shared" ref="EQ457:EQ520" ca="1" si="53">IF(EP457&gt;$EQ$3,"Y","Past")</f>
        <v>Past</v>
      </c>
      <c r="ER457" s="49">
        <f t="shared" ref="ER457:ER520" si="54">IFERROR(EO457-EP457,"")</f>
        <v>20</v>
      </c>
      <c r="ES457" s="50"/>
      <c r="ET457" s="51">
        <f t="shared" ref="ET457:ET520" si="55">IF(ES457&lt;&gt;"",EO457-ES457,ER457)</f>
        <v>20</v>
      </c>
      <c r="EU457" s="52">
        <f t="shared" ref="EU457:EU520" si="56">IFERROR(BK457*ER457,"")</f>
        <v>0</v>
      </c>
      <c r="EV457" s="46"/>
    </row>
    <row r="458" spans="1:153" ht="14.25" customHeight="1">
      <c r="A458" s="8">
        <v>451</v>
      </c>
      <c r="B458" s="9" t="s">
        <v>141</v>
      </c>
      <c r="C458" s="10" t="s">
        <v>142</v>
      </c>
      <c r="D458" s="10" t="s">
        <v>143</v>
      </c>
      <c r="E458" s="10" t="s">
        <v>206</v>
      </c>
      <c r="F458" s="9" t="s">
        <v>641</v>
      </c>
      <c r="G458" s="10" t="s">
        <v>562</v>
      </c>
      <c r="H458" s="9" t="s">
        <v>563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675</v>
      </c>
      <c r="S458" s="9" t="s">
        <v>676</v>
      </c>
      <c r="T458" s="9" t="s">
        <v>306</v>
      </c>
      <c r="U458" s="9" t="s">
        <v>337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698</v>
      </c>
      <c r="AA458" s="9" t="s">
        <v>699</v>
      </c>
      <c r="AB458" s="12" t="s">
        <v>700</v>
      </c>
      <c r="AC458" s="10" t="s">
        <v>706</v>
      </c>
      <c r="AD458" s="9" t="s">
        <v>707</v>
      </c>
      <c r="AE458" s="13" t="s">
        <v>708</v>
      </c>
      <c r="AF458" s="14" t="s">
        <v>442</v>
      </c>
      <c r="AG458" s="10" t="s">
        <v>1722</v>
      </c>
      <c r="AH458" s="11" t="s">
        <v>684</v>
      </c>
      <c r="AI458" s="11" t="s">
        <v>685</v>
      </c>
      <c r="AJ458" s="10" t="s">
        <v>686</v>
      </c>
      <c r="AK458" s="11" t="s">
        <v>685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4272</v>
      </c>
      <c r="AW458" s="16">
        <v>4272</v>
      </c>
      <c r="AX458" s="16">
        <v>0</v>
      </c>
      <c r="AY458" s="16">
        <v>0</v>
      </c>
      <c r="AZ458" s="16">
        <v>0</v>
      </c>
      <c r="BA458" s="17">
        <v>45152</v>
      </c>
      <c r="BB458" s="30" t="s">
        <v>175</v>
      </c>
      <c r="BC458" s="18">
        <v>45105</v>
      </c>
      <c r="BD458" s="17">
        <v>45230</v>
      </c>
      <c r="BE458" s="17">
        <v>45260</v>
      </c>
      <c r="BF458" s="17">
        <v>45092</v>
      </c>
      <c r="BG458" s="10">
        <v>85415459</v>
      </c>
      <c r="BH458" s="9" t="s">
        <v>414</v>
      </c>
      <c r="BI458" s="19">
        <v>45078</v>
      </c>
      <c r="BJ458" s="20">
        <v>45082</v>
      </c>
      <c r="BK458" s="16">
        <v>2800</v>
      </c>
      <c r="BL458" s="16">
        <v>4480</v>
      </c>
      <c r="BM458" s="9" t="s">
        <v>177</v>
      </c>
      <c r="BN458" s="9" t="s">
        <v>436</v>
      </c>
      <c r="BO458" s="9" t="s">
        <v>635</v>
      </c>
      <c r="BP458" s="17">
        <v>45115</v>
      </c>
      <c r="BQ458" s="17">
        <v>45115</v>
      </c>
      <c r="BR458" s="17" t="s">
        <v>156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 t="s">
        <v>156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 t="s">
        <v>156</v>
      </c>
      <c r="CD458" s="10" t="s">
        <v>156</v>
      </c>
      <c r="CE458" s="17" t="s">
        <v>156</v>
      </c>
      <c r="CF458" s="17" t="s">
        <v>156</v>
      </c>
      <c r="CG458" s="17" t="s">
        <v>156</v>
      </c>
      <c r="CH458" s="17" t="s">
        <v>156</v>
      </c>
      <c r="CI458" s="16">
        <v>0</v>
      </c>
      <c r="CJ458" s="10" t="s">
        <v>156</v>
      </c>
      <c r="CK458" s="10" t="s">
        <v>156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 t="s">
        <v>156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>
        <v>44999</v>
      </c>
      <c r="CX458" s="10" t="s">
        <v>193</v>
      </c>
      <c r="CY458" s="17" t="s">
        <v>156</v>
      </c>
      <c r="CZ458" s="17" t="s">
        <v>156</v>
      </c>
      <c r="DA458" s="17" t="s">
        <v>156</v>
      </c>
      <c r="DB458" s="17">
        <v>44995</v>
      </c>
      <c r="DC458" s="16">
        <v>2800</v>
      </c>
      <c r="DD458" s="10" t="s">
        <v>1723</v>
      </c>
      <c r="DE458" s="10" t="s">
        <v>230</v>
      </c>
      <c r="DF458" s="18" t="s">
        <v>156</v>
      </c>
      <c r="DG458" s="17">
        <v>45030</v>
      </c>
      <c r="DH458" s="10" t="s">
        <v>156</v>
      </c>
      <c r="DI458" s="17" t="s">
        <v>156</v>
      </c>
      <c r="DJ458" s="17" t="s">
        <v>156</v>
      </c>
      <c r="DK458" s="17" t="s">
        <v>156</v>
      </c>
      <c r="DL458" s="17">
        <v>45034</v>
      </c>
      <c r="DM458" s="16">
        <v>2800</v>
      </c>
      <c r="DN458" s="10" t="s">
        <v>1724</v>
      </c>
      <c r="DO458" s="10" t="s">
        <v>417</v>
      </c>
      <c r="DP458" s="16">
        <v>32</v>
      </c>
      <c r="DQ458" s="16">
        <v>16</v>
      </c>
      <c r="DR458" s="11">
        <v>16</v>
      </c>
      <c r="DS458" s="16">
        <v>48</v>
      </c>
      <c r="DT458" s="16">
        <v>0</v>
      </c>
      <c r="DU458" s="11" t="s">
        <v>181</v>
      </c>
      <c r="DV458" s="11" t="s">
        <v>182</v>
      </c>
      <c r="DW458" s="27" t="s">
        <v>156</v>
      </c>
      <c r="DX458" s="27" t="s">
        <v>156</v>
      </c>
      <c r="DY458" s="20" t="s">
        <v>947</v>
      </c>
      <c r="DZ458" s="16">
        <v>7</v>
      </c>
      <c r="EA458" s="16">
        <v>14</v>
      </c>
      <c r="EB458" s="27" t="s">
        <v>185</v>
      </c>
      <c r="EC458" s="27" t="s">
        <v>185</v>
      </c>
      <c r="ED458" s="27" t="s">
        <v>182</v>
      </c>
      <c r="EE458" s="29">
        <v>44992.669814814813</v>
      </c>
      <c r="EF458" s="28" t="s">
        <v>688</v>
      </c>
      <c r="EG458" s="28" t="s">
        <v>689</v>
      </c>
      <c r="EH458" s="28" t="s">
        <v>190</v>
      </c>
      <c r="EI458" s="29">
        <v>45075.003634259258</v>
      </c>
      <c r="EJ458" s="28" t="s">
        <v>188</v>
      </c>
      <c r="EK458" s="28" t="s">
        <v>189</v>
      </c>
      <c r="EL458" s="28" t="s">
        <v>190</v>
      </c>
      <c r="EM458" s="45" t="s">
        <v>3713</v>
      </c>
      <c r="EN458" s="46" t="str">
        <f t="shared" si="50"/>
        <v>343N546E</v>
      </c>
      <c r="EO458" s="47">
        <f t="shared" si="51"/>
        <v>45094</v>
      </c>
      <c r="EP458" s="47">
        <f t="shared" si="52"/>
        <v>44999</v>
      </c>
      <c r="EQ458" s="48" t="str">
        <f t="shared" ca="1" si="53"/>
        <v>Past</v>
      </c>
      <c r="ER458" s="49">
        <f t="shared" si="54"/>
        <v>95</v>
      </c>
      <c r="ES458" s="50"/>
      <c r="ET458" s="51">
        <f t="shared" si="55"/>
        <v>95</v>
      </c>
      <c r="EU458" s="52">
        <f t="shared" si="56"/>
        <v>266000</v>
      </c>
      <c r="EV458" s="46"/>
      <c r="EW458" s="23" t="s">
        <v>3714</v>
      </c>
    </row>
    <row r="459" spans="1:153" ht="14.25" customHeight="1">
      <c r="A459" s="8">
        <v>452</v>
      </c>
      <c r="B459" s="9" t="s">
        <v>141</v>
      </c>
      <c r="C459" s="10" t="s">
        <v>142</v>
      </c>
      <c r="D459" s="10" t="s">
        <v>143</v>
      </c>
      <c r="E459" s="10" t="s">
        <v>206</v>
      </c>
      <c r="F459" s="9" t="s">
        <v>641</v>
      </c>
      <c r="G459" s="10" t="s">
        <v>562</v>
      </c>
      <c r="H459" s="9" t="s">
        <v>563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675</v>
      </c>
      <c r="S459" s="9" t="s">
        <v>676</v>
      </c>
      <c r="T459" s="9" t="s">
        <v>306</v>
      </c>
      <c r="U459" s="9" t="s">
        <v>337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698</v>
      </c>
      <c r="AA459" s="9" t="s">
        <v>699</v>
      </c>
      <c r="AB459" s="12" t="s">
        <v>700</v>
      </c>
      <c r="AC459" s="10" t="s">
        <v>706</v>
      </c>
      <c r="AD459" s="9" t="s">
        <v>707</v>
      </c>
      <c r="AE459" s="13" t="s">
        <v>708</v>
      </c>
      <c r="AF459" s="14" t="s">
        <v>442</v>
      </c>
      <c r="AG459" s="10" t="s">
        <v>1722</v>
      </c>
      <c r="AH459" s="11" t="s">
        <v>684</v>
      </c>
      <c r="AI459" s="11" t="s">
        <v>685</v>
      </c>
      <c r="AJ459" s="10" t="s">
        <v>686</v>
      </c>
      <c r="AK459" s="11" t="s">
        <v>685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4272</v>
      </c>
      <c r="AW459" s="16">
        <v>4272</v>
      </c>
      <c r="AX459" s="16">
        <v>0</v>
      </c>
      <c r="AY459" s="16">
        <v>0</v>
      </c>
      <c r="AZ459" s="16">
        <v>0</v>
      </c>
      <c r="BA459" s="17">
        <v>45152</v>
      </c>
      <c r="BB459" s="30" t="s">
        <v>175</v>
      </c>
      <c r="BC459" s="18">
        <v>45105</v>
      </c>
      <c r="BD459" s="17">
        <v>45230</v>
      </c>
      <c r="BE459" s="17">
        <v>45260</v>
      </c>
      <c r="BF459" s="17">
        <v>45092</v>
      </c>
      <c r="BG459" s="10">
        <v>85448726</v>
      </c>
      <c r="BH459" s="9" t="s">
        <v>319</v>
      </c>
      <c r="BI459" s="19">
        <v>45108</v>
      </c>
      <c r="BJ459" s="20">
        <v>45110</v>
      </c>
      <c r="BK459" s="16">
        <v>1472</v>
      </c>
      <c r="BL459" s="16">
        <v>2355</v>
      </c>
      <c r="BM459" s="9" t="s">
        <v>177</v>
      </c>
      <c r="BN459" s="9" t="s">
        <v>470</v>
      </c>
      <c r="BO459" s="9" t="s">
        <v>156</v>
      </c>
      <c r="BP459" s="17">
        <v>45134</v>
      </c>
      <c r="BQ459" s="17">
        <v>45134</v>
      </c>
      <c r="BR459" s="17" t="s">
        <v>156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 t="s">
        <v>156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>
        <v>45054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>
        <v>45054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>
        <v>45093</v>
      </c>
      <c r="CX459" s="10" t="s">
        <v>1341</v>
      </c>
      <c r="CY459" s="17" t="s">
        <v>156</v>
      </c>
      <c r="CZ459" s="17" t="s">
        <v>156</v>
      </c>
      <c r="DA459" s="17">
        <v>45054</v>
      </c>
      <c r="DB459" s="17">
        <v>45091</v>
      </c>
      <c r="DC459" s="16">
        <v>1472</v>
      </c>
      <c r="DD459" s="10" t="s">
        <v>1725</v>
      </c>
      <c r="DE459" s="10" t="s">
        <v>230</v>
      </c>
      <c r="DF459" s="18" t="s">
        <v>156</v>
      </c>
      <c r="DG459" s="17">
        <v>45103</v>
      </c>
      <c r="DH459" s="10" t="s">
        <v>156</v>
      </c>
      <c r="DI459" s="17" t="s">
        <v>156</v>
      </c>
      <c r="DJ459" s="17" t="s">
        <v>156</v>
      </c>
      <c r="DK459" s="17">
        <v>45054</v>
      </c>
      <c r="DL459" s="17">
        <v>45091</v>
      </c>
      <c r="DM459" s="16">
        <v>1472</v>
      </c>
      <c r="DN459" s="10" t="s">
        <v>1726</v>
      </c>
      <c r="DO459" s="10" t="s">
        <v>230</v>
      </c>
      <c r="DP459" s="16">
        <v>32</v>
      </c>
      <c r="DQ459" s="16">
        <v>16</v>
      </c>
      <c r="DR459" s="11">
        <v>16</v>
      </c>
      <c r="DS459" s="16">
        <v>48</v>
      </c>
      <c r="DT459" s="16">
        <v>0</v>
      </c>
      <c r="DU459" s="11" t="s">
        <v>181</v>
      </c>
      <c r="DV459" s="11" t="s">
        <v>182</v>
      </c>
      <c r="DW459" s="27" t="s">
        <v>156</v>
      </c>
      <c r="DX459" s="27" t="s">
        <v>156</v>
      </c>
      <c r="DY459" s="20" t="s">
        <v>156</v>
      </c>
      <c r="DZ459" s="16">
        <v>7</v>
      </c>
      <c r="EA459" s="16">
        <v>14</v>
      </c>
      <c r="EB459" s="27" t="s">
        <v>185</v>
      </c>
      <c r="EC459" s="27" t="s">
        <v>185</v>
      </c>
      <c r="ED459" s="27" t="s">
        <v>182</v>
      </c>
      <c r="EE459" s="29">
        <v>45005.846342592595</v>
      </c>
      <c r="EF459" s="28" t="s">
        <v>1123</v>
      </c>
      <c r="EG459" s="28" t="s">
        <v>1124</v>
      </c>
      <c r="EH459" s="28" t="s">
        <v>190</v>
      </c>
      <c r="EI459" s="29">
        <v>45091.814293981479</v>
      </c>
      <c r="EJ459" s="28" t="s">
        <v>492</v>
      </c>
      <c r="EK459" s="28" t="s">
        <v>493</v>
      </c>
      <c r="EL459" s="28" t="s">
        <v>237</v>
      </c>
      <c r="EM459" s="45" t="s">
        <v>3713</v>
      </c>
      <c r="EN459" s="46" t="str">
        <f t="shared" si="50"/>
        <v>343N546E</v>
      </c>
      <c r="EO459" s="47">
        <f t="shared" si="51"/>
        <v>45113</v>
      </c>
      <c r="EP459" s="47">
        <f t="shared" si="52"/>
        <v>45093</v>
      </c>
      <c r="EQ459" s="48" t="str">
        <f t="shared" ca="1" si="53"/>
        <v>Past</v>
      </c>
      <c r="ER459" s="49">
        <f t="shared" si="54"/>
        <v>20</v>
      </c>
      <c r="ES459" s="50"/>
      <c r="ET459" s="51">
        <f t="shared" si="55"/>
        <v>20</v>
      </c>
      <c r="EU459" s="52">
        <f t="shared" si="56"/>
        <v>29440</v>
      </c>
      <c r="EV459" s="46"/>
      <c r="EW459" s="23" t="s">
        <v>3721</v>
      </c>
    </row>
    <row r="460" spans="1:153" ht="14.25" customHeight="1">
      <c r="A460" s="8">
        <v>453</v>
      </c>
      <c r="B460" s="9" t="s">
        <v>141</v>
      </c>
      <c r="C460" s="10" t="s">
        <v>142</v>
      </c>
      <c r="D460" s="10" t="s">
        <v>143</v>
      </c>
      <c r="E460" s="10" t="s">
        <v>206</v>
      </c>
      <c r="F460" s="9" t="s">
        <v>641</v>
      </c>
      <c r="G460" s="10" t="s">
        <v>562</v>
      </c>
      <c r="H460" s="9" t="s">
        <v>563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675</v>
      </c>
      <c r="S460" s="9" t="s">
        <v>676</v>
      </c>
      <c r="T460" s="9" t="s">
        <v>306</v>
      </c>
      <c r="U460" s="9" t="s">
        <v>337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698</v>
      </c>
      <c r="AA460" s="9" t="s">
        <v>699</v>
      </c>
      <c r="AB460" s="12" t="s">
        <v>700</v>
      </c>
      <c r="AC460" s="10" t="s">
        <v>710</v>
      </c>
      <c r="AD460" s="9" t="s">
        <v>711</v>
      </c>
      <c r="AE460" s="13" t="s">
        <v>712</v>
      </c>
      <c r="AF460" s="14" t="s">
        <v>442</v>
      </c>
      <c r="AG460" s="10" t="s">
        <v>1727</v>
      </c>
      <c r="AH460" s="11" t="s">
        <v>684</v>
      </c>
      <c r="AI460" s="11" t="s">
        <v>685</v>
      </c>
      <c r="AJ460" s="10" t="s">
        <v>686</v>
      </c>
      <c r="AK460" s="11" t="s">
        <v>685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3840</v>
      </c>
      <c r="AW460" s="16">
        <v>3840</v>
      </c>
      <c r="AX460" s="16">
        <v>0</v>
      </c>
      <c r="AY460" s="16">
        <v>0</v>
      </c>
      <c r="AZ460" s="16">
        <v>0</v>
      </c>
      <c r="BA460" s="17">
        <v>45152</v>
      </c>
      <c r="BB460" s="30" t="s">
        <v>175</v>
      </c>
      <c r="BC460" s="18">
        <v>45105</v>
      </c>
      <c r="BD460" s="17">
        <v>45230</v>
      </c>
      <c r="BE460" s="17">
        <v>45260</v>
      </c>
      <c r="BF460" s="17">
        <v>45092</v>
      </c>
      <c r="BG460" s="10">
        <v>85415460</v>
      </c>
      <c r="BH460" s="9" t="s">
        <v>414</v>
      </c>
      <c r="BI460" s="19">
        <v>45078</v>
      </c>
      <c r="BJ460" s="20">
        <v>45082</v>
      </c>
      <c r="BK460" s="16">
        <v>2496</v>
      </c>
      <c r="BL460" s="16">
        <v>3994</v>
      </c>
      <c r="BM460" s="9" t="s">
        <v>177</v>
      </c>
      <c r="BN460" s="9" t="s">
        <v>436</v>
      </c>
      <c r="BO460" s="9" t="s">
        <v>635</v>
      </c>
      <c r="BP460" s="17">
        <v>45129</v>
      </c>
      <c r="BQ460" s="17">
        <v>45129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>
        <v>44999</v>
      </c>
      <c r="CX460" s="10" t="s">
        <v>193</v>
      </c>
      <c r="CY460" s="17" t="s">
        <v>156</v>
      </c>
      <c r="CZ460" s="17" t="s">
        <v>156</v>
      </c>
      <c r="DA460" s="17" t="s">
        <v>156</v>
      </c>
      <c r="DB460" s="17">
        <v>44995</v>
      </c>
      <c r="DC460" s="16">
        <v>2496</v>
      </c>
      <c r="DD460" s="10" t="s">
        <v>1728</v>
      </c>
      <c r="DE460" s="10" t="s">
        <v>230</v>
      </c>
      <c r="DF460" s="18" t="s">
        <v>156</v>
      </c>
      <c r="DG460" s="17">
        <v>45047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>
        <v>45041</v>
      </c>
      <c r="DM460" s="16">
        <v>2496</v>
      </c>
      <c r="DN460" s="10" t="s">
        <v>1729</v>
      </c>
      <c r="DO460" s="10" t="s">
        <v>230</v>
      </c>
      <c r="DP460" s="16">
        <v>32</v>
      </c>
      <c r="DQ460" s="16">
        <v>16</v>
      </c>
      <c r="DR460" s="11">
        <v>16</v>
      </c>
      <c r="DS460" s="16">
        <v>48</v>
      </c>
      <c r="DT460" s="16">
        <v>0</v>
      </c>
      <c r="DU460" s="11" t="s">
        <v>181</v>
      </c>
      <c r="DV460" s="11" t="s">
        <v>182</v>
      </c>
      <c r="DW460" s="27" t="s">
        <v>156</v>
      </c>
      <c r="DX460" s="27" t="s">
        <v>156</v>
      </c>
      <c r="DY460" s="20" t="s">
        <v>1730</v>
      </c>
      <c r="DZ460" s="16">
        <v>7</v>
      </c>
      <c r="EA460" s="16">
        <v>14</v>
      </c>
      <c r="EB460" s="27" t="s">
        <v>185</v>
      </c>
      <c r="EC460" s="27" t="s">
        <v>185</v>
      </c>
      <c r="ED460" s="27" t="s">
        <v>182</v>
      </c>
      <c r="EE460" s="29">
        <v>44992.669814814813</v>
      </c>
      <c r="EF460" s="28" t="s">
        <v>688</v>
      </c>
      <c r="EG460" s="28" t="s">
        <v>689</v>
      </c>
      <c r="EH460" s="28" t="s">
        <v>190</v>
      </c>
      <c r="EI460" s="29">
        <v>45075.003634259258</v>
      </c>
      <c r="EJ460" s="28" t="s">
        <v>188</v>
      </c>
      <c r="EK460" s="28" t="s">
        <v>189</v>
      </c>
      <c r="EL460" s="28" t="s">
        <v>190</v>
      </c>
      <c r="EM460" s="45" t="s">
        <v>3713</v>
      </c>
      <c r="EN460" s="46" t="str">
        <f t="shared" si="50"/>
        <v>343N546F</v>
      </c>
      <c r="EO460" s="47">
        <f t="shared" si="51"/>
        <v>45108</v>
      </c>
      <c r="EP460" s="47">
        <f t="shared" si="52"/>
        <v>44999</v>
      </c>
      <c r="EQ460" s="48" t="str">
        <f t="shared" ca="1" si="53"/>
        <v>Past</v>
      </c>
      <c r="ER460" s="49">
        <f t="shared" si="54"/>
        <v>109</v>
      </c>
      <c r="ES460" s="50"/>
      <c r="ET460" s="51">
        <f t="shared" si="55"/>
        <v>109</v>
      </c>
      <c r="EU460" s="52">
        <f t="shared" si="56"/>
        <v>272064</v>
      </c>
      <c r="EV460" s="46"/>
      <c r="EW460" s="23" t="s">
        <v>3714</v>
      </c>
    </row>
    <row r="461" spans="1:153" ht="14.25" customHeight="1">
      <c r="A461" s="8">
        <v>454</v>
      </c>
      <c r="B461" s="9" t="s">
        <v>141</v>
      </c>
      <c r="C461" s="10" t="s">
        <v>142</v>
      </c>
      <c r="D461" s="10" t="s">
        <v>143</v>
      </c>
      <c r="E461" s="10" t="s">
        <v>206</v>
      </c>
      <c r="F461" s="9" t="s">
        <v>641</v>
      </c>
      <c r="G461" s="10" t="s">
        <v>562</v>
      </c>
      <c r="H461" s="9" t="s">
        <v>563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675</v>
      </c>
      <c r="S461" s="9" t="s">
        <v>676</v>
      </c>
      <c r="T461" s="9" t="s">
        <v>306</v>
      </c>
      <c r="U461" s="9" t="s">
        <v>337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698</v>
      </c>
      <c r="AA461" s="9" t="s">
        <v>699</v>
      </c>
      <c r="AB461" s="12" t="s">
        <v>700</v>
      </c>
      <c r="AC461" s="10" t="s">
        <v>710</v>
      </c>
      <c r="AD461" s="9" t="s">
        <v>711</v>
      </c>
      <c r="AE461" s="13" t="s">
        <v>712</v>
      </c>
      <c r="AF461" s="14" t="s">
        <v>442</v>
      </c>
      <c r="AG461" s="10" t="s">
        <v>1727</v>
      </c>
      <c r="AH461" s="11" t="s">
        <v>684</v>
      </c>
      <c r="AI461" s="11" t="s">
        <v>685</v>
      </c>
      <c r="AJ461" s="10" t="s">
        <v>686</v>
      </c>
      <c r="AK461" s="11" t="s">
        <v>685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3840</v>
      </c>
      <c r="AW461" s="16">
        <v>3840</v>
      </c>
      <c r="AX461" s="16">
        <v>0</v>
      </c>
      <c r="AY461" s="16">
        <v>0</v>
      </c>
      <c r="AZ461" s="16">
        <v>0</v>
      </c>
      <c r="BA461" s="17">
        <v>45152</v>
      </c>
      <c r="BB461" s="30" t="s">
        <v>175</v>
      </c>
      <c r="BC461" s="18">
        <v>45105</v>
      </c>
      <c r="BD461" s="17">
        <v>45230</v>
      </c>
      <c r="BE461" s="17">
        <v>45260</v>
      </c>
      <c r="BF461" s="17">
        <v>45092</v>
      </c>
      <c r="BG461" s="10">
        <v>85448729</v>
      </c>
      <c r="BH461" s="9" t="s">
        <v>319</v>
      </c>
      <c r="BI461" s="19">
        <v>45108</v>
      </c>
      <c r="BJ461" s="20">
        <v>45110</v>
      </c>
      <c r="BK461" s="16">
        <v>1344</v>
      </c>
      <c r="BL461" s="16">
        <v>2150</v>
      </c>
      <c r="BM461" s="9" t="s">
        <v>177</v>
      </c>
      <c r="BN461" s="9" t="s">
        <v>470</v>
      </c>
      <c r="BO461" s="9" t="s">
        <v>156</v>
      </c>
      <c r="BP461" s="17">
        <v>45134</v>
      </c>
      <c r="BQ461" s="17">
        <v>45134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>
        <v>45054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>
        <v>45054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>
        <v>45093</v>
      </c>
      <c r="CX461" s="10" t="s">
        <v>1341</v>
      </c>
      <c r="CY461" s="17" t="s">
        <v>156</v>
      </c>
      <c r="CZ461" s="17" t="s">
        <v>156</v>
      </c>
      <c r="DA461" s="17">
        <v>45054</v>
      </c>
      <c r="DB461" s="17">
        <v>45091</v>
      </c>
      <c r="DC461" s="16">
        <v>1344</v>
      </c>
      <c r="DD461" s="10" t="s">
        <v>1731</v>
      </c>
      <c r="DE461" s="10" t="s">
        <v>230</v>
      </c>
      <c r="DF461" s="18" t="s">
        <v>156</v>
      </c>
      <c r="DG461" s="17">
        <v>45103</v>
      </c>
      <c r="DH461" s="10" t="s">
        <v>156</v>
      </c>
      <c r="DI461" s="17" t="s">
        <v>156</v>
      </c>
      <c r="DJ461" s="17" t="s">
        <v>156</v>
      </c>
      <c r="DK461" s="17">
        <v>45054</v>
      </c>
      <c r="DL461" s="17">
        <v>45091</v>
      </c>
      <c r="DM461" s="16">
        <v>1344</v>
      </c>
      <c r="DN461" s="10" t="s">
        <v>1732</v>
      </c>
      <c r="DO461" s="10" t="s">
        <v>230</v>
      </c>
      <c r="DP461" s="16">
        <v>32</v>
      </c>
      <c r="DQ461" s="16">
        <v>16</v>
      </c>
      <c r="DR461" s="11">
        <v>16</v>
      </c>
      <c r="DS461" s="16">
        <v>48</v>
      </c>
      <c r="DT461" s="16">
        <v>0</v>
      </c>
      <c r="DU461" s="11" t="s">
        <v>181</v>
      </c>
      <c r="DV461" s="11" t="s">
        <v>182</v>
      </c>
      <c r="DW461" s="27" t="s">
        <v>156</v>
      </c>
      <c r="DX461" s="27" t="s">
        <v>156</v>
      </c>
      <c r="DY461" s="20" t="s">
        <v>156</v>
      </c>
      <c r="DZ461" s="16">
        <v>7</v>
      </c>
      <c r="EA461" s="16">
        <v>14</v>
      </c>
      <c r="EB461" s="27" t="s">
        <v>185</v>
      </c>
      <c r="EC461" s="27" t="s">
        <v>185</v>
      </c>
      <c r="ED461" s="27" t="s">
        <v>182</v>
      </c>
      <c r="EE461" s="29">
        <v>45005.846342592595</v>
      </c>
      <c r="EF461" s="28" t="s">
        <v>1123</v>
      </c>
      <c r="EG461" s="28" t="s">
        <v>1124</v>
      </c>
      <c r="EH461" s="28" t="s">
        <v>190</v>
      </c>
      <c r="EI461" s="29">
        <v>45091.814293981479</v>
      </c>
      <c r="EJ461" s="28" t="s">
        <v>492</v>
      </c>
      <c r="EK461" s="28" t="s">
        <v>493</v>
      </c>
      <c r="EL461" s="28" t="s">
        <v>237</v>
      </c>
      <c r="EM461" s="45" t="s">
        <v>3713</v>
      </c>
      <c r="EN461" s="46" t="str">
        <f t="shared" si="50"/>
        <v>343N546F</v>
      </c>
      <c r="EO461" s="47">
        <f t="shared" si="51"/>
        <v>45113</v>
      </c>
      <c r="EP461" s="47">
        <f t="shared" si="52"/>
        <v>45093</v>
      </c>
      <c r="EQ461" s="48" t="str">
        <f t="shared" ca="1" si="53"/>
        <v>Past</v>
      </c>
      <c r="ER461" s="49">
        <f t="shared" si="54"/>
        <v>20</v>
      </c>
      <c r="ES461" s="50"/>
      <c r="ET461" s="51">
        <f t="shared" si="55"/>
        <v>20</v>
      </c>
      <c r="EU461" s="52">
        <f t="shared" si="56"/>
        <v>26880</v>
      </c>
      <c r="EV461" s="46"/>
      <c r="EW461" s="23" t="s">
        <v>3721</v>
      </c>
    </row>
    <row r="462" spans="1:153" ht="14.25" hidden="1" customHeight="1">
      <c r="A462" s="8">
        <v>455</v>
      </c>
      <c r="B462" s="9" t="s">
        <v>141</v>
      </c>
      <c r="C462" s="10" t="s">
        <v>142</v>
      </c>
      <c r="D462" s="10" t="s">
        <v>143</v>
      </c>
      <c r="E462" s="10" t="s">
        <v>206</v>
      </c>
      <c r="F462" s="9" t="s">
        <v>641</v>
      </c>
      <c r="G462" s="10" t="s">
        <v>562</v>
      </c>
      <c r="H462" s="9" t="s">
        <v>563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675</v>
      </c>
      <c r="S462" s="9" t="s">
        <v>676</v>
      </c>
      <c r="T462" s="9" t="s">
        <v>306</v>
      </c>
      <c r="U462" s="9" t="s">
        <v>337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677</v>
      </c>
      <c r="AA462" s="9" t="s">
        <v>678</v>
      </c>
      <c r="AB462" s="12" t="s">
        <v>679</v>
      </c>
      <c r="AC462" s="10" t="s">
        <v>680</v>
      </c>
      <c r="AD462" s="9" t="s">
        <v>681</v>
      </c>
      <c r="AE462" s="13" t="s">
        <v>682</v>
      </c>
      <c r="AF462" s="14" t="s">
        <v>442</v>
      </c>
      <c r="AG462" s="10" t="s">
        <v>1733</v>
      </c>
      <c r="AH462" s="11" t="s">
        <v>684</v>
      </c>
      <c r="AI462" s="11" t="s">
        <v>685</v>
      </c>
      <c r="AJ462" s="10" t="s">
        <v>686</v>
      </c>
      <c r="AK462" s="11" t="s">
        <v>685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4224</v>
      </c>
      <c r="AW462" s="16">
        <v>4224</v>
      </c>
      <c r="AX462" s="16">
        <v>0</v>
      </c>
      <c r="AY462" s="16">
        <v>0</v>
      </c>
      <c r="AZ462" s="16">
        <v>0</v>
      </c>
      <c r="BA462" s="17">
        <v>45145</v>
      </c>
      <c r="BB462" s="30" t="s">
        <v>175</v>
      </c>
      <c r="BC462" s="18">
        <v>45030</v>
      </c>
      <c r="BD462" s="17">
        <v>45291</v>
      </c>
      <c r="BE462" s="17">
        <v>45322</v>
      </c>
      <c r="BF462" s="17">
        <v>45107</v>
      </c>
      <c r="BG462" s="10">
        <v>85501617</v>
      </c>
      <c r="BH462" s="9" t="s">
        <v>414</v>
      </c>
      <c r="BI462" s="19">
        <v>45078</v>
      </c>
      <c r="BJ462" s="20">
        <v>45082</v>
      </c>
      <c r="BK462" s="16">
        <v>0</v>
      </c>
      <c r="BL462" s="16">
        <v>0</v>
      </c>
      <c r="BM462" s="9" t="s">
        <v>177</v>
      </c>
      <c r="BN462" s="9" t="s">
        <v>178</v>
      </c>
      <c r="BO462" s="9" t="s">
        <v>156</v>
      </c>
      <c r="BP462" s="17">
        <v>45117</v>
      </c>
      <c r="BQ462" s="17" t="s">
        <v>156</v>
      </c>
      <c r="BR462" s="17" t="s">
        <v>156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 t="s">
        <v>156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>
        <v>45034</v>
      </c>
      <c r="CD462" s="10" t="s">
        <v>156</v>
      </c>
      <c r="CE462" s="17" t="s">
        <v>156</v>
      </c>
      <c r="CF462" s="17" t="s">
        <v>156</v>
      </c>
      <c r="CG462" s="17" t="s">
        <v>156</v>
      </c>
      <c r="CH462" s="17">
        <v>45030</v>
      </c>
      <c r="CI462" s="16">
        <v>4200</v>
      </c>
      <c r="CJ462" s="10" t="s">
        <v>1734</v>
      </c>
      <c r="CK462" s="10" t="s">
        <v>230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 t="s">
        <v>156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193</v>
      </c>
      <c r="CY462" s="17" t="s">
        <v>156</v>
      </c>
      <c r="CZ462" s="17" t="s">
        <v>156</v>
      </c>
      <c r="DA462" s="17" t="s">
        <v>156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 t="s">
        <v>156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32</v>
      </c>
      <c r="DQ462" s="16">
        <v>16</v>
      </c>
      <c r="DR462" s="11">
        <v>16</v>
      </c>
      <c r="DS462" s="16">
        <v>48</v>
      </c>
      <c r="DT462" s="16">
        <v>4200</v>
      </c>
      <c r="DU462" s="11" t="s">
        <v>181</v>
      </c>
      <c r="DV462" s="11" t="s">
        <v>182</v>
      </c>
      <c r="DW462" s="27" t="s">
        <v>156</v>
      </c>
      <c r="DX462" s="27" t="s">
        <v>156</v>
      </c>
      <c r="DY462" s="20" t="s">
        <v>959</v>
      </c>
      <c r="DZ462" s="16">
        <v>7</v>
      </c>
      <c r="EA462" s="16">
        <v>14</v>
      </c>
      <c r="EB462" s="27" t="s">
        <v>185</v>
      </c>
      <c r="EC462" s="27" t="s">
        <v>185</v>
      </c>
      <c r="ED462" s="27" t="s">
        <v>182</v>
      </c>
      <c r="EE462" s="29">
        <v>45030.277071759258</v>
      </c>
      <c r="EF462" s="28" t="s">
        <v>1129</v>
      </c>
      <c r="EG462" s="28" t="s">
        <v>1130</v>
      </c>
      <c r="EH462" s="28" t="s">
        <v>190</v>
      </c>
      <c r="EI462" s="29">
        <v>45047.515138888892</v>
      </c>
      <c r="EJ462" s="28" t="s">
        <v>790</v>
      </c>
      <c r="EK462" s="28" t="s">
        <v>791</v>
      </c>
      <c r="EL462" s="28" t="s">
        <v>190</v>
      </c>
      <c r="EM462" s="45"/>
      <c r="EN462" s="46" t="str">
        <f t="shared" si="50"/>
        <v>343N640A</v>
      </c>
      <c r="EO462" s="47">
        <f t="shared" si="51"/>
        <v>45096</v>
      </c>
      <c r="EP462" s="47" t="str">
        <f t="shared" si="52"/>
        <v/>
      </c>
      <c r="EQ462" s="48" t="str">
        <f t="shared" ca="1" si="53"/>
        <v>Y</v>
      </c>
      <c r="ER462" s="49" t="str">
        <f t="shared" si="54"/>
        <v/>
      </c>
      <c r="ES462" s="50"/>
      <c r="ET462" s="51" t="str">
        <f t="shared" si="55"/>
        <v/>
      </c>
      <c r="EU462" s="52" t="str">
        <f t="shared" si="56"/>
        <v/>
      </c>
      <c r="EV462" s="46"/>
    </row>
    <row r="463" spans="1:153" ht="14.25" customHeight="1">
      <c r="A463" s="8">
        <v>456</v>
      </c>
      <c r="B463" s="9" t="s">
        <v>141</v>
      </c>
      <c r="C463" s="10" t="s">
        <v>142</v>
      </c>
      <c r="D463" s="10" t="s">
        <v>143</v>
      </c>
      <c r="E463" s="10" t="s">
        <v>206</v>
      </c>
      <c r="F463" s="9" t="s">
        <v>641</v>
      </c>
      <c r="G463" s="10" t="s">
        <v>562</v>
      </c>
      <c r="H463" s="9" t="s">
        <v>563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149</v>
      </c>
      <c r="N463" s="9" t="s">
        <v>150</v>
      </c>
      <c r="O463" s="9" t="s">
        <v>151</v>
      </c>
      <c r="P463" s="9" t="s">
        <v>142</v>
      </c>
      <c r="Q463" s="9" t="s">
        <v>152</v>
      </c>
      <c r="R463" s="9" t="s">
        <v>675</v>
      </c>
      <c r="S463" s="9" t="s">
        <v>676</v>
      </c>
      <c r="T463" s="9" t="s">
        <v>306</v>
      </c>
      <c r="U463" s="9" t="s">
        <v>337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677</v>
      </c>
      <c r="AA463" s="9" t="s">
        <v>678</v>
      </c>
      <c r="AB463" s="12" t="s">
        <v>679</v>
      </c>
      <c r="AC463" s="10" t="s">
        <v>680</v>
      </c>
      <c r="AD463" s="9" t="s">
        <v>681</v>
      </c>
      <c r="AE463" s="13" t="s">
        <v>682</v>
      </c>
      <c r="AF463" s="14" t="s">
        <v>442</v>
      </c>
      <c r="AG463" s="10" t="s">
        <v>1733</v>
      </c>
      <c r="AH463" s="11" t="s">
        <v>684</v>
      </c>
      <c r="AI463" s="11" t="s">
        <v>685</v>
      </c>
      <c r="AJ463" s="10" t="s">
        <v>686</v>
      </c>
      <c r="AK463" s="11" t="s">
        <v>685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1.6</v>
      </c>
      <c r="AU463" s="10" t="s">
        <v>142</v>
      </c>
      <c r="AV463" s="16">
        <v>4224</v>
      </c>
      <c r="AW463" s="16">
        <v>4224</v>
      </c>
      <c r="AX463" s="16">
        <v>0</v>
      </c>
      <c r="AY463" s="16">
        <v>0</v>
      </c>
      <c r="AZ463" s="16">
        <v>0</v>
      </c>
      <c r="BA463" s="17">
        <v>45145</v>
      </c>
      <c r="BB463" s="30" t="s">
        <v>175</v>
      </c>
      <c r="BC463" s="18">
        <v>45105</v>
      </c>
      <c r="BD463" s="17">
        <v>45291</v>
      </c>
      <c r="BE463" s="17">
        <v>45322</v>
      </c>
      <c r="BF463" s="17">
        <v>45107</v>
      </c>
      <c r="BG463" s="10">
        <v>85501616</v>
      </c>
      <c r="BH463" s="9" t="s">
        <v>319</v>
      </c>
      <c r="BI463" s="19">
        <v>45078</v>
      </c>
      <c r="BJ463" s="20">
        <v>45082</v>
      </c>
      <c r="BK463" s="16">
        <v>4224</v>
      </c>
      <c r="BL463" s="16">
        <v>6758</v>
      </c>
      <c r="BM463" s="9" t="s">
        <v>177</v>
      </c>
      <c r="BN463" s="9" t="s">
        <v>436</v>
      </c>
      <c r="BO463" s="9" t="s">
        <v>156</v>
      </c>
      <c r="BP463" s="17">
        <v>45119</v>
      </c>
      <c r="BQ463" s="17">
        <v>45119</v>
      </c>
      <c r="BR463" s="17" t="s">
        <v>156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 t="s">
        <v>156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 t="s">
        <v>156</v>
      </c>
      <c r="CD463" s="10" t="s">
        <v>156</v>
      </c>
      <c r="CE463" s="17" t="s">
        <v>156</v>
      </c>
      <c r="CF463" s="17" t="s">
        <v>156</v>
      </c>
      <c r="CG463" s="17" t="s">
        <v>156</v>
      </c>
      <c r="CH463" s="17" t="s">
        <v>156</v>
      </c>
      <c r="CI463" s="16">
        <v>0</v>
      </c>
      <c r="CJ463" s="10" t="s">
        <v>156</v>
      </c>
      <c r="CK463" s="10" t="s">
        <v>156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 t="s">
        <v>156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45034</v>
      </c>
      <c r="CX463" s="10" t="s">
        <v>193</v>
      </c>
      <c r="CY463" s="17" t="s">
        <v>156</v>
      </c>
      <c r="CZ463" s="17" t="s">
        <v>156</v>
      </c>
      <c r="DA463" s="17" t="s">
        <v>156</v>
      </c>
      <c r="DB463" s="17">
        <v>45030</v>
      </c>
      <c r="DC463" s="16">
        <v>4224</v>
      </c>
      <c r="DD463" s="10" t="s">
        <v>1735</v>
      </c>
      <c r="DE463" s="10" t="s">
        <v>230</v>
      </c>
      <c r="DF463" s="18" t="s">
        <v>156</v>
      </c>
      <c r="DG463" s="17">
        <v>45055</v>
      </c>
      <c r="DH463" s="10" t="s">
        <v>156</v>
      </c>
      <c r="DI463" s="17" t="s">
        <v>156</v>
      </c>
      <c r="DJ463" s="17" t="s">
        <v>156</v>
      </c>
      <c r="DK463" s="17" t="s">
        <v>156</v>
      </c>
      <c r="DL463" s="17">
        <v>45092</v>
      </c>
      <c r="DM463" s="16">
        <v>4224</v>
      </c>
      <c r="DN463" s="10" t="s">
        <v>1736</v>
      </c>
      <c r="DO463" s="10" t="s">
        <v>417</v>
      </c>
      <c r="DP463" s="16">
        <v>32</v>
      </c>
      <c r="DQ463" s="16">
        <v>16</v>
      </c>
      <c r="DR463" s="11">
        <v>16</v>
      </c>
      <c r="DS463" s="16">
        <v>48</v>
      </c>
      <c r="DT463" s="16">
        <v>0</v>
      </c>
      <c r="DU463" s="11" t="s">
        <v>181</v>
      </c>
      <c r="DV463" s="11" t="s">
        <v>182</v>
      </c>
      <c r="DW463" s="27" t="s">
        <v>156</v>
      </c>
      <c r="DX463" s="27" t="s">
        <v>156</v>
      </c>
      <c r="DY463" s="20" t="s">
        <v>1014</v>
      </c>
      <c r="DZ463" s="16">
        <v>7</v>
      </c>
      <c r="EA463" s="16">
        <v>14</v>
      </c>
      <c r="EB463" s="27" t="s">
        <v>185</v>
      </c>
      <c r="EC463" s="27" t="s">
        <v>185</v>
      </c>
      <c r="ED463" s="27" t="s">
        <v>182</v>
      </c>
      <c r="EE463" s="29">
        <v>45030.277071759258</v>
      </c>
      <c r="EF463" s="28" t="s">
        <v>1129</v>
      </c>
      <c r="EG463" s="28" t="s">
        <v>1130</v>
      </c>
      <c r="EH463" s="28" t="s">
        <v>190</v>
      </c>
      <c r="EI463" s="29">
        <v>45092.598287037035</v>
      </c>
      <c r="EJ463" s="28" t="s">
        <v>1656</v>
      </c>
      <c r="EK463" s="28" t="s">
        <v>1657</v>
      </c>
      <c r="EL463" s="28" t="s">
        <v>237</v>
      </c>
      <c r="EM463" s="45" t="s">
        <v>3713</v>
      </c>
      <c r="EN463" s="46" t="str">
        <f t="shared" si="50"/>
        <v>343N640A</v>
      </c>
      <c r="EO463" s="47">
        <f t="shared" si="51"/>
        <v>45098</v>
      </c>
      <c r="EP463" s="47">
        <f t="shared" si="52"/>
        <v>45034</v>
      </c>
      <c r="EQ463" s="48" t="str">
        <f t="shared" ca="1" si="53"/>
        <v>Past</v>
      </c>
      <c r="ER463" s="49">
        <f t="shared" si="54"/>
        <v>64</v>
      </c>
      <c r="ES463" s="50"/>
      <c r="ET463" s="51">
        <f t="shared" si="55"/>
        <v>64</v>
      </c>
      <c r="EU463" s="52">
        <f t="shared" si="56"/>
        <v>270336</v>
      </c>
      <c r="EV463" s="46"/>
      <c r="EW463" s="23" t="s">
        <v>3714</v>
      </c>
    </row>
    <row r="464" spans="1:153" ht="14.25" hidden="1" customHeight="1">
      <c r="A464" s="8">
        <v>457</v>
      </c>
      <c r="B464" s="9" t="s">
        <v>141</v>
      </c>
      <c r="C464" s="10" t="s">
        <v>142</v>
      </c>
      <c r="D464" s="10" t="s">
        <v>143</v>
      </c>
      <c r="E464" s="10" t="s">
        <v>206</v>
      </c>
      <c r="F464" s="9" t="s">
        <v>641</v>
      </c>
      <c r="G464" s="10" t="s">
        <v>562</v>
      </c>
      <c r="H464" s="9" t="s">
        <v>563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149</v>
      </c>
      <c r="N464" s="9" t="s">
        <v>150</v>
      </c>
      <c r="O464" s="9" t="s">
        <v>151</v>
      </c>
      <c r="P464" s="9" t="s">
        <v>142</v>
      </c>
      <c r="Q464" s="9" t="s">
        <v>152</v>
      </c>
      <c r="R464" s="9" t="s">
        <v>675</v>
      </c>
      <c r="S464" s="9" t="s">
        <v>676</v>
      </c>
      <c r="T464" s="9" t="s">
        <v>306</v>
      </c>
      <c r="U464" s="9" t="s">
        <v>337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677</v>
      </c>
      <c r="AA464" s="9" t="s">
        <v>678</v>
      </c>
      <c r="AB464" s="12" t="s">
        <v>679</v>
      </c>
      <c r="AC464" s="10" t="s">
        <v>690</v>
      </c>
      <c r="AD464" s="9" t="s">
        <v>691</v>
      </c>
      <c r="AE464" s="13" t="s">
        <v>692</v>
      </c>
      <c r="AF464" s="14" t="s">
        <v>442</v>
      </c>
      <c r="AG464" s="10" t="s">
        <v>1737</v>
      </c>
      <c r="AH464" s="11" t="s">
        <v>684</v>
      </c>
      <c r="AI464" s="11" t="s">
        <v>685</v>
      </c>
      <c r="AJ464" s="10" t="s">
        <v>686</v>
      </c>
      <c r="AK464" s="11" t="s">
        <v>685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1.6</v>
      </c>
      <c r="AU464" s="10" t="s">
        <v>142</v>
      </c>
      <c r="AV464" s="16">
        <v>2800</v>
      </c>
      <c r="AW464" s="16">
        <v>2800</v>
      </c>
      <c r="AX464" s="16">
        <v>0</v>
      </c>
      <c r="AY464" s="16">
        <v>0</v>
      </c>
      <c r="AZ464" s="16">
        <v>0</v>
      </c>
      <c r="BA464" s="17">
        <v>45145</v>
      </c>
      <c r="BB464" s="30" t="s">
        <v>175</v>
      </c>
      <c r="BC464" s="18">
        <v>45030</v>
      </c>
      <c r="BD464" s="17">
        <v>45291</v>
      </c>
      <c r="BE464" s="17">
        <v>45322</v>
      </c>
      <c r="BF464" s="17">
        <v>45107</v>
      </c>
      <c r="BG464" s="10">
        <v>85501625</v>
      </c>
      <c r="BH464" s="9" t="s">
        <v>414</v>
      </c>
      <c r="BI464" s="19">
        <v>45078</v>
      </c>
      <c r="BJ464" s="20">
        <v>45082</v>
      </c>
      <c r="BK464" s="16">
        <v>0</v>
      </c>
      <c r="BL464" s="16">
        <v>0</v>
      </c>
      <c r="BM464" s="9" t="s">
        <v>177</v>
      </c>
      <c r="BN464" s="9" t="s">
        <v>178</v>
      </c>
      <c r="BO464" s="9" t="s">
        <v>156</v>
      </c>
      <c r="BP464" s="17">
        <v>45107</v>
      </c>
      <c r="BQ464" s="17" t="s">
        <v>156</v>
      </c>
      <c r="BR464" s="17" t="s">
        <v>156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 t="s">
        <v>156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>
        <v>45034</v>
      </c>
      <c r="CD464" s="10" t="s">
        <v>156</v>
      </c>
      <c r="CE464" s="17" t="s">
        <v>156</v>
      </c>
      <c r="CF464" s="17" t="s">
        <v>156</v>
      </c>
      <c r="CG464" s="17" t="s">
        <v>156</v>
      </c>
      <c r="CH464" s="17">
        <v>45030</v>
      </c>
      <c r="CI464" s="16">
        <v>2800</v>
      </c>
      <c r="CJ464" s="10" t="s">
        <v>1738</v>
      </c>
      <c r="CK464" s="10" t="s">
        <v>230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 t="s">
        <v>156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 t="s">
        <v>156</v>
      </c>
      <c r="CX464" s="10" t="s">
        <v>193</v>
      </c>
      <c r="CY464" s="17" t="s">
        <v>156</v>
      </c>
      <c r="CZ464" s="17" t="s">
        <v>156</v>
      </c>
      <c r="DA464" s="17" t="s">
        <v>156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 t="s">
        <v>156</v>
      </c>
      <c r="DH464" s="10" t="s">
        <v>156</v>
      </c>
      <c r="DI464" s="17" t="s">
        <v>156</v>
      </c>
      <c r="DJ464" s="17" t="s">
        <v>156</v>
      </c>
      <c r="DK464" s="17" t="s">
        <v>156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32</v>
      </c>
      <c r="DQ464" s="16">
        <v>16</v>
      </c>
      <c r="DR464" s="11">
        <v>16</v>
      </c>
      <c r="DS464" s="16">
        <v>16</v>
      </c>
      <c r="DT464" s="16">
        <v>2800</v>
      </c>
      <c r="DU464" s="11" t="s">
        <v>181</v>
      </c>
      <c r="DV464" s="11" t="s">
        <v>182</v>
      </c>
      <c r="DW464" s="27" t="s">
        <v>156</v>
      </c>
      <c r="DX464" s="27" t="s">
        <v>156</v>
      </c>
      <c r="DY464" s="20" t="s">
        <v>156</v>
      </c>
      <c r="DZ464" s="16">
        <v>7</v>
      </c>
      <c r="EA464" s="16">
        <v>14</v>
      </c>
      <c r="EB464" s="27" t="s">
        <v>185</v>
      </c>
      <c r="EC464" s="27" t="s">
        <v>185</v>
      </c>
      <c r="ED464" s="27" t="s">
        <v>182</v>
      </c>
      <c r="EE464" s="29">
        <v>45030.277071759258</v>
      </c>
      <c r="EF464" s="28" t="s">
        <v>1129</v>
      </c>
      <c r="EG464" s="28" t="s">
        <v>1130</v>
      </c>
      <c r="EH464" s="28" t="s">
        <v>190</v>
      </c>
      <c r="EI464" s="29">
        <v>45047.515138888892</v>
      </c>
      <c r="EJ464" s="28" t="s">
        <v>790</v>
      </c>
      <c r="EK464" s="28" t="s">
        <v>791</v>
      </c>
      <c r="EL464" s="28" t="s">
        <v>190</v>
      </c>
      <c r="EM464" s="45"/>
      <c r="EN464" s="46" t="str">
        <f t="shared" si="50"/>
        <v>343N641A</v>
      </c>
      <c r="EO464" s="47">
        <f t="shared" si="51"/>
        <v>45086</v>
      </c>
      <c r="EP464" s="47" t="str">
        <f t="shared" si="52"/>
        <v/>
      </c>
      <c r="EQ464" s="48" t="str">
        <f t="shared" ca="1" si="53"/>
        <v>Y</v>
      </c>
      <c r="ER464" s="49" t="str">
        <f t="shared" si="54"/>
        <v/>
      </c>
      <c r="ES464" s="50"/>
      <c r="ET464" s="51" t="str">
        <f t="shared" si="55"/>
        <v/>
      </c>
      <c r="EU464" s="52" t="str">
        <f t="shared" si="56"/>
        <v/>
      </c>
      <c r="EV464" s="46"/>
    </row>
    <row r="465" spans="1:153" ht="14.25" customHeight="1">
      <c r="A465" s="8">
        <v>458</v>
      </c>
      <c r="B465" s="9" t="s">
        <v>141</v>
      </c>
      <c r="C465" s="10" t="s">
        <v>142</v>
      </c>
      <c r="D465" s="10" t="s">
        <v>143</v>
      </c>
      <c r="E465" s="10" t="s">
        <v>206</v>
      </c>
      <c r="F465" s="9" t="s">
        <v>641</v>
      </c>
      <c r="G465" s="10" t="s">
        <v>562</v>
      </c>
      <c r="H465" s="9" t="s">
        <v>563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149</v>
      </c>
      <c r="N465" s="9" t="s">
        <v>150</v>
      </c>
      <c r="O465" s="9" t="s">
        <v>151</v>
      </c>
      <c r="P465" s="9" t="s">
        <v>142</v>
      </c>
      <c r="Q465" s="9" t="s">
        <v>152</v>
      </c>
      <c r="R465" s="9" t="s">
        <v>675</v>
      </c>
      <c r="S465" s="9" t="s">
        <v>676</v>
      </c>
      <c r="T465" s="9" t="s">
        <v>306</v>
      </c>
      <c r="U465" s="9" t="s">
        <v>337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677</v>
      </c>
      <c r="AA465" s="9" t="s">
        <v>678</v>
      </c>
      <c r="AB465" s="12" t="s">
        <v>679</v>
      </c>
      <c r="AC465" s="10" t="s">
        <v>690</v>
      </c>
      <c r="AD465" s="9" t="s">
        <v>691</v>
      </c>
      <c r="AE465" s="13" t="s">
        <v>692</v>
      </c>
      <c r="AF465" s="14" t="s">
        <v>442</v>
      </c>
      <c r="AG465" s="10" t="s">
        <v>1737</v>
      </c>
      <c r="AH465" s="11" t="s">
        <v>684</v>
      </c>
      <c r="AI465" s="11" t="s">
        <v>685</v>
      </c>
      <c r="AJ465" s="10" t="s">
        <v>686</v>
      </c>
      <c r="AK465" s="11" t="s">
        <v>685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1.6</v>
      </c>
      <c r="AU465" s="10" t="s">
        <v>142</v>
      </c>
      <c r="AV465" s="16">
        <v>2800</v>
      </c>
      <c r="AW465" s="16">
        <v>2800</v>
      </c>
      <c r="AX465" s="16">
        <v>0</v>
      </c>
      <c r="AY465" s="16">
        <v>0</v>
      </c>
      <c r="AZ465" s="16">
        <v>0</v>
      </c>
      <c r="BA465" s="17">
        <v>45145</v>
      </c>
      <c r="BB465" s="30" t="s">
        <v>175</v>
      </c>
      <c r="BC465" s="18">
        <v>45105</v>
      </c>
      <c r="BD465" s="17">
        <v>45291</v>
      </c>
      <c r="BE465" s="17">
        <v>45322</v>
      </c>
      <c r="BF465" s="17">
        <v>45107</v>
      </c>
      <c r="BG465" s="10">
        <v>85501624</v>
      </c>
      <c r="BH465" s="9" t="s">
        <v>319</v>
      </c>
      <c r="BI465" s="19">
        <v>45078</v>
      </c>
      <c r="BJ465" s="20">
        <v>45082</v>
      </c>
      <c r="BK465" s="16">
        <v>2800</v>
      </c>
      <c r="BL465" s="16">
        <v>4480</v>
      </c>
      <c r="BM465" s="9" t="s">
        <v>177</v>
      </c>
      <c r="BN465" s="9" t="s">
        <v>436</v>
      </c>
      <c r="BO465" s="9" t="s">
        <v>156</v>
      </c>
      <c r="BP465" s="17">
        <v>45119</v>
      </c>
      <c r="BQ465" s="17">
        <v>45119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 t="s">
        <v>156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 t="s">
        <v>156</v>
      </c>
      <c r="CI465" s="16">
        <v>0</v>
      </c>
      <c r="CJ465" s="10" t="s">
        <v>156</v>
      </c>
      <c r="CK465" s="10" t="s">
        <v>156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45034</v>
      </c>
      <c r="CX465" s="10" t="s">
        <v>193</v>
      </c>
      <c r="CY465" s="17" t="s">
        <v>156</v>
      </c>
      <c r="CZ465" s="17" t="s">
        <v>156</v>
      </c>
      <c r="DA465" s="17" t="s">
        <v>156</v>
      </c>
      <c r="DB465" s="17">
        <v>45030</v>
      </c>
      <c r="DC465" s="16">
        <v>2800</v>
      </c>
      <c r="DD465" s="10" t="s">
        <v>1739</v>
      </c>
      <c r="DE465" s="10" t="s">
        <v>230</v>
      </c>
      <c r="DF465" s="18" t="s">
        <v>156</v>
      </c>
      <c r="DG465" s="17">
        <v>45055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45092</v>
      </c>
      <c r="DM465" s="16">
        <v>2800</v>
      </c>
      <c r="DN465" s="10" t="s">
        <v>1740</v>
      </c>
      <c r="DO465" s="10" t="s">
        <v>417</v>
      </c>
      <c r="DP465" s="16">
        <v>32</v>
      </c>
      <c r="DQ465" s="16">
        <v>16</v>
      </c>
      <c r="DR465" s="11">
        <v>16</v>
      </c>
      <c r="DS465" s="16">
        <v>16</v>
      </c>
      <c r="DT465" s="16">
        <v>0</v>
      </c>
      <c r="DU465" s="11" t="s">
        <v>181</v>
      </c>
      <c r="DV465" s="11" t="s">
        <v>182</v>
      </c>
      <c r="DW465" s="27" t="s">
        <v>156</v>
      </c>
      <c r="DX465" s="27" t="s">
        <v>156</v>
      </c>
      <c r="DY465" s="20" t="s">
        <v>1014</v>
      </c>
      <c r="DZ465" s="16">
        <v>7</v>
      </c>
      <c r="EA465" s="16">
        <v>14</v>
      </c>
      <c r="EB465" s="27" t="s">
        <v>185</v>
      </c>
      <c r="EC465" s="27" t="s">
        <v>185</v>
      </c>
      <c r="ED465" s="27" t="s">
        <v>182</v>
      </c>
      <c r="EE465" s="29">
        <v>45030.277071759258</v>
      </c>
      <c r="EF465" s="28" t="s">
        <v>1129</v>
      </c>
      <c r="EG465" s="28" t="s">
        <v>1130</v>
      </c>
      <c r="EH465" s="28" t="s">
        <v>190</v>
      </c>
      <c r="EI465" s="29">
        <v>45092.598287037035</v>
      </c>
      <c r="EJ465" s="28" t="s">
        <v>1656</v>
      </c>
      <c r="EK465" s="28" t="s">
        <v>1657</v>
      </c>
      <c r="EL465" s="28" t="s">
        <v>237</v>
      </c>
      <c r="EM465" s="45" t="s">
        <v>3713</v>
      </c>
      <c r="EN465" s="46" t="str">
        <f t="shared" si="50"/>
        <v>343N641A</v>
      </c>
      <c r="EO465" s="47">
        <f t="shared" si="51"/>
        <v>45098</v>
      </c>
      <c r="EP465" s="47">
        <f t="shared" si="52"/>
        <v>45034</v>
      </c>
      <c r="EQ465" s="48" t="str">
        <f t="shared" ca="1" si="53"/>
        <v>Past</v>
      </c>
      <c r="ER465" s="49">
        <f t="shared" si="54"/>
        <v>64</v>
      </c>
      <c r="ES465" s="50"/>
      <c r="ET465" s="51">
        <f t="shared" si="55"/>
        <v>64</v>
      </c>
      <c r="EU465" s="52">
        <f t="shared" si="56"/>
        <v>179200</v>
      </c>
      <c r="EV465" s="46"/>
      <c r="EW465" s="23" t="s">
        <v>3714</v>
      </c>
    </row>
    <row r="466" spans="1:153" ht="14.25" hidden="1" customHeight="1">
      <c r="A466" s="8">
        <v>459</v>
      </c>
      <c r="B466" s="9" t="s">
        <v>141</v>
      </c>
      <c r="C466" s="10" t="s">
        <v>142</v>
      </c>
      <c r="D466" s="10" t="s">
        <v>143</v>
      </c>
      <c r="E466" s="10" t="s">
        <v>206</v>
      </c>
      <c r="F466" s="9" t="s">
        <v>641</v>
      </c>
      <c r="G466" s="10" t="s">
        <v>562</v>
      </c>
      <c r="H466" s="9" t="s">
        <v>563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149</v>
      </c>
      <c r="N466" s="9" t="s">
        <v>150</v>
      </c>
      <c r="O466" s="9" t="s">
        <v>151</v>
      </c>
      <c r="P466" s="9" t="s">
        <v>142</v>
      </c>
      <c r="Q466" s="9" t="s">
        <v>152</v>
      </c>
      <c r="R466" s="9" t="s">
        <v>675</v>
      </c>
      <c r="S466" s="9" t="s">
        <v>676</v>
      </c>
      <c r="T466" s="9" t="s">
        <v>306</v>
      </c>
      <c r="U466" s="9" t="s">
        <v>337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835</v>
      </c>
      <c r="AA466" s="9" t="s">
        <v>836</v>
      </c>
      <c r="AB466" s="12" t="s">
        <v>837</v>
      </c>
      <c r="AC466" s="10" t="s">
        <v>1153</v>
      </c>
      <c r="AD466" s="9" t="s">
        <v>1154</v>
      </c>
      <c r="AE466" s="13" t="s">
        <v>1155</v>
      </c>
      <c r="AF466" s="14" t="s">
        <v>442</v>
      </c>
      <c r="AG466" s="10" t="s">
        <v>1741</v>
      </c>
      <c r="AH466" s="11" t="s">
        <v>684</v>
      </c>
      <c r="AI466" s="11" t="s">
        <v>685</v>
      </c>
      <c r="AJ466" s="10" t="s">
        <v>686</v>
      </c>
      <c r="AK466" s="11" t="s">
        <v>685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1.6</v>
      </c>
      <c r="AU466" s="10" t="s">
        <v>142</v>
      </c>
      <c r="AV466" s="16">
        <v>3328</v>
      </c>
      <c r="AW466" s="16">
        <v>3328</v>
      </c>
      <c r="AX466" s="16">
        <v>0</v>
      </c>
      <c r="AY466" s="16">
        <v>0</v>
      </c>
      <c r="AZ466" s="16">
        <v>0</v>
      </c>
      <c r="BA466" s="17">
        <v>44935</v>
      </c>
      <c r="BB466" s="30" t="s">
        <v>175</v>
      </c>
      <c r="BC466" s="18">
        <v>45119</v>
      </c>
      <c r="BD466" s="17">
        <v>45230</v>
      </c>
      <c r="BE466" s="17">
        <v>45291</v>
      </c>
      <c r="BF466" s="17">
        <v>44910</v>
      </c>
      <c r="BG466" s="10">
        <v>85527203</v>
      </c>
      <c r="BH466" s="9" t="s">
        <v>319</v>
      </c>
      <c r="BI466" s="19">
        <v>45047</v>
      </c>
      <c r="BJ466" s="20">
        <v>45047</v>
      </c>
      <c r="BK466" s="16">
        <v>1968</v>
      </c>
      <c r="BL466" s="16">
        <v>3149</v>
      </c>
      <c r="BM466" s="9" t="s">
        <v>177</v>
      </c>
      <c r="BN466" s="9" t="s">
        <v>226</v>
      </c>
      <c r="BO466" s="9" t="s">
        <v>156</v>
      </c>
      <c r="BP466" s="17">
        <v>45097</v>
      </c>
      <c r="BQ466" s="17">
        <v>45097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45055</v>
      </c>
      <c r="CX466" s="10" t="s">
        <v>193</v>
      </c>
      <c r="CY466" s="17" t="s">
        <v>156</v>
      </c>
      <c r="CZ466" s="17" t="s">
        <v>156</v>
      </c>
      <c r="DA466" s="17" t="s">
        <v>156</v>
      </c>
      <c r="DB466" s="17">
        <v>45050</v>
      </c>
      <c r="DC466" s="16">
        <v>1968</v>
      </c>
      <c r="DD466" s="10" t="s">
        <v>1742</v>
      </c>
      <c r="DE466" s="10" t="s">
        <v>230</v>
      </c>
      <c r="DF466" s="18" t="s">
        <v>156</v>
      </c>
      <c r="DG466" s="17">
        <v>45065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45063</v>
      </c>
      <c r="DM466" s="16">
        <v>1968</v>
      </c>
      <c r="DN466" s="10" t="s">
        <v>1743</v>
      </c>
      <c r="DO466" s="10" t="s">
        <v>233</v>
      </c>
      <c r="DP466" s="16">
        <v>32</v>
      </c>
      <c r="DQ466" s="16">
        <v>16</v>
      </c>
      <c r="DR466" s="11">
        <v>16</v>
      </c>
      <c r="DS466" s="16">
        <v>48</v>
      </c>
      <c r="DT466" s="16">
        <v>0</v>
      </c>
      <c r="DU466" s="11" t="s">
        <v>181</v>
      </c>
      <c r="DV466" s="11" t="s">
        <v>182</v>
      </c>
      <c r="DW466" s="27" t="s">
        <v>156</v>
      </c>
      <c r="DX466" s="27" t="s">
        <v>156</v>
      </c>
      <c r="DY466" s="20" t="s">
        <v>759</v>
      </c>
      <c r="DZ466" s="16">
        <v>7</v>
      </c>
      <c r="EA466" s="16">
        <v>14</v>
      </c>
      <c r="EB466" s="27" t="s">
        <v>185</v>
      </c>
      <c r="EC466" s="27" t="s">
        <v>185</v>
      </c>
      <c r="ED466" s="27" t="s">
        <v>182</v>
      </c>
      <c r="EE466" s="29">
        <v>45047.259629629632</v>
      </c>
      <c r="EF466" s="28" t="s">
        <v>195</v>
      </c>
      <c r="EG466" s="28" t="s">
        <v>196</v>
      </c>
      <c r="EH466" s="28" t="s">
        <v>210</v>
      </c>
      <c r="EI466" s="29">
        <v>45063.6325462963</v>
      </c>
      <c r="EJ466" s="28" t="s">
        <v>1656</v>
      </c>
      <c r="EK466" s="28" t="s">
        <v>1657</v>
      </c>
      <c r="EL466" s="28" t="s">
        <v>237</v>
      </c>
      <c r="EM466" s="45" t="s">
        <v>3713</v>
      </c>
      <c r="EN466" s="46" t="str">
        <f t="shared" si="50"/>
        <v>343N251F</v>
      </c>
      <c r="EO466" s="47">
        <f t="shared" si="51"/>
        <v>45076</v>
      </c>
      <c r="EP466" s="47">
        <f t="shared" si="52"/>
        <v>45055</v>
      </c>
      <c r="EQ466" s="48" t="str">
        <f t="shared" ca="1" si="53"/>
        <v>Past</v>
      </c>
      <c r="ER466" s="49">
        <f t="shared" si="54"/>
        <v>21</v>
      </c>
      <c r="ES466" s="50"/>
      <c r="ET466" s="51">
        <f t="shared" si="55"/>
        <v>21</v>
      </c>
      <c r="EU466" s="52">
        <f t="shared" si="56"/>
        <v>41328</v>
      </c>
      <c r="EV466" s="46"/>
      <c r="EW466" s="23" t="s">
        <v>3717</v>
      </c>
    </row>
    <row r="467" spans="1:153" ht="14.25" customHeight="1">
      <c r="A467" s="8">
        <v>460</v>
      </c>
      <c r="B467" s="9" t="s">
        <v>141</v>
      </c>
      <c r="C467" s="10" t="s">
        <v>142</v>
      </c>
      <c r="D467" s="10" t="s">
        <v>143</v>
      </c>
      <c r="E467" s="10" t="s">
        <v>206</v>
      </c>
      <c r="F467" s="9" t="s">
        <v>641</v>
      </c>
      <c r="G467" s="10" t="s">
        <v>562</v>
      </c>
      <c r="H467" s="9" t="s">
        <v>563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149</v>
      </c>
      <c r="N467" s="9" t="s">
        <v>150</v>
      </c>
      <c r="O467" s="9" t="s">
        <v>151</v>
      </c>
      <c r="P467" s="9" t="s">
        <v>142</v>
      </c>
      <c r="Q467" s="9" t="s">
        <v>152</v>
      </c>
      <c r="R467" s="9" t="s">
        <v>675</v>
      </c>
      <c r="S467" s="9" t="s">
        <v>676</v>
      </c>
      <c r="T467" s="9" t="s">
        <v>306</v>
      </c>
      <c r="U467" s="9" t="s">
        <v>337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835</v>
      </c>
      <c r="AA467" s="9" t="s">
        <v>836</v>
      </c>
      <c r="AB467" s="12" t="s">
        <v>837</v>
      </c>
      <c r="AC467" s="10" t="s">
        <v>838</v>
      </c>
      <c r="AD467" s="9" t="s">
        <v>839</v>
      </c>
      <c r="AE467" s="13" t="s">
        <v>840</v>
      </c>
      <c r="AF467" s="14" t="s">
        <v>442</v>
      </c>
      <c r="AG467" s="10" t="s">
        <v>1744</v>
      </c>
      <c r="AH467" s="11" t="s">
        <v>684</v>
      </c>
      <c r="AI467" s="11" t="s">
        <v>685</v>
      </c>
      <c r="AJ467" s="10" t="s">
        <v>686</v>
      </c>
      <c r="AK467" s="11" t="s">
        <v>685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1.6</v>
      </c>
      <c r="AU467" s="10" t="s">
        <v>142</v>
      </c>
      <c r="AV467" s="16">
        <v>2512</v>
      </c>
      <c r="AW467" s="16">
        <v>2512</v>
      </c>
      <c r="AX467" s="16">
        <v>0</v>
      </c>
      <c r="AY467" s="16">
        <v>0</v>
      </c>
      <c r="AZ467" s="16">
        <v>0</v>
      </c>
      <c r="BA467" s="17">
        <v>45131</v>
      </c>
      <c r="BB467" s="30" t="s">
        <v>175</v>
      </c>
      <c r="BC467" s="18">
        <v>45005</v>
      </c>
      <c r="BD467" s="17">
        <v>45230</v>
      </c>
      <c r="BE467" s="17">
        <v>45291</v>
      </c>
      <c r="BF467" s="17">
        <v>45122</v>
      </c>
      <c r="BG467" s="10">
        <v>85287023</v>
      </c>
      <c r="BH467" s="9" t="s">
        <v>414</v>
      </c>
      <c r="BI467" s="19">
        <v>45017</v>
      </c>
      <c r="BJ467" s="20">
        <v>45019</v>
      </c>
      <c r="BK467" s="16">
        <v>2512</v>
      </c>
      <c r="BL467" s="16">
        <v>4019</v>
      </c>
      <c r="BM467" s="9" t="s">
        <v>177</v>
      </c>
      <c r="BN467" s="9" t="s">
        <v>436</v>
      </c>
      <c r="BO467" s="9" t="s">
        <v>635</v>
      </c>
      <c r="BP467" s="17">
        <v>45122</v>
      </c>
      <c r="BQ467" s="17">
        <v>45122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44950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>
        <v>44951</v>
      </c>
      <c r="CI467" s="16">
        <v>18000</v>
      </c>
      <c r="CJ467" s="10" t="s">
        <v>1745</v>
      </c>
      <c r="CK467" s="10" t="s">
        <v>230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44999</v>
      </c>
      <c r="CX467" s="10" t="s">
        <v>298</v>
      </c>
      <c r="CY467" s="17" t="s">
        <v>156</v>
      </c>
      <c r="CZ467" s="17" t="s">
        <v>156</v>
      </c>
      <c r="DA467" s="17" t="s">
        <v>156</v>
      </c>
      <c r="DB467" s="17">
        <v>44995</v>
      </c>
      <c r="DC467" s="16">
        <v>2512</v>
      </c>
      <c r="DD467" s="10" t="s">
        <v>1746</v>
      </c>
      <c r="DE467" s="10" t="s">
        <v>230</v>
      </c>
      <c r="DF467" s="18" t="s">
        <v>156</v>
      </c>
      <c r="DG467" s="17">
        <v>45006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45000</v>
      </c>
      <c r="DM467" s="16">
        <v>2512</v>
      </c>
      <c r="DN467" s="10" t="s">
        <v>1747</v>
      </c>
      <c r="DO467" s="10" t="s">
        <v>230</v>
      </c>
      <c r="DP467" s="16">
        <v>32</v>
      </c>
      <c r="DQ467" s="16">
        <v>16</v>
      </c>
      <c r="DR467" s="11">
        <v>16</v>
      </c>
      <c r="DS467" s="16">
        <v>48</v>
      </c>
      <c r="DT467" s="16">
        <v>0</v>
      </c>
      <c r="DU467" s="11" t="s">
        <v>181</v>
      </c>
      <c r="DV467" s="11" t="s">
        <v>182</v>
      </c>
      <c r="DW467" s="27" t="s">
        <v>156</v>
      </c>
      <c r="DX467" s="27" t="s">
        <v>156</v>
      </c>
      <c r="DY467" s="20" t="s">
        <v>1015</v>
      </c>
      <c r="DZ467" s="16">
        <v>7</v>
      </c>
      <c r="EA467" s="16">
        <v>14</v>
      </c>
      <c r="EB467" s="27" t="s">
        <v>185</v>
      </c>
      <c r="EC467" s="27" t="s">
        <v>185</v>
      </c>
      <c r="ED467" s="27" t="s">
        <v>182</v>
      </c>
      <c r="EE467" s="29">
        <v>44946.348761574074</v>
      </c>
      <c r="EF467" s="28" t="s">
        <v>195</v>
      </c>
      <c r="EG467" s="28" t="s">
        <v>196</v>
      </c>
      <c r="EH467" s="28" t="s">
        <v>190</v>
      </c>
      <c r="EI467" s="29">
        <v>45000.593912037039</v>
      </c>
      <c r="EJ467" s="28" t="s">
        <v>1656</v>
      </c>
      <c r="EK467" s="28" t="s">
        <v>1657</v>
      </c>
      <c r="EL467" s="28" t="s">
        <v>237</v>
      </c>
      <c r="EM467" s="45" t="s">
        <v>3713</v>
      </c>
      <c r="EN467" s="46" t="str">
        <f t="shared" si="50"/>
        <v>343N505A</v>
      </c>
      <c r="EO467" s="47">
        <f t="shared" si="51"/>
        <v>45101</v>
      </c>
      <c r="EP467" s="47">
        <f t="shared" si="52"/>
        <v>44999</v>
      </c>
      <c r="EQ467" s="48" t="str">
        <f t="shared" ca="1" si="53"/>
        <v>Past</v>
      </c>
      <c r="ER467" s="49">
        <f t="shared" si="54"/>
        <v>102</v>
      </c>
      <c r="ES467" s="50"/>
      <c r="ET467" s="51">
        <f t="shared" si="55"/>
        <v>102</v>
      </c>
      <c r="EU467" s="52">
        <f t="shared" si="56"/>
        <v>256224</v>
      </c>
      <c r="EV467" s="46"/>
      <c r="EW467" s="23" t="s">
        <v>3714</v>
      </c>
    </row>
    <row r="468" spans="1:153" ht="14.25" customHeight="1">
      <c r="A468" s="8">
        <v>461</v>
      </c>
      <c r="B468" s="9" t="s">
        <v>141</v>
      </c>
      <c r="C468" s="10" t="s">
        <v>142</v>
      </c>
      <c r="D468" s="10" t="s">
        <v>143</v>
      </c>
      <c r="E468" s="10" t="s">
        <v>206</v>
      </c>
      <c r="F468" s="9" t="s">
        <v>641</v>
      </c>
      <c r="G468" s="10" t="s">
        <v>562</v>
      </c>
      <c r="H468" s="9" t="s">
        <v>563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149</v>
      </c>
      <c r="N468" s="9" t="s">
        <v>150</v>
      </c>
      <c r="O468" s="9" t="s">
        <v>151</v>
      </c>
      <c r="P468" s="9" t="s">
        <v>142</v>
      </c>
      <c r="Q468" s="9" t="s">
        <v>152</v>
      </c>
      <c r="R468" s="9" t="s">
        <v>675</v>
      </c>
      <c r="S468" s="9" t="s">
        <v>676</v>
      </c>
      <c r="T468" s="9" t="s">
        <v>306</v>
      </c>
      <c r="U468" s="9" t="s">
        <v>337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835</v>
      </c>
      <c r="AA468" s="9" t="s">
        <v>836</v>
      </c>
      <c r="AB468" s="12" t="s">
        <v>837</v>
      </c>
      <c r="AC468" s="10" t="s">
        <v>848</v>
      </c>
      <c r="AD468" s="9" t="s">
        <v>849</v>
      </c>
      <c r="AE468" s="13" t="s">
        <v>850</v>
      </c>
      <c r="AF468" s="14" t="s">
        <v>442</v>
      </c>
      <c r="AG468" s="10" t="s">
        <v>1748</v>
      </c>
      <c r="AH468" s="11" t="s">
        <v>684</v>
      </c>
      <c r="AI468" s="11" t="s">
        <v>685</v>
      </c>
      <c r="AJ468" s="10" t="s">
        <v>686</v>
      </c>
      <c r="AK468" s="11" t="s">
        <v>685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1.6</v>
      </c>
      <c r="AU468" s="10" t="s">
        <v>142</v>
      </c>
      <c r="AV468" s="16">
        <v>1520</v>
      </c>
      <c r="AW468" s="16">
        <v>1520</v>
      </c>
      <c r="AX468" s="16">
        <v>0</v>
      </c>
      <c r="AY468" s="16">
        <v>0</v>
      </c>
      <c r="AZ468" s="16">
        <v>0</v>
      </c>
      <c r="BA468" s="17">
        <v>45131</v>
      </c>
      <c r="BB468" s="30" t="s">
        <v>175</v>
      </c>
      <c r="BC468" s="18">
        <v>45005</v>
      </c>
      <c r="BD468" s="17">
        <v>45230</v>
      </c>
      <c r="BE468" s="17">
        <v>45291</v>
      </c>
      <c r="BF468" s="17">
        <v>45122</v>
      </c>
      <c r="BG468" s="10">
        <v>85277469</v>
      </c>
      <c r="BH468" s="9" t="s">
        <v>414</v>
      </c>
      <c r="BI468" s="19">
        <v>45017</v>
      </c>
      <c r="BJ468" s="20">
        <v>45019</v>
      </c>
      <c r="BK468" s="16">
        <v>1520</v>
      </c>
      <c r="BL468" s="16">
        <v>2432</v>
      </c>
      <c r="BM468" s="9" t="s">
        <v>177</v>
      </c>
      <c r="BN468" s="9" t="s">
        <v>436</v>
      </c>
      <c r="BO468" s="9" t="s">
        <v>635</v>
      </c>
      <c r="BP468" s="17">
        <v>45122</v>
      </c>
      <c r="BQ468" s="17">
        <v>45122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44999</v>
      </c>
      <c r="CX468" s="10" t="s">
        <v>298</v>
      </c>
      <c r="CY468" s="17" t="s">
        <v>156</v>
      </c>
      <c r="CZ468" s="17" t="s">
        <v>156</v>
      </c>
      <c r="DA468" s="17" t="s">
        <v>156</v>
      </c>
      <c r="DB468" s="17">
        <v>44995</v>
      </c>
      <c r="DC468" s="16">
        <v>1520</v>
      </c>
      <c r="DD468" s="10" t="s">
        <v>1749</v>
      </c>
      <c r="DE468" s="10" t="s">
        <v>230</v>
      </c>
      <c r="DF468" s="18" t="s">
        <v>156</v>
      </c>
      <c r="DG468" s="17">
        <v>45006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45000</v>
      </c>
      <c r="DM468" s="16">
        <v>1520</v>
      </c>
      <c r="DN468" s="10" t="s">
        <v>1750</v>
      </c>
      <c r="DO468" s="10" t="s">
        <v>230</v>
      </c>
      <c r="DP468" s="16">
        <v>32</v>
      </c>
      <c r="DQ468" s="16">
        <v>16</v>
      </c>
      <c r="DR468" s="11">
        <v>16</v>
      </c>
      <c r="DS468" s="16">
        <v>48</v>
      </c>
      <c r="DT468" s="16">
        <v>0</v>
      </c>
      <c r="DU468" s="11" t="s">
        <v>181</v>
      </c>
      <c r="DV468" s="11" t="s">
        <v>182</v>
      </c>
      <c r="DW468" s="27" t="s">
        <v>156</v>
      </c>
      <c r="DX468" s="27" t="s">
        <v>156</v>
      </c>
      <c r="DY468" s="20" t="s">
        <v>1015</v>
      </c>
      <c r="DZ468" s="16">
        <v>7</v>
      </c>
      <c r="EA468" s="16">
        <v>14</v>
      </c>
      <c r="EB468" s="27" t="s">
        <v>185</v>
      </c>
      <c r="EC468" s="27" t="s">
        <v>185</v>
      </c>
      <c r="ED468" s="27" t="s">
        <v>182</v>
      </c>
      <c r="EE468" s="29">
        <v>44944.629074074073</v>
      </c>
      <c r="EF468" s="28" t="s">
        <v>688</v>
      </c>
      <c r="EG468" s="28" t="s">
        <v>689</v>
      </c>
      <c r="EH468" s="28" t="s">
        <v>190</v>
      </c>
      <c r="EI468" s="29">
        <v>45000.593912037039</v>
      </c>
      <c r="EJ468" s="28" t="s">
        <v>1656</v>
      </c>
      <c r="EK468" s="28" t="s">
        <v>1657</v>
      </c>
      <c r="EL468" s="28" t="s">
        <v>237</v>
      </c>
      <c r="EM468" s="45" t="s">
        <v>3713</v>
      </c>
      <c r="EN468" s="46" t="str">
        <f t="shared" si="50"/>
        <v>343N505B</v>
      </c>
      <c r="EO468" s="47">
        <f t="shared" si="51"/>
        <v>45101</v>
      </c>
      <c r="EP468" s="47">
        <f t="shared" si="52"/>
        <v>44999</v>
      </c>
      <c r="EQ468" s="48" t="str">
        <f t="shared" ca="1" si="53"/>
        <v>Past</v>
      </c>
      <c r="ER468" s="49">
        <f t="shared" si="54"/>
        <v>102</v>
      </c>
      <c r="ES468" s="50"/>
      <c r="ET468" s="51">
        <f t="shared" si="55"/>
        <v>102</v>
      </c>
      <c r="EU468" s="52">
        <f t="shared" si="56"/>
        <v>155040</v>
      </c>
      <c r="EV468" s="46"/>
      <c r="EW468" s="23" t="s">
        <v>3714</v>
      </c>
    </row>
    <row r="469" spans="1:153" ht="14.25" hidden="1" customHeight="1">
      <c r="A469" s="8">
        <v>462</v>
      </c>
      <c r="B469" s="9" t="s">
        <v>141</v>
      </c>
      <c r="C469" s="10" t="s">
        <v>142</v>
      </c>
      <c r="D469" s="10" t="s">
        <v>143</v>
      </c>
      <c r="E469" s="10" t="s">
        <v>206</v>
      </c>
      <c r="F469" s="9" t="s">
        <v>641</v>
      </c>
      <c r="G469" s="10" t="s">
        <v>562</v>
      </c>
      <c r="H469" s="9" t="s">
        <v>563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149</v>
      </c>
      <c r="N469" s="9" t="s">
        <v>150</v>
      </c>
      <c r="O469" s="9" t="s">
        <v>151</v>
      </c>
      <c r="P469" s="9" t="s">
        <v>142</v>
      </c>
      <c r="Q469" s="9" t="s">
        <v>152</v>
      </c>
      <c r="R469" s="9" t="s">
        <v>675</v>
      </c>
      <c r="S469" s="9" t="s">
        <v>676</v>
      </c>
      <c r="T469" s="9" t="s">
        <v>306</v>
      </c>
      <c r="U469" s="9" t="s">
        <v>337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835</v>
      </c>
      <c r="AA469" s="9" t="s">
        <v>836</v>
      </c>
      <c r="AB469" s="12" t="s">
        <v>837</v>
      </c>
      <c r="AC469" s="10" t="s">
        <v>1175</v>
      </c>
      <c r="AD469" s="9" t="s">
        <v>1176</v>
      </c>
      <c r="AE469" s="13" t="s">
        <v>1177</v>
      </c>
      <c r="AF469" s="14" t="s">
        <v>442</v>
      </c>
      <c r="AG469" s="10" t="s">
        <v>1751</v>
      </c>
      <c r="AH469" s="11" t="s">
        <v>684</v>
      </c>
      <c r="AI469" s="11" t="s">
        <v>685</v>
      </c>
      <c r="AJ469" s="10" t="s">
        <v>686</v>
      </c>
      <c r="AK469" s="11" t="s">
        <v>685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1.6</v>
      </c>
      <c r="AU469" s="10" t="s">
        <v>142</v>
      </c>
      <c r="AV469" s="16">
        <v>5088</v>
      </c>
      <c r="AW469" s="16">
        <v>5088</v>
      </c>
      <c r="AX469" s="16">
        <v>0</v>
      </c>
      <c r="AY469" s="16">
        <v>0</v>
      </c>
      <c r="AZ469" s="16">
        <v>0</v>
      </c>
      <c r="BA469" s="17">
        <v>44935</v>
      </c>
      <c r="BB469" s="30" t="s">
        <v>175</v>
      </c>
      <c r="BC469" s="18">
        <v>45117</v>
      </c>
      <c r="BD469" s="17">
        <v>45230</v>
      </c>
      <c r="BE469" s="17">
        <v>45291</v>
      </c>
      <c r="BF469" s="17">
        <v>44910</v>
      </c>
      <c r="BG469" s="10">
        <v>85527204</v>
      </c>
      <c r="BH469" s="9" t="s">
        <v>319</v>
      </c>
      <c r="BI469" s="19">
        <v>45047</v>
      </c>
      <c r="BJ469" s="20">
        <v>45047</v>
      </c>
      <c r="BK469" s="16">
        <v>3648</v>
      </c>
      <c r="BL469" s="16">
        <v>5837</v>
      </c>
      <c r="BM469" s="9" t="s">
        <v>177</v>
      </c>
      <c r="BN469" s="9" t="s">
        <v>226</v>
      </c>
      <c r="BO469" s="9" t="s">
        <v>156</v>
      </c>
      <c r="BP469" s="17">
        <v>45097</v>
      </c>
      <c r="BQ469" s="17">
        <v>45097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 t="s">
        <v>156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 t="s">
        <v>156</v>
      </c>
      <c r="CI469" s="16">
        <v>0</v>
      </c>
      <c r="CJ469" s="10" t="s">
        <v>156</v>
      </c>
      <c r="CK469" s="10" t="s">
        <v>156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45055</v>
      </c>
      <c r="CX469" s="10" t="s">
        <v>193</v>
      </c>
      <c r="CY469" s="17" t="s">
        <v>156</v>
      </c>
      <c r="CZ469" s="17" t="s">
        <v>156</v>
      </c>
      <c r="DA469" s="17" t="s">
        <v>156</v>
      </c>
      <c r="DB469" s="17">
        <v>45050</v>
      </c>
      <c r="DC469" s="16">
        <v>3648</v>
      </c>
      <c r="DD469" s="10" t="s">
        <v>1752</v>
      </c>
      <c r="DE469" s="10" t="s">
        <v>230</v>
      </c>
      <c r="DF469" s="18" t="s">
        <v>156</v>
      </c>
      <c r="DG469" s="17">
        <v>45065</v>
      </c>
      <c r="DH469" s="10" t="s">
        <v>156</v>
      </c>
      <c r="DI469" s="17" t="s">
        <v>156</v>
      </c>
      <c r="DJ469" s="17" t="s">
        <v>156</v>
      </c>
      <c r="DK469" s="17" t="s">
        <v>156</v>
      </c>
      <c r="DL469" s="17">
        <v>45063</v>
      </c>
      <c r="DM469" s="16">
        <v>3648</v>
      </c>
      <c r="DN469" s="10" t="s">
        <v>1753</v>
      </c>
      <c r="DO469" s="10" t="s">
        <v>233</v>
      </c>
      <c r="DP469" s="16">
        <v>32</v>
      </c>
      <c r="DQ469" s="16">
        <v>16</v>
      </c>
      <c r="DR469" s="11">
        <v>16</v>
      </c>
      <c r="DS469" s="16">
        <v>48</v>
      </c>
      <c r="DT469" s="16">
        <v>0</v>
      </c>
      <c r="DU469" s="11" t="s">
        <v>181</v>
      </c>
      <c r="DV469" s="11" t="s">
        <v>182</v>
      </c>
      <c r="DW469" s="27" t="s">
        <v>156</v>
      </c>
      <c r="DX469" s="27" t="s">
        <v>156</v>
      </c>
      <c r="DY469" s="20" t="s">
        <v>759</v>
      </c>
      <c r="DZ469" s="16">
        <v>7</v>
      </c>
      <c r="EA469" s="16">
        <v>14</v>
      </c>
      <c r="EB469" s="27" t="s">
        <v>185</v>
      </c>
      <c r="EC469" s="27" t="s">
        <v>185</v>
      </c>
      <c r="ED469" s="27" t="s">
        <v>182</v>
      </c>
      <c r="EE469" s="29">
        <v>45047.259629629632</v>
      </c>
      <c r="EF469" s="28" t="s">
        <v>195</v>
      </c>
      <c r="EG469" s="28" t="s">
        <v>196</v>
      </c>
      <c r="EH469" s="28" t="s">
        <v>210</v>
      </c>
      <c r="EI469" s="29">
        <v>45063.6325462963</v>
      </c>
      <c r="EJ469" s="28" t="s">
        <v>1656</v>
      </c>
      <c r="EK469" s="28" t="s">
        <v>1657</v>
      </c>
      <c r="EL469" s="28" t="s">
        <v>237</v>
      </c>
      <c r="EM469" s="45" t="s">
        <v>3713</v>
      </c>
      <c r="EN469" s="46" t="str">
        <f t="shared" si="50"/>
        <v>343N252A</v>
      </c>
      <c r="EO469" s="47">
        <f t="shared" si="51"/>
        <v>45076</v>
      </c>
      <c r="EP469" s="47">
        <f t="shared" si="52"/>
        <v>45055</v>
      </c>
      <c r="EQ469" s="48" t="str">
        <f t="shared" ca="1" si="53"/>
        <v>Past</v>
      </c>
      <c r="ER469" s="49">
        <f t="shared" si="54"/>
        <v>21</v>
      </c>
      <c r="ES469" s="50"/>
      <c r="ET469" s="51">
        <f t="shared" si="55"/>
        <v>21</v>
      </c>
      <c r="EU469" s="52">
        <f t="shared" si="56"/>
        <v>76608</v>
      </c>
      <c r="EV469" s="46"/>
      <c r="EW469" s="23" t="s">
        <v>3717</v>
      </c>
    </row>
    <row r="470" spans="1:153" ht="14.25" customHeight="1">
      <c r="A470" s="8">
        <v>463</v>
      </c>
      <c r="B470" s="9" t="s">
        <v>141</v>
      </c>
      <c r="C470" s="10" t="s">
        <v>142</v>
      </c>
      <c r="D470" s="10" t="s">
        <v>143</v>
      </c>
      <c r="E470" s="10" t="s">
        <v>206</v>
      </c>
      <c r="F470" s="9" t="s">
        <v>641</v>
      </c>
      <c r="G470" s="10" t="s">
        <v>562</v>
      </c>
      <c r="H470" s="9" t="s">
        <v>563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149</v>
      </c>
      <c r="N470" s="9" t="s">
        <v>150</v>
      </c>
      <c r="O470" s="9" t="s">
        <v>151</v>
      </c>
      <c r="P470" s="9" t="s">
        <v>142</v>
      </c>
      <c r="Q470" s="9" t="s">
        <v>152</v>
      </c>
      <c r="R470" s="9" t="s">
        <v>675</v>
      </c>
      <c r="S470" s="9" t="s">
        <v>676</v>
      </c>
      <c r="T470" s="9" t="s">
        <v>306</v>
      </c>
      <c r="U470" s="9" t="s">
        <v>337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835</v>
      </c>
      <c r="AA470" s="9" t="s">
        <v>836</v>
      </c>
      <c r="AB470" s="12" t="s">
        <v>837</v>
      </c>
      <c r="AC470" s="10" t="s">
        <v>854</v>
      </c>
      <c r="AD470" s="9" t="s">
        <v>855</v>
      </c>
      <c r="AE470" s="13" t="s">
        <v>856</v>
      </c>
      <c r="AF470" s="14" t="s">
        <v>442</v>
      </c>
      <c r="AG470" s="10" t="s">
        <v>1754</v>
      </c>
      <c r="AH470" s="11" t="s">
        <v>684</v>
      </c>
      <c r="AI470" s="11" t="s">
        <v>685</v>
      </c>
      <c r="AJ470" s="10" t="s">
        <v>686</v>
      </c>
      <c r="AK470" s="11" t="s">
        <v>685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1.6</v>
      </c>
      <c r="AU470" s="10" t="s">
        <v>142</v>
      </c>
      <c r="AV470" s="16">
        <v>2560</v>
      </c>
      <c r="AW470" s="16">
        <v>2560</v>
      </c>
      <c r="AX470" s="16">
        <v>0</v>
      </c>
      <c r="AY470" s="16">
        <v>0</v>
      </c>
      <c r="AZ470" s="16">
        <v>0</v>
      </c>
      <c r="BA470" s="17">
        <v>45131</v>
      </c>
      <c r="BB470" s="30" t="s">
        <v>175</v>
      </c>
      <c r="BC470" s="18">
        <v>45005</v>
      </c>
      <c r="BD470" s="17">
        <v>45230</v>
      </c>
      <c r="BE470" s="17">
        <v>45291</v>
      </c>
      <c r="BF470" s="17">
        <v>45122</v>
      </c>
      <c r="BG470" s="10">
        <v>85340846</v>
      </c>
      <c r="BH470" s="9" t="s">
        <v>414</v>
      </c>
      <c r="BI470" s="19">
        <v>45047</v>
      </c>
      <c r="BJ470" s="20">
        <v>45047</v>
      </c>
      <c r="BK470" s="16">
        <v>2560</v>
      </c>
      <c r="BL470" s="16">
        <v>4096</v>
      </c>
      <c r="BM470" s="9" t="s">
        <v>177</v>
      </c>
      <c r="BN470" s="9" t="s">
        <v>436</v>
      </c>
      <c r="BO470" s="9" t="s">
        <v>635</v>
      </c>
      <c r="BP470" s="17">
        <v>45122</v>
      </c>
      <c r="BQ470" s="17">
        <v>45122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44999</v>
      </c>
      <c r="CX470" s="10" t="s">
        <v>193</v>
      </c>
      <c r="CY470" s="17" t="s">
        <v>156</v>
      </c>
      <c r="CZ470" s="17" t="s">
        <v>156</v>
      </c>
      <c r="DA470" s="17" t="s">
        <v>156</v>
      </c>
      <c r="DB470" s="17">
        <v>44995</v>
      </c>
      <c r="DC470" s="16">
        <v>2560</v>
      </c>
      <c r="DD470" s="10" t="s">
        <v>1755</v>
      </c>
      <c r="DE470" s="10" t="s">
        <v>230</v>
      </c>
      <c r="DF470" s="18" t="s">
        <v>156</v>
      </c>
      <c r="DG470" s="17">
        <v>45009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>
        <v>45000</v>
      </c>
      <c r="DM470" s="16">
        <v>2560</v>
      </c>
      <c r="DN470" s="10" t="s">
        <v>1756</v>
      </c>
      <c r="DO470" s="10" t="s">
        <v>230</v>
      </c>
      <c r="DP470" s="16">
        <v>32</v>
      </c>
      <c r="DQ470" s="16">
        <v>16</v>
      </c>
      <c r="DR470" s="11">
        <v>16</v>
      </c>
      <c r="DS470" s="16">
        <v>48</v>
      </c>
      <c r="DT470" s="16">
        <v>0</v>
      </c>
      <c r="DU470" s="11" t="s">
        <v>181</v>
      </c>
      <c r="DV470" s="11" t="s">
        <v>182</v>
      </c>
      <c r="DW470" s="27" t="s">
        <v>156</v>
      </c>
      <c r="DX470" s="27" t="s">
        <v>156</v>
      </c>
      <c r="DY470" s="20" t="s">
        <v>1015</v>
      </c>
      <c r="DZ470" s="16">
        <v>7</v>
      </c>
      <c r="EA470" s="16">
        <v>14</v>
      </c>
      <c r="EB470" s="27" t="s">
        <v>185</v>
      </c>
      <c r="EC470" s="27" t="s">
        <v>185</v>
      </c>
      <c r="ED470" s="27" t="s">
        <v>182</v>
      </c>
      <c r="EE470" s="29">
        <v>44965.618750000001</v>
      </c>
      <c r="EF470" s="28" t="s">
        <v>688</v>
      </c>
      <c r="EG470" s="28" t="s">
        <v>689</v>
      </c>
      <c r="EH470" s="28" t="s">
        <v>190</v>
      </c>
      <c r="EI470" s="29">
        <v>45000.593912037039</v>
      </c>
      <c r="EJ470" s="28" t="s">
        <v>1656</v>
      </c>
      <c r="EK470" s="28" t="s">
        <v>1657</v>
      </c>
      <c r="EL470" s="28" t="s">
        <v>237</v>
      </c>
      <c r="EM470" s="45" t="s">
        <v>3713</v>
      </c>
      <c r="EN470" s="46" t="str">
        <f t="shared" si="50"/>
        <v>343N552A</v>
      </c>
      <c r="EO470" s="47">
        <f t="shared" si="51"/>
        <v>45101</v>
      </c>
      <c r="EP470" s="47">
        <f t="shared" si="52"/>
        <v>44999</v>
      </c>
      <c r="EQ470" s="48" t="str">
        <f t="shared" ca="1" si="53"/>
        <v>Past</v>
      </c>
      <c r="ER470" s="49">
        <f t="shared" si="54"/>
        <v>102</v>
      </c>
      <c r="ES470" s="50"/>
      <c r="ET470" s="51">
        <f t="shared" si="55"/>
        <v>102</v>
      </c>
      <c r="EU470" s="52">
        <f t="shared" si="56"/>
        <v>261120</v>
      </c>
      <c r="EV470" s="46"/>
      <c r="EW470" s="23" t="s">
        <v>3714</v>
      </c>
    </row>
    <row r="471" spans="1:153" ht="14.25" customHeight="1">
      <c r="A471" s="8">
        <v>464</v>
      </c>
      <c r="B471" s="9" t="s">
        <v>141</v>
      </c>
      <c r="C471" s="10" t="s">
        <v>142</v>
      </c>
      <c r="D471" s="10" t="s">
        <v>143</v>
      </c>
      <c r="E471" s="10" t="s">
        <v>206</v>
      </c>
      <c r="F471" s="9" t="s">
        <v>641</v>
      </c>
      <c r="G471" s="10" t="s">
        <v>562</v>
      </c>
      <c r="H471" s="9" t="s">
        <v>563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149</v>
      </c>
      <c r="N471" s="9" t="s">
        <v>150</v>
      </c>
      <c r="O471" s="9" t="s">
        <v>151</v>
      </c>
      <c r="P471" s="9" t="s">
        <v>142</v>
      </c>
      <c r="Q471" s="9" t="s">
        <v>152</v>
      </c>
      <c r="R471" s="9" t="s">
        <v>675</v>
      </c>
      <c r="S471" s="9" t="s">
        <v>676</v>
      </c>
      <c r="T471" s="9" t="s">
        <v>306</v>
      </c>
      <c r="U471" s="9" t="s">
        <v>337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835</v>
      </c>
      <c r="AA471" s="9" t="s">
        <v>836</v>
      </c>
      <c r="AB471" s="12" t="s">
        <v>837</v>
      </c>
      <c r="AC471" s="10" t="s">
        <v>860</v>
      </c>
      <c r="AD471" s="9" t="s">
        <v>861</v>
      </c>
      <c r="AE471" s="13" t="s">
        <v>862</v>
      </c>
      <c r="AF471" s="14" t="s">
        <v>442</v>
      </c>
      <c r="AG471" s="10" t="s">
        <v>1757</v>
      </c>
      <c r="AH471" s="11" t="s">
        <v>864</v>
      </c>
      <c r="AI471" s="11" t="s">
        <v>685</v>
      </c>
      <c r="AJ471" s="10" t="s">
        <v>865</v>
      </c>
      <c r="AK471" s="11" t="s">
        <v>685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1.6</v>
      </c>
      <c r="AU471" s="10" t="s">
        <v>142</v>
      </c>
      <c r="AV471" s="16">
        <v>3040</v>
      </c>
      <c r="AW471" s="16">
        <v>3040</v>
      </c>
      <c r="AX471" s="16">
        <v>0</v>
      </c>
      <c r="AY471" s="16">
        <v>0</v>
      </c>
      <c r="AZ471" s="16">
        <v>0</v>
      </c>
      <c r="BA471" s="17">
        <v>45131</v>
      </c>
      <c r="BB471" s="30" t="s">
        <v>175</v>
      </c>
      <c r="BC471" s="18">
        <v>45005</v>
      </c>
      <c r="BD471" s="17">
        <v>45230</v>
      </c>
      <c r="BE471" s="17">
        <v>45291</v>
      </c>
      <c r="BF471" s="17">
        <v>45122</v>
      </c>
      <c r="BG471" s="10">
        <v>85277506</v>
      </c>
      <c r="BH471" s="9" t="s">
        <v>414</v>
      </c>
      <c r="BI471" s="19">
        <v>45017</v>
      </c>
      <c r="BJ471" s="20">
        <v>45019</v>
      </c>
      <c r="BK471" s="16">
        <v>3040</v>
      </c>
      <c r="BL471" s="16">
        <v>4864</v>
      </c>
      <c r="BM471" s="9" t="s">
        <v>177</v>
      </c>
      <c r="BN471" s="9" t="s">
        <v>436</v>
      </c>
      <c r="BO471" s="9" t="s">
        <v>635</v>
      </c>
      <c r="BP471" s="17">
        <v>45122</v>
      </c>
      <c r="BQ471" s="17">
        <v>45122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44999</v>
      </c>
      <c r="CX471" s="10" t="s">
        <v>298</v>
      </c>
      <c r="CY471" s="17" t="s">
        <v>156</v>
      </c>
      <c r="CZ471" s="17" t="s">
        <v>156</v>
      </c>
      <c r="DA471" s="17" t="s">
        <v>156</v>
      </c>
      <c r="DB471" s="17">
        <v>44995</v>
      </c>
      <c r="DC471" s="16">
        <v>3040</v>
      </c>
      <c r="DD471" s="10" t="s">
        <v>1758</v>
      </c>
      <c r="DE471" s="10" t="s">
        <v>230</v>
      </c>
      <c r="DF471" s="18" t="s">
        <v>156</v>
      </c>
      <c r="DG471" s="17">
        <v>45009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>
        <v>45000</v>
      </c>
      <c r="DM471" s="16">
        <v>3040</v>
      </c>
      <c r="DN471" s="10" t="s">
        <v>1759</v>
      </c>
      <c r="DO471" s="10" t="s">
        <v>230</v>
      </c>
      <c r="DP471" s="16">
        <v>32</v>
      </c>
      <c r="DQ471" s="16">
        <v>16</v>
      </c>
      <c r="DR471" s="11">
        <v>16</v>
      </c>
      <c r="DS471" s="16">
        <v>48</v>
      </c>
      <c r="DT471" s="16">
        <v>0</v>
      </c>
      <c r="DU471" s="11" t="s">
        <v>181</v>
      </c>
      <c r="DV471" s="11" t="s">
        <v>182</v>
      </c>
      <c r="DW471" s="27" t="s">
        <v>156</v>
      </c>
      <c r="DX471" s="27" t="s">
        <v>156</v>
      </c>
      <c r="DY471" s="20" t="s">
        <v>1015</v>
      </c>
      <c r="DZ471" s="16">
        <v>7</v>
      </c>
      <c r="EA471" s="16">
        <v>14</v>
      </c>
      <c r="EB471" s="27" t="s">
        <v>185</v>
      </c>
      <c r="EC471" s="27" t="s">
        <v>185</v>
      </c>
      <c r="ED471" s="27" t="s">
        <v>182</v>
      </c>
      <c r="EE471" s="29">
        <v>44944.629074074073</v>
      </c>
      <c r="EF471" s="28" t="s">
        <v>688</v>
      </c>
      <c r="EG471" s="28" t="s">
        <v>689</v>
      </c>
      <c r="EH471" s="28" t="s">
        <v>190</v>
      </c>
      <c r="EI471" s="29">
        <v>45000.593912037039</v>
      </c>
      <c r="EJ471" s="28" t="s">
        <v>1656</v>
      </c>
      <c r="EK471" s="28" t="s">
        <v>1657</v>
      </c>
      <c r="EL471" s="28" t="s">
        <v>237</v>
      </c>
      <c r="EM471" s="45" t="s">
        <v>3713</v>
      </c>
      <c r="EN471" s="46" t="str">
        <f t="shared" si="50"/>
        <v>343N505F</v>
      </c>
      <c r="EO471" s="47">
        <f t="shared" si="51"/>
        <v>45101</v>
      </c>
      <c r="EP471" s="47">
        <f t="shared" si="52"/>
        <v>44999</v>
      </c>
      <c r="EQ471" s="48" t="str">
        <f t="shared" ca="1" si="53"/>
        <v>Past</v>
      </c>
      <c r="ER471" s="49">
        <f t="shared" si="54"/>
        <v>102</v>
      </c>
      <c r="ES471" s="50"/>
      <c r="ET471" s="51">
        <f t="shared" si="55"/>
        <v>102</v>
      </c>
      <c r="EU471" s="52">
        <f t="shared" si="56"/>
        <v>310080</v>
      </c>
      <c r="EV471" s="46"/>
      <c r="EW471" s="23" t="s">
        <v>3714</v>
      </c>
    </row>
    <row r="472" spans="1:153" ht="14.25" hidden="1" customHeight="1">
      <c r="A472" s="8">
        <v>465</v>
      </c>
      <c r="B472" s="9" t="s">
        <v>141</v>
      </c>
      <c r="C472" s="10" t="s">
        <v>142</v>
      </c>
      <c r="D472" s="10" t="s">
        <v>143</v>
      </c>
      <c r="E472" s="10" t="s">
        <v>206</v>
      </c>
      <c r="F472" s="9" t="s">
        <v>641</v>
      </c>
      <c r="G472" s="10" t="s">
        <v>562</v>
      </c>
      <c r="H472" s="9" t="s">
        <v>563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149</v>
      </c>
      <c r="N472" s="9" t="s">
        <v>150</v>
      </c>
      <c r="O472" s="9" t="s">
        <v>151</v>
      </c>
      <c r="P472" s="9" t="s">
        <v>142</v>
      </c>
      <c r="Q472" s="9" t="s">
        <v>152</v>
      </c>
      <c r="R472" s="9" t="s">
        <v>675</v>
      </c>
      <c r="S472" s="9" t="s">
        <v>676</v>
      </c>
      <c r="T472" s="9" t="s">
        <v>306</v>
      </c>
      <c r="U472" s="9" t="s">
        <v>337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835</v>
      </c>
      <c r="AA472" s="9" t="s">
        <v>836</v>
      </c>
      <c r="AB472" s="12" t="s">
        <v>837</v>
      </c>
      <c r="AC472" s="10" t="s">
        <v>1187</v>
      </c>
      <c r="AD472" s="9" t="s">
        <v>1188</v>
      </c>
      <c r="AE472" s="13" t="s">
        <v>1189</v>
      </c>
      <c r="AF472" s="14" t="s">
        <v>442</v>
      </c>
      <c r="AG472" s="10" t="s">
        <v>1760</v>
      </c>
      <c r="AH472" s="11" t="s">
        <v>684</v>
      </c>
      <c r="AI472" s="11" t="s">
        <v>685</v>
      </c>
      <c r="AJ472" s="10" t="s">
        <v>686</v>
      </c>
      <c r="AK472" s="11" t="s">
        <v>685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1.6</v>
      </c>
      <c r="AU472" s="10" t="s">
        <v>142</v>
      </c>
      <c r="AV472" s="16">
        <v>5056</v>
      </c>
      <c r="AW472" s="16">
        <v>5056</v>
      </c>
      <c r="AX472" s="16">
        <v>0</v>
      </c>
      <c r="AY472" s="16">
        <v>0</v>
      </c>
      <c r="AZ472" s="16">
        <v>0</v>
      </c>
      <c r="BA472" s="17">
        <v>44935</v>
      </c>
      <c r="BB472" s="30" t="s">
        <v>175</v>
      </c>
      <c r="BC472" s="18">
        <v>45110</v>
      </c>
      <c r="BD472" s="17">
        <v>45230</v>
      </c>
      <c r="BE472" s="17">
        <v>45291</v>
      </c>
      <c r="BF472" s="17">
        <v>44910</v>
      </c>
      <c r="BG472" s="10">
        <v>85527215</v>
      </c>
      <c r="BH472" s="9" t="s">
        <v>319</v>
      </c>
      <c r="BI472" s="19">
        <v>45047</v>
      </c>
      <c r="BJ472" s="20">
        <v>45047</v>
      </c>
      <c r="BK472" s="16">
        <v>3312</v>
      </c>
      <c r="BL472" s="16">
        <v>5299</v>
      </c>
      <c r="BM472" s="9" t="s">
        <v>177</v>
      </c>
      <c r="BN472" s="9" t="s">
        <v>226</v>
      </c>
      <c r="BO472" s="9" t="s">
        <v>156</v>
      </c>
      <c r="BP472" s="17">
        <v>45097</v>
      </c>
      <c r="BQ472" s="17">
        <v>45097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 t="s">
        <v>156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 t="s">
        <v>156</v>
      </c>
      <c r="CI472" s="16">
        <v>0</v>
      </c>
      <c r="CJ472" s="10" t="s">
        <v>156</v>
      </c>
      <c r="CK472" s="10" t="s">
        <v>156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45055</v>
      </c>
      <c r="CX472" s="10" t="s">
        <v>193</v>
      </c>
      <c r="CY472" s="17" t="s">
        <v>156</v>
      </c>
      <c r="CZ472" s="17" t="s">
        <v>156</v>
      </c>
      <c r="DA472" s="17" t="s">
        <v>156</v>
      </c>
      <c r="DB472" s="17">
        <v>45050</v>
      </c>
      <c r="DC472" s="16">
        <v>3312</v>
      </c>
      <c r="DD472" s="10" t="s">
        <v>1761</v>
      </c>
      <c r="DE472" s="10" t="s">
        <v>230</v>
      </c>
      <c r="DF472" s="18" t="s">
        <v>156</v>
      </c>
      <c r="DG472" s="17">
        <v>45065</v>
      </c>
      <c r="DH472" s="10" t="s">
        <v>156</v>
      </c>
      <c r="DI472" s="17" t="s">
        <v>156</v>
      </c>
      <c r="DJ472" s="17" t="s">
        <v>156</v>
      </c>
      <c r="DK472" s="17" t="s">
        <v>156</v>
      </c>
      <c r="DL472" s="17">
        <v>45063</v>
      </c>
      <c r="DM472" s="16">
        <v>3312</v>
      </c>
      <c r="DN472" s="10" t="s">
        <v>1762</v>
      </c>
      <c r="DO472" s="10" t="s">
        <v>233</v>
      </c>
      <c r="DP472" s="16">
        <v>32</v>
      </c>
      <c r="DQ472" s="16">
        <v>16</v>
      </c>
      <c r="DR472" s="11">
        <v>16</v>
      </c>
      <c r="DS472" s="16">
        <v>48</v>
      </c>
      <c r="DT472" s="16">
        <v>0</v>
      </c>
      <c r="DU472" s="11" t="s">
        <v>181</v>
      </c>
      <c r="DV472" s="11" t="s">
        <v>182</v>
      </c>
      <c r="DW472" s="27" t="s">
        <v>156</v>
      </c>
      <c r="DX472" s="27" t="s">
        <v>156</v>
      </c>
      <c r="DY472" s="20" t="s">
        <v>759</v>
      </c>
      <c r="DZ472" s="16">
        <v>7</v>
      </c>
      <c r="EA472" s="16">
        <v>14</v>
      </c>
      <c r="EB472" s="27" t="s">
        <v>185</v>
      </c>
      <c r="EC472" s="27" t="s">
        <v>185</v>
      </c>
      <c r="ED472" s="27" t="s">
        <v>182</v>
      </c>
      <c r="EE472" s="29">
        <v>45047.259629629632</v>
      </c>
      <c r="EF472" s="28" t="s">
        <v>195</v>
      </c>
      <c r="EG472" s="28" t="s">
        <v>196</v>
      </c>
      <c r="EH472" s="28" t="s">
        <v>210</v>
      </c>
      <c r="EI472" s="29">
        <v>45063.6325462963</v>
      </c>
      <c r="EJ472" s="28" t="s">
        <v>1656</v>
      </c>
      <c r="EK472" s="28" t="s">
        <v>1657</v>
      </c>
      <c r="EL472" s="28" t="s">
        <v>237</v>
      </c>
      <c r="EM472" s="45" t="s">
        <v>3713</v>
      </c>
      <c r="EN472" s="46" t="str">
        <f t="shared" si="50"/>
        <v>343N256A</v>
      </c>
      <c r="EO472" s="47">
        <f t="shared" si="51"/>
        <v>45076</v>
      </c>
      <c r="EP472" s="47">
        <f t="shared" si="52"/>
        <v>45055</v>
      </c>
      <c r="EQ472" s="48" t="str">
        <f t="shared" ca="1" si="53"/>
        <v>Past</v>
      </c>
      <c r="ER472" s="49">
        <f t="shared" si="54"/>
        <v>21</v>
      </c>
      <c r="ES472" s="50"/>
      <c r="ET472" s="51">
        <f t="shared" si="55"/>
        <v>21</v>
      </c>
      <c r="EU472" s="52">
        <f t="shared" si="56"/>
        <v>69552</v>
      </c>
      <c r="EV472" s="46"/>
      <c r="EW472" s="23" t="s">
        <v>3717</v>
      </c>
    </row>
    <row r="473" spans="1:153" ht="14.25" customHeight="1">
      <c r="A473" s="8">
        <v>466</v>
      </c>
      <c r="B473" s="9" t="s">
        <v>141</v>
      </c>
      <c r="C473" s="10" t="s">
        <v>142</v>
      </c>
      <c r="D473" s="10" t="s">
        <v>143</v>
      </c>
      <c r="E473" s="10" t="s">
        <v>206</v>
      </c>
      <c r="F473" s="9" t="s">
        <v>641</v>
      </c>
      <c r="G473" s="10" t="s">
        <v>562</v>
      </c>
      <c r="H473" s="9" t="s">
        <v>563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675</v>
      </c>
      <c r="S473" s="9" t="s">
        <v>676</v>
      </c>
      <c r="T473" s="9" t="s">
        <v>306</v>
      </c>
      <c r="U473" s="9" t="s">
        <v>337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835</v>
      </c>
      <c r="AA473" s="9" t="s">
        <v>836</v>
      </c>
      <c r="AB473" s="12" t="s">
        <v>837</v>
      </c>
      <c r="AC473" s="10" t="s">
        <v>868</v>
      </c>
      <c r="AD473" s="9" t="s">
        <v>869</v>
      </c>
      <c r="AE473" s="13" t="s">
        <v>870</v>
      </c>
      <c r="AF473" s="14" t="s">
        <v>442</v>
      </c>
      <c r="AG473" s="10" t="s">
        <v>1763</v>
      </c>
      <c r="AH473" s="11" t="s">
        <v>684</v>
      </c>
      <c r="AI473" s="11" t="s">
        <v>685</v>
      </c>
      <c r="AJ473" s="10" t="s">
        <v>686</v>
      </c>
      <c r="AK473" s="11" t="s">
        <v>685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1520</v>
      </c>
      <c r="AW473" s="16">
        <v>1520</v>
      </c>
      <c r="AX473" s="16">
        <v>0</v>
      </c>
      <c r="AY473" s="16">
        <v>0</v>
      </c>
      <c r="AZ473" s="16">
        <v>0</v>
      </c>
      <c r="BA473" s="17">
        <v>45131</v>
      </c>
      <c r="BB473" s="30" t="s">
        <v>175</v>
      </c>
      <c r="BC473" s="18">
        <v>45005</v>
      </c>
      <c r="BD473" s="17">
        <v>45230</v>
      </c>
      <c r="BE473" s="17">
        <v>45291</v>
      </c>
      <c r="BF473" s="17">
        <v>45122</v>
      </c>
      <c r="BG473" s="10">
        <v>85277482</v>
      </c>
      <c r="BH473" s="9" t="s">
        <v>414</v>
      </c>
      <c r="BI473" s="19">
        <v>45017</v>
      </c>
      <c r="BJ473" s="20">
        <v>45019</v>
      </c>
      <c r="BK473" s="16">
        <v>1520</v>
      </c>
      <c r="BL473" s="16">
        <v>2432</v>
      </c>
      <c r="BM473" s="9" t="s">
        <v>177</v>
      </c>
      <c r="BN473" s="9" t="s">
        <v>436</v>
      </c>
      <c r="BO473" s="9" t="s">
        <v>635</v>
      </c>
      <c r="BP473" s="17">
        <v>45122</v>
      </c>
      <c r="BQ473" s="17">
        <v>45122</v>
      </c>
      <c r="BR473" s="17" t="s">
        <v>156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 t="s">
        <v>156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 t="s">
        <v>156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 t="s">
        <v>156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>
        <v>44999</v>
      </c>
      <c r="CX473" s="10" t="s">
        <v>298</v>
      </c>
      <c r="CY473" s="17" t="s">
        <v>156</v>
      </c>
      <c r="CZ473" s="17" t="s">
        <v>156</v>
      </c>
      <c r="DA473" s="17" t="s">
        <v>156</v>
      </c>
      <c r="DB473" s="17">
        <v>44995</v>
      </c>
      <c r="DC473" s="16">
        <v>1520</v>
      </c>
      <c r="DD473" s="10" t="s">
        <v>1764</v>
      </c>
      <c r="DE473" s="10" t="s">
        <v>230</v>
      </c>
      <c r="DF473" s="18" t="s">
        <v>156</v>
      </c>
      <c r="DG473" s="17">
        <v>45006</v>
      </c>
      <c r="DH473" s="10" t="s">
        <v>156</v>
      </c>
      <c r="DI473" s="17" t="s">
        <v>156</v>
      </c>
      <c r="DJ473" s="17" t="s">
        <v>156</v>
      </c>
      <c r="DK473" s="17" t="s">
        <v>156</v>
      </c>
      <c r="DL473" s="17">
        <v>45000</v>
      </c>
      <c r="DM473" s="16">
        <v>1520</v>
      </c>
      <c r="DN473" s="10" t="s">
        <v>1765</v>
      </c>
      <c r="DO473" s="10" t="s">
        <v>230</v>
      </c>
      <c r="DP473" s="16">
        <v>32</v>
      </c>
      <c r="DQ473" s="16">
        <v>16</v>
      </c>
      <c r="DR473" s="11">
        <v>16</v>
      </c>
      <c r="DS473" s="16">
        <v>48</v>
      </c>
      <c r="DT473" s="16">
        <v>0</v>
      </c>
      <c r="DU473" s="11" t="s">
        <v>181</v>
      </c>
      <c r="DV473" s="11" t="s">
        <v>182</v>
      </c>
      <c r="DW473" s="27" t="s">
        <v>156</v>
      </c>
      <c r="DX473" s="27" t="s">
        <v>156</v>
      </c>
      <c r="DY473" s="20" t="s">
        <v>1015</v>
      </c>
      <c r="DZ473" s="16">
        <v>7</v>
      </c>
      <c r="EA473" s="16">
        <v>14</v>
      </c>
      <c r="EB473" s="27" t="s">
        <v>185</v>
      </c>
      <c r="EC473" s="27" t="s">
        <v>185</v>
      </c>
      <c r="ED473" s="27" t="s">
        <v>182</v>
      </c>
      <c r="EE473" s="29">
        <v>44944.629074074073</v>
      </c>
      <c r="EF473" s="28" t="s">
        <v>688</v>
      </c>
      <c r="EG473" s="28" t="s">
        <v>689</v>
      </c>
      <c r="EH473" s="28" t="s">
        <v>190</v>
      </c>
      <c r="EI473" s="29">
        <v>45000.593912037039</v>
      </c>
      <c r="EJ473" s="28" t="s">
        <v>1656</v>
      </c>
      <c r="EK473" s="28" t="s">
        <v>1657</v>
      </c>
      <c r="EL473" s="28" t="s">
        <v>237</v>
      </c>
      <c r="EM473" s="45" t="s">
        <v>3713</v>
      </c>
      <c r="EN473" s="46" t="str">
        <f t="shared" si="50"/>
        <v>343N505C</v>
      </c>
      <c r="EO473" s="47">
        <f t="shared" si="51"/>
        <v>45101</v>
      </c>
      <c r="EP473" s="47">
        <f t="shared" si="52"/>
        <v>44999</v>
      </c>
      <c r="EQ473" s="48" t="str">
        <f t="shared" ca="1" si="53"/>
        <v>Past</v>
      </c>
      <c r="ER473" s="49">
        <f t="shared" si="54"/>
        <v>102</v>
      </c>
      <c r="ES473" s="50"/>
      <c r="ET473" s="51">
        <f t="shared" si="55"/>
        <v>102</v>
      </c>
      <c r="EU473" s="52">
        <f t="shared" si="56"/>
        <v>155040</v>
      </c>
      <c r="EV473" s="46"/>
      <c r="EW473" s="23" t="s">
        <v>3714</v>
      </c>
    </row>
    <row r="474" spans="1:153" ht="14.25" customHeight="1">
      <c r="A474" s="8">
        <v>467</v>
      </c>
      <c r="B474" s="9" t="s">
        <v>141</v>
      </c>
      <c r="C474" s="10" t="s">
        <v>142</v>
      </c>
      <c r="D474" s="10" t="s">
        <v>143</v>
      </c>
      <c r="E474" s="10" t="s">
        <v>206</v>
      </c>
      <c r="F474" s="9" t="s">
        <v>641</v>
      </c>
      <c r="G474" s="10" t="s">
        <v>562</v>
      </c>
      <c r="H474" s="9" t="s">
        <v>563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675</v>
      </c>
      <c r="S474" s="9" t="s">
        <v>676</v>
      </c>
      <c r="T474" s="9" t="s">
        <v>306</v>
      </c>
      <c r="U474" s="9" t="s">
        <v>337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835</v>
      </c>
      <c r="AA474" s="9" t="s">
        <v>836</v>
      </c>
      <c r="AB474" s="12" t="s">
        <v>837</v>
      </c>
      <c r="AC474" s="10" t="s">
        <v>874</v>
      </c>
      <c r="AD474" s="9" t="s">
        <v>875</v>
      </c>
      <c r="AE474" s="13" t="s">
        <v>876</v>
      </c>
      <c r="AF474" s="14" t="s">
        <v>442</v>
      </c>
      <c r="AG474" s="10" t="s">
        <v>1766</v>
      </c>
      <c r="AH474" s="11" t="s">
        <v>684</v>
      </c>
      <c r="AI474" s="11" t="s">
        <v>685</v>
      </c>
      <c r="AJ474" s="10" t="s">
        <v>686</v>
      </c>
      <c r="AK474" s="11" t="s">
        <v>685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1984</v>
      </c>
      <c r="AW474" s="16">
        <v>1984</v>
      </c>
      <c r="AX474" s="16">
        <v>0</v>
      </c>
      <c r="AY474" s="16">
        <v>0</v>
      </c>
      <c r="AZ474" s="16">
        <v>0</v>
      </c>
      <c r="BA474" s="17">
        <v>45131</v>
      </c>
      <c r="BB474" s="30" t="s">
        <v>175</v>
      </c>
      <c r="BC474" s="18">
        <v>45005</v>
      </c>
      <c r="BD474" s="17">
        <v>45230</v>
      </c>
      <c r="BE474" s="17">
        <v>45291</v>
      </c>
      <c r="BF474" s="17">
        <v>45122</v>
      </c>
      <c r="BG474" s="10">
        <v>85277490</v>
      </c>
      <c r="BH474" s="9" t="s">
        <v>414</v>
      </c>
      <c r="BI474" s="19">
        <v>45017</v>
      </c>
      <c r="BJ474" s="20">
        <v>45019</v>
      </c>
      <c r="BK474" s="16">
        <v>1984</v>
      </c>
      <c r="BL474" s="16">
        <v>3174</v>
      </c>
      <c r="BM474" s="9" t="s">
        <v>177</v>
      </c>
      <c r="BN474" s="9" t="s">
        <v>436</v>
      </c>
      <c r="BO474" s="9" t="s">
        <v>635</v>
      </c>
      <c r="BP474" s="17">
        <v>45122</v>
      </c>
      <c r="BQ474" s="17">
        <v>45122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 t="s">
        <v>156</v>
      </c>
      <c r="CD474" s="10" t="s">
        <v>156</v>
      </c>
      <c r="CE474" s="17" t="s">
        <v>156</v>
      </c>
      <c r="CF474" s="17" t="s">
        <v>156</v>
      </c>
      <c r="CG474" s="17" t="s">
        <v>156</v>
      </c>
      <c r="CH474" s="17" t="s">
        <v>156</v>
      </c>
      <c r="CI474" s="16">
        <v>0</v>
      </c>
      <c r="CJ474" s="10" t="s">
        <v>156</v>
      </c>
      <c r="CK474" s="10" t="s">
        <v>156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44999</v>
      </c>
      <c r="CX474" s="10" t="s">
        <v>298</v>
      </c>
      <c r="CY474" s="17" t="s">
        <v>156</v>
      </c>
      <c r="CZ474" s="17" t="s">
        <v>156</v>
      </c>
      <c r="DA474" s="17" t="s">
        <v>156</v>
      </c>
      <c r="DB474" s="17">
        <v>44995</v>
      </c>
      <c r="DC474" s="16">
        <v>1984</v>
      </c>
      <c r="DD474" s="10" t="s">
        <v>1767</v>
      </c>
      <c r="DE474" s="10" t="s">
        <v>230</v>
      </c>
      <c r="DF474" s="18" t="s">
        <v>156</v>
      </c>
      <c r="DG474" s="17">
        <v>45009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45000</v>
      </c>
      <c r="DM474" s="16">
        <v>1984</v>
      </c>
      <c r="DN474" s="10" t="s">
        <v>1768</v>
      </c>
      <c r="DO474" s="10" t="s">
        <v>230</v>
      </c>
      <c r="DP474" s="16">
        <v>32</v>
      </c>
      <c r="DQ474" s="16">
        <v>16</v>
      </c>
      <c r="DR474" s="11">
        <v>16</v>
      </c>
      <c r="DS474" s="16">
        <v>48</v>
      </c>
      <c r="DT474" s="16">
        <v>0</v>
      </c>
      <c r="DU474" s="11" t="s">
        <v>181</v>
      </c>
      <c r="DV474" s="11" t="s">
        <v>182</v>
      </c>
      <c r="DW474" s="27" t="s">
        <v>156</v>
      </c>
      <c r="DX474" s="27" t="s">
        <v>156</v>
      </c>
      <c r="DY474" s="20" t="s">
        <v>1015</v>
      </c>
      <c r="DZ474" s="16">
        <v>7</v>
      </c>
      <c r="EA474" s="16">
        <v>14</v>
      </c>
      <c r="EB474" s="27" t="s">
        <v>185</v>
      </c>
      <c r="EC474" s="27" t="s">
        <v>185</v>
      </c>
      <c r="ED474" s="27" t="s">
        <v>182</v>
      </c>
      <c r="EE474" s="29">
        <v>44944.629074074073</v>
      </c>
      <c r="EF474" s="28" t="s">
        <v>688</v>
      </c>
      <c r="EG474" s="28" t="s">
        <v>689</v>
      </c>
      <c r="EH474" s="28" t="s">
        <v>190</v>
      </c>
      <c r="EI474" s="29">
        <v>45000.59447916667</v>
      </c>
      <c r="EJ474" s="28" t="s">
        <v>1656</v>
      </c>
      <c r="EK474" s="28" t="s">
        <v>1657</v>
      </c>
      <c r="EL474" s="28" t="s">
        <v>237</v>
      </c>
      <c r="EM474" s="45" t="s">
        <v>3713</v>
      </c>
      <c r="EN474" s="46" t="str">
        <f t="shared" si="50"/>
        <v>343N505D</v>
      </c>
      <c r="EO474" s="47">
        <f t="shared" si="51"/>
        <v>45101</v>
      </c>
      <c r="EP474" s="47">
        <f t="shared" si="52"/>
        <v>44999</v>
      </c>
      <c r="EQ474" s="48" t="str">
        <f t="shared" ca="1" si="53"/>
        <v>Past</v>
      </c>
      <c r="ER474" s="49">
        <f t="shared" si="54"/>
        <v>102</v>
      </c>
      <c r="ES474" s="50"/>
      <c r="ET474" s="51">
        <f t="shared" si="55"/>
        <v>102</v>
      </c>
      <c r="EU474" s="52">
        <f t="shared" si="56"/>
        <v>202368</v>
      </c>
      <c r="EV474" s="46"/>
      <c r="EW474" s="23" t="s">
        <v>3714</v>
      </c>
    </row>
    <row r="475" spans="1:153" ht="14.25" customHeight="1">
      <c r="A475" s="8">
        <v>468</v>
      </c>
      <c r="B475" s="9" t="s">
        <v>141</v>
      </c>
      <c r="C475" s="10" t="s">
        <v>142</v>
      </c>
      <c r="D475" s="10" t="s">
        <v>143</v>
      </c>
      <c r="E475" s="10" t="s">
        <v>206</v>
      </c>
      <c r="F475" s="9" t="s">
        <v>641</v>
      </c>
      <c r="G475" s="10" t="s">
        <v>572</v>
      </c>
      <c r="H475" s="9" t="s">
        <v>573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675</v>
      </c>
      <c r="S475" s="9" t="s">
        <v>676</v>
      </c>
      <c r="T475" s="9" t="s">
        <v>306</v>
      </c>
      <c r="U475" s="9" t="s">
        <v>337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778</v>
      </c>
      <c r="AA475" s="9" t="s">
        <v>779</v>
      </c>
      <c r="AB475" s="12" t="s">
        <v>780</v>
      </c>
      <c r="AC475" s="10" t="s">
        <v>781</v>
      </c>
      <c r="AD475" s="9" t="s">
        <v>782</v>
      </c>
      <c r="AE475" s="13" t="s">
        <v>783</v>
      </c>
      <c r="AF475" s="14" t="s">
        <v>391</v>
      </c>
      <c r="AG475" s="10" t="s">
        <v>1769</v>
      </c>
      <c r="AH475" s="11" t="s">
        <v>684</v>
      </c>
      <c r="AI475" s="11" t="s">
        <v>685</v>
      </c>
      <c r="AJ475" s="10" t="s">
        <v>686</v>
      </c>
      <c r="AK475" s="11" t="s">
        <v>685</v>
      </c>
      <c r="AL475" s="11" t="s">
        <v>168</v>
      </c>
      <c r="AM475" s="10" t="s">
        <v>169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1.6</v>
      </c>
      <c r="AU475" s="10" t="s">
        <v>142</v>
      </c>
      <c r="AV475" s="16">
        <v>420</v>
      </c>
      <c r="AW475" s="16">
        <v>420</v>
      </c>
      <c r="AX475" s="16">
        <v>0</v>
      </c>
      <c r="AY475" s="16">
        <v>0</v>
      </c>
      <c r="AZ475" s="16">
        <v>0</v>
      </c>
      <c r="BA475" s="17">
        <v>45026</v>
      </c>
      <c r="BB475" s="30" t="s">
        <v>175</v>
      </c>
      <c r="BC475" s="18">
        <v>45028</v>
      </c>
      <c r="BD475" s="17">
        <v>45138</v>
      </c>
      <c r="BE475" s="17">
        <v>45169</v>
      </c>
      <c r="BF475" s="17">
        <v>44972</v>
      </c>
      <c r="BG475" s="10">
        <v>84680646</v>
      </c>
      <c r="BH475" s="9" t="s">
        <v>414</v>
      </c>
      <c r="BI475" s="19">
        <v>44927</v>
      </c>
      <c r="BJ475" s="20">
        <v>44928</v>
      </c>
      <c r="BK475" s="16">
        <v>420</v>
      </c>
      <c r="BL475" s="16">
        <v>672</v>
      </c>
      <c r="BM475" s="9" t="s">
        <v>177</v>
      </c>
      <c r="BN475" s="9" t="s">
        <v>436</v>
      </c>
      <c r="BO475" s="9" t="s">
        <v>635</v>
      </c>
      <c r="BP475" s="17">
        <v>44985</v>
      </c>
      <c r="BQ475" s="17">
        <v>44985</v>
      </c>
      <c r="BR475" s="17">
        <v>44972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>
        <v>44810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>
        <v>44841</v>
      </c>
      <c r="CD475" s="10" t="s">
        <v>1770</v>
      </c>
      <c r="CE475" s="17" t="s">
        <v>156</v>
      </c>
      <c r="CF475" s="17" t="s">
        <v>156</v>
      </c>
      <c r="CG475" s="17">
        <v>44810</v>
      </c>
      <c r="CH475" s="17">
        <v>44830</v>
      </c>
      <c r="CI475" s="16">
        <v>5900</v>
      </c>
      <c r="CJ475" s="10" t="s">
        <v>1771</v>
      </c>
      <c r="CK475" s="10" t="s">
        <v>230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>
        <v>44810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44887</v>
      </c>
      <c r="CX475" s="10" t="s">
        <v>446</v>
      </c>
      <c r="CY475" s="17" t="s">
        <v>156</v>
      </c>
      <c r="CZ475" s="17" t="s">
        <v>156</v>
      </c>
      <c r="DA475" s="17">
        <v>44810</v>
      </c>
      <c r="DB475" s="17">
        <v>44872</v>
      </c>
      <c r="DC475" s="16">
        <v>420</v>
      </c>
      <c r="DD475" s="10" t="s">
        <v>1772</v>
      </c>
      <c r="DE475" s="10" t="s">
        <v>230</v>
      </c>
      <c r="DF475" s="18" t="s">
        <v>156</v>
      </c>
      <c r="DG475" s="17">
        <v>44894</v>
      </c>
      <c r="DH475" s="10" t="s">
        <v>156</v>
      </c>
      <c r="DI475" s="17" t="s">
        <v>156</v>
      </c>
      <c r="DJ475" s="17" t="s">
        <v>156</v>
      </c>
      <c r="DK475" s="17">
        <v>44810</v>
      </c>
      <c r="DL475" s="17">
        <v>44890</v>
      </c>
      <c r="DM475" s="16">
        <v>420</v>
      </c>
      <c r="DN475" s="10" t="s">
        <v>1773</v>
      </c>
      <c r="DO475" s="10" t="s">
        <v>233</v>
      </c>
      <c r="DP475" s="16">
        <v>24</v>
      </c>
      <c r="DQ475" s="16">
        <v>12</v>
      </c>
      <c r="DR475" s="11">
        <v>12</v>
      </c>
      <c r="DS475" s="16">
        <v>12</v>
      </c>
      <c r="DT475" s="16">
        <v>0</v>
      </c>
      <c r="DU475" s="11" t="s">
        <v>181</v>
      </c>
      <c r="DV475" s="11" t="s">
        <v>182</v>
      </c>
      <c r="DW475" s="27" t="s">
        <v>156</v>
      </c>
      <c r="DX475" s="27" t="s">
        <v>156</v>
      </c>
      <c r="DY475" s="20" t="s">
        <v>271</v>
      </c>
      <c r="DZ475" s="16">
        <v>7</v>
      </c>
      <c r="EA475" s="16">
        <v>0</v>
      </c>
      <c r="EB475" s="27" t="s">
        <v>185</v>
      </c>
      <c r="EC475" s="27" t="s">
        <v>185</v>
      </c>
      <c r="ED475" s="27" t="s">
        <v>182</v>
      </c>
      <c r="EE475" s="29">
        <v>44811.006701388891</v>
      </c>
      <c r="EF475" s="28" t="s">
        <v>186</v>
      </c>
      <c r="EG475" s="28" t="s">
        <v>156</v>
      </c>
      <c r="EH475" s="28" t="s">
        <v>187</v>
      </c>
      <c r="EI475" s="29">
        <v>44895.818541666667</v>
      </c>
      <c r="EJ475" s="28" t="s">
        <v>197</v>
      </c>
      <c r="EK475" s="28" t="s">
        <v>156</v>
      </c>
      <c r="EL475" s="28" t="s">
        <v>198</v>
      </c>
      <c r="EM475" s="45" t="s">
        <v>3713</v>
      </c>
      <c r="EN475" s="46" t="str">
        <f t="shared" si="50"/>
        <v>343N342A</v>
      </c>
      <c r="EO475" s="47">
        <f t="shared" si="51"/>
        <v>44978</v>
      </c>
      <c r="EP475" s="47">
        <f t="shared" si="52"/>
        <v>44887</v>
      </c>
      <c r="EQ475" s="48" t="str">
        <f t="shared" ca="1" si="53"/>
        <v>Past</v>
      </c>
      <c r="ER475" s="49">
        <f t="shared" si="54"/>
        <v>91</v>
      </c>
      <c r="ES475" s="50"/>
      <c r="ET475" s="51">
        <f t="shared" si="55"/>
        <v>91</v>
      </c>
      <c r="EU475" s="52">
        <f t="shared" si="56"/>
        <v>38220</v>
      </c>
      <c r="EV475" s="46"/>
      <c r="EW475" s="23" t="s">
        <v>3714</v>
      </c>
    </row>
    <row r="476" spans="1:153" ht="14.25" customHeight="1">
      <c r="A476" s="8">
        <v>469</v>
      </c>
      <c r="B476" s="9" t="s">
        <v>141</v>
      </c>
      <c r="C476" s="10" t="s">
        <v>142</v>
      </c>
      <c r="D476" s="10" t="s">
        <v>143</v>
      </c>
      <c r="E476" s="10" t="s">
        <v>206</v>
      </c>
      <c r="F476" s="9" t="s">
        <v>641</v>
      </c>
      <c r="G476" s="10" t="s">
        <v>572</v>
      </c>
      <c r="H476" s="9" t="s">
        <v>573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675</v>
      </c>
      <c r="S476" s="9" t="s">
        <v>676</v>
      </c>
      <c r="T476" s="9" t="s">
        <v>306</v>
      </c>
      <c r="U476" s="9" t="s">
        <v>337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778</v>
      </c>
      <c r="AA476" s="9" t="s">
        <v>779</v>
      </c>
      <c r="AB476" s="12" t="s">
        <v>780</v>
      </c>
      <c r="AC476" s="10" t="s">
        <v>792</v>
      </c>
      <c r="AD476" s="9" t="s">
        <v>793</v>
      </c>
      <c r="AE476" s="13" t="s">
        <v>794</v>
      </c>
      <c r="AF476" s="14" t="s">
        <v>391</v>
      </c>
      <c r="AG476" s="10" t="s">
        <v>1774</v>
      </c>
      <c r="AH476" s="11" t="s">
        <v>684</v>
      </c>
      <c r="AI476" s="11" t="s">
        <v>685</v>
      </c>
      <c r="AJ476" s="10" t="s">
        <v>686</v>
      </c>
      <c r="AK476" s="11" t="s">
        <v>685</v>
      </c>
      <c r="AL476" s="11" t="s">
        <v>168</v>
      </c>
      <c r="AM476" s="10" t="s">
        <v>169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1.6</v>
      </c>
      <c r="AU476" s="10" t="s">
        <v>142</v>
      </c>
      <c r="AV476" s="16">
        <v>420</v>
      </c>
      <c r="AW476" s="16">
        <v>420</v>
      </c>
      <c r="AX476" s="16">
        <v>0</v>
      </c>
      <c r="AY476" s="16">
        <v>0</v>
      </c>
      <c r="AZ476" s="16">
        <v>0</v>
      </c>
      <c r="BA476" s="17">
        <v>45026</v>
      </c>
      <c r="BB476" s="30" t="s">
        <v>175</v>
      </c>
      <c r="BC476" s="18" t="s">
        <v>156</v>
      </c>
      <c r="BD476" s="17">
        <v>45138</v>
      </c>
      <c r="BE476" s="17">
        <v>45169</v>
      </c>
      <c r="BF476" s="17">
        <v>44972</v>
      </c>
      <c r="BG476" s="10">
        <v>84870114</v>
      </c>
      <c r="BH476" s="9" t="s">
        <v>319</v>
      </c>
      <c r="BI476" s="19">
        <v>44927</v>
      </c>
      <c r="BJ476" s="20">
        <v>44928</v>
      </c>
      <c r="BK476" s="16">
        <v>0</v>
      </c>
      <c r="BL476" s="16">
        <v>0</v>
      </c>
      <c r="BM476" s="9" t="s">
        <v>177</v>
      </c>
      <c r="BN476" s="9" t="s">
        <v>436</v>
      </c>
      <c r="BO476" s="9" t="s">
        <v>156</v>
      </c>
      <c r="BP476" s="17">
        <v>44972</v>
      </c>
      <c r="BQ476" s="17" t="s">
        <v>156</v>
      </c>
      <c r="BR476" s="17">
        <v>44972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>
        <v>44868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 t="s">
        <v>156</v>
      </c>
      <c r="CD476" s="10" t="s">
        <v>156</v>
      </c>
      <c r="CE476" s="17" t="s">
        <v>156</v>
      </c>
      <c r="CF476" s="17" t="s">
        <v>156</v>
      </c>
      <c r="CG476" s="17">
        <v>44868</v>
      </c>
      <c r="CH476" s="17" t="s">
        <v>156</v>
      </c>
      <c r="CI476" s="16">
        <v>0</v>
      </c>
      <c r="CJ476" s="10" t="s">
        <v>156</v>
      </c>
      <c r="CK476" s="10" t="s">
        <v>156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>
        <v>44868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 t="s">
        <v>156</v>
      </c>
      <c r="CX476" s="10" t="s">
        <v>193</v>
      </c>
      <c r="CY476" s="17" t="s">
        <v>156</v>
      </c>
      <c r="CZ476" s="17" t="s">
        <v>156</v>
      </c>
      <c r="DA476" s="17">
        <v>44868</v>
      </c>
      <c r="DB476" s="17" t="s">
        <v>156</v>
      </c>
      <c r="DC476" s="16">
        <v>0</v>
      </c>
      <c r="DD476" s="10" t="s">
        <v>156</v>
      </c>
      <c r="DE476" s="10" t="s">
        <v>156</v>
      </c>
      <c r="DF476" s="18" t="s">
        <v>156</v>
      </c>
      <c r="DG476" s="17" t="s">
        <v>156</v>
      </c>
      <c r="DH476" s="10" t="s">
        <v>156</v>
      </c>
      <c r="DI476" s="17" t="s">
        <v>156</v>
      </c>
      <c r="DJ476" s="17" t="s">
        <v>156</v>
      </c>
      <c r="DK476" s="17">
        <v>44868</v>
      </c>
      <c r="DL476" s="17" t="s">
        <v>156</v>
      </c>
      <c r="DM476" s="16">
        <v>0</v>
      </c>
      <c r="DN476" s="10" t="s">
        <v>156</v>
      </c>
      <c r="DO476" s="10" t="s">
        <v>156</v>
      </c>
      <c r="DP476" s="16">
        <v>24</v>
      </c>
      <c r="DQ476" s="16">
        <v>12</v>
      </c>
      <c r="DR476" s="11">
        <v>12</v>
      </c>
      <c r="DS476" s="16">
        <v>12</v>
      </c>
      <c r="DT476" s="16">
        <v>0</v>
      </c>
      <c r="DU476" s="11" t="s">
        <v>181</v>
      </c>
      <c r="DV476" s="11" t="s">
        <v>182</v>
      </c>
      <c r="DW476" s="27" t="s">
        <v>156</v>
      </c>
      <c r="DX476" s="27" t="s">
        <v>156</v>
      </c>
      <c r="DY476" s="20" t="s">
        <v>1775</v>
      </c>
      <c r="DZ476" s="16">
        <v>7</v>
      </c>
      <c r="EA476" s="16">
        <v>0</v>
      </c>
      <c r="EB476" s="27" t="s">
        <v>185</v>
      </c>
      <c r="EC476" s="27" t="s">
        <v>185</v>
      </c>
      <c r="ED476" s="27" t="s">
        <v>182</v>
      </c>
      <c r="EE476" s="29">
        <v>44868.999166666668</v>
      </c>
      <c r="EF476" s="28" t="s">
        <v>186</v>
      </c>
      <c r="EG476" s="28" t="s">
        <v>156</v>
      </c>
      <c r="EH476" s="28" t="s">
        <v>187</v>
      </c>
      <c r="EI476" s="29">
        <v>44895.818541666667</v>
      </c>
      <c r="EJ476" s="28" t="s">
        <v>197</v>
      </c>
      <c r="EK476" s="28" t="s">
        <v>156</v>
      </c>
      <c r="EL476" s="28" t="s">
        <v>198</v>
      </c>
      <c r="EM476" s="45" t="s">
        <v>3713</v>
      </c>
      <c r="EN476" s="46" t="str">
        <f t="shared" si="50"/>
        <v>343N342B</v>
      </c>
      <c r="EO476" s="47">
        <f t="shared" si="51"/>
        <v>44965</v>
      </c>
      <c r="EP476" s="47" t="str">
        <f t="shared" si="52"/>
        <v/>
      </c>
      <c r="EQ476" s="48" t="str">
        <f t="shared" ca="1" si="53"/>
        <v>Y</v>
      </c>
      <c r="ER476" s="49" t="str">
        <f t="shared" si="54"/>
        <v/>
      </c>
      <c r="ES476" s="50"/>
      <c r="ET476" s="51" t="str">
        <f t="shared" si="55"/>
        <v/>
      </c>
      <c r="EU476" s="52" t="str">
        <f t="shared" si="56"/>
        <v/>
      </c>
      <c r="EV476" s="46"/>
      <c r="EW476" s="23" t="s">
        <v>3714</v>
      </c>
    </row>
    <row r="477" spans="1:153" ht="14.25" hidden="1" customHeight="1">
      <c r="A477" s="8">
        <v>470</v>
      </c>
      <c r="B477" s="9" t="s">
        <v>141</v>
      </c>
      <c r="C477" s="10" t="s">
        <v>142</v>
      </c>
      <c r="D477" s="10" t="s">
        <v>143</v>
      </c>
      <c r="E477" s="10" t="s">
        <v>206</v>
      </c>
      <c r="F477" s="9" t="s">
        <v>641</v>
      </c>
      <c r="G477" s="10" t="s">
        <v>572</v>
      </c>
      <c r="H477" s="9" t="s">
        <v>573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675</v>
      </c>
      <c r="S477" s="9" t="s">
        <v>676</v>
      </c>
      <c r="T477" s="9" t="s">
        <v>306</v>
      </c>
      <c r="U477" s="9" t="s">
        <v>337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778</v>
      </c>
      <c r="AA477" s="9" t="s">
        <v>779</v>
      </c>
      <c r="AB477" s="12" t="s">
        <v>780</v>
      </c>
      <c r="AC477" s="10" t="s">
        <v>800</v>
      </c>
      <c r="AD477" s="9" t="s">
        <v>801</v>
      </c>
      <c r="AE477" s="13" t="s">
        <v>802</v>
      </c>
      <c r="AF477" s="14" t="s">
        <v>391</v>
      </c>
      <c r="AG477" s="10" t="s">
        <v>1776</v>
      </c>
      <c r="AH477" s="11" t="s">
        <v>684</v>
      </c>
      <c r="AI477" s="11" t="s">
        <v>685</v>
      </c>
      <c r="AJ477" s="10" t="s">
        <v>686</v>
      </c>
      <c r="AK477" s="11" t="s">
        <v>685</v>
      </c>
      <c r="AL477" s="11" t="s">
        <v>168</v>
      </c>
      <c r="AM477" s="10" t="s">
        <v>169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1.6</v>
      </c>
      <c r="AU477" s="10" t="s">
        <v>142</v>
      </c>
      <c r="AV477" s="16">
        <v>1700</v>
      </c>
      <c r="AW477" s="16">
        <v>1700</v>
      </c>
      <c r="AX477" s="16">
        <v>0</v>
      </c>
      <c r="AY477" s="16">
        <v>0</v>
      </c>
      <c r="AZ477" s="16">
        <v>0</v>
      </c>
      <c r="BA477" s="17">
        <v>45026</v>
      </c>
      <c r="BB477" s="30" t="s">
        <v>175</v>
      </c>
      <c r="BC477" s="18">
        <v>45077</v>
      </c>
      <c r="BD477" s="17">
        <v>45138</v>
      </c>
      <c r="BE477" s="17">
        <v>45169</v>
      </c>
      <c r="BF477" s="17">
        <v>44972</v>
      </c>
      <c r="BG477" s="10">
        <v>85496507</v>
      </c>
      <c r="BH477" s="9" t="s">
        <v>1687</v>
      </c>
      <c r="BI477" s="19">
        <v>45017</v>
      </c>
      <c r="BJ477" s="20">
        <v>45019</v>
      </c>
      <c r="BK477" s="16">
        <v>912</v>
      </c>
      <c r="BL477" s="16">
        <v>1459</v>
      </c>
      <c r="BM477" s="9" t="s">
        <v>177</v>
      </c>
      <c r="BN477" s="9" t="s">
        <v>226</v>
      </c>
      <c r="BO477" s="9" t="s">
        <v>156</v>
      </c>
      <c r="BP477" s="17">
        <v>45058</v>
      </c>
      <c r="BQ477" s="17">
        <v>45058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 t="s">
        <v>156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 t="s">
        <v>156</v>
      </c>
      <c r="CI477" s="16">
        <v>0</v>
      </c>
      <c r="CJ477" s="10" t="s">
        <v>156</v>
      </c>
      <c r="CK477" s="10" t="s">
        <v>156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45028</v>
      </c>
      <c r="CX477" s="10" t="s">
        <v>193</v>
      </c>
      <c r="CY477" s="17" t="s">
        <v>156</v>
      </c>
      <c r="CZ477" s="17" t="s">
        <v>156</v>
      </c>
      <c r="DA477" s="17" t="s">
        <v>156</v>
      </c>
      <c r="DB477" s="17">
        <v>45028</v>
      </c>
      <c r="DC477" s="16">
        <v>912</v>
      </c>
      <c r="DD477" s="10" t="s">
        <v>1777</v>
      </c>
      <c r="DE477" s="10" t="s">
        <v>230</v>
      </c>
      <c r="DF477" s="18" t="s">
        <v>156</v>
      </c>
      <c r="DG477" s="17">
        <v>45036</v>
      </c>
      <c r="DH477" s="10" t="s">
        <v>156</v>
      </c>
      <c r="DI477" s="17" t="s">
        <v>156</v>
      </c>
      <c r="DJ477" s="17" t="s">
        <v>156</v>
      </c>
      <c r="DK477" s="17" t="s">
        <v>156</v>
      </c>
      <c r="DL477" s="17">
        <v>45035</v>
      </c>
      <c r="DM477" s="16">
        <v>912</v>
      </c>
      <c r="DN477" s="10" t="s">
        <v>1778</v>
      </c>
      <c r="DO477" s="10" t="s">
        <v>233</v>
      </c>
      <c r="DP477" s="16">
        <v>24</v>
      </c>
      <c r="DQ477" s="16">
        <v>12</v>
      </c>
      <c r="DR477" s="11">
        <v>12</v>
      </c>
      <c r="DS477" s="16">
        <v>12</v>
      </c>
      <c r="DT477" s="16">
        <v>0</v>
      </c>
      <c r="DU477" s="11" t="s">
        <v>181</v>
      </c>
      <c r="DV477" s="11" t="s">
        <v>182</v>
      </c>
      <c r="DW477" s="27" t="s">
        <v>156</v>
      </c>
      <c r="DX477" s="27" t="s">
        <v>156</v>
      </c>
      <c r="DY477" s="20" t="s">
        <v>1221</v>
      </c>
      <c r="DZ477" s="16">
        <v>7</v>
      </c>
      <c r="EA477" s="16">
        <v>0</v>
      </c>
      <c r="EB477" s="27" t="s">
        <v>185</v>
      </c>
      <c r="EC477" s="27" t="s">
        <v>185</v>
      </c>
      <c r="ED477" s="27" t="s">
        <v>182</v>
      </c>
      <c r="EE477" s="29">
        <v>45028.358495370368</v>
      </c>
      <c r="EF477" s="28" t="s">
        <v>188</v>
      </c>
      <c r="EG477" s="28" t="s">
        <v>189</v>
      </c>
      <c r="EH477" s="28" t="s">
        <v>190</v>
      </c>
      <c r="EI477" s="29">
        <v>45035.76635416667</v>
      </c>
      <c r="EJ477" s="28" t="s">
        <v>505</v>
      </c>
      <c r="EK477" s="28" t="s">
        <v>506</v>
      </c>
      <c r="EL477" s="28" t="s">
        <v>237</v>
      </c>
      <c r="EM477" s="45" t="s">
        <v>3713</v>
      </c>
      <c r="EN477" s="46" t="str">
        <f t="shared" si="50"/>
        <v>343N342E</v>
      </c>
      <c r="EO477" s="47">
        <f t="shared" si="51"/>
        <v>45051</v>
      </c>
      <c r="EP477" s="47">
        <f t="shared" si="52"/>
        <v>45028</v>
      </c>
      <c r="EQ477" s="48" t="str">
        <f t="shared" ca="1" si="53"/>
        <v>Past</v>
      </c>
      <c r="ER477" s="49">
        <f t="shared" si="54"/>
        <v>23</v>
      </c>
      <c r="ES477" s="50"/>
      <c r="ET477" s="51">
        <f t="shared" si="55"/>
        <v>23</v>
      </c>
      <c r="EU477" s="52">
        <f t="shared" si="56"/>
        <v>20976</v>
      </c>
      <c r="EV477" s="46"/>
      <c r="EW477" s="23" t="s">
        <v>3717</v>
      </c>
    </row>
    <row r="478" spans="1:153" ht="14.25" hidden="1" customHeight="1">
      <c r="A478" s="8">
        <v>471</v>
      </c>
      <c r="B478" s="9" t="s">
        <v>141</v>
      </c>
      <c r="C478" s="10" t="s">
        <v>142</v>
      </c>
      <c r="D478" s="10" t="s">
        <v>143</v>
      </c>
      <c r="E478" s="10" t="s">
        <v>206</v>
      </c>
      <c r="F478" s="9" t="s">
        <v>641</v>
      </c>
      <c r="G478" s="10" t="s">
        <v>572</v>
      </c>
      <c r="H478" s="9" t="s">
        <v>573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675</v>
      </c>
      <c r="S478" s="9" t="s">
        <v>676</v>
      </c>
      <c r="T478" s="9" t="s">
        <v>306</v>
      </c>
      <c r="U478" s="9" t="s">
        <v>337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778</v>
      </c>
      <c r="AA478" s="9" t="s">
        <v>779</v>
      </c>
      <c r="AB478" s="12" t="s">
        <v>780</v>
      </c>
      <c r="AC478" s="10" t="s">
        <v>800</v>
      </c>
      <c r="AD478" s="9" t="s">
        <v>801</v>
      </c>
      <c r="AE478" s="13" t="s">
        <v>802</v>
      </c>
      <c r="AF478" s="14" t="s">
        <v>391</v>
      </c>
      <c r="AG478" s="10" t="s">
        <v>1776</v>
      </c>
      <c r="AH478" s="11" t="s">
        <v>684</v>
      </c>
      <c r="AI478" s="11" t="s">
        <v>685</v>
      </c>
      <c r="AJ478" s="10" t="s">
        <v>686</v>
      </c>
      <c r="AK478" s="11" t="s">
        <v>685</v>
      </c>
      <c r="AL478" s="11" t="s">
        <v>168</v>
      </c>
      <c r="AM478" s="10" t="s">
        <v>169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1.6</v>
      </c>
      <c r="AU478" s="10" t="s">
        <v>142</v>
      </c>
      <c r="AV478" s="16">
        <v>1700</v>
      </c>
      <c r="AW478" s="16">
        <v>1700</v>
      </c>
      <c r="AX478" s="16">
        <v>0</v>
      </c>
      <c r="AY478" s="16">
        <v>0</v>
      </c>
      <c r="AZ478" s="16">
        <v>0</v>
      </c>
      <c r="BA478" s="17">
        <v>45026</v>
      </c>
      <c r="BB478" s="30" t="s">
        <v>175</v>
      </c>
      <c r="BC478" s="18" t="s">
        <v>156</v>
      </c>
      <c r="BD478" s="17">
        <v>45138</v>
      </c>
      <c r="BE478" s="17">
        <v>45169</v>
      </c>
      <c r="BF478" s="17">
        <v>44972</v>
      </c>
      <c r="BG478" s="10">
        <v>85502556</v>
      </c>
      <c r="BH478" s="9" t="s">
        <v>1691</v>
      </c>
      <c r="BI478" s="19">
        <v>45017</v>
      </c>
      <c r="BJ478" s="20">
        <v>45019</v>
      </c>
      <c r="BK478" s="16">
        <v>0</v>
      </c>
      <c r="BL478" s="16">
        <v>0</v>
      </c>
      <c r="BM478" s="9" t="s">
        <v>177</v>
      </c>
      <c r="BN478" s="9" t="s">
        <v>178</v>
      </c>
      <c r="BO478" s="9" t="s">
        <v>156</v>
      </c>
      <c r="BP478" s="17">
        <v>45058</v>
      </c>
      <c r="BQ478" s="17" t="s">
        <v>156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 t="s">
        <v>156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 t="s">
        <v>156</v>
      </c>
      <c r="CI478" s="16">
        <v>0</v>
      </c>
      <c r="CJ478" s="10" t="s">
        <v>156</v>
      </c>
      <c r="CK478" s="10" t="s">
        <v>156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45028</v>
      </c>
      <c r="CX478" s="10" t="s">
        <v>193</v>
      </c>
      <c r="CY478" s="17" t="s">
        <v>156</v>
      </c>
      <c r="CZ478" s="17" t="s">
        <v>156</v>
      </c>
      <c r="DA478" s="17" t="s">
        <v>156</v>
      </c>
      <c r="DB478" s="17" t="s">
        <v>156</v>
      </c>
      <c r="DC478" s="16">
        <v>0</v>
      </c>
      <c r="DD478" s="10" t="s">
        <v>156</v>
      </c>
      <c r="DE478" s="10" t="s">
        <v>156</v>
      </c>
      <c r="DF478" s="18" t="s">
        <v>156</v>
      </c>
      <c r="DG478" s="17">
        <v>45041</v>
      </c>
      <c r="DH478" s="10" t="s">
        <v>1779</v>
      </c>
      <c r="DI478" s="17" t="s">
        <v>156</v>
      </c>
      <c r="DJ478" s="17" t="s">
        <v>156</v>
      </c>
      <c r="DK478" s="17" t="s">
        <v>156</v>
      </c>
      <c r="DL478" s="17" t="s">
        <v>156</v>
      </c>
      <c r="DM478" s="16">
        <v>0</v>
      </c>
      <c r="DN478" s="10" t="s">
        <v>156</v>
      </c>
      <c r="DO478" s="10" t="s">
        <v>156</v>
      </c>
      <c r="DP478" s="16">
        <v>24</v>
      </c>
      <c r="DQ478" s="16">
        <v>12</v>
      </c>
      <c r="DR478" s="11">
        <v>12</v>
      </c>
      <c r="DS478" s="16">
        <v>12</v>
      </c>
      <c r="DT478" s="16">
        <v>900</v>
      </c>
      <c r="DU478" s="11" t="s">
        <v>181</v>
      </c>
      <c r="DV478" s="11" t="s">
        <v>182</v>
      </c>
      <c r="DW478" s="27" t="s">
        <v>156</v>
      </c>
      <c r="DX478" s="27" t="s">
        <v>156</v>
      </c>
      <c r="DY478" s="20" t="s">
        <v>1221</v>
      </c>
      <c r="DZ478" s="16">
        <v>7</v>
      </c>
      <c r="EA478" s="16">
        <v>0</v>
      </c>
      <c r="EB478" s="27" t="s">
        <v>185</v>
      </c>
      <c r="EC478" s="27" t="s">
        <v>185</v>
      </c>
      <c r="ED478" s="27" t="s">
        <v>182</v>
      </c>
      <c r="EE478" s="29">
        <v>45030.714444444442</v>
      </c>
      <c r="EF478" s="28" t="s">
        <v>195</v>
      </c>
      <c r="EG478" s="28" t="s">
        <v>196</v>
      </c>
      <c r="EH478" s="28" t="s">
        <v>210</v>
      </c>
      <c r="EI478" s="29">
        <v>45035.245335648149</v>
      </c>
      <c r="EJ478" s="28" t="s">
        <v>195</v>
      </c>
      <c r="EK478" s="28" t="s">
        <v>196</v>
      </c>
      <c r="EL478" s="28" t="s">
        <v>210</v>
      </c>
      <c r="EM478" s="45"/>
      <c r="EN478" s="46" t="str">
        <f t="shared" si="50"/>
        <v>343N342E</v>
      </c>
      <c r="EO478" s="47">
        <f t="shared" si="51"/>
        <v>45051</v>
      </c>
      <c r="EP478" s="47">
        <f t="shared" si="52"/>
        <v>45028</v>
      </c>
      <c r="EQ478" s="48" t="str">
        <f t="shared" ca="1" si="53"/>
        <v>Past</v>
      </c>
      <c r="ER478" s="49">
        <f t="shared" si="54"/>
        <v>23</v>
      </c>
      <c r="ES478" s="50"/>
      <c r="ET478" s="51">
        <f t="shared" si="55"/>
        <v>23</v>
      </c>
      <c r="EU478" s="52">
        <f t="shared" si="56"/>
        <v>0</v>
      </c>
      <c r="EV478" s="46"/>
    </row>
    <row r="479" spans="1:153" ht="14.25" customHeight="1">
      <c r="A479" s="8">
        <v>472</v>
      </c>
      <c r="B479" s="9" t="s">
        <v>141</v>
      </c>
      <c r="C479" s="10" t="s">
        <v>142</v>
      </c>
      <c r="D479" s="10" t="s">
        <v>143</v>
      </c>
      <c r="E479" s="10" t="s">
        <v>206</v>
      </c>
      <c r="F479" s="9" t="s">
        <v>641</v>
      </c>
      <c r="G479" s="10" t="s">
        <v>572</v>
      </c>
      <c r="H479" s="9" t="s">
        <v>573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675</v>
      </c>
      <c r="S479" s="9" t="s">
        <v>676</v>
      </c>
      <c r="T479" s="9" t="s">
        <v>306</v>
      </c>
      <c r="U479" s="9" t="s">
        <v>337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778</v>
      </c>
      <c r="AA479" s="9" t="s">
        <v>779</v>
      </c>
      <c r="AB479" s="12" t="s">
        <v>780</v>
      </c>
      <c r="AC479" s="10" t="s">
        <v>808</v>
      </c>
      <c r="AD479" s="9" t="s">
        <v>809</v>
      </c>
      <c r="AE479" s="13" t="s">
        <v>810</v>
      </c>
      <c r="AF479" s="14" t="s">
        <v>391</v>
      </c>
      <c r="AG479" s="10" t="s">
        <v>1780</v>
      </c>
      <c r="AH479" s="11" t="s">
        <v>684</v>
      </c>
      <c r="AI479" s="11" t="s">
        <v>685</v>
      </c>
      <c r="AJ479" s="10" t="s">
        <v>686</v>
      </c>
      <c r="AK479" s="11" t="s">
        <v>685</v>
      </c>
      <c r="AL479" s="11" t="s">
        <v>168</v>
      </c>
      <c r="AM479" s="10" t="s">
        <v>169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1.6</v>
      </c>
      <c r="AU479" s="10" t="s">
        <v>142</v>
      </c>
      <c r="AV479" s="16">
        <v>1600</v>
      </c>
      <c r="AW479" s="16">
        <v>1600</v>
      </c>
      <c r="AX479" s="16">
        <v>0</v>
      </c>
      <c r="AY479" s="16">
        <v>0</v>
      </c>
      <c r="AZ479" s="16">
        <v>0</v>
      </c>
      <c r="BA479" s="17">
        <v>45026</v>
      </c>
      <c r="BB479" s="30" t="s">
        <v>175</v>
      </c>
      <c r="BC479" s="18" t="s">
        <v>156</v>
      </c>
      <c r="BD479" s="17">
        <v>45138</v>
      </c>
      <c r="BE479" s="17">
        <v>45169</v>
      </c>
      <c r="BF479" s="17">
        <v>44972</v>
      </c>
      <c r="BG479" s="10">
        <v>84870184</v>
      </c>
      <c r="BH479" s="9" t="s">
        <v>319</v>
      </c>
      <c r="BI479" s="19">
        <v>44927</v>
      </c>
      <c r="BJ479" s="20">
        <v>44928</v>
      </c>
      <c r="BK479" s="16">
        <v>0</v>
      </c>
      <c r="BL479" s="16">
        <v>0</v>
      </c>
      <c r="BM479" s="9" t="s">
        <v>177</v>
      </c>
      <c r="BN479" s="9" t="s">
        <v>436</v>
      </c>
      <c r="BO479" s="9" t="s">
        <v>156</v>
      </c>
      <c r="BP479" s="17">
        <v>44972</v>
      </c>
      <c r="BQ479" s="17" t="s">
        <v>156</v>
      </c>
      <c r="BR479" s="17">
        <v>44972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>
        <v>44868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>
        <v>44868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>
        <v>44868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 t="s">
        <v>156</v>
      </c>
      <c r="CX479" s="10" t="s">
        <v>193</v>
      </c>
      <c r="CY479" s="17" t="s">
        <v>156</v>
      </c>
      <c r="CZ479" s="17" t="s">
        <v>156</v>
      </c>
      <c r="DA479" s="17">
        <v>44868</v>
      </c>
      <c r="DB479" s="17" t="s">
        <v>156</v>
      </c>
      <c r="DC479" s="16">
        <v>0</v>
      </c>
      <c r="DD479" s="10" t="s">
        <v>156</v>
      </c>
      <c r="DE479" s="10" t="s">
        <v>156</v>
      </c>
      <c r="DF479" s="18" t="s">
        <v>156</v>
      </c>
      <c r="DG479" s="17" t="s">
        <v>156</v>
      </c>
      <c r="DH479" s="10" t="s">
        <v>156</v>
      </c>
      <c r="DI479" s="17" t="s">
        <v>156</v>
      </c>
      <c r="DJ479" s="17" t="s">
        <v>156</v>
      </c>
      <c r="DK479" s="17">
        <v>44868</v>
      </c>
      <c r="DL479" s="17" t="s">
        <v>156</v>
      </c>
      <c r="DM479" s="16">
        <v>0</v>
      </c>
      <c r="DN479" s="10" t="s">
        <v>156</v>
      </c>
      <c r="DO479" s="10" t="s">
        <v>156</v>
      </c>
      <c r="DP479" s="16">
        <v>24</v>
      </c>
      <c r="DQ479" s="16">
        <v>12</v>
      </c>
      <c r="DR479" s="11">
        <v>12</v>
      </c>
      <c r="DS479" s="16">
        <v>12</v>
      </c>
      <c r="DT479" s="16">
        <v>0</v>
      </c>
      <c r="DU479" s="11" t="s">
        <v>181</v>
      </c>
      <c r="DV479" s="11" t="s">
        <v>182</v>
      </c>
      <c r="DW479" s="27" t="s">
        <v>156</v>
      </c>
      <c r="DX479" s="27" t="s">
        <v>156</v>
      </c>
      <c r="DY479" s="20" t="s">
        <v>1775</v>
      </c>
      <c r="DZ479" s="16">
        <v>7</v>
      </c>
      <c r="EA479" s="16">
        <v>0</v>
      </c>
      <c r="EB479" s="27" t="s">
        <v>185</v>
      </c>
      <c r="EC479" s="27" t="s">
        <v>185</v>
      </c>
      <c r="ED479" s="27" t="s">
        <v>182</v>
      </c>
      <c r="EE479" s="29">
        <v>44868.999166666668</v>
      </c>
      <c r="EF479" s="28" t="s">
        <v>186</v>
      </c>
      <c r="EG479" s="28" t="s">
        <v>156</v>
      </c>
      <c r="EH479" s="28" t="s">
        <v>187</v>
      </c>
      <c r="EI479" s="29">
        <v>44895.818541666667</v>
      </c>
      <c r="EJ479" s="28" t="s">
        <v>197</v>
      </c>
      <c r="EK479" s="28" t="s">
        <v>156</v>
      </c>
      <c r="EL479" s="28" t="s">
        <v>198</v>
      </c>
      <c r="EM479" s="45" t="s">
        <v>3713</v>
      </c>
      <c r="EN479" s="46" t="str">
        <f t="shared" si="50"/>
        <v>343N342F</v>
      </c>
      <c r="EO479" s="47">
        <f t="shared" si="51"/>
        <v>44965</v>
      </c>
      <c r="EP479" s="47" t="str">
        <f t="shared" si="52"/>
        <v/>
      </c>
      <c r="EQ479" s="48" t="str">
        <f t="shared" ca="1" si="53"/>
        <v>Y</v>
      </c>
      <c r="ER479" s="49" t="str">
        <f t="shared" si="54"/>
        <v/>
      </c>
      <c r="ES479" s="50"/>
      <c r="ET479" s="51" t="str">
        <f t="shared" si="55"/>
        <v/>
      </c>
      <c r="EU479" s="52" t="str">
        <f t="shared" si="56"/>
        <v/>
      </c>
      <c r="EV479" s="46"/>
      <c r="EW479" s="23" t="s">
        <v>3714</v>
      </c>
    </row>
    <row r="480" spans="1:153" ht="14.25" hidden="1" customHeight="1">
      <c r="A480" s="8">
        <v>473</v>
      </c>
      <c r="B480" s="9" t="s">
        <v>141</v>
      </c>
      <c r="C480" s="10" t="s">
        <v>142</v>
      </c>
      <c r="D480" s="10" t="s">
        <v>143</v>
      </c>
      <c r="E480" s="10" t="s">
        <v>206</v>
      </c>
      <c r="F480" s="9" t="s">
        <v>641</v>
      </c>
      <c r="G480" s="10" t="s">
        <v>572</v>
      </c>
      <c r="H480" s="9" t="s">
        <v>573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675</v>
      </c>
      <c r="S480" s="9" t="s">
        <v>676</v>
      </c>
      <c r="T480" s="9" t="s">
        <v>306</v>
      </c>
      <c r="U480" s="9" t="s">
        <v>337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778</v>
      </c>
      <c r="AA480" s="9" t="s">
        <v>779</v>
      </c>
      <c r="AB480" s="12" t="s">
        <v>780</v>
      </c>
      <c r="AC480" s="10" t="s">
        <v>808</v>
      </c>
      <c r="AD480" s="9" t="s">
        <v>809</v>
      </c>
      <c r="AE480" s="13" t="s">
        <v>810</v>
      </c>
      <c r="AF480" s="14" t="s">
        <v>391</v>
      </c>
      <c r="AG480" s="10" t="s">
        <v>1780</v>
      </c>
      <c r="AH480" s="11" t="s">
        <v>684</v>
      </c>
      <c r="AI480" s="11" t="s">
        <v>685</v>
      </c>
      <c r="AJ480" s="10" t="s">
        <v>686</v>
      </c>
      <c r="AK480" s="11" t="s">
        <v>685</v>
      </c>
      <c r="AL480" s="11" t="s">
        <v>168</v>
      </c>
      <c r="AM480" s="10" t="s">
        <v>169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1.6</v>
      </c>
      <c r="AU480" s="10" t="s">
        <v>142</v>
      </c>
      <c r="AV480" s="16">
        <v>1600</v>
      </c>
      <c r="AW480" s="16">
        <v>1600</v>
      </c>
      <c r="AX480" s="16">
        <v>0</v>
      </c>
      <c r="AY480" s="16">
        <v>0</v>
      </c>
      <c r="AZ480" s="16">
        <v>0</v>
      </c>
      <c r="BA480" s="17">
        <v>45026</v>
      </c>
      <c r="BB480" s="30" t="s">
        <v>175</v>
      </c>
      <c r="BC480" s="18">
        <v>45077</v>
      </c>
      <c r="BD480" s="17">
        <v>45138</v>
      </c>
      <c r="BE480" s="17">
        <v>45169</v>
      </c>
      <c r="BF480" s="17">
        <v>44972</v>
      </c>
      <c r="BG480" s="10">
        <v>85496508</v>
      </c>
      <c r="BH480" s="9" t="s">
        <v>346</v>
      </c>
      <c r="BI480" s="19">
        <v>45017</v>
      </c>
      <c r="BJ480" s="20">
        <v>45019</v>
      </c>
      <c r="BK480" s="16">
        <v>1032</v>
      </c>
      <c r="BL480" s="16">
        <v>1651</v>
      </c>
      <c r="BM480" s="9" t="s">
        <v>177</v>
      </c>
      <c r="BN480" s="9" t="s">
        <v>226</v>
      </c>
      <c r="BO480" s="9" t="s">
        <v>156</v>
      </c>
      <c r="BP480" s="17">
        <v>45058</v>
      </c>
      <c r="BQ480" s="17">
        <v>45058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 t="s">
        <v>156</v>
      </c>
      <c r="CD480" s="10" t="s">
        <v>156</v>
      </c>
      <c r="CE480" s="17" t="s">
        <v>156</v>
      </c>
      <c r="CF480" s="17" t="s">
        <v>156</v>
      </c>
      <c r="CG480" s="17" t="s">
        <v>156</v>
      </c>
      <c r="CH480" s="17" t="s">
        <v>156</v>
      </c>
      <c r="CI480" s="16">
        <v>0</v>
      </c>
      <c r="CJ480" s="10" t="s">
        <v>156</v>
      </c>
      <c r="CK480" s="10" t="s">
        <v>156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45028</v>
      </c>
      <c r="CX480" s="10" t="s">
        <v>193</v>
      </c>
      <c r="CY480" s="17" t="s">
        <v>156</v>
      </c>
      <c r="CZ480" s="17" t="s">
        <v>156</v>
      </c>
      <c r="DA480" s="17" t="s">
        <v>156</v>
      </c>
      <c r="DB480" s="17">
        <v>45028</v>
      </c>
      <c r="DC480" s="16">
        <v>1032</v>
      </c>
      <c r="DD480" s="10" t="s">
        <v>1781</v>
      </c>
      <c r="DE480" s="10" t="s">
        <v>230</v>
      </c>
      <c r="DF480" s="18" t="s">
        <v>156</v>
      </c>
      <c r="DG480" s="17">
        <v>45036</v>
      </c>
      <c r="DH480" s="10" t="s">
        <v>156</v>
      </c>
      <c r="DI480" s="17" t="s">
        <v>156</v>
      </c>
      <c r="DJ480" s="17" t="s">
        <v>156</v>
      </c>
      <c r="DK480" s="17" t="s">
        <v>156</v>
      </c>
      <c r="DL480" s="17">
        <v>45035</v>
      </c>
      <c r="DM480" s="16">
        <v>1032</v>
      </c>
      <c r="DN480" s="10" t="s">
        <v>1782</v>
      </c>
      <c r="DO480" s="10" t="s">
        <v>233</v>
      </c>
      <c r="DP480" s="16">
        <v>24</v>
      </c>
      <c r="DQ480" s="16">
        <v>12</v>
      </c>
      <c r="DR480" s="11">
        <v>12</v>
      </c>
      <c r="DS480" s="16">
        <v>12</v>
      </c>
      <c r="DT480" s="16">
        <v>0</v>
      </c>
      <c r="DU480" s="11" t="s">
        <v>181</v>
      </c>
      <c r="DV480" s="11" t="s">
        <v>182</v>
      </c>
      <c r="DW480" s="27" t="s">
        <v>156</v>
      </c>
      <c r="DX480" s="27" t="s">
        <v>156</v>
      </c>
      <c r="DY480" s="20" t="s">
        <v>1221</v>
      </c>
      <c r="DZ480" s="16">
        <v>7</v>
      </c>
      <c r="EA480" s="16">
        <v>0</v>
      </c>
      <c r="EB480" s="27" t="s">
        <v>185</v>
      </c>
      <c r="EC480" s="27" t="s">
        <v>185</v>
      </c>
      <c r="ED480" s="27" t="s">
        <v>182</v>
      </c>
      <c r="EE480" s="29">
        <v>45028.358495370368</v>
      </c>
      <c r="EF480" s="28" t="s">
        <v>188</v>
      </c>
      <c r="EG480" s="28" t="s">
        <v>189</v>
      </c>
      <c r="EH480" s="28" t="s">
        <v>190</v>
      </c>
      <c r="EI480" s="29">
        <v>45035.76635416667</v>
      </c>
      <c r="EJ480" s="28" t="s">
        <v>505</v>
      </c>
      <c r="EK480" s="28" t="s">
        <v>506</v>
      </c>
      <c r="EL480" s="28" t="s">
        <v>237</v>
      </c>
      <c r="EM480" s="45" t="s">
        <v>3713</v>
      </c>
      <c r="EN480" s="46" t="str">
        <f t="shared" si="50"/>
        <v>343N342F</v>
      </c>
      <c r="EO480" s="47">
        <f t="shared" si="51"/>
        <v>45051</v>
      </c>
      <c r="EP480" s="47">
        <f t="shared" si="52"/>
        <v>45028</v>
      </c>
      <c r="EQ480" s="48" t="str">
        <f t="shared" ca="1" si="53"/>
        <v>Past</v>
      </c>
      <c r="ER480" s="49">
        <f t="shared" si="54"/>
        <v>23</v>
      </c>
      <c r="ES480" s="50"/>
      <c r="ET480" s="51">
        <f t="shared" si="55"/>
        <v>23</v>
      </c>
      <c r="EU480" s="52">
        <f t="shared" si="56"/>
        <v>23736</v>
      </c>
      <c r="EV480" s="46"/>
      <c r="EW480" s="23" t="s">
        <v>3717</v>
      </c>
    </row>
    <row r="481" spans="1:153" ht="14.25" hidden="1" customHeight="1">
      <c r="A481" s="8">
        <v>474</v>
      </c>
      <c r="B481" s="9" t="s">
        <v>141</v>
      </c>
      <c r="C481" s="10" t="s">
        <v>142</v>
      </c>
      <c r="D481" s="10" t="s">
        <v>143</v>
      </c>
      <c r="E481" s="10" t="s">
        <v>206</v>
      </c>
      <c r="F481" s="9" t="s">
        <v>641</v>
      </c>
      <c r="G481" s="10" t="s">
        <v>572</v>
      </c>
      <c r="H481" s="9" t="s">
        <v>573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675</v>
      </c>
      <c r="S481" s="9" t="s">
        <v>676</v>
      </c>
      <c r="T481" s="9" t="s">
        <v>306</v>
      </c>
      <c r="U481" s="9" t="s">
        <v>337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778</v>
      </c>
      <c r="AA481" s="9" t="s">
        <v>779</v>
      </c>
      <c r="AB481" s="12" t="s">
        <v>780</v>
      </c>
      <c r="AC481" s="10" t="s">
        <v>808</v>
      </c>
      <c r="AD481" s="9" t="s">
        <v>809</v>
      </c>
      <c r="AE481" s="13" t="s">
        <v>810</v>
      </c>
      <c r="AF481" s="14" t="s">
        <v>391</v>
      </c>
      <c r="AG481" s="10" t="s">
        <v>1780</v>
      </c>
      <c r="AH481" s="11" t="s">
        <v>684</v>
      </c>
      <c r="AI481" s="11" t="s">
        <v>685</v>
      </c>
      <c r="AJ481" s="10" t="s">
        <v>686</v>
      </c>
      <c r="AK481" s="11" t="s">
        <v>685</v>
      </c>
      <c r="AL481" s="11" t="s">
        <v>168</v>
      </c>
      <c r="AM481" s="10" t="s">
        <v>169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1.6</v>
      </c>
      <c r="AU481" s="10" t="s">
        <v>142</v>
      </c>
      <c r="AV481" s="16">
        <v>1600</v>
      </c>
      <c r="AW481" s="16">
        <v>1600</v>
      </c>
      <c r="AX481" s="16">
        <v>0</v>
      </c>
      <c r="AY481" s="16">
        <v>0</v>
      </c>
      <c r="AZ481" s="16">
        <v>0</v>
      </c>
      <c r="BA481" s="17">
        <v>45026</v>
      </c>
      <c r="BB481" s="30" t="s">
        <v>175</v>
      </c>
      <c r="BC481" s="18" t="s">
        <v>156</v>
      </c>
      <c r="BD481" s="17">
        <v>45138</v>
      </c>
      <c r="BE481" s="17">
        <v>45169</v>
      </c>
      <c r="BF481" s="17">
        <v>44972</v>
      </c>
      <c r="BG481" s="10">
        <v>85502557</v>
      </c>
      <c r="BH481" s="9" t="s">
        <v>349</v>
      </c>
      <c r="BI481" s="19">
        <v>45017</v>
      </c>
      <c r="BJ481" s="20">
        <v>45019</v>
      </c>
      <c r="BK481" s="16">
        <v>0</v>
      </c>
      <c r="BL481" s="16">
        <v>0</v>
      </c>
      <c r="BM481" s="9" t="s">
        <v>177</v>
      </c>
      <c r="BN481" s="9" t="s">
        <v>178</v>
      </c>
      <c r="BO481" s="9" t="s">
        <v>156</v>
      </c>
      <c r="BP481" s="17">
        <v>45058</v>
      </c>
      <c r="BQ481" s="17" t="s">
        <v>156</v>
      </c>
      <c r="BR481" s="17" t="s">
        <v>156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 t="s">
        <v>156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 t="s">
        <v>156</v>
      </c>
      <c r="CD481" s="10" t="s">
        <v>156</v>
      </c>
      <c r="CE481" s="17" t="s">
        <v>156</v>
      </c>
      <c r="CF481" s="17" t="s">
        <v>156</v>
      </c>
      <c r="CG481" s="17" t="s">
        <v>156</v>
      </c>
      <c r="CH481" s="17" t="s">
        <v>156</v>
      </c>
      <c r="CI481" s="16">
        <v>0</v>
      </c>
      <c r="CJ481" s="10" t="s">
        <v>156</v>
      </c>
      <c r="CK481" s="10" t="s">
        <v>156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 t="s">
        <v>156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45028</v>
      </c>
      <c r="CX481" s="10" t="s">
        <v>193</v>
      </c>
      <c r="CY481" s="17" t="s">
        <v>156</v>
      </c>
      <c r="CZ481" s="17" t="s">
        <v>156</v>
      </c>
      <c r="DA481" s="17" t="s">
        <v>156</v>
      </c>
      <c r="DB481" s="17" t="s">
        <v>156</v>
      </c>
      <c r="DC481" s="16">
        <v>0</v>
      </c>
      <c r="DD481" s="10" t="s">
        <v>156</v>
      </c>
      <c r="DE481" s="10" t="s">
        <v>156</v>
      </c>
      <c r="DF481" s="18" t="s">
        <v>156</v>
      </c>
      <c r="DG481" s="17">
        <v>45041</v>
      </c>
      <c r="DH481" s="10" t="s">
        <v>1779</v>
      </c>
      <c r="DI481" s="17" t="s">
        <v>156</v>
      </c>
      <c r="DJ481" s="17" t="s">
        <v>156</v>
      </c>
      <c r="DK481" s="17" t="s">
        <v>156</v>
      </c>
      <c r="DL481" s="17" t="s">
        <v>156</v>
      </c>
      <c r="DM481" s="16">
        <v>0</v>
      </c>
      <c r="DN481" s="10" t="s">
        <v>156</v>
      </c>
      <c r="DO481" s="10" t="s">
        <v>156</v>
      </c>
      <c r="DP481" s="16">
        <v>24</v>
      </c>
      <c r="DQ481" s="16">
        <v>12</v>
      </c>
      <c r="DR481" s="11">
        <v>12</v>
      </c>
      <c r="DS481" s="16">
        <v>12</v>
      </c>
      <c r="DT481" s="16">
        <v>1000</v>
      </c>
      <c r="DU481" s="11" t="s">
        <v>181</v>
      </c>
      <c r="DV481" s="11" t="s">
        <v>182</v>
      </c>
      <c r="DW481" s="27" t="s">
        <v>156</v>
      </c>
      <c r="DX481" s="27" t="s">
        <v>156</v>
      </c>
      <c r="DY481" s="20" t="s">
        <v>1221</v>
      </c>
      <c r="DZ481" s="16">
        <v>7</v>
      </c>
      <c r="EA481" s="16">
        <v>0</v>
      </c>
      <c r="EB481" s="27" t="s">
        <v>185</v>
      </c>
      <c r="EC481" s="27" t="s">
        <v>185</v>
      </c>
      <c r="ED481" s="27" t="s">
        <v>182</v>
      </c>
      <c r="EE481" s="29">
        <v>45030.714444444442</v>
      </c>
      <c r="EF481" s="28" t="s">
        <v>195</v>
      </c>
      <c r="EG481" s="28" t="s">
        <v>196</v>
      </c>
      <c r="EH481" s="28" t="s">
        <v>210</v>
      </c>
      <c r="EI481" s="29">
        <v>45035.245335648149</v>
      </c>
      <c r="EJ481" s="28" t="s">
        <v>195</v>
      </c>
      <c r="EK481" s="28" t="s">
        <v>196</v>
      </c>
      <c r="EL481" s="28" t="s">
        <v>210</v>
      </c>
      <c r="EM481" s="45"/>
      <c r="EN481" s="46" t="str">
        <f t="shared" si="50"/>
        <v>343N342F</v>
      </c>
      <c r="EO481" s="47">
        <f t="shared" si="51"/>
        <v>45051</v>
      </c>
      <c r="EP481" s="47">
        <f t="shared" si="52"/>
        <v>45028</v>
      </c>
      <c r="EQ481" s="48" t="str">
        <f t="shared" ca="1" si="53"/>
        <v>Past</v>
      </c>
      <c r="ER481" s="49">
        <f t="shared" si="54"/>
        <v>23</v>
      </c>
      <c r="ES481" s="50"/>
      <c r="ET481" s="51">
        <f t="shared" si="55"/>
        <v>23</v>
      </c>
      <c r="EU481" s="52">
        <f t="shared" si="56"/>
        <v>0</v>
      </c>
      <c r="EV481" s="46"/>
    </row>
    <row r="482" spans="1:153" ht="14.25" customHeight="1">
      <c r="A482" s="8">
        <v>475</v>
      </c>
      <c r="B482" s="9" t="s">
        <v>141</v>
      </c>
      <c r="C482" s="10" t="s">
        <v>142</v>
      </c>
      <c r="D482" s="10" t="s">
        <v>143</v>
      </c>
      <c r="E482" s="10" t="s">
        <v>206</v>
      </c>
      <c r="F482" s="9" t="s">
        <v>641</v>
      </c>
      <c r="G482" s="10" t="s">
        <v>572</v>
      </c>
      <c r="H482" s="9" t="s">
        <v>573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675</v>
      </c>
      <c r="S482" s="9" t="s">
        <v>676</v>
      </c>
      <c r="T482" s="9" t="s">
        <v>306</v>
      </c>
      <c r="U482" s="9" t="s">
        <v>337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677</v>
      </c>
      <c r="AA482" s="9" t="s">
        <v>678</v>
      </c>
      <c r="AB482" s="12" t="s">
        <v>679</v>
      </c>
      <c r="AC482" s="10" t="s">
        <v>680</v>
      </c>
      <c r="AD482" s="9" t="s">
        <v>681</v>
      </c>
      <c r="AE482" s="13" t="s">
        <v>682</v>
      </c>
      <c r="AF482" s="14" t="s">
        <v>391</v>
      </c>
      <c r="AG482" s="10" t="s">
        <v>1783</v>
      </c>
      <c r="AH482" s="11" t="s">
        <v>684</v>
      </c>
      <c r="AI482" s="11" t="s">
        <v>685</v>
      </c>
      <c r="AJ482" s="10" t="s">
        <v>686</v>
      </c>
      <c r="AK482" s="11" t="s">
        <v>685</v>
      </c>
      <c r="AL482" s="11" t="s">
        <v>168</v>
      </c>
      <c r="AM482" s="10" t="s">
        <v>169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1.6</v>
      </c>
      <c r="AU482" s="10" t="s">
        <v>142</v>
      </c>
      <c r="AV482" s="16">
        <v>1100</v>
      </c>
      <c r="AW482" s="16">
        <v>1100</v>
      </c>
      <c r="AX482" s="16">
        <v>0</v>
      </c>
      <c r="AY482" s="16">
        <v>0</v>
      </c>
      <c r="AZ482" s="16">
        <v>0</v>
      </c>
      <c r="BA482" s="17">
        <v>45122</v>
      </c>
      <c r="BB482" s="30" t="s">
        <v>175</v>
      </c>
      <c r="BC482" s="18">
        <v>45075</v>
      </c>
      <c r="BD482" s="17">
        <v>45291</v>
      </c>
      <c r="BE482" s="17">
        <v>45322</v>
      </c>
      <c r="BF482" s="17">
        <v>45107</v>
      </c>
      <c r="BG482" s="10">
        <v>85501614</v>
      </c>
      <c r="BH482" s="9" t="s">
        <v>414</v>
      </c>
      <c r="BI482" s="19">
        <v>45078</v>
      </c>
      <c r="BJ482" s="20">
        <v>45082</v>
      </c>
      <c r="BK482" s="16">
        <v>1164</v>
      </c>
      <c r="BL482" s="16">
        <v>1862</v>
      </c>
      <c r="BM482" s="9" t="s">
        <v>177</v>
      </c>
      <c r="BN482" s="9" t="s">
        <v>436</v>
      </c>
      <c r="BO482" s="9" t="s">
        <v>635</v>
      </c>
      <c r="BP482" s="17">
        <v>45110</v>
      </c>
      <c r="BQ482" s="17">
        <v>45110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45034</v>
      </c>
      <c r="CX482" s="10" t="s">
        <v>193</v>
      </c>
      <c r="CY482" s="17" t="s">
        <v>156</v>
      </c>
      <c r="CZ482" s="17" t="s">
        <v>156</v>
      </c>
      <c r="DA482" s="17" t="s">
        <v>156</v>
      </c>
      <c r="DB482" s="17">
        <v>45034</v>
      </c>
      <c r="DC482" s="16">
        <v>1164</v>
      </c>
      <c r="DD482" s="10" t="s">
        <v>1784</v>
      </c>
      <c r="DE482" s="10" t="s">
        <v>230</v>
      </c>
      <c r="DF482" s="18" t="s">
        <v>156</v>
      </c>
      <c r="DG482" s="17">
        <v>45055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>
        <v>45051</v>
      </c>
      <c r="DM482" s="16">
        <v>1164</v>
      </c>
      <c r="DN482" s="10" t="s">
        <v>1785</v>
      </c>
      <c r="DO482" s="10" t="s">
        <v>230</v>
      </c>
      <c r="DP482" s="16">
        <v>24</v>
      </c>
      <c r="DQ482" s="16">
        <v>12</v>
      </c>
      <c r="DR482" s="11">
        <v>12</v>
      </c>
      <c r="DS482" s="16">
        <v>12</v>
      </c>
      <c r="DT482" s="16">
        <v>0</v>
      </c>
      <c r="DU482" s="11" t="s">
        <v>181</v>
      </c>
      <c r="DV482" s="11" t="s">
        <v>182</v>
      </c>
      <c r="DW482" s="27" t="s">
        <v>156</v>
      </c>
      <c r="DX482" s="27" t="s">
        <v>156</v>
      </c>
      <c r="DY482" s="20" t="s">
        <v>1144</v>
      </c>
      <c r="DZ482" s="16">
        <v>7</v>
      </c>
      <c r="EA482" s="16">
        <v>0</v>
      </c>
      <c r="EB482" s="27" t="s">
        <v>185</v>
      </c>
      <c r="EC482" s="27" t="s">
        <v>185</v>
      </c>
      <c r="ED482" s="27" t="s">
        <v>182</v>
      </c>
      <c r="EE482" s="29">
        <v>45030.277071759258</v>
      </c>
      <c r="EF482" s="28" t="s">
        <v>1129</v>
      </c>
      <c r="EG482" s="28" t="s">
        <v>1130</v>
      </c>
      <c r="EH482" s="28" t="s">
        <v>190</v>
      </c>
      <c r="EI482" s="29">
        <v>45074.999502314815</v>
      </c>
      <c r="EJ482" s="28" t="s">
        <v>188</v>
      </c>
      <c r="EK482" s="28" t="s">
        <v>189</v>
      </c>
      <c r="EL482" s="28" t="s">
        <v>190</v>
      </c>
      <c r="EM482" s="45" t="s">
        <v>3713</v>
      </c>
      <c r="EN482" s="46" t="str">
        <f t="shared" si="50"/>
        <v>343N640A</v>
      </c>
      <c r="EO482" s="47">
        <f t="shared" si="51"/>
        <v>45103</v>
      </c>
      <c r="EP482" s="47">
        <f t="shared" si="52"/>
        <v>45034</v>
      </c>
      <c r="EQ482" s="48" t="str">
        <f t="shared" ca="1" si="53"/>
        <v>Past</v>
      </c>
      <c r="ER482" s="49">
        <f t="shared" si="54"/>
        <v>69</v>
      </c>
      <c r="ES482" s="50"/>
      <c r="ET482" s="51">
        <f t="shared" si="55"/>
        <v>69</v>
      </c>
      <c r="EU482" s="52">
        <f t="shared" si="56"/>
        <v>80316</v>
      </c>
      <c r="EV482" s="46"/>
      <c r="EW482" s="23" t="s">
        <v>3714</v>
      </c>
    </row>
    <row r="483" spans="1:153" ht="14.25" customHeight="1">
      <c r="A483" s="8">
        <v>476</v>
      </c>
      <c r="B483" s="9" t="s">
        <v>141</v>
      </c>
      <c r="C483" s="10" t="s">
        <v>142</v>
      </c>
      <c r="D483" s="10" t="s">
        <v>143</v>
      </c>
      <c r="E483" s="10" t="s">
        <v>206</v>
      </c>
      <c r="F483" s="9" t="s">
        <v>641</v>
      </c>
      <c r="G483" s="10" t="s">
        <v>572</v>
      </c>
      <c r="H483" s="9" t="s">
        <v>573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675</v>
      </c>
      <c r="S483" s="9" t="s">
        <v>676</v>
      </c>
      <c r="T483" s="9" t="s">
        <v>306</v>
      </c>
      <c r="U483" s="9" t="s">
        <v>337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677</v>
      </c>
      <c r="AA483" s="9" t="s">
        <v>678</v>
      </c>
      <c r="AB483" s="12" t="s">
        <v>679</v>
      </c>
      <c r="AC483" s="10" t="s">
        <v>690</v>
      </c>
      <c r="AD483" s="9" t="s">
        <v>691</v>
      </c>
      <c r="AE483" s="13" t="s">
        <v>692</v>
      </c>
      <c r="AF483" s="14" t="s">
        <v>391</v>
      </c>
      <c r="AG483" s="10" t="s">
        <v>1786</v>
      </c>
      <c r="AH483" s="11" t="s">
        <v>684</v>
      </c>
      <c r="AI483" s="11" t="s">
        <v>685</v>
      </c>
      <c r="AJ483" s="10" t="s">
        <v>686</v>
      </c>
      <c r="AK483" s="11" t="s">
        <v>685</v>
      </c>
      <c r="AL483" s="11" t="s">
        <v>168</v>
      </c>
      <c r="AM483" s="10" t="s">
        <v>169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1.6</v>
      </c>
      <c r="AU483" s="10" t="s">
        <v>142</v>
      </c>
      <c r="AV483" s="16">
        <v>732</v>
      </c>
      <c r="AW483" s="16">
        <v>732</v>
      </c>
      <c r="AX483" s="16">
        <v>0</v>
      </c>
      <c r="AY483" s="16">
        <v>0</v>
      </c>
      <c r="AZ483" s="16">
        <v>0</v>
      </c>
      <c r="BA483" s="17">
        <v>45122</v>
      </c>
      <c r="BB483" s="30" t="s">
        <v>175</v>
      </c>
      <c r="BC483" s="18">
        <v>45075</v>
      </c>
      <c r="BD483" s="17">
        <v>45291</v>
      </c>
      <c r="BE483" s="17">
        <v>45322</v>
      </c>
      <c r="BF483" s="17">
        <v>45107</v>
      </c>
      <c r="BG483" s="10">
        <v>85502614</v>
      </c>
      <c r="BH483" s="9" t="s">
        <v>414</v>
      </c>
      <c r="BI483" s="19">
        <v>45078</v>
      </c>
      <c r="BJ483" s="20">
        <v>45082</v>
      </c>
      <c r="BK483" s="16">
        <v>732</v>
      </c>
      <c r="BL483" s="16">
        <v>1171</v>
      </c>
      <c r="BM483" s="9" t="s">
        <v>177</v>
      </c>
      <c r="BN483" s="9" t="s">
        <v>436</v>
      </c>
      <c r="BO483" s="9" t="s">
        <v>635</v>
      </c>
      <c r="BP483" s="17">
        <v>45110</v>
      </c>
      <c r="BQ483" s="17">
        <v>45110</v>
      </c>
      <c r="BR483" s="17" t="s">
        <v>156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 t="s">
        <v>156</v>
      </c>
      <c r="CD483" s="10" t="s">
        <v>156</v>
      </c>
      <c r="CE483" s="17" t="s">
        <v>156</v>
      </c>
      <c r="CF483" s="17" t="s">
        <v>156</v>
      </c>
      <c r="CG483" s="17" t="s">
        <v>156</v>
      </c>
      <c r="CH483" s="17" t="s">
        <v>156</v>
      </c>
      <c r="CI483" s="16">
        <v>0</v>
      </c>
      <c r="CJ483" s="10" t="s">
        <v>156</v>
      </c>
      <c r="CK483" s="10" t="s">
        <v>156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45034</v>
      </c>
      <c r="CX483" s="10" t="s">
        <v>193</v>
      </c>
      <c r="CY483" s="17" t="s">
        <v>156</v>
      </c>
      <c r="CZ483" s="17" t="s">
        <v>156</v>
      </c>
      <c r="DA483" s="17" t="s">
        <v>156</v>
      </c>
      <c r="DB483" s="17">
        <v>45034</v>
      </c>
      <c r="DC483" s="16">
        <v>732</v>
      </c>
      <c r="DD483" s="10" t="s">
        <v>1787</v>
      </c>
      <c r="DE483" s="10" t="s">
        <v>230</v>
      </c>
      <c r="DF483" s="18" t="s">
        <v>156</v>
      </c>
      <c r="DG483" s="17">
        <v>45055</v>
      </c>
      <c r="DH483" s="10" t="s">
        <v>156</v>
      </c>
      <c r="DI483" s="17" t="s">
        <v>156</v>
      </c>
      <c r="DJ483" s="17" t="s">
        <v>156</v>
      </c>
      <c r="DK483" s="17" t="s">
        <v>156</v>
      </c>
      <c r="DL483" s="17">
        <v>45051</v>
      </c>
      <c r="DM483" s="16">
        <v>732</v>
      </c>
      <c r="DN483" s="10" t="s">
        <v>1788</v>
      </c>
      <c r="DO483" s="10" t="s">
        <v>233</v>
      </c>
      <c r="DP483" s="16">
        <v>24</v>
      </c>
      <c r="DQ483" s="16">
        <v>12</v>
      </c>
      <c r="DR483" s="11">
        <v>12</v>
      </c>
      <c r="DS483" s="16">
        <v>12</v>
      </c>
      <c r="DT483" s="16">
        <v>0</v>
      </c>
      <c r="DU483" s="11" t="s">
        <v>181</v>
      </c>
      <c r="DV483" s="11" t="s">
        <v>182</v>
      </c>
      <c r="DW483" s="27" t="s">
        <v>156</v>
      </c>
      <c r="DX483" s="27" t="s">
        <v>156</v>
      </c>
      <c r="DY483" s="20" t="s">
        <v>1144</v>
      </c>
      <c r="DZ483" s="16">
        <v>7</v>
      </c>
      <c r="EA483" s="16">
        <v>0</v>
      </c>
      <c r="EB483" s="27" t="s">
        <v>185</v>
      </c>
      <c r="EC483" s="27" t="s">
        <v>185</v>
      </c>
      <c r="ED483" s="27" t="s">
        <v>182</v>
      </c>
      <c r="EE483" s="29">
        <v>45032.521701388891</v>
      </c>
      <c r="EF483" s="28" t="s">
        <v>846</v>
      </c>
      <c r="EG483" s="28" t="s">
        <v>847</v>
      </c>
      <c r="EH483" s="28" t="s">
        <v>190</v>
      </c>
      <c r="EI483" s="29">
        <v>45074.999502314815</v>
      </c>
      <c r="EJ483" s="28" t="s">
        <v>188</v>
      </c>
      <c r="EK483" s="28" t="s">
        <v>189</v>
      </c>
      <c r="EL483" s="28" t="s">
        <v>190</v>
      </c>
      <c r="EM483" s="45" t="s">
        <v>3713</v>
      </c>
      <c r="EN483" s="46" t="str">
        <f t="shared" si="50"/>
        <v>343N641A</v>
      </c>
      <c r="EO483" s="47">
        <f t="shared" si="51"/>
        <v>45103</v>
      </c>
      <c r="EP483" s="47">
        <f t="shared" si="52"/>
        <v>45034</v>
      </c>
      <c r="EQ483" s="48" t="str">
        <f t="shared" ca="1" si="53"/>
        <v>Past</v>
      </c>
      <c r="ER483" s="49">
        <f t="shared" si="54"/>
        <v>69</v>
      </c>
      <c r="ES483" s="50"/>
      <c r="ET483" s="51">
        <f t="shared" si="55"/>
        <v>69</v>
      </c>
      <c r="EU483" s="52">
        <f t="shared" si="56"/>
        <v>50508</v>
      </c>
      <c r="EV483" s="46"/>
      <c r="EW483" s="23" t="s">
        <v>3714</v>
      </c>
    </row>
    <row r="484" spans="1:153" ht="14.25" customHeight="1">
      <c r="A484" s="8">
        <v>477</v>
      </c>
      <c r="B484" s="9" t="s">
        <v>141</v>
      </c>
      <c r="C484" s="10" t="s">
        <v>142</v>
      </c>
      <c r="D484" s="10" t="s">
        <v>143</v>
      </c>
      <c r="E484" s="10" t="s">
        <v>206</v>
      </c>
      <c r="F484" s="9" t="s">
        <v>641</v>
      </c>
      <c r="G484" s="10" t="s">
        <v>572</v>
      </c>
      <c r="H484" s="9" t="s">
        <v>573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675</v>
      </c>
      <c r="S484" s="9" t="s">
        <v>676</v>
      </c>
      <c r="T484" s="9" t="s">
        <v>306</v>
      </c>
      <c r="U484" s="9" t="s">
        <v>337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835</v>
      </c>
      <c r="AA484" s="9" t="s">
        <v>836</v>
      </c>
      <c r="AB484" s="12" t="s">
        <v>837</v>
      </c>
      <c r="AC484" s="10" t="s">
        <v>838</v>
      </c>
      <c r="AD484" s="9" t="s">
        <v>839</v>
      </c>
      <c r="AE484" s="13" t="s">
        <v>840</v>
      </c>
      <c r="AF484" s="14" t="s">
        <v>391</v>
      </c>
      <c r="AG484" s="10" t="s">
        <v>1789</v>
      </c>
      <c r="AH484" s="11" t="s">
        <v>684</v>
      </c>
      <c r="AI484" s="11" t="s">
        <v>685</v>
      </c>
      <c r="AJ484" s="10" t="s">
        <v>686</v>
      </c>
      <c r="AK484" s="11" t="s">
        <v>685</v>
      </c>
      <c r="AL484" s="11" t="s">
        <v>168</v>
      </c>
      <c r="AM484" s="10" t="s">
        <v>169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1.6</v>
      </c>
      <c r="AU484" s="10" t="s">
        <v>142</v>
      </c>
      <c r="AV484" s="16">
        <v>300</v>
      </c>
      <c r="AW484" s="16">
        <v>300</v>
      </c>
      <c r="AX484" s="16">
        <v>0</v>
      </c>
      <c r="AY484" s="16">
        <v>0</v>
      </c>
      <c r="AZ484" s="16">
        <v>0</v>
      </c>
      <c r="BA484" s="17">
        <v>45131</v>
      </c>
      <c r="BB484" s="30" t="s">
        <v>175</v>
      </c>
      <c r="BC484" s="18">
        <v>45068</v>
      </c>
      <c r="BD484" s="17">
        <v>45230</v>
      </c>
      <c r="BE484" s="17">
        <v>45291</v>
      </c>
      <c r="BF484" s="17">
        <v>45122</v>
      </c>
      <c r="BG484" s="10">
        <v>85310705</v>
      </c>
      <c r="BH484" s="9" t="s">
        <v>414</v>
      </c>
      <c r="BI484" s="19">
        <v>45017</v>
      </c>
      <c r="BJ484" s="20">
        <v>45019</v>
      </c>
      <c r="BK484" s="16">
        <v>312</v>
      </c>
      <c r="BL484" s="16">
        <v>499</v>
      </c>
      <c r="BM484" s="9" t="s">
        <v>177</v>
      </c>
      <c r="BN484" s="9" t="s">
        <v>436</v>
      </c>
      <c r="BO484" s="9" t="s">
        <v>635</v>
      </c>
      <c r="BP484" s="17">
        <v>45122</v>
      </c>
      <c r="BQ484" s="17">
        <v>45122</v>
      </c>
      <c r="BR484" s="17" t="s">
        <v>156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 t="s">
        <v>156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>
        <v>44957</v>
      </c>
      <c r="CD484" s="10" t="s">
        <v>156</v>
      </c>
      <c r="CE484" s="17" t="s">
        <v>156</v>
      </c>
      <c r="CF484" s="17" t="s">
        <v>156</v>
      </c>
      <c r="CG484" s="17" t="s">
        <v>156</v>
      </c>
      <c r="CH484" s="17">
        <v>44958</v>
      </c>
      <c r="CI484" s="16">
        <v>2000</v>
      </c>
      <c r="CJ484" s="10" t="s">
        <v>1790</v>
      </c>
      <c r="CK484" s="10" t="s">
        <v>230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 t="s">
        <v>156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44978</v>
      </c>
      <c r="CX484" s="10" t="s">
        <v>193</v>
      </c>
      <c r="CY484" s="17" t="s">
        <v>156</v>
      </c>
      <c r="CZ484" s="17" t="s">
        <v>156</v>
      </c>
      <c r="DA484" s="17" t="s">
        <v>156</v>
      </c>
      <c r="DB484" s="17">
        <v>44977</v>
      </c>
      <c r="DC484" s="16">
        <v>312</v>
      </c>
      <c r="DD484" s="10" t="s">
        <v>1791</v>
      </c>
      <c r="DE484" s="10" t="s">
        <v>230</v>
      </c>
      <c r="DF484" s="18" t="s">
        <v>156</v>
      </c>
      <c r="DG484" s="17">
        <v>45006</v>
      </c>
      <c r="DH484" s="10" t="s">
        <v>156</v>
      </c>
      <c r="DI484" s="17" t="s">
        <v>156</v>
      </c>
      <c r="DJ484" s="17" t="s">
        <v>156</v>
      </c>
      <c r="DK484" s="17" t="s">
        <v>156</v>
      </c>
      <c r="DL484" s="17">
        <v>45002</v>
      </c>
      <c r="DM484" s="16">
        <v>312</v>
      </c>
      <c r="DN484" s="10" t="s">
        <v>1792</v>
      </c>
      <c r="DO484" s="10" t="s">
        <v>230</v>
      </c>
      <c r="DP484" s="16">
        <v>24</v>
      </c>
      <c r="DQ484" s="16">
        <v>12</v>
      </c>
      <c r="DR484" s="11">
        <v>12</v>
      </c>
      <c r="DS484" s="16">
        <v>12</v>
      </c>
      <c r="DT484" s="16">
        <v>0</v>
      </c>
      <c r="DU484" s="11" t="s">
        <v>181</v>
      </c>
      <c r="DV484" s="11" t="s">
        <v>182</v>
      </c>
      <c r="DW484" s="27" t="s">
        <v>156</v>
      </c>
      <c r="DX484" s="27" t="s">
        <v>156</v>
      </c>
      <c r="DY484" s="20" t="s">
        <v>1793</v>
      </c>
      <c r="DZ484" s="16">
        <v>7</v>
      </c>
      <c r="EA484" s="16">
        <v>0</v>
      </c>
      <c r="EB484" s="27" t="s">
        <v>185</v>
      </c>
      <c r="EC484" s="27" t="s">
        <v>185</v>
      </c>
      <c r="ED484" s="27" t="s">
        <v>182</v>
      </c>
      <c r="EE484" s="29">
        <v>44957.530277777776</v>
      </c>
      <c r="EF484" s="28" t="s">
        <v>846</v>
      </c>
      <c r="EG484" s="28" t="s">
        <v>847</v>
      </c>
      <c r="EH484" s="28" t="s">
        <v>190</v>
      </c>
      <c r="EI484" s="29">
        <v>45002.804710648146</v>
      </c>
      <c r="EJ484" s="28" t="s">
        <v>492</v>
      </c>
      <c r="EK484" s="28" t="s">
        <v>493</v>
      </c>
      <c r="EL484" s="28" t="s">
        <v>237</v>
      </c>
      <c r="EM484" s="45" t="s">
        <v>3713</v>
      </c>
      <c r="EN484" s="46" t="str">
        <f t="shared" si="50"/>
        <v>343N505A</v>
      </c>
      <c r="EO484" s="47">
        <f t="shared" si="51"/>
        <v>45115</v>
      </c>
      <c r="EP484" s="47">
        <f t="shared" si="52"/>
        <v>44978</v>
      </c>
      <c r="EQ484" s="48" t="str">
        <f t="shared" ca="1" si="53"/>
        <v>Past</v>
      </c>
      <c r="ER484" s="49">
        <f t="shared" si="54"/>
        <v>137</v>
      </c>
      <c r="ES484" s="50"/>
      <c r="ET484" s="51">
        <f t="shared" si="55"/>
        <v>137</v>
      </c>
      <c r="EU484" s="52">
        <f t="shared" si="56"/>
        <v>42744</v>
      </c>
      <c r="EV484" s="46"/>
      <c r="EW484" s="23" t="s">
        <v>3714</v>
      </c>
    </row>
    <row r="485" spans="1:153" ht="14.25" customHeight="1">
      <c r="A485" s="8">
        <v>478</v>
      </c>
      <c r="B485" s="9" t="s">
        <v>141</v>
      </c>
      <c r="C485" s="10" t="s">
        <v>142</v>
      </c>
      <c r="D485" s="10" t="s">
        <v>143</v>
      </c>
      <c r="E485" s="10" t="s">
        <v>206</v>
      </c>
      <c r="F485" s="9" t="s">
        <v>641</v>
      </c>
      <c r="G485" s="10" t="s">
        <v>572</v>
      </c>
      <c r="H485" s="9" t="s">
        <v>573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675</v>
      </c>
      <c r="S485" s="9" t="s">
        <v>676</v>
      </c>
      <c r="T485" s="9" t="s">
        <v>306</v>
      </c>
      <c r="U485" s="9" t="s">
        <v>337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835</v>
      </c>
      <c r="AA485" s="9" t="s">
        <v>836</v>
      </c>
      <c r="AB485" s="12" t="s">
        <v>837</v>
      </c>
      <c r="AC485" s="10" t="s">
        <v>848</v>
      </c>
      <c r="AD485" s="9" t="s">
        <v>849</v>
      </c>
      <c r="AE485" s="13" t="s">
        <v>850</v>
      </c>
      <c r="AF485" s="14" t="s">
        <v>391</v>
      </c>
      <c r="AG485" s="10" t="s">
        <v>1794</v>
      </c>
      <c r="AH485" s="11" t="s">
        <v>684</v>
      </c>
      <c r="AI485" s="11" t="s">
        <v>685</v>
      </c>
      <c r="AJ485" s="10" t="s">
        <v>686</v>
      </c>
      <c r="AK485" s="11" t="s">
        <v>685</v>
      </c>
      <c r="AL485" s="11" t="s">
        <v>168</v>
      </c>
      <c r="AM485" s="10" t="s">
        <v>169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1.6</v>
      </c>
      <c r="AU485" s="10" t="s">
        <v>142</v>
      </c>
      <c r="AV485" s="16">
        <v>400</v>
      </c>
      <c r="AW485" s="16">
        <v>400</v>
      </c>
      <c r="AX485" s="16">
        <v>0</v>
      </c>
      <c r="AY485" s="16">
        <v>0</v>
      </c>
      <c r="AZ485" s="16">
        <v>0</v>
      </c>
      <c r="BA485" s="17">
        <v>45131</v>
      </c>
      <c r="BB485" s="30" t="s">
        <v>175</v>
      </c>
      <c r="BC485" s="18">
        <v>45068</v>
      </c>
      <c r="BD485" s="17">
        <v>45230</v>
      </c>
      <c r="BE485" s="17">
        <v>45291</v>
      </c>
      <c r="BF485" s="17">
        <v>45122</v>
      </c>
      <c r="BG485" s="10">
        <v>85277468</v>
      </c>
      <c r="BH485" s="9" t="s">
        <v>414</v>
      </c>
      <c r="BI485" s="19">
        <v>45017</v>
      </c>
      <c r="BJ485" s="20">
        <v>45019</v>
      </c>
      <c r="BK485" s="16">
        <v>408</v>
      </c>
      <c r="BL485" s="16">
        <v>653</v>
      </c>
      <c r="BM485" s="9" t="s">
        <v>177</v>
      </c>
      <c r="BN485" s="9" t="s">
        <v>436</v>
      </c>
      <c r="BO485" s="9" t="s">
        <v>635</v>
      </c>
      <c r="BP485" s="17">
        <v>45122</v>
      </c>
      <c r="BQ485" s="17">
        <v>45122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 t="s">
        <v>156</v>
      </c>
      <c r="CD485" s="10" t="s">
        <v>156</v>
      </c>
      <c r="CE485" s="17" t="s">
        <v>156</v>
      </c>
      <c r="CF485" s="17" t="s">
        <v>156</v>
      </c>
      <c r="CG485" s="17" t="s">
        <v>156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>
        <v>44978</v>
      </c>
      <c r="CX485" s="10" t="s">
        <v>298</v>
      </c>
      <c r="CY485" s="17" t="s">
        <v>156</v>
      </c>
      <c r="CZ485" s="17" t="s">
        <v>156</v>
      </c>
      <c r="DA485" s="17" t="s">
        <v>156</v>
      </c>
      <c r="DB485" s="17">
        <v>44977</v>
      </c>
      <c r="DC485" s="16">
        <v>408</v>
      </c>
      <c r="DD485" s="10" t="s">
        <v>1795</v>
      </c>
      <c r="DE485" s="10" t="s">
        <v>230</v>
      </c>
      <c r="DF485" s="18" t="s">
        <v>156</v>
      </c>
      <c r="DG485" s="17">
        <v>45006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>
        <v>45002</v>
      </c>
      <c r="DM485" s="16">
        <v>408</v>
      </c>
      <c r="DN485" s="10" t="s">
        <v>1796</v>
      </c>
      <c r="DO485" s="10" t="s">
        <v>230</v>
      </c>
      <c r="DP485" s="16">
        <v>24</v>
      </c>
      <c r="DQ485" s="16">
        <v>12</v>
      </c>
      <c r="DR485" s="11">
        <v>12</v>
      </c>
      <c r="DS485" s="16">
        <v>12</v>
      </c>
      <c r="DT485" s="16">
        <v>0</v>
      </c>
      <c r="DU485" s="11" t="s">
        <v>181</v>
      </c>
      <c r="DV485" s="11" t="s">
        <v>182</v>
      </c>
      <c r="DW485" s="27" t="s">
        <v>156</v>
      </c>
      <c r="DX485" s="27" t="s">
        <v>156</v>
      </c>
      <c r="DY485" s="20" t="s">
        <v>1793</v>
      </c>
      <c r="DZ485" s="16">
        <v>7</v>
      </c>
      <c r="EA485" s="16">
        <v>0</v>
      </c>
      <c r="EB485" s="27" t="s">
        <v>185</v>
      </c>
      <c r="EC485" s="27" t="s">
        <v>185</v>
      </c>
      <c r="ED485" s="27" t="s">
        <v>182</v>
      </c>
      <c r="EE485" s="29">
        <v>44944.629074074073</v>
      </c>
      <c r="EF485" s="28" t="s">
        <v>688</v>
      </c>
      <c r="EG485" s="28" t="s">
        <v>689</v>
      </c>
      <c r="EH485" s="28" t="s">
        <v>190</v>
      </c>
      <c r="EI485" s="29">
        <v>45002.804710648146</v>
      </c>
      <c r="EJ485" s="28" t="s">
        <v>492</v>
      </c>
      <c r="EK485" s="28" t="s">
        <v>493</v>
      </c>
      <c r="EL485" s="28" t="s">
        <v>237</v>
      </c>
      <c r="EM485" s="45" t="s">
        <v>3713</v>
      </c>
      <c r="EN485" s="46" t="str">
        <f t="shared" si="50"/>
        <v>343N505B</v>
      </c>
      <c r="EO485" s="47">
        <f t="shared" si="51"/>
        <v>45115</v>
      </c>
      <c r="EP485" s="47">
        <f t="shared" si="52"/>
        <v>44978</v>
      </c>
      <c r="EQ485" s="48" t="str">
        <f t="shared" ca="1" si="53"/>
        <v>Past</v>
      </c>
      <c r="ER485" s="49">
        <f t="shared" si="54"/>
        <v>137</v>
      </c>
      <c r="ES485" s="50"/>
      <c r="ET485" s="51">
        <f t="shared" si="55"/>
        <v>137</v>
      </c>
      <c r="EU485" s="52">
        <f t="shared" si="56"/>
        <v>55896</v>
      </c>
      <c r="EV485" s="46"/>
      <c r="EW485" s="23" t="s">
        <v>3714</v>
      </c>
    </row>
    <row r="486" spans="1:153" ht="14.25" hidden="1" customHeight="1">
      <c r="A486" s="8">
        <v>479</v>
      </c>
      <c r="B486" s="9" t="s">
        <v>141</v>
      </c>
      <c r="C486" s="10" t="s">
        <v>142</v>
      </c>
      <c r="D486" s="10" t="s">
        <v>143</v>
      </c>
      <c r="E486" s="10" t="s">
        <v>206</v>
      </c>
      <c r="F486" s="9" t="s">
        <v>641</v>
      </c>
      <c r="G486" s="10" t="s">
        <v>572</v>
      </c>
      <c r="H486" s="9" t="s">
        <v>573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675</v>
      </c>
      <c r="S486" s="9" t="s">
        <v>676</v>
      </c>
      <c r="T486" s="9" t="s">
        <v>306</v>
      </c>
      <c r="U486" s="9" t="s">
        <v>337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835</v>
      </c>
      <c r="AA486" s="9" t="s">
        <v>836</v>
      </c>
      <c r="AB486" s="12" t="s">
        <v>837</v>
      </c>
      <c r="AC486" s="10" t="s">
        <v>1175</v>
      </c>
      <c r="AD486" s="9" t="s">
        <v>1176</v>
      </c>
      <c r="AE486" s="13" t="s">
        <v>1177</v>
      </c>
      <c r="AF486" s="14" t="s">
        <v>391</v>
      </c>
      <c r="AG486" s="10" t="s">
        <v>1797</v>
      </c>
      <c r="AH486" s="11" t="s">
        <v>684</v>
      </c>
      <c r="AI486" s="11" t="s">
        <v>685</v>
      </c>
      <c r="AJ486" s="10" t="s">
        <v>686</v>
      </c>
      <c r="AK486" s="11" t="s">
        <v>685</v>
      </c>
      <c r="AL486" s="11" t="s">
        <v>168</v>
      </c>
      <c r="AM486" s="10" t="s">
        <v>169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1.6</v>
      </c>
      <c r="AU486" s="10" t="s">
        <v>142</v>
      </c>
      <c r="AV486" s="16">
        <v>1000</v>
      </c>
      <c r="AW486" s="16">
        <v>1000</v>
      </c>
      <c r="AX486" s="16">
        <v>0</v>
      </c>
      <c r="AY486" s="16">
        <v>0</v>
      </c>
      <c r="AZ486" s="16">
        <v>0</v>
      </c>
      <c r="BA486" s="17">
        <v>44935</v>
      </c>
      <c r="BB486" s="30" t="s">
        <v>175</v>
      </c>
      <c r="BC486" s="18">
        <v>45068</v>
      </c>
      <c r="BD486" s="17">
        <v>45230</v>
      </c>
      <c r="BE486" s="17">
        <v>45291</v>
      </c>
      <c r="BF486" s="17">
        <v>44910</v>
      </c>
      <c r="BG486" s="10">
        <v>85374327</v>
      </c>
      <c r="BH486" s="9" t="s">
        <v>319</v>
      </c>
      <c r="BI486" s="19">
        <v>44986</v>
      </c>
      <c r="BJ486" s="20">
        <v>44991</v>
      </c>
      <c r="BK486" s="16">
        <v>600</v>
      </c>
      <c r="BL486" s="16">
        <v>960</v>
      </c>
      <c r="BM486" s="9" t="s">
        <v>177</v>
      </c>
      <c r="BN486" s="9" t="s">
        <v>226</v>
      </c>
      <c r="BO486" s="9" t="s">
        <v>156</v>
      </c>
      <c r="BP486" s="17">
        <v>45031</v>
      </c>
      <c r="BQ486" s="17">
        <v>45031</v>
      </c>
      <c r="BR486" s="17" t="s">
        <v>156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 t="s">
        <v>156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>
        <v>44977</v>
      </c>
      <c r="CD486" s="10" t="s">
        <v>156</v>
      </c>
      <c r="CE486" s="17" t="s">
        <v>156</v>
      </c>
      <c r="CF486" s="17" t="s">
        <v>156</v>
      </c>
      <c r="CG486" s="17" t="s">
        <v>156</v>
      </c>
      <c r="CH486" s="17">
        <v>44977</v>
      </c>
      <c r="CI486" s="16">
        <v>500</v>
      </c>
      <c r="CJ486" s="10" t="s">
        <v>1798</v>
      </c>
      <c r="CK486" s="10" t="s">
        <v>230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 t="s">
        <v>156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44995</v>
      </c>
      <c r="CX486" s="10" t="s">
        <v>1799</v>
      </c>
      <c r="CY486" s="17" t="s">
        <v>156</v>
      </c>
      <c r="CZ486" s="17" t="s">
        <v>156</v>
      </c>
      <c r="DA486" s="17" t="s">
        <v>156</v>
      </c>
      <c r="DB486" s="17">
        <v>44994</v>
      </c>
      <c r="DC486" s="16">
        <v>600</v>
      </c>
      <c r="DD486" s="10" t="s">
        <v>1800</v>
      </c>
      <c r="DE486" s="10" t="s">
        <v>230</v>
      </c>
      <c r="DF486" s="18" t="s">
        <v>156</v>
      </c>
      <c r="DG486" s="17">
        <v>45013</v>
      </c>
      <c r="DH486" s="10" t="s">
        <v>1801</v>
      </c>
      <c r="DI486" s="17" t="s">
        <v>156</v>
      </c>
      <c r="DJ486" s="17" t="s">
        <v>156</v>
      </c>
      <c r="DK486" s="17" t="s">
        <v>156</v>
      </c>
      <c r="DL486" s="17">
        <v>45012</v>
      </c>
      <c r="DM486" s="16">
        <v>600</v>
      </c>
      <c r="DN486" s="10" t="s">
        <v>1802</v>
      </c>
      <c r="DO486" s="10" t="s">
        <v>233</v>
      </c>
      <c r="DP486" s="16">
        <v>24</v>
      </c>
      <c r="DQ486" s="16">
        <v>12</v>
      </c>
      <c r="DR486" s="11">
        <v>12</v>
      </c>
      <c r="DS486" s="16">
        <v>12</v>
      </c>
      <c r="DT486" s="16">
        <v>0</v>
      </c>
      <c r="DU486" s="11" t="s">
        <v>181</v>
      </c>
      <c r="DV486" s="11" t="s">
        <v>182</v>
      </c>
      <c r="DW486" s="27" t="s">
        <v>156</v>
      </c>
      <c r="DX486" s="27" t="s">
        <v>156</v>
      </c>
      <c r="DY486" s="20" t="s">
        <v>619</v>
      </c>
      <c r="DZ486" s="16">
        <v>7</v>
      </c>
      <c r="EA486" s="16">
        <v>0</v>
      </c>
      <c r="EB486" s="27" t="s">
        <v>185</v>
      </c>
      <c r="EC486" s="27" t="s">
        <v>185</v>
      </c>
      <c r="ED486" s="27" t="s">
        <v>182</v>
      </c>
      <c r="EE486" s="29">
        <v>44977.491030092591</v>
      </c>
      <c r="EF486" s="28" t="s">
        <v>790</v>
      </c>
      <c r="EG486" s="28" t="s">
        <v>791</v>
      </c>
      <c r="EH486" s="28" t="s">
        <v>190</v>
      </c>
      <c r="EI486" s="29">
        <v>45012.759386574071</v>
      </c>
      <c r="EJ486" s="28" t="s">
        <v>505</v>
      </c>
      <c r="EK486" s="28" t="s">
        <v>506</v>
      </c>
      <c r="EL486" s="28" t="s">
        <v>237</v>
      </c>
      <c r="EM486" s="45" t="s">
        <v>3713</v>
      </c>
      <c r="EN486" s="46" t="str">
        <f t="shared" si="50"/>
        <v>343N252A</v>
      </c>
      <c r="EO486" s="47">
        <f t="shared" si="51"/>
        <v>45024</v>
      </c>
      <c r="EP486" s="47">
        <f t="shared" si="52"/>
        <v>44995</v>
      </c>
      <c r="EQ486" s="48" t="str">
        <f t="shared" ca="1" si="53"/>
        <v>Past</v>
      </c>
      <c r="ER486" s="49">
        <f t="shared" si="54"/>
        <v>29</v>
      </c>
      <c r="ES486" s="50"/>
      <c r="ET486" s="51">
        <f t="shared" si="55"/>
        <v>29</v>
      </c>
      <c r="EU486" s="52">
        <f t="shared" si="56"/>
        <v>17400</v>
      </c>
      <c r="EV486" s="46"/>
      <c r="EW486" s="23" t="s">
        <v>3717</v>
      </c>
    </row>
    <row r="487" spans="1:153" ht="14.25" customHeight="1">
      <c r="A487" s="8">
        <v>480</v>
      </c>
      <c r="B487" s="9" t="s">
        <v>141</v>
      </c>
      <c r="C487" s="10" t="s">
        <v>142</v>
      </c>
      <c r="D487" s="10" t="s">
        <v>143</v>
      </c>
      <c r="E487" s="10" t="s">
        <v>206</v>
      </c>
      <c r="F487" s="9" t="s">
        <v>641</v>
      </c>
      <c r="G487" s="10" t="s">
        <v>572</v>
      </c>
      <c r="H487" s="9" t="s">
        <v>573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675</v>
      </c>
      <c r="S487" s="9" t="s">
        <v>676</v>
      </c>
      <c r="T487" s="9" t="s">
        <v>306</v>
      </c>
      <c r="U487" s="9" t="s">
        <v>337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835</v>
      </c>
      <c r="AA487" s="9" t="s">
        <v>836</v>
      </c>
      <c r="AB487" s="12" t="s">
        <v>837</v>
      </c>
      <c r="AC487" s="10" t="s">
        <v>854</v>
      </c>
      <c r="AD487" s="9" t="s">
        <v>855</v>
      </c>
      <c r="AE487" s="13" t="s">
        <v>856</v>
      </c>
      <c r="AF487" s="14" t="s">
        <v>391</v>
      </c>
      <c r="AG487" s="10" t="s">
        <v>1803</v>
      </c>
      <c r="AH487" s="11" t="s">
        <v>684</v>
      </c>
      <c r="AI487" s="11" t="s">
        <v>685</v>
      </c>
      <c r="AJ487" s="10" t="s">
        <v>686</v>
      </c>
      <c r="AK487" s="11" t="s">
        <v>685</v>
      </c>
      <c r="AL487" s="11" t="s">
        <v>168</v>
      </c>
      <c r="AM487" s="10" t="s">
        <v>169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1.6</v>
      </c>
      <c r="AU487" s="10" t="s">
        <v>142</v>
      </c>
      <c r="AV487" s="16">
        <v>200</v>
      </c>
      <c r="AW487" s="16">
        <v>200</v>
      </c>
      <c r="AX487" s="16">
        <v>0</v>
      </c>
      <c r="AY487" s="16">
        <v>0</v>
      </c>
      <c r="AZ487" s="16">
        <v>0</v>
      </c>
      <c r="BA487" s="17">
        <v>45131</v>
      </c>
      <c r="BB487" s="30" t="s">
        <v>175</v>
      </c>
      <c r="BC487" s="18">
        <v>45068</v>
      </c>
      <c r="BD487" s="17">
        <v>45230</v>
      </c>
      <c r="BE487" s="17">
        <v>45291</v>
      </c>
      <c r="BF487" s="17">
        <v>45122</v>
      </c>
      <c r="BG487" s="10">
        <v>85340845</v>
      </c>
      <c r="BH487" s="9" t="s">
        <v>414</v>
      </c>
      <c r="BI487" s="19">
        <v>45047</v>
      </c>
      <c r="BJ487" s="20">
        <v>45047</v>
      </c>
      <c r="BK487" s="16">
        <v>228</v>
      </c>
      <c r="BL487" s="16">
        <v>365</v>
      </c>
      <c r="BM487" s="9" t="s">
        <v>177</v>
      </c>
      <c r="BN487" s="9" t="s">
        <v>436</v>
      </c>
      <c r="BO487" s="9" t="s">
        <v>635</v>
      </c>
      <c r="BP487" s="17">
        <v>45122</v>
      </c>
      <c r="BQ487" s="17">
        <v>45122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 t="s">
        <v>156</v>
      </c>
      <c r="CD487" s="10" t="s">
        <v>156</v>
      </c>
      <c r="CE487" s="17" t="s">
        <v>156</v>
      </c>
      <c r="CF487" s="17" t="s">
        <v>156</v>
      </c>
      <c r="CG487" s="17" t="s">
        <v>156</v>
      </c>
      <c r="CH487" s="17" t="s">
        <v>156</v>
      </c>
      <c r="CI487" s="16">
        <v>0</v>
      </c>
      <c r="CJ487" s="10" t="s">
        <v>156</v>
      </c>
      <c r="CK487" s="10" t="s">
        <v>156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44978</v>
      </c>
      <c r="CX487" s="10" t="s">
        <v>193</v>
      </c>
      <c r="CY487" s="17" t="s">
        <v>156</v>
      </c>
      <c r="CZ487" s="17" t="s">
        <v>156</v>
      </c>
      <c r="DA487" s="17" t="s">
        <v>156</v>
      </c>
      <c r="DB487" s="17">
        <v>44977</v>
      </c>
      <c r="DC487" s="16">
        <v>228</v>
      </c>
      <c r="DD487" s="10" t="s">
        <v>1804</v>
      </c>
      <c r="DE487" s="10" t="s">
        <v>230</v>
      </c>
      <c r="DF487" s="18" t="s">
        <v>156</v>
      </c>
      <c r="DG487" s="17">
        <v>45009</v>
      </c>
      <c r="DH487" s="10" t="s">
        <v>156</v>
      </c>
      <c r="DI487" s="17" t="s">
        <v>156</v>
      </c>
      <c r="DJ487" s="17" t="s">
        <v>156</v>
      </c>
      <c r="DK487" s="17" t="s">
        <v>156</v>
      </c>
      <c r="DL487" s="17">
        <v>45012</v>
      </c>
      <c r="DM487" s="16">
        <v>228</v>
      </c>
      <c r="DN487" s="10" t="s">
        <v>1805</v>
      </c>
      <c r="DO487" s="10" t="s">
        <v>230</v>
      </c>
      <c r="DP487" s="16">
        <v>24</v>
      </c>
      <c r="DQ487" s="16">
        <v>12</v>
      </c>
      <c r="DR487" s="11">
        <v>12</v>
      </c>
      <c r="DS487" s="16">
        <v>12</v>
      </c>
      <c r="DT487" s="16">
        <v>0</v>
      </c>
      <c r="DU487" s="11" t="s">
        <v>181</v>
      </c>
      <c r="DV487" s="11" t="s">
        <v>182</v>
      </c>
      <c r="DW487" s="27" t="s">
        <v>156</v>
      </c>
      <c r="DX487" s="27" t="s">
        <v>156</v>
      </c>
      <c r="DY487" s="20" t="s">
        <v>1793</v>
      </c>
      <c r="DZ487" s="16">
        <v>7</v>
      </c>
      <c r="EA487" s="16">
        <v>0</v>
      </c>
      <c r="EB487" s="27" t="s">
        <v>185</v>
      </c>
      <c r="EC487" s="27" t="s">
        <v>185</v>
      </c>
      <c r="ED487" s="27" t="s">
        <v>182</v>
      </c>
      <c r="EE487" s="29">
        <v>44965.618750000001</v>
      </c>
      <c r="EF487" s="28" t="s">
        <v>688</v>
      </c>
      <c r="EG487" s="28" t="s">
        <v>689</v>
      </c>
      <c r="EH487" s="28" t="s">
        <v>190</v>
      </c>
      <c r="EI487" s="29">
        <v>45012.759386574071</v>
      </c>
      <c r="EJ487" s="28" t="s">
        <v>505</v>
      </c>
      <c r="EK487" s="28" t="s">
        <v>506</v>
      </c>
      <c r="EL487" s="28" t="s">
        <v>237</v>
      </c>
      <c r="EM487" s="45" t="s">
        <v>3713</v>
      </c>
      <c r="EN487" s="46" t="str">
        <f t="shared" si="50"/>
        <v>343N552A</v>
      </c>
      <c r="EO487" s="47">
        <f t="shared" si="51"/>
        <v>45115</v>
      </c>
      <c r="EP487" s="47">
        <f t="shared" si="52"/>
        <v>44978</v>
      </c>
      <c r="EQ487" s="48" t="str">
        <f t="shared" ca="1" si="53"/>
        <v>Past</v>
      </c>
      <c r="ER487" s="49">
        <f t="shared" si="54"/>
        <v>137</v>
      </c>
      <c r="ES487" s="50"/>
      <c r="ET487" s="51">
        <f t="shared" si="55"/>
        <v>137</v>
      </c>
      <c r="EU487" s="52">
        <f t="shared" si="56"/>
        <v>31236</v>
      </c>
      <c r="EV487" s="46"/>
      <c r="EW487" s="23" t="s">
        <v>3714</v>
      </c>
    </row>
    <row r="488" spans="1:153" ht="14.25" customHeight="1">
      <c r="A488" s="8">
        <v>481</v>
      </c>
      <c r="B488" s="9" t="s">
        <v>141</v>
      </c>
      <c r="C488" s="10" t="s">
        <v>142</v>
      </c>
      <c r="D488" s="10" t="s">
        <v>143</v>
      </c>
      <c r="E488" s="10" t="s">
        <v>206</v>
      </c>
      <c r="F488" s="9" t="s">
        <v>641</v>
      </c>
      <c r="G488" s="10" t="s">
        <v>572</v>
      </c>
      <c r="H488" s="9" t="s">
        <v>573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675</v>
      </c>
      <c r="S488" s="9" t="s">
        <v>676</v>
      </c>
      <c r="T488" s="9" t="s">
        <v>306</v>
      </c>
      <c r="U488" s="9" t="s">
        <v>337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835</v>
      </c>
      <c r="AA488" s="9" t="s">
        <v>836</v>
      </c>
      <c r="AB488" s="12" t="s">
        <v>837</v>
      </c>
      <c r="AC488" s="10" t="s">
        <v>860</v>
      </c>
      <c r="AD488" s="9" t="s">
        <v>861</v>
      </c>
      <c r="AE488" s="13" t="s">
        <v>862</v>
      </c>
      <c r="AF488" s="14" t="s">
        <v>391</v>
      </c>
      <c r="AG488" s="10" t="s">
        <v>1806</v>
      </c>
      <c r="AH488" s="11" t="s">
        <v>864</v>
      </c>
      <c r="AI488" s="11" t="s">
        <v>685</v>
      </c>
      <c r="AJ488" s="10" t="s">
        <v>865</v>
      </c>
      <c r="AK488" s="11" t="s">
        <v>685</v>
      </c>
      <c r="AL488" s="11" t="s">
        <v>168</v>
      </c>
      <c r="AM488" s="10" t="s">
        <v>169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1.6</v>
      </c>
      <c r="AU488" s="10" t="s">
        <v>142</v>
      </c>
      <c r="AV488" s="16">
        <v>200</v>
      </c>
      <c r="AW488" s="16">
        <v>200</v>
      </c>
      <c r="AX488" s="16">
        <v>0</v>
      </c>
      <c r="AY488" s="16">
        <v>0</v>
      </c>
      <c r="AZ488" s="16">
        <v>0</v>
      </c>
      <c r="BA488" s="17">
        <v>45131</v>
      </c>
      <c r="BB488" s="30" t="s">
        <v>175</v>
      </c>
      <c r="BC488" s="18">
        <v>45068</v>
      </c>
      <c r="BD488" s="17">
        <v>45230</v>
      </c>
      <c r="BE488" s="17">
        <v>45291</v>
      </c>
      <c r="BF488" s="17">
        <v>45122</v>
      </c>
      <c r="BG488" s="10">
        <v>85277505</v>
      </c>
      <c r="BH488" s="9" t="s">
        <v>414</v>
      </c>
      <c r="BI488" s="19">
        <v>45017</v>
      </c>
      <c r="BJ488" s="20">
        <v>45019</v>
      </c>
      <c r="BK488" s="16">
        <v>228</v>
      </c>
      <c r="BL488" s="16">
        <v>365</v>
      </c>
      <c r="BM488" s="9" t="s">
        <v>177</v>
      </c>
      <c r="BN488" s="9" t="s">
        <v>436</v>
      </c>
      <c r="BO488" s="9" t="s">
        <v>635</v>
      </c>
      <c r="BP488" s="17">
        <v>45122</v>
      </c>
      <c r="BQ488" s="17">
        <v>45122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 t="s">
        <v>156</v>
      </c>
      <c r="CD488" s="10" t="s">
        <v>156</v>
      </c>
      <c r="CE488" s="17" t="s">
        <v>156</v>
      </c>
      <c r="CF488" s="17" t="s">
        <v>156</v>
      </c>
      <c r="CG488" s="17" t="s">
        <v>156</v>
      </c>
      <c r="CH488" s="17" t="s">
        <v>156</v>
      </c>
      <c r="CI488" s="16">
        <v>0</v>
      </c>
      <c r="CJ488" s="10" t="s">
        <v>156</v>
      </c>
      <c r="CK488" s="10" t="s">
        <v>156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44981</v>
      </c>
      <c r="CX488" s="10" t="s">
        <v>298</v>
      </c>
      <c r="CY488" s="17" t="s">
        <v>156</v>
      </c>
      <c r="CZ488" s="17" t="s">
        <v>156</v>
      </c>
      <c r="DA488" s="17" t="s">
        <v>156</v>
      </c>
      <c r="DB488" s="17">
        <v>44977</v>
      </c>
      <c r="DC488" s="16">
        <v>228</v>
      </c>
      <c r="DD488" s="10" t="s">
        <v>1807</v>
      </c>
      <c r="DE488" s="10" t="s">
        <v>230</v>
      </c>
      <c r="DF488" s="18" t="s">
        <v>156</v>
      </c>
      <c r="DG488" s="17">
        <v>45009</v>
      </c>
      <c r="DH488" s="10" t="s">
        <v>156</v>
      </c>
      <c r="DI488" s="17" t="s">
        <v>156</v>
      </c>
      <c r="DJ488" s="17" t="s">
        <v>156</v>
      </c>
      <c r="DK488" s="17" t="s">
        <v>156</v>
      </c>
      <c r="DL488" s="17">
        <v>45012</v>
      </c>
      <c r="DM488" s="16">
        <v>228</v>
      </c>
      <c r="DN488" s="10" t="s">
        <v>1808</v>
      </c>
      <c r="DO488" s="10" t="s">
        <v>230</v>
      </c>
      <c r="DP488" s="16">
        <v>24</v>
      </c>
      <c r="DQ488" s="16">
        <v>12</v>
      </c>
      <c r="DR488" s="11">
        <v>12</v>
      </c>
      <c r="DS488" s="16">
        <v>12</v>
      </c>
      <c r="DT488" s="16">
        <v>0</v>
      </c>
      <c r="DU488" s="11" t="s">
        <v>181</v>
      </c>
      <c r="DV488" s="11" t="s">
        <v>182</v>
      </c>
      <c r="DW488" s="27" t="s">
        <v>156</v>
      </c>
      <c r="DX488" s="27" t="s">
        <v>156</v>
      </c>
      <c r="DY488" s="20" t="s">
        <v>1793</v>
      </c>
      <c r="DZ488" s="16">
        <v>7</v>
      </c>
      <c r="EA488" s="16">
        <v>0</v>
      </c>
      <c r="EB488" s="27" t="s">
        <v>185</v>
      </c>
      <c r="EC488" s="27" t="s">
        <v>185</v>
      </c>
      <c r="ED488" s="27" t="s">
        <v>182</v>
      </c>
      <c r="EE488" s="29">
        <v>44944.629074074073</v>
      </c>
      <c r="EF488" s="28" t="s">
        <v>688</v>
      </c>
      <c r="EG488" s="28" t="s">
        <v>689</v>
      </c>
      <c r="EH488" s="28" t="s">
        <v>190</v>
      </c>
      <c r="EI488" s="29">
        <v>45012.759386574071</v>
      </c>
      <c r="EJ488" s="28" t="s">
        <v>505</v>
      </c>
      <c r="EK488" s="28" t="s">
        <v>506</v>
      </c>
      <c r="EL488" s="28" t="s">
        <v>237</v>
      </c>
      <c r="EM488" s="45" t="s">
        <v>3713</v>
      </c>
      <c r="EN488" s="46" t="str">
        <f t="shared" si="50"/>
        <v>343N505F</v>
      </c>
      <c r="EO488" s="47">
        <f t="shared" si="51"/>
        <v>45115</v>
      </c>
      <c r="EP488" s="47">
        <f t="shared" si="52"/>
        <v>44981</v>
      </c>
      <c r="EQ488" s="48" t="str">
        <f t="shared" ca="1" si="53"/>
        <v>Past</v>
      </c>
      <c r="ER488" s="49">
        <f t="shared" si="54"/>
        <v>134</v>
      </c>
      <c r="ES488" s="50"/>
      <c r="ET488" s="51">
        <f t="shared" si="55"/>
        <v>134</v>
      </c>
      <c r="EU488" s="52">
        <f t="shared" si="56"/>
        <v>30552</v>
      </c>
      <c r="EV488" s="46"/>
      <c r="EW488" s="23" t="s">
        <v>3714</v>
      </c>
    </row>
    <row r="489" spans="1:153" ht="14.25" hidden="1" customHeight="1">
      <c r="A489" s="8">
        <v>482</v>
      </c>
      <c r="B489" s="9" t="s">
        <v>141</v>
      </c>
      <c r="C489" s="10" t="s">
        <v>142</v>
      </c>
      <c r="D489" s="10" t="s">
        <v>143</v>
      </c>
      <c r="E489" s="10" t="s">
        <v>206</v>
      </c>
      <c r="F489" s="9" t="s">
        <v>641</v>
      </c>
      <c r="G489" s="10" t="s">
        <v>572</v>
      </c>
      <c r="H489" s="9" t="s">
        <v>573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675</v>
      </c>
      <c r="S489" s="9" t="s">
        <v>676</v>
      </c>
      <c r="T489" s="9" t="s">
        <v>306</v>
      </c>
      <c r="U489" s="9" t="s">
        <v>337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835</v>
      </c>
      <c r="AA489" s="9" t="s">
        <v>836</v>
      </c>
      <c r="AB489" s="12" t="s">
        <v>837</v>
      </c>
      <c r="AC489" s="10" t="s">
        <v>1187</v>
      </c>
      <c r="AD489" s="9" t="s">
        <v>1188</v>
      </c>
      <c r="AE489" s="13" t="s">
        <v>1189</v>
      </c>
      <c r="AF489" s="14" t="s">
        <v>391</v>
      </c>
      <c r="AG489" s="10" t="s">
        <v>1809</v>
      </c>
      <c r="AH489" s="11" t="s">
        <v>684</v>
      </c>
      <c r="AI489" s="11" t="s">
        <v>685</v>
      </c>
      <c r="AJ489" s="10" t="s">
        <v>686</v>
      </c>
      <c r="AK489" s="11" t="s">
        <v>685</v>
      </c>
      <c r="AL489" s="11" t="s">
        <v>168</v>
      </c>
      <c r="AM489" s="10" t="s">
        <v>169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1.6</v>
      </c>
      <c r="AU489" s="10" t="s">
        <v>142</v>
      </c>
      <c r="AV489" s="16">
        <v>450</v>
      </c>
      <c r="AW489" s="16">
        <v>450</v>
      </c>
      <c r="AX489" s="16">
        <v>0</v>
      </c>
      <c r="AY489" s="16">
        <v>0</v>
      </c>
      <c r="AZ489" s="16">
        <v>0</v>
      </c>
      <c r="BA489" s="17">
        <v>44935</v>
      </c>
      <c r="BB489" s="30" t="s">
        <v>175</v>
      </c>
      <c r="BC489" s="18">
        <v>45068</v>
      </c>
      <c r="BD489" s="17">
        <v>45230</v>
      </c>
      <c r="BE489" s="17">
        <v>45291</v>
      </c>
      <c r="BF489" s="17">
        <v>44910</v>
      </c>
      <c r="BG489" s="10">
        <v>85374324</v>
      </c>
      <c r="BH489" s="9" t="s">
        <v>319</v>
      </c>
      <c r="BI489" s="19">
        <v>44986</v>
      </c>
      <c r="BJ489" s="20">
        <v>44991</v>
      </c>
      <c r="BK489" s="16">
        <v>120</v>
      </c>
      <c r="BL489" s="16">
        <v>192</v>
      </c>
      <c r="BM489" s="9" t="s">
        <v>177</v>
      </c>
      <c r="BN489" s="9" t="s">
        <v>226</v>
      </c>
      <c r="BO489" s="9" t="s">
        <v>156</v>
      </c>
      <c r="BP489" s="17">
        <v>45031</v>
      </c>
      <c r="BQ489" s="17">
        <v>45031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>
        <v>44977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>
        <v>44977</v>
      </c>
      <c r="CI489" s="16">
        <v>250</v>
      </c>
      <c r="CJ489" s="10" t="s">
        <v>1810</v>
      </c>
      <c r="CK489" s="10" t="s">
        <v>230</v>
      </c>
      <c r="CL489" s="18" t="s">
        <v>156</v>
      </c>
      <c r="CM489" s="17" t="s">
        <v>156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 t="s">
        <v>156</v>
      </c>
      <c r="CS489" s="16">
        <v>0</v>
      </c>
      <c r="CT489" s="10" t="s">
        <v>156</v>
      </c>
      <c r="CU489" s="10" t="s">
        <v>156</v>
      </c>
      <c r="CV489" s="18" t="s">
        <v>156</v>
      </c>
      <c r="CW489" s="17">
        <v>44995</v>
      </c>
      <c r="CX489" s="10" t="s">
        <v>1799</v>
      </c>
      <c r="CY489" s="17" t="s">
        <v>156</v>
      </c>
      <c r="CZ489" s="17" t="s">
        <v>156</v>
      </c>
      <c r="DA489" s="17" t="s">
        <v>156</v>
      </c>
      <c r="DB489" s="17">
        <v>44994</v>
      </c>
      <c r="DC489" s="16">
        <v>120</v>
      </c>
      <c r="DD489" s="10" t="s">
        <v>1811</v>
      </c>
      <c r="DE489" s="10" t="s">
        <v>230</v>
      </c>
      <c r="DF489" s="18" t="s">
        <v>156</v>
      </c>
      <c r="DG489" s="17">
        <v>45013</v>
      </c>
      <c r="DH489" s="10" t="s">
        <v>1801</v>
      </c>
      <c r="DI489" s="17" t="s">
        <v>156</v>
      </c>
      <c r="DJ489" s="17" t="s">
        <v>156</v>
      </c>
      <c r="DK489" s="17" t="s">
        <v>156</v>
      </c>
      <c r="DL489" s="17">
        <v>45012</v>
      </c>
      <c r="DM489" s="16">
        <v>120</v>
      </c>
      <c r="DN489" s="10" t="s">
        <v>1812</v>
      </c>
      <c r="DO489" s="10" t="s">
        <v>233</v>
      </c>
      <c r="DP489" s="16">
        <v>24</v>
      </c>
      <c r="DQ489" s="16">
        <v>12</v>
      </c>
      <c r="DR489" s="11">
        <v>12</v>
      </c>
      <c r="DS489" s="16">
        <v>12</v>
      </c>
      <c r="DT489" s="16">
        <v>0</v>
      </c>
      <c r="DU489" s="11" t="s">
        <v>181</v>
      </c>
      <c r="DV489" s="11" t="s">
        <v>182</v>
      </c>
      <c r="DW489" s="27" t="s">
        <v>156</v>
      </c>
      <c r="DX489" s="27" t="s">
        <v>156</v>
      </c>
      <c r="DY489" s="20" t="s">
        <v>619</v>
      </c>
      <c r="DZ489" s="16">
        <v>7</v>
      </c>
      <c r="EA489" s="16">
        <v>0</v>
      </c>
      <c r="EB489" s="27" t="s">
        <v>185</v>
      </c>
      <c r="EC489" s="27" t="s">
        <v>185</v>
      </c>
      <c r="ED489" s="27" t="s">
        <v>182</v>
      </c>
      <c r="EE489" s="29">
        <v>44977.491030092591</v>
      </c>
      <c r="EF489" s="28" t="s">
        <v>790</v>
      </c>
      <c r="EG489" s="28" t="s">
        <v>791</v>
      </c>
      <c r="EH489" s="28" t="s">
        <v>190</v>
      </c>
      <c r="EI489" s="29">
        <v>45012.759386574071</v>
      </c>
      <c r="EJ489" s="28" t="s">
        <v>505</v>
      </c>
      <c r="EK489" s="28" t="s">
        <v>506</v>
      </c>
      <c r="EL489" s="28" t="s">
        <v>237</v>
      </c>
      <c r="EM489" s="45" t="s">
        <v>3713</v>
      </c>
      <c r="EN489" s="46" t="str">
        <f t="shared" si="50"/>
        <v>343N256A</v>
      </c>
      <c r="EO489" s="47">
        <f t="shared" si="51"/>
        <v>45024</v>
      </c>
      <c r="EP489" s="47">
        <f t="shared" si="52"/>
        <v>44995</v>
      </c>
      <c r="EQ489" s="48" t="str">
        <f t="shared" ca="1" si="53"/>
        <v>Past</v>
      </c>
      <c r="ER489" s="49">
        <f t="shared" si="54"/>
        <v>29</v>
      </c>
      <c r="ES489" s="50"/>
      <c r="ET489" s="51">
        <f t="shared" si="55"/>
        <v>29</v>
      </c>
      <c r="EU489" s="52">
        <f t="shared" si="56"/>
        <v>3480</v>
      </c>
      <c r="EV489" s="46"/>
      <c r="EW489" s="23" t="s">
        <v>3717</v>
      </c>
    </row>
    <row r="490" spans="1:153" ht="14.25" customHeight="1">
      <c r="A490" s="8">
        <v>483</v>
      </c>
      <c r="B490" s="9" t="s">
        <v>141</v>
      </c>
      <c r="C490" s="10" t="s">
        <v>142</v>
      </c>
      <c r="D490" s="10" t="s">
        <v>143</v>
      </c>
      <c r="E490" s="10" t="s">
        <v>206</v>
      </c>
      <c r="F490" s="9" t="s">
        <v>641</v>
      </c>
      <c r="G490" s="10" t="s">
        <v>572</v>
      </c>
      <c r="H490" s="9" t="s">
        <v>573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675</v>
      </c>
      <c r="S490" s="9" t="s">
        <v>676</v>
      </c>
      <c r="T490" s="9" t="s">
        <v>306</v>
      </c>
      <c r="U490" s="9" t="s">
        <v>337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835</v>
      </c>
      <c r="AA490" s="9" t="s">
        <v>836</v>
      </c>
      <c r="AB490" s="12" t="s">
        <v>837</v>
      </c>
      <c r="AC490" s="10" t="s">
        <v>868</v>
      </c>
      <c r="AD490" s="9" t="s">
        <v>869</v>
      </c>
      <c r="AE490" s="13" t="s">
        <v>870</v>
      </c>
      <c r="AF490" s="14" t="s">
        <v>391</v>
      </c>
      <c r="AG490" s="10" t="s">
        <v>1813</v>
      </c>
      <c r="AH490" s="11" t="s">
        <v>684</v>
      </c>
      <c r="AI490" s="11" t="s">
        <v>685</v>
      </c>
      <c r="AJ490" s="10" t="s">
        <v>686</v>
      </c>
      <c r="AK490" s="11" t="s">
        <v>685</v>
      </c>
      <c r="AL490" s="11" t="s">
        <v>168</v>
      </c>
      <c r="AM490" s="10" t="s">
        <v>169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1.6</v>
      </c>
      <c r="AU490" s="10" t="s">
        <v>142</v>
      </c>
      <c r="AV490" s="16">
        <v>500</v>
      </c>
      <c r="AW490" s="16">
        <v>500</v>
      </c>
      <c r="AX490" s="16">
        <v>0</v>
      </c>
      <c r="AY490" s="16">
        <v>0</v>
      </c>
      <c r="AZ490" s="16">
        <v>0</v>
      </c>
      <c r="BA490" s="17">
        <v>45131</v>
      </c>
      <c r="BB490" s="30" t="s">
        <v>175</v>
      </c>
      <c r="BC490" s="18">
        <v>45068</v>
      </c>
      <c r="BD490" s="17">
        <v>45230</v>
      </c>
      <c r="BE490" s="17">
        <v>45291</v>
      </c>
      <c r="BF490" s="17">
        <v>45122</v>
      </c>
      <c r="BG490" s="10">
        <v>85277481</v>
      </c>
      <c r="BH490" s="9" t="s">
        <v>414</v>
      </c>
      <c r="BI490" s="19">
        <v>45017</v>
      </c>
      <c r="BJ490" s="20">
        <v>45019</v>
      </c>
      <c r="BK490" s="16">
        <v>516</v>
      </c>
      <c r="BL490" s="16">
        <v>826</v>
      </c>
      <c r="BM490" s="9" t="s">
        <v>177</v>
      </c>
      <c r="BN490" s="9" t="s">
        <v>436</v>
      </c>
      <c r="BO490" s="9" t="s">
        <v>635</v>
      </c>
      <c r="BP490" s="17">
        <v>45122</v>
      </c>
      <c r="BQ490" s="17">
        <v>45122</v>
      </c>
      <c r="BR490" s="17" t="s">
        <v>156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 t="s">
        <v>156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 t="s">
        <v>156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 t="s">
        <v>156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44978</v>
      </c>
      <c r="CX490" s="10" t="s">
        <v>298</v>
      </c>
      <c r="CY490" s="17" t="s">
        <v>156</v>
      </c>
      <c r="CZ490" s="17" t="s">
        <v>156</v>
      </c>
      <c r="DA490" s="17" t="s">
        <v>156</v>
      </c>
      <c r="DB490" s="17">
        <v>44977</v>
      </c>
      <c r="DC490" s="16">
        <v>516</v>
      </c>
      <c r="DD490" s="10" t="s">
        <v>1814</v>
      </c>
      <c r="DE490" s="10" t="s">
        <v>230</v>
      </c>
      <c r="DF490" s="18" t="s">
        <v>156</v>
      </c>
      <c r="DG490" s="17">
        <v>45006</v>
      </c>
      <c r="DH490" s="10" t="s">
        <v>156</v>
      </c>
      <c r="DI490" s="17" t="s">
        <v>156</v>
      </c>
      <c r="DJ490" s="17" t="s">
        <v>156</v>
      </c>
      <c r="DK490" s="17" t="s">
        <v>156</v>
      </c>
      <c r="DL490" s="17">
        <v>45002</v>
      </c>
      <c r="DM490" s="16">
        <v>516</v>
      </c>
      <c r="DN490" s="10" t="s">
        <v>1815</v>
      </c>
      <c r="DO490" s="10" t="s">
        <v>230</v>
      </c>
      <c r="DP490" s="16">
        <v>24</v>
      </c>
      <c r="DQ490" s="16">
        <v>12</v>
      </c>
      <c r="DR490" s="11">
        <v>12</v>
      </c>
      <c r="DS490" s="16">
        <v>12</v>
      </c>
      <c r="DT490" s="16">
        <v>0</v>
      </c>
      <c r="DU490" s="11" t="s">
        <v>181</v>
      </c>
      <c r="DV490" s="11" t="s">
        <v>182</v>
      </c>
      <c r="DW490" s="27" t="s">
        <v>156</v>
      </c>
      <c r="DX490" s="27" t="s">
        <v>156</v>
      </c>
      <c r="DY490" s="20" t="s">
        <v>1793</v>
      </c>
      <c r="DZ490" s="16">
        <v>7</v>
      </c>
      <c r="EA490" s="16">
        <v>0</v>
      </c>
      <c r="EB490" s="27" t="s">
        <v>185</v>
      </c>
      <c r="EC490" s="27" t="s">
        <v>185</v>
      </c>
      <c r="ED490" s="27" t="s">
        <v>182</v>
      </c>
      <c r="EE490" s="29">
        <v>44944.629074074073</v>
      </c>
      <c r="EF490" s="28" t="s">
        <v>688</v>
      </c>
      <c r="EG490" s="28" t="s">
        <v>689</v>
      </c>
      <c r="EH490" s="28" t="s">
        <v>190</v>
      </c>
      <c r="EI490" s="29">
        <v>45002.804710648146</v>
      </c>
      <c r="EJ490" s="28" t="s">
        <v>492</v>
      </c>
      <c r="EK490" s="28" t="s">
        <v>493</v>
      </c>
      <c r="EL490" s="28" t="s">
        <v>237</v>
      </c>
      <c r="EM490" s="45" t="s">
        <v>3713</v>
      </c>
      <c r="EN490" s="46" t="str">
        <f t="shared" si="50"/>
        <v>343N505C</v>
      </c>
      <c r="EO490" s="47">
        <f t="shared" si="51"/>
        <v>45115</v>
      </c>
      <c r="EP490" s="47">
        <f t="shared" si="52"/>
        <v>44978</v>
      </c>
      <c r="EQ490" s="48" t="str">
        <f t="shared" ca="1" si="53"/>
        <v>Past</v>
      </c>
      <c r="ER490" s="49">
        <f t="shared" si="54"/>
        <v>137</v>
      </c>
      <c r="ES490" s="50"/>
      <c r="ET490" s="51">
        <f t="shared" si="55"/>
        <v>137</v>
      </c>
      <c r="EU490" s="52">
        <f t="shared" si="56"/>
        <v>70692</v>
      </c>
      <c r="EV490" s="46"/>
      <c r="EW490" s="23" t="s">
        <v>3714</v>
      </c>
    </row>
    <row r="491" spans="1:153" ht="14.25" customHeight="1">
      <c r="A491" s="8">
        <v>484</v>
      </c>
      <c r="B491" s="9" t="s">
        <v>141</v>
      </c>
      <c r="C491" s="10" t="s">
        <v>142</v>
      </c>
      <c r="D491" s="10" t="s">
        <v>143</v>
      </c>
      <c r="E491" s="10" t="s">
        <v>206</v>
      </c>
      <c r="F491" s="9" t="s">
        <v>641</v>
      </c>
      <c r="G491" s="10" t="s">
        <v>572</v>
      </c>
      <c r="H491" s="9" t="s">
        <v>573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675</v>
      </c>
      <c r="S491" s="9" t="s">
        <v>676</v>
      </c>
      <c r="T491" s="9" t="s">
        <v>306</v>
      </c>
      <c r="U491" s="9" t="s">
        <v>337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835</v>
      </c>
      <c r="AA491" s="9" t="s">
        <v>836</v>
      </c>
      <c r="AB491" s="12" t="s">
        <v>837</v>
      </c>
      <c r="AC491" s="10" t="s">
        <v>874</v>
      </c>
      <c r="AD491" s="9" t="s">
        <v>875</v>
      </c>
      <c r="AE491" s="13" t="s">
        <v>876</v>
      </c>
      <c r="AF491" s="14" t="s">
        <v>391</v>
      </c>
      <c r="AG491" s="10" t="s">
        <v>1816</v>
      </c>
      <c r="AH491" s="11" t="s">
        <v>684</v>
      </c>
      <c r="AI491" s="11" t="s">
        <v>685</v>
      </c>
      <c r="AJ491" s="10" t="s">
        <v>686</v>
      </c>
      <c r="AK491" s="11" t="s">
        <v>685</v>
      </c>
      <c r="AL491" s="11" t="s">
        <v>168</v>
      </c>
      <c r="AM491" s="10" t="s">
        <v>169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1.6</v>
      </c>
      <c r="AU491" s="10" t="s">
        <v>142</v>
      </c>
      <c r="AV491" s="16">
        <v>400</v>
      </c>
      <c r="AW491" s="16">
        <v>400</v>
      </c>
      <c r="AX491" s="16">
        <v>0</v>
      </c>
      <c r="AY491" s="16">
        <v>0</v>
      </c>
      <c r="AZ491" s="16">
        <v>0</v>
      </c>
      <c r="BA491" s="17">
        <v>45131</v>
      </c>
      <c r="BB491" s="30" t="s">
        <v>175</v>
      </c>
      <c r="BC491" s="18">
        <v>45068</v>
      </c>
      <c r="BD491" s="17">
        <v>45230</v>
      </c>
      <c r="BE491" s="17">
        <v>45291</v>
      </c>
      <c r="BF491" s="17">
        <v>45122</v>
      </c>
      <c r="BG491" s="10">
        <v>85277489</v>
      </c>
      <c r="BH491" s="9" t="s">
        <v>414</v>
      </c>
      <c r="BI491" s="19">
        <v>45017</v>
      </c>
      <c r="BJ491" s="20">
        <v>45019</v>
      </c>
      <c r="BK491" s="16">
        <v>408</v>
      </c>
      <c r="BL491" s="16">
        <v>653</v>
      </c>
      <c r="BM491" s="9" t="s">
        <v>177</v>
      </c>
      <c r="BN491" s="9" t="s">
        <v>436</v>
      </c>
      <c r="BO491" s="9" t="s">
        <v>635</v>
      </c>
      <c r="BP491" s="17">
        <v>45122</v>
      </c>
      <c r="BQ491" s="17">
        <v>45122</v>
      </c>
      <c r="BR491" s="17" t="s">
        <v>156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 t="s">
        <v>156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 t="s">
        <v>156</v>
      </c>
      <c r="CD491" s="10" t="s">
        <v>156</v>
      </c>
      <c r="CE491" s="17" t="s">
        <v>156</v>
      </c>
      <c r="CF491" s="17" t="s">
        <v>156</v>
      </c>
      <c r="CG491" s="17" t="s">
        <v>156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 t="s">
        <v>156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>
        <v>44978</v>
      </c>
      <c r="CX491" s="10" t="s">
        <v>298</v>
      </c>
      <c r="CY491" s="17" t="s">
        <v>156</v>
      </c>
      <c r="CZ491" s="17" t="s">
        <v>156</v>
      </c>
      <c r="DA491" s="17" t="s">
        <v>156</v>
      </c>
      <c r="DB491" s="17">
        <v>44977</v>
      </c>
      <c r="DC491" s="16">
        <v>408</v>
      </c>
      <c r="DD491" s="10" t="s">
        <v>1817</v>
      </c>
      <c r="DE491" s="10" t="s">
        <v>230</v>
      </c>
      <c r="DF491" s="18" t="s">
        <v>156</v>
      </c>
      <c r="DG491" s="17">
        <v>45009</v>
      </c>
      <c r="DH491" s="10" t="s">
        <v>156</v>
      </c>
      <c r="DI491" s="17" t="s">
        <v>156</v>
      </c>
      <c r="DJ491" s="17" t="s">
        <v>156</v>
      </c>
      <c r="DK491" s="17" t="s">
        <v>156</v>
      </c>
      <c r="DL491" s="17">
        <v>45002</v>
      </c>
      <c r="DM491" s="16">
        <v>408</v>
      </c>
      <c r="DN491" s="10" t="s">
        <v>1818</v>
      </c>
      <c r="DO491" s="10" t="s">
        <v>230</v>
      </c>
      <c r="DP491" s="16">
        <v>24</v>
      </c>
      <c r="DQ491" s="16">
        <v>12</v>
      </c>
      <c r="DR491" s="11">
        <v>12</v>
      </c>
      <c r="DS491" s="16">
        <v>12</v>
      </c>
      <c r="DT491" s="16">
        <v>0</v>
      </c>
      <c r="DU491" s="11" t="s">
        <v>181</v>
      </c>
      <c r="DV491" s="11" t="s">
        <v>182</v>
      </c>
      <c r="DW491" s="27" t="s">
        <v>156</v>
      </c>
      <c r="DX491" s="27" t="s">
        <v>156</v>
      </c>
      <c r="DY491" s="20" t="s">
        <v>1793</v>
      </c>
      <c r="DZ491" s="16">
        <v>7</v>
      </c>
      <c r="EA491" s="16">
        <v>0</v>
      </c>
      <c r="EB491" s="27" t="s">
        <v>185</v>
      </c>
      <c r="EC491" s="27" t="s">
        <v>185</v>
      </c>
      <c r="ED491" s="27" t="s">
        <v>182</v>
      </c>
      <c r="EE491" s="29">
        <v>44944.629074074073</v>
      </c>
      <c r="EF491" s="28" t="s">
        <v>688</v>
      </c>
      <c r="EG491" s="28" t="s">
        <v>689</v>
      </c>
      <c r="EH491" s="28" t="s">
        <v>190</v>
      </c>
      <c r="EI491" s="29">
        <v>45002.804710648146</v>
      </c>
      <c r="EJ491" s="28" t="s">
        <v>492</v>
      </c>
      <c r="EK491" s="28" t="s">
        <v>493</v>
      </c>
      <c r="EL491" s="28" t="s">
        <v>237</v>
      </c>
      <c r="EM491" s="45" t="s">
        <v>3713</v>
      </c>
      <c r="EN491" s="46" t="str">
        <f t="shared" si="50"/>
        <v>343N505D</v>
      </c>
      <c r="EO491" s="47">
        <f t="shared" si="51"/>
        <v>45115</v>
      </c>
      <c r="EP491" s="47">
        <f t="shared" si="52"/>
        <v>44978</v>
      </c>
      <c r="EQ491" s="48" t="str">
        <f t="shared" ca="1" si="53"/>
        <v>Past</v>
      </c>
      <c r="ER491" s="49">
        <f t="shared" si="54"/>
        <v>137</v>
      </c>
      <c r="ES491" s="50"/>
      <c r="ET491" s="51">
        <f t="shared" si="55"/>
        <v>137</v>
      </c>
      <c r="EU491" s="52">
        <f t="shared" si="56"/>
        <v>55896</v>
      </c>
      <c r="EV491" s="46"/>
      <c r="EW491" s="23" t="s">
        <v>3714</v>
      </c>
    </row>
    <row r="492" spans="1:153" ht="14.25" customHeight="1">
      <c r="A492" s="8">
        <v>485</v>
      </c>
      <c r="B492" s="9" t="s">
        <v>141</v>
      </c>
      <c r="C492" s="10" t="s">
        <v>142</v>
      </c>
      <c r="D492" s="10" t="s">
        <v>143</v>
      </c>
      <c r="E492" s="10" t="s">
        <v>206</v>
      </c>
      <c r="F492" s="9" t="s">
        <v>641</v>
      </c>
      <c r="G492" s="10" t="s">
        <v>572</v>
      </c>
      <c r="H492" s="9" t="s">
        <v>573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1819</v>
      </c>
      <c r="S492" s="9" t="s">
        <v>1820</v>
      </c>
      <c r="T492" s="9" t="s">
        <v>1821</v>
      </c>
      <c r="U492" s="9" t="s">
        <v>337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1822</v>
      </c>
      <c r="AA492" s="9" t="s">
        <v>1823</v>
      </c>
      <c r="AB492" s="12" t="s">
        <v>1824</v>
      </c>
      <c r="AC492" s="10" t="s">
        <v>1825</v>
      </c>
      <c r="AD492" s="9" t="s">
        <v>1823</v>
      </c>
      <c r="AE492" s="13" t="s">
        <v>1824</v>
      </c>
      <c r="AF492" s="14" t="s">
        <v>580</v>
      </c>
      <c r="AG492" s="10" t="s">
        <v>1826</v>
      </c>
      <c r="AH492" s="11" t="s">
        <v>409</v>
      </c>
      <c r="AI492" s="11" t="s">
        <v>410</v>
      </c>
      <c r="AJ492" s="10" t="s">
        <v>411</v>
      </c>
      <c r="AK492" s="11" t="s">
        <v>410</v>
      </c>
      <c r="AL492" s="11" t="s">
        <v>412</v>
      </c>
      <c r="AM492" s="10" t="s">
        <v>413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2.8</v>
      </c>
      <c r="AU492" s="10" t="s">
        <v>142</v>
      </c>
      <c r="AV492" s="16">
        <v>25100</v>
      </c>
      <c r="AW492" s="16">
        <v>29000</v>
      </c>
      <c r="AX492" s="16">
        <v>0</v>
      </c>
      <c r="AY492" s="16">
        <v>1000</v>
      </c>
      <c r="AZ492" s="16">
        <v>400</v>
      </c>
      <c r="BA492" s="17">
        <v>44907</v>
      </c>
      <c r="BB492" s="30" t="s">
        <v>175</v>
      </c>
      <c r="BC492" s="18">
        <v>45117</v>
      </c>
      <c r="BD492" s="17">
        <v>45230</v>
      </c>
      <c r="BE492" s="17">
        <v>45291</v>
      </c>
      <c r="BF492" s="17">
        <v>44910</v>
      </c>
      <c r="BG492" s="10">
        <v>84288196</v>
      </c>
      <c r="BH492" s="9" t="s">
        <v>414</v>
      </c>
      <c r="BI492" s="19">
        <v>44927</v>
      </c>
      <c r="BJ492" s="20">
        <v>44928</v>
      </c>
      <c r="BK492" s="16">
        <v>1104</v>
      </c>
      <c r="BL492" s="16">
        <v>3091</v>
      </c>
      <c r="BM492" s="9" t="s">
        <v>177</v>
      </c>
      <c r="BN492" s="9" t="s">
        <v>436</v>
      </c>
      <c r="BO492" s="9" t="s">
        <v>635</v>
      </c>
      <c r="BP492" s="17">
        <v>44960</v>
      </c>
      <c r="BQ492" s="17">
        <v>44960</v>
      </c>
      <c r="BR492" s="17">
        <v>44910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>
        <v>44728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44740</v>
      </c>
      <c r="CD492" s="10" t="s">
        <v>156</v>
      </c>
      <c r="CE492" s="17" t="s">
        <v>156</v>
      </c>
      <c r="CF492" s="17" t="s">
        <v>156</v>
      </c>
      <c r="CG492" s="17">
        <v>44728</v>
      </c>
      <c r="CH492" s="17">
        <v>44734</v>
      </c>
      <c r="CI492" s="16">
        <v>2200</v>
      </c>
      <c r="CJ492" s="10" t="s">
        <v>1827</v>
      </c>
      <c r="CK492" s="10" t="s">
        <v>230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>
        <v>44728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44740</v>
      </c>
      <c r="CX492" s="10" t="s">
        <v>193</v>
      </c>
      <c r="CY492" s="17" t="s">
        <v>156</v>
      </c>
      <c r="CZ492" s="17" t="s">
        <v>156</v>
      </c>
      <c r="DA492" s="17">
        <v>44728</v>
      </c>
      <c r="DB492" s="17">
        <v>44756</v>
      </c>
      <c r="DC492" s="16">
        <v>1104</v>
      </c>
      <c r="DD492" s="10" t="s">
        <v>1828</v>
      </c>
      <c r="DE492" s="10" t="s">
        <v>417</v>
      </c>
      <c r="DF492" s="18" t="s">
        <v>156</v>
      </c>
      <c r="DG492" s="17">
        <v>44859</v>
      </c>
      <c r="DH492" s="10" t="s">
        <v>1829</v>
      </c>
      <c r="DI492" s="17" t="s">
        <v>156</v>
      </c>
      <c r="DJ492" s="17" t="s">
        <v>156</v>
      </c>
      <c r="DK492" s="17">
        <v>44728</v>
      </c>
      <c r="DL492" s="17">
        <v>44854</v>
      </c>
      <c r="DM492" s="16">
        <v>1104</v>
      </c>
      <c r="DN492" s="10" t="s">
        <v>1830</v>
      </c>
      <c r="DO492" s="10" t="s">
        <v>233</v>
      </c>
      <c r="DP492" s="16">
        <v>24</v>
      </c>
      <c r="DQ492" s="16">
        <v>16</v>
      </c>
      <c r="DR492" s="11">
        <v>16</v>
      </c>
      <c r="DS492" s="16">
        <v>24</v>
      </c>
      <c r="DT492" s="16">
        <v>0</v>
      </c>
      <c r="DU492" s="11" t="s">
        <v>181</v>
      </c>
      <c r="DV492" s="11" t="s">
        <v>182</v>
      </c>
      <c r="DW492" s="27" t="s">
        <v>156</v>
      </c>
      <c r="DX492" s="27" t="s">
        <v>156</v>
      </c>
      <c r="DY492" s="20" t="s">
        <v>1540</v>
      </c>
      <c r="DZ492" s="16">
        <v>7</v>
      </c>
      <c r="EA492" s="16">
        <v>0</v>
      </c>
      <c r="EB492" s="27" t="s">
        <v>185</v>
      </c>
      <c r="EC492" s="27" t="s">
        <v>419</v>
      </c>
      <c r="ED492" s="27" t="s">
        <v>182</v>
      </c>
      <c r="EE492" s="29">
        <v>44728.979675925926</v>
      </c>
      <c r="EF492" s="28" t="s">
        <v>186</v>
      </c>
      <c r="EG492" s="28" t="s">
        <v>156</v>
      </c>
      <c r="EH492" s="28" t="s">
        <v>187</v>
      </c>
      <c r="EI492" s="29">
        <v>44895.818541666667</v>
      </c>
      <c r="EJ492" s="28" t="s">
        <v>197</v>
      </c>
      <c r="EK492" s="28" t="s">
        <v>156</v>
      </c>
      <c r="EL492" s="28" t="s">
        <v>198</v>
      </c>
      <c r="EM492" s="45" t="s">
        <v>3713</v>
      </c>
      <c r="EN492" s="46" t="str">
        <f t="shared" si="50"/>
        <v>343N152A</v>
      </c>
      <c r="EO492" s="47">
        <f t="shared" si="51"/>
        <v>44953</v>
      </c>
      <c r="EP492" s="47">
        <f t="shared" si="52"/>
        <v>44740</v>
      </c>
      <c r="EQ492" s="48" t="str">
        <f t="shared" ca="1" si="53"/>
        <v>Past</v>
      </c>
      <c r="ER492" s="49">
        <f t="shared" si="54"/>
        <v>213</v>
      </c>
      <c r="ES492" s="50"/>
      <c r="ET492" s="51">
        <f t="shared" si="55"/>
        <v>213</v>
      </c>
      <c r="EU492" s="52">
        <f t="shared" si="56"/>
        <v>235152</v>
      </c>
      <c r="EV492" s="46"/>
      <c r="EW492" s="23" t="s">
        <v>3714</v>
      </c>
    </row>
    <row r="493" spans="1:153" ht="14.25" customHeight="1">
      <c r="A493" s="8">
        <v>486</v>
      </c>
      <c r="B493" s="9" t="s">
        <v>141</v>
      </c>
      <c r="C493" s="10" t="s">
        <v>142</v>
      </c>
      <c r="D493" s="10" t="s">
        <v>143</v>
      </c>
      <c r="E493" s="10" t="s">
        <v>206</v>
      </c>
      <c r="F493" s="9" t="s">
        <v>641</v>
      </c>
      <c r="G493" s="10" t="s">
        <v>572</v>
      </c>
      <c r="H493" s="9" t="s">
        <v>573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1819</v>
      </c>
      <c r="S493" s="9" t="s">
        <v>1820</v>
      </c>
      <c r="T493" s="9" t="s">
        <v>1821</v>
      </c>
      <c r="U493" s="9" t="s">
        <v>337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1822</v>
      </c>
      <c r="AA493" s="9" t="s">
        <v>1823</v>
      </c>
      <c r="AB493" s="12" t="s">
        <v>1824</v>
      </c>
      <c r="AC493" s="10" t="s">
        <v>1825</v>
      </c>
      <c r="AD493" s="9" t="s">
        <v>1823</v>
      </c>
      <c r="AE493" s="13" t="s">
        <v>1824</v>
      </c>
      <c r="AF493" s="14" t="s">
        <v>580</v>
      </c>
      <c r="AG493" s="10" t="s">
        <v>1826</v>
      </c>
      <c r="AH493" s="11" t="s">
        <v>409</v>
      </c>
      <c r="AI493" s="11" t="s">
        <v>410</v>
      </c>
      <c r="AJ493" s="10" t="s">
        <v>411</v>
      </c>
      <c r="AK493" s="11" t="s">
        <v>410</v>
      </c>
      <c r="AL493" s="11" t="s">
        <v>412</v>
      </c>
      <c r="AM493" s="10" t="s">
        <v>413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2.8</v>
      </c>
      <c r="AU493" s="10" t="s">
        <v>142</v>
      </c>
      <c r="AV493" s="16">
        <v>25100</v>
      </c>
      <c r="AW493" s="16">
        <v>29000</v>
      </c>
      <c r="AX493" s="16">
        <v>0</v>
      </c>
      <c r="AY493" s="16">
        <v>1000</v>
      </c>
      <c r="AZ493" s="16">
        <v>400</v>
      </c>
      <c r="BA493" s="17">
        <v>44907</v>
      </c>
      <c r="BB493" s="30" t="s">
        <v>175</v>
      </c>
      <c r="BC493" s="18">
        <v>45117</v>
      </c>
      <c r="BD493" s="17">
        <v>45230</v>
      </c>
      <c r="BE493" s="17">
        <v>45291</v>
      </c>
      <c r="BF493" s="17">
        <v>44910</v>
      </c>
      <c r="BG493" s="10">
        <v>84085430</v>
      </c>
      <c r="BH493" s="9" t="s">
        <v>319</v>
      </c>
      <c r="BI493" s="19">
        <v>44927</v>
      </c>
      <c r="BJ493" s="20">
        <v>44928</v>
      </c>
      <c r="BK493" s="16">
        <v>4904</v>
      </c>
      <c r="BL493" s="16">
        <v>13731</v>
      </c>
      <c r="BM493" s="9" t="s">
        <v>177</v>
      </c>
      <c r="BN493" s="9" t="s">
        <v>436</v>
      </c>
      <c r="BO493" s="9" t="s">
        <v>156</v>
      </c>
      <c r="BP493" s="17">
        <v>44967</v>
      </c>
      <c r="BQ493" s="17">
        <v>44967</v>
      </c>
      <c r="BR493" s="17" t="s">
        <v>156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 t="s">
        <v>156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>
        <v>44712</v>
      </c>
      <c r="CD493" s="10" t="s">
        <v>156</v>
      </c>
      <c r="CE493" s="17" t="s">
        <v>156</v>
      </c>
      <c r="CF493" s="17" t="s">
        <v>156</v>
      </c>
      <c r="CG493" s="17" t="s">
        <v>156</v>
      </c>
      <c r="CH493" s="17">
        <v>44715</v>
      </c>
      <c r="CI493" s="16">
        <v>6000</v>
      </c>
      <c r="CJ493" s="10" t="s">
        <v>1831</v>
      </c>
      <c r="CK493" s="10" t="s">
        <v>230</v>
      </c>
      <c r="CL493" s="18" t="s">
        <v>156</v>
      </c>
      <c r="CM493" s="17" t="s">
        <v>156</v>
      </c>
      <c r="CN493" s="10" t="s">
        <v>156</v>
      </c>
      <c r="CO493" s="17" t="s">
        <v>156</v>
      </c>
      <c r="CP493" s="17" t="s">
        <v>156</v>
      </c>
      <c r="CQ493" s="17" t="s">
        <v>156</v>
      </c>
      <c r="CR493" s="17" t="s">
        <v>156</v>
      </c>
      <c r="CS493" s="16">
        <v>0</v>
      </c>
      <c r="CT493" s="10" t="s">
        <v>156</v>
      </c>
      <c r="CU493" s="10" t="s">
        <v>156</v>
      </c>
      <c r="CV493" s="18" t="s">
        <v>156</v>
      </c>
      <c r="CW493" s="17">
        <v>44740</v>
      </c>
      <c r="CX493" s="10" t="s">
        <v>193</v>
      </c>
      <c r="CY493" s="17" t="s">
        <v>156</v>
      </c>
      <c r="CZ493" s="17" t="s">
        <v>156</v>
      </c>
      <c r="DA493" s="17" t="s">
        <v>156</v>
      </c>
      <c r="DB493" s="17">
        <v>44756</v>
      </c>
      <c r="DC493" s="16">
        <v>4904</v>
      </c>
      <c r="DD493" s="10" t="s">
        <v>1832</v>
      </c>
      <c r="DE493" s="10" t="s">
        <v>417</v>
      </c>
      <c r="DF493" s="18" t="s">
        <v>156</v>
      </c>
      <c r="DG493" s="17">
        <v>44866</v>
      </c>
      <c r="DH493" s="10" t="s">
        <v>471</v>
      </c>
      <c r="DI493" s="17" t="s">
        <v>156</v>
      </c>
      <c r="DJ493" s="17" t="s">
        <v>156</v>
      </c>
      <c r="DK493" s="17" t="s">
        <v>156</v>
      </c>
      <c r="DL493" s="17">
        <v>44847</v>
      </c>
      <c r="DM493" s="16">
        <v>4904</v>
      </c>
      <c r="DN493" s="10" t="s">
        <v>1833</v>
      </c>
      <c r="DO493" s="10" t="s">
        <v>233</v>
      </c>
      <c r="DP493" s="16">
        <v>24</v>
      </c>
      <c r="DQ493" s="16">
        <v>16</v>
      </c>
      <c r="DR493" s="11">
        <v>16</v>
      </c>
      <c r="DS493" s="16">
        <v>24</v>
      </c>
      <c r="DT493" s="16">
        <v>0</v>
      </c>
      <c r="DU493" s="11" t="s">
        <v>181</v>
      </c>
      <c r="DV493" s="11" t="s">
        <v>182</v>
      </c>
      <c r="DW493" s="27" t="s">
        <v>156</v>
      </c>
      <c r="DX493" s="27" t="s">
        <v>156</v>
      </c>
      <c r="DY493" s="20" t="s">
        <v>297</v>
      </c>
      <c r="DZ493" s="16">
        <v>7</v>
      </c>
      <c r="EA493" s="16">
        <v>0</v>
      </c>
      <c r="EB493" s="27" t="s">
        <v>185</v>
      </c>
      <c r="EC493" s="27" t="s">
        <v>419</v>
      </c>
      <c r="ED493" s="27" t="s">
        <v>182</v>
      </c>
      <c r="EE493" s="29">
        <v>44706.215185185189</v>
      </c>
      <c r="EF493" s="28" t="s">
        <v>195</v>
      </c>
      <c r="EG493" s="28" t="s">
        <v>196</v>
      </c>
      <c r="EH493" s="28" t="s">
        <v>190</v>
      </c>
      <c r="EI493" s="29">
        <v>44895.818541666667</v>
      </c>
      <c r="EJ493" s="28" t="s">
        <v>197</v>
      </c>
      <c r="EK493" s="28" t="s">
        <v>156</v>
      </c>
      <c r="EL493" s="28" t="s">
        <v>198</v>
      </c>
      <c r="EM493" s="45" t="s">
        <v>3713</v>
      </c>
      <c r="EN493" s="46" t="str">
        <f t="shared" si="50"/>
        <v>343N152A</v>
      </c>
      <c r="EO493" s="47">
        <f t="shared" si="51"/>
        <v>44960</v>
      </c>
      <c r="EP493" s="47">
        <f t="shared" si="52"/>
        <v>44740</v>
      </c>
      <c r="EQ493" s="48" t="str">
        <f t="shared" ca="1" si="53"/>
        <v>Past</v>
      </c>
      <c r="ER493" s="49">
        <f t="shared" si="54"/>
        <v>220</v>
      </c>
      <c r="ES493" s="50"/>
      <c r="ET493" s="51">
        <f t="shared" si="55"/>
        <v>220</v>
      </c>
      <c r="EU493" s="52">
        <f t="shared" si="56"/>
        <v>1078880</v>
      </c>
      <c r="EV493" s="46"/>
      <c r="EW493" s="23" t="s">
        <v>3714</v>
      </c>
    </row>
    <row r="494" spans="1:153" ht="14.25" customHeight="1">
      <c r="A494" s="8">
        <v>487</v>
      </c>
      <c r="B494" s="9" t="s">
        <v>141</v>
      </c>
      <c r="C494" s="10" t="s">
        <v>142</v>
      </c>
      <c r="D494" s="10" t="s">
        <v>143</v>
      </c>
      <c r="E494" s="10" t="s">
        <v>206</v>
      </c>
      <c r="F494" s="9" t="s">
        <v>641</v>
      </c>
      <c r="G494" s="10" t="s">
        <v>572</v>
      </c>
      <c r="H494" s="9" t="s">
        <v>573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1819</v>
      </c>
      <c r="S494" s="9" t="s">
        <v>1820</v>
      </c>
      <c r="T494" s="9" t="s">
        <v>1821</v>
      </c>
      <c r="U494" s="9" t="s">
        <v>337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1822</v>
      </c>
      <c r="AA494" s="9" t="s">
        <v>1823</v>
      </c>
      <c r="AB494" s="12" t="s">
        <v>1824</v>
      </c>
      <c r="AC494" s="10" t="s">
        <v>1825</v>
      </c>
      <c r="AD494" s="9" t="s">
        <v>1823</v>
      </c>
      <c r="AE494" s="13" t="s">
        <v>1824</v>
      </c>
      <c r="AF494" s="14" t="s">
        <v>580</v>
      </c>
      <c r="AG494" s="10" t="s">
        <v>1826</v>
      </c>
      <c r="AH494" s="11" t="s">
        <v>409</v>
      </c>
      <c r="AI494" s="11" t="s">
        <v>410</v>
      </c>
      <c r="AJ494" s="10" t="s">
        <v>411</v>
      </c>
      <c r="AK494" s="11" t="s">
        <v>410</v>
      </c>
      <c r="AL494" s="11" t="s">
        <v>412</v>
      </c>
      <c r="AM494" s="10" t="s">
        <v>413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2.8</v>
      </c>
      <c r="AU494" s="10" t="s">
        <v>142</v>
      </c>
      <c r="AV494" s="16">
        <v>25100</v>
      </c>
      <c r="AW494" s="16">
        <v>29000</v>
      </c>
      <c r="AX494" s="16">
        <v>0</v>
      </c>
      <c r="AY494" s="16">
        <v>1000</v>
      </c>
      <c r="AZ494" s="16">
        <v>400</v>
      </c>
      <c r="BA494" s="17">
        <v>44907</v>
      </c>
      <c r="BB494" s="30" t="s">
        <v>175</v>
      </c>
      <c r="BC494" s="18">
        <v>45117</v>
      </c>
      <c r="BD494" s="17">
        <v>45230</v>
      </c>
      <c r="BE494" s="17">
        <v>45291</v>
      </c>
      <c r="BF494" s="17">
        <v>44910</v>
      </c>
      <c r="BG494" s="10">
        <v>84085431</v>
      </c>
      <c r="BH494" s="9" t="s">
        <v>321</v>
      </c>
      <c r="BI494" s="19">
        <v>44927</v>
      </c>
      <c r="BJ494" s="20">
        <v>44928</v>
      </c>
      <c r="BK494" s="16">
        <v>4888</v>
      </c>
      <c r="BL494" s="16">
        <v>13686</v>
      </c>
      <c r="BM494" s="9" t="s">
        <v>177</v>
      </c>
      <c r="BN494" s="9" t="s">
        <v>383</v>
      </c>
      <c r="BO494" s="9" t="s">
        <v>156</v>
      </c>
      <c r="BP494" s="17">
        <v>44972</v>
      </c>
      <c r="BQ494" s="17">
        <v>44972</v>
      </c>
      <c r="BR494" s="17" t="s">
        <v>156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 t="s">
        <v>156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>
        <v>44729</v>
      </c>
      <c r="CD494" s="10" t="s">
        <v>156</v>
      </c>
      <c r="CE494" s="17" t="s">
        <v>156</v>
      </c>
      <c r="CF494" s="17" t="s">
        <v>156</v>
      </c>
      <c r="CG494" s="17" t="s">
        <v>156</v>
      </c>
      <c r="CH494" s="17">
        <v>44727</v>
      </c>
      <c r="CI494" s="16">
        <v>5000</v>
      </c>
      <c r="CJ494" s="10" t="s">
        <v>1834</v>
      </c>
      <c r="CK494" s="10" t="s">
        <v>230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 t="s">
        <v>156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44817</v>
      </c>
      <c r="CX494" s="10" t="s">
        <v>1835</v>
      </c>
      <c r="CY494" s="17" t="s">
        <v>156</v>
      </c>
      <c r="CZ494" s="17" t="s">
        <v>156</v>
      </c>
      <c r="DA494" s="17" t="s">
        <v>156</v>
      </c>
      <c r="DB494" s="17">
        <v>44811</v>
      </c>
      <c r="DC494" s="16">
        <v>4888</v>
      </c>
      <c r="DD494" s="10" t="s">
        <v>1836</v>
      </c>
      <c r="DE494" s="10" t="s">
        <v>230</v>
      </c>
      <c r="DF494" s="18" t="s">
        <v>156</v>
      </c>
      <c r="DG494" s="17">
        <v>44904</v>
      </c>
      <c r="DH494" s="10" t="s">
        <v>1837</v>
      </c>
      <c r="DI494" s="17" t="s">
        <v>156</v>
      </c>
      <c r="DJ494" s="17" t="s">
        <v>156</v>
      </c>
      <c r="DK494" s="17" t="s">
        <v>156</v>
      </c>
      <c r="DL494" s="17">
        <v>44903</v>
      </c>
      <c r="DM494" s="16">
        <v>4888</v>
      </c>
      <c r="DN494" s="10" t="s">
        <v>1838</v>
      </c>
      <c r="DO494" s="10" t="s">
        <v>233</v>
      </c>
      <c r="DP494" s="16">
        <v>24</v>
      </c>
      <c r="DQ494" s="16">
        <v>16</v>
      </c>
      <c r="DR494" s="11">
        <v>16</v>
      </c>
      <c r="DS494" s="16">
        <v>24</v>
      </c>
      <c r="DT494" s="16">
        <v>0</v>
      </c>
      <c r="DU494" s="11" t="s">
        <v>181</v>
      </c>
      <c r="DV494" s="11" t="s">
        <v>182</v>
      </c>
      <c r="DW494" s="27" t="s">
        <v>156</v>
      </c>
      <c r="DX494" s="27" t="s">
        <v>156</v>
      </c>
      <c r="DY494" s="20" t="s">
        <v>1775</v>
      </c>
      <c r="DZ494" s="16">
        <v>7</v>
      </c>
      <c r="EA494" s="16">
        <v>0</v>
      </c>
      <c r="EB494" s="27" t="s">
        <v>185</v>
      </c>
      <c r="EC494" s="27" t="s">
        <v>419</v>
      </c>
      <c r="ED494" s="27" t="s">
        <v>182</v>
      </c>
      <c r="EE494" s="29">
        <v>44706.215185185189</v>
      </c>
      <c r="EF494" s="28" t="s">
        <v>195</v>
      </c>
      <c r="EG494" s="28" t="s">
        <v>196</v>
      </c>
      <c r="EH494" s="28" t="s">
        <v>190</v>
      </c>
      <c r="EI494" s="29">
        <v>44903.694490740738</v>
      </c>
      <c r="EJ494" s="28" t="s">
        <v>505</v>
      </c>
      <c r="EK494" s="28" t="s">
        <v>506</v>
      </c>
      <c r="EL494" s="28" t="s">
        <v>237</v>
      </c>
      <c r="EM494" s="45" t="s">
        <v>3713</v>
      </c>
      <c r="EN494" s="46" t="str">
        <f t="shared" si="50"/>
        <v>343N152A</v>
      </c>
      <c r="EO494" s="47">
        <f t="shared" si="51"/>
        <v>44965</v>
      </c>
      <c r="EP494" s="47">
        <f t="shared" si="52"/>
        <v>44817</v>
      </c>
      <c r="EQ494" s="48" t="str">
        <f t="shared" ca="1" si="53"/>
        <v>Past</v>
      </c>
      <c r="ER494" s="49">
        <f t="shared" si="54"/>
        <v>148</v>
      </c>
      <c r="ES494" s="50"/>
      <c r="ET494" s="51">
        <f t="shared" si="55"/>
        <v>148</v>
      </c>
      <c r="EU494" s="52">
        <f t="shared" si="56"/>
        <v>723424</v>
      </c>
      <c r="EV494" s="46"/>
      <c r="EW494" s="23" t="s">
        <v>3714</v>
      </c>
    </row>
    <row r="495" spans="1:153" ht="14.25" customHeight="1">
      <c r="A495" s="8">
        <v>488</v>
      </c>
      <c r="B495" s="9" t="s">
        <v>141</v>
      </c>
      <c r="C495" s="10" t="s">
        <v>142</v>
      </c>
      <c r="D495" s="10" t="s">
        <v>143</v>
      </c>
      <c r="E495" s="10" t="s">
        <v>206</v>
      </c>
      <c r="F495" s="9" t="s">
        <v>641</v>
      </c>
      <c r="G495" s="10" t="s">
        <v>572</v>
      </c>
      <c r="H495" s="9" t="s">
        <v>573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1819</v>
      </c>
      <c r="S495" s="9" t="s">
        <v>1820</v>
      </c>
      <c r="T495" s="9" t="s">
        <v>1821</v>
      </c>
      <c r="U495" s="9" t="s">
        <v>337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1822</v>
      </c>
      <c r="AA495" s="9" t="s">
        <v>1823</v>
      </c>
      <c r="AB495" s="12" t="s">
        <v>1824</v>
      </c>
      <c r="AC495" s="10" t="s">
        <v>1825</v>
      </c>
      <c r="AD495" s="9" t="s">
        <v>1823</v>
      </c>
      <c r="AE495" s="13" t="s">
        <v>1824</v>
      </c>
      <c r="AF495" s="14" t="s">
        <v>580</v>
      </c>
      <c r="AG495" s="10" t="s">
        <v>1826</v>
      </c>
      <c r="AH495" s="11" t="s">
        <v>409</v>
      </c>
      <c r="AI495" s="11" t="s">
        <v>410</v>
      </c>
      <c r="AJ495" s="10" t="s">
        <v>411</v>
      </c>
      <c r="AK495" s="11" t="s">
        <v>410</v>
      </c>
      <c r="AL495" s="11" t="s">
        <v>412</v>
      </c>
      <c r="AM495" s="10" t="s">
        <v>413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2.8</v>
      </c>
      <c r="AU495" s="10" t="s">
        <v>142</v>
      </c>
      <c r="AV495" s="16">
        <v>25100</v>
      </c>
      <c r="AW495" s="16">
        <v>29000</v>
      </c>
      <c r="AX495" s="16">
        <v>0</v>
      </c>
      <c r="AY495" s="16">
        <v>1000</v>
      </c>
      <c r="AZ495" s="16">
        <v>400</v>
      </c>
      <c r="BA495" s="17">
        <v>44907</v>
      </c>
      <c r="BB495" s="30" t="s">
        <v>175</v>
      </c>
      <c r="BC495" s="18">
        <v>45117</v>
      </c>
      <c r="BD495" s="17">
        <v>45230</v>
      </c>
      <c r="BE495" s="17">
        <v>45291</v>
      </c>
      <c r="BF495" s="17">
        <v>44910</v>
      </c>
      <c r="BG495" s="10">
        <v>84085432</v>
      </c>
      <c r="BH495" s="9" t="s">
        <v>225</v>
      </c>
      <c r="BI495" s="19">
        <v>44958</v>
      </c>
      <c r="BJ495" s="20">
        <v>44963</v>
      </c>
      <c r="BK495" s="16">
        <v>480</v>
      </c>
      <c r="BL495" s="16">
        <v>1344</v>
      </c>
      <c r="BM495" s="9" t="s">
        <v>177</v>
      </c>
      <c r="BN495" s="9" t="s">
        <v>470</v>
      </c>
      <c r="BO495" s="9" t="s">
        <v>156</v>
      </c>
      <c r="BP495" s="17">
        <v>45002</v>
      </c>
      <c r="BQ495" s="17">
        <v>45002</v>
      </c>
      <c r="BR495" s="17" t="s">
        <v>156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 t="s">
        <v>156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>
        <v>44729</v>
      </c>
      <c r="CD495" s="10" t="s">
        <v>156</v>
      </c>
      <c r="CE495" s="17" t="s">
        <v>156</v>
      </c>
      <c r="CF495" s="17" t="s">
        <v>156</v>
      </c>
      <c r="CG495" s="17" t="s">
        <v>156</v>
      </c>
      <c r="CH495" s="17">
        <v>44727</v>
      </c>
      <c r="CI495" s="16">
        <v>5000</v>
      </c>
      <c r="CJ495" s="10" t="s">
        <v>1839</v>
      </c>
      <c r="CK495" s="10" t="s">
        <v>230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 t="s">
        <v>156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44967</v>
      </c>
      <c r="CX495" s="10" t="s">
        <v>1840</v>
      </c>
      <c r="CY495" s="17" t="s">
        <v>156</v>
      </c>
      <c r="CZ495" s="17" t="s">
        <v>156</v>
      </c>
      <c r="DA495" s="17" t="s">
        <v>156</v>
      </c>
      <c r="DB495" s="17">
        <v>44861</v>
      </c>
      <c r="DC495" s="16">
        <v>480</v>
      </c>
      <c r="DD495" s="10" t="s">
        <v>1841</v>
      </c>
      <c r="DE495" s="10" t="s">
        <v>230</v>
      </c>
      <c r="DF495" s="18" t="s">
        <v>156</v>
      </c>
      <c r="DG495" s="17">
        <v>44915</v>
      </c>
      <c r="DH495" s="10" t="s">
        <v>1842</v>
      </c>
      <c r="DI495" s="17" t="s">
        <v>156</v>
      </c>
      <c r="DJ495" s="17" t="s">
        <v>156</v>
      </c>
      <c r="DK495" s="17" t="s">
        <v>156</v>
      </c>
      <c r="DL495" s="17">
        <v>44938</v>
      </c>
      <c r="DM495" s="16">
        <v>480</v>
      </c>
      <c r="DN495" s="10" t="s">
        <v>1843</v>
      </c>
      <c r="DO495" s="10" t="s">
        <v>417</v>
      </c>
      <c r="DP495" s="16">
        <v>24</v>
      </c>
      <c r="DQ495" s="16">
        <v>16</v>
      </c>
      <c r="DR495" s="11">
        <v>16</v>
      </c>
      <c r="DS495" s="16">
        <v>24</v>
      </c>
      <c r="DT495" s="16">
        <v>0</v>
      </c>
      <c r="DU495" s="11" t="s">
        <v>181</v>
      </c>
      <c r="DV495" s="11" t="s">
        <v>182</v>
      </c>
      <c r="DW495" s="27" t="s">
        <v>156</v>
      </c>
      <c r="DX495" s="27" t="s">
        <v>156</v>
      </c>
      <c r="DY495" s="20" t="s">
        <v>1844</v>
      </c>
      <c r="DZ495" s="16">
        <v>7</v>
      </c>
      <c r="EA495" s="16">
        <v>0</v>
      </c>
      <c r="EB495" s="27" t="s">
        <v>185</v>
      </c>
      <c r="EC495" s="27" t="s">
        <v>419</v>
      </c>
      <c r="ED495" s="27" t="s">
        <v>182</v>
      </c>
      <c r="EE495" s="29">
        <v>44706.215185185189</v>
      </c>
      <c r="EF495" s="28" t="s">
        <v>195</v>
      </c>
      <c r="EG495" s="28" t="s">
        <v>196</v>
      </c>
      <c r="EH495" s="28" t="s">
        <v>190</v>
      </c>
      <c r="EI495" s="29">
        <v>44938.746828703705</v>
      </c>
      <c r="EJ495" s="28" t="s">
        <v>505</v>
      </c>
      <c r="EK495" s="28" t="s">
        <v>506</v>
      </c>
      <c r="EL495" s="28" t="s">
        <v>237</v>
      </c>
      <c r="EM495" s="45" t="s">
        <v>3713</v>
      </c>
      <c r="EN495" s="46" t="str">
        <f t="shared" si="50"/>
        <v>343N152A</v>
      </c>
      <c r="EO495" s="47">
        <f t="shared" si="51"/>
        <v>44995</v>
      </c>
      <c r="EP495" s="47">
        <f t="shared" si="52"/>
        <v>44967</v>
      </c>
      <c r="EQ495" s="48" t="str">
        <f t="shared" ca="1" si="53"/>
        <v>Past</v>
      </c>
      <c r="ER495" s="49">
        <f t="shared" si="54"/>
        <v>28</v>
      </c>
      <c r="ES495" s="50"/>
      <c r="ET495" s="51">
        <f t="shared" si="55"/>
        <v>28</v>
      </c>
      <c r="EU495" s="52">
        <f t="shared" si="56"/>
        <v>13440</v>
      </c>
      <c r="EV495" s="46"/>
      <c r="EW495" s="23" t="s">
        <v>3721</v>
      </c>
    </row>
    <row r="496" spans="1:153" ht="14.25" customHeight="1">
      <c r="A496" s="8">
        <v>489</v>
      </c>
      <c r="B496" s="9" t="s">
        <v>141</v>
      </c>
      <c r="C496" s="10" t="s">
        <v>142</v>
      </c>
      <c r="D496" s="10" t="s">
        <v>143</v>
      </c>
      <c r="E496" s="10" t="s">
        <v>206</v>
      </c>
      <c r="F496" s="9" t="s">
        <v>641</v>
      </c>
      <c r="G496" s="10" t="s">
        <v>572</v>
      </c>
      <c r="H496" s="9" t="s">
        <v>573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1819</v>
      </c>
      <c r="S496" s="9" t="s">
        <v>1820</v>
      </c>
      <c r="T496" s="9" t="s">
        <v>1821</v>
      </c>
      <c r="U496" s="9" t="s">
        <v>337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1822</v>
      </c>
      <c r="AA496" s="9" t="s">
        <v>1823</v>
      </c>
      <c r="AB496" s="12" t="s">
        <v>1824</v>
      </c>
      <c r="AC496" s="10" t="s">
        <v>1825</v>
      </c>
      <c r="AD496" s="9" t="s">
        <v>1823</v>
      </c>
      <c r="AE496" s="13" t="s">
        <v>1824</v>
      </c>
      <c r="AF496" s="14" t="s">
        <v>580</v>
      </c>
      <c r="AG496" s="10" t="s">
        <v>1826</v>
      </c>
      <c r="AH496" s="11" t="s">
        <v>409</v>
      </c>
      <c r="AI496" s="11" t="s">
        <v>410</v>
      </c>
      <c r="AJ496" s="10" t="s">
        <v>411</v>
      </c>
      <c r="AK496" s="11" t="s">
        <v>410</v>
      </c>
      <c r="AL496" s="11" t="s">
        <v>412</v>
      </c>
      <c r="AM496" s="10" t="s">
        <v>413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2.8</v>
      </c>
      <c r="AU496" s="10" t="s">
        <v>142</v>
      </c>
      <c r="AV496" s="16">
        <v>25100</v>
      </c>
      <c r="AW496" s="16">
        <v>29000</v>
      </c>
      <c r="AX496" s="16">
        <v>0</v>
      </c>
      <c r="AY496" s="16">
        <v>1000</v>
      </c>
      <c r="AZ496" s="16">
        <v>400</v>
      </c>
      <c r="BA496" s="17">
        <v>44907</v>
      </c>
      <c r="BB496" s="30" t="s">
        <v>175</v>
      </c>
      <c r="BC496" s="18">
        <v>45117</v>
      </c>
      <c r="BD496" s="17">
        <v>45230</v>
      </c>
      <c r="BE496" s="17">
        <v>45291</v>
      </c>
      <c r="BF496" s="17">
        <v>44910</v>
      </c>
      <c r="BG496" s="10">
        <v>85072330</v>
      </c>
      <c r="BH496" s="9" t="s">
        <v>238</v>
      </c>
      <c r="BI496" s="19">
        <v>44958</v>
      </c>
      <c r="BJ496" s="20">
        <v>44963</v>
      </c>
      <c r="BK496" s="16">
        <v>792</v>
      </c>
      <c r="BL496" s="16">
        <v>2218</v>
      </c>
      <c r="BM496" s="9" t="s">
        <v>177</v>
      </c>
      <c r="BN496" s="9" t="s">
        <v>383</v>
      </c>
      <c r="BO496" s="9" t="s">
        <v>156</v>
      </c>
      <c r="BP496" s="17">
        <v>45002</v>
      </c>
      <c r="BQ496" s="17">
        <v>45002</v>
      </c>
      <c r="BR496" s="17" t="s">
        <v>156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 t="s">
        <v>156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 t="s">
        <v>156</v>
      </c>
      <c r="CD496" s="10" t="s">
        <v>156</v>
      </c>
      <c r="CE496" s="17" t="s">
        <v>156</v>
      </c>
      <c r="CF496" s="17" t="s">
        <v>156</v>
      </c>
      <c r="CG496" s="17" t="s">
        <v>156</v>
      </c>
      <c r="CH496" s="17" t="s">
        <v>156</v>
      </c>
      <c r="CI496" s="16">
        <v>0</v>
      </c>
      <c r="CJ496" s="10" t="s">
        <v>156</v>
      </c>
      <c r="CK496" s="10" t="s">
        <v>156</v>
      </c>
      <c r="CL496" s="18" t="s">
        <v>156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 t="s">
        <v>156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>
        <v>44904</v>
      </c>
      <c r="CX496" s="10" t="s">
        <v>193</v>
      </c>
      <c r="CY496" s="17" t="s">
        <v>156</v>
      </c>
      <c r="CZ496" s="17" t="s">
        <v>156</v>
      </c>
      <c r="DA496" s="17" t="s">
        <v>156</v>
      </c>
      <c r="DB496" s="17">
        <v>44904</v>
      </c>
      <c r="DC496" s="16">
        <v>792</v>
      </c>
      <c r="DD496" s="10" t="s">
        <v>1845</v>
      </c>
      <c r="DE496" s="10" t="s">
        <v>230</v>
      </c>
      <c r="DF496" s="18" t="s">
        <v>156</v>
      </c>
      <c r="DG496" s="17">
        <v>44946</v>
      </c>
      <c r="DH496" s="10" t="s">
        <v>156</v>
      </c>
      <c r="DI496" s="17" t="s">
        <v>156</v>
      </c>
      <c r="DJ496" s="17" t="s">
        <v>156</v>
      </c>
      <c r="DK496" s="17" t="s">
        <v>156</v>
      </c>
      <c r="DL496" s="17">
        <v>44938</v>
      </c>
      <c r="DM496" s="16">
        <v>792</v>
      </c>
      <c r="DN496" s="10" t="s">
        <v>1846</v>
      </c>
      <c r="DO496" s="10" t="s">
        <v>233</v>
      </c>
      <c r="DP496" s="16">
        <v>24</v>
      </c>
      <c r="DQ496" s="16">
        <v>16</v>
      </c>
      <c r="DR496" s="11">
        <v>16</v>
      </c>
      <c r="DS496" s="16">
        <v>24</v>
      </c>
      <c r="DT496" s="16">
        <v>0</v>
      </c>
      <c r="DU496" s="11" t="s">
        <v>181</v>
      </c>
      <c r="DV496" s="11" t="s">
        <v>182</v>
      </c>
      <c r="DW496" s="27" t="s">
        <v>156</v>
      </c>
      <c r="DX496" s="27" t="s">
        <v>156</v>
      </c>
      <c r="DY496" s="20" t="s">
        <v>1844</v>
      </c>
      <c r="DZ496" s="16">
        <v>7</v>
      </c>
      <c r="EA496" s="16">
        <v>0</v>
      </c>
      <c r="EB496" s="27" t="s">
        <v>185</v>
      </c>
      <c r="EC496" s="27" t="s">
        <v>419</v>
      </c>
      <c r="ED496" s="27" t="s">
        <v>182</v>
      </c>
      <c r="EE496" s="29">
        <v>44897.419629629629</v>
      </c>
      <c r="EF496" s="28" t="s">
        <v>971</v>
      </c>
      <c r="EG496" s="28" t="s">
        <v>972</v>
      </c>
      <c r="EH496" s="28" t="s">
        <v>190</v>
      </c>
      <c r="EI496" s="29">
        <v>44976.002627314818</v>
      </c>
      <c r="EJ496" s="28" t="s">
        <v>188</v>
      </c>
      <c r="EK496" s="28" t="s">
        <v>189</v>
      </c>
      <c r="EL496" s="28" t="s">
        <v>190</v>
      </c>
      <c r="EM496" s="45" t="s">
        <v>3713</v>
      </c>
      <c r="EN496" s="46" t="str">
        <f t="shared" si="50"/>
        <v>343N152A</v>
      </c>
      <c r="EO496" s="47">
        <f t="shared" si="51"/>
        <v>44995</v>
      </c>
      <c r="EP496" s="47">
        <f t="shared" si="52"/>
        <v>44904</v>
      </c>
      <c r="EQ496" s="48" t="str">
        <f t="shared" ca="1" si="53"/>
        <v>Past</v>
      </c>
      <c r="ER496" s="49">
        <f t="shared" si="54"/>
        <v>91</v>
      </c>
      <c r="ES496" s="50"/>
      <c r="ET496" s="51">
        <f t="shared" si="55"/>
        <v>91</v>
      </c>
      <c r="EU496" s="52">
        <f t="shared" si="56"/>
        <v>72072</v>
      </c>
      <c r="EV496" s="46"/>
      <c r="EW496" s="23" t="s">
        <v>3714</v>
      </c>
    </row>
    <row r="497" spans="1:153" ht="14.25" hidden="1" customHeight="1">
      <c r="A497" s="8">
        <v>490</v>
      </c>
      <c r="B497" s="9" t="s">
        <v>141</v>
      </c>
      <c r="C497" s="10" t="s">
        <v>142</v>
      </c>
      <c r="D497" s="10" t="s">
        <v>143</v>
      </c>
      <c r="E497" s="10" t="s">
        <v>206</v>
      </c>
      <c r="F497" s="9" t="s">
        <v>641</v>
      </c>
      <c r="G497" s="10" t="s">
        <v>572</v>
      </c>
      <c r="H497" s="9" t="s">
        <v>573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1819</v>
      </c>
      <c r="S497" s="9" t="s">
        <v>1820</v>
      </c>
      <c r="T497" s="9" t="s">
        <v>1821</v>
      </c>
      <c r="U497" s="9" t="s">
        <v>337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1822</v>
      </c>
      <c r="AA497" s="9" t="s">
        <v>1823</v>
      </c>
      <c r="AB497" s="12" t="s">
        <v>1824</v>
      </c>
      <c r="AC497" s="10" t="s">
        <v>1825</v>
      </c>
      <c r="AD497" s="9" t="s">
        <v>1823</v>
      </c>
      <c r="AE497" s="13" t="s">
        <v>1824</v>
      </c>
      <c r="AF497" s="14" t="s">
        <v>580</v>
      </c>
      <c r="AG497" s="10" t="s">
        <v>1826</v>
      </c>
      <c r="AH497" s="11" t="s">
        <v>409</v>
      </c>
      <c r="AI497" s="11" t="s">
        <v>410</v>
      </c>
      <c r="AJ497" s="10" t="s">
        <v>411</v>
      </c>
      <c r="AK497" s="11" t="s">
        <v>410</v>
      </c>
      <c r="AL497" s="11" t="s">
        <v>412</v>
      </c>
      <c r="AM497" s="10" t="s">
        <v>413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2.8</v>
      </c>
      <c r="AU497" s="10" t="s">
        <v>142</v>
      </c>
      <c r="AV497" s="16">
        <v>25100</v>
      </c>
      <c r="AW497" s="16">
        <v>29000</v>
      </c>
      <c r="AX497" s="16">
        <v>0</v>
      </c>
      <c r="AY497" s="16">
        <v>1000</v>
      </c>
      <c r="AZ497" s="16">
        <v>400</v>
      </c>
      <c r="BA497" s="17">
        <v>44907</v>
      </c>
      <c r="BB497" s="30" t="s">
        <v>175</v>
      </c>
      <c r="BC497" s="18">
        <v>44909</v>
      </c>
      <c r="BD497" s="17">
        <v>45230</v>
      </c>
      <c r="BE497" s="17">
        <v>45291</v>
      </c>
      <c r="BF497" s="17">
        <v>44910</v>
      </c>
      <c r="BG497" s="10">
        <v>84836265</v>
      </c>
      <c r="BH497" s="9" t="s">
        <v>303</v>
      </c>
      <c r="BI497" s="19">
        <v>45017</v>
      </c>
      <c r="BJ497" s="20">
        <v>45019</v>
      </c>
      <c r="BK497" s="16">
        <v>0</v>
      </c>
      <c r="BL497" s="16">
        <v>0</v>
      </c>
      <c r="BM497" s="9" t="s">
        <v>177</v>
      </c>
      <c r="BN497" s="9" t="s">
        <v>178</v>
      </c>
      <c r="BO497" s="9" t="s">
        <v>156</v>
      </c>
      <c r="BP497" s="17">
        <v>45046</v>
      </c>
      <c r="BQ497" s="17" t="s">
        <v>156</v>
      </c>
      <c r="BR497" s="17" t="s">
        <v>156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 t="s">
        <v>156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>
        <v>44911</v>
      </c>
      <c r="CD497" s="10" t="s">
        <v>156</v>
      </c>
      <c r="CE497" s="17">
        <v>44911</v>
      </c>
      <c r="CF497" s="17" t="s">
        <v>156</v>
      </c>
      <c r="CG497" s="17">
        <v>44857</v>
      </c>
      <c r="CH497" s="17">
        <v>44909</v>
      </c>
      <c r="CI497" s="16">
        <v>792</v>
      </c>
      <c r="CJ497" s="10" t="s">
        <v>1847</v>
      </c>
      <c r="CK497" s="10" t="s">
        <v>230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 t="s">
        <v>156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44987</v>
      </c>
      <c r="CX497" s="10" t="s">
        <v>193</v>
      </c>
      <c r="CY497" s="17">
        <v>44974</v>
      </c>
      <c r="CZ497" s="17" t="s">
        <v>156</v>
      </c>
      <c r="DA497" s="17">
        <v>44871</v>
      </c>
      <c r="DB497" s="17" t="s">
        <v>156</v>
      </c>
      <c r="DC497" s="16">
        <v>0</v>
      </c>
      <c r="DD497" s="10" t="s">
        <v>156</v>
      </c>
      <c r="DE497" s="10" t="s">
        <v>156</v>
      </c>
      <c r="DF497" s="18" t="s">
        <v>156</v>
      </c>
      <c r="DG497" s="17">
        <v>45029</v>
      </c>
      <c r="DH497" s="10" t="s">
        <v>156</v>
      </c>
      <c r="DI497" s="17">
        <v>45023</v>
      </c>
      <c r="DJ497" s="17" t="s">
        <v>156</v>
      </c>
      <c r="DK497" s="17">
        <v>44906</v>
      </c>
      <c r="DL497" s="17" t="s">
        <v>156</v>
      </c>
      <c r="DM497" s="16">
        <v>0</v>
      </c>
      <c r="DN497" s="10" t="s">
        <v>156</v>
      </c>
      <c r="DO497" s="10" t="s">
        <v>156</v>
      </c>
      <c r="DP497" s="16">
        <v>24</v>
      </c>
      <c r="DQ497" s="16">
        <v>16</v>
      </c>
      <c r="DR497" s="11">
        <v>16</v>
      </c>
      <c r="DS497" s="16">
        <v>24</v>
      </c>
      <c r="DT497" s="16">
        <v>792</v>
      </c>
      <c r="DU497" s="11" t="s">
        <v>181</v>
      </c>
      <c r="DV497" s="11" t="s">
        <v>182</v>
      </c>
      <c r="DW497" s="27" t="s">
        <v>156</v>
      </c>
      <c r="DX497" s="27" t="s">
        <v>156</v>
      </c>
      <c r="DY497" s="20" t="s">
        <v>1848</v>
      </c>
      <c r="DZ497" s="16">
        <v>7</v>
      </c>
      <c r="EA497" s="16">
        <v>0</v>
      </c>
      <c r="EB497" s="27" t="s">
        <v>185</v>
      </c>
      <c r="EC497" s="27" t="s">
        <v>419</v>
      </c>
      <c r="ED497" s="27" t="s">
        <v>182</v>
      </c>
      <c r="EE497" s="29">
        <v>44855.553865740738</v>
      </c>
      <c r="EF497" s="28" t="s">
        <v>188</v>
      </c>
      <c r="EG497" s="28" t="s">
        <v>189</v>
      </c>
      <c r="EH497" s="28" t="s">
        <v>190</v>
      </c>
      <c r="EI497" s="29">
        <v>45001.818703703706</v>
      </c>
      <c r="EJ497" s="28" t="s">
        <v>197</v>
      </c>
      <c r="EK497" s="28" t="s">
        <v>156</v>
      </c>
      <c r="EL497" s="28" t="s">
        <v>198</v>
      </c>
      <c r="EM497" s="45"/>
      <c r="EN497" s="46" t="str">
        <f t="shared" si="50"/>
        <v>343N152A</v>
      </c>
      <c r="EO497" s="47">
        <f t="shared" si="51"/>
        <v>45039</v>
      </c>
      <c r="EP497" s="47">
        <f t="shared" si="52"/>
        <v>44987</v>
      </c>
      <c r="EQ497" s="48" t="str">
        <f t="shared" ca="1" si="53"/>
        <v>Past</v>
      </c>
      <c r="ER497" s="49">
        <f t="shared" si="54"/>
        <v>52</v>
      </c>
      <c r="ES497" s="50"/>
      <c r="ET497" s="51">
        <f t="shared" si="55"/>
        <v>52</v>
      </c>
      <c r="EU497" s="52">
        <f t="shared" si="56"/>
        <v>0</v>
      </c>
      <c r="EV497" s="46"/>
    </row>
    <row r="498" spans="1:153" ht="14.25" customHeight="1">
      <c r="A498" s="8">
        <v>491</v>
      </c>
      <c r="B498" s="9" t="s">
        <v>141</v>
      </c>
      <c r="C498" s="10" t="s">
        <v>142</v>
      </c>
      <c r="D498" s="10" t="s">
        <v>143</v>
      </c>
      <c r="E498" s="10" t="s">
        <v>206</v>
      </c>
      <c r="F498" s="9" t="s">
        <v>641</v>
      </c>
      <c r="G498" s="10" t="s">
        <v>572</v>
      </c>
      <c r="H498" s="9" t="s">
        <v>573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1819</v>
      </c>
      <c r="S498" s="9" t="s">
        <v>1820</v>
      </c>
      <c r="T498" s="9" t="s">
        <v>1821</v>
      </c>
      <c r="U498" s="9" t="s">
        <v>337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1822</v>
      </c>
      <c r="AA498" s="9" t="s">
        <v>1823</v>
      </c>
      <c r="AB498" s="12" t="s">
        <v>1824</v>
      </c>
      <c r="AC498" s="10" t="s">
        <v>1825</v>
      </c>
      <c r="AD498" s="9" t="s">
        <v>1823</v>
      </c>
      <c r="AE498" s="13" t="s">
        <v>1824</v>
      </c>
      <c r="AF498" s="14" t="s">
        <v>580</v>
      </c>
      <c r="AG498" s="10" t="s">
        <v>1826</v>
      </c>
      <c r="AH498" s="11" t="s">
        <v>409</v>
      </c>
      <c r="AI498" s="11" t="s">
        <v>410</v>
      </c>
      <c r="AJ498" s="10" t="s">
        <v>411</v>
      </c>
      <c r="AK498" s="11" t="s">
        <v>410</v>
      </c>
      <c r="AL498" s="11" t="s">
        <v>412</v>
      </c>
      <c r="AM498" s="10" t="s">
        <v>413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2.8</v>
      </c>
      <c r="AU498" s="10" t="s">
        <v>142</v>
      </c>
      <c r="AV498" s="16">
        <v>25100</v>
      </c>
      <c r="AW498" s="16">
        <v>29000</v>
      </c>
      <c r="AX498" s="16">
        <v>0</v>
      </c>
      <c r="AY498" s="16">
        <v>1000</v>
      </c>
      <c r="AZ498" s="16">
        <v>400</v>
      </c>
      <c r="BA498" s="17">
        <v>44907</v>
      </c>
      <c r="BB498" s="30" t="s">
        <v>175</v>
      </c>
      <c r="BC498" s="18">
        <v>45117</v>
      </c>
      <c r="BD498" s="17">
        <v>45230</v>
      </c>
      <c r="BE498" s="17">
        <v>45291</v>
      </c>
      <c r="BF498" s="17">
        <v>44910</v>
      </c>
      <c r="BG498" s="10">
        <v>84834606</v>
      </c>
      <c r="BH498" s="9" t="s">
        <v>247</v>
      </c>
      <c r="BI498" s="19">
        <v>45017</v>
      </c>
      <c r="BJ498" s="20">
        <v>45019</v>
      </c>
      <c r="BK498" s="16">
        <v>5728</v>
      </c>
      <c r="BL498" s="16">
        <v>16038</v>
      </c>
      <c r="BM498" s="9" t="s">
        <v>177</v>
      </c>
      <c r="BN498" s="9" t="s">
        <v>470</v>
      </c>
      <c r="BO498" s="9" t="s">
        <v>156</v>
      </c>
      <c r="BP498" s="17">
        <v>45086</v>
      </c>
      <c r="BQ498" s="17">
        <v>45086</v>
      </c>
      <c r="BR498" s="17">
        <v>45061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44854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>
        <v>44911</v>
      </c>
      <c r="CD498" s="10" t="s">
        <v>156</v>
      </c>
      <c r="CE498" s="17">
        <v>44911</v>
      </c>
      <c r="CF498" s="17" t="s">
        <v>156</v>
      </c>
      <c r="CG498" s="17">
        <v>44888</v>
      </c>
      <c r="CH498" s="17">
        <v>44909</v>
      </c>
      <c r="CI498" s="16">
        <v>3300</v>
      </c>
      <c r="CJ498" s="10" t="s">
        <v>1849</v>
      </c>
      <c r="CK498" s="10" t="s">
        <v>230</v>
      </c>
      <c r="CL498" s="18" t="s">
        <v>156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44854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>
        <v>44994</v>
      </c>
      <c r="CX498" s="10" t="s">
        <v>1850</v>
      </c>
      <c r="CY498" s="17">
        <v>44974</v>
      </c>
      <c r="CZ498" s="17" t="s">
        <v>156</v>
      </c>
      <c r="DA498" s="17">
        <v>44888</v>
      </c>
      <c r="DB498" s="17">
        <v>44994</v>
      </c>
      <c r="DC498" s="16">
        <v>5728</v>
      </c>
      <c r="DD498" s="10" t="s">
        <v>1851</v>
      </c>
      <c r="DE498" s="10" t="s">
        <v>417</v>
      </c>
      <c r="DF498" s="18" t="s">
        <v>156</v>
      </c>
      <c r="DG498" s="17">
        <v>45035</v>
      </c>
      <c r="DH498" s="10" t="s">
        <v>1852</v>
      </c>
      <c r="DI498" s="17">
        <v>44974</v>
      </c>
      <c r="DJ498" s="17" t="s">
        <v>156</v>
      </c>
      <c r="DK498" s="17">
        <v>44888</v>
      </c>
      <c r="DL498" s="17">
        <v>45035</v>
      </c>
      <c r="DM498" s="16">
        <v>5728</v>
      </c>
      <c r="DN498" s="10" t="s">
        <v>1853</v>
      </c>
      <c r="DO498" s="10" t="s">
        <v>230</v>
      </c>
      <c r="DP498" s="16">
        <v>24</v>
      </c>
      <c r="DQ498" s="16">
        <v>16</v>
      </c>
      <c r="DR498" s="11">
        <v>16</v>
      </c>
      <c r="DS498" s="16">
        <v>24</v>
      </c>
      <c r="DT498" s="16">
        <v>0</v>
      </c>
      <c r="DU498" s="11" t="s">
        <v>181</v>
      </c>
      <c r="DV498" s="11" t="s">
        <v>182</v>
      </c>
      <c r="DW498" s="27" t="s">
        <v>156</v>
      </c>
      <c r="DX498" s="27" t="s">
        <v>156</v>
      </c>
      <c r="DY498" s="20" t="s">
        <v>1854</v>
      </c>
      <c r="DZ498" s="16">
        <v>7</v>
      </c>
      <c r="EA498" s="16">
        <v>0</v>
      </c>
      <c r="EB498" s="27" t="s">
        <v>185</v>
      </c>
      <c r="EC498" s="27" t="s">
        <v>419</v>
      </c>
      <c r="ED498" s="27" t="s">
        <v>182</v>
      </c>
      <c r="EE498" s="29">
        <v>44854.979548611111</v>
      </c>
      <c r="EF498" s="28" t="s">
        <v>186</v>
      </c>
      <c r="EG498" s="28" t="s">
        <v>156</v>
      </c>
      <c r="EH498" s="28" t="s">
        <v>187</v>
      </c>
      <c r="EI498" s="29">
        <v>45046.979537037034</v>
      </c>
      <c r="EJ498" s="28" t="s">
        <v>186</v>
      </c>
      <c r="EK498" s="28" t="s">
        <v>156</v>
      </c>
      <c r="EL498" s="28" t="s">
        <v>187</v>
      </c>
      <c r="EM498" s="45" t="s">
        <v>3713</v>
      </c>
      <c r="EN498" s="46" t="str">
        <f t="shared" si="50"/>
        <v>343N152A</v>
      </c>
      <c r="EO498" s="47">
        <f t="shared" si="51"/>
        <v>45079</v>
      </c>
      <c r="EP498" s="47">
        <f t="shared" si="52"/>
        <v>44994</v>
      </c>
      <c r="EQ498" s="48" t="str">
        <f t="shared" ca="1" si="53"/>
        <v>Past</v>
      </c>
      <c r="ER498" s="49">
        <f t="shared" si="54"/>
        <v>85</v>
      </c>
      <c r="ES498" s="50"/>
      <c r="ET498" s="51">
        <f t="shared" si="55"/>
        <v>85</v>
      </c>
      <c r="EU498" s="52">
        <f t="shared" si="56"/>
        <v>486880</v>
      </c>
      <c r="EV498" s="46"/>
      <c r="EW498" s="23" t="s">
        <v>3721</v>
      </c>
    </row>
    <row r="499" spans="1:153" ht="14.25" customHeight="1">
      <c r="A499" s="8">
        <v>492</v>
      </c>
      <c r="B499" s="9" t="s">
        <v>141</v>
      </c>
      <c r="C499" s="10" t="s">
        <v>142</v>
      </c>
      <c r="D499" s="10" t="s">
        <v>143</v>
      </c>
      <c r="E499" s="10" t="s">
        <v>206</v>
      </c>
      <c r="F499" s="9" t="s">
        <v>641</v>
      </c>
      <c r="G499" s="10" t="s">
        <v>572</v>
      </c>
      <c r="H499" s="9" t="s">
        <v>573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1819</v>
      </c>
      <c r="S499" s="9" t="s">
        <v>1820</v>
      </c>
      <c r="T499" s="9" t="s">
        <v>1821</v>
      </c>
      <c r="U499" s="9" t="s">
        <v>337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1822</v>
      </c>
      <c r="AA499" s="9" t="s">
        <v>1823</v>
      </c>
      <c r="AB499" s="12" t="s">
        <v>1824</v>
      </c>
      <c r="AC499" s="10" t="s">
        <v>1825</v>
      </c>
      <c r="AD499" s="9" t="s">
        <v>1823</v>
      </c>
      <c r="AE499" s="13" t="s">
        <v>1824</v>
      </c>
      <c r="AF499" s="14" t="s">
        <v>580</v>
      </c>
      <c r="AG499" s="10" t="s">
        <v>1826</v>
      </c>
      <c r="AH499" s="11" t="s">
        <v>409</v>
      </c>
      <c r="AI499" s="11" t="s">
        <v>410</v>
      </c>
      <c r="AJ499" s="10" t="s">
        <v>411</v>
      </c>
      <c r="AK499" s="11" t="s">
        <v>410</v>
      </c>
      <c r="AL499" s="11" t="s">
        <v>412</v>
      </c>
      <c r="AM499" s="10" t="s">
        <v>413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2.8</v>
      </c>
      <c r="AU499" s="10" t="s">
        <v>142</v>
      </c>
      <c r="AV499" s="16">
        <v>25100</v>
      </c>
      <c r="AW499" s="16">
        <v>29000</v>
      </c>
      <c r="AX499" s="16">
        <v>0</v>
      </c>
      <c r="AY499" s="16">
        <v>1000</v>
      </c>
      <c r="AZ499" s="16">
        <v>400</v>
      </c>
      <c r="BA499" s="17">
        <v>44907</v>
      </c>
      <c r="BB499" s="30" t="s">
        <v>175</v>
      </c>
      <c r="BC499" s="18">
        <v>45117</v>
      </c>
      <c r="BD499" s="17">
        <v>45230</v>
      </c>
      <c r="BE499" s="17">
        <v>45291</v>
      </c>
      <c r="BF499" s="17">
        <v>44910</v>
      </c>
      <c r="BG499" s="10">
        <v>85264245</v>
      </c>
      <c r="BH499" s="9" t="s">
        <v>176</v>
      </c>
      <c r="BI499" s="19">
        <v>45017</v>
      </c>
      <c r="BJ499" s="20">
        <v>45019</v>
      </c>
      <c r="BK499" s="16">
        <v>3432</v>
      </c>
      <c r="BL499" s="16">
        <v>9610</v>
      </c>
      <c r="BM499" s="9" t="s">
        <v>177</v>
      </c>
      <c r="BN499" s="9" t="s">
        <v>383</v>
      </c>
      <c r="BO499" s="9" t="s">
        <v>156</v>
      </c>
      <c r="BP499" s="17">
        <v>45097</v>
      </c>
      <c r="BQ499" s="17">
        <v>45097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 t="s">
        <v>156</v>
      </c>
      <c r="CD499" s="10" t="s">
        <v>156</v>
      </c>
      <c r="CE499" s="17" t="s">
        <v>156</v>
      </c>
      <c r="CF499" s="17" t="s">
        <v>156</v>
      </c>
      <c r="CG499" s="17" t="s">
        <v>156</v>
      </c>
      <c r="CH499" s="17" t="s">
        <v>156</v>
      </c>
      <c r="CI499" s="16">
        <v>0</v>
      </c>
      <c r="CJ499" s="10" t="s">
        <v>156</v>
      </c>
      <c r="CK499" s="10" t="s">
        <v>156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44945</v>
      </c>
      <c r="CX499" s="10" t="s">
        <v>193</v>
      </c>
      <c r="CY499" s="17" t="s">
        <v>156</v>
      </c>
      <c r="CZ499" s="17" t="s">
        <v>156</v>
      </c>
      <c r="DA499" s="17" t="s">
        <v>156</v>
      </c>
      <c r="DB499" s="17">
        <v>44946</v>
      </c>
      <c r="DC499" s="16">
        <v>3432</v>
      </c>
      <c r="DD499" s="10" t="s">
        <v>1855</v>
      </c>
      <c r="DE499" s="10" t="s">
        <v>230</v>
      </c>
      <c r="DF499" s="18" t="s">
        <v>156</v>
      </c>
      <c r="DG499" s="17">
        <v>44985</v>
      </c>
      <c r="DH499" s="10" t="s">
        <v>156</v>
      </c>
      <c r="DI499" s="17" t="s">
        <v>156</v>
      </c>
      <c r="DJ499" s="17" t="s">
        <v>156</v>
      </c>
      <c r="DK499" s="17" t="s">
        <v>156</v>
      </c>
      <c r="DL499" s="17">
        <v>45008</v>
      </c>
      <c r="DM499" s="16">
        <v>3432</v>
      </c>
      <c r="DN499" s="10" t="s">
        <v>1856</v>
      </c>
      <c r="DO499" s="10" t="s">
        <v>417</v>
      </c>
      <c r="DP499" s="16">
        <v>24</v>
      </c>
      <c r="DQ499" s="16">
        <v>16</v>
      </c>
      <c r="DR499" s="11">
        <v>16</v>
      </c>
      <c r="DS499" s="16">
        <v>24</v>
      </c>
      <c r="DT499" s="16">
        <v>0</v>
      </c>
      <c r="DU499" s="11" t="s">
        <v>181</v>
      </c>
      <c r="DV499" s="11" t="s">
        <v>182</v>
      </c>
      <c r="DW499" s="27" t="s">
        <v>156</v>
      </c>
      <c r="DX499" s="27" t="s">
        <v>156</v>
      </c>
      <c r="DY499" s="20" t="s">
        <v>777</v>
      </c>
      <c r="DZ499" s="16">
        <v>7</v>
      </c>
      <c r="EA499" s="16">
        <v>0</v>
      </c>
      <c r="EB499" s="27" t="s">
        <v>185</v>
      </c>
      <c r="EC499" s="27" t="s">
        <v>419</v>
      </c>
      <c r="ED499" s="27" t="s">
        <v>182</v>
      </c>
      <c r="EE499" s="29">
        <v>44940.290752314817</v>
      </c>
      <c r="EF499" s="28" t="s">
        <v>188</v>
      </c>
      <c r="EG499" s="28" t="s">
        <v>189</v>
      </c>
      <c r="EH499" s="28" t="s">
        <v>190</v>
      </c>
      <c r="EI499" s="29">
        <v>45008.726215277777</v>
      </c>
      <c r="EJ499" s="28" t="s">
        <v>467</v>
      </c>
      <c r="EK499" s="28" t="s">
        <v>468</v>
      </c>
      <c r="EL499" s="28" t="s">
        <v>237</v>
      </c>
      <c r="EM499" s="45" t="s">
        <v>3713</v>
      </c>
      <c r="EN499" s="46" t="str">
        <f t="shared" si="50"/>
        <v>343N152A</v>
      </c>
      <c r="EO499" s="47">
        <f t="shared" si="51"/>
        <v>45090</v>
      </c>
      <c r="EP499" s="47">
        <f t="shared" si="52"/>
        <v>44945</v>
      </c>
      <c r="EQ499" s="48" t="str">
        <f t="shared" ca="1" si="53"/>
        <v>Past</v>
      </c>
      <c r="ER499" s="49">
        <f t="shared" si="54"/>
        <v>145</v>
      </c>
      <c r="ES499" s="50"/>
      <c r="ET499" s="51">
        <f t="shared" si="55"/>
        <v>145</v>
      </c>
      <c r="EU499" s="52">
        <f t="shared" si="56"/>
        <v>497640</v>
      </c>
      <c r="EV499" s="46"/>
      <c r="EW499" s="23" t="s">
        <v>3714</v>
      </c>
    </row>
    <row r="500" spans="1:153" ht="14.25" customHeight="1">
      <c r="A500" s="8">
        <v>493</v>
      </c>
      <c r="B500" s="9" t="s">
        <v>141</v>
      </c>
      <c r="C500" s="10" t="s">
        <v>142</v>
      </c>
      <c r="D500" s="10" t="s">
        <v>143</v>
      </c>
      <c r="E500" s="10" t="s">
        <v>206</v>
      </c>
      <c r="F500" s="9" t="s">
        <v>641</v>
      </c>
      <c r="G500" s="10" t="s">
        <v>572</v>
      </c>
      <c r="H500" s="9" t="s">
        <v>573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1819</v>
      </c>
      <c r="S500" s="9" t="s">
        <v>1820</v>
      </c>
      <c r="T500" s="9" t="s">
        <v>1821</v>
      </c>
      <c r="U500" s="9" t="s">
        <v>337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1822</v>
      </c>
      <c r="AA500" s="9" t="s">
        <v>1823</v>
      </c>
      <c r="AB500" s="12" t="s">
        <v>1824</v>
      </c>
      <c r="AC500" s="10" t="s">
        <v>1825</v>
      </c>
      <c r="AD500" s="9" t="s">
        <v>1823</v>
      </c>
      <c r="AE500" s="13" t="s">
        <v>1824</v>
      </c>
      <c r="AF500" s="14" t="s">
        <v>580</v>
      </c>
      <c r="AG500" s="10" t="s">
        <v>1826</v>
      </c>
      <c r="AH500" s="11" t="s">
        <v>409</v>
      </c>
      <c r="AI500" s="11" t="s">
        <v>410</v>
      </c>
      <c r="AJ500" s="10" t="s">
        <v>411</v>
      </c>
      <c r="AK500" s="11" t="s">
        <v>410</v>
      </c>
      <c r="AL500" s="11" t="s">
        <v>412</v>
      </c>
      <c r="AM500" s="10" t="s">
        <v>413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2.8</v>
      </c>
      <c r="AU500" s="10" t="s">
        <v>142</v>
      </c>
      <c r="AV500" s="16">
        <v>25100</v>
      </c>
      <c r="AW500" s="16">
        <v>29000</v>
      </c>
      <c r="AX500" s="16">
        <v>0</v>
      </c>
      <c r="AY500" s="16">
        <v>1000</v>
      </c>
      <c r="AZ500" s="16">
        <v>400</v>
      </c>
      <c r="BA500" s="17">
        <v>44907</v>
      </c>
      <c r="BB500" s="30" t="s">
        <v>175</v>
      </c>
      <c r="BC500" s="18">
        <v>45117</v>
      </c>
      <c r="BD500" s="17">
        <v>45230</v>
      </c>
      <c r="BE500" s="17">
        <v>45291</v>
      </c>
      <c r="BF500" s="17">
        <v>44910</v>
      </c>
      <c r="BG500" s="10">
        <v>84836264</v>
      </c>
      <c r="BH500" s="9" t="s">
        <v>211</v>
      </c>
      <c r="BI500" s="19">
        <v>45047</v>
      </c>
      <c r="BJ500" s="20">
        <v>45047</v>
      </c>
      <c r="BK500" s="16">
        <v>1816</v>
      </c>
      <c r="BL500" s="16">
        <v>5085</v>
      </c>
      <c r="BM500" s="9" t="s">
        <v>177</v>
      </c>
      <c r="BN500" s="9" t="s">
        <v>470</v>
      </c>
      <c r="BO500" s="9" t="s">
        <v>156</v>
      </c>
      <c r="BP500" s="17">
        <v>45080</v>
      </c>
      <c r="BQ500" s="17">
        <v>45080</v>
      </c>
      <c r="BR500" s="17">
        <v>45061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 t="s">
        <v>156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>
        <v>44946</v>
      </c>
      <c r="CD500" s="10" t="s">
        <v>156</v>
      </c>
      <c r="CE500" s="17">
        <v>44946</v>
      </c>
      <c r="CF500" s="17" t="s">
        <v>156</v>
      </c>
      <c r="CG500" s="17">
        <v>44857</v>
      </c>
      <c r="CH500" s="17">
        <v>44946</v>
      </c>
      <c r="CI500" s="16">
        <v>4000</v>
      </c>
      <c r="CJ500" s="10" t="s">
        <v>1857</v>
      </c>
      <c r="CK500" s="10" t="s">
        <v>230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 t="s">
        <v>156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44994</v>
      </c>
      <c r="CX500" s="10" t="s">
        <v>902</v>
      </c>
      <c r="CY500" s="17">
        <v>45002</v>
      </c>
      <c r="CZ500" s="17" t="s">
        <v>156</v>
      </c>
      <c r="DA500" s="17">
        <v>44871</v>
      </c>
      <c r="DB500" s="17">
        <v>44994</v>
      </c>
      <c r="DC500" s="16">
        <v>1816</v>
      </c>
      <c r="DD500" s="10" t="s">
        <v>1858</v>
      </c>
      <c r="DE500" s="10" t="s">
        <v>417</v>
      </c>
      <c r="DF500" s="18" t="s">
        <v>156</v>
      </c>
      <c r="DG500" s="17">
        <v>45063</v>
      </c>
      <c r="DH500" s="10" t="s">
        <v>937</v>
      </c>
      <c r="DI500" s="17">
        <v>45002</v>
      </c>
      <c r="DJ500" s="17" t="s">
        <v>156</v>
      </c>
      <c r="DK500" s="17">
        <v>44871</v>
      </c>
      <c r="DL500" s="17">
        <v>45037</v>
      </c>
      <c r="DM500" s="16">
        <v>1816</v>
      </c>
      <c r="DN500" s="10" t="s">
        <v>1859</v>
      </c>
      <c r="DO500" s="10" t="s">
        <v>230</v>
      </c>
      <c r="DP500" s="16">
        <v>24</v>
      </c>
      <c r="DQ500" s="16">
        <v>16</v>
      </c>
      <c r="DR500" s="11">
        <v>16</v>
      </c>
      <c r="DS500" s="16">
        <v>24</v>
      </c>
      <c r="DT500" s="16">
        <v>0</v>
      </c>
      <c r="DU500" s="11" t="s">
        <v>181</v>
      </c>
      <c r="DV500" s="11" t="s">
        <v>182</v>
      </c>
      <c r="DW500" s="27" t="s">
        <v>156</v>
      </c>
      <c r="DX500" s="27" t="s">
        <v>156</v>
      </c>
      <c r="DY500" s="20" t="s">
        <v>1245</v>
      </c>
      <c r="DZ500" s="16">
        <v>7</v>
      </c>
      <c r="EA500" s="16">
        <v>0</v>
      </c>
      <c r="EB500" s="27" t="s">
        <v>185</v>
      </c>
      <c r="EC500" s="27" t="s">
        <v>419</v>
      </c>
      <c r="ED500" s="27" t="s">
        <v>182</v>
      </c>
      <c r="EE500" s="29">
        <v>44855.553865740738</v>
      </c>
      <c r="EF500" s="28" t="s">
        <v>188</v>
      </c>
      <c r="EG500" s="28" t="s">
        <v>189</v>
      </c>
      <c r="EH500" s="28" t="s">
        <v>190</v>
      </c>
      <c r="EI500" s="29">
        <v>45046.979537037034</v>
      </c>
      <c r="EJ500" s="28" t="s">
        <v>186</v>
      </c>
      <c r="EK500" s="28" t="s">
        <v>156</v>
      </c>
      <c r="EL500" s="28" t="s">
        <v>187</v>
      </c>
      <c r="EM500" s="45" t="s">
        <v>3713</v>
      </c>
      <c r="EN500" s="46" t="str">
        <f t="shared" si="50"/>
        <v>343N152A</v>
      </c>
      <c r="EO500" s="47">
        <f t="shared" si="51"/>
        <v>45073</v>
      </c>
      <c r="EP500" s="47">
        <f t="shared" si="52"/>
        <v>44994</v>
      </c>
      <c r="EQ500" s="48" t="str">
        <f t="shared" ca="1" si="53"/>
        <v>Past</v>
      </c>
      <c r="ER500" s="49">
        <f t="shared" si="54"/>
        <v>79</v>
      </c>
      <c r="ES500" s="50"/>
      <c r="ET500" s="51">
        <f t="shared" si="55"/>
        <v>79</v>
      </c>
      <c r="EU500" s="52">
        <f t="shared" si="56"/>
        <v>143464</v>
      </c>
      <c r="EV500" s="46"/>
      <c r="EW500" s="23" t="s">
        <v>3721</v>
      </c>
    </row>
    <row r="501" spans="1:153" ht="14.25" customHeight="1">
      <c r="A501" s="8">
        <v>494</v>
      </c>
      <c r="B501" s="9" t="s">
        <v>141</v>
      </c>
      <c r="C501" s="10" t="s">
        <v>142</v>
      </c>
      <c r="D501" s="10" t="s">
        <v>143</v>
      </c>
      <c r="E501" s="10" t="s">
        <v>206</v>
      </c>
      <c r="F501" s="9" t="s">
        <v>641</v>
      </c>
      <c r="G501" s="10" t="s">
        <v>572</v>
      </c>
      <c r="H501" s="9" t="s">
        <v>573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1819</v>
      </c>
      <c r="S501" s="9" t="s">
        <v>1820</v>
      </c>
      <c r="T501" s="9" t="s">
        <v>1821</v>
      </c>
      <c r="U501" s="9" t="s">
        <v>337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1822</v>
      </c>
      <c r="AA501" s="9" t="s">
        <v>1823</v>
      </c>
      <c r="AB501" s="12" t="s">
        <v>1824</v>
      </c>
      <c r="AC501" s="10" t="s">
        <v>1825</v>
      </c>
      <c r="AD501" s="9" t="s">
        <v>1823</v>
      </c>
      <c r="AE501" s="13" t="s">
        <v>1824</v>
      </c>
      <c r="AF501" s="14" t="s">
        <v>580</v>
      </c>
      <c r="AG501" s="10" t="s">
        <v>1826</v>
      </c>
      <c r="AH501" s="11" t="s">
        <v>409</v>
      </c>
      <c r="AI501" s="11" t="s">
        <v>410</v>
      </c>
      <c r="AJ501" s="10" t="s">
        <v>411</v>
      </c>
      <c r="AK501" s="11" t="s">
        <v>410</v>
      </c>
      <c r="AL501" s="11" t="s">
        <v>412</v>
      </c>
      <c r="AM501" s="10" t="s">
        <v>413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2.8</v>
      </c>
      <c r="AU501" s="10" t="s">
        <v>142</v>
      </c>
      <c r="AV501" s="16">
        <v>25100</v>
      </c>
      <c r="AW501" s="16">
        <v>29000</v>
      </c>
      <c r="AX501" s="16">
        <v>0</v>
      </c>
      <c r="AY501" s="16">
        <v>1000</v>
      </c>
      <c r="AZ501" s="16">
        <v>400</v>
      </c>
      <c r="BA501" s="17">
        <v>44907</v>
      </c>
      <c r="BB501" s="30" t="s">
        <v>175</v>
      </c>
      <c r="BC501" s="18">
        <v>45117</v>
      </c>
      <c r="BD501" s="17">
        <v>45230</v>
      </c>
      <c r="BE501" s="17">
        <v>45291</v>
      </c>
      <c r="BF501" s="17">
        <v>44910</v>
      </c>
      <c r="BG501" s="10">
        <v>85028353</v>
      </c>
      <c r="BH501" s="9" t="s">
        <v>414</v>
      </c>
      <c r="BI501" s="19">
        <v>45047</v>
      </c>
      <c r="BJ501" s="20">
        <v>45054</v>
      </c>
      <c r="BK501" s="16">
        <v>720</v>
      </c>
      <c r="BL501" s="16">
        <v>2016</v>
      </c>
      <c r="BM501" s="9" t="s">
        <v>177</v>
      </c>
      <c r="BN501" s="9" t="s">
        <v>470</v>
      </c>
      <c r="BO501" s="9" t="s">
        <v>156</v>
      </c>
      <c r="BP501" s="17">
        <v>45092</v>
      </c>
      <c r="BQ501" s="17">
        <v>45092</v>
      </c>
      <c r="BR501" s="17">
        <v>45076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>
        <v>44889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>
        <v>44964</v>
      </c>
      <c r="CD501" s="10" t="s">
        <v>156</v>
      </c>
      <c r="CE501" s="17" t="s">
        <v>156</v>
      </c>
      <c r="CF501" s="17" t="s">
        <v>156</v>
      </c>
      <c r="CG501" s="17">
        <v>44955</v>
      </c>
      <c r="CH501" s="17">
        <v>44959</v>
      </c>
      <c r="CI501" s="16">
        <v>3000</v>
      </c>
      <c r="CJ501" s="10" t="s">
        <v>1860</v>
      </c>
      <c r="CK501" s="10" t="s">
        <v>230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>
        <v>44889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45016</v>
      </c>
      <c r="CX501" s="10" t="s">
        <v>1861</v>
      </c>
      <c r="CY501" s="17">
        <v>45016</v>
      </c>
      <c r="CZ501" s="17" t="s">
        <v>156</v>
      </c>
      <c r="DA501" s="17">
        <v>44997</v>
      </c>
      <c r="DB501" s="17">
        <v>44998</v>
      </c>
      <c r="DC501" s="16">
        <v>720</v>
      </c>
      <c r="DD501" s="10" t="s">
        <v>1862</v>
      </c>
      <c r="DE501" s="10" t="s">
        <v>1010</v>
      </c>
      <c r="DF501" s="18" t="s">
        <v>156</v>
      </c>
      <c r="DG501" s="17">
        <v>45072</v>
      </c>
      <c r="DH501" s="10" t="s">
        <v>1863</v>
      </c>
      <c r="DI501" s="17">
        <v>45072</v>
      </c>
      <c r="DJ501" s="17" t="s">
        <v>156</v>
      </c>
      <c r="DK501" s="17">
        <v>44997</v>
      </c>
      <c r="DL501" s="17">
        <v>45070</v>
      </c>
      <c r="DM501" s="16">
        <v>720</v>
      </c>
      <c r="DN501" s="10" t="s">
        <v>1864</v>
      </c>
      <c r="DO501" s="10" t="s">
        <v>661</v>
      </c>
      <c r="DP501" s="16">
        <v>24</v>
      </c>
      <c r="DQ501" s="16">
        <v>16</v>
      </c>
      <c r="DR501" s="11">
        <v>16</v>
      </c>
      <c r="DS501" s="16">
        <v>24</v>
      </c>
      <c r="DT501" s="16">
        <v>0</v>
      </c>
      <c r="DU501" s="11" t="s">
        <v>181</v>
      </c>
      <c r="DV501" s="11" t="s">
        <v>182</v>
      </c>
      <c r="DW501" s="27" t="s">
        <v>156</v>
      </c>
      <c r="DX501" s="27" t="s">
        <v>156</v>
      </c>
      <c r="DY501" s="20" t="s">
        <v>1299</v>
      </c>
      <c r="DZ501" s="16">
        <v>7</v>
      </c>
      <c r="EA501" s="16">
        <v>0</v>
      </c>
      <c r="EB501" s="27" t="s">
        <v>185</v>
      </c>
      <c r="EC501" s="27" t="s">
        <v>419</v>
      </c>
      <c r="ED501" s="27" t="s">
        <v>182</v>
      </c>
      <c r="EE501" s="29">
        <v>44890.034062500003</v>
      </c>
      <c r="EF501" s="28" t="s">
        <v>186</v>
      </c>
      <c r="EG501" s="28" t="s">
        <v>156</v>
      </c>
      <c r="EH501" s="28" t="s">
        <v>187</v>
      </c>
      <c r="EI501" s="29">
        <v>45070.784768518519</v>
      </c>
      <c r="EJ501" s="28" t="s">
        <v>492</v>
      </c>
      <c r="EK501" s="28" t="s">
        <v>493</v>
      </c>
      <c r="EL501" s="28" t="s">
        <v>237</v>
      </c>
      <c r="EM501" s="45" t="s">
        <v>3713</v>
      </c>
      <c r="EN501" s="46" t="str">
        <f t="shared" si="50"/>
        <v>343N152A</v>
      </c>
      <c r="EO501" s="47">
        <f t="shared" si="51"/>
        <v>45085</v>
      </c>
      <c r="EP501" s="47">
        <f t="shared" si="52"/>
        <v>45016</v>
      </c>
      <c r="EQ501" s="48" t="str">
        <f t="shared" ca="1" si="53"/>
        <v>Past</v>
      </c>
      <c r="ER501" s="49">
        <f t="shared" si="54"/>
        <v>69</v>
      </c>
      <c r="ES501" s="50"/>
      <c r="ET501" s="51">
        <f t="shared" si="55"/>
        <v>69</v>
      </c>
      <c r="EU501" s="52">
        <f t="shared" si="56"/>
        <v>49680</v>
      </c>
      <c r="EV501" s="46"/>
      <c r="EW501" s="23" t="s">
        <v>3721</v>
      </c>
    </row>
    <row r="502" spans="1:153" ht="14.25" hidden="1" customHeight="1">
      <c r="A502" s="8">
        <v>495</v>
      </c>
      <c r="B502" s="9" t="s">
        <v>141</v>
      </c>
      <c r="C502" s="10" t="s">
        <v>142</v>
      </c>
      <c r="D502" s="10" t="s">
        <v>143</v>
      </c>
      <c r="E502" s="10" t="s">
        <v>206</v>
      </c>
      <c r="F502" s="9" t="s">
        <v>641</v>
      </c>
      <c r="G502" s="10" t="s">
        <v>572</v>
      </c>
      <c r="H502" s="9" t="s">
        <v>573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1819</v>
      </c>
      <c r="S502" s="9" t="s">
        <v>1820</v>
      </c>
      <c r="T502" s="9" t="s">
        <v>1821</v>
      </c>
      <c r="U502" s="9" t="s">
        <v>337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1822</v>
      </c>
      <c r="AA502" s="9" t="s">
        <v>1823</v>
      </c>
      <c r="AB502" s="12" t="s">
        <v>1824</v>
      </c>
      <c r="AC502" s="10" t="s">
        <v>1825</v>
      </c>
      <c r="AD502" s="9" t="s">
        <v>1823</v>
      </c>
      <c r="AE502" s="13" t="s">
        <v>1824</v>
      </c>
      <c r="AF502" s="14" t="s">
        <v>580</v>
      </c>
      <c r="AG502" s="10" t="s">
        <v>1826</v>
      </c>
      <c r="AH502" s="11" t="s">
        <v>409</v>
      </c>
      <c r="AI502" s="11" t="s">
        <v>410</v>
      </c>
      <c r="AJ502" s="10" t="s">
        <v>411</v>
      </c>
      <c r="AK502" s="11" t="s">
        <v>410</v>
      </c>
      <c r="AL502" s="11" t="s">
        <v>412</v>
      </c>
      <c r="AM502" s="10" t="s">
        <v>413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2.8</v>
      </c>
      <c r="AU502" s="10" t="s">
        <v>142</v>
      </c>
      <c r="AV502" s="16">
        <v>25100</v>
      </c>
      <c r="AW502" s="16">
        <v>29000</v>
      </c>
      <c r="AX502" s="16">
        <v>0</v>
      </c>
      <c r="AY502" s="16">
        <v>1000</v>
      </c>
      <c r="AZ502" s="16">
        <v>400</v>
      </c>
      <c r="BA502" s="17">
        <v>44907</v>
      </c>
      <c r="BB502" s="30" t="s">
        <v>175</v>
      </c>
      <c r="BC502" s="18" t="s">
        <v>156</v>
      </c>
      <c r="BD502" s="17">
        <v>45230</v>
      </c>
      <c r="BE502" s="17">
        <v>45291</v>
      </c>
      <c r="BF502" s="17">
        <v>44910</v>
      </c>
      <c r="BG502" s="10">
        <v>85375146</v>
      </c>
      <c r="BH502" s="9" t="s">
        <v>272</v>
      </c>
      <c r="BI502" s="19">
        <v>45047</v>
      </c>
      <c r="BJ502" s="20">
        <v>45075</v>
      </c>
      <c r="BK502" s="16">
        <v>0</v>
      </c>
      <c r="BL502" s="16">
        <v>0</v>
      </c>
      <c r="BM502" s="9" t="s">
        <v>177</v>
      </c>
      <c r="BN502" s="9" t="s">
        <v>178</v>
      </c>
      <c r="BO502" s="9" t="s">
        <v>156</v>
      </c>
      <c r="BP502" s="17">
        <v>45092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>
        <v>45009</v>
      </c>
      <c r="CD502" s="10" t="s">
        <v>1488</v>
      </c>
      <c r="CE502" s="17" t="s">
        <v>156</v>
      </c>
      <c r="CF502" s="17" t="s">
        <v>156</v>
      </c>
      <c r="CG502" s="17">
        <v>45007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 t="s">
        <v>156</v>
      </c>
      <c r="CX502" s="10" t="s">
        <v>193</v>
      </c>
      <c r="CY502" s="17" t="s">
        <v>156</v>
      </c>
      <c r="CZ502" s="17" t="s">
        <v>156</v>
      </c>
      <c r="DA502" s="17" t="s">
        <v>156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 t="s">
        <v>156</v>
      </c>
      <c r="DH502" s="10" t="s">
        <v>156</v>
      </c>
      <c r="DI502" s="17" t="s">
        <v>156</v>
      </c>
      <c r="DJ502" s="17" t="s">
        <v>156</v>
      </c>
      <c r="DK502" s="17" t="s">
        <v>156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24</v>
      </c>
      <c r="DQ502" s="16">
        <v>16</v>
      </c>
      <c r="DR502" s="11">
        <v>16</v>
      </c>
      <c r="DS502" s="16">
        <v>24</v>
      </c>
      <c r="DT502" s="16">
        <v>0</v>
      </c>
      <c r="DU502" s="11" t="s">
        <v>181</v>
      </c>
      <c r="DV502" s="11" t="s">
        <v>182</v>
      </c>
      <c r="DW502" s="27" t="s">
        <v>156</v>
      </c>
      <c r="DX502" s="27" t="s">
        <v>156</v>
      </c>
      <c r="DY502" s="20" t="s">
        <v>1299</v>
      </c>
      <c r="DZ502" s="16">
        <v>7</v>
      </c>
      <c r="EA502" s="16">
        <v>0</v>
      </c>
      <c r="EB502" s="27" t="s">
        <v>185</v>
      </c>
      <c r="EC502" s="27" t="s">
        <v>419</v>
      </c>
      <c r="ED502" s="27" t="s">
        <v>182</v>
      </c>
      <c r="EE502" s="29">
        <v>44978.627013888887</v>
      </c>
      <c r="EF502" s="28" t="s">
        <v>195</v>
      </c>
      <c r="EG502" s="28" t="s">
        <v>196</v>
      </c>
      <c r="EH502" s="28" t="s">
        <v>190</v>
      </c>
      <c r="EI502" s="29">
        <v>45035.245335648149</v>
      </c>
      <c r="EJ502" s="28" t="s">
        <v>195</v>
      </c>
      <c r="EK502" s="28" t="s">
        <v>196</v>
      </c>
      <c r="EL502" s="28" t="s">
        <v>210</v>
      </c>
      <c r="EM502" s="45"/>
      <c r="EN502" s="46" t="str">
        <f t="shared" si="50"/>
        <v>343N152A</v>
      </c>
      <c r="EO502" s="47">
        <f t="shared" si="51"/>
        <v>45085</v>
      </c>
      <c r="EP502" s="47" t="str">
        <f t="shared" si="52"/>
        <v/>
      </c>
      <c r="EQ502" s="48" t="str">
        <f t="shared" ca="1" si="53"/>
        <v>Y</v>
      </c>
      <c r="ER502" s="49" t="str">
        <f t="shared" si="54"/>
        <v/>
      </c>
      <c r="ES502" s="50"/>
      <c r="ET502" s="51" t="str">
        <f t="shared" si="55"/>
        <v/>
      </c>
      <c r="EU502" s="52" t="str">
        <f t="shared" si="56"/>
        <v/>
      </c>
      <c r="EV502" s="46"/>
    </row>
    <row r="503" spans="1:153" ht="14.25" hidden="1" customHeight="1">
      <c r="A503" s="8">
        <v>496</v>
      </c>
      <c r="B503" s="9" t="s">
        <v>141</v>
      </c>
      <c r="C503" s="10" t="s">
        <v>142</v>
      </c>
      <c r="D503" s="10" t="s">
        <v>143</v>
      </c>
      <c r="E503" s="10" t="s">
        <v>206</v>
      </c>
      <c r="F503" s="9" t="s">
        <v>641</v>
      </c>
      <c r="G503" s="10" t="s">
        <v>572</v>
      </c>
      <c r="H503" s="9" t="s">
        <v>573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1819</v>
      </c>
      <c r="S503" s="9" t="s">
        <v>1820</v>
      </c>
      <c r="T503" s="9" t="s">
        <v>1821</v>
      </c>
      <c r="U503" s="9" t="s">
        <v>337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1822</v>
      </c>
      <c r="AA503" s="9" t="s">
        <v>1823</v>
      </c>
      <c r="AB503" s="12" t="s">
        <v>1824</v>
      </c>
      <c r="AC503" s="10" t="s">
        <v>1825</v>
      </c>
      <c r="AD503" s="9" t="s">
        <v>1823</v>
      </c>
      <c r="AE503" s="13" t="s">
        <v>1824</v>
      </c>
      <c r="AF503" s="14" t="s">
        <v>580</v>
      </c>
      <c r="AG503" s="10" t="s">
        <v>1826</v>
      </c>
      <c r="AH503" s="11" t="s">
        <v>409</v>
      </c>
      <c r="AI503" s="11" t="s">
        <v>410</v>
      </c>
      <c r="AJ503" s="10" t="s">
        <v>411</v>
      </c>
      <c r="AK503" s="11" t="s">
        <v>410</v>
      </c>
      <c r="AL503" s="11" t="s">
        <v>412</v>
      </c>
      <c r="AM503" s="10" t="s">
        <v>413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2.8</v>
      </c>
      <c r="AU503" s="10" t="s">
        <v>142</v>
      </c>
      <c r="AV503" s="16">
        <v>25100</v>
      </c>
      <c r="AW503" s="16">
        <v>29000</v>
      </c>
      <c r="AX503" s="16">
        <v>0</v>
      </c>
      <c r="AY503" s="16">
        <v>1000</v>
      </c>
      <c r="AZ503" s="16">
        <v>400</v>
      </c>
      <c r="BA503" s="17">
        <v>44907</v>
      </c>
      <c r="BB503" s="30" t="s">
        <v>175</v>
      </c>
      <c r="BC503" s="18">
        <v>44946</v>
      </c>
      <c r="BD503" s="17">
        <v>45230</v>
      </c>
      <c r="BE503" s="17">
        <v>45291</v>
      </c>
      <c r="BF503" s="17">
        <v>44910</v>
      </c>
      <c r="BG503" s="10">
        <v>84834605</v>
      </c>
      <c r="BH503" s="9" t="s">
        <v>274</v>
      </c>
      <c r="BI503" s="19">
        <v>45078</v>
      </c>
      <c r="BJ503" s="20">
        <v>45082</v>
      </c>
      <c r="BK503" s="16">
        <v>0</v>
      </c>
      <c r="BL503" s="16">
        <v>0</v>
      </c>
      <c r="BM503" s="9" t="s">
        <v>177</v>
      </c>
      <c r="BN503" s="9" t="s">
        <v>178</v>
      </c>
      <c r="BO503" s="9" t="s">
        <v>156</v>
      </c>
      <c r="BP503" s="17">
        <v>45107</v>
      </c>
      <c r="BQ503" s="17" t="s">
        <v>156</v>
      </c>
      <c r="BR503" s="17">
        <v>45056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>
        <v>44854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>
        <v>44946</v>
      </c>
      <c r="CD503" s="10" t="s">
        <v>156</v>
      </c>
      <c r="CE503" s="17">
        <v>44946</v>
      </c>
      <c r="CF503" s="17" t="s">
        <v>156</v>
      </c>
      <c r="CG503" s="17">
        <v>44857</v>
      </c>
      <c r="CH503" s="17">
        <v>44946</v>
      </c>
      <c r="CI503" s="16">
        <v>7000</v>
      </c>
      <c r="CJ503" s="10" t="s">
        <v>1865</v>
      </c>
      <c r="CK503" s="10" t="s">
        <v>230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>
        <v>44854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45029</v>
      </c>
      <c r="CX503" s="10" t="s">
        <v>1866</v>
      </c>
      <c r="CY503" s="17">
        <v>45002</v>
      </c>
      <c r="CZ503" s="17" t="s">
        <v>156</v>
      </c>
      <c r="DA503" s="17">
        <v>44872</v>
      </c>
      <c r="DB503" s="17" t="s">
        <v>156</v>
      </c>
      <c r="DC503" s="16">
        <v>0</v>
      </c>
      <c r="DD503" s="10" t="s">
        <v>156</v>
      </c>
      <c r="DE503" s="10" t="s">
        <v>156</v>
      </c>
      <c r="DF503" s="18" t="s">
        <v>156</v>
      </c>
      <c r="DG503" s="17">
        <v>45083</v>
      </c>
      <c r="DH503" s="10" t="s">
        <v>1867</v>
      </c>
      <c r="DI503" s="17">
        <v>45002</v>
      </c>
      <c r="DJ503" s="17" t="s">
        <v>156</v>
      </c>
      <c r="DK503" s="17">
        <v>44872</v>
      </c>
      <c r="DL503" s="17" t="s">
        <v>156</v>
      </c>
      <c r="DM503" s="16">
        <v>0</v>
      </c>
      <c r="DN503" s="10" t="s">
        <v>156</v>
      </c>
      <c r="DO503" s="10" t="s">
        <v>156</v>
      </c>
      <c r="DP503" s="16">
        <v>24</v>
      </c>
      <c r="DQ503" s="16">
        <v>16</v>
      </c>
      <c r="DR503" s="11">
        <v>16</v>
      </c>
      <c r="DS503" s="16">
        <v>24</v>
      </c>
      <c r="DT503" s="16">
        <v>3000</v>
      </c>
      <c r="DU503" s="11" t="s">
        <v>181</v>
      </c>
      <c r="DV503" s="11" t="s">
        <v>182</v>
      </c>
      <c r="DW503" s="27" t="s">
        <v>156</v>
      </c>
      <c r="DX503" s="27" t="s">
        <v>156</v>
      </c>
      <c r="DY503" s="20" t="s">
        <v>1868</v>
      </c>
      <c r="DZ503" s="16">
        <v>7</v>
      </c>
      <c r="EA503" s="16">
        <v>0</v>
      </c>
      <c r="EB503" s="27" t="s">
        <v>185</v>
      </c>
      <c r="EC503" s="27" t="s">
        <v>419</v>
      </c>
      <c r="ED503" s="27" t="s">
        <v>182</v>
      </c>
      <c r="EE503" s="29">
        <v>44854.979548611111</v>
      </c>
      <c r="EF503" s="28" t="s">
        <v>186</v>
      </c>
      <c r="EG503" s="28" t="s">
        <v>156</v>
      </c>
      <c r="EH503" s="28" t="s">
        <v>187</v>
      </c>
      <c r="EI503" s="29">
        <v>45055.813900462963</v>
      </c>
      <c r="EJ503" s="28" t="s">
        <v>197</v>
      </c>
      <c r="EK503" s="28" t="s">
        <v>156</v>
      </c>
      <c r="EL503" s="28" t="s">
        <v>198</v>
      </c>
      <c r="EM503" s="45"/>
      <c r="EN503" s="46" t="str">
        <f t="shared" si="50"/>
        <v>343N152A</v>
      </c>
      <c r="EO503" s="47">
        <f t="shared" si="51"/>
        <v>45100</v>
      </c>
      <c r="EP503" s="47">
        <f t="shared" si="52"/>
        <v>45029</v>
      </c>
      <c r="EQ503" s="48" t="str">
        <f t="shared" ca="1" si="53"/>
        <v>Past</v>
      </c>
      <c r="ER503" s="49">
        <f t="shared" si="54"/>
        <v>71</v>
      </c>
      <c r="ES503" s="50"/>
      <c r="ET503" s="51">
        <f t="shared" si="55"/>
        <v>71</v>
      </c>
      <c r="EU503" s="52">
        <f t="shared" si="56"/>
        <v>0</v>
      </c>
      <c r="EV503" s="46"/>
    </row>
    <row r="504" spans="1:153" ht="14.25" hidden="1" customHeight="1">
      <c r="A504" s="8">
        <v>497</v>
      </c>
      <c r="B504" s="9" t="s">
        <v>141</v>
      </c>
      <c r="C504" s="10" t="s">
        <v>142</v>
      </c>
      <c r="D504" s="10" t="s">
        <v>143</v>
      </c>
      <c r="E504" s="10" t="s">
        <v>206</v>
      </c>
      <c r="F504" s="9" t="s">
        <v>641</v>
      </c>
      <c r="G504" s="10" t="s">
        <v>572</v>
      </c>
      <c r="H504" s="9" t="s">
        <v>573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1819</v>
      </c>
      <c r="S504" s="9" t="s">
        <v>1820</v>
      </c>
      <c r="T504" s="9" t="s">
        <v>1821</v>
      </c>
      <c r="U504" s="9" t="s">
        <v>337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1822</v>
      </c>
      <c r="AA504" s="9" t="s">
        <v>1823</v>
      </c>
      <c r="AB504" s="12" t="s">
        <v>1824</v>
      </c>
      <c r="AC504" s="10" t="s">
        <v>1825</v>
      </c>
      <c r="AD504" s="9" t="s">
        <v>1823</v>
      </c>
      <c r="AE504" s="13" t="s">
        <v>1824</v>
      </c>
      <c r="AF504" s="14" t="s">
        <v>580</v>
      </c>
      <c r="AG504" s="10" t="s">
        <v>1826</v>
      </c>
      <c r="AH504" s="11" t="s">
        <v>409</v>
      </c>
      <c r="AI504" s="11" t="s">
        <v>410</v>
      </c>
      <c r="AJ504" s="10" t="s">
        <v>411</v>
      </c>
      <c r="AK504" s="11" t="s">
        <v>410</v>
      </c>
      <c r="AL504" s="11" t="s">
        <v>412</v>
      </c>
      <c r="AM504" s="10" t="s">
        <v>413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2.8</v>
      </c>
      <c r="AU504" s="10" t="s">
        <v>142</v>
      </c>
      <c r="AV504" s="16">
        <v>25100</v>
      </c>
      <c r="AW504" s="16">
        <v>29000</v>
      </c>
      <c r="AX504" s="16">
        <v>0</v>
      </c>
      <c r="AY504" s="16">
        <v>1000</v>
      </c>
      <c r="AZ504" s="16">
        <v>400</v>
      </c>
      <c r="BA504" s="17">
        <v>44907</v>
      </c>
      <c r="BB504" s="30" t="s">
        <v>175</v>
      </c>
      <c r="BC504" s="18">
        <v>45009</v>
      </c>
      <c r="BD504" s="17">
        <v>45230</v>
      </c>
      <c r="BE504" s="17">
        <v>45291</v>
      </c>
      <c r="BF504" s="17">
        <v>44910</v>
      </c>
      <c r="BG504" s="10">
        <v>85375145</v>
      </c>
      <c r="BH504" s="9" t="s">
        <v>621</v>
      </c>
      <c r="BI504" s="19">
        <v>45078</v>
      </c>
      <c r="BJ504" s="20">
        <v>45082</v>
      </c>
      <c r="BK504" s="16">
        <v>0</v>
      </c>
      <c r="BL504" s="16">
        <v>0</v>
      </c>
      <c r="BM504" s="9" t="s">
        <v>177</v>
      </c>
      <c r="BN504" s="9" t="s">
        <v>178</v>
      </c>
      <c r="BO504" s="9" t="s">
        <v>156</v>
      </c>
      <c r="BP504" s="17">
        <v>45122</v>
      </c>
      <c r="BQ504" s="17" t="s">
        <v>156</v>
      </c>
      <c r="BR504" s="17" t="s">
        <v>156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 t="s">
        <v>156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45009</v>
      </c>
      <c r="CD504" s="10" t="s">
        <v>1869</v>
      </c>
      <c r="CE504" s="17" t="s">
        <v>156</v>
      </c>
      <c r="CF504" s="17" t="s">
        <v>156</v>
      </c>
      <c r="CG504" s="17">
        <v>44997</v>
      </c>
      <c r="CH504" s="17">
        <v>45009</v>
      </c>
      <c r="CI504" s="16">
        <v>3000</v>
      </c>
      <c r="CJ504" s="10" t="s">
        <v>1870</v>
      </c>
      <c r="CK504" s="10" t="s">
        <v>230</v>
      </c>
      <c r="CL504" s="18" t="s">
        <v>156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 t="s">
        <v>156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>
        <v>45055</v>
      </c>
      <c r="CX504" s="10" t="s">
        <v>1011</v>
      </c>
      <c r="CY504" s="17" t="s">
        <v>156</v>
      </c>
      <c r="CZ504" s="17" t="s">
        <v>156</v>
      </c>
      <c r="DA504" s="17">
        <v>44997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>
        <v>45102</v>
      </c>
      <c r="DH504" s="10" t="s">
        <v>1871</v>
      </c>
      <c r="DI504" s="17" t="s">
        <v>156</v>
      </c>
      <c r="DJ504" s="17" t="s">
        <v>156</v>
      </c>
      <c r="DK504" s="17">
        <v>44997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24</v>
      </c>
      <c r="DQ504" s="16">
        <v>16</v>
      </c>
      <c r="DR504" s="11">
        <v>16</v>
      </c>
      <c r="DS504" s="16">
        <v>24</v>
      </c>
      <c r="DT504" s="16">
        <v>0</v>
      </c>
      <c r="DU504" s="11" t="s">
        <v>181</v>
      </c>
      <c r="DV504" s="11" t="s">
        <v>182</v>
      </c>
      <c r="DW504" s="27" t="s">
        <v>156</v>
      </c>
      <c r="DX504" s="27" t="s">
        <v>156</v>
      </c>
      <c r="DY504" s="20" t="s">
        <v>1793</v>
      </c>
      <c r="DZ504" s="16">
        <v>7</v>
      </c>
      <c r="EA504" s="16">
        <v>0</v>
      </c>
      <c r="EB504" s="27" t="s">
        <v>185</v>
      </c>
      <c r="EC504" s="27" t="s">
        <v>419</v>
      </c>
      <c r="ED504" s="27" t="s">
        <v>182</v>
      </c>
      <c r="EE504" s="29">
        <v>44978.627013888887</v>
      </c>
      <c r="EF504" s="28" t="s">
        <v>195</v>
      </c>
      <c r="EG504" s="28" t="s">
        <v>196</v>
      </c>
      <c r="EH504" s="28" t="s">
        <v>190</v>
      </c>
      <c r="EI504" s="29">
        <v>45074.821319444447</v>
      </c>
      <c r="EJ504" s="28" t="s">
        <v>197</v>
      </c>
      <c r="EK504" s="28" t="s">
        <v>156</v>
      </c>
      <c r="EL504" s="28" t="s">
        <v>198</v>
      </c>
      <c r="EM504" s="45"/>
      <c r="EN504" s="46" t="str">
        <f t="shared" si="50"/>
        <v>343N152A</v>
      </c>
      <c r="EO504" s="47">
        <f t="shared" si="51"/>
        <v>45115</v>
      </c>
      <c r="EP504" s="47">
        <f t="shared" si="52"/>
        <v>45055</v>
      </c>
      <c r="EQ504" s="48" t="str">
        <f t="shared" ca="1" si="53"/>
        <v>Past</v>
      </c>
      <c r="ER504" s="49">
        <f t="shared" si="54"/>
        <v>60</v>
      </c>
      <c r="ES504" s="50"/>
      <c r="ET504" s="51">
        <f t="shared" si="55"/>
        <v>60</v>
      </c>
      <c r="EU504" s="52">
        <f t="shared" si="56"/>
        <v>0</v>
      </c>
      <c r="EV504" s="46"/>
    </row>
    <row r="505" spans="1:153" ht="14.25" hidden="1" customHeight="1">
      <c r="A505" s="8">
        <v>498</v>
      </c>
      <c r="B505" s="9" t="s">
        <v>141</v>
      </c>
      <c r="C505" s="10" t="s">
        <v>142</v>
      </c>
      <c r="D505" s="10" t="s">
        <v>143</v>
      </c>
      <c r="E505" s="10" t="s">
        <v>206</v>
      </c>
      <c r="F505" s="9" t="s">
        <v>641</v>
      </c>
      <c r="G505" s="10" t="s">
        <v>572</v>
      </c>
      <c r="H505" s="9" t="s">
        <v>573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1819</v>
      </c>
      <c r="S505" s="9" t="s">
        <v>1820</v>
      </c>
      <c r="T505" s="9" t="s">
        <v>1821</v>
      </c>
      <c r="U505" s="9" t="s">
        <v>337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1822</v>
      </c>
      <c r="AA505" s="9" t="s">
        <v>1823</v>
      </c>
      <c r="AB505" s="12" t="s">
        <v>1824</v>
      </c>
      <c r="AC505" s="10" t="s">
        <v>1825</v>
      </c>
      <c r="AD505" s="9" t="s">
        <v>1823</v>
      </c>
      <c r="AE505" s="13" t="s">
        <v>1824</v>
      </c>
      <c r="AF505" s="14" t="s">
        <v>580</v>
      </c>
      <c r="AG505" s="10" t="s">
        <v>1826</v>
      </c>
      <c r="AH505" s="11" t="s">
        <v>409</v>
      </c>
      <c r="AI505" s="11" t="s">
        <v>410</v>
      </c>
      <c r="AJ505" s="10" t="s">
        <v>411</v>
      </c>
      <c r="AK505" s="11" t="s">
        <v>410</v>
      </c>
      <c r="AL505" s="11" t="s">
        <v>412</v>
      </c>
      <c r="AM505" s="10" t="s">
        <v>413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2.8</v>
      </c>
      <c r="AU505" s="10" t="s">
        <v>142</v>
      </c>
      <c r="AV505" s="16">
        <v>25100</v>
      </c>
      <c r="AW505" s="16">
        <v>29000</v>
      </c>
      <c r="AX505" s="16">
        <v>0</v>
      </c>
      <c r="AY505" s="16">
        <v>1000</v>
      </c>
      <c r="AZ505" s="16">
        <v>400</v>
      </c>
      <c r="BA505" s="17">
        <v>44907</v>
      </c>
      <c r="BB505" s="30" t="s">
        <v>175</v>
      </c>
      <c r="BC505" s="18" t="s">
        <v>156</v>
      </c>
      <c r="BD505" s="17">
        <v>45230</v>
      </c>
      <c r="BE505" s="17">
        <v>45291</v>
      </c>
      <c r="BF505" s="17">
        <v>44910</v>
      </c>
      <c r="BG505" s="10">
        <v>85287454</v>
      </c>
      <c r="BH505" s="9" t="s">
        <v>280</v>
      </c>
      <c r="BI505" s="19">
        <v>45108</v>
      </c>
      <c r="BJ505" s="20">
        <v>45110</v>
      </c>
      <c r="BK505" s="16">
        <v>0</v>
      </c>
      <c r="BL505" s="16">
        <v>0</v>
      </c>
      <c r="BM505" s="9" t="s">
        <v>177</v>
      </c>
      <c r="BN505" s="9" t="s">
        <v>178</v>
      </c>
      <c r="BO505" s="9" t="s">
        <v>156</v>
      </c>
      <c r="BP505" s="17">
        <v>45130</v>
      </c>
      <c r="BQ505" s="17" t="s">
        <v>156</v>
      </c>
      <c r="BR505" s="17" t="s">
        <v>156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 t="s">
        <v>156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>
        <v>45013</v>
      </c>
      <c r="CD505" s="10" t="s">
        <v>156</v>
      </c>
      <c r="CE505" s="17">
        <v>44995</v>
      </c>
      <c r="CF505" s="17" t="s">
        <v>156</v>
      </c>
      <c r="CG505" s="17">
        <v>44948</v>
      </c>
      <c r="CH505" s="17">
        <v>45016</v>
      </c>
      <c r="CI505" s="16">
        <v>3000</v>
      </c>
      <c r="CJ505" s="10" t="s">
        <v>1872</v>
      </c>
      <c r="CK505" s="10" t="s">
        <v>230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 t="s">
        <v>156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45062</v>
      </c>
      <c r="CX505" s="10" t="s">
        <v>1873</v>
      </c>
      <c r="CY505" s="17">
        <v>45058</v>
      </c>
      <c r="CZ505" s="17" t="s">
        <v>156</v>
      </c>
      <c r="DA505" s="17">
        <v>44948</v>
      </c>
      <c r="DB505" s="17" t="s">
        <v>156</v>
      </c>
      <c r="DC505" s="16">
        <v>0</v>
      </c>
      <c r="DD505" s="10" t="s">
        <v>156</v>
      </c>
      <c r="DE505" s="10" t="s">
        <v>156</v>
      </c>
      <c r="DF505" s="18" t="s">
        <v>156</v>
      </c>
      <c r="DG505" s="17">
        <v>45113</v>
      </c>
      <c r="DH505" s="10" t="s">
        <v>1874</v>
      </c>
      <c r="DI505" s="17">
        <v>45107</v>
      </c>
      <c r="DJ505" s="17" t="s">
        <v>156</v>
      </c>
      <c r="DK505" s="17">
        <v>44948</v>
      </c>
      <c r="DL505" s="17" t="s">
        <v>156</v>
      </c>
      <c r="DM505" s="16">
        <v>0</v>
      </c>
      <c r="DN505" s="10" t="s">
        <v>156</v>
      </c>
      <c r="DO505" s="10" t="s">
        <v>156</v>
      </c>
      <c r="DP505" s="16">
        <v>24</v>
      </c>
      <c r="DQ505" s="16">
        <v>16</v>
      </c>
      <c r="DR505" s="11">
        <v>16</v>
      </c>
      <c r="DS505" s="16">
        <v>24</v>
      </c>
      <c r="DT505" s="16">
        <v>0</v>
      </c>
      <c r="DU505" s="11" t="s">
        <v>181</v>
      </c>
      <c r="DV505" s="11" t="s">
        <v>182</v>
      </c>
      <c r="DW505" s="27" t="s">
        <v>156</v>
      </c>
      <c r="DX505" s="27" t="s">
        <v>156</v>
      </c>
      <c r="DY505" s="20" t="s">
        <v>1875</v>
      </c>
      <c r="DZ505" s="16">
        <v>7</v>
      </c>
      <c r="EA505" s="16">
        <v>0</v>
      </c>
      <c r="EB505" s="27" t="s">
        <v>185</v>
      </c>
      <c r="EC505" s="27" t="s">
        <v>419</v>
      </c>
      <c r="ED505" s="27" t="s">
        <v>182</v>
      </c>
      <c r="EE505" s="29">
        <v>44948.797662037039</v>
      </c>
      <c r="EF505" s="28" t="s">
        <v>188</v>
      </c>
      <c r="EG505" s="28" t="s">
        <v>189</v>
      </c>
      <c r="EH505" s="28" t="s">
        <v>190</v>
      </c>
      <c r="EI505" s="29">
        <v>45085.821412037039</v>
      </c>
      <c r="EJ505" s="28" t="s">
        <v>197</v>
      </c>
      <c r="EK505" s="28" t="s">
        <v>156</v>
      </c>
      <c r="EL505" s="28" t="s">
        <v>198</v>
      </c>
      <c r="EM505" s="45"/>
      <c r="EN505" s="46" t="str">
        <f t="shared" si="50"/>
        <v>343N152A</v>
      </c>
      <c r="EO505" s="47">
        <f t="shared" si="51"/>
        <v>45123</v>
      </c>
      <c r="EP505" s="47">
        <f t="shared" si="52"/>
        <v>45062</v>
      </c>
      <c r="EQ505" s="48" t="str">
        <f t="shared" ca="1" si="53"/>
        <v>Past</v>
      </c>
      <c r="ER505" s="49">
        <f t="shared" si="54"/>
        <v>61</v>
      </c>
      <c r="ES505" s="50"/>
      <c r="ET505" s="51">
        <f t="shared" si="55"/>
        <v>61</v>
      </c>
      <c r="EU505" s="52">
        <f t="shared" si="56"/>
        <v>0</v>
      </c>
      <c r="EV505" s="46"/>
    </row>
    <row r="506" spans="1:153" ht="14.25" customHeight="1">
      <c r="A506" s="8">
        <v>499</v>
      </c>
      <c r="B506" s="9" t="s">
        <v>141</v>
      </c>
      <c r="C506" s="10" t="s">
        <v>142</v>
      </c>
      <c r="D506" s="10" t="s">
        <v>143</v>
      </c>
      <c r="E506" s="10" t="s">
        <v>206</v>
      </c>
      <c r="F506" s="9" t="s">
        <v>641</v>
      </c>
      <c r="G506" s="10" t="s">
        <v>572</v>
      </c>
      <c r="H506" s="9" t="s">
        <v>573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1819</v>
      </c>
      <c r="S506" s="9" t="s">
        <v>1820</v>
      </c>
      <c r="T506" s="9" t="s">
        <v>1821</v>
      </c>
      <c r="U506" s="9" t="s">
        <v>337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1822</v>
      </c>
      <c r="AA506" s="9" t="s">
        <v>1823</v>
      </c>
      <c r="AB506" s="12" t="s">
        <v>1824</v>
      </c>
      <c r="AC506" s="10" t="s">
        <v>1825</v>
      </c>
      <c r="AD506" s="9" t="s">
        <v>1823</v>
      </c>
      <c r="AE506" s="13" t="s">
        <v>1824</v>
      </c>
      <c r="AF506" s="14" t="s">
        <v>580</v>
      </c>
      <c r="AG506" s="10" t="s">
        <v>1876</v>
      </c>
      <c r="AH506" s="11" t="s">
        <v>1877</v>
      </c>
      <c r="AI506" s="11" t="s">
        <v>1878</v>
      </c>
      <c r="AJ506" s="10" t="s">
        <v>1879</v>
      </c>
      <c r="AK506" s="11" t="s">
        <v>1878</v>
      </c>
      <c r="AL506" s="11" t="s">
        <v>412</v>
      </c>
      <c r="AM506" s="10" t="s">
        <v>413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2.8</v>
      </c>
      <c r="AU506" s="10" t="s">
        <v>206</v>
      </c>
      <c r="AV506" s="16">
        <v>2900</v>
      </c>
      <c r="AW506" s="16">
        <v>3000</v>
      </c>
      <c r="AX506" s="16">
        <v>0</v>
      </c>
      <c r="AY506" s="16">
        <v>0</v>
      </c>
      <c r="AZ506" s="16">
        <v>0</v>
      </c>
      <c r="BA506" s="17">
        <v>44907</v>
      </c>
      <c r="BB506" s="30" t="s">
        <v>175</v>
      </c>
      <c r="BC506" s="18">
        <v>45076</v>
      </c>
      <c r="BD506" s="17">
        <v>45230</v>
      </c>
      <c r="BE506" s="17">
        <v>45291</v>
      </c>
      <c r="BF506" s="17">
        <v>44910</v>
      </c>
      <c r="BG506" s="10">
        <v>84338407</v>
      </c>
      <c r="BH506" s="9" t="s">
        <v>414</v>
      </c>
      <c r="BI506" s="19">
        <v>44927</v>
      </c>
      <c r="BJ506" s="20">
        <v>44928</v>
      </c>
      <c r="BK506" s="16">
        <v>1024</v>
      </c>
      <c r="BL506" s="16">
        <v>2867</v>
      </c>
      <c r="BM506" s="9" t="s">
        <v>177</v>
      </c>
      <c r="BN506" s="9" t="s">
        <v>436</v>
      </c>
      <c r="BO506" s="9" t="s">
        <v>635</v>
      </c>
      <c r="BP506" s="17">
        <v>44945</v>
      </c>
      <c r="BQ506" s="17">
        <v>44945</v>
      </c>
      <c r="BR506" s="17" t="s">
        <v>156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 t="s">
        <v>156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 t="s">
        <v>156</v>
      </c>
      <c r="CD506" s="10" t="s">
        <v>156</v>
      </c>
      <c r="CE506" s="17" t="s">
        <v>156</v>
      </c>
      <c r="CF506" s="17" t="s">
        <v>156</v>
      </c>
      <c r="CG506" s="17" t="s">
        <v>156</v>
      </c>
      <c r="CH506" s="17" t="s">
        <v>156</v>
      </c>
      <c r="CI506" s="16">
        <v>0</v>
      </c>
      <c r="CJ506" s="10" t="s">
        <v>156</v>
      </c>
      <c r="CK506" s="10" t="s">
        <v>156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 t="s">
        <v>156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44740</v>
      </c>
      <c r="CX506" s="10" t="s">
        <v>193</v>
      </c>
      <c r="CY506" s="17" t="s">
        <v>156</v>
      </c>
      <c r="CZ506" s="17" t="s">
        <v>156</v>
      </c>
      <c r="DA506" s="17" t="s">
        <v>156</v>
      </c>
      <c r="DB506" s="17">
        <v>44736</v>
      </c>
      <c r="DC506" s="16">
        <v>1024</v>
      </c>
      <c r="DD506" s="10" t="s">
        <v>1880</v>
      </c>
      <c r="DE506" s="10" t="s">
        <v>230</v>
      </c>
      <c r="DF506" s="18" t="s">
        <v>156</v>
      </c>
      <c r="DG506" s="17">
        <v>44845</v>
      </c>
      <c r="DH506" s="10" t="s">
        <v>458</v>
      </c>
      <c r="DI506" s="17" t="s">
        <v>156</v>
      </c>
      <c r="DJ506" s="17" t="s">
        <v>156</v>
      </c>
      <c r="DK506" s="17" t="s">
        <v>156</v>
      </c>
      <c r="DL506" s="17">
        <v>44845</v>
      </c>
      <c r="DM506" s="16">
        <v>1024</v>
      </c>
      <c r="DN506" s="10" t="s">
        <v>1881</v>
      </c>
      <c r="DO506" s="10" t="s">
        <v>233</v>
      </c>
      <c r="DP506" s="16">
        <v>24</v>
      </c>
      <c r="DQ506" s="16">
        <v>16</v>
      </c>
      <c r="DR506" s="11">
        <v>16</v>
      </c>
      <c r="DS506" s="16">
        <v>24</v>
      </c>
      <c r="DT506" s="16">
        <v>0</v>
      </c>
      <c r="DU506" s="11" t="s">
        <v>181</v>
      </c>
      <c r="DV506" s="11" t="s">
        <v>182</v>
      </c>
      <c r="DW506" s="27" t="s">
        <v>156</v>
      </c>
      <c r="DX506" s="27" t="s">
        <v>156</v>
      </c>
      <c r="DY506" s="20" t="s">
        <v>1882</v>
      </c>
      <c r="DZ506" s="16">
        <v>7</v>
      </c>
      <c r="EA506" s="16">
        <v>0</v>
      </c>
      <c r="EB506" s="27" t="s">
        <v>185</v>
      </c>
      <c r="EC506" s="27" t="s">
        <v>419</v>
      </c>
      <c r="ED506" s="27" t="s">
        <v>182</v>
      </c>
      <c r="EE506" s="29">
        <v>44736.273298611108</v>
      </c>
      <c r="EF506" s="28" t="s">
        <v>1883</v>
      </c>
      <c r="EG506" s="28" t="s">
        <v>1884</v>
      </c>
      <c r="EH506" s="28" t="s">
        <v>190</v>
      </c>
      <c r="EI506" s="29">
        <v>44895.818541666667</v>
      </c>
      <c r="EJ506" s="28" t="s">
        <v>197</v>
      </c>
      <c r="EK506" s="28" t="s">
        <v>156</v>
      </c>
      <c r="EL506" s="28" t="s">
        <v>198</v>
      </c>
      <c r="EM506" s="45" t="s">
        <v>3713</v>
      </c>
      <c r="EN506" s="46" t="str">
        <f t="shared" si="50"/>
        <v>343N152B</v>
      </c>
      <c r="EO506" s="47">
        <f t="shared" si="51"/>
        <v>44938</v>
      </c>
      <c r="EP506" s="47">
        <f t="shared" si="52"/>
        <v>44740</v>
      </c>
      <c r="EQ506" s="48" t="str">
        <f t="shared" ca="1" si="53"/>
        <v>Past</v>
      </c>
      <c r="ER506" s="49">
        <f t="shared" si="54"/>
        <v>198</v>
      </c>
      <c r="ES506" s="50"/>
      <c r="ET506" s="51">
        <f t="shared" si="55"/>
        <v>198</v>
      </c>
      <c r="EU506" s="52">
        <f t="shared" si="56"/>
        <v>202752</v>
      </c>
      <c r="EV506" s="46"/>
      <c r="EW506" s="23" t="s">
        <v>3714</v>
      </c>
    </row>
    <row r="507" spans="1:153" ht="14.25" customHeight="1">
      <c r="A507" s="8">
        <v>500</v>
      </c>
      <c r="B507" s="9" t="s">
        <v>141</v>
      </c>
      <c r="C507" s="10" t="s">
        <v>142</v>
      </c>
      <c r="D507" s="10" t="s">
        <v>143</v>
      </c>
      <c r="E507" s="10" t="s">
        <v>206</v>
      </c>
      <c r="F507" s="9" t="s">
        <v>641</v>
      </c>
      <c r="G507" s="10" t="s">
        <v>572</v>
      </c>
      <c r="H507" s="9" t="s">
        <v>573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1819</v>
      </c>
      <c r="S507" s="9" t="s">
        <v>1820</v>
      </c>
      <c r="T507" s="9" t="s">
        <v>1821</v>
      </c>
      <c r="U507" s="9" t="s">
        <v>337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1822</v>
      </c>
      <c r="AA507" s="9" t="s">
        <v>1823</v>
      </c>
      <c r="AB507" s="12" t="s">
        <v>1824</v>
      </c>
      <c r="AC507" s="10" t="s">
        <v>1825</v>
      </c>
      <c r="AD507" s="9" t="s">
        <v>1823</v>
      </c>
      <c r="AE507" s="13" t="s">
        <v>1824</v>
      </c>
      <c r="AF507" s="14" t="s">
        <v>580</v>
      </c>
      <c r="AG507" s="10" t="s">
        <v>1876</v>
      </c>
      <c r="AH507" s="11" t="s">
        <v>1877</v>
      </c>
      <c r="AI507" s="11" t="s">
        <v>1878</v>
      </c>
      <c r="AJ507" s="10" t="s">
        <v>1879</v>
      </c>
      <c r="AK507" s="11" t="s">
        <v>1878</v>
      </c>
      <c r="AL507" s="11" t="s">
        <v>412</v>
      </c>
      <c r="AM507" s="10" t="s">
        <v>413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2.8</v>
      </c>
      <c r="AU507" s="10" t="s">
        <v>206</v>
      </c>
      <c r="AV507" s="16">
        <v>2900</v>
      </c>
      <c r="AW507" s="16">
        <v>3000</v>
      </c>
      <c r="AX507" s="16">
        <v>0</v>
      </c>
      <c r="AY507" s="16">
        <v>0</v>
      </c>
      <c r="AZ507" s="16">
        <v>0</v>
      </c>
      <c r="BA507" s="17">
        <v>44907</v>
      </c>
      <c r="BB507" s="30" t="s">
        <v>175</v>
      </c>
      <c r="BC507" s="18">
        <v>45076</v>
      </c>
      <c r="BD507" s="17">
        <v>45230</v>
      </c>
      <c r="BE507" s="17">
        <v>45291</v>
      </c>
      <c r="BF507" s="17">
        <v>44910</v>
      </c>
      <c r="BG507" s="10">
        <v>84948345</v>
      </c>
      <c r="BH507" s="9" t="s">
        <v>319</v>
      </c>
      <c r="BI507" s="19">
        <v>45017</v>
      </c>
      <c r="BJ507" s="20">
        <v>45019</v>
      </c>
      <c r="BK507" s="16">
        <v>504</v>
      </c>
      <c r="BL507" s="16">
        <v>1411</v>
      </c>
      <c r="BM507" s="9" t="s">
        <v>177</v>
      </c>
      <c r="BN507" s="9" t="s">
        <v>383</v>
      </c>
      <c r="BO507" s="9" t="s">
        <v>156</v>
      </c>
      <c r="BP507" s="17">
        <v>45049</v>
      </c>
      <c r="BQ507" s="17">
        <v>45049</v>
      </c>
      <c r="BR507" s="17" t="s">
        <v>156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 t="s">
        <v>156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 t="s">
        <v>156</v>
      </c>
      <c r="CD507" s="10" t="s">
        <v>156</v>
      </c>
      <c r="CE507" s="17" t="s">
        <v>156</v>
      </c>
      <c r="CF507" s="17" t="s">
        <v>156</v>
      </c>
      <c r="CG507" s="17" t="s">
        <v>156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 t="s">
        <v>156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 t="s">
        <v>156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>
        <v>44950</v>
      </c>
      <c r="CX507" s="10" t="s">
        <v>1885</v>
      </c>
      <c r="CY507" s="17" t="s">
        <v>156</v>
      </c>
      <c r="CZ507" s="17" t="s">
        <v>156</v>
      </c>
      <c r="DA507" s="17" t="s">
        <v>156</v>
      </c>
      <c r="DB507" s="17">
        <v>44946</v>
      </c>
      <c r="DC507" s="16">
        <v>504</v>
      </c>
      <c r="DD507" s="10" t="s">
        <v>1886</v>
      </c>
      <c r="DE507" s="10" t="s">
        <v>230</v>
      </c>
      <c r="DF507" s="18" t="s">
        <v>156</v>
      </c>
      <c r="DG507" s="17">
        <v>45006</v>
      </c>
      <c r="DH507" s="10" t="s">
        <v>156</v>
      </c>
      <c r="DI507" s="17" t="s">
        <v>156</v>
      </c>
      <c r="DJ507" s="17" t="s">
        <v>156</v>
      </c>
      <c r="DK507" s="17" t="s">
        <v>156</v>
      </c>
      <c r="DL507" s="17">
        <v>45002</v>
      </c>
      <c r="DM507" s="16">
        <v>504</v>
      </c>
      <c r="DN507" s="10" t="s">
        <v>1887</v>
      </c>
      <c r="DO507" s="10" t="s">
        <v>233</v>
      </c>
      <c r="DP507" s="16">
        <v>24</v>
      </c>
      <c r="DQ507" s="16">
        <v>16</v>
      </c>
      <c r="DR507" s="11">
        <v>16</v>
      </c>
      <c r="DS507" s="16">
        <v>24</v>
      </c>
      <c r="DT507" s="16">
        <v>0</v>
      </c>
      <c r="DU507" s="11" t="s">
        <v>181</v>
      </c>
      <c r="DV507" s="11" t="s">
        <v>182</v>
      </c>
      <c r="DW507" s="27" t="s">
        <v>156</v>
      </c>
      <c r="DX507" s="27" t="s">
        <v>156</v>
      </c>
      <c r="DY507" s="20" t="s">
        <v>1888</v>
      </c>
      <c r="DZ507" s="16">
        <v>7</v>
      </c>
      <c r="EA507" s="16">
        <v>0</v>
      </c>
      <c r="EB507" s="27" t="s">
        <v>185</v>
      </c>
      <c r="EC507" s="27" t="s">
        <v>419</v>
      </c>
      <c r="ED507" s="27" t="s">
        <v>182</v>
      </c>
      <c r="EE507" s="29">
        <v>44877.918993055559</v>
      </c>
      <c r="EF507" s="28" t="s">
        <v>188</v>
      </c>
      <c r="EG507" s="28" t="s">
        <v>189</v>
      </c>
      <c r="EH507" s="28" t="s">
        <v>190</v>
      </c>
      <c r="EI507" s="29">
        <v>45002.804710648146</v>
      </c>
      <c r="EJ507" s="28" t="s">
        <v>492</v>
      </c>
      <c r="EK507" s="28" t="s">
        <v>493</v>
      </c>
      <c r="EL507" s="28" t="s">
        <v>237</v>
      </c>
      <c r="EM507" s="45" t="s">
        <v>3713</v>
      </c>
      <c r="EN507" s="46" t="str">
        <f t="shared" si="50"/>
        <v>343N152B</v>
      </c>
      <c r="EO507" s="47">
        <f t="shared" si="51"/>
        <v>45042</v>
      </c>
      <c r="EP507" s="47">
        <f t="shared" si="52"/>
        <v>44950</v>
      </c>
      <c r="EQ507" s="48" t="str">
        <f t="shared" ca="1" si="53"/>
        <v>Past</v>
      </c>
      <c r="ER507" s="49">
        <f t="shared" si="54"/>
        <v>92</v>
      </c>
      <c r="ES507" s="50"/>
      <c r="ET507" s="51">
        <f t="shared" si="55"/>
        <v>92</v>
      </c>
      <c r="EU507" s="52">
        <f t="shared" si="56"/>
        <v>46368</v>
      </c>
      <c r="EV507" s="46"/>
      <c r="EW507" s="23" t="s">
        <v>3714</v>
      </c>
    </row>
    <row r="508" spans="1:153" ht="14.25" hidden="1" customHeight="1">
      <c r="A508" s="8">
        <v>501</v>
      </c>
      <c r="B508" s="9" t="s">
        <v>141</v>
      </c>
      <c r="C508" s="10" t="s">
        <v>142</v>
      </c>
      <c r="D508" s="10" t="s">
        <v>143</v>
      </c>
      <c r="E508" s="10" t="s">
        <v>206</v>
      </c>
      <c r="F508" s="9" t="s">
        <v>641</v>
      </c>
      <c r="G508" s="10" t="s">
        <v>572</v>
      </c>
      <c r="H508" s="9" t="s">
        <v>573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1819</v>
      </c>
      <c r="S508" s="9" t="s">
        <v>1820</v>
      </c>
      <c r="T508" s="9" t="s">
        <v>1821</v>
      </c>
      <c r="U508" s="9" t="s">
        <v>337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1822</v>
      </c>
      <c r="AA508" s="9" t="s">
        <v>1823</v>
      </c>
      <c r="AB508" s="12" t="s">
        <v>1824</v>
      </c>
      <c r="AC508" s="10" t="s">
        <v>1825</v>
      </c>
      <c r="AD508" s="9" t="s">
        <v>1823</v>
      </c>
      <c r="AE508" s="13" t="s">
        <v>1824</v>
      </c>
      <c r="AF508" s="14" t="s">
        <v>580</v>
      </c>
      <c r="AG508" s="10" t="s">
        <v>1876</v>
      </c>
      <c r="AH508" s="11" t="s">
        <v>1877</v>
      </c>
      <c r="AI508" s="11" t="s">
        <v>1878</v>
      </c>
      <c r="AJ508" s="10" t="s">
        <v>1879</v>
      </c>
      <c r="AK508" s="11" t="s">
        <v>1878</v>
      </c>
      <c r="AL508" s="11" t="s">
        <v>412</v>
      </c>
      <c r="AM508" s="10" t="s">
        <v>413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2.8</v>
      </c>
      <c r="AU508" s="10" t="s">
        <v>206</v>
      </c>
      <c r="AV508" s="16">
        <v>2900</v>
      </c>
      <c r="AW508" s="16">
        <v>3000</v>
      </c>
      <c r="AX508" s="16">
        <v>0</v>
      </c>
      <c r="AY508" s="16">
        <v>0</v>
      </c>
      <c r="AZ508" s="16">
        <v>0</v>
      </c>
      <c r="BA508" s="17">
        <v>44907</v>
      </c>
      <c r="BB508" s="30" t="s">
        <v>175</v>
      </c>
      <c r="BC508" s="18" t="s">
        <v>156</v>
      </c>
      <c r="BD508" s="17">
        <v>45230</v>
      </c>
      <c r="BE508" s="17">
        <v>45291</v>
      </c>
      <c r="BF508" s="17">
        <v>44910</v>
      </c>
      <c r="BG508" s="10">
        <v>85264248</v>
      </c>
      <c r="BH508" s="9" t="s">
        <v>321</v>
      </c>
      <c r="BI508" s="19">
        <v>45078</v>
      </c>
      <c r="BJ508" s="20">
        <v>45082</v>
      </c>
      <c r="BK508" s="16">
        <v>0</v>
      </c>
      <c r="BL508" s="16">
        <v>0</v>
      </c>
      <c r="BM508" s="9" t="s">
        <v>177</v>
      </c>
      <c r="BN508" s="9" t="s">
        <v>178</v>
      </c>
      <c r="BO508" s="9" t="s">
        <v>156</v>
      </c>
      <c r="BP508" s="17">
        <v>45107</v>
      </c>
      <c r="BQ508" s="17" t="s">
        <v>156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>
        <v>44974</v>
      </c>
      <c r="CD508" s="10" t="s">
        <v>1889</v>
      </c>
      <c r="CE508" s="17">
        <v>44974</v>
      </c>
      <c r="CF508" s="17" t="s">
        <v>156</v>
      </c>
      <c r="CG508" s="17">
        <v>44941</v>
      </c>
      <c r="CH508" s="17" t="s">
        <v>156</v>
      </c>
      <c r="CI508" s="16">
        <v>0</v>
      </c>
      <c r="CJ508" s="10" t="s">
        <v>156</v>
      </c>
      <c r="CK508" s="10" t="s">
        <v>156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 t="s">
        <v>156</v>
      </c>
      <c r="CX508" s="10" t="s">
        <v>193</v>
      </c>
      <c r="CY508" s="17" t="s">
        <v>156</v>
      </c>
      <c r="CZ508" s="17" t="s">
        <v>156</v>
      </c>
      <c r="DA508" s="17" t="s">
        <v>156</v>
      </c>
      <c r="DB508" s="17" t="s">
        <v>156</v>
      </c>
      <c r="DC508" s="16">
        <v>0</v>
      </c>
      <c r="DD508" s="10" t="s">
        <v>156</v>
      </c>
      <c r="DE508" s="10" t="s">
        <v>156</v>
      </c>
      <c r="DF508" s="18" t="s">
        <v>156</v>
      </c>
      <c r="DG508" s="17" t="s">
        <v>156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 t="s">
        <v>156</v>
      </c>
      <c r="DM508" s="16">
        <v>0</v>
      </c>
      <c r="DN508" s="10" t="s">
        <v>156</v>
      </c>
      <c r="DO508" s="10" t="s">
        <v>156</v>
      </c>
      <c r="DP508" s="16">
        <v>24</v>
      </c>
      <c r="DQ508" s="16">
        <v>16</v>
      </c>
      <c r="DR508" s="11">
        <v>16</v>
      </c>
      <c r="DS508" s="16">
        <v>24</v>
      </c>
      <c r="DT508" s="16">
        <v>0</v>
      </c>
      <c r="DU508" s="11" t="s">
        <v>181</v>
      </c>
      <c r="DV508" s="11" t="s">
        <v>182</v>
      </c>
      <c r="DW508" s="27" t="s">
        <v>156</v>
      </c>
      <c r="DX508" s="27" t="s">
        <v>156</v>
      </c>
      <c r="DY508" s="20" t="s">
        <v>1868</v>
      </c>
      <c r="DZ508" s="16">
        <v>7</v>
      </c>
      <c r="EA508" s="16">
        <v>0</v>
      </c>
      <c r="EB508" s="27" t="s">
        <v>185</v>
      </c>
      <c r="EC508" s="27" t="s">
        <v>419</v>
      </c>
      <c r="ED508" s="27" t="s">
        <v>182</v>
      </c>
      <c r="EE508" s="29">
        <v>44940.315532407411</v>
      </c>
      <c r="EF508" s="28" t="s">
        <v>188</v>
      </c>
      <c r="EG508" s="28" t="s">
        <v>189</v>
      </c>
      <c r="EH508" s="28" t="s">
        <v>190</v>
      </c>
      <c r="EI508" s="29">
        <v>45035.245335648149</v>
      </c>
      <c r="EJ508" s="28" t="s">
        <v>195</v>
      </c>
      <c r="EK508" s="28" t="s">
        <v>196</v>
      </c>
      <c r="EL508" s="28" t="s">
        <v>210</v>
      </c>
      <c r="EM508" s="45"/>
      <c r="EN508" s="46" t="str">
        <f t="shared" si="50"/>
        <v>343N152B</v>
      </c>
      <c r="EO508" s="47">
        <f t="shared" si="51"/>
        <v>45100</v>
      </c>
      <c r="EP508" s="47" t="str">
        <f t="shared" si="52"/>
        <v/>
      </c>
      <c r="EQ508" s="48" t="str">
        <f t="shared" ca="1" si="53"/>
        <v>Y</v>
      </c>
      <c r="ER508" s="49" t="str">
        <f t="shared" si="54"/>
        <v/>
      </c>
      <c r="ES508" s="50"/>
      <c r="ET508" s="51" t="str">
        <f t="shared" si="55"/>
        <v/>
      </c>
      <c r="EU508" s="52" t="str">
        <f t="shared" si="56"/>
        <v/>
      </c>
      <c r="EV508" s="46"/>
    </row>
    <row r="509" spans="1:153" ht="14.25" hidden="1" customHeight="1">
      <c r="A509" s="8">
        <v>502</v>
      </c>
      <c r="B509" s="9" t="s">
        <v>141</v>
      </c>
      <c r="C509" s="10" t="s">
        <v>142</v>
      </c>
      <c r="D509" s="10" t="s">
        <v>143</v>
      </c>
      <c r="E509" s="10" t="s">
        <v>206</v>
      </c>
      <c r="F509" s="9" t="s">
        <v>641</v>
      </c>
      <c r="G509" s="10" t="s">
        <v>572</v>
      </c>
      <c r="H509" s="9" t="s">
        <v>573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1819</v>
      </c>
      <c r="S509" s="9" t="s">
        <v>1820</v>
      </c>
      <c r="T509" s="9" t="s">
        <v>1821</v>
      </c>
      <c r="U509" s="9" t="s">
        <v>337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1822</v>
      </c>
      <c r="AA509" s="9" t="s">
        <v>1823</v>
      </c>
      <c r="AB509" s="12" t="s">
        <v>1824</v>
      </c>
      <c r="AC509" s="10" t="s">
        <v>1825</v>
      </c>
      <c r="AD509" s="9" t="s">
        <v>1823</v>
      </c>
      <c r="AE509" s="13" t="s">
        <v>1824</v>
      </c>
      <c r="AF509" s="14" t="s">
        <v>580</v>
      </c>
      <c r="AG509" s="10" t="s">
        <v>1876</v>
      </c>
      <c r="AH509" s="11" t="s">
        <v>1877</v>
      </c>
      <c r="AI509" s="11" t="s">
        <v>1878</v>
      </c>
      <c r="AJ509" s="10" t="s">
        <v>1879</v>
      </c>
      <c r="AK509" s="11" t="s">
        <v>1878</v>
      </c>
      <c r="AL509" s="11" t="s">
        <v>412</v>
      </c>
      <c r="AM509" s="10" t="s">
        <v>413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2.8</v>
      </c>
      <c r="AU509" s="10" t="s">
        <v>206</v>
      </c>
      <c r="AV509" s="16">
        <v>2900</v>
      </c>
      <c r="AW509" s="16">
        <v>3000</v>
      </c>
      <c r="AX509" s="16">
        <v>0</v>
      </c>
      <c r="AY509" s="16">
        <v>0</v>
      </c>
      <c r="AZ509" s="16">
        <v>0</v>
      </c>
      <c r="BA509" s="17">
        <v>44907</v>
      </c>
      <c r="BB509" s="30" t="s">
        <v>175</v>
      </c>
      <c r="BC509" s="18">
        <v>45016</v>
      </c>
      <c r="BD509" s="17">
        <v>45230</v>
      </c>
      <c r="BE509" s="17">
        <v>45291</v>
      </c>
      <c r="BF509" s="17">
        <v>44910</v>
      </c>
      <c r="BG509" s="10">
        <v>85287456</v>
      </c>
      <c r="BH509" s="9" t="s">
        <v>258</v>
      </c>
      <c r="BI509" s="19">
        <v>45078</v>
      </c>
      <c r="BJ509" s="20">
        <v>45082</v>
      </c>
      <c r="BK509" s="16">
        <v>0</v>
      </c>
      <c r="BL509" s="16">
        <v>0</v>
      </c>
      <c r="BM509" s="9" t="s">
        <v>177</v>
      </c>
      <c r="BN509" s="9" t="s">
        <v>178</v>
      </c>
      <c r="BO509" s="9" t="s">
        <v>156</v>
      </c>
      <c r="BP509" s="17">
        <v>45136</v>
      </c>
      <c r="BQ509" s="17" t="s">
        <v>156</v>
      </c>
      <c r="BR509" s="17">
        <v>45107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 t="s">
        <v>156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>
        <v>45013</v>
      </c>
      <c r="CD509" s="10" t="s">
        <v>156</v>
      </c>
      <c r="CE509" s="17" t="s">
        <v>156</v>
      </c>
      <c r="CF509" s="17" t="s">
        <v>156</v>
      </c>
      <c r="CG509" s="17">
        <v>44955</v>
      </c>
      <c r="CH509" s="17">
        <v>45016</v>
      </c>
      <c r="CI509" s="16">
        <v>2500</v>
      </c>
      <c r="CJ509" s="10" t="s">
        <v>1890</v>
      </c>
      <c r="CK509" s="10" t="s">
        <v>230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 t="s">
        <v>156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45069</v>
      </c>
      <c r="CX509" s="10" t="s">
        <v>935</v>
      </c>
      <c r="CY509" s="17" t="s">
        <v>156</v>
      </c>
      <c r="CZ509" s="17" t="s">
        <v>156</v>
      </c>
      <c r="DA509" s="17">
        <v>44955</v>
      </c>
      <c r="DB509" s="17" t="s">
        <v>156</v>
      </c>
      <c r="DC509" s="16">
        <v>0</v>
      </c>
      <c r="DD509" s="10" t="s">
        <v>156</v>
      </c>
      <c r="DE509" s="10" t="s">
        <v>156</v>
      </c>
      <c r="DF509" s="18" t="s">
        <v>156</v>
      </c>
      <c r="DG509" s="17" t="s">
        <v>156</v>
      </c>
      <c r="DH509" s="10" t="s">
        <v>1891</v>
      </c>
      <c r="DI509" s="17" t="s">
        <v>156</v>
      </c>
      <c r="DJ509" s="17" t="s">
        <v>156</v>
      </c>
      <c r="DK509" s="17">
        <v>44955</v>
      </c>
      <c r="DL509" s="17" t="s">
        <v>156</v>
      </c>
      <c r="DM509" s="16">
        <v>0</v>
      </c>
      <c r="DN509" s="10" t="s">
        <v>156</v>
      </c>
      <c r="DO509" s="10" t="s">
        <v>156</v>
      </c>
      <c r="DP509" s="16">
        <v>24</v>
      </c>
      <c r="DQ509" s="16">
        <v>16</v>
      </c>
      <c r="DR509" s="11">
        <v>16</v>
      </c>
      <c r="DS509" s="16">
        <v>24</v>
      </c>
      <c r="DT509" s="16">
        <v>0</v>
      </c>
      <c r="DU509" s="11" t="s">
        <v>181</v>
      </c>
      <c r="DV509" s="11" t="s">
        <v>182</v>
      </c>
      <c r="DW509" s="27" t="s">
        <v>156</v>
      </c>
      <c r="DX509" s="27" t="s">
        <v>156</v>
      </c>
      <c r="DY509" s="20" t="s">
        <v>1892</v>
      </c>
      <c r="DZ509" s="16">
        <v>7</v>
      </c>
      <c r="EA509" s="16">
        <v>0</v>
      </c>
      <c r="EB509" s="27" t="s">
        <v>185</v>
      </c>
      <c r="EC509" s="27" t="s">
        <v>419</v>
      </c>
      <c r="ED509" s="27" t="s">
        <v>182</v>
      </c>
      <c r="EE509" s="29">
        <v>44948.797662037039</v>
      </c>
      <c r="EF509" s="28" t="s">
        <v>188</v>
      </c>
      <c r="EG509" s="28" t="s">
        <v>189</v>
      </c>
      <c r="EH509" s="28" t="s">
        <v>190</v>
      </c>
      <c r="EI509" s="29">
        <v>45075.818182870367</v>
      </c>
      <c r="EJ509" s="28" t="s">
        <v>197</v>
      </c>
      <c r="EK509" s="28" t="s">
        <v>156</v>
      </c>
      <c r="EL509" s="28" t="s">
        <v>198</v>
      </c>
      <c r="EM509" s="45"/>
      <c r="EN509" s="46" t="str">
        <f t="shared" si="50"/>
        <v>343N152B</v>
      </c>
      <c r="EO509" s="47">
        <f t="shared" si="51"/>
        <v>45129</v>
      </c>
      <c r="EP509" s="47">
        <f t="shared" si="52"/>
        <v>45069</v>
      </c>
      <c r="EQ509" s="48" t="str">
        <f t="shared" ca="1" si="53"/>
        <v>Past</v>
      </c>
      <c r="ER509" s="49">
        <f t="shared" si="54"/>
        <v>60</v>
      </c>
      <c r="ES509" s="50"/>
      <c r="ET509" s="51">
        <f t="shared" si="55"/>
        <v>60</v>
      </c>
      <c r="EU509" s="52">
        <f t="shared" si="56"/>
        <v>0</v>
      </c>
      <c r="EV509" s="46"/>
    </row>
    <row r="510" spans="1:153" ht="14.25" customHeight="1">
      <c r="A510" s="8">
        <v>503</v>
      </c>
      <c r="B510" s="9" t="s">
        <v>141</v>
      </c>
      <c r="C510" s="10" t="s">
        <v>142</v>
      </c>
      <c r="D510" s="10" t="s">
        <v>143</v>
      </c>
      <c r="E510" s="10" t="s">
        <v>206</v>
      </c>
      <c r="F510" s="9" t="s">
        <v>641</v>
      </c>
      <c r="G510" s="10" t="s">
        <v>572</v>
      </c>
      <c r="H510" s="9" t="s">
        <v>573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880</v>
      </c>
      <c r="S510" s="9" t="s">
        <v>881</v>
      </c>
      <c r="T510" s="9" t="s">
        <v>306</v>
      </c>
      <c r="U510" s="9" t="s">
        <v>337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882</v>
      </c>
      <c r="AA510" s="9" t="s">
        <v>883</v>
      </c>
      <c r="AB510" s="12" t="s">
        <v>884</v>
      </c>
      <c r="AC510" s="10" t="s">
        <v>885</v>
      </c>
      <c r="AD510" s="9" t="s">
        <v>883</v>
      </c>
      <c r="AE510" s="13" t="s">
        <v>884</v>
      </c>
      <c r="AF510" s="14" t="s">
        <v>407</v>
      </c>
      <c r="AG510" s="10" t="s">
        <v>1893</v>
      </c>
      <c r="AH510" s="11" t="s">
        <v>887</v>
      </c>
      <c r="AI510" s="11" t="s">
        <v>888</v>
      </c>
      <c r="AJ510" s="10" t="s">
        <v>889</v>
      </c>
      <c r="AK510" s="11" t="s">
        <v>888</v>
      </c>
      <c r="AL510" s="11" t="s">
        <v>168</v>
      </c>
      <c r="AM510" s="10" t="s">
        <v>169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142</v>
      </c>
      <c r="AV510" s="16">
        <v>33000</v>
      </c>
      <c r="AW510" s="16">
        <v>38000</v>
      </c>
      <c r="AX510" s="16">
        <v>0</v>
      </c>
      <c r="AY510" s="16">
        <v>0</v>
      </c>
      <c r="AZ510" s="16">
        <v>0</v>
      </c>
      <c r="BA510" s="17">
        <v>44900</v>
      </c>
      <c r="BB510" s="30" t="s">
        <v>175</v>
      </c>
      <c r="BC510" s="18">
        <v>45119</v>
      </c>
      <c r="BD510" s="17">
        <v>45169</v>
      </c>
      <c r="BE510" s="17">
        <v>45169</v>
      </c>
      <c r="BF510" s="17">
        <v>44910</v>
      </c>
      <c r="BG510" s="10">
        <v>84229975</v>
      </c>
      <c r="BH510" s="9" t="s">
        <v>319</v>
      </c>
      <c r="BI510" s="19">
        <v>44927</v>
      </c>
      <c r="BJ510" s="20">
        <v>44928</v>
      </c>
      <c r="BK510" s="16">
        <v>5364</v>
      </c>
      <c r="BL510" s="16">
        <v>8582</v>
      </c>
      <c r="BM510" s="9" t="s">
        <v>177</v>
      </c>
      <c r="BN510" s="9" t="s">
        <v>383</v>
      </c>
      <c r="BO510" s="9" t="s">
        <v>156</v>
      </c>
      <c r="BP510" s="17">
        <v>44972</v>
      </c>
      <c r="BQ510" s="17">
        <v>44972</v>
      </c>
      <c r="BR510" s="17">
        <v>45032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>
        <v>44721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44733</v>
      </c>
      <c r="CD510" s="10" t="s">
        <v>156</v>
      </c>
      <c r="CE510" s="17" t="s">
        <v>156</v>
      </c>
      <c r="CF510" s="17" t="s">
        <v>156</v>
      </c>
      <c r="CG510" s="17">
        <v>44721</v>
      </c>
      <c r="CH510" s="17">
        <v>44727</v>
      </c>
      <c r="CI510" s="16">
        <v>12000</v>
      </c>
      <c r="CJ510" s="10" t="s">
        <v>1894</v>
      </c>
      <c r="CK510" s="10" t="s">
        <v>230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>
        <v>44721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44880</v>
      </c>
      <c r="CX510" s="10" t="s">
        <v>430</v>
      </c>
      <c r="CY510" s="17">
        <v>44880</v>
      </c>
      <c r="CZ510" s="17" t="s">
        <v>156</v>
      </c>
      <c r="DA510" s="17">
        <v>44809</v>
      </c>
      <c r="DB510" s="17">
        <v>44876</v>
      </c>
      <c r="DC510" s="16">
        <v>5364</v>
      </c>
      <c r="DD510" s="10" t="s">
        <v>1895</v>
      </c>
      <c r="DE510" s="10" t="s">
        <v>230</v>
      </c>
      <c r="DF510" s="18" t="s">
        <v>156</v>
      </c>
      <c r="DG510" s="17">
        <v>44922</v>
      </c>
      <c r="DH510" s="10" t="s">
        <v>1896</v>
      </c>
      <c r="DI510" s="17">
        <v>44887</v>
      </c>
      <c r="DJ510" s="17" t="s">
        <v>156</v>
      </c>
      <c r="DK510" s="17">
        <v>44809</v>
      </c>
      <c r="DL510" s="17">
        <v>44917</v>
      </c>
      <c r="DM510" s="16">
        <v>5364</v>
      </c>
      <c r="DN510" s="10" t="s">
        <v>1897</v>
      </c>
      <c r="DO510" s="10" t="s">
        <v>233</v>
      </c>
      <c r="DP510" s="16">
        <v>48</v>
      </c>
      <c r="DQ510" s="16">
        <v>24</v>
      </c>
      <c r="DR510" s="11">
        <v>24</v>
      </c>
      <c r="DS510" s="16">
        <v>36</v>
      </c>
      <c r="DT510" s="16">
        <v>0</v>
      </c>
      <c r="DU510" s="11" t="s">
        <v>181</v>
      </c>
      <c r="DV510" s="11" t="s">
        <v>182</v>
      </c>
      <c r="DW510" s="27" t="s">
        <v>156</v>
      </c>
      <c r="DX510" s="27" t="s">
        <v>156</v>
      </c>
      <c r="DY510" s="20" t="s">
        <v>1775</v>
      </c>
      <c r="DZ510" s="16">
        <v>7</v>
      </c>
      <c r="EA510" s="16">
        <v>0</v>
      </c>
      <c r="EB510" s="27" t="s">
        <v>185</v>
      </c>
      <c r="EC510" s="27" t="s">
        <v>185</v>
      </c>
      <c r="ED510" s="27" t="s">
        <v>182</v>
      </c>
      <c r="EE510" s="29">
        <v>44721.979699074072</v>
      </c>
      <c r="EF510" s="28" t="s">
        <v>186</v>
      </c>
      <c r="EG510" s="28" t="s">
        <v>156</v>
      </c>
      <c r="EH510" s="28" t="s">
        <v>187</v>
      </c>
      <c r="EI510" s="29">
        <v>44917.737534722219</v>
      </c>
      <c r="EJ510" s="28" t="s">
        <v>440</v>
      </c>
      <c r="EK510" s="28" t="s">
        <v>441</v>
      </c>
      <c r="EL510" s="28" t="s">
        <v>237</v>
      </c>
      <c r="EM510" s="45" t="s">
        <v>3713</v>
      </c>
      <c r="EN510" s="46" t="str">
        <f t="shared" si="50"/>
        <v>343N033A</v>
      </c>
      <c r="EO510" s="47">
        <f t="shared" si="51"/>
        <v>44965</v>
      </c>
      <c r="EP510" s="47">
        <f t="shared" si="52"/>
        <v>44880</v>
      </c>
      <c r="EQ510" s="48" t="str">
        <f t="shared" ca="1" si="53"/>
        <v>Past</v>
      </c>
      <c r="ER510" s="49">
        <f t="shared" si="54"/>
        <v>85</v>
      </c>
      <c r="ES510" s="50"/>
      <c r="ET510" s="51">
        <f t="shared" si="55"/>
        <v>85</v>
      </c>
      <c r="EU510" s="52">
        <f t="shared" si="56"/>
        <v>455940</v>
      </c>
      <c r="EV510" s="46"/>
      <c r="EW510" s="23" t="s">
        <v>3714</v>
      </c>
    </row>
    <row r="511" spans="1:153" ht="14.25" customHeight="1">
      <c r="A511" s="8">
        <v>504</v>
      </c>
      <c r="B511" s="9" t="s">
        <v>141</v>
      </c>
      <c r="C511" s="10" t="s">
        <v>142</v>
      </c>
      <c r="D511" s="10" t="s">
        <v>143</v>
      </c>
      <c r="E511" s="10" t="s">
        <v>206</v>
      </c>
      <c r="F511" s="9" t="s">
        <v>641</v>
      </c>
      <c r="G511" s="10" t="s">
        <v>572</v>
      </c>
      <c r="H511" s="9" t="s">
        <v>573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880</v>
      </c>
      <c r="S511" s="9" t="s">
        <v>881</v>
      </c>
      <c r="T511" s="9" t="s">
        <v>306</v>
      </c>
      <c r="U511" s="9" t="s">
        <v>337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882</v>
      </c>
      <c r="AA511" s="9" t="s">
        <v>883</v>
      </c>
      <c r="AB511" s="12" t="s">
        <v>884</v>
      </c>
      <c r="AC511" s="10" t="s">
        <v>885</v>
      </c>
      <c r="AD511" s="9" t="s">
        <v>883</v>
      </c>
      <c r="AE511" s="13" t="s">
        <v>884</v>
      </c>
      <c r="AF511" s="14" t="s">
        <v>407</v>
      </c>
      <c r="AG511" s="10" t="s">
        <v>1893</v>
      </c>
      <c r="AH511" s="11" t="s">
        <v>887</v>
      </c>
      <c r="AI511" s="11" t="s">
        <v>888</v>
      </c>
      <c r="AJ511" s="10" t="s">
        <v>889</v>
      </c>
      <c r="AK511" s="11" t="s">
        <v>888</v>
      </c>
      <c r="AL511" s="11" t="s">
        <v>168</v>
      </c>
      <c r="AM511" s="10" t="s">
        <v>169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33000</v>
      </c>
      <c r="AW511" s="16">
        <v>38000</v>
      </c>
      <c r="AX511" s="16">
        <v>0</v>
      </c>
      <c r="AY511" s="16">
        <v>0</v>
      </c>
      <c r="AZ511" s="16">
        <v>0</v>
      </c>
      <c r="BA511" s="17">
        <v>44900</v>
      </c>
      <c r="BB511" s="30" t="s">
        <v>175</v>
      </c>
      <c r="BC511" s="18">
        <v>45119</v>
      </c>
      <c r="BD511" s="17">
        <v>45169</v>
      </c>
      <c r="BE511" s="17">
        <v>45169</v>
      </c>
      <c r="BF511" s="17">
        <v>44910</v>
      </c>
      <c r="BG511" s="10">
        <v>84947615</v>
      </c>
      <c r="BH511" s="9" t="s">
        <v>321</v>
      </c>
      <c r="BI511" s="19">
        <v>44958</v>
      </c>
      <c r="BJ511" s="20">
        <v>44984</v>
      </c>
      <c r="BK511" s="16">
        <v>7308</v>
      </c>
      <c r="BL511" s="16">
        <v>11693</v>
      </c>
      <c r="BM511" s="9" t="s">
        <v>177</v>
      </c>
      <c r="BN511" s="9" t="s">
        <v>470</v>
      </c>
      <c r="BO511" s="9" t="s">
        <v>156</v>
      </c>
      <c r="BP511" s="17">
        <v>45001</v>
      </c>
      <c r="BQ511" s="17">
        <v>45001</v>
      </c>
      <c r="BR511" s="17">
        <v>44993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>
        <v>44875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>
        <v>44890</v>
      </c>
      <c r="CD511" s="10" t="s">
        <v>156</v>
      </c>
      <c r="CE511" s="17">
        <v>44890</v>
      </c>
      <c r="CF511" s="17" t="s">
        <v>156</v>
      </c>
      <c r="CG511" s="17">
        <v>44880</v>
      </c>
      <c r="CH511" s="17">
        <v>44888</v>
      </c>
      <c r="CI511" s="16">
        <v>3600</v>
      </c>
      <c r="CJ511" s="10" t="s">
        <v>1898</v>
      </c>
      <c r="CK511" s="10" t="s">
        <v>230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>
        <v>44875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44966</v>
      </c>
      <c r="CX511" s="10" t="s">
        <v>1899</v>
      </c>
      <c r="CY511" s="17">
        <v>44960</v>
      </c>
      <c r="CZ511" s="17" t="s">
        <v>156</v>
      </c>
      <c r="DA511" s="17">
        <v>44880</v>
      </c>
      <c r="DB511" s="17">
        <v>44964</v>
      </c>
      <c r="DC511" s="16">
        <v>7308</v>
      </c>
      <c r="DD511" s="10" t="s">
        <v>1900</v>
      </c>
      <c r="DE511" s="10" t="s">
        <v>230</v>
      </c>
      <c r="DF511" s="18" t="s">
        <v>156</v>
      </c>
      <c r="DG511" s="17">
        <v>44973</v>
      </c>
      <c r="DH511" s="10" t="s">
        <v>1901</v>
      </c>
      <c r="DI511" s="17">
        <v>44960</v>
      </c>
      <c r="DJ511" s="17" t="s">
        <v>156</v>
      </c>
      <c r="DK511" s="17">
        <v>44880</v>
      </c>
      <c r="DL511" s="17">
        <v>44966</v>
      </c>
      <c r="DM511" s="16">
        <v>7308</v>
      </c>
      <c r="DN511" s="10" t="s">
        <v>1902</v>
      </c>
      <c r="DO511" s="10" t="s">
        <v>233</v>
      </c>
      <c r="DP511" s="16">
        <v>48</v>
      </c>
      <c r="DQ511" s="16">
        <v>24</v>
      </c>
      <c r="DR511" s="11">
        <v>24</v>
      </c>
      <c r="DS511" s="16">
        <v>36</v>
      </c>
      <c r="DT511" s="16">
        <v>0</v>
      </c>
      <c r="DU511" s="11" t="s">
        <v>181</v>
      </c>
      <c r="DV511" s="11" t="s">
        <v>182</v>
      </c>
      <c r="DW511" s="27" t="s">
        <v>156</v>
      </c>
      <c r="DX511" s="27" t="s">
        <v>156</v>
      </c>
      <c r="DY511" s="20" t="s">
        <v>386</v>
      </c>
      <c r="DZ511" s="16">
        <v>7</v>
      </c>
      <c r="EA511" s="16">
        <v>0</v>
      </c>
      <c r="EB511" s="27" t="s">
        <v>185</v>
      </c>
      <c r="EC511" s="27" t="s">
        <v>185</v>
      </c>
      <c r="ED511" s="27" t="s">
        <v>182</v>
      </c>
      <c r="EE511" s="29">
        <v>44876.018900462965</v>
      </c>
      <c r="EF511" s="28" t="s">
        <v>186</v>
      </c>
      <c r="EG511" s="28" t="s">
        <v>156</v>
      </c>
      <c r="EH511" s="28" t="s">
        <v>187</v>
      </c>
      <c r="EI511" s="29">
        <v>44966.610497685186</v>
      </c>
      <c r="EJ511" s="28" t="s">
        <v>492</v>
      </c>
      <c r="EK511" s="28" t="s">
        <v>493</v>
      </c>
      <c r="EL511" s="28" t="s">
        <v>237</v>
      </c>
      <c r="EM511" s="45" t="s">
        <v>3713</v>
      </c>
      <c r="EN511" s="46" t="str">
        <f t="shared" si="50"/>
        <v>343N033A</v>
      </c>
      <c r="EO511" s="47">
        <f t="shared" si="51"/>
        <v>44994</v>
      </c>
      <c r="EP511" s="47">
        <f t="shared" si="52"/>
        <v>44966</v>
      </c>
      <c r="EQ511" s="48" t="str">
        <f t="shared" ca="1" si="53"/>
        <v>Past</v>
      </c>
      <c r="ER511" s="49">
        <f t="shared" si="54"/>
        <v>28</v>
      </c>
      <c r="ES511" s="50"/>
      <c r="ET511" s="51">
        <f t="shared" si="55"/>
        <v>28</v>
      </c>
      <c r="EU511" s="52">
        <f t="shared" si="56"/>
        <v>204624</v>
      </c>
      <c r="EV511" s="46"/>
      <c r="EW511" s="23" t="s">
        <v>3721</v>
      </c>
    </row>
    <row r="512" spans="1:153" ht="14.25" hidden="1" customHeight="1">
      <c r="A512" s="8">
        <v>505</v>
      </c>
      <c r="B512" s="9" t="s">
        <v>141</v>
      </c>
      <c r="C512" s="10" t="s">
        <v>142</v>
      </c>
      <c r="D512" s="10" t="s">
        <v>143</v>
      </c>
      <c r="E512" s="10" t="s">
        <v>206</v>
      </c>
      <c r="F512" s="9" t="s">
        <v>641</v>
      </c>
      <c r="G512" s="10" t="s">
        <v>572</v>
      </c>
      <c r="H512" s="9" t="s">
        <v>573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880</v>
      </c>
      <c r="S512" s="9" t="s">
        <v>881</v>
      </c>
      <c r="T512" s="9" t="s">
        <v>306</v>
      </c>
      <c r="U512" s="9" t="s">
        <v>337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882</v>
      </c>
      <c r="AA512" s="9" t="s">
        <v>883</v>
      </c>
      <c r="AB512" s="12" t="s">
        <v>884</v>
      </c>
      <c r="AC512" s="10" t="s">
        <v>885</v>
      </c>
      <c r="AD512" s="9" t="s">
        <v>883</v>
      </c>
      <c r="AE512" s="13" t="s">
        <v>884</v>
      </c>
      <c r="AF512" s="14" t="s">
        <v>407</v>
      </c>
      <c r="AG512" s="10" t="s">
        <v>1893</v>
      </c>
      <c r="AH512" s="11" t="s">
        <v>887</v>
      </c>
      <c r="AI512" s="11" t="s">
        <v>888</v>
      </c>
      <c r="AJ512" s="10" t="s">
        <v>889</v>
      </c>
      <c r="AK512" s="11" t="s">
        <v>888</v>
      </c>
      <c r="AL512" s="11" t="s">
        <v>168</v>
      </c>
      <c r="AM512" s="10" t="s">
        <v>169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33000</v>
      </c>
      <c r="AW512" s="16">
        <v>38000</v>
      </c>
      <c r="AX512" s="16">
        <v>0</v>
      </c>
      <c r="AY512" s="16">
        <v>0</v>
      </c>
      <c r="AZ512" s="16">
        <v>0</v>
      </c>
      <c r="BA512" s="17">
        <v>44900</v>
      </c>
      <c r="BB512" s="30" t="s">
        <v>175</v>
      </c>
      <c r="BC512" s="18">
        <v>44909</v>
      </c>
      <c r="BD512" s="17">
        <v>45169</v>
      </c>
      <c r="BE512" s="17">
        <v>45169</v>
      </c>
      <c r="BF512" s="17">
        <v>44910</v>
      </c>
      <c r="BG512" s="10">
        <v>85028364</v>
      </c>
      <c r="BH512" s="9" t="s">
        <v>258</v>
      </c>
      <c r="BI512" s="19">
        <v>44986</v>
      </c>
      <c r="BJ512" s="20">
        <v>44998</v>
      </c>
      <c r="BK512" s="16">
        <v>0</v>
      </c>
      <c r="BL512" s="16">
        <v>0</v>
      </c>
      <c r="BM512" s="9" t="s">
        <v>177</v>
      </c>
      <c r="BN512" s="9" t="s">
        <v>178</v>
      </c>
      <c r="BO512" s="9" t="s">
        <v>156</v>
      </c>
      <c r="BP512" s="17">
        <v>45007</v>
      </c>
      <c r="BQ512" s="17" t="s">
        <v>156</v>
      </c>
      <c r="BR512" s="17">
        <v>45007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>
        <v>44889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>
        <v>44911</v>
      </c>
      <c r="CD512" s="10" t="s">
        <v>156</v>
      </c>
      <c r="CE512" s="17">
        <v>44911</v>
      </c>
      <c r="CF512" s="17" t="s">
        <v>156</v>
      </c>
      <c r="CG512" s="17">
        <v>44889</v>
      </c>
      <c r="CH512" s="17">
        <v>44909</v>
      </c>
      <c r="CI512" s="16">
        <v>480</v>
      </c>
      <c r="CJ512" s="10" t="s">
        <v>1903</v>
      </c>
      <c r="CK512" s="10" t="s">
        <v>230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>
        <v>44889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>
        <v>44980</v>
      </c>
      <c r="CX512" s="10" t="s">
        <v>893</v>
      </c>
      <c r="CY512" s="17">
        <v>44974</v>
      </c>
      <c r="CZ512" s="17" t="s">
        <v>156</v>
      </c>
      <c r="DA512" s="17">
        <v>44900</v>
      </c>
      <c r="DB512" s="17" t="s">
        <v>156</v>
      </c>
      <c r="DC512" s="16">
        <v>0</v>
      </c>
      <c r="DD512" s="10" t="s">
        <v>156</v>
      </c>
      <c r="DE512" s="10" t="s">
        <v>156</v>
      </c>
      <c r="DF512" s="18" t="s">
        <v>156</v>
      </c>
      <c r="DG512" s="17">
        <v>44988</v>
      </c>
      <c r="DH512" s="10" t="s">
        <v>1904</v>
      </c>
      <c r="DI512" s="17">
        <v>44988</v>
      </c>
      <c r="DJ512" s="17" t="s">
        <v>156</v>
      </c>
      <c r="DK512" s="17">
        <v>44906</v>
      </c>
      <c r="DL512" s="17" t="s">
        <v>156</v>
      </c>
      <c r="DM512" s="16">
        <v>0</v>
      </c>
      <c r="DN512" s="10" t="s">
        <v>156</v>
      </c>
      <c r="DO512" s="10" t="s">
        <v>156</v>
      </c>
      <c r="DP512" s="16">
        <v>48</v>
      </c>
      <c r="DQ512" s="16">
        <v>24</v>
      </c>
      <c r="DR512" s="11">
        <v>24</v>
      </c>
      <c r="DS512" s="16">
        <v>36</v>
      </c>
      <c r="DT512" s="16">
        <v>480</v>
      </c>
      <c r="DU512" s="11" t="s">
        <v>181</v>
      </c>
      <c r="DV512" s="11" t="s">
        <v>182</v>
      </c>
      <c r="DW512" s="27" t="s">
        <v>156</v>
      </c>
      <c r="DX512" s="27" t="s">
        <v>156</v>
      </c>
      <c r="DY512" s="20" t="s">
        <v>156</v>
      </c>
      <c r="DZ512" s="16">
        <v>7</v>
      </c>
      <c r="EA512" s="16">
        <v>0</v>
      </c>
      <c r="EB512" s="27" t="s">
        <v>185</v>
      </c>
      <c r="EC512" s="27" t="s">
        <v>185</v>
      </c>
      <c r="ED512" s="27" t="s">
        <v>182</v>
      </c>
      <c r="EE512" s="29">
        <v>44890.034062500003</v>
      </c>
      <c r="EF512" s="28" t="s">
        <v>186</v>
      </c>
      <c r="EG512" s="28" t="s">
        <v>156</v>
      </c>
      <c r="EH512" s="28" t="s">
        <v>187</v>
      </c>
      <c r="EI512" s="29">
        <v>44960.817488425928</v>
      </c>
      <c r="EJ512" s="28" t="s">
        <v>197</v>
      </c>
      <c r="EK512" s="28" t="s">
        <v>156</v>
      </c>
      <c r="EL512" s="28" t="s">
        <v>198</v>
      </c>
      <c r="EM512" s="45"/>
      <c r="EN512" s="46" t="str">
        <f t="shared" si="50"/>
        <v>343N033A</v>
      </c>
      <c r="EO512" s="47">
        <f t="shared" si="51"/>
        <v>45000</v>
      </c>
      <c r="EP512" s="47">
        <f t="shared" si="52"/>
        <v>44980</v>
      </c>
      <c r="EQ512" s="48" t="str">
        <f t="shared" ca="1" si="53"/>
        <v>Past</v>
      </c>
      <c r="ER512" s="49">
        <f t="shared" si="54"/>
        <v>20</v>
      </c>
      <c r="ES512" s="50"/>
      <c r="ET512" s="51">
        <f t="shared" si="55"/>
        <v>20</v>
      </c>
      <c r="EU512" s="52">
        <f t="shared" si="56"/>
        <v>0</v>
      </c>
      <c r="EV512" s="46"/>
    </row>
    <row r="513" spans="1:153" ht="14.25" customHeight="1">
      <c r="A513" s="8">
        <v>506</v>
      </c>
      <c r="B513" s="9" t="s">
        <v>141</v>
      </c>
      <c r="C513" s="10" t="s">
        <v>142</v>
      </c>
      <c r="D513" s="10" t="s">
        <v>143</v>
      </c>
      <c r="E513" s="10" t="s">
        <v>206</v>
      </c>
      <c r="F513" s="9" t="s">
        <v>641</v>
      </c>
      <c r="G513" s="10" t="s">
        <v>572</v>
      </c>
      <c r="H513" s="9" t="s">
        <v>573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880</v>
      </c>
      <c r="S513" s="9" t="s">
        <v>881</v>
      </c>
      <c r="T513" s="9" t="s">
        <v>306</v>
      </c>
      <c r="U513" s="9" t="s">
        <v>337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882</v>
      </c>
      <c r="AA513" s="9" t="s">
        <v>883</v>
      </c>
      <c r="AB513" s="12" t="s">
        <v>884</v>
      </c>
      <c r="AC513" s="10" t="s">
        <v>885</v>
      </c>
      <c r="AD513" s="9" t="s">
        <v>883</v>
      </c>
      <c r="AE513" s="13" t="s">
        <v>884</v>
      </c>
      <c r="AF513" s="14" t="s">
        <v>407</v>
      </c>
      <c r="AG513" s="10" t="s">
        <v>1893</v>
      </c>
      <c r="AH513" s="11" t="s">
        <v>887</v>
      </c>
      <c r="AI513" s="11" t="s">
        <v>888</v>
      </c>
      <c r="AJ513" s="10" t="s">
        <v>889</v>
      </c>
      <c r="AK513" s="11" t="s">
        <v>888</v>
      </c>
      <c r="AL513" s="11" t="s">
        <v>168</v>
      </c>
      <c r="AM513" s="10" t="s">
        <v>169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33000</v>
      </c>
      <c r="AW513" s="16">
        <v>38000</v>
      </c>
      <c r="AX513" s="16">
        <v>0</v>
      </c>
      <c r="AY513" s="16">
        <v>0</v>
      </c>
      <c r="AZ513" s="16">
        <v>0</v>
      </c>
      <c r="BA513" s="17">
        <v>44900</v>
      </c>
      <c r="BB513" s="30" t="s">
        <v>175</v>
      </c>
      <c r="BC513" s="18">
        <v>45119</v>
      </c>
      <c r="BD513" s="17">
        <v>45169</v>
      </c>
      <c r="BE513" s="17">
        <v>45169</v>
      </c>
      <c r="BF513" s="17">
        <v>44910</v>
      </c>
      <c r="BG513" s="10">
        <v>85028363</v>
      </c>
      <c r="BH513" s="9" t="s">
        <v>303</v>
      </c>
      <c r="BI513" s="19">
        <v>44986</v>
      </c>
      <c r="BJ513" s="20">
        <v>44991</v>
      </c>
      <c r="BK513" s="16">
        <v>5436</v>
      </c>
      <c r="BL513" s="16">
        <v>8698</v>
      </c>
      <c r="BM513" s="9" t="s">
        <v>177</v>
      </c>
      <c r="BN513" s="9" t="s">
        <v>470</v>
      </c>
      <c r="BO513" s="9" t="s">
        <v>156</v>
      </c>
      <c r="BP513" s="17">
        <v>45035</v>
      </c>
      <c r="BQ513" s="17">
        <v>45035</v>
      </c>
      <c r="BR513" s="17">
        <v>45035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>
        <v>44889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>
        <v>44932</v>
      </c>
      <c r="CD513" s="10" t="s">
        <v>239</v>
      </c>
      <c r="CE513" s="17">
        <v>44932</v>
      </c>
      <c r="CF513" s="17" t="s">
        <v>156</v>
      </c>
      <c r="CG513" s="17">
        <v>44900</v>
      </c>
      <c r="CH513" s="17">
        <v>44931</v>
      </c>
      <c r="CI513" s="16">
        <v>3100</v>
      </c>
      <c r="CJ513" s="10" t="s">
        <v>1905</v>
      </c>
      <c r="CK513" s="10" t="s">
        <v>230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>
        <v>44889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>
        <v>45001</v>
      </c>
      <c r="CX513" s="10" t="s">
        <v>478</v>
      </c>
      <c r="CY513" s="17">
        <v>45001</v>
      </c>
      <c r="CZ513" s="17" t="s">
        <v>156</v>
      </c>
      <c r="DA513" s="17">
        <v>44900</v>
      </c>
      <c r="DB513" s="17">
        <v>45002</v>
      </c>
      <c r="DC513" s="16">
        <v>5436</v>
      </c>
      <c r="DD513" s="10" t="s">
        <v>1906</v>
      </c>
      <c r="DE513" s="10" t="s">
        <v>230</v>
      </c>
      <c r="DF513" s="18" t="s">
        <v>156</v>
      </c>
      <c r="DG513" s="17">
        <v>45008</v>
      </c>
      <c r="DH513" s="10" t="s">
        <v>1907</v>
      </c>
      <c r="DI513" s="17">
        <v>45016</v>
      </c>
      <c r="DJ513" s="17" t="s">
        <v>156</v>
      </c>
      <c r="DK513" s="17">
        <v>44906</v>
      </c>
      <c r="DL513" s="17">
        <v>45006</v>
      </c>
      <c r="DM513" s="16">
        <v>5436</v>
      </c>
      <c r="DN513" s="10" t="s">
        <v>1908</v>
      </c>
      <c r="DO513" s="10" t="s">
        <v>233</v>
      </c>
      <c r="DP513" s="16">
        <v>48</v>
      </c>
      <c r="DQ513" s="16">
        <v>24</v>
      </c>
      <c r="DR513" s="11">
        <v>24</v>
      </c>
      <c r="DS513" s="16">
        <v>36</v>
      </c>
      <c r="DT513" s="16">
        <v>0</v>
      </c>
      <c r="DU513" s="11" t="s">
        <v>181</v>
      </c>
      <c r="DV513" s="11" t="s">
        <v>182</v>
      </c>
      <c r="DW513" s="27" t="s">
        <v>156</v>
      </c>
      <c r="DX513" s="27" t="s">
        <v>156</v>
      </c>
      <c r="DY513" s="20" t="s">
        <v>907</v>
      </c>
      <c r="DZ513" s="16">
        <v>7</v>
      </c>
      <c r="EA513" s="16">
        <v>0</v>
      </c>
      <c r="EB513" s="27" t="s">
        <v>185</v>
      </c>
      <c r="EC513" s="27" t="s">
        <v>185</v>
      </c>
      <c r="ED513" s="27" t="s">
        <v>182</v>
      </c>
      <c r="EE513" s="29">
        <v>44890.034062500003</v>
      </c>
      <c r="EF513" s="28" t="s">
        <v>186</v>
      </c>
      <c r="EG513" s="28" t="s">
        <v>156</v>
      </c>
      <c r="EH513" s="28" t="s">
        <v>187</v>
      </c>
      <c r="EI513" s="29">
        <v>45006.725682870368</v>
      </c>
      <c r="EJ513" s="28" t="s">
        <v>505</v>
      </c>
      <c r="EK513" s="28" t="s">
        <v>506</v>
      </c>
      <c r="EL513" s="28" t="s">
        <v>237</v>
      </c>
      <c r="EM513" s="45" t="s">
        <v>3713</v>
      </c>
      <c r="EN513" s="46" t="str">
        <f t="shared" si="50"/>
        <v>343N033A</v>
      </c>
      <c r="EO513" s="47">
        <f t="shared" si="51"/>
        <v>45028</v>
      </c>
      <c r="EP513" s="47">
        <f t="shared" si="52"/>
        <v>45001</v>
      </c>
      <c r="EQ513" s="48" t="str">
        <f t="shared" ca="1" si="53"/>
        <v>Past</v>
      </c>
      <c r="ER513" s="49">
        <f t="shared" si="54"/>
        <v>27</v>
      </c>
      <c r="ES513" s="50"/>
      <c r="ET513" s="51">
        <f t="shared" si="55"/>
        <v>27</v>
      </c>
      <c r="EU513" s="52">
        <f t="shared" si="56"/>
        <v>146772</v>
      </c>
      <c r="EV513" s="46"/>
      <c r="EW513" s="23" t="s">
        <v>3721</v>
      </c>
    </row>
    <row r="514" spans="1:153" ht="14.25" customHeight="1">
      <c r="A514" s="8">
        <v>507</v>
      </c>
      <c r="B514" s="9" t="s">
        <v>141</v>
      </c>
      <c r="C514" s="10" t="s">
        <v>142</v>
      </c>
      <c r="D514" s="10" t="s">
        <v>143</v>
      </c>
      <c r="E514" s="10" t="s">
        <v>206</v>
      </c>
      <c r="F514" s="9" t="s">
        <v>641</v>
      </c>
      <c r="G514" s="10" t="s">
        <v>572</v>
      </c>
      <c r="H514" s="9" t="s">
        <v>573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880</v>
      </c>
      <c r="S514" s="9" t="s">
        <v>881</v>
      </c>
      <c r="T514" s="9" t="s">
        <v>306</v>
      </c>
      <c r="U514" s="9" t="s">
        <v>337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882</v>
      </c>
      <c r="AA514" s="9" t="s">
        <v>883</v>
      </c>
      <c r="AB514" s="12" t="s">
        <v>884</v>
      </c>
      <c r="AC514" s="10" t="s">
        <v>885</v>
      </c>
      <c r="AD514" s="9" t="s">
        <v>883</v>
      </c>
      <c r="AE514" s="13" t="s">
        <v>884</v>
      </c>
      <c r="AF514" s="14" t="s">
        <v>407</v>
      </c>
      <c r="AG514" s="10" t="s">
        <v>1893</v>
      </c>
      <c r="AH514" s="11" t="s">
        <v>887</v>
      </c>
      <c r="AI514" s="11" t="s">
        <v>888</v>
      </c>
      <c r="AJ514" s="10" t="s">
        <v>889</v>
      </c>
      <c r="AK514" s="11" t="s">
        <v>888</v>
      </c>
      <c r="AL514" s="11" t="s">
        <v>168</v>
      </c>
      <c r="AM514" s="10" t="s">
        <v>169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33000</v>
      </c>
      <c r="AW514" s="16">
        <v>38000</v>
      </c>
      <c r="AX514" s="16">
        <v>0</v>
      </c>
      <c r="AY514" s="16">
        <v>0</v>
      </c>
      <c r="AZ514" s="16">
        <v>0</v>
      </c>
      <c r="BA514" s="17">
        <v>44900</v>
      </c>
      <c r="BB514" s="30" t="s">
        <v>175</v>
      </c>
      <c r="BC514" s="18">
        <v>45119</v>
      </c>
      <c r="BD514" s="17">
        <v>45169</v>
      </c>
      <c r="BE514" s="17">
        <v>45169</v>
      </c>
      <c r="BF514" s="17">
        <v>44910</v>
      </c>
      <c r="BG514" s="10">
        <v>84229976</v>
      </c>
      <c r="BH514" s="9" t="s">
        <v>247</v>
      </c>
      <c r="BI514" s="19">
        <v>45047</v>
      </c>
      <c r="BJ514" s="20">
        <v>45047</v>
      </c>
      <c r="BK514" s="16">
        <v>2808</v>
      </c>
      <c r="BL514" s="16">
        <v>4493</v>
      </c>
      <c r="BM514" s="9" t="s">
        <v>177</v>
      </c>
      <c r="BN514" s="9" t="s">
        <v>470</v>
      </c>
      <c r="BO514" s="9" t="s">
        <v>156</v>
      </c>
      <c r="BP514" s="17">
        <v>45088</v>
      </c>
      <c r="BQ514" s="17">
        <v>45088</v>
      </c>
      <c r="BR514" s="17">
        <v>45067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>
        <v>44721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>
        <v>44733</v>
      </c>
      <c r="CD514" s="10" t="s">
        <v>156</v>
      </c>
      <c r="CE514" s="17" t="s">
        <v>156</v>
      </c>
      <c r="CF514" s="17" t="s">
        <v>156</v>
      </c>
      <c r="CG514" s="17">
        <v>44721</v>
      </c>
      <c r="CH514" s="17">
        <v>44727</v>
      </c>
      <c r="CI514" s="16">
        <v>2100</v>
      </c>
      <c r="CJ514" s="10" t="s">
        <v>1909</v>
      </c>
      <c r="CK514" s="10" t="s">
        <v>230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>
        <v>44721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45057</v>
      </c>
      <c r="CX514" s="10" t="s">
        <v>1910</v>
      </c>
      <c r="CY514" s="17">
        <v>45037</v>
      </c>
      <c r="CZ514" s="17" t="s">
        <v>156</v>
      </c>
      <c r="DA514" s="17">
        <v>44824</v>
      </c>
      <c r="DB514" s="17">
        <v>45056</v>
      </c>
      <c r="DC514" s="16">
        <v>2808</v>
      </c>
      <c r="DD514" s="10" t="s">
        <v>1911</v>
      </c>
      <c r="DE514" s="10" t="s">
        <v>230</v>
      </c>
      <c r="DF514" s="18" t="s">
        <v>156</v>
      </c>
      <c r="DG514" s="17">
        <v>45071</v>
      </c>
      <c r="DH514" s="10" t="s">
        <v>425</v>
      </c>
      <c r="DI514" s="17">
        <v>45037</v>
      </c>
      <c r="DJ514" s="17" t="s">
        <v>156</v>
      </c>
      <c r="DK514" s="17">
        <v>44824</v>
      </c>
      <c r="DL514" s="17">
        <v>45069</v>
      </c>
      <c r="DM514" s="16">
        <v>2808</v>
      </c>
      <c r="DN514" s="10" t="s">
        <v>1912</v>
      </c>
      <c r="DO514" s="10" t="s">
        <v>233</v>
      </c>
      <c r="DP514" s="16">
        <v>48</v>
      </c>
      <c r="DQ514" s="16">
        <v>24</v>
      </c>
      <c r="DR514" s="11">
        <v>24</v>
      </c>
      <c r="DS514" s="16">
        <v>36</v>
      </c>
      <c r="DT514" s="16">
        <v>0</v>
      </c>
      <c r="DU514" s="11" t="s">
        <v>181</v>
      </c>
      <c r="DV514" s="11" t="s">
        <v>182</v>
      </c>
      <c r="DW514" s="27" t="s">
        <v>156</v>
      </c>
      <c r="DX514" s="27" t="s">
        <v>156</v>
      </c>
      <c r="DY514" s="20" t="s">
        <v>1913</v>
      </c>
      <c r="DZ514" s="16">
        <v>7</v>
      </c>
      <c r="EA514" s="16">
        <v>0</v>
      </c>
      <c r="EB514" s="27" t="s">
        <v>185</v>
      </c>
      <c r="EC514" s="27" t="s">
        <v>185</v>
      </c>
      <c r="ED514" s="27" t="s">
        <v>182</v>
      </c>
      <c r="EE514" s="29">
        <v>44721.979699074072</v>
      </c>
      <c r="EF514" s="28" t="s">
        <v>186</v>
      </c>
      <c r="EG514" s="28" t="s">
        <v>156</v>
      </c>
      <c r="EH514" s="28" t="s">
        <v>187</v>
      </c>
      <c r="EI514" s="29">
        <v>45069.786458333336</v>
      </c>
      <c r="EJ514" s="28" t="s">
        <v>492</v>
      </c>
      <c r="EK514" s="28" t="s">
        <v>493</v>
      </c>
      <c r="EL514" s="28" t="s">
        <v>237</v>
      </c>
      <c r="EM514" s="45" t="s">
        <v>3713</v>
      </c>
      <c r="EN514" s="46" t="str">
        <f t="shared" si="50"/>
        <v>343N033A</v>
      </c>
      <c r="EO514" s="47">
        <f t="shared" si="51"/>
        <v>45081</v>
      </c>
      <c r="EP514" s="47">
        <f t="shared" si="52"/>
        <v>45057</v>
      </c>
      <c r="EQ514" s="48" t="str">
        <f t="shared" ca="1" si="53"/>
        <v>Past</v>
      </c>
      <c r="ER514" s="49">
        <f t="shared" si="54"/>
        <v>24</v>
      </c>
      <c r="ES514" s="50"/>
      <c r="ET514" s="51">
        <f t="shared" si="55"/>
        <v>24</v>
      </c>
      <c r="EU514" s="52">
        <f t="shared" si="56"/>
        <v>67392</v>
      </c>
      <c r="EV514" s="46"/>
      <c r="EW514" s="23" t="s">
        <v>3721</v>
      </c>
    </row>
    <row r="515" spans="1:153" ht="14.25" hidden="1" customHeight="1">
      <c r="A515" s="8">
        <v>508</v>
      </c>
      <c r="B515" s="9" t="s">
        <v>141</v>
      </c>
      <c r="C515" s="10" t="s">
        <v>142</v>
      </c>
      <c r="D515" s="10" t="s">
        <v>143</v>
      </c>
      <c r="E515" s="10" t="s">
        <v>206</v>
      </c>
      <c r="F515" s="9" t="s">
        <v>641</v>
      </c>
      <c r="G515" s="10" t="s">
        <v>572</v>
      </c>
      <c r="H515" s="9" t="s">
        <v>573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880</v>
      </c>
      <c r="S515" s="9" t="s">
        <v>881</v>
      </c>
      <c r="T515" s="9" t="s">
        <v>306</v>
      </c>
      <c r="U515" s="9" t="s">
        <v>337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882</v>
      </c>
      <c r="AA515" s="9" t="s">
        <v>883</v>
      </c>
      <c r="AB515" s="12" t="s">
        <v>884</v>
      </c>
      <c r="AC515" s="10" t="s">
        <v>885</v>
      </c>
      <c r="AD515" s="9" t="s">
        <v>883</v>
      </c>
      <c r="AE515" s="13" t="s">
        <v>884</v>
      </c>
      <c r="AF515" s="14" t="s">
        <v>407</v>
      </c>
      <c r="AG515" s="10" t="s">
        <v>1893</v>
      </c>
      <c r="AH515" s="11" t="s">
        <v>887</v>
      </c>
      <c r="AI515" s="11" t="s">
        <v>888</v>
      </c>
      <c r="AJ515" s="10" t="s">
        <v>889</v>
      </c>
      <c r="AK515" s="11" t="s">
        <v>888</v>
      </c>
      <c r="AL515" s="11" t="s">
        <v>168</v>
      </c>
      <c r="AM515" s="10" t="s">
        <v>169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33000</v>
      </c>
      <c r="AW515" s="16">
        <v>38000</v>
      </c>
      <c r="AX515" s="16">
        <v>0</v>
      </c>
      <c r="AY515" s="16">
        <v>0</v>
      </c>
      <c r="AZ515" s="16">
        <v>0</v>
      </c>
      <c r="BA515" s="17">
        <v>44900</v>
      </c>
      <c r="BB515" s="30" t="s">
        <v>246</v>
      </c>
      <c r="BC515" s="18" t="s">
        <v>156</v>
      </c>
      <c r="BD515" s="17">
        <v>45169</v>
      </c>
      <c r="BE515" s="17">
        <v>45169</v>
      </c>
      <c r="BF515" s="17">
        <v>44910</v>
      </c>
      <c r="BG515" s="10">
        <v>84229977</v>
      </c>
      <c r="BH515" s="9" t="s">
        <v>176</v>
      </c>
      <c r="BI515" s="19">
        <v>45078</v>
      </c>
      <c r="BJ515" s="20">
        <v>45082</v>
      </c>
      <c r="BK515" s="16">
        <v>0</v>
      </c>
      <c r="BL515" s="16">
        <v>0</v>
      </c>
      <c r="BM515" s="9" t="s">
        <v>177</v>
      </c>
      <c r="BN515" s="9" t="s">
        <v>178</v>
      </c>
      <c r="BO515" s="9" t="s">
        <v>156</v>
      </c>
      <c r="BP515" s="17">
        <v>45095</v>
      </c>
      <c r="BQ515" s="17" t="s">
        <v>156</v>
      </c>
      <c r="BR515" s="17">
        <v>45095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>
        <v>44721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44733</v>
      </c>
      <c r="CD515" s="10" t="s">
        <v>156</v>
      </c>
      <c r="CE515" s="17" t="s">
        <v>156</v>
      </c>
      <c r="CF515" s="17" t="s">
        <v>156</v>
      </c>
      <c r="CG515" s="17">
        <v>44721</v>
      </c>
      <c r="CH515" s="17">
        <v>44727</v>
      </c>
      <c r="CI515" s="16">
        <v>6300</v>
      </c>
      <c r="CJ515" s="10" t="s">
        <v>1914</v>
      </c>
      <c r="CK515" s="10" t="s">
        <v>541</v>
      </c>
      <c r="CL515" s="18">
        <v>44939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>
        <v>44721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193</v>
      </c>
      <c r="CY515" s="17" t="s">
        <v>156</v>
      </c>
      <c r="CZ515" s="17" t="s">
        <v>156</v>
      </c>
      <c r="DA515" s="17">
        <v>44721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156</v>
      </c>
      <c r="DI515" s="17" t="s">
        <v>156</v>
      </c>
      <c r="DJ515" s="17" t="s">
        <v>156</v>
      </c>
      <c r="DK515" s="17">
        <v>44721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48</v>
      </c>
      <c r="DQ515" s="16">
        <v>24</v>
      </c>
      <c r="DR515" s="11">
        <v>24</v>
      </c>
      <c r="DS515" s="16">
        <v>36</v>
      </c>
      <c r="DT515" s="16">
        <v>6300</v>
      </c>
      <c r="DU515" s="11" t="s">
        <v>181</v>
      </c>
      <c r="DV515" s="11" t="s">
        <v>182</v>
      </c>
      <c r="DW515" s="27" t="s">
        <v>156</v>
      </c>
      <c r="DX515" s="27" t="s">
        <v>156</v>
      </c>
      <c r="DY515" s="20" t="s">
        <v>687</v>
      </c>
      <c r="DZ515" s="16">
        <v>7</v>
      </c>
      <c r="EA515" s="16">
        <v>0</v>
      </c>
      <c r="EB515" s="27" t="s">
        <v>185</v>
      </c>
      <c r="EC515" s="27" t="s">
        <v>185</v>
      </c>
      <c r="ED515" s="27" t="s">
        <v>182</v>
      </c>
      <c r="EE515" s="29">
        <v>44721.979699074072</v>
      </c>
      <c r="EF515" s="28" t="s">
        <v>186</v>
      </c>
      <c r="EG515" s="28" t="s">
        <v>156</v>
      </c>
      <c r="EH515" s="28" t="s">
        <v>187</v>
      </c>
      <c r="EI515" s="29">
        <v>44948.797662037039</v>
      </c>
      <c r="EJ515" s="28" t="s">
        <v>188</v>
      </c>
      <c r="EK515" s="28" t="s">
        <v>189</v>
      </c>
      <c r="EL515" s="28" t="s">
        <v>190</v>
      </c>
      <c r="EM515" s="45"/>
      <c r="EN515" s="46" t="str">
        <f t="shared" si="50"/>
        <v>343N033A</v>
      </c>
      <c r="EO515" s="47">
        <f t="shared" si="51"/>
        <v>45088</v>
      </c>
      <c r="EP515" s="47" t="str">
        <f t="shared" si="52"/>
        <v/>
      </c>
      <c r="EQ515" s="48" t="str">
        <f t="shared" ca="1" si="53"/>
        <v>Y</v>
      </c>
      <c r="ER515" s="49" t="str">
        <f t="shared" si="54"/>
        <v/>
      </c>
      <c r="ES515" s="50"/>
      <c r="ET515" s="51" t="str">
        <f t="shared" si="55"/>
        <v/>
      </c>
      <c r="EU515" s="52" t="str">
        <f t="shared" si="56"/>
        <v/>
      </c>
      <c r="EV515" s="46"/>
    </row>
    <row r="516" spans="1:153" ht="14.25" hidden="1" customHeight="1">
      <c r="A516" s="8">
        <v>509</v>
      </c>
      <c r="B516" s="9" t="s">
        <v>141</v>
      </c>
      <c r="C516" s="10" t="s">
        <v>142</v>
      </c>
      <c r="D516" s="10" t="s">
        <v>143</v>
      </c>
      <c r="E516" s="10" t="s">
        <v>206</v>
      </c>
      <c r="F516" s="9" t="s">
        <v>641</v>
      </c>
      <c r="G516" s="10" t="s">
        <v>572</v>
      </c>
      <c r="H516" s="9" t="s">
        <v>573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880</v>
      </c>
      <c r="S516" s="9" t="s">
        <v>881</v>
      </c>
      <c r="T516" s="9" t="s">
        <v>306</v>
      </c>
      <c r="U516" s="9" t="s">
        <v>337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882</v>
      </c>
      <c r="AA516" s="9" t="s">
        <v>883</v>
      </c>
      <c r="AB516" s="12" t="s">
        <v>884</v>
      </c>
      <c r="AC516" s="10" t="s">
        <v>885</v>
      </c>
      <c r="AD516" s="9" t="s">
        <v>883</v>
      </c>
      <c r="AE516" s="13" t="s">
        <v>884</v>
      </c>
      <c r="AF516" s="14" t="s">
        <v>407</v>
      </c>
      <c r="AG516" s="10" t="s">
        <v>1893</v>
      </c>
      <c r="AH516" s="11" t="s">
        <v>887</v>
      </c>
      <c r="AI516" s="11" t="s">
        <v>888</v>
      </c>
      <c r="AJ516" s="10" t="s">
        <v>889</v>
      </c>
      <c r="AK516" s="11" t="s">
        <v>888</v>
      </c>
      <c r="AL516" s="11" t="s">
        <v>168</v>
      </c>
      <c r="AM516" s="10" t="s">
        <v>169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33000</v>
      </c>
      <c r="AW516" s="16">
        <v>38000</v>
      </c>
      <c r="AX516" s="16">
        <v>0</v>
      </c>
      <c r="AY516" s="16">
        <v>0</v>
      </c>
      <c r="AZ516" s="16">
        <v>0</v>
      </c>
      <c r="BA516" s="17">
        <v>44900</v>
      </c>
      <c r="BB516" s="30" t="s">
        <v>175</v>
      </c>
      <c r="BC516" s="18">
        <v>45021</v>
      </c>
      <c r="BD516" s="17">
        <v>45169</v>
      </c>
      <c r="BE516" s="17">
        <v>45169</v>
      </c>
      <c r="BF516" s="17">
        <v>44910</v>
      </c>
      <c r="BG516" s="10">
        <v>85287453</v>
      </c>
      <c r="BH516" s="9" t="s">
        <v>211</v>
      </c>
      <c r="BI516" s="19">
        <v>45078</v>
      </c>
      <c r="BJ516" s="20">
        <v>45082</v>
      </c>
      <c r="BK516" s="16">
        <v>0</v>
      </c>
      <c r="BL516" s="16">
        <v>0</v>
      </c>
      <c r="BM516" s="9" t="s">
        <v>177</v>
      </c>
      <c r="BN516" s="9" t="s">
        <v>178</v>
      </c>
      <c r="BO516" s="9" t="s">
        <v>156</v>
      </c>
      <c r="BP516" s="17">
        <v>45107</v>
      </c>
      <c r="BQ516" s="17" t="s">
        <v>156</v>
      </c>
      <c r="BR516" s="17" t="s">
        <v>156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 t="s">
        <v>156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45022</v>
      </c>
      <c r="CD516" s="10" t="s">
        <v>933</v>
      </c>
      <c r="CE516" s="17">
        <v>44988</v>
      </c>
      <c r="CF516" s="17" t="s">
        <v>156</v>
      </c>
      <c r="CG516" s="17">
        <v>44948</v>
      </c>
      <c r="CH516" s="17">
        <v>45021</v>
      </c>
      <c r="CI516" s="16">
        <v>4000</v>
      </c>
      <c r="CJ516" s="10" t="s">
        <v>1915</v>
      </c>
      <c r="CK516" s="10" t="s">
        <v>230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 t="s">
        <v>156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45078</v>
      </c>
      <c r="CX516" s="10" t="s">
        <v>1916</v>
      </c>
      <c r="CY516" s="17">
        <v>45072</v>
      </c>
      <c r="CZ516" s="17" t="s">
        <v>156</v>
      </c>
      <c r="DA516" s="17">
        <v>44948</v>
      </c>
      <c r="DB516" s="17" t="s">
        <v>156</v>
      </c>
      <c r="DC516" s="16">
        <v>0</v>
      </c>
      <c r="DD516" s="10" t="s">
        <v>156</v>
      </c>
      <c r="DE516" s="10" t="s">
        <v>156</v>
      </c>
      <c r="DF516" s="18" t="s">
        <v>156</v>
      </c>
      <c r="DG516" s="17">
        <v>45090</v>
      </c>
      <c r="DH516" s="10" t="s">
        <v>1917</v>
      </c>
      <c r="DI516" s="17">
        <v>45086</v>
      </c>
      <c r="DJ516" s="17" t="s">
        <v>156</v>
      </c>
      <c r="DK516" s="17">
        <v>44948</v>
      </c>
      <c r="DL516" s="17" t="s">
        <v>156</v>
      </c>
      <c r="DM516" s="16">
        <v>0</v>
      </c>
      <c r="DN516" s="10" t="s">
        <v>156</v>
      </c>
      <c r="DO516" s="10" t="s">
        <v>156</v>
      </c>
      <c r="DP516" s="16">
        <v>48</v>
      </c>
      <c r="DQ516" s="16">
        <v>24</v>
      </c>
      <c r="DR516" s="11">
        <v>24</v>
      </c>
      <c r="DS516" s="16">
        <v>36</v>
      </c>
      <c r="DT516" s="16">
        <v>0</v>
      </c>
      <c r="DU516" s="11" t="s">
        <v>181</v>
      </c>
      <c r="DV516" s="11" t="s">
        <v>182</v>
      </c>
      <c r="DW516" s="27" t="s">
        <v>156</v>
      </c>
      <c r="DX516" s="27" t="s">
        <v>156</v>
      </c>
      <c r="DY516" s="20" t="s">
        <v>1868</v>
      </c>
      <c r="DZ516" s="16">
        <v>7</v>
      </c>
      <c r="EA516" s="16">
        <v>0</v>
      </c>
      <c r="EB516" s="27" t="s">
        <v>185</v>
      </c>
      <c r="EC516" s="27" t="s">
        <v>185</v>
      </c>
      <c r="ED516" s="27" t="s">
        <v>182</v>
      </c>
      <c r="EE516" s="29">
        <v>44948.797662037039</v>
      </c>
      <c r="EF516" s="28" t="s">
        <v>188</v>
      </c>
      <c r="EG516" s="28" t="s">
        <v>189</v>
      </c>
      <c r="EH516" s="28" t="s">
        <v>190</v>
      </c>
      <c r="EI516" s="29">
        <v>45062.818738425929</v>
      </c>
      <c r="EJ516" s="28" t="s">
        <v>197</v>
      </c>
      <c r="EK516" s="28" t="s">
        <v>156</v>
      </c>
      <c r="EL516" s="28" t="s">
        <v>198</v>
      </c>
      <c r="EM516" s="45"/>
      <c r="EN516" s="46" t="str">
        <f t="shared" si="50"/>
        <v>343N033A</v>
      </c>
      <c r="EO516" s="47">
        <f t="shared" si="51"/>
        <v>45100</v>
      </c>
      <c r="EP516" s="47">
        <f t="shared" si="52"/>
        <v>45078</v>
      </c>
      <c r="EQ516" s="48" t="str">
        <f t="shared" ca="1" si="53"/>
        <v>Past</v>
      </c>
      <c r="ER516" s="49">
        <f t="shared" si="54"/>
        <v>22</v>
      </c>
      <c r="ES516" s="50"/>
      <c r="ET516" s="51">
        <f t="shared" si="55"/>
        <v>22</v>
      </c>
      <c r="EU516" s="52">
        <f t="shared" si="56"/>
        <v>0</v>
      </c>
      <c r="EV516" s="46"/>
    </row>
    <row r="517" spans="1:153" ht="14.25" hidden="1" customHeight="1">
      <c r="A517" s="8">
        <v>510</v>
      </c>
      <c r="B517" s="9" t="s">
        <v>141</v>
      </c>
      <c r="C517" s="10" t="s">
        <v>142</v>
      </c>
      <c r="D517" s="10" t="s">
        <v>143</v>
      </c>
      <c r="E517" s="10" t="s">
        <v>206</v>
      </c>
      <c r="F517" s="9" t="s">
        <v>641</v>
      </c>
      <c r="G517" s="10" t="s">
        <v>572</v>
      </c>
      <c r="H517" s="9" t="s">
        <v>573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880</v>
      </c>
      <c r="S517" s="9" t="s">
        <v>881</v>
      </c>
      <c r="T517" s="9" t="s">
        <v>306</v>
      </c>
      <c r="U517" s="9" t="s">
        <v>337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882</v>
      </c>
      <c r="AA517" s="9" t="s">
        <v>883</v>
      </c>
      <c r="AB517" s="12" t="s">
        <v>884</v>
      </c>
      <c r="AC517" s="10" t="s">
        <v>885</v>
      </c>
      <c r="AD517" s="9" t="s">
        <v>883</v>
      </c>
      <c r="AE517" s="13" t="s">
        <v>884</v>
      </c>
      <c r="AF517" s="14" t="s">
        <v>407</v>
      </c>
      <c r="AG517" s="10" t="s">
        <v>1893</v>
      </c>
      <c r="AH517" s="11" t="s">
        <v>887</v>
      </c>
      <c r="AI517" s="11" t="s">
        <v>888</v>
      </c>
      <c r="AJ517" s="10" t="s">
        <v>889</v>
      </c>
      <c r="AK517" s="11" t="s">
        <v>888</v>
      </c>
      <c r="AL517" s="11" t="s">
        <v>168</v>
      </c>
      <c r="AM517" s="10" t="s">
        <v>169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33000</v>
      </c>
      <c r="AW517" s="16">
        <v>38000</v>
      </c>
      <c r="AX517" s="16">
        <v>0</v>
      </c>
      <c r="AY517" s="16">
        <v>0</v>
      </c>
      <c r="AZ517" s="16">
        <v>0</v>
      </c>
      <c r="BA517" s="17">
        <v>44900</v>
      </c>
      <c r="BB517" s="30" t="s">
        <v>175</v>
      </c>
      <c r="BC517" s="18" t="s">
        <v>156</v>
      </c>
      <c r="BD517" s="17">
        <v>45169</v>
      </c>
      <c r="BE517" s="17">
        <v>45169</v>
      </c>
      <c r="BF517" s="17">
        <v>44910</v>
      </c>
      <c r="BG517" s="10">
        <v>85187090</v>
      </c>
      <c r="BH517" s="9" t="s">
        <v>201</v>
      </c>
      <c r="BI517" s="19">
        <v>45108</v>
      </c>
      <c r="BJ517" s="20">
        <v>45110</v>
      </c>
      <c r="BK517" s="16">
        <v>0</v>
      </c>
      <c r="BL517" s="16">
        <v>0</v>
      </c>
      <c r="BM517" s="9" t="s">
        <v>177</v>
      </c>
      <c r="BN517" s="9" t="s">
        <v>178</v>
      </c>
      <c r="BO517" s="9" t="s">
        <v>156</v>
      </c>
      <c r="BP517" s="17">
        <v>45153</v>
      </c>
      <c r="BQ517" s="17" t="s">
        <v>156</v>
      </c>
      <c r="BR517" s="17" t="s">
        <v>156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 t="s">
        <v>156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>
        <v>45048</v>
      </c>
      <c r="CD517" s="10" t="s">
        <v>1918</v>
      </c>
      <c r="CE517" s="17">
        <v>45037</v>
      </c>
      <c r="CF517" s="17" t="s">
        <v>156</v>
      </c>
      <c r="CG517" s="17">
        <v>44948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 t="s">
        <v>156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45125</v>
      </c>
      <c r="CX517" s="10" t="s">
        <v>1919</v>
      </c>
      <c r="CY517" s="17">
        <v>45121</v>
      </c>
      <c r="CZ517" s="17" t="s">
        <v>156</v>
      </c>
      <c r="DA517" s="17">
        <v>44948</v>
      </c>
      <c r="DB517" s="17" t="s">
        <v>156</v>
      </c>
      <c r="DC517" s="16">
        <v>0</v>
      </c>
      <c r="DD517" s="10" t="s">
        <v>156</v>
      </c>
      <c r="DE517" s="10" t="s">
        <v>156</v>
      </c>
      <c r="DF517" s="18" t="s">
        <v>156</v>
      </c>
      <c r="DG517" s="17">
        <v>45134</v>
      </c>
      <c r="DH517" s="10" t="s">
        <v>1920</v>
      </c>
      <c r="DI517" s="17">
        <v>45128</v>
      </c>
      <c r="DJ517" s="17" t="s">
        <v>156</v>
      </c>
      <c r="DK517" s="17">
        <v>44948</v>
      </c>
      <c r="DL517" s="17" t="s">
        <v>156</v>
      </c>
      <c r="DM517" s="16">
        <v>0</v>
      </c>
      <c r="DN517" s="10" t="s">
        <v>156</v>
      </c>
      <c r="DO517" s="10" t="s">
        <v>156</v>
      </c>
      <c r="DP517" s="16">
        <v>48</v>
      </c>
      <c r="DQ517" s="16">
        <v>24</v>
      </c>
      <c r="DR517" s="11">
        <v>24</v>
      </c>
      <c r="DS517" s="16">
        <v>36</v>
      </c>
      <c r="DT517" s="16">
        <v>0</v>
      </c>
      <c r="DU517" s="11" t="s">
        <v>181</v>
      </c>
      <c r="DV517" s="11" t="s">
        <v>182</v>
      </c>
      <c r="DW517" s="27" t="s">
        <v>156</v>
      </c>
      <c r="DX517" s="27" t="s">
        <v>156</v>
      </c>
      <c r="DY517" s="20" t="s">
        <v>1921</v>
      </c>
      <c r="DZ517" s="16">
        <v>7</v>
      </c>
      <c r="EA517" s="16">
        <v>0</v>
      </c>
      <c r="EB517" s="27" t="s">
        <v>185</v>
      </c>
      <c r="EC517" s="27" t="s">
        <v>185</v>
      </c>
      <c r="ED517" s="27" t="s">
        <v>182</v>
      </c>
      <c r="EE517" s="29">
        <v>44918.50744212963</v>
      </c>
      <c r="EF517" s="28" t="s">
        <v>460</v>
      </c>
      <c r="EG517" s="28" t="s">
        <v>461</v>
      </c>
      <c r="EH517" s="28" t="s">
        <v>190</v>
      </c>
      <c r="EI517" s="29">
        <v>45106.815983796296</v>
      </c>
      <c r="EJ517" s="28" t="s">
        <v>197</v>
      </c>
      <c r="EK517" s="28" t="s">
        <v>156</v>
      </c>
      <c r="EL517" s="28" t="s">
        <v>198</v>
      </c>
      <c r="EM517" s="45"/>
      <c r="EN517" s="46" t="str">
        <f t="shared" si="50"/>
        <v>343N033A</v>
      </c>
      <c r="EO517" s="47">
        <f t="shared" si="51"/>
        <v>45146</v>
      </c>
      <c r="EP517" s="47">
        <f t="shared" si="52"/>
        <v>45125</v>
      </c>
      <c r="EQ517" s="48" t="str">
        <f t="shared" ca="1" si="53"/>
        <v>Y</v>
      </c>
      <c r="ER517" s="49">
        <f t="shared" si="54"/>
        <v>21</v>
      </c>
      <c r="ES517" s="50"/>
      <c r="ET517" s="51">
        <f t="shared" si="55"/>
        <v>21</v>
      </c>
      <c r="EU517" s="52">
        <f t="shared" si="56"/>
        <v>0</v>
      </c>
      <c r="EV517" s="46"/>
    </row>
    <row r="518" spans="1:153" ht="14.25" hidden="1" customHeight="1">
      <c r="A518" s="8">
        <v>511</v>
      </c>
      <c r="B518" s="9" t="s">
        <v>141</v>
      </c>
      <c r="C518" s="10" t="s">
        <v>142</v>
      </c>
      <c r="D518" s="10" t="s">
        <v>143</v>
      </c>
      <c r="E518" s="10" t="s">
        <v>206</v>
      </c>
      <c r="F518" s="9" t="s">
        <v>641</v>
      </c>
      <c r="G518" s="10" t="s">
        <v>572</v>
      </c>
      <c r="H518" s="9" t="s">
        <v>573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880</v>
      </c>
      <c r="S518" s="9" t="s">
        <v>881</v>
      </c>
      <c r="T518" s="9" t="s">
        <v>306</v>
      </c>
      <c r="U518" s="9" t="s">
        <v>337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882</v>
      </c>
      <c r="AA518" s="9" t="s">
        <v>883</v>
      </c>
      <c r="AB518" s="12" t="s">
        <v>884</v>
      </c>
      <c r="AC518" s="10" t="s">
        <v>885</v>
      </c>
      <c r="AD518" s="9" t="s">
        <v>883</v>
      </c>
      <c r="AE518" s="13" t="s">
        <v>884</v>
      </c>
      <c r="AF518" s="14" t="s">
        <v>407</v>
      </c>
      <c r="AG518" s="10" t="s">
        <v>1893</v>
      </c>
      <c r="AH518" s="11" t="s">
        <v>887</v>
      </c>
      <c r="AI518" s="11" t="s">
        <v>888</v>
      </c>
      <c r="AJ518" s="10" t="s">
        <v>889</v>
      </c>
      <c r="AK518" s="11" t="s">
        <v>888</v>
      </c>
      <c r="AL518" s="11" t="s">
        <v>168</v>
      </c>
      <c r="AM518" s="10" t="s">
        <v>169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33000</v>
      </c>
      <c r="AW518" s="16">
        <v>38000</v>
      </c>
      <c r="AX518" s="16">
        <v>0</v>
      </c>
      <c r="AY518" s="16">
        <v>0</v>
      </c>
      <c r="AZ518" s="16">
        <v>0</v>
      </c>
      <c r="BA518" s="17">
        <v>44900</v>
      </c>
      <c r="BB518" s="30" t="s">
        <v>175</v>
      </c>
      <c r="BC518" s="18">
        <v>45119</v>
      </c>
      <c r="BD518" s="17">
        <v>45169</v>
      </c>
      <c r="BE518" s="17">
        <v>45169</v>
      </c>
      <c r="BF518" s="17">
        <v>44910</v>
      </c>
      <c r="BG518" s="10">
        <v>86227402</v>
      </c>
      <c r="BH518" s="9" t="s">
        <v>274</v>
      </c>
      <c r="BI518" s="19">
        <v>45139</v>
      </c>
      <c r="BJ518" s="20">
        <v>45145</v>
      </c>
      <c r="BK518" s="16">
        <v>2980</v>
      </c>
      <c r="BL518" s="16">
        <v>4768</v>
      </c>
      <c r="BM518" s="9" t="s">
        <v>177</v>
      </c>
      <c r="BN518" s="9" t="s">
        <v>226</v>
      </c>
      <c r="BO518" s="9" t="s">
        <v>156</v>
      </c>
      <c r="BP518" s="17">
        <v>45163</v>
      </c>
      <c r="BQ518" s="17" t="s">
        <v>156</v>
      </c>
      <c r="BR518" s="17" t="s">
        <v>156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 t="s">
        <v>156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 t="s">
        <v>156</v>
      </c>
      <c r="CD518" s="10" t="s">
        <v>156</v>
      </c>
      <c r="CE518" s="17" t="s">
        <v>156</v>
      </c>
      <c r="CF518" s="17" t="s">
        <v>156</v>
      </c>
      <c r="CG518" s="17" t="s">
        <v>156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 t="s">
        <v>156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45134</v>
      </c>
      <c r="CX518" s="10" t="s">
        <v>193</v>
      </c>
      <c r="CY518" s="17" t="s">
        <v>156</v>
      </c>
      <c r="CZ518" s="17" t="s">
        <v>156</v>
      </c>
      <c r="DA518" s="17" t="s">
        <v>156</v>
      </c>
      <c r="DB518" s="17" t="s">
        <v>156</v>
      </c>
      <c r="DC518" s="16">
        <v>0</v>
      </c>
      <c r="DD518" s="10" t="s">
        <v>156</v>
      </c>
      <c r="DE518" s="10" t="s">
        <v>156</v>
      </c>
      <c r="DF518" s="18" t="s">
        <v>156</v>
      </c>
      <c r="DG518" s="17">
        <v>45146</v>
      </c>
      <c r="DH518" s="10" t="s">
        <v>156</v>
      </c>
      <c r="DI518" s="17" t="s">
        <v>156</v>
      </c>
      <c r="DJ518" s="17" t="s">
        <v>156</v>
      </c>
      <c r="DK518" s="17" t="s">
        <v>156</v>
      </c>
      <c r="DL518" s="17" t="s">
        <v>156</v>
      </c>
      <c r="DM518" s="16">
        <v>0</v>
      </c>
      <c r="DN518" s="10" t="s">
        <v>156</v>
      </c>
      <c r="DO518" s="10" t="s">
        <v>156</v>
      </c>
      <c r="DP518" s="16">
        <v>48</v>
      </c>
      <c r="DQ518" s="16">
        <v>24</v>
      </c>
      <c r="DR518" s="11">
        <v>24</v>
      </c>
      <c r="DS518" s="16">
        <v>36</v>
      </c>
      <c r="DT518" s="16">
        <v>0</v>
      </c>
      <c r="DU518" s="11" t="s">
        <v>181</v>
      </c>
      <c r="DV518" s="11" t="s">
        <v>182</v>
      </c>
      <c r="DW518" s="27" t="s">
        <v>156</v>
      </c>
      <c r="DX518" s="27" t="s">
        <v>156</v>
      </c>
      <c r="DY518" s="20" t="s">
        <v>1588</v>
      </c>
      <c r="DZ518" s="16">
        <v>7</v>
      </c>
      <c r="EA518" s="16">
        <v>0</v>
      </c>
      <c r="EB518" s="27" t="s">
        <v>185</v>
      </c>
      <c r="EC518" s="27" t="s">
        <v>185</v>
      </c>
      <c r="ED518" s="27" t="s">
        <v>182</v>
      </c>
      <c r="EE518" s="29">
        <v>45114.409282407411</v>
      </c>
      <c r="EF518" s="28" t="s">
        <v>195</v>
      </c>
      <c r="EG518" s="28" t="s">
        <v>196</v>
      </c>
      <c r="EH518" s="28" t="s">
        <v>210</v>
      </c>
      <c r="EI518" s="29">
        <v>45118.819201388891</v>
      </c>
      <c r="EJ518" s="28" t="s">
        <v>197</v>
      </c>
      <c r="EK518" s="28" t="s">
        <v>156</v>
      </c>
      <c r="EL518" s="28" t="s">
        <v>198</v>
      </c>
      <c r="EM518" s="45"/>
      <c r="EN518" s="46" t="str">
        <f t="shared" si="50"/>
        <v>343N033A</v>
      </c>
      <c r="EO518" s="47">
        <f t="shared" si="51"/>
        <v>45156</v>
      </c>
      <c r="EP518" s="47">
        <f t="shared" si="52"/>
        <v>45134</v>
      </c>
      <c r="EQ518" s="48" t="str">
        <f t="shared" ca="1" si="53"/>
        <v>Y</v>
      </c>
      <c r="ER518" s="49">
        <f t="shared" si="54"/>
        <v>22</v>
      </c>
      <c r="ES518" s="50"/>
      <c r="ET518" s="51">
        <f t="shared" si="55"/>
        <v>22</v>
      </c>
      <c r="EU518" s="52">
        <f t="shared" si="56"/>
        <v>65560</v>
      </c>
      <c r="EV518" s="46"/>
      <c r="EW518" s="23" t="s">
        <v>3717</v>
      </c>
    </row>
    <row r="519" spans="1:153" ht="14.25" hidden="1" customHeight="1">
      <c r="A519" s="8">
        <v>512</v>
      </c>
      <c r="B519" s="9" t="s">
        <v>141</v>
      </c>
      <c r="C519" s="10" t="s">
        <v>142</v>
      </c>
      <c r="D519" s="10" t="s">
        <v>143</v>
      </c>
      <c r="E519" s="10" t="s">
        <v>206</v>
      </c>
      <c r="F519" s="9" t="s">
        <v>641</v>
      </c>
      <c r="G519" s="10" t="s">
        <v>572</v>
      </c>
      <c r="H519" s="9" t="s">
        <v>573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880</v>
      </c>
      <c r="S519" s="9" t="s">
        <v>881</v>
      </c>
      <c r="T519" s="9" t="s">
        <v>306</v>
      </c>
      <c r="U519" s="9" t="s">
        <v>337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882</v>
      </c>
      <c r="AA519" s="9" t="s">
        <v>883</v>
      </c>
      <c r="AB519" s="12" t="s">
        <v>884</v>
      </c>
      <c r="AC519" s="10" t="s">
        <v>885</v>
      </c>
      <c r="AD519" s="9" t="s">
        <v>883</v>
      </c>
      <c r="AE519" s="13" t="s">
        <v>884</v>
      </c>
      <c r="AF519" s="14" t="s">
        <v>407</v>
      </c>
      <c r="AG519" s="10" t="s">
        <v>1893</v>
      </c>
      <c r="AH519" s="11" t="s">
        <v>887</v>
      </c>
      <c r="AI519" s="11" t="s">
        <v>888</v>
      </c>
      <c r="AJ519" s="10" t="s">
        <v>889</v>
      </c>
      <c r="AK519" s="11" t="s">
        <v>888</v>
      </c>
      <c r="AL519" s="11" t="s">
        <v>168</v>
      </c>
      <c r="AM519" s="10" t="s">
        <v>169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33000</v>
      </c>
      <c r="AW519" s="16">
        <v>38000</v>
      </c>
      <c r="AX519" s="16">
        <v>0</v>
      </c>
      <c r="AY519" s="16">
        <v>0</v>
      </c>
      <c r="AZ519" s="16">
        <v>0</v>
      </c>
      <c r="BA519" s="17">
        <v>44900</v>
      </c>
      <c r="BB519" s="30" t="s">
        <v>175</v>
      </c>
      <c r="BC519" s="18" t="s">
        <v>156</v>
      </c>
      <c r="BD519" s="17">
        <v>45169</v>
      </c>
      <c r="BE519" s="17">
        <v>45169</v>
      </c>
      <c r="BF519" s="17">
        <v>44910</v>
      </c>
      <c r="BG519" s="10">
        <v>85287289</v>
      </c>
      <c r="BH519" s="9" t="s">
        <v>621</v>
      </c>
      <c r="BI519" s="19">
        <v>45139</v>
      </c>
      <c r="BJ519" s="20">
        <v>45145</v>
      </c>
      <c r="BK519" s="16">
        <v>0</v>
      </c>
      <c r="BL519" s="16">
        <v>0</v>
      </c>
      <c r="BM519" s="9" t="s">
        <v>177</v>
      </c>
      <c r="BN519" s="9" t="s">
        <v>178</v>
      </c>
      <c r="BO519" s="9" t="s">
        <v>156</v>
      </c>
      <c r="BP519" s="17">
        <v>45184</v>
      </c>
      <c r="BQ519" s="17" t="s">
        <v>156</v>
      </c>
      <c r="BR519" s="17" t="s">
        <v>156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 t="s">
        <v>156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45048</v>
      </c>
      <c r="CD519" s="10" t="s">
        <v>1918</v>
      </c>
      <c r="CE519" s="17">
        <v>45037</v>
      </c>
      <c r="CF519" s="17" t="s">
        <v>156</v>
      </c>
      <c r="CG519" s="17">
        <v>44948</v>
      </c>
      <c r="CH519" s="17" t="s">
        <v>156</v>
      </c>
      <c r="CI519" s="16">
        <v>0</v>
      </c>
      <c r="CJ519" s="10" t="s">
        <v>156</v>
      </c>
      <c r="CK519" s="10" t="s">
        <v>156</v>
      </c>
      <c r="CL519" s="18" t="s">
        <v>156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 t="s">
        <v>156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>
        <v>45155</v>
      </c>
      <c r="CX519" s="10" t="s">
        <v>1922</v>
      </c>
      <c r="CY519" s="17">
        <v>45121</v>
      </c>
      <c r="CZ519" s="17" t="s">
        <v>156</v>
      </c>
      <c r="DA519" s="17">
        <v>44948</v>
      </c>
      <c r="DB519" s="17" t="s">
        <v>156</v>
      </c>
      <c r="DC519" s="16">
        <v>0</v>
      </c>
      <c r="DD519" s="10" t="s">
        <v>156</v>
      </c>
      <c r="DE519" s="10" t="s">
        <v>156</v>
      </c>
      <c r="DF519" s="18" t="s">
        <v>156</v>
      </c>
      <c r="DG519" s="17">
        <v>45167</v>
      </c>
      <c r="DH519" s="10" t="s">
        <v>1923</v>
      </c>
      <c r="DI519" s="17">
        <v>45163</v>
      </c>
      <c r="DJ519" s="17" t="s">
        <v>156</v>
      </c>
      <c r="DK519" s="17">
        <v>44948</v>
      </c>
      <c r="DL519" s="17" t="s">
        <v>156</v>
      </c>
      <c r="DM519" s="16">
        <v>0</v>
      </c>
      <c r="DN519" s="10" t="s">
        <v>156</v>
      </c>
      <c r="DO519" s="10" t="s">
        <v>156</v>
      </c>
      <c r="DP519" s="16">
        <v>48</v>
      </c>
      <c r="DQ519" s="16">
        <v>24</v>
      </c>
      <c r="DR519" s="11">
        <v>24</v>
      </c>
      <c r="DS519" s="16">
        <v>36</v>
      </c>
      <c r="DT519" s="16">
        <v>0</v>
      </c>
      <c r="DU519" s="11" t="s">
        <v>181</v>
      </c>
      <c r="DV519" s="11" t="s">
        <v>182</v>
      </c>
      <c r="DW519" s="27" t="s">
        <v>156</v>
      </c>
      <c r="DX519" s="27" t="s">
        <v>156</v>
      </c>
      <c r="DY519" s="20" t="s">
        <v>1453</v>
      </c>
      <c r="DZ519" s="16">
        <v>7</v>
      </c>
      <c r="EA519" s="16">
        <v>0</v>
      </c>
      <c r="EB519" s="27" t="s">
        <v>185</v>
      </c>
      <c r="EC519" s="27" t="s">
        <v>185</v>
      </c>
      <c r="ED519" s="27" t="s">
        <v>182</v>
      </c>
      <c r="EE519" s="29">
        <v>44947.801493055558</v>
      </c>
      <c r="EF519" s="28" t="s">
        <v>188</v>
      </c>
      <c r="EG519" s="28" t="s">
        <v>189</v>
      </c>
      <c r="EH519" s="28" t="s">
        <v>190</v>
      </c>
      <c r="EI519" s="29">
        <v>45054.819398148145</v>
      </c>
      <c r="EJ519" s="28" t="s">
        <v>197</v>
      </c>
      <c r="EK519" s="28" t="s">
        <v>156</v>
      </c>
      <c r="EL519" s="28" t="s">
        <v>198</v>
      </c>
      <c r="EM519" s="45"/>
      <c r="EN519" s="46" t="str">
        <f t="shared" si="50"/>
        <v>343N033A</v>
      </c>
      <c r="EO519" s="47">
        <f t="shared" si="51"/>
        <v>45177</v>
      </c>
      <c r="EP519" s="47">
        <f t="shared" si="52"/>
        <v>45155</v>
      </c>
      <c r="EQ519" s="48" t="str">
        <f t="shared" ca="1" si="53"/>
        <v>Y</v>
      </c>
      <c r="ER519" s="49">
        <f t="shared" si="54"/>
        <v>22</v>
      </c>
      <c r="ES519" s="50"/>
      <c r="ET519" s="51">
        <f t="shared" si="55"/>
        <v>22</v>
      </c>
      <c r="EU519" s="52">
        <f t="shared" si="56"/>
        <v>0</v>
      </c>
      <c r="EV519" s="46"/>
    </row>
    <row r="520" spans="1:153" ht="14.25" hidden="1" customHeight="1">
      <c r="A520" s="8">
        <v>513</v>
      </c>
      <c r="B520" s="9" t="s">
        <v>141</v>
      </c>
      <c r="C520" s="10" t="s">
        <v>142</v>
      </c>
      <c r="D520" s="10" t="s">
        <v>143</v>
      </c>
      <c r="E520" s="10" t="s">
        <v>206</v>
      </c>
      <c r="F520" s="9" t="s">
        <v>641</v>
      </c>
      <c r="G520" s="10" t="s">
        <v>572</v>
      </c>
      <c r="H520" s="9" t="s">
        <v>573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880</v>
      </c>
      <c r="S520" s="9" t="s">
        <v>881</v>
      </c>
      <c r="T520" s="9" t="s">
        <v>306</v>
      </c>
      <c r="U520" s="9" t="s">
        <v>337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882</v>
      </c>
      <c r="AA520" s="9" t="s">
        <v>883</v>
      </c>
      <c r="AB520" s="12" t="s">
        <v>884</v>
      </c>
      <c r="AC520" s="10" t="s">
        <v>885</v>
      </c>
      <c r="AD520" s="9" t="s">
        <v>883</v>
      </c>
      <c r="AE520" s="13" t="s">
        <v>884</v>
      </c>
      <c r="AF520" s="14" t="s">
        <v>407</v>
      </c>
      <c r="AG520" s="10" t="s">
        <v>1893</v>
      </c>
      <c r="AH520" s="11" t="s">
        <v>887</v>
      </c>
      <c r="AI520" s="11" t="s">
        <v>888</v>
      </c>
      <c r="AJ520" s="10" t="s">
        <v>889</v>
      </c>
      <c r="AK520" s="11" t="s">
        <v>888</v>
      </c>
      <c r="AL520" s="11" t="s">
        <v>168</v>
      </c>
      <c r="AM520" s="10" t="s">
        <v>169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33000</v>
      </c>
      <c r="AW520" s="16">
        <v>38000</v>
      </c>
      <c r="AX520" s="16">
        <v>0</v>
      </c>
      <c r="AY520" s="16">
        <v>0</v>
      </c>
      <c r="AZ520" s="16">
        <v>0</v>
      </c>
      <c r="BA520" s="17">
        <v>44900</v>
      </c>
      <c r="BB520" s="30" t="s">
        <v>175</v>
      </c>
      <c r="BC520" s="18">
        <v>45119</v>
      </c>
      <c r="BD520" s="17">
        <v>45169</v>
      </c>
      <c r="BE520" s="17">
        <v>45169</v>
      </c>
      <c r="BF520" s="17">
        <v>44910</v>
      </c>
      <c r="BG520" s="10">
        <v>86227403</v>
      </c>
      <c r="BH520" s="9" t="s">
        <v>280</v>
      </c>
      <c r="BI520" s="19">
        <v>45170</v>
      </c>
      <c r="BJ520" s="20">
        <v>45173</v>
      </c>
      <c r="BK520" s="16">
        <v>2750</v>
      </c>
      <c r="BL520" s="16">
        <v>4400</v>
      </c>
      <c r="BM520" s="9" t="s">
        <v>177</v>
      </c>
      <c r="BN520" s="9" t="s">
        <v>226</v>
      </c>
      <c r="BO520" s="9" t="s">
        <v>156</v>
      </c>
      <c r="BP520" s="17">
        <v>45193</v>
      </c>
      <c r="BQ520" s="17" t="s">
        <v>156</v>
      </c>
      <c r="BR520" s="17" t="s">
        <v>156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 t="s">
        <v>156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 t="s">
        <v>156</v>
      </c>
      <c r="CD520" s="10" t="s">
        <v>156</v>
      </c>
      <c r="CE520" s="17" t="s">
        <v>156</v>
      </c>
      <c r="CF520" s="17" t="s">
        <v>156</v>
      </c>
      <c r="CG520" s="17" t="s">
        <v>156</v>
      </c>
      <c r="CH520" s="17" t="s">
        <v>156</v>
      </c>
      <c r="CI520" s="16">
        <v>0</v>
      </c>
      <c r="CJ520" s="10" t="s">
        <v>156</v>
      </c>
      <c r="CK520" s="10" t="s">
        <v>156</v>
      </c>
      <c r="CL520" s="18" t="s">
        <v>156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 t="s">
        <v>156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>
        <v>45162</v>
      </c>
      <c r="CX520" s="10" t="s">
        <v>193</v>
      </c>
      <c r="CY520" s="17" t="s">
        <v>156</v>
      </c>
      <c r="CZ520" s="17" t="s">
        <v>156</v>
      </c>
      <c r="DA520" s="17" t="s">
        <v>156</v>
      </c>
      <c r="DB520" s="17" t="s">
        <v>156</v>
      </c>
      <c r="DC520" s="16">
        <v>0</v>
      </c>
      <c r="DD520" s="10" t="s">
        <v>156</v>
      </c>
      <c r="DE520" s="10" t="s">
        <v>156</v>
      </c>
      <c r="DF520" s="18" t="s">
        <v>156</v>
      </c>
      <c r="DG520" s="17">
        <v>45169</v>
      </c>
      <c r="DH520" s="10" t="s">
        <v>156</v>
      </c>
      <c r="DI520" s="17" t="s">
        <v>156</v>
      </c>
      <c r="DJ520" s="17" t="s">
        <v>156</v>
      </c>
      <c r="DK520" s="17" t="s">
        <v>156</v>
      </c>
      <c r="DL520" s="17" t="s">
        <v>156</v>
      </c>
      <c r="DM520" s="16">
        <v>0</v>
      </c>
      <c r="DN520" s="10" t="s">
        <v>156</v>
      </c>
      <c r="DO520" s="10" t="s">
        <v>156</v>
      </c>
      <c r="DP520" s="16">
        <v>48</v>
      </c>
      <c r="DQ520" s="16">
        <v>24</v>
      </c>
      <c r="DR520" s="11">
        <v>24</v>
      </c>
      <c r="DS520" s="16">
        <v>36</v>
      </c>
      <c r="DT520" s="16">
        <v>0</v>
      </c>
      <c r="DU520" s="11" t="s">
        <v>181</v>
      </c>
      <c r="DV520" s="11" t="s">
        <v>182</v>
      </c>
      <c r="DW520" s="27" t="s">
        <v>156</v>
      </c>
      <c r="DX520" s="27" t="s">
        <v>156</v>
      </c>
      <c r="DY520" s="20" t="s">
        <v>1924</v>
      </c>
      <c r="DZ520" s="16">
        <v>7</v>
      </c>
      <c r="EA520" s="16">
        <v>0</v>
      </c>
      <c r="EB520" s="27" t="s">
        <v>185</v>
      </c>
      <c r="EC520" s="27" t="s">
        <v>185</v>
      </c>
      <c r="ED520" s="27" t="s">
        <v>182</v>
      </c>
      <c r="EE520" s="29">
        <v>45114.409282407411</v>
      </c>
      <c r="EF520" s="28" t="s">
        <v>195</v>
      </c>
      <c r="EG520" s="28" t="s">
        <v>196</v>
      </c>
      <c r="EH520" s="28" t="s">
        <v>210</v>
      </c>
      <c r="EI520" s="29">
        <v>45114.409143518518</v>
      </c>
      <c r="EJ520" s="28" t="s">
        <v>197</v>
      </c>
      <c r="EK520" s="28" t="s">
        <v>156</v>
      </c>
      <c r="EL520" s="28" t="s">
        <v>198</v>
      </c>
      <c r="EM520" s="45"/>
      <c r="EN520" s="46" t="str">
        <f t="shared" si="50"/>
        <v>343N033A</v>
      </c>
      <c r="EO520" s="47">
        <f t="shared" si="51"/>
        <v>45186</v>
      </c>
      <c r="EP520" s="47">
        <f t="shared" si="52"/>
        <v>45162</v>
      </c>
      <c r="EQ520" s="48" t="str">
        <f t="shared" ca="1" si="53"/>
        <v>Y</v>
      </c>
      <c r="ER520" s="49">
        <f t="shared" si="54"/>
        <v>24</v>
      </c>
      <c r="ES520" s="50"/>
      <c r="ET520" s="51">
        <f t="shared" si="55"/>
        <v>24</v>
      </c>
      <c r="EU520" s="52">
        <f t="shared" si="56"/>
        <v>66000</v>
      </c>
      <c r="EV520" s="46"/>
      <c r="EW520" s="23" t="s">
        <v>3717</v>
      </c>
    </row>
    <row r="521" spans="1:153" ht="14.25" hidden="1" customHeight="1">
      <c r="A521" s="8">
        <v>514</v>
      </c>
      <c r="B521" s="9" t="s">
        <v>141</v>
      </c>
      <c r="C521" s="10" t="s">
        <v>142</v>
      </c>
      <c r="D521" s="10" t="s">
        <v>143</v>
      </c>
      <c r="E521" s="10" t="s">
        <v>206</v>
      </c>
      <c r="F521" s="9" t="s">
        <v>641</v>
      </c>
      <c r="G521" s="10" t="s">
        <v>572</v>
      </c>
      <c r="H521" s="9" t="s">
        <v>573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880</v>
      </c>
      <c r="S521" s="9" t="s">
        <v>881</v>
      </c>
      <c r="T521" s="9" t="s">
        <v>306</v>
      </c>
      <c r="U521" s="9" t="s">
        <v>337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882</v>
      </c>
      <c r="AA521" s="9" t="s">
        <v>883</v>
      </c>
      <c r="AB521" s="12" t="s">
        <v>884</v>
      </c>
      <c r="AC521" s="10" t="s">
        <v>885</v>
      </c>
      <c r="AD521" s="9" t="s">
        <v>883</v>
      </c>
      <c r="AE521" s="13" t="s">
        <v>884</v>
      </c>
      <c r="AF521" s="14" t="s">
        <v>407</v>
      </c>
      <c r="AG521" s="10" t="s">
        <v>1893</v>
      </c>
      <c r="AH521" s="11" t="s">
        <v>887</v>
      </c>
      <c r="AI521" s="11" t="s">
        <v>888</v>
      </c>
      <c r="AJ521" s="10" t="s">
        <v>889</v>
      </c>
      <c r="AK521" s="11" t="s">
        <v>888</v>
      </c>
      <c r="AL521" s="11" t="s">
        <v>168</v>
      </c>
      <c r="AM521" s="10" t="s">
        <v>169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33000</v>
      </c>
      <c r="AW521" s="16">
        <v>38000</v>
      </c>
      <c r="AX521" s="16">
        <v>0</v>
      </c>
      <c r="AY521" s="16">
        <v>0</v>
      </c>
      <c r="AZ521" s="16">
        <v>0</v>
      </c>
      <c r="BA521" s="17">
        <v>44900</v>
      </c>
      <c r="BB521" s="30" t="s">
        <v>175</v>
      </c>
      <c r="BC521" s="18" t="s">
        <v>156</v>
      </c>
      <c r="BD521" s="17">
        <v>45169</v>
      </c>
      <c r="BE521" s="17">
        <v>45169</v>
      </c>
      <c r="BF521" s="17">
        <v>44910</v>
      </c>
      <c r="BG521" s="10">
        <v>85287290</v>
      </c>
      <c r="BH521" s="9" t="s">
        <v>908</v>
      </c>
      <c r="BI521" s="19">
        <v>45170</v>
      </c>
      <c r="BJ521" s="20">
        <v>45173</v>
      </c>
      <c r="BK521" s="16">
        <v>0</v>
      </c>
      <c r="BL521" s="16">
        <v>0</v>
      </c>
      <c r="BM521" s="9" t="s">
        <v>177</v>
      </c>
      <c r="BN521" s="9" t="s">
        <v>178</v>
      </c>
      <c r="BO521" s="9" t="s">
        <v>156</v>
      </c>
      <c r="BP521" s="17">
        <v>45214</v>
      </c>
      <c r="BQ521" s="17" t="s">
        <v>156</v>
      </c>
      <c r="BR521" s="17" t="s">
        <v>156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 t="s">
        <v>156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>
        <v>45048</v>
      </c>
      <c r="CD521" s="10" t="s">
        <v>1918</v>
      </c>
      <c r="CE521" s="17">
        <v>45037</v>
      </c>
      <c r="CF521" s="17" t="s">
        <v>156</v>
      </c>
      <c r="CG521" s="17">
        <v>44948</v>
      </c>
      <c r="CH521" s="17" t="s">
        <v>156</v>
      </c>
      <c r="CI521" s="16">
        <v>0</v>
      </c>
      <c r="CJ521" s="10" t="s">
        <v>156</v>
      </c>
      <c r="CK521" s="10" t="s">
        <v>156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 t="s">
        <v>156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45183</v>
      </c>
      <c r="CX521" s="10" t="s">
        <v>1925</v>
      </c>
      <c r="CY521" s="17">
        <v>45121</v>
      </c>
      <c r="CZ521" s="17" t="s">
        <v>156</v>
      </c>
      <c r="DA521" s="17">
        <v>44948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45197</v>
      </c>
      <c r="DH521" s="10" t="s">
        <v>1926</v>
      </c>
      <c r="DI521" s="17">
        <v>45191</v>
      </c>
      <c r="DJ521" s="17" t="s">
        <v>156</v>
      </c>
      <c r="DK521" s="17">
        <v>44948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48</v>
      </c>
      <c r="DQ521" s="16">
        <v>24</v>
      </c>
      <c r="DR521" s="11">
        <v>24</v>
      </c>
      <c r="DS521" s="16">
        <v>36</v>
      </c>
      <c r="DT521" s="16">
        <v>0</v>
      </c>
      <c r="DU521" s="11" t="s">
        <v>181</v>
      </c>
      <c r="DV521" s="11" t="s">
        <v>182</v>
      </c>
      <c r="DW521" s="27" t="s">
        <v>156</v>
      </c>
      <c r="DX521" s="27" t="s">
        <v>156</v>
      </c>
      <c r="DY521" s="20" t="s">
        <v>1927</v>
      </c>
      <c r="DZ521" s="16">
        <v>7</v>
      </c>
      <c r="EA521" s="16">
        <v>0</v>
      </c>
      <c r="EB521" s="27" t="s">
        <v>185</v>
      </c>
      <c r="EC521" s="27" t="s">
        <v>185</v>
      </c>
      <c r="ED521" s="27" t="s">
        <v>182</v>
      </c>
      <c r="EE521" s="29">
        <v>44947.801493055558</v>
      </c>
      <c r="EF521" s="28" t="s">
        <v>188</v>
      </c>
      <c r="EG521" s="28" t="s">
        <v>189</v>
      </c>
      <c r="EH521" s="28" t="s">
        <v>190</v>
      </c>
      <c r="EI521" s="29">
        <v>45054.819398148145</v>
      </c>
      <c r="EJ521" s="28" t="s">
        <v>197</v>
      </c>
      <c r="EK521" s="28" t="s">
        <v>156</v>
      </c>
      <c r="EL521" s="28" t="s">
        <v>198</v>
      </c>
      <c r="EM521" s="45"/>
      <c r="EN521" s="46" t="str">
        <f t="shared" ref="EN521:EN584" si="57">MID(AG521,3,8)</f>
        <v>343N033A</v>
      </c>
      <c r="EO521" s="47">
        <f t="shared" ref="EO521:EO584" si="58">BP521-EA521-DZ521</f>
        <v>45207</v>
      </c>
      <c r="EP521" s="47">
        <f t="shared" ref="EP521:EP584" si="59">IF(AND(CM521="",CW521=""),"",MIN(CM521,CW521))</f>
        <v>45183</v>
      </c>
      <c r="EQ521" s="48" t="str">
        <f t="shared" ref="EQ521:EQ584" ca="1" si="60">IF(EP521&gt;$EQ$3,"Y","Past")</f>
        <v>Y</v>
      </c>
      <c r="ER521" s="49">
        <f t="shared" ref="ER521:ER584" si="61">IFERROR(EO521-EP521,"")</f>
        <v>24</v>
      </c>
      <c r="ES521" s="50"/>
      <c r="ET521" s="51">
        <f t="shared" ref="ET521:ET584" si="62">IF(ES521&lt;&gt;"",EO521-ES521,ER521)</f>
        <v>24</v>
      </c>
      <c r="EU521" s="52">
        <f t="shared" ref="EU521:EU584" si="63">IFERROR(BK521*ER521,"")</f>
        <v>0</v>
      </c>
      <c r="EV521" s="46"/>
    </row>
    <row r="522" spans="1:153" ht="14.25" hidden="1" customHeight="1">
      <c r="A522" s="8">
        <v>515</v>
      </c>
      <c r="B522" s="9" t="s">
        <v>141</v>
      </c>
      <c r="C522" s="10" t="s">
        <v>142</v>
      </c>
      <c r="D522" s="10" t="s">
        <v>143</v>
      </c>
      <c r="E522" s="10" t="s">
        <v>206</v>
      </c>
      <c r="F522" s="9" t="s">
        <v>641</v>
      </c>
      <c r="G522" s="10" t="s">
        <v>572</v>
      </c>
      <c r="H522" s="9" t="s">
        <v>573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880</v>
      </c>
      <c r="S522" s="9" t="s">
        <v>881</v>
      </c>
      <c r="T522" s="9" t="s">
        <v>306</v>
      </c>
      <c r="U522" s="9" t="s">
        <v>337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1928</v>
      </c>
      <c r="AA522" s="9" t="s">
        <v>1929</v>
      </c>
      <c r="AB522" s="12" t="s">
        <v>1930</v>
      </c>
      <c r="AC522" s="10" t="s">
        <v>1931</v>
      </c>
      <c r="AD522" s="9" t="s">
        <v>1932</v>
      </c>
      <c r="AE522" s="13" t="s">
        <v>1933</v>
      </c>
      <c r="AF522" s="14" t="s">
        <v>407</v>
      </c>
      <c r="AG522" s="10" t="s">
        <v>1934</v>
      </c>
      <c r="AH522" s="11" t="s">
        <v>1935</v>
      </c>
      <c r="AI522" s="11" t="s">
        <v>1936</v>
      </c>
      <c r="AJ522" s="10" t="s">
        <v>1937</v>
      </c>
      <c r="AK522" s="11" t="s">
        <v>1936</v>
      </c>
      <c r="AL522" s="11" t="s">
        <v>1938</v>
      </c>
      <c r="AM522" s="10" t="s">
        <v>1939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4850</v>
      </c>
      <c r="AW522" s="16">
        <v>5500</v>
      </c>
      <c r="AX522" s="16">
        <v>0</v>
      </c>
      <c r="AY522" s="16">
        <v>0</v>
      </c>
      <c r="AZ522" s="16">
        <v>0</v>
      </c>
      <c r="BA522" s="17">
        <v>45137</v>
      </c>
      <c r="BB522" s="30" t="s">
        <v>175</v>
      </c>
      <c r="BC522" s="18" t="s">
        <v>156</v>
      </c>
      <c r="BD522" s="17">
        <v>45230</v>
      </c>
      <c r="BE522" s="17">
        <v>45291</v>
      </c>
      <c r="BF522" s="17">
        <v>45122</v>
      </c>
      <c r="BG522" s="10">
        <v>85169415</v>
      </c>
      <c r="BH522" s="9" t="s">
        <v>414</v>
      </c>
      <c r="BI522" s="19">
        <v>45017</v>
      </c>
      <c r="BJ522" s="20">
        <v>45019</v>
      </c>
      <c r="BK522" s="16">
        <v>0</v>
      </c>
      <c r="BL522" s="16">
        <v>0</v>
      </c>
      <c r="BM522" s="9" t="s">
        <v>177</v>
      </c>
      <c r="BN522" s="9" t="s">
        <v>178</v>
      </c>
      <c r="BO522" s="9" t="s">
        <v>635</v>
      </c>
      <c r="BP522" s="17">
        <v>45092</v>
      </c>
      <c r="BQ522" s="17" t="s">
        <v>156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 t="s">
        <v>156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 t="s">
        <v>156</v>
      </c>
      <c r="CI522" s="16">
        <v>0</v>
      </c>
      <c r="CJ522" s="10" t="s">
        <v>156</v>
      </c>
      <c r="CK522" s="10" t="s">
        <v>156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44916</v>
      </c>
      <c r="CX522" s="10" t="s">
        <v>193</v>
      </c>
      <c r="CY522" s="17" t="s">
        <v>156</v>
      </c>
      <c r="CZ522" s="17" t="s">
        <v>156</v>
      </c>
      <c r="DA522" s="17" t="s">
        <v>156</v>
      </c>
      <c r="DB522" s="17" t="s">
        <v>156</v>
      </c>
      <c r="DC522" s="16">
        <v>0</v>
      </c>
      <c r="DD522" s="10" t="s">
        <v>156</v>
      </c>
      <c r="DE522" s="10" t="s">
        <v>156</v>
      </c>
      <c r="DF522" s="18" t="s">
        <v>156</v>
      </c>
      <c r="DG522" s="17">
        <v>44918</v>
      </c>
      <c r="DH522" s="10" t="s">
        <v>156</v>
      </c>
      <c r="DI522" s="17" t="s">
        <v>156</v>
      </c>
      <c r="DJ522" s="17" t="s">
        <v>156</v>
      </c>
      <c r="DK522" s="17" t="s">
        <v>156</v>
      </c>
      <c r="DL522" s="17" t="s">
        <v>156</v>
      </c>
      <c r="DM522" s="16">
        <v>0</v>
      </c>
      <c r="DN522" s="10" t="s">
        <v>156</v>
      </c>
      <c r="DO522" s="10" t="s">
        <v>156</v>
      </c>
      <c r="DP522" s="16">
        <v>48</v>
      </c>
      <c r="DQ522" s="16">
        <v>12</v>
      </c>
      <c r="DR522" s="11">
        <v>12</v>
      </c>
      <c r="DS522" s="16">
        <v>36</v>
      </c>
      <c r="DT522" s="16">
        <v>1</v>
      </c>
      <c r="DU522" s="11" t="s">
        <v>181</v>
      </c>
      <c r="DV522" s="11" t="s">
        <v>182</v>
      </c>
      <c r="DW522" s="27" t="s">
        <v>156</v>
      </c>
      <c r="DX522" s="27" t="s">
        <v>156</v>
      </c>
      <c r="DY522" s="20" t="s">
        <v>1299</v>
      </c>
      <c r="DZ522" s="16">
        <v>7</v>
      </c>
      <c r="EA522" s="16">
        <v>0</v>
      </c>
      <c r="EB522" s="27" t="s">
        <v>185</v>
      </c>
      <c r="EC522" s="27" t="s">
        <v>419</v>
      </c>
      <c r="ED522" s="27" t="s">
        <v>182</v>
      </c>
      <c r="EE522" s="29">
        <v>44916.35900462963</v>
      </c>
      <c r="EF522" s="28" t="s">
        <v>1940</v>
      </c>
      <c r="EG522" s="28" t="s">
        <v>1941</v>
      </c>
      <c r="EH522" s="28" t="s">
        <v>190</v>
      </c>
      <c r="EI522" s="29">
        <v>44930.402905092589</v>
      </c>
      <c r="EJ522" s="28" t="s">
        <v>188</v>
      </c>
      <c r="EK522" s="28" t="s">
        <v>189</v>
      </c>
      <c r="EL522" s="28" t="s">
        <v>190</v>
      </c>
      <c r="EM522" s="45"/>
      <c r="EN522" s="46" t="str">
        <f t="shared" si="57"/>
        <v>343N496A</v>
      </c>
      <c r="EO522" s="47">
        <f t="shared" si="58"/>
        <v>45085</v>
      </c>
      <c r="EP522" s="47">
        <f t="shared" si="59"/>
        <v>44916</v>
      </c>
      <c r="EQ522" s="48" t="str">
        <f t="shared" ca="1" si="60"/>
        <v>Past</v>
      </c>
      <c r="ER522" s="49">
        <f t="shared" si="61"/>
        <v>169</v>
      </c>
      <c r="ES522" s="50"/>
      <c r="ET522" s="51">
        <f t="shared" si="62"/>
        <v>169</v>
      </c>
      <c r="EU522" s="52">
        <f t="shared" si="63"/>
        <v>0</v>
      </c>
      <c r="EV522" s="46"/>
    </row>
    <row r="523" spans="1:153" ht="14.25" customHeight="1">
      <c r="A523" s="8">
        <v>516</v>
      </c>
      <c r="B523" s="9" t="s">
        <v>141</v>
      </c>
      <c r="C523" s="10" t="s">
        <v>142</v>
      </c>
      <c r="D523" s="10" t="s">
        <v>143</v>
      </c>
      <c r="E523" s="10" t="s">
        <v>206</v>
      </c>
      <c r="F523" s="9" t="s">
        <v>641</v>
      </c>
      <c r="G523" s="10" t="s">
        <v>572</v>
      </c>
      <c r="H523" s="9" t="s">
        <v>573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149</v>
      </c>
      <c r="N523" s="9" t="s">
        <v>150</v>
      </c>
      <c r="O523" s="9" t="s">
        <v>151</v>
      </c>
      <c r="P523" s="9" t="s">
        <v>142</v>
      </c>
      <c r="Q523" s="9" t="s">
        <v>152</v>
      </c>
      <c r="R523" s="9" t="s">
        <v>880</v>
      </c>
      <c r="S523" s="9" t="s">
        <v>881</v>
      </c>
      <c r="T523" s="9" t="s">
        <v>306</v>
      </c>
      <c r="U523" s="9" t="s">
        <v>337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1928</v>
      </c>
      <c r="AA523" s="9" t="s">
        <v>1929</v>
      </c>
      <c r="AB523" s="12" t="s">
        <v>1930</v>
      </c>
      <c r="AC523" s="10" t="s">
        <v>1931</v>
      </c>
      <c r="AD523" s="9" t="s">
        <v>1932</v>
      </c>
      <c r="AE523" s="13" t="s">
        <v>1933</v>
      </c>
      <c r="AF523" s="14" t="s">
        <v>407</v>
      </c>
      <c r="AG523" s="10" t="s">
        <v>1934</v>
      </c>
      <c r="AH523" s="11" t="s">
        <v>1935</v>
      </c>
      <c r="AI523" s="11" t="s">
        <v>1936</v>
      </c>
      <c r="AJ523" s="10" t="s">
        <v>1937</v>
      </c>
      <c r="AK523" s="11" t="s">
        <v>1936</v>
      </c>
      <c r="AL523" s="11" t="s">
        <v>1938</v>
      </c>
      <c r="AM523" s="10" t="s">
        <v>1939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1.6</v>
      </c>
      <c r="AU523" s="10" t="s">
        <v>142</v>
      </c>
      <c r="AV523" s="16">
        <v>4850</v>
      </c>
      <c r="AW523" s="16">
        <v>5500</v>
      </c>
      <c r="AX523" s="16">
        <v>0</v>
      </c>
      <c r="AY523" s="16">
        <v>0</v>
      </c>
      <c r="AZ523" s="16">
        <v>0</v>
      </c>
      <c r="BA523" s="17">
        <v>45137</v>
      </c>
      <c r="BB523" s="30" t="s">
        <v>175</v>
      </c>
      <c r="BC523" s="18">
        <v>45061</v>
      </c>
      <c r="BD523" s="17">
        <v>45230</v>
      </c>
      <c r="BE523" s="17">
        <v>45291</v>
      </c>
      <c r="BF523" s="17">
        <v>45122</v>
      </c>
      <c r="BG523" s="10">
        <v>85187346</v>
      </c>
      <c r="BH523" s="9" t="s">
        <v>319</v>
      </c>
      <c r="BI523" s="19">
        <v>45078</v>
      </c>
      <c r="BJ523" s="20">
        <v>45082</v>
      </c>
      <c r="BK523" s="16">
        <v>4248</v>
      </c>
      <c r="BL523" s="16">
        <v>6797</v>
      </c>
      <c r="BM523" s="9" t="s">
        <v>177</v>
      </c>
      <c r="BN523" s="9" t="s">
        <v>436</v>
      </c>
      <c r="BO523" s="9" t="s">
        <v>156</v>
      </c>
      <c r="BP523" s="17">
        <v>45122</v>
      </c>
      <c r="BQ523" s="17">
        <v>45122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>
        <v>44936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>
        <v>44930</v>
      </c>
      <c r="CI523" s="16">
        <v>4300</v>
      </c>
      <c r="CJ523" s="10" t="s">
        <v>1942</v>
      </c>
      <c r="CK523" s="10" t="s">
        <v>230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>
        <v>44936</v>
      </c>
      <c r="CX523" s="10" t="s">
        <v>193</v>
      </c>
      <c r="CY523" s="17" t="s">
        <v>156</v>
      </c>
      <c r="CZ523" s="17" t="s">
        <v>156</v>
      </c>
      <c r="DA523" s="17" t="s">
        <v>156</v>
      </c>
      <c r="DB523" s="17">
        <v>44930</v>
      </c>
      <c r="DC523" s="16">
        <v>4248</v>
      </c>
      <c r="DD523" s="10" t="s">
        <v>1943</v>
      </c>
      <c r="DE523" s="10" t="s">
        <v>230</v>
      </c>
      <c r="DF523" s="18" t="s">
        <v>156</v>
      </c>
      <c r="DG523" s="17">
        <v>45034</v>
      </c>
      <c r="DH523" s="10" t="s">
        <v>1779</v>
      </c>
      <c r="DI523" s="17" t="s">
        <v>156</v>
      </c>
      <c r="DJ523" s="17" t="s">
        <v>156</v>
      </c>
      <c r="DK523" s="17" t="s">
        <v>156</v>
      </c>
      <c r="DL523" s="17">
        <v>45030</v>
      </c>
      <c r="DM523" s="16">
        <v>4248</v>
      </c>
      <c r="DN523" s="10" t="s">
        <v>1944</v>
      </c>
      <c r="DO523" s="10" t="s">
        <v>230</v>
      </c>
      <c r="DP523" s="16">
        <v>48</v>
      </c>
      <c r="DQ523" s="16">
        <v>12</v>
      </c>
      <c r="DR523" s="11">
        <v>12</v>
      </c>
      <c r="DS523" s="16">
        <v>36</v>
      </c>
      <c r="DT523" s="16">
        <v>0</v>
      </c>
      <c r="DU523" s="11" t="s">
        <v>181</v>
      </c>
      <c r="DV523" s="11" t="s">
        <v>182</v>
      </c>
      <c r="DW523" s="27" t="s">
        <v>156</v>
      </c>
      <c r="DX523" s="27" t="s">
        <v>156</v>
      </c>
      <c r="DY523" s="20" t="s">
        <v>1793</v>
      </c>
      <c r="DZ523" s="16">
        <v>7</v>
      </c>
      <c r="EA523" s="16">
        <v>0</v>
      </c>
      <c r="EB523" s="27" t="s">
        <v>185</v>
      </c>
      <c r="EC523" s="27" t="s">
        <v>419</v>
      </c>
      <c r="ED523" s="27" t="s">
        <v>182</v>
      </c>
      <c r="EE523" s="29">
        <v>44918.972511574073</v>
      </c>
      <c r="EF523" s="28" t="s">
        <v>188</v>
      </c>
      <c r="EG523" s="28" t="s">
        <v>189</v>
      </c>
      <c r="EH523" s="28" t="s">
        <v>190</v>
      </c>
      <c r="EI523" s="29">
        <v>45030.642106481479</v>
      </c>
      <c r="EJ523" s="28" t="s">
        <v>467</v>
      </c>
      <c r="EK523" s="28" t="s">
        <v>468</v>
      </c>
      <c r="EL523" s="28" t="s">
        <v>237</v>
      </c>
      <c r="EM523" s="45" t="s">
        <v>3713</v>
      </c>
      <c r="EN523" s="46" t="str">
        <f t="shared" si="57"/>
        <v>343N496A</v>
      </c>
      <c r="EO523" s="47">
        <f t="shared" si="58"/>
        <v>45115</v>
      </c>
      <c r="EP523" s="47">
        <f t="shared" si="59"/>
        <v>44936</v>
      </c>
      <c r="EQ523" s="48" t="str">
        <f t="shared" ca="1" si="60"/>
        <v>Past</v>
      </c>
      <c r="ER523" s="49">
        <f t="shared" si="61"/>
        <v>179</v>
      </c>
      <c r="ES523" s="50"/>
      <c r="ET523" s="51">
        <f t="shared" si="62"/>
        <v>179</v>
      </c>
      <c r="EU523" s="52">
        <f t="shared" si="63"/>
        <v>760392</v>
      </c>
      <c r="EV523" s="46"/>
      <c r="EW523" s="23" t="s">
        <v>3714</v>
      </c>
    </row>
    <row r="524" spans="1:153" ht="14.25" hidden="1" customHeight="1">
      <c r="A524" s="8">
        <v>517</v>
      </c>
      <c r="B524" s="9" t="s">
        <v>141</v>
      </c>
      <c r="C524" s="10" t="s">
        <v>142</v>
      </c>
      <c r="D524" s="10" t="s">
        <v>143</v>
      </c>
      <c r="E524" s="10" t="s">
        <v>206</v>
      </c>
      <c r="F524" s="9" t="s">
        <v>641</v>
      </c>
      <c r="G524" s="10" t="s">
        <v>572</v>
      </c>
      <c r="H524" s="9" t="s">
        <v>573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149</v>
      </c>
      <c r="N524" s="9" t="s">
        <v>150</v>
      </c>
      <c r="O524" s="9" t="s">
        <v>151</v>
      </c>
      <c r="P524" s="9" t="s">
        <v>142</v>
      </c>
      <c r="Q524" s="9" t="s">
        <v>152</v>
      </c>
      <c r="R524" s="9" t="s">
        <v>880</v>
      </c>
      <c r="S524" s="9" t="s">
        <v>881</v>
      </c>
      <c r="T524" s="9" t="s">
        <v>306</v>
      </c>
      <c r="U524" s="9" t="s">
        <v>337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1928</v>
      </c>
      <c r="AA524" s="9" t="s">
        <v>1929</v>
      </c>
      <c r="AB524" s="12" t="s">
        <v>1930</v>
      </c>
      <c r="AC524" s="10" t="s">
        <v>1931</v>
      </c>
      <c r="AD524" s="9" t="s">
        <v>1932</v>
      </c>
      <c r="AE524" s="13" t="s">
        <v>1933</v>
      </c>
      <c r="AF524" s="14" t="s">
        <v>407</v>
      </c>
      <c r="AG524" s="10" t="s">
        <v>1934</v>
      </c>
      <c r="AH524" s="11" t="s">
        <v>1935</v>
      </c>
      <c r="AI524" s="11" t="s">
        <v>1936</v>
      </c>
      <c r="AJ524" s="10" t="s">
        <v>1937</v>
      </c>
      <c r="AK524" s="11" t="s">
        <v>1936</v>
      </c>
      <c r="AL524" s="11" t="s">
        <v>1938</v>
      </c>
      <c r="AM524" s="10" t="s">
        <v>1939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1.6</v>
      </c>
      <c r="AU524" s="10" t="s">
        <v>142</v>
      </c>
      <c r="AV524" s="16">
        <v>4850</v>
      </c>
      <c r="AW524" s="16">
        <v>5500</v>
      </c>
      <c r="AX524" s="16">
        <v>0</v>
      </c>
      <c r="AY524" s="16">
        <v>0</v>
      </c>
      <c r="AZ524" s="16">
        <v>0</v>
      </c>
      <c r="BA524" s="17">
        <v>45137</v>
      </c>
      <c r="BB524" s="30" t="s">
        <v>175</v>
      </c>
      <c r="BC524" s="18" t="s">
        <v>156</v>
      </c>
      <c r="BD524" s="17">
        <v>45230</v>
      </c>
      <c r="BE524" s="17">
        <v>45291</v>
      </c>
      <c r="BF524" s="17">
        <v>45122</v>
      </c>
      <c r="BG524" s="10">
        <v>85264233</v>
      </c>
      <c r="BH524" s="9" t="s">
        <v>321</v>
      </c>
      <c r="BI524" s="19">
        <v>45108</v>
      </c>
      <c r="BJ524" s="20">
        <v>45110</v>
      </c>
      <c r="BK524" s="16">
        <v>0</v>
      </c>
      <c r="BL524" s="16">
        <v>0</v>
      </c>
      <c r="BM524" s="9" t="s">
        <v>177</v>
      </c>
      <c r="BN524" s="9" t="s">
        <v>178</v>
      </c>
      <c r="BO524" s="9" t="s">
        <v>156</v>
      </c>
      <c r="BP524" s="17">
        <v>45131</v>
      </c>
      <c r="BQ524" s="17" t="s">
        <v>156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44992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 t="s">
        <v>156</v>
      </c>
      <c r="CI524" s="16">
        <v>0</v>
      </c>
      <c r="CJ524" s="10" t="s">
        <v>156</v>
      </c>
      <c r="CK524" s="10" t="s">
        <v>156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45006</v>
      </c>
      <c r="CX524" s="10" t="s">
        <v>495</v>
      </c>
      <c r="CY524" s="17" t="s">
        <v>156</v>
      </c>
      <c r="CZ524" s="17" t="s">
        <v>156</v>
      </c>
      <c r="DA524" s="17" t="s">
        <v>156</v>
      </c>
      <c r="DB524" s="17" t="s">
        <v>156</v>
      </c>
      <c r="DC524" s="16">
        <v>0</v>
      </c>
      <c r="DD524" s="10" t="s">
        <v>156</v>
      </c>
      <c r="DE524" s="10" t="s">
        <v>156</v>
      </c>
      <c r="DF524" s="18" t="s">
        <v>156</v>
      </c>
      <c r="DG524" s="17">
        <v>45057</v>
      </c>
      <c r="DH524" s="10" t="s">
        <v>1945</v>
      </c>
      <c r="DI524" s="17" t="s">
        <v>156</v>
      </c>
      <c r="DJ524" s="17" t="s">
        <v>156</v>
      </c>
      <c r="DK524" s="17" t="s">
        <v>156</v>
      </c>
      <c r="DL524" s="17" t="s">
        <v>156</v>
      </c>
      <c r="DM524" s="16">
        <v>0</v>
      </c>
      <c r="DN524" s="10" t="s">
        <v>156</v>
      </c>
      <c r="DO524" s="10" t="s">
        <v>156</v>
      </c>
      <c r="DP524" s="16">
        <v>48</v>
      </c>
      <c r="DQ524" s="16">
        <v>12</v>
      </c>
      <c r="DR524" s="11">
        <v>12</v>
      </c>
      <c r="DS524" s="16">
        <v>36</v>
      </c>
      <c r="DT524" s="16">
        <v>3200</v>
      </c>
      <c r="DU524" s="11" t="s">
        <v>181</v>
      </c>
      <c r="DV524" s="11" t="s">
        <v>182</v>
      </c>
      <c r="DW524" s="27" t="s">
        <v>156</v>
      </c>
      <c r="DX524" s="27" t="s">
        <v>156</v>
      </c>
      <c r="DY524" s="20" t="s">
        <v>967</v>
      </c>
      <c r="DZ524" s="16">
        <v>7</v>
      </c>
      <c r="EA524" s="16">
        <v>0</v>
      </c>
      <c r="EB524" s="27" t="s">
        <v>185</v>
      </c>
      <c r="EC524" s="27" t="s">
        <v>419</v>
      </c>
      <c r="ED524" s="27" t="s">
        <v>182</v>
      </c>
      <c r="EE524" s="29">
        <v>44940.290752314817</v>
      </c>
      <c r="EF524" s="28" t="s">
        <v>188</v>
      </c>
      <c r="EG524" s="28" t="s">
        <v>189</v>
      </c>
      <c r="EH524" s="28" t="s">
        <v>190</v>
      </c>
      <c r="EI524" s="29">
        <v>45029.820821759262</v>
      </c>
      <c r="EJ524" s="28" t="s">
        <v>197</v>
      </c>
      <c r="EK524" s="28" t="s">
        <v>156</v>
      </c>
      <c r="EL524" s="28" t="s">
        <v>198</v>
      </c>
      <c r="EM524" s="45"/>
      <c r="EN524" s="46" t="str">
        <f t="shared" si="57"/>
        <v>343N496A</v>
      </c>
      <c r="EO524" s="47">
        <f t="shared" si="58"/>
        <v>45124</v>
      </c>
      <c r="EP524" s="47">
        <f t="shared" si="59"/>
        <v>45006</v>
      </c>
      <c r="EQ524" s="48" t="str">
        <f t="shared" ca="1" si="60"/>
        <v>Past</v>
      </c>
      <c r="ER524" s="49">
        <f t="shared" si="61"/>
        <v>118</v>
      </c>
      <c r="ES524" s="50"/>
      <c r="ET524" s="51">
        <f t="shared" si="62"/>
        <v>118</v>
      </c>
      <c r="EU524" s="52">
        <f t="shared" si="63"/>
        <v>0</v>
      </c>
      <c r="EV524" s="46"/>
    </row>
    <row r="525" spans="1:153" ht="14.25" hidden="1" customHeight="1">
      <c r="A525" s="8">
        <v>518</v>
      </c>
      <c r="B525" s="9" t="s">
        <v>141</v>
      </c>
      <c r="C525" s="10" t="s">
        <v>142</v>
      </c>
      <c r="D525" s="10" t="s">
        <v>143</v>
      </c>
      <c r="E525" s="10" t="s">
        <v>206</v>
      </c>
      <c r="F525" s="9" t="s">
        <v>641</v>
      </c>
      <c r="G525" s="10" t="s">
        <v>572</v>
      </c>
      <c r="H525" s="9" t="s">
        <v>573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149</v>
      </c>
      <c r="N525" s="9" t="s">
        <v>150</v>
      </c>
      <c r="O525" s="9" t="s">
        <v>151</v>
      </c>
      <c r="P525" s="9" t="s">
        <v>142</v>
      </c>
      <c r="Q525" s="9" t="s">
        <v>152</v>
      </c>
      <c r="R525" s="9" t="s">
        <v>880</v>
      </c>
      <c r="S525" s="9" t="s">
        <v>881</v>
      </c>
      <c r="T525" s="9" t="s">
        <v>306</v>
      </c>
      <c r="U525" s="9" t="s">
        <v>337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1928</v>
      </c>
      <c r="AA525" s="9" t="s">
        <v>1929</v>
      </c>
      <c r="AB525" s="12" t="s">
        <v>1930</v>
      </c>
      <c r="AC525" s="10" t="s">
        <v>1931</v>
      </c>
      <c r="AD525" s="9" t="s">
        <v>1932</v>
      </c>
      <c r="AE525" s="13" t="s">
        <v>1933</v>
      </c>
      <c r="AF525" s="14" t="s">
        <v>407</v>
      </c>
      <c r="AG525" s="10" t="s">
        <v>1946</v>
      </c>
      <c r="AH525" s="11" t="s">
        <v>1947</v>
      </c>
      <c r="AI525" s="11" t="s">
        <v>1948</v>
      </c>
      <c r="AJ525" s="10" t="s">
        <v>1949</v>
      </c>
      <c r="AK525" s="11" t="s">
        <v>1948</v>
      </c>
      <c r="AL525" s="11" t="s">
        <v>1938</v>
      </c>
      <c r="AM525" s="10" t="s">
        <v>1939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1.6</v>
      </c>
      <c r="AU525" s="10" t="s">
        <v>206</v>
      </c>
      <c r="AV525" s="16">
        <v>1150</v>
      </c>
      <c r="AW525" s="16">
        <v>1200</v>
      </c>
      <c r="AX525" s="16">
        <v>0</v>
      </c>
      <c r="AY525" s="16">
        <v>0</v>
      </c>
      <c r="AZ525" s="16">
        <v>0</v>
      </c>
      <c r="BA525" s="17">
        <v>45137</v>
      </c>
      <c r="BB525" s="30" t="s">
        <v>175</v>
      </c>
      <c r="BC525" s="18" t="s">
        <v>156</v>
      </c>
      <c r="BD525" s="17">
        <v>45230</v>
      </c>
      <c r="BE525" s="17">
        <v>45291</v>
      </c>
      <c r="BF525" s="17">
        <v>45122</v>
      </c>
      <c r="BG525" s="10">
        <v>85169416</v>
      </c>
      <c r="BH525" s="9" t="s">
        <v>414</v>
      </c>
      <c r="BI525" s="19">
        <v>45017</v>
      </c>
      <c r="BJ525" s="20">
        <v>45019</v>
      </c>
      <c r="BK525" s="16">
        <v>0</v>
      </c>
      <c r="BL525" s="16">
        <v>0</v>
      </c>
      <c r="BM525" s="9" t="s">
        <v>177</v>
      </c>
      <c r="BN525" s="9" t="s">
        <v>178</v>
      </c>
      <c r="BO525" s="9" t="s">
        <v>635</v>
      </c>
      <c r="BP525" s="17">
        <v>45092</v>
      </c>
      <c r="BQ525" s="17" t="s">
        <v>156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44916</v>
      </c>
      <c r="CX525" s="10" t="s">
        <v>193</v>
      </c>
      <c r="CY525" s="17" t="s">
        <v>156</v>
      </c>
      <c r="CZ525" s="17" t="s">
        <v>156</v>
      </c>
      <c r="DA525" s="17" t="s">
        <v>156</v>
      </c>
      <c r="DB525" s="17" t="s">
        <v>156</v>
      </c>
      <c r="DC525" s="16">
        <v>0</v>
      </c>
      <c r="DD525" s="10" t="s">
        <v>156</v>
      </c>
      <c r="DE525" s="10" t="s">
        <v>156</v>
      </c>
      <c r="DF525" s="18" t="s">
        <v>156</v>
      </c>
      <c r="DG525" s="17">
        <v>44918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 t="s">
        <v>156</v>
      </c>
      <c r="DM525" s="16">
        <v>0</v>
      </c>
      <c r="DN525" s="10" t="s">
        <v>156</v>
      </c>
      <c r="DO525" s="10" t="s">
        <v>156</v>
      </c>
      <c r="DP525" s="16">
        <v>48</v>
      </c>
      <c r="DQ525" s="16">
        <v>12</v>
      </c>
      <c r="DR525" s="11">
        <v>12</v>
      </c>
      <c r="DS525" s="16">
        <v>36</v>
      </c>
      <c r="DT525" s="16">
        <v>1</v>
      </c>
      <c r="DU525" s="11" t="s">
        <v>181</v>
      </c>
      <c r="DV525" s="11" t="s">
        <v>182</v>
      </c>
      <c r="DW525" s="27" t="s">
        <v>156</v>
      </c>
      <c r="DX525" s="27" t="s">
        <v>156</v>
      </c>
      <c r="DY525" s="20" t="s">
        <v>1299</v>
      </c>
      <c r="DZ525" s="16">
        <v>7</v>
      </c>
      <c r="EA525" s="16">
        <v>0</v>
      </c>
      <c r="EB525" s="27" t="s">
        <v>185</v>
      </c>
      <c r="EC525" s="27" t="s">
        <v>419</v>
      </c>
      <c r="ED525" s="27" t="s">
        <v>182</v>
      </c>
      <c r="EE525" s="29">
        <v>44916.35900462963</v>
      </c>
      <c r="EF525" s="28" t="s">
        <v>1940</v>
      </c>
      <c r="EG525" s="28" t="s">
        <v>1941</v>
      </c>
      <c r="EH525" s="28" t="s">
        <v>190</v>
      </c>
      <c r="EI525" s="29">
        <v>44930.402905092589</v>
      </c>
      <c r="EJ525" s="28" t="s">
        <v>188</v>
      </c>
      <c r="EK525" s="28" t="s">
        <v>189</v>
      </c>
      <c r="EL525" s="28" t="s">
        <v>190</v>
      </c>
      <c r="EM525" s="45"/>
      <c r="EN525" s="46" t="str">
        <f t="shared" si="57"/>
        <v>343N496B</v>
      </c>
      <c r="EO525" s="47">
        <f t="shared" si="58"/>
        <v>45085</v>
      </c>
      <c r="EP525" s="47">
        <f t="shared" si="59"/>
        <v>44916</v>
      </c>
      <c r="EQ525" s="48" t="str">
        <f t="shared" ca="1" si="60"/>
        <v>Past</v>
      </c>
      <c r="ER525" s="49">
        <f t="shared" si="61"/>
        <v>169</v>
      </c>
      <c r="ES525" s="50"/>
      <c r="ET525" s="51">
        <f t="shared" si="62"/>
        <v>169</v>
      </c>
      <c r="EU525" s="52">
        <f t="shared" si="63"/>
        <v>0</v>
      </c>
      <c r="EV525" s="46"/>
    </row>
    <row r="526" spans="1:153" ht="14.25" customHeight="1">
      <c r="A526" s="8">
        <v>519</v>
      </c>
      <c r="B526" s="9" t="s">
        <v>141</v>
      </c>
      <c r="C526" s="10" t="s">
        <v>142</v>
      </c>
      <c r="D526" s="10" t="s">
        <v>143</v>
      </c>
      <c r="E526" s="10" t="s">
        <v>206</v>
      </c>
      <c r="F526" s="9" t="s">
        <v>641</v>
      </c>
      <c r="G526" s="10" t="s">
        <v>572</v>
      </c>
      <c r="H526" s="9" t="s">
        <v>573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149</v>
      </c>
      <c r="N526" s="9" t="s">
        <v>150</v>
      </c>
      <c r="O526" s="9" t="s">
        <v>151</v>
      </c>
      <c r="P526" s="9" t="s">
        <v>142</v>
      </c>
      <c r="Q526" s="9" t="s">
        <v>152</v>
      </c>
      <c r="R526" s="9" t="s">
        <v>880</v>
      </c>
      <c r="S526" s="9" t="s">
        <v>881</v>
      </c>
      <c r="T526" s="9" t="s">
        <v>306</v>
      </c>
      <c r="U526" s="9" t="s">
        <v>337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1928</v>
      </c>
      <c r="AA526" s="9" t="s">
        <v>1929</v>
      </c>
      <c r="AB526" s="12" t="s">
        <v>1930</v>
      </c>
      <c r="AC526" s="10" t="s">
        <v>1931</v>
      </c>
      <c r="AD526" s="9" t="s">
        <v>1932</v>
      </c>
      <c r="AE526" s="13" t="s">
        <v>1933</v>
      </c>
      <c r="AF526" s="14" t="s">
        <v>407</v>
      </c>
      <c r="AG526" s="10" t="s">
        <v>1946</v>
      </c>
      <c r="AH526" s="11" t="s">
        <v>1947</v>
      </c>
      <c r="AI526" s="11" t="s">
        <v>1948</v>
      </c>
      <c r="AJ526" s="10" t="s">
        <v>1949</v>
      </c>
      <c r="AK526" s="11" t="s">
        <v>1948</v>
      </c>
      <c r="AL526" s="11" t="s">
        <v>1938</v>
      </c>
      <c r="AM526" s="10" t="s">
        <v>1939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1.6</v>
      </c>
      <c r="AU526" s="10" t="s">
        <v>206</v>
      </c>
      <c r="AV526" s="16">
        <v>1150</v>
      </c>
      <c r="AW526" s="16">
        <v>1200</v>
      </c>
      <c r="AX526" s="16">
        <v>0</v>
      </c>
      <c r="AY526" s="16">
        <v>0</v>
      </c>
      <c r="AZ526" s="16">
        <v>0</v>
      </c>
      <c r="BA526" s="17">
        <v>45137</v>
      </c>
      <c r="BB526" s="30" t="s">
        <v>175</v>
      </c>
      <c r="BC526" s="18">
        <v>45061</v>
      </c>
      <c r="BD526" s="17">
        <v>45230</v>
      </c>
      <c r="BE526" s="17">
        <v>45291</v>
      </c>
      <c r="BF526" s="17">
        <v>45122</v>
      </c>
      <c r="BG526" s="10">
        <v>85187348</v>
      </c>
      <c r="BH526" s="9" t="s">
        <v>319</v>
      </c>
      <c r="BI526" s="19">
        <v>45078</v>
      </c>
      <c r="BJ526" s="20">
        <v>45082</v>
      </c>
      <c r="BK526" s="16">
        <v>1176</v>
      </c>
      <c r="BL526" s="16">
        <v>1882</v>
      </c>
      <c r="BM526" s="9" t="s">
        <v>177</v>
      </c>
      <c r="BN526" s="9" t="s">
        <v>436</v>
      </c>
      <c r="BO526" s="9" t="s">
        <v>156</v>
      </c>
      <c r="BP526" s="17">
        <v>45122</v>
      </c>
      <c r="BQ526" s="17">
        <v>45122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44936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>
        <v>44938</v>
      </c>
      <c r="CI526" s="16">
        <v>1176</v>
      </c>
      <c r="CJ526" s="10" t="s">
        <v>1950</v>
      </c>
      <c r="CK526" s="10" t="s">
        <v>230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44936</v>
      </c>
      <c r="CX526" s="10" t="s">
        <v>193</v>
      </c>
      <c r="CY526" s="17" t="s">
        <v>156</v>
      </c>
      <c r="CZ526" s="17" t="s">
        <v>156</v>
      </c>
      <c r="DA526" s="17" t="s">
        <v>156</v>
      </c>
      <c r="DB526" s="17">
        <v>44938</v>
      </c>
      <c r="DC526" s="16">
        <v>1176</v>
      </c>
      <c r="DD526" s="10" t="s">
        <v>1951</v>
      </c>
      <c r="DE526" s="10" t="s">
        <v>230</v>
      </c>
      <c r="DF526" s="18" t="s">
        <v>156</v>
      </c>
      <c r="DG526" s="17">
        <v>45034</v>
      </c>
      <c r="DH526" s="10" t="s">
        <v>1779</v>
      </c>
      <c r="DI526" s="17" t="s">
        <v>156</v>
      </c>
      <c r="DJ526" s="17" t="s">
        <v>156</v>
      </c>
      <c r="DK526" s="17" t="s">
        <v>156</v>
      </c>
      <c r="DL526" s="17">
        <v>45030</v>
      </c>
      <c r="DM526" s="16">
        <v>1176</v>
      </c>
      <c r="DN526" s="10" t="s">
        <v>1952</v>
      </c>
      <c r="DO526" s="10" t="s">
        <v>230</v>
      </c>
      <c r="DP526" s="16">
        <v>48</v>
      </c>
      <c r="DQ526" s="16">
        <v>12</v>
      </c>
      <c r="DR526" s="11">
        <v>12</v>
      </c>
      <c r="DS526" s="16">
        <v>36</v>
      </c>
      <c r="DT526" s="16">
        <v>0</v>
      </c>
      <c r="DU526" s="11" t="s">
        <v>181</v>
      </c>
      <c r="DV526" s="11" t="s">
        <v>182</v>
      </c>
      <c r="DW526" s="27" t="s">
        <v>156</v>
      </c>
      <c r="DX526" s="27" t="s">
        <v>156</v>
      </c>
      <c r="DY526" s="20" t="s">
        <v>1793</v>
      </c>
      <c r="DZ526" s="16">
        <v>7</v>
      </c>
      <c r="EA526" s="16">
        <v>0</v>
      </c>
      <c r="EB526" s="27" t="s">
        <v>185</v>
      </c>
      <c r="EC526" s="27" t="s">
        <v>419</v>
      </c>
      <c r="ED526" s="27" t="s">
        <v>182</v>
      </c>
      <c r="EE526" s="29">
        <v>44918.972511574073</v>
      </c>
      <c r="EF526" s="28" t="s">
        <v>188</v>
      </c>
      <c r="EG526" s="28" t="s">
        <v>189</v>
      </c>
      <c r="EH526" s="28" t="s">
        <v>190</v>
      </c>
      <c r="EI526" s="29">
        <v>45030.642106481479</v>
      </c>
      <c r="EJ526" s="28" t="s">
        <v>467</v>
      </c>
      <c r="EK526" s="28" t="s">
        <v>468</v>
      </c>
      <c r="EL526" s="28" t="s">
        <v>237</v>
      </c>
      <c r="EM526" s="45" t="s">
        <v>3713</v>
      </c>
      <c r="EN526" s="46" t="str">
        <f t="shared" si="57"/>
        <v>343N496B</v>
      </c>
      <c r="EO526" s="47">
        <f t="shared" si="58"/>
        <v>45115</v>
      </c>
      <c r="EP526" s="47">
        <f t="shared" si="59"/>
        <v>44936</v>
      </c>
      <c r="EQ526" s="48" t="str">
        <f t="shared" ca="1" si="60"/>
        <v>Past</v>
      </c>
      <c r="ER526" s="49">
        <f t="shared" si="61"/>
        <v>179</v>
      </c>
      <c r="ES526" s="50"/>
      <c r="ET526" s="51">
        <f t="shared" si="62"/>
        <v>179</v>
      </c>
      <c r="EU526" s="52">
        <f t="shared" si="63"/>
        <v>210504</v>
      </c>
      <c r="EV526" s="46"/>
      <c r="EW526" s="23" t="s">
        <v>3714</v>
      </c>
    </row>
    <row r="527" spans="1:153" ht="14.25" hidden="1" customHeight="1">
      <c r="A527" s="8">
        <v>520</v>
      </c>
      <c r="B527" s="9" t="s">
        <v>141</v>
      </c>
      <c r="C527" s="10" t="s">
        <v>142</v>
      </c>
      <c r="D527" s="10" t="s">
        <v>143</v>
      </c>
      <c r="E527" s="10" t="s">
        <v>206</v>
      </c>
      <c r="F527" s="9" t="s">
        <v>641</v>
      </c>
      <c r="G527" s="10" t="s">
        <v>572</v>
      </c>
      <c r="H527" s="9" t="s">
        <v>573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149</v>
      </c>
      <c r="N527" s="9" t="s">
        <v>150</v>
      </c>
      <c r="O527" s="9" t="s">
        <v>151</v>
      </c>
      <c r="P527" s="9" t="s">
        <v>142</v>
      </c>
      <c r="Q527" s="9" t="s">
        <v>152</v>
      </c>
      <c r="R527" s="9" t="s">
        <v>880</v>
      </c>
      <c r="S527" s="9" t="s">
        <v>881</v>
      </c>
      <c r="T527" s="9" t="s">
        <v>306</v>
      </c>
      <c r="U527" s="9" t="s">
        <v>337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1928</v>
      </c>
      <c r="AA527" s="9" t="s">
        <v>1929</v>
      </c>
      <c r="AB527" s="12" t="s">
        <v>1930</v>
      </c>
      <c r="AC527" s="10" t="s">
        <v>1931</v>
      </c>
      <c r="AD527" s="9" t="s">
        <v>1932</v>
      </c>
      <c r="AE527" s="13" t="s">
        <v>1933</v>
      </c>
      <c r="AF527" s="14" t="s">
        <v>407</v>
      </c>
      <c r="AG527" s="10" t="s">
        <v>1946</v>
      </c>
      <c r="AH527" s="11" t="s">
        <v>1947</v>
      </c>
      <c r="AI527" s="11" t="s">
        <v>1948</v>
      </c>
      <c r="AJ527" s="10" t="s">
        <v>1949</v>
      </c>
      <c r="AK527" s="11" t="s">
        <v>1948</v>
      </c>
      <c r="AL527" s="11" t="s">
        <v>1938</v>
      </c>
      <c r="AM527" s="10" t="s">
        <v>1939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1.6</v>
      </c>
      <c r="AU527" s="10" t="s">
        <v>206</v>
      </c>
      <c r="AV527" s="16">
        <v>1150</v>
      </c>
      <c r="AW527" s="16">
        <v>1200</v>
      </c>
      <c r="AX527" s="16">
        <v>0</v>
      </c>
      <c r="AY527" s="16">
        <v>0</v>
      </c>
      <c r="AZ527" s="16">
        <v>0</v>
      </c>
      <c r="BA527" s="17">
        <v>45137</v>
      </c>
      <c r="BB527" s="30" t="s">
        <v>175</v>
      </c>
      <c r="BC527" s="18" t="s">
        <v>156</v>
      </c>
      <c r="BD527" s="17">
        <v>45230</v>
      </c>
      <c r="BE527" s="17">
        <v>45291</v>
      </c>
      <c r="BF527" s="17">
        <v>45122</v>
      </c>
      <c r="BG527" s="10">
        <v>85264234</v>
      </c>
      <c r="BH527" s="9" t="s">
        <v>321</v>
      </c>
      <c r="BI527" s="19">
        <v>45108</v>
      </c>
      <c r="BJ527" s="20">
        <v>45110</v>
      </c>
      <c r="BK527" s="16">
        <v>0</v>
      </c>
      <c r="BL527" s="16">
        <v>0</v>
      </c>
      <c r="BM527" s="9" t="s">
        <v>177</v>
      </c>
      <c r="BN527" s="9" t="s">
        <v>178</v>
      </c>
      <c r="BO527" s="9" t="s">
        <v>156</v>
      </c>
      <c r="BP527" s="17">
        <v>45136</v>
      </c>
      <c r="BQ527" s="17" t="s">
        <v>156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>
        <v>44992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 t="s">
        <v>156</v>
      </c>
      <c r="CI527" s="16">
        <v>0</v>
      </c>
      <c r="CJ527" s="10" t="s">
        <v>156</v>
      </c>
      <c r="CK527" s="10" t="s">
        <v>156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45006</v>
      </c>
      <c r="CX527" s="10" t="s">
        <v>495</v>
      </c>
      <c r="CY527" s="17" t="s">
        <v>156</v>
      </c>
      <c r="CZ527" s="17" t="s">
        <v>156</v>
      </c>
      <c r="DA527" s="17" t="s">
        <v>156</v>
      </c>
      <c r="DB527" s="17" t="s">
        <v>156</v>
      </c>
      <c r="DC527" s="16">
        <v>0</v>
      </c>
      <c r="DD527" s="10" t="s">
        <v>156</v>
      </c>
      <c r="DE527" s="10" t="s">
        <v>156</v>
      </c>
      <c r="DF527" s="18" t="s">
        <v>156</v>
      </c>
      <c r="DG527" s="17">
        <v>45057</v>
      </c>
      <c r="DH527" s="10" t="s">
        <v>1945</v>
      </c>
      <c r="DI527" s="17" t="s">
        <v>156</v>
      </c>
      <c r="DJ527" s="17" t="s">
        <v>156</v>
      </c>
      <c r="DK527" s="17" t="s">
        <v>156</v>
      </c>
      <c r="DL527" s="17" t="s">
        <v>156</v>
      </c>
      <c r="DM527" s="16">
        <v>0</v>
      </c>
      <c r="DN527" s="10" t="s">
        <v>156</v>
      </c>
      <c r="DO527" s="10" t="s">
        <v>156</v>
      </c>
      <c r="DP527" s="16">
        <v>48</v>
      </c>
      <c r="DQ527" s="16">
        <v>12</v>
      </c>
      <c r="DR527" s="11">
        <v>12</v>
      </c>
      <c r="DS527" s="16">
        <v>36</v>
      </c>
      <c r="DT527" s="16">
        <v>500</v>
      </c>
      <c r="DU527" s="11" t="s">
        <v>181</v>
      </c>
      <c r="DV527" s="11" t="s">
        <v>182</v>
      </c>
      <c r="DW527" s="27" t="s">
        <v>156</v>
      </c>
      <c r="DX527" s="27" t="s">
        <v>156</v>
      </c>
      <c r="DY527" s="20" t="s">
        <v>1892</v>
      </c>
      <c r="DZ527" s="16">
        <v>7</v>
      </c>
      <c r="EA527" s="16">
        <v>0</v>
      </c>
      <c r="EB527" s="27" t="s">
        <v>185</v>
      </c>
      <c r="EC527" s="27" t="s">
        <v>419</v>
      </c>
      <c r="ED527" s="27" t="s">
        <v>182</v>
      </c>
      <c r="EE527" s="29">
        <v>44940.290752314817</v>
      </c>
      <c r="EF527" s="28" t="s">
        <v>188</v>
      </c>
      <c r="EG527" s="28" t="s">
        <v>189</v>
      </c>
      <c r="EH527" s="28" t="s">
        <v>190</v>
      </c>
      <c r="EI527" s="29">
        <v>45029.820821759262</v>
      </c>
      <c r="EJ527" s="28" t="s">
        <v>197</v>
      </c>
      <c r="EK527" s="28" t="s">
        <v>156</v>
      </c>
      <c r="EL527" s="28" t="s">
        <v>198</v>
      </c>
      <c r="EM527" s="45"/>
      <c r="EN527" s="46" t="str">
        <f t="shared" si="57"/>
        <v>343N496B</v>
      </c>
      <c r="EO527" s="47">
        <f t="shared" si="58"/>
        <v>45129</v>
      </c>
      <c r="EP527" s="47">
        <f t="shared" si="59"/>
        <v>45006</v>
      </c>
      <c r="EQ527" s="48" t="str">
        <f t="shared" ca="1" si="60"/>
        <v>Past</v>
      </c>
      <c r="ER527" s="49">
        <f t="shared" si="61"/>
        <v>123</v>
      </c>
      <c r="ES527" s="50"/>
      <c r="ET527" s="51">
        <f t="shared" si="62"/>
        <v>123</v>
      </c>
      <c r="EU527" s="52">
        <f t="shared" si="63"/>
        <v>0</v>
      </c>
      <c r="EV527" s="46"/>
    </row>
    <row r="528" spans="1:153" ht="14.25" customHeight="1">
      <c r="A528" s="8">
        <v>521</v>
      </c>
      <c r="B528" s="9" t="s">
        <v>141</v>
      </c>
      <c r="C528" s="10" t="s">
        <v>142</v>
      </c>
      <c r="D528" s="10" t="s">
        <v>143</v>
      </c>
      <c r="E528" s="10" t="s">
        <v>206</v>
      </c>
      <c r="F528" s="9" t="s">
        <v>641</v>
      </c>
      <c r="G528" s="10" t="s">
        <v>572</v>
      </c>
      <c r="H528" s="9" t="s">
        <v>573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149</v>
      </c>
      <c r="N528" s="9" t="s">
        <v>150</v>
      </c>
      <c r="O528" s="9" t="s">
        <v>151</v>
      </c>
      <c r="P528" s="9" t="s">
        <v>142</v>
      </c>
      <c r="Q528" s="9" t="s">
        <v>152</v>
      </c>
      <c r="R528" s="9" t="s">
        <v>880</v>
      </c>
      <c r="S528" s="9" t="s">
        <v>881</v>
      </c>
      <c r="T528" s="9" t="s">
        <v>306</v>
      </c>
      <c r="U528" s="9" t="s">
        <v>337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1928</v>
      </c>
      <c r="AA528" s="9" t="s">
        <v>1929</v>
      </c>
      <c r="AB528" s="12" t="s">
        <v>1930</v>
      </c>
      <c r="AC528" s="10" t="s">
        <v>1953</v>
      </c>
      <c r="AD528" s="9" t="s">
        <v>1929</v>
      </c>
      <c r="AE528" s="13" t="s">
        <v>1930</v>
      </c>
      <c r="AF528" s="14" t="s">
        <v>407</v>
      </c>
      <c r="AG528" s="10" t="s">
        <v>1954</v>
      </c>
      <c r="AH528" s="11" t="s">
        <v>1935</v>
      </c>
      <c r="AI528" s="11" t="s">
        <v>1936</v>
      </c>
      <c r="AJ528" s="10" t="s">
        <v>1937</v>
      </c>
      <c r="AK528" s="11" t="s">
        <v>1936</v>
      </c>
      <c r="AL528" s="11" t="s">
        <v>1938</v>
      </c>
      <c r="AM528" s="10" t="s">
        <v>1939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1.6</v>
      </c>
      <c r="AU528" s="10" t="s">
        <v>142</v>
      </c>
      <c r="AV528" s="16">
        <v>25500</v>
      </c>
      <c r="AW528" s="16">
        <v>27000</v>
      </c>
      <c r="AX528" s="16">
        <v>0</v>
      </c>
      <c r="AY528" s="16">
        <v>0</v>
      </c>
      <c r="AZ528" s="16">
        <v>0</v>
      </c>
      <c r="BA528" s="17">
        <v>44900</v>
      </c>
      <c r="BB528" s="30" t="s">
        <v>175</v>
      </c>
      <c r="BC528" s="18">
        <v>45119</v>
      </c>
      <c r="BD528" s="17">
        <v>45230</v>
      </c>
      <c r="BE528" s="17">
        <v>45291</v>
      </c>
      <c r="BF528" s="17">
        <v>44910</v>
      </c>
      <c r="BG528" s="10">
        <v>84085421</v>
      </c>
      <c r="BH528" s="9" t="s">
        <v>319</v>
      </c>
      <c r="BI528" s="19">
        <v>44927</v>
      </c>
      <c r="BJ528" s="20">
        <v>44928</v>
      </c>
      <c r="BK528" s="16">
        <v>3756</v>
      </c>
      <c r="BL528" s="16">
        <v>6010</v>
      </c>
      <c r="BM528" s="9" t="s">
        <v>177</v>
      </c>
      <c r="BN528" s="9" t="s">
        <v>436</v>
      </c>
      <c r="BO528" s="9" t="s">
        <v>156</v>
      </c>
      <c r="BP528" s="17">
        <v>44956</v>
      </c>
      <c r="BQ528" s="17">
        <v>44956</v>
      </c>
      <c r="BR528" s="17" t="s">
        <v>156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 t="s">
        <v>156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44712</v>
      </c>
      <c r="CD528" s="10" t="s">
        <v>156</v>
      </c>
      <c r="CE528" s="17" t="s">
        <v>156</v>
      </c>
      <c r="CF528" s="17" t="s">
        <v>156</v>
      </c>
      <c r="CG528" s="17" t="s">
        <v>156</v>
      </c>
      <c r="CH528" s="17">
        <v>44719</v>
      </c>
      <c r="CI528" s="16">
        <v>15000</v>
      </c>
      <c r="CJ528" s="10" t="s">
        <v>1955</v>
      </c>
      <c r="CK528" s="10" t="s">
        <v>230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 t="s">
        <v>156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>
        <v>44722</v>
      </c>
      <c r="CX528" s="10" t="s">
        <v>193</v>
      </c>
      <c r="CY528" s="17" t="s">
        <v>156</v>
      </c>
      <c r="CZ528" s="17" t="s">
        <v>156</v>
      </c>
      <c r="DA528" s="17" t="s">
        <v>156</v>
      </c>
      <c r="DB528" s="17">
        <v>44734</v>
      </c>
      <c r="DC528" s="16">
        <v>3756</v>
      </c>
      <c r="DD528" s="10" t="s">
        <v>1956</v>
      </c>
      <c r="DE528" s="10" t="s">
        <v>417</v>
      </c>
      <c r="DF528" s="18" t="s">
        <v>156</v>
      </c>
      <c r="DG528" s="17">
        <v>44873</v>
      </c>
      <c r="DH528" s="10" t="s">
        <v>552</v>
      </c>
      <c r="DI528" s="17" t="s">
        <v>156</v>
      </c>
      <c r="DJ528" s="17" t="s">
        <v>156</v>
      </c>
      <c r="DK528" s="17" t="s">
        <v>156</v>
      </c>
      <c r="DL528" s="17">
        <v>44890</v>
      </c>
      <c r="DM528" s="16">
        <v>3756</v>
      </c>
      <c r="DN528" s="10" t="s">
        <v>1957</v>
      </c>
      <c r="DO528" s="10" t="s">
        <v>233</v>
      </c>
      <c r="DP528" s="16">
        <v>48</v>
      </c>
      <c r="DQ528" s="16">
        <v>12</v>
      </c>
      <c r="DR528" s="11">
        <v>12</v>
      </c>
      <c r="DS528" s="16">
        <v>36</v>
      </c>
      <c r="DT528" s="16">
        <v>0</v>
      </c>
      <c r="DU528" s="11" t="s">
        <v>181</v>
      </c>
      <c r="DV528" s="11" t="s">
        <v>182</v>
      </c>
      <c r="DW528" s="27" t="s">
        <v>156</v>
      </c>
      <c r="DX528" s="27" t="s">
        <v>156</v>
      </c>
      <c r="DY528" s="20" t="s">
        <v>615</v>
      </c>
      <c r="DZ528" s="16">
        <v>7</v>
      </c>
      <c r="EA528" s="16">
        <v>0</v>
      </c>
      <c r="EB528" s="27" t="s">
        <v>185</v>
      </c>
      <c r="EC528" s="27" t="s">
        <v>419</v>
      </c>
      <c r="ED528" s="27" t="s">
        <v>182</v>
      </c>
      <c r="EE528" s="29">
        <v>44706.206782407404</v>
      </c>
      <c r="EF528" s="28" t="s">
        <v>195</v>
      </c>
      <c r="EG528" s="28" t="s">
        <v>196</v>
      </c>
      <c r="EH528" s="28" t="s">
        <v>190</v>
      </c>
      <c r="EI528" s="29">
        <v>44895.818541666667</v>
      </c>
      <c r="EJ528" s="28" t="s">
        <v>197</v>
      </c>
      <c r="EK528" s="28" t="s">
        <v>156</v>
      </c>
      <c r="EL528" s="28" t="s">
        <v>198</v>
      </c>
      <c r="EM528" s="45" t="s">
        <v>3713</v>
      </c>
      <c r="EN528" s="46" t="str">
        <f t="shared" si="57"/>
        <v>343N155A</v>
      </c>
      <c r="EO528" s="47">
        <f t="shared" si="58"/>
        <v>44949</v>
      </c>
      <c r="EP528" s="47">
        <f t="shared" si="59"/>
        <v>44722</v>
      </c>
      <c r="EQ528" s="48" t="str">
        <f t="shared" ca="1" si="60"/>
        <v>Past</v>
      </c>
      <c r="ER528" s="49">
        <f t="shared" si="61"/>
        <v>227</v>
      </c>
      <c r="ES528" s="50"/>
      <c r="ET528" s="51">
        <f t="shared" si="62"/>
        <v>227</v>
      </c>
      <c r="EU528" s="52">
        <f t="shared" si="63"/>
        <v>852612</v>
      </c>
      <c r="EV528" s="46"/>
      <c r="EW528" s="23" t="s">
        <v>3714</v>
      </c>
    </row>
    <row r="529" spans="1:153" ht="14.25" customHeight="1">
      <c r="A529" s="8">
        <v>522</v>
      </c>
      <c r="B529" s="9" t="s">
        <v>141</v>
      </c>
      <c r="C529" s="10" t="s">
        <v>142</v>
      </c>
      <c r="D529" s="10" t="s">
        <v>143</v>
      </c>
      <c r="E529" s="10" t="s">
        <v>206</v>
      </c>
      <c r="F529" s="9" t="s">
        <v>641</v>
      </c>
      <c r="G529" s="10" t="s">
        <v>572</v>
      </c>
      <c r="H529" s="9" t="s">
        <v>573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880</v>
      </c>
      <c r="S529" s="9" t="s">
        <v>881</v>
      </c>
      <c r="T529" s="9" t="s">
        <v>306</v>
      </c>
      <c r="U529" s="9" t="s">
        <v>337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1928</v>
      </c>
      <c r="AA529" s="9" t="s">
        <v>1929</v>
      </c>
      <c r="AB529" s="12" t="s">
        <v>1930</v>
      </c>
      <c r="AC529" s="10" t="s">
        <v>1953</v>
      </c>
      <c r="AD529" s="9" t="s">
        <v>1929</v>
      </c>
      <c r="AE529" s="13" t="s">
        <v>1930</v>
      </c>
      <c r="AF529" s="14" t="s">
        <v>407</v>
      </c>
      <c r="AG529" s="10" t="s">
        <v>1954</v>
      </c>
      <c r="AH529" s="11" t="s">
        <v>1935</v>
      </c>
      <c r="AI529" s="11" t="s">
        <v>1936</v>
      </c>
      <c r="AJ529" s="10" t="s">
        <v>1937</v>
      </c>
      <c r="AK529" s="11" t="s">
        <v>1936</v>
      </c>
      <c r="AL529" s="11" t="s">
        <v>1938</v>
      </c>
      <c r="AM529" s="10" t="s">
        <v>1939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142</v>
      </c>
      <c r="AV529" s="16">
        <v>25500</v>
      </c>
      <c r="AW529" s="16">
        <v>27000</v>
      </c>
      <c r="AX529" s="16">
        <v>0</v>
      </c>
      <c r="AY529" s="16">
        <v>0</v>
      </c>
      <c r="AZ529" s="16">
        <v>0</v>
      </c>
      <c r="BA529" s="17">
        <v>44900</v>
      </c>
      <c r="BB529" s="30" t="s">
        <v>175</v>
      </c>
      <c r="BC529" s="18">
        <v>45119</v>
      </c>
      <c r="BD529" s="17">
        <v>45230</v>
      </c>
      <c r="BE529" s="17">
        <v>45291</v>
      </c>
      <c r="BF529" s="17">
        <v>44910</v>
      </c>
      <c r="BG529" s="10">
        <v>84085424</v>
      </c>
      <c r="BH529" s="9" t="s">
        <v>321</v>
      </c>
      <c r="BI529" s="19">
        <v>44927</v>
      </c>
      <c r="BJ529" s="20">
        <v>44928</v>
      </c>
      <c r="BK529" s="16">
        <v>3252</v>
      </c>
      <c r="BL529" s="16">
        <v>5203</v>
      </c>
      <c r="BM529" s="9" t="s">
        <v>177</v>
      </c>
      <c r="BN529" s="9" t="s">
        <v>470</v>
      </c>
      <c r="BO529" s="9" t="s">
        <v>156</v>
      </c>
      <c r="BP529" s="17">
        <v>44972</v>
      </c>
      <c r="BQ529" s="17">
        <v>44972</v>
      </c>
      <c r="BR529" s="17" t="s">
        <v>156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 t="s">
        <v>156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>
        <v>44733</v>
      </c>
      <c r="CD529" s="10" t="s">
        <v>156</v>
      </c>
      <c r="CE529" s="17" t="s">
        <v>156</v>
      </c>
      <c r="CF529" s="17" t="s">
        <v>156</v>
      </c>
      <c r="CG529" s="17" t="s">
        <v>156</v>
      </c>
      <c r="CH529" s="17">
        <v>44727</v>
      </c>
      <c r="CI529" s="16">
        <v>800</v>
      </c>
      <c r="CJ529" s="10" t="s">
        <v>1958</v>
      </c>
      <c r="CK529" s="10" t="s">
        <v>230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 t="s">
        <v>156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>
        <v>44869</v>
      </c>
      <c r="CX529" s="10" t="s">
        <v>430</v>
      </c>
      <c r="CY529" s="17">
        <v>44876</v>
      </c>
      <c r="CZ529" s="17" t="s">
        <v>156</v>
      </c>
      <c r="DA529" s="17">
        <v>44824</v>
      </c>
      <c r="DB529" s="17">
        <v>44867</v>
      </c>
      <c r="DC529" s="16">
        <v>3252</v>
      </c>
      <c r="DD529" s="10" t="s">
        <v>1959</v>
      </c>
      <c r="DE529" s="10" t="s">
        <v>230</v>
      </c>
      <c r="DF529" s="18" t="s">
        <v>156</v>
      </c>
      <c r="DG529" s="17">
        <v>44869</v>
      </c>
      <c r="DH529" s="10" t="s">
        <v>431</v>
      </c>
      <c r="DI529" s="17">
        <v>44876</v>
      </c>
      <c r="DJ529" s="17" t="s">
        <v>156</v>
      </c>
      <c r="DK529" s="17">
        <v>44824</v>
      </c>
      <c r="DL529" s="17">
        <v>44890</v>
      </c>
      <c r="DM529" s="16">
        <v>3252</v>
      </c>
      <c r="DN529" s="10" t="s">
        <v>1960</v>
      </c>
      <c r="DO529" s="10" t="s">
        <v>233</v>
      </c>
      <c r="DP529" s="16">
        <v>48</v>
      </c>
      <c r="DQ529" s="16">
        <v>12</v>
      </c>
      <c r="DR529" s="11">
        <v>12</v>
      </c>
      <c r="DS529" s="16">
        <v>36</v>
      </c>
      <c r="DT529" s="16">
        <v>0</v>
      </c>
      <c r="DU529" s="11" t="s">
        <v>181</v>
      </c>
      <c r="DV529" s="11" t="s">
        <v>182</v>
      </c>
      <c r="DW529" s="27" t="s">
        <v>156</v>
      </c>
      <c r="DX529" s="27" t="s">
        <v>156</v>
      </c>
      <c r="DY529" s="20" t="s">
        <v>1775</v>
      </c>
      <c r="DZ529" s="16">
        <v>7</v>
      </c>
      <c r="EA529" s="16">
        <v>0</v>
      </c>
      <c r="EB529" s="27" t="s">
        <v>185</v>
      </c>
      <c r="EC529" s="27" t="s">
        <v>419</v>
      </c>
      <c r="ED529" s="27" t="s">
        <v>182</v>
      </c>
      <c r="EE529" s="29">
        <v>44706.206782407404</v>
      </c>
      <c r="EF529" s="28" t="s">
        <v>195</v>
      </c>
      <c r="EG529" s="28" t="s">
        <v>196</v>
      </c>
      <c r="EH529" s="28" t="s">
        <v>190</v>
      </c>
      <c r="EI529" s="29">
        <v>44895.818541666667</v>
      </c>
      <c r="EJ529" s="28" t="s">
        <v>197</v>
      </c>
      <c r="EK529" s="28" t="s">
        <v>156</v>
      </c>
      <c r="EL529" s="28" t="s">
        <v>198</v>
      </c>
      <c r="EM529" s="45" t="s">
        <v>3713</v>
      </c>
      <c r="EN529" s="46" t="str">
        <f t="shared" si="57"/>
        <v>343N155A</v>
      </c>
      <c r="EO529" s="47">
        <f t="shared" si="58"/>
        <v>44965</v>
      </c>
      <c r="EP529" s="47">
        <f t="shared" si="59"/>
        <v>44869</v>
      </c>
      <c r="EQ529" s="48" t="str">
        <f t="shared" ca="1" si="60"/>
        <v>Past</v>
      </c>
      <c r="ER529" s="49">
        <f t="shared" si="61"/>
        <v>96</v>
      </c>
      <c r="ES529" s="50"/>
      <c r="ET529" s="51">
        <f t="shared" si="62"/>
        <v>96</v>
      </c>
      <c r="EU529" s="52">
        <f t="shared" si="63"/>
        <v>312192</v>
      </c>
      <c r="EV529" s="46"/>
      <c r="EW529" s="23" t="s">
        <v>3721</v>
      </c>
    </row>
    <row r="530" spans="1:153" ht="14.25" customHeight="1">
      <c r="A530" s="8">
        <v>523</v>
      </c>
      <c r="B530" s="9" t="s">
        <v>141</v>
      </c>
      <c r="C530" s="10" t="s">
        <v>142</v>
      </c>
      <c r="D530" s="10" t="s">
        <v>143</v>
      </c>
      <c r="E530" s="10" t="s">
        <v>206</v>
      </c>
      <c r="F530" s="9" t="s">
        <v>641</v>
      </c>
      <c r="G530" s="10" t="s">
        <v>572</v>
      </c>
      <c r="H530" s="9" t="s">
        <v>573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880</v>
      </c>
      <c r="S530" s="9" t="s">
        <v>881</v>
      </c>
      <c r="T530" s="9" t="s">
        <v>306</v>
      </c>
      <c r="U530" s="9" t="s">
        <v>337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1928</v>
      </c>
      <c r="AA530" s="9" t="s">
        <v>1929</v>
      </c>
      <c r="AB530" s="12" t="s">
        <v>1930</v>
      </c>
      <c r="AC530" s="10" t="s">
        <v>1953</v>
      </c>
      <c r="AD530" s="9" t="s">
        <v>1929</v>
      </c>
      <c r="AE530" s="13" t="s">
        <v>1930</v>
      </c>
      <c r="AF530" s="14" t="s">
        <v>407</v>
      </c>
      <c r="AG530" s="10" t="s">
        <v>1954</v>
      </c>
      <c r="AH530" s="11" t="s">
        <v>1935</v>
      </c>
      <c r="AI530" s="11" t="s">
        <v>1936</v>
      </c>
      <c r="AJ530" s="10" t="s">
        <v>1937</v>
      </c>
      <c r="AK530" s="11" t="s">
        <v>1936</v>
      </c>
      <c r="AL530" s="11" t="s">
        <v>1938</v>
      </c>
      <c r="AM530" s="10" t="s">
        <v>1939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142</v>
      </c>
      <c r="AV530" s="16">
        <v>25500</v>
      </c>
      <c r="AW530" s="16">
        <v>27000</v>
      </c>
      <c r="AX530" s="16">
        <v>0</v>
      </c>
      <c r="AY530" s="16">
        <v>0</v>
      </c>
      <c r="AZ530" s="16">
        <v>0</v>
      </c>
      <c r="BA530" s="17">
        <v>44900</v>
      </c>
      <c r="BB530" s="30" t="s">
        <v>175</v>
      </c>
      <c r="BC530" s="18">
        <v>45119</v>
      </c>
      <c r="BD530" s="17">
        <v>45230</v>
      </c>
      <c r="BE530" s="17">
        <v>45291</v>
      </c>
      <c r="BF530" s="17">
        <v>44910</v>
      </c>
      <c r="BG530" s="10">
        <v>84947715</v>
      </c>
      <c r="BH530" s="9" t="s">
        <v>258</v>
      </c>
      <c r="BI530" s="19">
        <v>44958</v>
      </c>
      <c r="BJ530" s="20">
        <v>44963</v>
      </c>
      <c r="BK530" s="16">
        <v>1068</v>
      </c>
      <c r="BL530" s="16">
        <v>1709</v>
      </c>
      <c r="BM530" s="9" t="s">
        <v>177</v>
      </c>
      <c r="BN530" s="9" t="s">
        <v>383</v>
      </c>
      <c r="BO530" s="9" t="s">
        <v>156</v>
      </c>
      <c r="BP530" s="17">
        <v>44982</v>
      </c>
      <c r="BQ530" s="17">
        <v>44982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>
        <v>44880</v>
      </c>
      <c r="CD530" s="10" t="s">
        <v>156</v>
      </c>
      <c r="CE530" s="17" t="s">
        <v>156</v>
      </c>
      <c r="CF530" s="17" t="s">
        <v>156</v>
      </c>
      <c r="CG530" s="17" t="s">
        <v>156</v>
      </c>
      <c r="CH530" s="17" t="s">
        <v>156</v>
      </c>
      <c r="CI530" s="16">
        <v>0</v>
      </c>
      <c r="CJ530" s="10" t="s">
        <v>156</v>
      </c>
      <c r="CK530" s="10" t="s">
        <v>156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 t="s">
        <v>156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44880</v>
      </c>
      <c r="CX530" s="10" t="s">
        <v>193</v>
      </c>
      <c r="CY530" s="17" t="s">
        <v>156</v>
      </c>
      <c r="CZ530" s="17" t="s">
        <v>156</v>
      </c>
      <c r="DA530" s="17" t="s">
        <v>156</v>
      </c>
      <c r="DB530" s="17">
        <v>44876</v>
      </c>
      <c r="DC530" s="16">
        <v>1068</v>
      </c>
      <c r="DD530" s="10" t="s">
        <v>1961</v>
      </c>
      <c r="DE530" s="10" t="s">
        <v>230</v>
      </c>
      <c r="DF530" s="18" t="s">
        <v>156</v>
      </c>
      <c r="DG530" s="17">
        <v>44938</v>
      </c>
      <c r="DH530" s="10" t="s">
        <v>156</v>
      </c>
      <c r="DI530" s="17" t="s">
        <v>156</v>
      </c>
      <c r="DJ530" s="17" t="s">
        <v>156</v>
      </c>
      <c r="DK530" s="17" t="s">
        <v>156</v>
      </c>
      <c r="DL530" s="17">
        <v>44936</v>
      </c>
      <c r="DM530" s="16">
        <v>1068</v>
      </c>
      <c r="DN530" s="10" t="s">
        <v>1962</v>
      </c>
      <c r="DO530" s="10" t="s">
        <v>233</v>
      </c>
      <c r="DP530" s="16">
        <v>48</v>
      </c>
      <c r="DQ530" s="16">
        <v>12</v>
      </c>
      <c r="DR530" s="11">
        <v>12</v>
      </c>
      <c r="DS530" s="16">
        <v>36</v>
      </c>
      <c r="DT530" s="16">
        <v>0</v>
      </c>
      <c r="DU530" s="11" t="s">
        <v>181</v>
      </c>
      <c r="DV530" s="11" t="s">
        <v>182</v>
      </c>
      <c r="DW530" s="27" t="s">
        <v>156</v>
      </c>
      <c r="DX530" s="27" t="s">
        <v>156</v>
      </c>
      <c r="DY530" s="20" t="s">
        <v>1558</v>
      </c>
      <c r="DZ530" s="16">
        <v>7</v>
      </c>
      <c r="EA530" s="16">
        <v>0</v>
      </c>
      <c r="EB530" s="27" t="s">
        <v>185</v>
      </c>
      <c r="EC530" s="27" t="s">
        <v>419</v>
      </c>
      <c r="ED530" s="27" t="s">
        <v>182</v>
      </c>
      <c r="EE530" s="29">
        <v>44876.260775462964</v>
      </c>
      <c r="EF530" s="28" t="s">
        <v>195</v>
      </c>
      <c r="EG530" s="28" t="s">
        <v>196</v>
      </c>
      <c r="EH530" s="28" t="s">
        <v>210</v>
      </c>
      <c r="EI530" s="29">
        <v>44936.735474537039</v>
      </c>
      <c r="EJ530" s="28" t="s">
        <v>1550</v>
      </c>
      <c r="EK530" s="28" t="s">
        <v>156</v>
      </c>
      <c r="EL530" s="28" t="s">
        <v>237</v>
      </c>
      <c r="EM530" s="45" t="s">
        <v>3713</v>
      </c>
      <c r="EN530" s="46" t="str">
        <f t="shared" si="57"/>
        <v>343N155A</v>
      </c>
      <c r="EO530" s="47">
        <f t="shared" si="58"/>
        <v>44975</v>
      </c>
      <c r="EP530" s="47">
        <f t="shared" si="59"/>
        <v>44880</v>
      </c>
      <c r="EQ530" s="48" t="str">
        <f t="shared" ca="1" si="60"/>
        <v>Past</v>
      </c>
      <c r="ER530" s="49">
        <f t="shared" si="61"/>
        <v>95</v>
      </c>
      <c r="ES530" s="50"/>
      <c r="ET530" s="51">
        <f t="shared" si="62"/>
        <v>95</v>
      </c>
      <c r="EU530" s="52">
        <f t="shared" si="63"/>
        <v>101460</v>
      </c>
      <c r="EV530" s="46"/>
      <c r="EW530" s="23" t="s">
        <v>3714</v>
      </c>
    </row>
    <row r="531" spans="1:153" ht="14.25" customHeight="1">
      <c r="A531" s="8">
        <v>524</v>
      </c>
      <c r="B531" s="9" t="s">
        <v>141</v>
      </c>
      <c r="C531" s="10" t="s">
        <v>142</v>
      </c>
      <c r="D531" s="10" t="s">
        <v>143</v>
      </c>
      <c r="E531" s="10" t="s">
        <v>206</v>
      </c>
      <c r="F531" s="9" t="s">
        <v>641</v>
      </c>
      <c r="G531" s="10" t="s">
        <v>572</v>
      </c>
      <c r="H531" s="9" t="s">
        <v>573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880</v>
      </c>
      <c r="S531" s="9" t="s">
        <v>881</v>
      </c>
      <c r="T531" s="9" t="s">
        <v>306</v>
      </c>
      <c r="U531" s="9" t="s">
        <v>337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1928</v>
      </c>
      <c r="AA531" s="9" t="s">
        <v>1929</v>
      </c>
      <c r="AB531" s="12" t="s">
        <v>1930</v>
      </c>
      <c r="AC531" s="10" t="s">
        <v>1953</v>
      </c>
      <c r="AD531" s="9" t="s">
        <v>1929</v>
      </c>
      <c r="AE531" s="13" t="s">
        <v>1930</v>
      </c>
      <c r="AF531" s="14" t="s">
        <v>407</v>
      </c>
      <c r="AG531" s="10" t="s">
        <v>1954</v>
      </c>
      <c r="AH531" s="11" t="s">
        <v>1935</v>
      </c>
      <c r="AI531" s="11" t="s">
        <v>1936</v>
      </c>
      <c r="AJ531" s="10" t="s">
        <v>1937</v>
      </c>
      <c r="AK531" s="11" t="s">
        <v>1936</v>
      </c>
      <c r="AL531" s="11" t="s">
        <v>1938</v>
      </c>
      <c r="AM531" s="10" t="s">
        <v>1939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142</v>
      </c>
      <c r="AV531" s="16">
        <v>25500</v>
      </c>
      <c r="AW531" s="16">
        <v>27000</v>
      </c>
      <c r="AX531" s="16">
        <v>0</v>
      </c>
      <c r="AY531" s="16">
        <v>0</v>
      </c>
      <c r="AZ531" s="16">
        <v>0</v>
      </c>
      <c r="BA531" s="17">
        <v>44900</v>
      </c>
      <c r="BB531" s="30" t="s">
        <v>175</v>
      </c>
      <c r="BC531" s="18">
        <v>45119</v>
      </c>
      <c r="BD531" s="17">
        <v>45230</v>
      </c>
      <c r="BE531" s="17">
        <v>45291</v>
      </c>
      <c r="BF531" s="17">
        <v>44910</v>
      </c>
      <c r="BG531" s="10">
        <v>84085423</v>
      </c>
      <c r="BH531" s="9" t="s">
        <v>303</v>
      </c>
      <c r="BI531" s="19">
        <v>44986</v>
      </c>
      <c r="BJ531" s="20">
        <v>44991</v>
      </c>
      <c r="BK531" s="16">
        <v>972</v>
      </c>
      <c r="BL531" s="16">
        <v>1555</v>
      </c>
      <c r="BM531" s="9" t="s">
        <v>177</v>
      </c>
      <c r="BN531" s="9" t="s">
        <v>383</v>
      </c>
      <c r="BO531" s="9" t="s">
        <v>156</v>
      </c>
      <c r="BP531" s="17">
        <v>45011</v>
      </c>
      <c r="BQ531" s="17">
        <v>45011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>
        <v>44726</v>
      </c>
      <c r="CD531" s="10" t="s">
        <v>156</v>
      </c>
      <c r="CE531" s="17" t="s">
        <v>156</v>
      </c>
      <c r="CF531" s="17" t="s">
        <v>156</v>
      </c>
      <c r="CG531" s="17" t="s">
        <v>156</v>
      </c>
      <c r="CH531" s="17">
        <v>44726</v>
      </c>
      <c r="CI531" s="16">
        <v>1000</v>
      </c>
      <c r="CJ531" s="10" t="s">
        <v>1963</v>
      </c>
      <c r="CK531" s="10" t="s">
        <v>230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44740</v>
      </c>
      <c r="CX531" s="10" t="s">
        <v>193</v>
      </c>
      <c r="CY531" s="17" t="s">
        <v>156</v>
      </c>
      <c r="CZ531" s="17" t="s">
        <v>156</v>
      </c>
      <c r="DA531" s="17" t="s">
        <v>156</v>
      </c>
      <c r="DB531" s="17">
        <v>44734</v>
      </c>
      <c r="DC531" s="16">
        <v>972</v>
      </c>
      <c r="DD531" s="10" t="s">
        <v>1964</v>
      </c>
      <c r="DE531" s="10" t="s">
        <v>230</v>
      </c>
      <c r="DF531" s="18" t="s">
        <v>156</v>
      </c>
      <c r="DG531" s="17">
        <v>44866</v>
      </c>
      <c r="DH531" s="10" t="s">
        <v>471</v>
      </c>
      <c r="DI531" s="17" t="s">
        <v>156</v>
      </c>
      <c r="DJ531" s="17" t="s">
        <v>156</v>
      </c>
      <c r="DK531" s="17" t="s">
        <v>156</v>
      </c>
      <c r="DL531" s="17">
        <v>44861</v>
      </c>
      <c r="DM531" s="16">
        <v>972</v>
      </c>
      <c r="DN531" s="10" t="s">
        <v>1965</v>
      </c>
      <c r="DO531" s="10" t="s">
        <v>233</v>
      </c>
      <c r="DP531" s="16">
        <v>48</v>
      </c>
      <c r="DQ531" s="16">
        <v>12</v>
      </c>
      <c r="DR531" s="11">
        <v>12</v>
      </c>
      <c r="DS531" s="16">
        <v>36</v>
      </c>
      <c r="DT531" s="16">
        <v>0</v>
      </c>
      <c r="DU531" s="11" t="s">
        <v>181</v>
      </c>
      <c r="DV531" s="11" t="s">
        <v>182</v>
      </c>
      <c r="DW531" s="27" t="s">
        <v>156</v>
      </c>
      <c r="DX531" s="27" t="s">
        <v>156</v>
      </c>
      <c r="DY531" s="20" t="s">
        <v>1216</v>
      </c>
      <c r="DZ531" s="16">
        <v>7</v>
      </c>
      <c r="EA531" s="16">
        <v>0</v>
      </c>
      <c r="EB531" s="27" t="s">
        <v>185</v>
      </c>
      <c r="EC531" s="27" t="s">
        <v>419</v>
      </c>
      <c r="ED531" s="27" t="s">
        <v>182</v>
      </c>
      <c r="EE531" s="29">
        <v>44706.206782407404</v>
      </c>
      <c r="EF531" s="28" t="s">
        <v>195</v>
      </c>
      <c r="EG531" s="28" t="s">
        <v>196</v>
      </c>
      <c r="EH531" s="28" t="s">
        <v>190</v>
      </c>
      <c r="EI531" s="29">
        <v>44895.818541666667</v>
      </c>
      <c r="EJ531" s="28" t="s">
        <v>197</v>
      </c>
      <c r="EK531" s="28" t="s">
        <v>156</v>
      </c>
      <c r="EL531" s="28" t="s">
        <v>198</v>
      </c>
      <c r="EM531" s="45" t="s">
        <v>3713</v>
      </c>
      <c r="EN531" s="46" t="str">
        <f t="shared" si="57"/>
        <v>343N155A</v>
      </c>
      <c r="EO531" s="47">
        <f t="shared" si="58"/>
        <v>45004</v>
      </c>
      <c r="EP531" s="47">
        <f t="shared" si="59"/>
        <v>44740</v>
      </c>
      <c r="EQ531" s="48" t="str">
        <f t="shared" ca="1" si="60"/>
        <v>Past</v>
      </c>
      <c r="ER531" s="49">
        <f t="shared" si="61"/>
        <v>264</v>
      </c>
      <c r="ES531" s="50"/>
      <c r="ET531" s="51">
        <f t="shared" si="62"/>
        <v>264</v>
      </c>
      <c r="EU531" s="52">
        <f t="shared" si="63"/>
        <v>256608</v>
      </c>
      <c r="EV531" s="46"/>
      <c r="EW531" s="23" t="s">
        <v>3714</v>
      </c>
    </row>
    <row r="532" spans="1:153" ht="14.25" hidden="1" customHeight="1">
      <c r="A532" s="8">
        <v>525</v>
      </c>
      <c r="B532" s="9" t="s">
        <v>141</v>
      </c>
      <c r="C532" s="10" t="s">
        <v>142</v>
      </c>
      <c r="D532" s="10" t="s">
        <v>143</v>
      </c>
      <c r="E532" s="10" t="s">
        <v>206</v>
      </c>
      <c r="F532" s="9" t="s">
        <v>641</v>
      </c>
      <c r="G532" s="10" t="s">
        <v>572</v>
      </c>
      <c r="H532" s="9" t="s">
        <v>573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880</v>
      </c>
      <c r="S532" s="9" t="s">
        <v>881</v>
      </c>
      <c r="T532" s="9" t="s">
        <v>306</v>
      </c>
      <c r="U532" s="9" t="s">
        <v>337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1928</v>
      </c>
      <c r="AA532" s="9" t="s">
        <v>1929</v>
      </c>
      <c r="AB532" s="12" t="s">
        <v>1930</v>
      </c>
      <c r="AC532" s="10" t="s">
        <v>1953</v>
      </c>
      <c r="AD532" s="9" t="s">
        <v>1929</v>
      </c>
      <c r="AE532" s="13" t="s">
        <v>1930</v>
      </c>
      <c r="AF532" s="14" t="s">
        <v>407</v>
      </c>
      <c r="AG532" s="10" t="s">
        <v>1954</v>
      </c>
      <c r="AH532" s="11" t="s">
        <v>1935</v>
      </c>
      <c r="AI532" s="11" t="s">
        <v>1936</v>
      </c>
      <c r="AJ532" s="10" t="s">
        <v>1937</v>
      </c>
      <c r="AK532" s="11" t="s">
        <v>1936</v>
      </c>
      <c r="AL532" s="11" t="s">
        <v>1938</v>
      </c>
      <c r="AM532" s="10" t="s">
        <v>1939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142</v>
      </c>
      <c r="AV532" s="16">
        <v>25500</v>
      </c>
      <c r="AW532" s="16">
        <v>27000</v>
      </c>
      <c r="AX532" s="16">
        <v>0</v>
      </c>
      <c r="AY532" s="16">
        <v>0</v>
      </c>
      <c r="AZ532" s="16">
        <v>0</v>
      </c>
      <c r="BA532" s="17">
        <v>44900</v>
      </c>
      <c r="BB532" s="30" t="s">
        <v>175</v>
      </c>
      <c r="BC532" s="18">
        <v>44727</v>
      </c>
      <c r="BD532" s="17">
        <v>45230</v>
      </c>
      <c r="BE532" s="17">
        <v>45291</v>
      </c>
      <c r="BF532" s="17">
        <v>44910</v>
      </c>
      <c r="BG532" s="10">
        <v>84085426</v>
      </c>
      <c r="BH532" s="9" t="s">
        <v>247</v>
      </c>
      <c r="BI532" s="19">
        <v>44986</v>
      </c>
      <c r="BJ532" s="20">
        <v>44991</v>
      </c>
      <c r="BK532" s="16">
        <v>0</v>
      </c>
      <c r="BL532" s="16">
        <v>0</v>
      </c>
      <c r="BM532" s="9" t="s">
        <v>177</v>
      </c>
      <c r="BN532" s="9" t="s">
        <v>178</v>
      </c>
      <c r="BO532" s="9" t="s">
        <v>156</v>
      </c>
      <c r="BP532" s="17">
        <v>45031</v>
      </c>
      <c r="BQ532" s="17" t="s">
        <v>156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>
        <v>44733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>
        <v>44727</v>
      </c>
      <c r="CI532" s="16">
        <v>800</v>
      </c>
      <c r="CJ532" s="10" t="s">
        <v>1966</v>
      </c>
      <c r="CK532" s="10" t="s">
        <v>230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 t="s">
        <v>156</v>
      </c>
      <c r="CX532" s="10" t="s">
        <v>567</v>
      </c>
      <c r="CY532" s="17">
        <v>44939</v>
      </c>
      <c r="CZ532" s="17" t="s">
        <v>156</v>
      </c>
      <c r="DA532" s="17">
        <v>44824</v>
      </c>
      <c r="DB532" s="17" t="s">
        <v>156</v>
      </c>
      <c r="DC532" s="16">
        <v>0</v>
      </c>
      <c r="DD532" s="10" t="s">
        <v>156</v>
      </c>
      <c r="DE532" s="10" t="s">
        <v>156</v>
      </c>
      <c r="DF532" s="18" t="s">
        <v>156</v>
      </c>
      <c r="DG532" s="17" t="s">
        <v>156</v>
      </c>
      <c r="DH532" s="10" t="s">
        <v>444</v>
      </c>
      <c r="DI532" s="17">
        <v>44939</v>
      </c>
      <c r="DJ532" s="17" t="s">
        <v>156</v>
      </c>
      <c r="DK532" s="17">
        <v>44824</v>
      </c>
      <c r="DL532" s="17" t="s">
        <v>156</v>
      </c>
      <c r="DM532" s="16">
        <v>0</v>
      </c>
      <c r="DN532" s="10" t="s">
        <v>156</v>
      </c>
      <c r="DO532" s="10" t="s">
        <v>156</v>
      </c>
      <c r="DP532" s="16">
        <v>48</v>
      </c>
      <c r="DQ532" s="16">
        <v>12</v>
      </c>
      <c r="DR532" s="11">
        <v>12</v>
      </c>
      <c r="DS532" s="16">
        <v>36</v>
      </c>
      <c r="DT532" s="16">
        <v>800</v>
      </c>
      <c r="DU532" s="11" t="s">
        <v>181</v>
      </c>
      <c r="DV532" s="11" t="s">
        <v>182</v>
      </c>
      <c r="DW532" s="27" t="s">
        <v>156</v>
      </c>
      <c r="DX532" s="27" t="s">
        <v>156</v>
      </c>
      <c r="DY532" s="20" t="s">
        <v>619</v>
      </c>
      <c r="DZ532" s="16">
        <v>7</v>
      </c>
      <c r="EA532" s="16">
        <v>0</v>
      </c>
      <c r="EB532" s="27" t="s">
        <v>185</v>
      </c>
      <c r="EC532" s="27" t="s">
        <v>419</v>
      </c>
      <c r="ED532" s="27" t="s">
        <v>182</v>
      </c>
      <c r="EE532" s="29">
        <v>44706.206782407404</v>
      </c>
      <c r="EF532" s="28" t="s">
        <v>195</v>
      </c>
      <c r="EG532" s="28" t="s">
        <v>196</v>
      </c>
      <c r="EH532" s="28" t="s">
        <v>190</v>
      </c>
      <c r="EI532" s="29">
        <v>44979.664780092593</v>
      </c>
      <c r="EJ532" s="28" t="s">
        <v>188</v>
      </c>
      <c r="EK532" s="28" t="s">
        <v>189</v>
      </c>
      <c r="EL532" s="28" t="s">
        <v>190</v>
      </c>
      <c r="EM532" s="45"/>
      <c r="EN532" s="46" t="str">
        <f t="shared" si="57"/>
        <v>343N155A</v>
      </c>
      <c r="EO532" s="47">
        <f t="shared" si="58"/>
        <v>45024</v>
      </c>
      <c r="EP532" s="47" t="str">
        <f t="shared" si="59"/>
        <v/>
      </c>
      <c r="EQ532" s="48" t="str">
        <f t="shared" ca="1" si="60"/>
        <v>Y</v>
      </c>
      <c r="ER532" s="49" t="str">
        <f t="shared" si="61"/>
        <v/>
      </c>
      <c r="ES532" s="50"/>
      <c r="ET532" s="51" t="str">
        <f t="shared" si="62"/>
        <v/>
      </c>
      <c r="EU532" s="52" t="str">
        <f t="shared" si="63"/>
        <v/>
      </c>
      <c r="EV532" s="46"/>
    </row>
    <row r="533" spans="1:153" ht="14.25" customHeight="1">
      <c r="A533" s="8">
        <v>526</v>
      </c>
      <c r="B533" s="9" t="s">
        <v>141</v>
      </c>
      <c r="C533" s="10" t="s">
        <v>142</v>
      </c>
      <c r="D533" s="10" t="s">
        <v>143</v>
      </c>
      <c r="E533" s="10" t="s">
        <v>206</v>
      </c>
      <c r="F533" s="9" t="s">
        <v>641</v>
      </c>
      <c r="G533" s="10" t="s">
        <v>572</v>
      </c>
      <c r="H533" s="9" t="s">
        <v>573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880</v>
      </c>
      <c r="S533" s="9" t="s">
        <v>881</v>
      </c>
      <c r="T533" s="9" t="s">
        <v>306</v>
      </c>
      <c r="U533" s="9" t="s">
        <v>337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1928</v>
      </c>
      <c r="AA533" s="9" t="s">
        <v>1929</v>
      </c>
      <c r="AB533" s="12" t="s">
        <v>1930</v>
      </c>
      <c r="AC533" s="10" t="s">
        <v>1953</v>
      </c>
      <c r="AD533" s="9" t="s">
        <v>1929</v>
      </c>
      <c r="AE533" s="13" t="s">
        <v>1930</v>
      </c>
      <c r="AF533" s="14" t="s">
        <v>407</v>
      </c>
      <c r="AG533" s="10" t="s">
        <v>1954</v>
      </c>
      <c r="AH533" s="11" t="s">
        <v>1935</v>
      </c>
      <c r="AI533" s="11" t="s">
        <v>1936</v>
      </c>
      <c r="AJ533" s="10" t="s">
        <v>1937</v>
      </c>
      <c r="AK533" s="11" t="s">
        <v>1936</v>
      </c>
      <c r="AL533" s="11" t="s">
        <v>1938</v>
      </c>
      <c r="AM533" s="10" t="s">
        <v>1939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142</v>
      </c>
      <c r="AV533" s="16">
        <v>25500</v>
      </c>
      <c r="AW533" s="16">
        <v>27000</v>
      </c>
      <c r="AX533" s="16">
        <v>0</v>
      </c>
      <c r="AY533" s="16">
        <v>0</v>
      </c>
      <c r="AZ533" s="16">
        <v>0</v>
      </c>
      <c r="BA533" s="17">
        <v>44900</v>
      </c>
      <c r="BB533" s="30" t="s">
        <v>175</v>
      </c>
      <c r="BC533" s="18">
        <v>45119</v>
      </c>
      <c r="BD533" s="17">
        <v>45230</v>
      </c>
      <c r="BE533" s="17">
        <v>45291</v>
      </c>
      <c r="BF533" s="17">
        <v>44910</v>
      </c>
      <c r="BG533" s="10">
        <v>84833871</v>
      </c>
      <c r="BH533" s="9" t="s">
        <v>176</v>
      </c>
      <c r="BI533" s="19">
        <v>45017</v>
      </c>
      <c r="BJ533" s="20">
        <v>45019</v>
      </c>
      <c r="BK533" s="16">
        <v>3564</v>
      </c>
      <c r="BL533" s="16">
        <v>5702</v>
      </c>
      <c r="BM533" s="9" t="s">
        <v>177</v>
      </c>
      <c r="BN533" s="9" t="s">
        <v>470</v>
      </c>
      <c r="BO533" s="9" t="s">
        <v>156</v>
      </c>
      <c r="BP533" s="17">
        <v>45026</v>
      </c>
      <c r="BQ533" s="17">
        <v>45026</v>
      </c>
      <c r="BR533" s="17">
        <v>45028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>
        <v>44854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>
        <v>44869</v>
      </c>
      <c r="CD533" s="10" t="s">
        <v>156</v>
      </c>
      <c r="CE533" s="17">
        <v>44869</v>
      </c>
      <c r="CF533" s="17" t="s">
        <v>156</v>
      </c>
      <c r="CG533" s="17">
        <v>44854</v>
      </c>
      <c r="CH533" s="17">
        <v>44867</v>
      </c>
      <c r="CI533" s="16">
        <v>2500</v>
      </c>
      <c r="CJ533" s="10" t="s">
        <v>1967</v>
      </c>
      <c r="CK533" s="10" t="s">
        <v>230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>
        <v>44854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>
        <v>44932</v>
      </c>
      <c r="CX533" s="10" t="s">
        <v>193</v>
      </c>
      <c r="CY533" s="17">
        <v>44932</v>
      </c>
      <c r="CZ533" s="17" t="s">
        <v>156</v>
      </c>
      <c r="DA533" s="17">
        <v>44871</v>
      </c>
      <c r="DB533" s="17">
        <v>44932</v>
      </c>
      <c r="DC533" s="16">
        <v>3564</v>
      </c>
      <c r="DD533" s="10" t="s">
        <v>1968</v>
      </c>
      <c r="DE533" s="10" t="s">
        <v>230</v>
      </c>
      <c r="DF533" s="18" t="s">
        <v>156</v>
      </c>
      <c r="DG533" s="17">
        <v>45000</v>
      </c>
      <c r="DH533" s="10" t="s">
        <v>1969</v>
      </c>
      <c r="DI533" s="17">
        <v>44932</v>
      </c>
      <c r="DJ533" s="17" t="s">
        <v>156</v>
      </c>
      <c r="DK533" s="17">
        <v>44871</v>
      </c>
      <c r="DL533" s="17">
        <v>44999</v>
      </c>
      <c r="DM533" s="16">
        <v>3564</v>
      </c>
      <c r="DN533" s="10" t="s">
        <v>1970</v>
      </c>
      <c r="DO533" s="10" t="s">
        <v>233</v>
      </c>
      <c r="DP533" s="16">
        <v>48</v>
      </c>
      <c r="DQ533" s="16">
        <v>12</v>
      </c>
      <c r="DR533" s="11">
        <v>12</v>
      </c>
      <c r="DS533" s="16">
        <v>36</v>
      </c>
      <c r="DT533" s="16">
        <v>0</v>
      </c>
      <c r="DU533" s="11" t="s">
        <v>181</v>
      </c>
      <c r="DV533" s="11" t="s">
        <v>182</v>
      </c>
      <c r="DW533" s="27" t="s">
        <v>156</v>
      </c>
      <c r="DX533" s="27" t="s">
        <v>156</v>
      </c>
      <c r="DY533" s="20" t="s">
        <v>156</v>
      </c>
      <c r="DZ533" s="16">
        <v>7</v>
      </c>
      <c r="EA533" s="16">
        <v>0</v>
      </c>
      <c r="EB533" s="27" t="s">
        <v>185</v>
      </c>
      <c r="EC533" s="27" t="s">
        <v>419</v>
      </c>
      <c r="ED533" s="27" t="s">
        <v>182</v>
      </c>
      <c r="EE533" s="29">
        <v>44854.979548611111</v>
      </c>
      <c r="EF533" s="28" t="s">
        <v>186</v>
      </c>
      <c r="EG533" s="28" t="s">
        <v>156</v>
      </c>
      <c r="EH533" s="28" t="s">
        <v>187</v>
      </c>
      <c r="EI533" s="29">
        <v>45028.979687500003</v>
      </c>
      <c r="EJ533" s="28" t="s">
        <v>186</v>
      </c>
      <c r="EK533" s="28" t="s">
        <v>156</v>
      </c>
      <c r="EL533" s="28" t="s">
        <v>187</v>
      </c>
      <c r="EM533" s="45" t="s">
        <v>3713</v>
      </c>
      <c r="EN533" s="46" t="str">
        <f t="shared" si="57"/>
        <v>343N155A</v>
      </c>
      <c r="EO533" s="47">
        <f t="shared" si="58"/>
        <v>45019</v>
      </c>
      <c r="EP533" s="47">
        <f t="shared" si="59"/>
        <v>44932</v>
      </c>
      <c r="EQ533" s="48" t="str">
        <f t="shared" ca="1" si="60"/>
        <v>Past</v>
      </c>
      <c r="ER533" s="49">
        <f t="shared" si="61"/>
        <v>87</v>
      </c>
      <c r="ES533" s="50"/>
      <c r="ET533" s="51">
        <f t="shared" si="62"/>
        <v>87</v>
      </c>
      <c r="EU533" s="52">
        <f t="shared" si="63"/>
        <v>310068</v>
      </c>
      <c r="EV533" s="46"/>
      <c r="EW533" s="23" t="s">
        <v>3721</v>
      </c>
    </row>
    <row r="534" spans="1:153" ht="14.25" hidden="1" customHeight="1">
      <c r="A534" s="8">
        <v>527</v>
      </c>
      <c r="B534" s="9" t="s">
        <v>141</v>
      </c>
      <c r="C534" s="10" t="s">
        <v>142</v>
      </c>
      <c r="D534" s="10" t="s">
        <v>143</v>
      </c>
      <c r="E534" s="10" t="s">
        <v>206</v>
      </c>
      <c r="F534" s="9" t="s">
        <v>641</v>
      </c>
      <c r="G534" s="10" t="s">
        <v>572</v>
      </c>
      <c r="H534" s="9" t="s">
        <v>573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880</v>
      </c>
      <c r="S534" s="9" t="s">
        <v>881</v>
      </c>
      <c r="T534" s="9" t="s">
        <v>306</v>
      </c>
      <c r="U534" s="9" t="s">
        <v>337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1928</v>
      </c>
      <c r="AA534" s="9" t="s">
        <v>1929</v>
      </c>
      <c r="AB534" s="12" t="s">
        <v>1930</v>
      </c>
      <c r="AC534" s="10" t="s">
        <v>1953</v>
      </c>
      <c r="AD534" s="9" t="s">
        <v>1929</v>
      </c>
      <c r="AE534" s="13" t="s">
        <v>1930</v>
      </c>
      <c r="AF534" s="14" t="s">
        <v>407</v>
      </c>
      <c r="AG534" s="10" t="s">
        <v>1954</v>
      </c>
      <c r="AH534" s="11" t="s">
        <v>1935</v>
      </c>
      <c r="AI534" s="11" t="s">
        <v>1936</v>
      </c>
      <c r="AJ534" s="10" t="s">
        <v>1937</v>
      </c>
      <c r="AK534" s="11" t="s">
        <v>1936</v>
      </c>
      <c r="AL534" s="11" t="s">
        <v>1938</v>
      </c>
      <c r="AM534" s="10" t="s">
        <v>1939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142</v>
      </c>
      <c r="AV534" s="16">
        <v>25500</v>
      </c>
      <c r="AW534" s="16">
        <v>27000</v>
      </c>
      <c r="AX534" s="16">
        <v>0</v>
      </c>
      <c r="AY534" s="16">
        <v>0</v>
      </c>
      <c r="AZ534" s="16">
        <v>0</v>
      </c>
      <c r="BA534" s="17">
        <v>44900</v>
      </c>
      <c r="BB534" s="30" t="s">
        <v>175</v>
      </c>
      <c r="BC534" s="18" t="s">
        <v>156</v>
      </c>
      <c r="BD534" s="17">
        <v>45230</v>
      </c>
      <c r="BE534" s="17">
        <v>45291</v>
      </c>
      <c r="BF534" s="17">
        <v>44910</v>
      </c>
      <c r="BG534" s="10">
        <v>85287291</v>
      </c>
      <c r="BH534" s="9" t="s">
        <v>191</v>
      </c>
      <c r="BI534" s="19">
        <v>45017</v>
      </c>
      <c r="BJ534" s="20">
        <v>45019</v>
      </c>
      <c r="BK534" s="16">
        <v>0</v>
      </c>
      <c r="BL534" s="16">
        <v>0</v>
      </c>
      <c r="BM534" s="9" t="s">
        <v>177</v>
      </c>
      <c r="BN534" s="9" t="s">
        <v>178</v>
      </c>
      <c r="BO534" s="9" t="s">
        <v>156</v>
      </c>
      <c r="BP534" s="17">
        <v>45076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>
        <v>44964</v>
      </c>
      <c r="CD534" s="10" t="s">
        <v>156</v>
      </c>
      <c r="CE534" s="17" t="s">
        <v>156</v>
      </c>
      <c r="CF534" s="17" t="s">
        <v>156</v>
      </c>
      <c r="CG534" s="17">
        <v>44955</v>
      </c>
      <c r="CH534" s="17" t="s">
        <v>156</v>
      </c>
      <c r="CI534" s="16">
        <v>0</v>
      </c>
      <c r="CJ534" s="10" t="s">
        <v>156</v>
      </c>
      <c r="CK534" s="10" t="s">
        <v>156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44985</v>
      </c>
      <c r="CX534" s="10" t="s">
        <v>193</v>
      </c>
      <c r="CY534" s="17" t="s">
        <v>156</v>
      </c>
      <c r="CZ534" s="17" t="s">
        <v>156</v>
      </c>
      <c r="DA534" s="17">
        <v>44955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45038</v>
      </c>
      <c r="DH534" s="10" t="s">
        <v>156</v>
      </c>
      <c r="DI534" s="17" t="s">
        <v>156</v>
      </c>
      <c r="DJ534" s="17" t="s">
        <v>156</v>
      </c>
      <c r="DK534" s="17">
        <v>44955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48</v>
      </c>
      <c r="DQ534" s="16">
        <v>12</v>
      </c>
      <c r="DR534" s="11">
        <v>12</v>
      </c>
      <c r="DS534" s="16">
        <v>36</v>
      </c>
      <c r="DT534" s="16">
        <v>7500</v>
      </c>
      <c r="DU534" s="11" t="s">
        <v>181</v>
      </c>
      <c r="DV534" s="11" t="s">
        <v>182</v>
      </c>
      <c r="DW534" s="27" t="s">
        <v>156</v>
      </c>
      <c r="DX534" s="27" t="s">
        <v>156</v>
      </c>
      <c r="DY534" s="20" t="s">
        <v>624</v>
      </c>
      <c r="DZ534" s="16">
        <v>7</v>
      </c>
      <c r="EA534" s="16">
        <v>0</v>
      </c>
      <c r="EB534" s="27" t="s">
        <v>185</v>
      </c>
      <c r="EC534" s="27" t="s">
        <v>419</v>
      </c>
      <c r="ED534" s="27" t="s">
        <v>182</v>
      </c>
      <c r="EE534" s="29">
        <v>44948.284305555557</v>
      </c>
      <c r="EF534" s="28" t="s">
        <v>188</v>
      </c>
      <c r="EG534" s="28" t="s">
        <v>189</v>
      </c>
      <c r="EH534" s="28" t="s">
        <v>190</v>
      </c>
      <c r="EI534" s="29">
        <v>45010.815833333334</v>
      </c>
      <c r="EJ534" s="28" t="s">
        <v>197</v>
      </c>
      <c r="EK534" s="28" t="s">
        <v>156</v>
      </c>
      <c r="EL534" s="28" t="s">
        <v>198</v>
      </c>
      <c r="EM534" s="45"/>
      <c r="EN534" s="46" t="str">
        <f t="shared" si="57"/>
        <v>343N155A</v>
      </c>
      <c r="EO534" s="47">
        <f t="shared" si="58"/>
        <v>45069</v>
      </c>
      <c r="EP534" s="47">
        <f t="shared" si="59"/>
        <v>44985</v>
      </c>
      <c r="EQ534" s="48" t="str">
        <f t="shared" ca="1" si="60"/>
        <v>Past</v>
      </c>
      <c r="ER534" s="49">
        <f t="shared" si="61"/>
        <v>84</v>
      </c>
      <c r="ES534" s="50"/>
      <c r="ET534" s="51">
        <f t="shared" si="62"/>
        <v>84</v>
      </c>
      <c r="EU534" s="52">
        <f t="shared" si="63"/>
        <v>0</v>
      </c>
      <c r="EV534" s="46"/>
    </row>
    <row r="535" spans="1:153" ht="14.25" hidden="1" customHeight="1">
      <c r="A535" s="8">
        <v>528</v>
      </c>
      <c r="B535" s="9" t="s">
        <v>141</v>
      </c>
      <c r="C535" s="10" t="s">
        <v>142</v>
      </c>
      <c r="D535" s="10" t="s">
        <v>143</v>
      </c>
      <c r="E535" s="10" t="s">
        <v>206</v>
      </c>
      <c r="F535" s="9" t="s">
        <v>641</v>
      </c>
      <c r="G535" s="10" t="s">
        <v>572</v>
      </c>
      <c r="H535" s="9" t="s">
        <v>573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880</v>
      </c>
      <c r="S535" s="9" t="s">
        <v>881</v>
      </c>
      <c r="T535" s="9" t="s">
        <v>306</v>
      </c>
      <c r="U535" s="9" t="s">
        <v>337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1928</v>
      </c>
      <c r="AA535" s="9" t="s">
        <v>1929</v>
      </c>
      <c r="AB535" s="12" t="s">
        <v>1930</v>
      </c>
      <c r="AC535" s="10" t="s">
        <v>1953</v>
      </c>
      <c r="AD535" s="9" t="s">
        <v>1929</v>
      </c>
      <c r="AE535" s="13" t="s">
        <v>1930</v>
      </c>
      <c r="AF535" s="14" t="s">
        <v>407</v>
      </c>
      <c r="AG535" s="10" t="s">
        <v>1954</v>
      </c>
      <c r="AH535" s="11" t="s">
        <v>1935</v>
      </c>
      <c r="AI535" s="11" t="s">
        <v>1936</v>
      </c>
      <c r="AJ535" s="10" t="s">
        <v>1937</v>
      </c>
      <c r="AK535" s="11" t="s">
        <v>1936</v>
      </c>
      <c r="AL535" s="11" t="s">
        <v>1938</v>
      </c>
      <c r="AM535" s="10" t="s">
        <v>1939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142</v>
      </c>
      <c r="AV535" s="16">
        <v>25500</v>
      </c>
      <c r="AW535" s="16">
        <v>27000</v>
      </c>
      <c r="AX535" s="16">
        <v>0</v>
      </c>
      <c r="AY535" s="16">
        <v>0</v>
      </c>
      <c r="AZ535" s="16">
        <v>0</v>
      </c>
      <c r="BA535" s="17">
        <v>44900</v>
      </c>
      <c r="BB535" s="30" t="s">
        <v>175</v>
      </c>
      <c r="BC535" s="18" t="s">
        <v>156</v>
      </c>
      <c r="BD535" s="17">
        <v>45230</v>
      </c>
      <c r="BE535" s="17">
        <v>45291</v>
      </c>
      <c r="BF535" s="17">
        <v>44910</v>
      </c>
      <c r="BG535" s="10">
        <v>85287292</v>
      </c>
      <c r="BH535" s="9" t="s">
        <v>199</v>
      </c>
      <c r="BI535" s="19">
        <v>45017</v>
      </c>
      <c r="BJ535" s="20">
        <v>45019</v>
      </c>
      <c r="BK535" s="16">
        <v>0</v>
      </c>
      <c r="BL535" s="16">
        <v>0</v>
      </c>
      <c r="BM535" s="9" t="s">
        <v>177</v>
      </c>
      <c r="BN535" s="9" t="s">
        <v>178</v>
      </c>
      <c r="BO535" s="9" t="s">
        <v>156</v>
      </c>
      <c r="BP535" s="17">
        <v>45076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>
        <v>44964</v>
      </c>
      <c r="CD535" s="10" t="s">
        <v>156</v>
      </c>
      <c r="CE535" s="17" t="s">
        <v>156</v>
      </c>
      <c r="CF535" s="17" t="s">
        <v>156</v>
      </c>
      <c r="CG535" s="17">
        <v>44955</v>
      </c>
      <c r="CH535" s="17" t="s">
        <v>156</v>
      </c>
      <c r="CI535" s="16">
        <v>0</v>
      </c>
      <c r="CJ535" s="10" t="s">
        <v>156</v>
      </c>
      <c r="CK535" s="10" t="s">
        <v>156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44985</v>
      </c>
      <c r="CX535" s="10" t="s">
        <v>193</v>
      </c>
      <c r="CY535" s="17" t="s">
        <v>156</v>
      </c>
      <c r="CZ535" s="17" t="s">
        <v>156</v>
      </c>
      <c r="DA535" s="17">
        <v>44955</v>
      </c>
      <c r="DB535" s="17" t="s">
        <v>156</v>
      </c>
      <c r="DC535" s="16">
        <v>0</v>
      </c>
      <c r="DD535" s="10" t="s">
        <v>156</v>
      </c>
      <c r="DE535" s="10" t="s">
        <v>156</v>
      </c>
      <c r="DF535" s="18" t="s">
        <v>156</v>
      </c>
      <c r="DG535" s="17">
        <v>45038</v>
      </c>
      <c r="DH535" s="10" t="s">
        <v>156</v>
      </c>
      <c r="DI535" s="17" t="s">
        <v>156</v>
      </c>
      <c r="DJ535" s="17" t="s">
        <v>156</v>
      </c>
      <c r="DK535" s="17">
        <v>44955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48</v>
      </c>
      <c r="DQ535" s="16">
        <v>12</v>
      </c>
      <c r="DR535" s="11">
        <v>12</v>
      </c>
      <c r="DS535" s="16">
        <v>36</v>
      </c>
      <c r="DT535" s="16">
        <v>3000</v>
      </c>
      <c r="DU535" s="11" t="s">
        <v>181</v>
      </c>
      <c r="DV535" s="11" t="s">
        <v>182</v>
      </c>
      <c r="DW535" s="27" t="s">
        <v>156</v>
      </c>
      <c r="DX535" s="27" t="s">
        <v>156</v>
      </c>
      <c r="DY535" s="20" t="s">
        <v>624</v>
      </c>
      <c r="DZ535" s="16">
        <v>7</v>
      </c>
      <c r="EA535" s="16">
        <v>0</v>
      </c>
      <c r="EB535" s="27" t="s">
        <v>185</v>
      </c>
      <c r="EC535" s="27" t="s">
        <v>419</v>
      </c>
      <c r="ED535" s="27" t="s">
        <v>182</v>
      </c>
      <c r="EE535" s="29">
        <v>44948.284305555557</v>
      </c>
      <c r="EF535" s="28" t="s">
        <v>188</v>
      </c>
      <c r="EG535" s="28" t="s">
        <v>189</v>
      </c>
      <c r="EH535" s="28" t="s">
        <v>190</v>
      </c>
      <c r="EI535" s="29">
        <v>45010.815833333334</v>
      </c>
      <c r="EJ535" s="28" t="s">
        <v>197</v>
      </c>
      <c r="EK535" s="28" t="s">
        <v>156</v>
      </c>
      <c r="EL535" s="28" t="s">
        <v>198</v>
      </c>
      <c r="EM535" s="45"/>
      <c r="EN535" s="46" t="str">
        <f t="shared" si="57"/>
        <v>343N155A</v>
      </c>
      <c r="EO535" s="47">
        <f t="shared" si="58"/>
        <v>45069</v>
      </c>
      <c r="EP535" s="47">
        <f t="shared" si="59"/>
        <v>44985</v>
      </c>
      <c r="EQ535" s="48" t="str">
        <f t="shared" ca="1" si="60"/>
        <v>Past</v>
      </c>
      <c r="ER535" s="49">
        <f t="shared" si="61"/>
        <v>84</v>
      </c>
      <c r="ES535" s="50"/>
      <c r="ET535" s="51">
        <f t="shared" si="62"/>
        <v>84</v>
      </c>
      <c r="EU535" s="52">
        <f t="shared" si="63"/>
        <v>0</v>
      </c>
      <c r="EV535" s="46"/>
    </row>
    <row r="536" spans="1:153" ht="14.25" customHeight="1">
      <c r="A536" s="8">
        <v>529</v>
      </c>
      <c r="B536" s="9" t="s">
        <v>141</v>
      </c>
      <c r="C536" s="10" t="s">
        <v>142</v>
      </c>
      <c r="D536" s="10" t="s">
        <v>143</v>
      </c>
      <c r="E536" s="10" t="s">
        <v>206</v>
      </c>
      <c r="F536" s="9" t="s">
        <v>641</v>
      </c>
      <c r="G536" s="10" t="s">
        <v>572</v>
      </c>
      <c r="H536" s="9" t="s">
        <v>573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880</v>
      </c>
      <c r="S536" s="9" t="s">
        <v>881</v>
      </c>
      <c r="T536" s="9" t="s">
        <v>306</v>
      </c>
      <c r="U536" s="9" t="s">
        <v>337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1928</v>
      </c>
      <c r="AA536" s="9" t="s">
        <v>1929</v>
      </c>
      <c r="AB536" s="12" t="s">
        <v>1930</v>
      </c>
      <c r="AC536" s="10" t="s">
        <v>1953</v>
      </c>
      <c r="AD536" s="9" t="s">
        <v>1929</v>
      </c>
      <c r="AE536" s="13" t="s">
        <v>1930</v>
      </c>
      <c r="AF536" s="14" t="s">
        <v>407</v>
      </c>
      <c r="AG536" s="10" t="s">
        <v>1954</v>
      </c>
      <c r="AH536" s="11" t="s">
        <v>1935</v>
      </c>
      <c r="AI536" s="11" t="s">
        <v>1936</v>
      </c>
      <c r="AJ536" s="10" t="s">
        <v>1937</v>
      </c>
      <c r="AK536" s="11" t="s">
        <v>1936</v>
      </c>
      <c r="AL536" s="11" t="s">
        <v>1938</v>
      </c>
      <c r="AM536" s="10" t="s">
        <v>1939</v>
      </c>
      <c r="AN536" s="10" t="s">
        <v>170</v>
      </c>
      <c r="AO536" s="9" t="s">
        <v>171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1.6</v>
      </c>
      <c r="AU536" s="10" t="s">
        <v>142</v>
      </c>
      <c r="AV536" s="16">
        <v>25500</v>
      </c>
      <c r="AW536" s="16">
        <v>27000</v>
      </c>
      <c r="AX536" s="16">
        <v>0</v>
      </c>
      <c r="AY536" s="16">
        <v>0</v>
      </c>
      <c r="AZ536" s="16">
        <v>0</v>
      </c>
      <c r="BA536" s="17">
        <v>44900</v>
      </c>
      <c r="BB536" s="30" t="s">
        <v>175</v>
      </c>
      <c r="BC536" s="18">
        <v>45119</v>
      </c>
      <c r="BD536" s="17">
        <v>45230</v>
      </c>
      <c r="BE536" s="17">
        <v>45291</v>
      </c>
      <c r="BF536" s="17">
        <v>44910</v>
      </c>
      <c r="BG536" s="10">
        <v>84085425</v>
      </c>
      <c r="BH536" s="9" t="s">
        <v>200</v>
      </c>
      <c r="BI536" s="19">
        <v>45017</v>
      </c>
      <c r="BJ536" s="20">
        <v>45026</v>
      </c>
      <c r="BK536" s="16">
        <v>4464</v>
      </c>
      <c r="BL536" s="16">
        <v>7142</v>
      </c>
      <c r="BM536" s="9" t="s">
        <v>177</v>
      </c>
      <c r="BN536" s="9" t="s">
        <v>470</v>
      </c>
      <c r="BO536" s="9" t="s">
        <v>156</v>
      </c>
      <c r="BP536" s="17">
        <v>45076</v>
      </c>
      <c r="BQ536" s="17">
        <v>45076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>
        <v>44733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>
        <v>44727</v>
      </c>
      <c r="CI536" s="16">
        <v>800</v>
      </c>
      <c r="CJ536" s="10" t="s">
        <v>1971</v>
      </c>
      <c r="CK536" s="10" t="s">
        <v>230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44992</v>
      </c>
      <c r="CX536" s="10" t="s">
        <v>1840</v>
      </c>
      <c r="CY536" s="17" t="s">
        <v>156</v>
      </c>
      <c r="CZ536" s="17" t="s">
        <v>156</v>
      </c>
      <c r="DA536" s="17">
        <v>44986</v>
      </c>
      <c r="DB536" s="17">
        <v>44987</v>
      </c>
      <c r="DC536" s="16">
        <v>4464</v>
      </c>
      <c r="DD536" s="10" t="s">
        <v>1972</v>
      </c>
      <c r="DE536" s="10" t="s">
        <v>230</v>
      </c>
      <c r="DF536" s="18" t="s">
        <v>156</v>
      </c>
      <c r="DG536" s="17">
        <v>45043</v>
      </c>
      <c r="DH536" s="10" t="s">
        <v>471</v>
      </c>
      <c r="DI536" s="17" t="s">
        <v>156</v>
      </c>
      <c r="DJ536" s="17" t="s">
        <v>156</v>
      </c>
      <c r="DK536" s="17">
        <v>44986</v>
      </c>
      <c r="DL536" s="17">
        <v>45050</v>
      </c>
      <c r="DM536" s="16">
        <v>4464</v>
      </c>
      <c r="DN536" s="10" t="s">
        <v>1973</v>
      </c>
      <c r="DO536" s="10" t="s">
        <v>233</v>
      </c>
      <c r="DP536" s="16">
        <v>48</v>
      </c>
      <c r="DQ536" s="16">
        <v>12</v>
      </c>
      <c r="DR536" s="11">
        <v>12</v>
      </c>
      <c r="DS536" s="16">
        <v>36</v>
      </c>
      <c r="DT536" s="16">
        <v>0</v>
      </c>
      <c r="DU536" s="11" t="s">
        <v>181</v>
      </c>
      <c r="DV536" s="11" t="s">
        <v>182</v>
      </c>
      <c r="DW536" s="27" t="s">
        <v>156</v>
      </c>
      <c r="DX536" s="27" t="s">
        <v>156</v>
      </c>
      <c r="DY536" s="20" t="s">
        <v>624</v>
      </c>
      <c r="DZ536" s="16">
        <v>7</v>
      </c>
      <c r="EA536" s="16">
        <v>0</v>
      </c>
      <c r="EB536" s="27" t="s">
        <v>185</v>
      </c>
      <c r="EC536" s="27" t="s">
        <v>419</v>
      </c>
      <c r="ED536" s="27" t="s">
        <v>182</v>
      </c>
      <c r="EE536" s="29">
        <v>44706.206782407404</v>
      </c>
      <c r="EF536" s="28" t="s">
        <v>195</v>
      </c>
      <c r="EG536" s="28" t="s">
        <v>196</v>
      </c>
      <c r="EH536" s="28" t="s">
        <v>190</v>
      </c>
      <c r="EI536" s="29">
        <v>45050.639722222222</v>
      </c>
      <c r="EJ536" s="28" t="s">
        <v>467</v>
      </c>
      <c r="EK536" s="28" t="s">
        <v>468</v>
      </c>
      <c r="EL536" s="28" t="s">
        <v>237</v>
      </c>
      <c r="EM536" s="45" t="s">
        <v>3713</v>
      </c>
      <c r="EN536" s="46" t="str">
        <f t="shared" si="57"/>
        <v>343N155A</v>
      </c>
      <c r="EO536" s="47">
        <f t="shared" si="58"/>
        <v>45069</v>
      </c>
      <c r="EP536" s="47">
        <f t="shared" si="59"/>
        <v>44992</v>
      </c>
      <c r="EQ536" s="48" t="str">
        <f t="shared" ca="1" si="60"/>
        <v>Past</v>
      </c>
      <c r="ER536" s="49">
        <f t="shared" si="61"/>
        <v>77</v>
      </c>
      <c r="ES536" s="50"/>
      <c r="ET536" s="51">
        <f t="shared" si="62"/>
        <v>77</v>
      </c>
      <c r="EU536" s="52">
        <f t="shared" si="63"/>
        <v>343728</v>
      </c>
      <c r="EV536" s="46"/>
      <c r="EW536" s="23" t="s">
        <v>3721</v>
      </c>
    </row>
    <row r="537" spans="1:153" ht="14.25" hidden="1" customHeight="1">
      <c r="A537" s="8">
        <v>530</v>
      </c>
      <c r="B537" s="9" t="s">
        <v>141</v>
      </c>
      <c r="C537" s="10" t="s">
        <v>142</v>
      </c>
      <c r="D537" s="10" t="s">
        <v>143</v>
      </c>
      <c r="E537" s="10" t="s">
        <v>206</v>
      </c>
      <c r="F537" s="9" t="s">
        <v>641</v>
      </c>
      <c r="G537" s="10" t="s">
        <v>572</v>
      </c>
      <c r="H537" s="9" t="s">
        <v>573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880</v>
      </c>
      <c r="S537" s="9" t="s">
        <v>881</v>
      </c>
      <c r="T537" s="9" t="s">
        <v>306</v>
      </c>
      <c r="U537" s="9" t="s">
        <v>337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1928</v>
      </c>
      <c r="AA537" s="9" t="s">
        <v>1929</v>
      </c>
      <c r="AB537" s="12" t="s">
        <v>1930</v>
      </c>
      <c r="AC537" s="10" t="s">
        <v>1953</v>
      </c>
      <c r="AD537" s="9" t="s">
        <v>1929</v>
      </c>
      <c r="AE537" s="13" t="s">
        <v>1930</v>
      </c>
      <c r="AF537" s="14" t="s">
        <v>407</v>
      </c>
      <c r="AG537" s="10" t="s">
        <v>1954</v>
      </c>
      <c r="AH537" s="11" t="s">
        <v>1935</v>
      </c>
      <c r="AI537" s="11" t="s">
        <v>1936</v>
      </c>
      <c r="AJ537" s="10" t="s">
        <v>1937</v>
      </c>
      <c r="AK537" s="11" t="s">
        <v>1936</v>
      </c>
      <c r="AL537" s="11" t="s">
        <v>1938</v>
      </c>
      <c r="AM537" s="10" t="s">
        <v>1939</v>
      </c>
      <c r="AN537" s="10" t="s">
        <v>170</v>
      </c>
      <c r="AO537" s="9" t="s">
        <v>171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1.6</v>
      </c>
      <c r="AU537" s="10" t="s">
        <v>142</v>
      </c>
      <c r="AV537" s="16">
        <v>25500</v>
      </c>
      <c r="AW537" s="16">
        <v>27000</v>
      </c>
      <c r="AX537" s="16">
        <v>0</v>
      </c>
      <c r="AY537" s="16">
        <v>0</v>
      </c>
      <c r="AZ537" s="16">
        <v>0</v>
      </c>
      <c r="BA537" s="17">
        <v>44900</v>
      </c>
      <c r="BB537" s="30" t="s">
        <v>246</v>
      </c>
      <c r="BC537" s="18" t="s">
        <v>156</v>
      </c>
      <c r="BD537" s="17">
        <v>45230</v>
      </c>
      <c r="BE537" s="17">
        <v>45291</v>
      </c>
      <c r="BF537" s="17">
        <v>44910</v>
      </c>
      <c r="BG537" s="10">
        <v>84085429</v>
      </c>
      <c r="BH537" s="9" t="s">
        <v>201</v>
      </c>
      <c r="BI537" s="19">
        <v>45047</v>
      </c>
      <c r="BJ537" s="20">
        <v>45047</v>
      </c>
      <c r="BK537" s="16">
        <v>0</v>
      </c>
      <c r="BL537" s="16">
        <v>0</v>
      </c>
      <c r="BM537" s="9" t="s">
        <v>177</v>
      </c>
      <c r="BN537" s="9" t="s">
        <v>178</v>
      </c>
      <c r="BO537" s="9" t="s">
        <v>156</v>
      </c>
      <c r="BP537" s="17">
        <v>45092</v>
      </c>
      <c r="BQ537" s="17" t="s">
        <v>156</v>
      </c>
      <c r="BR537" s="17" t="s">
        <v>156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 t="s">
        <v>156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>
        <v>44733</v>
      </c>
      <c r="CD537" s="10" t="s">
        <v>156</v>
      </c>
      <c r="CE537" s="17" t="s">
        <v>156</v>
      </c>
      <c r="CF537" s="17" t="s">
        <v>156</v>
      </c>
      <c r="CG537" s="17" t="s">
        <v>156</v>
      </c>
      <c r="CH537" s="17">
        <v>44727</v>
      </c>
      <c r="CI537" s="16">
        <v>5000</v>
      </c>
      <c r="CJ537" s="10" t="s">
        <v>1974</v>
      </c>
      <c r="CK537" s="10" t="s">
        <v>230</v>
      </c>
      <c r="CL537" s="18">
        <v>44939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 t="s">
        <v>156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 t="s">
        <v>156</v>
      </c>
      <c r="CX537" s="10" t="s">
        <v>193</v>
      </c>
      <c r="CY537" s="17" t="s">
        <v>156</v>
      </c>
      <c r="CZ537" s="17" t="s">
        <v>156</v>
      </c>
      <c r="DA537" s="17" t="s">
        <v>156</v>
      </c>
      <c r="DB537" s="17" t="s">
        <v>156</v>
      </c>
      <c r="DC537" s="16">
        <v>0</v>
      </c>
      <c r="DD537" s="10" t="s">
        <v>156</v>
      </c>
      <c r="DE537" s="10" t="s">
        <v>156</v>
      </c>
      <c r="DF537" s="18" t="s">
        <v>156</v>
      </c>
      <c r="DG537" s="17" t="s">
        <v>156</v>
      </c>
      <c r="DH537" s="10" t="s">
        <v>156</v>
      </c>
      <c r="DI537" s="17" t="s">
        <v>156</v>
      </c>
      <c r="DJ537" s="17" t="s">
        <v>156</v>
      </c>
      <c r="DK537" s="17" t="s">
        <v>156</v>
      </c>
      <c r="DL537" s="17" t="s">
        <v>156</v>
      </c>
      <c r="DM537" s="16">
        <v>0</v>
      </c>
      <c r="DN537" s="10" t="s">
        <v>156</v>
      </c>
      <c r="DO537" s="10" t="s">
        <v>156</v>
      </c>
      <c r="DP537" s="16">
        <v>48</v>
      </c>
      <c r="DQ537" s="16">
        <v>12</v>
      </c>
      <c r="DR537" s="11">
        <v>12</v>
      </c>
      <c r="DS537" s="16">
        <v>36</v>
      </c>
      <c r="DT537" s="16">
        <v>2500</v>
      </c>
      <c r="DU537" s="11" t="s">
        <v>181</v>
      </c>
      <c r="DV537" s="11" t="s">
        <v>182</v>
      </c>
      <c r="DW537" s="27" t="s">
        <v>156</v>
      </c>
      <c r="DX537" s="27" t="s">
        <v>156</v>
      </c>
      <c r="DY537" s="20" t="s">
        <v>1299</v>
      </c>
      <c r="DZ537" s="16">
        <v>7</v>
      </c>
      <c r="EA537" s="16">
        <v>0</v>
      </c>
      <c r="EB537" s="27" t="s">
        <v>185</v>
      </c>
      <c r="EC537" s="27" t="s">
        <v>419</v>
      </c>
      <c r="ED537" s="27" t="s">
        <v>182</v>
      </c>
      <c r="EE537" s="29">
        <v>44706.206782407404</v>
      </c>
      <c r="EF537" s="28" t="s">
        <v>195</v>
      </c>
      <c r="EG537" s="28" t="s">
        <v>196</v>
      </c>
      <c r="EH537" s="28" t="s">
        <v>190</v>
      </c>
      <c r="EI537" s="29">
        <v>45034.808668981481</v>
      </c>
      <c r="EJ537" s="28" t="s">
        <v>188</v>
      </c>
      <c r="EK537" s="28" t="s">
        <v>189</v>
      </c>
      <c r="EL537" s="28" t="s">
        <v>190</v>
      </c>
      <c r="EM537" s="45"/>
      <c r="EN537" s="46" t="str">
        <f t="shared" si="57"/>
        <v>343N155A</v>
      </c>
      <c r="EO537" s="47">
        <f t="shared" si="58"/>
        <v>45085</v>
      </c>
      <c r="EP537" s="47" t="str">
        <f t="shared" si="59"/>
        <v/>
      </c>
      <c r="EQ537" s="48" t="str">
        <f t="shared" ca="1" si="60"/>
        <v>Y</v>
      </c>
      <c r="ER537" s="49" t="str">
        <f t="shared" si="61"/>
        <v/>
      </c>
      <c r="ES537" s="50"/>
      <c r="ET537" s="51" t="str">
        <f t="shared" si="62"/>
        <v/>
      </c>
      <c r="EU537" s="52" t="str">
        <f t="shared" si="63"/>
        <v/>
      </c>
      <c r="EV537" s="46"/>
    </row>
    <row r="538" spans="1:153" ht="14.25" hidden="1" customHeight="1">
      <c r="A538" s="8">
        <v>531</v>
      </c>
      <c r="B538" s="9" t="s">
        <v>141</v>
      </c>
      <c r="C538" s="10" t="s">
        <v>142</v>
      </c>
      <c r="D538" s="10" t="s">
        <v>143</v>
      </c>
      <c r="E538" s="10" t="s">
        <v>206</v>
      </c>
      <c r="F538" s="9" t="s">
        <v>641</v>
      </c>
      <c r="G538" s="10" t="s">
        <v>572</v>
      </c>
      <c r="H538" s="9" t="s">
        <v>573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880</v>
      </c>
      <c r="S538" s="9" t="s">
        <v>881</v>
      </c>
      <c r="T538" s="9" t="s">
        <v>306</v>
      </c>
      <c r="U538" s="9" t="s">
        <v>337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1928</v>
      </c>
      <c r="AA538" s="9" t="s">
        <v>1929</v>
      </c>
      <c r="AB538" s="12" t="s">
        <v>1930</v>
      </c>
      <c r="AC538" s="10" t="s">
        <v>1953</v>
      </c>
      <c r="AD538" s="9" t="s">
        <v>1929</v>
      </c>
      <c r="AE538" s="13" t="s">
        <v>1930</v>
      </c>
      <c r="AF538" s="14" t="s">
        <v>407</v>
      </c>
      <c r="AG538" s="10" t="s">
        <v>1954</v>
      </c>
      <c r="AH538" s="11" t="s">
        <v>1935</v>
      </c>
      <c r="AI538" s="11" t="s">
        <v>1936</v>
      </c>
      <c r="AJ538" s="10" t="s">
        <v>1937</v>
      </c>
      <c r="AK538" s="11" t="s">
        <v>1936</v>
      </c>
      <c r="AL538" s="11" t="s">
        <v>1938</v>
      </c>
      <c r="AM538" s="10" t="s">
        <v>1939</v>
      </c>
      <c r="AN538" s="10" t="s">
        <v>170</v>
      </c>
      <c r="AO538" s="9" t="s">
        <v>171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1.6</v>
      </c>
      <c r="AU538" s="10" t="s">
        <v>142</v>
      </c>
      <c r="AV538" s="16">
        <v>25500</v>
      </c>
      <c r="AW538" s="16">
        <v>27000</v>
      </c>
      <c r="AX538" s="16">
        <v>0</v>
      </c>
      <c r="AY538" s="16">
        <v>0</v>
      </c>
      <c r="AZ538" s="16">
        <v>0</v>
      </c>
      <c r="BA538" s="17">
        <v>44900</v>
      </c>
      <c r="BB538" s="30" t="s">
        <v>175</v>
      </c>
      <c r="BC538" s="18">
        <v>44727</v>
      </c>
      <c r="BD538" s="17">
        <v>45230</v>
      </c>
      <c r="BE538" s="17">
        <v>45291</v>
      </c>
      <c r="BF538" s="17">
        <v>44910</v>
      </c>
      <c r="BG538" s="10">
        <v>84228611</v>
      </c>
      <c r="BH538" s="9" t="s">
        <v>274</v>
      </c>
      <c r="BI538" s="19">
        <v>45078</v>
      </c>
      <c r="BJ538" s="20">
        <v>45082</v>
      </c>
      <c r="BK538" s="16">
        <v>0</v>
      </c>
      <c r="BL538" s="16">
        <v>0</v>
      </c>
      <c r="BM538" s="9" t="s">
        <v>177</v>
      </c>
      <c r="BN538" s="9" t="s">
        <v>178</v>
      </c>
      <c r="BO538" s="9" t="s">
        <v>156</v>
      </c>
      <c r="BP538" s="17">
        <v>45097</v>
      </c>
      <c r="BQ538" s="17" t="s">
        <v>156</v>
      </c>
      <c r="BR538" s="17">
        <v>45061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>
        <v>44721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>
        <v>44733</v>
      </c>
      <c r="CD538" s="10" t="s">
        <v>156</v>
      </c>
      <c r="CE538" s="17" t="s">
        <v>156</v>
      </c>
      <c r="CF538" s="17" t="s">
        <v>156</v>
      </c>
      <c r="CG538" s="17">
        <v>44721</v>
      </c>
      <c r="CH538" s="17">
        <v>44727</v>
      </c>
      <c r="CI538" s="16">
        <v>1200</v>
      </c>
      <c r="CJ538" s="10" t="s">
        <v>1975</v>
      </c>
      <c r="CK538" s="10" t="s">
        <v>230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>
        <v>44721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45020</v>
      </c>
      <c r="CX538" s="10" t="s">
        <v>193</v>
      </c>
      <c r="CY538" s="17" t="s">
        <v>156</v>
      </c>
      <c r="CZ538" s="17" t="s">
        <v>156</v>
      </c>
      <c r="DA538" s="17">
        <v>44986</v>
      </c>
      <c r="DB538" s="17" t="s">
        <v>156</v>
      </c>
      <c r="DC538" s="16">
        <v>0</v>
      </c>
      <c r="DD538" s="10" t="s">
        <v>156</v>
      </c>
      <c r="DE538" s="10" t="s">
        <v>156</v>
      </c>
      <c r="DF538" s="18" t="s">
        <v>156</v>
      </c>
      <c r="DG538" s="17">
        <v>45071</v>
      </c>
      <c r="DH538" s="10" t="s">
        <v>1976</v>
      </c>
      <c r="DI538" s="17" t="s">
        <v>156</v>
      </c>
      <c r="DJ538" s="17" t="s">
        <v>156</v>
      </c>
      <c r="DK538" s="17">
        <v>44986</v>
      </c>
      <c r="DL538" s="17" t="s">
        <v>156</v>
      </c>
      <c r="DM538" s="16">
        <v>0</v>
      </c>
      <c r="DN538" s="10" t="s">
        <v>156</v>
      </c>
      <c r="DO538" s="10" t="s">
        <v>156</v>
      </c>
      <c r="DP538" s="16">
        <v>48</v>
      </c>
      <c r="DQ538" s="16">
        <v>12</v>
      </c>
      <c r="DR538" s="11">
        <v>12</v>
      </c>
      <c r="DS538" s="16">
        <v>36</v>
      </c>
      <c r="DT538" s="16">
        <v>3000</v>
      </c>
      <c r="DU538" s="11" t="s">
        <v>181</v>
      </c>
      <c r="DV538" s="11" t="s">
        <v>182</v>
      </c>
      <c r="DW538" s="27" t="s">
        <v>156</v>
      </c>
      <c r="DX538" s="27" t="s">
        <v>156</v>
      </c>
      <c r="DY538" s="20" t="s">
        <v>777</v>
      </c>
      <c r="DZ538" s="16">
        <v>7</v>
      </c>
      <c r="EA538" s="16">
        <v>0</v>
      </c>
      <c r="EB538" s="27" t="s">
        <v>185</v>
      </c>
      <c r="EC538" s="27" t="s">
        <v>419</v>
      </c>
      <c r="ED538" s="27" t="s">
        <v>182</v>
      </c>
      <c r="EE538" s="29">
        <v>44721.979699074072</v>
      </c>
      <c r="EF538" s="28" t="s">
        <v>186</v>
      </c>
      <c r="EG538" s="28" t="s">
        <v>156</v>
      </c>
      <c r="EH538" s="28" t="s">
        <v>187</v>
      </c>
      <c r="EI538" s="29">
        <v>45043.821585648147</v>
      </c>
      <c r="EJ538" s="28" t="s">
        <v>197</v>
      </c>
      <c r="EK538" s="28" t="s">
        <v>156</v>
      </c>
      <c r="EL538" s="28" t="s">
        <v>198</v>
      </c>
      <c r="EM538" s="45"/>
      <c r="EN538" s="46" t="str">
        <f t="shared" si="57"/>
        <v>343N155A</v>
      </c>
      <c r="EO538" s="47">
        <f t="shared" si="58"/>
        <v>45090</v>
      </c>
      <c r="EP538" s="47">
        <f t="shared" si="59"/>
        <v>45020</v>
      </c>
      <c r="EQ538" s="48" t="str">
        <f t="shared" ca="1" si="60"/>
        <v>Past</v>
      </c>
      <c r="ER538" s="49">
        <f t="shared" si="61"/>
        <v>70</v>
      </c>
      <c r="ES538" s="50"/>
      <c r="ET538" s="51">
        <f t="shared" si="62"/>
        <v>70</v>
      </c>
      <c r="EU538" s="52">
        <f t="shared" si="63"/>
        <v>0</v>
      </c>
      <c r="EV538" s="46"/>
    </row>
    <row r="539" spans="1:153" ht="14.25" hidden="1" customHeight="1">
      <c r="A539" s="8">
        <v>532</v>
      </c>
      <c r="B539" s="9" t="s">
        <v>141</v>
      </c>
      <c r="C539" s="10" t="s">
        <v>142</v>
      </c>
      <c r="D539" s="10" t="s">
        <v>143</v>
      </c>
      <c r="E539" s="10" t="s">
        <v>206</v>
      </c>
      <c r="F539" s="9" t="s">
        <v>641</v>
      </c>
      <c r="G539" s="10" t="s">
        <v>572</v>
      </c>
      <c r="H539" s="9" t="s">
        <v>573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880</v>
      </c>
      <c r="S539" s="9" t="s">
        <v>881</v>
      </c>
      <c r="T539" s="9" t="s">
        <v>306</v>
      </c>
      <c r="U539" s="9" t="s">
        <v>337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1928</v>
      </c>
      <c r="AA539" s="9" t="s">
        <v>1929</v>
      </c>
      <c r="AB539" s="12" t="s">
        <v>1930</v>
      </c>
      <c r="AC539" s="10" t="s">
        <v>1953</v>
      </c>
      <c r="AD539" s="9" t="s">
        <v>1929</v>
      </c>
      <c r="AE539" s="13" t="s">
        <v>1930</v>
      </c>
      <c r="AF539" s="14" t="s">
        <v>407</v>
      </c>
      <c r="AG539" s="10" t="s">
        <v>1954</v>
      </c>
      <c r="AH539" s="11" t="s">
        <v>1935</v>
      </c>
      <c r="AI539" s="11" t="s">
        <v>1936</v>
      </c>
      <c r="AJ539" s="10" t="s">
        <v>1937</v>
      </c>
      <c r="AK539" s="11" t="s">
        <v>1936</v>
      </c>
      <c r="AL539" s="11" t="s">
        <v>1938</v>
      </c>
      <c r="AM539" s="10" t="s">
        <v>1939</v>
      </c>
      <c r="AN539" s="10" t="s">
        <v>170</v>
      </c>
      <c r="AO539" s="9" t="s">
        <v>171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1.6</v>
      </c>
      <c r="AU539" s="10" t="s">
        <v>142</v>
      </c>
      <c r="AV539" s="16">
        <v>25500</v>
      </c>
      <c r="AW539" s="16">
        <v>27000</v>
      </c>
      <c r="AX539" s="16">
        <v>0</v>
      </c>
      <c r="AY539" s="16">
        <v>0</v>
      </c>
      <c r="AZ539" s="16">
        <v>0</v>
      </c>
      <c r="BA539" s="17">
        <v>44900</v>
      </c>
      <c r="BB539" s="30" t="s">
        <v>175</v>
      </c>
      <c r="BC539" s="18">
        <v>44966</v>
      </c>
      <c r="BD539" s="17">
        <v>45230</v>
      </c>
      <c r="BE539" s="17">
        <v>45291</v>
      </c>
      <c r="BF539" s="17">
        <v>44910</v>
      </c>
      <c r="BG539" s="10">
        <v>85341213</v>
      </c>
      <c r="BH539" s="9" t="s">
        <v>621</v>
      </c>
      <c r="BI539" s="19">
        <v>45078</v>
      </c>
      <c r="BJ539" s="20">
        <v>45082</v>
      </c>
      <c r="BK539" s="16">
        <v>0</v>
      </c>
      <c r="BL539" s="16">
        <v>0</v>
      </c>
      <c r="BM539" s="9" t="s">
        <v>177</v>
      </c>
      <c r="BN539" s="9" t="s">
        <v>178</v>
      </c>
      <c r="BO539" s="9" t="s">
        <v>156</v>
      </c>
      <c r="BP539" s="17">
        <v>45102</v>
      </c>
      <c r="BQ539" s="17" t="s">
        <v>156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>
        <v>44966</v>
      </c>
      <c r="CD539" s="10" t="s">
        <v>156</v>
      </c>
      <c r="CE539" s="17" t="s">
        <v>156</v>
      </c>
      <c r="CF539" s="17" t="s">
        <v>156</v>
      </c>
      <c r="CG539" s="17" t="s">
        <v>156</v>
      </c>
      <c r="CH539" s="17">
        <v>44966</v>
      </c>
      <c r="CI539" s="16">
        <v>1800</v>
      </c>
      <c r="CJ539" s="10" t="s">
        <v>1977</v>
      </c>
      <c r="CK539" s="10" t="s">
        <v>230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45022</v>
      </c>
      <c r="CX539" s="10" t="s">
        <v>193</v>
      </c>
      <c r="CY539" s="17" t="s">
        <v>156</v>
      </c>
      <c r="CZ539" s="17" t="s">
        <v>156</v>
      </c>
      <c r="DA539" s="17" t="s">
        <v>156</v>
      </c>
      <c r="DB539" s="17" t="s">
        <v>156</v>
      </c>
      <c r="DC539" s="16">
        <v>0</v>
      </c>
      <c r="DD539" s="10" t="s">
        <v>156</v>
      </c>
      <c r="DE539" s="10" t="s">
        <v>156</v>
      </c>
      <c r="DF539" s="18" t="s">
        <v>156</v>
      </c>
      <c r="DG539" s="17">
        <v>45078</v>
      </c>
      <c r="DH539" s="10" t="s">
        <v>1978</v>
      </c>
      <c r="DI539" s="17" t="s">
        <v>156</v>
      </c>
      <c r="DJ539" s="17" t="s">
        <v>156</v>
      </c>
      <c r="DK539" s="17" t="s">
        <v>156</v>
      </c>
      <c r="DL539" s="17" t="s">
        <v>156</v>
      </c>
      <c r="DM539" s="16">
        <v>0</v>
      </c>
      <c r="DN539" s="10" t="s">
        <v>156</v>
      </c>
      <c r="DO539" s="10" t="s">
        <v>156</v>
      </c>
      <c r="DP539" s="16">
        <v>48</v>
      </c>
      <c r="DQ539" s="16">
        <v>12</v>
      </c>
      <c r="DR539" s="11">
        <v>12</v>
      </c>
      <c r="DS539" s="16">
        <v>36</v>
      </c>
      <c r="DT539" s="16">
        <v>2800</v>
      </c>
      <c r="DU539" s="11" t="s">
        <v>181</v>
      </c>
      <c r="DV539" s="11" t="s">
        <v>182</v>
      </c>
      <c r="DW539" s="27" t="s">
        <v>156</v>
      </c>
      <c r="DX539" s="27" t="s">
        <v>156</v>
      </c>
      <c r="DY539" s="20" t="s">
        <v>1979</v>
      </c>
      <c r="DZ539" s="16">
        <v>7</v>
      </c>
      <c r="EA539" s="16">
        <v>0</v>
      </c>
      <c r="EB539" s="27" t="s">
        <v>185</v>
      </c>
      <c r="EC539" s="27" t="s">
        <v>419</v>
      </c>
      <c r="ED539" s="27" t="s">
        <v>182</v>
      </c>
      <c r="EE539" s="29">
        <v>44966.4762962963</v>
      </c>
      <c r="EF539" s="28" t="s">
        <v>188</v>
      </c>
      <c r="EG539" s="28" t="s">
        <v>189</v>
      </c>
      <c r="EH539" s="28" t="s">
        <v>190</v>
      </c>
      <c r="EI539" s="29">
        <v>45050.819837962961</v>
      </c>
      <c r="EJ539" s="28" t="s">
        <v>197</v>
      </c>
      <c r="EK539" s="28" t="s">
        <v>156</v>
      </c>
      <c r="EL539" s="28" t="s">
        <v>198</v>
      </c>
      <c r="EM539" s="45"/>
      <c r="EN539" s="46" t="str">
        <f t="shared" si="57"/>
        <v>343N155A</v>
      </c>
      <c r="EO539" s="47">
        <f t="shared" si="58"/>
        <v>45095</v>
      </c>
      <c r="EP539" s="47">
        <f t="shared" si="59"/>
        <v>45022</v>
      </c>
      <c r="EQ539" s="48" t="str">
        <f t="shared" ca="1" si="60"/>
        <v>Past</v>
      </c>
      <c r="ER539" s="49">
        <f t="shared" si="61"/>
        <v>73</v>
      </c>
      <c r="ES539" s="50"/>
      <c r="ET539" s="51">
        <f t="shared" si="62"/>
        <v>73</v>
      </c>
      <c r="EU539" s="52">
        <f t="shared" si="63"/>
        <v>0</v>
      </c>
      <c r="EV539" s="46"/>
    </row>
    <row r="540" spans="1:153" ht="14.25" hidden="1" customHeight="1">
      <c r="A540" s="8">
        <v>533</v>
      </c>
      <c r="B540" s="9" t="s">
        <v>141</v>
      </c>
      <c r="C540" s="10" t="s">
        <v>142</v>
      </c>
      <c r="D540" s="10" t="s">
        <v>143</v>
      </c>
      <c r="E540" s="10" t="s">
        <v>206</v>
      </c>
      <c r="F540" s="9" t="s">
        <v>641</v>
      </c>
      <c r="G540" s="10" t="s">
        <v>572</v>
      </c>
      <c r="H540" s="9" t="s">
        <v>573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880</v>
      </c>
      <c r="S540" s="9" t="s">
        <v>881</v>
      </c>
      <c r="T540" s="9" t="s">
        <v>306</v>
      </c>
      <c r="U540" s="9" t="s">
        <v>337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1928</v>
      </c>
      <c r="AA540" s="9" t="s">
        <v>1929</v>
      </c>
      <c r="AB540" s="12" t="s">
        <v>1930</v>
      </c>
      <c r="AC540" s="10" t="s">
        <v>1953</v>
      </c>
      <c r="AD540" s="9" t="s">
        <v>1929</v>
      </c>
      <c r="AE540" s="13" t="s">
        <v>1930</v>
      </c>
      <c r="AF540" s="14" t="s">
        <v>407</v>
      </c>
      <c r="AG540" s="10" t="s">
        <v>1954</v>
      </c>
      <c r="AH540" s="11" t="s">
        <v>1935</v>
      </c>
      <c r="AI540" s="11" t="s">
        <v>1936</v>
      </c>
      <c r="AJ540" s="10" t="s">
        <v>1937</v>
      </c>
      <c r="AK540" s="11" t="s">
        <v>1936</v>
      </c>
      <c r="AL540" s="11" t="s">
        <v>1938</v>
      </c>
      <c r="AM540" s="10" t="s">
        <v>1939</v>
      </c>
      <c r="AN540" s="10" t="s">
        <v>170</v>
      </c>
      <c r="AO540" s="9" t="s">
        <v>171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1.6</v>
      </c>
      <c r="AU540" s="10" t="s">
        <v>142</v>
      </c>
      <c r="AV540" s="16">
        <v>25500</v>
      </c>
      <c r="AW540" s="16">
        <v>27000</v>
      </c>
      <c r="AX540" s="16">
        <v>0</v>
      </c>
      <c r="AY540" s="16">
        <v>0</v>
      </c>
      <c r="AZ540" s="16">
        <v>0</v>
      </c>
      <c r="BA540" s="17">
        <v>44900</v>
      </c>
      <c r="BB540" s="30" t="s">
        <v>246</v>
      </c>
      <c r="BC540" s="18" t="s">
        <v>156</v>
      </c>
      <c r="BD540" s="17">
        <v>45230</v>
      </c>
      <c r="BE540" s="17">
        <v>45291</v>
      </c>
      <c r="BF540" s="17">
        <v>44910</v>
      </c>
      <c r="BG540" s="10">
        <v>84872304</v>
      </c>
      <c r="BH540" s="9" t="s">
        <v>280</v>
      </c>
      <c r="BI540" s="19">
        <v>45078</v>
      </c>
      <c r="BJ540" s="20">
        <v>45082</v>
      </c>
      <c r="BK540" s="16">
        <v>0</v>
      </c>
      <c r="BL540" s="16">
        <v>0</v>
      </c>
      <c r="BM540" s="9" t="s">
        <v>177</v>
      </c>
      <c r="BN540" s="9" t="s">
        <v>178</v>
      </c>
      <c r="BO540" s="9" t="s">
        <v>156</v>
      </c>
      <c r="BP540" s="17">
        <v>45122</v>
      </c>
      <c r="BQ540" s="17" t="s">
        <v>156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>
        <v>44866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>
        <v>44872</v>
      </c>
      <c r="CI540" s="16">
        <v>1000</v>
      </c>
      <c r="CJ540" s="10" t="s">
        <v>1980</v>
      </c>
      <c r="CK540" s="10" t="s">
        <v>230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 t="s">
        <v>156</v>
      </c>
      <c r="CX540" s="10" t="s">
        <v>193</v>
      </c>
      <c r="CY540" s="17" t="s">
        <v>156</v>
      </c>
      <c r="CZ540" s="17" t="s">
        <v>156</v>
      </c>
      <c r="DA540" s="17" t="s">
        <v>156</v>
      </c>
      <c r="DB540" s="17" t="s">
        <v>156</v>
      </c>
      <c r="DC540" s="16">
        <v>0</v>
      </c>
      <c r="DD540" s="10" t="s">
        <v>156</v>
      </c>
      <c r="DE540" s="10" t="s">
        <v>156</v>
      </c>
      <c r="DF540" s="18" t="s">
        <v>156</v>
      </c>
      <c r="DG540" s="17" t="s">
        <v>156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 t="s">
        <v>156</v>
      </c>
      <c r="DM540" s="16">
        <v>0</v>
      </c>
      <c r="DN540" s="10" t="s">
        <v>156</v>
      </c>
      <c r="DO540" s="10" t="s">
        <v>156</v>
      </c>
      <c r="DP540" s="16">
        <v>48</v>
      </c>
      <c r="DQ540" s="16">
        <v>12</v>
      </c>
      <c r="DR540" s="11">
        <v>12</v>
      </c>
      <c r="DS540" s="16">
        <v>36</v>
      </c>
      <c r="DT540" s="16">
        <v>1000</v>
      </c>
      <c r="DU540" s="11" t="s">
        <v>181</v>
      </c>
      <c r="DV540" s="11" t="s">
        <v>182</v>
      </c>
      <c r="DW540" s="27" t="s">
        <v>156</v>
      </c>
      <c r="DX540" s="27" t="s">
        <v>156</v>
      </c>
      <c r="DY540" s="20" t="s">
        <v>1793</v>
      </c>
      <c r="DZ540" s="16">
        <v>7</v>
      </c>
      <c r="EA540" s="16">
        <v>0</v>
      </c>
      <c r="EB540" s="27" t="s">
        <v>185</v>
      </c>
      <c r="EC540" s="27" t="s">
        <v>419</v>
      </c>
      <c r="ED540" s="27" t="s">
        <v>182</v>
      </c>
      <c r="EE540" s="29">
        <v>44869.609861111108</v>
      </c>
      <c r="EF540" s="28" t="s">
        <v>460</v>
      </c>
      <c r="EG540" s="28" t="s">
        <v>461</v>
      </c>
      <c r="EH540" s="28" t="s">
        <v>210</v>
      </c>
      <c r="EI540" s="29">
        <v>44981.306481481479</v>
      </c>
      <c r="EJ540" s="28" t="s">
        <v>188</v>
      </c>
      <c r="EK540" s="28" t="s">
        <v>189</v>
      </c>
      <c r="EL540" s="28" t="s">
        <v>1981</v>
      </c>
      <c r="EM540" s="45"/>
      <c r="EN540" s="46" t="str">
        <f t="shared" si="57"/>
        <v>343N155A</v>
      </c>
      <c r="EO540" s="47">
        <f t="shared" si="58"/>
        <v>45115</v>
      </c>
      <c r="EP540" s="47" t="str">
        <f t="shared" si="59"/>
        <v/>
      </c>
      <c r="EQ540" s="48" t="str">
        <f t="shared" ca="1" si="60"/>
        <v>Y</v>
      </c>
      <c r="ER540" s="49" t="str">
        <f t="shared" si="61"/>
        <v/>
      </c>
      <c r="ES540" s="50"/>
      <c r="ET540" s="51" t="str">
        <f t="shared" si="62"/>
        <v/>
      </c>
      <c r="EU540" s="52" t="str">
        <f t="shared" si="63"/>
        <v/>
      </c>
      <c r="EV540" s="46"/>
    </row>
    <row r="541" spans="1:153" ht="14.25" hidden="1" customHeight="1">
      <c r="A541" s="8">
        <v>534</v>
      </c>
      <c r="B541" s="9" t="s">
        <v>141</v>
      </c>
      <c r="C541" s="10" t="s">
        <v>142</v>
      </c>
      <c r="D541" s="10" t="s">
        <v>143</v>
      </c>
      <c r="E541" s="10" t="s">
        <v>206</v>
      </c>
      <c r="F541" s="9" t="s">
        <v>641</v>
      </c>
      <c r="G541" s="10" t="s">
        <v>572</v>
      </c>
      <c r="H541" s="9" t="s">
        <v>573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880</v>
      </c>
      <c r="S541" s="9" t="s">
        <v>881</v>
      </c>
      <c r="T541" s="9" t="s">
        <v>306</v>
      </c>
      <c r="U541" s="9" t="s">
        <v>337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1928</v>
      </c>
      <c r="AA541" s="9" t="s">
        <v>1929</v>
      </c>
      <c r="AB541" s="12" t="s">
        <v>1930</v>
      </c>
      <c r="AC541" s="10" t="s">
        <v>1953</v>
      </c>
      <c r="AD541" s="9" t="s">
        <v>1929</v>
      </c>
      <c r="AE541" s="13" t="s">
        <v>1930</v>
      </c>
      <c r="AF541" s="14" t="s">
        <v>407</v>
      </c>
      <c r="AG541" s="10" t="s">
        <v>1954</v>
      </c>
      <c r="AH541" s="11" t="s">
        <v>1935</v>
      </c>
      <c r="AI541" s="11" t="s">
        <v>1936</v>
      </c>
      <c r="AJ541" s="10" t="s">
        <v>1937</v>
      </c>
      <c r="AK541" s="11" t="s">
        <v>1936</v>
      </c>
      <c r="AL541" s="11" t="s">
        <v>1938</v>
      </c>
      <c r="AM541" s="10" t="s">
        <v>1939</v>
      </c>
      <c r="AN541" s="10" t="s">
        <v>170</v>
      </c>
      <c r="AO541" s="9" t="s">
        <v>171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1.6</v>
      </c>
      <c r="AU541" s="10" t="s">
        <v>142</v>
      </c>
      <c r="AV541" s="16">
        <v>25500</v>
      </c>
      <c r="AW541" s="16">
        <v>27000</v>
      </c>
      <c r="AX541" s="16">
        <v>0</v>
      </c>
      <c r="AY541" s="16">
        <v>0</v>
      </c>
      <c r="AZ541" s="16">
        <v>0</v>
      </c>
      <c r="BA541" s="17">
        <v>44900</v>
      </c>
      <c r="BB541" s="30" t="s">
        <v>175</v>
      </c>
      <c r="BC541" s="18">
        <v>45119</v>
      </c>
      <c r="BD541" s="17">
        <v>45230</v>
      </c>
      <c r="BE541" s="17">
        <v>45291</v>
      </c>
      <c r="BF541" s="17">
        <v>44910</v>
      </c>
      <c r="BG541" s="10">
        <v>85815195</v>
      </c>
      <c r="BH541" s="9" t="s">
        <v>908</v>
      </c>
      <c r="BI541" s="19">
        <v>45139</v>
      </c>
      <c r="BJ541" s="20">
        <v>45145</v>
      </c>
      <c r="BK541" s="16">
        <v>324</v>
      </c>
      <c r="BL541" s="16">
        <v>518</v>
      </c>
      <c r="BM541" s="9" t="s">
        <v>177</v>
      </c>
      <c r="BN541" s="9" t="s">
        <v>226</v>
      </c>
      <c r="BO541" s="9" t="s">
        <v>156</v>
      </c>
      <c r="BP541" s="17">
        <v>45182</v>
      </c>
      <c r="BQ541" s="17" t="s">
        <v>156</v>
      </c>
      <c r="BR541" s="17" t="s">
        <v>156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 t="s">
        <v>156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>
        <v>45099</v>
      </c>
      <c r="CD541" s="10" t="s">
        <v>156</v>
      </c>
      <c r="CE541" s="17" t="s">
        <v>156</v>
      </c>
      <c r="CF541" s="17" t="s">
        <v>156</v>
      </c>
      <c r="CG541" s="17" t="s">
        <v>156</v>
      </c>
      <c r="CH541" s="17">
        <v>45098</v>
      </c>
      <c r="CI541" s="16">
        <v>1102</v>
      </c>
      <c r="CJ541" s="10" t="s">
        <v>1982</v>
      </c>
      <c r="CK541" s="10" t="s">
        <v>230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 t="s">
        <v>156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45099</v>
      </c>
      <c r="CX541" s="10" t="s">
        <v>193</v>
      </c>
      <c r="CY541" s="17" t="s">
        <v>156</v>
      </c>
      <c r="CZ541" s="17" t="s">
        <v>156</v>
      </c>
      <c r="DA541" s="17" t="s">
        <v>156</v>
      </c>
      <c r="DB541" s="17">
        <v>45098</v>
      </c>
      <c r="DC541" s="16">
        <v>324</v>
      </c>
      <c r="DD541" s="10" t="s">
        <v>1983</v>
      </c>
      <c r="DE541" s="10" t="s">
        <v>417</v>
      </c>
      <c r="DF541" s="18" t="s">
        <v>156</v>
      </c>
      <c r="DG541" s="17">
        <v>45162</v>
      </c>
      <c r="DH541" s="10" t="s">
        <v>156</v>
      </c>
      <c r="DI541" s="17" t="s">
        <v>156</v>
      </c>
      <c r="DJ541" s="17" t="s">
        <v>156</v>
      </c>
      <c r="DK541" s="17" t="s">
        <v>156</v>
      </c>
      <c r="DL541" s="17" t="s">
        <v>156</v>
      </c>
      <c r="DM541" s="16">
        <v>0</v>
      </c>
      <c r="DN541" s="10" t="s">
        <v>156</v>
      </c>
      <c r="DO541" s="10" t="s">
        <v>156</v>
      </c>
      <c r="DP541" s="16">
        <v>48</v>
      </c>
      <c r="DQ541" s="16">
        <v>12</v>
      </c>
      <c r="DR541" s="11">
        <v>12</v>
      </c>
      <c r="DS541" s="16">
        <v>36</v>
      </c>
      <c r="DT541" s="16">
        <v>0</v>
      </c>
      <c r="DU541" s="11" t="s">
        <v>181</v>
      </c>
      <c r="DV541" s="11" t="s">
        <v>182</v>
      </c>
      <c r="DW541" s="27" t="s">
        <v>156</v>
      </c>
      <c r="DX541" s="27" t="s">
        <v>156</v>
      </c>
      <c r="DY541" s="20" t="s">
        <v>1984</v>
      </c>
      <c r="DZ541" s="16">
        <v>7</v>
      </c>
      <c r="EA541" s="16">
        <v>0</v>
      </c>
      <c r="EB541" s="27" t="s">
        <v>185</v>
      </c>
      <c r="EC541" s="27" t="s">
        <v>419</v>
      </c>
      <c r="ED541" s="27" t="s">
        <v>182</v>
      </c>
      <c r="EE541" s="29">
        <v>45079.524791666663</v>
      </c>
      <c r="EF541" s="28" t="s">
        <v>195</v>
      </c>
      <c r="EG541" s="28" t="s">
        <v>196</v>
      </c>
      <c r="EH541" s="28" t="s">
        <v>210</v>
      </c>
      <c r="EI541" s="29">
        <v>45107.560254629629</v>
      </c>
      <c r="EJ541" s="28" t="s">
        <v>1985</v>
      </c>
      <c r="EK541" s="28" t="s">
        <v>1986</v>
      </c>
      <c r="EL541" s="28" t="s">
        <v>237</v>
      </c>
      <c r="EM541" s="45" t="s">
        <v>3713</v>
      </c>
      <c r="EN541" s="46" t="str">
        <f t="shared" si="57"/>
        <v>343N155A</v>
      </c>
      <c r="EO541" s="47">
        <f t="shared" si="58"/>
        <v>45175</v>
      </c>
      <c r="EP541" s="47">
        <f t="shared" si="59"/>
        <v>45099</v>
      </c>
      <c r="EQ541" s="48" t="str">
        <f t="shared" ca="1" si="60"/>
        <v>Past</v>
      </c>
      <c r="ER541" s="49">
        <f t="shared" si="61"/>
        <v>76</v>
      </c>
      <c r="ES541" s="50"/>
      <c r="ET541" s="51">
        <f t="shared" si="62"/>
        <v>76</v>
      </c>
      <c r="EU541" s="52">
        <f t="shared" si="63"/>
        <v>24624</v>
      </c>
      <c r="EV541" s="46"/>
      <c r="EW541" s="23" t="s">
        <v>3717</v>
      </c>
    </row>
    <row r="542" spans="1:153" ht="14.25" customHeight="1">
      <c r="A542" s="8">
        <v>535</v>
      </c>
      <c r="B542" s="9" t="s">
        <v>141</v>
      </c>
      <c r="C542" s="10" t="s">
        <v>142</v>
      </c>
      <c r="D542" s="10" t="s">
        <v>143</v>
      </c>
      <c r="E542" s="10" t="s">
        <v>206</v>
      </c>
      <c r="F542" s="9" t="s">
        <v>641</v>
      </c>
      <c r="G542" s="10" t="s">
        <v>572</v>
      </c>
      <c r="H542" s="9" t="s">
        <v>573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880</v>
      </c>
      <c r="S542" s="9" t="s">
        <v>881</v>
      </c>
      <c r="T542" s="9" t="s">
        <v>306</v>
      </c>
      <c r="U542" s="9" t="s">
        <v>337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1928</v>
      </c>
      <c r="AA542" s="9" t="s">
        <v>1929</v>
      </c>
      <c r="AB542" s="12" t="s">
        <v>1930</v>
      </c>
      <c r="AC542" s="10" t="s">
        <v>1953</v>
      </c>
      <c r="AD542" s="9" t="s">
        <v>1929</v>
      </c>
      <c r="AE542" s="13" t="s">
        <v>1930</v>
      </c>
      <c r="AF542" s="14" t="s">
        <v>407</v>
      </c>
      <c r="AG542" s="10" t="s">
        <v>1987</v>
      </c>
      <c r="AH542" s="11" t="s">
        <v>1988</v>
      </c>
      <c r="AI542" s="11" t="s">
        <v>1989</v>
      </c>
      <c r="AJ542" s="10" t="s">
        <v>1990</v>
      </c>
      <c r="AK542" s="11" t="s">
        <v>1989</v>
      </c>
      <c r="AL542" s="11" t="s">
        <v>1938</v>
      </c>
      <c r="AM542" s="10" t="s">
        <v>1939</v>
      </c>
      <c r="AN542" s="10" t="s">
        <v>170</v>
      </c>
      <c r="AO542" s="9" t="s">
        <v>171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1.6</v>
      </c>
      <c r="AU542" s="10" t="s">
        <v>206</v>
      </c>
      <c r="AV542" s="16">
        <v>5200</v>
      </c>
      <c r="AW542" s="16">
        <v>5500</v>
      </c>
      <c r="AX542" s="16">
        <v>0</v>
      </c>
      <c r="AY542" s="16">
        <v>0</v>
      </c>
      <c r="AZ542" s="16">
        <v>0</v>
      </c>
      <c r="BA542" s="17">
        <v>44900</v>
      </c>
      <c r="BB542" s="30" t="s">
        <v>175</v>
      </c>
      <c r="BC542" s="18">
        <v>45119</v>
      </c>
      <c r="BD542" s="17">
        <v>45230</v>
      </c>
      <c r="BE542" s="17">
        <v>45291</v>
      </c>
      <c r="BF542" s="17">
        <v>44910</v>
      </c>
      <c r="BG542" s="10">
        <v>84864017</v>
      </c>
      <c r="BH542" s="9" t="s">
        <v>319</v>
      </c>
      <c r="BI542" s="19">
        <v>44927</v>
      </c>
      <c r="BJ542" s="20">
        <v>44928</v>
      </c>
      <c r="BK542" s="16">
        <v>1536</v>
      </c>
      <c r="BL542" s="16">
        <v>2458</v>
      </c>
      <c r="BM542" s="9" t="s">
        <v>177</v>
      </c>
      <c r="BN542" s="9" t="s">
        <v>470</v>
      </c>
      <c r="BO542" s="9" t="s">
        <v>156</v>
      </c>
      <c r="BP542" s="17">
        <v>44957</v>
      </c>
      <c r="BQ542" s="17">
        <v>44957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 t="s">
        <v>156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 t="s">
        <v>156</v>
      </c>
      <c r="CI542" s="16">
        <v>0</v>
      </c>
      <c r="CJ542" s="10" t="s">
        <v>156</v>
      </c>
      <c r="CK542" s="10" t="s">
        <v>156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44869</v>
      </c>
      <c r="CX542" s="10" t="s">
        <v>193</v>
      </c>
      <c r="CY542" s="17" t="s">
        <v>156</v>
      </c>
      <c r="CZ542" s="17" t="s">
        <v>156</v>
      </c>
      <c r="DA542" s="17" t="s">
        <v>156</v>
      </c>
      <c r="DB542" s="17">
        <v>44867</v>
      </c>
      <c r="DC542" s="16">
        <v>1536</v>
      </c>
      <c r="DD542" s="10" t="s">
        <v>1991</v>
      </c>
      <c r="DE542" s="10" t="s">
        <v>230</v>
      </c>
      <c r="DF542" s="18" t="s">
        <v>156</v>
      </c>
      <c r="DG542" s="17">
        <v>44869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44876</v>
      </c>
      <c r="DM542" s="16">
        <v>1536</v>
      </c>
      <c r="DN542" s="10" t="s">
        <v>1992</v>
      </c>
      <c r="DO542" s="10" t="s">
        <v>233</v>
      </c>
      <c r="DP542" s="16">
        <v>48</v>
      </c>
      <c r="DQ542" s="16">
        <v>12</v>
      </c>
      <c r="DR542" s="11">
        <v>12</v>
      </c>
      <c r="DS542" s="16">
        <v>36</v>
      </c>
      <c r="DT542" s="16">
        <v>0</v>
      </c>
      <c r="DU542" s="11" t="s">
        <v>181</v>
      </c>
      <c r="DV542" s="11" t="s">
        <v>182</v>
      </c>
      <c r="DW542" s="27" t="s">
        <v>156</v>
      </c>
      <c r="DX542" s="27" t="s">
        <v>156</v>
      </c>
      <c r="DY542" s="20" t="s">
        <v>1993</v>
      </c>
      <c r="DZ542" s="16">
        <v>7</v>
      </c>
      <c r="EA542" s="16">
        <v>0</v>
      </c>
      <c r="EB542" s="27" t="s">
        <v>185</v>
      </c>
      <c r="EC542" s="27" t="s">
        <v>419</v>
      </c>
      <c r="ED542" s="27" t="s">
        <v>182</v>
      </c>
      <c r="EE542" s="29">
        <v>44867.496793981481</v>
      </c>
      <c r="EF542" s="28" t="s">
        <v>460</v>
      </c>
      <c r="EG542" s="28" t="s">
        <v>461</v>
      </c>
      <c r="EH542" s="28" t="s">
        <v>190</v>
      </c>
      <c r="EI542" s="29">
        <v>44895.818541666667</v>
      </c>
      <c r="EJ542" s="28" t="s">
        <v>197</v>
      </c>
      <c r="EK542" s="28" t="s">
        <v>156</v>
      </c>
      <c r="EL542" s="28" t="s">
        <v>198</v>
      </c>
      <c r="EM542" s="45" t="s">
        <v>3713</v>
      </c>
      <c r="EN542" s="46" t="str">
        <f t="shared" si="57"/>
        <v>343N155B</v>
      </c>
      <c r="EO542" s="47">
        <f t="shared" si="58"/>
        <v>44950</v>
      </c>
      <c r="EP542" s="47">
        <f t="shared" si="59"/>
        <v>44869</v>
      </c>
      <c r="EQ542" s="48" t="str">
        <f t="shared" ca="1" si="60"/>
        <v>Past</v>
      </c>
      <c r="ER542" s="49">
        <f t="shared" si="61"/>
        <v>81</v>
      </c>
      <c r="ES542" s="50"/>
      <c r="ET542" s="51">
        <f t="shared" si="62"/>
        <v>81</v>
      </c>
      <c r="EU542" s="52">
        <f t="shared" si="63"/>
        <v>124416</v>
      </c>
      <c r="EV542" s="46"/>
      <c r="EW542" s="23" t="s">
        <v>3721</v>
      </c>
    </row>
    <row r="543" spans="1:153" ht="14.25" hidden="1" customHeight="1">
      <c r="A543" s="8">
        <v>536</v>
      </c>
      <c r="B543" s="9" t="s">
        <v>141</v>
      </c>
      <c r="C543" s="10" t="s">
        <v>142</v>
      </c>
      <c r="D543" s="10" t="s">
        <v>143</v>
      </c>
      <c r="E543" s="10" t="s">
        <v>206</v>
      </c>
      <c r="F543" s="9" t="s">
        <v>641</v>
      </c>
      <c r="G543" s="10" t="s">
        <v>572</v>
      </c>
      <c r="H543" s="9" t="s">
        <v>573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880</v>
      </c>
      <c r="S543" s="9" t="s">
        <v>881</v>
      </c>
      <c r="T543" s="9" t="s">
        <v>306</v>
      </c>
      <c r="U543" s="9" t="s">
        <v>337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1928</v>
      </c>
      <c r="AA543" s="9" t="s">
        <v>1929</v>
      </c>
      <c r="AB543" s="12" t="s">
        <v>1930</v>
      </c>
      <c r="AC543" s="10" t="s">
        <v>1953</v>
      </c>
      <c r="AD543" s="9" t="s">
        <v>1929</v>
      </c>
      <c r="AE543" s="13" t="s">
        <v>1930</v>
      </c>
      <c r="AF543" s="14" t="s">
        <v>407</v>
      </c>
      <c r="AG543" s="10" t="s">
        <v>1987</v>
      </c>
      <c r="AH543" s="11" t="s">
        <v>1988</v>
      </c>
      <c r="AI543" s="11" t="s">
        <v>1989</v>
      </c>
      <c r="AJ543" s="10" t="s">
        <v>1990</v>
      </c>
      <c r="AK543" s="11" t="s">
        <v>1989</v>
      </c>
      <c r="AL543" s="11" t="s">
        <v>1938</v>
      </c>
      <c r="AM543" s="10" t="s">
        <v>1939</v>
      </c>
      <c r="AN543" s="10" t="s">
        <v>170</v>
      </c>
      <c r="AO543" s="9" t="s">
        <v>171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1.6</v>
      </c>
      <c r="AU543" s="10" t="s">
        <v>206</v>
      </c>
      <c r="AV543" s="16">
        <v>5200</v>
      </c>
      <c r="AW543" s="16">
        <v>5500</v>
      </c>
      <c r="AX543" s="16">
        <v>0</v>
      </c>
      <c r="AY543" s="16">
        <v>0</v>
      </c>
      <c r="AZ543" s="16">
        <v>0</v>
      </c>
      <c r="BA543" s="17">
        <v>44900</v>
      </c>
      <c r="BB543" s="30" t="s">
        <v>175</v>
      </c>
      <c r="BC543" s="18" t="s">
        <v>156</v>
      </c>
      <c r="BD543" s="17">
        <v>45230</v>
      </c>
      <c r="BE543" s="17">
        <v>45291</v>
      </c>
      <c r="BF543" s="17">
        <v>44910</v>
      </c>
      <c r="BG543" s="10">
        <v>85152633</v>
      </c>
      <c r="BH543" s="9" t="s">
        <v>346</v>
      </c>
      <c r="BI543" s="19">
        <v>44958</v>
      </c>
      <c r="BJ543" s="20">
        <v>44963</v>
      </c>
      <c r="BK543" s="16">
        <v>0</v>
      </c>
      <c r="BL543" s="16">
        <v>0</v>
      </c>
      <c r="BM543" s="9" t="s">
        <v>177</v>
      </c>
      <c r="BN543" s="9" t="s">
        <v>178</v>
      </c>
      <c r="BO543" s="9" t="s">
        <v>156</v>
      </c>
      <c r="BP543" s="17">
        <v>44985</v>
      </c>
      <c r="BQ543" s="17" t="s">
        <v>156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>
        <v>44909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44909</v>
      </c>
      <c r="CX543" s="10" t="s">
        <v>193</v>
      </c>
      <c r="CY543" s="17" t="s">
        <v>156</v>
      </c>
      <c r="CZ543" s="17" t="s">
        <v>156</v>
      </c>
      <c r="DA543" s="17" t="s">
        <v>156</v>
      </c>
      <c r="DB543" s="17" t="s">
        <v>156</v>
      </c>
      <c r="DC543" s="16">
        <v>0</v>
      </c>
      <c r="DD543" s="10" t="s">
        <v>156</v>
      </c>
      <c r="DE543" s="10" t="s">
        <v>156</v>
      </c>
      <c r="DF543" s="18" t="s">
        <v>156</v>
      </c>
      <c r="DG543" s="17">
        <v>44960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 t="s">
        <v>156</v>
      </c>
      <c r="DM543" s="16">
        <v>0</v>
      </c>
      <c r="DN543" s="10" t="s">
        <v>156</v>
      </c>
      <c r="DO543" s="10" t="s">
        <v>156</v>
      </c>
      <c r="DP543" s="16">
        <v>48</v>
      </c>
      <c r="DQ543" s="16">
        <v>12</v>
      </c>
      <c r="DR543" s="11">
        <v>12</v>
      </c>
      <c r="DS543" s="16">
        <v>36</v>
      </c>
      <c r="DT543" s="16">
        <v>1000</v>
      </c>
      <c r="DU543" s="11" t="s">
        <v>181</v>
      </c>
      <c r="DV543" s="11" t="s">
        <v>182</v>
      </c>
      <c r="DW543" s="27" t="s">
        <v>156</v>
      </c>
      <c r="DX543" s="27" t="s">
        <v>156</v>
      </c>
      <c r="DY543" s="20" t="s">
        <v>271</v>
      </c>
      <c r="DZ543" s="16">
        <v>7</v>
      </c>
      <c r="EA543" s="16">
        <v>0</v>
      </c>
      <c r="EB543" s="27" t="s">
        <v>185</v>
      </c>
      <c r="EC543" s="27" t="s">
        <v>419</v>
      </c>
      <c r="ED543" s="27" t="s">
        <v>182</v>
      </c>
      <c r="EE543" s="29">
        <v>44914.364884259259</v>
      </c>
      <c r="EF543" s="28" t="s">
        <v>195</v>
      </c>
      <c r="EG543" s="28" t="s">
        <v>196</v>
      </c>
      <c r="EH543" s="28" t="s">
        <v>210</v>
      </c>
      <c r="EI543" s="29">
        <v>44948.784305555557</v>
      </c>
      <c r="EJ543" s="28" t="s">
        <v>188</v>
      </c>
      <c r="EK543" s="28" t="s">
        <v>189</v>
      </c>
      <c r="EL543" s="28" t="s">
        <v>190</v>
      </c>
      <c r="EM543" s="45"/>
      <c r="EN543" s="46" t="str">
        <f t="shared" si="57"/>
        <v>343N155B</v>
      </c>
      <c r="EO543" s="47">
        <f t="shared" si="58"/>
        <v>44978</v>
      </c>
      <c r="EP543" s="47">
        <f t="shared" si="59"/>
        <v>44909</v>
      </c>
      <c r="EQ543" s="48" t="str">
        <f t="shared" ca="1" si="60"/>
        <v>Past</v>
      </c>
      <c r="ER543" s="49">
        <f t="shared" si="61"/>
        <v>69</v>
      </c>
      <c r="ES543" s="50"/>
      <c r="ET543" s="51">
        <f t="shared" si="62"/>
        <v>69</v>
      </c>
      <c r="EU543" s="52">
        <f t="shared" si="63"/>
        <v>0</v>
      </c>
      <c r="EV543" s="46"/>
    </row>
    <row r="544" spans="1:153" ht="14.25" hidden="1" customHeight="1">
      <c r="A544" s="8">
        <v>537</v>
      </c>
      <c r="B544" s="9" t="s">
        <v>141</v>
      </c>
      <c r="C544" s="10" t="s">
        <v>142</v>
      </c>
      <c r="D544" s="10" t="s">
        <v>143</v>
      </c>
      <c r="E544" s="10" t="s">
        <v>206</v>
      </c>
      <c r="F544" s="9" t="s">
        <v>641</v>
      </c>
      <c r="G544" s="10" t="s">
        <v>572</v>
      </c>
      <c r="H544" s="9" t="s">
        <v>573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880</v>
      </c>
      <c r="S544" s="9" t="s">
        <v>881</v>
      </c>
      <c r="T544" s="9" t="s">
        <v>306</v>
      </c>
      <c r="U544" s="9" t="s">
        <v>337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1928</v>
      </c>
      <c r="AA544" s="9" t="s">
        <v>1929</v>
      </c>
      <c r="AB544" s="12" t="s">
        <v>1930</v>
      </c>
      <c r="AC544" s="10" t="s">
        <v>1953</v>
      </c>
      <c r="AD544" s="9" t="s">
        <v>1929</v>
      </c>
      <c r="AE544" s="13" t="s">
        <v>1930</v>
      </c>
      <c r="AF544" s="14" t="s">
        <v>407</v>
      </c>
      <c r="AG544" s="10" t="s">
        <v>1987</v>
      </c>
      <c r="AH544" s="11" t="s">
        <v>1988</v>
      </c>
      <c r="AI544" s="11" t="s">
        <v>1989</v>
      </c>
      <c r="AJ544" s="10" t="s">
        <v>1990</v>
      </c>
      <c r="AK544" s="11" t="s">
        <v>1989</v>
      </c>
      <c r="AL544" s="11" t="s">
        <v>1938</v>
      </c>
      <c r="AM544" s="10" t="s">
        <v>1939</v>
      </c>
      <c r="AN544" s="10" t="s">
        <v>170</v>
      </c>
      <c r="AO544" s="9" t="s">
        <v>171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1.6</v>
      </c>
      <c r="AU544" s="10" t="s">
        <v>206</v>
      </c>
      <c r="AV544" s="16">
        <v>5200</v>
      </c>
      <c r="AW544" s="16">
        <v>5500</v>
      </c>
      <c r="AX544" s="16">
        <v>0</v>
      </c>
      <c r="AY544" s="16">
        <v>0</v>
      </c>
      <c r="AZ544" s="16">
        <v>0</v>
      </c>
      <c r="BA544" s="17">
        <v>44900</v>
      </c>
      <c r="BB544" s="30" t="s">
        <v>246</v>
      </c>
      <c r="BC544" s="18">
        <v>44909</v>
      </c>
      <c r="BD544" s="17">
        <v>45230</v>
      </c>
      <c r="BE544" s="17">
        <v>45291</v>
      </c>
      <c r="BF544" s="17">
        <v>44910</v>
      </c>
      <c r="BG544" s="10">
        <v>84872305</v>
      </c>
      <c r="BH544" s="9" t="s">
        <v>349</v>
      </c>
      <c r="BI544" s="19">
        <v>44958</v>
      </c>
      <c r="BJ544" s="20">
        <v>44963</v>
      </c>
      <c r="BK544" s="16">
        <v>1452</v>
      </c>
      <c r="BL544" s="16">
        <v>2323</v>
      </c>
      <c r="BM544" s="9" t="s">
        <v>177</v>
      </c>
      <c r="BN544" s="9" t="s">
        <v>226</v>
      </c>
      <c r="BO544" s="9" t="s">
        <v>156</v>
      </c>
      <c r="BP544" s="17">
        <v>44985</v>
      </c>
      <c r="BQ544" s="17">
        <v>44985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>
        <v>44866</v>
      </c>
      <c r="CD544" s="10" t="s">
        <v>156</v>
      </c>
      <c r="CE544" s="17" t="s">
        <v>156</v>
      </c>
      <c r="CF544" s="17" t="s">
        <v>156</v>
      </c>
      <c r="CG544" s="17" t="s">
        <v>156</v>
      </c>
      <c r="CH544" s="17">
        <v>44872</v>
      </c>
      <c r="CI544" s="16">
        <v>1000</v>
      </c>
      <c r="CJ544" s="10" t="s">
        <v>1994</v>
      </c>
      <c r="CK544" s="10" t="s">
        <v>230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44911</v>
      </c>
      <c r="CX544" s="10" t="s">
        <v>193</v>
      </c>
      <c r="CY544" s="17" t="s">
        <v>156</v>
      </c>
      <c r="CZ544" s="17" t="s">
        <v>156</v>
      </c>
      <c r="DA544" s="17" t="s">
        <v>156</v>
      </c>
      <c r="DB544" s="17">
        <v>44909</v>
      </c>
      <c r="DC544" s="16">
        <v>1452</v>
      </c>
      <c r="DD544" s="10" t="s">
        <v>1995</v>
      </c>
      <c r="DE544" s="10" t="s">
        <v>230</v>
      </c>
      <c r="DF544" s="18" t="s">
        <v>156</v>
      </c>
      <c r="DG544" s="17">
        <v>44960</v>
      </c>
      <c r="DH544" s="10" t="s">
        <v>156</v>
      </c>
      <c r="DI544" s="17" t="s">
        <v>156</v>
      </c>
      <c r="DJ544" s="17" t="s">
        <v>156</v>
      </c>
      <c r="DK544" s="17" t="s">
        <v>156</v>
      </c>
      <c r="DL544" s="17">
        <v>44909</v>
      </c>
      <c r="DM544" s="16">
        <v>1452</v>
      </c>
      <c r="DN544" s="10" t="s">
        <v>1996</v>
      </c>
      <c r="DO544" s="10" t="s">
        <v>233</v>
      </c>
      <c r="DP544" s="16">
        <v>48</v>
      </c>
      <c r="DQ544" s="16">
        <v>12</v>
      </c>
      <c r="DR544" s="11">
        <v>12</v>
      </c>
      <c r="DS544" s="16">
        <v>36</v>
      </c>
      <c r="DT544" s="16">
        <v>0</v>
      </c>
      <c r="DU544" s="11" t="s">
        <v>181</v>
      </c>
      <c r="DV544" s="11" t="s">
        <v>182</v>
      </c>
      <c r="DW544" s="27" t="s">
        <v>156</v>
      </c>
      <c r="DX544" s="27" t="s">
        <v>156</v>
      </c>
      <c r="DY544" s="20" t="s">
        <v>271</v>
      </c>
      <c r="DZ544" s="16">
        <v>7</v>
      </c>
      <c r="EA544" s="16">
        <v>0</v>
      </c>
      <c r="EB544" s="27" t="s">
        <v>185</v>
      </c>
      <c r="EC544" s="27" t="s">
        <v>419</v>
      </c>
      <c r="ED544" s="27" t="s">
        <v>182</v>
      </c>
      <c r="EE544" s="29">
        <v>44869.609861111108</v>
      </c>
      <c r="EF544" s="28" t="s">
        <v>460</v>
      </c>
      <c r="EG544" s="28" t="s">
        <v>461</v>
      </c>
      <c r="EH544" s="28" t="s">
        <v>210</v>
      </c>
      <c r="EI544" s="29">
        <v>44932.814803240741</v>
      </c>
      <c r="EJ544" s="28" t="s">
        <v>197</v>
      </c>
      <c r="EK544" s="28" t="s">
        <v>156</v>
      </c>
      <c r="EL544" s="28" t="s">
        <v>198</v>
      </c>
      <c r="EM544" s="45" t="s">
        <v>3713</v>
      </c>
      <c r="EN544" s="46" t="str">
        <f t="shared" si="57"/>
        <v>343N155B</v>
      </c>
      <c r="EO544" s="47">
        <f t="shared" si="58"/>
        <v>44978</v>
      </c>
      <c r="EP544" s="47">
        <f t="shared" si="59"/>
        <v>44911</v>
      </c>
      <c r="EQ544" s="48" t="str">
        <f t="shared" ca="1" si="60"/>
        <v>Past</v>
      </c>
      <c r="ER544" s="49">
        <f t="shared" si="61"/>
        <v>67</v>
      </c>
      <c r="ES544" s="50"/>
      <c r="ET544" s="51">
        <f t="shared" si="62"/>
        <v>67</v>
      </c>
      <c r="EU544" s="52">
        <f t="shared" si="63"/>
        <v>97284</v>
      </c>
      <c r="EV544" s="46"/>
      <c r="EW544" s="23" t="s">
        <v>3717</v>
      </c>
    </row>
    <row r="545" spans="1:153" ht="14.25" hidden="1" customHeight="1">
      <c r="A545" s="8">
        <v>538</v>
      </c>
      <c r="B545" s="9" t="s">
        <v>141</v>
      </c>
      <c r="C545" s="10" t="s">
        <v>142</v>
      </c>
      <c r="D545" s="10" t="s">
        <v>143</v>
      </c>
      <c r="E545" s="10" t="s">
        <v>206</v>
      </c>
      <c r="F545" s="9" t="s">
        <v>641</v>
      </c>
      <c r="G545" s="10" t="s">
        <v>572</v>
      </c>
      <c r="H545" s="9" t="s">
        <v>573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880</v>
      </c>
      <c r="S545" s="9" t="s">
        <v>881</v>
      </c>
      <c r="T545" s="9" t="s">
        <v>306</v>
      </c>
      <c r="U545" s="9" t="s">
        <v>337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1928</v>
      </c>
      <c r="AA545" s="9" t="s">
        <v>1929</v>
      </c>
      <c r="AB545" s="12" t="s">
        <v>1930</v>
      </c>
      <c r="AC545" s="10" t="s">
        <v>1953</v>
      </c>
      <c r="AD545" s="9" t="s">
        <v>1929</v>
      </c>
      <c r="AE545" s="13" t="s">
        <v>1930</v>
      </c>
      <c r="AF545" s="14" t="s">
        <v>407</v>
      </c>
      <c r="AG545" s="10" t="s">
        <v>1987</v>
      </c>
      <c r="AH545" s="11" t="s">
        <v>1988</v>
      </c>
      <c r="AI545" s="11" t="s">
        <v>1989</v>
      </c>
      <c r="AJ545" s="10" t="s">
        <v>1990</v>
      </c>
      <c r="AK545" s="11" t="s">
        <v>1989</v>
      </c>
      <c r="AL545" s="11" t="s">
        <v>1938</v>
      </c>
      <c r="AM545" s="10" t="s">
        <v>1939</v>
      </c>
      <c r="AN545" s="10" t="s">
        <v>170</v>
      </c>
      <c r="AO545" s="9" t="s">
        <v>171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1.6</v>
      </c>
      <c r="AU545" s="10" t="s">
        <v>206</v>
      </c>
      <c r="AV545" s="16">
        <v>5200</v>
      </c>
      <c r="AW545" s="16">
        <v>5500</v>
      </c>
      <c r="AX545" s="16">
        <v>0</v>
      </c>
      <c r="AY545" s="16">
        <v>0</v>
      </c>
      <c r="AZ545" s="16">
        <v>0</v>
      </c>
      <c r="BA545" s="17">
        <v>44900</v>
      </c>
      <c r="BB545" s="30" t="s">
        <v>175</v>
      </c>
      <c r="BC545" s="18">
        <v>44867</v>
      </c>
      <c r="BD545" s="17">
        <v>45230</v>
      </c>
      <c r="BE545" s="17">
        <v>45291</v>
      </c>
      <c r="BF545" s="17">
        <v>44910</v>
      </c>
      <c r="BG545" s="10">
        <v>84834370</v>
      </c>
      <c r="BH545" s="9" t="s">
        <v>225</v>
      </c>
      <c r="BI545" s="19">
        <v>44986</v>
      </c>
      <c r="BJ545" s="20">
        <v>44991</v>
      </c>
      <c r="BK545" s="16">
        <v>0</v>
      </c>
      <c r="BL545" s="16">
        <v>0</v>
      </c>
      <c r="BM545" s="9" t="s">
        <v>177</v>
      </c>
      <c r="BN545" s="9" t="s">
        <v>178</v>
      </c>
      <c r="BO545" s="9" t="s">
        <v>156</v>
      </c>
      <c r="BP545" s="17">
        <v>45028</v>
      </c>
      <c r="BQ545" s="17" t="s">
        <v>156</v>
      </c>
      <c r="BR545" s="17">
        <v>45028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>
        <v>44854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>
        <v>44869</v>
      </c>
      <c r="CD545" s="10" t="s">
        <v>156</v>
      </c>
      <c r="CE545" s="17">
        <v>44869</v>
      </c>
      <c r="CF545" s="17" t="s">
        <v>156</v>
      </c>
      <c r="CG545" s="17">
        <v>44854</v>
      </c>
      <c r="CH545" s="17">
        <v>44867</v>
      </c>
      <c r="CI545" s="16">
        <v>1000</v>
      </c>
      <c r="CJ545" s="10" t="s">
        <v>1997</v>
      </c>
      <c r="CK545" s="10" t="s">
        <v>230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>
        <v>44854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 t="s">
        <v>156</v>
      </c>
      <c r="CX545" s="10" t="s">
        <v>193</v>
      </c>
      <c r="CY545" s="17">
        <v>44932</v>
      </c>
      <c r="CZ545" s="17" t="s">
        <v>156</v>
      </c>
      <c r="DA545" s="17">
        <v>44859</v>
      </c>
      <c r="DB545" s="17" t="s">
        <v>156</v>
      </c>
      <c r="DC545" s="16">
        <v>0</v>
      </c>
      <c r="DD545" s="10" t="s">
        <v>156</v>
      </c>
      <c r="DE545" s="10" t="s">
        <v>156</v>
      </c>
      <c r="DF545" s="18" t="s">
        <v>156</v>
      </c>
      <c r="DG545" s="17" t="s">
        <v>156</v>
      </c>
      <c r="DH545" s="10" t="s">
        <v>156</v>
      </c>
      <c r="DI545" s="17">
        <v>44932</v>
      </c>
      <c r="DJ545" s="17" t="s">
        <v>156</v>
      </c>
      <c r="DK545" s="17">
        <v>44859</v>
      </c>
      <c r="DL545" s="17" t="s">
        <v>156</v>
      </c>
      <c r="DM545" s="16">
        <v>0</v>
      </c>
      <c r="DN545" s="10" t="s">
        <v>156</v>
      </c>
      <c r="DO545" s="10" t="s">
        <v>156</v>
      </c>
      <c r="DP545" s="16">
        <v>48</v>
      </c>
      <c r="DQ545" s="16">
        <v>12</v>
      </c>
      <c r="DR545" s="11">
        <v>12</v>
      </c>
      <c r="DS545" s="16">
        <v>36</v>
      </c>
      <c r="DT545" s="16">
        <v>1000</v>
      </c>
      <c r="DU545" s="11" t="s">
        <v>181</v>
      </c>
      <c r="DV545" s="11" t="s">
        <v>182</v>
      </c>
      <c r="DW545" s="27" t="s">
        <v>156</v>
      </c>
      <c r="DX545" s="27" t="s">
        <v>156</v>
      </c>
      <c r="DY545" s="20" t="s">
        <v>202</v>
      </c>
      <c r="DZ545" s="16">
        <v>7</v>
      </c>
      <c r="EA545" s="16">
        <v>0</v>
      </c>
      <c r="EB545" s="27" t="s">
        <v>185</v>
      </c>
      <c r="EC545" s="27" t="s">
        <v>419</v>
      </c>
      <c r="ED545" s="27" t="s">
        <v>182</v>
      </c>
      <c r="EE545" s="29">
        <v>44854.979548611111</v>
      </c>
      <c r="EF545" s="28" t="s">
        <v>186</v>
      </c>
      <c r="EG545" s="28" t="s">
        <v>156</v>
      </c>
      <c r="EH545" s="28" t="s">
        <v>187</v>
      </c>
      <c r="EI545" s="29">
        <v>44998.979571759257</v>
      </c>
      <c r="EJ545" s="28" t="s">
        <v>186</v>
      </c>
      <c r="EK545" s="28" t="s">
        <v>156</v>
      </c>
      <c r="EL545" s="28" t="s">
        <v>187</v>
      </c>
      <c r="EM545" s="45"/>
      <c r="EN545" s="46" t="str">
        <f t="shared" si="57"/>
        <v>343N155B</v>
      </c>
      <c r="EO545" s="47">
        <f t="shared" si="58"/>
        <v>45021</v>
      </c>
      <c r="EP545" s="47" t="str">
        <f t="shared" si="59"/>
        <v/>
      </c>
      <c r="EQ545" s="48" t="str">
        <f t="shared" ca="1" si="60"/>
        <v>Y</v>
      </c>
      <c r="ER545" s="49" t="str">
        <f t="shared" si="61"/>
        <v/>
      </c>
      <c r="ES545" s="50"/>
      <c r="ET545" s="51" t="str">
        <f t="shared" si="62"/>
        <v/>
      </c>
      <c r="EU545" s="52" t="str">
        <f t="shared" si="63"/>
        <v/>
      </c>
      <c r="EV545" s="46"/>
    </row>
    <row r="546" spans="1:153" ht="14.25" hidden="1" customHeight="1">
      <c r="A546" s="8">
        <v>539</v>
      </c>
      <c r="B546" s="9" t="s">
        <v>141</v>
      </c>
      <c r="C546" s="10" t="s">
        <v>142</v>
      </c>
      <c r="D546" s="10" t="s">
        <v>143</v>
      </c>
      <c r="E546" s="10" t="s">
        <v>206</v>
      </c>
      <c r="F546" s="9" t="s">
        <v>641</v>
      </c>
      <c r="G546" s="10" t="s">
        <v>572</v>
      </c>
      <c r="H546" s="9" t="s">
        <v>573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880</v>
      </c>
      <c r="S546" s="9" t="s">
        <v>881</v>
      </c>
      <c r="T546" s="9" t="s">
        <v>306</v>
      </c>
      <c r="U546" s="9" t="s">
        <v>337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1928</v>
      </c>
      <c r="AA546" s="9" t="s">
        <v>1929</v>
      </c>
      <c r="AB546" s="12" t="s">
        <v>1930</v>
      </c>
      <c r="AC546" s="10" t="s">
        <v>1953</v>
      </c>
      <c r="AD546" s="9" t="s">
        <v>1929</v>
      </c>
      <c r="AE546" s="13" t="s">
        <v>1930</v>
      </c>
      <c r="AF546" s="14" t="s">
        <v>407</v>
      </c>
      <c r="AG546" s="10" t="s">
        <v>1987</v>
      </c>
      <c r="AH546" s="11" t="s">
        <v>1988</v>
      </c>
      <c r="AI546" s="11" t="s">
        <v>1989</v>
      </c>
      <c r="AJ546" s="10" t="s">
        <v>1990</v>
      </c>
      <c r="AK546" s="11" t="s">
        <v>1989</v>
      </c>
      <c r="AL546" s="11" t="s">
        <v>1938</v>
      </c>
      <c r="AM546" s="10" t="s">
        <v>1939</v>
      </c>
      <c r="AN546" s="10" t="s">
        <v>170</v>
      </c>
      <c r="AO546" s="9" t="s">
        <v>171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1.6</v>
      </c>
      <c r="AU546" s="10" t="s">
        <v>206</v>
      </c>
      <c r="AV546" s="16">
        <v>5200</v>
      </c>
      <c r="AW546" s="16">
        <v>5500</v>
      </c>
      <c r="AX546" s="16">
        <v>0</v>
      </c>
      <c r="AY546" s="16">
        <v>0</v>
      </c>
      <c r="AZ546" s="16">
        <v>0</v>
      </c>
      <c r="BA546" s="17">
        <v>44900</v>
      </c>
      <c r="BB546" s="30" t="s">
        <v>175</v>
      </c>
      <c r="BC546" s="18">
        <v>44867</v>
      </c>
      <c r="BD546" s="17">
        <v>45230</v>
      </c>
      <c r="BE546" s="17">
        <v>45291</v>
      </c>
      <c r="BF546" s="17">
        <v>44910</v>
      </c>
      <c r="BG546" s="10">
        <v>84846459</v>
      </c>
      <c r="BH546" s="9" t="s">
        <v>238</v>
      </c>
      <c r="BI546" s="19">
        <v>44986</v>
      </c>
      <c r="BJ546" s="20">
        <v>44991</v>
      </c>
      <c r="BK546" s="16">
        <v>0</v>
      </c>
      <c r="BL546" s="16">
        <v>0</v>
      </c>
      <c r="BM546" s="9" t="s">
        <v>177</v>
      </c>
      <c r="BN546" s="9" t="s">
        <v>178</v>
      </c>
      <c r="BO546" s="9" t="s">
        <v>156</v>
      </c>
      <c r="BP546" s="17">
        <v>45028</v>
      </c>
      <c r="BQ546" s="17" t="s">
        <v>156</v>
      </c>
      <c r="BR546" s="17">
        <v>45028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>
        <v>44859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>
        <v>44869</v>
      </c>
      <c r="CD546" s="10" t="s">
        <v>156</v>
      </c>
      <c r="CE546" s="17">
        <v>44869</v>
      </c>
      <c r="CF546" s="17" t="s">
        <v>156</v>
      </c>
      <c r="CG546" s="17">
        <v>44859</v>
      </c>
      <c r="CH546" s="17">
        <v>44867</v>
      </c>
      <c r="CI546" s="16">
        <v>150</v>
      </c>
      <c r="CJ546" s="10" t="s">
        <v>1998</v>
      </c>
      <c r="CK546" s="10" t="s">
        <v>230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>
        <v>44859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 t="s">
        <v>156</v>
      </c>
      <c r="CX546" s="10" t="s">
        <v>193</v>
      </c>
      <c r="CY546" s="17">
        <v>44932</v>
      </c>
      <c r="CZ546" s="17" t="s">
        <v>156</v>
      </c>
      <c r="DA546" s="17">
        <v>44860</v>
      </c>
      <c r="DB546" s="17" t="s">
        <v>156</v>
      </c>
      <c r="DC546" s="16">
        <v>0</v>
      </c>
      <c r="DD546" s="10" t="s">
        <v>156</v>
      </c>
      <c r="DE546" s="10" t="s">
        <v>156</v>
      </c>
      <c r="DF546" s="18" t="s">
        <v>156</v>
      </c>
      <c r="DG546" s="17" t="s">
        <v>156</v>
      </c>
      <c r="DH546" s="10" t="s">
        <v>156</v>
      </c>
      <c r="DI546" s="17">
        <v>44932</v>
      </c>
      <c r="DJ546" s="17" t="s">
        <v>156</v>
      </c>
      <c r="DK546" s="17">
        <v>44860</v>
      </c>
      <c r="DL546" s="17" t="s">
        <v>156</v>
      </c>
      <c r="DM546" s="16">
        <v>0</v>
      </c>
      <c r="DN546" s="10" t="s">
        <v>156</v>
      </c>
      <c r="DO546" s="10" t="s">
        <v>156</v>
      </c>
      <c r="DP546" s="16">
        <v>48</v>
      </c>
      <c r="DQ546" s="16">
        <v>12</v>
      </c>
      <c r="DR546" s="11">
        <v>12</v>
      </c>
      <c r="DS546" s="16">
        <v>36</v>
      </c>
      <c r="DT546" s="16">
        <v>150</v>
      </c>
      <c r="DU546" s="11" t="s">
        <v>181</v>
      </c>
      <c r="DV546" s="11" t="s">
        <v>182</v>
      </c>
      <c r="DW546" s="27" t="s">
        <v>156</v>
      </c>
      <c r="DX546" s="27" t="s">
        <v>156</v>
      </c>
      <c r="DY546" s="20" t="s">
        <v>202</v>
      </c>
      <c r="DZ546" s="16">
        <v>7</v>
      </c>
      <c r="EA546" s="16">
        <v>0</v>
      </c>
      <c r="EB546" s="27" t="s">
        <v>185</v>
      </c>
      <c r="EC546" s="27" t="s">
        <v>419</v>
      </c>
      <c r="ED546" s="27" t="s">
        <v>182</v>
      </c>
      <c r="EE546" s="29">
        <v>44859.996689814812</v>
      </c>
      <c r="EF546" s="28" t="s">
        <v>186</v>
      </c>
      <c r="EG546" s="28" t="s">
        <v>156</v>
      </c>
      <c r="EH546" s="28" t="s">
        <v>187</v>
      </c>
      <c r="EI546" s="29">
        <v>44998.979571759257</v>
      </c>
      <c r="EJ546" s="28" t="s">
        <v>186</v>
      </c>
      <c r="EK546" s="28" t="s">
        <v>156</v>
      </c>
      <c r="EL546" s="28" t="s">
        <v>187</v>
      </c>
      <c r="EM546" s="45"/>
      <c r="EN546" s="46" t="str">
        <f t="shared" si="57"/>
        <v>343N155B</v>
      </c>
      <c r="EO546" s="47">
        <f t="shared" si="58"/>
        <v>45021</v>
      </c>
      <c r="EP546" s="47" t="str">
        <f t="shared" si="59"/>
        <v/>
      </c>
      <c r="EQ546" s="48" t="str">
        <f t="shared" ca="1" si="60"/>
        <v>Y</v>
      </c>
      <c r="ER546" s="49" t="str">
        <f t="shared" si="61"/>
        <v/>
      </c>
      <c r="ES546" s="50"/>
      <c r="ET546" s="51" t="str">
        <f t="shared" si="62"/>
        <v/>
      </c>
      <c r="EU546" s="52" t="str">
        <f t="shared" si="63"/>
        <v/>
      </c>
      <c r="EV546" s="46"/>
    </row>
    <row r="547" spans="1:153" ht="14.25" customHeight="1">
      <c r="A547" s="8">
        <v>540</v>
      </c>
      <c r="B547" s="9" t="s">
        <v>141</v>
      </c>
      <c r="C547" s="10" t="s">
        <v>142</v>
      </c>
      <c r="D547" s="10" t="s">
        <v>143</v>
      </c>
      <c r="E547" s="10" t="s">
        <v>206</v>
      </c>
      <c r="F547" s="9" t="s">
        <v>641</v>
      </c>
      <c r="G547" s="10" t="s">
        <v>572</v>
      </c>
      <c r="H547" s="9" t="s">
        <v>573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880</v>
      </c>
      <c r="S547" s="9" t="s">
        <v>881</v>
      </c>
      <c r="T547" s="9" t="s">
        <v>306</v>
      </c>
      <c r="U547" s="9" t="s">
        <v>337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1928</v>
      </c>
      <c r="AA547" s="9" t="s">
        <v>1929</v>
      </c>
      <c r="AB547" s="12" t="s">
        <v>1930</v>
      </c>
      <c r="AC547" s="10" t="s">
        <v>1953</v>
      </c>
      <c r="AD547" s="9" t="s">
        <v>1929</v>
      </c>
      <c r="AE547" s="13" t="s">
        <v>1930</v>
      </c>
      <c r="AF547" s="14" t="s">
        <v>407</v>
      </c>
      <c r="AG547" s="10" t="s">
        <v>1987</v>
      </c>
      <c r="AH547" s="11" t="s">
        <v>1988</v>
      </c>
      <c r="AI547" s="11" t="s">
        <v>1989</v>
      </c>
      <c r="AJ547" s="10" t="s">
        <v>1990</v>
      </c>
      <c r="AK547" s="11" t="s">
        <v>1989</v>
      </c>
      <c r="AL547" s="11" t="s">
        <v>1938</v>
      </c>
      <c r="AM547" s="10" t="s">
        <v>1939</v>
      </c>
      <c r="AN547" s="10" t="s">
        <v>170</v>
      </c>
      <c r="AO547" s="9" t="s">
        <v>171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1.6</v>
      </c>
      <c r="AU547" s="10" t="s">
        <v>206</v>
      </c>
      <c r="AV547" s="16">
        <v>5200</v>
      </c>
      <c r="AW547" s="16">
        <v>5500</v>
      </c>
      <c r="AX547" s="16">
        <v>0</v>
      </c>
      <c r="AY547" s="16">
        <v>0</v>
      </c>
      <c r="AZ547" s="16">
        <v>0</v>
      </c>
      <c r="BA547" s="17">
        <v>44900</v>
      </c>
      <c r="BB547" s="30" t="s">
        <v>175</v>
      </c>
      <c r="BC547" s="18">
        <v>45119</v>
      </c>
      <c r="BD547" s="17">
        <v>45230</v>
      </c>
      <c r="BE547" s="17">
        <v>45291</v>
      </c>
      <c r="BF547" s="17">
        <v>44910</v>
      </c>
      <c r="BG547" s="10">
        <v>84947716</v>
      </c>
      <c r="BH547" s="9" t="s">
        <v>303</v>
      </c>
      <c r="BI547" s="19">
        <v>45017</v>
      </c>
      <c r="BJ547" s="20">
        <v>45019</v>
      </c>
      <c r="BK547" s="16">
        <v>1008</v>
      </c>
      <c r="BL547" s="16">
        <v>1613</v>
      </c>
      <c r="BM547" s="9" t="s">
        <v>177</v>
      </c>
      <c r="BN547" s="9" t="s">
        <v>470</v>
      </c>
      <c r="BO547" s="9" t="s">
        <v>156</v>
      </c>
      <c r="BP547" s="17">
        <v>45026</v>
      </c>
      <c r="BQ547" s="17">
        <v>45026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 t="s">
        <v>156</v>
      </c>
      <c r="CD547" s="10" t="s">
        <v>156</v>
      </c>
      <c r="CE547" s="17" t="s">
        <v>156</v>
      </c>
      <c r="CF547" s="17" t="s">
        <v>156</v>
      </c>
      <c r="CG547" s="17">
        <v>44889</v>
      </c>
      <c r="CH547" s="17" t="s">
        <v>156</v>
      </c>
      <c r="CI547" s="16">
        <v>0</v>
      </c>
      <c r="CJ547" s="10" t="s">
        <v>156</v>
      </c>
      <c r="CK547" s="10" t="s">
        <v>156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44932</v>
      </c>
      <c r="CX547" s="10" t="s">
        <v>193</v>
      </c>
      <c r="CY547" s="17" t="s">
        <v>156</v>
      </c>
      <c r="CZ547" s="17" t="s">
        <v>156</v>
      </c>
      <c r="DA547" s="17">
        <v>44889</v>
      </c>
      <c r="DB547" s="17">
        <v>44932</v>
      </c>
      <c r="DC547" s="16">
        <v>1008</v>
      </c>
      <c r="DD547" s="10" t="s">
        <v>1999</v>
      </c>
      <c r="DE547" s="10" t="s">
        <v>230</v>
      </c>
      <c r="DF547" s="18" t="s">
        <v>156</v>
      </c>
      <c r="DG547" s="17">
        <v>45000</v>
      </c>
      <c r="DH547" s="10" t="s">
        <v>1969</v>
      </c>
      <c r="DI547" s="17" t="s">
        <v>156</v>
      </c>
      <c r="DJ547" s="17" t="s">
        <v>156</v>
      </c>
      <c r="DK547" s="17">
        <v>44889</v>
      </c>
      <c r="DL547" s="17">
        <v>44999</v>
      </c>
      <c r="DM547" s="16">
        <v>1008</v>
      </c>
      <c r="DN547" s="10" t="s">
        <v>2000</v>
      </c>
      <c r="DO547" s="10" t="s">
        <v>233</v>
      </c>
      <c r="DP547" s="16">
        <v>48</v>
      </c>
      <c r="DQ547" s="16">
        <v>12</v>
      </c>
      <c r="DR547" s="11">
        <v>12</v>
      </c>
      <c r="DS547" s="16">
        <v>36</v>
      </c>
      <c r="DT547" s="16">
        <v>0</v>
      </c>
      <c r="DU547" s="11" t="s">
        <v>181</v>
      </c>
      <c r="DV547" s="11" t="s">
        <v>182</v>
      </c>
      <c r="DW547" s="27" t="s">
        <v>156</v>
      </c>
      <c r="DX547" s="27" t="s">
        <v>156</v>
      </c>
      <c r="DY547" s="20" t="s">
        <v>156</v>
      </c>
      <c r="DZ547" s="16">
        <v>7</v>
      </c>
      <c r="EA547" s="16">
        <v>0</v>
      </c>
      <c r="EB547" s="27" t="s">
        <v>185</v>
      </c>
      <c r="EC547" s="27" t="s">
        <v>419</v>
      </c>
      <c r="ED547" s="27" t="s">
        <v>182</v>
      </c>
      <c r="EE547" s="29">
        <v>44876.260775462964</v>
      </c>
      <c r="EF547" s="28" t="s">
        <v>195</v>
      </c>
      <c r="EG547" s="28" t="s">
        <v>196</v>
      </c>
      <c r="EH547" s="28" t="s">
        <v>210</v>
      </c>
      <c r="EI547" s="29">
        <v>44999.783217592594</v>
      </c>
      <c r="EJ547" s="28" t="s">
        <v>440</v>
      </c>
      <c r="EK547" s="28" t="s">
        <v>441</v>
      </c>
      <c r="EL547" s="28" t="s">
        <v>237</v>
      </c>
      <c r="EM547" s="45" t="s">
        <v>3713</v>
      </c>
      <c r="EN547" s="46" t="str">
        <f t="shared" si="57"/>
        <v>343N155B</v>
      </c>
      <c r="EO547" s="47">
        <f t="shared" si="58"/>
        <v>45019</v>
      </c>
      <c r="EP547" s="47">
        <f t="shared" si="59"/>
        <v>44932</v>
      </c>
      <c r="EQ547" s="48" t="str">
        <f t="shared" ca="1" si="60"/>
        <v>Past</v>
      </c>
      <c r="ER547" s="49">
        <f t="shared" si="61"/>
        <v>87</v>
      </c>
      <c r="ES547" s="50"/>
      <c r="ET547" s="51">
        <f t="shared" si="62"/>
        <v>87</v>
      </c>
      <c r="EU547" s="52">
        <f t="shared" si="63"/>
        <v>87696</v>
      </c>
      <c r="EV547" s="46"/>
      <c r="EW547" s="23" t="s">
        <v>3721</v>
      </c>
    </row>
    <row r="548" spans="1:153" ht="14.25" hidden="1" customHeight="1">
      <c r="A548" s="8">
        <v>541</v>
      </c>
      <c r="B548" s="9" t="s">
        <v>141</v>
      </c>
      <c r="C548" s="10" t="s">
        <v>142</v>
      </c>
      <c r="D548" s="10" t="s">
        <v>143</v>
      </c>
      <c r="E548" s="10" t="s">
        <v>206</v>
      </c>
      <c r="F548" s="9" t="s">
        <v>641</v>
      </c>
      <c r="G548" s="10" t="s">
        <v>572</v>
      </c>
      <c r="H548" s="9" t="s">
        <v>573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880</v>
      </c>
      <c r="S548" s="9" t="s">
        <v>881</v>
      </c>
      <c r="T548" s="9" t="s">
        <v>306</v>
      </c>
      <c r="U548" s="9" t="s">
        <v>337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1928</v>
      </c>
      <c r="AA548" s="9" t="s">
        <v>1929</v>
      </c>
      <c r="AB548" s="12" t="s">
        <v>1930</v>
      </c>
      <c r="AC548" s="10" t="s">
        <v>1953</v>
      </c>
      <c r="AD548" s="9" t="s">
        <v>1929</v>
      </c>
      <c r="AE548" s="13" t="s">
        <v>1930</v>
      </c>
      <c r="AF548" s="14" t="s">
        <v>407</v>
      </c>
      <c r="AG548" s="10" t="s">
        <v>1987</v>
      </c>
      <c r="AH548" s="11" t="s">
        <v>1988</v>
      </c>
      <c r="AI548" s="11" t="s">
        <v>1989</v>
      </c>
      <c r="AJ548" s="10" t="s">
        <v>1990</v>
      </c>
      <c r="AK548" s="11" t="s">
        <v>1989</v>
      </c>
      <c r="AL548" s="11" t="s">
        <v>1938</v>
      </c>
      <c r="AM548" s="10" t="s">
        <v>1939</v>
      </c>
      <c r="AN548" s="10" t="s">
        <v>170</v>
      </c>
      <c r="AO548" s="9" t="s">
        <v>171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1.6</v>
      </c>
      <c r="AU548" s="10" t="s">
        <v>206</v>
      </c>
      <c r="AV548" s="16">
        <v>5200</v>
      </c>
      <c r="AW548" s="16">
        <v>5500</v>
      </c>
      <c r="AX548" s="16">
        <v>0</v>
      </c>
      <c r="AY548" s="16">
        <v>0</v>
      </c>
      <c r="AZ548" s="16">
        <v>0</v>
      </c>
      <c r="BA548" s="17">
        <v>44900</v>
      </c>
      <c r="BB548" s="30" t="s">
        <v>175</v>
      </c>
      <c r="BC548" s="18" t="s">
        <v>156</v>
      </c>
      <c r="BD548" s="17">
        <v>45230</v>
      </c>
      <c r="BE548" s="17">
        <v>45291</v>
      </c>
      <c r="BF548" s="17">
        <v>44910</v>
      </c>
      <c r="BG548" s="10">
        <v>85287293</v>
      </c>
      <c r="BH548" s="9" t="s">
        <v>247</v>
      </c>
      <c r="BI548" s="19">
        <v>45017</v>
      </c>
      <c r="BJ548" s="20">
        <v>45019</v>
      </c>
      <c r="BK548" s="16">
        <v>0</v>
      </c>
      <c r="BL548" s="16">
        <v>0</v>
      </c>
      <c r="BM548" s="9" t="s">
        <v>177</v>
      </c>
      <c r="BN548" s="9" t="s">
        <v>178</v>
      </c>
      <c r="BO548" s="9" t="s">
        <v>156</v>
      </c>
      <c r="BP548" s="17">
        <v>45063</v>
      </c>
      <c r="BQ548" s="17" t="s">
        <v>156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>
        <v>44964</v>
      </c>
      <c r="CD548" s="10" t="s">
        <v>156</v>
      </c>
      <c r="CE548" s="17" t="s">
        <v>156</v>
      </c>
      <c r="CF548" s="17" t="s">
        <v>156</v>
      </c>
      <c r="CG548" s="17">
        <v>44955</v>
      </c>
      <c r="CH548" s="17" t="s">
        <v>156</v>
      </c>
      <c r="CI548" s="16">
        <v>0</v>
      </c>
      <c r="CJ548" s="10" t="s">
        <v>156</v>
      </c>
      <c r="CK548" s="10" t="s">
        <v>156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44985</v>
      </c>
      <c r="CX548" s="10" t="s">
        <v>193</v>
      </c>
      <c r="CY548" s="17" t="s">
        <v>156</v>
      </c>
      <c r="CZ548" s="17" t="s">
        <v>156</v>
      </c>
      <c r="DA548" s="17">
        <v>44955</v>
      </c>
      <c r="DB548" s="17" t="s">
        <v>156</v>
      </c>
      <c r="DC548" s="16">
        <v>0</v>
      </c>
      <c r="DD548" s="10" t="s">
        <v>156</v>
      </c>
      <c r="DE548" s="10" t="s">
        <v>156</v>
      </c>
      <c r="DF548" s="18" t="s">
        <v>156</v>
      </c>
      <c r="DG548" s="17">
        <v>45038</v>
      </c>
      <c r="DH548" s="10" t="s">
        <v>156</v>
      </c>
      <c r="DI548" s="17" t="s">
        <v>156</v>
      </c>
      <c r="DJ548" s="17" t="s">
        <v>156</v>
      </c>
      <c r="DK548" s="17">
        <v>44955</v>
      </c>
      <c r="DL548" s="17" t="s">
        <v>156</v>
      </c>
      <c r="DM548" s="16">
        <v>0</v>
      </c>
      <c r="DN548" s="10" t="s">
        <v>156</v>
      </c>
      <c r="DO548" s="10" t="s">
        <v>156</v>
      </c>
      <c r="DP548" s="16">
        <v>48</v>
      </c>
      <c r="DQ548" s="16">
        <v>12</v>
      </c>
      <c r="DR548" s="11">
        <v>12</v>
      </c>
      <c r="DS548" s="16">
        <v>36</v>
      </c>
      <c r="DT548" s="16">
        <v>3000</v>
      </c>
      <c r="DU548" s="11" t="s">
        <v>181</v>
      </c>
      <c r="DV548" s="11" t="s">
        <v>182</v>
      </c>
      <c r="DW548" s="27" t="s">
        <v>156</v>
      </c>
      <c r="DX548" s="27" t="s">
        <v>156</v>
      </c>
      <c r="DY548" s="20" t="s">
        <v>2001</v>
      </c>
      <c r="DZ548" s="16">
        <v>7</v>
      </c>
      <c r="EA548" s="16">
        <v>0</v>
      </c>
      <c r="EB548" s="27" t="s">
        <v>185</v>
      </c>
      <c r="EC548" s="27" t="s">
        <v>419</v>
      </c>
      <c r="ED548" s="27" t="s">
        <v>182</v>
      </c>
      <c r="EE548" s="29">
        <v>44948.284305555557</v>
      </c>
      <c r="EF548" s="28" t="s">
        <v>188</v>
      </c>
      <c r="EG548" s="28" t="s">
        <v>189</v>
      </c>
      <c r="EH548" s="28" t="s">
        <v>190</v>
      </c>
      <c r="EI548" s="29">
        <v>45010.815833333334</v>
      </c>
      <c r="EJ548" s="28" t="s">
        <v>197</v>
      </c>
      <c r="EK548" s="28" t="s">
        <v>156</v>
      </c>
      <c r="EL548" s="28" t="s">
        <v>198</v>
      </c>
      <c r="EM548" s="45"/>
      <c r="EN548" s="46" t="str">
        <f t="shared" si="57"/>
        <v>343N155B</v>
      </c>
      <c r="EO548" s="47">
        <f t="shared" si="58"/>
        <v>45056</v>
      </c>
      <c r="EP548" s="47">
        <f t="shared" si="59"/>
        <v>44985</v>
      </c>
      <c r="EQ548" s="48" t="str">
        <f t="shared" ca="1" si="60"/>
        <v>Past</v>
      </c>
      <c r="ER548" s="49">
        <f t="shared" si="61"/>
        <v>71</v>
      </c>
      <c r="ES548" s="50"/>
      <c r="ET548" s="51">
        <f t="shared" si="62"/>
        <v>71</v>
      </c>
      <c r="EU548" s="52">
        <f t="shared" si="63"/>
        <v>0</v>
      </c>
      <c r="EV548" s="46"/>
    </row>
    <row r="549" spans="1:153" ht="14.25" customHeight="1">
      <c r="A549" s="8">
        <v>542</v>
      </c>
      <c r="B549" s="9" t="s">
        <v>141</v>
      </c>
      <c r="C549" s="10" t="s">
        <v>142</v>
      </c>
      <c r="D549" s="10" t="s">
        <v>143</v>
      </c>
      <c r="E549" s="10" t="s">
        <v>206</v>
      </c>
      <c r="F549" s="9" t="s">
        <v>641</v>
      </c>
      <c r="G549" s="10" t="s">
        <v>572</v>
      </c>
      <c r="H549" s="9" t="s">
        <v>573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880</v>
      </c>
      <c r="S549" s="9" t="s">
        <v>881</v>
      </c>
      <c r="T549" s="9" t="s">
        <v>306</v>
      </c>
      <c r="U549" s="9" t="s">
        <v>337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1928</v>
      </c>
      <c r="AA549" s="9" t="s">
        <v>1929</v>
      </c>
      <c r="AB549" s="12" t="s">
        <v>1930</v>
      </c>
      <c r="AC549" s="10" t="s">
        <v>1953</v>
      </c>
      <c r="AD549" s="9" t="s">
        <v>1929</v>
      </c>
      <c r="AE549" s="13" t="s">
        <v>1930</v>
      </c>
      <c r="AF549" s="14" t="s">
        <v>407</v>
      </c>
      <c r="AG549" s="10" t="s">
        <v>1987</v>
      </c>
      <c r="AH549" s="11" t="s">
        <v>1988</v>
      </c>
      <c r="AI549" s="11" t="s">
        <v>1989</v>
      </c>
      <c r="AJ549" s="10" t="s">
        <v>1990</v>
      </c>
      <c r="AK549" s="11" t="s">
        <v>1989</v>
      </c>
      <c r="AL549" s="11" t="s">
        <v>1938</v>
      </c>
      <c r="AM549" s="10" t="s">
        <v>1939</v>
      </c>
      <c r="AN549" s="10" t="s">
        <v>170</v>
      </c>
      <c r="AO549" s="9" t="s">
        <v>171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1.6</v>
      </c>
      <c r="AU549" s="10" t="s">
        <v>206</v>
      </c>
      <c r="AV549" s="16">
        <v>5200</v>
      </c>
      <c r="AW549" s="16">
        <v>5500</v>
      </c>
      <c r="AX549" s="16">
        <v>0</v>
      </c>
      <c r="AY549" s="16">
        <v>0</v>
      </c>
      <c r="AZ549" s="16">
        <v>0</v>
      </c>
      <c r="BA549" s="17">
        <v>44900</v>
      </c>
      <c r="BB549" s="30" t="s">
        <v>175</v>
      </c>
      <c r="BC549" s="18">
        <v>45119</v>
      </c>
      <c r="BD549" s="17">
        <v>45230</v>
      </c>
      <c r="BE549" s="17">
        <v>45291</v>
      </c>
      <c r="BF549" s="17">
        <v>44910</v>
      </c>
      <c r="BG549" s="10">
        <v>85405415</v>
      </c>
      <c r="BH549" s="9" t="s">
        <v>176</v>
      </c>
      <c r="BI549" s="19">
        <v>45017</v>
      </c>
      <c r="BJ549" s="20">
        <v>45026</v>
      </c>
      <c r="BK549" s="16">
        <v>1008</v>
      </c>
      <c r="BL549" s="16">
        <v>1613</v>
      </c>
      <c r="BM549" s="9" t="s">
        <v>177</v>
      </c>
      <c r="BN549" s="9" t="s">
        <v>436</v>
      </c>
      <c r="BO549" s="9" t="s">
        <v>156</v>
      </c>
      <c r="BP549" s="17">
        <v>45097</v>
      </c>
      <c r="BQ549" s="17">
        <v>45097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>
        <v>44987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 t="s">
        <v>156</v>
      </c>
      <c r="CI549" s="16">
        <v>0</v>
      </c>
      <c r="CJ549" s="10" t="s">
        <v>156</v>
      </c>
      <c r="CK549" s="10" t="s">
        <v>156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>
        <v>44987</v>
      </c>
      <c r="CX549" s="10" t="s">
        <v>193</v>
      </c>
      <c r="CY549" s="17" t="s">
        <v>156</v>
      </c>
      <c r="CZ549" s="17" t="s">
        <v>156</v>
      </c>
      <c r="DA549" s="17" t="s">
        <v>156</v>
      </c>
      <c r="DB549" s="17">
        <v>44987</v>
      </c>
      <c r="DC549" s="16">
        <v>1008</v>
      </c>
      <c r="DD549" s="10" t="s">
        <v>2002</v>
      </c>
      <c r="DE549" s="10" t="s">
        <v>230</v>
      </c>
      <c r="DF549" s="18" t="s">
        <v>156</v>
      </c>
      <c r="DG549" s="17">
        <v>44987</v>
      </c>
      <c r="DH549" s="10" t="s">
        <v>156</v>
      </c>
      <c r="DI549" s="17" t="s">
        <v>156</v>
      </c>
      <c r="DJ549" s="17" t="s">
        <v>156</v>
      </c>
      <c r="DK549" s="17" t="s">
        <v>156</v>
      </c>
      <c r="DL549" s="17">
        <v>44998</v>
      </c>
      <c r="DM549" s="16">
        <v>1008</v>
      </c>
      <c r="DN549" s="10" t="s">
        <v>2003</v>
      </c>
      <c r="DO549" s="10" t="s">
        <v>233</v>
      </c>
      <c r="DP549" s="16">
        <v>48</v>
      </c>
      <c r="DQ549" s="16">
        <v>12</v>
      </c>
      <c r="DR549" s="11">
        <v>12</v>
      </c>
      <c r="DS549" s="16">
        <v>36</v>
      </c>
      <c r="DT549" s="16">
        <v>0</v>
      </c>
      <c r="DU549" s="11" t="s">
        <v>181</v>
      </c>
      <c r="DV549" s="11" t="s">
        <v>182</v>
      </c>
      <c r="DW549" s="27" t="s">
        <v>156</v>
      </c>
      <c r="DX549" s="27" t="s">
        <v>156</v>
      </c>
      <c r="DY549" s="20" t="s">
        <v>777</v>
      </c>
      <c r="DZ549" s="16">
        <v>7</v>
      </c>
      <c r="EA549" s="16">
        <v>0</v>
      </c>
      <c r="EB549" s="27" t="s">
        <v>185</v>
      </c>
      <c r="EC549" s="27" t="s">
        <v>419</v>
      </c>
      <c r="ED549" s="27" t="s">
        <v>182</v>
      </c>
      <c r="EE549" s="29">
        <v>44987.49962962963</v>
      </c>
      <c r="EF549" s="28" t="s">
        <v>1940</v>
      </c>
      <c r="EG549" s="28" t="s">
        <v>1941</v>
      </c>
      <c r="EH549" s="28" t="s">
        <v>190</v>
      </c>
      <c r="EI549" s="29">
        <v>44998.817627314813</v>
      </c>
      <c r="EJ549" s="28" t="s">
        <v>440</v>
      </c>
      <c r="EK549" s="28" t="s">
        <v>441</v>
      </c>
      <c r="EL549" s="28" t="s">
        <v>237</v>
      </c>
      <c r="EM549" s="45" t="s">
        <v>3713</v>
      </c>
      <c r="EN549" s="46" t="str">
        <f t="shared" si="57"/>
        <v>343N155B</v>
      </c>
      <c r="EO549" s="47">
        <f t="shared" si="58"/>
        <v>45090</v>
      </c>
      <c r="EP549" s="47">
        <f t="shared" si="59"/>
        <v>44987</v>
      </c>
      <c r="EQ549" s="48" t="str">
        <f t="shared" ca="1" si="60"/>
        <v>Past</v>
      </c>
      <c r="ER549" s="49">
        <f t="shared" si="61"/>
        <v>103</v>
      </c>
      <c r="ES549" s="50"/>
      <c r="ET549" s="51">
        <f t="shared" si="62"/>
        <v>103</v>
      </c>
      <c r="EU549" s="52">
        <f t="shared" si="63"/>
        <v>103824</v>
      </c>
      <c r="EV549" s="46"/>
      <c r="EW549" s="23" t="s">
        <v>3714</v>
      </c>
    </row>
    <row r="550" spans="1:153" ht="14.25" hidden="1" customHeight="1">
      <c r="A550" s="8">
        <v>543</v>
      </c>
      <c r="B550" s="9" t="s">
        <v>141</v>
      </c>
      <c r="C550" s="10" t="s">
        <v>142</v>
      </c>
      <c r="D550" s="10" t="s">
        <v>143</v>
      </c>
      <c r="E550" s="10" t="s">
        <v>206</v>
      </c>
      <c r="F550" s="9" t="s">
        <v>641</v>
      </c>
      <c r="G550" s="10" t="s">
        <v>572</v>
      </c>
      <c r="H550" s="9" t="s">
        <v>573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880</v>
      </c>
      <c r="S550" s="9" t="s">
        <v>881</v>
      </c>
      <c r="T550" s="9" t="s">
        <v>306</v>
      </c>
      <c r="U550" s="9" t="s">
        <v>337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1928</v>
      </c>
      <c r="AA550" s="9" t="s">
        <v>1929</v>
      </c>
      <c r="AB550" s="12" t="s">
        <v>1930</v>
      </c>
      <c r="AC550" s="10" t="s">
        <v>1953</v>
      </c>
      <c r="AD550" s="9" t="s">
        <v>1929</v>
      </c>
      <c r="AE550" s="13" t="s">
        <v>1930</v>
      </c>
      <c r="AF550" s="14" t="s">
        <v>407</v>
      </c>
      <c r="AG550" s="10" t="s">
        <v>1987</v>
      </c>
      <c r="AH550" s="11" t="s">
        <v>1988</v>
      </c>
      <c r="AI550" s="11" t="s">
        <v>1989</v>
      </c>
      <c r="AJ550" s="10" t="s">
        <v>1990</v>
      </c>
      <c r="AK550" s="11" t="s">
        <v>1989</v>
      </c>
      <c r="AL550" s="11" t="s">
        <v>1938</v>
      </c>
      <c r="AM550" s="10" t="s">
        <v>1939</v>
      </c>
      <c r="AN550" s="10" t="s">
        <v>170</v>
      </c>
      <c r="AO550" s="9" t="s">
        <v>171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1.6</v>
      </c>
      <c r="AU550" s="10" t="s">
        <v>206</v>
      </c>
      <c r="AV550" s="16">
        <v>5200</v>
      </c>
      <c r="AW550" s="16">
        <v>5500</v>
      </c>
      <c r="AX550" s="16">
        <v>0</v>
      </c>
      <c r="AY550" s="16">
        <v>0</v>
      </c>
      <c r="AZ550" s="16">
        <v>0</v>
      </c>
      <c r="BA550" s="17">
        <v>44900</v>
      </c>
      <c r="BB550" s="30" t="s">
        <v>175</v>
      </c>
      <c r="BC550" s="18">
        <v>44867</v>
      </c>
      <c r="BD550" s="17">
        <v>45230</v>
      </c>
      <c r="BE550" s="17">
        <v>45291</v>
      </c>
      <c r="BF550" s="17">
        <v>44910</v>
      </c>
      <c r="BG550" s="10">
        <v>84834369</v>
      </c>
      <c r="BH550" s="9" t="s">
        <v>211</v>
      </c>
      <c r="BI550" s="19">
        <v>45047</v>
      </c>
      <c r="BJ550" s="20">
        <v>45047</v>
      </c>
      <c r="BK550" s="16">
        <v>0</v>
      </c>
      <c r="BL550" s="16">
        <v>0</v>
      </c>
      <c r="BM550" s="9" t="s">
        <v>177</v>
      </c>
      <c r="BN550" s="9" t="s">
        <v>178</v>
      </c>
      <c r="BO550" s="9" t="s">
        <v>156</v>
      </c>
      <c r="BP550" s="17">
        <v>45056</v>
      </c>
      <c r="BQ550" s="17" t="s">
        <v>156</v>
      </c>
      <c r="BR550" s="17">
        <v>45056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>
        <v>44854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44869</v>
      </c>
      <c r="CD550" s="10" t="s">
        <v>156</v>
      </c>
      <c r="CE550" s="17">
        <v>44869</v>
      </c>
      <c r="CF550" s="17" t="s">
        <v>156</v>
      </c>
      <c r="CG550" s="17">
        <v>44854</v>
      </c>
      <c r="CH550" s="17">
        <v>44867</v>
      </c>
      <c r="CI550" s="16">
        <v>420</v>
      </c>
      <c r="CJ550" s="10" t="s">
        <v>2004</v>
      </c>
      <c r="CK550" s="10" t="s">
        <v>230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>
        <v>44854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193</v>
      </c>
      <c r="CY550" s="17">
        <v>44974</v>
      </c>
      <c r="CZ550" s="17" t="s">
        <v>156</v>
      </c>
      <c r="DA550" s="17">
        <v>44860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>
        <v>44974</v>
      </c>
      <c r="DJ550" s="17" t="s">
        <v>156</v>
      </c>
      <c r="DK550" s="17">
        <v>44860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48</v>
      </c>
      <c r="DQ550" s="16">
        <v>12</v>
      </c>
      <c r="DR550" s="11">
        <v>12</v>
      </c>
      <c r="DS550" s="16">
        <v>36</v>
      </c>
      <c r="DT550" s="16">
        <v>420</v>
      </c>
      <c r="DU550" s="11" t="s">
        <v>181</v>
      </c>
      <c r="DV550" s="11" t="s">
        <v>182</v>
      </c>
      <c r="DW550" s="27" t="s">
        <v>156</v>
      </c>
      <c r="DX550" s="27" t="s">
        <v>156</v>
      </c>
      <c r="DY550" s="20" t="s">
        <v>156</v>
      </c>
      <c r="DZ550" s="16">
        <v>7</v>
      </c>
      <c r="EA550" s="16">
        <v>0</v>
      </c>
      <c r="EB550" s="27" t="s">
        <v>185</v>
      </c>
      <c r="EC550" s="27" t="s">
        <v>419</v>
      </c>
      <c r="ED550" s="27" t="s">
        <v>182</v>
      </c>
      <c r="EE550" s="29">
        <v>44854.979548611111</v>
      </c>
      <c r="EF550" s="28" t="s">
        <v>186</v>
      </c>
      <c r="EG550" s="28" t="s">
        <v>156</v>
      </c>
      <c r="EH550" s="28" t="s">
        <v>187</v>
      </c>
      <c r="EI550" s="29">
        <v>44998.979571759257</v>
      </c>
      <c r="EJ550" s="28" t="s">
        <v>186</v>
      </c>
      <c r="EK550" s="28" t="s">
        <v>156</v>
      </c>
      <c r="EL550" s="28" t="s">
        <v>187</v>
      </c>
      <c r="EM550" s="45"/>
      <c r="EN550" s="46" t="str">
        <f t="shared" si="57"/>
        <v>343N155B</v>
      </c>
      <c r="EO550" s="47">
        <f t="shared" si="58"/>
        <v>45049</v>
      </c>
      <c r="EP550" s="47" t="str">
        <f t="shared" si="59"/>
        <v/>
      </c>
      <c r="EQ550" s="48" t="str">
        <f t="shared" ca="1" si="60"/>
        <v>Y</v>
      </c>
      <c r="ER550" s="49" t="str">
        <f t="shared" si="61"/>
        <v/>
      </c>
      <c r="ES550" s="50"/>
      <c r="ET550" s="51" t="str">
        <f t="shared" si="62"/>
        <v/>
      </c>
      <c r="EU550" s="52" t="str">
        <f t="shared" si="63"/>
        <v/>
      </c>
      <c r="EV550" s="46"/>
    </row>
    <row r="551" spans="1:153" ht="14.25" hidden="1" customHeight="1">
      <c r="A551" s="8">
        <v>544</v>
      </c>
      <c r="B551" s="9" t="s">
        <v>141</v>
      </c>
      <c r="C551" s="10" t="s">
        <v>142</v>
      </c>
      <c r="D551" s="10" t="s">
        <v>143</v>
      </c>
      <c r="E551" s="10" t="s">
        <v>206</v>
      </c>
      <c r="F551" s="9" t="s">
        <v>641</v>
      </c>
      <c r="G551" s="10" t="s">
        <v>572</v>
      </c>
      <c r="H551" s="9" t="s">
        <v>573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880</v>
      </c>
      <c r="S551" s="9" t="s">
        <v>881</v>
      </c>
      <c r="T551" s="9" t="s">
        <v>306</v>
      </c>
      <c r="U551" s="9" t="s">
        <v>337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1928</v>
      </c>
      <c r="AA551" s="9" t="s">
        <v>1929</v>
      </c>
      <c r="AB551" s="12" t="s">
        <v>1930</v>
      </c>
      <c r="AC551" s="10" t="s">
        <v>1953</v>
      </c>
      <c r="AD551" s="9" t="s">
        <v>1929</v>
      </c>
      <c r="AE551" s="13" t="s">
        <v>1930</v>
      </c>
      <c r="AF551" s="14" t="s">
        <v>407</v>
      </c>
      <c r="AG551" s="10" t="s">
        <v>1987</v>
      </c>
      <c r="AH551" s="11" t="s">
        <v>1988</v>
      </c>
      <c r="AI551" s="11" t="s">
        <v>1989</v>
      </c>
      <c r="AJ551" s="10" t="s">
        <v>1990</v>
      </c>
      <c r="AK551" s="11" t="s">
        <v>1989</v>
      </c>
      <c r="AL551" s="11" t="s">
        <v>1938</v>
      </c>
      <c r="AM551" s="10" t="s">
        <v>1939</v>
      </c>
      <c r="AN551" s="10" t="s">
        <v>170</v>
      </c>
      <c r="AO551" s="9" t="s">
        <v>171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1.6</v>
      </c>
      <c r="AU551" s="10" t="s">
        <v>206</v>
      </c>
      <c r="AV551" s="16">
        <v>5200</v>
      </c>
      <c r="AW551" s="16">
        <v>5500</v>
      </c>
      <c r="AX551" s="16">
        <v>0</v>
      </c>
      <c r="AY551" s="16">
        <v>0</v>
      </c>
      <c r="AZ551" s="16">
        <v>0</v>
      </c>
      <c r="BA551" s="17">
        <v>44900</v>
      </c>
      <c r="BB551" s="30" t="s">
        <v>175</v>
      </c>
      <c r="BC551" s="18">
        <v>44966</v>
      </c>
      <c r="BD551" s="17">
        <v>45230</v>
      </c>
      <c r="BE551" s="17">
        <v>45291</v>
      </c>
      <c r="BF551" s="17">
        <v>44910</v>
      </c>
      <c r="BG551" s="10">
        <v>85341214</v>
      </c>
      <c r="BH551" s="9" t="s">
        <v>201</v>
      </c>
      <c r="BI551" s="19">
        <v>45078</v>
      </c>
      <c r="BJ551" s="20">
        <v>45082</v>
      </c>
      <c r="BK551" s="16">
        <v>0</v>
      </c>
      <c r="BL551" s="16">
        <v>0</v>
      </c>
      <c r="BM551" s="9" t="s">
        <v>177</v>
      </c>
      <c r="BN551" s="9" t="s">
        <v>178</v>
      </c>
      <c r="BO551" s="9" t="s">
        <v>156</v>
      </c>
      <c r="BP551" s="17">
        <v>45102</v>
      </c>
      <c r="BQ551" s="17" t="s">
        <v>156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>
        <v>44966</v>
      </c>
      <c r="CD551" s="10" t="s">
        <v>156</v>
      </c>
      <c r="CE551" s="17" t="s">
        <v>156</v>
      </c>
      <c r="CF551" s="17" t="s">
        <v>156</v>
      </c>
      <c r="CG551" s="17" t="s">
        <v>156</v>
      </c>
      <c r="CH551" s="17">
        <v>44966</v>
      </c>
      <c r="CI551" s="16">
        <v>1000</v>
      </c>
      <c r="CJ551" s="10" t="s">
        <v>2005</v>
      </c>
      <c r="CK551" s="10" t="s">
        <v>230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>
        <v>45022</v>
      </c>
      <c r="CX551" s="10" t="s">
        <v>193</v>
      </c>
      <c r="CY551" s="17" t="s">
        <v>156</v>
      </c>
      <c r="CZ551" s="17" t="s">
        <v>156</v>
      </c>
      <c r="DA551" s="17" t="s">
        <v>156</v>
      </c>
      <c r="DB551" s="17" t="s">
        <v>156</v>
      </c>
      <c r="DC551" s="16">
        <v>0</v>
      </c>
      <c r="DD551" s="10" t="s">
        <v>156</v>
      </c>
      <c r="DE551" s="10" t="s">
        <v>156</v>
      </c>
      <c r="DF551" s="18" t="s">
        <v>156</v>
      </c>
      <c r="DG551" s="17">
        <v>45078</v>
      </c>
      <c r="DH551" s="10" t="s">
        <v>1978</v>
      </c>
      <c r="DI551" s="17" t="s">
        <v>156</v>
      </c>
      <c r="DJ551" s="17" t="s">
        <v>156</v>
      </c>
      <c r="DK551" s="17" t="s">
        <v>156</v>
      </c>
      <c r="DL551" s="17" t="s">
        <v>156</v>
      </c>
      <c r="DM551" s="16">
        <v>0</v>
      </c>
      <c r="DN551" s="10" t="s">
        <v>156</v>
      </c>
      <c r="DO551" s="10" t="s">
        <v>156</v>
      </c>
      <c r="DP551" s="16">
        <v>48</v>
      </c>
      <c r="DQ551" s="16">
        <v>12</v>
      </c>
      <c r="DR551" s="11">
        <v>12</v>
      </c>
      <c r="DS551" s="16">
        <v>36</v>
      </c>
      <c r="DT551" s="16">
        <v>1300</v>
      </c>
      <c r="DU551" s="11" t="s">
        <v>181</v>
      </c>
      <c r="DV551" s="11" t="s">
        <v>182</v>
      </c>
      <c r="DW551" s="27" t="s">
        <v>156</v>
      </c>
      <c r="DX551" s="27" t="s">
        <v>156</v>
      </c>
      <c r="DY551" s="20" t="s">
        <v>1979</v>
      </c>
      <c r="DZ551" s="16">
        <v>7</v>
      </c>
      <c r="EA551" s="16">
        <v>0</v>
      </c>
      <c r="EB551" s="27" t="s">
        <v>185</v>
      </c>
      <c r="EC551" s="27" t="s">
        <v>419</v>
      </c>
      <c r="ED551" s="27" t="s">
        <v>182</v>
      </c>
      <c r="EE551" s="29">
        <v>44966.4762962963</v>
      </c>
      <c r="EF551" s="28" t="s">
        <v>188</v>
      </c>
      <c r="EG551" s="28" t="s">
        <v>189</v>
      </c>
      <c r="EH551" s="28" t="s">
        <v>190</v>
      </c>
      <c r="EI551" s="29">
        <v>45050.819837962961</v>
      </c>
      <c r="EJ551" s="28" t="s">
        <v>197</v>
      </c>
      <c r="EK551" s="28" t="s">
        <v>156</v>
      </c>
      <c r="EL551" s="28" t="s">
        <v>198</v>
      </c>
      <c r="EM551" s="45"/>
      <c r="EN551" s="46" t="str">
        <f t="shared" si="57"/>
        <v>343N155B</v>
      </c>
      <c r="EO551" s="47">
        <f t="shared" si="58"/>
        <v>45095</v>
      </c>
      <c r="EP551" s="47">
        <f t="shared" si="59"/>
        <v>45022</v>
      </c>
      <c r="EQ551" s="48" t="str">
        <f t="shared" ca="1" si="60"/>
        <v>Past</v>
      </c>
      <c r="ER551" s="49">
        <f t="shared" si="61"/>
        <v>73</v>
      </c>
      <c r="ES551" s="50"/>
      <c r="ET551" s="51">
        <f t="shared" si="62"/>
        <v>73</v>
      </c>
      <c r="EU551" s="52">
        <f t="shared" si="63"/>
        <v>0</v>
      </c>
      <c r="EV551" s="46"/>
    </row>
    <row r="552" spans="1:153" ht="14.25" hidden="1" customHeight="1">
      <c r="A552" s="8">
        <v>545</v>
      </c>
      <c r="B552" s="9" t="s">
        <v>141</v>
      </c>
      <c r="C552" s="10" t="s">
        <v>142</v>
      </c>
      <c r="D552" s="10" t="s">
        <v>143</v>
      </c>
      <c r="E552" s="10" t="s">
        <v>206</v>
      </c>
      <c r="F552" s="9" t="s">
        <v>641</v>
      </c>
      <c r="G552" s="10" t="s">
        <v>572</v>
      </c>
      <c r="H552" s="9" t="s">
        <v>573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880</v>
      </c>
      <c r="S552" s="9" t="s">
        <v>881</v>
      </c>
      <c r="T552" s="9" t="s">
        <v>306</v>
      </c>
      <c r="U552" s="9" t="s">
        <v>337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1928</v>
      </c>
      <c r="AA552" s="9" t="s">
        <v>1929</v>
      </c>
      <c r="AB552" s="12" t="s">
        <v>1930</v>
      </c>
      <c r="AC552" s="10" t="s">
        <v>1953</v>
      </c>
      <c r="AD552" s="9" t="s">
        <v>1929</v>
      </c>
      <c r="AE552" s="13" t="s">
        <v>1930</v>
      </c>
      <c r="AF552" s="14" t="s">
        <v>407</v>
      </c>
      <c r="AG552" s="10" t="s">
        <v>1987</v>
      </c>
      <c r="AH552" s="11" t="s">
        <v>1988</v>
      </c>
      <c r="AI552" s="11" t="s">
        <v>1989</v>
      </c>
      <c r="AJ552" s="10" t="s">
        <v>1990</v>
      </c>
      <c r="AK552" s="11" t="s">
        <v>1989</v>
      </c>
      <c r="AL552" s="11" t="s">
        <v>1938</v>
      </c>
      <c r="AM552" s="10" t="s">
        <v>1939</v>
      </c>
      <c r="AN552" s="10" t="s">
        <v>170</v>
      </c>
      <c r="AO552" s="9" t="s">
        <v>171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1.6</v>
      </c>
      <c r="AU552" s="10" t="s">
        <v>206</v>
      </c>
      <c r="AV552" s="16">
        <v>5200</v>
      </c>
      <c r="AW552" s="16">
        <v>5500</v>
      </c>
      <c r="AX552" s="16">
        <v>0</v>
      </c>
      <c r="AY552" s="16">
        <v>0</v>
      </c>
      <c r="AZ552" s="16">
        <v>0</v>
      </c>
      <c r="BA552" s="17">
        <v>44900</v>
      </c>
      <c r="BB552" s="30" t="s">
        <v>175</v>
      </c>
      <c r="BC552" s="18">
        <v>45119</v>
      </c>
      <c r="BD552" s="17">
        <v>45230</v>
      </c>
      <c r="BE552" s="17">
        <v>45291</v>
      </c>
      <c r="BF552" s="17">
        <v>44910</v>
      </c>
      <c r="BG552" s="10">
        <v>85815196</v>
      </c>
      <c r="BH552" s="9" t="s">
        <v>274</v>
      </c>
      <c r="BI552" s="19">
        <v>45139</v>
      </c>
      <c r="BJ552" s="20">
        <v>45145</v>
      </c>
      <c r="BK552" s="16">
        <v>108</v>
      </c>
      <c r="BL552" s="16">
        <v>173</v>
      </c>
      <c r="BM552" s="9" t="s">
        <v>177</v>
      </c>
      <c r="BN552" s="9" t="s">
        <v>226</v>
      </c>
      <c r="BO552" s="9" t="s">
        <v>156</v>
      </c>
      <c r="BP552" s="17">
        <v>45182</v>
      </c>
      <c r="BQ552" s="17" t="s">
        <v>156</v>
      </c>
      <c r="BR552" s="17" t="s">
        <v>156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 t="s">
        <v>156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>
        <v>45099</v>
      </c>
      <c r="CD552" s="10" t="s">
        <v>156</v>
      </c>
      <c r="CE552" s="17" t="s">
        <v>156</v>
      </c>
      <c r="CF552" s="17" t="s">
        <v>156</v>
      </c>
      <c r="CG552" s="17" t="s">
        <v>156</v>
      </c>
      <c r="CH552" s="17">
        <v>45098</v>
      </c>
      <c r="CI552" s="16">
        <v>110</v>
      </c>
      <c r="CJ552" s="10" t="s">
        <v>2006</v>
      </c>
      <c r="CK552" s="10" t="s">
        <v>230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 t="s">
        <v>156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45099</v>
      </c>
      <c r="CX552" s="10" t="s">
        <v>193</v>
      </c>
      <c r="CY552" s="17" t="s">
        <v>156</v>
      </c>
      <c r="CZ552" s="17" t="s">
        <v>156</v>
      </c>
      <c r="DA552" s="17" t="s">
        <v>156</v>
      </c>
      <c r="DB552" s="17">
        <v>45098</v>
      </c>
      <c r="DC552" s="16">
        <v>108</v>
      </c>
      <c r="DD552" s="10" t="s">
        <v>2007</v>
      </c>
      <c r="DE552" s="10" t="s">
        <v>230</v>
      </c>
      <c r="DF552" s="18" t="s">
        <v>156</v>
      </c>
      <c r="DG552" s="17">
        <v>45162</v>
      </c>
      <c r="DH552" s="10" t="s">
        <v>156</v>
      </c>
      <c r="DI552" s="17" t="s">
        <v>156</v>
      </c>
      <c r="DJ552" s="17" t="s">
        <v>156</v>
      </c>
      <c r="DK552" s="17" t="s">
        <v>156</v>
      </c>
      <c r="DL552" s="17" t="s">
        <v>156</v>
      </c>
      <c r="DM552" s="16">
        <v>0</v>
      </c>
      <c r="DN552" s="10" t="s">
        <v>156</v>
      </c>
      <c r="DO552" s="10" t="s">
        <v>156</v>
      </c>
      <c r="DP552" s="16">
        <v>48</v>
      </c>
      <c r="DQ552" s="16">
        <v>12</v>
      </c>
      <c r="DR552" s="11">
        <v>12</v>
      </c>
      <c r="DS552" s="16">
        <v>36</v>
      </c>
      <c r="DT552" s="16">
        <v>0</v>
      </c>
      <c r="DU552" s="11" t="s">
        <v>181</v>
      </c>
      <c r="DV552" s="11" t="s">
        <v>182</v>
      </c>
      <c r="DW552" s="27" t="s">
        <v>156</v>
      </c>
      <c r="DX552" s="27" t="s">
        <v>156</v>
      </c>
      <c r="DY552" s="20" t="s">
        <v>1984</v>
      </c>
      <c r="DZ552" s="16">
        <v>7</v>
      </c>
      <c r="EA552" s="16">
        <v>0</v>
      </c>
      <c r="EB552" s="27" t="s">
        <v>185</v>
      </c>
      <c r="EC552" s="27" t="s">
        <v>419</v>
      </c>
      <c r="ED552" s="27" t="s">
        <v>182</v>
      </c>
      <c r="EE552" s="29">
        <v>45079.524791666663</v>
      </c>
      <c r="EF552" s="28" t="s">
        <v>195</v>
      </c>
      <c r="EG552" s="28" t="s">
        <v>196</v>
      </c>
      <c r="EH552" s="28" t="s">
        <v>210</v>
      </c>
      <c r="EI552" s="29">
        <v>45103.816863425927</v>
      </c>
      <c r="EJ552" s="28" t="s">
        <v>197</v>
      </c>
      <c r="EK552" s="28" t="s">
        <v>156</v>
      </c>
      <c r="EL552" s="28" t="s">
        <v>198</v>
      </c>
      <c r="EM552" s="45" t="s">
        <v>3713</v>
      </c>
      <c r="EN552" s="46" t="str">
        <f t="shared" si="57"/>
        <v>343N155B</v>
      </c>
      <c r="EO552" s="47">
        <f t="shared" si="58"/>
        <v>45175</v>
      </c>
      <c r="EP552" s="47">
        <f t="shared" si="59"/>
        <v>45099</v>
      </c>
      <c r="EQ552" s="48" t="str">
        <f t="shared" ca="1" si="60"/>
        <v>Past</v>
      </c>
      <c r="ER552" s="49">
        <f t="shared" si="61"/>
        <v>76</v>
      </c>
      <c r="ES552" s="50"/>
      <c r="ET552" s="51">
        <f t="shared" si="62"/>
        <v>76</v>
      </c>
      <c r="EU552" s="52">
        <f t="shared" si="63"/>
        <v>8208</v>
      </c>
      <c r="EV552" s="46"/>
      <c r="EW552" s="23" t="s">
        <v>3717</v>
      </c>
    </row>
    <row r="553" spans="1:153" ht="14.25" customHeight="1">
      <c r="A553" s="8">
        <v>546</v>
      </c>
      <c r="B553" s="9" t="s">
        <v>141</v>
      </c>
      <c r="C553" s="10" t="s">
        <v>206</v>
      </c>
      <c r="D553" s="10" t="s">
        <v>2008</v>
      </c>
      <c r="E553" s="10" t="s">
        <v>150</v>
      </c>
      <c r="F553" s="9" t="s">
        <v>2009</v>
      </c>
      <c r="G553" s="10" t="s">
        <v>642</v>
      </c>
      <c r="H553" s="9" t="s">
        <v>643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153</v>
      </c>
      <c r="S553" s="9" t="s">
        <v>154</v>
      </c>
      <c r="T553" s="9" t="s">
        <v>153</v>
      </c>
      <c r="U553" s="9" t="s">
        <v>215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2010</v>
      </c>
      <c r="AA553" s="9" t="s">
        <v>2011</v>
      </c>
      <c r="AB553" s="12" t="s">
        <v>159</v>
      </c>
      <c r="AC553" s="10" t="s">
        <v>2012</v>
      </c>
      <c r="AD553" s="9" t="s">
        <v>2011</v>
      </c>
      <c r="AE553" s="13" t="s">
        <v>159</v>
      </c>
      <c r="AF553" s="14" t="s">
        <v>2013</v>
      </c>
      <c r="AG553" s="10" t="s">
        <v>2014</v>
      </c>
      <c r="AH553" s="11" t="s">
        <v>165</v>
      </c>
      <c r="AI553" s="11" t="s">
        <v>166</v>
      </c>
      <c r="AJ553" s="10" t="s">
        <v>167</v>
      </c>
      <c r="AK553" s="11" t="s">
        <v>166</v>
      </c>
      <c r="AL553" s="11" t="s">
        <v>168</v>
      </c>
      <c r="AM553" s="10" t="s">
        <v>169</v>
      </c>
      <c r="AN553" s="10" t="s">
        <v>655</v>
      </c>
      <c r="AO553" s="9" t="s">
        <v>656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4.5</v>
      </c>
      <c r="AU553" s="10" t="s">
        <v>142</v>
      </c>
      <c r="AV553" s="16">
        <v>250000</v>
      </c>
      <c r="AW553" s="16">
        <v>250000</v>
      </c>
      <c r="AX553" s="16">
        <v>0</v>
      </c>
      <c r="AY553" s="16">
        <v>104000</v>
      </c>
      <c r="AZ553" s="16">
        <v>60000</v>
      </c>
      <c r="BA553" s="17">
        <v>45131</v>
      </c>
      <c r="BB553" s="30" t="s">
        <v>175</v>
      </c>
      <c r="BC553" s="18">
        <v>45063</v>
      </c>
      <c r="BD553" s="17">
        <v>45291</v>
      </c>
      <c r="BE553" s="17">
        <v>45322</v>
      </c>
      <c r="BF553" s="17">
        <v>45092</v>
      </c>
      <c r="BG553" s="10">
        <v>85250018</v>
      </c>
      <c r="BH553" s="9" t="s">
        <v>414</v>
      </c>
      <c r="BI553" s="19">
        <v>45017</v>
      </c>
      <c r="BJ553" s="20">
        <v>45019</v>
      </c>
      <c r="BK553" s="16">
        <v>19380</v>
      </c>
      <c r="BL553" s="16">
        <v>87210</v>
      </c>
      <c r="BM553" s="9" t="s">
        <v>177</v>
      </c>
      <c r="BN553" s="9" t="s">
        <v>383</v>
      </c>
      <c r="BO553" s="9" t="s">
        <v>156</v>
      </c>
      <c r="BP553" s="17">
        <v>45122</v>
      </c>
      <c r="BQ553" s="17">
        <v>45122</v>
      </c>
      <c r="BR553" s="17" t="s">
        <v>156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 t="s">
        <v>156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>
        <v>44950</v>
      </c>
      <c r="CD553" s="10" t="s">
        <v>156</v>
      </c>
      <c r="CE553" s="17" t="s">
        <v>156</v>
      </c>
      <c r="CF553" s="17" t="s">
        <v>156</v>
      </c>
      <c r="CG553" s="17" t="s">
        <v>156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 t="s">
        <v>156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44957</v>
      </c>
      <c r="CX553" s="10" t="s">
        <v>298</v>
      </c>
      <c r="CY553" s="17" t="s">
        <v>156</v>
      </c>
      <c r="CZ553" s="17" t="s">
        <v>156</v>
      </c>
      <c r="DA553" s="17" t="s">
        <v>156</v>
      </c>
      <c r="DB553" s="17">
        <v>44966</v>
      </c>
      <c r="DC553" s="16">
        <v>19380</v>
      </c>
      <c r="DD553" s="10" t="s">
        <v>2015</v>
      </c>
      <c r="DE553" s="10" t="s">
        <v>230</v>
      </c>
      <c r="DF553" s="18" t="s">
        <v>156</v>
      </c>
      <c r="DG553" s="17">
        <v>44978</v>
      </c>
      <c r="DH553" s="10" t="s">
        <v>453</v>
      </c>
      <c r="DI553" s="17" t="s">
        <v>156</v>
      </c>
      <c r="DJ553" s="17" t="s">
        <v>156</v>
      </c>
      <c r="DK553" s="17" t="s">
        <v>156</v>
      </c>
      <c r="DL553" s="17">
        <v>44991</v>
      </c>
      <c r="DM553" s="16">
        <v>19380</v>
      </c>
      <c r="DN553" s="10" t="s">
        <v>2016</v>
      </c>
      <c r="DO553" s="10" t="s">
        <v>230</v>
      </c>
      <c r="DP553" s="16">
        <v>24</v>
      </c>
      <c r="DQ553" s="16">
        <v>12</v>
      </c>
      <c r="DR553" s="11">
        <v>12</v>
      </c>
      <c r="DS553" s="16">
        <v>24</v>
      </c>
      <c r="DT553" s="16">
        <v>0</v>
      </c>
      <c r="DU553" s="11" t="s">
        <v>181</v>
      </c>
      <c r="DV553" s="11" t="s">
        <v>182</v>
      </c>
      <c r="DW553" s="27" t="s">
        <v>156</v>
      </c>
      <c r="DX553" s="27" t="s">
        <v>156</v>
      </c>
      <c r="DY553" s="20" t="s">
        <v>759</v>
      </c>
      <c r="DZ553" s="16">
        <v>7</v>
      </c>
      <c r="EA553" s="16">
        <v>39</v>
      </c>
      <c r="EB553" s="27" t="s">
        <v>185</v>
      </c>
      <c r="EC553" s="27" t="s">
        <v>185</v>
      </c>
      <c r="ED553" s="27" t="s">
        <v>182</v>
      </c>
      <c r="EE553" s="29">
        <v>44938.270914351851</v>
      </c>
      <c r="EF553" s="28" t="s">
        <v>188</v>
      </c>
      <c r="EG553" s="28" t="s">
        <v>189</v>
      </c>
      <c r="EH553" s="28" t="s">
        <v>190</v>
      </c>
      <c r="EI553" s="29">
        <v>45062.343865740739</v>
      </c>
      <c r="EJ553" s="28" t="s">
        <v>197</v>
      </c>
      <c r="EK553" s="28" t="s">
        <v>156</v>
      </c>
      <c r="EL553" s="28" t="s">
        <v>198</v>
      </c>
      <c r="EM553" s="45" t="s">
        <v>3713</v>
      </c>
      <c r="EN553" s="46" t="str">
        <f t="shared" si="57"/>
        <v>343F103A</v>
      </c>
      <c r="EO553" s="47">
        <f t="shared" si="58"/>
        <v>45076</v>
      </c>
      <c r="EP553" s="47">
        <f t="shared" si="59"/>
        <v>44957</v>
      </c>
      <c r="EQ553" s="48" t="str">
        <f t="shared" ca="1" si="60"/>
        <v>Past</v>
      </c>
      <c r="ER553" s="49">
        <f t="shared" si="61"/>
        <v>119</v>
      </c>
      <c r="ES553" s="50"/>
      <c r="ET553" s="51">
        <f t="shared" si="62"/>
        <v>119</v>
      </c>
      <c r="EU553" s="52">
        <f t="shared" si="63"/>
        <v>2306220</v>
      </c>
      <c r="EV553" s="46"/>
      <c r="EW553" s="23" t="s">
        <v>3714</v>
      </c>
    </row>
    <row r="554" spans="1:153" ht="14.25" hidden="1" customHeight="1">
      <c r="A554" s="8">
        <v>547</v>
      </c>
      <c r="B554" s="9" t="s">
        <v>141</v>
      </c>
      <c r="C554" s="10" t="s">
        <v>206</v>
      </c>
      <c r="D554" s="10" t="s">
        <v>2008</v>
      </c>
      <c r="E554" s="10" t="s">
        <v>150</v>
      </c>
      <c r="F554" s="9" t="s">
        <v>2009</v>
      </c>
      <c r="G554" s="10" t="s">
        <v>642</v>
      </c>
      <c r="H554" s="9" t="s">
        <v>643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153</v>
      </c>
      <c r="S554" s="9" t="s">
        <v>154</v>
      </c>
      <c r="T554" s="9" t="s">
        <v>153</v>
      </c>
      <c r="U554" s="9" t="s">
        <v>215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2010</v>
      </c>
      <c r="AA554" s="9" t="s">
        <v>2011</v>
      </c>
      <c r="AB554" s="12" t="s">
        <v>159</v>
      </c>
      <c r="AC554" s="10" t="s">
        <v>2012</v>
      </c>
      <c r="AD554" s="9" t="s">
        <v>2011</v>
      </c>
      <c r="AE554" s="13" t="s">
        <v>159</v>
      </c>
      <c r="AF554" s="14" t="s">
        <v>2013</v>
      </c>
      <c r="AG554" s="10" t="s">
        <v>2014</v>
      </c>
      <c r="AH554" s="11" t="s">
        <v>165</v>
      </c>
      <c r="AI554" s="11" t="s">
        <v>166</v>
      </c>
      <c r="AJ554" s="10" t="s">
        <v>167</v>
      </c>
      <c r="AK554" s="11" t="s">
        <v>166</v>
      </c>
      <c r="AL554" s="11" t="s">
        <v>168</v>
      </c>
      <c r="AM554" s="10" t="s">
        <v>169</v>
      </c>
      <c r="AN554" s="10" t="s">
        <v>655</v>
      </c>
      <c r="AO554" s="9" t="s">
        <v>656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4.5</v>
      </c>
      <c r="AU554" s="10" t="s">
        <v>142</v>
      </c>
      <c r="AV554" s="16">
        <v>250000</v>
      </c>
      <c r="AW554" s="16">
        <v>250000</v>
      </c>
      <c r="AX554" s="16">
        <v>0</v>
      </c>
      <c r="AY554" s="16">
        <v>104000</v>
      </c>
      <c r="AZ554" s="16">
        <v>60000</v>
      </c>
      <c r="BA554" s="17">
        <v>45131</v>
      </c>
      <c r="BB554" s="30" t="s">
        <v>175</v>
      </c>
      <c r="BC554" s="18" t="s">
        <v>156</v>
      </c>
      <c r="BD554" s="17">
        <v>45291</v>
      </c>
      <c r="BE554" s="17">
        <v>45322</v>
      </c>
      <c r="BF554" s="17">
        <v>45092</v>
      </c>
      <c r="BG554" s="10">
        <v>85327435</v>
      </c>
      <c r="BH554" s="9" t="s">
        <v>319</v>
      </c>
      <c r="BI554" s="19">
        <v>45078</v>
      </c>
      <c r="BJ554" s="20">
        <v>45082</v>
      </c>
      <c r="BK554" s="16">
        <v>0</v>
      </c>
      <c r="BL554" s="16">
        <v>0</v>
      </c>
      <c r="BM554" s="9" t="s">
        <v>177</v>
      </c>
      <c r="BN554" s="9" t="s">
        <v>178</v>
      </c>
      <c r="BO554" s="9" t="s">
        <v>156</v>
      </c>
      <c r="BP554" s="17">
        <v>45153</v>
      </c>
      <c r="BQ554" s="17" t="s">
        <v>156</v>
      </c>
      <c r="BR554" s="17">
        <v>45153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>
        <v>44959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>
        <v>44978</v>
      </c>
      <c r="CD554" s="10" t="s">
        <v>453</v>
      </c>
      <c r="CE554" s="17">
        <v>44978</v>
      </c>
      <c r="CF554" s="17" t="s">
        <v>156</v>
      </c>
      <c r="CG554" s="17">
        <v>44959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>
        <v>44959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>
        <v>45027</v>
      </c>
      <c r="CX554" s="10" t="s">
        <v>193</v>
      </c>
      <c r="CY554" s="17">
        <v>45027</v>
      </c>
      <c r="CZ554" s="17" t="s">
        <v>156</v>
      </c>
      <c r="DA554" s="17">
        <v>44959</v>
      </c>
      <c r="DB554" s="17" t="s">
        <v>156</v>
      </c>
      <c r="DC554" s="16">
        <v>0</v>
      </c>
      <c r="DD554" s="10" t="s">
        <v>156</v>
      </c>
      <c r="DE554" s="10" t="s">
        <v>156</v>
      </c>
      <c r="DF554" s="18" t="s">
        <v>156</v>
      </c>
      <c r="DG554" s="17">
        <v>45041</v>
      </c>
      <c r="DH554" s="10" t="s">
        <v>156</v>
      </c>
      <c r="DI554" s="17">
        <v>45041</v>
      </c>
      <c r="DJ554" s="17" t="s">
        <v>156</v>
      </c>
      <c r="DK554" s="17">
        <v>44959</v>
      </c>
      <c r="DL554" s="17" t="s">
        <v>156</v>
      </c>
      <c r="DM554" s="16">
        <v>0</v>
      </c>
      <c r="DN554" s="10" t="s">
        <v>156</v>
      </c>
      <c r="DO554" s="10" t="s">
        <v>156</v>
      </c>
      <c r="DP554" s="16">
        <v>24</v>
      </c>
      <c r="DQ554" s="16">
        <v>12</v>
      </c>
      <c r="DR554" s="11">
        <v>12</v>
      </c>
      <c r="DS554" s="16">
        <v>24</v>
      </c>
      <c r="DT554" s="16">
        <v>0</v>
      </c>
      <c r="DU554" s="11" t="s">
        <v>181</v>
      </c>
      <c r="DV554" s="11" t="s">
        <v>182</v>
      </c>
      <c r="DW554" s="27" t="s">
        <v>156</v>
      </c>
      <c r="DX554" s="27" t="s">
        <v>156</v>
      </c>
      <c r="DY554" s="20" t="s">
        <v>2017</v>
      </c>
      <c r="DZ554" s="16">
        <v>7</v>
      </c>
      <c r="EA554" s="16">
        <v>39</v>
      </c>
      <c r="EB554" s="27" t="s">
        <v>185</v>
      </c>
      <c r="EC554" s="27" t="s">
        <v>185</v>
      </c>
      <c r="ED554" s="27" t="s">
        <v>182</v>
      </c>
      <c r="EE554" s="29">
        <v>44959.989212962966</v>
      </c>
      <c r="EF554" s="28" t="s">
        <v>186</v>
      </c>
      <c r="EG554" s="28" t="s">
        <v>156</v>
      </c>
      <c r="EH554" s="28" t="s">
        <v>187</v>
      </c>
      <c r="EI554" s="29">
        <v>45062.343865740739</v>
      </c>
      <c r="EJ554" s="28" t="s">
        <v>197</v>
      </c>
      <c r="EK554" s="28" t="s">
        <v>156</v>
      </c>
      <c r="EL554" s="28" t="s">
        <v>198</v>
      </c>
      <c r="EM554" s="45"/>
      <c r="EN554" s="46" t="str">
        <f t="shared" si="57"/>
        <v>343F103A</v>
      </c>
      <c r="EO554" s="47">
        <f t="shared" si="58"/>
        <v>45107</v>
      </c>
      <c r="EP554" s="47">
        <f t="shared" si="59"/>
        <v>45027</v>
      </c>
      <c r="EQ554" s="48" t="str">
        <f t="shared" ca="1" si="60"/>
        <v>Past</v>
      </c>
      <c r="ER554" s="49">
        <f t="shared" si="61"/>
        <v>80</v>
      </c>
      <c r="ES554" s="50"/>
      <c r="ET554" s="51">
        <f t="shared" si="62"/>
        <v>80</v>
      </c>
      <c r="EU554" s="52">
        <f t="shared" si="63"/>
        <v>0</v>
      </c>
      <c r="EV554" s="46"/>
    </row>
    <row r="555" spans="1:153" ht="14.25" customHeight="1">
      <c r="A555" s="8">
        <v>548</v>
      </c>
      <c r="B555" s="9" t="s">
        <v>141</v>
      </c>
      <c r="C555" s="10" t="s">
        <v>206</v>
      </c>
      <c r="D555" s="10" t="s">
        <v>2008</v>
      </c>
      <c r="E555" s="10" t="s">
        <v>150</v>
      </c>
      <c r="F555" s="9" t="s">
        <v>2009</v>
      </c>
      <c r="G555" s="10" t="s">
        <v>642</v>
      </c>
      <c r="H555" s="9" t="s">
        <v>643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213</v>
      </c>
      <c r="S555" s="9" t="s">
        <v>154</v>
      </c>
      <c r="T555" s="9" t="s">
        <v>2018</v>
      </c>
      <c r="U555" s="9" t="s">
        <v>215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2019</v>
      </c>
      <c r="AA555" s="9" t="s">
        <v>2020</v>
      </c>
      <c r="AB555" s="12" t="s">
        <v>2021</v>
      </c>
      <c r="AC555" s="10" t="s">
        <v>2022</v>
      </c>
      <c r="AD555" s="9" t="s">
        <v>2020</v>
      </c>
      <c r="AE555" s="13" t="s">
        <v>2021</v>
      </c>
      <c r="AF555" s="14" t="s">
        <v>2023</v>
      </c>
      <c r="AG555" s="10" t="s">
        <v>2024</v>
      </c>
      <c r="AH555" s="11" t="s">
        <v>222</v>
      </c>
      <c r="AI555" s="11" t="s">
        <v>223</v>
      </c>
      <c r="AJ555" s="10" t="s">
        <v>224</v>
      </c>
      <c r="AK555" s="11" t="s">
        <v>223</v>
      </c>
      <c r="AL555" s="11" t="s">
        <v>168</v>
      </c>
      <c r="AM555" s="10" t="s">
        <v>169</v>
      </c>
      <c r="AN555" s="10" t="s">
        <v>655</v>
      </c>
      <c r="AO555" s="9" t="s">
        <v>656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5.8</v>
      </c>
      <c r="AU555" s="10" t="s">
        <v>142</v>
      </c>
      <c r="AV555" s="16">
        <v>400000</v>
      </c>
      <c r="AW555" s="16">
        <v>500000</v>
      </c>
      <c r="AX555" s="16">
        <v>0</v>
      </c>
      <c r="AY555" s="16">
        <v>0</v>
      </c>
      <c r="AZ555" s="16">
        <v>0</v>
      </c>
      <c r="BA555" s="17">
        <v>45110</v>
      </c>
      <c r="BB555" s="30" t="s">
        <v>175</v>
      </c>
      <c r="BC555" s="18">
        <v>45098</v>
      </c>
      <c r="BD555" s="17">
        <v>45230</v>
      </c>
      <c r="BE555" s="17">
        <v>45291</v>
      </c>
      <c r="BF555" s="17">
        <v>45092</v>
      </c>
      <c r="BG555" s="10">
        <v>85250012</v>
      </c>
      <c r="BH555" s="9" t="s">
        <v>414</v>
      </c>
      <c r="BI555" s="19">
        <v>45078</v>
      </c>
      <c r="BJ555" s="20">
        <v>45082</v>
      </c>
      <c r="BK555" s="16">
        <v>36548</v>
      </c>
      <c r="BL555" s="16">
        <v>211978</v>
      </c>
      <c r="BM555" s="9" t="s">
        <v>177</v>
      </c>
      <c r="BN555" s="9" t="s">
        <v>383</v>
      </c>
      <c r="BO555" s="9" t="s">
        <v>156</v>
      </c>
      <c r="BP555" s="17">
        <v>45122</v>
      </c>
      <c r="BQ555" s="17">
        <v>45122</v>
      </c>
      <c r="BR555" s="17" t="s">
        <v>156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 t="s">
        <v>156</v>
      </c>
      <c r="BX555" s="17" t="s">
        <v>156</v>
      </c>
      <c r="BY555" s="16">
        <v>0</v>
      </c>
      <c r="BZ555" s="10" t="s">
        <v>156</v>
      </c>
      <c r="CA555" s="10" t="s">
        <v>156</v>
      </c>
      <c r="CB555" s="18" t="s">
        <v>156</v>
      </c>
      <c r="CC555" s="17">
        <v>44950</v>
      </c>
      <c r="CD555" s="10" t="s">
        <v>156</v>
      </c>
      <c r="CE555" s="17" t="s">
        <v>156</v>
      </c>
      <c r="CF555" s="17" t="s">
        <v>156</v>
      </c>
      <c r="CG555" s="17" t="s">
        <v>156</v>
      </c>
      <c r="CH555" s="17" t="s">
        <v>156</v>
      </c>
      <c r="CI555" s="16">
        <v>0</v>
      </c>
      <c r="CJ555" s="10" t="s">
        <v>156</v>
      </c>
      <c r="CK555" s="10" t="s">
        <v>156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 t="s">
        <v>156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44957</v>
      </c>
      <c r="CX555" s="10" t="s">
        <v>193</v>
      </c>
      <c r="CY555" s="17" t="s">
        <v>156</v>
      </c>
      <c r="CZ555" s="17" t="s">
        <v>156</v>
      </c>
      <c r="DA555" s="17" t="s">
        <v>156</v>
      </c>
      <c r="DB555" s="17">
        <v>44958</v>
      </c>
      <c r="DC555" s="16">
        <v>36548</v>
      </c>
      <c r="DD555" s="10" t="s">
        <v>2025</v>
      </c>
      <c r="DE555" s="10" t="s">
        <v>230</v>
      </c>
      <c r="DF555" s="18" t="s">
        <v>156</v>
      </c>
      <c r="DG555" s="17">
        <v>44978</v>
      </c>
      <c r="DH555" s="10" t="s">
        <v>156</v>
      </c>
      <c r="DI555" s="17" t="s">
        <v>156</v>
      </c>
      <c r="DJ555" s="17" t="s">
        <v>156</v>
      </c>
      <c r="DK555" s="17" t="s">
        <v>156</v>
      </c>
      <c r="DL555" s="17">
        <v>44977</v>
      </c>
      <c r="DM555" s="16">
        <v>36548</v>
      </c>
      <c r="DN555" s="10" t="s">
        <v>2026</v>
      </c>
      <c r="DO555" s="10" t="s">
        <v>230</v>
      </c>
      <c r="DP555" s="16">
        <v>16</v>
      </c>
      <c r="DQ555" s="16">
        <v>12</v>
      </c>
      <c r="DR555" s="11">
        <v>12</v>
      </c>
      <c r="DS555" s="16">
        <v>16</v>
      </c>
      <c r="DT555" s="16">
        <v>0</v>
      </c>
      <c r="DU555" s="11" t="s">
        <v>181</v>
      </c>
      <c r="DV555" s="11" t="s">
        <v>182</v>
      </c>
      <c r="DW555" s="27" t="s">
        <v>156</v>
      </c>
      <c r="DX555" s="27" t="s">
        <v>156</v>
      </c>
      <c r="DY555" s="20" t="s">
        <v>156</v>
      </c>
      <c r="DZ555" s="16">
        <v>7</v>
      </c>
      <c r="EA555" s="16">
        <v>39</v>
      </c>
      <c r="EB555" s="27" t="s">
        <v>185</v>
      </c>
      <c r="EC555" s="27" t="s">
        <v>185</v>
      </c>
      <c r="ED555" s="27" t="s">
        <v>182</v>
      </c>
      <c r="EE555" s="29">
        <v>44938.266689814816</v>
      </c>
      <c r="EF555" s="28" t="s">
        <v>188</v>
      </c>
      <c r="EG555" s="28" t="s">
        <v>189</v>
      </c>
      <c r="EH555" s="28" t="s">
        <v>190</v>
      </c>
      <c r="EI555" s="29">
        <v>45062.343865740739</v>
      </c>
      <c r="EJ555" s="28" t="s">
        <v>197</v>
      </c>
      <c r="EK555" s="28" t="s">
        <v>156</v>
      </c>
      <c r="EL555" s="28" t="s">
        <v>198</v>
      </c>
      <c r="EM555" s="45" t="s">
        <v>3713</v>
      </c>
      <c r="EN555" s="46" t="str">
        <f t="shared" si="57"/>
        <v>343F146A</v>
      </c>
      <c r="EO555" s="47">
        <f t="shared" si="58"/>
        <v>45076</v>
      </c>
      <c r="EP555" s="47">
        <f t="shared" si="59"/>
        <v>44957</v>
      </c>
      <c r="EQ555" s="48" t="str">
        <f t="shared" ca="1" si="60"/>
        <v>Past</v>
      </c>
      <c r="ER555" s="49">
        <f t="shared" si="61"/>
        <v>119</v>
      </c>
      <c r="ES555" s="50"/>
      <c r="ET555" s="51">
        <f t="shared" si="62"/>
        <v>119</v>
      </c>
      <c r="EU555" s="52">
        <f t="shared" si="63"/>
        <v>4349212</v>
      </c>
      <c r="EV555" s="46"/>
      <c r="EW555" s="23" t="s">
        <v>3714</v>
      </c>
    </row>
    <row r="556" spans="1:153" ht="14.25" customHeight="1">
      <c r="A556" s="8">
        <v>549</v>
      </c>
      <c r="B556" s="9" t="s">
        <v>141</v>
      </c>
      <c r="C556" s="10" t="s">
        <v>206</v>
      </c>
      <c r="D556" s="10" t="s">
        <v>2008</v>
      </c>
      <c r="E556" s="10" t="s">
        <v>150</v>
      </c>
      <c r="F556" s="9" t="s">
        <v>2009</v>
      </c>
      <c r="G556" s="10" t="s">
        <v>642</v>
      </c>
      <c r="H556" s="9" t="s">
        <v>643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213</v>
      </c>
      <c r="S556" s="9" t="s">
        <v>154</v>
      </c>
      <c r="T556" s="9" t="s">
        <v>2018</v>
      </c>
      <c r="U556" s="9" t="s">
        <v>215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2019</v>
      </c>
      <c r="AA556" s="9" t="s">
        <v>2020</v>
      </c>
      <c r="AB556" s="12" t="s">
        <v>2021</v>
      </c>
      <c r="AC556" s="10" t="s">
        <v>2022</v>
      </c>
      <c r="AD556" s="9" t="s">
        <v>2020</v>
      </c>
      <c r="AE556" s="13" t="s">
        <v>2021</v>
      </c>
      <c r="AF556" s="14" t="s">
        <v>2023</v>
      </c>
      <c r="AG556" s="10" t="s">
        <v>2024</v>
      </c>
      <c r="AH556" s="11" t="s">
        <v>222</v>
      </c>
      <c r="AI556" s="11" t="s">
        <v>223</v>
      </c>
      <c r="AJ556" s="10" t="s">
        <v>224</v>
      </c>
      <c r="AK556" s="11" t="s">
        <v>223</v>
      </c>
      <c r="AL556" s="11" t="s">
        <v>168</v>
      </c>
      <c r="AM556" s="10" t="s">
        <v>169</v>
      </c>
      <c r="AN556" s="10" t="s">
        <v>655</v>
      </c>
      <c r="AO556" s="9" t="s">
        <v>656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5.8</v>
      </c>
      <c r="AU556" s="10" t="s">
        <v>142</v>
      </c>
      <c r="AV556" s="16">
        <v>400000</v>
      </c>
      <c r="AW556" s="16">
        <v>500000</v>
      </c>
      <c r="AX556" s="16">
        <v>0</v>
      </c>
      <c r="AY556" s="16">
        <v>0</v>
      </c>
      <c r="AZ556" s="16">
        <v>0</v>
      </c>
      <c r="BA556" s="17">
        <v>45110</v>
      </c>
      <c r="BB556" s="30" t="s">
        <v>175</v>
      </c>
      <c r="BC556" s="18">
        <v>45098</v>
      </c>
      <c r="BD556" s="17">
        <v>45230</v>
      </c>
      <c r="BE556" s="17">
        <v>45291</v>
      </c>
      <c r="BF556" s="17">
        <v>45092</v>
      </c>
      <c r="BG556" s="10">
        <v>85250013</v>
      </c>
      <c r="BH556" s="9" t="s">
        <v>319</v>
      </c>
      <c r="BI556" s="19">
        <v>45108</v>
      </c>
      <c r="BJ556" s="20">
        <v>45110</v>
      </c>
      <c r="BK556" s="16">
        <v>20000</v>
      </c>
      <c r="BL556" s="16">
        <v>116000</v>
      </c>
      <c r="BM556" s="9" t="s">
        <v>177</v>
      </c>
      <c r="BN556" s="9" t="s">
        <v>383</v>
      </c>
      <c r="BO556" s="9" t="s">
        <v>156</v>
      </c>
      <c r="BP556" s="17">
        <v>45169</v>
      </c>
      <c r="BQ556" s="17">
        <v>45169</v>
      </c>
      <c r="BR556" s="17" t="s">
        <v>156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 t="s">
        <v>156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44992</v>
      </c>
      <c r="CD556" s="10" t="s">
        <v>2027</v>
      </c>
      <c r="CE556" s="17">
        <v>44971</v>
      </c>
      <c r="CF556" s="17" t="s">
        <v>156</v>
      </c>
      <c r="CG556" s="17">
        <v>44938</v>
      </c>
      <c r="CH556" s="17">
        <v>44988</v>
      </c>
      <c r="CI556" s="16">
        <v>20000</v>
      </c>
      <c r="CJ556" s="10" t="s">
        <v>2028</v>
      </c>
      <c r="CK556" s="10" t="s">
        <v>230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 t="s">
        <v>156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45062</v>
      </c>
      <c r="CX556" s="10" t="s">
        <v>2029</v>
      </c>
      <c r="CY556" s="17">
        <v>45062</v>
      </c>
      <c r="CZ556" s="17" t="s">
        <v>156</v>
      </c>
      <c r="DA556" s="17">
        <v>45006</v>
      </c>
      <c r="DB556" s="17">
        <v>45060</v>
      </c>
      <c r="DC556" s="16">
        <v>20000</v>
      </c>
      <c r="DD556" s="10" t="s">
        <v>2030</v>
      </c>
      <c r="DE556" s="10" t="s">
        <v>230</v>
      </c>
      <c r="DF556" s="18" t="s">
        <v>156</v>
      </c>
      <c r="DG556" s="17">
        <v>45069</v>
      </c>
      <c r="DH556" s="10" t="s">
        <v>1978</v>
      </c>
      <c r="DI556" s="17">
        <v>45097</v>
      </c>
      <c r="DJ556" s="17" t="s">
        <v>156</v>
      </c>
      <c r="DK556" s="17">
        <v>45006</v>
      </c>
      <c r="DL556" s="17">
        <v>45069</v>
      </c>
      <c r="DM556" s="16">
        <v>20000</v>
      </c>
      <c r="DN556" s="10" t="s">
        <v>2031</v>
      </c>
      <c r="DO556" s="10" t="s">
        <v>230</v>
      </c>
      <c r="DP556" s="16">
        <v>16</v>
      </c>
      <c r="DQ556" s="16">
        <v>12</v>
      </c>
      <c r="DR556" s="11">
        <v>12</v>
      </c>
      <c r="DS556" s="16">
        <v>16</v>
      </c>
      <c r="DT556" s="16">
        <v>0</v>
      </c>
      <c r="DU556" s="11" t="s">
        <v>181</v>
      </c>
      <c r="DV556" s="11" t="s">
        <v>182</v>
      </c>
      <c r="DW556" s="27" t="s">
        <v>156</v>
      </c>
      <c r="DX556" s="27" t="s">
        <v>156</v>
      </c>
      <c r="DY556" s="20" t="s">
        <v>1875</v>
      </c>
      <c r="DZ556" s="16">
        <v>7</v>
      </c>
      <c r="EA556" s="16">
        <v>39</v>
      </c>
      <c r="EB556" s="27" t="s">
        <v>185</v>
      </c>
      <c r="EC556" s="27" t="s">
        <v>185</v>
      </c>
      <c r="ED556" s="27" t="s">
        <v>182</v>
      </c>
      <c r="EE556" s="29">
        <v>44938.266689814816</v>
      </c>
      <c r="EF556" s="28" t="s">
        <v>188</v>
      </c>
      <c r="EG556" s="28" t="s">
        <v>189</v>
      </c>
      <c r="EH556" s="28" t="s">
        <v>190</v>
      </c>
      <c r="EI556" s="29">
        <v>45070.155023148145</v>
      </c>
      <c r="EJ556" s="28" t="s">
        <v>2032</v>
      </c>
      <c r="EK556" s="28" t="s">
        <v>2033</v>
      </c>
      <c r="EL556" s="28" t="s">
        <v>237</v>
      </c>
      <c r="EM556" s="45" t="s">
        <v>3713</v>
      </c>
      <c r="EN556" s="46" t="str">
        <f t="shared" si="57"/>
        <v>343F146A</v>
      </c>
      <c r="EO556" s="47">
        <f t="shared" si="58"/>
        <v>45123</v>
      </c>
      <c r="EP556" s="47">
        <f t="shared" si="59"/>
        <v>45062</v>
      </c>
      <c r="EQ556" s="48" t="str">
        <f t="shared" ca="1" si="60"/>
        <v>Past</v>
      </c>
      <c r="ER556" s="49">
        <f t="shared" si="61"/>
        <v>61</v>
      </c>
      <c r="ES556" s="50"/>
      <c r="ET556" s="51">
        <f t="shared" si="62"/>
        <v>61</v>
      </c>
      <c r="EU556" s="52">
        <f t="shared" si="63"/>
        <v>1220000</v>
      </c>
      <c r="EV556" s="46"/>
      <c r="EW556" s="23" t="s">
        <v>3714</v>
      </c>
    </row>
    <row r="557" spans="1:153" ht="14.25" customHeight="1">
      <c r="A557" s="8">
        <v>550</v>
      </c>
      <c r="B557" s="9" t="s">
        <v>141</v>
      </c>
      <c r="C557" s="10" t="s">
        <v>206</v>
      </c>
      <c r="D557" s="10" t="s">
        <v>2008</v>
      </c>
      <c r="E557" s="10" t="s">
        <v>150</v>
      </c>
      <c r="F557" s="9" t="s">
        <v>2009</v>
      </c>
      <c r="G557" s="10" t="s">
        <v>642</v>
      </c>
      <c r="H557" s="9" t="s">
        <v>643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336</v>
      </c>
      <c r="S557" s="9" t="s">
        <v>305</v>
      </c>
      <c r="T557" s="9" t="s">
        <v>306</v>
      </c>
      <c r="U557" s="9" t="s">
        <v>337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2034</v>
      </c>
      <c r="AA557" s="9" t="s">
        <v>339</v>
      </c>
      <c r="AB557" s="12" t="s">
        <v>340</v>
      </c>
      <c r="AC557" s="10" t="s">
        <v>2035</v>
      </c>
      <c r="AD557" s="9" t="s">
        <v>339</v>
      </c>
      <c r="AE557" s="13" t="s">
        <v>340</v>
      </c>
      <c r="AF557" s="14" t="s">
        <v>2036</v>
      </c>
      <c r="AG557" s="10" t="s">
        <v>2037</v>
      </c>
      <c r="AH557" s="11" t="s">
        <v>343</v>
      </c>
      <c r="AI557" s="11" t="s">
        <v>344</v>
      </c>
      <c r="AJ557" s="10" t="s">
        <v>345</v>
      </c>
      <c r="AK557" s="11" t="s">
        <v>344</v>
      </c>
      <c r="AL557" s="11" t="s">
        <v>168</v>
      </c>
      <c r="AM557" s="10" t="s">
        <v>169</v>
      </c>
      <c r="AN557" s="10" t="s">
        <v>655</v>
      </c>
      <c r="AO557" s="9" t="s">
        <v>656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2.6</v>
      </c>
      <c r="AU557" s="10" t="s">
        <v>142</v>
      </c>
      <c r="AV557" s="16">
        <v>777000</v>
      </c>
      <c r="AW557" s="16">
        <v>777000</v>
      </c>
      <c r="AX557" s="16">
        <v>0</v>
      </c>
      <c r="AY557" s="16">
        <v>110000</v>
      </c>
      <c r="AZ557" s="16">
        <v>0</v>
      </c>
      <c r="BA557" s="17">
        <v>45110</v>
      </c>
      <c r="BB557" s="30" t="s">
        <v>175</v>
      </c>
      <c r="BC557" s="18">
        <v>45119</v>
      </c>
      <c r="BD557" s="17">
        <v>45260</v>
      </c>
      <c r="BE557" s="17">
        <v>45322</v>
      </c>
      <c r="BF557" s="17">
        <v>45092</v>
      </c>
      <c r="BG557" s="10">
        <v>84949493</v>
      </c>
      <c r="BH557" s="9" t="s">
        <v>414</v>
      </c>
      <c r="BI557" s="19">
        <v>44927</v>
      </c>
      <c r="BJ557" s="20">
        <v>44928</v>
      </c>
      <c r="BK557" s="16">
        <v>169992</v>
      </c>
      <c r="BL557" s="16">
        <v>441979</v>
      </c>
      <c r="BM557" s="9" t="s">
        <v>177</v>
      </c>
      <c r="BN557" s="9" t="s">
        <v>436</v>
      </c>
      <c r="BO557" s="9" t="s">
        <v>635</v>
      </c>
      <c r="BP557" s="17">
        <v>45092</v>
      </c>
      <c r="BQ557" s="17">
        <v>45092</v>
      </c>
      <c r="BR557" s="17" t="s">
        <v>156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 t="s">
        <v>156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 t="s">
        <v>156</v>
      </c>
      <c r="CD557" s="10" t="s">
        <v>156</v>
      </c>
      <c r="CE557" s="17" t="s">
        <v>156</v>
      </c>
      <c r="CF557" s="17" t="s">
        <v>156</v>
      </c>
      <c r="CG557" s="17" t="s">
        <v>156</v>
      </c>
      <c r="CH557" s="17" t="s">
        <v>156</v>
      </c>
      <c r="CI557" s="16">
        <v>0</v>
      </c>
      <c r="CJ557" s="10" t="s">
        <v>156</v>
      </c>
      <c r="CK557" s="10" t="s">
        <v>156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 t="s">
        <v>156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>
        <v>44883</v>
      </c>
      <c r="CX557" s="10" t="s">
        <v>193</v>
      </c>
      <c r="CY557" s="17" t="s">
        <v>156</v>
      </c>
      <c r="CZ557" s="17" t="s">
        <v>156</v>
      </c>
      <c r="DA557" s="17" t="s">
        <v>156</v>
      </c>
      <c r="DB557" s="17">
        <v>44882</v>
      </c>
      <c r="DC557" s="16">
        <v>169992</v>
      </c>
      <c r="DD557" s="10" t="s">
        <v>2038</v>
      </c>
      <c r="DE557" s="10" t="s">
        <v>230</v>
      </c>
      <c r="DF557" s="18" t="s">
        <v>156</v>
      </c>
      <c r="DG557" s="17">
        <v>44897</v>
      </c>
      <c r="DH557" s="10" t="s">
        <v>156</v>
      </c>
      <c r="DI557" s="17" t="s">
        <v>156</v>
      </c>
      <c r="DJ557" s="17" t="s">
        <v>156</v>
      </c>
      <c r="DK557" s="17" t="s">
        <v>156</v>
      </c>
      <c r="DL557" s="17">
        <v>44901</v>
      </c>
      <c r="DM557" s="16">
        <v>169992</v>
      </c>
      <c r="DN557" s="10" t="s">
        <v>2039</v>
      </c>
      <c r="DO557" s="10" t="s">
        <v>233</v>
      </c>
      <c r="DP557" s="16">
        <v>36</v>
      </c>
      <c r="DQ557" s="16">
        <v>18</v>
      </c>
      <c r="DR557" s="11">
        <v>18</v>
      </c>
      <c r="DS557" s="16">
        <v>36</v>
      </c>
      <c r="DT557" s="16">
        <v>0</v>
      </c>
      <c r="DU557" s="11" t="s">
        <v>181</v>
      </c>
      <c r="DV557" s="11" t="s">
        <v>182</v>
      </c>
      <c r="DW557" s="27" t="s">
        <v>156</v>
      </c>
      <c r="DX557" s="27" t="s">
        <v>156</v>
      </c>
      <c r="DY557" s="20" t="s">
        <v>1388</v>
      </c>
      <c r="DZ557" s="16">
        <v>7</v>
      </c>
      <c r="EA557" s="16">
        <v>39</v>
      </c>
      <c r="EB557" s="27" t="s">
        <v>185</v>
      </c>
      <c r="EC557" s="27" t="s">
        <v>185</v>
      </c>
      <c r="ED557" s="27" t="s">
        <v>182</v>
      </c>
      <c r="EE557" s="29">
        <v>44880.657557870371</v>
      </c>
      <c r="EF557" s="28" t="s">
        <v>460</v>
      </c>
      <c r="EG557" s="28" t="s">
        <v>461</v>
      </c>
      <c r="EH557" s="28" t="s">
        <v>190</v>
      </c>
      <c r="EI557" s="29">
        <v>45062.343865740739</v>
      </c>
      <c r="EJ557" s="28" t="s">
        <v>197</v>
      </c>
      <c r="EK557" s="28" t="s">
        <v>156</v>
      </c>
      <c r="EL557" s="28" t="s">
        <v>198</v>
      </c>
      <c r="EM557" s="45" t="s">
        <v>3713</v>
      </c>
      <c r="EN557" s="46" t="str">
        <f t="shared" si="57"/>
        <v>343F055A</v>
      </c>
      <c r="EO557" s="47">
        <f t="shared" si="58"/>
        <v>45046</v>
      </c>
      <c r="EP557" s="47">
        <f t="shared" si="59"/>
        <v>44883</v>
      </c>
      <c r="EQ557" s="48" t="str">
        <f t="shared" ca="1" si="60"/>
        <v>Past</v>
      </c>
      <c r="ER557" s="49">
        <f t="shared" si="61"/>
        <v>163</v>
      </c>
      <c r="ES557" s="50"/>
      <c r="ET557" s="51">
        <f t="shared" si="62"/>
        <v>163</v>
      </c>
      <c r="EU557" s="52">
        <f t="shared" si="63"/>
        <v>27708696</v>
      </c>
      <c r="EV557" s="46"/>
      <c r="EW557" s="23" t="s">
        <v>3714</v>
      </c>
    </row>
    <row r="558" spans="1:153" ht="14.25" customHeight="1">
      <c r="A558" s="8">
        <v>551</v>
      </c>
      <c r="B558" s="9" t="s">
        <v>141</v>
      </c>
      <c r="C558" s="10" t="s">
        <v>206</v>
      </c>
      <c r="D558" s="10" t="s">
        <v>2008</v>
      </c>
      <c r="E558" s="10" t="s">
        <v>150</v>
      </c>
      <c r="F558" s="9" t="s">
        <v>2009</v>
      </c>
      <c r="G558" s="10" t="s">
        <v>642</v>
      </c>
      <c r="H558" s="9" t="s">
        <v>643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336</v>
      </c>
      <c r="S558" s="9" t="s">
        <v>305</v>
      </c>
      <c r="T558" s="9" t="s">
        <v>306</v>
      </c>
      <c r="U558" s="9" t="s">
        <v>337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2034</v>
      </c>
      <c r="AA558" s="9" t="s">
        <v>339</v>
      </c>
      <c r="AB558" s="12" t="s">
        <v>340</v>
      </c>
      <c r="AC558" s="10" t="s">
        <v>2035</v>
      </c>
      <c r="AD558" s="9" t="s">
        <v>339</v>
      </c>
      <c r="AE558" s="13" t="s">
        <v>340</v>
      </c>
      <c r="AF558" s="14" t="s">
        <v>2036</v>
      </c>
      <c r="AG558" s="10" t="s">
        <v>2037</v>
      </c>
      <c r="AH558" s="11" t="s">
        <v>343</v>
      </c>
      <c r="AI558" s="11" t="s">
        <v>344</v>
      </c>
      <c r="AJ558" s="10" t="s">
        <v>345</v>
      </c>
      <c r="AK558" s="11" t="s">
        <v>344</v>
      </c>
      <c r="AL558" s="11" t="s">
        <v>168</v>
      </c>
      <c r="AM558" s="10" t="s">
        <v>169</v>
      </c>
      <c r="AN558" s="10" t="s">
        <v>655</v>
      </c>
      <c r="AO558" s="9" t="s">
        <v>656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2.6</v>
      </c>
      <c r="AU558" s="10" t="s">
        <v>142</v>
      </c>
      <c r="AV558" s="16">
        <v>777000</v>
      </c>
      <c r="AW558" s="16">
        <v>777000</v>
      </c>
      <c r="AX558" s="16">
        <v>0</v>
      </c>
      <c r="AY558" s="16">
        <v>110000</v>
      </c>
      <c r="AZ558" s="16">
        <v>0</v>
      </c>
      <c r="BA558" s="17">
        <v>45110</v>
      </c>
      <c r="BB558" s="30" t="s">
        <v>175</v>
      </c>
      <c r="BC558" s="18">
        <v>45119</v>
      </c>
      <c r="BD558" s="17">
        <v>45260</v>
      </c>
      <c r="BE558" s="17">
        <v>45322</v>
      </c>
      <c r="BF558" s="17">
        <v>45092</v>
      </c>
      <c r="BG558" s="10">
        <v>85200414</v>
      </c>
      <c r="BH558" s="9" t="s">
        <v>319</v>
      </c>
      <c r="BI558" s="19">
        <v>44958</v>
      </c>
      <c r="BJ558" s="20">
        <v>44963</v>
      </c>
      <c r="BK558" s="16">
        <v>21996</v>
      </c>
      <c r="BL558" s="16">
        <v>57190</v>
      </c>
      <c r="BM558" s="9" t="s">
        <v>177</v>
      </c>
      <c r="BN558" s="9" t="s">
        <v>383</v>
      </c>
      <c r="BO558" s="9" t="s">
        <v>156</v>
      </c>
      <c r="BP558" s="17">
        <v>45122</v>
      </c>
      <c r="BQ558" s="17">
        <v>45122</v>
      </c>
      <c r="BR558" s="17">
        <v>45153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>
        <v>44922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>
        <v>44936</v>
      </c>
      <c r="CD558" s="10" t="s">
        <v>156</v>
      </c>
      <c r="CE558" s="17">
        <v>44936</v>
      </c>
      <c r="CF558" s="17" t="s">
        <v>156</v>
      </c>
      <c r="CG558" s="17">
        <v>44922</v>
      </c>
      <c r="CH558" s="17">
        <v>44931</v>
      </c>
      <c r="CI558" s="16">
        <v>22000</v>
      </c>
      <c r="CJ558" s="10" t="s">
        <v>2040</v>
      </c>
      <c r="CK558" s="10" t="s">
        <v>230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44922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>
        <v>44950</v>
      </c>
      <c r="CX558" s="10" t="s">
        <v>1885</v>
      </c>
      <c r="CY558" s="17">
        <v>44978</v>
      </c>
      <c r="CZ558" s="17" t="s">
        <v>156</v>
      </c>
      <c r="DA558" s="17">
        <v>44922</v>
      </c>
      <c r="DB558" s="17">
        <v>44946</v>
      </c>
      <c r="DC558" s="16">
        <v>21996</v>
      </c>
      <c r="DD558" s="10" t="s">
        <v>2041</v>
      </c>
      <c r="DE558" s="10" t="s">
        <v>230</v>
      </c>
      <c r="DF558" s="18" t="s">
        <v>156</v>
      </c>
      <c r="DG558" s="17">
        <v>44971</v>
      </c>
      <c r="DH558" s="10" t="s">
        <v>1241</v>
      </c>
      <c r="DI558" s="17">
        <v>45034</v>
      </c>
      <c r="DJ558" s="17" t="s">
        <v>156</v>
      </c>
      <c r="DK558" s="17">
        <v>44922</v>
      </c>
      <c r="DL558" s="17">
        <v>44965</v>
      </c>
      <c r="DM558" s="16">
        <v>21996</v>
      </c>
      <c r="DN558" s="10" t="s">
        <v>2042</v>
      </c>
      <c r="DO558" s="10" t="s">
        <v>230</v>
      </c>
      <c r="DP558" s="16">
        <v>36</v>
      </c>
      <c r="DQ558" s="16">
        <v>18</v>
      </c>
      <c r="DR558" s="11">
        <v>18</v>
      </c>
      <c r="DS558" s="16">
        <v>36</v>
      </c>
      <c r="DT558" s="16">
        <v>0</v>
      </c>
      <c r="DU558" s="11" t="s">
        <v>181</v>
      </c>
      <c r="DV558" s="11" t="s">
        <v>182</v>
      </c>
      <c r="DW558" s="27" t="s">
        <v>156</v>
      </c>
      <c r="DX558" s="27" t="s">
        <v>2043</v>
      </c>
      <c r="DY558" s="20" t="s">
        <v>759</v>
      </c>
      <c r="DZ558" s="16">
        <v>7</v>
      </c>
      <c r="EA558" s="16">
        <v>39</v>
      </c>
      <c r="EB558" s="27" t="s">
        <v>185</v>
      </c>
      <c r="EC558" s="27" t="s">
        <v>185</v>
      </c>
      <c r="ED558" s="27" t="s">
        <v>182</v>
      </c>
      <c r="EE558" s="29">
        <v>44922.981782407405</v>
      </c>
      <c r="EF558" s="28" t="s">
        <v>186</v>
      </c>
      <c r="EG558" s="28" t="s">
        <v>156</v>
      </c>
      <c r="EH558" s="28" t="s">
        <v>187</v>
      </c>
      <c r="EI558" s="29">
        <v>45062.343865740739</v>
      </c>
      <c r="EJ558" s="28" t="s">
        <v>197</v>
      </c>
      <c r="EK558" s="28" t="s">
        <v>156</v>
      </c>
      <c r="EL558" s="28" t="s">
        <v>198</v>
      </c>
      <c r="EM558" s="45" t="s">
        <v>3713</v>
      </c>
      <c r="EN558" s="46" t="str">
        <f t="shared" si="57"/>
        <v>343F055A</v>
      </c>
      <c r="EO558" s="47">
        <f t="shared" si="58"/>
        <v>45076</v>
      </c>
      <c r="EP558" s="47">
        <f t="shared" si="59"/>
        <v>44950</v>
      </c>
      <c r="EQ558" s="48" t="str">
        <f t="shared" ca="1" si="60"/>
        <v>Past</v>
      </c>
      <c r="ER558" s="49">
        <f t="shared" si="61"/>
        <v>126</v>
      </c>
      <c r="ES558" s="50"/>
      <c r="ET558" s="51">
        <f t="shared" si="62"/>
        <v>126</v>
      </c>
      <c r="EU558" s="52">
        <f t="shared" si="63"/>
        <v>2771496</v>
      </c>
      <c r="EV558" s="46"/>
      <c r="EW558" s="23" t="s">
        <v>3714</v>
      </c>
    </row>
    <row r="559" spans="1:153" ht="14.25" customHeight="1">
      <c r="A559" s="8">
        <v>552</v>
      </c>
      <c r="B559" s="9" t="s">
        <v>141</v>
      </c>
      <c r="C559" s="10" t="s">
        <v>206</v>
      </c>
      <c r="D559" s="10" t="s">
        <v>2008</v>
      </c>
      <c r="E559" s="10" t="s">
        <v>150</v>
      </c>
      <c r="F559" s="9" t="s">
        <v>2009</v>
      </c>
      <c r="G559" s="10" t="s">
        <v>642</v>
      </c>
      <c r="H559" s="9" t="s">
        <v>643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336</v>
      </c>
      <c r="S559" s="9" t="s">
        <v>305</v>
      </c>
      <c r="T559" s="9" t="s">
        <v>306</v>
      </c>
      <c r="U559" s="9" t="s">
        <v>337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2034</v>
      </c>
      <c r="AA559" s="9" t="s">
        <v>339</v>
      </c>
      <c r="AB559" s="12" t="s">
        <v>340</v>
      </c>
      <c r="AC559" s="10" t="s">
        <v>2035</v>
      </c>
      <c r="AD559" s="9" t="s">
        <v>339</v>
      </c>
      <c r="AE559" s="13" t="s">
        <v>340</v>
      </c>
      <c r="AF559" s="14" t="s">
        <v>2036</v>
      </c>
      <c r="AG559" s="10" t="s">
        <v>2037</v>
      </c>
      <c r="AH559" s="11" t="s">
        <v>343</v>
      </c>
      <c r="AI559" s="11" t="s">
        <v>344</v>
      </c>
      <c r="AJ559" s="10" t="s">
        <v>345</v>
      </c>
      <c r="AK559" s="11" t="s">
        <v>344</v>
      </c>
      <c r="AL559" s="11" t="s">
        <v>168</v>
      </c>
      <c r="AM559" s="10" t="s">
        <v>169</v>
      </c>
      <c r="AN559" s="10" t="s">
        <v>655</v>
      </c>
      <c r="AO559" s="9" t="s">
        <v>656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2.6</v>
      </c>
      <c r="AU559" s="10" t="s">
        <v>142</v>
      </c>
      <c r="AV559" s="16">
        <v>777000</v>
      </c>
      <c r="AW559" s="16">
        <v>777000</v>
      </c>
      <c r="AX559" s="16">
        <v>0</v>
      </c>
      <c r="AY559" s="16">
        <v>110000</v>
      </c>
      <c r="AZ559" s="16">
        <v>0</v>
      </c>
      <c r="BA559" s="17">
        <v>45110</v>
      </c>
      <c r="BB559" s="30" t="s">
        <v>175</v>
      </c>
      <c r="BC559" s="18">
        <v>45119</v>
      </c>
      <c r="BD559" s="17">
        <v>45260</v>
      </c>
      <c r="BE559" s="17">
        <v>45322</v>
      </c>
      <c r="BF559" s="17">
        <v>45092</v>
      </c>
      <c r="BG559" s="10">
        <v>85264242</v>
      </c>
      <c r="BH559" s="9" t="s">
        <v>321</v>
      </c>
      <c r="BI559" s="19">
        <v>44986</v>
      </c>
      <c r="BJ559" s="20">
        <v>44991</v>
      </c>
      <c r="BK559" s="16">
        <v>50076</v>
      </c>
      <c r="BL559" s="16">
        <v>130198</v>
      </c>
      <c r="BM559" s="9" t="s">
        <v>177</v>
      </c>
      <c r="BN559" s="9" t="s">
        <v>383</v>
      </c>
      <c r="BO559" s="9" t="s">
        <v>156</v>
      </c>
      <c r="BP559" s="17">
        <v>45153</v>
      </c>
      <c r="BQ559" s="17">
        <v>45153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>
        <v>44950</v>
      </c>
      <c r="CD559" s="10" t="s">
        <v>156</v>
      </c>
      <c r="CE559" s="17" t="s">
        <v>156</v>
      </c>
      <c r="CF559" s="17" t="s">
        <v>156</v>
      </c>
      <c r="CG559" s="17" t="s">
        <v>156</v>
      </c>
      <c r="CH559" s="17">
        <v>44946</v>
      </c>
      <c r="CI559" s="16">
        <v>100000</v>
      </c>
      <c r="CJ559" s="10" t="s">
        <v>2044</v>
      </c>
      <c r="CK559" s="10" t="s">
        <v>230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 t="s">
        <v>156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>
        <v>44957</v>
      </c>
      <c r="CX559" s="10" t="s">
        <v>1850</v>
      </c>
      <c r="CY559" s="17" t="s">
        <v>156</v>
      </c>
      <c r="CZ559" s="17" t="s">
        <v>156</v>
      </c>
      <c r="DA559" s="17" t="s">
        <v>156</v>
      </c>
      <c r="DB559" s="17">
        <v>44951</v>
      </c>
      <c r="DC559" s="16">
        <v>50076</v>
      </c>
      <c r="DD559" s="10" t="s">
        <v>2045</v>
      </c>
      <c r="DE559" s="10" t="s">
        <v>230</v>
      </c>
      <c r="DF559" s="18" t="s">
        <v>156</v>
      </c>
      <c r="DG559" s="17">
        <v>44985</v>
      </c>
      <c r="DH559" s="10" t="s">
        <v>156</v>
      </c>
      <c r="DI559" s="17" t="s">
        <v>156</v>
      </c>
      <c r="DJ559" s="17" t="s">
        <v>156</v>
      </c>
      <c r="DK559" s="17" t="s">
        <v>156</v>
      </c>
      <c r="DL559" s="17">
        <v>44979</v>
      </c>
      <c r="DM559" s="16">
        <v>50076</v>
      </c>
      <c r="DN559" s="10" t="s">
        <v>2046</v>
      </c>
      <c r="DO559" s="10" t="s">
        <v>230</v>
      </c>
      <c r="DP559" s="16">
        <v>36</v>
      </c>
      <c r="DQ559" s="16">
        <v>18</v>
      </c>
      <c r="DR559" s="11">
        <v>18</v>
      </c>
      <c r="DS559" s="16">
        <v>36</v>
      </c>
      <c r="DT559" s="16">
        <v>0</v>
      </c>
      <c r="DU559" s="11" t="s">
        <v>181</v>
      </c>
      <c r="DV559" s="11" t="s">
        <v>182</v>
      </c>
      <c r="DW559" s="27" t="s">
        <v>156</v>
      </c>
      <c r="DX559" s="27" t="s">
        <v>156</v>
      </c>
      <c r="DY559" s="20" t="s">
        <v>2017</v>
      </c>
      <c r="DZ559" s="16">
        <v>7</v>
      </c>
      <c r="EA559" s="16">
        <v>39</v>
      </c>
      <c r="EB559" s="27" t="s">
        <v>185</v>
      </c>
      <c r="EC559" s="27" t="s">
        <v>185</v>
      </c>
      <c r="ED559" s="27" t="s">
        <v>182</v>
      </c>
      <c r="EE559" s="29">
        <v>44940.290752314817</v>
      </c>
      <c r="EF559" s="28" t="s">
        <v>188</v>
      </c>
      <c r="EG559" s="28" t="s">
        <v>189</v>
      </c>
      <c r="EH559" s="28" t="s">
        <v>190</v>
      </c>
      <c r="EI559" s="29">
        <v>45062.343865740739</v>
      </c>
      <c r="EJ559" s="28" t="s">
        <v>197</v>
      </c>
      <c r="EK559" s="28" t="s">
        <v>156</v>
      </c>
      <c r="EL559" s="28" t="s">
        <v>198</v>
      </c>
      <c r="EM559" s="45" t="s">
        <v>3713</v>
      </c>
      <c r="EN559" s="46" t="str">
        <f t="shared" si="57"/>
        <v>343F055A</v>
      </c>
      <c r="EO559" s="47">
        <f t="shared" si="58"/>
        <v>45107</v>
      </c>
      <c r="EP559" s="47">
        <f t="shared" si="59"/>
        <v>44957</v>
      </c>
      <c r="EQ559" s="48" t="str">
        <f t="shared" ca="1" si="60"/>
        <v>Past</v>
      </c>
      <c r="ER559" s="49">
        <f t="shared" si="61"/>
        <v>150</v>
      </c>
      <c r="ES559" s="50"/>
      <c r="ET559" s="51">
        <f t="shared" si="62"/>
        <v>150</v>
      </c>
      <c r="EU559" s="52">
        <f t="shared" si="63"/>
        <v>7511400</v>
      </c>
      <c r="EV559" s="46"/>
      <c r="EW559" s="23" t="s">
        <v>3714</v>
      </c>
    </row>
    <row r="560" spans="1:153" ht="14.25" hidden="1" customHeight="1">
      <c r="A560" s="8">
        <v>553</v>
      </c>
      <c r="B560" s="9" t="s">
        <v>141</v>
      </c>
      <c r="C560" s="10" t="s">
        <v>206</v>
      </c>
      <c r="D560" s="10" t="s">
        <v>2008</v>
      </c>
      <c r="E560" s="10" t="s">
        <v>150</v>
      </c>
      <c r="F560" s="9" t="s">
        <v>2009</v>
      </c>
      <c r="G560" s="10" t="s">
        <v>642</v>
      </c>
      <c r="H560" s="9" t="s">
        <v>643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336</v>
      </c>
      <c r="S560" s="9" t="s">
        <v>305</v>
      </c>
      <c r="T560" s="9" t="s">
        <v>306</v>
      </c>
      <c r="U560" s="9" t="s">
        <v>337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2034</v>
      </c>
      <c r="AA560" s="9" t="s">
        <v>339</v>
      </c>
      <c r="AB560" s="12" t="s">
        <v>340</v>
      </c>
      <c r="AC560" s="10" t="s">
        <v>2035</v>
      </c>
      <c r="AD560" s="9" t="s">
        <v>339</v>
      </c>
      <c r="AE560" s="13" t="s">
        <v>340</v>
      </c>
      <c r="AF560" s="14" t="s">
        <v>2036</v>
      </c>
      <c r="AG560" s="10" t="s">
        <v>2037</v>
      </c>
      <c r="AH560" s="11" t="s">
        <v>343</v>
      </c>
      <c r="AI560" s="11" t="s">
        <v>344</v>
      </c>
      <c r="AJ560" s="10" t="s">
        <v>345</v>
      </c>
      <c r="AK560" s="11" t="s">
        <v>344</v>
      </c>
      <c r="AL560" s="11" t="s">
        <v>168</v>
      </c>
      <c r="AM560" s="10" t="s">
        <v>169</v>
      </c>
      <c r="AN560" s="10" t="s">
        <v>655</v>
      </c>
      <c r="AO560" s="9" t="s">
        <v>656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2.6</v>
      </c>
      <c r="AU560" s="10" t="s">
        <v>142</v>
      </c>
      <c r="AV560" s="16">
        <v>777000</v>
      </c>
      <c r="AW560" s="16">
        <v>777000</v>
      </c>
      <c r="AX560" s="16">
        <v>0</v>
      </c>
      <c r="AY560" s="16">
        <v>110000</v>
      </c>
      <c r="AZ560" s="16">
        <v>0</v>
      </c>
      <c r="BA560" s="17">
        <v>45110</v>
      </c>
      <c r="BB560" s="30" t="s">
        <v>175</v>
      </c>
      <c r="BC560" s="18" t="s">
        <v>156</v>
      </c>
      <c r="BD560" s="17">
        <v>45260</v>
      </c>
      <c r="BE560" s="17">
        <v>45322</v>
      </c>
      <c r="BF560" s="17">
        <v>45092</v>
      </c>
      <c r="BG560" s="10">
        <v>85308257</v>
      </c>
      <c r="BH560" s="9" t="s">
        <v>258</v>
      </c>
      <c r="BI560" s="19">
        <v>45047</v>
      </c>
      <c r="BJ560" s="20">
        <v>45047</v>
      </c>
      <c r="BK560" s="16">
        <v>0</v>
      </c>
      <c r="BL560" s="16">
        <v>0</v>
      </c>
      <c r="BM560" s="9" t="s">
        <v>177</v>
      </c>
      <c r="BN560" s="9" t="s">
        <v>178</v>
      </c>
      <c r="BO560" s="9" t="s">
        <v>156</v>
      </c>
      <c r="BP560" s="17">
        <v>45168</v>
      </c>
      <c r="BQ560" s="17" t="s">
        <v>156</v>
      </c>
      <c r="BR560" s="17" t="s">
        <v>156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 t="s">
        <v>156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44960</v>
      </c>
      <c r="CD560" s="10" t="s">
        <v>156</v>
      </c>
      <c r="CE560" s="17" t="s">
        <v>156</v>
      </c>
      <c r="CF560" s="17" t="s">
        <v>156</v>
      </c>
      <c r="CG560" s="17" t="s">
        <v>156</v>
      </c>
      <c r="CH560" s="17" t="s">
        <v>156</v>
      </c>
      <c r="CI560" s="16">
        <v>0</v>
      </c>
      <c r="CJ560" s="10" t="s">
        <v>156</v>
      </c>
      <c r="CK560" s="10" t="s">
        <v>156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 t="s">
        <v>156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44971</v>
      </c>
      <c r="CX560" s="10" t="s">
        <v>298</v>
      </c>
      <c r="CY560" s="17" t="s">
        <v>156</v>
      </c>
      <c r="CZ560" s="17" t="s">
        <v>156</v>
      </c>
      <c r="DA560" s="17" t="s">
        <v>156</v>
      </c>
      <c r="DB560" s="17" t="s">
        <v>156</v>
      </c>
      <c r="DC560" s="16">
        <v>0</v>
      </c>
      <c r="DD560" s="10" t="s">
        <v>156</v>
      </c>
      <c r="DE560" s="10" t="s">
        <v>156</v>
      </c>
      <c r="DF560" s="18" t="s">
        <v>156</v>
      </c>
      <c r="DG560" s="17">
        <v>44999</v>
      </c>
      <c r="DH560" s="10" t="s">
        <v>156</v>
      </c>
      <c r="DI560" s="17" t="s">
        <v>156</v>
      </c>
      <c r="DJ560" s="17" t="s">
        <v>156</v>
      </c>
      <c r="DK560" s="17" t="s">
        <v>156</v>
      </c>
      <c r="DL560" s="17" t="s">
        <v>156</v>
      </c>
      <c r="DM560" s="16">
        <v>0</v>
      </c>
      <c r="DN560" s="10" t="s">
        <v>156</v>
      </c>
      <c r="DO560" s="10" t="s">
        <v>156</v>
      </c>
      <c r="DP560" s="16">
        <v>36</v>
      </c>
      <c r="DQ560" s="16">
        <v>18</v>
      </c>
      <c r="DR560" s="11">
        <v>18</v>
      </c>
      <c r="DS560" s="16">
        <v>36</v>
      </c>
      <c r="DT560" s="16">
        <v>0</v>
      </c>
      <c r="DU560" s="11" t="s">
        <v>181</v>
      </c>
      <c r="DV560" s="11" t="s">
        <v>182</v>
      </c>
      <c r="DW560" s="27" t="s">
        <v>156</v>
      </c>
      <c r="DX560" s="27" t="s">
        <v>156</v>
      </c>
      <c r="DY560" s="20" t="s">
        <v>2047</v>
      </c>
      <c r="DZ560" s="16">
        <v>7</v>
      </c>
      <c r="EA560" s="16">
        <v>39</v>
      </c>
      <c r="EB560" s="27" t="s">
        <v>185</v>
      </c>
      <c r="EC560" s="27" t="s">
        <v>185</v>
      </c>
      <c r="ED560" s="27" t="s">
        <v>182</v>
      </c>
      <c r="EE560" s="29">
        <v>44953.948784722219</v>
      </c>
      <c r="EF560" s="28" t="s">
        <v>188</v>
      </c>
      <c r="EG560" s="28" t="s">
        <v>189</v>
      </c>
      <c r="EH560" s="28" t="s">
        <v>190</v>
      </c>
      <c r="EI560" s="29">
        <v>45062.343865740739</v>
      </c>
      <c r="EJ560" s="28" t="s">
        <v>197</v>
      </c>
      <c r="EK560" s="28" t="s">
        <v>156</v>
      </c>
      <c r="EL560" s="28" t="s">
        <v>198</v>
      </c>
      <c r="EM560" s="45"/>
      <c r="EN560" s="46" t="str">
        <f t="shared" si="57"/>
        <v>343F055A</v>
      </c>
      <c r="EO560" s="47">
        <f t="shared" si="58"/>
        <v>45122</v>
      </c>
      <c r="EP560" s="47">
        <f t="shared" si="59"/>
        <v>44971</v>
      </c>
      <c r="EQ560" s="48" t="str">
        <f t="shared" ca="1" si="60"/>
        <v>Past</v>
      </c>
      <c r="ER560" s="49">
        <f t="shared" si="61"/>
        <v>151</v>
      </c>
      <c r="ES560" s="50"/>
      <c r="ET560" s="51">
        <f t="shared" si="62"/>
        <v>151</v>
      </c>
      <c r="EU560" s="52">
        <f t="shared" si="63"/>
        <v>0</v>
      </c>
      <c r="EV560" s="46"/>
    </row>
    <row r="561" spans="1:153" ht="14.25" customHeight="1">
      <c r="A561" s="8">
        <v>554</v>
      </c>
      <c r="B561" s="9" t="s">
        <v>141</v>
      </c>
      <c r="C561" s="10" t="s">
        <v>206</v>
      </c>
      <c r="D561" s="10" t="s">
        <v>2008</v>
      </c>
      <c r="E561" s="10" t="s">
        <v>150</v>
      </c>
      <c r="F561" s="9" t="s">
        <v>2009</v>
      </c>
      <c r="G561" s="10" t="s">
        <v>642</v>
      </c>
      <c r="H561" s="9" t="s">
        <v>643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336</v>
      </c>
      <c r="S561" s="9" t="s">
        <v>305</v>
      </c>
      <c r="T561" s="9" t="s">
        <v>306</v>
      </c>
      <c r="U561" s="9" t="s">
        <v>337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2034</v>
      </c>
      <c r="AA561" s="9" t="s">
        <v>339</v>
      </c>
      <c r="AB561" s="12" t="s">
        <v>340</v>
      </c>
      <c r="AC561" s="10" t="s">
        <v>2035</v>
      </c>
      <c r="AD561" s="9" t="s">
        <v>339</v>
      </c>
      <c r="AE561" s="13" t="s">
        <v>340</v>
      </c>
      <c r="AF561" s="14" t="s">
        <v>2036</v>
      </c>
      <c r="AG561" s="10" t="s">
        <v>2037</v>
      </c>
      <c r="AH561" s="11" t="s">
        <v>343</v>
      </c>
      <c r="AI561" s="11" t="s">
        <v>344</v>
      </c>
      <c r="AJ561" s="10" t="s">
        <v>345</v>
      </c>
      <c r="AK561" s="11" t="s">
        <v>344</v>
      </c>
      <c r="AL561" s="11" t="s">
        <v>168</v>
      </c>
      <c r="AM561" s="10" t="s">
        <v>169</v>
      </c>
      <c r="AN561" s="10" t="s">
        <v>655</v>
      </c>
      <c r="AO561" s="9" t="s">
        <v>656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2.6</v>
      </c>
      <c r="AU561" s="10" t="s">
        <v>142</v>
      </c>
      <c r="AV561" s="16">
        <v>777000</v>
      </c>
      <c r="AW561" s="16">
        <v>777000</v>
      </c>
      <c r="AX561" s="16">
        <v>0</v>
      </c>
      <c r="AY561" s="16">
        <v>110000</v>
      </c>
      <c r="AZ561" s="16">
        <v>0</v>
      </c>
      <c r="BA561" s="17">
        <v>45110</v>
      </c>
      <c r="BB561" s="30" t="s">
        <v>175</v>
      </c>
      <c r="BC561" s="18">
        <v>45119</v>
      </c>
      <c r="BD561" s="17">
        <v>45260</v>
      </c>
      <c r="BE561" s="17">
        <v>45322</v>
      </c>
      <c r="BF561" s="17">
        <v>45092</v>
      </c>
      <c r="BG561" s="10">
        <v>85310400</v>
      </c>
      <c r="BH561" s="9" t="s">
        <v>303</v>
      </c>
      <c r="BI561" s="19">
        <v>45078</v>
      </c>
      <c r="BJ561" s="20">
        <v>45082</v>
      </c>
      <c r="BK561" s="16">
        <v>100008</v>
      </c>
      <c r="BL561" s="16">
        <v>260021</v>
      </c>
      <c r="BM561" s="9" t="s">
        <v>177</v>
      </c>
      <c r="BN561" s="9" t="s">
        <v>383</v>
      </c>
      <c r="BO561" s="9" t="s">
        <v>156</v>
      </c>
      <c r="BP561" s="17">
        <v>45168</v>
      </c>
      <c r="BQ561" s="17">
        <v>45168</v>
      </c>
      <c r="BR561" s="17" t="s">
        <v>156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 t="s">
        <v>156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>
        <v>44971</v>
      </c>
      <c r="CD561" s="10" t="s">
        <v>2027</v>
      </c>
      <c r="CE561" s="17" t="s">
        <v>156</v>
      </c>
      <c r="CF561" s="17" t="s">
        <v>156</v>
      </c>
      <c r="CG561" s="17">
        <v>44962</v>
      </c>
      <c r="CH561" s="17">
        <v>44965</v>
      </c>
      <c r="CI561" s="16">
        <v>200000</v>
      </c>
      <c r="CJ561" s="10" t="s">
        <v>2048</v>
      </c>
      <c r="CK561" s="10" t="s">
        <v>230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 t="s">
        <v>156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44972</v>
      </c>
      <c r="CX561" s="10" t="s">
        <v>897</v>
      </c>
      <c r="CY561" s="17" t="s">
        <v>156</v>
      </c>
      <c r="CZ561" s="17" t="s">
        <v>156</v>
      </c>
      <c r="DA561" s="17">
        <v>44962</v>
      </c>
      <c r="DB561" s="17">
        <v>44974</v>
      </c>
      <c r="DC561" s="16">
        <v>100008</v>
      </c>
      <c r="DD561" s="10" t="s">
        <v>2049</v>
      </c>
      <c r="DE561" s="10" t="s">
        <v>230</v>
      </c>
      <c r="DF561" s="18" t="s">
        <v>156</v>
      </c>
      <c r="DG561" s="17">
        <v>44985</v>
      </c>
      <c r="DH561" s="10" t="s">
        <v>2050</v>
      </c>
      <c r="DI561" s="17" t="s">
        <v>156</v>
      </c>
      <c r="DJ561" s="17" t="s">
        <v>156</v>
      </c>
      <c r="DK561" s="17">
        <v>44962</v>
      </c>
      <c r="DL561" s="17">
        <v>44979</v>
      </c>
      <c r="DM561" s="16">
        <v>100008</v>
      </c>
      <c r="DN561" s="10" t="s">
        <v>2051</v>
      </c>
      <c r="DO561" s="10" t="s">
        <v>230</v>
      </c>
      <c r="DP561" s="16">
        <v>36</v>
      </c>
      <c r="DQ561" s="16">
        <v>18</v>
      </c>
      <c r="DR561" s="11">
        <v>18</v>
      </c>
      <c r="DS561" s="16">
        <v>36</v>
      </c>
      <c r="DT561" s="16">
        <v>0</v>
      </c>
      <c r="DU561" s="11" t="s">
        <v>181</v>
      </c>
      <c r="DV561" s="11" t="s">
        <v>182</v>
      </c>
      <c r="DW561" s="27" t="s">
        <v>156</v>
      </c>
      <c r="DX561" s="27" t="s">
        <v>156</v>
      </c>
      <c r="DY561" s="20" t="s">
        <v>2047</v>
      </c>
      <c r="DZ561" s="16">
        <v>7</v>
      </c>
      <c r="EA561" s="16">
        <v>39</v>
      </c>
      <c r="EB561" s="27" t="s">
        <v>185</v>
      </c>
      <c r="EC561" s="27" t="s">
        <v>185</v>
      </c>
      <c r="ED561" s="27" t="s">
        <v>182</v>
      </c>
      <c r="EE561" s="29">
        <v>44957.267418981479</v>
      </c>
      <c r="EF561" s="28" t="s">
        <v>188</v>
      </c>
      <c r="EG561" s="28" t="s">
        <v>189</v>
      </c>
      <c r="EH561" s="28" t="s">
        <v>190</v>
      </c>
      <c r="EI561" s="29">
        <v>45062.343865740739</v>
      </c>
      <c r="EJ561" s="28" t="s">
        <v>197</v>
      </c>
      <c r="EK561" s="28" t="s">
        <v>156</v>
      </c>
      <c r="EL561" s="28" t="s">
        <v>198</v>
      </c>
      <c r="EM561" s="45" t="s">
        <v>3713</v>
      </c>
      <c r="EN561" s="46" t="str">
        <f t="shared" si="57"/>
        <v>343F055A</v>
      </c>
      <c r="EO561" s="47">
        <f t="shared" si="58"/>
        <v>45122</v>
      </c>
      <c r="EP561" s="47">
        <f t="shared" si="59"/>
        <v>44972</v>
      </c>
      <c r="EQ561" s="48" t="str">
        <f t="shared" ca="1" si="60"/>
        <v>Past</v>
      </c>
      <c r="ER561" s="49">
        <f t="shared" si="61"/>
        <v>150</v>
      </c>
      <c r="ES561" s="50"/>
      <c r="ET561" s="51">
        <f t="shared" si="62"/>
        <v>150</v>
      </c>
      <c r="EU561" s="52">
        <f t="shared" si="63"/>
        <v>15001200</v>
      </c>
      <c r="EV561" s="46"/>
      <c r="EW561" s="23" t="s">
        <v>3714</v>
      </c>
    </row>
    <row r="562" spans="1:153" ht="14.25" customHeight="1">
      <c r="A562" s="8">
        <v>555</v>
      </c>
      <c r="B562" s="9" t="s">
        <v>141</v>
      </c>
      <c r="C562" s="10" t="s">
        <v>206</v>
      </c>
      <c r="D562" s="10" t="s">
        <v>2008</v>
      </c>
      <c r="E562" s="10" t="s">
        <v>150</v>
      </c>
      <c r="F562" s="9" t="s">
        <v>2009</v>
      </c>
      <c r="G562" s="10" t="s">
        <v>642</v>
      </c>
      <c r="H562" s="9" t="s">
        <v>643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336</v>
      </c>
      <c r="S562" s="9" t="s">
        <v>305</v>
      </c>
      <c r="T562" s="9" t="s">
        <v>306</v>
      </c>
      <c r="U562" s="9" t="s">
        <v>337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2034</v>
      </c>
      <c r="AA562" s="9" t="s">
        <v>339</v>
      </c>
      <c r="AB562" s="12" t="s">
        <v>340</v>
      </c>
      <c r="AC562" s="10" t="s">
        <v>2035</v>
      </c>
      <c r="AD562" s="9" t="s">
        <v>339</v>
      </c>
      <c r="AE562" s="13" t="s">
        <v>340</v>
      </c>
      <c r="AF562" s="14" t="s">
        <v>2036</v>
      </c>
      <c r="AG562" s="10" t="s">
        <v>2037</v>
      </c>
      <c r="AH562" s="11" t="s">
        <v>343</v>
      </c>
      <c r="AI562" s="11" t="s">
        <v>344</v>
      </c>
      <c r="AJ562" s="10" t="s">
        <v>345</v>
      </c>
      <c r="AK562" s="11" t="s">
        <v>344</v>
      </c>
      <c r="AL562" s="11" t="s">
        <v>168</v>
      </c>
      <c r="AM562" s="10" t="s">
        <v>169</v>
      </c>
      <c r="AN562" s="10" t="s">
        <v>655</v>
      </c>
      <c r="AO562" s="9" t="s">
        <v>656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2.6</v>
      </c>
      <c r="AU562" s="10" t="s">
        <v>142</v>
      </c>
      <c r="AV562" s="16">
        <v>777000</v>
      </c>
      <c r="AW562" s="16">
        <v>777000</v>
      </c>
      <c r="AX562" s="16">
        <v>0</v>
      </c>
      <c r="AY562" s="16">
        <v>110000</v>
      </c>
      <c r="AZ562" s="16">
        <v>0</v>
      </c>
      <c r="BA562" s="17">
        <v>45110</v>
      </c>
      <c r="BB562" s="30" t="s">
        <v>175</v>
      </c>
      <c r="BC562" s="18">
        <v>45119</v>
      </c>
      <c r="BD562" s="17">
        <v>45260</v>
      </c>
      <c r="BE562" s="17">
        <v>45322</v>
      </c>
      <c r="BF562" s="17">
        <v>45092</v>
      </c>
      <c r="BG562" s="10">
        <v>85352698</v>
      </c>
      <c r="BH562" s="9" t="s">
        <v>247</v>
      </c>
      <c r="BI562" s="19">
        <v>45108</v>
      </c>
      <c r="BJ562" s="20">
        <v>45110</v>
      </c>
      <c r="BK562" s="16">
        <v>25000</v>
      </c>
      <c r="BL562" s="16">
        <v>65000</v>
      </c>
      <c r="BM562" s="9" t="s">
        <v>177</v>
      </c>
      <c r="BN562" s="9" t="s">
        <v>470</v>
      </c>
      <c r="BO562" s="9" t="s">
        <v>156</v>
      </c>
      <c r="BP562" s="17">
        <v>45164</v>
      </c>
      <c r="BQ562" s="17" t="s">
        <v>156</v>
      </c>
      <c r="BR562" s="17" t="s">
        <v>156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 t="s">
        <v>156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 t="s">
        <v>156</v>
      </c>
      <c r="CD562" s="10" t="s">
        <v>156</v>
      </c>
      <c r="CE562" s="17">
        <v>45037</v>
      </c>
      <c r="CF562" s="17" t="s">
        <v>156</v>
      </c>
      <c r="CG562" s="17">
        <v>45008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 t="s">
        <v>156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45106</v>
      </c>
      <c r="CX562" s="10" t="s">
        <v>2052</v>
      </c>
      <c r="CY562" s="17">
        <v>45121</v>
      </c>
      <c r="CZ562" s="17" t="s">
        <v>156</v>
      </c>
      <c r="DA562" s="17">
        <v>45008</v>
      </c>
      <c r="DB562" s="17" t="s">
        <v>156</v>
      </c>
      <c r="DC562" s="16">
        <v>0</v>
      </c>
      <c r="DD562" s="10" t="s">
        <v>156</v>
      </c>
      <c r="DE562" s="10" t="s">
        <v>156</v>
      </c>
      <c r="DF562" s="18" t="s">
        <v>156</v>
      </c>
      <c r="DG562" s="17" t="s">
        <v>156</v>
      </c>
      <c r="DH562" s="10" t="s">
        <v>1874</v>
      </c>
      <c r="DI562" s="17">
        <v>45128</v>
      </c>
      <c r="DJ562" s="17" t="s">
        <v>156</v>
      </c>
      <c r="DK562" s="17">
        <v>45008</v>
      </c>
      <c r="DL562" s="17" t="s">
        <v>156</v>
      </c>
      <c r="DM562" s="16">
        <v>0</v>
      </c>
      <c r="DN562" s="10" t="s">
        <v>156</v>
      </c>
      <c r="DO562" s="10" t="s">
        <v>156</v>
      </c>
      <c r="DP562" s="16">
        <v>36</v>
      </c>
      <c r="DQ562" s="16">
        <v>18</v>
      </c>
      <c r="DR562" s="11">
        <v>18</v>
      </c>
      <c r="DS562" s="16">
        <v>36</v>
      </c>
      <c r="DT562" s="16">
        <v>0</v>
      </c>
      <c r="DU562" s="11" t="s">
        <v>181</v>
      </c>
      <c r="DV562" s="11" t="s">
        <v>182</v>
      </c>
      <c r="DW562" s="27" t="s">
        <v>156</v>
      </c>
      <c r="DX562" s="27" t="s">
        <v>156</v>
      </c>
      <c r="DY562" s="20" t="s">
        <v>2053</v>
      </c>
      <c r="DZ562" s="16">
        <v>7</v>
      </c>
      <c r="EA562" s="16">
        <v>31</v>
      </c>
      <c r="EB562" s="27" t="s">
        <v>185</v>
      </c>
      <c r="EC562" s="27" t="s">
        <v>185</v>
      </c>
      <c r="ED562" s="27" t="s">
        <v>182</v>
      </c>
      <c r="EE562" s="29">
        <v>44969.731817129628</v>
      </c>
      <c r="EF562" s="28" t="s">
        <v>188</v>
      </c>
      <c r="EG562" s="28" t="s">
        <v>189</v>
      </c>
      <c r="EH562" s="28" t="s">
        <v>190</v>
      </c>
      <c r="EI562" s="29">
        <v>45110.818703703706</v>
      </c>
      <c r="EJ562" s="28" t="s">
        <v>197</v>
      </c>
      <c r="EK562" s="28" t="s">
        <v>156</v>
      </c>
      <c r="EL562" s="28" t="s">
        <v>198</v>
      </c>
      <c r="EM562" s="45" t="s">
        <v>3713</v>
      </c>
      <c r="EN562" s="46" t="str">
        <f t="shared" si="57"/>
        <v>343F055A</v>
      </c>
      <c r="EO562" s="47">
        <f t="shared" si="58"/>
        <v>45126</v>
      </c>
      <c r="EP562" s="47">
        <f t="shared" si="59"/>
        <v>45106</v>
      </c>
      <c r="EQ562" s="48" t="str">
        <f t="shared" ca="1" si="60"/>
        <v>Past</v>
      </c>
      <c r="ER562" s="49">
        <f t="shared" si="61"/>
        <v>20</v>
      </c>
      <c r="ES562" s="50"/>
      <c r="ET562" s="51">
        <f t="shared" si="62"/>
        <v>20</v>
      </c>
      <c r="EU562" s="52">
        <f t="shared" si="63"/>
        <v>500000</v>
      </c>
      <c r="EV562" s="46"/>
      <c r="EW562" s="23" t="s">
        <v>3721</v>
      </c>
    </row>
    <row r="563" spans="1:153" ht="14.25" customHeight="1">
      <c r="A563" s="8">
        <v>556</v>
      </c>
      <c r="B563" s="9" t="s">
        <v>141</v>
      </c>
      <c r="C563" s="10" t="s">
        <v>206</v>
      </c>
      <c r="D563" s="10" t="s">
        <v>2008</v>
      </c>
      <c r="E563" s="10" t="s">
        <v>150</v>
      </c>
      <c r="F563" s="9" t="s">
        <v>2009</v>
      </c>
      <c r="G563" s="10" t="s">
        <v>642</v>
      </c>
      <c r="H563" s="9" t="s">
        <v>643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336</v>
      </c>
      <c r="S563" s="9" t="s">
        <v>305</v>
      </c>
      <c r="T563" s="9" t="s">
        <v>306</v>
      </c>
      <c r="U563" s="9" t="s">
        <v>337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2034</v>
      </c>
      <c r="AA563" s="9" t="s">
        <v>339</v>
      </c>
      <c r="AB563" s="12" t="s">
        <v>340</v>
      </c>
      <c r="AC563" s="10" t="s">
        <v>2035</v>
      </c>
      <c r="AD563" s="9" t="s">
        <v>339</v>
      </c>
      <c r="AE563" s="13" t="s">
        <v>340</v>
      </c>
      <c r="AF563" s="14" t="s">
        <v>2036</v>
      </c>
      <c r="AG563" s="10" t="s">
        <v>2037</v>
      </c>
      <c r="AH563" s="11" t="s">
        <v>343</v>
      </c>
      <c r="AI563" s="11" t="s">
        <v>344</v>
      </c>
      <c r="AJ563" s="10" t="s">
        <v>345</v>
      </c>
      <c r="AK563" s="11" t="s">
        <v>344</v>
      </c>
      <c r="AL563" s="11" t="s">
        <v>168</v>
      </c>
      <c r="AM563" s="10" t="s">
        <v>169</v>
      </c>
      <c r="AN563" s="10" t="s">
        <v>655</v>
      </c>
      <c r="AO563" s="9" t="s">
        <v>656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2.6</v>
      </c>
      <c r="AU563" s="10" t="s">
        <v>142</v>
      </c>
      <c r="AV563" s="16">
        <v>777000</v>
      </c>
      <c r="AW563" s="16">
        <v>777000</v>
      </c>
      <c r="AX563" s="16">
        <v>0</v>
      </c>
      <c r="AY563" s="16">
        <v>110000</v>
      </c>
      <c r="AZ563" s="16">
        <v>0</v>
      </c>
      <c r="BA563" s="17">
        <v>45110</v>
      </c>
      <c r="BB563" s="30" t="s">
        <v>175</v>
      </c>
      <c r="BC563" s="18">
        <v>45119</v>
      </c>
      <c r="BD563" s="17">
        <v>45260</v>
      </c>
      <c r="BE563" s="17">
        <v>45322</v>
      </c>
      <c r="BF563" s="17">
        <v>45092</v>
      </c>
      <c r="BG563" s="10">
        <v>85497643</v>
      </c>
      <c r="BH563" s="9" t="s">
        <v>176</v>
      </c>
      <c r="BI563" s="19">
        <v>45108</v>
      </c>
      <c r="BJ563" s="20">
        <v>45117</v>
      </c>
      <c r="BK563" s="16">
        <v>25000</v>
      </c>
      <c r="BL563" s="16">
        <v>65000</v>
      </c>
      <c r="BM563" s="9" t="s">
        <v>177</v>
      </c>
      <c r="BN563" s="9" t="s">
        <v>470</v>
      </c>
      <c r="BO563" s="9" t="s">
        <v>156</v>
      </c>
      <c r="BP563" s="17">
        <v>45174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 t="s">
        <v>156</v>
      </c>
      <c r="CD563" s="10" t="s">
        <v>156</v>
      </c>
      <c r="CE563" s="17" t="s">
        <v>156</v>
      </c>
      <c r="CF563" s="17" t="s">
        <v>156</v>
      </c>
      <c r="CG563" s="17" t="s">
        <v>156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45113</v>
      </c>
      <c r="CX563" s="10" t="s">
        <v>2054</v>
      </c>
      <c r="CY563" s="17" t="s">
        <v>156</v>
      </c>
      <c r="CZ563" s="17" t="s">
        <v>156</v>
      </c>
      <c r="DA563" s="17" t="s">
        <v>156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45125</v>
      </c>
      <c r="DH563" s="10" t="s">
        <v>2055</v>
      </c>
      <c r="DI563" s="17" t="s">
        <v>156</v>
      </c>
      <c r="DJ563" s="17" t="s">
        <v>156</v>
      </c>
      <c r="DK563" s="17" t="s">
        <v>156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36</v>
      </c>
      <c r="DQ563" s="16">
        <v>18</v>
      </c>
      <c r="DR563" s="11">
        <v>18</v>
      </c>
      <c r="DS563" s="16">
        <v>36</v>
      </c>
      <c r="DT563" s="16">
        <v>0</v>
      </c>
      <c r="DU563" s="11" t="s">
        <v>181</v>
      </c>
      <c r="DV563" s="11" t="s">
        <v>182</v>
      </c>
      <c r="DW563" s="27" t="s">
        <v>156</v>
      </c>
      <c r="DX563" s="27" t="s">
        <v>156</v>
      </c>
      <c r="DY563" s="20" t="s">
        <v>2056</v>
      </c>
      <c r="DZ563" s="16">
        <v>7</v>
      </c>
      <c r="EA563" s="16">
        <v>31</v>
      </c>
      <c r="EB563" s="27" t="s">
        <v>185</v>
      </c>
      <c r="EC563" s="27" t="s">
        <v>185</v>
      </c>
      <c r="ED563" s="27" t="s">
        <v>182</v>
      </c>
      <c r="EE563" s="29">
        <v>45029.903634259259</v>
      </c>
      <c r="EF563" s="28" t="s">
        <v>188</v>
      </c>
      <c r="EG563" s="28" t="s">
        <v>189</v>
      </c>
      <c r="EH563" s="28" t="s">
        <v>190</v>
      </c>
      <c r="EI563" s="29">
        <v>45098.531585648147</v>
      </c>
      <c r="EJ563" s="28" t="s">
        <v>542</v>
      </c>
      <c r="EK563" s="28" t="s">
        <v>156</v>
      </c>
      <c r="EL563" s="28" t="s">
        <v>543</v>
      </c>
      <c r="EM563" s="45" t="s">
        <v>3713</v>
      </c>
      <c r="EN563" s="46" t="str">
        <f t="shared" si="57"/>
        <v>343F055A</v>
      </c>
      <c r="EO563" s="47">
        <f t="shared" si="58"/>
        <v>45136</v>
      </c>
      <c r="EP563" s="47">
        <f t="shared" si="59"/>
        <v>45113</v>
      </c>
      <c r="EQ563" s="48" t="str">
        <f t="shared" ca="1" si="60"/>
        <v>Past</v>
      </c>
      <c r="ER563" s="49">
        <f t="shared" si="61"/>
        <v>23</v>
      </c>
      <c r="ES563" s="50"/>
      <c r="ET563" s="51">
        <f t="shared" si="62"/>
        <v>23</v>
      </c>
      <c r="EU563" s="52">
        <f t="shared" si="63"/>
        <v>575000</v>
      </c>
      <c r="EV563" s="46"/>
      <c r="EW563" s="23" t="s">
        <v>3721</v>
      </c>
    </row>
    <row r="564" spans="1:153" ht="14.25" customHeight="1">
      <c r="A564" s="8">
        <v>557</v>
      </c>
      <c r="B564" s="9" t="s">
        <v>141</v>
      </c>
      <c r="C564" s="10" t="s">
        <v>206</v>
      </c>
      <c r="D564" s="10" t="s">
        <v>2008</v>
      </c>
      <c r="E564" s="10" t="s">
        <v>150</v>
      </c>
      <c r="F564" s="9" t="s">
        <v>2009</v>
      </c>
      <c r="G564" s="10" t="s">
        <v>642</v>
      </c>
      <c r="H564" s="9" t="s">
        <v>643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336</v>
      </c>
      <c r="S564" s="9" t="s">
        <v>305</v>
      </c>
      <c r="T564" s="9" t="s">
        <v>306</v>
      </c>
      <c r="U564" s="9" t="s">
        <v>337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2034</v>
      </c>
      <c r="AA564" s="9" t="s">
        <v>339</v>
      </c>
      <c r="AB564" s="12" t="s">
        <v>340</v>
      </c>
      <c r="AC564" s="10" t="s">
        <v>2035</v>
      </c>
      <c r="AD564" s="9" t="s">
        <v>339</v>
      </c>
      <c r="AE564" s="13" t="s">
        <v>340</v>
      </c>
      <c r="AF564" s="14" t="s">
        <v>2036</v>
      </c>
      <c r="AG564" s="10" t="s">
        <v>2037</v>
      </c>
      <c r="AH564" s="11" t="s">
        <v>343</v>
      </c>
      <c r="AI564" s="11" t="s">
        <v>344</v>
      </c>
      <c r="AJ564" s="10" t="s">
        <v>345</v>
      </c>
      <c r="AK564" s="11" t="s">
        <v>344</v>
      </c>
      <c r="AL564" s="11" t="s">
        <v>168</v>
      </c>
      <c r="AM564" s="10" t="s">
        <v>169</v>
      </c>
      <c r="AN564" s="10" t="s">
        <v>655</v>
      </c>
      <c r="AO564" s="9" t="s">
        <v>656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2.6</v>
      </c>
      <c r="AU564" s="10" t="s">
        <v>142</v>
      </c>
      <c r="AV564" s="16">
        <v>777000</v>
      </c>
      <c r="AW564" s="16">
        <v>777000</v>
      </c>
      <c r="AX564" s="16">
        <v>0</v>
      </c>
      <c r="AY564" s="16">
        <v>110000</v>
      </c>
      <c r="AZ564" s="16">
        <v>0</v>
      </c>
      <c r="BA564" s="17">
        <v>45110</v>
      </c>
      <c r="BB564" s="30" t="s">
        <v>175</v>
      </c>
      <c r="BC564" s="18">
        <v>45119</v>
      </c>
      <c r="BD564" s="17">
        <v>45260</v>
      </c>
      <c r="BE564" s="17">
        <v>45322</v>
      </c>
      <c r="BF564" s="17">
        <v>45092</v>
      </c>
      <c r="BG564" s="10">
        <v>85497644</v>
      </c>
      <c r="BH564" s="9" t="s">
        <v>211</v>
      </c>
      <c r="BI564" s="19">
        <v>45139</v>
      </c>
      <c r="BJ564" s="20">
        <v>45145</v>
      </c>
      <c r="BK564" s="16">
        <v>25000</v>
      </c>
      <c r="BL564" s="16">
        <v>65000</v>
      </c>
      <c r="BM564" s="9" t="s">
        <v>177</v>
      </c>
      <c r="BN564" s="9" t="s">
        <v>470</v>
      </c>
      <c r="BO564" s="9" t="s">
        <v>156</v>
      </c>
      <c r="BP564" s="17">
        <v>45194</v>
      </c>
      <c r="BQ564" s="17" t="s">
        <v>156</v>
      </c>
      <c r="BR564" s="17" t="s">
        <v>156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 t="s">
        <v>156</v>
      </c>
      <c r="BX564" s="17" t="s">
        <v>156</v>
      </c>
      <c r="BY564" s="16">
        <v>0</v>
      </c>
      <c r="BZ564" s="10" t="s">
        <v>156</v>
      </c>
      <c r="CA564" s="10" t="s">
        <v>156</v>
      </c>
      <c r="CB564" s="18" t="s">
        <v>156</v>
      </c>
      <c r="CC564" s="17" t="s">
        <v>156</v>
      </c>
      <c r="CD564" s="10" t="s">
        <v>156</v>
      </c>
      <c r="CE564" s="17" t="s">
        <v>156</v>
      </c>
      <c r="CF564" s="17" t="s">
        <v>156</v>
      </c>
      <c r="CG564" s="17" t="s">
        <v>156</v>
      </c>
      <c r="CH564" s="17" t="s">
        <v>156</v>
      </c>
      <c r="CI564" s="16">
        <v>0</v>
      </c>
      <c r="CJ564" s="10" t="s">
        <v>156</v>
      </c>
      <c r="CK564" s="10" t="s">
        <v>156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 t="s">
        <v>156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45134</v>
      </c>
      <c r="CX564" s="10" t="s">
        <v>985</v>
      </c>
      <c r="CY564" s="17" t="s">
        <v>156</v>
      </c>
      <c r="CZ564" s="17" t="s">
        <v>156</v>
      </c>
      <c r="DA564" s="17" t="s">
        <v>156</v>
      </c>
      <c r="DB564" s="17" t="s">
        <v>156</v>
      </c>
      <c r="DC564" s="16">
        <v>0</v>
      </c>
      <c r="DD564" s="10" t="s">
        <v>156</v>
      </c>
      <c r="DE564" s="10" t="s">
        <v>156</v>
      </c>
      <c r="DF564" s="18" t="s">
        <v>156</v>
      </c>
      <c r="DG564" s="17">
        <v>45146</v>
      </c>
      <c r="DH564" s="10" t="s">
        <v>986</v>
      </c>
      <c r="DI564" s="17" t="s">
        <v>156</v>
      </c>
      <c r="DJ564" s="17" t="s">
        <v>156</v>
      </c>
      <c r="DK564" s="17" t="s">
        <v>156</v>
      </c>
      <c r="DL564" s="17" t="s">
        <v>156</v>
      </c>
      <c r="DM564" s="16">
        <v>0</v>
      </c>
      <c r="DN564" s="10" t="s">
        <v>156</v>
      </c>
      <c r="DO564" s="10" t="s">
        <v>156</v>
      </c>
      <c r="DP564" s="16">
        <v>36</v>
      </c>
      <c r="DQ564" s="16">
        <v>18</v>
      </c>
      <c r="DR564" s="11">
        <v>18</v>
      </c>
      <c r="DS564" s="16">
        <v>36</v>
      </c>
      <c r="DT564" s="16">
        <v>0</v>
      </c>
      <c r="DU564" s="11" t="s">
        <v>181</v>
      </c>
      <c r="DV564" s="11" t="s">
        <v>182</v>
      </c>
      <c r="DW564" s="27" t="s">
        <v>156</v>
      </c>
      <c r="DX564" s="27" t="s">
        <v>156</v>
      </c>
      <c r="DY564" s="20" t="s">
        <v>1588</v>
      </c>
      <c r="DZ564" s="16">
        <v>7</v>
      </c>
      <c r="EA564" s="16">
        <v>31</v>
      </c>
      <c r="EB564" s="27" t="s">
        <v>185</v>
      </c>
      <c r="EC564" s="27" t="s">
        <v>185</v>
      </c>
      <c r="ED564" s="27" t="s">
        <v>182</v>
      </c>
      <c r="EE564" s="29">
        <v>45029.903634259259</v>
      </c>
      <c r="EF564" s="28" t="s">
        <v>188</v>
      </c>
      <c r="EG564" s="28" t="s">
        <v>189</v>
      </c>
      <c r="EH564" s="28" t="s">
        <v>190</v>
      </c>
      <c r="EI564" s="29">
        <v>45118.819201388891</v>
      </c>
      <c r="EJ564" s="28" t="s">
        <v>197</v>
      </c>
      <c r="EK564" s="28" t="s">
        <v>156</v>
      </c>
      <c r="EL564" s="28" t="s">
        <v>198</v>
      </c>
      <c r="EM564" s="45" t="s">
        <v>3713</v>
      </c>
      <c r="EN564" s="46" t="str">
        <f t="shared" si="57"/>
        <v>343F055A</v>
      </c>
      <c r="EO564" s="47">
        <f t="shared" si="58"/>
        <v>45156</v>
      </c>
      <c r="EP564" s="47">
        <f t="shared" si="59"/>
        <v>45134</v>
      </c>
      <c r="EQ564" s="48" t="str">
        <f t="shared" ca="1" si="60"/>
        <v>Y</v>
      </c>
      <c r="ER564" s="49">
        <f t="shared" si="61"/>
        <v>22</v>
      </c>
      <c r="ES564" s="50"/>
      <c r="ET564" s="51">
        <f t="shared" si="62"/>
        <v>22</v>
      </c>
      <c r="EU564" s="52">
        <f t="shared" si="63"/>
        <v>550000</v>
      </c>
      <c r="EV564" s="46"/>
      <c r="EW564" s="23" t="s">
        <v>3721</v>
      </c>
    </row>
    <row r="565" spans="1:153" ht="14.25" customHeight="1">
      <c r="A565" s="8">
        <v>558</v>
      </c>
      <c r="B565" s="9" t="s">
        <v>141</v>
      </c>
      <c r="C565" s="10" t="s">
        <v>206</v>
      </c>
      <c r="D565" s="10" t="s">
        <v>2008</v>
      </c>
      <c r="E565" s="10" t="s">
        <v>150</v>
      </c>
      <c r="F565" s="9" t="s">
        <v>2009</v>
      </c>
      <c r="G565" s="10" t="s">
        <v>642</v>
      </c>
      <c r="H565" s="9" t="s">
        <v>643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336</v>
      </c>
      <c r="S565" s="9" t="s">
        <v>305</v>
      </c>
      <c r="T565" s="9" t="s">
        <v>306</v>
      </c>
      <c r="U565" s="9" t="s">
        <v>337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2034</v>
      </c>
      <c r="AA565" s="9" t="s">
        <v>339</v>
      </c>
      <c r="AB565" s="12" t="s">
        <v>340</v>
      </c>
      <c r="AC565" s="10" t="s">
        <v>2035</v>
      </c>
      <c r="AD565" s="9" t="s">
        <v>339</v>
      </c>
      <c r="AE565" s="13" t="s">
        <v>340</v>
      </c>
      <c r="AF565" s="14" t="s">
        <v>2036</v>
      </c>
      <c r="AG565" s="10" t="s">
        <v>2037</v>
      </c>
      <c r="AH565" s="11" t="s">
        <v>343</v>
      </c>
      <c r="AI565" s="11" t="s">
        <v>344</v>
      </c>
      <c r="AJ565" s="10" t="s">
        <v>345</v>
      </c>
      <c r="AK565" s="11" t="s">
        <v>344</v>
      </c>
      <c r="AL565" s="11" t="s">
        <v>168</v>
      </c>
      <c r="AM565" s="10" t="s">
        <v>169</v>
      </c>
      <c r="AN565" s="10" t="s">
        <v>655</v>
      </c>
      <c r="AO565" s="9" t="s">
        <v>656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2.6</v>
      </c>
      <c r="AU565" s="10" t="s">
        <v>142</v>
      </c>
      <c r="AV565" s="16">
        <v>777000</v>
      </c>
      <c r="AW565" s="16">
        <v>777000</v>
      </c>
      <c r="AX565" s="16">
        <v>0</v>
      </c>
      <c r="AY565" s="16">
        <v>110000</v>
      </c>
      <c r="AZ565" s="16">
        <v>0</v>
      </c>
      <c r="BA565" s="17">
        <v>45110</v>
      </c>
      <c r="BB565" s="30" t="s">
        <v>175</v>
      </c>
      <c r="BC565" s="18">
        <v>45119</v>
      </c>
      <c r="BD565" s="17">
        <v>45260</v>
      </c>
      <c r="BE565" s="17">
        <v>45322</v>
      </c>
      <c r="BF565" s="17">
        <v>45092</v>
      </c>
      <c r="BG565" s="10">
        <v>85250025</v>
      </c>
      <c r="BH565" s="9" t="s">
        <v>201</v>
      </c>
      <c r="BI565" s="19">
        <v>45139</v>
      </c>
      <c r="BJ565" s="20">
        <v>45152</v>
      </c>
      <c r="BK565" s="16">
        <v>50000</v>
      </c>
      <c r="BL565" s="16">
        <v>130000</v>
      </c>
      <c r="BM565" s="9" t="s">
        <v>177</v>
      </c>
      <c r="BN565" s="9" t="s">
        <v>470</v>
      </c>
      <c r="BO565" s="9" t="s">
        <v>156</v>
      </c>
      <c r="BP565" s="17">
        <v>45199</v>
      </c>
      <c r="BQ565" s="17" t="s">
        <v>156</v>
      </c>
      <c r="BR565" s="17" t="s">
        <v>156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 t="s">
        <v>156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44950</v>
      </c>
      <c r="CD565" s="10" t="s">
        <v>156</v>
      </c>
      <c r="CE565" s="17">
        <v>44999</v>
      </c>
      <c r="CF565" s="17" t="s">
        <v>156</v>
      </c>
      <c r="CG565" s="17">
        <v>44938</v>
      </c>
      <c r="CH565" s="17">
        <v>44946</v>
      </c>
      <c r="CI565" s="16">
        <v>50000</v>
      </c>
      <c r="CJ565" s="10" t="s">
        <v>2057</v>
      </c>
      <c r="CK565" s="10" t="s">
        <v>230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 t="s">
        <v>156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45141</v>
      </c>
      <c r="CX565" s="10" t="s">
        <v>985</v>
      </c>
      <c r="CY565" s="17">
        <v>45034</v>
      </c>
      <c r="CZ565" s="17" t="s">
        <v>156</v>
      </c>
      <c r="DA565" s="17">
        <v>44955</v>
      </c>
      <c r="DB565" s="17" t="s">
        <v>156</v>
      </c>
      <c r="DC565" s="16">
        <v>0</v>
      </c>
      <c r="DD565" s="10" t="s">
        <v>156</v>
      </c>
      <c r="DE565" s="10" t="s">
        <v>156</v>
      </c>
      <c r="DF565" s="18" t="s">
        <v>156</v>
      </c>
      <c r="DG565" s="17">
        <v>45153</v>
      </c>
      <c r="DH565" s="10" t="s">
        <v>2058</v>
      </c>
      <c r="DI565" s="17">
        <v>45097</v>
      </c>
      <c r="DJ565" s="17" t="s">
        <v>156</v>
      </c>
      <c r="DK565" s="17">
        <v>44955</v>
      </c>
      <c r="DL565" s="17" t="s">
        <v>156</v>
      </c>
      <c r="DM565" s="16">
        <v>0</v>
      </c>
      <c r="DN565" s="10" t="s">
        <v>156</v>
      </c>
      <c r="DO565" s="10" t="s">
        <v>156</v>
      </c>
      <c r="DP565" s="16">
        <v>36</v>
      </c>
      <c r="DQ565" s="16">
        <v>18</v>
      </c>
      <c r="DR565" s="11">
        <v>18</v>
      </c>
      <c r="DS565" s="16">
        <v>36</v>
      </c>
      <c r="DT565" s="16">
        <v>0</v>
      </c>
      <c r="DU565" s="11" t="s">
        <v>181</v>
      </c>
      <c r="DV565" s="11" t="s">
        <v>182</v>
      </c>
      <c r="DW565" s="27" t="s">
        <v>156</v>
      </c>
      <c r="DX565" s="27" t="s">
        <v>156</v>
      </c>
      <c r="DY565" s="20" t="s">
        <v>2059</v>
      </c>
      <c r="DZ565" s="16">
        <v>7</v>
      </c>
      <c r="EA565" s="16">
        <v>31</v>
      </c>
      <c r="EB565" s="27" t="s">
        <v>185</v>
      </c>
      <c r="EC565" s="27" t="s">
        <v>185</v>
      </c>
      <c r="ED565" s="27" t="s">
        <v>182</v>
      </c>
      <c r="EE565" s="29">
        <v>44938.275972222225</v>
      </c>
      <c r="EF565" s="28" t="s">
        <v>188</v>
      </c>
      <c r="EG565" s="28" t="s">
        <v>189</v>
      </c>
      <c r="EH565" s="28" t="s">
        <v>190</v>
      </c>
      <c r="EI565" s="29">
        <v>45115.510740740741</v>
      </c>
      <c r="EJ565" s="28" t="s">
        <v>542</v>
      </c>
      <c r="EK565" s="28" t="s">
        <v>156</v>
      </c>
      <c r="EL565" s="28" t="s">
        <v>543</v>
      </c>
      <c r="EM565" s="45" t="s">
        <v>3713</v>
      </c>
      <c r="EN565" s="46" t="str">
        <f t="shared" si="57"/>
        <v>343F055A</v>
      </c>
      <c r="EO565" s="47">
        <f t="shared" si="58"/>
        <v>45161</v>
      </c>
      <c r="EP565" s="47">
        <f t="shared" si="59"/>
        <v>45141</v>
      </c>
      <c r="EQ565" s="48" t="str">
        <f t="shared" ca="1" si="60"/>
        <v>Y</v>
      </c>
      <c r="ER565" s="49">
        <f t="shared" si="61"/>
        <v>20</v>
      </c>
      <c r="ES565" s="50"/>
      <c r="ET565" s="51">
        <f t="shared" si="62"/>
        <v>20</v>
      </c>
      <c r="EU565" s="52">
        <f t="shared" si="63"/>
        <v>1000000</v>
      </c>
      <c r="EV565" s="46"/>
      <c r="EW565" s="23" t="s">
        <v>3721</v>
      </c>
    </row>
    <row r="566" spans="1:153" ht="14.25" customHeight="1">
      <c r="A566" s="8">
        <v>559</v>
      </c>
      <c r="B566" s="9" t="s">
        <v>141</v>
      </c>
      <c r="C566" s="10" t="s">
        <v>206</v>
      </c>
      <c r="D566" s="10" t="s">
        <v>2008</v>
      </c>
      <c r="E566" s="10" t="s">
        <v>150</v>
      </c>
      <c r="F566" s="9" t="s">
        <v>2009</v>
      </c>
      <c r="G566" s="10" t="s">
        <v>642</v>
      </c>
      <c r="H566" s="9" t="s">
        <v>643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336</v>
      </c>
      <c r="S566" s="9" t="s">
        <v>305</v>
      </c>
      <c r="T566" s="9" t="s">
        <v>306</v>
      </c>
      <c r="U566" s="9" t="s">
        <v>337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2034</v>
      </c>
      <c r="AA566" s="9" t="s">
        <v>339</v>
      </c>
      <c r="AB566" s="12" t="s">
        <v>340</v>
      </c>
      <c r="AC566" s="10" t="s">
        <v>2035</v>
      </c>
      <c r="AD566" s="9" t="s">
        <v>339</v>
      </c>
      <c r="AE566" s="13" t="s">
        <v>340</v>
      </c>
      <c r="AF566" s="14" t="s">
        <v>2036</v>
      </c>
      <c r="AG566" s="10" t="s">
        <v>2037</v>
      </c>
      <c r="AH566" s="11" t="s">
        <v>343</v>
      </c>
      <c r="AI566" s="11" t="s">
        <v>344</v>
      </c>
      <c r="AJ566" s="10" t="s">
        <v>345</v>
      </c>
      <c r="AK566" s="11" t="s">
        <v>344</v>
      </c>
      <c r="AL566" s="11" t="s">
        <v>168</v>
      </c>
      <c r="AM566" s="10" t="s">
        <v>169</v>
      </c>
      <c r="AN566" s="10" t="s">
        <v>655</v>
      </c>
      <c r="AO566" s="9" t="s">
        <v>656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2.6</v>
      </c>
      <c r="AU566" s="10" t="s">
        <v>142</v>
      </c>
      <c r="AV566" s="16">
        <v>777000</v>
      </c>
      <c r="AW566" s="16">
        <v>777000</v>
      </c>
      <c r="AX566" s="16">
        <v>0</v>
      </c>
      <c r="AY566" s="16">
        <v>110000</v>
      </c>
      <c r="AZ566" s="16">
        <v>0</v>
      </c>
      <c r="BA566" s="17">
        <v>45110</v>
      </c>
      <c r="BB566" s="30" t="s">
        <v>175</v>
      </c>
      <c r="BC566" s="18">
        <v>45119</v>
      </c>
      <c r="BD566" s="17">
        <v>45260</v>
      </c>
      <c r="BE566" s="17">
        <v>45322</v>
      </c>
      <c r="BF566" s="17">
        <v>45092</v>
      </c>
      <c r="BG566" s="10">
        <v>85497645</v>
      </c>
      <c r="BH566" s="9" t="s">
        <v>274</v>
      </c>
      <c r="BI566" s="19">
        <v>45139</v>
      </c>
      <c r="BJ566" s="20">
        <v>45159</v>
      </c>
      <c r="BK566" s="16">
        <v>25000</v>
      </c>
      <c r="BL566" s="16">
        <v>65000</v>
      </c>
      <c r="BM566" s="9" t="s">
        <v>177</v>
      </c>
      <c r="BN566" s="9" t="s">
        <v>470</v>
      </c>
      <c r="BO566" s="9" t="s">
        <v>156</v>
      </c>
      <c r="BP566" s="17">
        <v>45204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 t="s">
        <v>156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 t="s">
        <v>156</v>
      </c>
      <c r="CI566" s="16">
        <v>0</v>
      </c>
      <c r="CJ566" s="10" t="s">
        <v>156</v>
      </c>
      <c r="CK566" s="10" t="s">
        <v>156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45146</v>
      </c>
      <c r="CX566" s="10" t="s">
        <v>2060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45155</v>
      </c>
      <c r="DH566" s="10" t="s">
        <v>2061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36</v>
      </c>
      <c r="DQ566" s="16">
        <v>18</v>
      </c>
      <c r="DR566" s="11">
        <v>18</v>
      </c>
      <c r="DS566" s="16">
        <v>36</v>
      </c>
      <c r="DT566" s="16">
        <v>0</v>
      </c>
      <c r="DU566" s="11" t="s">
        <v>181</v>
      </c>
      <c r="DV566" s="11" t="s">
        <v>182</v>
      </c>
      <c r="DW566" s="27" t="s">
        <v>156</v>
      </c>
      <c r="DX566" s="27" t="s">
        <v>156</v>
      </c>
      <c r="DY566" s="20" t="s">
        <v>2062</v>
      </c>
      <c r="DZ566" s="16">
        <v>7</v>
      </c>
      <c r="EA566" s="16">
        <v>31</v>
      </c>
      <c r="EB566" s="27" t="s">
        <v>185</v>
      </c>
      <c r="EC566" s="27" t="s">
        <v>185</v>
      </c>
      <c r="ED566" s="27" t="s">
        <v>182</v>
      </c>
      <c r="EE566" s="29">
        <v>45029.903634259259</v>
      </c>
      <c r="EF566" s="28" t="s">
        <v>188</v>
      </c>
      <c r="EG566" s="28" t="s">
        <v>189</v>
      </c>
      <c r="EH566" s="28" t="s">
        <v>190</v>
      </c>
      <c r="EI566" s="29">
        <v>45115.510740740741</v>
      </c>
      <c r="EJ566" s="28" t="s">
        <v>542</v>
      </c>
      <c r="EK566" s="28" t="s">
        <v>156</v>
      </c>
      <c r="EL566" s="28" t="s">
        <v>543</v>
      </c>
      <c r="EM566" s="45" t="s">
        <v>3713</v>
      </c>
      <c r="EN566" s="46" t="str">
        <f t="shared" si="57"/>
        <v>343F055A</v>
      </c>
      <c r="EO566" s="47">
        <f t="shared" si="58"/>
        <v>45166</v>
      </c>
      <c r="EP566" s="47">
        <f t="shared" si="59"/>
        <v>45146</v>
      </c>
      <c r="EQ566" s="48" t="str">
        <f t="shared" ca="1" si="60"/>
        <v>Y</v>
      </c>
      <c r="ER566" s="49">
        <f t="shared" si="61"/>
        <v>20</v>
      </c>
      <c r="ES566" s="50"/>
      <c r="ET566" s="51">
        <f t="shared" si="62"/>
        <v>20</v>
      </c>
      <c r="EU566" s="52">
        <f t="shared" si="63"/>
        <v>500000</v>
      </c>
      <c r="EV566" s="46"/>
      <c r="EW566" s="23" t="s">
        <v>3721</v>
      </c>
    </row>
    <row r="567" spans="1:153" ht="14.25" hidden="1" customHeight="1">
      <c r="A567" s="8">
        <v>560</v>
      </c>
      <c r="B567" s="9" t="s">
        <v>141</v>
      </c>
      <c r="C567" s="10" t="s">
        <v>206</v>
      </c>
      <c r="D567" s="10" t="s">
        <v>2008</v>
      </c>
      <c r="E567" s="10" t="s">
        <v>150</v>
      </c>
      <c r="F567" s="9" t="s">
        <v>2009</v>
      </c>
      <c r="G567" s="10" t="s">
        <v>642</v>
      </c>
      <c r="H567" s="9" t="s">
        <v>643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336</v>
      </c>
      <c r="S567" s="9" t="s">
        <v>305</v>
      </c>
      <c r="T567" s="9" t="s">
        <v>306</v>
      </c>
      <c r="U567" s="9" t="s">
        <v>337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2034</v>
      </c>
      <c r="AA567" s="9" t="s">
        <v>339</v>
      </c>
      <c r="AB567" s="12" t="s">
        <v>340</v>
      </c>
      <c r="AC567" s="10" t="s">
        <v>2035</v>
      </c>
      <c r="AD567" s="9" t="s">
        <v>339</v>
      </c>
      <c r="AE567" s="13" t="s">
        <v>340</v>
      </c>
      <c r="AF567" s="14" t="s">
        <v>2036</v>
      </c>
      <c r="AG567" s="10" t="s">
        <v>2037</v>
      </c>
      <c r="AH567" s="11" t="s">
        <v>343</v>
      </c>
      <c r="AI567" s="11" t="s">
        <v>344</v>
      </c>
      <c r="AJ567" s="10" t="s">
        <v>345</v>
      </c>
      <c r="AK567" s="11" t="s">
        <v>344</v>
      </c>
      <c r="AL567" s="11" t="s">
        <v>168</v>
      </c>
      <c r="AM567" s="10" t="s">
        <v>169</v>
      </c>
      <c r="AN567" s="10" t="s">
        <v>655</v>
      </c>
      <c r="AO567" s="9" t="s">
        <v>656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2.6</v>
      </c>
      <c r="AU567" s="10" t="s">
        <v>142</v>
      </c>
      <c r="AV567" s="16">
        <v>777000</v>
      </c>
      <c r="AW567" s="16">
        <v>777000</v>
      </c>
      <c r="AX567" s="16">
        <v>0</v>
      </c>
      <c r="AY567" s="16">
        <v>110000</v>
      </c>
      <c r="AZ567" s="16">
        <v>0</v>
      </c>
      <c r="BA567" s="17">
        <v>45110</v>
      </c>
      <c r="BB567" s="30" t="s">
        <v>246</v>
      </c>
      <c r="BC567" s="18" t="s">
        <v>156</v>
      </c>
      <c r="BD567" s="17">
        <v>45260</v>
      </c>
      <c r="BE567" s="17">
        <v>45322</v>
      </c>
      <c r="BF567" s="17">
        <v>45092</v>
      </c>
      <c r="BG567" s="10">
        <v>85370535</v>
      </c>
      <c r="BH567" s="9" t="s">
        <v>621</v>
      </c>
      <c r="BI567" s="19">
        <v>45139</v>
      </c>
      <c r="BJ567" s="20">
        <v>45166</v>
      </c>
      <c r="BK567" s="16">
        <v>0</v>
      </c>
      <c r="BL567" s="16">
        <v>0</v>
      </c>
      <c r="BM567" s="9" t="s">
        <v>177</v>
      </c>
      <c r="BN567" s="9" t="s">
        <v>178</v>
      </c>
      <c r="BO567" s="9" t="s">
        <v>156</v>
      </c>
      <c r="BP567" s="17">
        <v>45209</v>
      </c>
      <c r="BQ567" s="17" t="s">
        <v>156</v>
      </c>
      <c r="BR567" s="17">
        <v>45209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>
        <v>44973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>
        <v>45065</v>
      </c>
      <c r="CD567" s="10" t="s">
        <v>156</v>
      </c>
      <c r="CE567" s="17">
        <v>45065</v>
      </c>
      <c r="CF567" s="17" t="s">
        <v>156</v>
      </c>
      <c r="CG567" s="17">
        <v>45008</v>
      </c>
      <c r="CH567" s="17" t="s">
        <v>156</v>
      </c>
      <c r="CI567" s="16">
        <v>0</v>
      </c>
      <c r="CJ567" s="10" t="s">
        <v>156</v>
      </c>
      <c r="CK567" s="10" t="s">
        <v>156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>
        <v>44973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 t="s">
        <v>156</v>
      </c>
      <c r="CX567" s="10" t="s">
        <v>193</v>
      </c>
      <c r="CY567" s="17" t="s">
        <v>156</v>
      </c>
      <c r="CZ567" s="17" t="s">
        <v>156</v>
      </c>
      <c r="DA567" s="17">
        <v>44973</v>
      </c>
      <c r="DB567" s="17" t="s">
        <v>156</v>
      </c>
      <c r="DC567" s="16">
        <v>0</v>
      </c>
      <c r="DD567" s="10" t="s">
        <v>156</v>
      </c>
      <c r="DE567" s="10" t="s">
        <v>156</v>
      </c>
      <c r="DF567" s="18" t="s">
        <v>156</v>
      </c>
      <c r="DG567" s="17" t="s">
        <v>156</v>
      </c>
      <c r="DH567" s="10" t="s">
        <v>156</v>
      </c>
      <c r="DI567" s="17" t="s">
        <v>156</v>
      </c>
      <c r="DJ567" s="17" t="s">
        <v>156</v>
      </c>
      <c r="DK567" s="17">
        <v>44973</v>
      </c>
      <c r="DL567" s="17" t="s">
        <v>156</v>
      </c>
      <c r="DM567" s="16">
        <v>0</v>
      </c>
      <c r="DN567" s="10" t="s">
        <v>156</v>
      </c>
      <c r="DO567" s="10" t="s">
        <v>156</v>
      </c>
      <c r="DP567" s="16">
        <v>36</v>
      </c>
      <c r="DQ567" s="16">
        <v>18</v>
      </c>
      <c r="DR567" s="11">
        <v>18</v>
      </c>
      <c r="DS567" s="16">
        <v>36</v>
      </c>
      <c r="DT567" s="16">
        <v>11000</v>
      </c>
      <c r="DU567" s="11" t="s">
        <v>181</v>
      </c>
      <c r="DV567" s="11" t="s">
        <v>182</v>
      </c>
      <c r="DW567" s="27" t="s">
        <v>156</v>
      </c>
      <c r="DX567" s="27" t="s">
        <v>156</v>
      </c>
      <c r="DY567" s="20" t="s">
        <v>2063</v>
      </c>
      <c r="DZ567" s="16">
        <v>7</v>
      </c>
      <c r="EA567" s="16">
        <v>31</v>
      </c>
      <c r="EB567" s="27" t="s">
        <v>185</v>
      </c>
      <c r="EC567" s="27" t="s">
        <v>185</v>
      </c>
      <c r="ED567" s="27" t="s">
        <v>182</v>
      </c>
      <c r="EE567" s="29">
        <v>44973.990636574075</v>
      </c>
      <c r="EF567" s="28" t="s">
        <v>186</v>
      </c>
      <c r="EG567" s="28" t="s">
        <v>156</v>
      </c>
      <c r="EH567" s="28" t="s">
        <v>187</v>
      </c>
      <c r="EI567" s="29">
        <v>45119.458854166667</v>
      </c>
      <c r="EJ567" s="28" t="s">
        <v>188</v>
      </c>
      <c r="EK567" s="28" t="s">
        <v>189</v>
      </c>
      <c r="EL567" s="28" t="s">
        <v>190</v>
      </c>
      <c r="EM567" s="45"/>
      <c r="EN567" s="46" t="str">
        <f t="shared" si="57"/>
        <v>343F055A</v>
      </c>
      <c r="EO567" s="47">
        <f t="shared" si="58"/>
        <v>45171</v>
      </c>
      <c r="EP567" s="47" t="str">
        <f t="shared" si="59"/>
        <v/>
      </c>
      <c r="EQ567" s="48" t="str">
        <f t="shared" ca="1" si="60"/>
        <v>Y</v>
      </c>
      <c r="ER567" s="49" t="str">
        <f t="shared" si="61"/>
        <v/>
      </c>
      <c r="ES567" s="50"/>
      <c r="ET567" s="51" t="str">
        <f t="shared" si="62"/>
        <v/>
      </c>
      <c r="EU567" s="52" t="str">
        <f t="shared" si="63"/>
        <v/>
      </c>
      <c r="EV567" s="46"/>
    </row>
    <row r="568" spans="1:153" ht="14.25" hidden="1" customHeight="1">
      <c r="A568" s="8">
        <v>561</v>
      </c>
      <c r="B568" s="9" t="s">
        <v>141</v>
      </c>
      <c r="C568" s="10" t="s">
        <v>206</v>
      </c>
      <c r="D568" s="10" t="s">
        <v>2008</v>
      </c>
      <c r="E568" s="10" t="s">
        <v>150</v>
      </c>
      <c r="F568" s="9" t="s">
        <v>2009</v>
      </c>
      <c r="G568" s="10" t="s">
        <v>642</v>
      </c>
      <c r="H568" s="9" t="s">
        <v>643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336</v>
      </c>
      <c r="S568" s="9" t="s">
        <v>305</v>
      </c>
      <c r="T568" s="9" t="s">
        <v>306</v>
      </c>
      <c r="U568" s="9" t="s">
        <v>337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2034</v>
      </c>
      <c r="AA568" s="9" t="s">
        <v>339</v>
      </c>
      <c r="AB568" s="12" t="s">
        <v>340</v>
      </c>
      <c r="AC568" s="10" t="s">
        <v>2035</v>
      </c>
      <c r="AD568" s="9" t="s">
        <v>339</v>
      </c>
      <c r="AE568" s="13" t="s">
        <v>340</v>
      </c>
      <c r="AF568" s="14" t="s">
        <v>2036</v>
      </c>
      <c r="AG568" s="10" t="s">
        <v>2037</v>
      </c>
      <c r="AH568" s="11" t="s">
        <v>343</v>
      </c>
      <c r="AI568" s="11" t="s">
        <v>344</v>
      </c>
      <c r="AJ568" s="10" t="s">
        <v>345</v>
      </c>
      <c r="AK568" s="11" t="s">
        <v>344</v>
      </c>
      <c r="AL568" s="11" t="s">
        <v>168</v>
      </c>
      <c r="AM568" s="10" t="s">
        <v>169</v>
      </c>
      <c r="AN568" s="10" t="s">
        <v>655</v>
      </c>
      <c r="AO568" s="9" t="s">
        <v>656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2.6</v>
      </c>
      <c r="AU568" s="10" t="s">
        <v>142</v>
      </c>
      <c r="AV568" s="16">
        <v>777000</v>
      </c>
      <c r="AW568" s="16">
        <v>777000</v>
      </c>
      <c r="AX568" s="16">
        <v>0</v>
      </c>
      <c r="AY568" s="16">
        <v>110000</v>
      </c>
      <c r="AZ568" s="16">
        <v>0</v>
      </c>
      <c r="BA568" s="17">
        <v>45110</v>
      </c>
      <c r="BB568" s="30" t="s">
        <v>246</v>
      </c>
      <c r="BC568" s="18" t="s">
        <v>156</v>
      </c>
      <c r="BD568" s="17">
        <v>45260</v>
      </c>
      <c r="BE568" s="17">
        <v>45322</v>
      </c>
      <c r="BF568" s="17">
        <v>45092</v>
      </c>
      <c r="BG568" s="10">
        <v>85432734</v>
      </c>
      <c r="BH568" s="9" t="s">
        <v>280</v>
      </c>
      <c r="BI568" s="19">
        <v>45170</v>
      </c>
      <c r="BJ568" s="20">
        <v>45173</v>
      </c>
      <c r="BK568" s="16">
        <v>20000</v>
      </c>
      <c r="BL568" s="16">
        <v>52000</v>
      </c>
      <c r="BM568" s="9" t="s">
        <v>177</v>
      </c>
      <c r="BN568" s="9" t="s">
        <v>226</v>
      </c>
      <c r="BO568" s="9" t="s">
        <v>156</v>
      </c>
      <c r="BP568" s="17">
        <v>45245</v>
      </c>
      <c r="BQ568" s="17" t="s">
        <v>156</v>
      </c>
      <c r="BR568" s="17" t="s">
        <v>156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 t="s">
        <v>156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>
        <v>45093</v>
      </c>
      <c r="CD568" s="10" t="s">
        <v>156</v>
      </c>
      <c r="CE568" s="17">
        <v>45093</v>
      </c>
      <c r="CF568" s="17" t="s">
        <v>156</v>
      </c>
      <c r="CG568" s="17">
        <v>45008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 t="s">
        <v>156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 t="s">
        <v>156</v>
      </c>
      <c r="CX568" s="10" t="s">
        <v>193</v>
      </c>
      <c r="CY568" s="17" t="s">
        <v>156</v>
      </c>
      <c r="CZ568" s="17" t="s">
        <v>156</v>
      </c>
      <c r="DA568" s="17" t="s">
        <v>156</v>
      </c>
      <c r="DB568" s="17" t="s">
        <v>156</v>
      </c>
      <c r="DC568" s="16">
        <v>0</v>
      </c>
      <c r="DD568" s="10" t="s">
        <v>156</v>
      </c>
      <c r="DE568" s="10" t="s">
        <v>156</v>
      </c>
      <c r="DF568" s="18" t="s">
        <v>156</v>
      </c>
      <c r="DG568" s="17" t="s">
        <v>156</v>
      </c>
      <c r="DH568" s="10" t="s">
        <v>156</v>
      </c>
      <c r="DI568" s="17" t="s">
        <v>156</v>
      </c>
      <c r="DJ568" s="17" t="s">
        <v>156</v>
      </c>
      <c r="DK568" s="17" t="s">
        <v>156</v>
      </c>
      <c r="DL568" s="17" t="s">
        <v>156</v>
      </c>
      <c r="DM568" s="16">
        <v>0</v>
      </c>
      <c r="DN568" s="10" t="s">
        <v>156</v>
      </c>
      <c r="DO568" s="10" t="s">
        <v>156</v>
      </c>
      <c r="DP568" s="16">
        <v>36</v>
      </c>
      <c r="DQ568" s="16">
        <v>18</v>
      </c>
      <c r="DR568" s="11">
        <v>18</v>
      </c>
      <c r="DS568" s="16">
        <v>36</v>
      </c>
      <c r="DT568" s="16">
        <v>0</v>
      </c>
      <c r="DU568" s="11" t="s">
        <v>181</v>
      </c>
      <c r="DV568" s="11" t="s">
        <v>182</v>
      </c>
      <c r="DW568" s="27" t="s">
        <v>156</v>
      </c>
      <c r="DX568" s="27" t="s">
        <v>156</v>
      </c>
      <c r="DY568" s="20" t="s">
        <v>1927</v>
      </c>
      <c r="DZ568" s="16">
        <v>7</v>
      </c>
      <c r="EA568" s="16">
        <v>31</v>
      </c>
      <c r="EB568" s="27" t="s">
        <v>185</v>
      </c>
      <c r="EC568" s="27" t="s">
        <v>185</v>
      </c>
      <c r="ED568" s="27" t="s">
        <v>182</v>
      </c>
      <c r="EE568" s="29">
        <v>44996.360347222224</v>
      </c>
      <c r="EF568" s="28" t="s">
        <v>195</v>
      </c>
      <c r="EG568" s="28" t="s">
        <v>196</v>
      </c>
      <c r="EH568" s="28" t="s">
        <v>190</v>
      </c>
      <c r="EI568" s="29">
        <v>45096.814641203702</v>
      </c>
      <c r="EJ568" s="28" t="s">
        <v>197</v>
      </c>
      <c r="EK568" s="28" t="s">
        <v>156</v>
      </c>
      <c r="EL568" s="28" t="s">
        <v>198</v>
      </c>
      <c r="EM568" s="45"/>
      <c r="EN568" s="46" t="str">
        <f t="shared" si="57"/>
        <v>343F055A</v>
      </c>
      <c r="EO568" s="47">
        <f t="shared" si="58"/>
        <v>45207</v>
      </c>
      <c r="EP568" s="47" t="str">
        <f t="shared" si="59"/>
        <v/>
      </c>
      <c r="EQ568" s="48" t="str">
        <f t="shared" ca="1" si="60"/>
        <v>Y</v>
      </c>
      <c r="ER568" s="49" t="str">
        <f t="shared" si="61"/>
        <v/>
      </c>
      <c r="ES568" s="50"/>
      <c r="ET568" s="51" t="str">
        <f t="shared" si="62"/>
        <v/>
      </c>
      <c r="EU568" s="52" t="str">
        <f t="shared" si="63"/>
        <v/>
      </c>
      <c r="EV568" s="46"/>
      <c r="EW568" s="23" t="s">
        <v>3717</v>
      </c>
    </row>
    <row r="569" spans="1:153" ht="14.25" customHeight="1">
      <c r="A569" s="8">
        <v>562</v>
      </c>
      <c r="B569" s="9" t="s">
        <v>141</v>
      </c>
      <c r="C569" s="10" t="s">
        <v>206</v>
      </c>
      <c r="D569" s="10" t="s">
        <v>2008</v>
      </c>
      <c r="E569" s="10" t="s">
        <v>150</v>
      </c>
      <c r="F569" s="9" t="s">
        <v>2009</v>
      </c>
      <c r="G569" s="10" t="s">
        <v>642</v>
      </c>
      <c r="H569" s="9" t="s">
        <v>643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336</v>
      </c>
      <c r="S569" s="9" t="s">
        <v>305</v>
      </c>
      <c r="T569" s="9" t="s">
        <v>306</v>
      </c>
      <c r="U569" s="9" t="s">
        <v>337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2034</v>
      </c>
      <c r="AA569" s="9" t="s">
        <v>339</v>
      </c>
      <c r="AB569" s="12" t="s">
        <v>340</v>
      </c>
      <c r="AC569" s="10" t="s">
        <v>2035</v>
      </c>
      <c r="AD569" s="9" t="s">
        <v>339</v>
      </c>
      <c r="AE569" s="13" t="s">
        <v>340</v>
      </c>
      <c r="AF569" s="14" t="s">
        <v>2036</v>
      </c>
      <c r="AG569" s="10" t="s">
        <v>2037</v>
      </c>
      <c r="AH569" s="11" t="s">
        <v>343</v>
      </c>
      <c r="AI569" s="11" t="s">
        <v>344</v>
      </c>
      <c r="AJ569" s="10" t="s">
        <v>345</v>
      </c>
      <c r="AK569" s="11" t="s">
        <v>344</v>
      </c>
      <c r="AL569" s="11" t="s">
        <v>168</v>
      </c>
      <c r="AM569" s="10" t="s">
        <v>169</v>
      </c>
      <c r="AN569" s="10" t="s">
        <v>655</v>
      </c>
      <c r="AO569" s="9" t="s">
        <v>656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2.6</v>
      </c>
      <c r="AU569" s="10" t="s">
        <v>142</v>
      </c>
      <c r="AV569" s="16">
        <v>777000</v>
      </c>
      <c r="AW569" s="16">
        <v>777000</v>
      </c>
      <c r="AX569" s="16">
        <v>0</v>
      </c>
      <c r="AY569" s="16">
        <v>110000</v>
      </c>
      <c r="AZ569" s="16">
        <v>0</v>
      </c>
      <c r="BA569" s="17">
        <v>45110</v>
      </c>
      <c r="BB569" s="30" t="s">
        <v>175</v>
      </c>
      <c r="BC569" s="18" t="s">
        <v>156</v>
      </c>
      <c r="BD569" s="17">
        <v>45260</v>
      </c>
      <c r="BE569" s="17">
        <v>45322</v>
      </c>
      <c r="BF569" s="17">
        <v>45092</v>
      </c>
      <c r="BG569" s="10">
        <v>85520682</v>
      </c>
      <c r="BH569" s="9" t="s">
        <v>908</v>
      </c>
      <c r="BI569" s="19">
        <v>45200</v>
      </c>
      <c r="BJ569" s="20">
        <v>45201</v>
      </c>
      <c r="BK569" s="16">
        <v>0</v>
      </c>
      <c r="BL569" s="16">
        <v>0</v>
      </c>
      <c r="BM569" s="9" t="s">
        <v>177</v>
      </c>
      <c r="BN569" s="9" t="s">
        <v>470</v>
      </c>
      <c r="BO569" s="9" t="s">
        <v>156</v>
      </c>
      <c r="BP569" s="17">
        <v>45245</v>
      </c>
      <c r="BQ569" s="17" t="s">
        <v>156</v>
      </c>
      <c r="BR569" s="17" t="s">
        <v>156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 t="s">
        <v>156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 t="s">
        <v>156</v>
      </c>
      <c r="CD569" s="10" t="s">
        <v>156</v>
      </c>
      <c r="CE569" s="17" t="s">
        <v>156</v>
      </c>
      <c r="CF569" s="17" t="s">
        <v>156</v>
      </c>
      <c r="CG569" s="17">
        <v>45047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 t="s">
        <v>156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>
        <v>45146</v>
      </c>
      <c r="CX569" s="10" t="s">
        <v>193</v>
      </c>
      <c r="CY569" s="17">
        <v>45146</v>
      </c>
      <c r="CZ569" s="17" t="s">
        <v>156</v>
      </c>
      <c r="DA569" s="17">
        <v>45047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>
        <v>45191</v>
      </c>
      <c r="DH569" s="10" t="s">
        <v>156</v>
      </c>
      <c r="DI569" s="17">
        <v>45191</v>
      </c>
      <c r="DJ569" s="17" t="s">
        <v>156</v>
      </c>
      <c r="DK569" s="17">
        <v>45042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36</v>
      </c>
      <c r="DQ569" s="16">
        <v>18</v>
      </c>
      <c r="DR569" s="11">
        <v>18</v>
      </c>
      <c r="DS569" s="16">
        <v>36</v>
      </c>
      <c r="DT569" s="16">
        <v>0</v>
      </c>
      <c r="DU569" s="11" t="s">
        <v>181</v>
      </c>
      <c r="DV569" s="11" t="s">
        <v>182</v>
      </c>
      <c r="DW569" s="27" t="s">
        <v>156</v>
      </c>
      <c r="DX569" s="27" t="s">
        <v>156</v>
      </c>
      <c r="DY569" s="20" t="s">
        <v>1927</v>
      </c>
      <c r="DZ569" s="16">
        <v>7</v>
      </c>
      <c r="EA569" s="16">
        <v>31</v>
      </c>
      <c r="EB569" s="27" t="s">
        <v>185</v>
      </c>
      <c r="EC569" s="27" t="s">
        <v>185</v>
      </c>
      <c r="ED569" s="27" t="s">
        <v>182</v>
      </c>
      <c r="EE569" s="29">
        <v>45042.277557870373</v>
      </c>
      <c r="EF569" s="28" t="s">
        <v>1129</v>
      </c>
      <c r="EG569" s="28" t="s">
        <v>1130</v>
      </c>
      <c r="EH569" s="28" t="s">
        <v>190</v>
      </c>
      <c r="EI569" s="29">
        <v>45082.356307870374</v>
      </c>
      <c r="EJ569" s="28" t="s">
        <v>188</v>
      </c>
      <c r="EK569" s="28" t="s">
        <v>189</v>
      </c>
      <c r="EL569" s="28" t="s">
        <v>190</v>
      </c>
      <c r="EM569" s="45" t="s">
        <v>3713</v>
      </c>
      <c r="EN569" s="46" t="str">
        <f t="shared" si="57"/>
        <v>343F055A</v>
      </c>
      <c r="EO569" s="47">
        <f t="shared" si="58"/>
        <v>45207</v>
      </c>
      <c r="EP569" s="47">
        <f t="shared" si="59"/>
        <v>45146</v>
      </c>
      <c r="EQ569" s="48" t="str">
        <f t="shared" ca="1" si="60"/>
        <v>Y</v>
      </c>
      <c r="ER569" s="49">
        <f t="shared" si="61"/>
        <v>61</v>
      </c>
      <c r="ES569" s="50"/>
      <c r="ET569" s="51">
        <f t="shared" si="62"/>
        <v>61</v>
      </c>
      <c r="EU569" s="52">
        <f t="shared" si="63"/>
        <v>0</v>
      </c>
      <c r="EV569" s="46"/>
      <c r="EW569" s="23" t="s">
        <v>3721</v>
      </c>
    </row>
    <row r="570" spans="1:153" ht="14.25" hidden="1" customHeight="1">
      <c r="A570" s="8">
        <v>563</v>
      </c>
      <c r="B570" s="9" t="s">
        <v>141</v>
      </c>
      <c r="C570" s="10" t="s">
        <v>206</v>
      </c>
      <c r="D570" s="10" t="s">
        <v>2008</v>
      </c>
      <c r="E570" s="10" t="s">
        <v>150</v>
      </c>
      <c r="F570" s="9" t="s">
        <v>2009</v>
      </c>
      <c r="G570" s="10" t="s">
        <v>145</v>
      </c>
      <c r="H570" s="9" t="s">
        <v>146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153</v>
      </c>
      <c r="S570" s="9" t="s">
        <v>154</v>
      </c>
      <c r="T570" s="9" t="s">
        <v>153</v>
      </c>
      <c r="U570" s="9" t="s">
        <v>215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2010</v>
      </c>
      <c r="AA570" s="9" t="s">
        <v>2011</v>
      </c>
      <c r="AB570" s="12" t="s">
        <v>159</v>
      </c>
      <c r="AC570" s="10" t="s">
        <v>2064</v>
      </c>
      <c r="AD570" s="9" t="s">
        <v>2065</v>
      </c>
      <c r="AE570" s="13" t="s">
        <v>2066</v>
      </c>
      <c r="AF570" s="14" t="s">
        <v>163</v>
      </c>
      <c r="AG570" s="10" t="s">
        <v>2067</v>
      </c>
      <c r="AH570" s="11" t="s">
        <v>165</v>
      </c>
      <c r="AI570" s="11" t="s">
        <v>166</v>
      </c>
      <c r="AJ570" s="10" t="s">
        <v>167</v>
      </c>
      <c r="AK570" s="11" t="s">
        <v>166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4.5</v>
      </c>
      <c r="AU570" s="10" t="s">
        <v>142</v>
      </c>
      <c r="AV570" s="16">
        <v>34000</v>
      </c>
      <c r="AW570" s="16">
        <v>41000</v>
      </c>
      <c r="AX570" s="16">
        <v>0</v>
      </c>
      <c r="AY570" s="16">
        <v>22000</v>
      </c>
      <c r="AZ570" s="16">
        <v>5926</v>
      </c>
      <c r="BA570" s="17">
        <v>45117</v>
      </c>
      <c r="BB570" s="30" t="s">
        <v>175</v>
      </c>
      <c r="BC570" s="18" t="s">
        <v>156</v>
      </c>
      <c r="BD570" s="17">
        <v>45260</v>
      </c>
      <c r="BE570" s="17">
        <v>45322</v>
      </c>
      <c r="BF570" s="17">
        <v>45092</v>
      </c>
      <c r="BG570" s="10">
        <v>85136983</v>
      </c>
      <c r="BH570" s="9" t="s">
        <v>414</v>
      </c>
      <c r="BI570" s="19">
        <v>44958</v>
      </c>
      <c r="BJ570" s="20">
        <v>44963</v>
      </c>
      <c r="BK570" s="16">
        <v>0</v>
      </c>
      <c r="BL570" s="16">
        <v>0</v>
      </c>
      <c r="BM570" s="9" t="s">
        <v>177</v>
      </c>
      <c r="BN570" s="9" t="s">
        <v>178</v>
      </c>
      <c r="BO570" s="9" t="s">
        <v>635</v>
      </c>
      <c r="BP570" s="17">
        <v>45092</v>
      </c>
      <c r="BQ570" s="17" t="s">
        <v>156</v>
      </c>
      <c r="BR570" s="17" t="s">
        <v>156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 t="s">
        <v>156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>
        <v>44915</v>
      </c>
      <c r="CD570" s="10" t="s">
        <v>156</v>
      </c>
      <c r="CE570" s="17" t="s">
        <v>156</v>
      </c>
      <c r="CF570" s="17" t="s">
        <v>156</v>
      </c>
      <c r="CG570" s="17" t="s">
        <v>156</v>
      </c>
      <c r="CH570" s="17" t="s">
        <v>156</v>
      </c>
      <c r="CI570" s="16">
        <v>0</v>
      </c>
      <c r="CJ570" s="10" t="s">
        <v>156</v>
      </c>
      <c r="CK570" s="10" t="s">
        <v>156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 t="s">
        <v>156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44915</v>
      </c>
      <c r="CX570" s="10" t="s">
        <v>193</v>
      </c>
      <c r="CY570" s="17" t="s">
        <v>156</v>
      </c>
      <c r="CZ570" s="17" t="s">
        <v>156</v>
      </c>
      <c r="DA570" s="17" t="s">
        <v>156</v>
      </c>
      <c r="DB570" s="17" t="s">
        <v>156</v>
      </c>
      <c r="DC570" s="16">
        <v>0</v>
      </c>
      <c r="DD570" s="10" t="s">
        <v>156</v>
      </c>
      <c r="DE570" s="10" t="s">
        <v>156</v>
      </c>
      <c r="DF570" s="18" t="s">
        <v>156</v>
      </c>
      <c r="DG570" s="17">
        <v>44922</v>
      </c>
      <c r="DH570" s="10" t="s">
        <v>2068</v>
      </c>
      <c r="DI570" s="17" t="s">
        <v>156</v>
      </c>
      <c r="DJ570" s="17" t="s">
        <v>156</v>
      </c>
      <c r="DK570" s="17" t="s">
        <v>156</v>
      </c>
      <c r="DL570" s="17" t="s">
        <v>156</v>
      </c>
      <c r="DM570" s="16">
        <v>0</v>
      </c>
      <c r="DN570" s="10" t="s">
        <v>156</v>
      </c>
      <c r="DO570" s="10" t="s">
        <v>156</v>
      </c>
      <c r="DP570" s="16">
        <v>24</v>
      </c>
      <c r="DQ570" s="16">
        <v>12</v>
      </c>
      <c r="DR570" s="11">
        <v>12</v>
      </c>
      <c r="DS570" s="16">
        <v>12</v>
      </c>
      <c r="DT570" s="16">
        <v>0</v>
      </c>
      <c r="DU570" s="11" t="s">
        <v>181</v>
      </c>
      <c r="DV570" s="11" t="s">
        <v>182</v>
      </c>
      <c r="DW570" s="27" t="s">
        <v>156</v>
      </c>
      <c r="DX570" s="27" t="s">
        <v>156</v>
      </c>
      <c r="DY570" s="20" t="s">
        <v>732</v>
      </c>
      <c r="DZ570" s="16">
        <v>7</v>
      </c>
      <c r="EA570" s="16">
        <v>33</v>
      </c>
      <c r="EB570" s="27" t="s">
        <v>185</v>
      </c>
      <c r="EC570" s="27" t="s">
        <v>185</v>
      </c>
      <c r="ED570" s="27" t="s">
        <v>182</v>
      </c>
      <c r="EE570" s="29">
        <v>44910.415393518517</v>
      </c>
      <c r="EF570" s="28" t="s">
        <v>188</v>
      </c>
      <c r="EG570" s="28" t="s">
        <v>189</v>
      </c>
      <c r="EH570" s="28" t="s">
        <v>190</v>
      </c>
      <c r="EI570" s="29">
        <v>45062.343865740739</v>
      </c>
      <c r="EJ570" s="28" t="s">
        <v>197</v>
      </c>
      <c r="EK570" s="28" t="s">
        <v>156</v>
      </c>
      <c r="EL570" s="28" t="s">
        <v>198</v>
      </c>
      <c r="EM570" s="45"/>
      <c r="EN570" s="46" t="str">
        <f t="shared" si="57"/>
        <v>343F102A</v>
      </c>
      <c r="EO570" s="47">
        <f t="shared" si="58"/>
        <v>45052</v>
      </c>
      <c r="EP570" s="47">
        <f t="shared" si="59"/>
        <v>44915</v>
      </c>
      <c r="EQ570" s="48" t="str">
        <f t="shared" ca="1" si="60"/>
        <v>Past</v>
      </c>
      <c r="ER570" s="49">
        <f t="shared" si="61"/>
        <v>137</v>
      </c>
      <c r="ES570" s="50"/>
      <c r="ET570" s="51">
        <f t="shared" si="62"/>
        <v>137</v>
      </c>
      <c r="EU570" s="52">
        <f t="shared" si="63"/>
        <v>0</v>
      </c>
      <c r="EV570" s="46"/>
    </row>
    <row r="571" spans="1:153" ht="14.25" customHeight="1">
      <c r="A571" s="8">
        <v>564</v>
      </c>
      <c r="B571" s="9" t="s">
        <v>141</v>
      </c>
      <c r="C571" s="10" t="s">
        <v>206</v>
      </c>
      <c r="D571" s="10" t="s">
        <v>2008</v>
      </c>
      <c r="E571" s="10" t="s">
        <v>150</v>
      </c>
      <c r="F571" s="9" t="s">
        <v>2009</v>
      </c>
      <c r="G571" s="10" t="s">
        <v>145</v>
      </c>
      <c r="H571" s="9" t="s">
        <v>146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153</v>
      </c>
      <c r="S571" s="9" t="s">
        <v>154</v>
      </c>
      <c r="T571" s="9" t="s">
        <v>153</v>
      </c>
      <c r="U571" s="9" t="s">
        <v>215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2010</v>
      </c>
      <c r="AA571" s="9" t="s">
        <v>2011</v>
      </c>
      <c r="AB571" s="12" t="s">
        <v>159</v>
      </c>
      <c r="AC571" s="10" t="s">
        <v>2064</v>
      </c>
      <c r="AD571" s="9" t="s">
        <v>2065</v>
      </c>
      <c r="AE571" s="13" t="s">
        <v>2066</v>
      </c>
      <c r="AF571" s="14" t="s">
        <v>163</v>
      </c>
      <c r="AG571" s="10" t="s">
        <v>2067</v>
      </c>
      <c r="AH571" s="11" t="s">
        <v>165</v>
      </c>
      <c r="AI571" s="11" t="s">
        <v>166</v>
      </c>
      <c r="AJ571" s="10" t="s">
        <v>167</v>
      </c>
      <c r="AK571" s="11" t="s">
        <v>166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4.5</v>
      </c>
      <c r="AU571" s="10" t="s">
        <v>142</v>
      </c>
      <c r="AV571" s="16">
        <v>34000</v>
      </c>
      <c r="AW571" s="16">
        <v>41000</v>
      </c>
      <c r="AX571" s="16">
        <v>0</v>
      </c>
      <c r="AY571" s="16">
        <v>22000</v>
      </c>
      <c r="AZ571" s="16">
        <v>5926</v>
      </c>
      <c r="BA571" s="17">
        <v>45117</v>
      </c>
      <c r="BB571" s="30" t="s">
        <v>175</v>
      </c>
      <c r="BC571" s="18">
        <v>45119</v>
      </c>
      <c r="BD571" s="17">
        <v>45260</v>
      </c>
      <c r="BE571" s="17">
        <v>45322</v>
      </c>
      <c r="BF571" s="17">
        <v>45092</v>
      </c>
      <c r="BG571" s="10">
        <v>85520876</v>
      </c>
      <c r="BH571" s="9" t="s">
        <v>319</v>
      </c>
      <c r="BI571" s="19">
        <v>45047</v>
      </c>
      <c r="BJ571" s="20">
        <v>45047</v>
      </c>
      <c r="BK571" s="16">
        <v>1</v>
      </c>
      <c r="BL571" s="16">
        <v>5</v>
      </c>
      <c r="BM571" s="9" t="s">
        <v>177</v>
      </c>
      <c r="BN571" s="9" t="s">
        <v>470</v>
      </c>
      <c r="BO571" s="9" t="s">
        <v>156</v>
      </c>
      <c r="BP571" s="17">
        <v>45122</v>
      </c>
      <c r="BQ571" s="17" t="s">
        <v>156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 t="s">
        <v>156</v>
      </c>
      <c r="CD571" s="10" t="s">
        <v>156</v>
      </c>
      <c r="CE571" s="17" t="s">
        <v>156</v>
      </c>
      <c r="CF571" s="17" t="s">
        <v>156</v>
      </c>
      <c r="CG571" s="17">
        <v>45075</v>
      </c>
      <c r="CH571" s="17" t="s">
        <v>156</v>
      </c>
      <c r="CI571" s="16">
        <v>0</v>
      </c>
      <c r="CJ571" s="10" t="s">
        <v>156</v>
      </c>
      <c r="CK571" s="10" t="s">
        <v>156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 t="s">
        <v>156</v>
      </c>
      <c r="CX571" s="10" t="s">
        <v>193</v>
      </c>
      <c r="CY571" s="17" t="s">
        <v>156</v>
      </c>
      <c r="CZ571" s="17" t="s">
        <v>156</v>
      </c>
      <c r="DA571" s="17">
        <v>45075</v>
      </c>
      <c r="DB571" s="17" t="s">
        <v>156</v>
      </c>
      <c r="DC571" s="16">
        <v>0</v>
      </c>
      <c r="DD571" s="10" t="s">
        <v>156</v>
      </c>
      <c r="DE571" s="10" t="s">
        <v>156</v>
      </c>
      <c r="DF571" s="18" t="s">
        <v>156</v>
      </c>
      <c r="DG571" s="17" t="s">
        <v>156</v>
      </c>
      <c r="DH571" s="10" t="s">
        <v>156</v>
      </c>
      <c r="DI571" s="17" t="s">
        <v>156</v>
      </c>
      <c r="DJ571" s="17" t="s">
        <v>156</v>
      </c>
      <c r="DK571" s="17">
        <v>45075</v>
      </c>
      <c r="DL571" s="17" t="s">
        <v>156</v>
      </c>
      <c r="DM571" s="16">
        <v>0</v>
      </c>
      <c r="DN571" s="10" t="s">
        <v>156</v>
      </c>
      <c r="DO571" s="10" t="s">
        <v>156</v>
      </c>
      <c r="DP571" s="16">
        <v>24</v>
      </c>
      <c r="DQ571" s="16">
        <v>12</v>
      </c>
      <c r="DR571" s="11">
        <v>12</v>
      </c>
      <c r="DS571" s="16">
        <v>12</v>
      </c>
      <c r="DT571" s="16">
        <v>0</v>
      </c>
      <c r="DU571" s="11" t="s">
        <v>181</v>
      </c>
      <c r="DV571" s="11" t="s">
        <v>182</v>
      </c>
      <c r="DW571" s="27" t="s">
        <v>156</v>
      </c>
      <c r="DX571" s="27" t="s">
        <v>156</v>
      </c>
      <c r="DY571" s="20" t="s">
        <v>845</v>
      </c>
      <c r="DZ571" s="16">
        <v>7</v>
      </c>
      <c r="EA571" s="16">
        <v>33</v>
      </c>
      <c r="EB571" s="27" t="s">
        <v>185</v>
      </c>
      <c r="EC571" s="27" t="s">
        <v>185</v>
      </c>
      <c r="ED571" s="27" t="s">
        <v>182</v>
      </c>
      <c r="EE571" s="29">
        <v>45042.277557870373</v>
      </c>
      <c r="EF571" s="28" t="s">
        <v>1129</v>
      </c>
      <c r="EG571" s="28" t="s">
        <v>1130</v>
      </c>
      <c r="EH571" s="28" t="s">
        <v>190</v>
      </c>
      <c r="EI571" s="29">
        <v>45075.990648148145</v>
      </c>
      <c r="EJ571" s="28" t="s">
        <v>197</v>
      </c>
      <c r="EK571" s="28" t="s">
        <v>156</v>
      </c>
      <c r="EL571" s="28" t="s">
        <v>198</v>
      </c>
      <c r="EM571" s="45" t="s">
        <v>3713</v>
      </c>
      <c r="EN571" s="46" t="str">
        <f t="shared" si="57"/>
        <v>343F102A</v>
      </c>
      <c r="EO571" s="47">
        <f t="shared" si="58"/>
        <v>45082</v>
      </c>
      <c r="EP571" s="47" t="str">
        <f t="shared" si="59"/>
        <v/>
      </c>
      <c r="EQ571" s="48" t="str">
        <f t="shared" ca="1" si="60"/>
        <v>Y</v>
      </c>
      <c r="ER571" s="49" t="str">
        <f t="shared" si="61"/>
        <v/>
      </c>
      <c r="ES571" s="50"/>
      <c r="ET571" s="51" t="str">
        <f t="shared" si="62"/>
        <v/>
      </c>
      <c r="EU571" s="52" t="str">
        <f t="shared" si="63"/>
        <v/>
      </c>
      <c r="EV571" s="46"/>
      <c r="EW571" s="23" t="s">
        <v>3721</v>
      </c>
    </row>
    <row r="572" spans="1:153" ht="14.25" customHeight="1">
      <c r="A572" s="8">
        <v>565</v>
      </c>
      <c r="B572" s="9" t="s">
        <v>141</v>
      </c>
      <c r="C572" s="10" t="s">
        <v>206</v>
      </c>
      <c r="D572" s="10" t="s">
        <v>2008</v>
      </c>
      <c r="E572" s="10" t="s">
        <v>150</v>
      </c>
      <c r="F572" s="9" t="s">
        <v>2009</v>
      </c>
      <c r="G572" s="10" t="s">
        <v>145</v>
      </c>
      <c r="H572" s="9" t="s">
        <v>146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153</v>
      </c>
      <c r="S572" s="9" t="s">
        <v>154</v>
      </c>
      <c r="T572" s="9" t="s">
        <v>153</v>
      </c>
      <c r="U572" s="9" t="s">
        <v>215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2010</v>
      </c>
      <c r="AA572" s="9" t="s">
        <v>2011</v>
      </c>
      <c r="AB572" s="12" t="s">
        <v>159</v>
      </c>
      <c r="AC572" s="10" t="s">
        <v>2064</v>
      </c>
      <c r="AD572" s="9" t="s">
        <v>2065</v>
      </c>
      <c r="AE572" s="13" t="s">
        <v>2066</v>
      </c>
      <c r="AF572" s="14" t="s">
        <v>163</v>
      </c>
      <c r="AG572" s="10" t="s">
        <v>2067</v>
      </c>
      <c r="AH572" s="11" t="s">
        <v>165</v>
      </c>
      <c r="AI572" s="11" t="s">
        <v>166</v>
      </c>
      <c r="AJ572" s="10" t="s">
        <v>167</v>
      </c>
      <c r="AK572" s="11" t="s">
        <v>166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4.5</v>
      </c>
      <c r="AU572" s="10" t="s">
        <v>142</v>
      </c>
      <c r="AV572" s="16">
        <v>34000</v>
      </c>
      <c r="AW572" s="16">
        <v>41000</v>
      </c>
      <c r="AX572" s="16">
        <v>0</v>
      </c>
      <c r="AY572" s="16">
        <v>22000</v>
      </c>
      <c r="AZ572" s="16">
        <v>5926</v>
      </c>
      <c r="BA572" s="17">
        <v>45117</v>
      </c>
      <c r="BB572" s="30" t="s">
        <v>175</v>
      </c>
      <c r="BC572" s="18">
        <v>45119</v>
      </c>
      <c r="BD572" s="17">
        <v>45260</v>
      </c>
      <c r="BE572" s="17">
        <v>45322</v>
      </c>
      <c r="BF572" s="17">
        <v>45092</v>
      </c>
      <c r="BG572" s="10">
        <v>85435634</v>
      </c>
      <c r="BH572" s="9" t="s">
        <v>321</v>
      </c>
      <c r="BI572" s="19">
        <v>45078</v>
      </c>
      <c r="BJ572" s="20">
        <v>45082</v>
      </c>
      <c r="BK572" s="16">
        <v>2892</v>
      </c>
      <c r="BL572" s="16">
        <v>13014</v>
      </c>
      <c r="BM572" s="9" t="s">
        <v>177</v>
      </c>
      <c r="BN572" s="9" t="s">
        <v>436</v>
      </c>
      <c r="BO572" s="9" t="s">
        <v>156</v>
      </c>
      <c r="BP572" s="17">
        <v>45178</v>
      </c>
      <c r="BQ572" s="17">
        <v>45178</v>
      </c>
      <c r="BR572" s="17">
        <v>45092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>
        <v>44999</v>
      </c>
      <c r="BX572" s="17">
        <v>45028</v>
      </c>
      <c r="BY572" s="16">
        <v>2900</v>
      </c>
      <c r="BZ572" s="10" t="s">
        <v>2069</v>
      </c>
      <c r="CA572" s="10" t="s">
        <v>230</v>
      </c>
      <c r="CB572" s="18" t="s">
        <v>156</v>
      </c>
      <c r="CC572" s="17">
        <v>45016</v>
      </c>
      <c r="CD572" s="10" t="s">
        <v>156</v>
      </c>
      <c r="CE572" s="17" t="s">
        <v>156</v>
      </c>
      <c r="CF572" s="17" t="s">
        <v>156</v>
      </c>
      <c r="CG572" s="17">
        <v>45015</v>
      </c>
      <c r="CH572" s="17">
        <v>45028</v>
      </c>
      <c r="CI572" s="16">
        <v>2900</v>
      </c>
      <c r="CJ572" s="10" t="s">
        <v>2070</v>
      </c>
      <c r="CK572" s="10" t="s">
        <v>230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>
        <v>44999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45062</v>
      </c>
      <c r="CX572" s="10" t="s">
        <v>935</v>
      </c>
      <c r="CY572" s="17" t="s">
        <v>156</v>
      </c>
      <c r="CZ572" s="17" t="s">
        <v>156</v>
      </c>
      <c r="DA572" s="17">
        <v>45015</v>
      </c>
      <c r="DB572" s="17">
        <v>45057</v>
      </c>
      <c r="DC572" s="16">
        <v>2892</v>
      </c>
      <c r="DD572" s="10" t="s">
        <v>2071</v>
      </c>
      <c r="DE572" s="10" t="s">
        <v>230</v>
      </c>
      <c r="DF572" s="18" t="s">
        <v>156</v>
      </c>
      <c r="DG572" s="17">
        <v>45069</v>
      </c>
      <c r="DH572" s="10" t="s">
        <v>937</v>
      </c>
      <c r="DI572" s="17" t="s">
        <v>156</v>
      </c>
      <c r="DJ572" s="17" t="s">
        <v>156</v>
      </c>
      <c r="DK572" s="17">
        <v>45015</v>
      </c>
      <c r="DL572" s="17">
        <v>45063</v>
      </c>
      <c r="DM572" s="16">
        <v>2892</v>
      </c>
      <c r="DN572" s="10" t="s">
        <v>2072</v>
      </c>
      <c r="DO572" s="10" t="s">
        <v>230</v>
      </c>
      <c r="DP572" s="16">
        <v>24</v>
      </c>
      <c r="DQ572" s="16">
        <v>12</v>
      </c>
      <c r="DR572" s="11">
        <v>12</v>
      </c>
      <c r="DS572" s="16">
        <v>12</v>
      </c>
      <c r="DT572" s="16">
        <v>0</v>
      </c>
      <c r="DU572" s="11" t="s">
        <v>181</v>
      </c>
      <c r="DV572" s="11" t="s">
        <v>182</v>
      </c>
      <c r="DW572" s="27" t="s">
        <v>156</v>
      </c>
      <c r="DX572" s="27" t="s">
        <v>156</v>
      </c>
      <c r="DY572" s="20" t="s">
        <v>976</v>
      </c>
      <c r="DZ572" s="16">
        <v>7</v>
      </c>
      <c r="EA572" s="16">
        <v>33</v>
      </c>
      <c r="EB572" s="27" t="s">
        <v>185</v>
      </c>
      <c r="EC572" s="27" t="s">
        <v>185</v>
      </c>
      <c r="ED572" s="27" t="s">
        <v>182</v>
      </c>
      <c r="EE572" s="29">
        <v>44999.979513888888</v>
      </c>
      <c r="EF572" s="28" t="s">
        <v>186</v>
      </c>
      <c r="EG572" s="28" t="s">
        <v>156</v>
      </c>
      <c r="EH572" s="28" t="s">
        <v>187</v>
      </c>
      <c r="EI572" s="29">
        <v>45077.97965277778</v>
      </c>
      <c r="EJ572" s="28" t="s">
        <v>186</v>
      </c>
      <c r="EK572" s="28" t="s">
        <v>156</v>
      </c>
      <c r="EL572" s="28" t="s">
        <v>187</v>
      </c>
      <c r="EM572" s="45" t="s">
        <v>3713</v>
      </c>
      <c r="EN572" s="46" t="str">
        <f t="shared" si="57"/>
        <v>343F102A</v>
      </c>
      <c r="EO572" s="47">
        <f t="shared" si="58"/>
        <v>45138</v>
      </c>
      <c r="EP572" s="47">
        <f t="shared" si="59"/>
        <v>45062</v>
      </c>
      <c r="EQ572" s="48" t="str">
        <f t="shared" ca="1" si="60"/>
        <v>Past</v>
      </c>
      <c r="ER572" s="49">
        <f t="shared" si="61"/>
        <v>76</v>
      </c>
      <c r="ES572" s="50"/>
      <c r="ET572" s="51">
        <f t="shared" si="62"/>
        <v>76</v>
      </c>
      <c r="EU572" s="52">
        <f t="shared" si="63"/>
        <v>219792</v>
      </c>
      <c r="EV572" s="46"/>
      <c r="EW572" s="23" t="s">
        <v>3714</v>
      </c>
    </row>
    <row r="573" spans="1:153" ht="14.25" hidden="1" customHeight="1">
      <c r="A573" s="8">
        <v>566</v>
      </c>
      <c r="B573" s="9" t="s">
        <v>141</v>
      </c>
      <c r="C573" s="10" t="s">
        <v>206</v>
      </c>
      <c r="D573" s="10" t="s">
        <v>2008</v>
      </c>
      <c r="E573" s="10" t="s">
        <v>150</v>
      </c>
      <c r="F573" s="9" t="s">
        <v>2009</v>
      </c>
      <c r="G573" s="10" t="s">
        <v>145</v>
      </c>
      <c r="H573" s="9" t="s">
        <v>146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153</v>
      </c>
      <c r="S573" s="9" t="s">
        <v>154</v>
      </c>
      <c r="T573" s="9" t="s">
        <v>153</v>
      </c>
      <c r="U573" s="9" t="s">
        <v>215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2010</v>
      </c>
      <c r="AA573" s="9" t="s">
        <v>2011</v>
      </c>
      <c r="AB573" s="12" t="s">
        <v>159</v>
      </c>
      <c r="AC573" s="10" t="s">
        <v>2064</v>
      </c>
      <c r="AD573" s="9" t="s">
        <v>2065</v>
      </c>
      <c r="AE573" s="13" t="s">
        <v>2066</v>
      </c>
      <c r="AF573" s="14" t="s">
        <v>163</v>
      </c>
      <c r="AG573" s="10" t="s">
        <v>2067</v>
      </c>
      <c r="AH573" s="11" t="s">
        <v>165</v>
      </c>
      <c r="AI573" s="11" t="s">
        <v>166</v>
      </c>
      <c r="AJ573" s="10" t="s">
        <v>167</v>
      </c>
      <c r="AK573" s="11" t="s">
        <v>166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4.5</v>
      </c>
      <c r="AU573" s="10" t="s">
        <v>142</v>
      </c>
      <c r="AV573" s="16">
        <v>34000</v>
      </c>
      <c r="AW573" s="16">
        <v>41000</v>
      </c>
      <c r="AX573" s="16">
        <v>0</v>
      </c>
      <c r="AY573" s="16">
        <v>22000</v>
      </c>
      <c r="AZ573" s="16">
        <v>5926</v>
      </c>
      <c r="BA573" s="17">
        <v>45117</v>
      </c>
      <c r="BB573" s="30" t="s">
        <v>175</v>
      </c>
      <c r="BC573" s="18">
        <v>45119</v>
      </c>
      <c r="BD573" s="17">
        <v>45260</v>
      </c>
      <c r="BE573" s="17">
        <v>45322</v>
      </c>
      <c r="BF573" s="17">
        <v>45092</v>
      </c>
      <c r="BG573" s="10">
        <v>85464573</v>
      </c>
      <c r="BH573" s="9" t="s">
        <v>258</v>
      </c>
      <c r="BI573" s="19">
        <v>45108</v>
      </c>
      <c r="BJ573" s="20">
        <v>45110</v>
      </c>
      <c r="BK573" s="16">
        <v>2904</v>
      </c>
      <c r="BL573" s="16">
        <v>13068</v>
      </c>
      <c r="BM573" s="9" t="s">
        <v>177</v>
      </c>
      <c r="BN573" s="9" t="s">
        <v>521</v>
      </c>
      <c r="BO573" s="9" t="s">
        <v>156</v>
      </c>
      <c r="BP573" s="17">
        <v>45162</v>
      </c>
      <c r="BQ573" s="17">
        <v>45162</v>
      </c>
      <c r="BR573" s="17">
        <v>45162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45013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>
        <v>45030</v>
      </c>
      <c r="CD573" s="10" t="s">
        <v>156</v>
      </c>
      <c r="CE573" s="17">
        <v>45030</v>
      </c>
      <c r="CF573" s="17" t="s">
        <v>156</v>
      </c>
      <c r="CG573" s="17">
        <v>45013</v>
      </c>
      <c r="CH573" s="17">
        <v>45028</v>
      </c>
      <c r="CI573" s="16">
        <v>2900</v>
      </c>
      <c r="CJ573" s="10" t="s">
        <v>2073</v>
      </c>
      <c r="CK573" s="10" t="s">
        <v>230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45013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45097</v>
      </c>
      <c r="CX573" s="10" t="s">
        <v>2074</v>
      </c>
      <c r="CY573" s="17">
        <v>45093</v>
      </c>
      <c r="CZ573" s="17" t="s">
        <v>156</v>
      </c>
      <c r="DA573" s="17">
        <v>45021</v>
      </c>
      <c r="DB573" s="17">
        <v>45091</v>
      </c>
      <c r="DC573" s="16">
        <v>2904</v>
      </c>
      <c r="DD573" s="10" t="s">
        <v>2075</v>
      </c>
      <c r="DE573" s="10" t="s">
        <v>230</v>
      </c>
      <c r="DF573" s="18" t="s">
        <v>156</v>
      </c>
      <c r="DG573" s="17">
        <v>45099</v>
      </c>
      <c r="DH573" s="10" t="s">
        <v>1874</v>
      </c>
      <c r="DI573" s="17">
        <v>45107</v>
      </c>
      <c r="DJ573" s="17" t="s">
        <v>156</v>
      </c>
      <c r="DK573" s="17">
        <v>45021</v>
      </c>
      <c r="DL573" s="17">
        <v>45100</v>
      </c>
      <c r="DM573" s="16">
        <v>2904</v>
      </c>
      <c r="DN573" s="10" t="s">
        <v>2076</v>
      </c>
      <c r="DO573" s="10" t="s">
        <v>230</v>
      </c>
      <c r="DP573" s="16">
        <v>24</v>
      </c>
      <c r="DQ573" s="16">
        <v>12</v>
      </c>
      <c r="DR573" s="11">
        <v>12</v>
      </c>
      <c r="DS573" s="16">
        <v>12</v>
      </c>
      <c r="DT573" s="16">
        <v>0</v>
      </c>
      <c r="DU573" s="11" t="s">
        <v>181</v>
      </c>
      <c r="DV573" s="11" t="s">
        <v>182</v>
      </c>
      <c r="DW573" s="27" t="s">
        <v>156</v>
      </c>
      <c r="DX573" s="27" t="s">
        <v>156</v>
      </c>
      <c r="DY573" s="20" t="s">
        <v>2047</v>
      </c>
      <c r="DZ573" s="16">
        <v>7</v>
      </c>
      <c r="EA573" s="16">
        <v>33</v>
      </c>
      <c r="EB573" s="27" t="s">
        <v>185</v>
      </c>
      <c r="EC573" s="27" t="s">
        <v>185</v>
      </c>
      <c r="ED573" s="27" t="s">
        <v>182</v>
      </c>
      <c r="EE573" s="29">
        <v>45013.979525462964</v>
      </c>
      <c r="EF573" s="28" t="s">
        <v>186</v>
      </c>
      <c r="EG573" s="28" t="s">
        <v>156</v>
      </c>
      <c r="EH573" s="28" t="s">
        <v>187</v>
      </c>
      <c r="EI573" s="29">
        <v>45100.994305555556</v>
      </c>
      <c r="EJ573" s="28" t="s">
        <v>235</v>
      </c>
      <c r="EK573" s="28" t="s">
        <v>236</v>
      </c>
      <c r="EL573" s="28" t="s">
        <v>237</v>
      </c>
      <c r="EM573" s="45" t="s">
        <v>3713</v>
      </c>
      <c r="EN573" s="46" t="str">
        <f t="shared" si="57"/>
        <v>343F102A</v>
      </c>
      <c r="EO573" s="47">
        <f t="shared" si="58"/>
        <v>45122</v>
      </c>
      <c r="EP573" s="47">
        <f t="shared" si="59"/>
        <v>45097</v>
      </c>
      <c r="EQ573" s="48" t="str">
        <f t="shared" ca="1" si="60"/>
        <v>Past</v>
      </c>
      <c r="ER573" s="49">
        <f t="shared" si="61"/>
        <v>25</v>
      </c>
      <c r="ES573" s="50"/>
      <c r="ET573" s="51">
        <f t="shared" si="62"/>
        <v>25</v>
      </c>
      <c r="EU573" s="52">
        <f t="shared" si="63"/>
        <v>72600</v>
      </c>
      <c r="EV573" s="46"/>
      <c r="EW573" s="23" t="s">
        <v>3717</v>
      </c>
    </row>
    <row r="574" spans="1:153" ht="14.25" hidden="1" customHeight="1">
      <c r="A574" s="8">
        <v>567</v>
      </c>
      <c r="B574" s="9" t="s">
        <v>141</v>
      </c>
      <c r="C574" s="10" t="s">
        <v>206</v>
      </c>
      <c r="D574" s="10" t="s">
        <v>2008</v>
      </c>
      <c r="E574" s="10" t="s">
        <v>150</v>
      </c>
      <c r="F574" s="9" t="s">
        <v>2009</v>
      </c>
      <c r="G574" s="10" t="s">
        <v>145</v>
      </c>
      <c r="H574" s="9" t="s">
        <v>146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153</v>
      </c>
      <c r="S574" s="9" t="s">
        <v>154</v>
      </c>
      <c r="T574" s="9" t="s">
        <v>153</v>
      </c>
      <c r="U574" s="9" t="s">
        <v>215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2010</v>
      </c>
      <c r="AA574" s="9" t="s">
        <v>2011</v>
      </c>
      <c r="AB574" s="12" t="s">
        <v>159</v>
      </c>
      <c r="AC574" s="10" t="s">
        <v>2064</v>
      </c>
      <c r="AD574" s="9" t="s">
        <v>2065</v>
      </c>
      <c r="AE574" s="13" t="s">
        <v>2066</v>
      </c>
      <c r="AF574" s="14" t="s">
        <v>163</v>
      </c>
      <c r="AG574" s="10" t="s">
        <v>2067</v>
      </c>
      <c r="AH574" s="11" t="s">
        <v>165</v>
      </c>
      <c r="AI574" s="11" t="s">
        <v>166</v>
      </c>
      <c r="AJ574" s="10" t="s">
        <v>167</v>
      </c>
      <c r="AK574" s="11" t="s">
        <v>166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4.5</v>
      </c>
      <c r="AU574" s="10" t="s">
        <v>142</v>
      </c>
      <c r="AV574" s="16">
        <v>34000</v>
      </c>
      <c r="AW574" s="16">
        <v>41000</v>
      </c>
      <c r="AX574" s="16">
        <v>0</v>
      </c>
      <c r="AY574" s="16">
        <v>22000</v>
      </c>
      <c r="AZ574" s="16">
        <v>5926</v>
      </c>
      <c r="BA574" s="17">
        <v>45117</v>
      </c>
      <c r="BB574" s="30" t="s">
        <v>246</v>
      </c>
      <c r="BC574" s="18" t="s">
        <v>156</v>
      </c>
      <c r="BD574" s="17">
        <v>45260</v>
      </c>
      <c r="BE574" s="17">
        <v>45322</v>
      </c>
      <c r="BF574" s="17">
        <v>45092</v>
      </c>
      <c r="BG574" s="10">
        <v>85513415</v>
      </c>
      <c r="BH574" s="9" t="s">
        <v>303</v>
      </c>
      <c r="BI574" s="19">
        <v>45139</v>
      </c>
      <c r="BJ574" s="20">
        <v>45152</v>
      </c>
      <c r="BK574" s="16">
        <v>3900</v>
      </c>
      <c r="BL574" s="16">
        <v>17550</v>
      </c>
      <c r="BM574" s="9" t="s">
        <v>177</v>
      </c>
      <c r="BN574" s="9" t="s">
        <v>226</v>
      </c>
      <c r="BO574" s="9" t="s">
        <v>156</v>
      </c>
      <c r="BP574" s="17">
        <v>45198</v>
      </c>
      <c r="BQ574" s="17" t="s">
        <v>156</v>
      </c>
      <c r="BR574" s="17">
        <v>45198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>
        <v>45036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>
        <v>45072</v>
      </c>
      <c r="CD574" s="10" t="s">
        <v>156</v>
      </c>
      <c r="CE574" s="17">
        <v>45072</v>
      </c>
      <c r="CF574" s="17" t="s">
        <v>156</v>
      </c>
      <c r="CG574" s="17">
        <v>45036</v>
      </c>
      <c r="CH574" s="17">
        <v>45070</v>
      </c>
      <c r="CI574" s="16">
        <v>3900</v>
      </c>
      <c r="CJ574" s="10" t="s">
        <v>2077</v>
      </c>
      <c r="CK574" s="10" t="s">
        <v>230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>
        <v>45036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 t="s">
        <v>156</v>
      </c>
      <c r="CX574" s="10" t="s">
        <v>193</v>
      </c>
      <c r="CY574" s="17" t="s">
        <v>156</v>
      </c>
      <c r="CZ574" s="17" t="s">
        <v>156</v>
      </c>
      <c r="DA574" s="17">
        <v>45036</v>
      </c>
      <c r="DB574" s="17" t="s">
        <v>156</v>
      </c>
      <c r="DC574" s="16">
        <v>0</v>
      </c>
      <c r="DD574" s="10" t="s">
        <v>156</v>
      </c>
      <c r="DE574" s="10" t="s">
        <v>156</v>
      </c>
      <c r="DF574" s="18" t="s">
        <v>156</v>
      </c>
      <c r="DG574" s="17" t="s">
        <v>156</v>
      </c>
      <c r="DH574" s="10" t="s">
        <v>156</v>
      </c>
      <c r="DI574" s="17" t="s">
        <v>156</v>
      </c>
      <c r="DJ574" s="17" t="s">
        <v>156</v>
      </c>
      <c r="DK574" s="17">
        <v>45036</v>
      </c>
      <c r="DL574" s="17" t="s">
        <v>156</v>
      </c>
      <c r="DM574" s="16">
        <v>0</v>
      </c>
      <c r="DN574" s="10" t="s">
        <v>156</v>
      </c>
      <c r="DO574" s="10" t="s">
        <v>156</v>
      </c>
      <c r="DP574" s="16">
        <v>24</v>
      </c>
      <c r="DQ574" s="16">
        <v>12</v>
      </c>
      <c r="DR574" s="11">
        <v>12</v>
      </c>
      <c r="DS574" s="16">
        <v>12</v>
      </c>
      <c r="DT574" s="16">
        <v>0</v>
      </c>
      <c r="DU574" s="11" t="s">
        <v>181</v>
      </c>
      <c r="DV574" s="11" t="s">
        <v>182</v>
      </c>
      <c r="DW574" s="27" t="s">
        <v>156</v>
      </c>
      <c r="DX574" s="27" t="s">
        <v>156</v>
      </c>
      <c r="DY574" s="20" t="s">
        <v>2078</v>
      </c>
      <c r="DZ574" s="16">
        <v>7</v>
      </c>
      <c r="EA574" s="16">
        <v>33</v>
      </c>
      <c r="EB574" s="27" t="s">
        <v>185</v>
      </c>
      <c r="EC574" s="27" t="s">
        <v>185</v>
      </c>
      <c r="ED574" s="27" t="s">
        <v>182</v>
      </c>
      <c r="EE574" s="29">
        <v>45036.979618055557</v>
      </c>
      <c r="EF574" s="28" t="s">
        <v>186</v>
      </c>
      <c r="EG574" s="28" t="s">
        <v>156</v>
      </c>
      <c r="EH574" s="28" t="s">
        <v>187</v>
      </c>
      <c r="EI574" s="29">
        <v>45077.97965277778</v>
      </c>
      <c r="EJ574" s="28" t="s">
        <v>186</v>
      </c>
      <c r="EK574" s="28" t="s">
        <v>156</v>
      </c>
      <c r="EL574" s="28" t="s">
        <v>187</v>
      </c>
      <c r="EM574" s="45"/>
      <c r="EN574" s="46" t="str">
        <f t="shared" si="57"/>
        <v>343F102A</v>
      </c>
      <c r="EO574" s="47">
        <f t="shared" si="58"/>
        <v>45158</v>
      </c>
      <c r="EP574" s="47" t="str">
        <f t="shared" si="59"/>
        <v/>
      </c>
      <c r="EQ574" s="48" t="str">
        <f t="shared" ca="1" si="60"/>
        <v>Y</v>
      </c>
      <c r="ER574" s="49" t="str">
        <f t="shared" si="61"/>
        <v/>
      </c>
      <c r="ES574" s="50"/>
      <c r="ET574" s="51" t="str">
        <f t="shared" si="62"/>
        <v/>
      </c>
      <c r="EU574" s="52" t="str">
        <f t="shared" si="63"/>
        <v/>
      </c>
      <c r="EV574" s="46"/>
      <c r="EW574" s="23" t="s">
        <v>3717</v>
      </c>
    </row>
    <row r="575" spans="1:153" ht="14.25" hidden="1" customHeight="1">
      <c r="A575" s="8">
        <v>568</v>
      </c>
      <c r="B575" s="9" t="s">
        <v>141</v>
      </c>
      <c r="C575" s="10" t="s">
        <v>206</v>
      </c>
      <c r="D575" s="10" t="s">
        <v>2008</v>
      </c>
      <c r="E575" s="10" t="s">
        <v>150</v>
      </c>
      <c r="F575" s="9" t="s">
        <v>2009</v>
      </c>
      <c r="G575" s="10" t="s">
        <v>145</v>
      </c>
      <c r="H575" s="9" t="s">
        <v>146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153</v>
      </c>
      <c r="S575" s="9" t="s">
        <v>154</v>
      </c>
      <c r="T575" s="9" t="s">
        <v>153</v>
      </c>
      <c r="U575" s="9" t="s">
        <v>215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2010</v>
      </c>
      <c r="AA575" s="9" t="s">
        <v>2011</v>
      </c>
      <c r="AB575" s="12" t="s">
        <v>159</v>
      </c>
      <c r="AC575" s="10" t="s">
        <v>2064</v>
      </c>
      <c r="AD575" s="9" t="s">
        <v>2065</v>
      </c>
      <c r="AE575" s="13" t="s">
        <v>2066</v>
      </c>
      <c r="AF575" s="14" t="s">
        <v>163</v>
      </c>
      <c r="AG575" s="10" t="s">
        <v>2067</v>
      </c>
      <c r="AH575" s="11" t="s">
        <v>165</v>
      </c>
      <c r="AI575" s="11" t="s">
        <v>166</v>
      </c>
      <c r="AJ575" s="10" t="s">
        <v>167</v>
      </c>
      <c r="AK575" s="11" t="s">
        <v>166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4.5</v>
      </c>
      <c r="AU575" s="10" t="s">
        <v>142</v>
      </c>
      <c r="AV575" s="16">
        <v>34000</v>
      </c>
      <c r="AW575" s="16">
        <v>41000</v>
      </c>
      <c r="AX575" s="16">
        <v>0</v>
      </c>
      <c r="AY575" s="16">
        <v>22000</v>
      </c>
      <c r="AZ575" s="16">
        <v>5926</v>
      </c>
      <c r="BA575" s="17">
        <v>45117</v>
      </c>
      <c r="BB575" s="30" t="s">
        <v>175</v>
      </c>
      <c r="BC575" s="18" t="s">
        <v>156</v>
      </c>
      <c r="BD575" s="17">
        <v>45260</v>
      </c>
      <c r="BE575" s="17">
        <v>45322</v>
      </c>
      <c r="BF575" s="17">
        <v>45092</v>
      </c>
      <c r="BG575" s="10">
        <v>85513414</v>
      </c>
      <c r="BH575" s="9" t="s">
        <v>247</v>
      </c>
      <c r="BI575" s="19">
        <v>45139</v>
      </c>
      <c r="BJ575" s="20">
        <v>45166</v>
      </c>
      <c r="BK575" s="16">
        <v>0</v>
      </c>
      <c r="BL575" s="16">
        <v>0</v>
      </c>
      <c r="BM575" s="9" t="s">
        <v>177</v>
      </c>
      <c r="BN575" s="9" t="s">
        <v>178</v>
      </c>
      <c r="BO575" s="9" t="s">
        <v>156</v>
      </c>
      <c r="BP575" s="17">
        <v>45212</v>
      </c>
      <c r="BQ575" s="17" t="s">
        <v>156</v>
      </c>
      <c r="BR575" s="17">
        <v>45212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>
        <v>45036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>
        <v>45086</v>
      </c>
      <c r="CD575" s="10" t="s">
        <v>2079</v>
      </c>
      <c r="CE575" s="17">
        <v>45086</v>
      </c>
      <c r="CF575" s="17" t="s">
        <v>156</v>
      </c>
      <c r="CG575" s="17">
        <v>45036</v>
      </c>
      <c r="CH575" s="17" t="s">
        <v>156</v>
      </c>
      <c r="CI575" s="16">
        <v>0</v>
      </c>
      <c r="CJ575" s="10" t="s">
        <v>156</v>
      </c>
      <c r="CK575" s="10" t="s">
        <v>156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>
        <v>45036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 t="s">
        <v>156</v>
      </c>
      <c r="CX575" s="10" t="s">
        <v>193</v>
      </c>
      <c r="CY575" s="17" t="s">
        <v>156</v>
      </c>
      <c r="CZ575" s="17" t="s">
        <v>156</v>
      </c>
      <c r="DA575" s="17">
        <v>45036</v>
      </c>
      <c r="DB575" s="17" t="s">
        <v>156</v>
      </c>
      <c r="DC575" s="16">
        <v>0</v>
      </c>
      <c r="DD575" s="10" t="s">
        <v>156</v>
      </c>
      <c r="DE575" s="10" t="s">
        <v>156</v>
      </c>
      <c r="DF575" s="18" t="s">
        <v>156</v>
      </c>
      <c r="DG575" s="17" t="s">
        <v>156</v>
      </c>
      <c r="DH575" s="10" t="s">
        <v>156</v>
      </c>
      <c r="DI575" s="17" t="s">
        <v>156</v>
      </c>
      <c r="DJ575" s="17" t="s">
        <v>156</v>
      </c>
      <c r="DK575" s="17">
        <v>45036</v>
      </c>
      <c r="DL575" s="17" t="s">
        <v>156</v>
      </c>
      <c r="DM575" s="16">
        <v>0</v>
      </c>
      <c r="DN575" s="10" t="s">
        <v>156</v>
      </c>
      <c r="DO575" s="10" t="s">
        <v>156</v>
      </c>
      <c r="DP575" s="16">
        <v>24</v>
      </c>
      <c r="DQ575" s="16">
        <v>12</v>
      </c>
      <c r="DR575" s="11">
        <v>12</v>
      </c>
      <c r="DS575" s="16">
        <v>12</v>
      </c>
      <c r="DT575" s="16">
        <v>3800</v>
      </c>
      <c r="DU575" s="11" t="s">
        <v>181</v>
      </c>
      <c r="DV575" s="11" t="s">
        <v>182</v>
      </c>
      <c r="DW575" s="27" t="s">
        <v>156</v>
      </c>
      <c r="DX575" s="27" t="s">
        <v>156</v>
      </c>
      <c r="DY575" s="20" t="s">
        <v>2080</v>
      </c>
      <c r="DZ575" s="16">
        <v>7</v>
      </c>
      <c r="EA575" s="16">
        <v>33</v>
      </c>
      <c r="EB575" s="27" t="s">
        <v>185</v>
      </c>
      <c r="EC575" s="27" t="s">
        <v>185</v>
      </c>
      <c r="ED575" s="27" t="s">
        <v>182</v>
      </c>
      <c r="EE575" s="29">
        <v>45036.979618055557</v>
      </c>
      <c r="EF575" s="28" t="s">
        <v>186</v>
      </c>
      <c r="EG575" s="28" t="s">
        <v>156</v>
      </c>
      <c r="EH575" s="28" t="s">
        <v>187</v>
      </c>
      <c r="EI575" s="29">
        <v>45089.818206018521</v>
      </c>
      <c r="EJ575" s="28" t="s">
        <v>197</v>
      </c>
      <c r="EK575" s="28" t="s">
        <v>156</v>
      </c>
      <c r="EL575" s="28" t="s">
        <v>198</v>
      </c>
      <c r="EM575" s="45"/>
      <c r="EN575" s="46" t="str">
        <f t="shared" si="57"/>
        <v>343F102A</v>
      </c>
      <c r="EO575" s="47">
        <f t="shared" si="58"/>
        <v>45172</v>
      </c>
      <c r="EP575" s="47" t="str">
        <f t="shared" si="59"/>
        <v/>
      </c>
      <c r="EQ575" s="48" t="str">
        <f t="shared" ca="1" si="60"/>
        <v>Y</v>
      </c>
      <c r="ER575" s="49" t="str">
        <f t="shared" si="61"/>
        <v/>
      </c>
      <c r="ES575" s="50"/>
      <c r="ET575" s="51" t="str">
        <f t="shared" si="62"/>
        <v/>
      </c>
      <c r="EU575" s="52" t="str">
        <f t="shared" si="63"/>
        <v/>
      </c>
      <c r="EV575" s="46"/>
    </row>
    <row r="576" spans="1:153" ht="14.25" hidden="1" customHeight="1">
      <c r="A576" s="8">
        <v>569</v>
      </c>
      <c r="B576" s="9" t="s">
        <v>141</v>
      </c>
      <c r="C576" s="10" t="s">
        <v>206</v>
      </c>
      <c r="D576" s="10" t="s">
        <v>2008</v>
      </c>
      <c r="E576" s="10" t="s">
        <v>150</v>
      </c>
      <c r="F576" s="9" t="s">
        <v>2009</v>
      </c>
      <c r="G576" s="10" t="s">
        <v>145</v>
      </c>
      <c r="H576" s="9" t="s">
        <v>146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153</v>
      </c>
      <c r="S576" s="9" t="s">
        <v>154</v>
      </c>
      <c r="T576" s="9" t="s">
        <v>153</v>
      </c>
      <c r="U576" s="9" t="s">
        <v>215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2010</v>
      </c>
      <c r="AA576" s="9" t="s">
        <v>2011</v>
      </c>
      <c r="AB576" s="12" t="s">
        <v>159</v>
      </c>
      <c r="AC576" s="10" t="s">
        <v>2064</v>
      </c>
      <c r="AD576" s="9" t="s">
        <v>2065</v>
      </c>
      <c r="AE576" s="13" t="s">
        <v>2066</v>
      </c>
      <c r="AF576" s="14" t="s">
        <v>163</v>
      </c>
      <c r="AG576" s="10" t="s">
        <v>2067</v>
      </c>
      <c r="AH576" s="11" t="s">
        <v>165</v>
      </c>
      <c r="AI576" s="11" t="s">
        <v>166</v>
      </c>
      <c r="AJ576" s="10" t="s">
        <v>167</v>
      </c>
      <c r="AK576" s="11" t="s">
        <v>166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4.5</v>
      </c>
      <c r="AU576" s="10" t="s">
        <v>142</v>
      </c>
      <c r="AV576" s="16">
        <v>34000</v>
      </c>
      <c r="AW576" s="16">
        <v>41000</v>
      </c>
      <c r="AX576" s="16">
        <v>0</v>
      </c>
      <c r="AY576" s="16">
        <v>22000</v>
      </c>
      <c r="AZ576" s="16">
        <v>5926</v>
      </c>
      <c r="BA576" s="17">
        <v>45117</v>
      </c>
      <c r="BB576" s="30" t="s">
        <v>175</v>
      </c>
      <c r="BC576" s="18" t="s">
        <v>156</v>
      </c>
      <c r="BD576" s="17">
        <v>45260</v>
      </c>
      <c r="BE576" s="17">
        <v>45322</v>
      </c>
      <c r="BF576" s="17">
        <v>45092</v>
      </c>
      <c r="BG576" s="10">
        <v>85520877</v>
      </c>
      <c r="BH576" s="9" t="s">
        <v>2081</v>
      </c>
      <c r="BI576" s="19">
        <v>45139</v>
      </c>
      <c r="BJ576" s="20">
        <v>45145</v>
      </c>
      <c r="BK576" s="16">
        <v>0</v>
      </c>
      <c r="BL576" s="16">
        <v>0</v>
      </c>
      <c r="BM576" s="9" t="s">
        <v>177</v>
      </c>
      <c r="BN576" s="9" t="s">
        <v>178</v>
      </c>
      <c r="BO576" s="9" t="s">
        <v>156</v>
      </c>
      <c r="BP576" s="17">
        <v>45214</v>
      </c>
      <c r="BQ576" s="17" t="s">
        <v>156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>
        <v>45086</v>
      </c>
      <c r="CD576" s="10" t="s">
        <v>2079</v>
      </c>
      <c r="CE576" s="17">
        <v>45086</v>
      </c>
      <c r="CF576" s="17" t="s">
        <v>156</v>
      </c>
      <c r="CG576" s="17">
        <v>45042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>
        <v>45142</v>
      </c>
      <c r="CX576" s="10" t="s">
        <v>193</v>
      </c>
      <c r="CY576" s="17">
        <v>45142</v>
      </c>
      <c r="CZ576" s="17" t="s">
        <v>156</v>
      </c>
      <c r="DA576" s="17">
        <v>45042</v>
      </c>
      <c r="DB576" s="17" t="s">
        <v>156</v>
      </c>
      <c r="DC576" s="16">
        <v>0</v>
      </c>
      <c r="DD576" s="10" t="s">
        <v>156</v>
      </c>
      <c r="DE576" s="10" t="s">
        <v>156</v>
      </c>
      <c r="DF576" s="18" t="s">
        <v>156</v>
      </c>
      <c r="DG576" s="17">
        <v>45156</v>
      </c>
      <c r="DH576" s="10" t="s">
        <v>156</v>
      </c>
      <c r="DI576" s="17">
        <v>45156</v>
      </c>
      <c r="DJ576" s="17" t="s">
        <v>156</v>
      </c>
      <c r="DK576" s="17">
        <v>45042</v>
      </c>
      <c r="DL576" s="17" t="s">
        <v>156</v>
      </c>
      <c r="DM576" s="16">
        <v>0</v>
      </c>
      <c r="DN576" s="10" t="s">
        <v>156</v>
      </c>
      <c r="DO576" s="10" t="s">
        <v>156</v>
      </c>
      <c r="DP576" s="16">
        <v>24</v>
      </c>
      <c r="DQ576" s="16">
        <v>12</v>
      </c>
      <c r="DR576" s="11">
        <v>12</v>
      </c>
      <c r="DS576" s="16">
        <v>12</v>
      </c>
      <c r="DT576" s="16">
        <v>1</v>
      </c>
      <c r="DU576" s="11" t="s">
        <v>181</v>
      </c>
      <c r="DV576" s="11" t="s">
        <v>182</v>
      </c>
      <c r="DW576" s="27" t="s">
        <v>156</v>
      </c>
      <c r="DX576" s="27" t="s">
        <v>156</v>
      </c>
      <c r="DY576" s="20" t="s">
        <v>2082</v>
      </c>
      <c r="DZ576" s="16">
        <v>7</v>
      </c>
      <c r="EA576" s="16">
        <v>33</v>
      </c>
      <c r="EB576" s="27" t="s">
        <v>185</v>
      </c>
      <c r="EC576" s="27" t="s">
        <v>185</v>
      </c>
      <c r="ED576" s="27" t="s">
        <v>182</v>
      </c>
      <c r="EE576" s="29">
        <v>45042.277557870373</v>
      </c>
      <c r="EF576" s="28" t="s">
        <v>1129</v>
      </c>
      <c r="EG576" s="28" t="s">
        <v>1130</v>
      </c>
      <c r="EH576" s="28" t="s">
        <v>190</v>
      </c>
      <c r="EI576" s="29">
        <v>45089.818206018521</v>
      </c>
      <c r="EJ576" s="28" t="s">
        <v>197</v>
      </c>
      <c r="EK576" s="28" t="s">
        <v>156</v>
      </c>
      <c r="EL576" s="28" t="s">
        <v>198</v>
      </c>
      <c r="EM576" s="45"/>
      <c r="EN576" s="46" t="str">
        <f t="shared" si="57"/>
        <v>343F102A</v>
      </c>
      <c r="EO576" s="47">
        <f t="shared" si="58"/>
        <v>45174</v>
      </c>
      <c r="EP576" s="47">
        <f t="shared" si="59"/>
        <v>45142</v>
      </c>
      <c r="EQ576" s="48" t="str">
        <f t="shared" ca="1" si="60"/>
        <v>Y</v>
      </c>
      <c r="ER576" s="49">
        <f t="shared" si="61"/>
        <v>32</v>
      </c>
      <c r="ES576" s="50"/>
      <c r="ET576" s="51">
        <f t="shared" si="62"/>
        <v>32</v>
      </c>
      <c r="EU576" s="52">
        <f t="shared" si="63"/>
        <v>0</v>
      </c>
      <c r="EV576" s="46"/>
    </row>
    <row r="577" spans="1:153" ht="14.25" customHeight="1">
      <c r="A577" s="8">
        <v>570</v>
      </c>
      <c r="B577" s="9" t="s">
        <v>141</v>
      </c>
      <c r="C577" s="10" t="s">
        <v>206</v>
      </c>
      <c r="D577" s="10" t="s">
        <v>2008</v>
      </c>
      <c r="E577" s="10" t="s">
        <v>150</v>
      </c>
      <c r="F577" s="9" t="s">
        <v>2009</v>
      </c>
      <c r="G577" s="10" t="s">
        <v>145</v>
      </c>
      <c r="H577" s="9" t="s">
        <v>146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153</v>
      </c>
      <c r="S577" s="9" t="s">
        <v>154</v>
      </c>
      <c r="T577" s="9" t="s">
        <v>153</v>
      </c>
      <c r="U577" s="9" t="s">
        <v>215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2010</v>
      </c>
      <c r="AA577" s="9" t="s">
        <v>2011</v>
      </c>
      <c r="AB577" s="12" t="s">
        <v>159</v>
      </c>
      <c r="AC577" s="10" t="s">
        <v>2064</v>
      </c>
      <c r="AD577" s="9" t="s">
        <v>2065</v>
      </c>
      <c r="AE577" s="13" t="s">
        <v>2066</v>
      </c>
      <c r="AF577" s="14" t="s">
        <v>163</v>
      </c>
      <c r="AG577" s="10" t="s">
        <v>2067</v>
      </c>
      <c r="AH577" s="11" t="s">
        <v>165</v>
      </c>
      <c r="AI577" s="11" t="s">
        <v>166</v>
      </c>
      <c r="AJ577" s="10" t="s">
        <v>167</v>
      </c>
      <c r="AK577" s="11" t="s">
        <v>166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4.5</v>
      </c>
      <c r="AU577" s="10" t="s">
        <v>142</v>
      </c>
      <c r="AV577" s="16">
        <v>34000</v>
      </c>
      <c r="AW577" s="16">
        <v>41000</v>
      </c>
      <c r="AX577" s="16">
        <v>0</v>
      </c>
      <c r="AY577" s="16">
        <v>22000</v>
      </c>
      <c r="AZ577" s="16">
        <v>5926</v>
      </c>
      <c r="BA577" s="17">
        <v>45117</v>
      </c>
      <c r="BB577" s="30" t="s">
        <v>175</v>
      </c>
      <c r="BC577" s="18">
        <v>45119</v>
      </c>
      <c r="BD577" s="17">
        <v>45260</v>
      </c>
      <c r="BE577" s="17">
        <v>45322</v>
      </c>
      <c r="BF577" s="17">
        <v>45092</v>
      </c>
      <c r="BG577" s="10">
        <v>85445909</v>
      </c>
      <c r="BH577" s="9" t="s">
        <v>2083</v>
      </c>
      <c r="BI577" s="19">
        <v>45139</v>
      </c>
      <c r="BJ577" s="20">
        <v>45145</v>
      </c>
      <c r="BK577" s="16">
        <v>3500</v>
      </c>
      <c r="BL577" s="16">
        <v>15750</v>
      </c>
      <c r="BM577" s="9" t="s">
        <v>177</v>
      </c>
      <c r="BN577" s="9" t="s">
        <v>470</v>
      </c>
      <c r="BO577" s="9" t="s">
        <v>156</v>
      </c>
      <c r="BP577" s="17">
        <v>45214</v>
      </c>
      <c r="BQ577" s="17" t="s">
        <v>156</v>
      </c>
      <c r="BR577" s="17">
        <v>45151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>
        <v>45001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>
        <v>45041</v>
      </c>
      <c r="CD577" s="10" t="s">
        <v>425</v>
      </c>
      <c r="CE577" s="17" t="s">
        <v>156</v>
      </c>
      <c r="CF577" s="17" t="s">
        <v>156</v>
      </c>
      <c r="CG577" s="17">
        <v>45015</v>
      </c>
      <c r="CH577" s="17">
        <v>45043</v>
      </c>
      <c r="CI577" s="16">
        <v>3500</v>
      </c>
      <c r="CJ577" s="10" t="s">
        <v>2084</v>
      </c>
      <c r="CK577" s="10" t="s">
        <v>230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>
        <v>45001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>
        <v>45148</v>
      </c>
      <c r="CX577" s="10" t="s">
        <v>2085</v>
      </c>
      <c r="CY577" s="17">
        <v>45142</v>
      </c>
      <c r="CZ577" s="17" t="s">
        <v>156</v>
      </c>
      <c r="DA577" s="17">
        <v>45036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>
        <v>45162</v>
      </c>
      <c r="DH577" s="10" t="s">
        <v>2086</v>
      </c>
      <c r="DI577" s="17">
        <v>45156</v>
      </c>
      <c r="DJ577" s="17" t="s">
        <v>156</v>
      </c>
      <c r="DK577" s="17">
        <v>45036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24</v>
      </c>
      <c r="DQ577" s="16">
        <v>12</v>
      </c>
      <c r="DR577" s="11">
        <v>12</v>
      </c>
      <c r="DS577" s="16">
        <v>12</v>
      </c>
      <c r="DT577" s="16">
        <v>0</v>
      </c>
      <c r="DU577" s="11" t="s">
        <v>181</v>
      </c>
      <c r="DV577" s="11" t="s">
        <v>182</v>
      </c>
      <c r="DW577" s="27" t="s">
        <v>156</v>
      </c>
      <c r="DX577" s="27" t="s">
        <v>156</v>
      </c>
      <c r="DY577" s="20" t="s">
        <v>2082</v>
      </c>
      <c r="DZ577" s="16">
        <v>7</v>
      </c>
      <c r="EA577" s="16">
        <v>33</v>
      </c>
      <c r="EB577" s="27" t="s">
        <v>185</v>
      </c>
      <c r="EC577" s="27" t="s">
        <v>185</v>
      </c>
      <c r="ED577" s="27" t="s">
        <v>182</v>
      </c>
      <c r="EE577" s="29">
        <v>45001.980520833335</v>
      </c>
      <c r="EF577" s="28" t="s">
        <v>186</v>
      </c>
      <c r="EG577" s="28" t="s">
        <v>156</v>
      </c>
      <c r="EH577" s="28" t="s">
        <v>187</v>
      </c>
      <c r="EI577" s="29">
        <v>45115.510740740741</v>
      </c>
      <c r="EJ577" s="28" t="s">
        <v>542</v>
      </c>
      <c r="EK577" s="28" t="s">
        <v>156</v>
      </c>
      <c r="EL577" s="28" t="s">
        <v>543</v>
      </c>
      <c r="EM577" s="45" t="s">
        <v>3713</v>
      </c>
      <c r="EN577" s="46" t="str">
        <f t="shared" si="57"/>
        <v>343F102A</v>
      </c>
      <c r="EO577" s="47">
        <f t="shared" si="58"/>
        <v>45174</v>
      </c>
      <c r="EP577" s="47">
        <f t="shared" si="59"/>
        <v>45148</v>
      </c>
      <c r="EQ577" s="48" t="str">
        <f t="shared" ca="1" si="60"/>
        <v>Y</v>
      </c>
      <c r="ER577" s="49">
        <f t="shared" si="61"/>
        <v>26</v>
      </c>
      <c r="ES577" s="50"/>
      <c r="ET577" s="51">
        <f t="shared" si="62"/>
        <v>26</v>
      </c>
      <c r="EU577" s="52">
        <f t="shared" si="63"/>
        <v>91000</v>
      </c>
      <c r="EV577" s="46"/>
      <c r="EW577" s="23" t="s">
        <v>3721</v>
      </c>
    </row>
    <row r="578" spans="1:153" ht="14.25" hidden="1" customHeight="1">
      <c r="A578" s="8">
        <v>571</v>
      </c>
      <c r="B578" s="9" t="s">
        <v>141</v>
      </c>
      <c r="C578" s="10" t="s">
        <v>206</v>
      </c>
      <c r="D578" s="10" t="s">
        <v>2008</v>
      </c>
      <c r="E578" s="10" t="s">
        <v>150</v>
      </c>
      <c r="F578" s="9" t="s">
        <v>2009</v>
      </c>
      <c r="G578" s="10" t="s">
        <v>145</v>
      </c>
      <c r="H578" s="9" t="s">
        <v>146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153</v>
      </c>
      <c r="S578" s="9" t="s">
        <v>154</v>
      </c>
      <c r="T578" s="9" t="s">
        <v>153</v>
      </c>
      <c r="U578" s="9" t="s">
        <v>215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2010</v>
      </c>
      <c r="AA578" s="9" t="s">
        <v>2011</v>
      </c>
      <c r="AB578" s="12" t="s">
        <v>159</v>
      </c>
      <c r="AC578" s="10" t="s">
        <v>2064</v>
      </c>
      <c r="AD578" s="9" t="s">
        <v>2065</v>
      </c>
      <c r="AE578" s="13" t="s">
        <v>2066</v>
      </c>
      <c r="AF578" s="14" t="s">
        <v>163</v>
      </c>
      <c r="AG578" s="10" t="s">
        <v>2067</v>
      </c>
      <c r="AH578" s="11" t="s">
        <v>165</v>
      </c>
      <c r="AI578" s="11" t="s">
        <v>166</v>
      </c>
      <c r="AJ578" s="10" t="s">
        <v>167</v>
      </c>
      <c r="AK578" s="11" t="s">
        <v>166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4.5</v>
      </c>
      <c r="AU578" s="10" t="s">
        <v>142</v>
      </c>
      <c r="AV578" s="16">
        <v>34000</v>
      </c>
      <c r="AW578" s="16">
        <v>41000</v>
      </c>
      <c r="AX578" s="16">
        <v>0</v>
      </c>
      <c r="AY578" s="16">
        <v>22000</v>
      </c>
      <c r="AZ578" s="16">
        <v>5926</v>
      </c>
      <c r="BA578" s="17">
        <v>45117</v>
      </c>
      <c r="BB578" s="30" t="s">
        <v>175</v>
      </c>
      <c r="BC578" s="18" t="s">
        <v>156</v>
      </c>
      <c r="BD578" s="17">
        <v>45260</v>
      </c>
      <c r="BE578" s="17">
        <v>45322</v>
      </c>
      <c r="BF578" s="17">
        <v>45092</v>
      </c>
      <c r="BG578" s="10">
        <v>85520878</v>
      </c>
      <c r="BH578" s="9" t="s">
        <v>191</v>
      </c>
      <c r="BI578" s="19">
        <v>45170</v>
      </c>
      <c r="BJ578" s="20">
        <v>45173</v>
      </c>
      <c r="BK578" s="16">
        <v>0</v>
      </c>
      <c r="BL578" s="16">
        <v>0</v>
      </c>
      <c r="BM578" s="9" t="s">
        <v>177</v>
      </c>
      <c r="BN578" s="9" t="s">
        <v>178</v>
      </c>
      <c r="BO578" s="9" t="s">
        <v>156</v>
      </c>
      <c r="BP578" s="17">
        <v>45245</v>
      </c>
      <c r="BQ578" s="17" t="s">
        <v>156</v>
      </c>
      <c r="BR578" s="17" t="s">
        <v>156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 t="s">
        <v>156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>
        <v>45114</v>
      </c>
      <c r="CD578" s="10" t="s">
        <v>2087</v>
      </c>
      <c r="CE578" s="17">
        <v>45114</v>
      </c>
      <c r="CF578" s="17" t="s">
        <v>156</v>
      </c>
      <c r="CG578" s="17">
        <v>45047</v>
      </c>
      <c r="CH578" s="17" t="s">
        <v>156</v>
      </c>
      <c r="CI578" s="16">
        <v>0</v>
      </c>
      <c r="CJ578" s="10" t="s">
        <v>156</v>
      </c>
      <c r="CK578" s="10" t="s">
        <v>156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 t="s">
        <v>156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45177</v>
      </c>
      <c r="CX578" s="10" t="s">
        <v>193</v>
      </c>
      <c r="CY578" s="17">
        <v>45177</v>
      </c>
      <c r="CZ578" s="17" t="s">
        <v>156</v>
      </c>
      <c r="DA578" s="17">
        <v>45095</v>
      </c>
      <c r="DB578" s="17" t="s">
        <v>156</v>
      </c>
      <c r="DC578" s="16">
        <v>0</v>
      </c>
      <c r="DD578" s="10" t="s">
        <v>156</v>
      </c>
      <c r="DE578" s="10" t="s">
        <v>156</v>
      </c>
      <c r="DF578" s="18" t="s">
        <v>156</v>
      </c>
      <c r="DG578" s="17">
        <v>45191</v>
      </c>
      <c r="DH578" s="10" t="s">
        <v>156</v>
      </c>
      <c r="DI578" s="17">
        <v>45191</v>
      </c>
      <c r="DJ578" s="17" t="s">
        <v>156</v>
      </c>
      <c r="DK578" s="17">
        <v>45042</v>
      </c>
      <c r="DL578" s="17" t="s">
        <v>156</v>
      </c>
      <c r="DM578" s="16">
        <v>0</v>
      </c>
      <c r="DN578" s="10" t="s">
        <v>156</v>
      </c>
      <c r="DO578" s="10" t="s">
        <v>156</v>
      </c>
      <c r="DP578" s="16">
        <v>24</v>
      </c>
      <c r="DQ578" s="16">
        <v>12</v>
      </c>
      <c r="DR578" s="11">
        <v>12</v>
      </c>
      <c r="DS578" s="16">
        <v>12</v>
      </c>
      <c r="DT578" s="16">
        <v>1</v>
      </c>
      <c r="DU578" s="11" t="s">
        <v>181</v>
      </c>
      <c r="DV578" s="11" t="s">
        <v>182</v>
      </c>
      <c r="DW578" s="27" t="s">
        <v>156</v>
      </c>
      <c r="DX578" s="27" t="s">
        <v>156</v>
      </c>
      <c r="DY578" s="20" t="s">
        <v>2088</v>
      </c>
      <c r="DZ578" s="16">
        <v>7</v>
      </c>
      <c r="EA578" s="16">
        <v>33</v>
      </c>
      <c r="EB578" s="27" t="s">
        <v>185</v>
      </c>
      <c r="EC578" s="27" t="s">
        <v>185</v>
      </c>
      <c r="ED578" s="27" t="s">
        <v>182</v>
      </c>
      <c r="EE578" s="29">
        <v>45042.277557870373</v>
      </c>
      <c r="EF578" s="28" t="s">
        <v>1129</v>
      </c>
      <c r="EG578" s="28" t="s">
        <v>1130</v>
      </c>
      <c r="EH578" s="28" t="s">
        <v>190</v>
      </c>
      <c r="EI578" s="29">
        <v>45117.81590277778</v>
      </c>
      <c r="EJ578" s="28" t="s">
        <v>197</v>
      </c>
      <c r="EK578" s="28" t="s">
        <v>156</v>
      </c>
      <c r="EL578" s="28" t="s">
        <v>198</v>
      </c>
      <c r="EM578" s="45"/>
      <c r="EN578" s="46" t="str">
        <f t="shared" si="57"/>
        <v>343F102A</v>
      </c>
      <c r="EO578" s="47">
        <f t="shared" si="58"/>
        <v>45205</v>
      </c>
      <c r="EP578" s="47">
        <f t="shared" si="59"/>
        <v>45177</v>
      </c>
      <c r="EQ578" s="48" t="str">
        <f t="shared" ca="1" si="60"/>
        <v>Y</v>
      </c>
      <c r="ER578" s="49">
        <f t="shared" si="61"/>
        <v>28</v>
      </c>
      <c r="ES578" s="50"/>
      <c r="ET578" s="51">
        <f t="shared" si="62"/>
        <v>28</v>
      </c>
      <c r="EU578" s="52">
        <f t="shared" si="63"/>
        <v>0</v>
      </c>
      <c r="EV578" s="46"/>
    </row>
    <row r="579" spans="1:153" ht="14.25" hidden="1" customHeight="1">
      <c r="A579" s="8">
        <v>572</v>
      </c>
      <c r="B579" s="9" t="s">
        <v>141</v>
      </c>
      <c r="C579" s="10" t="s">
        <v>206</v>
      </c>
      <c r="D579" s="10" t="s">
        <v>2008</v>
      </c>
      <c r="E579" s="10" t="s">
        <v>150</v>
      </c>
      <c r="F579" s="9" t="s">
        <v>2009</v>
      </c>
      <c r="G579" s="10" t="s">
        <v>145</v>
      </c>
      <c r="H579" s="9" t="s">
        <v>146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153</v>
      </c>
      <c r="S579" s="9" t="s">
        <v>154</v>
      </c>
      <c r="T579" s="9" t="s">
        <v>153</v>
      </c>
      <c r="U579" s="9" t="s">
        <v>215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2010</v>
      </c>
      <c r="AA579" s="9" t="s">
        <v>2011</v>
      </c>
      <c r="AB579" s="12" t="s">
        <v>159</v>
      </c>
      <c r="AC579" s="10" t="s">
        <v>2064</v>
      </c>
      <c r="AD579" s="9" t="s">
        <v>2065</v>
      </c>
      <c r="AE579" s="13" t="s">
        <v>2066</v>
      </c>
      <c r="AF579" s="14" t="s">
        <v>163</v>
      </c>
      <c r="AG579" s="10" t="s">
        <v>2067</v>
      </c>
      <c r="AH579" s="11" t="s">
        <v>165</v>
      </c>
      <c r="AI579" s="11" t="s">
        <v>166</v>
      </c>
      <c r="AJ579" s="10" t="s">
        <v>167</v>
      </c>
      <c r="AK579" s="11" t="s">
        <v>166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4.5</v>
      </c>
      <c r="AU579" s="10" t="s">
        <v>142</v>
      </c>
      <c r="AV579" s="16">
        <v>34000</v>
      </c>
      <c r="AW579" s="16">
        <v>41000</v>
      </c>
      <c r="AX579" s="16">
        <v>0</v>
      </c>
      <c r="AY579" s="16">
        <v>22000</v>
      </c>
      <c r="AZ579" s="16">
        <v>5926</v>
      </c>
      <c r="BA579" s="17">
        <v>45117</v>
      </c>
      <c r="BB579" s="30" t="s">
        <v>175</v>
      </c>
      <c r="BC579" s="18" t="s">
        <v>156</v>
      </c>
      <c r="BD579" s="17">
        <v>45260</v>
      </c>
      <c r="BE579" s="17">
        <v>45322</v>
      </c>
      <c r="BF579" s="17">
        <v>45092</v>
      </c>
      <c r="BG579" s="10">
        <v>85544210</v>
      </c>
      <c r="BH579" s="9" t="s">
        <v>199</v>
      </c>
      <c r="BI579" s="19">
        <v>45170</v>
      </c>
      <c r="BJ579" s="20">
        <v>45173</v>
      </c>
      <c r="BK579" s="16">
        <v>0</v>
      </c>
      <c r="BL579" s="16">
        <v>0</v>
      </c>
      <c r="BM579" s="9" t="s">
        <v>177</v>
      </c>
      <c r="BN579" s="9" t="s">
        <v>178</v>
      </c>
      <c r="BO579" s="9" t="s">
        <v>156</v>
      </c>
      <c r="BP579" s="17">
        <v>45245</v>
      </c>
      <c r="BQ579" s="17" t="s">
        <v>156</v>
      </c>
      <c r="BR579" s="17">
        <v>45245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>
        <v>45057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>
        <v>45093</v>
      </c>
      <c r="CD579" s="10" t="s">
        <v>1022</v>
      </c>
      <c r="CE579" s="17">
        <v>45093</v>
      </c>
      <c r="CF579" s="17" t="s">
        <v>156</v>
      </c>
      <c r="CG579" s="17">
        <v>45060</v>
      </c>
      <c r="CH579" s="17" t="s">
        <v>156</v>
      </c>
      <c r="CI579" s="16">
        <v>0</v>
      </c>
      <c r="CJ579" s="10" t="s">
        <v>156</v>
      </c>
      <c r="CK579" s="10" t="s">
        <v>156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45057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45181</v>
      </c>
      <c r="CX579" s="10" t="s">
        <v>2089</v>
      </c>
      <c r="CY579" s="17">
        <v>45149</v>
      </c>
      <c r="CZ579" s="17" t="s">
        <v>156</v>
      </c>
      <c r="DA579" s="17">
        <v>45060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45195</v>
      </c>
      <c r="DH579" s="10" t="s">
        <v>2090</v>
      </c>
      <c r="DI579" s="17">
        <v>45163</v>
      </c>
      <c r="DJ579" s="17" t="s">
        <v>156</v>
      </c>
      <c r="DK579" s="17">
        <v>45060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24</v>
      </c>
      <c r="DQ579" s="16">
        <v>12</v>
      </c>
      <c r="DR579" s="11">
        <v>12</v>
      </c>
      <c r="DS579" s="16">
        <v>12</v>
      </c>
      <c r="DT579" s="16">
        <v>5600</v>
      </c>
      <c r="DU579" s="11" t="s">
        <v>181</v>
      </c>
      <c r="DV579" s="11" t="s">
        <v>182</v>
      </c>
      <c r="DW579" s="27" t="s">
        <v>156</v>
      </c>
      <c r="DX579" s="27" t="s">
        <v>156</v>
      </c>
      <c r="DY579" s="20" t="s">
        <v>2088</v>
      </c>
      <c r="DZ579" s="16">
        <v>7</v>
      </c>
      <c r="EA579" s="16">
        <v>33</v>
      </c>
      <c r="EB579" s="27" t="s">
        <v>185</v>
      </c>
      <c r="EC579" s="27" t="s">
        <v>185</v>
      </c>
      <c r="ED579" s="27" t="s">
        <v>182</v>
      </c>
      <c r="EE579" s="29">
        <v>45057.979490740741</v>
      </c>
      <c r="EF579" s="28" t="s">
        <v>186</v>
      </c>
      <c r="EG579" s="28" t="s">
        <v>156</v>
      </c>
      <c r="EH579" s="28" t="s">
        <v>187</v>
      </c>
      <c r="EI579" s="29">
        <v>45096.814641203702</v>
      </c>
      <c r="EJ579" s="28" t="s">
        <v>197</v>
      </c>
      <c r="EK579" s="28" t="s">
        <v>156</v>
      </c>
      <c r="EL579" s="28" t="s">
        <v>198</v>
      </c>
      <c r="EM579" s="45"/>
      <c r="EN579" s="46" t="str">
        <f t="shared" si="57"/>
        <v>343F102A</v>
      </c>
      <c r="EO579" s="47">
        <f t="shared" si="58"/>
        <v>45205</v>
      </c>
      <c r="EP579" s="47">
        <f t="shared" si="59"/>
        <v>45181</v>
      </c>
      <c r="EQ579" s="48" t="str">
        <f t="shared" ca="1" si="60"/>
        <v>Y</v>
      </c>
      <c r="ER579" s="49">
        <f t="shared" si="61"/>
        <v>24</v>
      </c>
      <c r="ES579" s="50"/>
      <c r="ET579" s="51">
        <f t="shared" si="62"/>
        <v>24</v>
      </c>
      <c r="EU579" s="52">
        <f t="shared" si="63"/>
        <v>0</v>
      </c>
      <c r="EV579" s="46"/>
    </row>
    <row r="580" spans="1:153" ht="14.25" customHeight="1">
      <c r="A580" s="8">
        <v>573</v>
      </c>
      <c r="B580" s="9" t="s">
        <v>141</v>
      </c>
      <c r="C580" s="10" t="s">
        <v>206</v>
      </c>
      <c r="D580" s="10" t="s">
        <v>2008</v>
      </c>
      <c r="E580" s="10" t="s">
        <v>150</v>
      </c>
      <c r="F580" s="9" t="s">
        <v>2009</v>
      </c>
      <c r="G580" s="10" t="s">
        <v>145</v>
      </c>
      <c r="H580" s="9" t="s">
        <v>146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153</v>
      </c>
      <c r="S580" s="9" t="s">
        <v>154</v>
      </c>
      <c r="T580" s="9" t="s">
        <v>153</v>
      </c>
      <c r="U580" s="9" t="s">
        <v>215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2010</v>
      </c>
      <c r="AA580" s="9" t="s">
        <v>2011</v>
      </c>
      <c r="AB580" s="12" t="s">
        <v>159</v>
      </c>
      <c r="AC580" s="10" t="s">
        <v>2064</v>
      </c>
      <c r="AD580" s="9" t="s">
        <v>2065</v>
      </c>
      <c r="AE580" s="13" t="s">
        <v>2066</v>
      </c>
      <c r="AF580" s="14" t="s">
        <v>163</v>
      </c>
      <c r="AG580" s="10" t="s">
        <v>2067</v>
      </c>
      <c r="AH580" s="11" t="s">
        <v>165</v>
      </c>
      <c r="AI580" s="11" t="s">
        <v>166</v>
      </c>
      <c r="AJ580" s="10" t="s">
        <v>167</v>
      </c>
      <c r="AK580" s="11" t="s">
        <v>166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4.5</v>
      </c>
      <c r="AU580" s="10" t="s">
        <v>142</v>
      </c>
      <c r="AV580" s="16">
        <v>34000</v>
      </c>
      <c r="AW580" s="16">
        <v>41000</v>
      </c>
      <c r="AX580" s="16">
        <v>0</v>
      </c>
      <c r="AY580" s="16">
        <v>22000</v>
      </c>
      <c r="AZ580" s="16">
        <v>5926</v>
      </c>
      <c r="BA580" s="17">
        <v>45117</v>
      </c>
      <c r="BB580" s="30" t="s">
        <v>175</v>
      </c>
      <c r="BC580" s="18">
        <v>45119</v>
      </c>
      <c r="BD580" s="17">
        <v>45260</v>
      </c>
      <c r="BE580" s="17">
        <v>45322</v>
      </c>
      <c r="BF580" s="17">
        <v>45092</v>
      </c>
      <c r="BG580" s="10">
        <v>85520879</v>
      </c>
      <c r="BH580" s="9" t="s">
        <v>201</v>
      </c>
      <c r="BI580" s="19">
        <v>45200</v>
      </c>
      <c r="BJ580" s="20">
        <v>45201</v>
      </c>
      <c r="BK580" s="16">
        <v>1</v>
      </c>
      <c r="BL580" s="16">
        <v>5</v>
      </c>
      <c r="BM580" s="9" t="s">
        <v>177</v>
      </c>
      <c r="BN580" s="9" t="s">
        <v>470</v>
      </c>
      <c r="BO580" s="9" t="s">
        <v>156</v>
      </c>
      <c r="BP580" s="17">
        <v>45275</v>
      </c>
      <c r="BQ580" s="17" t="s">
        <v>156</v>
      </c>
      <c r="BR580" s="17" t="s">
        <v>156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 t="s">
        <v>156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45142</v>
      </c>
      <c r="CD580" s="10" t="s">
        <v>156</v>
      </c>
      <c r="CE580" s="17">
        <v>45142</v>
      </c>
      <c r="CF580" s="17" t="s">
        <v>156</v>
      </c>
      <c r="CG580" s="17">
        <v>45047</v>
      </c>
      <c r="CH580" s="17" t="s">
        <v>156</v>
      </c>
      <c r="CI580" s="16">
        <v>0</v>
      </c>
      <c r="CJ580" s="10" t="s">
        <v>156</v>
      </c>
      <c r="CK580" s="10" t="s">
        <v>156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 t="s">
        <v>156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>
        <v>45205</v>
      </c>
      <c r="CX580" s="10" t="s">
        <v>193</v>
      </c>
      <c r="CY580" s="17">
        <v>45205</v>
      </c>
      <c r="CZ580" s="17" t="s">
        <v>156</v>
      </c>
      <c r="DA580" s="17">
        <v>45095</v>
      </c>
      <c r="DB580" s="17" t="s">
        <v>156</v>
      </c>
      <c r="DC580" s="16">
        <v>0</v>
      </c>
      <c r="DD580" s="10" t="s">
        <v>156</v>
      </c>
      <c r="DE580" s="10" t="s">
        <v>156</v>
      </c>
      <c r="DF580" s="18" t="s">
        <v>156</v>
      </c>
      <c r="DG580" s="17">
        <v>45219</v>
      </c>
      <c r="DH580" s="10" t="s">
        <v>156</v>
      </c>
      <c r="DI580" s="17">
        <v>45219</v>
      </c>
      <c r="DJ580" s="17" t="s">
        <v>156</v>
      </c>
      <c r="DK580" s="17">
        <v>45042</v>
      </c>
      <c r="DL580" s="17" t="s">
        <v>156</v>
      </c>
      <c r="DM580" s="16">
        <v>0</v>
      </c>
      <c r="DN580" s="10" t="s">
        <v>156</v>
      </c>
      <c r="DO580" s="10" t="s">
        <v>156</v>
      </c>
      <c r="DP580" s="16">
        <v>24</v>
      </c>
      <c r="DQ580" s="16">
        <v>12</v>
      </c>
      <c r="DR580" s="11">
        <v>12</v>
      </c>
      <c r="DS580" s="16">
        <v>12</v>
      </c>
      <c r="DT580" s="16">
        <v>0</v>
      </c>
      <c r="DU580" s="11" t="s">
        <v>181</v>
      </c>
      <c r="DV580" s="11" t="s">
        <v>182</v>
      </c>
      <c r="DW580" s="27" t="s">
        <v>156</v>
      </c>
      <c r="DX580" s="27" t="s">
        <v>156</v>
      </c>
      <c r="DY580" s="20" t="s">
        <v>2091</v>
      </c>
      <c r="DZ580" s="16">
        <v>7</v>
      </c>
      <c r="EA580" s="16">
        <v>33</v>
      </c>
      <c r="EB580" s="27" t="s">
        <v>185</v>
      </c>
      <c r="EC580" s="27" t="s">
        <v>185</v>
      </c>
      <c r="ED580" s="27" t="s">
        <v>182</v>
      </c>
      <c r="EE580" s="29">
        <v>45042.277557870373</v>
      </c>
      <c r="EF580" s="28" t="s">
        <v>1129</v>
      </c>
      <c r="EG580" s="28" t="s">
        <v>1130</v>
      </c>
      <c r="EH580" s="28" t="s">
        <v>190</v>
      </c>
      <c r="EI580" s="29">
        <v>45062.343865740739</v>
      </c>
      <c r="EJ580" s="28" t="s">
        <v>197</v>
      </c>
      <c r="EK580" s="28" t="s">
        <v>156</v>
      </c>
      <c r="EL580" s="28" t="s">
        <v>198</v>
      </c>
      <c r="EM580" s="45" t="s">
        <v>3713</v>
      </c>
      <c r="EN580" s="46" t="str">
        <f t="shared" si="57"/>
        <v>343F102A</v>
      </c>
      <c r="EO580" s="47">
        <f t="shared" si="58"/>
        <v>45235</v>
      </c>
      <c r="EP580" s="47">
        <f t="shared" si="59"/>
        <v>45205</v>
      </c>
      <c r="EQ580" s="48" t="str">
        <f t="shared" ca="1" si="60"/>
        <v>Y</v>
      </c>
      <c r="ER580" s="49">
        <f t="shared" si="61"/>
        <v>30</v>
      </c>
      <c r="ES580" s="50"/>
      <c r="ET580" s="51">
        <f t="shared" si="62"/>
        <v>30</v>
      </c>
      <c r="EU580" s="52">
        <f t="shared" si="63"/>
        <v>30</v>
      </c>
      <c r="EV580" s="46"/>
      <c r="EW580" s="23" t="s">
        <v>3721</v>
      </c>
    </row>
    <row r="581" spans="1:153" ht="14.25" customHeight="1">
      <c r="A581" s="8">
        <v>574</v>
      </c>
      <c r="B581" s="9" t="s">
        <v>141</v>
      </c>
      <c r="C581" s="10" t="s">
        <v>206</v>
      </c>
      <c r="D581" s="10" t="s">
        <v>2008</v>
      </c>
      <c r="E581" s="10" t="s">
        <v>150</v>
      </c>
      <c r="F581" s="9" t="s">
        <v>2009</v>
      </c>
      <c r="G581" s="10" t="s">
        <v>145</v>
      </c>
      <c r="H581" s="9" t="s">
        <v>146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153</v>
      </c>
      <c r="S581" s="9" t="s">
        <v>154</v>
      </c>
      <c r="T581" s="9" t="s">
        <v>153</v>
      </c>
      <c r="U581" s="9" t="s">
        <v>215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2010</v>
      </c>
      <c r="AA581" s="9" t="s">
        <v>2011</v>
      </c>
      <c r="AB581" s="12" t="s">
        <v>159</v>
      </c>
      <c r="AC581" s="10" t="s">
        <v>2064</v>
      </c>
      <c r="AD581" s="9" t="s">
        <v>2065</v>
      </c>
      <c r="AE581" s="13" t="s">
        <v>2066</v>
      </c>
      <c r="AF581" s="14" t="s">
        <v>163</v>
      </c>
      <c r="AG581" s="10" t="s">
        <v>2092</v>
      </c>
      <c r="AH581" s="11" t="s">
        <v>204</v>
      </c>
      <c r="AI581" s="11" t="s">
        <v>166</v>
      </c>
      <c r="AJ581" s="10" t="s">
        <v>205</v>
      </c>
      <c r="AK581" s="11" t="s">
        <v>166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4.5</v>
      </c>
      <c r="AU581" s="10" t="s">
        <v>206</v>
      </c>
      <c r="AV581" s="16">
        <v>6000</v>
      </c>
      <c r="AW581" s="16">
        <v>7000</v>
      </c>
      <c r="AX581" s="16">
        <v>0</v>
      </c>
      <c r="AY581" s="16">
        <v>0</v>
      </c>
      <c r="AZ581" s="16">
        <v>2074</v>
      </c>
      <c r="BA581" s="17">
        <v>45117</v>
      </c>
      <c r="BB581" s="30" t="s">
        <v>175</v>
      </c>
      <c r="BC581" s="18">
        <v>45119</v>
      </c>
      <c r="BD581" s="17">
        <v>45260</v>
      </c>
      <c r="BE581" s="17">
        <v>45322</v>
      </c>
      <c r="BF581" s="17">
        <v>45092</v>
      </c>
      <c r="BG581" s="10">
        <v>85435571</v>
      </c>
      <c r="BH581" s="9" t="s">
        <v>414</v>
      </c>
      <c r="BI581" s="19">
        <v>45078</v>
      </c>
      <c r="BJ581" s="20">
        <v>45082</v>
      </c>
      <c r="BK581" s="16">
        <v>1512</v>
      </c>
      <c r="BL581" s="16">
        <v>6804</v>
      </c>
      <c r="BM581" s="9" t="s">
        <v>177</v>
      </c>
      <c r="BN581" s="9" t="s">
        <v>436</v>
      </c>
      <c r="BO581" s="9" t="s">
        <v>635</v>
      </c>
      <c r="BP581" s="17">
        <v>45178</v>
      </c>
      <c r="BQ581" s="17">
        <v>45178</v>
      </c>
      <c r="BR581" s="17">
        <v>45092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>
        <v>44999</v>
      </c>
      <c r="BX581" s="17">
        <v>45028</v>
      </c>
      <c r="BY581" s="16">
        <v>1500</v>
      </c>
      <c r="BZ581" s="10" t="s">
        <v>2093</v>
      </c>
      <c r="CA581" s="10" t="s">
        <v>230</v>
      </c>
      <c r="CB581" s="18" t="s">
        <v>156</v>
      </c>
      <c r="CC581" s="17">
        <v>45016</v>
      </c>
      <c r="CD581" s="10" t="s">
        <v>156</v>
      </c>
      <c r="CE581" s="17" t="s">
        <v>156</v>
      </c>
      <c r="CF581" s="17" t="s">
        <v>156</v>
      </c>
      <c r="CG581" s="17">
        <v>45015</v>
      </c>
      <c r="CH581" s="17">
        <v>45028</v>
      </c>
      <c r="CI581" s="16">
        <v>1500</v>
      </c>
      <c r="CJ581" s="10" t="s">
        <v>2094</v>
      </c>
      <c r="CK581" s="10" t="s">
        <v>230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>
        <v>44999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45062</v>
      </c>
      <c r="CX581" s="10" t="s">
        <v>935</v>
      </c>
      <c r="CY581" s="17" t="s">
        <v>156</v>
      </c>
      <c r="CZ581" s="17" t="s">
        <v>156</v>
      </c>
      <c r="DA581" s="17">
        <v>45015</v>
      </c>
      <c r="DB581" s="17">
        <v>45057</v>
      </c>
      <c r="DC581" s="16">
        <v>1512</v>
      </c>
      <c r="DD581" s="10" t="s">
        <v>2095</v>
      </c>
      <c r="DE581" s="10" t="s">
        <v>230</v>
      </c>
      <c r="DF581" s="18" t="s">
        <v>156</v>
      </c>
      <c r="DG581" s="17">
        <v>45069</v>
      </c>
      <c r="DH581" s="10" t="s">
        <v>937</v>
      </c>
      <c r="DI581" s="17" t="s">
        <v>156</v>
      </c>
      <c r="DJ581" s="17" t="s">
        <v>156</v>
      </c>
      <c r="DK581" s="17">
        <v>45015</v>
      </c>
      <c r="DL581" s="17">
        <v>45063</v>
      </c>
      <c r="DM581" s="16">
        <v>1512</v>
      </c>
      <c r="DN581" s="10" t="s">
        <v>2096</v>
      </c>
      <c r="DO581" s="10" t="s">
        <v>230</v>
      </c>
      <c r="DP581" s="16">
        <v>24</v>
      </c>
      <c r="DQ581" s="16">
        <v>12</v>
      </c>
      <c r="DR581" s="11">
        <v>12</v>
      </c>
      <c r="DS581" s="16">
        <v>12</v>
      </c>
      <c r="DT581" s="16">
        <v>0</v>
      </c>
      <c r="DU581" s="11" t="s">
        <v>181</v>
      </c>
      <c r="DV581" s="11" t="s">
        <v>182</v>
      </c>
      <c r="DW581" s="27" t="s">
        <v>156</v>
      </c>
      <c r="DX581" s="27" t="s">
        <v>156</v>
      </c>
      <c r="DY581" s="20" t="s">
        <v>976</v>
      </c>
      <c r="DZ581" s="16">
        <v>7</v>
      </c>
      <c r="EA581" s="16">
        <v>33</v>
      </c>
      <c r="EB581" s="27" t="s">
        <v>185</v>
      </c>
      <c r="EC581" s="27" t="s">
        <v>185</v>
      </c>
      <c r="ED581" s="27" t="s">
        <v>182</v>
      </c>
      <c r="EE581" s="29">
        <v>44999.979513888888</v>
      </c>
      <c r="EF581" s="28" t="s">
        <v>186</v>
      </c>
      <c r="EG581" s="28" t="s">
        <v>156</v>
      </c>
      <c r="EH581" s="28" t="s">
        <v>187</v>
      </c>
      <c r="EI581" s="29">
        <v>45077.97965277778</v>
      </c>
      <c r="EJ581" s="28" t="s">
        <v>186</v>
      </c>
      <c r="EK581" s="28" t="s">
        <v>156</v>
      </c>
      <c r="EL581" s="28" t="s">
        <v>187</v>
      </c>
      <c r="EM581" s="45" t="s">
        <v>3713</v>
      </c>
      <c r="EN581" s="46" t="str">
        <f t="shared" si="57"/>
        <v>343F102B</v>
      </c>
      <c r="EO581" s="47">
        <f t="shared" si="58"/>
        <v>45138</v>
      </c>
      <c r="EP581" s="47">
        <f t="shared" si="59"/>
        <v>45062</v>
      </c>
      <c r="EQ581" s="48" t="str">
        <f t="shared" ca="1" si="60"/>
        <v>Past</v>
      </c>
      <c r="ER581" s="49">
        <f t="shared" si="61"/>
        <v>76</v>
      </c>
      <c r="ES581" s="50"/>
      <c r="ET581" s="51">
        <f t="shared" si="62"/>
        <v>76</v>
      </c>
      <c r="EU581" s="52">
        <f t="shared" si="63"/>
        <v>114912</v>
      </c>
      <c r="EV581" s="46"/>
      <c r="EW581" s="23" t="s">
        <v>3714</v>
      </c>
    </row>
    <row r="582" spans="1:153" ht="14.25" hidden="1" customHeight="1">
      <c r="A582" s="8">
        <v>575</v>
      </c>
      <c r="B582" s="9" t="s">
        <v>141</v>
      </c>
      <c r="C582" s="10" t="s">
        <v>206</v>
      </c>
      <c r="D582" s="10" t="s">
        <v>2008</v>
      </c>
      <c r="E582" s="10" t="s">
        <v>150</v>
      </c>
      <c r="F582" s="9" t="s">
        <v>2009</v>
      </c>
      <c r="G582" s="10" t="s">
        <v>145</v>
      </c>
      <c r="H582" s="9" t="s">
        <v>146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153</v>
      </c>
      <c r="S582" s="9" t="s">
        <v>154</v>
      </c>
      <c r="T582" s="9" t="s">
        <v>153</v>
      </c>
      <c r="U582" s="9" t="s">
        <v>215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2010</v>
      </c>
      <c r="AA582" s="9" t="s">
        <v>2011</v>
      </c>
      <c r="AB582" s="12" t="s">
        <v>159</v>
      </c>
      <c r="AC582" s="10" t="s">
        <v>2064</v>
      </c>
      <c r="AD582" s="9" t="s">
        <v>2065</v>
      </c>
      <c r="AE582" s="13" t="s">
        <v>2066</v>
      </c>
      <c r="AF582" s="14" t="s">
        <v>163</v>
      </c>
      <c r="AG582" s="10" t="s">
        <v>2092</v>
      </c>
      <c r="AH582" s="11" t="s">
        <v>204</v>
      </c>
      <c r="AI582" s="11" t="s">
        <v>166</v>
      </c>
      <c r="AJ582" s="10" t="s">
        <v>205</v>
      </c>
      <c r="AK582" s="11" t="s">
        <v>166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4.5</v>
      </c>
      <c r="AU582" s="10" t="s">
        <v>206</v>
      </c>
      <c r="AV582" s="16">
        <v>6000</v>
      </c>
      <c r="AW582" s="16">
        <v>7000</v>
      </c>
      <c r="AX582" s="16">
        <v>0</v>
      </c>
      <c r="AY582" s="16">
        <v>0</v>
      </c>
      <c r="AZ582" s="16">
        <v>2074</v>
      </c>
      <c r="BA582" s="17">
        <v>45117</v>
      </c>
      <c r="BB582" s="30" t="s">
        <v>175</v>
      </c>
      <c r="BC582" s="18">
        <v>45119</v>
      </c>
      <c r="BD582" s="17">
        <v>45260</v>
      </c>
      <c r="BE582" s="17">
        <v>45322</v>
      </c>
      <c r="BF582" s="17">
        <v>45092</v>
      </c>
      <c r="BG582" s="10">
        <v>85456742</v>
      </c>
      <c r="BH582" s="9" t="s">
        <v>319</v>
      </c>
      <c r="BI582" s="19">
        <v>45108</v>
      </c>
      <c r="BJ582" s="20">
        <v>45138</v>
      </c>
      <c r="BK582" s="16">
        <v>2100</v>
      </c>
      <c r="BL582" s="16">
        <v>9450</v>
      </c>
      <c r="BM582" s="9" t="s">
        <v>177</v>
      </c>
      <c r="BN582" s="9" t="s">
        <v>521</v>
      </c>
      <c r="BO582" s="9" t="s">
        <v>156</v>
      </c>
      <c r="BP582" s="17">
        <v>45190</v>
      </c>
      <c r="BQ582" s="17" t="s">
        <v>156</v>
      </c>
      <c r="BR582" s="17">
        <v>45190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>
        <v>45008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45023</v>
      </c>
      <c r="CD582" s="10" t="s">
        <v>156</v>
      </c>
      <c r="CE582" s="17">
        <v>45023</v>
      </c>
      <c r="CF582" s="17" t="s">
        <v>156</v>
      </c>
      <c r="CG582" s="17">
        <v>45008</v>
      </c>
      <c r="CH582" s="17">
        <v>45021</v>
      </c>
      <c r="CI582" s="16">
        <v>2100</v>
      </c>
      <c r="CJ582" s="10" t="s">
        <v>2097</v>
      </c>
      <c r="CK582" s="10" t="s">
        <v>230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>
        <v>45008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>
        <v>45127</v>
      </c>
      <c r="CX582" s="10" t="s">
        <v>2098</v>
      </c>
      <c r="CY582" s="17">
        <v>45121</v>
      </c>
      <c r="CZ582" s="17" t="s">
        <v>156</v>
      </c>
      <c r="DA582" s="17">
        <v>45021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2099</v>
      </c>
      <c r="DI582" s="17">
        <v>45135</v>
      </c>
      <c r="DJ582" s="17" t="s">
        <v>156</v>
      </c>
      <c r="DK582" s="17">
        <v>45021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24</v>
      </c>
      <c r="DQ582" s="16">
        <v>12</v>
      </c>
      <c r="DR582" s="11">
        <v>12</v>
      </c>
      <c r="DS582" s="16">
        <v>12</v>
      </c>
      <c r="DT582" s="16">
        <v>0</v>
      </c>
      <c r="DU582" s="11" t="s">
        <v>181</v>
      </c>
      <c r="DV582" s="11" t="s">
        <v>182</v>
      </c>
      <c r="DW582" s="27" t="s">
        <v>156</v>
      </c>
      <c r="DX582" s="27" t="s">
        <v>156</v>
      </c>
      <c r="DY582" s="20" t="s">
        <v>2100</v>
      </c>
      <c r="DZ582" s="16">
        <v>7</v>
      </c>
      <c r="EA582" s="16">
        <v>33</v>
      </c>
      <c r="EB582" s="27" t="s">
        <v>185</v>
      </c>
      <c r="EC582" s="27" t="s">
        <v>185</v>
      </c>
      <c r="ED582" s="27" t="s">
        <v>182</v>
      </c>
      <c r="EE582" s="29">
        <v>45008.983206018522</v>
      </c>
      <c r="EF582" s="28" t="s">
        <v>186</v>
      </c>
      <c r="EG582" s="28" t="s">
        <v>156</v>
      </c>
      <c r="EH582" s="28" t="s">
        <v>187</v>
      </c>
      <c r="EI582" s="29">
        <v>45117.81590277778</v>
      </c>
      <c r="EJ582" s="28" t="s">
        <v>197</v>
      </c>
      <c r="EK582" s="28" t="s">
        <v>156</v>
      </c>
      <c r="EL582" s="28" t="s">
        <v>198</v>
      </c>
      <c r="EM582" s="45"/>
      <c r="EN582" s="46" t="str">
        <f t="shared" si="57"/>
        <v>343F102B</v>
      </c>
      <c r="EO582" s="47">
        <f t="shared" si="58"/>
        <v>45150</v>
      </c>
      <c r="EP582" s="47">
        <f t="shared" si="59"/>
        <v>45127</v>
      </c>
      <c r="EQ582" s="48" t="str">
        <f t="shared" ca="1" si="60"/>
        <v>Y</v>
      </c>
      <c r="ER582" s="49">
        <f t="shared" si="61"/>
        <v>23</v>
      </c>
      <c r="ES582" s="50"/>
      <c r="ET582" s="51">
        <f t="shared" si="62"/>
        <v>23</v>
      </c>
      <c r="EU582" s="52">
        <f t="shared" si="63"/>
        <v>48300</v>
      </c>
      <c r="EV582" s="46"/>
      <c r="EW582" s="23" t="s">
        <v>3717</v>
      </c>
    </row>
    <row r="583" spans="1:153" ht="14.25" hidden="1" customHeight="1">
      <c r="A583" s="8">
        <v>576</v>
      </c>
      <c r="B583" s="9" t="s">
        <v>141</v>
      </c>
      <c r="C583" s="10" t="s">
        <v>206</v>
      </c>
      <c r="D583" s="10" t="s">
        <v>2008</v>
      </c>
      <c r="E583" s="10" t="s">
        <v>150</v>
      </c>
      <c r="F583" s="9" t="s">
        <v>2009</v>
      </c>
      <c r="G583" s="10" t="s">
        <v>145</v>
      </c>
      <c r="H583" s="9" t="s">
        <v>146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153</v>
      </c>
      <c r="S583" s="9" t="s">
        <v>154</v>
      </c>
      <c r="T583" s="9" t="s">
        <v>153</v>
      </c>
      <c r="U583" s="9" t="s">
        <v>215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2010</v>
      </c>
      <c r="AA583" s="9" t="s">
        <v>2011</v>
      </c>
      <c r="AB583" s="12" t="s">
        <v>159</v>
      </c>
      <c r="AC583" s="10" t="s">
        <v>2064</v>
      </c>
      <c r="AD583" s="9" t="s">
        <v>2065</v>
      </c>
      <c r="AE583" s="13" t="s">
        <v>2066</v>
      </c>
      <c r="AF583" s="14" t="s">
        <v>163</v>
      </c>
      <c r="AG583" s="10" t="s">
        <v>2092</v>
      </c>
      <c r="AH583" s="11" t="s">
        <v>204</v>
      </c>
      <c r="AI583" s="11" t="s">
        <v>166</v>
      </c>
      <c r="AJ583" s="10" t="s">
        <v>205</v>
      </c>
      <c r="AK583" s="11" t="s">
        <v>166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4.5</v>
      </c>
      <c r="AU583" s="10" t="s">
        <v>206</v>
      </c>
      <c r="AV583" s="16">
        <v>6000</v>
      </c>
      <c r="AW583" s="16">
        <v>7000</v>
      </c>
      <c r="AX583" s="16">
        <v>0</v>
      </c>
      <c r="AY583" s="16">
        <v>0</v>
      </c>
      <c r="AZ583" s="16">
        <v>2074</v>
      </c>
      <c r="BA583" s="17">
        <v>45117</v>
      </c>
      <c r="BB583" s="30" t="s">
        <v>175</v>
      </c>
      <c r="BC583" s="18">
        <v>45119</v>
      </c>
      <c r="BD583" s="17">
        <v>45260</v>
      </c>
      <c r="BE583" s="17">
        <v>45322</v>
      </c>
      <c r="BF583" s="17">
        <v>45092</v>
      </c>
      <c r="BG583" s="10">
        <v>85527233</v>
      </c>
      <c r="BH583" s="9" t="s">
        <v>321</v>
      </c>
      <c r="BI583" s="19">
        <v>45139</v>
      </c>
      <c r="BJ583" s="20">
        <v>45145</v>
      </c>
      <c r="BK583" s="16">
        <v>1500</v>
      </c>
      <c r="BL583" s="16">
        <v>6750</v>
      </c>
      <c r="BM583" s="9" t="s">
        <v>382</v>
      </c>
      <c r="BN583" s="9" t="s">
        <v>226</v>
      </c>
      <c r="BO583" s="9" t="s">
        <v>156</v>
      </c>
      <c r="BP583" s="17">
        <v>45161</v>
      </c>
      <c r="BQ583" s="17" t="s">
        <v>156</v>
      </c>
      <c r="BR583" s="17" t="s">
        <v>156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 t="s">
        <v>156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>
        <v>45048</v>
      </c>
      <c r="CD583" s="10" t="s">
        <v>156</v>
      </c>
      <c r="CE583" s="17" t="s">
        <v>156</v>
      </c>
      <c r="CF583" s="17" t="s">
        <v>156</v>
      </c>
      <c r="CG583" s="17" t="s">
        <v>156</v>
      </c>
      <c r="CH583" s="17">
        <v>45063</v>
      </c>
      <c r="CI583" s="16">
        <v>1500</v>
      </c>
      <c r="CJ583" s="10" t="s">
        <v>2101</v>
      </c>
      <c r="CK583" s="10" t="s">
        <v>230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 t="s">
        <v>156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>
        <v>45127</v>
      </c>
      <c r="CX583" s="10" t="s">
        <v>2102</v>
      </c>
      <c r="CY583" s="17" t="s">
        <v>156</v>
      </c>
      <c r="CZ583" s="17" t="s">
        <v>156</v>
      </c>
      <c r="DA583" s="17" t="s">
        <v>156</v>
      </c>
      <c r="DB583" s="17" t="s">
        <v>156</v>
      </c>
      <c r="DC583" s="16">
        <v>0</v>
      </c>
      <c r="DD583" s="10" t="s">
        <v>156</v>
      </c>
      <c r="DE583" s="10" t="s">
        <v>156</v>
      </c>
      <c r="DF583" s="18" t="s">
        <v>156</v>
      </c>
      <c r="DG583" s="17">
        <v>45134</v>
      </c>
      <c r="DH583" s="10" t="s">
        <v>2103</v>
      </c>
      <c r="DI583" s="17" t="s">
        <v>156</v>
      </c>
      <c r="DJ583" s="17" t="s">
        <v>156</v>
      </c>
      <c r="DK583" s="17" t="s">
        <v>156</v>
      </c>
      <c r="DL583" s="17" t="s">
        <v>156</v>
      </c>
      <c r="DM583" s="16">
        <v>0</v>
      </c>
      <c r="DN583" s="10" t="s">
        <v>156</v>
      </c>
      <c r="DO583" s="10" t="s">
        <v>156</v>
      </c>
      <c r="DP583" s="16">
        <v>24</v>
      </c>
      <c r="DQ583" s="16">
        <v>12</v>
      </c>
      <c r="DR583" s="11">
        <v>12</v>
      </c>
      <c r="DS583" s="16">
        <v>12</v>
      </c>
      <c r="DT583" s="16">
        <v>0</v>
      </c>
      <c r="DU583" s="11" t="s">
        <v>181</v>
      </c>
      <c r="DV583" s="11" t="s">
        <v>182</v>
      </c>
      <c r="DW583" s="27" t="s">
        <v>156</v>
      </c>
      <c r="DX583" s="27" t="s">
        <v>156</v>
      </c>
      <c r="DY583" s="20" t="s">
        <v>156</v>
      </c>
      <c r="DZ583" s="16">
        <v>2</v>
      </c>
      <c r="EA583" s="16">
        <v>11</v>
      </c>
      <c r="EB583" s="27" t="s">
        <v>185</v>
      </c>
      <c r="EC583" s="27" t="s">
        <v>185</v>
      </c>
      <c r="ED583" s="27" t="s">
        <v>182</v>
      </c>
      <c r="EE583" s="29">
        <v>45047.259629629632</v>
      </c>
      <c r="EF583" s="28" t="s">
        <v>195</v>
      </c>
      <c r="EG583" s="28" t="s">
        <v>196</v>
      </c>
      <c r="EH583" s="28" t="s">
        <v>210</v>
      </c>
      <c r="EI583" s="29">
        <v>45106.815983796296</v>
      </c>
      <c r="EJ583" s="28" t="s">
        <v>197</v>
      </c>
      <c r="EK583" s="28" t="s">
        <v>156</v>
      </c>
      <c r="EL583" s="28" t="s">
        <v>198</v>
      </c>
      <c r="EM583" s="45"/>
      <c r="EN583" s="46" t="str">
        <f t="shared" si="57"/>
        <v>343F102B</v>
      </c>
      <c r="EO583" s="47">
        <f t="shared" si="58"/>
        <v>45148</v>
      </c>
      <c r="EP583" s="47">
        <f t="shared" si="59"/>
        <v>45127</v>
      </c>
      <c r="EQ583" s="48" t="str">
        <f t="shared" ca="1" si="60"/>
        <v>Y</v>
      </c>
      <c r="ER583" s="49">
        <f t="shared" si="61"/>
        <v>21</v>
      </c>
      <c r="ES583" s="50"/>
      <c r="ET583" s="51">
        <f t="shared" si="62"/>
        <v>21</v>
      </c>
      <c r="EU583" s="52">
        <f t="shared" si="63"/>
        <v>31500</v>
      </c>
      <c r="EV583" s="46"/>
      <c r="EW583" s="23" t="s">
        <v>3717</v>
      </c>
    </row>
    <row r="584" spans="1:153" ht="14.25" hidden="1" customHeight="1">
      <c r="A584" s="8">
        <v>577</v>
      </c>
      <c r="B584" s="9" t="s">
        <v>141</v>
      </c>
      <c r="C584" s="10" t="s">
        <v>206</v>
      </c>
      <c r="D584" s="10" t="s">
        <v>2008</v>
      </c>
      <c r="E584" s="10" t="s">
        <v>150</v>
      </c>
      <c r="F584" s="9" t="s">
        <v>2009</v>
      </c>
      <c r="G584" s="10" t="s">
        <v>145</v>
      </c>
      <c r="H584" s="9" t="s">
        <v>146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153</v>
      </c>
      <c r="S584" s="9" t="s">
        <v>154</v>
      </c>
      <c r="T584" s="9" t="s">
        <v>153</v>
      </c>
      <c r="U584" s="9" t="s">
        <v>215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2010</v>
      </c>
      <c r="AA584" s="9" t="s">
        <v>2011</v>
      </c>
      <c r="AB584" s="12" t="s">
        <v>159</v>
      </c>
      <c r="AC584" s="10" t="s">
        <v>2064</v>
      </c>
      <c r="AD584" s="9" t="s">
        <v>2065</v>
      </c>
      <c r="AE584" s="13" t="s">
        <v>2066</v>
      </c>
      <c r="AF584" s="14" t="s">
        <v>163</v>
      </c>
      <c r="AG584" s="10" t="s">
        <v>2092</v>
      </c>
      <c r="AH584" s="11" t="s">
        <v>204</v>
      </c>
      <c r="AI584" s="11" t="s">
        <v>166</v>
      </c>
      <c r="AJ584" s="10" t="s">
        <v>205</v>
      </c>
      <c r="AK584" s="11" t="s">
        <v>166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4.5</v>
      </c>
      <c r="AU584" s="10" t="s">
        <v>206</v>
      </c>
      <c r="AV584" s="16">
        <v>6000</v>
      </c>
      <c r="AW584" s="16">
        <v>7000</v>
      </c>
      <c r="AX584" s="16">
        <v>0</v>
      </c>
      <c r="AY584" s="16">
        <v>0</v>
      </c>
      <c r="AZ584" s="16">
        <v>2074</v>
      </c>
      <c r="BA584" s="17">
        <v>45117</v>
      </c>
      <c r="BB584" s="30" t="s">
        <v>175</v>
      </c>
      <c r="BC584" s="18">
        <v>45119</v>
      </c>
      <c r="BD584" s="17">
        <v>45260</v>
      </c>
      <c r="BE584" s="17">
        <v>45322</v>
      </c>
      <c r="BF584" s="17">
        <v>45092</v>
      </c>
      <c r="BG584" s="10">
        <v>85527234</v>
      </c>
      <c r="BH584" s="9" t="s">
        <v>414</v>
      </c>
      <c r="BI584" s="19">
        <v>45139</v>
      </c>
      <c r="BJ584" s="20">
        <v>45145</v>
      </c>
      <c r="BK584" s="16">
        <v>1464</v>
      </c>
      <c r="BL584" s="16">
        <v>6588</v>
      </c>
      <c r="BM584" s="9" t="s">
        <v>177</v>
      </c>
      <c r="BN584" s="9" t="s">
        <v>226</v>
      </c>
      <c r="BO584" s="9" t="s">
        <v>156</v>
      </c>
      <c r="BP584" s="17">
        <v>45187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>
        <v>45048</v>
      </c>
      <c r="CD584" s="10" t="s">
        <v>156</v>
      </c>
      <c r="CE584" s="17" t="s">
        <v>156</v>
      </c>
      <c r="CF584" s="17" t="s">
        <v>156</v>
      </c>
      <c r="CG584" s="17" t="s">
        <v>156</v>
      </c>
      <c r="CH584" s="17">
        <v>45065</v>
      </c>
      <c r="CI584" s="16">
        <v>1500</v>
      </c>
      <c r="CJ584" s="10" t="s">
        <v>2104</v>
      </c>
      <c r="CK584" s="10" t="s">
        <v>230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45120</v>
      </c>
      <c r="CX584" s="10" t="s">
        <v>2098</v>
      </c>
      <c r="CY584" s="17" t="s">
        <v>156</v>
      </c>
      <c r="CZ584" s="17" t="s">
        <v>156</v>
      </c>
      <c r="DA584" s="17" t="s">
        <v>156</v>
      </c>
      <c r="DB584" s="17">
        <v>45119</v>
      </c>
      <c r="DC584" s="16">
        <v>1464</v>
      </c>
      <c r="DD584" s="10" t="s">
        <v>2105</v>
      </c>
      <c r="DE584" s="10" t="s">
        <v>659</v>
      </c>
      <c r="DF584" s="18" t="s">
        <v>156</v>
      </c>
      <c r="DG584" s="17">
        <v>45134</v>
      </c>
      <c r="DH584" s="10" t="s">
        <v>2106</v>
      </c>
      <c r="DI584" s="17" t="s">
        <v>156</v>
      </c>
      <c r="DJ584" s="17" t="s">
        <v>156</v>
      </c>
      <c r="DK584" s="17" t="s">
        <v>156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24</v>
      </c>
      <c r="DQ584" s="16">
        <v>12</v>
      </c>
      <c r="DR584" s="11">
        <v>12</v>
      </c>
      <c r="DS584" s="16">
        <v>12</v>
      </c>
      <c r="DT584" s="16">
        <v>0</v>
      </c>
      <c r="DU584" s="11" t="s">
        <v>181</v>
      </c>
      <c r="DV584" s="11" t="s">
        <v>182</v>
      </c>
      <c r="DW584" s="27" t="s">
        <v>156</v>
      </c>
      <c r="DX584" s="27" t="s">
        <v>156</v>
      </c>
      <c r="DY584" s="20" t="s">
        <v>156</v>
      </c>
      <c r="DZ584" s="16">
        <v>7</v>
      </c>
      <c r="EA584" s="16">
        <v>33</v>
      </c>
      <c r="EB584" s="27" t="s">
        <v>185</v>
      </c>
      <c r="EC584" s="27" t="s">
        <v>185</v>
      </c>
      <c r="ED584" s="27" t="s">
        <v>182</v>
      </c>
      <c r="EE584" s="29">
        <v>45047.259629629632</v>
      </c>
      <c r="EF584" s="28" t="s">
        <v>195</v>
      </c>
      <c r="EG584" s="28" t="s">
        <v>196</v>
      </c>
      <c r="EH584" s="28" t="s">
        <v>210</v>
      </c>
      <c r="EI584" s="29">
        <v>45119.241261574076</v>
      </c>
      <c r="EJ584" s="28" t="s">
        <v>2107</v>
      </c>
      <c r="EK584" s="28" t="s">
        <v>2108</v>
      </c>
      <c r="EL584" s="28" t="s">
        <v>237</v>
      </c>
      <c r="EM584" s="45" t="s">
        <v>3713</v>
      </c>
      <c r="EN584" s="46" t="str">
        <f t="shared" si="57"/>
        <v>343F102B</v>
      </c>
      <c r="EO584" s="47">
        <f t="shared" si="58"/>
        <v>45147</v>
      </c>
      <c r="EP584" s="47">
        <f t="shared" si="59"/>
        <v>45120</v>
      </c>
      <c r="EQ584" s="48" t="str">
        <f t="shared" ca="1" si="60"/>
        <v>Past</v>
      </c>
      <c r="ER584" s="49">
        <f t="shared" si="61"/>
        <v>27</v>
      </c>
      <c r="ES584" s="50"/>
      <c r="ET584" s="51">
        <f t="shared" si="62"/>
        <v>27</v>
      </c>
      <c r="EU584" s="52">
        <f t="shared" si="63"/>
        <v>39528</v>
      </c>
      <c r="EV584" s="46"/>
      <c r="EW584" s="23" t="s">
        <v>3717</v>
      </c>
    </row>
    <row r="585" spans="1:153" ht="14.25" hidden="1" customHeight="1">
      <c r="A585" s="8">
        <v>578</v>
      </c>
      <c r="B585" s="9" t="s">
        <v>141</v>
      </c>
      <c r="C585" s="10" t="s">
        <v>206</v>
      </c>
      <c r="D585" s="10" t="s">
        <v>2008</v>
      </c>
      <c r="E585" s="10" t="s">
        <v>150</v>
      </c>
      <c r="F585" s="9" t="s">
        <v>2009</v>
      </c>
      <c r="G585" s="10" t="s">
        <v>145</v>
      </c>
      <c r="H585" s="9" t="s">
        <v>146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153</v>
      </c>
      <c r="S585" s="9" t="s">
        <v>154</v>
      </c>
      <c r="T585" s="9" t="s">
        <v>153</v>
      </c>
      <c r="U585" s="9" t="s">
        <v>215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2010</v>
      </c>
      <c r="AA585" s="9" t="s">
        <v>2011</v>
      </c>
      <c r="AB585" s="12" t="s">
        <v>159</v>
      </c>
      <c r="AC585" s="10" t="s">
        <v>2064</v>
      </c>
      <c r="AD585" s="9" t="s">
        <v>2065</v>
      </c>
      <c r="AE585" s="13" t="s">
        <v>2066</v>
      </c>
      <c r="AF585" s="14" t="s">
        <v>163</v>
      </c>
      <c r="AG585" s="10" t="s">
        <v>2092</v>
      </c>
      <c r="AH585" s="11" t="s">
        <v>204</v>
      </c>
      <c r="AI585" s="11" t="s">
        <v>166</v>
      </c>
      <c r="AJ585" s="10" t="s">
        <v>205</v>
      </c>
      <c r="AK585" s="11" t="s">
        <v>166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4.5</v>
      </c>
      <c r="AU585" s="10" t="s">
        <v>206</v>
      </c>
      <c r="AV585" s="16">
        <v>6000</v>
      </c>
      <c r="AW585" s="16">
        <v>7000</v>
      </c>
      <c r="AX585" s="16">
        <v>0</v>
      </c>
      <c r="AY585" s="16">
        <v>0</v>
      </c>
      <c r="AZ585" s="16">
        <v>2074</v>
      </c>
      <c r="BA585" s="17">
        <v>45117</v>
      </c>
      <c r="BB585" s="30" t="s">
        <v>175</v>
      </c>
      <c r="BC585" s="18" t="s">
        <v>156</v>
      </c>
      <c r="BD585" s="17">
        <v>45260</v>
      </c>
      <c r="BE585" s="17">
        <v>45322</v>
      </c>
      <c r="BF585" s="17">
        <v>45092</v>
      </c>
      <c r="BG585" s="10">
        <v>85486011</v>
      </c>
      <c r="BH585" s="9" t="s">
        <v>303</v>
      </c>
      <c r="BI585" s="19">
        <v>45139</v>
      </c>
      <c r="BJ585" s="20">
        <v>45152</v>
      </c>
      <c r="BK585" s="16">
        <v>0</v>
      </c>
      <c r="BL585" s="16">
        <v>0</v>
      </c>
      <c r="BM585" s="9" t="s">
        <v>177</v>
      </c>
      <c r="BN585" s="9" t="s">
        <v>178</v>
      </c>
      <c r="BO585" s="9" t="s">
        <v>156</v>
      </c>
      <c r="BP585" s="17">
        <v>45198</v>
      </c>
      <c r="BQ585" s="17" t="s">
        <v>156</v>
      </c>
      <c r="BR585" s="17">
        <v>45198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>
        <v>45022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>
        <v>45037</v>
      </c>
      <c r="CD585" s="10" t="s">
        <v>2109</v>
      </c>
      <c r="CE585" s="17">
        <v>45037</v>
      </c>
      <c r="CF585" s="17" t="s">
        <v>156</v>
      </c>
      <c r="CG585" s="17">
        <v>45022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>
        <v>45022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 t="s">
        <v>156</v>
      </c>
      <c r="CX585" s="10" t="s">
        <v>193</v>
      </c>
      <c r="CY585" s="17" t="s">
        <v>156</v>
      </c>
      <c r="CZ585" s="17" t="s">
        <v>156</v>
      </c>
      <c r="DA585" s="17">
        <v>45022</v>
      </c>
      <c r="DB585" s="17" t="s">
        <v>156</v>
      </c>
      <c r="DC585" s="16">
        <v>0</v>
      </c>
      <c r="DD585" s="10" t="s">
        <v>156</v>
      </c>
      <c r="DE585" s="10" t="s">
        <v>156</v>
      </c>
      <c r="DF585" s="18" t="s">
        <v>156</v>
      </c>
      <c r="DG585" s="17" t="s">
        <v>156</v>
      </c>
      <c r="DH585" s="10" t="s">
        <v>156</v>
      </c>
      <c r="DI585" s="17" t="s">
        <v>156</v>
      </c>
      <c r="DJ585" s="17" t="s">
        <v>156</v>
      </c>
      <c r="DK585" s="17">
        <v>45022</v>
      </c>
      <c r="DL585" s="17" t="s">
        <v>156</v>
      </c>
      <c r="DM585" s="16">
        <v>0</v>
      </c>
      <c r="DN585" s="10" t="s">
        <v>156</v>
      </c>
      <c r="DO585" s="10" t="s">
        <v>156</v>
      </c>
      <c r="DP585" s="16">
        <v>24</v>
      </c>
      <c r="DQ585" s="16">
        <v>12</v>
      </c>
      <c r="DR585" s="11">
        <v>12</v>
      </c>
      <c r="DS585" s="16">
        <v>12</v>
      </c>
      <c r="DT585" s="16">
        <v>0</v>
      </c>
      <c r="DU585" s="11" t="s">
        <v>181</v>
      </c>
      <c r="DV585" s="11" t="s">
        <v>182</v>
      </c>
      <c r="DW585" s="27" t="s">
        <v>156</v>
      </c>
      <c r="DX585" s="27" t="s">
        <v>156</v>
      </c>
      <c r="DY585" s="20" t="s">
        <v>2078</v>
      </c>
      <c r="DZ585" s="16">
        <v>7</v>
      </c>
      <c r="EA585" s="16">
        <v>33</v>
      </c>
      <c r="EB585" s="27" t="s">
        <v>185</v>
      </c>
      <c r="EC585" s="27" t="s">
        <v>185</v>
      </c>
      <c r="ED585" s="27" t="s">
        <v>182</v>
      </c>
      <c r="EE585" s="29">
        <v>45022.979594907411</v>
      </c>
      <c r="EF585" s="28" t="s">
        <v>186</v>
      </c>
      <c r="EG585" s="28" t="s">
        <v>156</v>
      </c>
      <c r="EH585" s="28" t="s">
        <v>187</v>
      </c>
      <c r="EI585" s="29">
        <v>45077.97965277778</v>
      </c>
      <c r="EJ585" s="28" t="s">
        <v>186</v>
      </c>
      <c r="EK585" s="28" t="s">
        <v>156</v>
      </c>
      <c r="EL585" s="28" t="s">
        <v>187</v>
      </c>
      <c r="EM585" s="45"/>
      <c r="EN585" s="46" t="str">
        <f t="shared" ref="EN585:EN648" si="64">MID(AG585,3,8)</f>
        <v>343F102B</v>
      </c>
      <c r="EO585" s="47">
        <f t="shared" ref="EO585:EO648" si="65">BP585-EA585-DZ585</f>
        <v>45158</v>
      </c>
      <c r="EP585" s="47" t="str">
        <f t="shared" ref="EP585:EP648" si="66">IF(AND(CM585="",CW585=""),"",MIN(CM585,CW585))</f>
        <v/>
      </c>
      <c r="EQ585" s="48" t="str">
        <f t="shared" ref="EQ585:EQ648" ca="1" si="67">IF(EP585&gt;$EQ$3,"Y","Past")</f>
        <v>Y</v>
      </c>
      <c r="ER585" s="49" t="str">
        <f t="shared" ref="ER585:ER648" si="68">IFERROR(EO585-EP585,"")</f>
        <v/>
      </c>
      <c r="ES585" s="50"/>
      <c r="ET585" s="51" t="str">
        <f t="shared" ref="ET585:ET648" si="69">IF(ES585&lt;&gt;"",EO585-ES585,ER585)</f>
        <v/>
      </c>
      <c r="EU585" s="52" t="str">
        <f t="shared" ref="EU585:EU648" si="70">IFERROR(BK585*ER585,"")</f>
        <v/>
      </c>
      <c r="EV585" s="46"/>
    </row>
    <row r="586" spans="1:153" ht="14.25" hidden="1" customHeight="1">
      <c r="A586" s="8">
        <v>579</v>
      </c>
      <c r="B586" s="9" t="s">
        <v>141</v>
      </c>
      <c r="C586" s="10" t="s">
        <v>206</v>
      </c>
      <c r="D586" s="10" t="s">
        <v>2008</v>
      </c>
      <c r="E586" s="10" t="s">
        <v>150</v>
      </c>
      <c r="F586" s="9" t="s">
        <v>2009</v>
      </c>
      <c r="G586" s="10" t="s">
        <v>145</v>
      </c>
      <c r="H586" s="9" t="s">
        <v>146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153</v>
      </c>
      <c r="S586" s="9" t="s">
        <v>154</v>
      </c>
      <c r="T586" s="9" t="s">
        <v>153</v>
      </c>
      <c r="U586" s="9" t="s">
        <v>215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2010</v>
      </c>
      <c r="AA586" s="9" t="s">
        <v>2011</v>
      </c>
      <c r="AB586" s="12" t="s">
        <v>159</v>
      </c>
      <c r="AC586" s="10" t="s">
        <v>2064</v>
      </c>
      <c r="AD586" s="9" t="s">
        <v>2065</v>
      </c>
      <c r="AE586" s="13" t="s">
        <v>2066</v>
      </c>
      <c r="AF586" s="14" t="s">
        <v>163</v>
      </c>
      <c r="AG586" s="10" t="s">
        <v>2092</v>
      </c>
      <c r="AH586" s="11" t="s">
        <v>204</v>
      </c>
      <c r="AI586" s="11" t="s">
        <v>166</v>
      </c>
      <c r="AJ586" s="10" t="s">
        <v>205</v>
      </c>
      <c r="AK586" s="11" t="s">
        <v>166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4.5</v>
      </c>
      <c r="AU586" s="10" t="s">
        <v>206</v>
      </c>
      <c r="AV586" s="16">
        <v>6000</v>
      </c>
      <c r="AW586" s="16">
        <v>7000</v>
      </c>
      <c r="AX586" s="16">
        <v>0</v>
      </c>
      <c r="AY586" s="16">
        <v>0</v>
      </c>
      <c r="AZ586" s="16">
        <v>2074</v>
      </c>
      <c r="BA586" s="17">
        <v>45117</v>
      </c>
      <c r="BB586" s="30" t="s">
        <v>175</v>
      </c>
      <c r="BC586" s="18" t="s">
        <v>156</v>
      </c>
      <c r="BD586" s="17">
        <v>45260</v>
      </c>
      <c r="BE586" s="17">
        <v>45322</v>
      </c>
      <c r="BF586" s="17">
        <v>45092</v>
      </c>
      <c r="BG586" s="10">
        <v>85513389</v>
      </c>
      <c r="BH586" s="9" t="s">
        <v>247</v>
      </c>
      <c r="BI586" s="19">
        <v>45139</v>
      </c>
      <c r="BJ586" s="20">
        <v>45166</v>
      </c>
      <c r="BK586" s="16">
        <v>0</v>
      </c>
      <c r="BL586" s="16">
        <v>0</v>
      </c>
      <c r="BM586" s="9" t="s">
        <v>177</v>
      </c>
      <c r="BN586" s="9" t="s">
        <v>178</v>
      </c>
      <c r="BO586" s="9" t="s">
        <v>156</v>
      </c>
      <c r="BP586" s="17">
        <v>45212</v>
      </c>
      <c r="BQ586" s="17" t="s">
        <v>156</v>
      </c>
      <c r="BR586" s="17">
        <v>45212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>
        <v>45036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>
        <v>45051</v>
      </c>
      <c r="CD586" s="10" t="s">
        <v>2110</v>
      </c>
      <c r="CE586" s="17">
        <v>45051</v>
      </c>
      <c r="CF586" s="17" t="s">
        <v>156</v>
      </c>
      <c r="CG586" s="17">
        <v>45036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>
        <v>45036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 t="s">
        <v>156</v>
      </c>
      <c r="CX586" s="10" t="s">
        <v>193</v>
      </c>
      <c r="CY586" s="17" t="s">
        <v>156</v>
      </c>
      <c r="CZ586" s="17" t="s">
        <v>156</v>
      </c>
      <c r="DA586" s="17">
        <v>45036</v>
      </c>
      <c r="DB586" s="17" t="s">
        <v>156</v>
      </c>
      <c r="DC586" s="16">
        <v>0</v>
      </c>
      <c r="DD586" s="10" t="s">
        <v>156</v>
      </c>
      <c r="DE586" s="10" t="s">
        <v>156</v>
      </c>
      <c r="DF586" s="18" t="s">
        <v>156</v>
      </c>
      <c r="DG586" s="17" t="s">
        <v>156</v>
      </c>
      <c r="DH586" s="10" t="s">
        <v>156</v>
      </c>
      <c r="DI586" s="17" t="s">
        <v>156</v>
      </c>
      <c r="DJ586" s="17" t="s">
        <v>156</v>
      </c>
      <c r="DK586" s="17">
        <v>45036</v>
      </c>
      <c r="DL586" s="17" t="s">
        <v>156</v>
      </c>
      <c r="DM586" s="16">
        <v>0</v>
      </c>
      <c r="DN586" s="10" t="s">
        <v>156</v>
      </c>
      <c r="DO586" s="10" t="s">
        <v>156</v>
      </c>
      <c r="DP586" s="16">
        <v>24</v>
      </c>
      <c r="DQ586" s="16">
        <v>12</v>
      </c>
      <c r="DR586" s="11">
        <v>12</v>
      </c>
      <c r="DS586" s="16">
        <v>12</v>
      </c>
      <c r="DT586" s="16">
        <v>370</v>
      </c>
      <c r="DU586" s="11" t="s">
        <v>181</v>
      </c>
      <c r="DV586" s="11" t="s">
        <v>182</v>
      </c>
      <c r="DW586" s="27" t="s">
        <v>156</v>
      </c>
      <c r="DX586" s="27" t="s">
        <v>156</v>
      </c>
      <c r="DY586" s="20" t="s">
        <v>2080</v>
      </c>
      <c r="DZ586" s="16">
        <v>7</v>
      </c>
      <c r="EA586" s="16">
        <v>33</v>
      </c>
      <c r="EB586" s="27" t="s">
        <v>185</v>
      </c>
      <c r="EC586" s="27" t="s">
        <v>185</v>
      </c>
      <c r="ED586" s="27" t="s">
        <v>182</v>
      </c>
      <c r="EE586" s="29">
        <v>45036.979618055557</v>
      </c>
      <c r="EF586" s="28" t="s">
        <v>186</v>
      </c>
      <c r="EG586" s="28" t="s">
        <v>156</v>
      </c>
      <c r="EH586" s="28" t="s">
        <v>187</v>
      </c>
      <c r="EI586" s="29">
        <v>45077.97965277778</v>
      </c>
      <c r="EJ586" s="28" t="s">
        <v>186</v>
      </c>
      <c r="EK586" s="28" t="s">
        <v>156</v>
      </c>
      <c r="EL586" s="28" t="s">
        <v>187</v>
      </c>
      <c r="EM586" s="45"/>
      <c r="EN586" s="46" t="str">
        <f t="shared" si="64"/>
        <v>343F102B</v>
      </c>
      <c r="EO586" s="47">
        <f t="shared" si="65"/>
        <v>45172</v>
      </c>
      <c r="EP586" s="47" t="str">
        <f t="shared" si="66"/>
        <v/>
      </c>
      <c r="EQ586" s="48" t="str">
        <f t="shared" ca="1" si="67"/>
        <v>Y</v>
      </c>
      <c r="ER586" s="49" t="str">
        <f t="shared" si="68"/>
        <v/>
      </c>
      <c r="ES586" s="50"/>
      <c r="ET586" s="51" t="str">
        <f t="shared" si="69"/>
        <v/>
      </c>
      <c r="EU586" s="52" t="str">
        <f t="shared" si="70"/>
        <v/>
      </c>
      <c r="EV586" s="46"/>
    </row>
    <row r="587" spans="1:153" ht="14.25" customHeight="1">
      <c r="A587" s="8">
        <v>580</v>
      </c>
      <c r="B587" s="9" t="s">
        <v>141</v>
      </c>
      <c r="C587" s="10" t="s">
        <v>206</v>
      </c>
      <c r="D587" s="10" t="s">
        <v>2008</v>
      </c>
      <c r="E587" s="10" t="s">
        <v>150</v>
      </c>
      <c r="F587" s="9" t="s">
        <v>2009</v>
      </c>
      <c r="G587" s="10" t="s">
        <v>145</v>
      </c>
      <c r="H587" s="9" t="s">
        <v>146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153</v>
      </c>
      <c r="S587" s="9" t="s">
        <v>154</v>
      </c>
      <c r="T587" s="9" t="s">
        <v>153</v>
      </c>
      <c r="U587" s="9" t="s">
        <v>215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2010</v>
      </c>
      <c r="AA587" s="9" t="s">
        <v>2011</v>
      </c>
      <c r="AB587" s="12" t="s">
        <v>159</v>
      </c>
      <c r="AC587" s="10" t="s">
        <v>2064</v>
      </c>
      <c r="AD587" s="9" t="s">
        <v>2065</v>
      </c>
      <c r="AE587" s="13" t="s">
        <v>2066</v>
      </c>
      <c r="AF587" s="14" t="s">
        <v>163</v>
      </c>
      <c r="AG587" s="10" t="s">
        <v>2092</v>
      </c>
      <c r="AH587" s="11" t="s">
        <v>204</v>
      </c>
      <c r="AI587" s="11" t="s">
        <v>166</v>
      </c>
      <c r="AJ587" s="10" t="s">
        <v>205</v>
      </c>
      <c r="AK587" s="11" t="s">
        <v>166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4.5</v>
      </c>
      <c r="AU587" s="10" t="s">
        <v>206</v>
      </c>
      <c r="AV587" s="16">
        <v>6000</v>
      </c>
      <c r="AW587" s="16">
        <v>7000</v>
      </c>
      <c r="AX587" s="16">
        <v>0</v>
      </c>
      <c r="AY587" s="16">
        <v>0</v>
      </c>
      <c r="AZ587" s="16">
        <v>2074</v>
      </c>
      <c r="BA587" s="17">
        <v>45117</v>
      </c>
      <c r="BB587" s="30" t="s">
        <v>175</v>
      </c>
      <c r="BC587" s="18">
        <v>45119</v>
      </c>
      <c r="BD587" s="17">
        <v>45260</v>
      </c>
      <c r="BE587" s="17">
        <v>45322</v>
      </c>
      <c r="BF587" s="17">
        <v>45092</v>
      </c>
      <c r="BG587" s="10">
        <v>86150856</v>
      </c>
      <c r="BH587" s="9" t="s">
        <v>176</v>
      </c>
      <c r="BI587" s="19">
        <v>45170</v>
      </c>
      <c r="BJ587" s="20">
        <v>45173</v>
      </c>
      <c r="BK587" s="16">
        <v>6000</v>
      </c>
      <c r="BL587" s="16">
        <v>27000</v>
      </c>
      <c r="BM587" s="9" t="s">
        <v>177</v>
      </c>
      <c r="BN587" s="9" t="s">
        <v>470</v>
      </c>
      <c r="BO587" s="9" t="s">
        <v>156</v>
      </c>
      <c r="BP587" s="17">
        <v>45243</v>
      </c>
      <c r="BQ587" s="17" t="s">
        <v>156</v>
      </c>
      <c r="BR587" s="17" t="s">
        <v>156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 t="s">
        <v>156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>
        <v>45105</v>
      </c>
      <c r="CD587" s="10" t="s">
        <v>156</v>
      </c>
      <c r="CE587" s="17" t="s">
        <v>156</v>
      </c>
      <c r="CF587" s="17" t="s">
        <v>156</v>
      </c>
      <c r="CG587" s="17" t="s">
        <v>156</v>
      </c>
      <c r="CH587" s="17">
        <v>45105</v>
      </c>
      <c r="CI587" s="16">
        <v>6000</v>
      </c>
      <c r="CJ587" s="10" t="s">
        <v>2111</v>
      </c>
      <c r="CK587" s="10" t="s">
        <v>230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 t="s">
        <v>156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>
        <v>45177</v>
      </c>
      <c r="CX587" s="10" t="s">
        <v>2112</v>
      </c>
      <c r="CY587" s="17">
        <v>45177</v>
      </c>
      <c r="CZ587" s="17" t="s">
        <v>156</v>
      </c>
      <c r="DA587" s="17">
        <v>45105</v>
      </c>
      <c r="DB587" s="17" t="s">
        <v>156</v>
      </c>
      <c r="DC587" s="16">
        <v>0</v>
      </c>
      <c r="DD587" s="10" t="s">
        <v>156</v>
      </c>
      <c r="DE587" s="10" t="s">
        <v>156</v>
      </c>
      <c r="DF587" s="18" t="s">
        <v>156</v>
      </c>
      <c r="DG587" s="17">
        <v>45191</v>
      </c>
      <c r="DH587" s="10" t="s">
        <v>2090</v>
      </c>
      <c r="DI587" s="17">
        <v>45191</v>
      </c>
      <c r="DJ587" s="17" t="s">
        <v>156</v>
      </c>
      <c r="DK587" s="17">
        <v>45105</v>
      </c>
      <c r="DL587" s="17" t="s">
        <v>156</v>
      </c>
      <c r="DM587" s="16">
        <v>0</v>
      </c>
      <c r="DN587" s="10" t="s">
        <v>156</v>
      </c>
      <c r="DO587" s="10" t="s">
        <v>156</v>
      </c>
      <c r="DP587" s="16">
        <v>24</v>
      </c>
      <c r="DQ587" s="16">
        <v>12</v>
      </c>
      <c r="DR587" s="11">
        <v>12</v>
      </c>
      <c r="DS587" s="16">
        <v>12</v>
      </c>
      <c r="DT587" s="16">
        <v>0</v>
      </c>
      <c r="DU587" s="11" t="s">
        <v>181</v>
      </c>
      <c r="DV587" s="11" t="s">
        <v>182</v>
      </c>
      <c r="DW587" s="27" t="s">
        <v>156</v>
      </c>
      <c r="DX587" s="27" t="s">
        <v>156</v>
      </c>
      <c r="DY587" s="20" t="s">
        <v>2113</v>
      </c>
      <c r="DZ587" s="16">
        <v>7</v>
      </c>
      <c r="EA587" s="16">
        <v>33</v>
      </c>
      <c r="EB587" s="27" t="s">
        <v>185</v>
      </c>
      <c r="EC587" s="27" t="s">
        <v>185</v>
      </c>
      <c r="ED587" s="27" t="s">
        <v>182</v>
      </c>
      <c r="EE587" s="29">
        <v>45105.652280092596</v>
      </c>
      <c r="EF587" s="28" t="s">
        <v>188</v>
      </c>
      <c r="EG587" s="28" t="s">
        <v>189</v>
      </c>
      <c r="EH587" s="28" t="s">
        <v>190</v>
      </c>
      <c r="EI587" s="29">
        <v>45115.510740740741</v>
      </c>
      <c r="EJ587" s="28" t="s">
        <v>542</v>
      </c>
      <c r="EK587" s="28" t="s">
        <v>156</v>
      </c>
      <c r="EL587" s="28" t="s">
        <v>543</v>
      </c>
      <c r="EM587" s="45" t="s">
        <v>3713</v>
      </c>
      <c r="EN587" s="46" t="str">
        <f t="shared" si="64"/>
        <v>343F102B</v>
      </c>
      <c r="EO587" s="47">
        <f t="shared" si="65"/>
        <v>45203</v>
      </c>
      <c r="EP587" s="47">
        <f t="shared" si="66"/>
        <v>45177</v>
      </c>
      <c r="EQ587" s="48" t="str">
        <f t="shared" ca="1" si="67"/>
        <v>Y</v>
      </c>
      <c r="ER587" s="49">
        <f t="shared" si="68"/>
        <v>26</v>
      </c>
      <c r="ES587" s="50"/>
      <c r="ET587" s="51">
        <f t="shared" si="69"/>
        <v>26</v>
      </c>
      <c r="EU587" s="52">
        <f t="shared" si="70"/>
        <v>156000</v>
      </c>
      <c r="EV587" s="46"/>
      <c r="EW587" s="23" t="s">
        <v>3721</v>
      </c>
    </row>
    <row r="588" spans="1:153" ht="14.25" hidden="1" customHeight="1">
      <c r="A588" s="8">
        <v>581</v>
      </c>
      <c r="B588" s="9" t="s">
        <v>141</v>
      </c>
      <c r="C588" s="10" t="s">
        <v>206</v>
      </c>
      <c r="D588" s="10" t="s">
        <v>2008</v>
      </c>
      <c r="E588" s="10" t="s">
        <v>150</v>
      </c>
      <c r="F588" s="9" t="s">
        <v>2009</v>
      </c>
      <c r="G588" s="10" t="s">
        <v>145</v>
      </c>
      <c r="H588" s="9" t="s">
        <v>146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153</v>
      </c>
      <c r="S588" s="9" t="s">
        <v>154</v>
      </c>
      <c r="T588" s="9" t="s">
        <v>153</v>
      </c>
      <c r="U588" s="9" t="s">
        <v>215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2010</v>
      </c>
      <c r="AA588" s="9" t="s">
        <v>2011</v>
      </c>
      <c r="AB588" s="12" t="s">
        <v>159</v>
      </c>
      <c r="AC588" s="10" t="s">
        <v>2064</v>
      </c>
      <c r="AD588" s="9" t="s">
        <v>2065</v>
      </c>
      <c r="AE588" s="13" t="s">
        <v>2066</v>
      </c>
      <c r="AF588" s="14" t="s">
        <v>163</v>
      </c>
      <c r="AG588" s="10" t="s">
        <v>2092</v>
      </c>
      <c r="AH588" s="11" t="s">
        <v>204</v>
      </c>
      <c r="AI588" s="11" t="s">
        <v>166</v>
      </c>
      <c r="AJ588" s="10" t="s">
        <v>205</v>
      </c>
      <c r="AK588" s="11" t="s">
        <v>166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4.5</v>
      </c>
      <c r="AU588" s="10" t="s">
        <v>206</v>
      </c>
      <c r="AV588" s="16">
        <v>6000</v>
      </c>
      <c r="AW588" s="16">
        <v>7000</v>
      </c>
      <c r="AX588" s="16">
        <v>0</v>
      </c>
      <c r="AY588" s="16">
        <v>0</v>
      </c>
      <c r="AZ588" s="16">
        <v>2074</v>
      </c>
      <c r="BA588" s="17">
        <v>45117</v>
      </c>
      <c r="BB588" s="30" t="s">
        <v>175</v>
      </c>
      <c r="BC588" s="18" t="s">
        <v>156</v>
      </c>
      <c r="BD588" s="17">
        <v>45260</v>
      </c>
      <c r="BE588" s="17">
        <v>45322</v>
      </c>
      <c r="BF588" s="17">
        <v>45092</v>
      </c>
      <c r="BG588" s="10">
        <v>85520882</v>
      </c>
      <c r="BH588" s="9" t="s">
        <v>211</v>
      </c>
      <c r="BI588" s="19">
        <v>45170</v>
      </c>
      <c r="BJ588" s="20">
        <v>45173</v>
      </c>
      <c r="BK588" s="16">
        <v>0</v>
      </c>
      <c r="BL588" s="16">
        <v>0</v>
      </c>
      <c r="BM588" s="9" t="s">
        <v>177</v>
      </c>
      <c r="BN588" s="9" t="s">
        <v>178</v>
      </c>
      <c r="BO588" s="9" t="s">
        <v>156</v>
      </c>
      <c r="BP588" s="17">
        <v>45245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>
        <v>45079</v>
      </c>
      <c r="CD588" s="10" t="s">
        <v>1018</v>
      </c>
      <c r="CE588" s="17">
        <v>45079</v>
      </c>
      <c r="CF588" s="17" t="s">
        <v>156</v>
      </c>
      <c r="CG588" s="17">
        <v>45042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>
        <v>45170</v>
      </c>
      <c r="CX588" s="10" t="s">
        <v>193</v>
      </c>
      <c r="CY588" s="17">
        <v>45170</v>
      </c>
      <c r="CZ588" s="17" t="s">
        <v>156</v>
      </c>
      <c r="DA588" s="17">
        <v>45042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>
        <v>45191</v>
      </c>
      <c r="DH588" s="10" t="s">
        <v>156</v>
      </c>
      <c r="DI588" s="17">
        <v>45191</v>
      </c>
      <c r="DJ588" s="17" t="s">
        <v>156</v>
      </c>
      <c r="DK588" s="17">
        <v>45042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24</v>
      </c>
      <c r="DQ588" s="16">
        <v>12</v>
      </c>
      <c r="DR588" s="11">
        <v>12</v>
      </c>
      <c r="DS588" s="16">
        <v>12</v>
      </c>
      <c r="DT588" s="16">
        <v>1</v>
      </c>
      <c r="DU588" s="11" t="s">
        <v>181</v>
      </c>
      <c r="DV588" s="11" t="s">
        <v>182</v>
      </c>
      <c r="DW588" s="27" t="s">
        <v>156</v>
      </c>
      <c r="DX588" s="27" t="s">
        <v>156</v>
      </c>
      <c r="DY588" s="20" t="s">
        <v>2088</v>
      </c>
      <c r="DZ588" s="16">
        <v>7</v>
      </c>
      <c r="EA588" s="16">
        <v>33</v>
      </c>
      <c r="EB588" s="27" t="s">
        <v>185</v>
      </c>
      <c r="EC588" s="27" t="s">
        <v>185</v>
      </c>
      <c r="ED588" s="27" t="s">
        <v>182</v>
      </c>
      <c r="EE588" s="29">
        <v>45042.277557870373</v>
      </c>
      <c r="EF588" s="28" t="s">
        <v>1129</v>
      </c>
      <c r="EG588" s="28" t="s">
        <v>1130</v>
      </c>
      <c r="EH588" s="28" t="s">
        <v>190</v>
      </c>
      <c r="EI588" s="29">
        <v>45105.652824074074</v>
      </c>
      <c r="EJ588" s="28" t="s">
        <v>188</v>
      </c>
      <c r="EK588" s="28" t="s">
        <v>189</v>
      </c>
      <c r="EL588" s="28" t="s">
        <v>190</v>
      </c>
      <c r="EM588" s="45"/>
      <c r="EN588" s="46" t="str">
        <f t="shared" si="64"/>
        <v>343F102B</v>
      </c>
      <c r="EO588" s="47">
        <f t="shared" si="65"/>
        <v>45205</v>
      </c>
      <c r="EP588" s="47">
        <f t="shared" si="66"/>
        <v>45170</v>
      </c>
      <c r="EQ588" s="48" t="str">
        <f t="shared" ca="1" si="67"/>
        <v>Y</v>
      </c>
      <c r="ER588" s="49">
        <f t="shared" si="68"/>
        <v>35</v>
      </c>
      <c r="ES588" s="50"/>
      <c r="ET588" s="51">
        <f t="shared" si="69"/>
        <v>35</v>
      </c>
      <c r="EU588" s="52">
        <f t="shared" si="70"/>
        <v>0</v>
      </c>
      <c r="EV588" s="46"/>
    </row>
    <row r="589" spans="1:153" ht="14.25" customHeight="1">
      <c r="A589" s="8">
        <v>582</v>
      </c>
      <c r="B589" s="9" t="s">
        <v>141</v>
      </c>
      <c r="C589" s="10" t="s">
        <v>206</v>
      </c>
      <c r="D589" s="10" t="s">
        <v>2008</v>
      </c>
      <c r="E589" s="10" t="s">
        <v>150</v>
      </c>
      <c r="F589" s="9" t="s">
        <v>2009</v>
      </c>
      <c r="G589" s="10" t="s">
        <v>145</v>
      </c>
      <c r="H589" s="9" t="s">
        <v>146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153</v>
      </c>
      <c r="S589" s="9" t="s">
        <v>154</v>
      </c>
      <c r="T589" s="9" t="s">
        <v>153</v>
      </c>
      <c r="U589" s="9" t="s">
        <v>215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2010</v>
      </c>
      <c r="AA589" s="9" t="s">
        <v>2011</v>
      </c>
      <c r="AB589" s="12" t="s">
        <v>159</v>
      </c>
      <c r="AC589" s="10" t="s">
        <v>2064</v>
      </c>
      <c r="AD589" s="9" t="s">
        <v>2065</v>
      </c>
      <c r="AE589" s="13" t="s">
        <v>2066</v>
      </c>
      <c r="AF589" s="14" t="s">
        <v>163</v>
      </c>
      <c r="AG589" s="10" t="s">
        <v>2092</v>
      </c>
      <c r="AH589" s="11" t="s">
        <v>204</v>
      </c>
      <c r="AI589" s="11" t="s">
        <v>166</v>
      </c>
      <c r="AJ589" s="10" t="s">
        <v>205</v>
      </c>
      <c r="AK589" s="11" t="s">
        <v>166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4.5</v>
      </c>
      <c r="AU589" s="10" t="s">
        <v>206</v>
      </c>
      <c r="AV589" s="16">
        <v>6000</v>
      </c>
      <c r="AW589" s="16">
        <v>7000</v>
      </c>
      <c r="AX589" s="16">
        <v>0</v>
      </c>
      <c r="AY589" s="16">
        <v>0</v>
      </c>
      <c r="AZ589" s="16">
        <v>2074</v>
      </c>
      <c r="BA589" s="17">
        <v>45117</v>
      </c>
      <c r="BB589" s="30" t="s">
        <v>175</v>
      </c>
      <c r="BC589" s="18">
        <v>45119</v>
      </c>
      <c r="BD589" s="17">
        <v>45260</v>
      </c>
      <c r="BE589" s="17">
        <v>45322</v>
      </c>
      <c r="BF589" s="17">
        <v>45092</v>
      </c>
      <c r="BG589" s="10">
        <v>85520883</v>
      </c>
      <c r="BH589" s="9" t="s">
        <v>201</v>
      </c>
      <c r="BI589" s="19">
        <v>45200</v>
      </c>
      <c r="BJ589" s="20">
        <v>45201</v>
      </c>
      <c r="BK589" s="16">
        <v>6000</v>
      </c>
      <c r="BL589" s="16">
        <v>27000</v>
      </c>
      <c r="BM589" s="9" t="s">
        <v>177</v>
      </c>
      <c r="BN589" s="9" t="s">
        <v>470</v>
      </c>
      <c r="BO589" s="9" t="s">
        <v>156</v>
      </c>
      <c r="BP589" s="17">
        <v>45275</v>
      </c>
      <c r="BQ589" s="17" t="s">
        <v>156</v>
      </c>
      <c r="BR589" s="17" t="s">
        <v>156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 t="s">
        <v>156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>
        <v>45107</v>
      </c>
      <c r="CD589" s="10" t="s">
        <v>2055</v>
      </c>
      <c r="CE589" s="17">
        <v>45107</v>
      </c>
      <c r="CF589" s="17" t="s">
        <v>156</v>
      </c>
      <c r="CG589" s="17">
        <v>45047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 t="s">
        <v>156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>
        <v>45205</v>
      </c>
      <c r="CX589" s="10" t="s">
        <v>193</v>
      </c>
      <c r="CY589" s="17">
        <v>45205</v>
      </c>
      <c r="CZ589" s="17" t="s">
        <v>156</v>
      </c>
      <c r="DA589" s="17">
        <v>45091</v>
      </c>
      <c r="DB589" s="17" t="s">
        <v>156</v>
      </c>
      <c r="DC589" s="16">
        <v>0</v>
      </c>
      <c r="DD589" s="10" t="s">
        <v>156</v>
      </c>
      <c r="DE589" s="10" t="s">
        <v>156</v>
      </c>
      <c r="DF589" s="18" t="s">
        <v>156</v>
      </c>
      <c r="DG589" s="17">
        <v>45219</v>
      </c>
      <c r="DH589" s="10" t="s">
        <v>156</v>
      </c>
      <c r="DI589" s="17">
        <v>45219</v>
      </c>
      <c r="DJ589" s="17" t="s">
        <v>156</v>
      </c>
      <c r="DK589" s="17">
        <v>45042</v>
      </c>
      <c r="DL589" s="17" t="s">
        <v>156</v>
      </c>
      <c r="DM589" s="16">
        <v>0</v>
      </c>
      <c r="DN589" s="10" t="s">
        <v>156</v>
      </c>
      <c r="DO589" s="10" t="s">
        <v>156</v>
      </c>
      <c r="DP589" s="16">
        <v>24</v>
      </c>
      <c r="DQ589" s="16">
        <v>12</v>
      </c>
      <c r="DR589" s="11">
        <v>12</v>
      </c>
      <c r="DS589" s="16">
        <v>12</v>
      </c>
      <c r="DT589" s="16">
        <v>0</v>
      </c>
      <c r="DU589" s="11" t="s">
        <v>181</v>
      </c>
      <c r="DV589" s="11" t="s">
        <v>182</v>
      </c>
      <c r="DW589" s="27" t="s">
        <v>156</v>
      </c>
      <c r="DX589" s="27" t="s">
        <v>156</v>
      </c>
      <c r="DY589" s="20" t="s">
        <v>2091</v>
      </c>
      <c r="DZ589" s="16">
        <v>7</v>
      </c>
      <c r="EA589" s="16">
        <v>33</v>
      </c>
      <c r="EB589" s="27" t="s">
        <v>185</v>
      </c>
      <c r="EC589" s="27" t="s">
        <v>185</v>
      </c>
      <c r="ED589" s="27" t="s">
        <v>182</v>
      </c>
      <c r="EE589" s="29">
        <v>45042.277557870373</v>
      </c>
      <c r="EF589" s="28" t="s">
        <v>1129</v>
      </c>
      <c r="EG589" s="28" t="s">
        <v>1130</v>
      </c>
      <c r="EH589" s="28" t="s">
        <v>190</v>
      </c>
      <c r="EI589" s="29">
        <v>45111.823263888888</v>
      </c>
      <c r="EJ589" s="28" t="s">
        <v>542</v>
      </c>
      <c r="EK589" s="28" t="s">
        <v>156</v>
      </c>
      <c r="EL589" s="28" t="s">
        <v>543</v>
      </c>
      <c r="EM589" s="45" t="s">
        <v>3713</v>
      </c>
      <c r="EN589" s="46" t="str">
        <f t="shared" si="64"/>
        <v>343F102B</v>
      </c>
      <c r="EO589" s="47">
        <f t="shared" si="65"/>
        <v>45235</v>
      </c>
      <c r="EP589" s="47">
        <f t="shared" si="66"/>
        <v>45205</v>
      </c>
      <c r="EQ589" s="48" t="str">
        <f t="shared" ca="1" si="67"/>
        <v>Y</v>
      </c>
      <c r="ER589" s="49">
        <f t="shared" si="68"/>
        <v>30</v>
      </c>
      <c r="ES589" s="50"/>
      <c r="ET589" s="51">
        <f t="shared" si="69"/>
        <v>30</v>
      </c>
      <c r="EU589" s="52">
        <f t="shared" si="70"/>
        <v>180000</v>
      </c>
      <c r="EV589" s="46"/>
      <c r="EW589" s="23" t="s">
        <v>3721</v>
      </c>
    </row>
    <row r="590" spans="1:153" ht="14.25" customHeight="1">
      <c r="A590" s="8">
        <v>583</v>
      </c>
      <c r="B590" s="9" t="s">
        <v>141</v>
      </c>
      <c r="C590" s="10" t="s">
        <v>206</v>
      </c>
      <c r="D590" s="10" t="s">
        <v>2008</v>
      </c>
      <c r="E590" s="10" t="s">
        <v>150</v>
      </c>
      <c r="F590" s="9" t="s">
        <v>2009</v>
      </c>
      <c r="G590" s="10" t="s">
        <v>145</v>
      </c>
      <c r="H590" s="9" t="s">
        <v>146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213</v>
      </c>
      <c r="S590" s="9" t="s">
        <v>154</v>
      </c>
      <c r="T590" s="9" t="s">
        <v>214</v>
      </c>
      <c r="U590" s="9" t="s">
        <v>215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2114</v>
      </c>
      <c r="AA590" s="9" t="s">
        <v>217</v>
      </c>
      <c r="AB590" s="12" t="s">
        <v>218</v>
      </c>
      <c r="AC590" s="10" t="s">
        <v>2115</v>
      </c>
      <c r="AD590" s="9" t="s">
        <v>217</v>
      </c>
      <c r="AE590" s="13" t="s">
        <v>218</v>
      </c>
      <c r="AF590" s="14" t="s">
        <v>220</v>
      </c>
      <c r="AG590" s="10" t="s">
        <v>2116</v>
      </c>
      <c r="AH590" s="11" t="s">
        <v>222</v>
      </c>
      <c r="AI590" s="11" t="s">
        <v>223</v>
      </c>
      <c r="AJ590" s="10" t="s">
        <v>224</v>
      </c>
      <c r="AK590" s="11" t="s">
        <v>223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5.3</v>
      </c>
      <c r="AU590" s="10" t="s">
        <v>142</v>
      </c>
      <c r="AV590" s="16">
        <v>19000</v>
      </c>
      <c r="AW590" s="16">
        <v>19000</v>
      </c>
      <c r="AX590" s="16">
        <v>0</v>
      </c>
      <c r="AY590" s="16">
        <v>0</v>
      </c>
      <c r="AZ590" s="16">
        <v>6000</v>
      </c>
      <c r="BA590" s="17">
        <v>45110</v>
      </c>
      <c r="BB590" s="30" t="s">
        <v>175</v>
      </c>
      <c r="BC590" s="18">
        <v>45119</v>
      </c>
      <c r="BD590" s="17">
        <v>45322</v>
      </c>
      <c r="BE590" s="17">
        <v>45322</v>
      </c>
      <c r="BF590" s="17">
        <v>45092</v>
      </c>
      <c r="BG590" s="10">
        <v>84881361</v>
      </c>
      <c r="BH590" s="9" t="s">
        <v>414</v>
      </c>
      <c r="BI590" s="19">
        <v>44958</v>
      </c>
      <c r="BJ590" s="20">
        <v>44963</v>
      </c>
      <c r="BK590" s="16">
        <v>2004</v>
      </c>
      <c r="BL590" s="16">
        <v>10621</v>
      </c>
      <c r="BM590" s="9" t="s">
        <v>177</v>
      </c>
      <c r="BN590" s="9" t="s">
        <v>436</v>
      </c>
      <c r="BO590" s="9" t="s">
        <v>635</v>
      </c>
      <c r="BP590" s="17">
        <v>45092</v>
      </c>
      <c r="BQ590" s="17">
        <v>45092</v>
      </c>
      <c r="BR590" s="17">
        <v>45092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>
        <v>44872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 t="s">
        <v>156</v>
      </c>
      <c r="CD590" s="10" t="s">
        <v>156</v>
      </c>
      <c r="CE590" s="17" t="s">
        <v>156</v>
      </c>
      <c r="CF590" s="17" t="s">
        <v>156</v>
      </c>
      <c r="CG590" s="17">
        <v>44872</v>
      </c>
      <c r="CH590" s="17">
        <v>44889</v>
      </c>
      <c r="CI590" s="16">
        <v>2000</v>
      </c>
      <c r="CJ590" s="10" t="s">
        <v>2117</v>
      </c>
      <c r="CK590" s="10" t="s">
        <v>230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>
        <v>44872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44887</v>
      </c>
      <c r="CX590" s="10" t="s">
        <v>193</v>
      </c>
      <c r="CY590" s="17" t="s">
        <v>156</v>
      </c>
      <c r="CZ590" s="17" t="s">
        <v>156</v>
      </c>
      <c r="DA590" s="17">
        <v>44872</v>
      </c>
      <c r="DB590" s="17">
        <v>44889</v>
      </c>
      <c r="DC590" s="16">
        <v>2004</v>
      </c>
      <c r="DD590" s="10" t="s">
        <v>2118</v>
      </c>
      <c r="DE590" s="10" t="s">
        <v>230</v>
      </c>
      <c r="DF590" s="18" t="s">
        <v>156</v>
      </c>
      <c r="DG590" s="17">
        <v>44889</v>
      </c>
      <c r="DH590" s="10" t="s">
        <v>156</v>
      </c>
      <c r="DI590" s="17" t="s">
        <v>156</v>
      </c>
      <c r="DJ590" s="17" t="s">
        <v>156</v>
      </c>
      <c r="DK590" s="17">
        <v>44872</v>
      </c>
      <c r="DL590" s="17">
        <v>44889</v>
      </c>
      <c r="DM590" s="16">
        <v>2004</v>
      </c>
      <c r="DN590" s="10" t="s">
        <v>2119</v>
      </c>
      <c r="DO590" s="10" t="s">
        <v>233</v>
      </c>
      <c r="DP590" s="16">
        <v>12</v>
      </c>
      <c r="DQ590" s="16">
        <v>8</v>
      </c>
      <c r="DR590" s="11">
        <v>8</v>
      </c>
      <c r="DS590" s="16">
        <v>12</v>
      </c>
      <c r="DT590" s="16">
        <v>0</v>
      </c>
      <c r="DU590" s="11" t="s">
        <v>181</v>
      </c>
      <c r="DV590" s="11" t="s">
        <v>182</v>
      </c>
      <c r="DW590" s="27" t="s">
        <v>156</v>
      </c>
      <c r="DX590" s="27" t="s">
        <v>156</v>
      </c>
      <c r="DY590" s="20" t="s">
        <v>732</v>
      </c>
      <c r="DZ590" s="16">
        <v>7</v>
      </c>
      <c r="EA590" s="16">
        <v>33</v>
      </c>
      <c r="EB590" s="27" t="s">
        <v>185</v>
      </c>
      <c r="EC590" s="27" t="s">
        <v>185</v>
      </c>
      <c r="ED590" s="27" t="s">
        <v>182</v>
      </c>
      <c r="EE590" s="29">
        <v>44873.012731481482</v>
      </c>
      <c r="EF590" s="28" t="s">
        <v>186</v>
      </c>
      <c r="EG590" s="28" t="s">
        <v>156</v>
      </c>
      <c r="EH590" s="28" t="s">
        <v>187</v>
      </c>
      <c r="EI590" s="29">
        <v>45062.343865740739</v>
      </c>
      <c r="EJ590" s="28" t="s">
        <v>197</v>
      </c>
      <c r="EK590" s="28" t="s">
        <v>156</v>
      </c>
      <c r="EL590" s="28" t="s">
        <v>198</v>
      </c>
      <c r="EM590" s="45" t="s">
        <v>3713</v>
      </c>
      <c r="EN590" s="46" t="str">
        <f t="shared" si="64"/>
        <v>343F105A</v>
      </c>
      <c r="EO590" s="47">
        <f t="shared" si="65"/>
        <v>45052</v>
      </c>
      <c r="EP590" s="47">
        <f t="shared" si="66"/>
        <v>44887</v>
      </c>
      <c r="EQ590" s="48" t="str">
        <f t="shared" ca="1" si="67"/>
        <v>Past</v>
      </c>
      <c r="ER590" s="49">
        <f t="shared" si="68"/>
        <v>165</v>
      </c>
      <c r="ES590" s="50"/>
      <c r="ET590" s="51">
        <f t="shared" si="69"/>
        <v>165</v>
      </c>
      <c r="EU590" s="52">
        <f t="shared" si="70"/>
        <v>330660</v>
      </c>
      <c r="EV590" s="46"/>
      <c r="EW590" s="23" t="s">
        <v>3714</v>
      </c>
    </row>
    <row r="591" spans="1:153" ht="14.25" customHeight="1">
      <c r="A591" s="8">
        <v>584</v>
      </c>
      <c r="B591" s="9" t="s">
        <v>141</v>
      </c>
      <c r="C591" s="10" t="s">
        <v>206</v>
      </c>
      <c r="D591" s="10" t="s">
        <v>2008</v>
      </c>
      <c r="E591" s="10" t="s">
        <v>150</v>
      </c>
      <c r="F591" s="9" t="s">
        <v>2009</v>
      </c>
      <c r="G591" s="10" t="s">
        <v>145</v>
      </c>
      <c r="H591" s="9" t="s">
        <v>146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213</v>
      </c>
      <c r="S591" s="9" t="s">
        <v>154</v>
      </c>
      <c r="T591" s="9" t="s">
        <v>214</v>
      </c>
      <c r="U591" s="9" t="s">
        <v>215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2114</v>
      </c>
      <c r="AA591" s="9" t="s">
        <v>217</v>
      </c>
      <c r="AB591" s="12" t="s">
        <v>218</v>
      </c>
      <c r="AC591" s="10" t="s">
        <v>2115</v>
      </c>
      <c r="AD591" s="9" t="s">
        <v>217</v>
      </c>
      <c r="AE591" s="13" t="s">
        <v>218</v>
      </c>
      <c r="AF591" s="14" t="s">
        <v>220</v>
      </c>
      <c r="AG591" s="10" t="s">
        <v>2116</v>
      </c>
      <c r="AH591" s="11" t="s">
        <v>222</v>
      </c>
      <c r="AI591" s="11" t="s">
        <v>223</v>
      </c>
      <c r="AJ591" s="10" t="s">
        <v>224</v>
      </c>
      <c r="AK591" s="11" t="s">
        <v>223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5.3</v>
      </c>
      <c r="AU591" s="10" t="s">
        <v>142</v>
      </c>
      <c r="AV591" s="16">
        <v>19000</v>
      </c>
      <c r="AW591" s="16">
        <v>19000</v>
      </c>
      <c r="AX591" s="16">
        <v>0</v>
      </c>
      <c r="AY591" s="16">
        <v>0</v>
      </c>
      <c r="AZ591" s="16">
        <v>6000</v>
      </c>
      <c r="BA591" s="17">
        <v>45110</v>
      </c>
      <c r="BB591" s="30" t="s">
        <v>175</v>
      </c>
      <c r="BC591" s="18">
        <v>45119</v>
      </c>
      <c r="BD591" s="17">
        <v>45322</v>
      </c>
      <c r="BE591" s="17">
        <v>45322</v>
      </c>
      <c r="BF591" s="17">
        <v>45092</v>
      </c>
      <c r="BG591" s="10">
        <v>85152144</v>
      </c>
      <c r="BH591" s="9" t="s">
        <v>319</v>
      </c>
      <c r="BI591" s="19">
        <v>44986</v>
      </c>
      <c r="BJ591" s="20">
        <v>44991</v>
      </c>
      <c r="BK591" s="16">
        <v>3204</v>
      </c>
      <c r="BL591" s="16">
        <v>16981</v>
      </c>
      <c r="BM591" s="9" t="s">
        <v>177</v>
      </c>
      <c r="BN591" s="9" t="s">
        <v>436</v>
      </c>
      <c r="BO591" s="9" t="s">
        <v>156</v>
      </c>
      <c r="BP591" s="17">
        <v>45092</v>
      </c>
      <c r="BQ591" s="17">
        <v>45092</v>
      </c>
      <c r="BR591" s="17" t="s">
        <v>156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 t="s">
        <v>156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>
        <v>44915</v>
      </c>
      <c r="CD591" s="10" t="s">
        <v>156</v>
      </c>
      <c r="CE591" s="17" t="s">
        <v>156</v>
      </c>
      <c r="CF591" s="17" t="s">
        <v>156</v>
      </c>
      <c r="CG591" s="17" t="s">
        <v>156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 t="s">
        <v>156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>
        <v>44915</v>
      </c>
      <c r="CX591" s="10" t="s">
        <v>193</v>
      </c>
      <c r="CY591" s="17" t="s">
        <v>156</v>
      </c>
      <c r="CZ591" s="17" t="s">
        <v>156</v>
      </c>
      <c r="DA591" s="17" t="s">
        <v>156</v>
      </c>
      <c r="DB591" s="17">
        <v>44911</v>
      </c>
      <c r="DC591" s="16">
        <v>3204</v>
      </c>
      <c r="DD591" s="10" t="s">
        <v>2120</v>
      </c>
      <c r="DE591" s="10" t="s">
        <v>230</v>
      </c>
      <c r="DF591" s="18" t="s">
        <v>156</v>
      </c>
      <c r="DG591" s="17">
        <v>44922</v>
      </c>
      <c r="DH591" s="10" t="s">
        <v>156</v>
      </c>
      <c r="DI591" s="17" t="s">
        <v>156</v>
      </c>
      <c r="DJ591" s="17" t="s">
        <v>156</v>
      </c>
      <c r="DK591" s="17" t="s">
        <v>156</v>
      </c>
      <c r="DL591" s="17">
        <v>44917</v>
      </c>
      <c r="DM591" s="16">
        <v>3204</v>
      </c>
      <c r="DN591" s="10" t="s">
        <v>2121</v>
      </c>
      <c r="DO591" s="10" t="s">
        <v>233</v>
      </c>
      <c r="DP591" s="16">
        <v>12</v>
      </c>
      <c r="DQ591" s="16">
        <v>8</v>
      </c>
      <c r="DR591" s="11">
        <v>8</v>
      </c>
      <c r="DS591" s="16">
        <v>12</v>
      </c>
      <c r="DT591" s="16">
        <v>0</v>
      </c>
      <c r="DU591" s="11" t="s">
        <v>181</v>
      </c>
      <c r="DV591" s="11" t="s">
        <v>182</v>
      </c>
      <c r="DW591" s="27" t="s">
        <v>156</v>
      </c>
      <c r="DX591" s="27" t="s">
        <v>156</v>
      </c>
      <c r="DY591" s="20" t="s">
        <v>732</v>
      </c>
      <c r="DZ591" s="16">
        <v>7</v>
      </c>
      <c r="EA591" s="16">
        <v>33</v>
      </c>
      <c r="EB591" s="27" t="s">
        <v>185</v>
      </c>
      <c r="EC591" s="27" t="s">
        <v>185</v>
      </c>
      <c r="ED591" s="27" t="s">
        <v>182</v>
      </c>
      <c r="EE591" s="29">
        <v>44911.568831018521</v>
      </c>
      <c r="EF591" s="28" t="s">
        <v>195</v>
      </c>
      <c r="EG591" s="28" t="s">
        <v>196</v>
      </c>
      <c r="EH591" s="28" t="s">
        <v>190</v>
      </c>
      <c r="EI591" s="29">
        <v>45062.343865740739</v>
      </c>
      <c r="EJ591" s="28" t="s">
        <v>197</v>
      </c>
      <c r="EK591" s="28" t="s">
        <v>156</v>
      </c>
      <c r="EL591" s="28" t="s">
        <v>198</v>
      </c>
      <c r="EM591" s="45" t="s">
        <v>3713</v>
      </c>
      <c r="EN591" s="46" t="str">
        <f t="shared" si="64"/>
        <v>343F105A</v>
      </c>
      <c r="EO591" s="47">
        <f t="shared" si="65"/>
        <v>45052</v>
      </c>
      <c r="EP591" s="47">
        <f t="shared" si="66"/>
        <v>44915</v>
      </c>
      <c r="EQ591" s="48" t="str">
        <f t="shared" ca="1" si="67"/>
        <v>Past</v>
      </c>
      <c r="ER591" s="49">
        <f t="shared" si="68"/>
        <v>137</v>
      </c>
      <c r="ES591" s="50"/>
      <c r="ET591" s="51">
        <f t="shared" si="69"/>
        <v>137</v>
      </c>
      <c r="EU591" s="52">
        <f t="shared" si="70"/>
        <v>438948</v>
      </c>
      <c r="EV591" s="46"/>
      <c r="EW591" s="23" t="s">
        <v>3714</v>
      </c>
    </row>
    <row r="592" spans="1:153" ht="14.25" customHeight="1">
      <c r="A592" s="8">
        <v>585</v>
      </c>
      <c r="B592" s="9" t="s">
        <v>141</v>
      </c>
      <c r="C592" s="10" t="s">
        <v>206</v>
      </c>
      <c r="D592" s="10" t="s">
        <v>2008</v>
      </c>
      <c r="E592" s="10" t="s">
        <v>150</v>
      </c>
      <c r="F592" s="9" t="s">
        <v>2009</v>
      </c>
      <c r="G592" s="10" t="s">
        <v>145</v>
      </c>
      <c r="H592" s="9" t="s">
        <v>146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213</v>
      </c>
      <c r="S592" s="9" t="s">
        <v>154</v>
      </c>
      <c r="T592" s="9" t="s">
        <v>214</v>
      </c>
      <c r="U592" s="9" t="s">
        <v>215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2114</v>
      </c>
      <c r="AA592" s="9" t="s">
        <v>217</v>
      </c>
      <c r="AB592" s="12" t="s">
        <v>218</v>
      </c>
      <c r="AC592" s="10" t="s">
        <v>2115</v>
      </c>
      <c r="AD592" s="9" t="s">
        <v>217</v>
      </c>
      <c r="AE592" s="13" t="s">
        <v>218</v>
      </c>
      <c r="AF592" s="14" t="s">
        <v>220</v>
      </c>
      <c r="AG592" s="10" t="s">
        <v>2116</v>
      </c>
      <c r="AH592" s="11" t="s">
        <v>222</v>
      </c>
      <c r="AI592" s="11" t="s">
        <v>223</v>
      </c>
      <c r="AJ592" s="10" t="s">
        <v>224</v>
      </c>
      <c r="AK592" s="11" t="s">
        <v>223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5.3</v>
      </c>
      <c r="AU592" s="10" t="s">
        <v>142</v>
      </c>
      <c r="AV592" s="16">
        <v>19000</v>
      </c>
      <c r="AW592" s="16">
        <v>19000</v>
      </c>
      <c r="AX592" s="16">
        <v>0</v>
      </c>
      <c r="AY592" s="16">
        <v>0</v>
      </c>
      <c r="AZ592" s="16">
        <v>6000</v>
      </c>
      <c r="BA592" s="17">
        <v>45110</v>
      </c>
      <c r="BB592" s="30" t="s">
        <v>175</v>
      </c>
      <c r="BC592" s="18">
        <v>45119</v>
      </c>
      <c r="BD592" s="17">
        <v>45322</v>
      </c>
      <c r="BE592" s="17">
        <v>45322</v>
      </c>
      <c r="BF592" s="17">
        <v>45092</v>
      </c>
      <c r="BG592" s="10">
        <v>85136963</v>
      </c>
      <c r="BH592" s="9" t="s">
        <v>321</v>
      </c>
      <c r="BI592" s="19">
        <v>45017</v>
      </c>
      <c r="BJ592" s="20">
        <v>45019</v>
      </c>
      <c r="BK592" s="16">
        <v>1524</v>
      </c>
      <c r="BL592" s="16">
        <v>8077</v>
      </c>
      <c r="BM592" s="9" t="s">
        <v>177</v>
      </c>
      <c r="BN592" s="9" t="s">
        <v>383</v>
      </c>
      <c r="BO592" s="9" t="s">
        <v>156</v>
      </c>
      <c r="BP592" s="17">
        <v>45153</v>
      </c>
      <c r="BQ592" s="17">
        <v>45153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>
        <v>44936</v>
      </c>
      <c r="CD592" s="10" t="s">
        <v>156</v>
      </c>
      <c r="CE592" s="17">
        <v>44978</v>
      </c>
      <c r="CF592" s="17" t="s">
        <v>156</v>
      </c>
      <c r="CG592" s="17">
        <v>44917</v>
      </c>
      <c r="CH592" s="17">
        <v>44938</v>
      </c>
      <c r="CI592" s="16">
        <v>2000</v>
      </c>
      <c r="CJ592" s="10" t="s">
        <v>2122</v>
      </c>
      <c r="CK592" s="10" t="s">
        <v>230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45027</v>
      </c>
      <c r="CX592" s="10" t="s">
        <v>193</v>
      </c>
      <c r="CY592" s="17">
        <v>45027</v>
      </c>
      <c r="CZ592" s="17" t="s">
        <v>156</v>
      </c>
      <c r="DA592" s="17">
        <v>44941</v>
      </c>
      <c r="DB592" s="17">
        <v>44952</v>
      </c>
      <c r="DC592" s="16">
        <v>1524</v>
      </c>
      <c r="DD592" s="10" t="s">
        <v>2123</v>
      </c>
      <c r="DE592" s="10" t="s">
        <v>230</v>
      </c>
      <c r="DF592" s="18" t="s">
        <v>156</v>
      </c>
      <c r="DG592" s="17">
        <v>45013</v>
      </c>
      <c r="DH592" s="10" t="s">
        <v>156</v>
      </c>
      <c r="DI592" s="17">
        <v>45041</v>
      </c>
      <c r="DJ592" s="17" t="s">
        <v>156</v>
      </c>
      <c r="DK592" s="17">
        <v>44941</v>
      </c>
      <c r="DL592" s="17">
        <v>45007</v>
      </c>
      <c r="DM592" s="16">
        <v>1524</v>
      </c>
      <c r="DN592" s="10" t="s">
        <v>2124</v>
      </c>
      <c r="DO592" s="10" t="s">
        <v>230</v>
      </c>
      <c r="DP592" s="16">
        <v>12</v>
      </c>
      <c r="DQ592" s="16">
        <v>8</v>
      </c>
      <c r="DR592" s="11">
        <v>8</v>
      </c>
      <c r="DS592" s="16">
        <v>12</v>
      </c>
      <c r="DT592" s="16">
        <v>0</v>
      </c>
      <c r="DU592" s="11" t="s">
        <v>181</v>
      </c>
      <c r="DV592" s="11" t="s">
        <v>182</v>
      </c>
      <c r="DW592" s="27" t="s">
        <v>156</v>
      </c>
      <c r="DX592" s="27" t="s">
        <v>2125</v>
      </c>
      <c r="DY592" s="20" t="s">
        <v>892</v>
      </c>
      <c r="DZ592" s="16">
        <v>7</v>
      </c>
      <c r="EA592" s="16">
        <v>33</v>
      </c>
      <c r="EB592" s="27" t="s">
        <v>185</v>
      </c>
      <c r="EC592" s="27" t="s">
        <v>185</v>
      </c>
      <c r="ED592" s="27" t="s">
        <v>182</v>
      </c>
      <c r="EE592" s="29">
        <v>44910.388506944444</v>
      </c>
      <c r="EF592" s="28" t="s">
        <v>188</v>
      </c>
      <c r="EG592" s="28" t="s">
        <v>189</v>
      </c>
      <c r="EH592" s="28" t="s">
        <v>190</v>
      </c>
      <c r="EI592" s="29">
        <v>45062.343865740739</v>
      </c>
      <c r="EJ592" s="28" t="s">
        <v>197</v>
      </c>
      <c r="EK592" s="28" t="s">
        <v>156</v>
      </c>
      <c r="EL592" s="28" t="s">
        <v>198</v>
      </c>
      <c r="EM592" s="45" t="s">
        <v>3713</v>
      </c>
      <c r="EN592" s="46" t="str">
        <f t="shared" si="64"/>
        <v>343F105A</v>
      </c>
      <c r="EO592" s="47">
        <f t="shared" si="65"/>
        <v>45113</v>
      </c>
      <c r="EP592" s="47">
        <f t="shared" si="66"/>
        <v>45027</v>
      </c>
      <c r="EQ592" s="48" t="str">
        <f t="shared" ca="1" si="67"/>
        <v>Past</v>
      </c>
      <c r="ER592" s="49">
        <f t="shared" si="68"/>
        <v>86</v>
      </c>
      <c r="ES592" s="50"/>
      <c r="ET592" s="51">
        <f t="shared" si="69"/>
        <v>86</v>
      </c>
      <c r="EU592" s="52">
        <f t="shared" si="70"/>
        <v>131064</v>
      </c>
      <c r="EV592" s="46"/>
      <c r="EW592" s="23" t="s">
        <v>3714</v>
      </c>
    </row>
    <row r="593" spans="1:153" ht="14.25" customHeight="1">
      <c r="A593" s="8">
        <v>586</v>
      </c>
      <c r="B593" s="9" t="s">
        <v>141</v>
      </c>
      <c r="C593" s="10" t="s">
        <v>206</v>
      </c>
      <c r="D593" s="10" t="s">
        <v>2008</v>
      </c>
      <c r="E593" s="10" t="s">
        <v>150</v>
      </c>
      <c r="F593" s="9" t="s">
        <v>2009</v>
      </c>
      <c r="G593" s="10" t="s">
        <v>145</v>
      </c>
      <c r="H593" s="9" t="s">
        <v>146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213</v>
      </c>
      <c r="S593" s="9" t="s">
        <v>154</v>
      </c>
      <c r="T593" s="9" t="s">
        <v>214</v>
      </c>
      <c r="U593" s="9" t="s">
        <v>215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2114</v>
      </c>
      <c r="AA593" s="9" t="s">
        <v>217</v>
      </c>
      <c r="AB593" s="12" t="s">
        <v>218</v>
      </c>
      <c r="AC593" s="10" t="s">
        <v>2115</v>
      </c>
      <c r="AD593" s="9" t="s">
        <v>217</v>
      </c>
      <c r="AE593" s="13" t="s">
        <v>218</v>
      </c>
      <c r="AF593" s="14" t="s">
        <v>220</v>
      </c>
      <c r="AG593" s="10" t="s">
        <v>2116</v>
      </c>
      <c r="AH593" s="11" t="s">
        <v>222</v>
      </c>
      <c r="AI593" s="11" t="s">
        <v>223</v>
      </c>
      <c r="AJ593" s="10" t="s">
        <v>224</v>
      </c>
      <c r="AK593" s="11" t="s">
        <v>223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5.3</v>
      </c>
      <c r="AU593" s="10" t="s">
        <v>142</v>
      </c>
      <c r="AV593" s="16">
        <v>19000</v>
      </c>
      <c r="AW593" s="16">
        <v>19000</v>
      </c>
      <c r="AX593" s="16">
        <v>0</v>
      </c>
      <c r="AY593" s="16">
        <v>0</v>
      </c>
      <c r="AZ593" s="16">
        <v>6000</v>
      </c>
      <c r="BA593" s="17">
        <v>45110</v>
      </c>
      <c r="BB593" s="30" t="s">
        <v>175</v>
      </c>
      <c r="BC593" s="18">
        <v>45119</v>
      </c>
      <c r="BD593" s="17">
        <v>45322</v>
      </c>
      <c r="BE593" s="17">
        <v>45322</v>
      </c>
      <c r="BF593" s="17">
        <v>45092</v>
      </c>
      <c r="BG593" s="10">
        <v>85520884</v>
      </c>
      <c r="BH593" s="9" t="s">
        <v>258</v>
      </c>
      <c r="BI593" s="19">
        <v>45047</v>
      </c>
      <c r="BJ593" s="20">
        <v>45047</v>
      </c>
      <c r="BK593" s="16">
        <v>1</v>
      </c>
      <c r="BL593" s="16">
        <v>5</v>
      </c>
      <c r="BM593" s="9" t="s">
        <v>177</v>
      </c>
      <c r="BN593" s="9" t="s">
        <v>470</v>
      </c>
      <c r="BO593" s="9" t="s">
        <v>156</v>
      </c>
      <c r="BP593" s="17">
        <v>45122</v>
      </c>
      <c r="BQ593" s="17" t="s">
        <v>156</v>
      </c>
      <c r="BR593" s="17" t="s">
        <v>156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 t="s">
        <v>156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>
        <v>45075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 t="s">
        <v>156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 t="s">
        <v>156</v>
      </c>
      <c r="CX593" s="10" t="s">
        <v>193</v>
      </c>
      <c r="CY593" s="17" t="s">
        <v>156</v>
      </c>
      <c r="CZ593" s="17" t="s">
        <v>156</v>
      </c>
      <c r="DA593" s="17">
        <v>45075</v>
      </c>
      <c r="DB593" s="17" t="s">
        <v>156</v>
      </c>
      <c r="DC593" s="16">
        <v>0</v>
      </c>
      <c r="DD593" s="10" t="s">
        <v>156</v>
      </c>
      <c r="DE593" s="10" t="s">
        <v>156</v>
      </c>
      <c r="DF593" s="18" t="s">
        <v>156</v>
      </c>
      <c r="DG593" s="17" t="s">
        <v>156</v>
      </c>
      <c r="DH593" s="10" t="s">
        <v>156</v>
      </c>
      <c r="DI593" s="17" t="s">
        <v>156</v>
      </c>
      <c r="DJ593" s="17" t="s">
        <v>156</v>
      </c>
      <c r="DK593" s="17">
        <v>45075</v>
      </c>
      <c r="DL593" s="17" t="s">
        <v>156</v>
      </c>
      <c r="DM593" s="16">
        <v>0</v>
      </c>
      <c r="DN593" s="10" t="s">
        <v>156</v>
      </c>
      <c r="DO593" s="10" t="s">
        <v>156</v>
      </c>
      <c r="DP593" s="16">
        <v>12</v>
      </c>
      <c r="DQ593" s="16">
        <v>8</v>
      </c>
      <c r="DR593" s="11">
        <v>8</v>
      </c>
      <c r="DS593" s="16">
        <v>12</v>
      </c>
      <c r="DT593" s="16">
        <v>0</v>
      </c>
      <c r="DU593" s="11" t="s">
        <v>181</v>
      </c>
      <c r="DV593" s="11" t="s">
        <v>182</v>
      </c>
      <c r="DW593" s="27" t="s">
        <v>156</v>
      </c>
      <c r="DX593" s="27" t="s">
        <v>156</v>
      </c>
      <c r="DY593" s="20" t="s">
        <v>845</v>
      </c>
      <c r="DZ593" s="16">
        <v>7</v>
      </c>
      <c r="EA593" s="16">
        <v>33</v>
      </c>
      <c r="EB593" s="27" t="s">
        <v>185</v>
      </c>
      <c r="EC593" s="27" t="s">
        <v>185</v>
      </c>
      <c r="ED593" s="27" t="s">
        <v>182</v>
      </c>
      <c r="EE593" s="29">
        <v>45042.277557870373</v>
      </c>
      <c r="EF593" s="28" t="s">
        <v>1129</v>
      </c>
      <c r="EG593" s="28" t="s">
        <v>1130</v>
      </c>
      <c r="EH593" s="28" t="s">
        <v>190</v>
      </c>
      <c r="EI593" s="29">
        <v>45075.990648148145</v>
      </c>
      <c r="EJ593" s="28" t="s">
        <v>197</v>
      </c>
      <c r="EK593" s="28" t="s">
        <v>156</v>
      </c>
      <c r="EL593" s="28" t="s">
        <v>198</v>
      </c>
      <c r="EM593" s="45" t="s">
        <v>3713</v>
      </c>
      <c r="EN593" s="46" t="str">
        <f t="shared" si="64"/>
        <v>343F105A</v>
      </c>
      <c r="EO593" s="47">
        <f t="shared" si="65"/>
        <v>45082</v>
      </c>
      <c r="EP593" s="47" t="str">
        <f t="shared" si="66"/>
        <v/>
      </c>
      <c r="EQ593" s="48" t="str">
        <f t="shared" ca="1" si="67"/>
        <v>Y</v>
      </c>
      <c r="ER593" s="49" t="str">
        <f t="shared" si="68"/>
        <v/>
      </c>
      <c r="ES593" s="50"/>
      <c r="ET593" s="51" t="str">
        <f t="shared" si="69"/>
        <v/>
      </c>
      <c r="EU593" s="52" t="str">
        <f t="shared" si="70"/>
        <v/>
      </c>
      <c r="EV593" s="46"/>
      <c r="EW593" s="23" t="s">
        <v>3721</v>
      </c>
    </row>
    <row r="594" spans="1:153" ht="14.25" customHeight="1">
      <c r="A594" s="8">
        <v>587</v>
      </c>
      <c r="B594" s="9" t="s">
        <v>141</v>
      </c>
      <c r="C594" s="10" t="s">
        <v>206</v>
      </c>
      <c r="D594" s="10" t="s">
        <v>2008</v>
      </c>
      <c r="E594" s="10" t="s">
        <v>150</v>
      </c>
      <c r="F594" s="9" t="s">
        <v>2009</v>
      </c>
      <c r="G594" s="10" t="s">
        <v>145</v>
      </c>
      <c r="H594" s="9" t="s">
        <v>146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213</v>
      </c>
      <c r="S594" s="9" t="s">
        <v>154</v>
      </c>
      <c r="T594" s="9" t="s">
        <v>214</v>
      </c>
      <c r="U594" s="9" t="s">
        <v>215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2114</v>
      </c>
      <c r="AA594" s="9" t="s">
        <v>217</v>
      </c>
      <c r="AB594" s="12" t="s">
        <v>218</v>
      </c>
      <c r="AC594" s="10" t="s">
        <v>2115</v>
      </c>
      <c r="AD594" s="9" t="s">
        <v>217</v>
      </c>
      <c r="AE594" s="13" t="s">
        <v>218</v>
      </c>
      <c r="AF594" s="14" t="s">
        <v>220</v>
      </c>
      <c r="AG594" s="10" t="s">
        <v>2116</v>
      </c>
      <c r="AH594" s="11" t="s">
        <v>222</v>
      </c>
      <c r="AI594" s="11" t="s">
        <v>223</v>
      </c>
      <c r="AJ594" s="10" t="s">
        <v>224</v>
      </c>
      <c r="AK594" s="11" t="s">
        <v>223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5.3</v>
      </c>
      <c r="AU594" s="10" t="s">
        <v>142</v>
      </c>
      <c r="AV594" s="16">
        <v>19000</v>
      </c>
      <c r="AW594" s="16">
        <v>19000</v>
      </c>
      <c r="AX594" s="16">
        <v>0</v>
      </c>
      <c r="AY594" s="16">
        <v>0</v>
      </c>
      <c r="AZ594" s="16">
        <v>6000</v>
      </c>
      <c r="BA594" s="17">
        <v>45110</v>
      </c>
      <c r="BB594" s="30" t="s">
        <v>175</v>
      </c>
      <c r="BC594" s="18">
        <v>45119</v>
      </c>
      <c r="BD594" s="17">
        <v>45322</v>
      </c>
      <c r="BE594" s="17">
        <v>45322</v>
      </c>
      <c r="BF594" s="17">
        <v>45092</v>
      </c>
      <c r="BG594" s="10">
        <v>85520885</v>
      </c>
      <c r="BH594" s="9" t="s">
        <v>303</v>
      </c>
      <c r="BI594" s="19">
        <v>45078</v>
      </c>
      <c r="BJ594" s="20">
        <v>45082</v>
      </c>
      <c r="BK594" s="16">
        <v>1</v>
      </c>
      <c r="BL594" s="16">
        <v>5</v>
      </c>
      <c r="BM594" s="9" t="s">
        <v>177</v>
      </c>
      <c r="BN594" s="9" t="s">
        <v>470</v>
      </c>
      <c r="BO594" s="9" t="s">
        <v>156</v>
      </c>
      <c r="BP594" s="17">
        <v>45153</v>
      </c>
      <c r="BQ594" s="17" t="s">
        <v>156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 t="s">
        <v>156</v>
      </c>
      <c r="CF594" s="17" t="s">
        <v>156</v>
      </c>
      <c r="CG594" s="17">
        <v>45105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 t="s">
        <v>156</v>
      </c>
      <c r="CX594" s="10" t="s">
        <v>193</v>
      </c>
      <c r="CY594" s="17" t="s">
        <v>156</v>
      </c>
      <c r="CZ594" s="17" t="s">
        <v>156</v>
      </c>
      <c r="DA594" s="17">
        <v>45105</v>
      </c>
      <c r="DB594" s="17" t="s">
        <v>156</v>
      </c>
      <c r="DC594" s="16">
        <v>0</v>
      </c>
      <c r="DD594" s="10" t="s">
        <v>156</v>
      </c>
      <c r="DE594" s="10" t="s">
        <v>156</v>
      </c>
      <c r="DF594" s="18" t="s">
        <v>156</v>
      </c>
      <c r="DG594" s="17" t="s">
        <v>156</v>
      </c>
      <c r="DH594" s="10" t="s">
        <v>156</v>
      </c>
      <c r="DI594" s="17" t="s">
        <v>156</v>
      </c>
      <c r="DJ594" s="17" t="s">
        <v>156</v>
      </c>
      <c r="DK594" s="17">
        <v>45105</v>
      </c>
      <c r="DL594" s="17" t="s">
        <v>156</v>
      </c>
      <c r="DM594" s="16">
        <v>0</v>
      </c>
      <c r="DN594" s="10" t="s">
        <v>156</v>
      </c>
      <c r="DO594" s="10" t="s">
        <v>156</v>
      </c>
      <c r="DP594" s="16">
        <v>12</v>
      </c>
      <c r="DQ594" s="16">
        <v>8</v>
      </c>
      <c r="DR594" s="11">
        <v>8</v>
      </c>
      <c r="DS594" s="16">
        <v>12</v>
      </c>
      <c r="DT594" s="16">
        <v>0</v>
      </c>
      <c r="DU594" s="11" t="s">
        <v>181</v>
      </c>
      <c r="DV594" s="11" t="s">
        <v>182</v>
      </c>
      <c r="DW594" s="27" t="s">
        <v>156</v>
      </c>
      <c r="DX594" s="27" t="s">
        <v>156</v>
      </c>
      <c r="DY594" s="20" t="s">
        <v>892</v>
      </c>
      <c r="DZ594" s="16">
        <v>7</v>
      </c>
      <c r="EA594" s="16">
        <v>33</v>
      </c>
      <c r="EB594" s="27" t="s">
        <v>185</v>
      </c>
      <c r="EC594" s="27" t="s">
        <v>185</v>
      </c>
      <c r="ED594" s="27" t="s">
        <v>182</v>
      </c>
      <c r="EE594" s="29">
        <v>45042.277557870373</v>
      </c>
      <c r="EF594" s="28" t="s">
        <v>1129</v>
      </c>
      <c r="EG594" s="28" t="s">
        <v>1130</v>
      </c>
      <c r="EH594" s="28" t="s">
        <v>190</v>
      </c>
      <c r="EI594" s="29">
        <v>45075.990648148145</v>
      </c>
      <c r="EJ594" s="28" t="s">
        <v>197</v>
      </c>
      <c r="EK594" s="28" t="s">
        <v>156</v>
      </c>
      <c r="EL594" s="28" t="s">
        <v>198</v>
      </c>
      <c r="EM594" s="45" t="s">
        <v>3713</v>
      </c>
      <c r="EN594" s="46" t="str">
        <f t="shared" si="64"/>
        <v>343F105A</v>
      </c>
      <c r="EO594" s="47">
        <f t="shared" si="65"/>
        <v>45113</v>
      </c>
      <c r="EP594" s="47" t="str">
        <f t="shared" si="66"/>
        <v/>
      </c>
      <c r="EQ594" s="48" t="str">
        <f t="shared" ca="1" si="67"/>
        <v>Y</v>
      </c>
      <c r="ER594" s="49" t="str">
        <f t="shared" si="68"/>
        <v/>
      </c>
      <c r="ES594" s="50"/>
      <c r="ET594" s="51" t="str">
        <f t="shared" si="69"/>
        <v/>
      </c>
      <c r="EU594" s="52" t="str">
        <f t="shared" si="70"/>
        <v/>
      </c>
      <c r="EV594" s="46"/>
      <c r="EW594" s="23" t="s">
        <v>3721</v>
      </c>
    </row>
    <row r="595" spans="1:153" ht="14.25" customHeight="1">
      <c r="A595" s="8">
        <v>588</v>
      </c>
      <c r="B595" s="9" t="s">
        <v>141</v>
      </c>
      <c r="C595" s="10" t="s">
        <v>206</v>
      </c>
      <c r="D595" s="10" t="s">
        <v>2008</v>
      </c>
      <c r="E595" s="10" t="s">
        <v>150</v>
      </c>
      <c r="F595" s="9" t="s">
        <v>2009</v>
      </c>
      <c r="G595" s="10" t="s">
        <v>145</v>
      </c>
      <c r="H595" s="9" t="s">
        <v>146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213</v>
      </c>
      <c r="S595" s="9" t="s">
        <v>154</v>
      </c>
      <c r="T595" s="9" t="s">
        <v>214</v>
      </c>
      <c r="U595" s="9" t="s">
        <v>215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2114</v>
      </c>
      <c r="AA595" s="9" t="s">
        <v>217</v>
      </c>
      <c r="AB595" s="12" t="s">
        <v>218</v>
      </c>
      <c r="AC595" s="10" t="s">
        <v>2115</v>
      </c>
      <c r="AD595" s="9" t="s">
        <v>217</v>
      </c>
      <c r="AE595" s="13" t="s">
        <v>218</v>
      </c>
      <c r="AF595" s="14" t="s">
        <v>220</v>
      </c>
      <c r="AG595" s="10" t="s">
        <v>2116</v>
      </c>
      <c r="AH595" s="11" t="s">
        <v>222</v>
      </c>
      <c r="AI595" s="11" t="s">
        <v>223</v>
      </c>
      <c r="AJ595" s="10" t="s">
        <v>224</v>
      </c>
      <c r="AK595" s="11" t="s">
        <v>223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5.3</v>
      </c>
      <c r="AU595" s="10" t="s">
        <v>142</v>
      </c>
      <c r="AV595" s="16">
        <v>19000</v>
      </c>
      <c r="AW595" s="16">
        <v>19000</v>
      </c>
      <c r="AX595" s="16">
        <v>0</v>
      </c>
      <c r="AY595" s="16">
        <v>0</v>
      </c>
      <c r="AZ595" s="16">
        <v>6000</v>
      </c>
      <c r="BA595" s="17">
        <v>45110</v>
      </c>
      <c r="BB595" s="30" t="s">
        <v>175</v>
      </c>
      <c r="BC595" s="18">
        <v>45119</v>
      </c>
      <c r="BD595" s="17">
        <v>45322</v>
      </c>
      <c r="BE595" s="17">
        <v>45322</v>
      </c>
      <c r="BF595" s="17">
        <v>45092</v>
      </c>
      <c r="BG595" s="10">
        <v>85473718</v>
      </c>
      <c r="BH595" s="9" t="s">
        <v>247</v>
      </c>
      <c r="BI595" s="19">
        <v>45108</v>
      </c>
      <c r="BJ595" s="20">
        <v>45110</v>
      </c>
      <c r="BK595" s="16">
        <v>8312</v>
      </c>
      <c r="BL595" s="16">
        <v>44054</v>
      </c>
      <c r="BM595" s="9" t="s">
        <v>177</v>
      </c>
      <c r="BN595" s="9" t="s">
        <v>470</v>
      </c>
      <c r="BO595" s="9" t="s">
        <v>156</v>
      </c>
      <c r="BP595" s="17">
        <v>45162</v>
      </c>
      <c r="BQ595" s="17">
        <v>45162</v>
      </c>
      <c r="BR595" s="17">
        <v>45162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45015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>
        <v>45030</v>
      </c>
      <c r="CD595" s="10" t="s">
        <v>156</v>
      </c>
      <c r="CE595" s="17">
        <v>45030</v>
      </c>
      <c r="CF595" s="17" t="s">
        <v>156</v>
      </c>
      <c r="CG595" s="17">
        <v>45015</v>
      </c>
      <c r="CH595" s="17">
        <v>45028</v>
      </c>
      <c r="CI595" s="16">
        <v>4800</v>
      </c>
      <c r="CJ595" s="10" t="s">
        <v>2126</v>
      </c>
      <c r="CK595" s="10" t="s">
        <v>230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45015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>
        <v>45097</v>
      </c>
      <c r="CX595" s="10" t="s">
        <v>2127</v>
      </c>
      <c r="CY595" s="17">
        <v>45093</v>
      </c>
      <c r="CZ595" s="17" t="s">
        <v>156</v>
      </c>
      <c r="DA595" s="17">
        <v>45021</v>
      </c>
      <c r="DB595" s="17">
        <v>45091</v>
      </c>
      <c r="DC595" s="16">
        <v>8312</v>
      </c>
      <c r="DD595" s="10" t="s">
        <v>2128</v>
      </c>
      <c r="DE595" s="10" t="s">
        <v>230</v>
      </c>
      <c r="DF595" s="18" t="s">
        <v>156</v>
      </c>
      <c r="DG595" s="17">
        <v>45099</v>
      </c>
      <c r="DH595" s="10" t="s">
        <v>1874</v>
      </c>
      <c r="DI595" s="17">
        <v>45107</v>
      </c>
      <c r="DJ595" s="17" t="s">
        <v>156</v>
      </c>
      <c r="DK595" s="17">
        <v>45021</v>
      </c>
      <c r="DL595" s="17">
        <v>45100</v>
      </c>
      <c r="DM595" s="16">
        <v>8312</v>
      </c>
      <c r="DN595" s="10" t="s">
        <v>2129</v>
      </c>
      <c r="DO595" s="10" t="s">
        <v>230</v>
      </c>
      <c r="DP595" s="16">
        <v>12</v>
      </c>
      <c r="DQ595" s="16">
        <v>8</v>
      </c>
      <c r="DR595" s="11">
        <v>8</v>
      </c>
      <c r="DS595" s="16">
        <v>12</v>
      </c>
      <c r="DT595" s="16">
        <v>0</v>
      </c>
      <c r="DU595" s="11" t="s">
        <v>181</v>
      </c>
      <c r="DV595" s="11" t="s">
        <v>182</v>
      </c>
      <c r="DW595" s="27" t="s">
        <v>156</v>
      </c>
      <c r="DX595" s="27" t="s">
        <v>156</v>
      </c>
      <c r="DY595" s="20" t="s">
        <v>2047</v>
      </c>
      <c r="DZ595" s="16">
        <v>7</v>
      </c>
      <c r="EA595" s="16">
        <v>33</v>
      </c>
      <c r="EB595" s="27" t="s">
        <v>185</v>
      </c>
      <c r="EC595" s="27" t="s">
        <v>185</v>
      </c>
      <c r="ED595" s="27" t="s">
        <v>182</v>
      </c>
      <c r="EE595" s="29">
        <v>45015.979710648149</v>
      </c>
      <c r="EF595" s="28" t="s">
        <v>186</v>
      </c>
      <c r="EG595" s="28" t="s">
        <v>156</v>
      </c>
      <c r="EH595" s="28" t="s">
        <v>187</v>
      </c>
      <c r="EI595" s="29">
        <v>45100.994305555556</v>
      </c>
      <c r="EJ595" s="28" t="s">
        <v>235</v>
      </c>
      <c r="EK595" s="28" t="s">
        <v>236</v>
      </c>
      <c r="EL595" s="28" t="s">
        <v>237</v>
      </c>
      <c r="EM595" s="45" t="s">
        <v>3713</v>
      </c>
      <c r="EN595" s="46" t="str">
        <f t="shared" si="64"/>
        <v>343F105A</v>
      </c>
      <c r="EO595" s="47">
        <f t="shared" si="65"/>
        <v>45122</v>
      </c>
      <c r="EP595" s="47">
        <f t="shared" si="66"/>
        <v>45097</v>
      </c>
      <c r="EQ595" s="48" t="str">
        <f t="shared" ca="1" si="67"/>
        <v>Past</v>
      </c>
      <c r="ER595" s="49">
        <f t="shared" si="68"/>
        <v>25</v>
      </c>
      <c r="ES595" s="50"/>
      <c r="ET595" s="51">
        <f t="shared" si="69"/>
        <v>25</v>
      </c>
      <c r="EU595" s="52">
        <f t="shared" si="70"/>
        <v>207800</v>
      </c>
      <c r="EV595" s="46"/>
      <c r="EW595" s="23" t="s">
        <v>3721</v>
      </c>
    </row>
    <row r="596" spans="1:153" ht="14.25" customHeight="1">
      <c r="A596" s="8">
        <v>589</v>
      </c>
      <c r="B596" s="9" t="s">
        <v>141</v>
      </c>
      <c r="C596" s="10" t="s">
        <v>206</v>
      </c>
      <c r="D596" s="10" t="s">
        <v>2008</v>
      </c>
      <c r="E596" s="10" t="s">
        <v>150</v>
      </c>
      <c r="F596" s="9" t="s">
        <v>2009</v>
      </c>
      <c r="G596" s="10" t="s">
        <v>145</v>
      </c>
      <c r="H596" s="9" t="s">
        <v>146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213</v>
      </c>
      <c r="S596" s="9" t="s">
        <v>154</v>
      </c>
      <c r="T596" s="9" t="s">
        <v>214</v>
      </c>
      <c r="U596" s="9" t="s">
        <v>215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2114</v>
      </c>
      <c r="AA596" s="9" t="s">
        <v>217</v>
      </c>
      <c r="AB596" s="12" t="s">
        <v>218</v>
      </c>
      <c r="AC596" s="10" t="s">
        <v>2115</v>
      </c>
      <c r="AD596" s="9" t="s">
        <v>217</v>
      </c>
      <c r="AE596" s="13" t="s">
        <v>218</v>
      </c>
      <c r="AF596" s="14" t="s">
        <v>220</v>
      </c>
      <c r="AG596" s="10" t="s">
        <v>2116</v>
      </c>
      <c r="AH596" s="11" t="s">
        <v>222</v>
      </c>
      <c r="AI596" s="11" t="s">
        <v>223</v>
      </c>
      <c r="AJ596" s="10" t="s">
        <v>224</v>
      </c>
      <c r="AK596" s="11" t="s">
        <v>223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5.3</v>
      </c>
      <c r="AU596" s="10" t="s">
        <v>142</v>
      </c>
      <c r="AV596" s="16">
        <v>19000</v>
      </c>
      <c r="AW596" s="16">
        <v>19000</v>
      </c>
      <c r="AX596" s="16">
        <v>0</v>
      </c>
      <c r="AY596" s="16">
        <v>0</v>
      </c>
      <c r="AZ596" s="16">
        <v>6000</v>
      </c>
      <c r="BA596" s="17">
        <v>45110</v>
      </c>
      <c r="BB596" s="30" t="s">
        <v>175</v>
      </c>
      <c r="BC596" s="18">
        <v>45119</v>
      </c>
      <c r="BD596" s="17">
        <v>45322</v>
      </c>
      <c r="BE596" s="17">
        <v>45322</v>
      </c>
      <c r="BF596" s="17">
        <v>45092</v>
      </c>
      <c r="BG596" s="10">
        <v>85487855</v>
      </c>
      <c r="BH596" s="9" t="s">
        <v>2081</v>
      </c>
      <c r="BI596" s="19">
        <v>45108</v>
      </c>
      <c r="BJ596" s="20">
        <v>45117</v>
      </c>
      <c r="BK596" s="16">
        <v>2500</v>
      </c>
      <c r="BL596" s="16">
        <v>13250</v>
      </c>
      <c r="BM596" s="9" t="s">
        <v>177</v>
      </c>
      <c r="BN596" s="9" t="s">
        <v>470</v>
      </c>
      <c r="BO596" s="9" t="s">
        <v>156</v>
      </c>
      <c r="BP596" s="17">
        <v>45184</v>
      </c>
      <c r="BQ596" s="17" t="s">
        <v>156</v>
      </c>
      <c r="BR596" s="17">
        <v>45184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>
        <v>45022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>
        <v>45041</v>
      </c>
      <c r="CD596" s="10" t="s">
        <v>156</v>
      </c>
      <c r="CE596" s="17">
        <v>45058</v>
      </c>
      <c r="CF596" s="17" t="s">
        <v>156</v>
      </c>
      <c r="CG596" s="17">
        <v>45027</v>
      </c>
      <c r="CH596" s="17">
        <v>45043</v>
      </c>
      <c r="CI596" s="16">
        <v>7000</v>
      </c>
      <c r="CJ596" s="10" t="s">
        <v>2130</v>
      </c>
      <c r="CK596" s="10" t="s">
        <v>230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>
        <v>45022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45120</v>
      </c>
      <c r="CX596" s="10" t="s">
        <v>2131</v>
      </c>
      <c r="CY596" s="17">
        <v>45114</v>
      </c>
      <c r="CZ596" s="17" t="s">
        <v>156</v>
      </c>
      <c r="DA596" s="17">
        <v>45034</v>
      </c>
      <c r="DB596" s="17" t="s">
        <v>156</v>
      </c>
      <c r="DC596" s="16">
        <v>0</v>
      </c>
      <c r="DD596" s="10" t="s">
        <v>156</v>
      </c>
      <c r="DE596" s="10" t="s">
        <v>156</v>
      </c>
      <c r="DF596" s="18" t="s">
        <v>156</v>
      </c>
      <c r="DG596" s="17">
        <v>45134</v>
      </c>
      <c r="DH596" s="10" t="s">
        <v>2132</v>
      </c>
      <c r="DI596" s="17">
        <v>45128</v>
      </c>
      <c r="DJ596" s="17" t="s">
        <v>156</v>
      </c>
      <c r="DK596" s="17">
        <v>45034</v>
      </c>
      <c r="DL596" s="17" t="s">
        <v>156</v>
      </c>
      <c r="DM596" s="16">
        <v>0</v>
      </c>
      <c r="DN596" s="10" t="s">
        <v>156</v>
      </c>
      <c r="DO596" s="10" t="s">
        <v>156</v>
      </c>
      <c r="DP596" s="16">
        <v>12</v>
      </c>
      <c r="DQ596" s="16">
        <v>8</v>
      </c>
      <c r="DR596" s="11">
        <v>8</v>
      </c>
      <c r="DS596" s="16">
        <v>12</v>
      </c>
      <c r="DT596" s="16">
        <v>0</v>
      </c>
      <c r="DU596" s="11" t="s">
        <v>181</v>
      </c>
      <c r="DV596" s="11" t="s">
        <v>182</v>
      </c>
      <c r="DW596" s="27" t="s">
        <v>156</v>
      </c>
      <c r="DX596" s="27" t="s">
        <v>156</v>
      </c>
      <c r="DY596" s="20" t="s">
        <v>2133</v>
      </c>
      <c r="DZ596" s="16">
        <v>7</v>
      </c>
      <c r="EA596" s="16">
        <v>33</v>
      </c>
      <c r="EB596" s="27" t="s">
        <v>185</v>
      </c>
      <c r="EC596" s="27" t="s">
        <v>185</v>
      </c>
      <c r="ED596" s="27" t="s">
        <v>182</v>
      </c>
      <c r="EE596" s="29">
        <v>45022.979618055557</v>
      </c>
      <c r="EF596" s="28" t="s">
        <v>186</v>
      </c>
      <c r="EG596" s="28" t="s">
        <v>156</v>
      </c>
      <c r="EH596" s="28" t="s">
        <v>187</v>
      </c>
      <c r="EI596" s="29">
        <v>45119.262974537036</v>
      </c>
      <c r="EJ596" s="28" t="s">
        <v>195</v>
      </c>
      <c r="EK596" s="28" t="s">
        <v>196</v>
      </c>
      <c r="EL596" s="28" t="s">
        <v>210</v>
      </c>
      <c r="EM596" s="45" t="s">
        <v>3713</v>
      </c>
      <c r="EN596" s="46" t="str">
        <f t="shared" si="64"/>
        <v>343F105A</v>
      </c>
      <c r="EO596" s="47">
        <f t="shared" si="65"/>
        <v>45144</v>
      </c>
      <c r="EP596" s="47">
        <f t="shared" si="66"/>
        <v>45120</v>
      </c>
      <c r="EQ596" s="48" t="str">
        <f t="shared" ca="1" si="67"/>
        <v>Past</v>
      </c>
      <c r="ER596" s="49">
        <f t="shared" si="68"/>
        <v>24</v>
      </c>
      <c r="ES596" s="50"/>
      <c r="ET596" s="51">
        <f t="shared" si="69"/>
        <v>24</v>
      </c>
      <c r="EU596" s="52">
        <f t="shared" si="70"/>
        <v>60000</v>
      </c>
      <c r="EV596" s="46"/>
      <c r="EW596" s="23" t="s">
        <v>3721</v>
      </c>
    </row>
    <row r="597" spans="1:153" ht="14.25" hidden="1" customHeight="1">
      <c r="A597" s="8">
        <v>590</v>
      </c>
      <c r="B597" s="9" t="s">
        <v>141</v>
      </c>
      <c r="C597" s="10" t="s">
        <v>206</v>
      </c>
      <c r="D597" s="10" t="s">
        <v>2008</v>
      </c>
      <c r="E597" s="10" t="s">
        <v>150</v>
      </c>
      <c r="F597" s="9" t="s">
        <v>2009</v>
      </c>
      <c r="G597" s="10" t="s">
        <v>145</v>
      </c>
      <c r="H597" s="9" t="s">
        <v>146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213</v>
      </c>
      <c r="S597" s="9" t="s">
        <v>154</v>
      </c>
      <c r="T597" s="9" t="s">
        <v>214</v>
      </c>
      <c r="U597" s="9" t="s">
        <v>215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2114</v>
      </c>
      <c r="AA597" s="9" t="s">
        <v>217</v>
      </c>
      <c r="AB597" s="12" t="s">
        <v>218</v>
      </c>
      <c r="AC597" s="10" t="s">
        <v>2115</v>
      </c>
      <c r="AD597" s="9" t="s">
        <v>217</v>
      </c>
      <c r="AE597" s="13" t="s">
        <v>218</v>
      </c>
      <c r="AF597" s="14" t="s">
        <v>220</v>
      </c>
      <c r="AG597" s="10" t="s">
        <v>2116</v>
      </c>
      <c r="AH597" s="11" t="s">
        <v>222</v>
      </c>
      <c r="AI597" s="11" t="s">
        <v>223</v>
      </c>
      <c r="AJ597" s="10" t="s">
        <v>224</v>
      </c>
      <c r="AK597" s="11" t="s">
        <v>223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5.3</v>
      </c>
      <c r="AU597" s="10" t="s">
        <v>142</v>
      </c>
      <c r="AV597" s="16">
        <v>19000</v>
      </c>
      <c r="AW597" s="16">
        <v>19000</v>
      </c>
      <c r="AX597" s="16">
        <v>0</v>
      </c>
      <c r="AY597" s="16">
        <v>0</v>
      </c>
      <c r="AZ597" s="16">
        <v>6000</v>
      </c>
      <c r="BA597" s="17">
        <v>45110</v>
      </c>
      <c r="BB597" s="30" t="s">
        <v>175</v>
      </c>
      <c r="BC597" s="18" t="s">
        <v>156</v>
      </c>
      <c r="BD597" s="17">
        <v>45322</v>
      </c>
      <c r="BE597" s="17">
        <v>45322</v>
      </c>
      <c r="BF597" s="17">
        <v>45092</v>
      </c>
      <c r="BG597" s="10">
        <v>85370367</v>
      </c>
      <c r="BH597" s="9" t="s">
        <v>2083</v>
      </c>
      <c r="BI597" s="19">
        <v>45108</v>
      </c>
      <c r="BJ597" s="20">
        <v>45117</v>
      </c>
      <c r="BK597" s="16">
        <v>0</v>
      </c>
      <c r="BL597" s="16">
        <v>0</v>
      </c>
      <c r="BM597" s="9" t="s">
        <v>177</v>
      </c>
      <c r="BN597" s="9" t="s">
        <v>178</v>
      </c>
      <c r="BO597" s="9" t="s">
        <v>156</v>
      </c>
      <c r="BP597" s="17">
        <v>45184</v>
      </c>
      <c r="BQ597" s="17" t="s">
        <v>156</v>
      </c>
      <c r="BR597" s="17">
        <v>45172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>
        <v>44973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45058</v>
      </c>
      <c r="CD597" s="10" t="s">
        <v>2134</v>
      </c>
      <c r="CE597" s="17">
        <v>45058</v>
      </c>
      <c r="CF597" s="17" t="s">
        <v>156</v>
      </c>
      <c r="CG597" s="17">
        <v>45021</v>
      </c>
      <c r="CH597" s="17" t="s">
        <v>156</v>
      </c>
      <c r="CI597" s="16">
        <v>0</v>
      </c>
      <c r="CJ597" s="10" t="s">
        <v>156</v>
      </c>
      <c r="CK597" s="10" t="s">
        <v>156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44973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 t="s">
        <v>156</v>
      </c>
      <c r="CX597" s="10" t="s">
        <v>193</v>
      </c>
      <c r="CY597" s="17" t="s">
        <v>156</v>
      </c>
      <c r="CZ597" s="17" t="s">
        <v>156</v>
      </c>
      <c r="DA597" s="17">
        <v>44973</v>
      </c>
      <c r="DB597" s="17" t="s">
        <v>156</v>
      </c>
      <c r="DC597" s="16">
        <v>0</v>
      </c>
      <c r="DD597" s="10" t="s">
        <v>156</v>
      </c>
      <c r="DE597" s="10" t="s">
        <v>156</v>
      </c>
      <c r="DF597" s="18" t="s">
        <v>156</v>
      </c>
      <c r="DG597" s="17" t="s">
        <v>156</v>
      </c>
      <c r="DH597" s="10" t="s">
        <v>156</v>
      </c>
      <c r="DI597" s="17" t="s">
        <v>156</v>
      </c>
      <c r="DJ597" s="17" t="s">
        <v>156</v>
      </c>
      <c r="DK597" s="17">
        <v>44973</v>
      </c>
      <c r="DL597" s="17" t="s">
        <v>156</v>
      </c>
      <c r="DM597" s="16">
        <v>0</v>
      </c>
      <c r="DN597" s="10" t="s">
        <v>156</v>
      </c>
      <c r="DO597" s="10" t="s">
        <v>156</v>
      </c>
      <c r="DP597" s="16">
        <v>12</v>
      </c>
      <c r="DQ597" s="16">
        <v>8</v>
      </c>
      <c r="DR597" s="11">
        <v>8</v>
      </c>
      <c r="DS597" s="16">
        <v>12</v>
      </c>
      <c r="DT597" s="16">
        <v>1000</v>
      </c>
      <c r="DU597" s="11" t="s">
        <v>181</v>
      </c>
      <c r="DV597" s="11" t="s">
        <v>182</v>
      </c>
      <c r="DW597" s="27" t="s">
        <v>156</v>
      </c>
      <c r="DX597" s="27" t="s">
        <v>156</v>
      </c>
      <c r="DY597" s="20" t="s">
        <v>2133</v>
      </c>
      <c r="DZ597" s="16">
        <v>7</v>
      </c>
      <c r="EA597" s="16">
        <v>33</v>
      </c>
      <c r="EB597" s="27" t="s">
        <v>185</v>
      </c>
      <c r="EC597" s="27" t="s">
        <v>185</v>
      </c>
      <c r="ED597" s="27" t="s">
        <v>182</v>
      </c>
      <c r="EE597" s="29">
        <v>44973.990636574075</v>
      </c>
      <c r="EF597" s="28" t="s">
        <v>186</v>
      </c>
      <c r="EG597" s="28" t="s">
        <v>156</v>
      </c>
      <c r="EH597" s="28" t="s">
        <v>187</v>
      </c>
      <c r="EI597" s="29">
        <v>45062.343865740739</v>
      </c>
      <c r="EJ597" s="28" t="s">
        <v>197</v>
      </c>
      <c r="EK597" s="28" t="s">
        <v>156</v>
      </c>
      <c r="EL597" s="28" t="s">
        <v>198</v>
      </c>
      <c r="EM597" s="45"/>
      <c r="EN597" s="46" t="str">
        <f t="shared" si="64"/>
        <v>343F105A</v>
      </c>
      <c r="EO597" s="47">
        <f t="shared" si="65"/>
        <v>45144</v>
      </c>
      <c r="EP597" s="47" t="str">
        <f t="shared" si="66"/>
        <v/>
      </c>
      <c r="EQ597" s="48" t="str">
        <f t="shared" ca="1" si="67"/>
        <v>Y</v>
      </c>
      <c r="ER597" s="49" t="str">
        <f t="shared" si="68"/>
        <v/>
      </c>
      <c r="ES597" s="50"/>
      <c r="ET597" s="51" t="str">
        <f t="shared" si="69"/>
        <v/>
      </c>
      <c r="EU597" s="52" t="str">
        <f t="shared" si="70"/>
        <v/>
      </c>
      <c r="EV597" s="46"/>
    </row>
    <row r="598" spans="1:153" ht="14.25" hidden="1" customHeight="1">
      <c r="A598" s="8">
        <v>591</v>
      </c>
      <c r="B598" s="9" t="s">
        <v>141</v>
      </c>
      <c r="C598" s="10" t="s">
        <v>206</v>
      </c>
      <c r="D598" s="10" t="s">
        <v>2008</v>
      </c>
      <c r="E598" s="10" t="s">
        <v>150</v>
      </c>
      <c r="F598" s="9" t="s">
        <v>2009</v>
      </c>
      <c r="G598" s="10" t="s">
        <v>145</v>
      </c>
      <c r="H598" s="9" t="s">
        <v>146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213</v>
      </c>
      <c r="S598" s="9" t="s">
        <v>154</v>
      </c>
      <c r="T598" s="9" t="s">
        <v>214</v>
      </c>
      <c r="U598" s="9" t="s">
        <v>215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2114</v>
      </c>
      <c r="AA598" s="9" t="s">
        <v>217</v>
      </c>
      <c r="AB598" s="12" t="s">
        <v>218</v>
      </c>
      <c r="AC598" s="10" t="s">
        <v>2115</v>
      </c>
      <c r="AD598" s="9" t="s">
        <v>217</v>
      </c>
      <c r="AE598" s="13" t="s">
        <v>218</v>
      </c>
      <c r="AF598" s="14" t="s">
        <v>220</v>
      </c>
      <c r="AG598" s="10" t="s">
        <v>2116</v>
      </c>
      <c r="AH598" s="11" t="s">
        <v>222</v>
      </c>
      <c r="AI598" s="11" t="s">
        <v>223</v>
      </c>
      <c r="AJ598" s="10" t="s">
        <v>224</v>
      </c>
      <c r="AK598" s="11" t="s">
        <v>223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5.3</v>
      </c>
      <c r="AU598" s="10" t="s">
        <v>142</v>
      </c>
      <c r="AV598" s="16">
        <v>19000</v>
      </c>
      <c r="AW598" s="16">
        <v>19000</v>
      </c>
      <c r="AX598" s="16">
        <v>0</v>
      </c>
      <c r="AY598" s="16">
        <v>0</v>
      </c>
      <c r="AZ598" s="16">
        <v>6000</v>
      </c>
      <c r="BA598" s="17">
        <v>45110</v>
      </c>
      <c r="BB598" s="30" t="s">
        <v>175</v>
      </c>
      <c r="BC598" s="18">
        <v>45119</v>
      </c>
      <c r="BD598" s="17">
        <v>45322</v>
      </c>
      <c r="BE598" s="17">
        <v>45322</v>
      </c>
      <c r="BF598" s="17">
        <v>45092</v>
      </c>
      <c r="BG598" s="10">
        <v>85500530</v>
      </c>
      <c r="BH598" s="9" t="s">
        <v>191</v>
      </c>
      <c r="BI598" s="19">
        <v>45139</v>
      </c>
      <c r="BJ598" s="20">
        <v>45145</v>
      </c>
      <c r="BK598" s="16">
        <v>2000</v>
      </c>
      <c r="BL598" s="16">
        <v>10600</v>
      </c>
      <c r="BM598" s="9" t="s">
        <v>177</v>
      </c>
      <c r="BN598" s="9" t="s">
        <v>521</v>
      </c>
      <c r="BO598" s="9" t="s">
        <v>156</v>
      </c>
      <c r="BP598" s="17">
        <v>45199</v>
      </c>
      <c r="BQ598" s="17" t="s">
        <v>156</v>
      </c>
      <c r="BR598" s="17">
        <v>45199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>
        <v>45029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>
        <v>45041</v>
      </c>
      <c r="CD598" s="10" t="s">
        <v>2135</v>
      </c>
      <c r="CE598" s="17">
        <v>45072</v>
      </c>
      <c r="CF598" s="17" t="s">
        <v>156</v>
      </c>
      <c r="CG598" s="17">
        <v>45034</v>
      </c>
      <c r="CH598" s="17">
        <v>45043</v>
      </c>
      <c r="CI598" s="16">
        <v>2000</v>
      </c>
      <c r="CJ598" s="10" t="s">
        <v>2136</v>
      </c>
      <c r="CK598" s="10" t="s">
        <v>230</v>
      </c>
      <c r="CL598" s="18" t="s">
        <v>156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>
        <v>45029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45134</v>
      </c>
      <c r="CX598" s="10" t="s">
        <v>2137</v>
      </c>
      <c r="CY598" s="17" t="s">
        <v>156</v>
      </c>
      <c r="CZ598" s="17" t="s">
        <v>156</v>
      </c>
      <c r="DA598" s="17">
        <v>45034</v>
      </c>
      <c r="DB598" s="17" t="s">
        <v>156</v>
      </c>
      <c r="DC598" s="16">
        <v>0</v>
      </c>
      <c r="DD598" s="10" t="s">
        <v>156</v>
      </c>
      <c r="DE598" s="10" t="s">
        <v>156</v>
      </c>
      <c r="DF598" s="18" t="s">
        <v>156</v>
      </c>
      <c r="DG598" s="17">
        <v>45148</v>
      </c>
      <c r="DH598" s="10" t="s">
        <v>2058</v>
      </c>
      <c r="DI598" s="17" t="s">
        <v>156</v>
      </c>
      <c r="DJ598" s="17" t="s">
        <v>156</v>
      </c>
      <c r="DK598" s="17">
        <v>45034</v>
      </c>
      <c r="DL598" s="17" t="s">
        <v>156</v>
      </c>
      <c r="DM598" s="16">
        <v>0</v>
      </c>
      <c r="DN598" s="10" t="s">
        <v>156</v>
      </c>
      <c r="DO598" s="10" t="s">
        <v>156</v>
      </c>
      <c r="DP598" s="16">
        <v>12</v>
      </c>
      <c r="DQ598" s="16">
        <v>8</v>
      </c>
      <c r="DR598" s="11">
        <v>8</v>
      </c>
      <c r="DS598" s="16">
        <v>12</v>
      </c>
      <c r="DT598" s="16">
        <v>0</v>
      </c>
      <c r="DU598" s="11" t="s">
        <v>181</v>
      </c>
      <c r="DV598" s="11" t="s">
        <v>182</v>
      </c>
      <c r="DW598" s="27" t="s">
        <v>156</v>
      </c>
      <c r="DX598" s="27" t="s">
        <v>156</v>
      </c>
      <c r="DY598" s="20" t="s">
        <v>980</v>
      </c>
      <c r="DZ598" s="16">
        <v>7</v>
      </c>
      <c r="EA598" s="16">
        <v>33</v>
      </c>
      <c r="EB598" s="27" t="s">
        <v>185</v>
      </c>
      <c r="EC598" s="27" t="s">
        <v>185</v>
      </c>
      <c r="ED598" s="27" t="s">
        <v>182</v>
      </c>
      <c r="EE598" s="29">
        <v>45029.979502314818</v>
      </c>
      <c r="EF598" s="28" t="s">
        <v>186</v>
      </c>
      <c r="EG598" s="28" t="s">
        <v>156</v>
      </c>
      <c r="EH598" s="28" t="s">
        <v>187</v>
      </c>
      <c r="EI598" s="29">
        <v>45115.510740740741</v>
      </c>
      <c r="EJ598" s="28" t="s">
        <v>542</v>
      </c>
      <c r="EK598" s="28" t="s">
        <v>156</v>
      </c>
      <c r="EL598" s="28" t="s">
        <v>543</v>
      </c>
      <c r="EM598" s="45"/>
      <c r="EN598" s="46" t="str">
        <f t="shared" si="64"/>
        <v>343F105A</v>
      </c>
      <c r="EO598" s="47">
        <f t="shared" si="65"/>
        <v>45159</v>
      </c>
      <c r="EP598" s="47">
        <f t="shared" si="66"/>
        <v>45134</v>
      </c>
      <c r="EQ598" s="48" t="str">
        <f t="shared" ca="1" si="67"/>
        <v>Y</v>
      </c>
      <c r="ER598" s="49">
        <f t="shared" si="68"/>
        <v>25</v>
      </c>
      <c r="ES598" s="50"/>
      <c r="ET598" s="51">
        <f t="shared" si="69"/>
        <v>25</v>
      </c>
      <c r="EU598" s="52">
        <f t="shared" si="70"/>
        <v>50000</v>
      </c>
      <c r="EV598" s="46"/>
      <c r="EW598" s="23" t="s">
        <v>3717</v>
      </c>
    </row>
    <row r="599" spans="1:153" ht="14.25" hidden="1" customHeight="1">
      <c r="A599" s="8">
        <v>592</v>
      </c>
      <c r="B599" s="9" t="s">
        <v>141</v>
      </c>
      <c r="C599" s="10" t="s">
        <v>206</v>
      </c>
      <c r="D599" s="10" t="s">
        <v>2008</v>
      </c>
      <c r="E599" s="10" t="s">
        <v>150</v>
      </c>
      <c r="F599" s="9" t="s">
        <v>2009</v>
      </c>
      <c r="G599" s="10" t="s">
        <v>145</v>
      </c>
      <c r="H599" s="9" t="s">
        <v>146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213</v>
      </c>
      <c r="S599" s="9" t="s">
        <v>154</v>
      </c>
      <c r="T599" s="9" t="s">
        <v>214</v>
      </c>
      <c r="U599" s="9" t="s">
        <v>215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2114</v>
      </c>
      <c r="AA599" s="9" t="s">
        <v>217</v>
      </c>
      <c r="AB599" s="12" t="s">
        <v>218</v>
      </c>
      <c r="AC599" s="10" t="s">
        <v>2115</v>
      </c>
      <c r="AD599" s="9" t="s">
        <v>217</v>
      </c>
      <c r="AE599" s="13" t="s">
        <v>218</v>
      </c>
      <c r="AF599" s="14" t="s">
        <v>220</v>
      </c>
      <c r="AG599" s="10" t="s">
        <v>2116</v>
      </c>
      <c r="AH599" s="11" t="s">
        <v>222</v>
      </c>
      <c r="AI599" s="11" t="s">
        <v>223</v>
      </c>
      <c r="AJ599" s="10" t="s">
        <v>224</v>
      </c>
      <c r="AK599" s="11" t="s">
        <v>223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5.3</v>
      </c>
      <c r="AU599" s="10" t="s">
        <v>142</v>
      </c>
      <c r="AV599" s="16">
        <v>19000</v>
      </c>
      <c r="AW599" s="16">
        <v>19000</v>
      </c>
      <c r="AX599" s="16">
        <v>0</v>
      </c>
      <c r="AY599" s="16">
        <v>0</v>
      </c>
      <c r="AZ599" s="16">
        <v>6000</v>
      </c>
      <c r="BA599" s="17">
        <v>45110</v>
      </c>
      <c r="BB599" s="30" t="s">
        <v>246</v>
      </c>
      <c r="BC599" s="18" t="s">
        <v>156</v>
      </c>
      <c r="BD599" s="17">
        <v>45322</v>
      </c>
      <c r="BE599" s="17">
        <v>45322</v>
      </c>
      <c r="BF599" s="17">
        <v>45092</v>
      </c>
      <c r="BG599" s="10">
        <v>85382801</v>
      </c>
      <c r="BH599" s="9" t="s">
        <v>199</v>
      </c>
      <c r="BI599" s="19">
        <v>45139</v>
      </c>
      <c r="BJ599" s="20">
        <v>45145</v>
      </c>
      <c r="BK599" s="16">
        <v>3000</v>
      </c>
      <c r="BL599" s="16">
        <v>15900</v>
      </c>
      <c r="BM599" s="9" t="s">
        <v>177</v>
      </c>
      <c r="BN599" s="9" t="s">
        <v>226</v>
      </c>
      <c r="BO599" s="9" t="s">
        <v>156</v>
      </c>
      <c r="BP599" s="17">
        <v>45199</v>
      </c>
      <c r="BQ599" s="17" t="s">
        <v>156</v>
      </c>
      <c r="BR599" s="17">
        <v>45199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44978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>
        <v>45072</v>
      </c>
      <c r="CD599" s="10" t="s">
        <v>1918</v>
      </c>
      <c r="CE599" s="17">
        <v>45072</v>
      </c>
      <c r="CF599" s="17" t="s">
        <v>156</v>
      </c>
      <c r="CG599" s="17">
        <v>45021</v>
      </c>
      <c r="CH599" s="17">
        <v>45070</v>
      </c>
      <c r="CI599" s="16">
        <v>3000</v>
      </c>
      <c r="CJ599" s="10" t="s">
        <v>2138</v>
      </c>
      <c r="CK599" s="10" t="s">
        <v>230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44978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 t="s">
        <v>156</v>
      </c>
      <c r="CX599" s="10" t="s">
        <v>2139</v>
      </c>
      <c r="CY599" s="17" t="s">
        <v>156</v>
      </c>
      <c r="CZ599" s="17" t="s">
        <v>156</v>
      </c>
      <c r="DA599" s="17">
        <v>44978</v>
      </c>
      <c r="DB599" s="17" t="s">
        <v>156</v>
      </c>
      <c r="DC599" s="16">
        <v>0</v>
      </c>
      <c r="DD599" s="10" t="s">
        <v>156</v>
      </c>
      <c r="DE599" s="10" t="s">
        <v>156</v>
      </c>
      <c r="DF599" s="18" t="s">
        <v>156</v>
      </c>
      <c r="DG599" s="17" t="s">
        <v>156</v>
      </c>
      <c r="DH599" s="10" t="s">
        <v>2140</v>
      </c>
      <c r="DI599" s="17" t="s">
        <v>156</v>
      </c>
      <c r="DJ599" s="17" t="s">
        <v>156</v>
      </c>
      <c r="DK599" s="17">
        <v>44978</v>
      </c>
      <c r="DL599" s="17" t="s">
        <v>156</v>
      </c>
      <c r="DM599" s="16">
        <v>0</v>
      </c>
      <c r="DN599" s="10" t="s">
        <v>156</v>
      </c>
      <c r="DO599" s="10" t="s">
        <v>156</v>
      </c>
      <c r="DP599" s="16">
        <v>12</v>
      </c>
      <c r="DQ599" s="16">
        <v>8</v>
      </c>
      <c r="DR599" s="11">
        <v>8</v>
      </c>
      <c r="DS599" s="16">
        <v>12</v>
      </c>
      <c r="DT599" s="16">
        <v>0</v>
      </c>
      <c r="DU599" s="11" t="s">
        <v>181</v>
      </c>
      <c r="DV599" s="11" t="s">
        <v>182</v>
      </c>
      <c r="DW599" s="27" t="s">
        <v>156</v>
      </c>
      <c r="DX599" s="27" t="s">
        <v>156</v>
      </c>
      <c r="DY599" s="20" t="s">
        <v>980</v>
      </c>
      <c r="DZ599" s="16">
        <v>7</v>
      </c>
      <c r="EA599" s="16">
        <v>33</v>
      </c>
      <c r="EB599" s="27" t="s">
        <v>185</v>
      </c>
      <c r="EC599" s="27" t="s">
        <v>185</v>
      </c>
      <c r="ED599" s="27" t="s">
        <v>182</v>
      </c>
      <c r="EE599" s="29">
        <v>44978.979513888888</v>
      </c>
      <c r="EF599" s="28" t="s">
        <v>186</v>
      </c>
      <c r="EG599" s="28" t="s">
        <v>156</v>
      </c>
      <c r="EH599" s="28" t="s">
        <v>187</v>
      </c>
      <c r="EI599" s="29">
        <v>45075.818182870367</v>
      </c>
      <c r="EJ599" s="28" t="s">
        <v>197</v>
      </c>
      <c r="EK599" s="28" t="s">
        <v>156</v>
      </c>
      <c r="EL599" s="28" t="s">
        <v>198</v>
      </c>
      <c r="EM599" s="45"/>
      <c r="EN599" s="46" t="str">
        <f t="shared" si="64"/>
        <v>343F105A</v>
      </c>
      <c r="EO599" s="47">
        <f t="shared" si="65"/>
        <v>45159</v>
      </c>
      <c r="EP599" s="47" t="str">
        <f t="shared" si="66"/>
        <v/>
      </c>
      <c r="EQ599" s="48" t="str">
        <f t="shared" ca="1" si="67"/>
        <v>Y</v>
      </c>
      <c r="ER599" s="49" t="str">
        <f t="shared" si="68"/>
        <v/>
      </c>
      <c r="ES599" s="50"/>
      <c r="ET599" s="51" t="str">
        <f t="shared" si="69"/>
        <v/>
      </c>
      <c r="EU599" s="52" t="str">
        <f t="shared" si="70"/>
        <v/>
      </c>
      <c r="EV599" s="46"/>
      <c r="EW599" s="23" t="s">
        <v>3717</v>
      </c>
    </row>
    <row r="600" spans="1:153" ht="14.25" customHeight="1">
      <c r="A600" s="8">
        <v>593</v>
      </c>
      <c r="B600" s="9" t="s">
        <v>141</v>
      </c>
      <c r="C600" s="10" t="s">
        <v>206</v>
      </c>
      <c r="D600" s="10" t="s">
        <v>2008</v>
      </c>
      <c r="E600" s="10" t="s">
        <v>150</v>
      </c>
      <c r="F600" s="9" t="s">
        <v>2009</v>
      </c>
      <c r="G600" s="10" t="s">
        <v>145</v>
      </c>
      <c r="H600" s="9" t="s">
        <v>146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213</v>
      </c>
      <c r="S600" s="9" t="s">
        <v>154</v>
      </c>
      <c r="T600" s="9" t="s">
        <v>214</v>
      </c>
      <c r="U600" s="9" t="s">
        <v>215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2114</v>
      </c>
      <c r="AA600" s="9" t="s">
        <v>217</v>
      </c>
      <c r="AB600" s="12" t="s">
        <v>218</v>
      </c>
      <c r="AC600" s="10" t="s">
        <v>2115</v>
      </c>
      <c r="AD600" s="9" t="s">
        <v>217</v>
      </c>
      <c r="AE600" s="13" t="s">
        <v>218</v>
      </c>
      <c r="AF600" s="14" t="s">
        <v>220</v>
      </c>
      <c r="AG600" s="10" t="s">
        <v>2116</v>
      </c>
      <c r="AH600" s="11" t="s">
        <v>222</v>
      </c>
      <c r="AI600" s="11" t="s">
        <v>223</v>
      </c>
      <c r="AJ600" s="10" t="s">
        <v>224</v>
      </c>
      <c r="AK600" s="11" t="s">
        <v>223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5.3</v>
      </c>
      <c r="AU600" s="10" t="s">
        <v>142</v>
      </c>
      <c r="AV600" s="16">
        <v>19000</v>
      </c>
      <c r="AW600" s="16">
        <v>19000</v>
      </c>
      <c r="AX600" s="16">
        <v>0</v>
      </c>
      <c r="AY600" s="16">
        <v>0</v>
      </c>
      <c r="AZ600" s="16">
        <v>6000</v>
      </c>
      <c r="BA600" s="17">
        <v>45110</v>
      </c>
      <c r="BB600" s="30" t="s">
        <v>175</v>
      </c>
      <c r="BC600" s="18" t="s">
        <v>156</v>
      </c>
      <c r="BD600" s="17">
        <v>45322</v>
      </c>
      <c r="BE600" s="17">
        <v>45322</v>
      </c>
      <c r="BF600" s="17">
        <v>45092</v>
      </c>
      <c r="BG600" s="10">
        <v>85136964</v>
      </c>
      <c r="BH600" s="9" t="s">
        <v>200</v>
      </c>
      <c r="BI600" s="19">
        <v>45139</v>
      </c>
      <c r="BJ600" s="20">
        <v>45145</v>
      </c>
      <c r="BK600" s="16">
        <v>0</v>
      </c>
      <c r="BL600" s="16">
        <v>0</v>
      </c>
      <c r="BM600" s="9" t="s">
        <v>177</v>
      </c>
      <c r="BN600" s="9" t="s">
        <v>470</v>
      </c>
      <c r="BO600" s="9" t="s">
        <v>156</v>
      </c>
      <c r="BP600" s="17">
        <v>45199</v>
      </c>
      <c r="BQ600" s="17" t="s">
        <v>156</v>
      </c>
      <c r="BR600" s="17" t="s">
        <v>156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 t="s">
        <v>156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 t="s">
        <v>156</v>
      </c>
      <c r="CD600" s="10" t="s">
        <v>156</v>
      </c>
      <c r="CE600" s="17" t="s">
        <v>156</v>
      </c>
      <c r="CF600" s="17" t="s">
        <v>156</v>
      </c>
      <c r="CG600" s="17" t="s">
        <v>156</v>
      </c>
      <c r="CH600" s="17" t="s">
        <v>156</v>
      </c>
      <c r="CI600" s="16">
        <v>0</v>
      </c>
      <c r="CJ600" s="10" t="s">
        <v>156</v>
      </c>
      <c r="CK600" s="10" t="s">
        <v>156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 t="s">
        <v>156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 t="s">
        <v>156</v>
      </c>
      <c r="CX600" s="10" t="s">
        <v>193</v>
      </c>
      <c r="CY600" s="17" t="s">
        <v>156</v>
      </c>
      <c r="CZ600" s="17" t="s">
        <v>156</v>
      </c>
      <c r="DA600" s="17" t="s">
        <v>156</v>
      </c>
      <c r="DB600" s="17" t="s">
        <v>156</v>
      </c>
      <c r="DC600" s="16">
        <v>0</v>
      </c>
      <c r="DD600" s="10" t="s">
        <v>156</v>
      </c>
      <c r="DE600" s="10" t="s">
        <v>156</v>
      </c>
      <c r="DF600" s="18" t="s">
        <v>156</v>
      </c>
      <c r="DG600" s="17" t="s">
        <v>156</v>
      </c>
      <c r="DH600" s="10" t="s">
        <v>156</v>
      </c>
      <c r="DI600" s="17" t="s">
        <v>156</v>
      </c>
      <c r="DJ600" s="17" t="s">
        <v>156</v>
      </c>
      <c r="DK600" s="17" t="s">
        <v>156</v>
      </c>
      <c r="DL600" s="17" t="s">
        <v>156</v>
      </c>
      <c r="DM600" s="16">
        <v>0</v>
      </c>
      <c r="DN600" s="10" t="s">
        <v>156</v>
      </c>
      <c r="DO600" s="10" t="s">
        <v>156</v>
      </c>
      <c r="DP600" s="16">
        <v>12</v>
      </c>
      <c r="DQ600" s="16">
        <v>8</v>
      </c>
      <c r="DR600" s="11">
        <v>8</v>
      </c>
      <c r="DS600" s="16">
        <v>12</v>
      </c>
      <c r="DT600" s="16">
        <v>0</v>
      </c>
      <c r="DU600" s="11" t="s">
        <v>181</v>
      </c>
      <c r="DV600" s="11" t="s">
        <v>182</v>
      </c>
      <c r="DW600" s="27" t="s">
        <v>156</v>
      </c>
      <c r="DX600" s="27" t="s">
        <v>156</v>
      </c>
      <c r="DY600" s="20" t="s">
        <v>980</v>
      </c>
      <c r="DZ600" s="16">
        <v>7</v>
      </c>
      <c r="EA600" s="16">
        <v>33</v>
      </c>
      <c r="EB600" s="27" t="s">
        <v>185</v>
      </c>
      <c r="EC600" s="27" t="s">
        <v>185</v>
      </c>
      <c r="ED600" s="27" t="s">
        <v>182</v>
      </c>
      <c r="EE600" s="29">
        <v>44910.388506944444</v>
      </c>
      <c r="EF600" s="28" t="s">
        <v>188</v>
      </c>
      <c r="EG600" s="28" t="s">
        <v>189</v>
      </c>
      <c r="EH600" s="28" t="s">
        <v>190</v>
      </c>
      <c r="EI600" s="29">
        <v>45062.343865740739</v>
      </c>
      <c r="EJ600" s="28" t="s">
        <v>197</v>
      </c>
      <c r="EK600" s="28" t="s">
        <v>156</v>
      </c>
      <c r="EL600" s="28" t="s">
        <v>198</v>
      </c>
      <c r="EM600" s="45" t="s">
        <v>3713</v>
      </c>
      <c r="EN600" s="46" t="str">
        <f t="shared" si="64"/>
        <v>343F105A</v>
      </c>
      <c r="EO600" s="47">
        <f t="shared" si="65"/>
        <v>45159</v>
      </c>
      <c r="EP600" s="47" t="str">
        <f t="shared" si="66"/>
        <v/>
      </c>
      <c r="EQ600" s="48" t="str">
        <f t="shared" ca="1" si="67"/>
        <v>Y</v>
      </c>
      <c r="ER600" s="49" t="str">
        <f t="shared" si="68"/>
        <v/>
      </c>
      <c r="ES600" s="50"/>
      <c r="ET600" s="51" t="str">
        <f t="shared" si="69"/>
        <v/>
      </c>
      <c r="EU600" s="52" t="str">
        <f t="shared" si="70"/>
        <v/>
      </c>
      <c r="EV600" s="46"/>
      <c r="EW600" s="23" t="s">
        <v>3721</v>
      </c>
    </row>
    <row r="601" spans="1:153" ht="14.25" hidden="1" customHeight="1">
      <c r="A601" s="8">
        <v>594</v>
      </c>
      <c r="B601" s="9" t="s">
        <v>141</v>
      </c>
      <c r="C601" s="10" t="s">
        <v>206</v>
      </c>
      <c r="D601" s="10" t="s">
        <v>2008</v>
      </c>
      <c r="E601" s="10" t="s">
        <v>150</v>
      </c>
      <c r="F601" s="9" t="s">
        <v>2009</v>
      </c>
      <c r="G601" s="10" t="s">
        <v>145</v>
      </c>
      <c r="H601" s="9" t="s">
        <v>146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213</v>
      </c>
      <c r="S601" s="9" t="s">
        <v>154</v>
      </c>
      <c r="T601" s="9" t="s">
        <v>214</v>
      </c>
      <c r="U601" s="9" t="s">
        <v>215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2114</v>
      </c>
      <c r="AA601" s="9" t="s">
        <v>217</v>
      </c>
      <c r="AB601" s="12" t="s">
        <v>218</v>
      </c>
      <c r="AC601" s="10" t="s">
        <v>2115</v>
      </c>
      <c r="AD601" s="9" t="s">
        <v>217</v>
      </c>
      <c r="AE601" s="13" t="s">
        <v>218</v>
      </c>
      <c r="AF601" s="14" t="s">
        <v>220</v>
      </c>
      <c r="AG601" s="10" t="s">
        <v>2116</v>
      </c>
      <c r="AH601" s="11" t="s">
        <v>222</v>
      </c>
      <c r="AI601" s="11" t="s">
        <v>223</v>
      </c>
      <c r="AJ601" s="10" t="s">
        <v>224</v>
      </c>
      <c r="AK601" s="11" t="s">
        <v>223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5.3</v>
      </c>
      <c r="AU601" s="10" t="s">
        <v>142</v>
      </c>
      <c r="AV601" s="16">
        <v>19000</v>
      </c>
      <c r="AW601" s="16">
        <v>19000</v>
      </c>
      <c r="AX601" s="16">
        <v>0</v>
      </c>
      <c r="AY601" s="16">
        <v>0</v>
      </c>
      <c r="AZ601" s="16">
        <v>6000</v>
      </c>
      <c r="BA601" s="17">
        <v>45110</v>
      </c>
      <c r="BB601" s="30" t="s">
        <v>175</v>
      </c>
      <c r="BC601" s="18" t="s">
        <v>156</v>
      </c>
      <c r="BD601" s="17">
        <v>45322</v>
      </c>
      <c r="BE601" s="17">
        <v>45322</v>
      </c>
      <c r="BF601" s="17">
        <v>45092</v>
      </c>
      <c r="BG601" s="10">
        <v>85520886</v>
      </c>
      <c r="BH601" s="9" t="s">
        <v>201</v>
      </c>
      <c r="BI601" s="19">
        <v>45170</v>
      </c>
      <c r="BJ601" s="20">
        <v>45173</v>
      </c>
      <c r="BK601" s="16">
        <v>0</v>
      </c>
      <c r="BL601" s="16">
        <v>0</v>
      </c>
      <c r="BM601" s="9" t="s">
        <v>177</v>
      </c>
      <c r="BN601" s="9" t="s">
        <v>178</v>
      </c>
      <c r="BO601" s="9" t="s">
        <v>156</v>
      </c>
      <c r="BP601" s="17">
        <v>45245</v>
      </c>
      <c r="BQ601" s="17" t="s">
        <v>156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>
        <v>45100</v>
      </c>
      <c r="CD601" s="10" t="s">
        <v>2141</v>
      </c>
      <c r="CE601" s="17">
        <v>45100</v>
      </c>
      <c r="CF601" s="17" t="s">
        <v>156</v>
      </c>
      <c r="CG601" s="17">
        <v>45084</v>
      </c>
      <c r="CH601" s="17" t="s">
        <v>156</v>
      </c>
      <c r="CI601" s="16">
        <v>0</v>
      </c>
      <c r="CJ601" s="10" t="s">
        <v>156</v>
      </c>
      <c r="CK601" s="10" t="s">
        <v>156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45177</v>
      </c>
      <c r="CX601" s="10" t="s">
        <v>193</v>
      </c>
      <c r="CY601" s="17">
        <v>45177</v>
      </c>
      <c r="CZ601" s="17" t="s">
        <v>156</v>
      </c>
      <c r="DA601" s="17">
        <v>45095</v>
      </c>
      <c r="DB601" s="17" t="s">
        <v>156</v>
      </c>
      <c r="DC601" s="16">
        <v>0</v>
      </c>
      <c r="DD601" s="10" t="s">
        <v>156</v>
      </c>
      <c r="DE601" s="10" t="s">
        <v>156</v>
      </c>
      <c r="DF601" s="18" t="s">
        <v>156</v>
      </c>
      <c r="DG601" s="17">
        <v>45191</v>
      </c>
      <c r="DH601" s="10" t="s">
        <v>156</v>
      </c>
      <c r="DI601" s="17">
        <v>45191</v>
      </c>
      <c r="DJ601" s="17" t="s">
        <v>156</v>
      </c>
      <c r="DK601" s="17">
        <v>45042</v>
      </c>
      <c r="DL601" s="17" t="s">
        <v>156</v>
      </c>
      <c r="DM601" s="16">
        <v>0</v>
      </c>
      <c r="DN601" s="10" t="s">
        <v>156</v>
      </c>
      <c r="DO601" s="10" t="s">
        <v>156</v>
      </c>
      <c r="DP601" s="16">
        <v>12</v>
      </c>
      <c r="DQ601" s="16">
        <v>8</v>
      </c>
      <c r="DR601" s="11">
        <v>8</v>
      </c>
      <c r="DS601" s="16">
        <v>12</v>
      </c>
      <c r="DT601" s="16">
        <v>1</v>
      </c>
      <c r="DU601" s="11" t="s">
        <v>181</v>
      </c>
      <c r="DV601" s="11" t="s">
        <v>182</v>
      </c>
      <c r="DW601" s="27" t="s">
        <v>156</v>
      </c>
      <c r="DX601" s="27" t="s">
        <v>156</v>
      </c>
      <c r="DY601" s="20" t="s">
        <v>2088</v>
      </c>
      <c r="DZ601" s="16">
        <v>7</v>
      </c>
      <c r="EA601" s="16">
        <v>33</v>
      </c>
      <c r="EB601" s="27" t="s">
        <v>185</v>
      </c>
      <c r="EC601" s="27" t="s">
        <v>185</v>
      </c>
      <c r="ED601" s="27" t="s">
        <v>182</v>
      </c>
      <c r="EE601" s="29">
        <v>45042.277557870373</v>
      </c>
      <c r="EF601" s="28" t="s">
        <v>1129</v>
      </c>
      <c r="EG601" s="28" t="s">
        <v>1130</v>
      </c>
      <c r="EH601" s="28" t="s">
        <v>190</v>
      </c>
      <c r="EI601" s="29">
        <v>45103.816863425927</v>
      </c>
      <c r="EJ601" s="28" t="s">
        <v>197</v>
      </c>
      <c r="EK601" s="28" t="s">
        <v>156</v>
      </c>
      <c r="EL601" s="28" t="s">
        <v>198</v>
      </c>
      <c r="EM601" s="45"/>
      <c r="EN601" s="46" t="str">
        <f t="shared" si="64"/>
        <v>343F105A</v>
      </c>
      <c r="EO601" s="47">
        <f t="shared" si="65"/>
        <v>45205</v>
      </c>
      <c r="EP601" s="47">
        <f t="shared" si="66"/>
        <v>45177</v>
      </c>
      <c r="EQ601" s="48" t="str">
        <f t="shared" ca="1" si="67"/>
        <v>Y</v>
      </c>
      <c r="ER601" s="49">
        <f t="shared" si="68"/>
        <v>28</v>
      </c>
      <c r="ES601" s="50"/>
      <c r="ET601" s="51">
        <f t="shared" si="69"/>
        <v>28</v>
      </c>
      <c r="EU601" s="52">
        <f t="shared" si="70"/>
        <v>0</v>
      </c>
      <c r="EV601" s="46"/>
    </row>
    <row r="602" spans="1:153" ht="14.25" hidden="1" customHeight="1">
      <c r="A602" s="8">
        <v>595</v>
      </c>
      <c r="B602" s="9" t="s">
        <v>141</v>
      </c>
      <c r="C602" s="10" t="s">
        <v>206</v>
      </c>
      <c r="D602" s="10" t="s">
        <v>2008</v>
      </c>
      <c r="E602" s="10" t="s">
        <v>150</v>
      </c>
      <c r="F602" s="9" t="s">
        <v>2009</v>
      </c>
      <c r="G602" s="10" t="s">
        <v>145</v>
      </c>
      <c r="H602" s="9" t="s">
        <v>146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213</v>
      </c>
      <c r="S602" s="9" t="s">
        <v>154</v>
      </c>
      <c r="T602" s="9" t="s">
        <v>214</v>
      </c>
      <c r="U602" s="9" t="s">
        <v>215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2114</v>
      </c>
      <c r="AA602" s="9" t="s">
        <v>217</v>
      </c>
      <c r="AB602" s="12" t="s">
        <v>218</v>
      </c>
      <c r="AC602" s="10" t="s">
        <v>2115</v>
      </c>
      <c r="AD602" s="9" t="s">
        <v>217</v>
      </c>
      <c r="AE602" s="13" t="s">
        <v>218</v>
      </c>
      <c r="AF602" s="14" t="s">
        <v>220</v>
      </c>
      <c r="AG602" s="10" t="s">
        <v>2116</v>
      </c>
      <c r="AH602" s="11" t="s">
        <v>222</v>
      </c>
      <c r="AI602" s="11" t="s">
        <v>223</v>
      </c>
      <c r="AJ602" s="10" t="s">
        <v>224</v>
      </c>
      <c r="AK602" s="11" t="s">
        <v>223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5.3</v>
      </c>
      <c r="AU602" s="10" t="s">
        <v>142</v>
      </c>
      <c r="AV602" s="16">
        <v>19000</v>
      </c>
      <c r="AW602" s="16">
        <v>19000</v>
      </c>
      <c r="AX602" s="16">
        <v>0</v>
      </c>
      <c r="AY602" s="16">
        <v>0</v>
      </c>
      <c r="AZ602" s="16">
        <v>6000</v>
      </c>
      <c r="BA602" s="17">
        <v>45110</v>
      </c>
      <c r="BB602" s="30" t="s">
        <v>175</v>
      </c>
      <c r="BC602" s="18" t="s">
        <v>156</v>
      </c>
      <c r="BD602" s="17">
        <v>45322</v>
      </c>
      <c r="BE602" s="17">
        <v>45322</v>
      </c>
      <c r="BF602" s="17">
        <v>45092</v>
      </c>
      <c r="BG602" s="10">
        <v>85520887</v>
      </c>
      <c r="BH602" s="9" t="s">
        <v>274</v>
      </c>
      <c r="BI602" s="19">
        <v>45200</v>
      </c>
      <c r="BJ602" s="20">
        <v>45201</v>
      </c>
      <c r="BK602" s="16">
        <v>0</v>
      </c>
      <c r="BL602" s="16">
        <v>0</v>
      </c>
      <c r="BM602" s="9" t="s">
        <v>177</v>
      </c>
      <c r="BN602" s="9" t="s">
        <v>178</v>
      </c>
      <c r="BO602" s="9" t="s">
        <v>156</v>
      </c>
      <c r="BP602" s="17">
        <v>45275</v>
      </c>
      <c r="BQ602" s="17" t="s">
        <v>156</v>
      </c>
      <c r="BR602" s="17" t="s">
        <v>156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 t="s">
        <v>156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45100</v>
      </c>
      <c r="CD602" s="10" t="s">
        <v>2141</v>
      </c>
      <c r="CE602" s="17">
        <v>45100</v>
      </c>
      <c r="CF602" s="17" t="s">
        <v>156</v>
      </c>
      <c r="CG602" s="17">
        <v>45084</v>
      </c>
      <c r="CH602" s="17" t="s">
        <v>156</v>
      </c>
      <c r="CI602" s="16">
        <v>0</v>
      </c>
      <c r="CJ602" s="10" t="s">
        <v>156</v>
      </c>
      <c r="CK602" s="10" t="s">
        <v>156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 t="s">
        <v>156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>
        <v>45205</v>
      </c>
      <c r="CX602" s="10" t="s">
        <v>193</v>
      </c>
      <c r="CY602" s="17">
        <v>45205</v>
      </c>
      <c r="CZ602" s="17" t="s">
        <v>156</v>
      </c>
      <c r="DA602" s="17">
        <v>45095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>
        <v>45219</v>
      </c>
      <c r="DH602" s="10" t="s">
        <v>156</v>
      </c>
      <c r="DI602" s="17">
        <v>45219</v>
      </c>
      <c r="DJ602" s="17" t="s">
        <v>156</v>
      </c>
      <c r="DK602" s="17">
        <v>45042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12</v>
      </c>
      <c r="DQ602" s="16">
        <v>8</v>
      </c>
      <c r="DR602" s="11">
        <v>8</v>
      </c>
      <c r="DS602" s="16">
        <v>12</v>
      </c>
      <c r="DT602" s="16">
        <v>1</v>
      </c>
      <c r="DU602" s="11" t="s">
        <v>181</v>
      </c>
      <c r="DV602" s="11" t="s">
        <v>182</v>
      </c>
      <c r="DW602" s="27" t="s">
        <v>156</v>
      </c>
      <c r="DX602" s="27" t="s">
        <v>156</v>
      </c>
      <c r="DY602" s="20" t="s">
        <v>2091</v>
      </c>
      <c r="DZ602" s="16">
        <v>7</v>
      </c>
      <c r="EA602" s="16">
        <v>33</v>
      </c>
      <c r="EB602" s="27" t="s">
        <v>185</v>
      </c>
      <c r="EC602" s="27" t="s">
        <v>185</v>
      </c>
      <c r="ED602" s="27" t="s">
        <v>182</v>
      </c>
      <c r="EE602" s="29">
        <v>45042.277557870373</v>
      </c>
      <c r="EF602" s="28" t="s">
        <v>1129</v>
      </c>
      <c r="EG602" s="28" t="s">
        <v>1130</v>
      </c>
      <c r="EH602" s="28" t="s">
        <v>190</v>
      </c>
      <c r="EI602" s="29">
        <v>45103.816863425927</v>
      </c>
      <c r="EJ602" s="28" t="s">
        <v>197</v>
      </c>
      <c r="EK602" s="28" t="s">
        <v>156</v>
      </c>
      <c r="EL602" s="28" t="s">
        <v>198</v>
      </c>
      <c r="EM602" s="45"/>
      <c r="EN602" s="46" t="str">
        <f t="shared" si="64"/>
        <v>343F105A</v>
      </c>
      <c r="EO602" s="47">
        <f t="shared" si="65"/>
        <v>45235</v>
      </c>
      <c r="EP602" s="47">
        <f t="shared" si="66"/>
        <v>45205</v>
      </c>
      <c r="EQ602" s="48" t="str">
        <f t="shared" ca="1" si="67"/>
        <v>Y</v>
      </c>
      <c r="ER602" s="49">
        <f t="shared" si="68"/>
        <v>30</v>
      </c>
      <c r="ES602" s="50"/>
      <c r="ET602" s="51">
        <f t="shared" si="69"/>
        <v>30</v>
      </c>
      <c r="EU602" s="52">
        <f t="shared" si="70"/>
        <v>0</v>
      </c>
      <c r="EV602" s="46"/>
    </row>
    <row r="603" spans="1:153" ht="14.25" customHeight="1">
      <c r="A603" s="8">
        <v>596</v>
      </c>
      <c r="B603" s="9" t="s">
        <v>141</v>
      </c>
      <c r="C603" s="10" t="s">
        <v>206</v>
      </c>
      <c r="D603" s="10" t="s">
        <v>2008</v>
      </c>
      <c r="E603" s="10" t="s">
        <v>150</v>
      </c>
      <c r="F603" s="9" t="s">
        <v>2009</v>
      </c>
      <c r="G603" s="10" t="s">
        <v>145</v>
      </c>
      <c r="H603" s="9" t="s">
        <v>146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213</v>
      </c>
      <c r="S603" s="9" t="s">
        <v>154</v>
      </c>
      <c r="T603" s="9" t="s">
        <v>214</v>
      </c>
      <c r="U603" s="9" t="s">
        <v>215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2114</v>
      </c>
      <c r="AA603" s="9" t="s">
        <v>217</v>
      </c>
      <c r="AB603" s="12" t="s">
        <v>218</v>
      </c>
      <c r="AC603" s="10" t="s">
        <v>2115</v>
      </c>
      <c r="AD603" s="9" t="s">
        <v>217</v>
      </c>
      <c r="AE603" s="13" t="s">
        <v>218</v>
      </c>
      <c r="AF603" s="14" t="s">
        <v>220</v>
      </c>
      <c r="AG603" s="10" t="s">
        <v>2142</v>
      </c>
      <c r="AH603" s="11" t="s">
        <v>256</v>
      </c>
      <c r="AI603" s="11" t="s">
        <v>223</v>
      </c>
      <c r="AJ603" s="10" t="s">
        <v>257</v>
      </c>
      <c r="AK603" s="11" t="s">
        <v>223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5.3</v>
      </c>
      <c r="AU603" s="10" t="s">
        <v>206</v>
      </c>
      <c r="AV603" s="16">
        <v>6000</v>
      </c>
      <c r="AW603" s="16">
        <v>6000</v>
      </c>
      <c r="AX603" s="16">
        <v>0</v>
      </c>
      <c r="AY603" s="16">
        <v>0</v>
      </c>
      <c r="AZ603" s="16">
        <v>0</v>
      </c>
      <c r="BA603" s="17">
        <v>45110</v>
      </c>
      <c r="BB603" s="30" t="s">
        <v>175</v>
      </c>
      <c r="BC603" s="18">
        <v>45117</v>
      </c>
      <c r="BD603" s="17">
        <v>45322</v>
      </c>
      <c r="BE603" s="17">
        <v>45322</v>
      </c>
      <c r="BF603" s="17">
        <v>45092</v>
      </c>
      <c r="BG603" s="10">
        <v>85152143</v>
      </c>
      <c r="BH603" s="9" t="s">
        <v>414</v>
      </c>
      <c r="BI603" s="19">
        <v>44958</v>
      </c>
      <c r="BJ603" s="20">
        <v>44963</v>
      </c>
      <c r="BK603" s="16">
        <v>432</v>
      </c>
      <c r="BL603" s="16">
        <v>2290</v>
      </c>
      <c r="BM603" s="9" t="s">
        <v>177</v>
      </c>
      <c r="BN603" s="9" t="s">
        <v>436</v>
      </c>
      <c r="BO603" s="9" t="s">
        <v>635</v>
      </c>
      <c r="BP603" s="17">
        <v>45092</v>
      </c>
      <c r="BQ603" s="17">
        <v>45092</v>
      </c>
      <c r="BR603" s="17" t="s">
        <v>156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 t="s">
        <v>156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>
        <v>44915</v>
      </c>
      <c r="CD603" s="10" t="s">
        <v>156</v>
      </c>
      <c r="CE603" s="17" t="s">
        <v>156</v>
      </c>
      <c r="CF603" s="17" t="s">
        <v>156</v>
      </c>
      <c r="CG603" s="17" t="s">
        <v>156</v>
      </c>
      <c r="CH603" s="17" t="s">
        <v>156</v>
      </c>
      <c r="CI603" s="16">
        <v>0</v>
      </c>
      <c r="CJ603" s="10" t="s">
        <v>156</v>
      </c>
      <c r="CK603" s="10" t="s">
        <v>156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 t="s">
        <v>156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>
        <v>44915</v>
      </c>
      <c r="CX603" s="10" t="s">
        <v>193</v>
      </c>
      <c r="CY603" s="17" t="s">
        <v>156</v>
      </c>
      <c r="CZ603" s="17" t="s">
        <v>156</v>
      </c>
      <c r="DA603" s="17" t="s">
        <v>156</v>
      </c>
      <c r="DB603" s="17">
        <v>44911</v>
      </c>
      <c r="DC603" s="16">
        <v>432</v>
      </c>
      <c r="DD603" s="10" t="s">
        <v>2143</v>
      </c>
      <c r="DE603" s="10" t="s">
        <v>230</v>
      </c>
      <c r="DF603" s="18" t="s">
        <v>156</v>
      </c>
      <c r="DG603" s="17">
        <v>44922</v>
      </c>
      <c r="DH603" s="10" t="s">
        <v>156</v>
      </c>
      <c r="DI603" s="17" t="s">
        <v>156</v>
      </c>
      <c r="DJ603" s="17" t="s">
        <v>156</v>
      </c>
      <c r="DK603" s="17" t="s">
        <v>156</v>
      </c>
      <c r="DL603" s="17">
        <v>44917</v>
      </c>
      <c r="DM603" s="16">
        <v>432</v>
      </c>
      <c r="DN603" s="10" t="s">
        <v>2144</v>
      </c>
      <c r="DO603" s="10" t="s">
        <v>233</v>
      </c>
      <c r="DP603" s="16">
        <v>12</v>
      </c>
      <c r="DQ603" s="16">
        <v>8</v>
      </c>
      <c r="DR603" s="11">
        <v>8</v>
      </c>
      <c r="DS603" s="16">
        <v>12</v>
      </c>
      <c r="DT603" s="16">
        <v>0</v>
      </c>
      <c r="DU603" s="11" t="s">
        <v>181</v>
      </c>
      <c r="DV603" s="11" t="s">
        <v>182</v>
      </c>
      <c r="DW603" s="27" t="s">
        <v>156</v>
      </c>
      <c r="DX603" s="27" t="s">
        <v>156</v>
      </c>
      <c r="DY603" s="20" t="s">
        <v>732</v>
      </c>
      <c r="DZ603" s="16">
        <v>7</v>
      </c>
      <c r="EA603" s="16">
        <v>33</v>
      </c>
      <c r="EB603" s="27" t="s">
        <v>185</v>
      </c>
      <c r="EC603" s="27" t="s">
        <v>185</v>
      </c>
      <c r="ED603" s="27" t="s">
        <v>182</v>
      </c>
      <c r="EE603" s="29">
        <v>44911.568460648145</v>
      </c>
      <c r="EF603" s="28" t="s">
        <v>195</v>
      </c>
      <c r="EG603" s="28" t="s">
        <v>196</v>
      </c>
      <c r="EH603" s="28" t="s">
        <v>190</v>
      </c>
      <c r="EI603" s="29">
        <v>45062.343865740739</v>
      </c>
      <c r="EJ603" s="28" t="s">
        <v>197</v>
      </c>
      <c r="EK603" s="28" t="s">
        <v>156</v>
      </c>
      <c r="EL603" s="28" t="s">
        <v>198</v>
      </c>
      <c r="EM603" s="45" t="s">
        <v>3713</v>
      </c>
      <c r="EN603" s="46" t="str">
        <f t="shared" si="64"/>
        <v>343F105B</v>
      </c>
      <c r="EO603" s="47">
        <f t="shared" si="65"/>
        <v>45052</v>
      </c>
      <c r="EP603" s="47">
        <f t="shared" si="66"/>
        <v>44915</v>
      </c>
      <c r="EQ603" s="48" t="str">
        <f t="shared" ca="1" si="67"/>
        <v>Past</v>
      </c>
      <c r="ER603" s="49">
        <f t="shared" si="68"/>
        <v>137</v>
      </c>
      <c r="ES603" s="50"/>
      <c r="ET603" s="51">
        <f t="shared" si="69"/>
        <v>137</v>
      </c>
      <c r="EU603" s="52">
        <f t="shared" si="70"/>
        <v>59184</v>
      </c>
      <c r="EV603" s="46"/>
      <c r="EW603" s="23" t="s">
        <v>3714</v>
      </c>
    </row>
    <row r="604" spans="1:153" ht="14.25" customHeight="1">
      <c r="A604" s="8">
        <v>597</v>
      </c>
      <c r="B604" s="9" t="s">
        <v>141</v>
      </c>
      <c r="C604" s="10" t="s">
        <v>206</v>
      </c>
      <c r="D604" s="10" t="s">
        <v>2008</v>
      </c>
      <c r="E604" s="10" t="s">
        <v>150</v>
      </c>
      <c r="F604" s="9" t="s">
        <v>2009</v>
      </c>
      <c r="G604" s="10" t="s">
        <v>145</v>
      </c>
      <c r="H604" s="9" t="s">
        <v>146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213</v>
      </c>
      <c r="S604" s="9" t="s">
        <v>154</v>
      </c>
      <c r="T604" s="9" t="s">
        <v>214</v>
      </c>
      <c r="U604" s="9" t="s">
        <v>215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2114</v>
      </c>
      <c r="AA604" s="9" t="s">
        <v>217</v>
      </c>
      <c r="AB604" s="12" t="s">
        <v>218</v>
      </c>
      <c r="AC604" s="10" t="s">
        <v>2115</v>
      </c>
      <c r="AD604" s="9" t="s">
        <v>217</v>
      </c>
      <c r="AE604" s="13" t="s">
        <v>218</v>
      </c>
      <c r="AF604" s="14" t="s">
        <v>220</v>
      </c>
      <c r="AG604" s="10" t="s">
        <v>2142</v>
      </c>
      <c r="AH604" s="11" t="s">
        <v>256</v>
      </c>
      <c r="AI604" s="11" t="s">
        <v>223</v>
      </c>
      <c r="AJ604" s="10" t="s">
        <v>257</v>
      </c>
      <c r="AK604" s="11" t="s">
        <v>223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5.3</v>
      </c>
      <c r="AU604" s="10" t="s">
        <v>206</v>
      </c>
      <c r="AV604" s="16">
        <v>6000</v>
      </c>
      <c r="AW604" s="16">
        <v>6000</v>
      </c>
      <c r="AX604" s="16">
        <v>0</v>
      </c>
      <c r="AY604" s="16">
        <v>0</v>
      </c>
      <c r="AZ604" s="16">
        <v>0</v>
      </c>
      <c r="BA604" s="17">
        <v>45110</v>
      </c>
      <c r="BB604" s="30" t="s">
        <v>175</v>
      </c>
      <c r="BC604" s="18">
        <v>45117</v>
      </c>
      <c r="BD604" s="17">
        <v>45322</v>
      </c>
      <c r="BE604" s="17">
        <v>45322</v>
      </c>
      <c r="BF604" s="17">
        <v>45092</v>
      </c>
      <c r="BG604" s="10">
        <v>85136967</v>
      </c>
      <c r="BH604" s="9" t="s">
        <v>319</v>
      </c>
      <c r="BI604" s="19">
        <v>44986</v>
      </c>
      <c r="BJ604" s="20">
        <v>44991</v>
      </c>
      <c r="BK604" s="16">
        <v>2000</v>
      </c>
      <c r="BL604" s="16">
        <v>10600</v>
      </c>
      <c r="BM604" s="9" t="s">
        <v>177</v>
      </c>
      <c r="BN604" s="9" t="s">
        <v>383</v>
      </c>
      <c r="BO604" s="9" t="s">
        <v>156</v>
      </c>
      <c r="BP604" s="17">
        <v>45122</v>
      </c>
      <c r="BQ604" s="17">
        <v>45122</v>
      </c>
      <c r="BR604" s="17" t="s">
        <v>156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 t="s">
        <v>156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>
        <v>44936</v>
      </c>
      <c r="CD604" s="10" t="s">
        <v>156</v>
      </c>
      <c r="CE604" s="17">
        <v>44943</v>
      </c>
      <c r="CF604" s="17" t="s">
        <v>156</v>
      </c>
      <c r="CG604" s="17">
        <v>44917</v>
      </c>
      <c r="CH604" s="17">
        <v>44938</v>
      </c>
      <c r="CI604" s="16">
        <v>2000</v>
      </c>
      <c r="CJ604" s="10" t="s">
        <v>2145</v>
      </c>
      <c r="CK604" s="10" t="s">
        <v>230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 t="s">
        <v>156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 t="s">
        <v>156</v>
      </c>
      <c r="CX604" s="10" t="s">
        <v>193</v>
      </c>
      <c r="CY604" s="17">
        <v>45027</v>
      </c>
      <c r="CZ604" s="17" t="s">
        <v>156</v>
      </c>
      <c r="DA604" s="17">
        <v>44917</v>
      </c>
      <c r="DB604" s="17">
        <v>44951</v>
      </c>
      <c r="DC604" s="16">
        <v>2000</v>
      </c>
      <c r="DD604" s="10" t="s">
        <v>2146</v>
      </c>
      <c r="DE604" s="10" t="s">
        <v>230</v>
      </c>
      <c r="DF604" s="18" t="s">
        <v>156</v>
      </c>
      <c r="DG604" s="17" t="s">
        <v>156</v>
      </c>
      <c r="DH604" s="10" t="s">
        <v>156</v>
      </c>
      <c r="DI604" s="17">
        <v>45041</v>
      </c>
      <c r="DJ604" s="17" t="s">
        <v>156</v>
      </c>
      <c r="DK604" s="17">
        <v>44917</v>
      </c>
      <c r="DL604" s="17">
        <v>44951</v>
      </c>
      <c r="DM604" s="16">
        <v>2000</v>
      </c>
      <c r="DN604" s="10" t="s">
        <v>2147</v>
      </c>
      <c r="DO604" s="10" t="s">
        <v>230</v>
      </c>
      <c r="DP604" s="16">
        <v>12</v>
      </c>
      <c r="DQ604" s="16">
        <v>8</v>
      </c>
      <c r="DR604" s="11">
        <v>8</v>
      </c>
      <c r="DS604" s="16">
        <v>12</v>
      </c>
      <c r="DT604" s="16">
        <v>0</v>
      </c>
      <c r="DU604" s="11" t="s">
        <v>181</v>
      </c>
      <c r="DV604" s="11" t="s">
        <v>182</v>
      </c>
      <c r="DW604" s="27" t="s">
        <v>156</v>
      </c>
      <c r="DX604" s="27" t="s">
        <v>2125</v>
      </c>
      <c r="DY604" s="20" t="s">
        <v>845</v>
      </c>
      <c r="DZ604" s="16">
        <v>7</v>
      </c>
      <c r="EA604" s="16">
        <v>33</v>
      </c>
      <c r="EB604" s="27" t="s">
        <v>185</v>
      </c>
      <c r="EC604" s="27" t="s">
        <v>185</v>
      </c>
      <c r="ED604" s="27" t="s">
        <v>182</v>
      </c>
      <c r="EE604" s="29">
        <v>44910.388506944444</v>
      </c>
      <c r="EF604" s="28" t="s">
        <v>188</v>
      </c>
      <c r="EG604" s="28" t="s">
        <v>189</v>
      </c>
      <c r="EH604" s="28" t="s">
        <v>190</v>
      </c>
      <c r="EI604" s="29">
        <v>45062.343865740739</v>
      </c>
      <c r="EJ604" s="28" t="s">
        <v>197</v>
      </c>
      <c r="EK604" s="28" t="s">
        <v>156</v>
      </c>
      <c r="EL604" s="28" t="s">
        <v>198</v>
      </c>
      <c r="EM604" s="45" t="s">
        <v>3713</v>
      </c>
      <c r="EN604" s="46" t="str">
        <f t="shared" si="64"/>
        <v>343F105B</v>
      </c>
      <c r="EO604" s="47">
        <f t="shared" si="65"/>
        <v>45082</v>
      </c>
      <c r="EP604" s="47" t="str">
        <f t="shared" si="66"/>
        <v/>
      </c>
      <c r="EQ604" s="48" t="str">
        <f t="shared" ca="1" si="67"/>
        <v>Y</v>
      </c>
      <c r="ER604" s="49" t="str">
        <f t="shared" si="68"/>
        <v/>
      </c>
      <c r="ES604" s="50"/>
      <c r="ET604" s="51" t="str">
        <f t="shared" si="69"/>
        <v/>
      </c>
      <c r="EU604" s="52" t="str">
        <f t="shared" si="70"/>
        <v/>
      </c>
      <c r="EV604" s="46"/>
      <c r="EW604" s="23" t="s">
        <v>3714</v>
      </c>
    </row>
    <row r="605" spans="1:153" ht="14.25" customHeight="1">
      <c r="A605" s="8">
        <v>598</v>
      </c>
      <c r="B605" s="9" t="s">
        <v>141</v>
      </c>
      <c r="C605" s="10" t="s">
        <v>206</v>
      </c>
      <c r="D605" s="10" t="s">
        <v>2008</v>
      </c>
      <c r="E605" s="10" t="s">
        <v>150</v>
      </c>
      <c r="F605" s="9" t="s">
        <v>2009</v>
      </c>
      <c r="G605" s="10" t="s">
        <v>145</v>
      </c>
      <c r="H605" s="9" t="s">
        <v>146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213</v>
      </c>
      <c r="S605" s="9" t="s">
        <v>154</v>
      </c>
      <c r="T605" s="9" t="s">
        <v>214</v>
      </c>
      <c r="U605" s="9" t="s">
        <v>215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2114</v>
      </c>
      <c r="AA605" s="9" t="s">
        <v>217</v>
      </c>
      <c r="AB605" s="12" t="s">
        <v>218</v>
      </c>
      <c r="AC605" s="10" t="s">
        <v>2115</v>
      </c>
      <c r="AD605" s="9" t="s">
        <v>217</v>
      </c>
      <c r="AE605" s="13" t="s">
        <v>218</v>
      </c>
      <c r="AF605" s="14" t="s">
        <v>220</v>
      </c>
      <c r="AG605" s="10" t="s">
        <v>2142</v>
      </c>
      <c r="AH605" s="11" t="s">
        <v>256</v>
      </c>
      <c r="AI605" s="11" t="s">
        <v>223</v>
      </c>
      <c r="AJ605" s="10" t="s">
        <v>257</v>
      </c>
      <c r="AK605" s="11" t="s">
        <v>223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5.3</v>
      </c>
      <c r="AU605" s="10" t="s">
        <v>206</v>
      </c>
      <c r="AV605" s="16">
        <v>6000</v>
      </c>
      <c r="AW605" s="16">
        <v>6000</v>
      </c>
      <c r="AX605" s="16">
        <v>0</v>
      </c>
      <c r="AY605" s="16">
        <v>0</v>
      </c>
      <c r="AZ605" s="16">
        <v>0</v>
      </c>
      <c r="BA605" s="17">
        <v>45110</v>
      </c>
      <c r="BB605" s="30" t="s">
        <v>175</v>
      </c>
      <c r="BC605" s="18" t="s">
        <v>156</v>
      </c>
      <c r="BD605" s="17">
        <v>45322</v>
      </c>
      <c r="BE605" s="17">
        <v>45322</v>
      </c>
      <c r="BF605" s="17">
        <v>45092</v>
      </c>
      <c r="BG605" s="10">
        <v>85520888</v>
      </c>
      <c r="BH605" s="9" t="s">
        <v>321</v>
      </c>
      <c r="BI605" s="19">
        <v>45047</v>
      </c>
      <c r="BJ605" s="20">
        <v>45047</v>
      </c>
      <c r="BK605" s="16">
        <v>0</v>
      </c>
      <c r="BL605" s="16">
        <v>0</v>
      </c>
      <c r="BM605" s="9" t="s">
        <v>177</v>
      </c>
      <c r="BN605" s="9" t="s">
        <v>470</v>
      </c>
      <c r="BO605" s="9" t="s">
        <v>156</v>
      </c>
      <c r="BP605" s="17">
        <v>45122</v>
      </c>
      <c r="BQ605" s="17" t="s">
        <v>156</v>
      </c>
      <c r="BR605" s="17" t="s">
        <v>156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 t="s">
        <v>156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 t="s">
        <v>156</v>
      </c>
      <c r="CD605" s="10" t="s">
        <v>156</v>
      </c>
      <c r="CE605" s="17" t="s">
        <v>156</v>
      </c>
      <c r="CF605" s="17" t="s">
        <v>156</v>
      </c>
      <c r="CG605" s="17">
        <v>45075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 t="s">
        <v>156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 t="s">
        <v>156</v>
      </c>
      <c r="CX605" s="10" t="s">
        <v>193</v>
      </c>
      <c r="CY605" s="17" t="s">
        <v>156</v>
      </c>
      <c r="CZ605" s="17" t="s">
        <v>156</v>
      </c>
      <c r="DA605" s="17">
        <v>45075</v>
      </c>
      <c r="DB605" s="17" t="s">
        <v>156</v>
      </c>
      <c r="DC605" s="16">
        <v>0</v>
      </c>
      <c r="DD605" s="10" t="s">
        <v>156</v>
      </c>
      <c r="DE605" s="10" t="s">
        <v>156</v>
      </c>
      <c r="DF605" s="18" t="s">
        <v>156</v>
      </c>
      <c r="DG605" s="17" t="s">
        <v>156</v>
      </c>
      <c r="DH605" s="10" t="s">
        <v>156</v>
      </c>
      <c r="DI605" s="17" t="s">
        <v>156</v>
      </c>
      <c r="DJ605" s="17" t="s">
        <v>156</v>
      </c>
      <c r="DK605" s="17">
        <v>45075</v>
      </c>
      <c r="DL605" s="17" t="s">
        <v>156</v>
      </c>
      <c r="DM605" s="16">
        <v>0</v>
      </c>
      <c r="DN605" s="10" t="s">
        <v>156</v>
      </c>
      <c r="DO605" s="10" t="s">
        <v>156</v>
      </c>
      <c r="DP605" s="16">
        <v>12</v>
      </c>
      <c r="DQ605" s="16">
        <v>8</v>
      </c>
      <c r="DR605" s="11">
        <v>8</v>
      </c>
      <c r="DS605" s="16">
        <v>12</v>
      </c>
      <c r="DT605" s="16">
        <v>0</v>
      </c>
      <c r="DU605" s="11" t="s">
        <v>181</v>
      </c>
      <c r="DV605" s="11" t="s">
        <v>182</v>
      </c>
      <c r="DW605" s="27" t="s">
        <v>156</v>
      </c>
      <c r="DX605" s="27" t="s">
        <v>156</v>
      </c>
      <c r="DY605" s="20" t="s">
        <v>845</v>
      </c>
      <c r="DZ605" s="16">
        <v>7</v>
      </c>
      <c r="EA605" s="16">
        <v>33</v>
      </c>
      <c r="EB605" s="27" t="s">
        <v>185</v>
      </c>
      <c r="EC605" s="27" t="s">
        <v>185</v>
      </c>
      <c r="ED605" s="27" t="s">
        <v>182</v>
      </c>
      <c r="EE605" s="29">
        <v>45042.277557870373</v>
      </c>
      <c r="EF605" s="28" t="s">
        <v>1129</v>
      </c>
      <c r="EG605" s="28" t="s">
        <v>1130</v>
      </c>
      <c r="EH605" s="28" t="s">
        <v>190</v>
      </c>
      <c r="EI605" s="29">
        <v>45119.458854166667</v>
      </c>
      <c r="EJ605" s="28" t="s">
        <v>188</v>
      </c>
      <c r="EK605" s="28" t="s">
        <v>189</v>
      </c>
      <c r="EL605" s="28" t="s">
        <v>190</v>
      </c>
      <c r="EM605" s="45" t="s">
        <v>3713</v>
      </c>
      <c r="EN605" s="46" t="str">
        <f t="shared" si="64"/>
        <v>343F105B</v>
      </c>
      <c r="EO605" s="47">
        <f t="shared" si="65"/>
        <v>45082</v>
      </c>
      <c r="EP605" s="47" t="str">
        <f t="shared" si="66"/>
        <v/>
      </c>
      <c r="EQ605" s="48" t="str">
        <f t="shared" ca="1" si="67"/>
        <v>Y</v>
      </c>
      <c r="ER605" s="49" t="str">
        <f t="shared" si="68"/>
        <v/>
      </c>
      <c r="ES605" s="50"/>
      <c r="ET605" s="51" t="str">
        <f t="shared" si="69"/>
        <v/>
      </c>
      <c r="EU605" s="52" t="str">
        <f t="shared" si="70"/>
        <v/>
      </c>
      <c r="EV605" s="46"/>
      <c r="EW605" s="23" t="s">
        <v>3721</v>
      </c>
    </row>
    <row r="606" spans="1:153" ht="14.25" customHeight="1">
      <c r="A606" s="8">
        <v>599</v>
      </c>
      <c r="B606" s="9" t="s">
        <v>141</v>
      </c>
      <c r="C606" s="10" t="s">
        <v>206</v>
      </c>
      <c r="D606" s="10" t="s">
        <v>2008</v>
      </c>
      <c r="E606" s="10" t="s">
        <v>150</v>
      </c>
      <c r="F606" s="9" t="s">
        <v>2009</v>
      </c>
      <c r="G606" s="10" t="s">
        <v>145</v>
      </c>
      <c r="H606" s="9" t="s">
        <v>146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213</v>
      </c>
      <c r="S606" s="9" t="s">
        <v>154</v>
      </c>
      <c r="T606" s="9" t="s">
        <v>214</v>
      </c>
      <c r="U606" s="9" t="s">
        <v>215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2114</v>
      </c>
      <c r="AA606" s="9" t="s">
        <v>217</v>
      </c>
      <c r="AB606" s="12" t="s">
        <v>218</v>
      </c>
      <c r="AC606" s="10" t="s">
        <v>2115</v>
      </c>
      <c r="AD606" s="9" t="s">
        <v>217</v>
      </c>
      <c r="AE606" s="13" t="s">
        <v>218</v>
      </c>
      <c r="AF606" s="14" t="s">
        <v>220</v>
      </c>
      <c r="AG606" s="10" t="s">
        <v>2142</v>
      </c>
      <c r="AH606" s="11" t="s">
        <v>256</v>
      </c>
      <c r="AI606" s="11" t="s">
        <v>223</v>
      </c>
      <c r="AJ606" s="10" t="s">
        <v>257</v>
      </c>
      <c r="AK606" s="11" t="s">
        <v>223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5.3</v>
      </c>
      <c r="AU606" s="10" t="s">
        <v>206</v>
      </c>
      <c r="AV606" s="16">
        <v>6000</v>
      </c>
      <c r="AW606" s="16">
        <v>6000</v>
      </c>
      <c r="AX606" s="16">
        <v>0</v>
      </c>
      <c r="AY606" s="16">
        <v>0</v>
      </c>
      <c r="AZ606" s="16">
        <v>0</v>
      </c>
      <c r="BA606" s="17">
        <v>45110</v>
      </c>
      <c r="BB606" s="30" t="s">
        <v>175</v>
      </c>
      <c r="BC606" s="18" t="s">
        <v>156</v>
      </c>
      <c r="BD606" s="17">
        <v>45322</v>
      </c>
      <c r="BE606" s="17">
        <v>45322</v>
      </c>
      <c r="BF606" s="17">
        <v>45092</v>
      </c>
      <c r="BG606" s="10">
        <v>85520889</v>
      </c>
      <c r="BH606" s="9" t="s">
        <v>258</v>
      </c>
      <c r="BI606" s="19">
        <v>45078</v>
      </c>
      <c r="BJ606" s="20">
        <v>45082</v>
      </c>
      <c r="BK606" s="16">
        <v>0</v>
      </c>
      <c r="BL606" s="16">
        <v>0</v>
      </c>
      <c r="BM606" s="9" t="s">
        <v>177</v>
      </c>
      <c r="BN606" s="9" t="s">
        <v>470</v>
      </c>
      <c r="BO606" s="9" t="s">
        <v>156</v>
      </c>
      <c r="BP606" s="17">
        <v>45153</v>
      </c>
      <c r="BQ606" s="17" t="s">
        <v>156</v>
      </c>
      <c r="BR606" s="17" t="s">
        <v>156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 t="s">
        <v>156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 t="s">
        <v>156</v>
      </c>
      <c r="CD606" s="10" t="s">
        <v>156</v>
      </c>
      <c r="CE606" s="17" t="s">
        <v>156</v>
      </c>
      <c r="CF606" s="17" t="s">
        <v>156</v>
      </c>
      <c r="CG606" s="17">
        <v>45105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 t="s">
        <v>156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 t="s">
        <v>156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 t="s">
        <v>156</v>
      </c>
      <c r="CX606" s="10" t="s">
        <v>193</v>
      </c>
      <c r="CY606" s="17" t="s">
        <v>156</v>
      </c>
      <c r="CZ606" s="17" t="s">
        <v>156</v>
      </c>
      <c r="DA606" s="17">
        <v>45105</v>
      </c>
      <c r="DB606" s="17" t="s">
        <v>156</v>
      </c>
      <c r="DC606" s="16">
        <v>0</v>
      </c>
      <c r="DD606" s="10" t="s">
        <v>156</v>
      </c>
      <c r="DE606" s="10" t="s">
        <v>156</v>
      </c>
      <c r="DF606" s="18" t="s">
        <v>156</v>
      </c>
      <c r="DG606" s="17" t="s">
        <v>156</v>
      </c>
      <c r="DH606" s="10" t="s">
        <v>156</v>
      </c>
      <c r="DI606" s="17" t="s">
        <v>156</v>
      </c>
      <c r="DJ606" s="17" t="s">
        <v>156</v>
      </c>
      <c r="DK606" s="17">
        <v>45105</v>
      </c>
      <c r="DL606" s="17" t="s">
        <v>156</v>
      </c>
      <c r="DM606" s="16">
        <v>0</v>
      </c>
      <c r="DN606" s="10" t="s">
        <v>156</v>
      </c>
      <c r="DO606" s="10" t="s">
        <v>156</v>
      </c>
      <c r="DP606" s="16">
        <v>12</v>
      </c>
      <c r="DQ606" s="16">
        <v>8</v>
      </c>
      <c r="DR606" s="11">
        <v>8</v>
      </c>
      <c r="DS606" s="16">
        <v>12</v>
      </c>
      <c r="DT606" s="16">
        <v>0</v>
      </c>
      <c r="DU606" s="11" t="s">
        <v>181</v>
      </c>
      <c r="DV606" s="11" t="s">
        <v>182</v>
      </c>
      <c r="DW606" s="27" t="s">
        <v>156</v>
      </c>
      <c r="DX606" s="27" t="s">
        <v>156</v>
      </c>
      <c r="DY606" s="20" t="s">
        <v>892</v>
      </c>
      <c r="DZ606" s="16">
        <v>7</v>
      </c>
      <c r="EA606" s="16">
        <v>33</v>
      </c>
      <c r="EB606" s="27" t="s">
        <v>185</v>
      </c>
      <c r="EC606" s="27" t="s">
        <v>185</v>
      </c>
      <c r="ED606" s="27" t="s">
        <v>182</v>
      </c>
      <c r="EE606" s="29">
        <v>45042.277557870373</v>
      </c>
      <c r="EF606" s="28" t="s">
        <v>1129</v>
      </c>
      <c r="EG606" s="28" t="s">
        <v>1130</v>
      </c>
      <c r="EH606" s="28" t="s">
        <v>190</v>
      </c>
      <c r="EI606" s="29">
        <v>45119.458854166667</v>
      </c>
      <c r="EJ606" s="28" t="s">
        <v>188</v>
      </c>
      <c r="EK606" s="28" t="s">
        <v>189</v>
      </c>
      <c r="EL606" s="28" t="s">
        <v>190</v>
      </c>
      <c r="EM606" s="45" t="s">
        <v>3713</v>
      </c>
      <c r="EN606" s="46" t="str">
        <f t="shared" si="64"/>
        <v>343F105B</v>
      </c>
      <c r="EO606" s="47">
        <f t="shared" si="65"/>
        <v>45113</v>
      </c>
      <c r="EP606" s="47" t="str">
        <f t="shared" si="66"/>
        <v/>
      </c>
      <c r="EQ606" s="48" t="str">
        <f t="shared" ca="1" si="67"/>
        <v>Y</v>
      </c>
      <c r="ER606" s="49" t="str">
        <f t="shared" si="68"/>
        <v/>
      </c>
      <c r="ES606" s="50"/>
      <c r="ET606" s="51" t="str">
        <f t="shared" si="69"/>
        <v/>
      </c>
      <c r="EU606" s="52" t="str">
        <f t="shared" si="70"/>
        <v/>
      </c>
      <c r="EV606" s="46"/>
      <c r="EW606" s="23" t="s">
        <v>3721</v>
      </c>
    </row>
    <row r="607" spans="1:153" ht="14.25" customHeight="1">
      <c r="A607" s="8">
        <v>600</v>
      </c>
      <c r="B607" s="9" t="s">
        <v>141</v>
      </c>
      <c r="C607" s="10" t="s">
        <v>206</v>
      </c>
      <c r="D607" s="10" t="s">
        <v>2008</v>
      </c>
      <c r="E607" s="10" t="s">
        <v>150</v>
      </c>
      <c r="F607" s="9" t="s">
        <v>2009</v>
      </c>
      <c r="G607" s="10" t="s">
        <v>145</v>
      </c>
      <c r="H607" s="9" t="s">
        <v>146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213</v>
      </c>
      <c r="S607" s="9" t="s">
        <v>154</v>
      </c>
      <c r="T607" s="9" t="s">
        <v>214</v>
      </c>
      <c r="U607" s="9" t="s">
        <v>215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2114</v>
      </c>
      <c r="AA607" s="9" t="s">
        <v>217</v>
      </c>
      <c r="AB607" s="12" t="s">
        <v>218</v>
      </c>
      <c r="AC607" s="10" t="s">
        <v>2115</v>
      </c>
      <c r="AD607" s="9" t="s">
        <v>217</v>
      </c>
      <c r="AE607" s="13" t="s">
        <v>218</v>
      </c>
      <c r="AF607" s="14" t="s">
        <v>220</v>
      </c>
      <c r="AG607" s="10" t="s">
        <v>2142</v>
      </c>
      <c r="AH607" s="11" t="s">
        <v>256</v>
      </c>
      <c r="AI607" s="11" t="s">
        <v>223</v>
      </c>
      <c r="AJ607" s="10" t="s">
        <v>257</v>
      </c>
      <c r="AK607" s="11" t="s">
        <v>223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5.3</v>
      </c>
      <c r="AU607" s="10" t="s">
        <v>206</v>
      </c>
      <c r="AV607" s="16">
        <v>6000</v>
      </c>
      <c r="AW607" s="16">
        <v>6000</v>
      </c>
      <c r="AX607" s="16">
        <v>0</v>
      </c>
      <c r="AY607" s="16">
        <v>0</v>
      </c>
      <c r="AZ607" s="16">
        <v>0</v>
      </c>
      <c r="BA607" s="17">
        <v>45110</v>
      </c>
      <c r="BB607" s="30" t="s">
        <v>175</v>
      </c>
      <c r="BC607" s="18">
        <v>45117</v>
      </c>
      <c r="BD607" s="17">
        <v>45322</v>
      </c>
      <c r="BE607" s="17">
        <v>45322</v>
      </c>
      <c r="BF607" s="17">
        <v>45092</v>
      </c>
      <c r="BG607" s="10">
        <v>85136968</v>
      </c>
      <c r="BH607" s="9" t="s">
        <v>303</v>
      </c>
      <c r="BI607" s="19">
        <v>45139</v>
      </c>
      <c r="BJ607" s="20">
        <v>45145</v>
      </c>
      <c r="BK607" s="16">
        <v>4000</v>
      </c>
      <c r="BL607" s="16">
        <v>21200</v>
      </c>
      <c r="BM607" s="9" t="s">
        <v>177</v>
      </c>
      <c r="BN607" s="9" t="s">
        <v>470</v>
      </c>
      <c r="BO607" s="9" t="s">
        <v>156</v>
      </c>
      <c r="BP607" s="17">
        <v>45199</v>
      </c>
      <c r="BQ607" s="17" t="s">
        <v>156</v>
      </c>
      <c r="BR607" s="17" t="s">
        <v>156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 t="s">
        <v>156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45041</v>
      </c>
      <c r="CD607" s="10" t="s">
        <v>930</v>
      </c>
      <c r="CE607" s="17" t="s">
        <v>156</v>
      </c>
      <c r="CF607" s="17" t="s">
        <v>156</v>
      </c>
      <c r="CG607" s="17">
        <v>45034</v>
      </c>
      <c r="CH607" s="17">
        <v>45043</v>
      </c>
      <c r="CI607" s="16">
        <v>4000</v>
      </c>
      <c r="CJ607" s="10" t="s">
        <v>2148</v>
      </c>
      <c r="CK607" s="10" t="s">
        <v>230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 t="s">
        <v>156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45134</v>
      </c>
      <c r="CX607" s="10" t="s">
        <v>2137</v>
      </c>
      <c r="CY607" s="17" t="s">
        <v>156</v>
      </c>
      <c r="CZ607" s="17" t="s">
        <v>156</v>
      </c>
      <c r="DA607" s="17">
        <v>45034</v>
      </c>
      <c r="DB607" s="17" t="s">
        <v>156</v>
      </c>
      <c r="DC607" s="16">
        <v>0</v>
      </c>
      <c r="DD607" s="10" t="s">
        <v>156</v>
      </c>
      <c r="DE607" s="10" t="s">
        <v>156</v>
      </c>
      <c r="DF607" s="18" t="s">
        <v>156</v>
      </c>
      <c r="DG607" s="17">
        <v>45148</v>
      </c>
      <c r="DH607" s="10" t="s">
        <v>2058</v>
      </c>
      <c r="DI607" s="17" t="s">
        <v>156</v>
      </c>
      <c r="DJ607" s="17" t="s">
        <v>156</v>
      </c>
      <c r="DK607" s="17">
        <v>45034</v>
      </c>
      <c r="DL607" s="17" t="s">
        <v>156</v>
      </c>
      <c r="DM607" s="16">
        <v>0</v>
      </c>
      <c r="DN607" s="10" t="s">
        <v>156</v>
      </c>
      <c r="DO607" s="10" t="s">
        <v>156</v>
      </c>
      <c r="DP607" s="16">
        <v>12</v>
      </c>
      <c r="DQ607" s="16">
        <v>8</v>
      </c>
      <c r="DR607" s="11">
        <v>8</v>
      </c>
      <c r="DS607" s="16">
        <v>12</v>
      </c>
      <c r="DT607" s="16">
        <v>0</v>
      </c>
      <c r="DU607" s="11" t="s">
        <v>181</v>
      </c>
      <c r="DV607" s="11" t="s">
        <v>182</v>
      </c>
      <c r="DW607" s="27" t="s">
        <v>156</v>
      </c>
      <c r="DX607" s="27" t="s">
        <v>156</v>
      </c>
      <c r="DY607" s="20" t="s">
        <v>980</v>
      </c>
      <c r="DZ607" s="16">
        <v>7</v>
      </c>
      <c r="EA607" s="16">
        <v>33</v>
      </c>
      <c r="EB607" s="27" t="s">
        <v>185</v>
      </c>
      <c r="EC607" s="27" t="s">
        <v>185</v>
      </c>
      <c r="ED607" s="27" t="s">
        <v>182</v>
      </c>
      <c r="EE607" s="29">
        <v>44910.388506944444</v>
      </c>
      <c r="EF607" s="28" t="s">
        <v>188</v>
      </c>
      <c r="EG607" s="28" t="s">
        <v>189</v>
      </c>
      <c r="EH607" s="28" t="s">
        <v>190</v>
      </c>
      <c r="EI607" s="29">
        <v>45115.510740740741</v>
      </c>
      <c r="EJ607" s="28" t="s">
        <v>542</v>
      </c>
      <c r="EK607" s="28" t="s">
        <v>156</v>
      </c>
      <c r="EL607" s="28" t="s">
        <v>543</v>
      </c>
      <c r="EM607" s="45" t="s">
        <v>3713</v>
      </c>
      <c r="EN607" s="46" t="str">
        <f t="shared" si="64"/>
        <v>343F105B</v>
      </c>
      <c r="EO607" s="47">
        <f t="shared" si="65"/>
        <v>45159</v>
      </c>
      <c r="EP607" s="47">
        <f t="shared" si="66"/>
        <v>45134</v>
      </c>
      <c r="EQ607" s="48" t="str">
        <f t="shared" ca="1" si="67"/>
        <v>Y</v>
      </c>
      <c r="ER607" s="49">
        <f t="shared" si="68"/>
        <v>25</v>
      </c>
      <c r="ES607" s="50"/>
      <c r="ET607" s="51">
        <f t="shared" si="69"/>
        <v>25</v>
      </c>
      <c r="EU607" s="52">
        <f t="shared" si="70"/>
        <v>100000</v>
      </c>
      <c r="EV607" s="46"/>
      <c r="EW607" s="23" t="s">
        <v>3721</v>
      </c>
    </row>
    <row r="608" spans="1:153" ht="14.25" customHeight="1">
      <c r="A608" s="8">
        <v>601</v>
      </c>
      <c r="B608" s="9" t="s">
        <v>141</v>
      </c>
      <c r="C608" s="10" t="s">
        <v>206</v>
      </c>
      <c r="D608" s="10" t="s">
        <v>2008</v>
      </c>
      <c r="E608" s="10" t="s">
        <v>150</v>
      </c>
      <c r="F608" s="9" t="s">
        <v>2009</v>
      </c>
      <c r="G608" s="10" t="s">
        <v>145</v>
      </c>
      <c r="H608" s="9" t="s">
        <v>146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213</v>
      </c>
      <c r="S608" s="9" t="s">
        <v>154</v>
      </c>
      <c r="T608" s="9" t="s">
        <v>214</v>
      </c>
      <c r="U608" s="9" t="s">
        <v>215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2114</v>
      </c>
      <c r="AA608" s="9" t="s">
        <v>217</v>
      </c>
      <c r="AB608" s="12" t="s">
        <v>218</v>
      </c>
      <c r="AC608" s="10" t="s">
        <v>2115</v>
      </c>
      <c r="AD608" s="9" t="s">
        <v>217</v>
      </c>
      <c r="AE608" s="13" t="s">
        <v>218</v>
      </c>
      <c r="AF608" s="14" t="s">
        <v>220</v>
      </c>
      <c r="AG608" s="10" t="s">
        <v>2142</v>
      </c>
      <c r="AH608" s="11" t="s">
        <v>256</v>
      </c>
      <c r="AI608" s="11" t="s">
        <v>223</v>
      </c>
      <c r="AJ608" s="10" t="s">
        <v>257</v>
      </c>
      <c r="AK608" s="11" t="s">
        <v>223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5.3</v>
      </c>
      <c r="AU608" s="10" t="s">
        <v>206</v>
      </c>
      <c r="AV608" s="16">
        <v>6000</v>
      </c>
      <c r="AW608" s="16">
        <v>6000</v>
      </c>
      <c r="AX608" s="16">
        <v>0</v>
      </c>
      <c r="AY608" s="16">
        <v>0</v>
      </c>
      <c r="AZ608" s="16">
        <v>0</v>
      </c>
      <c r="BA608" s="17">
        <v>45110</v>
      </c>
      <c r="BB608" s="30" t="s">
        <v>175</v>
      </c>
      <c r="BC608" s="18">
        <v>45117</v>
      </c>
      <c r="BD608" s="17">
        <v>45322</v>
      </c>
      <c r="BE608" s="17">
        <v>45322</v>
      </c>
      <c r="BF608" s="17">
        <v>45092</v>
      </c>
      <c r="BG608" s="10">
        <v>85520890</v>
      </c>
      <c r="BH608" s="9" t="s">
        <v>247</v>
      </c>
      <c r="BI608" s="19">
        <v>45170</v>
      </c>
      <c r="BJ608" s="20">
        <v>45173</v>
      </c>
      <c r="BK608" s="16">
        <v>1</v>
      </c>
      <c r="BL608" s="16">
        <v>5</v>
      </c>
      <c r="BM608" s="9" t="s">
        <v>177</v>
      </c>
      <c r="BN608" s="9" t="s">
        <v>470</v>
      </c>
      <c r="BO608" s="9" t="s">
        <v>156</v>
      </c>
      <c r="BP608" s="17">
        <v>45245</v>
      </c>
      <c r="BQ608" s="17" t="s">
        <v>156</v>
      </c>
      <c r="BR608" s="17" t="s">
        <v>156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 t="s">
        <v>156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>
        <v>45065</v>
      </c>
      <c r="CD608" s="10" t="s">
        <v>156</v>
      </c>
      <c r="CE608" s="17">
        <v>45065</v>
      </c>
      <c r="CF608" s="17" t="s">
        <v>156</v>
      </c>
      <c r="CG608" s="17">
        <v>45042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 t="s">
        <v>156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 t="s">
        <v>156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>
        <v>45177</v>
      </c>
      <c r="CX608" s="10" t="s">
        <v>193</v>
      </c>
      <c r="CY608" s="17">
        <v>45177</v>
      </c>
      <c r="CZ608" s="17" t="s">
        <v>156</v>
      </c>
      <c r="DA608" s="17">
        <v>45091</v>
      </c>
      <c r="DB608" s="17" t="s">
        <v>156</v>
      </c>
      <c r="DC608" s="16">
        <v>0</v>
      </c>
      <c r="DD608" s="10" t="s">
        <v>156</v>
      </c>
      <c r="DE608" s="10" t="s">
        <v>156</v>
      </c>
      <c r="DF608" s="18" t="s">
        <v>156</v>
      </c>
      <c r="DG608" s="17">
        <v>45191</v>
      </c>
      <c r="DH608" s="10" t="s">
        <v>156</v>
      </c>
      <c r="DI608" s="17">
        <v>45191</v>
      </c>
      <c r="DJ608" s="17" t="s">
        <v>156</v>
      </c>
      <c r="DK608" s="17">
        <v>45042</v>
      </c>
      <c r="DL608" s="17" t="s">
        <v>156</v>
      </c>
      <c r="DM608" s="16">
        <v>0</v>
      </c>
      <c r="DN608" s="10" t="s">
        <v>156</v>
      </c>
      <c r="DO608" s="10" t="s">
        <v>156</v>
      </c>
      <c r="DP608" s="16">
        <v>12</v>
      </c>
      <c r="DQ608" s="16">
        <v>8</v>
      </c>
      <c r="DR608" s="11">
        <v>8</v>
      </c>
      <c r="DS608" s="16">
        <v>12</v>
      </c>
      <c r="DT608" s="16">
        <v>0</v>
      </c>
      <c r="DU608" s="11" t="s">
        <v>181</v>
      </c>
      <c r="DV608" s="11" t="s">
        <v>182</v>
      </c>
      <c r="DW608" s="27" t="s">
        <v>156</v>
      </c>
      <c r="DX608" s="27" t="s">
        <v>156</v>
      </c>
      <c r="DY608" s="20" t="s">
        <v>2088</v>
      </c>
      <c r="DZ608" s="16">
        <v>7</v>
      </c>
      <c r="EA608" s="16">
        <v>33</v>
      </c>
      <c r="EB608" s="27" t="s">
        <v>185</v>
      </c>
      <c r="EC608" s="27" t="s">
        <v>185</v>
      </c>
      <c r="ED608" s="27" t="s">
        <v>182</v>
      </c>
      <c r="EE608" s="29">
        <v>45042.277557870373</v>
      </c>
      <c r="EF608" s="28" t="s">
        <v>1129</v>
      </c>
      <c r="EG608" s="28" t="s">
        <v>1130</v>
      </c>
      <c r="EH608" s="28" t="s">
        <v>190</v>
      </c>
      <c r="EI608" s="29">
        <v>45068.815046296295</v>
      </c>
      <c r="EJ608" s="28" t="s">
        <v>197</v>
      </c>
      <c r="EK608" s="28" t="s">
        <v>156</v>
      </c>
      <c r="EL608" s="28" t="s">
        <v>198</v>
      </c>
      <c r="EM608" s="45" t="s">
        <v>3713</v>
      </c>
      <c r="EN608" s="46" t="str">
        <f t="shared" si="64"/>
        <v>343F105B</v>
      </c>
      <c r="EO608" s="47">
        <f t="shared" si="65"/>
        <v>45205</v>
      </c>
      <c r="EP608" s="47">
        <f t="shared" si="66"/>
        <v>45177</v>
      </c>
      <c r="EQ608" s="48" t="str">
        <f t="shared" ca="1" si="67"/>
        <v>Y</v>
      </c>
      <c r="ER608" s="49">
        <f t="shared" si="68"/>
        <v>28</v>
      </c>
      <c r="ES608" s="50"/>
      <c r="ET608" s="51">
        <f t="shared" si="69"/>
        <v>28</v>
      </c>
      <c r="EU608" s="52">
        <f t="shared" si="70"/>
        <v>28</v>
      </c>
      <c r="EV608" s="46"/>
      <c r="EW608" s="23" t="s">
        <v>3721</v>
      </c>
    </row>
    <row r="609" spans="1:153" ht="14.25" hidden="1" customHeight="1">
      <c r="A609" s="8">
        <v>602</v>
      </c>
      <c r="B609" s="9" t="s">
        <v>141</v>
      </c>
      <c r="C609" s="10" t="s">
        <v>206</v>
      </c>
      <c r="D609" s="10" t="s">
        <v>2008</v>
      </c>
      <c r="E609" s="10" t="s">
        <v>150</v>
      </c>
      <c r="F609" s="9" t="s">
        <v>2009</v>
      </c>
      <c r="G609" s="10" t="s">
        <v>145</v>
      </c>
      <c r="H609" s="9" t="s">
        <v>146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213</v>
      </c>
      <c r="S609" s="9" t="s">
        <v>154</v>
      </c>
      <c r="T609" s="9" t="s">
        <v>214</v>
      </c>
      <c r="U609" s="9" t="s">
        <v>215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2114</v>
      </c>
      <c r="AA609" s="9" t="s">
        <v>217</v>
      </c>
      <c r="AB609" s="12" t="s">
        <v>218</v>
      </c>
      <c r="AC609" s="10" t="s">
        <v>2115</v>
      </c>
      <c r="AD609" s="9" t="s">
        <v>217</v>
      </c>
      <c r="AE609" s="13" t="s">
        <v>218</v>
      </c>
      <c r="AF609" s="14" t="s">
        <v>220</v>
      </c>
      <c r="AG609" s="10" t="s">
        <v>2142</v>
      </c>
      <c r="AH609" s="11" t="s">
        <v>256</v>
      </c>
      <c r="AI609" s="11" t="s">
        <v>223</v>
      </c>
      <c r="AJ609" s="10" t="s">
        <v>257</v>
      </c>
      <c r="AK609" s="11" t="s">
        <v>223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5.3</v>
      </c>
      <c r="AU609" s="10" t="s">
        <v>206</v>
      </c>
      <c r="AV609" s="16">
        <v>6000</v>
      </c>
      <c r="AW609" s="16">
        <v>6000</v>
      </c>
      <c r="AX609" s="16">
        <v>0</v>
      </c>
      <c r="AY609" s="16">
        <v>0</v>
      </c>
      <c r="AZ609" s="16">
        <v>0</v>
      </c>
      <c r="BA609" s="17">
        <v>45110</v>
      </c>
      <c r="BB609" s="30" t="s">
        <v>175</v>
      </c>
      <c r="BC609" s="18" t="s">
        <v>156</v>
      </c>
      <c r="BD609" s="17">
        <v>45322</v>
      </c>
      <c r="BE609" s="17">
        <v>45322</v>
      </c>
      <c r="BF609" s="17">
        <v>45092</v>
      </c>
      <c r="BG609" s="10">
        <v>85520891</v>
      </c>
      <c r="BH609" s="9" t="s">
        <v>176</v>
      </c>
      <c r="BI609" s="19">
        <v>45200</v>
      </c>
      <c r="BJ609" s="20">
        <v>45201</v>
      </c>
      <c r="BK609" s="16">
        <v>0</v>
      </c>
      <c r="BL609" s="16">
        <v>0</v>
      </c>
      <c r="BM609" s="9" t="s">
        <v>177</v>
      </c>
      <c r="BN609" s="9" t="s">
        <v>178</v>
      </c>
      <c r="BO609" s="9" t="s">
        <v>156</v>
      </c>
      <c r="BP609" s="17">
        <v>45275</v>
      </c>
      <c r="BQ609" s="17" t="s">
        <v>156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45079</v>
      </c>
      <c r="CD609" s="10" t="s">
        <v>1018</v>
      </c>
      <c r="CE609" s="17">
        <v>45079</v>
      </c>
      <c r="CF609" s="17" t="s">
        <v>156</v>
      </c>
      <c r="CG609" s="17">
        <v>45049</v>
      </c>
      <c r="CH609" s="17" t="s">
        <v>156</v>
      </c>
      <c r="CI609" s="16">
        <v>0</v>
      </c>
      <c r="CJ609" s="10" t="s">
        <v>156</v>
      </c>
      <c r="CK609" s="10" t="s">
        <v>156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45198</v>
      </c>
      <c r="CX609" s="10" t="s">
        <v>193</v>
      </c>
      <c r="CY609" s="17">
        <v>45198</v>
      </c>
      <c r="CZ609" s="17" t="s">
        <v>156</v>
      </c>
      <c r="DA609" s="17">
        <v>45070</v>
      </c>
      <c r="DB609" s="17" t="s">
        <v>156</v>
      </c>
      <c r="DC609" s="16">
        <v>0</v>
      </c>
      <c r="DD609" s="10" t="s">
        <v>156</v>
      </c>
      <c r="DE609" s="10" t="s">
        <v>156</v>
      </c>
      <c r="DF609" s="18" t="s">
        <v>156</v>
      </c>
      <c r="DG609" s="17">
        <v>45219</v>
      </c>
      <c r="DH609" s="10" t="s">
        <v>156</v>
      </c>
      <c r="DI609" s="17">
        <v>45219</v>
      </c>
      <c r="DJ609" s="17" t="s">
        <v>156</v>
      </c>
      <c r="DK609" s="17">
        <v>45042</v>
      </c>
      <c r="DL609" s="17" t="s">
        <v>156</v>
      </c>
      <c r="DM609" s="16">
        <v>0</v>
      </c>
      <c r="DN609" s="10" t="s">
        <v>156</v>
      </c>
      <c r="DO609" s="10" t="s">
        <v>156</v>
      </c>
      <c r="DP609" s="16">
        <v>12</v>
      </c>
      <c r="DQ609" s="16">
        <v>8</v>
      </c>
      <c r="DR609" s="11">
        <v>8</v>
      </c>
      <c r="DS609" s="16">
        <v>12</v>
      </c>
      <c r="DT609" s="16">
        <v>1</v>
      </c>
      <c r="DU609" s="11" t="s">
        <v>181</v>
      </c>
      <c r="DV609" s="11" t="s">
        <v>182</v>
      </c>
      <c r="DW609" s="27" t="s">
        <v>156</v>
      </c>
      <c r="DX609" s="27" t="s">
        <v>156</v>
      </c>
      <c r="DY609" s="20" t="s">
        <v>2091</v>
      </c>
      <c r="DZ609" s="16">
        <v>7</v>
      </c>
      <c r="EA609" s="16">
        <v>33</v>
      </c>
      <c r="EB609" s="27" t="s">
        <v>185</v>
      </c>
      <c r="EC609" s="27" t="s">
        <v>185</v>
      </c>
      <c r="ED609" s="27" t="s">
        <v>182</v>
      </c>
      <c r="EE609" s="29">
        <v>45042.277557870373</v>
      </c>
      <c r="EF609" s="28" t="s">
        <v>1129</v>
      </c>
      <c r="EG609" s="28" t="s">
        <v>1130</v>
      </c>
      <c r="EH609" s="28" t="s">
        <v>190</v>
      </c>
      <c r="EI609" s="29">
        <v>45082.816805555558</v>
      </c>
      <c r="EJ609" s="28" t="s">
        <v>197</v>
      </c>
      <c r="EK609" s="28" t="s">
        <v>156</v>
      </c>
      <c r="EL609" s="28" t="s">
        <v>198</v>
      </c>
      <c r="EM609" s="45"/>
      <c r="EN609" s="46" t="str">
        <f t="shared" si="64"/>
        <v>343F105B</v>
      </c>
      <c r="EO609" s="47">
        <f t="shared" si="65"/>
        <v>45235</v>
      </c>
      <c r="EP609" s="47">
        <f t="shared" si="66"/>
        <v>45198</v>
      </c>
      <c r="EQ609" s="48" t="str">
        <f t="shared" ca="1" si="67"/>
        <v>Y</v>
      </c>
      <c r="ER609" s="49">
        <f t="shared" si="68"/>
        <v>37</v>
      </c>
      <c r="ES609" s="50"/>
      <c r="ET609" s="51">
        <f t="shared" si="69"/>
        <v>37</v>
      </c>
      <c r="EU609" s="52">
        <f t="shared" si="70"/>
        <v>0</v>
      </c>
      <c r="EV609" s="46"/>
    </row>
    <row r="610" spans="1:153" ht="14.25" customHeight="1">
      <c r="A610" s="8">
        <v>603</v>
      </c>
      <c r="B610" s="9" t="s">
        <v>141</v>
      </c>
      <c r="C610" s="10" t="s">
        <v>206</v>
      </c>
      <c r="D610" s="10" t="s">
        <v>2008</v>
      </c>
      <c r="E610" s="10" t="s">
        <v>150</v>
      </c>
      <c r="F610" s="9" t="s">
        <v>2009</v>
      </c>
      <c r="G610" s="10" t="s">
        <v>145</v>
      </c>
      <c r="H610" s="9" t="s">
        <v>146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259</v>
      </c>
      <c r="S610" s="9" t="s">
        <v>154</v>
      </c>
      <c r="T610" s="9" t="s">
        <v>260</v>
      </c>
      <c r="U610" s="9" t="s">
        <v>215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2149</v>
      </c>
      <c r="AA610" s="9" t="s">
        <v>262</v>
      </c>
      <c r="AB610" s="12" t="s">
        <v>263</v>
      </c>
      <c r="AC610" s="10" t="s">
        <v>2150</v>
      </c>
      <c r="AD610" s="9" t="s">
        <v>262</v>
      </c>
      <c r="AE610" s="13" t="s">
        <v>263</v>
      </c>
      <c r="AF610" s="14" t="s">
        <v>163</v>
      </c>
      <c r="AG610" s="10" t="s">
        <v>2151</v>
      </c>
      <c r="AH610" s="11" t="s">
        <v>222</v>
      </c>
      <c r="AI610" s="11" t="s">
        <v>223</v>
      </c>
      <c r="AJ610" s="10" t="s">
        <v>224</v>
      </c>
      <c r="AK610" s="11" t="s">
        <v>223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3.6</v>
      </c>
      <c r="AU610" s="10" t="s">
        <v>142</v>
      </c>
      <c r="AV610" s="16">
        <v>127500</v>
      </c>
      <c r="AW610" s="16">
        <v>136000</v>
      </c>
      <c r="AX610" s="16">
        <v>0</v>
      </c>
      <c r="AY610" s="16">
        <v>0</v>
      </c>
      <c r="AZ610" s="16">
        <v>10000</v>
      </c>
      <c r="BA610" s="17">
        <v>45110</v>
      </c>
      <c r="BB610" s="30" t="s">
        <v>175</v>
      </c>
      <c r="BC610" s="18">
        <v>45119</v>
      </c>
      <c r="BD610" s="17">
        <v>45322</v>
      </c>
      <c r="BE610" s="17">
        <v>45322</v>
      </c>
      <c r="BF610" s="17">
        <v>45092</v>
      </c>
      <c r="BG610" s="10">
        <v>84863844</v>
      </c>
      <c r="BH610" s="9" t="s">
        <v>414</v>
      </c>
      <c r="BI610" s="19">
        <v>44927</v>
      </c>
      <c r="BJ610" s="20">
        <v>44928</v>
      </c>
      <c r="BK610" s="16">
        <v>4548</v>
      </c>
      <c r="BL610" s="16">
        <v>16373</v>
      </c>
      <c r="BM610" s="9" t="s">
        <v>177</v>
      </c>
      <c r="BN610" s="9" t="s">
        <v>436</v>
      </c>
      <c r="BO610" s="9" t="s">
        <v>635</v>
      </c>
      <c r="BP610" s="17">
        <v>45092</v>
      </c>
      <c r="BQ610" s="17">
        <v>45092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 t="s">
        <v>156</v>
      </c>
      <c r="CD610" s="10" t="s">
        <v>156</v>
      </c>
      <c r="CE610" s="17" t="s">
        <v>156</v>
      </c>
      <c r="CF610" s="17" t="s">
        <v>156</v>
      </c>
      <c r="CG610" s="17" t="s">
        <v>156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>
        <v>44869</v>
      </c>
      <c r="CX610" s="10" t="s">
        <v>193</v>
      </c>
      <c r="CY610" s="17" t="s">
        <v>156</v>
      </c>
      <c r="CZ610" s="17" t="s">
        <v>156</v>
      </c>
      <c r="DA610" s="17" t="s">
        <v>156</v>
      </c>
      <c r="DB610" s="17">
        <v>44869</v>
      </c>
      <c r="DC610" s="16">
        <v>4548</v>
      </c>
      <c r="DD610" s="10" t="s">
        <v>2152</v>
      </c>
      <c r="DE610" s="10" t="s">
        <v>230</v>
      </c>
      <c r="DF610" s="18" t="s">
        <v>156</v>
      </c>
      <c r="DG610" s="17">
        <v>44889</v>
      </c>
      <c r="DH610" s="10" t="s">
        <v>156</v>
      </c>
      <c r="DI610" s="17" t="s">
        <v>156</v>
      </c>
      <c r="DJ610" s="17" t="s">
        <v>156</v>
      </c>
      <c r="DK610" s="17" t="s">
        <v>156</v>
      </c>
      <c r="DL610" s="17">
        <v>44890</v>
      </c>
      <c r="DM610" s="16">
        <v>4548</v>
      </c>
      <c r="DN610" s="10" t="s">
        <v>2153</v>
      </c>
      <c r="DO610" s="10" t="s">
        <v>233</v>
      </c>
      <c r="DP610" s="16">
        <v>24</v>
      </c>
      <c r="DQ610" s="16">
        <v>12</v>
      </c>
      <c r="DR610" s="11">
        <v>12</v>
      </c>
      <c r="DS610" s="16">
        <v>12</v>
      </c>
      <c r="DT610" s="16">
        <v>0</v>
      </c>
      <c r="DU610" s="11" t="s">
        <v>181</v>
      </c>
      <c r="DV610" s="11" t="s">
        <v>182</v>
      </c>
      <c r="DW610" s="27" t="s">
        <v>156</v>
      </c>
      <c r="DX610" s="27" t="s">
        <v>156</v>
      </c>
      <c r="DY610" s="20" t="s">
        <v>732</v>
      </c>
      <c r="DZ610" s="16">
        <v>7</v>
      </c>
      <c r="EA610" s="16">
        <v>33</v>
      </c>
      <c r="EB610" s="27" t="s">
        <v>185</v>
      </c>
      <c r="EC610" s="27" t="s">
        <v>185</v>
      </c>
      <c r="ED610" s="27" t="s">
        <v>182</v>
      </c>
      <c r="EE610" s="29">
        <v>44867.279629629629</v>
      </c>
      <c r="EF610" s="28" t="s">
        <v>460</v>
      </c>
      <c r="EG610" s="28" t="s">
        <v>461</v>
      </c>
      <c r="EH610" s="28" t="s">
        <v>190</v>
      </c>
      <c r="EI610" s="29">
        <v>45062.343865740739</v>
      </c>
      <c r="EJ610" s="28" t="s">
        <v>197</v>
      </c>
      <c r="EK610" s="28" t="s">
        <v>156</v>
      </c>
      <c r="EL610" s="28" t="s">
        <v>198</v>
      </c>
      <c r="EM610" s="45" t="s">
        <v>3713</v>
      </c>
      <c r="EN610" s="46" t="str">
        <f t="shared" si="64"/>
        <v>343F107A</v>
      </c>
      <c r="EO610" s="47">
        <f t="shared" si="65"/>
        <v>45052</v>
      </c>
      <c r="EP610" s="47">
        <f t="shared" si="66"/>
        <v>44869</v>
      </c>
      <c r="EQ610" s="48" t="str">
        <f t="shared" ca="1" si="67"/>
        <v>Past</v>
      </c>
      <c r="ER610" s="49">
        <f t="shared" si="68"/>
        <v>183</v>
      </c>
      <c r="ES610" s="50"/>
      <c r="ET610" s="51">
        <f t="shared" si="69"/>
        <v>183</v>
      </c>
      <c r="EU610" s="52">
        <f t="shared" si="70"/>
        <v>832284</v>
      </c>
      <c r="EV610" s="46"/>
      <c r="EW610" s="23" t="s">
        <v>3714</v>
      </c>
    </row>
    <row r="611" spans="1:153" ht="14.25" customHeight="1">
      <c r="A611" s="8">
        <v>604</v>
      </c>
      <c r="B611" s="9" t="s">
        <v>141</v>
      </c>
      <c r="C611" s="10" t="s">
        <v>206</v>
      </c>
      <c r="D611" s="10" t="s">
        <v>2008</v>
      </c>
      <c r="E611" s="10" t="s">
        <v>150</v>
      </c>
      <c r="F611" s="9" t="s">
        <v>2009</v>
      </c>
      <c r="G611" s="10" t="s">
        <v>145</v>
      </c>
      <c r="H611" s="9" t="s">
        <v>146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259</v>
      </c>
      <c r="S611" s="9" t="s">
        <v>154</v>
      </c>
      <c r="T611" s="9" t="s">
        <v>260</v>
      </c>
      <c r="U611" s="9" t="s">
        <v>215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2149</v>
      </c>
      <c r="AA611" s="9" t="s">
        <v>262</v>
      </c>
      <c r="AB611" s="12" t="s">
        <v>263</v>
      </c>
      <c r="AC611" s="10" t="s">
        <v>2150</v>
      </c>
      <c r="AD611" s="9" t="s">
        <v>262</v>
      </c>
      <c r="AE611" s="13" t="s">
        <v>263</v>
      </c>
      <c r="AF611" s="14" t="s">
        <v>163</v>
      </c>
      <c r="AG611" s="10" t="s">
        <v>2151</v>
      </c>
      <c r="AH611" s="11" t="s">
        <v>222</v>
      </c>
      <c r="AI611" s="11" t="s">
        <v>223</v>
      </c>
      <c r="AJ611" s="10" t="s">
        <v>224</v>
      </c>
      <c r="AK611" s="11" t="s">
        <v>223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3.6</v>
      </c>
      <c r="AU611" s="10" t="s">
        <v>142</v>
      </c>
      <c r="AV611" s="16">
        <v>127500</v>
      </c>
      <c r="AW611" s="16">
        <v>136000</v>
      </c>
      <c r="AX611" s="16">
        <v>0</v>
      </c>
      <c r="AY611" s="16">
        <v>0</v>
      </c>
      <c r="AZ611" s="16">
        <v>10000</v>
      </c>
      <c r="BA611" s="17">
        <v>45110</v>
      </c>
      <c r="BB611" s="30" t="s">
        <v>175</v>
      </c>
      <c r="BC611" s="18">
        <v>45119</v>
      </c>
      <c r="BD611" s="17">
        <v>45322</v>
      </c>
      <c r="BE611" s="17">
        <v>45322</v>
      </c>
      <c r="BF611" s="17">
        <v>45092</v>
      </c>
      <c r="BG611" s="10">
        <v>84909886</v>
      </c>
      <c r="BH611" s="9" t="s">
        <v>319</v>
      </c>
      <c r="BI611" s="19">
        <v>44958</v>
      </c>
      <c r="BJ611" s="20">
        <v>44963</v>
      </c>
      <c r="BK611" s="16">
        <v>9996</v>
      </c>
      <c r="BL611" s="16">
        <v>35986</v>
      </c>
      <c r="BM611" s="9" t="s">
        <v>177</v>
      </c>
      <c r="BN611" s="9" t="s">
        <v>436</v>
      </c>
      <c r="BO611" s="9" t="s">
        <v>156</v>
      </c>
      <c r="BP611" s="17">
        <v>45092</v>
      </c>
      <c r="BQ611" s="17">
        <v>45092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44876</v>
      </c>
      <c r="CX611" s="10" t="s">
        <v>193</v>
      </c>
      <c r="CY611" s="17" t="s">
        <v>156</v>
      </c>
      <c r="CZ611" s="17" t="s">
        <v>156</v>
      </c>
      <c r="DA611" s="17" t="s">
        <v>156</v>
      </c>
      <c r="DB611" s="17">
        <v>44874</v>
      </c>
      <c r="DC611" s="16">
        <v>9996</v>
      </c>
      <c r="DD611" s="10" t="s">
        <v>2154</v>
      </c>
      <c r="DE611" s="10" t="s">
        <v>230</v>
      </c>
      <c r="DF611" s="18" t="s">
        <v>156</v>
      </c>
      <c r="DG611" s="17">
        <v>44889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44894</v>
      </c>
      <c r="DM611" s="16">
        <v>9996</v>
      </c>
      <c r="DN611" s="10" t="s">
        <v>2155</v>
      </c>
      <c r="DO611" s="10" t="s">
        <v>233</v>
      </c>
      <c r="DP611" s="16">
        <v>24</v>
      </c>
      <c r="DQ611" s="16">
        <v>12</v>
      </c>
      <c r="DR611" s="11">
        <v>12</v>
      </c>
      <c r="DS611" s="16">
        <v>12</v>
      </c>
      <c r="DT611" s="16">
        <v>0</v>
      </c>
      <c r="DU611" s="11" t="s">
        <v>181</v>
      </c>
      <c r="DV611" s="11" t="s">
        <v>182</v>
      </c>
      <c r="DW611" s="27" t="s">
        <v>156</v>
      </c>
      <c r="DX611" s="27" t="s">
        <v>156</v>
      </c>
      <c r="DY611" s="20" t="s">
        <v>732</v>
      </c>
      <c r="DZ611" s="16">
        <v>7</v>
      </c>
      <c r="EA611" s="16">
        <v>33</v>
      </c>
      <c r="EB611" s="27" t="s">
        <v>185</v>
      </c>
      <c r="EC611" s="27" t="s">
        <v>185</v>
      </c>
      <c r="ED611" s="27" t="s">
        <v>182</v>
      </c>
      <c r="EE611" s="29">
        <v>44873.586516203701</v>
      </c>
      <c r="EF611" s="28" t="s">
        <v>460</v>
      </c>
      <c r="EG611" s="28" t="s">
        <v>461</v>
      </c>
      <c r="EH611" s="28" t="s">
        <v>190</v>
      </c>
      <c r="EI611" s="29">
        <v>45062.343865740739</v>
      </c>
      <c r="EJ611" s="28" t="s">
        <v>197</v>
      </c>
      <c r="EK611" s="28" t="s">
        <v>156</v>
      </c>
      <c r="EL611" s="28" t="s">
        <v>198</v>
      </c>
      <c r="EM611" s="45" t="s">
        <v>3713</v>
      </c>
      <c r="EN611" s="46" t="str">
        <f t="shared" si="64"/>
        <v>343F107A</v>
      </c>
      <c r="EO611" s="47">
        <f t="shared" si="65"/>
        <v>45052</v>
      </c>
      <c r="EP611" s="47">
        <f t="shared" si="66"/>
        <v>44876</v>
      </c>
      <c r="EQ611" s="48" t="str">
        <f t="shared" ca="1" si="67"/>
        <v>Past</v>
      </c>
      <c r="ER611" s="49">
        <f t="shared" si="68"/>
        <v>176</v>
      </c>
      <c r="ES611" s="50"/>
      <c r="ET611" s="51">
        <f t="shared" si="69"/>
        <v>176</v>
      </c>
      <c r="EU611" s="52">
        <f t="shared" si="70"/>
        <v>1759296</v>
      </c>
      <c r="EV611" s="46"/>
      <c r="EW611" s="23" t="s">
        <v>3714</v>
      </c>
    </row>
    <row r="612" spans="1:153" ht="14.25" customHeight="1">
      <c r="A612" s="8">
        <v>605</v>
      </c>
      <c r="B612" s="9" t="s">
        <v>141</v>
      </c>
      <c r="C612" s="10" t="s">
        <v>206</v>
      </c>
      <c r="D612" s="10" t="s">
        <v>2008</v>
      </c>
      <c r="E612" s="10" t="s">
        <v>150</v>
      </c>
      <c r="F612" s="9" t="s">
        <v>2009</v>
      </c>
      <c r="G612" s="10" t="s">
        <v>145</v>
      </c>
      <c r="H612" s="9" t="s">
        <v>146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259</v>
      </c>
      <c r="S612" s="9" t="s">
        <v>154</v>
      </c>
      <c r="T612" s="9" t="s">
        <v>260</v>
      </c>
      <c r="U612" s="9" t="s">
        <v>215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2149</v>
      </c>
      <c r="AA612" s="9" t="s">
        <v>262</v>
      </c>
      <c r="AB612" s="12" t="s">
        <v>263</v>
      </c>
      <c r="AC612" s="10" t="s">
        <v>2150</v>
      </c>
      <c r="AD612" s="9" t="s">
        <v>262</v>
      </c>
      <c r="AE612" s="13" t="s">
        <v>263</v>
      </c>
      <c r="AF612" s="14" t="s">
        <v>163</v>
      </c>
      <c r="AG612" s="10" t="s">
        <v>2151</v>
      </c>
      <c r="AH612" s="11" t="s">
        <v>222</v>
      </c>
      <c r="AI612" s="11" t="s">
        <v>223</v>
      </c>
      <c r="AJ612" s="10" t="s">
        <v>224</v>
      </c>
      <c r="AK612" s="11" t="s">
        <v>223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3.6</v>
      </c>
      <c r="AU612" s="10" t="s">
        <v>142</v>
      </c>
      <c r="AV612" s="16">
        <v>127500</v>
      </c>
      <c r="AW612" s="16">
        <v>136000</v>
      </c>
      <c r="AX612" s="16">
        <v>0</v>
      </c>
      <c r="AY612" s="16">
        <v>0</v>
      </c>
      <c r="AZ612" s="16">
        <v>10000</v>
      </c>
      <c r="BA612" s="17">
        <v>45110</v>
      </c>
      <c r="BB612" s="30" t="s">
        <v>175</v>
      </c>
      <c r="BC612" s="18">
        <v>45119</v>
      </c>
      <c r="BD612" s="17">
        <v>45322</v>
      </c>
      <c r="BE612" s="17">
        <v>45322</v>
      </c>
      <c r="BF612" s="17">
        <v>45092</v>
      </c>
      <c r="BG612" s="10">
        <v>84923488</v>
      </c>
      <c r="BH612" s="9" t="s">
        <v>321</v>
      </c>
      <c r="BI612" s="19">
        <v>44986</v>
      </c>
      <c r="BJ612" s="20">
        <v>44991</v>
      </c>
      <c r="BK612" s="16">
        <v>16968</v>
      </c>
      <c r="BL612" s="16">
        <v>61085</v>
      </c>
      <c r="BM612" s="9" t="s">
        <v>177</v>
      </c>
      <c r="BN612" s="9" t="s">
        <v>436</v>
      </c>
      <c r="BO612" s="9" t="s">
        <v>156</v>
      </c>
      <c r="BP612" s="17">
        <v>45106</v>
      </c>
      <c r="BQ612" s="17">
        <v>45106</v>
      </c>
      <c r="BR612" s="17">
        <v>45092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>
        <v>44873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>
        <v>44936</v>
      </c>
      <c r="CD612" s="10" t="s">
        <v>503</v>
      </c>
      <c r="CE612" s="17" t="s">
        <v>156</v>
      </c>
      <c r="CF612" s="17" t="s">
        <v>156</v>
      </c>
      <c r="CG612" s="17">
        <v>44873</v>
      </c>
      <c r="CH612" s="17" t="s">
        <v>156</v>
      </c>
      <c r="CI612" s="16">
        <v>0</v>
      </c>
      <c r="CJ612" s="10" t="s">
        <v>156</v>
      </c>
      <c r="CK612" s="10" t="s">
        <v>156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>
        <v>44873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44964</v>
      </c>
      <c r="CX612" s="10" t="s">
        <v>484</v>
      </c>
      <c r="CY612" s="17" t="s">
        <v>156</v>
      </c>
      <c r="CZ612" s="17" t="s">
        <v>156</v>
      </c>
      <c r="DA612" s="17">
        <v>44873</v>
      </c>
      <c r="DB612" s="17">
        <v>44910</v>
      </c>
      <c r="DC612" s="16">
        <v>16968</v>
      </c>
      <c r="DD612" s="10" t="s">
        <v>2156</v>
      </c>
      <c r="DE612" s="10" t="s">
        <v>230</v>
      </c>
      <c r="DF612" s="18" t="s">
        <v>156</v>
      </c>
      <c r="DG612" s="17">
        <v>44957</v>
      </c>
      <c r="DH612" s="10" t="s">
        <v>1584</v>
      </c>
      <c r="DI612" s="17" t="s">
        <v>156</v>
      </c>
      <c r="DJ612" s="17" t="s">
        <v>156</v>
      </c>
      <c r="DK612" s="17">
        <v>44873</v>
      </c>
      <c r="DL612" s="17">
        <v>44951</v>
      </c>
      <c r="DM612" s="16">
        <v>16968</v>
      </c>
      <c r="DN612" s="10" t="s">
        <v>2157</v>
      </c>
      <c r="DO612" s="10" t="s">
        <v>233</v>
      </c>
      <c r="DP612" s="16">
        <v>24</v>
      </c>
      <c r="DQ612" s="16">
        <v>12</v>
      </c>
      <c r="DR612" s="11">
        <v>12</v>
      </c>
      <c r="DS612" s="16">
        <v>12</v>
      </c>
      <c r="DT612" s="16">
        <v>0</v>
      </c>
      <c r="DU612" s="11" t="s">
        <v>181</v>
      </c>
      <c r="DV612" s="11" t="s">
        <v>182</v>
      </c>
      <c r="DW612" s="27" t="s">
        <v>156</v>
      </c>
      <c r="DX612" s="27" t="s">
        <v>156</v>
      </c>
      <c r="DY612" s="20" t="s">
        <v>456</v>
      </c>
      <c r="DZ612" s="16">
        <v>7</v>
      </c>
      <c r="EA612" s="16">
        <v>33</v>
      </c>
      <c r="EB612" s="27" t="s">
        <v>185</v>
      </c>
      <c r="EC612" s="27" t="s">
        <v>185</v>
      </c>
      <c r="ED612" s="27" t="s">
        <v>182</v>
      </c>
      <c r="EE612" s="29">
        <v>44873.981111111112</v>
      </c>
      <c r="EF612" s="28" t="s">
        <v>186</v>
      </c>
      <c r="EG612" s="28" t="s">
        <v>156</v>
      </c>
      <c r="EH612" s="28" t="s">
        <v>187</v>
      </c>
      <c r="EI612" s="29">
        <v>45062.343865740739</v>
      </c>
      <c r="EJ612" s="28" t="s">
        <v>197</v>
      </c>
      <c r="EK612" s="28" t="s">
        <v>156</v>
      </c>
      <c r="EL612" s="28" t="s">
        <v>198</v>
      </c>
      <c r="EM612" s="45" t="s">
        <v>3713</v>
      </c>
      <c r="EN612" s="46" t="str">
        <f t="shared" si="64"/>
        <v>343F107A</v>
      </c>
      <c r="EO612" s="47">
        <f t="shared" si="65"/>
        <v>45066</v>
      </c>
      <c r="EP612" s="47">
        <f t="shared" si="66"/>
        <v>44964</v>
      </c>
      <c r="EQ612" s="48" t="str">
        <f t="shared" ca="1" si="67"/>
        <v>Past</v>
      </c>
      <c r="ER612" s="49">
        <f t="shared" si="68"/>
        <v>102</v>
      </c>
      <c r="ES612" s="50"/>
      <c r="ET612" s="51">
        <f t="shared" si="69"/>
        <v>102</v>
      </c>
      <c r="EU612" s="52">
        <f t="shared" si="70"/>
        <v>1730736</v>
      </c>
      <c r="EV612" s="46"/>
      <c r="EW612" s="23" t="s">
        <v>3714</v>
      </c>
    </row>
    <row r="613" spans="1:153" ht="14.25" customHeight="1">
      <c r="A613" s="8">
        <v>606</v>
      </c>
      <c r="B613" s="9" t="s">
        <v>141</v>
      </c>
      <c r="C613" s="10" t="s">
        <v>206</v>
      </c>
      <c r="D613" s="10" t="s">
        <v>2008</v>
      </c>
      <c r="E613" s="10" t="s">
        <v>150</v>
      </c>
      <c r="F613" s="9" t="s">
        <v>2009</v>
      </c>
      <c r="G613" s="10" t="s">
        <v>145</v>
      </c>
      <c r="H613" s="9" t="s">
        <v>146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259</v>
      </c>
      <c r="S613" s="9" t="s">
        <v>154</v>
      </c>
      <c r="T613" s="9" t="s">
        <v>260</v>
      </c>
      <c r="U613" s="9" t="s">
        <v>215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2149</v>
      </c>
      <c r="AA613" s="9" t="s">
        <v>262</v>
      </c>
      <c r="AB613" s="12" t="s">
        <v>263</v>
      </c>
      <c r="AC613" s="10" t="s">
        <v>2150</v>
      </c>
      <c r="AD613" s="9" t="s">
        <v>262</v>
      </c>
      <c r="AE613" s="13" t="s">
        <v>263</v>
      </c>
      <c r="AF613" s="14" t="s">
        <v>163</v>
      </c>
      <c r="AG613" s="10" t="s">
        <v>2151</v>
      </c>
      <c r="AH613" s="11" t="s">
        <v>222</v>
      </c>
      <c r="AI613" s="11" t="s">
        <v>223</v>
      </c>
      <c r="AJ613" s="10" t="s">
        <v>224</v>
      </c>
      <c r="AK613" s="11" t="s">
        <v>223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3.6</v>
      </c>
      <c r="AU613" s="10" t="s">
        <v>142</v>
      </c>
      <c r="AV613" s="16">
        <v>127500</v>
      </c>
      <c r="AW613" s="16">
        <v>136000</v>
      </c>
      <c r="AX613" s="16">
        <v>0</v>
      </c>
      <c r="AY613" s="16">
        <v>0</v>
      </c>
      <c r="AZ613" s="16">
        <v>10000</v>
      </c>
      <c r="BA613" s="17">
        <v>45110</v>
      </c>
      <c r="BB613" s="30" t="s">
        <v>175</v>
      </c>
      <c r="BC613" s="18">
        <v>45119</v>
      </c>
      <c r="BD613" s="17">
        <v>45322</v>
      </c>
      <c r="BE613" s="17">
        <v>45322</v>
      </c>
      <c r="BF613" s="17">
        <v>45092</v>
      </c>
      <c r="BG613" s="10">
        <v>84925333</v>
      </c>
      <c r="BH613" s="9" t="s">
        <v>258</v>
      </c>
      <c r="BI613" s="19">
        <v>45017</v>
      </c>
      <c r="BJ613" s="20">
        <v>45019</v>
      </c>
      <c r="BK613" s="16">
        <v>15900</v>
      </c>
      <c r="BL613" s="16">
        <v>57240</v>
      </c>
      <c r="BM613" s="9" t="s">
        <v>177</v>
      </c>
      <c r="BN613" s="9" t="s">
        <v>383</v>
      </c>
      <c r="BO613" s="9" t="s">
        <v>156</v>
      </c>
      <c r="BP613" s="17">
        <v>45153</v>
      </c>
      <c r="BQ613" s="17">
        <v>45153</v>
      </c>
      <c r="BR613" s="17" t="s">
        <v>156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 t="s">
        <v>156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>
        <v>44915</v>
      </c>
      <c r="CD613" s="10" t="s">
        <v>282</v>
      </c>
      <c r="CE613" s="17" t="s">
        <v>156</v>
      </c>
      <c r="CF613" s="17" t="s">
        <v>156</v>
      </c>
      <c r="CG613" s="17" t="s">
        <v>156</v>
      </c>
      <c r="CH613" s="17">
        <v>44930</v>
      </c>
      <c r="CI613" s="16">
        <v>15000</v>
      </c>
      <c r="CJ613" s="10" t="s">
        <v>2158</v>
      </c>
      <c r="CK613" s="10" t="s">
        <v>230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 t="s">
        <v>156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44967</v>
      </c>
      <c r="CX613" s="10" t="s">
        <v>2159</v>
      </c>
      <c r="CY613" s="17" t="s">
        <v>156</v>
      </c>
      <c r="CZ613" s="17" t="s">
        <v>156</v>
      </c>
      <c r="DA613" s="17" t="s">
        <v>156</v>
      </c>
      <c r="DB613" s="17">
        <v>44952</v>
      </c>
      <c r="DC613" s="16">
        <v>15900</v>
      </c>
      <c r="DD613" s="10" t="s">
        <v>2160</v>
      </c>
      <c r="DE613" s="10" t="s">
        <v>230</v>
      </c>
      <c r="DF613" s="18" t="s">
        <v>156</v>
      </c>
      <c r="DG613" s="17">
        <v>44978</v>
      </c>
      <c r="DH613" s="10" t="s">
        <v>2161</v>
      </c>
      <c r="DI613" s="17" t="s">
        <v>156</v>
      </c>
      <c r="DJ613" s="17" t="s">
        <v>156</v>
      </c>
      <c r="DK613" s="17" t="s">
        <v>156</v>
      </c>
      <c r="DL613" s="17">
        <v>44972</v>
      </c>
      <c r="DM613" s="16">
        <v>15900</v>
      </c>
      <c r="DN613" s="10" t="s">
        <v>2162</v>
      </c>
      <c r="DO613" s="10" t="s">
        <v>230</v>
      </c>
      <c r="DP613" s="16">
        <v>24</v>
      </c>
      <c r="DQ613" s="16">
        <v>12</v>
      </c>
      <c r="DR613" s="11">
        <v>12</v>
      </c>
      <c r="DS613" s="16">
        <v>12</v>
      </c>
      <c r="DT613" s="16">
        <v>0</v>
      </c>
      <c r="DU613" s="11" t="s">
        <v>181</v>
      </c>
      <c r="DV613" s="11" t="s">
        <v>182</v>
      </c>
      <c r="DW613" s="27" t="s">
        <v>156</v>
      </c>
      <c r="DX613" s="27" t="s">
        <v>2163</v>
      </c>
      <c r="DY613" s="20" t="s">
        <v>892</v>
      </c>
      <c r="DZ613" s="16">
        <v>7</v>
      </c>
      <c r="EA613" s="16">
        <v>33</v>
      </c>
      <c r="EB613" s="27" t="s">
        <v>185</v>
      </c>
      <c r="EC613" s="27" t="s">
        <v>185</v>
      </c>
      <c r="ED613" s="27" t="s">
        <v>182</v>
      </c>
      <c r="EE613" s="29">
        <v>44874.519375000003</v>
      </c>
      <c r="EF613" s="28" t="s">
        <v>195</v>
      </c>
      <c r="EG613" s="28" t="s">
        <v>196</v>
      </c>
      <c r="EH613" s="28" t="s">
        <v>190</v>
      </c>
      <c r="EI613" s="29">
        <v>45062.343865740739</v>
      </c>
      <c r="EJ613" s="28" t="s">
        <v>197</v>
      </c>
      <c r="EK613" s="28" t="s">
        <v>156</v>
      </c>
      <c r="EL613" s="28" t="s">
        <v>198</v>
      </c>
      <c r="EM613" s="45" t="s">
        <v>3713</v>
      </c>
      <c r="EN613" s="46" t="str">
        <f t="shared" si="64"/>
        <v>343F107A</v>
      </c>
      <c r="EO613" s="47">
        <f t="shared" si="65"/>
        <v>45113</v>
      </c>
      <c r="EP613" s="47">
        <f t="shared" si="66"/>
        <v>44967</v>
      </c>
      <c r="EQ613" s="48" t="str">
        <f t="shared" ca="1" si="67"/>
        <v>Past</v>
      </c>
      <c r="ER613" s="49">
        <f t="shared" si="68"/>
        <v>146</v>
      </c>
      <c r="ES613" s="50"/>
      <c r="ET613" s="51">
        <f t="shared" si="69"/>
        <v>146</v>
      </c>
      <c r="EU613" s="52">
        <f t="shared" si="70"/>
        <v>2321400</v>
      </c>
      <c r="EV613" s="46"/>
      <c r="EW613" s="23" t="s">
        <v>3714</v>
      </c>
    </row>
    <row r="614" spans="1:153" ht="14.25" customHeight="1">
      <c r="A614" s="8">
        <v>607</v>
      </c>
      <c r="B614" s="9" t="s">
        <v>141</v>
      </c>
      <c r="C614" s="10" t="s">
        <v>206</v>
      </c>
      <c r="D614" s="10" t="s">
        <v>2008</v>
      </c>
      <c r="E614" s="10" t="s">
        <v>150</v>
      </c>
      <c r="F614" s="9" t="s">
        <v>2009</v>
      </c>
      <c r="G614" s="10" t="s">
        <v>145</v>
      </c>
      <c r="H614" s="9" t="s">
        <v>146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259</v>
      </c>
      <c r="S614" s="9" t="s">
        <v>154</v>
      </c>
      <c r="T614" s="9" t="s">
        <v>260</v>
      </c>
      <c r="U614" s="9" t="s">
        <v>215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2149</v>
      </c>
      <c r="AA614" s="9" t="s">
        <v>262</v>
      </c>
      <c r="AB614" s="12" t="s">
        <v>263</v>
      </c>
      <c r="AC614" s="10" t="s">
        <v>2150</v>
      </c>
      <c r="AD614" s="9" t="s">
        <v>262</v>
      </c>
      <c r="AE614" s="13" t="s">
        <v>263</v>
      </c>
      <c r="AF614" s="14" t="s">
        <v>163</v>
      </c>
      <c r="AG614" s="10" t="s">
        <v>2151</v>
      </c>
      <c r="AH614" s="11" t="s">
        <v>222</v>
      </c>
      <c r="AI614" s="11" t="s">
        <v>223</v>
      </c>
      <c r="AJ614" s="10" t="s">
        <v>224</v>
      </c>
      <c r="AK614" s="11" t="s">
        <v>223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3.6</v>
      </c>
      <c r="AU614" s="10" t="s">
        <v>142</v>
      </c>
      <c r="AV614" s="16">
        <v>127500</v>
      </c>
      <c r="AW614" s="16">
        <v>136000</v>
      </c>
      <c r="AX614" s="16">
        <v>0</v>
      </c>
      <c r="AY614" s="16">
        <v>0</v>
      </c>
      <c r="AZ614" s="16">
        <v>10000</v>
      </c>
      <c r="BA614" s="17">
        <v>45110</v>
      </c>
      <c r="BB614" s="30" t="s">
        <v>175</v>
      </c>
      <c r="BC614" s="18">
        <v>45119</v>
      </c>
      <c r="BD614" s="17">
        <v>45322</v>
      </c>
      <c r="BE614" s="17">
        <v>45322</v>
      </c>
      <c r="BF614" s="17">
        <v>45092</v>
      </c>
      <c r="BG614" s="10">
        <v>84923489</v>
      </c>
      <c r="BH614" s="9" t="s">
        <v>303</v>
      </c>
      <c r="BI614" s="19">
        <v>45047</v>
      </c>
      <c r="BJ614" s="20">
        <v>45047</v>
      </c>
      <c r="BK614" s="16">
        <v>10008</v>
      </c>
      <c r="BL614" s="16">
        <v>36029</v>
      </c>
      <c r="BM614" s="9" t="s">
        <v>177</v>
      </c>
      <c r="BN614" s="9" t="s">
        <v>383</v>
      </c>
      <c r="BO614" s="9" t="s">
        <v>156</v>
      </c>
      <c r="BP614" s="17">
        <v>45153</v>
      </c>
      <c r="BQ614" s="17">
        <v>45153</v>
      </c>
      <c r="BR614" s="17">
        <v>45153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>
        <v>44873</v>
      </c>
      <c r="BX614" s="17" t="s">
        <v>156</v>
      </c>
      <c r="BY614" s="16">
        <v>0</v>
      </c>
      <c r="BZ614" s="10" t="s">
        <v>156</v>
      </c>
      <c r="CA614" s="10" t="s">
        <v>156</v>
      </c>
      <c r="CB614" s="18" t="s">
        <v>156</v>
      </c>
      <c r="CC614" s="17">
        <v>44922</v>
      </c>
      <c r="CD614" s="10" t="s">
        <v>282</v>
      </c>
      <c r="CE614" s="17" t="s">
        <v>156</v>
      </c>
      <c r="CF614" s="17" t="s">
        <v>156</v>
      </c>
      <c r="CG614" s="17">
        <v>44873</v>
      </c>
      <c r="CH614" s="17">
        <v>44930</v>
      </c>
      <c r="CI614" s="16">
        <v>10000</v>
      </c>
      <c r="CJ614" s="10" t="s">
        <v>2164</v>
      </c>
      <c r="CK614" s="10" t="s">
        <v>230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>
        <v>44873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44978</v>
      </c>
      <c r="CX614" s="10" t="s">
        <v>298</v>
      </c>
      <c r="CY614" s="17" t="s">
        <v>156</v>
      </c>
      <c r="CZ614" s="17" t="s">
        <v>156</v>
      </c>
      <c r="DA614" s="17">
        <v>44873</v>
      </c>
      <c r="DB614" s="17">
        <v>44973</v>
      </c>
      <c r="DC614" s="16">
        <v>10008</v>
      </c>
      <c r="DD614" s="10" t="s">
        <v>2165</v>
      </c>
      <c r="DE614" s="10" t="s">
        <v>230</v>
      </c>
      <c r="DF614" s="18" t="s">
        <v>156</v>
      </c>
      <c r="DG614" s="17">
        <v>45006</v>
      </c>
      <c r="DH614" s="10" t="s">
        <v>453</v>
      </c>
      <c r="DI614" s="17" t="s">
        <v>156</v>
      </c>
      <c r="DJ614" s="17" t="s">
        <v>156</v>
      </c>
      <c r="DK614" s="17">
        <v>44873</v>
      </c>
      <c r="DL614" s="17">
        <v>45000</v>
      </c>
      <c r="DM614" s="16">
        <v>10008</v>
      </c>
      <c r="DN614" s="10" t="s">
        <v>2166</v>
      </c>
      <c r="DO614" s="10" t="s">
        <v>230</v>
      </c>
      <c r="DP614" s="16">
        <v>24</v>
      </c>
      <c r="DQ614" s="16">
        <v>12</v>
      </c>
      <c r="DR614" s="11">
        <v>12</v>
      </c>
      <c r="DS614" s="16">
        <v>12</v>
      </c>
      <c r="DT614" s="16">
        <v>0</v>
      </c>
      <c r="DU614" s="11" t="s">
        <v>181</v>
      </c>
      <c r="DV614" s="11" t="s">
        <v>182</v>
      </c>
      <c r="DW614" s="27" t="s">
        <v>156</v>
      </c>
      <c r="DX614" s="27" t="s">
        <v>2163</v>
      </c>
      <c r="DY614" s="20" t="s">
        <v>892</v>
      </c>
      <c r="DZ614" s="16">
        <v>7</v>
      </c>
      <c r="EA614" s="16">
        <v>33</v>
      </c>
      <c r="EB614" s="27" t="s">
        <v>185</v>
      </c>
      <c r="EC614" s="27" t="s">
        <v>185</v>
      </c>
      <c r="ED614" s="27" t="s">
        <v>182</v>
      </c>
      <c r="EE614" s="29">
        <v>44873.981111111112</v>
      </c>
      <c r="EF614" s="28" t="s">
        <v>186</v>
      </c>
      <c r="EG614" s="28" t="s">
        <v>156</v>
      </c>
      <c r="EH614" s="28" t="s">
        <v>187</v>
      </c>
      <c r="EI614" s="29">
        <v>45062.343865740739</v>
      </c>
      <c r="EJ614" s="28" t="s">
        <v>197</v>
      </c>
      <c r="EK614" s="28" t="s">
        <v>156</v>
      </c>
      <c r="EL614" s="28" t="s">
        <v>198</v>
      </c>
      <c r="EM614" s="45" t="s">
        <v>3713</v>
      </c>
      <c r="EN614" s="46" t="str">
        <f t="shared" si="64"/>
        <v>343F107A</v>
      </c>
      <c r="EO614" s="47">
        <f t="shared" si="65"/>
        <v>45113</v>
      </c>
      <c r="EP614" s="47">
        <f t="shared" si="66"/>
        <v>44978</v>
      </c>
      <c r="EQ614" s="48" t="str">
        <f t="shared" ca="1" si="67"/>
        <v>Past</v>
      </c>
      <c r="ER614" s="49">
        <f t="shared" si="68"/>
        <v>135</v>
      </c>
      <c r="ES614" s="50"/>
      <c r="ET614" s="51">
        <f t="shared" si="69"/>
        <v>135</v>
      </c>
      <c r="EU614" s="52">
        <f t="shared" si="70"/>
        <v>1351080</v>
      </c>
      <c r="EV614" s="46"/>
      <c r="EW614" s="23" t="s">
        <v>3714</v>
      </c>
    </row>
    <row r="615" spans="1:153" ht="14.25" hidden="1" customHeight="1">
      <c r="A615" s="8">
        <v>608</v>
      </c>
      <c r="B615" s="9" t="s">
        <v>141</v>
      </c>
      <c r="C615" s="10" t="s">
        <v>206</v>
      </c>
      <c r="D615" s="10" t="s">
        <v>2008</v>
      </c>
      <c r="E615" s="10" t="s">
        <v>150</v>
      </c>
      <c r="F615" s="9" t="s">
        <v>2009</v>
      </c>
      <c r="G615" s="10" t="s">
        <v>145</v>
      </c>
      <c r="H615" s="9" t="s">
        <v>146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259</v>
      </c>
      <c r="S615" s="9" t="s">
        <v>154</v>
      </c>
      <c r="T615" s="9" t="s">
        <v>260</v>
      </c>
      <c r="U615" s="9" t="s">
        <v>215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2149</v>
      </c>
      <c r="AA615" s="9" t="s">
        <v>262</v>
      </c>
      <c r="AB615" s="12" t="s">
        <v>263</v>
      </c>
      <c r="AC615" s="10" t="s">
        <v>2150</v>
      </c>
      <c r="AD615" s="9" t="s">
        <v>262</v>
      </c>
      <c r="AE615" s="13" t="s">
        <v>263</v>
      </c>
      <c r="AF615" s="14" t="s">
        <v>163</v>
      </c>
      <c r="AG615" s="10" t="s">
        <v>2151</v>
      </c>
      <c r="AH615" s="11" t="s">
        <v>222</v>
      </c>
      <c r="AI615" s="11" t="s">
        <v>223</v>
      </c>
      <c r="AJ615" s="10" t="s">
        <v>224</v>
      </c>
      <c r="AK615" s="11" t="s">
        <v>223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3.6</v>
      </c>
      <c r="AU615" s="10" t="s">
        <v>142</v>
      </c>
      <c r="AV615" s="16">
        <v>127500</v>
      </c>
      <c r="AW615" s="16">
        <v>136000</v>
      </c>
      <c r="AX615" s="16">
        <v>0</v>
      </c>
      <c r="AY615" s="16">
        <v>0</v>
      </c>
      <c r="AZ615" s="16">
        <v>10000</v>
      </c>
      <c r="BA615" s="17">
        <v>45110</v>
      </c>
      <c r="BB615" s="30" t="s">
        <v>175</v>
      </c>
      <c r="BC615" s="18" t="s">
        <v>156</v>
      </c>
      <c r="BD615" s="17">
        <v>45322</v>
      </c>
      <c r="BE615" s="17">
        <v>45322</v>
      </c>
      <c r="BF615" s="17">
        <v>45092</v>
      </c>
      <c r="BG615" s="10">
        <v>85535841</v>
      </c>
      <c r="BH615" s="9" t="s">
        <v>247</v>
      </c>
      <c r="BI615" s="19">
        <v>45078</v>
      </c>
      <c r="BJ615" s="20">
        <v>45082</v>
      </c>
      <c r="BK615" s="16">
        <v>0</v>
      </c>
      <c r="BL615" s="16">
        <v>0</v>
      </c>
      <c r="BM615" s="9" t="s">
        <v>177</v>
      </c>
      <c r="BN615" s="9" t="s">
        <v>178</v>
      </c>
      <c r="BO615" s="9" t="s">
        <v>156</v>
      </c>
      <c r="BP615" s="17">
        <v>45138</v>
      </c>
      <c r="BQ615" s="17" t="s">
        <v>156</v>
      </c>
      <c r="BR615" s="17" t="s">
        <v>156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 t="s">
        <v>156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>
        <v>45055</v>
      </c>
      <c r="CD615" s="10" t="s">
        <v>156</v>
      </c>
      <c r="CE615" s="17" t="s">
        <v>156</v>
      </c>
      <c r="CF615" s="17" t="s">
        <v>156</v>
      </c>
      <c r="CG615" s="17" t="s">
        <v>156</v>
      </c>
      <c r="CH615" s="17" t="s">
        <v>156</v>
      </c>
      <c r="CI615" s="16">
        <v>0</v>
      </c>
      <c r="CJ615" s="10" t="s">
        <v>156</v>
      </c>
      <c r="CK615" s="10" t="s">
        <v>156</v>
      </c>
      <c r="CL615" s="18">
        <v>45114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 t="s">
        <v>156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45071</v>
      </c>
      <c r="CX615" s="10" t="s">
        <v>193</v>
      </c>
      <c r="CY615" s="17" t="s">
        <v>156</v>
      </c>
      <c r="CZ615" s="17" t="s">
        <v>156</v>
      </c>
      <c r="DA615" s="17" t="s">
        <v>156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45085</v>
      </c>
      <c r="DH615" s="10" t="s">
        <v>156</v>
      </c>
      <c r="DI615" s="17" t="s">
        <v>156</v>
      </c>
      <c r="DJ615" s="17" t="s">
        <v>156</v>
      </c>
      <c r="DK615" s="17" t="s">
        <v>156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24</v>
      </c>
      <c r="DQ615" s="16">
        <v>12</v>
      </c>
      <c r="DR615" s="11">
        <v>12</v>
      </c>
      <c r="DS615" s="16">
        <v>12</v>
      </c>
      <c r="DT615" s="16">
        <v>15000</v>
      </c>
      <c r="DU615" s="11" t="s">
        <v>181</v>
      </c>
      <c r="DV615" s="11" t="s">
        <v>182</v>
      </c>
      <c r="DW615" s="27" t="s">
        <v>156</v>
      </c>
      <c r="DX615" s="27" t="s">
        <v>156</v>
      </c>
      <c r="DY615" s="20" t="s">
        <v>1014</v>
      </c>
      <c r="DZ615" s="16">
        <v>7</v>
      </c>
      <c r="EA615" s="16">
        <v>33</v>
      </c>
      <c r="EB615" s="27" t="s">
        <v>185</v>
      </c>
      <c r="EC615" s="27" t="s">
        <v>185</v>
      </c>
      <c r="ED615" s="27" t="s">
        <v>182</v>
      </c>
      <c r="EE615" s="29">
        <v>45051.819918981484</v>
      </c>
      <c r="EF615" s="28" t="s">
        <v>188</v>
      </c>
      <c r="EG615" s="28" t="s">
        <v>189</v>
      </c>
      <c r="EH615" s="28" t="s">
        <v>190</v>
      </c>
      <c r="EI615" s="29">
        <v>45062.343865740739</v>
      </c>
      <c r="EJ615" s="28" t="s">
        <v>197</v>
      </c>
      <c r="EK615" s="28" t="s">
        <v>156</v>
      </c>
      <c r="EL615" s="28" t="s">
        <v>198</v>
      </c>
      <c r="EM615" s="45"/>
      <c r="EN615" s="46" t="str">
        <f t="shared" si="64"/>
        <v>343F107A</v>
      </c>
      <c r="EO615" s="47">
        <f t="shared" si="65"/>
        <v>45098</v>
      </c>
      <c r="EP615" s="47">
        <f t="shared" si="66"/>
        <v>45071</v>
      </c>
      <c r="EQ615" s="48" t="str">
        <f t="shared" ca="1" si="67"/>
        <v>Past</v>
      </c>
      <c r="ER615" s="49">
        <f t="shared" si="68"/>
        <v>27</v>
      </c>
      <c r="ES615" s="50"/>
      <c r="ET615" s="51">
        <f t="shared" si="69"/>
        <v>27</v>
      </c>
      <c r="EU615" s="52">
        <f t="shared" si="70"/>
        <v>0</v>
      </c>
      <c r="EV615" s="46"/>
    </row>
    <row r="616" spans="1:153" ht="14.25" customHeight="1">
      <c r="A616" s="8">
        <v>609</v>
      </c>
      <c r="B616" s="9" t="s">
        <v>141</v>
      </c>
      <c r="C616" s="10" t="s">
        <v>206</v>
      </c>
      <c r="D616" s="10" t="s">
        <v>2008</v>
      </c>
      <c r="E616" s="10" t="s">
        <v>150</v>
      </c>
      <c r="F616" s="9" t="s">
        <v>2009</v>
      </c>
      <c r="G616" s="10" t="s">
        <v>145</v>
      </c>
      <c r="H616" s="9" t="s">
        <v>146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259</v>
      </c>
      <c r="S616" s="9" t="s">
        <v>154</v>
      </c>
      <c r="T616" s="9" t="s">
        <v>260</v>
      </c>
      <c r="U616" s="9" t="s">
        <v>215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2149</v>
      </c>
      <c r="AA616" s="9" t="s">
        <v>262</v>
      </c>
      <c r="AB616" s="12" t="s">
        <v>263</v>
      </c>
      <c r="AC616" s="10" t="s">
        <v>2150</v>
      </c>
      <c r="AD616" s="9" t="s">
        <v>262</v>
      </c>
      <c r="AE616" s="13" t="s">
        <v>263</v>
      </c>
      <c r="AF616" s="14" t="s">
        <v>163</v>
      </c>
      <c r="AG616" s="10" t="s">
        <v>2151</v>
      </c>
      <c r="AH616" s="11" t="s">
        <v>222</v>
      </c>
      <c r="AI616" s="11" t="s">
        <v>223</v>
      </c>
      <c r="AJ616" s="10" t="s">
        <v>224</v>
      </c>
      <c r="AK616" s="11" t="s">
        <v>223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3.6</v>
      </c>
      <c r="AU616" s="10" t="s">
        <v>142</v>
      </c>
      <c r="AV616" s="16">
        <v>127500</v>
      </c>
      <c r="AW616" s="16">
        <v>136000</v>
      </c>
      <c r="AX616" s="16">
        <v>0</v>
      </c>
      <c r="AY616" s="16">
        <v>0</v>
      </c>
      <c r="AZ616" s="16">
        <v>10000</v>
      </c>
      <c r="BA616" s="17">
        <v>45110</v>
      </c>
      <c r="BB616" s="30" t="s">
        <v>175</v>
      </c>
      <c r="BC616" s="18">
        <v>45119</v>
      </c>
      <c r="BD616" s="17">
        <v>45322</v>
      </c>
      <c r="BE616" s="17">
        <v>45322</v>
      </c>
      <c r="BF616" s="17">
        <v>45092</v>
      </c>
      <c r="BG616" s="10">
        <v>85495032</v>
      </c>
      <c r="BH616" s="9" t="s">
        <v>176</v>
      </c>
      <c r="BI616" s="19">
        <v>45108</v>
      </c>
      <c r="BJ616" s="20">
        <v>45124</v>
      </c>
      <c r="BK616" s="16">
        <v>5016</v>
      </c>
      <c r="BL616" s="16">
        <v>18058</v>
      </c>
      <c r="BM616" s="9" t="s">
        <v>177</v>
      </c>
      <c r="BN616" s="9" t="s">
        <v>470</v>
      </c>
      <c r="BO616" s="9" t="s">
        <v>156</v>
      </c>
      <c r="BP616" s="17">
        <v>45167</v>
      </c>
      <c r="BQ616" s="17">
        <v>45167</v>
      </c>
      <c r="BR616" s="17">
        <v>45167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45027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>
        <v>45041</v>
      </c>
      <c r="CD616" s="10" t="s">
        <v>156</v>
      </c>
      <c r="CE616" s="17">
        <v>45044</v>
      </c>
      <c r="CF616" s="17" t="s">
        <v>156</v>
      </c>
      <c r="CG616" s="17">
        <v>45027</v>
      </c>
      <c r="CH616" s="17">
        <v>45043</v>
      </c>
      <c r="CI616" s="16">
        <v>5000</v>
      </c>
      <c r="CJ616" s="10" t="s">
        <v>2167</v>
      </c>
      <c r="CK616" s="10" t="s">
        <v>230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45027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45099</v>
      </c>
      <c r="CX616" s="10" t="s">
        <v>2168</v>
      </c>
      <c r="CY616" s="17">
        <v>45093</v>
      </c>
      <c r="CZ616" s="17" t="s">
        <v>156</v>
      </c>
      <c r="DA616" s="17">
        <v>45034</v>
      </c>
      <c r="DB616" s="17">
        <v>45098</v>
      </c>
      <c r="DC616" s="16">
        <v>5016</v>
      </c>
      <c r="DD616" s="10" t="s">
        <v>2169</v>
      </c>
      <c r="DE616" s="10" t="s">
        <v>230</v>
      </c>
      <c r="DF616" s="18" t="s">
        <v>156</v>
      </c>
      <c r="DG616" s="17">
        <v>45113</v>
      </c>
      <c r="DH616" s="10" t="s">
        <v>2170</v>
      </c>
      <c r="DI616" s="17">
        <v>45114</v>
      </c>
      <c r="DJ616" s="17" t="s">
        <v>156</v>
      </c>
      <c r="DK616" s="17">
        <v>45027</v>
      </c>
      <c r="DL616" s="17">
        <v>45112</v>
      </c>
      <c r="DM616" s="16">
        <v>5016</v>
      </c>
      <c r="DN616" s="10" t="s">
        <v>2171</v>
      </c>
      <c r="DO616" s="10" t="s">
        <v>661</v>
      </c>
      <c r="DP616" s="16">
        <v>24</v>
      </c>
      <c r="DQ616" s="16">
        <v>12</v>
      </c>
      <c r="DR616" s="11">
        <v>12</v>
      </c>
      <c r="DS616" s="16">
        <v>12</v>
      </c>
      <c r="DT616" s="16">
        <v>0</v>
      </c>
      <c r="DU616" s="11" t="s">
        <v>181</v>
      </c>
      <c r="DV616" s="11" t="s">
        <v>182</v>
      </c>
      <c r="DW616" s="27" t="s">
        <v>156</v>
      </c>
      <c r="DX616" s="27" t="s">
        <v>156</v>
      </c>
      <c r="DY616" s="20" t="s">
        <v>156</v>
      </c>
      <c r="DZ616" s="16">
        <v>7</v>
      </c>
      <c r="EA616" s="16">
        <v>33</v>
      </c>
      <c r="EB616" s="27" t="s">
        <v>185</v>
      </c>
      <c r="EC616" s="27" t="s">
        <v>185</v>
      </c>
      <c r="ED616" s="27" t="s">
        <v>182</v>
      </c>
      <c r="EE616" s="29">
        <v>45027.979513888888</v>
      </c>
      <c r="EF616" s="28" t="s">
        <v>186</v>
      </c>
      <c r="EG616" s="28" t="s">
        <v>156</v>
      </c>
      <c r="EH616" s="28" t="s">
        <v>187</v>
      </c>
      <c r="EI616" s="29">
        <v>45113.150810185187</v>
      </c>
      <c r="EJ616" s="28" t="s">
        <v>492</v>
      </c>
      <c r="EK616" s="28" t="s">
        <v>493</v>
      </c>
      <c r="EL616" s="28" t="s">
        <v>237</v>
      </c>
      <c r="EM616" s="45" t="s">
        <v>3713</v>
      </c>
      <c r="EN616" s="46" t="str">
        <f t="shared" si="64"/>
        <v>343F107A</v>
      </c>
      <c r="EO616" s="47">
        <f t="shared" si="65"/>
        <v>45127</v>
      </c>
      <c r="EP616" s="47">
        <f t="shared" si="66"/>
        <v>45099</v>
      </c>
      <c r="EQ616" s="48" t="str">
        <f t="shared" ca="1" si="67"/>
        <v>Past</v>
      </c>
      <c r="ER616" s="49">
        <f t="shared" si="68"/>
        <v>28</v>
      </c>
      <c r="ES616" s="50"/>
      <c r="ET616" s="51">
        <f t="shared" si="69"/>
        <v>28</v>
      </c>
      <c r="EU616" s="52">
        <f t="shared" si="70"/>
        <v>140448</v>
      </c>
      <c r="EV616" s="46"/>
      <c r="EW616" s="23" t="s">
        <v>3721</v>
      </c>
    </row>
    <row r="617" spans="1:153" ht="14.25" customHeight="1">
      <c r="A617" s="8">
        <v>610</v>
      </c>
      <c r="B617" s="9" t="s">
        <v>141</v>
      </c>
      <c r="C617" s="10" t="s">
        <v>206</v>
      </c>
      <c r="D617" s="10" t="s">
        <v>2008</v>
      </c>
      <c r="E617" s="10" t="s">
        <v>150</v>
      </c>
      <c r="F617" s="9" t="s">
        <v>2009</v>
      </c>
      <c r="G617" s="10" t="s">
        <v>145</v>
      </c>
      <c r="H617" s="9" t="s">
        <v>146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259</v>
      </c>
      <c r="S617" s="9" t="s">
        <v>154</v>
      </c>
      <c r="T617" s="9" t="s">
        <v>260</v>
      </c>
      <c r="U617" s="9" t="s">
        <v>215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2149</v>
      </c>
      <c r="AA617" s="9" t="s">
        <v>262</v>
      </c>
      <c r="AB617" s="12" t="s">
        <v>263</v>
      </c>
      <c r="AC617" s="10" t="s">
        <v>2150</v>
      </c>
      <c r="AD617" s="9" t="s">
        <v>262</v>
      </c>
      <c r="AE617" s="13" t="s">
        <v>263</v>
      </c>
      <c r="AF617" s="14" t="s">
        <v>163</v>
      </c>
      <c r="AG617" s="10" t="s">
        <v>2151</v>
      </c>
      <c r="AH617" s="11" t="s">
        <v>222</v>
      </c>
      <c r="AI617" s="11" t="s">
        <v>223</v>
      </c>
      <c r="AJ617" s="10" t="s">
        <v>224</v>
      </c>
      <c r="AK617" s="11" t="s">
        <v>223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3.6</v>
      </c>
      <c r="AU617" s="10" t="s">
        <v>142</v>
      </c>
      <c r="AV617" s="16">
        <v>127500</v>
      </c>
      <c r="AW617" s="16">
        <v>136000</v>
      </c>
      <c r="AX617" s="16">
        <v>0</v>
      </c>
      <c r="AY617" s="16">
        <v>0</v>
      </c>
      <c r="AZ617" s="16">
        <v>10000</v>
      </c>
      <c r="BA617" s="17">
        <v>45110</v>
      </c>
      <c r="BB617" s="30" t="s">
        <v>175</v>
      </c>
      <c r="BC617" s="18">
        <v>45119</v>
      </c>
      <c r="BD617" s="17">
        <v>45322</v>
      </c>
      <c r="BE617" s="17">
        <v>45322</v>
      </c>
      <c r="BF617" s="17">
        <v>45092</v>
      </c>
      <c r="BG617" s="10">
        <v>85500700</v>
      </c>
      <c r="BH617" s="9" t="s">
        <v>211</v>
      </c>
      <c r="BI617" s="19">
        <v>45108</v>
      </c>
      <c r="BJ617" s="20">
        <v>45138</v>
      </c>
      <c r="BK617" s="16">
        <v>8700</v>
      </c>
      <c r="BL617" s="16">
        <v>31320</v>
      </c>
      <c r="BM617" s="9" t="s">
        <v>177</v>
      </c>
      <c r="BN617" s="9" t="s">
        <v>470</v>
      </c>
      <c r="BO617" s="9" t="s">
        <v>156</v>
      </c>
      <c r="BP617" s="17">
        <v>45181</v>
      </c>
      <c r="BQ617" s="17" t="s">
        <v>156</v>
      </c>
      <c r="BR617" s="17">
        <v>45181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>
        <v>45029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45041</v>
      </c>
      <c r="CD617" s="10" t="s">
        <v>156</v>
      </c>
      <c r="CE617" s="17">
        <v>45051</v>
      </c>
      <c r="CF617" s="17" t="s">
        <v>156</v>
      </c>
      <c r="CG617" s="17">
        <v>45034</v>
      </c>
      <c r="CH617" s="17">
        <v>45043</v>
      </c>
      <c r="CI617" s="16">
        <v>8700</v>
      </c>
      <c r="CJ617" s="10" t="s">
        <v>2172</v>
      </c>
      <c r="CK617" s="10" t="s">
        <v>230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>
        <v>45029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45120</v>
      </c>
      <c r="CX617" s="10" t="s">
        <v>2054</v>
      </c>
      <c r="CY617" s="17">
        <v>45107</v>
      </c>
      <c r="CZ617" s="17" t="s">
        <v>156</v>
      </c>
      <c r="DA617" s="17">
        <v>45034</v>
      </c>
      <c r="DB617" s="17" t="s">
        <v>156</v>
      </c>
      <c r="DC617" s="16">
        <v>0</v>
      </c>
      <c r="DD617" s="10" t="s">
        <v>156</v>
      </c>
      <c r="DE617" s="10" t="s">
        <v>156</v>
      </c>
      <c r="DF617" s="18" t="s">
        <v>156</v>
      </c>
      <c r="DG617" s="17">
        <v>45127</v>
      </c>
      <c r="DH617" s="10" t="s">
        <v>2173</v>
      </c>
      <c r="DI617" s="17">
        <v>45128</v>
      </c>
      <c r="DJ617" s="17" t="s">
        <v>156</v>
      </c>
      <c r="DK617" s="17">
        <v>45029</v>
      </c>
      <c r="DL617" s="17" t="s">
        <v>156</v>
      </c>
      <c r="DM617" s="16">
        <v>0</v>
      </c>
      <c r="DN617" s="10" t="s">
        <v>156</v>
      </c>
      <c r="DO617" s="10" t="s">
        <v>156</v>
      </c>
      <c r="DP617" s="16">
        <v>24</v>
      </c>
      <c r="DQ617" s="16">
        <v>12</v>
      </c>
      <c r="DR617" s="11">
        <v>12</v>
      </c>
      <c r="DS617" s="16">
        <v>12</v>
      </c>
      <c r="DT617" s="16">
        <v>0</v>
      </c>
      <c r="DU617" s="11" t="s">
        <v>181</v>
      </c>
      <c r="DV617" s="11" t="s">
        <v>182</v>
      </c>
      <c r="DW617" s="27" t="s">
        <v>156</v>
      </c>
      <c r="DX617" s="27" t="s">
        <v>156</v>
      </c>
      <c r="DY617" s="20" t="s">
        <v>156</v>
      </c>
      <c r="DZ617" s="16">
        <v>7</v>
      </c>
      <c r="EA617" s="16">
        <v>33</v>
      </c>
      <c r="EB617" s="27" t="s">
        <v>185</v>
      </c>
      <c r="EC617" s="27" t="s">
        <v>185</v>
      </c>
      <c r="ED617" s="27" t="s">
        <v>182</v>
      </c>
      <c r="EE617" s="29">
        <v>45029.979502314818</v>
      </c>
      <c r="EF617" s="28" t="s">
        <v>186</v>
      </c>
      <c r="EG617" s="28" t="s">
        <v>156</v>
      </c>
      <c r="EH617" s="28" t="s">
        <v>187</v>
      </c>
      <c r="EI617" s="29">
        <v>45102.973067129627</v>
      </c>
      <c r="EJ617" s="28" t="s">
        <v>2174</v>
      </c>
      <c r="EK617" s="28" t="s">
        <v>2175</v>
      </c>
      <c r="EL617" s="28" t="s">
        <v>190</v>
      </c>
      <c r="EM617" s="45" t="s">
        <v>3713</v>
      </c>
      <c r="EN617" s="46" t="str">
        <f t="shared" si="64"/>
        <v>343F107A</v>
      </c>
      <c r="EO617" s="47">
        <f t="shared" si="65"/>
        <v>45141</v>
      </c>
      <c r="EP617" s="47">
        <f t="shared" si="66"/>
        <v>45120</v>
      </c>
      <c r="EQ617" s="48" t="str">
        <f t="shared" ca="1" si="67"/>
        <v>Past</v>
      </c>
      <c r="ER617" s="49">
        <f t="shared" si="68"/>
        <v>21</v>
      </c>
      <c r="ES617" s="50"/>
      <c r="ET617" s="51">
        <f t="shared" si="69"/>
        <v>21</v>
      </c>
      <c r="EU617" s="52">
        <f t="shared" si="70"/>
        <v>182700</v>
      </c>
      <c r="EV617" s="46"/>
      <c r="EW617" s="23" t="s">
        <v>3721</v>
      </c>
    </row>
    <row r="618" spans="1:153" ht="14.25" customHeight="1">
      <c r="A618" s="8">
        <v>611</v>
      </c>
      <c r="B618" s="9" t="s">
        <v>141</v>
      </c>
      <c r="C618" s="10" t="s">
        <v>206</v>
      </c>
      <c r="D618" s="10" t="s">
        <v>2008</v>
      </c>
      <c r="E618" s="10" t="s">
        <v>150</v>
      </c>
      <c r="F618" s="9" t="s">
        <v>2009</v>
      </c>
      <c r="G618" s="10" t="s">
        <v>145</v>
      </c>
      <c r="H618" s="9" t="s">
        <v>146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259</v>
      </c>
      <c r="S618" s="9" t="s">
        <v>154</v>
      </c>
      <c r="T618" s="9" t="s">
        <v>260</v>
      </c>
      <c r="U618" s="9" t="s">
        <v>215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2149</v>
      </c>
      <c r="AA618" s="9" t="s">
        <v>262</v>
      </c>
      <c r="AB618" s="12" t="s">
        <v>263</v>
      </c>
      <c r="AC618" s="10" t="s">
        <v>2150</v>
      </c>
      <c r="AD618" s="9" t="s">
        <v>262</v>
      </c>
      <c r="AE618" s="13" t="s">
        <v>263</v>
      </c>
      <c r="AF618" s="14" t="s">
        <v>163</v>
      </c>
      <c r="AG618" s="10" t="s">
        <v>2151</v>
      </c>
      <c r="AH618" s="11" t="s">
        <v>222</v>
      </c>
      <c r="AI618" s="11" t="s">
        <v>223</v>
      </c>
      <c r="AJ618" s="10" t="s">
        <v>224</v>
      </c>
      <c r="AK618" s="11" t="s">
        <v>223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3.6</v>
      </c>
      <c r="AU618" s="10" t="s">
        <v>142</v>
      </c>
      <c r="AV618" s="16">
        <v>127500</v>
      </c>
      <c r="AW618" s="16">
        <v>136000</v>
      </c>
      <c r="AX618" s="16">
        <v>0</v>
      </c>
      <c r="AY618" s="16">
        <v>0</v>
      </c>
      <c r="AZ618" s="16">
        <v>10000</v>
      </c>
      <c r="BA618" s="17">
        <v>45110</v>
      </c>
      <c r="BB618" s="30" t="s">
        <v>175</v>
      </c>
      <c r="BC618" s="18">
        <v>45119</v>
      </c>
      <c r="BD618" s="17">
        <v>45322</v>
      </c>
      <c r="BE618" s="17">
        <v>45322</v>
      </c>
      <c r="BF618" s="17">
        <v>45092</v>
      </c>
      <c r="BG618" s="10">
        <v>84925334</v>
      </c>
      <c r="BH618" s="9" t="s">
        <v>201</v>
      </c>
      <c r="BI618" s="19">
        <v>45108</v>
      </c>
      <c r="BJ618" s="20">
        <v>45110</v>
      </c>
      <c r="BK618" s="16">
        <v>10000</v>
      </c>
      <c r="BL618" s="16">
        <v>36000</v>
      </c>
      <c r="BM618" s="9" t="s">
        <v>177</v>
      </c>
      <c r="BN618" s="9" t="s">
        <v>470</v>
      </c>
      <c r="BO618" s="9" t="s">
        <v>156</v>
      </c>
      <c r="BP618" s="17">
        <v>45184</v>
      </c>
      <c r="BQ618" s="17" t="s">
        <v>156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>
        <v>44922</v>
      </c>
      <c r="CD618" s="10" t="s">
        <v>2176</v>
      </c>
      <c r="CE618" s="17" t="s">
        <v>156</v>
      </c>
      <c r="CF618" s="17" t="s">
        <v>156</v>
      </c>
      <c r="CG618" s="17" t="s">
        <v>156</v>
      </c>
      <c r="CH618" s="17">
        <v>44932</v>
      </c>
      <c r="CI618" s="16">
        <v>10000</v>
      </c>
      <c r="CJ618" s="10" t="s">
        <v>2177</v>
      </c>
      <c r="CK618" s="10" t="s">
        <v>230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45120</v>
      </c>
      <c r="CX618" s="10" t="s">
        <v>2178</v>
      </c>
      <c r="CY618" s="17">
        <v>45114</v>
      </c>
      <c r="CZ618" s="17" t="s">
        <v>156</v>
      </c>
      <c r="DA618" s="17">
        <v>45021</v>
      </c>
      <c r="DB618" s="17" t="s">
        <v>156</v>
      </c>
      <c r="DC618" s="16">
        <v>0</v>
      </c>
      <c r="DD618" s="10" t="s">
        <v>156</v>
      </c>
      <c r="DE618" s="10" t="s">
        <v>156</v>
      </c>
      <c r="DF618" s="18" t="s">
        <v>156</v>
      </c>
      <c r="DG618" s="17">
        <v>45133</v>
      </c>
      <c r="DH618" s="10" t="s">
        <v>2132</v>
      </c>
      <c r="DI618" s="17">
        <v>45128</v>
      </c>
      <c r="DJ618" s="17" t="s">
        <v>156</v>
      </c>
      <c r="DK618" s="17">
        <v>45021</v>
      </c>
      <c r="DL618" s="17" t="s">
        <v>156</v>
      </c>
      <c r="DM618" s="16">
        <v>0</v>
      </c>
      <c r="DN618" s="10" t="s">
        <v>156</v>
      </c>
      <c r="DO618" s="10" t="s">
        <v>156</v>
      </c>
      <c r="DP618" s="16">
        <v>24</v>
      </c>
      <c r="DQ618" s="16">
        <v>12</v>
      </c>
      <c r="DR618" s="11">
        <v>12</v>
      </c>
      <c r="DS618" s="16">
        <v>12</v>
      </c>
      <c r="DT618" s="16">
        <v>0</v>
      </c>
      <c r="DU618" s="11" t="s">
        <v>181</v>
      </c>
      <c r="DV618" s="11" t="s">
        <v>182</v>
      </c>
      <c r="DW618" s="27" t="s">
        <v>156</v>
      </c>
      <c r="DX618" s="27" t="s">
        <v>156</v>
      </c>
      <c r="DY618" s="20" t="s">
        <v>2133</v>
      </c>
      <c r="DZ618" s="16">
        <v>7</v>
      </c>
      <c r="EA618" s="16">
        <v>33</v>
      </c>
      <c r="EB618" s="27" t="s">
        <v>185</v>
      </c>
      <c r="EC618" s="27" t="s">
        <v>185</v>
      </c>
      <c r="ED618" s="27" t="s">
        <v>182</v>
      </c>
      <c r="EE618" s="29">
        <v>44874.521041666667</v>
      </c>
      <c r="EF618" s="28" t="s">
        <v>195</v>
      </c>
      <c r="EG618" s="28" t="s">
        <v>196</v>
      </c>
      <c r="EH618" s="28" t="s">
        <v>190</v>
      </c>
      <c r="EI618" s="29">
        <v>45105.815046296295</v>
      </c>
      <c r="EJ618" s="28" t="s">
        <v>197</v>
      </c>
      <c r="EK618" s="28" t="s">
        <v>156</v>
      </c>
      <c r="EL618" s="28" t="s">
        <v>198</v>
      </c>
      <c r="EM618" s="45" t="s">
        <v>3713</v>
      </c>
      <c r="EN618" s="46" t="str">
        <f t="shared" si="64"/>
        <v>343F107A</v>
      </c>
      <c r="EO618" s="47">
        <f t="shared" si="65"/>
        <v>45144</v>
      </c>
      <c r="EP618" s="47">
        <f t="shared" si="66"/>
        <v>45120</v>
      </c>
      <c r="EQ618" s="48" t="str">
        <f t="shared" ca="1" si="67"/>
        <v>Past</v>
      </c>
      <c r="ER618" s="49">
        <f t="shared" si="68"/>
        <v>24</v>
      </c>
      <c r="ES618" s="50"/>
      <c r="ET618" s="51">
        <f t="shared" si="69"/>
        <v>24</v>
      </c>
      <c r="EU618" s="52">
        <f t="shared" si="70"/>
        <v>240000</v>
      </c>
      <c r="EV618" s="46"/>
      <c r="EW618" s="23" t="s">
        <v>3721</v>
      </c>
    </row>
    <row r="619" spans="1:153" ht="14.25" customHeight="1">
      <c r="A619" s="8">
        <v>612</v>
      </c>
      <c r="B619" s="9" t="s">
        <v>141</v>
      </c>
      <c r="C619" s="10" t="s">
        <v>206</v>
      </c>
      <c r="D619" s="10" t="s">
        <v>2008</v>
      </c>
      <c r="E619" s="10" t="s">
        <v>150</v>
      </c>
      <c r="F619" s="9" t="s">
        <v>2009</v>
      </c>
      <c r="G619" s="10" t="s">
        <v>145</v>
      </c>
      <c r="H619" s="9" t="s">
        <v>146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259</v>
      </c>
      <c r="S619" s="9" t="s">
        <v>154</v>
      </c>
      <c r="T619" s="9" t="s">
        <v>260</v>
      </c>
      <c r="U619" s="9" t="s">
        <v>215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2149</v>
      </c>
      <c r="AA619" s="9" t="s">
        <v>262</v>
      </c>
      <c r="AB619" s="12" t="s">
        <v>263</v>
      </c>
      <c r="AC619" s="10" t="s">
        <v>2150</v>
      </c>
      <c r="AD619" s="9" t="s">
        <v>262</v>
      </c>
      <c r="AE619" s="13" t="s">
        <v>263</v>
      </c>
      <c r="AF619" s="14" t="s">
        <v>163</v>
      </c>
      <c r="AG619" s="10" t="s">
        <v>2151</v>
      </c>
      <c r="AH619" s="11" t="s">
        <v>222</v>
      </c>
      <c r="AI619" s="11" t="s">
        <v>223</v>
      </c>
      <c r="AJ619" s="10" t="s">
        <v>224</v>
      </c>
      <c r="AK619" s="11" t="s">
        <v>223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3.6</v>
      </c>
      <c r="AU619" s="10" t="s">
        <v>142</v>
      </c>
      <c r="AV619" s="16">
        <v>127500</v>
      </c>
      <c r="AW619" s="16">
        <v>136000</v>
      </c>
      <c r="AX619" s="16">
        <v>0</v>
      </c>
      <c r="AY619" s="16">
        <v>0</v>
      </c>
      <c r="AZ619" s="16">
        <v>10000</v>
      </c>
      <c r="BA619" s="17">
        <v>45110</v>
      </c>
      <c r="BB619" s="30" t="s">
        <v>175</v>
      </c>
      <c r="BC619" s="18">
        <v>45119</v>
      </c>
      <c r="BD619" s="17">
        <v>45322</v>
      </c>
      <c r="BE619" s="17">
        <v>45322</v>
      </c>
      <c r="BF619" s="17">
        <v>45092</v>
      </c>
      <c r="BG619" s="10">
        <v>85509185</v>
      </c>
      <c r="BH619" s="9" t="s">
        <v>274</v>
      </c>
      <c r="BI619" s="19">
        <v>45139</v>
      </c>
      <c r="BJ619" s="20">
        <v>45152</v>
      </c>
      <c r="BK619" s="16">
        <v>7300</v>
      </c>
      <c r="BL619" s="16">
        <v>26280</v>
      </c>
      <c r="BM619" s="9" t="s">
        <v>177</v>
      </c>
      <c r="BN619" s="9" t="s">
        <v>470</v>
      </c>
      <c r="BO619" s="9" t="s">
        <v>156</v>
      </c>
      <c r="BP619" s="17">
        <v>45203</v>
      </c>
      <c r="BQ619" s="17" t="s">
        <v>156</v>
      </c>
      <c r="BR619" s="17">
        <v>45203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>
        <v>45034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>
        <v>45079</v>
      </c>
      <c r="CD619" s="10" t="s">
        <v>156</v>
      </c>
      <c r="CE619" s="17">
        <v>45079</v>
      </c>
      <c r="CF619" s="17" t="s">
        <v>156</v>
      </c>
      <c r="CG619" s="17">
        <v>45034</v>
      </c>
      <c r="CH619" s="17">
        <v>45077</v>
      </c>
      <c r="CI619" s="16">
        <v>7300</v>
      </c>
      <c r="CJ619" s="10" t="s">
        <v>2179</v>
      </c>
      <c r="CK619" s="10" t="s">
        <v>230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>
        <v>45034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45141</v>
      </c>
      <c r="CX619" s="10" t="s">
        <v>2060</v>
      </c>
      <c r="CY619" s="17">
        <v>45135</v>
      </c>
      <c r="CZ619" s="17" t="s">
        <v>156</v>
      </c>
      <c r="DA619" s="17">
        <v>45034</v>
      </c>
      <c r="DB619" s="17" t="s">
        <v>156</v>
      </c>
      <c r="DC619" s="16">
        <v>0</v>
      </c>
      <c r="DD619" s="10" t="s">
        <v>156</v>
      </c>
      <c r="DE619" s="10" t="s">
        <v>156</v>
      </c>
      <c r="DF619" s="18" t="s">
        <v>156</v>
      </c>
      <c r="DG619" s="17">
        <v>45152</v>
      </c>
      <c r="DH619" s="10" t="s">
        <v>2180</v>
      </c>
      <c r="DI619" s="17">
        <v>45149</v>
      </c>
      <c r="DJ619" s="17" t="s">
        <v>156</v>
      </c>
      <c r="DK619" s="17">
        <v>45034</v>
      </c>
      <c r="DL619" s="17" t="s">
        <v>156</v>
      </c>
      <c r="DM619" s="16">
        <v>0</v>
      </c>
      <c r="DN619" s="10" t="s">
        <v>156</v>
      </c>
      <c r="DO619" s="10" t="s">
        <v>156</v>
      </c>
      <c r="DP619" s="16">
        <v>24</v>
      </c>
      <c r="DQ619" s="16">
        <v>12</v>
      </c>
      <c r="DR619" s="11">
        <v>12</v>
      </c>
      <c r="DS619" s="16">
        <v>12</v>
      </c>
      <c r="DT619" s="16">
        <v>0</v>
      </c>
      <c r="DU619" s="11" t="s">
        <v>181</v>
      </c>
      <c r="DV619" s="11" t="s">
        <v>182</v>
      </c>
      <c r="DW619" s="27" t="s">
        <v>156</v>
      </c>
      <c r="DX619" s="27" t="s">
        <v>156</v>
      </c>
      <c r="DY619" s="20" t="s">
        <v>2181</v>
      </c>
      <c r="DZ619" s="16">
        <v>7</v>
      </c>
      <c r="EA619" s="16">
        <v>33</v>
      </c>
      <c r="EB619" s="27" t="s">
        <v>185</v>
      </c>
      <c r="EC619" s="27" t="s">
        <v>185</v>
      </c>
      <c r="ED619" s="27" t="s">
        <v>182</v>
      </c>
      <c r="EE619" s="29">
        <v>45034.979629629626</v>
      </c>
      <c r="EF619" s="28" t="s">
        <v>186</v>
      </c>
      <c r="EG619" s="28" t="s">
        <v>156</v>
      </c>
      <c r="EH619" s="28" t="s">
        <v>187</v>
      </c>
      <c r="EI619" s="29">
        <v>45115.510740740741</v>
      </c>
      <c r="EJ619" s="28" t="s">
        <v>542</v>
      </c>
      <c r="EK619" s="28" t="s">
        <v>156</v>
      </c>
      <c r="EL619" s="28" t="s">
        <v>543</v>
      </c>
      <c r="EM619" s="45" t="s">
        <v>3713</v>
      </c>
      <c r="EN619" s="46" t="str">
        <f t="shared" si="64"/>
        <v>343F107A</v>
      </c>
      <c r="EO619" s="47">
        <f t="shared" si="65"/>
        <v>45163</v>
      </c>
      <c r="EP619" s="47">
        <f t="shared" si="66"/>
        <v>45141</v>
      </c>
      <c r="EQ619" s="48" t="str">
        <f t="shared" ca="1" si="67"/>
        <v>Y</v>
      </c>
      <c r="ER619" s="49">
        <f t="shared" si="68"/>
        <v>22</v>
      </c>
      <c r="ES619" s="50"/>
      <c r="ET619" s="51">
        <f t="shared" si="69"/>
        <v>22</v>
      </c>
      <c r="EU619" s="52">
        <f t="shared" si="70"/>
        <v>160600</v>
      </c>
      <c r="EV619" s="46"/>
      <c r="EW619" s="23" t="s">
        <v>3721</v>
      </c>
    </row>
    <row r="620" spans="1:153" ht="14.25" customHeight="1">
      <c r="A620" s="8">
        <v>613</v>
      </c>
      <c r="B620" s="9" t="s">
        <v>141</v>
      </c>
      <c r="C620" s="10" t="s">
        <v>206</v>
      </c>
      <c r="D620" s="10" t="s">
        <v>2008</v>
      </c>
      <c r="E620" s="10" t="s">
        <v>150</v>
      </c>
      <c r="F620" s="9" t="s">
        <v>2009</v>
      </c>
      <c r="G620" s="10" t="s">
        <v>145</v>
      </c>
      <c r="H620" s="9" t="s">
        <v>146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259</v>
      </c>
      <c r="S620" s="9" t="s">
        <v>154</v>
      </c>
      <c r="T620" s="9" t="s">
        <v>260</v>
      </c>
      <c r="U620" s="9" t="s">
        <v>215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2149</v>
      </c>
      <c r="AA620" s="9" t="s">
        <v>262</v>
      </c>
      <c r="AB620" s="12" t="s">
        <v>263</v>
      </c>
      <c r="AC620" s="10" t="s">
        <v>2150</v>
      </c>
      <c r="AD620" s="9" t="s">
        <v>262</v>
      </c>
      <c r="AE620" s="13" t="s">
        <v>263</v>
      </c>
      <c r="AF620" s="14" t="s">
        <v>163</v>
      </c>
      <c r="AG620" s="10" t="s">
        <v>2151</v>
      </c>
      <c r="AH620" s="11" t="s">
        <v>222</v>
      </c>
      <c r="AI620" s="11" t="s">
        <v>223</v>
      </c>
      <c r="AJ620" s="10" t="s">
        <v>224</v>
      </c>
      <c r="AK620" s="11" t="s">
        <v>223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3.6</v>
      </c>
      <c r="AU620" s="10" t="s">
        <v>142</v>
      </c>
      <c r="AV620" s="16">
        <v>127500</v>
      </c>
      <c r="AW620" s="16">
        <v>136000</v>
      </c>
      <c r="AX620" s="16">
        <v>0</v>
      </c>
      <c r="AY620" s="16">
        <v>0</v>
      </c>
      <c r="AZ620" s="16">
        <v>10000</v>
      </c>
      <c r="BA620" s="17">
        <v>45110</v>
      </c>
      <c r="BB620" s="30" t="s">
        <v>175</v>
      </c>
      <c r="BC620" s="18">
        <v>44951</v>
      </c>
      <c r="BD620" s="17">
        <v>45322</v>
      </c>
      <c r="BE620" s="17">
        <v>45322</v>
      </c>
      <c r="BF620" s="17">
        <v>45092</v>
      </c>
      <c r="BG620" s="10">
        <v>85221959</v>
      </c>
      <c r="BH620" s="9" t="s">
        <v>621</v>
      </c>
      <c r="BI620" s="19">
        <v>45139</v>
      </c>
      <c r="BJ620" s="20">
        <v>45145</v>
      </c>
      <c r="BK620" s="16">
        <v>0</v>
      </c>
      <c r="BL620" s="16">
        <v>0</v>
      </c>
      <c r="BM620" s="9" t="s">
        <v>177</v>
      </c>
      <c r="BN620" s="9" t="s">
        <v>470</v>
      </c>
      <c r="BO620" s="9" t="s">
        <v>156</v>
      </c>
      <c r="BP620" s="17">
        <v>45206</v>
      </c>
      <c r="BQ620" s="17" t="s">
        <v>156</v>
      </c>
      <c r="BR620" s="17">
        <v>45184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>
        <v>44929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>
        <v>44957</v>
      </c>
      <c r="CD620" s="10" t="s">
        <v>2182</v>
      </c>
      <c r="CE620" s="17">
        <v>45006</v>
      </c>
      <c r="CF620" s="17" t="s">
        <v>156</v>
      </c>
      <c r="CG620" s="17">
        <v>44929</v>
      </c>
      <c r="CH620" s="17">
        <v>44951</v>
      </c>
      <c r="CI620" s="16">
        <v>3700</v>
      </c>
      <c r="CJ620" s="10" t="s">
        <v>2183</v>
      </c>
      <c r="CK620" s="10" t="s">
        <v>230</v>
      </c>
      <c r="CL620" s="18" t="s">
        <v>156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>
        <v>44929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 t="s">
        <v>156</v>
      </c>
      <c r="CX620" s="10" t="s">
        <v>2137</v>
      </c>
      <c r="CY620" s="17">
        <v>45062</v>
      </c>
      <c r="CZ620" s="17" t="s">
        <v>156</v>
      </c>
      <c r="DA620" s="17">
        <v>44929</v>
      </c>
      <c r="DB620" s="17" t="s">
        <v>156</v>
      </c>
      <c r="DC620" s="16">
        <v>0</v>
      </c>
      <c r="DD620" s="10" t="s">
        <v>156</v>
      </c>
      <c r="DE620" s="10" t="s">
        <v>156</v>
      </c>
      <c r="DF620" s="18" t="s">
        <v>156</v>
      </c>
      <c r="DG620" s="17" t="s">
        <v>156</v>
      </c>
      <c r="DH620" s="10" t="s">
        <v>2180</v>
      </c>
      <c r="DI620" s="17">
        <v>45069</v>
      </c>
      <c r="DJ620" s="17" t="s">
        <v>156</v>
      </c>
      <c r="DK620" s="17">
        <v>44929</v>
      </c>
      <c r="DL620" s="17" t="s">
        <v>156</v>
      </c>
      <c r="DM620" s="16">
        <v>0</v>
      </c>
      <c r="DN620" s="10" t="s">
        <v>156</v>
      </c>
      <c r="DO620" s="10" t="s">
        <v>156</v>
      </c>
      <c r="DP620" s="16">
        <v>24</v>
      </c>
      <c r="DQ620" s="16">
        <v>12</v>
      </c>
      <c r="DR620" s="11">
        <v>12</v>
      </c>
      <c r="DS620" s="16">
        <v>12</v>
      </c>
      <c r="DT620" s="16">
        <v>0</v>
      </c>
      <c r="DU620" s="11" t="s">
        <v>181</v>
      </c>
      <c r="DV620" s="11" t="s">
        <v>182</v>
      </c>
      <c r="DW620" s="27" t="s">
        <v>156</v>
      </c>
      <c r="DX620" s="27" t="s">
        <v>156</v>
      </c>
      <c r="DY620" s="20" t="s">
        <v>2062</v>
      </c>
      <c r="DZ620" s="16">
        <v>7</v>
      </c>
      <c r="EA620" s="16">
        <v>33</v>
      </c>
      <c r="EB620" s="27" t="s">
        <v>185</v>
      </c>
      <c r="EC620" s="27" t="s">
        <v>185</v>
      </c>
      <c r="ED620" s="27" t="s">
        <v>182</v>
      </c>
      <c r="EE620" s="29">
        <v>44929.989664351851</v>
      </c>
      <c r="EF620" s="28" t="s">
        <v>186</v>
      </c>
      <c r="EG620" s="28" t="s">
        <v>156</v>
      </c>
      <c r="EH620" s="28" t="s">
        <v>187</v>
      </c>
      <c r="EI620" s="29">
        <v>45062.343865740739</v>
      </c>
      <c r="EJ620" s="28" t="s">
        <v>197</v>
      </c>
      <c r="EK620" s="28" t="s">
        <v>156</v>
      </c>
      <c r="EL620" s="28" t="s">
        <v>198</v>
      </c>
      <c r="EM620" s="45" t="s">
        <v>3713</v>
      </c>
      <c r="EN620" s="46" t="str">
        <f t="shared" si="64"/>
        <v>343F107A</v>
      </c>
      <c r="EO620" s="47">
        <f t="shared" si="65"/>
        <v>45166</v>
      </c>
      <c r="EP620" s="47" t="str">
        <f t="shared" si="66"/>
        <v/>
      </c>
      <c r="EQ620" s="48" t="str">
        <f t="shared" ca="1" si="67"/>
        <v>Y</v>
      </c>
      <c r="ER620" s="49" t="str">
        <f t="shared" si="68"/>
        <v/>
      </c>
      <c r="ES620" s="50"/>
      <c r="ET620" s="51" t="str">
        <f t="shared" si="69"/>
        <v/>
      </c>
      <c r="EU620" s="52" t="str">
        <f t="shared" si="70"/>
        <v/>
      </c>
      <c r="EV620" s="46"/>
      <c r="EW620" s="23" t="s">
        <v>3721</v>
      </c>
    </row>
    <row r="621" spans="1:153" ht="14.25" hidden="1" customHeight="1">
      <c r="A621" s="8">
        <v>614</v>
      </c>
      <c r="B621" s="9" t="s">
        <v>141</v>
      </c>
      <c r="C621" s="10" t="s">
        <v>206</v>
      </c>
      <c r="D621" s="10" t="s">
        <v>2008</v>
      </c>
      <c r="E621" s="10" t="s">
        <v>150</v>
      </c>
      <c r="F621" s="9" t="s">
        <v>2009</v>
      </c>
      <c r="G621" s="10" t="s">
        <v>145</v>
      </c>
      <c r="H621" s="9" t="s">
        <v>146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259</v>
      </c>
      <c r="S621" s="9" t="s">
        <v>154</v>
      </c>
      <c r="T621" s="9" t="s">
        <v>260</v>
      </c>
      <c r="U621" s="9" t="s">
        <v>215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2149</v>
      </c>
      <c r="AA621" s="9" t="s">
        <v>262</v>
      </c>
      <c r="AB621" s="12" t="s">
        <v>263</v>
      </c>
      <c r="AC621" s="10" t="s">
        <v>2150</v>
      </c>
      <c r="AD621" s="9" t="s">
        <v>262</v>
      </c>
      <c r="AE621" s="13" t="s">
        <v>263</v>
      </c>
      <c r="AF621" s="14" t="s">
        <v>163</v>
      </c>
      <c r="AG621" s="10" t="s">
        <v>2151</v>
      </c>
      <c r="AH621" s="11" t="s">
        <v>222</v>
      </c>
      <c r="AI621" s="11" t="s">
        <v>223</v>
      </c>
      <c r="AJ621" s="10" t="s">
        <v>224</v>
      </c>
      <c r="AK621" s="11" t="s">
        <v>223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3.6</v>
      </c>
      <c r="AU621" s="10" t="s">
        <v>142</v>
      </c>
      <c r="AV621" s="16">
        <v>127500</v>
      </c>
      <c r="AW621" s="16">
        <v>136000</v>
      </c>
      <c r="AX621" s="16">
        <v>0</v>
      </c>
      <c r="AY621" s="16">
        <v>0</v>
      </c>
      <c r="AZ621" s="16">
        <v>10000</v>
      </c>
      <c r="BA621" s="17">
        <v>45110</v>
      </c>
      <c r="BB621" s="30" t="s">
        <v>175</v>
      </c>
      <c r="BC621" s="18">
        <v>45119</v>
      </c>
      <c r="BD621" s="17">
        <v>45322</v>
      </c>
      <c r="BE621" s="17">
        <v>45322</v>
      </c>
      <c r="BF621" s="17">
        <v>45092</v>
      </c>
      <c r="BG621" s="10">
        <v>85541166</v>
      </c>
      <c r="BH621" s="9" t="s">
        <v>2184</v>
      </c>
      <c r="BI621" s="19">
        <v>45139</v>
      </c>
      <c r="BJ621" s="20">
        <v>45159</v>
      </c>
      <c r="BK621" s="16">
        <v>10000</v>
      </c>
      <c r="BL621" s="16">
        <v>36000</v>
      </c>
      <c r="BM621" s="9" t="s">
        <v>177</v>
      </c>
      <c r="BN621" s="9" t="s">
        <v>521</v>
      </c>
      <c r="BO621" s="9" t="s">
        <v>156</v>
      </c>
      <c r="BP621" s="17">
        <v>45214</v>
      </c>
      <c r="BQ621" s="17" t="s">
        <v>156</v>
      </c>
      <c r="BR621" s="17">
        <v>45214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>
        <v>45055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>
        <v>45079</v>
      </c>
      <c r="CD621" s="10" t="s">
        <v>156</v>
      </c>
      <c r="CE621" s="17">
        <v>45079</v>
      </c>
      <c r="CF621" s="17" t="s">
        <v>156</v>
      </c>
      <c r="CG621" s="17">
        <v>45060</v>
      </c>
      <c r="CH621" s="17">
        <v>45077</v>
      </c>
      <c r="CI621" s="16">
        <v>10000</v>
      </c>
      <c r="CJ621" s="10" t="s">
        <v>2185</v>
      </c>
      <c r="CK621" s="10" t="s">
        <v>230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>
        <v>45055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45148</v>
      </c>
      <c r="CX621" s="10" t="s">
        <v>2085</v>
      </c>
      <c r="CY621" s="17">
        <v>45135</v>
      </c>
      <c r="CZ621" s="17" t="s">
        <v>156</v>
      </c>
      <c r="DA621" s="17">
        <v>45060</v>
      </c>
      <c r="DB621" s="17" t="s">
        <v>156</v>
      </c>
      <c r="DC621" s="16">
        <v>0</v>
      </c>
      <c r="DD621" s="10" t="s">
        <v>156</v>
      </c>
      <c r="DE621" s="10" t="s">
        <v>156</v>
      </c>
      <c r="DF621" s="18" t="s">
        <v>156</v>
      </c>
      <c r="DG621" s="17">
        <v>45162</v>
      </c>
      <c r="DH621" s="10" t="s">
        <v>2086</v>
      </c>
      <c r="DI621" s="17">
        <v>45149</v>
      </c>
      <c r="DJ621" s="17" t="s">
        <v>156</v>
      </c>
      <c r="DK621" s="17">
        <v>45060</v>
      </c>
      <c r="DL621" s="17" t="s">
        <v>156</v>
      </c>
      <c r="DM621" s="16">
        <v>0</v>
      </c>
      <c r="DN621" s="10" t="s">
        <v>156</v>
      </c>
      <c r="DO621" s="10" t="s">
        <v>156</v>
      </c>
      <c r="DP621" s="16">
        <v>24</v>
      </c>
      <c r="DQ621" s="16">
        <v>12</v>
      </c>
      <c r="DR621" s="11">
        <v>12</v>
      </c>
      <c r="DS621" s="16">
        <v>12</v>
      </c>
      <c r="DT621" s="16">
        <v>0</v>
      </c>
      <c r="DU621" s="11" t="s">
        <v>181</v>
      </c>
      <c r="DV621" s="11" t="s">
        <v>182</v>
      </c>
      <c r="DW621" s="27" t="s">
        <v>156</v>
      </c>
      <c r="DX621" s="27" t="s">
        <v>156</v>
      </c>
      <c r="DY621" s="20" t="s">
        <v>2082</v>
      </c>
      <c r="DZ621" s="16">
        <v>7</v>
      </c>
      <c r="EA621" s="16">
        <v>33</v>
      </c>
      <c r="EB621" s="27" t="s">
        <v>185</v>
      </c>
      <c r="EC621" s="27" t="s">
        <v>185</v>
      </c>
      <c r="ED621" s="27" t="s">
        <v>182</v>
      </c>
      <c r="EE621" s="29">
        <v>45055.979490740741</v>
      </c>
      <c r="EF621" s="28" t="s">
        <v>186</v>
      </c>
      <c r="EG621" s="28" t="s">
        <v>156</v>
      </c>
      <c r="EH621" s="28" t="s">
        <v>187</v>
      </c>
      <c r="EI621" s="29">
        <v>45115.510740740741</v>
      </c>
      <c r="EJ621" s="28" t="s">
        <v>542</v>
      </c>
      <c r="EK621" s="28" t="s">
        <v>156</v>
      </c>
      <c r="EL621" s="28" t="s">
        <v>543</v>
      </c>
      <c r="EM621" s="45"/>
      <c r="EN621" s="46" t="str">
        <f t="shared" si="64"/>
        <v>343F107A</v>
      </c>
      <c r="EO621" s="47">
        <f t="shared" si="65"/>
        <v>45174</v>
      </c>
      <c r="EP621" s="47">
        <f t="shared" si="66"/>
        <v>45148</v>
      </c>
      <c r="EQ621" s="48" t="str">
        <f t="shared" ca="1" si="67"/>
        <v>Y</v>
      </c>
      <c r="ER621" s="49">
        <f t="shared" si="68"/>
        <v>26</v>
      </c>
      <c r="ES621" s="50"/>
      <c r="ET621" s="51">
        <f t="shared" si="69"/>
        <v>26</v>
      </c>
      <c r="EU621" s="52">
        <f t="shared" si="70"/>
        <v>260000</v>
      </c>
      <c r="EV621" s="46"/>
      <c r="EW621" s="23" t="s">
        <v>3717</v>
      </c>
    </row>
    <row r="622" spans="1:153" ht="14.25" hidden="1" customHeight="1">
      <c r="A622" s="8">
        <v>615</v>
      </c>
      <c r="B622" s="9" t="s">
        <v>141</v>
      </c>
      <c r="C622" s="10" t="s">
        <v>206</v>
      </c>
      <c r="D622" s="10" t="s">
        <v>2008</v>
      </c>
      <c r="E622" s="10" t="s">
        <v>150</v>
      </c>
      <c r="F622" s="9" t="s">
        <v>2009</v>
      </c>
      <c r="G622" s="10" t="s">
        <v>145</v>
      </c>
      <c r="H622" s="9" t="s">
        <v>146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259</v>
      </c>
      <c r="S622" s="9" t="s">
        <v>154</v>
      </c>
      <c r="T622" s="9" t="s">
        <v>260</v>
      </c>
      <c r="U622" s="9" t="s">
        <v>215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2149</v>
      </c>
      <c r="AA622" s="9" t="s">
        <v>262</v>
      </c>
      <c r="AB622" s="12" t="s">
        <v>263</v>
      </c>
      <c r="AC622" s="10" t="s">
        <v>2150</v>
      </c>
      <c r="AD622" s="9" t="s">
        <v>262</v>
      </c>
      <c r="AE622" s="13" t="s">
        <v>263</v>
      </c>
      <c r="AF622" s="14" t="s">
        <v>163</v>
      </c>
      <c r="AG622" s="10" t="s">
        <v>2151</v>
      </c>
      <c r="AH622" s="11" t="s">
        <v>222</v>
      </c>
      <c r="AI622" s="11" t="s">
        <v>223</v>
      </c>
      <c r="AJ622" s="10" t="s">
        <v>224</v>
      </c>
      <c r="AK622" s="11" t="s">
        <v>223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3.6</v>
      </c>
      <c r="AU622" s="10" t="s">
        <v>142</v>
      </c>
      <c r="AV622" s="16">
        <v>127500</v>
      </c>
      <c r="AW622" s="16">
        <v>136000</v>
      </c>
      <c r="AX622" s="16">
        <v>0</v>
      </c>
      <c r="AY622" s="16">
        <v>0</v>
      </c>
      <c r="AZ622" s="16">
        <v>10000</v>
      </c>
      <c r="BA622" s="17">
        <v>45110</v>
      </c>
      <c r="BB622" s="30" t="s">
        <v>175</v>
      </c>
      <c r="BC622" s="18" t="s">
        <v>156</v>
      </c>
      <c r="BD622" s="17">
        <v>45322</v>
      </c>
      <c r="BE622" s="17">
        <v>45322</v>
      </c>
      <c r="BF622" s="17">
        <v>45092</v>
      </c>
      <c r="BG622" s="10">
        <v>85541167</v>
      </c>
      <c r="BH622" s="9" t="s">
        <v>2186</v>
      </c>
      <c r="BI622" s="19">
        <v>45139</v>
      </c>
      <c r="BJ622" s="20">
        <v>45159</v>
      </c>
      <c r="BK622" s="16">
        <v>0</v>
      </c>
      <c r="BL622" s="16">
        <v>0</v>
      </c>
      <c r="BM622" s="9" t="s">
        <v>177</v>
      </c>
      <c r="BN622" s="9" t="s">
        <v>178</v>
      </c>
      <c r="BO622" s="9" t="s">
        <v>156</v>
      </c>
      <c r="BP622" s="17">
        <v>45214</v>
      </c>
      <c r="BQ622" s="17" t="s">
        <v>156</v>
      </c>
      <c r="BR622" s="17">
        <v>45214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>
        <v>45055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>
        <v>45086</v>
      </c>
      <c r="CD622" s="10" t="s">
        <v>2079</v>
      </c>
      <c r="CE622" s="17">
        <v>45086</v>
      </c>
      <c r="CF622" s="17" t="s">
        <v>156</v>
      </c>
      <c r="CG622" s="17">
        <v>45063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>
        <v>45055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 t="s">
        <v>156</v>
      </c>
      <c r="CX622" s="10" t="s">
        <v>193</v>
      </c>
      <c r="CY622" s="17" t="s">
        <v>156</v>
      </c>
      <c r="CZ622" s="17" t="s">
        <v>156</v>
      </c>
      <c r="DA622" s="17">
        <v>45055</v>
      </c>
      <c r="DB622" s="17" t="s">
        <v>156</v>
      </c>
      <c r="DC622" s="16">
        <v>0</v>
      </c>
      <c r="DD622" s="10" t="s">
        <v>156</v>
      </c>
      <c r="DE622" s="10" t="s">
        <v>156</v>
      </c>
      <c r="DF622" s="18" t="s">
        <v>156</v>
      </c>
      <c r="DG622" s="17" t="s">
        <v>156</v>
      </c>
      <c r="DH622" s="10" t="s">
        <v>156</v>
      </c>
      <c r="DI622" s="17" t="s">
        <v>156</v>
      </c>
      <c r="DJ622" s="17" t="s">
        <v>156</v>
      </c>
      <c r="DK622" s="17">
        <v>45055</v>
      </c>
      <c r="DL622" s="17" t="s">
        <v>156</v>
      </c>
      <c r="DM622" s="16">
        <v>0</v>
      </c>
      <c r="DN622" s="10" t="s">
        <v>156</v>
      </c>
      <c r="DO622" s="10" t="s">
        <v>156</v>
      </c>
      <c r="DP622" s="16">
        <v>24</v>
      </c>
      <c r="DQ622" s="16">
        <v>12</v>
      </c>
      <c r="DR622" s="11">
        <v>12</v>
      </c>
      <c r="DS622" s="16">
        <v>12</v>
      </c>
      <c r="DT622" s="16">
        <v>5000</v>
      </c>
      <c r="DU622" s="11" t="s">
        <v>181</v>
      </c>
      <c r="DV622" s="11" t="s">
        <v>182</v>
      </c>
      <c r="DW622" s="27" t="s">
        <v>156</v>
      </c>
      <c r="DX622" s="27" t="s">
        <v>156</v>
      </c>
      <c r="DY622" s="20" t="s">
        <v>2082</v>
      </c>
      <c r="DZ622" s="16">
        <v>7</v>
      </c>
      <c r="EA622" s="16">
        <v>33</v>
      </c>
      <c r="EB622" s="27" t="s">
        <v>185</v>
      </c>
      <c r="EC622" s="27" t="s">
        <v>185</v>
      </c>
      <c r="ED622" s="27" t="s">
        <v>182</v>
      </c>
      <c r="EE622" s="29">
        <v>45055.979490740741</v>
      </c>
      <c r="EF622" s="28" t="s">
        <v>186</v>
      </c>
      <c r="EG622" s="28" t="s">
        <v>156</v>
      </c>
      <c r="EH622" s="28" t="s">
        <v>187</v>
      </c>
      <c r="EI622" s="29">
        <v>45089.818206018521</v>
      </c>
      <c r="EJ622" s="28" t="s">
        <v>197</v>
      </c>
      <c r="EK622" s="28" t="s">
        <v>156</v>
      </c>
      <c r="EL622" s="28" t="s">
        <v>198</v>
      </c>
      <c r="EM622" s="45"/>
      <c r="EN622" s="46" t="str">
        <f t="shared" si="64"/>
        <v>343F107A</v>
      </c>
      <c r="EO622" s="47">
        <f t="shared" si="65"/>
        <v>45174</v>
      </c>
      <c r="EP622" s="47" t="str">
        <f t="shared" si="66"/>
        <v/>
      </c>
      <c r="EQ622" s="48" t="str">
        <f t="shared" ca="1" si="67"/>
        <v>Y</v>
      </c>
      <c r="ER622" s="49" t="str">
        <f t="shared" si="68"/>
        <v/>
      </c>
      <c r="ES622" s="50"/>
      <c r="ET622" s="51" t="str">
        <f t="shared" si="69"/>
        <v/>
      </c>
      <c r="EU622" s="52" t="str">
        <f t="shared" si="70"/>
        <v/>
      </c>
      <c r="EV622" s="46"/>
    </row>
    <row r="623" spans="1:153" ht="14.25" hidden="1" customHeight="1">
      <c r="A623" s="8">
        <v>616</v>
      </c>
      <c r="B623" s="9" t="s">
        <v>141</v>
      </c>
      <c r="C623" s="10" t="s">
        <v>206</v>
      </c>
      <c r="D623" s="10" t="s">
        <v>2008</v>
      </c>
      <c r="E623" s="10" t="s">
        <v>150</v>
      </c>
      <c r="F623" s="9" t="s">
        <v>2009</v>
      </c>
      <c r="G623" s="10" t="s">
        <v>145</v>
      </c>
      <c r="H623" s="9" t="s">
        <v>146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259</v>
      </c>
      <c r="S623" s="9" t="s">
        <v>154</v>
      </c>
      <c r="T623" s="9" t="s">
        <v>260</v>
      </c>
      <c r="U623" s="9" t="s">
        <v>215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2149</v>
      </c>
      <c r="AA623" s="9" t="s">
        <v>262</v>
      </c>
      <c r="AB623" s="12" t="s">
        <v>263</v>
      </c>
      <c r="AC623" s="10" t="s">
        <v>2150</v>
      </c>
      <c r="AD623" s="9" t="s">
        <v>262</v>
      </c>
      <c r="AE623" s="13" t="s">
        <v>263</v>
      </c>
      <c r="AF623" s="14" t="s">
        <v>163</v>
      </c>
      <c r="AG623" s="10" t="s">
        <v>2151</v>
      </c>
      <c r="AH623" s="11" t="s">
        <v>222</v>
      </c>
      <c r="AI623" s="11" t="s">
        <v>223</v>
      </c>
      <c r="AJ623" s="10" t="s">
        <v>224</v>
      </c>
      <c r="AK623" s="11" t="s">
        <v>223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3.6</v>
      </c>
      <c r="AU623" s="10" t="s">
        <v>142</v>
      </c>
      <c r="AV623" s="16">
        <v>127500</v>
      </c>
      <c r="AW623" s="16">
        <v>136000</v>
      </c>
      <c r="AX623" s="16">
        <v>0</v>
      </c>
      <c r="AY623" s="16">
        <v>0</v>
      </c>
      <c r="AZ623" s="16">
        <v>10000</v>
      </c>
      <c r="BA623" s="17">
        <v>45110</v>
      </c>
      <c r="BB623" s="30" t="s">
        <v>175</v>
      </c>
      <c r="BC623" s="18" t="s">
        <v>156</v>
      </c>
      <c r="BD623" s="17">
        <v>45322</v>
      </c>
      <c r="BE623" s="17">
        <v>45322</v>
      </c>
      <c r="BF623" s="17">
        <v>45092</v>
      </c>
      <c r="BG623" s="10">
        <v>85509184</v>
      </c>
      <c r="BH623" s="9" t="s">
        <v>908</v>
      </c>
      <c r="BI623" s="19">
        <v>45170</v>
      </c>
      <c r="BJ623" s="20">
        <v>45173</v>
      </c>
      <c r="BK623" s="16">
        <v>0</v>
      </c>
      <c r="BL623" s="16">
        <v>0</v>
      </c>
      <c r="BM623" s="9" t="s">
        <v>177</v>
      </c>
      <c r="BN623" s="9" t="s">
        <v>178</v>
      </c>
      <c r="BO623" s="9" t="s">
        <v>156</v>
      </c>
      <c r="BP623" s="17">
        <v>45216</v>
      </c>
      <c r="BQ623" s="17" t="s">
        <v>156</v>
      </c>
      <c r="BR623" s="17">
        <v>45216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>
        <v>45034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>
        <v>45086</v>
      </c>
      <c r="CD623" s="10" t="s">
        <v>2079</v>
      </c>
      <c r="CE623" s="17">
        <v>45086</v>
      </c>
      <c r="CF623" s="17" t="s">
        <v>156</v>
      </c>
      <c r="CG623" s="17">
        <v>45034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>
        <v>45114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>
        <v>45034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 t="s">
        <v>156</v>
      </c>
      <c r="CX623" s="10" t="s">
        <v>193</v>
      </c>
      <c r="CY623" s="17">
        <v>45142</v>
      </c>
      <c r="CZ623" s="17" t="s">
        <v>156</v>
      </c>
      <c r="DA623" s="17">
        <v>45034</v>
      </c>
      <c r="DB623" s="17" t="s">
        <v>156</v>
      </c>
      <c r="DC623" s="16">
        <v>0</v>
      </c>
      <c r="DD623" s="10" t="s">
        <v>156</v>
      </c>
      <c r="DE623" s="10" t="s">
        <v>156</v>
      </c>
      <c r="DF623" s="18" t="s">
        <v>156</v>
      </c>
      <c r="DG623" s="17" t="s">
        <v>156</v>
      </c>
      <c r="DH623" s="10" t="s">
        <v>156</v>
      </c>
      <c r="DI623" s="17">
        <v>45163</v>
      </c>
      <c r="DJ623" s="17" t="s">
        <v>156</v>
      </c>
      <c r="DK623" s="17">
        <v>45034</v>
      </c>
      <c r="DL623" s="17" t="s">
        <v>156</v>
      </c>
      <c r="DM623" s="16">
        <v>0</v>
      </c>
      <c r="DN623" s="10" t="s">
        <v>156</v>
      </c>
      <c r="DO623" s="10" t="s">
        <v>156</v>
      </c>
      <c r="DP623" s="16">
        <v>24</v>
      </c>
      <c r="DQ623" s="16">
        <v>12</v>
      </c>
      <c r="DR623" s="11">
        <v>12</v>
      </c>
      <c r="DS623" s="16">
        <v>12</v>
      </c>
      <c r="DT623" s="16">
        <v>3500</v>
      </c>
      <c r="DU623" s="11" t="s">
        <v>181</v>
      </c>
      <c r="DV623" s="11" t="s">
        <v>182</v>
      </c>
      <c r="DW623" s="27" t="s">
        <v>156</v>
      </c>
      <c r="DX623" s="27" t="s">
        <v>156</v>
      </c>
      <c r="DY623" s="20" t="s">
        <v>156</v>
      </c>
      <c r="DZ623" s="16">
        <v>7</v>
      </c>
      <c r="EA623" s="16">
        <v>33</v>
      </c>
      <c r="EB623" s="27" t="s">
        <v>185</v>
      </c>
      <c r="EC623" s="27" t="s">
        <v>185</v>
      </c>
      <c r="ED623" s="27" t="s">
        <v>182</v>
      </c>
      <c r="EE623" s="29">
        <v>45034.979629629626</v>
      </c>
      <c r="EF623" s="28" t="s">
        <v>186</v>
      </c>
      <c r="EG623" s="28" t="s">
        <v>156</v>
      </c>
      <c r="EH623" s="28" t="s">
        <v>187</v>
      </c>
      <c r="EI623" s="29">
        <v>45089.818206018521</v>
      </c>
      <c r="EJ623" s="28" t="s">
        <v>197</v>
      </c>
      <c r="EK623" s="28" t="s">
        <v>156</v>
      </c>
      <c r="EL623" s="28" t="s">
        <v>198</v>
      </c>
      <c r="EM623" s="45"/>
      <c r="EN623" s="46" t="str">
        <f t="shared" si="64"/>
        <v>343F107A</v>
      </c>
      <c r="EO623" s="47">
        <f t="shared" si="65"/>
        <v>45176</v>
      </c>
      <c r="EP623" s="47" t="str">
        <f t="shared" si="66"/>
        <v/>
      </c>
      <c r="EQ623" s="48" t="str">
        <f t="shared" ca="1" si="67"/>
        <v>Y</v>
      </c>
      <c r="ER623" s="49" t="str">
        <f t="shared" si="68"/>
        <v/>
      </c>
      <c r="ES623" s="50"/>
      <c r="ET623" s="51" t="str">
        <f t="shared" si="69"/>
        <v/>
      </c>
      <c r="EU623" s="52" t="str">
        <f t="shared" si="70"/>
        <v/>
      </c>
      <c r="EV623" s="46"/>
    </row>
    <row r="624" spans="1:153" ht="14.25" customHeight="1">
      <c r="A624" s="8">
        <v>617</v>
      </c>
      <c r="B624" s="9" t="s">
        <v>141</v>
      </c>
      <c r="C624" s="10" t="s">
        <v>206</v>
      </c>
      <c r="D624" s="10" t="s">
        <v>2008</v>
      </c>
      <c r="E624" s="10" t="s">
        <v>150</v>
      </c>
      <c r="F624" s="9" t="s">
        <v>2009</v>
      </c>
      <c r="G624" s="10" t="s">
        <v>145</v>
      </c>
      <c r="H624" s="9" t="s">
        <v>146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259</v>
      </c>
      <c r="S624" s="9" t="s">
        <v>154</v>
      </c>
      <c r="T624" s="9" t="s">
        <v>260</v>
      </c>
      <c r="U624" s="9" t="s">
        <v>215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2149</v>
      </c>
      <c r="AA624" s="9" t="s">
        <v>262</v>
      </c>
      <c r="AB624" s="12" t="s">
        <v>263</v>
      </c>
      <c r="AC624" s="10" t="s">
        <v>2150</v>
      </c>
      <c r="AD624" s="9" t="s">
        <v>262</v>
      </c>
      <c r="AE624" s="13" t="s">
        <v>263</v>
      </c>
      <c r="AF624" s="14" t="s">
        <v>163</v>
      </c>
      <c r="AG624" s="10" t="s">
        <v>2151</v>
      </c>
      <c r="AH624" s="11" t="s">
        <v>222</v>
      </c>
      <c r="AI624" s="11" t="s">
        <v>223</v>
      </c>
      <c r="AJ624" s="10" t="s">
        <v>224</v>
      </c>
      <c r="AK624" s="11" t="s">
        <v>223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3.6</v>
      </c>
      <c r="AU624" s="10" t="s">
        <v>142</v>
      </c>
      <c r="AV624" s="16">
        <v>127500</v>
      </c>
      <c r="AW624" s="16">
        <v>136000</v>
      </c>
      <c r="AX624" s="16">
        <v>0</v>
      </c>
      <c r="AY624" s="16">
        <v>0</v>
      </c>
      <c r="AZ624" s="16">
        <v>10000</v>
      </c>
      <c r="BA624" s="17">
        <v>45110</v>
      </c>
      <c r="BB624" s="30" t="s">
        <v>175</v>
      </c>
      <c r="BC624" s="18">
        <v>45119</v>
      </c>
      <c r="BD624" s="17">
        <v>45322</v>
      </c>
      <c r="BE624" s="17">
        <v>45322</v>
      </c>
      <c r="BF624" s="17">
        <v>45092</v>
      </c>
      <c r="BG624" s="10">
        <v>84923487</v>
      </c>
      <c r="BH624" s="9" t="s">
        <v>910</v>
      </c>
      <c r="BI624" s="19">
        <v>45170</v>
      </c>
      <c r="BJ624" s="20">
        <v>45173</v>
      </c>
      <c r="BK624" s="16">
        <v>20868</v>
      </c>
      <c r="BL624" s="16">
        <v>75125</v>
      </c>
      <c r="BM624" s="9" t="s">
        <v>177</v>
      </c>
      <c r="BN624" s="9" t="s">
        <v>383</v>
      </c>
      <c r="BO624" s="9" t="s">
        <v>156</v>
      </c>
      <c r="BP624" s="17">
        <v>45221</v>
      </c>
      <c r="BQ624" s="17" t="s">
        <v>156</v>
      </c>
      <c r="BR624" s="17">
        <v>45184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44873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>
        <v>45086</v>
      </c>
      <c r="CD624" s="10" t="s">
        <v>425</v>
      </c>
      <c r="CE624" s="17">
        <v>45086</v>
      </c>
      <c r="CF624" s="17" t="s">
        <v>156</v>
      </c>
      <c r="CG624" s="17">
        <v>45021</v>
      </c>
      <c r="CH624" s="17">
        <v>45084</v>
      </c>
      <c r="CI624" s="16">
        <v>22100</v>
      </c>
      <c r="CJ624" s="10" t="s">
        <v>2187</v>
      </c>
      <c r="CK624" s="10" t="s">
        <v>230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44873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45120</v>
      </c>
      <c r="CX624" s="10" t="s">
        <v>2131</v>
      </c>
      <c r="CY624" s="17">
        <v>45142</v>
      </c>
      <c r="CZ624" s="17" t="s">
        <v>156</v>
      </c>
      <c r="DA624" s="17">
        <v>45036</v>
      </c>
      <c r="DB624" s="17">
        <v>45119</v>
      </c>
      <c r="DC624" s="16">
        <v>20868</v>
      </c>
      <c r="DD624" s="10" t="s">
        <v>2188</v>
      </c>
      <c r="DE624" s="10" t="s">
        <v>659</v>
      </c>
      <c r="DF624" s="18" t="s">
        <v>156</v>
      </c>
      <c r="DG624" s="17">
        <v>45146</v>
      </c>
      <c r="DH624" s="10" t="s">
        <v>2099</v>
      </c>
      <c r="DI624" s="17">
        <v>45156</v>
      </c>
      <c r="DJ624" s="17" t="s">
        <v>156</v>
      </c>
      <c r="DK624" s="17">
        <v>45036</v>
      </c>
      <c r="DL624" s="17" t="s">
        <v>156</v>
      </c>
      <c r="DM624" s="16">
        <v>0</v>
      </c>
      <c r="DN624" s="10" t="s">
        <v>156</v>
      </c>
      <c r="DO624" s="10" t="s">
        <v>156</v>
      </c>
      <c r="DP624" s="16">
        <v>24</v>
      </c>
      <c r="DQ624" s="16">
        <v>12</v>
      </c>
      <c r="DR624" s="11">
        <v>12</v>
      </c>
      <c r="DS624" s="16">
        <v>12</v>
      </c>
      <c r="DT624" s="16">
        <v>0</v>
      </c>
      <c r="DU624" s="11" t="s">
        <v>181</v>
      </c>
      <c r="DV624" s="11" t="s">
        <v>182</v>
      </c>
      <c r="DW624" s="27" t="s">
        <v>156</v>
      </c>
      <c r="DX624" s="27" t="s">
        <v>156</v>
      </c>
      <c r="DY624" s="20" t="s">
        <v>2189</v>
      </c>
      <c r="DZ624" s="16">
        <v>7</v>
      </c>
      <c r="EA624" s="16">
        <v>33</v>
      </c>
      <c r="EB624" s="27" t="s">
        <v>185</v>
      </c>
      <c r="EC624" s="27" t="s">
        <v>185</v>
      </c>
      <c r="ED624" s="27" t="s">
        <v>182</v>
      </c>
      <c r="EE624" s="29">
        <v>44873.981111111112</v>
      </c>
      <c r="EF624" s="28" t="s">
        <v>186</v>
      </c>
      <c r="EG624" s="28" t="s">
        <v>156</v>
      </c>
      <c r="EH624" s="28" t="s">
        <v>187</v>
      </c>
      <c r="EI624" s="29">
        <v>45119.257326388892</v>
      </c>
      <c r="EJ624" s="28" t="s">
        <v>2107</v>
      </c>
      <c r="EK624" s="28" t="s">
        <v>2108</v>
      </c>
      <c r="EL624" s="28" t="s">
        <v>237</v>
      </c>
      <c r="EM624" s="45" t="s">
        <v>3713</v>
      </c>
      <c r="EN624" s="46" t="str">
        <f t="shared" si="64"/>
        <v>343F107A</v>
      </c>
      <c r="EO624" s="47">
        <f t="shared" si="65"/>
        <v>45181</v>
      </c>
      <c r="EP624" s="47">
        <f t="shared" si="66"/>
        <v>45120</v>
      </c>
      <c r="EQ624" s="48" t="str">
        <f t="shared" ca="1" si="67"/>
        <v>Past</v>
      </c>
      <c r="ER624" s="49">
        <f t="shared" si="68"/>
        <v>61</v>
      </c>
      <c r="ES624" s="50"/>
      <c r="ET624" s="51">
        <f t="shared" si="69"/>
        <v>61</v>
      </c>
      <c r="EU624" s="52">
        <f t="shared" si="70"/>
        <v>1272948</v>
      </c>
      <c r="EV624" s="46"/>
      <c r="EW624" s="23" t="s">
        <v>3714</v>
      </c>
    </row>
    <row r="625" spans="1:153" ht="14.25" hidden="1" customHeight="1">
      <c r="A625" s="8">
        <v>618</v>
      </c>
      <c r="B625" s="9" t="s">
        <v>141</v>
      </c>
      <c r="C625" s="10" t="s">
        <v>206</v>
      </c>
      <c r="D625" s="10" t="s">
        <v>2008</v>
      </c>
      <c r="E625" s="10" t="s">
        <v>150</v>
      </c>
      <c r="F625" s="9" t="s">
        <v>2009</v>
      </c>
      <c r="G625" s="10" t="s">
        <v>145</v>
      </c>
      <c r="H625" s="9" t="s">
        <v>146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259</v>
      </c>
      <c r="S625" s="9" t="s">
        <v>154</v>
      </c>
      <c r="T625" s="9" t="s">
        <v>260</v>
      </c>
      <c r="U625" s="9" t="s">
        <v>215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2149</v>
      </c>
      <c r="AA625" s="9" t="s">
        <v>262</v>
      </c>
      <c r="AB625" s="12" t="s">
        <v>263</v>
      </c>
      <c r="AC625" s="10" t="s">
        <v>2150</v>
      </c>
      <c r="AD625" s="9" t="s">
        <v>262</v>
      </c>
      <c r="AE625" s="13" t="s">
        <v>263</v>
      </c>
      <c r="AF625" s="14" t="s">
        <v>163</v>
      </c>
      <c r="AG625" s="10" t="s">
        <v>2151</v>
      </c>
      <c r="AH625" s="11" t="s">
        <v>222</v>
      </c>
      <c r="AI625" s="11" t="s">
        <v>223</v>
      </c>
      <c r="AJ625" s="10" t="s">
        <v>224</v>
      </c>
      <c r="AK625" s="11" t="s">
        <v>223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3.6</v>
      </c>
      <c r="AU625" s="10" t="s">
        <v>142</v>
      </c>
      <c r="AV625" s="16">
        <v>127500</v>
      </c>
      <c r="AW625" s="16">
        <v>136000</v>
      </c>
      <c r="AX625" s="16">
        <v>0</v>
      </c>
      <c r="AY625" s="16">
        <v>0</v>
      </c>
      <c r="AZ625" s="16">
        <v>10000</v>
      </c>
      <c r="BA625" s="17">
        <v>45110</v>
      </c>
      <c r="BB625" s="30" t="s">
        <v>175</v>
      </c>
      <c r="BC625" s="18" t="s">
        <v>156</v>
      </c>
      <c r="BD625" s="17">
        <v>45322</v>
      </c>
      <c r="BE625" s="17">
        <v>45322</v>
      </c>
      <c r="BF625" s="17">
        <v>45092</v>
      </c>
      <c r="BG625" s="10">
        <v>85349221</v>
      </c>
      <c r="BH625" s="9" t="s">
        <v>915</v>
      </c>
      <c r="BI625" s="19">
        <v>45170</v>
      </c>
      <c r="BJ625" s="20">
        <v>45173</v>
      </c>
      <c r="BK625" s="16">
        <v>0</v>
      </c>
      <c r="BL625" s="16">
        <v>0</v>
      </c>
      <c r="BM625" s="9" t="s">
        <v>177</v>
      </c>
      <c r="BN625" s="9" t="s">
        <v>178</v>
      </c>
      <c r="BO625" s="9" t="s">
        <v>156</v>
      </c>
      <c r="BP625" s="17">
        <v>45229</v>
      </c>
      <c r="BQ625" s="17" t="s">
        <v>156</v>
      </c>
      <c r="BR625" s="17">
        <v>45184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>
        <v>44966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>
        <v>45100</v>
      </c>
      <c r="CD625" s="10" t="s">
        <v>2141</v>
      </c>
      <c r="CE625" s="17">
        <v>45100</v>
      </c>
      <c r="CF625" s="17" t="s">
        <v>156</v>
      </c>
      <c r="CG625" s="17">
        <v>45021</v>
      </c>
      <c r="CH625" s="17" t="s">
        <v>156</v>
      </c>
      <c r="CI625" s="16">
        <v>0</v>
      </c>
      <c r="CJ625" s="10" t="s">
        <v>156</v>
      </c>
      <c r="CK625" s="10" t="s">
        <v>156</v>
      </c>
      <c r="CL625" s="18">
        <v>45114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>
        <v>44966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 t="s">
        <v>156</v>
      </c>
      <c r="CX625" s="10" t="s">
        <v>193</v>
      </c>
      <c r="CY625" s="17" t="s">
        <v>156</v>
      </c>
      <c r="CZ625" s="17" t="s">
        <v>156</v>
      </c>
      <c r="DA625" s="17">
        <v>44966</v>
      </c>
      <c r="DB625" s="17" t="s">
        <v>156</v>
      </c>
      <c r="DC625" s="16">
        <v>0</v>
      </c>
      <c r="DD625" s="10" t="s">
        <v>156</v>
      </c>
      <c r="DE625" s="10" t="s">
        <v>156</v>
      </c>
      <c r="DF625" s="18" t="s">
        <v>156</v>
      </c>
      <c r="DG625" s="17" t="s">
        <v>156</v>
      </c>
      <c r="DH625" s="10" t="s">
        <v>156</v>
      </c>
      <c r="DI625" s="17" t="s">
        <v>156</v>
      </c>
      <c r="DJ625" s="17" t="s">
        <v>156</v>
      </c>
      <c r="DK625" s="17">
        <v>44966</v>
      </c>
      <c r="DL625" s="17" t="s">
        <v>156</v>
      </c>
      <c r="DM625" s="16">
        <v>0</v>
      </c>
      <c r="DN625" s="10" t="s">
        <v>156</v>
      </c>
      <c r="DO625" s="10" t="s">
        <v>156</v>
      </c>
      <c r="DP625" s="16">
        <v>24</v>
      </c>
      <c r="DQ625" s="16">
        <v>12</v>
      </c>
      <c r="DR625" s="11">
        <v>12</v>
      </c>
      <c r="DS625" s="16">
        <v>12</v>
      </c>
      <c r="DT625" s="16">
        <v>10000</v>
      </c>
      <c r="DU625" s="11" t="s">
        <v>181</v>
      </c>
      <c r="DV625" s="11" t="s">
        <v>182</v>
      </c>
      <c r="DW625" s="27" t="s">
        <v>156</v>
      </c>
      <c r="DX625" s="27" t="s">
        <v>156</v>
      </c>
      <c r="DY625" s="20" t="s">
        <v>2190</v>
      </c>
      <c r="DZ625" s="16">
        <v>7</v>
      </c>
      <c r="EA625" s="16">
        <v>33</v>
      </c>
      <c r="EB625" s="27" t="s">
        <v>185</v>
      </c>
      <c r="EC625" s="27" t="s">
        <v>185</v>
      </c>
      <c r="ED625" s="27" t="s">
        <v>182</v>
      </c>
      <c r="EE625" s="29">
        <v>44966.992118055554</v>
      </c>
      <c r="EF625" s="28" t="s">
        <v>186</v>
      </c>
      <c r="EG625" s="28" t="s">
        <v>156</v>
      </c>
      <c r="EH625" s="28" t="s">
        <v>187</v>
      </c>
      <c r="EI625" s="29">
        <v>45103.816863425927</v>
      </c>
      <c r="EJ625" s="28" t="s">
        <v>197</v>
      </c>
      <c r="EK625" s="28" t="s">
        <v>156</v>
      </c>
      <c r="EL625" s="28" t="s">
        <v>198</v>
      </c>
      <c r="EM625" s="45"/>
      <c r="EN625" s="46" t="str">
        <f t="shared" si="64"/>
        <v>343F107A</v>
      </c>
      <c r="EO625" s="47">
        <f t="shared" si="65"/>
        <v>45189</v>
      </c>
      <c r="EP625" s="47" t="str">
        <f t="shared" si="66"/>
        <v/>
      </c>
      <c r="EQ625" s="48" t="str">
        <f t="shared" ca="1" si="67"/>
        <v>Y</v>
      </c>
      <c r="ER625" s="49" t="str">
        <f t="shared" si="68"/>
        <v/>
      </c>
      <c r="ES625" s="50"/>
      <c r="ET625" s="51" t="str">
        <f t="shared" si="69"/>
        <v/>
      </c>
      <c r="EU625" s="52" t="str">
        <f t="shared" si="70"/>
        <v/>
      </c>
      <c r="EV625" s="46"/>
    </row>
    <row r="626" spans="1:153" ht="14.25" customHeight="1">
      <c r="A626" s="8">
        <v>619</v>
      </c>
      <c r="B626" s="9" t="s">
        <v>141</v>
      </c>
      <c r="C626" s="10" t="s">
        <v>206</v>
      </c>
      <c r="D626" s="10" t="s">
        <v>2008</v>
      </c>
      <c r="E626" s="10" t="s">
        <v>150</v>
      </c>
      <c r="F626" s="9" t="s">
        <v>2009</v>
      </c>
      <c r="G626" s="10" t="s">
        <v>145</v>
      </c>
      <c r="H626" s="9" t="s">
        <v>146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259</v>
      </c>
      <c r="S626" s="9" t="s">
        <v>154</v>
      </c>
      <c r="T626" s="9" t="s">
        <v>260</v>
      </c>
      <c r="U626" s="9" t="s">
        <v>215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2149</v>
      </c>
      <c r="AA626" s="9" t="s">
        <v>262</v>
      </c>
      <c r="AB626" s="12" t="s">
        <v>263</v>
      </c>
      <c r="AC626" s="10" t="s">
        <v>2150</v>
      </c>
      <c r="AD626" s="9" t="s">
        <v>262</v>
      </c>
      <c r="AE626" s="13" t="s">
        <v>263</v>
      </c>
      <c r="AF626" s="14" t="s">
        <v>163</v>
      </c>
      <c r="AG626" s="10" t="s">
        <v>2151</v>
      </c>
      <c r="AH626" s="11" t="s">
        <v>222</v>
      </c>
      <c r="AI626" s="11" t="s">
        <v>223</v>
      </c>
      <c r="AJ626" s="10" t="s">
        <v>224</v>
      </c>
      <c r="AK626" s="11" t="s">
        <v>223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3.6</v>
      </c>
      <c r="AU626" s="10" t="s">
        <v>142</v>
      </c>
      <c r="AV626" s="16">
        <v>127500</v>
      </c>
      <c r="AW626" s="16">
        <v>136000</v>
      </c>
      <c r="AX626" s="16">
        <v>0</v>
      </c>
      <c r="AY626" s="16">
        <v>0</v>
      </c>
      <c r="AZ626" s="16">
        <v>10000</v>
      </c>
      <c r="BA626" s="17">
        <v>45110</v>
      </c>
      <c r="BB626" s="30" t="s">
        <v>175</v>
      </c>
      <c r="BC626" s="18">
        <v>45119</v>
      </c>
      <c r="BD626" s="17">
        <v>45322</v>
      </c>
      <c r="BE626" s="17">
        <v>45322</v>
      </c>
      <c r="BF626" s="17">
        <v>45092</v>
      </c>
      <c r="BG626" s="10">
        <v>85520898</v>
      </c>
      <c r="BH626" s="9" t="s">
        <v>2191</v>
      </c>
      <c r="BI626" s="19">
        <v>45170</v>
      </c>
      <c r="BJ626" s="20">
        <v>45173</v>
      </c>
      <c r="BK626" s="16">
        <v>17500</v>
      </c>
      <c r="BL626" s="16">
        <v>63000</v>
      </c>
      <c r="BM626" s="9" t="s">
        <v>177</v>
      </c>
      <c r="BN626" s="9" t="s">
        <v>470</v>
      </c>
      <c r="BO626" s="9" t="s">
        <v>156</v>
      </c>
      <c r="BP626" s="17">
        <v>45245</v>
      </c>
      <c r="BQ626" s="17" t="s">
        <v>156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>
        <v>45114</v>
      </c>
      <c r="CD626" s="10" t="s">
        <v>2192</v>
      </c>
      <c r="CE626" s="17">
        <v>45114</v>
      </c>
      <c r="CF626" s="17" t="s">
        <v>156</v>
      </c>
      <c r="CG626" s="17">
        <v>45082</v>
      </c>
      <c r="CH626" s="17">
        <v>45112</v>
      </c>
      <c r="CI626" s="16">
        <v>17500</v>
      </c>
      <c r="CJ626" s="10" t="s">
        <v>2193</v>
      </c>
      <c r="CK626" s="10" t="s">
        <v>230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>
        <v>45177</v>
      </c>
      <c r="CX626" s="10" t="s">
        <v>2194</v>
      </c>
      <c r="CY626" s="17">
        <v>45177</v>
      </c>
      <c r="CZ626" s="17" t="s">
        <v>156</v>
      </c>
      <c r="DA626" s="17">
        <v>45091</v>
      </c>
      <c r="DB626" s="17" t="s">
        <v>156</v>
      </c>
      <c r="DC626" s="16">
        <v>0</v>
      </c>
      <c r="DD626" s="10" t="s">
        <v>156</v>
      </c>
      <c r="DE626" s="10" t="s">
        <v>156</v>
      </c>
      <c r="DF626" s="18" t="s">
        <v>156</v>
      </c>
      <c r="DG626" s="17">
        <v>45191</v>
      </c>
      <c r="DH626" s="10" t="s">
        <v>2195</v>
      </c>
      <c r="DI626" s="17">
        <v>45191</v>
      </c>
      <c r="DJ626" s="17" t="s">
        <v>156</v>
      </c>
      <c r="DK626" s="17">
        <v>45042</v>
      </c>
      <c r="DL626" s="17" t="s">
        <v>156</v>
      </c>
      <c r="DM626" s="16">
        <v>0</v>
      </c>
      <c r="DN626" s="10" t="s">
        <v>156</v>
      </c>
      <c r="DO626" s="10" t="s">
        <v>156</v>
      </c>
      <c r="DP626" s="16">
        <v>24</v>
      </c>
      <c r="DQ626" s="16">
        <v>12</v>
      </c>
      <c r="DR626" s="11">
        <v>12</v>
      </c>
      <c r="DS626" s="16">
        <v>12</v>
      </c>
      <c r="DT626" s="16">
        <v>0</v>
      </c>
      <c r="DU626" s="11" t="s">
        <v>181</v>
      </c>
      <c r="DV626" s="11" t="s">
        <v>182</v>
      </c>
      <c r="DW626" s="27" t="s">
        <v>156</v>
      </c>
      <c r="DX626" s="27" t="s">
        <v>156</v>
      </c>
      <c r="DY626" s="20" t="s">
        <v>2088</v>
      </c>
      <c r="DZ626" s="16">
        <v>7</v>
      </c>
      <c r="EA626" s="16">
        <v>33</v>
      </c>
      <c r="EB626" s="27" t="s">
        <v>185</v>
      </c>
      <c r="EC626" s="27" t="s">
        <v>185</v>
      </c>
      <c r="ED626" s="27" t="s">
        <v>182</v>
      </c>
      <c r="EE626" s="29">
        <v>45042.277557870373</v>
      </c>
      <c r="EF626" s="28" t="s">
        <v>1129</v>
      </c>
      <c r="EG626" s="28" t="s">
        <v>1130</v>
      </c>
      <c r="EH626" s="28" t="s">
        <v>190</v>
      </c>
      <c r="EI626" s="29">
        <v>45117.81590277778</v>
      </c>
      <c r="EJ626" s="28" t="s">
        <v>197</v>
      </c>
      <c r="EK626" s="28" t="s">
        <v>156</v>
      </c>
      <c r="EL626" s="28" t="s">
        <v>198</v>
      </c>
      <c r="EM626" s="45" t="s">
        <v>3713</v>
      </c>
      <c r="EN626" s="46" t="str">
        <f t="shared" si="64"/>
        <v>343F107A</v>
      </c>
      <c r="EO626" s="47">
        <f t="shared" si="65"/>
        <v>45205</v>
      </c>
      <c r="EP626" s="47">
        <f t="shared" si="66"/>
        <v>45177</v>
      </c>
      <c r="EQ626" s="48" t="str">
        <f t="shared" ca="1" si="67"/>
        <v>Y</v>
      </c>
      <c r="ER626" s="49">
        <f t="shared" si="68"/>
        <v>28</v>
      </c>
      <c r="ES626" s="50"/>
      <c r="ET626" s="51">
        <f t="shared" si="69"/>
        <v>28</v>
      </c>
      <c r="EU626" s="52">
        <f t="shared" si="70"/>
        <v>490000</v>
      </c>
      <c r="EV626" s="46"/>
      <c r="EW626" s="23" t="s">
        <v>3721</v>
      </c>
    </row>
    <row r="627" spans="1:153" ht="14.25" customHeight="1">
      <c r="A627" s="8">
        <v>620</v>
      </c>
      <c r="B627" s="9" t="s">
        <v>141</v>
      </c>
      <c r="C627" s="10" t="s">
        <v>206</v>
      </c>
      <c r="D627" s="10" t="s">
        <v>2008</v>
      </c>
      <c r="E627" s="10" t="s">
        <v>150</v>
      </c>
      <c r="F627" s="9" t="s">
        <v>2009</v>
      </c>
      <c r="G627" s="10" t="s">
        <v>145</v>
      </c>
      <c r="H627" s="9" t="s">
        <v>146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259</v>
      </c>
      <c r="S627" s="9" t="s">
        <v>154</v>
      </c>
      <c r="T627" s="9" t="s">
        <v>260</v>
      </c>
      <c r="U627" s="9" t="s">
        <v>215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2149</v>
      </c>
      <c r="AA627" s="9" t="s">
        <v>262</v>
      </c>
      <c r="AB627" s="12" t="s">
        <v>263</v>
      </c>
      <c r="AC627" s="10" t="s">
        <v>2150</v>
      </c>
      <c r="AD627" s="9" t="s">
        <v>262</v>
      </c>
      <c r="AE627" s="13" t="s">
        <v>263</v>
      </c>
      <c r="AF627" s="14" t="s">
        <v>163</v>
      </c>
      <c r="AG627" s="10" t="s">
        <v>2151</v>
      </c>
      <c r="AH627" s="11" t="s">
        <v>222</v>
      </c>
      <c r="AI627" s="11" t="s">
        <v>223</v>
      </c>
      <c r="AJ627" s="10" t="s">
        <v>224</v>
      </c>
      <c r="AK627" s="11" t="s">
        <v>223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3.6</v>
      </c>
      <c r="AU627" s="10" t="s">
        <v>142</v>
      </c>
      <c r="AV627" s="16">
        <v>127500</v>
      </c>
      <c r="AW627" s="16">
        <v>136000</v>
      </c>
      <c r="AX627" s="16">
        <v>0</v>
      </c>
      <c r="AY627" s="16">
        <v>0</v>
      </c>
      <c r="AZ627" s="16">
        <v>10000</v>
      </c>
      <c r="BA627" s="17">
        <v>45110</v>
      </c>
      <c r="BB627" s="30" t="s">
        <v>175</v>
      </c>
      <c r="BC627" s="18" t="s">
        <v>156</v>
      </c>
      <c r="BD627" s="17">
        <v>45322</v>
      </c>
      <c r="BE627" s="17">
        <v>45322</v>
      </c>
      <c r="BF627" s="17">
        <v>45092</v>
      </c>
      <c r="BG627" s="10">
        <v>85520899</v>
      </c>
      <c r="BH627" s="9" t="s">
        <v>932</v>
      </c>
      <c r="BI627" s="19">
        <v>45200</v>
      </c>
      <c r="BJ627" s="20">
        <v>45201</v>
      </c>
      <c r="BK627" s="16">
        <v>0</v>
      </c>
      <c r="BL627" s="16">
        <v>0</v>
      </c>
      <c r="BM627" s="9" t="s">
        <v>177</v>
      </c>
      <c r="BN627" s="9" t="s">
        <v>470</v>
      </c>
      <c r="BO627" s="9" t="s">
        <v>156</v>
      </c>
      <c r="BP627" s="17">
        <v>45275</v>
      </c>
      <c r="BQ627" s="17" t="s">
        <v>156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45100</v>
      </c>
      <c r="CD627" s="10" t="s">
        <v>156</v>
      </c>
      <c r="CE627" s="17">
        <v>45100</v>
      </c>
      <c r="CF627" s="17" t="s">
        <v>156</v>
      </c>
      <c r="CG627" s="17">
        <v>45042</v>
      </c>
      <c r="CH627" s="17" t="s">
        <v>156</v>
      </c>
      <c r="CI627" s="16">
        <v>0</v>
      </c>
      <c r="CJ627" s="10" t="s">
        <v>156</v>
      </c>
      <c r="CK627" s="10" t="s">
        <v>156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 t="s">
        <v>156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45162</v>
      </c>
      <c r="CX627" s="10" t="s">
        <v>193</v>
      </c>
      <c r="CY627" s="17">
        <v>45162</v>
      </c>
      <c r="CZ627" s="17" t="s">
        <v>156</v>
      </c>
      <c r="DA627" s="17">
        <v>45042</v>
      </c>
      <c r="DB627" s="17" t="s">
        <v>156</v>
      </c>
      <c r="DC627" s="16">
        <v>0</v>
      </c>
      <c r="DD627" s="10" t="s">
        <v>156</v>
      </c>
      <c r="DE627" s="10" t="s">
        <v>156</v>
      </c>
      <c r="DF627" s="18" t="s">
        <v>156</v>
      </c>
      <c r="DG627" s="17">
        <v>45219</v>
      </c>
      <c r="DH627" s="10" t="s">
        <v>156</v>
      </c>
      <c r="DI627" s="17">
        <v>45219</v>
      </c>
      <c r="DJ627" s="17" t="s">
        <v>156</v>
      </c>
      <c r="DK627" s="17">
        <v>45042</v>
      </c>
      <c r="DL627" s="17" t="s">
        <v>156</v>
      </c>
      <c r="DM627" s="16">
        <v>0</v>
      </c>
      <c r="DN627" s="10" t="s">
        <v>156</v>
      </c>
      <c r="DO627" s="10" t="s">
        <v>156</v>
      </c>
      <c r="DP627" s="16">
        <v>24</v>
      </c>
      <c r="DQ627" s="16">
        <v>12</v>
      </c>
      <c r="DR627" s="11">
        <v>12</v>
      </c>
      <c r="DS627" s="16">
        <v>12</v>
      </c>
      <c r="DT627" s="16">
        <v>0</v>
      </c>
      <c r="DU627" s="11" t="s">
        <v>181</v>
      </c>
      <c r="DV627" s="11" t="s">
        <v>182</v>
      </c>
      <c r="DW627" s="27" t="s">
        <v>156</v>
      </c>
      <c r="DX627" s="27" t="s">
        <v>156</v>
      </c>
      <c r="DY627" s="20" t="s">
        <v>2091</v>
      </c>
      <c r="DZ627" s="16">
        <v>7</v>
      </c>
      <c r="EA627" s="16">
        <v>33</v>
      </c>
      <c r="EB627" s="27" t="s">
        <v>185</v>
      </c>
      <c r="EC627" s="27" t="s">
        <v>185</v>
      </c>
      <c r="ED627" s="27" t="s">
        <v>182</v>
      </c>
      <c r="EE627" s="29">
        <v>45042.277557870373</v>
      </c>
      <c r="EF627" s="28" t="s">
        <v>1129</v>
      </c>
      <c r="EG627" s="28" t="s">
        <v>1130</v>
      </c>
      <c r="EH627" s="28" t="s">
        <v>190</v>
      </c>
      <c r="EI627" s="29">
        <v>45103.816863425927</v>
      </c>
      <c r="EJ627" s="28" t="s">
        <v>197</v>
      </c>
      <c r="EK627" s="28" t="s">
        <v>156</v>
      </c>
      <c r="EL627" s="28" t="s">
        <v>198</v>
      </c>
      <c r="EM627" s="45" t="s">
        <v>3713</v>
      </c>
      <c r="EN627" s="46" t="str">
        <f t="shared" si="64"/>
        <v>343F107A</v>
      </c>
      <c r="EO627" s="47">
        <f t="shared" si="65"/>
        <v>45235</v>
      </c>
      <c r="EP627" s="47">
        <f t="shared" si="66"/>
        <v>45162</v>
      </c>
      <c r="EQ627" s="48" t="str">
        <f t="shared" ca="1" si="67"/>
        <v>Y</v>
      </c>
      <c r="ER627" s="49">
        <f t="shared" si="68"/>
        <v>73</v>
      </c>
      <c r="ES627" s="50"/>
      <c r="ET627" s="51">
        <f t="shared" si="69"/>
        <v>73</v>
      </c>
      <c r="EU627" s="52">
        <f t="shared" si="70"/>
        <v>0</v>
      </c>
      <c r="EV627" s="46"/>
      <c r="EW627" s="23" t="s">
        <v>3721</v>
      </c>
    </row>
    <row r="628" spans="1:153" ht="14.25" customHeight="1">
      <c r="A628" s="8">
        <v>621</v>
      </c>
      <c r="B628" s="9" t="s">
        <v>141</v>
      </c>
      <c r="C628" s="10" t="s">
        <v>206</v>
      </c>
      <c r="D628" s="10" t="s">
        <v>2008</v>
      </c>
      <c r="E628" s="10" t="s">
        <v>150</v>
      </c>
      <c r="F628" s="9" t="s">
        <v>2009</v>
      </c>
      <c r="G628" s="10" t="s">
        <v>145</v>
      </c>
      <c r="H628" s="9" t="s">
        <v>146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259</v>
      </c>
      <c r="S628" s="9" t="s">
        <v>154</v>
      </c>
      <c r="T628" s="9" t="s">
        <v>260</v>
      </c>
      <c r="U628" s="9" t="s">
        <v>215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2149</v>
      </c>
      <c r="AA628" s="9" t="s">
        <v>262</v>
      </c>
      <c r="AB628" s="12" t="s">
        <v>263</v>
      </c>
      <c r="AC628" s="10" t="s">
        <v>2150</v>
      </c>
      <c r="AD628" s="9" t="s">
        <v>262</v>
      </c>
      <c r="AE628" s="13" t="s">
        <v>263</v>
      </c>
      <c r="AF628" s="14" t="s">
        <v>163</v>
      </c>
      <c r="AG628" s="10" t="s">
        <v>2196</v>
      </c>
      <c r="AH628" s="11" t="s">
        <v>256</v>
      </c>
      <c r="AI628" s="11" t="s">
        <v>223</v>
      </c>
      <c r="AJ628" s="10" t="s">
        <v>257</v>
      </c>
      <c r="AK628" s="11" t="s">
        <v>223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3.6</v>
      </c>
      <c r="AU628" s="10" t="s">
        <v>206</v>
      </c>
      <c r="AV628" s="16">
        <v>22500</v>
      </c>
      <c r="AW628" s="16">
        <v>24000</v>
      </c>
      <c r="AX628" s="16">
        <v>0</v>
      </c>
      <c r="AY628" s="16">
        <v>0</v>
      </c>
      <c r="AZ628" s="16">
        <v>0</v>
      </c>
      <c r="BA628" s="17">
        <v>45110</v>
      </c>
      <c r="BB628" s="30" t="s">
        <v>175</v>
      </c>
      <c r="BC628" s="18">
        <v>45119</v>
      </c>
      <c r="BD628" s="17">
        <v>45322</v>
      </c>
      <c r="BE628" s="17">
        <v>45322</v>
      </c>
      <c r="BF628" s="17">
        <v>45092</v>
      </c>
      <c r="BG628" s="10">
        <v>84863847</v>
      </c>
      <c r="BH628" s="9" t="s">
        <v>694</v>
      </c>
      <c r="BI628" s="19">
        <v>44927</v>
      </c>
      <c r="BJ628" s="20">
        <v>44928</v>
      </c>
      <c r="BK628" s="16">
        <v>2436</v>
      </c>
      <c r="BL628" s="16">
        <v>8770</v>
      </c>
      <c r="BM628" s="9" t="s">
        <v>177</v>
      </c>
      <c r="BN628" s="9" t="s">
        <v>436</v>
      </c>
      <c r="BO628" s="9" t="s">
        <v>635</v>
      </c>
      <c r="BP628" s="17">
        <v>45092</v>
      </c>
      <c r="BQ628" s="17">
        <v>45092</v>
      </c>
      <c r="BR628" s="17" t="s">
        <v>156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 t="s">
        <v>156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 t="s">
        <v>156</v>
      </c>
      <c r="CD628" s="10" t="s">
        <v>156</v>
      </c>
      <c r="CE628" s="17" t="s">
        <v>156</v>
      </c>
      <c r="CF628" s="17" t="s">
        <v>156</v>
      </c>
      <c r="CG628" s="17" t="s">
        <v>156</v>
      </c>
      <c r="CH628" s="17" t="s">
        <v>156</v>
      </c>
      <c r="CI628" s="16">
        <v>0</v>
      </c>
      <c r="CJ628" s="10" t="s">
        <v>156</v>
      </c>
      <c r="CK628" s="10" t="s">
        <v>156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 t="s">
        <v>156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44869</v>
      </c>
      <c r="CX628" s="10" t="s">
        <v>193</v>
      </c>
      <c r="CY628" s="17" t="s">
        <v>156</v>
      </c>
      <c r="CZ628" s="17" t="s">
        <v>156</v>
      </c>
      <c r="DA628" s="17" t="s">
        <v>156</v>
      </c>
      <c r="DB628" s="17">
        <v>44869</v>
      </c>
      <c r="DC628" s="16">
        <v>2436</v>
      </c>
      <c r="DD628" s="10" t="s">
        <v>2197</v>
      </c>
      <c r="DE628" s="10" t="s">
        <v>230</v>
      </c>
      <c r="DF628" s="18" t="s">
        <v>156</v>
      </c>
      <c r="DG628" s="17">
        <v>44889</v>
      </c>
      <c r="DH628" s="10" t="s">
        <v>156</v>
      </c>
      <c r="DI628" s="17" t="s">
        <v>156</v>
      </c>
      <c r="DJ628" s="17" t="s">
        <v>156</v>
      </c>
      <c r="DK628" s="17" t="s">
        <v>156</v>
      </c>
      <c r="DL628" s="17">
        <v>44890</v>
      </c>
      <c r="DM628" s="16">
        <v>2436</v>
      </c>
      <c r="DN628" s="10" t="s">
        <v>2198</v>
      </c>
      <c r="DO628" s="10" t="s">
        <v>233</v>
      </c>
      <c r="DP628" s="16">
        <v>24</v>
      </c>
      <c r="DQ628" s="16">
        <v>12</v>
      </c>
      <c r="DR628" s="11">
        <v>12</v>
      </c>
      <c r="DS628" s="16">
        <v>12</v>
      </c>
      <c r="DT628" s="16">
        <v>0</v>
      </c>
      <c r="DU628" s="11" t="s">
        <v>181</v>
      </c>
      <c r="DV628" s="11" t="s">
        <v>182</v>
      </c>
      <c r="DW628" s="27" t="s">
        <v>156</v>
      </c>
      <c r="DX628" s="27" t="s">
        <v>156</v>
      </c>
      <c r="DY628" s="20" t="s">
        <v>732</v>
      </c>
      <c r="DZ628" s="16">
        <v>7</v>
      </c>
      <c r="EA628" s="16">
        <v>33</v>
      </c>
      <c r="EB628" s="27" t="s">
        <v>185</v>
      </c>
      <c r="EC628" s="27" t="s">
        <v>185</v>
      </c>
      <c r="ED628" s="27" t="s">
        <v>182</v>
      </c>
      <c r="EE628" s="29">
        <v>44867.279629629629</v>
      </c>
      <c r="EF628" s="28" t="s">
        <v>460</v>
      </c>
      <c r="EG628" s="28" t="s">
        <v>461</v>
      </c>
      <c r="EH628" s="28" t="s">
        <v>190</v>
      </c>
      <c r="EI628" s="29">
        <v>45062.343865740739</v>
      </c>
      <c r="EJ628" s="28" t="s">
        <v>197</v>
      </c>
      <c r="EK628" s="28" t="s">
        <v>156</v>
      </c>
      <c r="EL628" s="28" t="s">
        <v>198</v>
      </c>
      <c r="EM628" s="45" t="s">
        <v>3713</v>
      </c>
      <c r="EN628" s="46" t="str">
        <f t="shared" si="64"/>
        <v>343F107B</v>
      </c>
      <c r="EO628" s="47">
        <f t="shared" si="65"/>
        <v>45052</v>
      </c>
      <c r="EP628" s="47">
        <f t="shared" si="66"/>
        <v>44869</v>
      </c>
      <c r="EQ628" s="48" t="str">
        <f t="shared" ca="1" si="67"/>
        <v>Past</v>
      </c>
      <c r="ER628" s="49">
        <f t="shared" si="68"/>
        <v>183</v>
      </c>
      <c r="ES628" s="50"/>
      <c r="ET628" s="51">
        <f t="shared" si="69"/>
        <v>183</v>
      </c>
      <c r="EU628" s="52">
        <f t="shared" si="70"/>
        <v>445788</v>
      </c>
      <c r="EV628" s="46"/>
      <c r="EW628" s="23" t="s">
        <v>3714</v>
      </c>
    </row>
    <row r="629" spans="1:153" ht="14.25" customHeight="1">
      <c r="A629" s="8">
        <v>622</v>
      </c>
      <c r="B629" s="9" t="s">
        <v>141</v>
      </c>
      <c r="C629" s="10" t="s">
        <v>206</v>
      </c>
      <c r="D629" s="10" t="s">
        <v>2008</v>
      </c>
      <c r="E629" s="10" t="s">
        <v>150</v>
      </c>
      <c r="F629" s="9" t="s">
        <v>2009</v>
      </c>
      <c r="G629" s="10" t="s">
        <v>145</v>
      </c>
      <c r="H629" s="9" t="s">
        <v>146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259</v>
      </c>
      <c r="S629" s="9" t="s">
        <v>154</v>
      </c>
      <c r="T629" s="9" t="s">
        <v>260</v>
      </c>
      <c r="U629" s="9" t="s">
        <v>215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2149</v>
      </c>
      <c r="AA629" s="9" t="s">
        <v>262</v>
      </c>
      <c r="AB629" s="12" t="s">
        <v>263</v>
      </c>
      <c r="AC629" s="10" t="s">
        <v>2150</v>
      </c>
      <c r="AD629" s="9" t="s">
        <v>262</v>
      </c>
      <c r="AE629" s="13" t="s">
        <v>263</v>
      </c>
      <c r="AF629" s="14" t="s">
        <v>163</v>
      </c>
      <c r="AG629" s="10" t="s">
        <v>2196</v>
      </c>
      <c r="AH629" s="11" t="s">
        <v>256</v>
      </c>
      <c r="AI629" s="11" t="s">
        <v>223</v>
      </c>
      <c r="AJ629" s="10" t="s">
        <v>257</v>
      </c>
      <c r="AK629" s="11" t="s">
        <v>223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3.6</v>
      </c>
      <c r="AU629" s="10" t="s">
        <v>206</v>
      </c>
      <c r="AV629" s="16">
        <v>22500</v>
      </c>
      <c r="AW629" s="16">
        <v>24000</v>
      </c>
      <c r="AX629" s="16">
        <v>0</v>
      </c>
      <c r="AY629" s="16">
        <v>0</v>
      </c>
      <c r="AZ629" s="16">
        <v>0</v>
      </c>
      <c r="BA629" s="17">
        <v>45110</v>
      </c>
      <c r="BB629" s="30" t="s">
        <v>175</v>
      </c>
      <c r="BC629" s="18">
        <v>45119</v>
      </c>
      <c r="BD629" s="17">
        <v>45322</v>
      </c>
      <c r="BE629" s="17">
        <v>45322</v>
      </c>
      <c r="BF629" s="17">
        <v>45092</v>
      </c>
      <c r="BG629" s="10">
        <v>84909887</v>
      </c>
      <c r="BH629" s="9" t="s">
        <v>695</v>
      </c>
      <c r="BI629" s="19">
        <v>44927</v>
      </c>
      <c r="BJ629" s="20">
        <v>44935</v>
      </c>
      <c r="BK629" s="16">
        <v>5004</v>
      </c>
      <c r="BL629" s="16">
        <v>18014</v>
      </c>
      <c r="BM629" s="9" t="s">
        <v>177</v>
      </c>
      <c r="BN629" s="9" t="s">
        <v>436</v>
      </c>
      <c r="BO629" s="9" t="s">
        <v>156</v>
      </c>
      <c r="BP629" s="17">
        <v>45092</v>
      </c>
      <c r="BQ629" s="17">
        <v>45092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 t="s">
        <v>156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 t="s">
        <v>156</v>
      </c>
      <c r="CI629" s="16">
        <v>0</v>
      </c>
      <c r="CJ629" s="10" t="s">
        <v>156</v>
      </c>
      <c r="CK629" s="10" t="s">
        <v>156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44876</v>
      </c>
      <c r="CX629" s="10" t="s">
        <v>193</v>
      </c>
      <c r="CY629" s="17" t="s">
        <v>156</v>
      </c>
      <c r="CZ629" s="17" t="s">
        <v>156</v>
      </c>
      <c r="DA629" s="17" t="s">
        <v>156</v>
      </c>
      <c r="DB629" s="17">
        <v>44874</v>
      </c>
      <c r="DC629" s="16">
        <v>5004</v>
      </c>
      <c r="DD629" s="10" t="s">
        <v>2199</v>
      </c>
      <c r="DE629" s="10" t="s">
        <v>230</v>
      </c>
      <c r="DF629" s="18" t="s">
        <v>156</v>
      </c>
      <c r="DG629" s="17">
        <v>44889</v>
      </c>
      <c r="DH629" s="10" t="s">
        <v>156</v>
      </c>
      <c r="DI629" s="17" t="s">
        <v>156</v>
      </c>
      <c r="DJ629" s="17" t="s">
        <v>156</v>
      </c>
      <c r="DK629" s="17" t="s">
        <v>156</v>
      </c>
      <c r="DL629" s="17">
        <v>44894</v>
      </c>
      <c r="DM629" s="16">
        <v>5004</v>
      </c>
      <c r="DN629" s="10" t="s">
        <v>2200</v>
      </c>
      <c r="DO629" s="10" t="s">
        <v>233</v>
      </c>
      <c r="DP629" s="16">
        <v>24</v>
      </c>
      <c r="DQ629" s="16">
        <v>12</v>
      </c>
      <c r="DR629" s="11">
        <v>12</v>
      </c>
      <c r="DS629" s="16">
        <v>12</v>
      </c>
      <c r="DT629" s="16">
        <v>0</v>
      </c>
      <c r="DU629" s="11" t="s">
        <v>181</v>
      </c>
      <c r="DV629" s="11" t="s">
        <v>182</v>
      </c>
      <c r="DW629" s="27" t="s">
        <v>156</v>
      </c>
      <c r="DX629" s="27" t="s">
        <v>156</v>
      </c>
      <c r="DY629" s="20" t="s">
        <v>732</v>
      </c>
      <c r="DZ629" s="16">
        <v>7</v>
      </c>
      <c r="EA629" s="16">
        <v>33</v>
      </c>
      <c r="EB629" s="27" t="s">
        <v>185</v>
      </c>
      <c r="EC629" s="27" t="s">
        <v>185</v>
      </c>
      <c r="ED629" s="27" t="s">
        <v>182</v>
      </c>
      <c r="EE629" s="29">
        <v>44873.586516203701</v>
      </c>
      <c r="EF629" s="28" t="s">
        <v>460</v>
      </c>
      <c r="EG629" s="28" t="s">
        <v>461</v>
      </c>
      <c r="EH629" s="28" t="s">
        <v>190</v>
      </c>
      <c r="EI629" s="29">
        <v>45062.343865740739</v>
      </c>
      <c r="EJ629" s="28" t="s">
        <v>197</v>
      </c>
      <c r="EK629" s="28" t="s">
        <v>156</v>
      </c>
      <c r="EL629" s="28" t="s">
        <v>198</v>
      </c>
      <c r="EM629" s="45" t="s">
        <v>3713</v>
      </c>
      <c r="EN629" s="46" t="str">
        <f t="shared" si="64"/>
        <v>343F107B</v>
      </c>
      <c r="EO629" s="47">
        <f t="shared" si="65"/>
        <v>45052</v>
      </c>
      <c r="EP629" s="47">
        <f t="shared" si="66"/>
        <v>44876</v>
      </c>
      <c r="EQ629" s="48" t="str">
        <f t="shared" ca="1" si="67"/>
        <v>Past</v>
      </c>
      <c r="ER629" s="49">
        <f t="shared" si="68"/>
        <v>176</v>
      </c>
      <c r="ES629" s="50"/>
      <c r="ET629" s="51">
        <f t="shared" si="69"/>
        <v>176</v>
      </c>
      <c r="EU629" s="52">
        <f t="shared" si="70"/>
        <v>880704</v>
      </c>
      <c r="EV629" s="46"/>
      <c r="EW629" s="23" t="s">
        <v>3714</v>
      </c>
    </row>
    <row r="630" spans="1:153" ht="14.25" customHeight="1">
      <c r="A630" s="8">
        <v>623</v>
      </c>
      <c r="B630" s="9" t="s">
        <v>141</v>
      </c>
      <c r="C630" s="10" t="s">
        <v>206</v>
      </c>
      <c r="D630" s="10" t="s">
        <v>2008</v>
      </c>
      <c r="E630" s="10" t="s">
        <v>150</v>
      </c>
      <c r="F630" s="9" t="s">
        <v>2009</v>
      </c>
      <c r="G630" s="10" t="s">
        <v>145</v>
      </c>
      <c r="H630" s="9" t="s">
        <v>146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259</v>
      </c>
      <c r="S630" s="9" t="s">
        <v>154</v>
      </c>
      <c r="T630" s="9" t="s">
        <v>260</v>
      </c>
      <c r="U630" s="9" t="s">
        <v>215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2149</v>
      </c>
      <c r="AA630" s="9" t="s">
        <v>262</v>
      </c>
      <c r="AB630" s="12" t="s">
        <v>263</v>
      </c>
      <c r="AC630" s="10" t="s">
        <v>2150</v>
      </c>
      <c r="AD630" s="9" t="s">
        <v>262</v>
      </c>
      <c r="AE630" s="13" t="s">
        <v>263</v>
      </c>
      <c r="AF630" s="14" t="s">
        <v>163</v>
      </c>
      <c r="AG630" s="10" t="s">
        <v>2196</v>
      </c>
      <c r="AH630" s="11" t="s">
        <v>256</v>
      </c>
      <c r="AI630" s="11" t="s">
        <v>223</v>
      </c>
      <c r="AJ630" s="10" t="s">
        <v>257</v>
      </c>
      <c r="AK630" s="11" t="s">
        <v>223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3.6</v>
      </c>
      <c r="AU630" s="10" t="s">
        <v>206</v>
      </c>
      <c r="AV630" s="16">
        <v>22500</v>
      </c>
      <c r="AW630" s="16">
        <v>24000</v>
      </c>
      <c r="AX630" s="16">
        <v>0</v>
      </c>
      <c r="AY630" s="16">
        <v>0</v>
      </c>
      <c r="AZ630" s="16">
        <v>0</v>
      </c>
      <c r="BA630" s="17">
        <v>45110</v>
      </c>
      <c r="BB630" s="30" t="s">
        <v>175</v>
      </c>
      <c r="BC630" s="18">
        <v>45119</v>
      </c>
      <c r="BD630" s="17">
        <v>45322</v>
      </c>
      <c r="BE630" s="17">
        <v>45322</v>
      </c>
      <c r="BF630" s="17">
        <v>45092</v>
      </c>
      <c r="BG630" s="10">
        <v>85276569</v>
      </c>
      <c r="BH630" s="9" t="s">
        <v>319</v>
      </c>
      <c r="BI630" s="19">
        <v>44958</v>
      </c>
      <c r="BJ630" s="20">
        <v>44963</v>
      </c>
      <c r="BK630" s="16">
        <v>3132</v>
      </c>
      <c r="BL630" s="16">
        <v>11275</v>
      </c>
      <c r="BM630" s="9" t="s">
        <v>177</v>
      </c>
      <c r="BN630" s="9" t="s">
        <v>383</v>
      </c>
      <c r="BO630" s="9" t="s">
        <v>156</v>
      </c>
      <c r="BP630" s="17">
        <v>45132</v>
      </c>
      <c r="BQ630" s="17">
        <v>45132</v>
      </c>
      <c r="BR630" s="17">
        <v>45092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>
        <v>44943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44957</v>
      </c>
      <c r="CD630" s="10" t="s">
        <v>156</v>
      </c>
      <c r="CE630" s="17" t="s">
        <v>156</v>
      </c>
      <c r="CF630" s="17" t="s">
        <v>156</v>
      </c>
      <c r="CG630" s="17">
        <v>44944</v>
      </c>
      <c r="CH630" s="17" t="s">
        <v>156</v>
      </c>
      <c r="CI630" s="16">
        <v>0</v>
      </c>
      <c r="CJ630" s="10" t="s">
        <v>156</v>
      </c>
      <c r="CK630" s="10" t="s">
        <v>156</v>
      </c>
      <c r="CL630" s="18" t="s">
        <v>156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>
        <v>44943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>
        <v>44964</v>
      </c>
      <c r="CX630" s="10" t="s">
        <v>893</v>
      </c>
      <c r="CY630" s="17" t="s">
        <v>156</v>
      </c>
      <c r="CZ630" s="17" t="s">
        <v>156</v>
      </c>
      <c r="DA630" s="17">
        <v>44944</v>
      </c>
      <c r="DB630" s="17">
        <v>44959</v>
      </c>
      <c r="DC630" s="16">
        <v>3132</v>
      </c>
      <c r="DD630" s="10" t="s">
        <v>2201</v>
      </c>
      <c r="DE630" s="10" t="s">
        <v>230</v>
      </c>
      <c r="DF630" s="18" t="s">
        <v>156</v>
      </c>
      <c r="DG630" s="17">
        <v>44971</v>
      </c>
      <c r="DH630" s="10" t="s">
        <v>2161</v>
      </c>
      <c r="DI630" s="17" t="s">
        <v>156</v>
      </c>
      <c r="DJ630" s="17" t="s">
        <v>156</v>
      </c>
      <c r="DK630" s="17">
        <v>44944</v>
      </c>
      <c r="DL630" s="17">
        <v>44965</v>
      </c>
      <c r="DM630" s="16">
        <v>3132</v>
      </c>
      <c r="DN630" s="10" t="s">
        <v>2202</v>
      </c>
      <c r="DO630" s="10" t="s">
        <v>230</v>
      </c>
      <c r="DP630" s="16">
        <v>24</v>
      </c>
      <c r="DQ630" s="16">
        <v>12</v>
      </c>
      <c r="DR630" s="11">
        <v>12</v>
      </c>
      <c r="DS630" s="16">
        <v>12</v>
      </c>
      <c r="DT630" s="16">
        <v>0</v>
      </c>
      <c r="DU630" s="11" t="s">
        <v>181</v>
      </c>
      <c r="DV630" s="11" t="s">
        <v>182</v>
      </c>
      <c r="DW630" s="27" t="s">
        <v>156</v>
      </c>
      <c r="DX630" s="27" t="s">
        <v>156</v>
      </c>
      <c r="DY630" s="20" t="s">
        <v>2203</v>
      </c>
      <c r="DZ630" s="16">
        <v>7</v>
      </c>
      <c r="EA630" s="16">
        <v>33</v>
      </c>
      <c r="EB630" s="27" t="s">
        <v>185</v>
      </c>
      <c r="EC630" s="27" t="s">
        <v>185</v>
      </c>
      <c r="ED630" s="27" t="s">
        <v>182</v>
      </c>
      <c r="EE630" s="29">
        <v>44943.994525462964</v>
      </c>
      <c r="EF630" s="28" t="s">
        <v>186</v>
      </c>
      <c r="EG630" s="28" t="s">
        <v>156</v>
      </c>
      <c r="EH630" s="28" t="s">
        <v>187</v>
      </c>
      <c r="EI630" s="29">
        <v>45062.343865740739</v>
      </c>
      <c r="EJ630" s="28" t="s">
        <v>197</v>
      </c>
      <c r="EK630" s="28" t="s">
        <v>156</v>
      </c>
      <c r="EL630" s="28" t="s">
        <v>198</v>
      </c>
      <c r="EM630" s="45" t="s">
        <v>3713</v>
      </c>
      <c r="EN630" s="46" t="str">
        <f t="shared" si="64"/>
        <v>343F107B</v>
      </c>
      <c r="EO630" s="47">
        <f t="shared" si="65"/>
        <v>45092</v>
      </c>
      <c r="EP630" s="47">
        <f t="shared" si="66"/>
        <v>44964</v>
      </c>
      <c r="EQ630" s="48" t="str">
        <f t="shared" ca="1" si="67"/>
        <v>Past</v>
      </c>
      <c r="ER630" s="49">
        <f t="shared" si="68"/>
        <v>128</v>
      </c>
      <c r="ES630" s="50"/>
      <c r="ET630" s="51">
        <f t="shared" si="69"/>
        <v>128</v>
      </c>
      <c r="EU630" s="52">
        <f t="shared" si="70"/>
        <v>400896</v>
      </c>
      <c r="EV630" s="46"/>
      <c r="EW630" s="23" t="s">
        <v>3714</v>
      </c>
    </row>
    <row r="631" spans="1:153" ht="14.25" customHeight="1">
      <c r="A631" s="8">
        <v>624</v>
      </c>
      <c r="B631" s="9" t="s">
        <v>141</v>
      </c>
      <c r="C631" s="10" t="s">
        <v>206</v>
      </c>
      <c r="D631" s="10" t="s">
        <v>2008</v>
      </c>
      <c r="E631" s="10" t="s">
        <v>150</v>
      </c>
      <c r="F631" s="9" t="s">
        <v>2009</v>
      </c>
      <c r="G631" s="10" t="s">
        <v>145</v>
      </c>
      <c r="H631" s="9" t="s">
        <v>146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259</v>
      </c>
      <c r="S631" s="9" t="s">
        <v>154</v>
      </c>
      <c r="T631" s="9" t="s">
        <v>260</v>
      </c>
      <c r="U631" s="9" t="s">
        <v>215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2149</v>
      </c>
      <c r="AA631" s="9" t="s">
        <v>262</v>
      </c>
      <c r="AB631" s="12" t="s">
        <v>263</v>
      </c>
      <c r="AC631" s="10" t="s">
        <v>2150</v>
      </c>
      <c r="AD631" s="9" t="s">
        <v>262</v>
      </c>
      <c r="AE631" s="13" t="s">
        <v>263</v>
      </c>
      <c r="AF631" s="14" t="s">
        <v>163</v>
      </c>
      <c r="AG631" s="10" t="s">
        <v>2196</v>
      </c>
      <c r="AH631" s="11" t="s">
        <v>256</v>
      </c>
      <c r="AI631" s="11" t="s">
        <v>223</v>
      </c>
      <c r="AJ631" s="10" t="s">
        <v>257</v>
      </c>
      <c r="AK631" s="11" t="s">
        <v>223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3.6</v>
      </c>
      <c r="AU631" s="10" t="s">
        <v>206</v>
      </c>
      <c r="AV631" s="16">
        <v>22500</v>
      </c>
      <c r="AW631" s="16">
        <v>24000</v>
      </c>
      <c r="AX631" s="16">
        <v>0</v>
      </c>
      <c r="AY631" s="16">
        <v>0</v>
      </c>
      <c r="AZ631" s="16">
        <v>0</v>
      </c>
      <c r="BA631" s="17">
        <v>45110</v>
      </c>
      <c r="BB631" s="30" t="s">
        <v>175</v>
      </c>
      <c r="BC631" s="18">
        <v>45119</v>
      </c>
      <c r="BD631" s="17">
        <v>45322</v>
      </c>
      <c r="BE631" s="17">
        <v>45322</v>
      </c>
      <c r="BF631" s="17">
        <v>45092</v>
      </c>
      <c r="BG631" s="10">
        <v>85413596</v>
      </c>
      <c r="BH631" s="9" t="s">
        <v>321</v>
      </c>
      <c r="BI631" s="19">
        <v>45078</v>
      </c>
      <c r="BJ631" s="20">
        <v>45082</v>
      </c>
      <c r="BK631" s="16">
        <v>1296</v>
      </c>
      <c r="BL631" s="16">
        <v>4666</v>
      </c>
      <c r="BM631" s="9" t="s">
        <v>177</v>
      </c>
      <c r="BN631" s="9" t="s">
        <v>383</v>
      </c>
      <c r="BO631" s="9" t="s">
        <v>156</v>
      </c>
      <c r="BP631" s="17">
        <v>45153</v>
      </c>
      <c r="BQ631" s="17">
        <v>45153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>
        <v>45028</v>
      </c>
      <c r="BY631" s="16">
        <v>1300</v>
      </c>
      <c r="BZ631" s="10" t="s">
        <v>2204</v>
      </c>
      <c r="CA631" s="10" t="s">
        <v>230</v>
      </c>
      <c r="CB631" s="18" t="s">
        <v>156</v>
      </c>
      <c r="CC631" s="17">
        <v>44943</v>
      </c>
      <c r="CD631" s="10" t="s">
        <v>156</v>
      </c>
      <c r="CE631" s="17">
        <v>44943</v>
      </c>
      <c r="CF631" s="17" t="s">
        <v>156</v>
      </c>
      <c r="CG631" s="17">
        <v>45028</v>
      </c>
      <c r="CH631" s="17">
        <v>45028</v>
      </c>
      <c r="CI631" s="16">
        <v>1300</v>
      </c>
      <c r="CJ631" s="10" t="s">
        <v>2205</v>
      </c>
      <c r="CK631" s="10" t="s">
        <v>230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45052</v>
      </c>
      <c r="CX631" s="10" t="s">
        <v>2206</v>
      </c>
      <c r="CY631" s="17" t="s">
        <v>156</v>
      </c>
      <c r="CZ631" s="17" t="s">
        <v>156</v>
      </c>
      <c r="DA631" s="17">
        <v>45032</v>
      </c>
      <c r="DB631" s="17">
        <v>45049</v>
      </c>
      <c r="DC631" s="16">
        <v>1296</v>
      </c>
      <c r="DD631" s="10" t="s">
        <v>2207</v>
      </c>
      <c r="DE631" s="10" t="s">
        <v>230</v>
      </c>
      <c r="DF631" s="18" t="s">
        <v>156</v>
      </c>
      <c r="DG631" s="17">
        <v>45077</v>
      </c>
      <c r="DH631" s="10" t="s">
        <v>2208</v>
      </c>
      <c r="DI631" s="17" t="s">
        <v>156</v>
      </c>
      <c r="DJ631" s="17" t="s">
        <v>156</v>
      </c>
      <c r="DK631" s="17">
        <v>45032</v>
      </c>
      <c r="DL631" s="17">
        <v>45075</v>
      </c>
      <c r="DM631" s="16">
        <v>1296</v>
      </c>
      <c r="DN631" s="10" t="s">
        <v>2209</v>
      </c>
      <c r="DO631" s="10" t="s">
        <v>230</v>
      </c>
      <c r="DP631" s="16">
        <v>24</v>
      </c>
      <c r="DQ631" s="16">
        <v>12</v>
      </c>
      <c r="DR631" s="11">
        <v>12</v>
      </c>
      <c r="DS631" s="16">
        <v>12</v>
      </c>
      <c r="DT631" s="16">
        <v>0</v>
      </c>
      <c r="DU631" s="11" t="s">
        <v>181</v>
      </c>
      <c r="DV631" s="11" t="s">
        <v>182</v>
      </c>
      <c r="DW631" s="27" t="s">
        <v>156</v>
      </c>
      <c r="DX631" s="27" t="s">
        <v>156</v>
      </c>
      <c r="DY631" s="20" t="s">
        <v>892</v>
      </c>
      <c r="DZ631" s="16">
        <v>7</v>
      </c>
      <c r="EA631" s="16">
        <v>33</v>
      </c>
      <c r="EB631" s="27" t="s">
        <v>185</v>
      </c>
      <c r="EC631" s="27" t="s">
        <v>185</v>
      </c>
      <c r="ED631" s="27" t="s">
        <v>182</v>
      </c>
      <c r="EE631" s="29">
        <v>44989.959456018521</v>
      </c>
      <c r="EF631" s="28" t="s">
        <v>188</v>
      </c>
      <c r="EG631" s="28" t="s">
        <v>189</v>
      </c>
      <c r="EH631" s="28" t="s">
        <v>190</v>
      </c>
      <c r="EI631" s="29">
        <v>45075.897476851853</v>
      </c>
      <c r="EJ631" s="28" t="s">
        <v>235</v>
      </c>
      <c r="EK631" s="28" t="s">
        <v>236</v>
      </c>
      <c r="EL631" s="28" t="s">
        <v>237</v>
      </c>
      <c r="EM631" s="45" t="s">
        <v>3713</v>
      </c>
      <c r="EN631" s="46" t="str">
        <f t="shared" si="64"/>
        <v>343F107B</v>
      </c>
      <c r="EO631" s="47">
        <f t="shared" si="65"/>
        <v>45113</v>
      </c>
      <c r="EP631" s="47">
        <f t="shared" si="66"/>
        <v>45052</v>
      </c>
      <c r="EQ631" s="48" t="str">
        <f t="shared" ca="1" si="67"/>
        <v>Past</v>
      </c>
      <c r="ER631" s="49">
        <f t="shared" si="68"/>
        <v>61</v>
      </c>
      <c r="ES631" s="50"/>
      <c r="ET631" s="51">
        <f t="shared" si="69"/>
        <v>61</v>
      </c>
      <c r="EU631" s="52">
        <f t="shared" si="70"/>
        <v>79056</v>
      </c>
      <c r="EV631" s="46"/>
      <c r="EW631" s="23" t="s">
        <v>3714</v>
      </c>
    </row>
    <row r="632" spans="1:153" ht="14.25" customHeight="1">
      <c r="A632" s="8">
        <v>625</v>
      </c>
      <c r="B632" s="9" t="s">
        <v>141</v>
      </c>
      <c r="C632" s="10" t="s">
        <v>206</v>
      </c>
      <c r="D632" s="10" t="s">
        <v>2008</v>
      </c>
      <c r="E632" s="10" t="s">
        <v>150</v>
      </c>
      <c r="F632" s="9" t="s">
        <v>2009</v>
      </c>
      <c r="G632" s="10" t="s">
        <v>145</v>
      </c>
      <c r="H632" s="9" t="s">
        <v>146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259</v>
      </c>
      <c r="S632" s="9" t="s">
        <v>154</v>
      </c>
      <c r="T632" s="9" t="s">
        <v>260</v>
      </c>
      <c r="U632" s="9" t="s">
        <v>215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2149</v>
      </c>
      <c r="AA632" s="9" t="s">
        <v>262</v>
      </c>
      <c r="AB632" s="12" t="s">
        <v>263</v>
      </c>
      <c r="AC632" s="10" t="s">
        <v>2150</v>
      </c>
      <c r="AD632" s="9" t="s">
        <v>262</v>
      </c>
      <c r="AE632" s="13" t="s">
        <v>263</v>
      </c>
      <c r="AF632" s="14" t="s">
        <v>163</v>
      </c>
      <c r="AG632" s="10" t="s">
        <v>2196</v>
      </c>
      <c r="AH632" s="11" t="s">
        <v>256</v>
      </c>
      <c r="AI632" s="11" t="s">
        <v>223</v>
      </c>
      <c r="AJ632" s="10" t="s">
        <v>257</v>
      </c>
      <c r="AK632" s="11" t="s">
        <v>223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3.6</v>
      </c>
      <c r="AU632" s="10" t="s">
        <v>206</v>
      </c>
      <c r="AV632" s="16">
        <v>22500</v>
      </c>
      <c r="AW632" s="16">
        <v>24000</v>
      </c>
      <c r="AX632" s="16">
        <v>0</v>
      </c>
      <c r="AY632" s="16">
        <v>0</v>
      </c>
      <c r="AZ632" s="16">
        <v>0</v>
      </c>
      <c r="BA632" s="17">
        <v>45110</v>
      </c>
      <c r="BB632" s="30" t="s">
        <v>175</v>
      </c>
      <c r="BC632" s="18">
        <v>45119</v>
      </c>
      <c r="BD632" s="17">
        <v>45322</v>
      </c>
      <c r="BE632" s="17">
        <v>45322</v>
      </c>
      <c r="BF632" s="17">
        <v>45092</v>
      </c>
      <c r="BG632" s="10">
        <v>85488211</v>
      </c>
      <c r="BH632" s="9" t="s">
        <v>258</v>
      </c>
      <c r="BI632" s="19">
        <v>45139</v>
      </c>
      <c r="BJ632" s="20">
        <v>45152</v>
      </c>
      <c r="BK632" s="16">
        <v>4700</v>
      </c>
      <c r="BL632" s="16">
        <v>16920</v>
      </c>
      <c r="BM632" s="9" t="s">
        <v>177</v>
      </c>
      <c r="BN632" s="9" t="s">
        <v>470</v>
      </c>
      <c r="BO632" s="9" t="s">
        <v>156</v>
      </c>
      <c r="BP632" s="17">
        <v>45196</v>
      </c>
      <c r="BQ632" s="17" t="s">
        <v>156</v>
      </c>
      <c r="BR632" s="17">
        <v>45196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>
        <v>45022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>
        <v>45035</v>
      </c>
      <c r="CD632" s="10" t="s">
        <v>156</v>
      </c>
      <c r="CE632" s="17">
        <v>45037</v>
      </c>
      <c r="CF632" s="17" t="s">
        <v>156</v>
      </c>
      <c r="CG632" s="17">
        <v>45022</v>
      </c>
      <c r="CH632" s="17">
        <v>45035</v>
      </c>
      <c r="CI632" s="16">
        <v>4700</v>
      </c>
      <c r="CJ632" s="10" t="s">
        <v>2210</v>
      </c>
      <c r="CK632" s="10" t="s">
        <v>230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>
        <v>45022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45132</v>
      </c>
      <c r="CX632" s="10" t="s">
        <v>985</v>
      </c>
      <c r="CY632" s="17">
        <v>45121</v>
      </c>
      <c r="CZ632" s="17" t="s">
        <v>156</v>
      </c>
      <c r="DA632" s="17">
        <v>45027</v>
      </c>
      <c r="DB632" s="17" t="s">
        <v>156</v>
      </c>
      <c r="DC632" s="16">
        <v>0</v>
      </c>
      <c r="DD632" s="10" t="s">
        <v>156</v>
      </c>
      <c r="DE632" s="10" t="s">
        <v>156</v>
      </c>
      <c r="DF632" s="18" t="s">
        <v>156</v>
      </c>
      <c r="DG632" s="17">
        <v>45146</v>
      </c>
      <c r="DH632" s="10" t="s">
        <v>2211</v>
      </c>
      <c r="DI632" s="17">
        <v>45142</v>
      </c>
      <c r="DJ632" s="17" t="s">
        <v>156</v>
      </c>
      <c r="DK632" s="17">
        <v>45022</v>
      </c>
      <c r="DL632" s="17" t="s">
        <v>156</v>
      </c>
      <c r="DM632" s="16">
        <v>0</v>
      </c>
      <c r="DN632" s="10" t="s">
        <v>156</v>
      </c>
      <c r="DO632" s="10" t="s">
        <v>156</v>
      </c>
      <c r="DP632" s="16">
        <v>24</v>
      </c>
      <c r="DQ632" s="16">
        <v>12</v>
      </c>
      <c r="DR632" s="11">
        <v>12</v>
      </c>
      <c r="DS632" s="16">
        <v>12</v>
      </c>
      <c r="DT632" s="16">
        <v>0</v>
      </c>
      <c r="DU632" s="11" t="s">
        <v>181</v>
      </c>
      <c r="DV632" s="11" t="s">
        <v>182</v>
      </c>
      <c r="DW632" s="27" t="s">
        <v>156</v>
      </c>
      <c r="DX632" s="27" t="s">
        <v>156</v>
      </c>
      <c r="DY632" s="20" t="s">
        <v>156</v>
      </c>
      <c r="DZ632" s="16">
        <v>7</v>
      </c>
      <c r="EA632" s="16">
        <v>33</v>
      </c>
      <c r="EB632" s="27" t="s">
        <v>185</v>
      </c>
      <c r="EC632" s="27" t="s">
        <v>185</v>
      </c>
      <c r="ED632" s="27" t="s">
        <v>182</v>
      </c>
      <c r="EE632" s="29">
        <v>45022.979618055557</v>
      </c>
      <c r="EF632" s="28" t="s">
        <v>186</v>
      </c>
      <c r="EG632" s="28" t="s">
        <v>156</v>
      </c>
      <c r="EH632" s="28" t="s">
        <v>187</v>
      </c>
      <c r="EI632" s="29">
        <v>45117.81590277778</v>
      </c>
      <c r="EJ632" s="28" t="s">
        <v>197</v>
      </c>
      <c r="EK632" s="28" t="s">
        <v>156</v>
      </c>
      <c r="EL632" s="28" t="s">
        <v>198</v>
      </c>
      <c r="EM632" s="45" t="s">
        <v>3713</v>
      </c>
      <c r="EN632" s="46" t="str">
        <f t="shared" si="64"/>
        <v>343F107B</v>
      </c>
      <c r="EO632" s="47">
        <f t="shared" si="65"/>
        <v>45156</v>
      </c>
      <c r="EP632" s="47">
        <f t="shared" si="66"/>
        <v>45132</v>
      </c>
      <c r="EQ632" s="48" t="str">
        <f t="shared" ca="1" si="67"/>
        <v>Y</v>
      </c>
      <c r="ER632" s="49">
        <f t="shared" si="68"/>
        <v>24</v>
      </c>
      <c r="ES632" s="50"/>
      <c r="ET632" s="51">
        <f t="shared" si="69"/>
        <v>24</v>
      </c>
      <c r="EU632" s="52">
        <f t="shared" si="70"/>
        <v>112800</v>
      </c>
      <c r="EV632" s="46"/>
      <c r="EW632" s="23" t="s">
        <v>3721</v>
      </c>
    </row>
    <row r="633" spans="1:153" ht="14.25" customHeight="1">
      <c r="A633" s="8">
        <v>626</v>
      </c>
      <c r="B633" s="9" t="s">
        <v>141</v>
      </c>
      <c r="C633" s="10" t="s">
        <v>206</v>
      </c>
      <c r="D633" s="10" t="s">
        <v>2008</v>
      </c>
      <c r="E633" s="10" t="s">
        <v>150</v>
      </c>
      <c r="F633" s="9" t="s">
        <v>2009</v>
      </c>
      <c r="G633" s="10" t="s">
        <v>145</v>
      </c>
      <c r="H633" s="9" t="s">
        <v>146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259</v>
      </c>
      <c r="S633" s="9" t="s">
        <v>154</v>
      </c>
      <c r="T633" s="9" t="s">
        <v>260</v>
      </c>
      <c r="U633" s="9" t="s">
        <v>215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2149</v>
      </c>
      <c r="AA633" s="9" t="s">
        <v>262</v>
      </c>
      <c r="AB633" s="12" t="s">
        <v>263</v>
      </c>
      <c r="AC633" s="10" t="s">
        <v>2150</v>
      </c>
      <c r="AD633" s="9" t="s">
        <v>262</v>
      </c>
      <c r="AE633" s="13" t="s">
        <v>263</v>
      </c>
      <c r="AF633" s="14" t="s">
        <v>163</v>
      </c>
      <c r="AG633" s="10" t="s">
        <v>2196</v>
      </c>
      <c r="AH633" s="11" t="s">
        <v>256</v>
      </c>
      <c r="AI633" s="11" t="s">
        <v>223</v>
      </c>
      <c r="AJ633" s="10" t="s">
        <v>257</v>
      </c>
      <c r="AK633" s="11" t="s">
        <v>223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3.6</v>
      </c>
      <c r="AU633" s="10" t="s">
        <v>206</v>
      </c>
      <c r="AV633" s="16">
        <v>22500</v>
      </c>
      <c r="AW633" s="16">
        <v>24000</v>
      </c>
      <c r="AX633" s="16">
        <v>0</v>
      </c>
      <c r="AY633" s="16">
        <v>0</v>
      </c>
      <c r="AZ633" s="16">
        <v>0</v>
      </c>
      <c r="BA633" s="17">
        <v>45110</v>
      </c>
      <c r="BB633" s="30" t="s">
        <v>175</v>
      </c>
      <c r="BC633" s="18">
        <v>45119</v>
      </c>
      <c r="BD633" s="17">
        <v>45322</v>
      </c>
      <c r="BE633" s="17">
        <v>45322</v>
      </c>
      <c r="BF633" s="17">
        <v>45092</v>
      </c>
      <c r="BG633" s="10">
        <v>85222089</v>
      </c>
      <c r="BH633" s="9" t="s">
        <v>303</v>
      </c>
      <c r="BI633" s="19">
        <v>45139</v>
      </c>
      <c r="BJ633" s="20">
        <v>45145</v>
      </c>
      <c r="BK633" s="16">
        <v>2928</v>
      </c>
      <c r="BL633" s="16">
        <v>10541</v>
      </c>
      <c r="BM633" s="9" t="s">
        <v>177</v>
      </c>
      <c r="BN633" s="9" t="s">
        <v>470</v>
      </c>
      <c r="BO633" s="9" t="s">
        <v>156</v>
      </c>
      <c r="BP633" s="17">
        <v>45199</v>
      </c>
      <c r="BQ633" s="17" t="s">
        <v>156</v>
      </c>
      <c r="BR633" s="17">
        <v>45184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>
        <v>44929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>
        <v>44952</v>
      </c>
      <c r="CD633" s="10" t="s">
        <v>2176</v>
      </c>
      <c r="CE633" s="17">
        <v>44971</v>
      </c>
      <c r="CF633" s="17" t="s">
        <v>156</v>
      </c>
      <c r="CG633" s="17">
        <v>44929</v>
      </c>
      <c r="CH633" s="17">
        <v>44951</v>
      </c>
      <c r="CI633" s="16">
        <v>4200</v>
      </c>
      <c r="CJ633" s="10" t="s">
        <v>2212</v>
      </c>
      <c r="CK633" s="10" t="s">
        <v>230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>
        <v>44929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>
        <v>45134</v>
      </c>
      <c r="CX633" s="10" t="s">
        <v>2137</v>
      </c>
      <c r="CY633" s="17">
        <v>45128</v>
      </c>
      <c r="CZ633" s="17" t="s">
        <v>156</v>
      </c>
      <c r="DA633" s="17">
        <v>45021</v>
      </c>
      <c r="DB633" s="17" t="s">
        <v>156</v>
      </c>
      <c r="DC633" s="16">
        <v>0</v>
      </c>
      <c r="DD633" s="10" t="s">
        <v>156</v>
      </c>
      <c r="DE633" s="10" t="s">
        <v>156</v>
      </c>
      <c r="DF633" s="18" t="s">
        <v>156</v>
      </c>
      <c r="DG633" s="17">
        <v>45148</v>
      </c>
      <c r="DH633" s="10" t="s">
        <v>2058</v>
      </c>
      <c r="DI633" s="17">
        <v>45142</v>
      </c>
      <c r="DJ633" s="17" t="s">
        <v>156</v>
      </c>
      <c r="DK633" s="17">
        <v>45021</v>
      </c>
      <c r="DL633" s="17" t="s">
        <v>156</v>
      </c>
      <c r="DM633" s="16">
        <v>0</v>
      </c>
      <c r="DN633" s="10" t="s">
        <v>156</v>
      </c>
      <c r="DO633" s="10" t="s">
        <v>156</v>
      </c>
      <c r="DP633" s="16">
        <v>24</v>
      </c>
      <c r="DQ633" s="16">
        <v>12</v>
      </c>
      <c r="DR633" s="11">
        <v>12</v>
      </c>
      <c r="DS633" s="16">
        <v>12</v>
      </c>
      <c r="DT633" s="16">
        <v>0</v>
      </c>
      <c r="DU633" s="11" t="s">
        <v>181</v>
      </c>
      <c r="DV633" s="11" t="s">
        <v>182</v>
      </c>
      <c r="DW633" s="27" t="s">
        <v>156</v>
      </c>
      <c r="DX633" s="27" t="s">
        <v>156</v>
      </c>
      <c r="DY633" s="20" t="s">
        <v>980</v>
      </c>
      <c r="DZ633" s="16">
        <v>7</v>
      </c>
      <c r="EA633" s="16">
        <v>33</v>
      </c>
      <c r="EB633" s="27" t="s">
        <v>185</v>
      </c>
      <c r="EC633" s="27" t="s">
        <v>185</v>
      </c>
      <c r="ED633" s="27" t="s">
        <v>182</v>
      </c>
      <c r="EE633" s="29">
        <v>44929.989664351851</v>
      </c>
      <c r="EF633" s="28" t="s">
        <v>186</v>
      </c>
      <c r="EG633" s="28" t="s">
        <v>156</v>
      </c>
      <c r="EH633" s="28" t="s">
        <v>187</v>
      </c>
      <c r="EI633" s="29">
        <v>45115.510740740741</v>
      </c>
      <c r="EJ633" s="28" t="s">
        <v>542</v>
      </c>
      <c r="EK633" s="28" t="s">
        <v>156</v>
      </c>
      <c r="EL633" s="28" t="s">
        <v>543</v>
      </c>
      <c r="EM633" s="45" t="s">
        <v>3713</v>
      </c>
      <c r="EN633" s="46" t="str">
        <f t="shared" si="64"/>
        <v>343F107B</v>
      </c>
      <c r="EO633" s="47">
        <f t="shared" si="65"/>
        <v>45159</v>
      </c>
      <c r="EP633" s="47">
        <f t="shared" si="66"/>
        <v>45134</v>
      </c>
      <c r="EQ633" s="48" t="str">
        <f t="shared" ca="1" si="67"/>
        <v>Y</v>
      </c>
      <c r="ER633" s="49">
        <f t="shared" si="68"/>
        <v>25</v>
      </c>
      <c r="ES633" s="50"/>
      <c r="ET633" s="51">
        <f t="shared" si="69"/>
        <v>25</v>
      </c>
      <c r="EU633" s="52">
        <f t="shared" si="70"/>
        <v>73200</v>
      </c>
      <c r="EV633" s="46"/>
      <c r="EW633" s="23" t="s">
        <v>3721</v>
      </c>
    </row>
    <row r="634" spans="1:153" ht="14.25" customHeight="1">
      <c r="A634" s="8">
        <v>627</v>
      </c>
      <c r="B634" s="9" t="s">
        <v>141</v>
      </c>
      <c r="C634" s="10" t="s">
        <v>206</v>
      </c>
      <c r="D634" s="10" t="s">
        <v>2008</v>
      </c>
      <c r="E634" s="10" t="s">
        <v>150</v>
      </c>
      <c r="F634" s="9" t="s">
        <v>2009</v>
      </c>
      <c r="G634" s="10" t="s">
        <v>145</v>
      </c>
      <c r="H634" s="9" t="s">
        <v>146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259</v>
      </c>
      <c r="S634" s="9" t="s">
        <v>154</v>
      </c>
      <c r="T634" s="9" t="s">
        <v>260</v>
      </c>
      <c r="U634" s="9" t="s">
        <v>215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2149</v>
      </c>
      <c r="AA634" s="9" t="s">
        <v>262</v>
      </c>
      <c r="AB634" s="12" t="s">
        <v>263</v>
      </c>
      <c r="AC634" s="10" t="s">
        <v>2150</v>
      </c>
      <c r="AD634" s="9" t="s">
        <v>262</v>
      </c>
      <c r="AE634" s="13" t="s">
        <v>263</v>
      </c>
      <c r="AF634" s="14" t="s">
        <v>163</v>
      </c>
      <c r="AG634" s="10" t="s">
        <v>2196</v>
      </c>
      <c r="AH634" s="11" t="s">
        <v>256</v>
      </c>
      <c r="AI634" s="11" t="s">
        <v>223</v>
      </c>
      <c r="AJ634" s="10" t="s">
        <v>257</v>
      </c>
      <c r="AK634" s="11" t="s">
        <v>223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3.6</v>
      </c>
      <c r="AU634" s="10" t="s">
        <v>206</v>
      </c>
      <c r="AV634" s="16">
        <v>22500</v>
      </c>
      <c r="AW634" s="16">
        <v>24000</v>
      </c>
      <c r="AX634" s="16">
        <v>0</v>
      </c>
      <c r="AY634" s="16">
        <v>0</v>
      </c>
      <c r="AZ634" s="16">
        <v>0</v>
      </c>
      <c r="BA634" s="17">
        <v>45110</v>
      </c>
      <c r="BB634" s="30" t="s">
        <v>175</v>
      </c>
      <c r="BC634" s="18">
        <v>45119</v>
      </c>
      <c r="BD634" s="17">
        <v>45322</v>
      </c>
      <c r="BE634" s="17">
        <v>45322</v>
      </c>
      <c r="BF634" s="17">
        <v>45092</v>
      </c>
      <c r="BG634" s="10">
        <v>85467796</v>
      </c>
      <c r="BH634" s="9" t="s">
        <v>247</v>
      </c>
      <c r="BI634" s="19">
        <v>45139</v>
      </c>
      <c r="BJ634" s="20">
        <v>45145</v>
      </c>
      <c r="BK634" s="16">
        <v>5550</v>
      </c>
      <c r="BL634" s="16">
        <v>19980</v>
      </c>
      <c r="BM634" s="9" t="s">
        <v>177</v>
      </c>
      <c r="BN634" s="9" t="s">
        <v>470</v>
      </c>
      <c r="BO634" s="9" t="s">
        <v>156</v>
      </c>
      <c r="BP634" s="17">
        <v>45200</v>
      </c>
      <c r="BQ634" s="17" t="s">
        <v>156</v>
      </c>
      <c r="BR634" s="17">
        <v>45200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>
        <v>45013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>
        <v>45030</v>
      </c>
      <c r="CD634" s="10" t="s">
        <v>156</v>
      </c>
      <c r="CE634" s="17">
        <v>45030</v>
      </c>
      <c r="CF634" s="17" t="s">
        <v>156</v>
      </c>
      <c r="CG634" s="17">
        <v>45013</v>
      </c>
      <c r="CH634" s="17">
        <v>45028</v>
      </c>
      <c r="CI634" s="16">
        <v>5550</v>
      </c>
      <c r="CJ634" s="10" t="s">
        <v>2213</v>
      </c>
      <c r="CK634" s="10" t="s">
        <v>230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>
        <v>45013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45139</v>
      </c>
      <c r="CX634" s="10" t="s">
        <v>2137</v>
      </c>
      <c r="CY634" s="17">
        <v>45135</v>
      </c>
      <c r="CZ634" s="17" t="s">
        <v>156</v>
      </c>
      <c r="DA634" s="17">
        <v>45091</v>
      </c>
      <c r="DB634" s="17" t="s">
        <v>156</v>
      </c>
      <c r="DC634" s="16">
        <v>0</v>
      </c>
      <c r="DD634" s="10" t="s">
        <v>156</v>
      </c>
      <c r="DE634" s="10" t="s">
        <v>156</v>
      </c>
      <c r="DF634" s="18" t="s">
        <v>156</v>
      </c>
      <c r="DG634" s="17">
        <v>45148</v>
      </c>
      <c r="DH634" s="10" t="s">
        <v>2058</v>
      </c>
      <c r="DI634" s="17">
        <v>45142</v>
      </c>
      <c r="DJ634" s="17" t="s">
        <v>156</v>
      </c>
      <c r="DK634" s="17">
        <v>45091</v>
      </c>
      <c r="DL634" s="17" t="s">
        <v>156</v>
      </c>
      <c r="DM634" s="16">
        <v>0</v>
      </c>
      <c r="DN634" s="10" t="s">
        <v>156</v>
      </c>
      <c r="DO634" s="10" t="s">
        <v>156</v>
      </c>
      <c r="DP634" s="16">
        <v>24</v>
      </c>
      <c r="DQ634" s="16">
        <v>12</v>
      </c>
      <c r="DR634" s="11">
        <v>12</v>
      </c>
      <c r="DS634" s="16">
        <v>12</v>
      </c>
      <c r="DT634" s="16">
        <v>0</v>
      </c>
      <c r="DU634" s="11" t="s">
        <v>181</v>
      </c>
      <c r="DV634" s="11" t="s">
        <v>182</v>
      </c>
      <c r="DW634" s="27" t="s">
        <v>156</v>
      </c>
      <c r="DX634" s="27" t="s">
        <v>156</v>
      </c>
      <c r="DY634" s="20" t="s">
        <v>662</v>
      </c>
      <c r="DZ634" s="16">
        <v>7</v>
      </c>
      <c r="EA634" s="16">
        <v>33</v>
      </c>
      <c r="EB634" s="27" t="s">
        <v>185</v>
      </c>
      <c r="EC634" s="27" t="s">
        <v>185</v>
      </c>
      <c r="ED634" s="27" t="s">
        <v>182</v>
      </c>
      <c r="EE634" s="29">
        <v>45013.979548611111</v>
      </c>
      <c r="EF634" s="28" t="s">
        <v>186</v>
      </c>
      <c r="EG634" s="28" t="s">
        <v>156</v>
      </c>
      <c r="EH634" s="28" t="s">
        <v>187</v>
      </c>
      <c r="EI634" s="29">
        <v>45115.510740740741</v>
      </c>
      <c r="EJ634" s="28" t="s">
        <v>542</v>
      </c>
      <c r="EK634" s="28" t="s">
        <v>156</v>
      </c>
      <c r="EL634" s="28" t="s">
        <v>543</v>
      </c>
      <c r="EM634" s="45" t="s">
        <v>3713</v>
      </c>
      <c r="EN634" s="46" t="str">
        <f t="shared" si="64"/>
        <v>343F107B</v>
      </c>
      <c r="EO634" s="47">
        <f t="shared" si="65"/>
        <v>45160</v>
      </c>
      <c r="EP634" s="47">
        <f t="shared" si="66"/>
        <v>45139</v>
      </c>
      <c r="EQ634" s="48" t="str">
        <f t="shared" ca="1" si="67"/>
        <v>Y</v>
      </c>
      <c r="ER634" s="49">
        <f t="shared" si="68"/>
        <v>21</v>
      </c>
      <c r="ES634" s="50"/>
      <c r="ET634" s="51">
        <f t="shared" si="69"/>
        <v>21</v>
      </c>
      <c r="EU634" s="52">
        <f t="shared" si="70"/>
        <v>116550</v>
      </c>
      <c r="EV634" s="46"/>
      <c r="EW634" s="23" t="s">
        <v>3721</v>
      </c>
    </row>
    <row r="635" spans="1:153" ht="14.25" customHeight="1">
      <c r="A635" s="8">
        <v>628</v>
      </c>
      <c r="B635" s="9" t="s">
        <v>141</v>
      </c>
      <c r="C635" s="10" t="s">
        <v>206</v>
      </c>
      <c r="D635" s="10" t="s">
        <v>2008</v>
      </c>
      <c r="E635" s="10" t="s">
        <v>150</v>
      </c>
      <c r="F635" s="9" t="s">
        <v>2009</v>
      </c>
      <c r="G635" s="10" t="s">
        <v>145</v>
      </c>
      <c r="H635" s="9" t="s">
        <v>146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259</v>
      </c>
      <c r="S635" s="9" t="s">
        <v>154</v>
      </c>
      <c r="T635" s="9" t="s">
        <v>260</v>
      </c>
      <c r="U635" s="9" t="s">
        <v>215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2149</v>
      </c>
      <c r="AA635" s="9" t="s">
        <v>262</v>
      </c>
      <c r="AB635" s="12" t="s">
        <v>263</v>
      </c>
      <c r="AC635" s="10" t="s">
        <v>2150</v>
      </c>
      <c r="AD635" s="9" t="s">
        <v>262</v>
      </c>
      <c r="AE635" s="13" t="s">
        <v>263</v>
      </c>
      <c r="AF635" s="14" t="s">
        <v>163</v>
      </c>
      <c r="AG635" s="10" t="s">
        <v>2196</v>
      </c>
      <c r="AH635" s="11" t="s">
        <v>256</v>
      </c>
      <c r="AI635" s="11" t="s">
        <v>223</v>
      </c>
      <c r="AJ635" s="10" t="s">
        <v>257</v>
      </c>
      <c r="AK635" s="11" t="s">
        <v>223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3.6</v>
      </c>
      <c r="AU635" s="10" t="s">
        <v>206</v>
      </c>
      <c r="AV635" s="16">
        <v>22500</v>
      </c>
      <c r="AW635" s="16">
        <v>24000</v>
      </c>
      <c r="AX635" s="16">
        <v>0</v>
      </c>
      <c r="AY635" s="16">
        <v>0</v>
      </c>
      <c r="AZ635" s="16">
        <v>0</v>
      </c>
      <c r="BA635" s="17">
        <v>45110</v>
      </c>
      <c r="BB635" s="30" t="s">
        <v>175</v>
      </c>
      <c r="BC635" s="18">
        <v>45119</v>
      </c>
      <c r="BD635" s="17">
        <v>45322</v>
      </c>
      <c r="BE635" s="17">
        <v>45322</v>
      </c>
      <c r="BF635" s="17">
        <v>45092</v>
      </c>
      <c r="BG635" s="10">
        <v>85979646</v>
      </c>
      <c r="BH635" s="9" t="s">
        <v>176</v>
      </c>
      <c r="BI635" s="19">
        <v>45200</v>
      </c>
      <c r="BJ635" s="20">
        <v>45201</v>
      </c>
      <c r="BK635" s="16">
        <v>5000</v>
      </c>
      <c r="BL635" s="16">
        <v>18000</v>
      </c>
      <c r="BM635" s="9" t="s">
        <v>177</v>
      </c>
      <c r="BN635" s="9" t="s">
        <v>470</v>
      </c>
      <c r="BO635" s="9" t="s">
        <v>156</v>
      </c>
      <c r="BP635" s="17">
        <v>45248</v>
      </c>
      <c r="BQ635" s="17" t="s">
        <v>156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>
        <v>45097</v>
      </c>
      <c r="CD635" s="10" t="s">
        <v>156</v>
      </c>
      <c r="CE635" s="17" t="s">
        <v>156</v>
      </c>
      <c r="CF635" s="17" t="s">
        <v>156</v>
      </c>
      <c r="CG635" s="17" t="s">
        <v>156</v>
      </c>
      <c r="CH635" s="17">
        <v>45093</v>
      </c>
      <c r="CI635" s="16">
        <v>5000</v>
      </c>
      <c r="CJ635" s="10" t="s">
        <v>2214</v>
      </c>
      <c r="CK635" s="10" t="s">
        <v>230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45183</v>
      </c>
      <c r="CX635" s="10" t="s">
        <v>2215</v>
      </c>
      <c r="CY635" s="17" t="s">
        <v>156</v>
      </c>
      <c r="CZ635" s="17" t="s">
        <v>156</v>
      </c>
      <c r="DA635" s="17" t="s">
        <v>156</v>
      </c>
      <c r="DB635" s="17" t="s">
        <v>156</v>
      </c>
      <c r="DC635" s="16">
        <v>0</v>
      </c>
      <c r="DD635" s="10" t="s">
        <v>156</v>
      </c>
      <c r="DE635" s="10" t="s">
        <v>156</v>
      </c>
      <c r="DF635" s="18" t="s">
        <v>156</v>
      </c>
      <c r="DG635" s="17">
        <v>45197</v>
      </c>
      <c r="DH635" s="10" t="s">
        <v>2216</v>
      </c>
      <c r="DI635" s="17" t="s">
        <v>156</v>
      </c>
      <c r="DJ635" s="17" t="s">
        <v>156</v>
      </c>
      <c r="DK635" s="17" t="s">
        <v>156</v>
      </c>
      <c r="DL635" s="17" t="s">
        <v>156</v>
      </c>
      <c r="DM635" s="16">
        <v>0</v>
      </c>
      <c r="DN635" s="10" t="s">
        <v>156</v>
      </c>
      <c r="DO635" s="10" t="s">
        <v>156</v>
      </c>
      <c r="DP635" s="16">
        <v>24</v>
      </c>
      <c r="DQ635" s="16">
        <v>12</v>
      </c>
      <c r="DR635" s="11">
        <v>12</v>
      </c>
      <c r="DS635" s="16">
        <v>12</v>
      </c>
      <c r="DT635" s="16">
        <v>0</v>
      </c>
      <c r="DU635" s="11" t="s">
        <v>181</v>
      </c>
      <c r="DV635" s="11" t="s">
        <v>182</v>
      </c>
      <c r="DW635" s="27" t="s">
        <v>156</v>
      </c>
      <c r="DX635" s="27" t="s">
        <v>156</v>
      </c>
      <c r="DY635" s="20" t="s">
        <v>2217</v>
      </c>
      <c r="DZ635" s="16">
        <v>7</v>
      </c>
      <c r="EA635" s="16">
        <v>33</v>
      </c>
      <c r="EB635" s="27" t="s">
        <v>185</v>
      </c>
      <c r="EC635" s="27" t="s">
        <v>185</v>
      </c>
      <c r="ED635" s="27" t="s">
        <v>182</v>
      </c>
      <c r="EE635" s="29">
        <v>45093.633333333331</v>
      </c>
      <c r="EF635" s="28" t="s">
        <v>195</v>
      </c>
      <c r="EG635" s="28" t="s">
        <v>196</v>
      </c>
      <c r="EH635" s="28" t="s">
        <v>210</v>
      </c>
      <c r="EI635" s="29">
        <v>45115.510740740741</v>
      </c>
      <c r="EJ635" s="28" t="s">
        <v>542</v>
      </c>
      <c r="EK635" s="28" t="s">
        <v>156</v>
      </c>
      <c r="EL635" s="28" t="s">
        <v>543</v>
      </c>
      <c r="EM635" s="45" t="s">
        <v>3713</v>
      </c>
      <c r="EN635" s="46" t="str">
        <f t="shared" si="64"/>
        <v>343F107B</v>
      </c>
      <c r="EO635" s="47">
        <f t="shared" si="65"/>
        <v>45208</v>
      </c>
      <c r="EP635" s="47">
        <f t="shared" si="66"/>
        <v>45183</v>
      </c>
      <c r="EQ635" s="48" t="str">
        <f t="shared" ca="1" si="67"/>
        <v>Y</v>
      </c>
      <c r="ER635" s="49">
        <f t="shared" si="68"/>
        <v>25</v>
      </c>
      <c r="ES635" s="50"/>
      <c r="ET635" s="51">
        <f t="shared" si="69"/>
        <v>25</v>
      </c>
      <c r="EU635" s="52">
        <f t="shared" si="70"/>
        <v>125000</v>
      </c>
      <c r="EV635" s="46"/>
      <c r="EW635" s="23" t="s">
        <v>3721</v>
      </c>
    </row>
    <row r="636" spans="1:153" ht="14.25" customHeight="1">
      <c r="A636" s="8">
        <v>629</v>
      </c>
      <c r="B636" s="9" t="s">
        <v>141</v>
      </c>
      <c r="C636" s="10" t="s">
        <v>206</v>
      </c>
      <c r="D636" s="10" t="s">
        <v>2008</v>
      </c>
      <c r="E636" s="10" t="s">
        <v>150</v>
      </c>
      <c r="F636" s="9" t="s">
        <v>2009</v>
      </c>
      <c r="G636" s="10" t="s">
        <v>145</v>
      </c>
      <c r="H636" s="9" t="s">
        <v>146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259</v>
      </c>
      <c r="S636" s="9" t="s">
        <v>154</v>
      </c>
      <c r="T636" s="9" t="s">
        <v>260</v>
      </c>
      <c r="U636" s="9" t="s">
        <v>215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2149</v>
      </c>
      <c r="AA636" s="9" t="s">
        <v>262</v>
      </c>
      <c r="AB636" s="12" t="s">
        <v>263</v>
      </c>
      <c r="AC636" s="10" t="s">
        <v>2150</v>
      </c>
      <c r="AD636" s="9" t="s">
        <v>262</v>
      </c>
      <c r="AE636" s="13" t="s">
        <v>263</v>
      </c>
      <c r="AF636" s="14" t="s">
        <v>163</v>
      </c>
      <c r="AG636" s="10" t="s">
        <v>2196</v>
      </c>
      <c r="AH636" s="11" t="s">
        <v>256</v>
      </c>
      <c r="AI636" s="11" t="s">
        <v>223</v>
      </c>
      <c r="AJ636" s="10" t="s">
        <v>257</v>
      </c>
      <c r="AK636" s="11" t="s">
        <v>223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3.6</v>
      </c>
      <c r="AU636" s="10" t="s">
        <v>206</v>
      </c>
      <c r="AV636" s="16">
        <v>22500</v>
      </c>
      <c r="AW636" s="16">
        <v>24000</v>
      </c>
      <c r="AX636" s="16">
        <v>0</v>
      </c>
      <c r="AY636" s="16">
        <v>0</v>
      </c>
      <c r="AZ636" s="16">
        <v>0</v>
      </c>
      <c r="BA636" s="17">
        <v>45110</v>
      </c>
      <c r="BB636" s="30" t="s">
        <v>175</v>
      </c>
      <c r="BC636" s="18">
        <v>45119</v>
      </c>
      <c r="BD636" s="17">
        <v>45322</v>
      </c>
      <c r="BE636" s="17">
        <v>45322</v>
      </c>
      <c r="BF636" s="17">
        <v>45092</v>
      </c>
      <c r="BG636" s="10">
        <v>85979647</v>
      </c>
      <c r="BH636" s="9" t="s">
        <v>211</v>
      </c>
      <c r="BI636" s="19">
        <v>45200</v>
      </c>
      <c r="BJ636" s="20">
        <v>45201</v>
      </c>
      <c r="BK636" s="16">
        <v>6500</v>
      </c>
      <c r="BL636" s="16">
        <v>23400</v>
      </c>
      <c r="BM636" s="9" t="s">
        <v>177</v>
      </c>
      <c r="BN636" s="9" t="s">
        <v>470</v>
      </c>
      <c r="BO636" s="9" t="s">
        <v>156</v>
      </c>
      <c r="BP636" s="17">
        <v>45255</v>
      </c>
      <c r="BQ636" s="17" t="s">
        <v>156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>
        <v>45097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>
        <v>45093</v>
      </c>
      <c r="CI636" s="16">
        <v>6500</v>
      </c>
      <c r="CJ636" s="10" t="s">
        <v>2218</v>
      </c>
      <c r="CK636" s="10" t="s">
        <v>230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45190</v>
      </c>
      <c r="CX636" s="10" t="s">
        <v>2219</v>
      </c>
      <c r="CY636" s="17" t="s">
        <v>156</v>
      </c>
      <c r="CZ636" s="17" t="s">
        <v>156</v>
      </c>
      <c r="DA636" s="17" t="s">
        <v>156</v>
      </c>
      <c r="DB636" s="17" t="s">
        <v>156</v>
      </c>
      <c r="DC636" s="16">
        <v>0</v>
      </c>
      <c r="DD636" s="10" t="s">
        <v>156</v>
      </c>
      <c r="DE636" s="10" t="s">
        <v>156</v>
      </c>
      <c r="DF636" s="18" t="s">
        <v>156</v>
      </c>
      <c r="DG636" s="17">
        <v>45204</v>
      </c>
      <c r="DH636" s="10" t="s">
        <v>2220</v>
      </c>
      <c r="DI636" s="17" t="s">
        <v>156</v>
      </c>
      <c r="DJ636" s="17" t="s">
        <v>156</v>
      </c>
      <c r="DK636" s="17" t="s">
        <v>156</v>
      </c>
      <c r="DL636" s="17" t="s">
        <v>156</v>
      </c>
      <c r="DM636" s="16">
        <v>0</v>
      </c>
      <c r="DN636" s="10" t="s">
        <v>156</v>
      </c>
      <c r="DO636" s="10" t="s">
        <v>156</v>
      </c>
      <c r="DP636" s="16">
        <v>24</v>
      </c>
      <c r="DQ636" s="16">
        <v>12</v>
      </c>
      <c r="DR636" s="11">
        <v>12</v>
      </c>
      <c r="DS636" s="16">
        <v>12</v>
      </c>
      <c r="DT636" s="16">
        <v>0</v>
      </c>
      <c r="DU636" s="11" t="s">
        <v>181</v>
      </c>
      <c r="DV636" s="11" t="s">
        <v>182</v>
      </c>
      <c r="DW636" s="27" t="s">
        <v>156</v>
      </c>
      <c r="DX636" s="27" t="s">
        <v>156</v>
      </c>
      <c r="DY636" s="20" t="s">
        <v>2221</v>
      </c>
      <c r="DZ636" s="16">
        <v>7</v>
      </c>
      <c r="EA636" s="16">
        <v>33</v>
      </c>
      <c r="EB636" s="27" t="s">
        <v>185</v>
      </c>
      <c r="EC636" s="27" t="s">
        <v>185</v>
      </c>
      <c r="ED636" s="27" t="s">
        <v>182</v>
      </c>
      <c r="EE636" s="29">
        <v>45093.633333333331</v>
      </c>
      <c r="EF636" s="28" t="s">
        <v>195</v>
      </c>
      <c r="EG636" s="28" t="s">
        <v>196</v>
      </c>
      <c r="EH636" s="28" t="s">
        <v>210</v>
      </c>
      <c r="EI636" s="29">
        <v>45115.510740740741</v>
      </c>
      <c r="EJ636" s="28" t="s">
        <v>542</v>
      </c>
      <c r="EK636" s="28" t="s">
        <v>156</v>
      </c>
      <c r="EL636" s="28" t="s">
        <v>543</v>
      </c>
      <c r="EM636" s="45" t="s">
        <v>3713</v>
      </c>
      <c r="EN636" s="46" t="str">
        <f t="shared" si="64"/>
        <v>343F107B</v>
      </c>
      <c r="EO636" s="47">
        <f t="shared" si="65"/>
        <v>45215</v>
      </c>
      <c r="EP636" s="47">
        <f t="shared" si="66"/>
        <v>45190</v>
      </c>
      <c r="EQ636" s="48" t="str">
        <f t="shared" ca="1" si="67"/>
        <v>Y</v>
      </c>
      <c r="ER636" s="49">
        <f t="shared" si="68"/>
        <v>25</v>
      </c>
      <c r="ES636" s="50"/>
      <c r="ET636" s="51">
        <f t="shared" si="69"/>
        <v>25</v>
      </c>
      <c r="EU636" s="52">
        <f t="shared" si="70"/>
        <v>162500</v>
      </c>
      <c r="EV636" s="46"/>
      <c r="EW636" s="23" t="s">
        <v>3721</v>
      </c>
    </row>
    <row r="637" spans="1:153" ht="14.25" hidden="1" customHeight="1">
      <c r="A637" s="8">
        <v>630</v>
      </c>
      <c r="B637" s="9" t="s">
        <v>141</v>
      </c>
      <c r="C637" s="10" t="s">
        <v>206</v>
      </c>
      <c r="D637" s="10" t="s">
        <v>2008</v>
      </c>
      <c r="E637" s="10" t="s">
        <v>150</v>
      </c>
      <c r="F637" s="9" t="s">
        <v>2009</v>
      </c>
      <c r="G637" s="10" t="s">
        <v>145</v>
      </c>
      <c r="H637" s="9" t="s">
        <v>146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259</v>
      </c>
      <c r="S637" s="9" t="s">
        <v>154</v>
      </c>
      <c r="T637" s="9" t="s">
        <v>260</v>
      </c>
      <c r="U637" s="9" t="s">
        <v>215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2149</v>
      </c>
      <c r="AA637" s="9" t="s">
        <v>262</v>
      </c>
      <c r="AB637" s="12" t="s">
        <v>263</v>
      </c>
      <c r="AC637" s="10" t="s">
        <v>2150</v>
      </c>
      <c r="AD637" s="9" t="s">
        <v>262</v>
      </c>
      <c r="AE637" s="13" t="s">
        <v>263</v>
      </c>
      <c r="AF637" s="14" t="s">
        <v>163</v>
      </c>
      <c r="AG637" s="10" t="s">
        <v>2196</v>
      </c>
      <c r="AH637" s="11" t="s">
        <v>256</v>
      </c>
      <c r="AI637" s="11" t="s">
        <v>223</v>
      </c>
      <c r="AJ637" s="10" t="s">
        <v>257</v>
      </c>
      <c r="AK637" s="11" t="s">
        <v>223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3.6</v>
      </c>
      <c r="AU637" s="10" t="s">
        <v>206</v>
      </c>
      <c r="AV637" s="16">
        <v>22500</v>
      </c>
      <c r="AW637" s="16">
        <v>24000</v>
      </c>
      <c r="AX637" s="16">
        <v>0</v>
      </c>
      <c r="AY637" s="16">
        <v>0</v>
      </c>
      <c r="AZ637" s="16">
        <v>0</v>
      </c>
      <c r="BA637" s="17">
        <v>45110</v>
      </c>
      <c r="BB637" s="30" t="s">
        <v>175</v>
      </c>
      <c r="BC637" s="18">
        <v>45119</v>
      </c>
      <c r="BD637" s="17">
        <v>45322</v>
      </c>
      <c r="BE637" s="17">
        <v>45322</v>
      </c>
      <c r="BF637" s="17">
        <v>45092</v>
      </c>
      <c r="BG637" s="10">
        <v>85520900</v>
      </c>
      <c r="BH637" s="9" t="s">
        <v>201</v>
      </c>
      <c r="BI637" s="19">
        <v>45200</v>
      </c>
      <c r="BJ637" s="20">
        <v>45201</v>
      </c>
      <c r="BK637" s="16">
        <v>3000</v>
      </c>
      <c r="BL637" s="16">
        <v>10800</v>
      </c>
      <c r="BM637" s="9" t="s">
        <v>177</v>
      </c>
      <c r="BN637" s="9" t="s">
        <v>226</v>
      </c>
      <c r="BO637" s="9" t="s">
        <v>156</v>
      </c>
      <c r="BP637" s="17">
        <v>45260</v>
      </c>
      <c r="BQ637" s="17" t="s">
        <v>156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>
        <v>45093</v>
      </c>
      <c r="CD637" s="10" t="s">
        <v>156</v>
      </c>
      <c r="CE637" s="17">
        <v>45079</v>
      </c>
      <c r="CF637" s="17" t="s">
        <v>156</v>
      </c>
      <c r="CG637" s="17">
        <v>45042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>
        <v>45114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 t="s">
        <v>156</v>
      </c>
      <c r="CX637" s="10" t="s">
        <v>2222</v>
      </c>
      <c r="CY637" s="17">
        <v>45170</v>
      </c>
      <c r="CZ637" s="17" t="s">
        <v>156</v>
      </c>
      <c r="DA637" s="17">
        <v>45042</v>
      </c>
      <c r="DB637" s="17" t="s">
        <v>156</v>
      </c>
      <c r="DC637" s="16">
        <v>0</v>
      </c>
      <c r="DD637" s="10" t="s">
        <v>156</v>
      </c>
      <c r="DE637" s="10" t="s">
        <v>156</v>
      </c>
      <c r="DF637" s="18" t="s">
        <v>156</v>
      </c>
      <c r="DG637" s="17" t="s">
        <v>156</v>
      </c>
      <c r="DH637" s="10" t="s">
        <v>2223</v>
      </c>
      <c r="DI637" s="17">
        <v>45191</v>
      </c>
      <c r="DJ637" s="17" t="s">
        <v>156</v>
      </c>
      <c r="DK637" s="17">
        <v>45042</v>
      </c>
      <c r="DL637" s="17" t="s">
        <v>156</v>
      </c>
      <c r="DM637" s="16">
        <v>0</v>
      </c>
      <c r="DN637" s="10" t="s">
        <v>156</v>
      </c>
      <c r="DO637" s="10" t="s">
        <v>156</v>
      </c>
      <c r="DP637" s="16">
        <v>24</v>
      </c>
      <c r="DQ637" s="16">
        <v>12</v>
      </c>
      <c r="DR637" s="11">
        <v>12</v>
      </c>
      <c r="DS637" s="16">
        <v>12</v>
      </c>
      <c r="DT637" s="16">
        <v>0</v>
      </c>
      <c r="DU637" s="11" t="s">
        <v>181</v>
      </c>
      <c r="DV637" s="11" t="s">
        <v>182</v>
      </c>
      <c r="DW637" s="27" t="s">
        <v>156</v>
      </c>
      <c r="DX637" s="27" t="s">
        <v>156</v>
      </c>
      <c r="DY637" s="20" t="s">
        <v>2224</v>
      </c>
      <c r="DZ637" s="16">
        <v>7</v>
      </c>
      <c r="EA637" s="16">
        <v>33</v>
      </c>
      <c r="EB637" s="27" t="s">
        <v>185</v>
      </c>
      <c r="EC637" s="27" t="s">
        <v>185</v>
      </c>
      <c r="ED637" s="27" t="s">
        <v>182</v>
      </c>
      <c r="EE637" s="29">
        <v>45042.277557870373</v>
      </c>
      <c r="EF637" s="28" t="s">
        <v>1129</v>
      </c>
      <c r="EG637" s="28" t="s">
        <v>1130</v>
      </c>
      <c r="EH637" s="28" t="s">
        <v>190</v>
      </c>
      <c r="EI637" s="29">
        <v>45098.531585648147</v>
      </c>
      <c r="EJ637" s="28" t="s">
        <v>542</v>
      </c>
      <c r="EK637" s="28" t="s">
        <v>156</v>
      </c>
      <c r="EL637" s="28" t="s">
        <v>543</v>
      </c>
      <c r="EM637" s="45"/>
      <c r="EN637" s="46" t="str">
        <f t="shared" si="64"/>
        <v>343F107B</v>
      </c>
      <c r="EO637" s="47">
        <f t="shared" si="65"/>
        <v>45220</v>
      </c>
      <c r="EP637" s="47" t="str">
        <f t="shared" si="66"/>
        <v/>
      </c>
      <c r="EQ637" s="48" t="str">
        <f t="shared" ca="1" si="67"/>
        <v>Y</v>
      </c>
      <c r="ER637" s="49" t="str">
        <f t="shared" si="68"/>
        <v/>
      </c>
      <c r="ES637" s="50"/>
      <c r="ET637" s="51" t="str">
        <f t="shared" si="69"/>
        <v/>
      </c>
      <c r="EU637" s="52" t="str">
        <f t="shared" si="70"/>
        <v/>
      </c>
      <c r="EV637" s="46"/>
      <c r="EW637" s="23" t="s">
        <v>3717</v>
      </c>
    </row>
    <row r="638" spans="1:153" ht="14.25" customHeight="1">
      <c r="A638" s="8">
        <v>631</v>
      </c>
      <c r="B638" s="9" t="s">
        <v>141</v>
      </c>
      <c r="C638" s="10" t="s">
        <v>206</v>
      </c>
      <c r="D638" s="10" t="s">
        <v>2008</v>
      </c>
      <c r="E638" s="10" t="s">
        <v>150</v>
      </c>
      <c r="F638" s="9" t="s">
        <v>2009</v>
      </c>
      <c r="G638" s="10" t="s">
        <v>145</v>
      </c>
      <c r="H638" s="9" t="s">
        <v>146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259</v>
      </c>
      <c r="S638" s="9" t="s">
        <v>154</v>
      </c>
      <c r="T638" s="9" t="s">
        <v>2225</v>
      </c>
      <c r="U638" s="9" t="s">
        <v>215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2226</v>
      </c>
      <c r="AA638" s="9" t="s">
        <v>293</v>
      </c>
      <c r="AB638" s="12" t="s">
        <v>294</v>
      </c>
      <c r="AC638" s="10" t="s">
        <v>2227</v>
      </c>
      <c r="AD638" s="9" t="s">
        <v>293</v>
      </c>
      <c r="AE638" s="13" t="s">
        <v>294</v>
      </c>
      <c r="AF638" s="14" t="s">
        <v>220</v>
      </c>
      <c r="AG638" s="10" t="s">
        <v>2228</v>
      </c>
      <c r="AH638" s="11" t="s">
        <v>222</v>
      </c>
      <c r="AI638" s="11" t="s">
        <v>223</v>
      </c>
      <c r="AJ638" s="10" t="s">
        <v>224</v>
      </c>
      <c r="AK638" s="11" t="s">
        <v>223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5.7</v>
      </c>
      <c r="AU638" s="10" t="s">
        <v>142</v>
      </c>
      <c r="AV638" s="16">
        <v>48000</v>
      </c>
      <c r="AW638" s="16">
        <v>56000</v>
      </c>
      <c r="AX638" s="16">
        <v>0</v>
      </c>
      <c r="AY638" s="16">
        <v>15000</v>
      </c>
      <c r="AZ638" s="16">
        <v>8000</v>
      </c>
      <c r="BA638" s="17">
        <v>45110</v>
      </c>
      <c r="BB638" s="30" t="s">
        <v>175</v>
      </c>
      <c r="BC638" s="18">
        <v>45119</v>
      </c>
      <c r="BD638" s="17">
        <v>45322</v>
      </c>
      <c r="BE638" s="17">
        <v>45322</v>
      </c>
      <c r="BF638" s="17">
        <v>45092</v>
      </c>
      <c r="BG638" s="10">
        <v>84863852</v>
      </c>
      <c r="BH638" s="9" t="s">
        <v>694</v>
      </c>
      <c r="BI638" s="19">
        <v>44927</v>
      </c>
      <c r="BJ638" s="20">
        <v>44928</v>
      </c>
      <c r="BK638" s="16">
        <v>3252</v>
      </c>
      <c r="BL638" s="16">
        <v>18536</v>
      </c>
      <c r="BM638" s="9" t="s">
        <v>177</v>
      </c>
      <c r="BN638" s="9" t="s">
        <v>436</v>
      </c>
      <c r="BO638" s="9" t="s">
        <v>635</v>
      </c>
      <c r="BP638" s="17">
        <v>45092</v>
      </c>
      <c r="BQ638" s="17">
        <v>45092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 t="s">
        <v>156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>
        <v>44869</v>
      </c>
      <c r="CX638" s="10" t="s">
        <v>193</v>
      </c>
      <c r="CY638" s="17" t="s">
        <v>156</v>
      </c>
      <c r="CZ638" s="17" t="s">
        <v>156</v>
      </c>
      <c r="DA638" s="17" t="s">
        <v>156</v>
      </c>
      <c r="DB638" s="17">
        <v>44869</v>
      </c>
      <c r="DC638" s="16">
        <v>3252</v>
      </c>
      <c r="DD638" s="10" t="s">
        <v>2229</v>
      </c>
      <c r="DE638" s="10" t="s">
        <v>230</v>
      </c>
      <c r="DF638" s="18" t="s">
        <v>156</v>
      </c>
      <c r="DG638" s="17">
        <v>44889</v>
      </c>
      <c r="DH638" s="10" t="s">
        <v>156</v>
      </c>
      <c r="DI638" s="17" t="s">
        <v>156</v>
      </c>
      <c r="DJ638" s="17" t="s">
        <v>156</v>
      </c>
      <c r="DK638" s="17" t="s">
        <v>156</v>
      </c>
      <c r="DL638" s="17">
        <v>44890</v>
      </c>
      <c r="DM638" s="16">
        <v>3252</v>
      </c>
      <c r="DN638" s="10" t="s">
        <v>2230</v>
      </c>
      <c r="DO638" s="10" t="s">
        <v>233</v>
      </c>
      <c r="DP638" s="16">
        <v>12</v>
      </c>
      <c r="DQ638" s="16">
        <v>8</v>
      </c>
      <c r="DR638" s="11">
        <v>8</v>
      </c>
      <c r="DS638" s="16">
        <v>12</v>
      </c>
      <c r="DT638" s="16">
        <v>0</v>
      </c>
      <c r="DU638" s="11" t="s">
        <v>181</v>
      </c>
      <c r="DV638" s="11" t="s">
        <v>182</v>
      </c>
      <c r="DW638" s="27" t="s">
        <v>156</v>
      </c>
      <c r="DX638" s="27" t="s">
        <v>156</v>
      </c>
      <c r="DY638" s="20" t="s">
        <v>732</v>
      </c>
      <c r="DZ638" s="16">
        <v>7</v>
      </c>
      <c r="EA638" s="16">
        <v>33</v>
      </c>
      <c r="EB638" s="27" t="s">
        <v>185</v>
      </c>
      <c r="EC638" s="27" t="s">
        <v>185</v>
      </c>
      <c r="ED638" s="27" t="s">
        <v>182</v>
      </c>
      <c r="EE638" s="29">
        <v>44867.286238425928</v>
      </c>
      <c r="EF638" s="28" t="s">
        <v>460</v>
      </c>
      <c r="EG638" s="28" t="s">
        <v>461</v>
      </c>
      <c r="EH638" s="28" t="s">
        <v>190</v>
      </c>
      <c r="EI638" s="29">
        <v>45062.343865740739</v>
      </c>
      <c r="EJ638" s="28" t="s">
        <v>197</v>
      </c>
      <c r="EK638" s="28" t="s">
        <v>156</v>
      </c>
      <c r="EL638" s="28" t="s">
        <v>198</v>
      </c>
      <c r="EM638" s="45" t="s">
        <v>3713</v>
      </c>
      <c r="EN638" s="46" t="str">
        <f t="shared" si="64"/>
        <v>343F106A</v>
      </c>
      <c r="EO638" s="47">
        <f t="shared" si="65"/>
        <v>45052</v>
      </c>
      <c r="EP638" s="47">
        <f t="shared" si="66"/>
        <v>44869</v>
      </c>
      <c r="EQ638" s="48" t="str">
        <f t="shared" ca="1" si="67"/>
        <v>Past</v>
      </c>
      <c r="ER638" s="49">
        <f t="shared" si="68"/>
        <v>183</v>
      </c>
      <c r="ES638" s="50"/>
      <c r="ET638" s="51">
        <f t="shared" si="69"/>
        <v>183</v>
      </c>
      <c r="EU638" s="52">
        <f t="shared" si="70"/>
        <v>595116</v>
      </c>
      <c r="EV638" s="46"/>
      <c r="EW638" s="23" t="s">
        <v>3714</v>
      </c>
    </row>
    <row r="639" spans="1:153" ht="14.25" customHeight="1">
      <c r="A639" s="8">
        <v>632</v>
      </c>
      <c r="B639" s="9" t="s">
        <v>141</v>
      </c>
      <c r="C639" s="10" t="s">
        <v>206</v>
      </c>
      <c r="D639" s="10" t="s">
        <v>2008</v>
      </c>
      <c r="E639" s="10" t="s">
        <v>150</v>
      </c>
      <c r="F639" s="9" t="s">
        <v>2009</v>
      </c>
      <c r="G639" s="10" t="s">
        <v>145</v>
      </c>
      <c r="H639" s="9" t="s">
        <v>146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259</v>
      </c>
      <c r="S639" s="9" t="s">
        <v>154</v>
      </c>
      <c r="T639" s="9" t="s">
        <v>2225</v>
      </c>
      <c r="U639" s="9" t="s">
        <v>215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2226</v>
      </c>
      <c r="AA639" s="9" t="s">
        <v>293</v>
      </c>
      <c r="AB639" s="12" t="s">
        <v>294</v>
      </c>
      <c r="AC639" s="10" t="s">
        <v>2227</v>
      </c>
      <c r="AD639" s="9" t="s">
        <v>293</v>
      </c>
      <c r="AE639" s="13" t="s">
        <v>294</v>
      </c>
      <c r="AF639" s="14" t="s">
        <v>220</v>
      </c>
      <c r="AG639" s="10" t="s">
        <v>2228</v>
      </c>
      <c r="AH639" s="11" t="s">
        <v>222</v>
      </c>
      <c r="AI639" s="11" t="s">
        <v>223</v>
      </c>
      <c r="AJ639" s="10" t="s">
        <v>224</v>
      </c>
      <c r="AK639" s="11" t="s">
        <v>223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5.7</v>
      </c>
      <c r="AU639" s="10" t="s">
        <v>142</v>
      </c>
      <c r="AV639" s="16">
        <v>48000</v>
      </c>
      <c r="AW639" s="16">
        <v>56000</v>
      </c>
      <c r="AX639" s="16">
        <v>0</v>
      </c>
      <c r="AY639" s="16">
        <v>15000</v>
      </c>
      <c r="AZ639" s="16">
        <v>8000</v>
      </c>
      <c r="BA639" s="17">
        <v>45110</v>
      </c>
      <c r="BB639" s="30" t="s">
        <v>175</v>
      </c>
      <c r="BC639" s="18">
        <v>45119</v>
      </c>
      <c r="BD639" s="17">
        <v>45322</v>
      </c>
      <c r="BE639" s="17">
        <v>45322</v>
      </c>
      <c r="BF639" s="17">
        <v>45092</v>
      </c>
      <c r="BG639" s="10">
        <v>84909888</v>
      </c>
      <c r="BH639" s="9" t="s">
        <v>695</v>
      </c>
      <c r="BI639" s="19">
        <v>44927</v>
      </c>
      <c r="BJ639" s="20">
        <v>44935</v>
      </c>
      <c r="BK639" s="16">
        <v>3012</v>
      </c>
      <c r="BL639" s="16">
        <v>17168</v>
      </c>
      <c r="BM639" s="9" t="s">
        <v>177</v>
      </c>
      <c r="BN639" s="9" t="s">
        <v>436</v>
      </c>
      <c r="BO639" s="9" t="s">
        <v>156</v>
      </c>
      <c r="BP639" s="17">
        <v>45092</v>
      </c>
      <c r="BQ639" s="17">
        <v>45092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 t="s">
        <v>156</v>
      </c>
      <c r="CD639" s="10" t="s">
        <v>156</v>
      </c>
      <c r="CE639" s="17" t="s">
        <v>156</v>
      </c>
      <c r="CF639" s="17" t="s">
        <v>156</v>
      </c>
      <c r="CG639" s="17" t="s">
        <v>156</v>
      </c>
      <c r="CH639" s="17" t="s">
        <v>156</v>
      </c>
      <c r="CI639" s="16">
        <v>0</v>
      </c>
      <c r="CJ639" s="10" t="s">
        <v>156</v>
      </c>
      <c r="CK639" s="10" t="s">
        <v>156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44876</v>
      </c>
      <c r="CX639" s="10" t="s">
        <v>2231</v>
      </c>
      <c r="CY639" s="17" t="s">
        <v>156</v>
      </c>
      <c r="CZ639" s="17" t="s">
        <v>156</v>
      </c>
      <c r="DA639" s="17" t="s">
        <v>156</v>
      </c>
      <c r="DB639" s="17">
        <v>44874</v>
      </c>
      <c r="DC639" s="16">
        <v>3012</v>
      </c>
      <c r="DD639" s="10" t="s">
        <v>2232</v>
      </c>
      <c r="DE639" s="10" t="s">
        <v>230</v>
      </c>
      <c r="DF639" s="18" t="s">
        <v>156</v>
      </c>
      <c r="DG639" s="17">
        <v>44889</v>
      </c>
      <c r="DH639" s="10" t="s">
        <v>156</v>
      </c>
      <c r="DI639" s="17" t="s">
        <v>156</v>
      </c>
      <c r="DJ639" s="17" t="s">
        <v>156</v>
      </c>
      <c r="DK639" s="17" t="s">
        <v>156</v>
      </c>
      <c r="DL639" s="17">
        <v>44894</v>
      </c>
      <c r="DM639" s="16">
        <v>3012</v>
      </c>
      <c r="DN639" s="10" t="s">
        <v>2233</v>
      </c>
      <c r="DO639" s="10" t="s">
        <v>233</v>
      </c>
      <c r="DP639" s="16">
        <v>12</v>
      </c>
      <c r="DQ639" s="16">
        <v>8</v>
      </c>
      <c r="DR639" s="11">
        <v>8</v>
      </c>
      <c r="DS639" s="16">
        <v>12</v>
      </c>
      <c r="DT639" s="16">
        <v>0</v>
      </c>
      <c r="DU639" s="11" t="s">
        <v>181</v>
      </c>
      <c r="DV639" s="11" t="s">
        <v>182</v>
      </c>
      <c r="DW639" s="27" t="s">
        <v>156</v>
      </c>
      <c r="DX639" s="27" t="s">
        <v>156</v>
      </c>
      <c r="DY639" s="20" t="s">
        <v>732</v>
      </c>
      <c r="DZ639" s="16">
        <v>7</v>
      </c>
      <c r="EA639" s="16">
        <v>33</v>
      </c>
      <c r="EB639" s="27" t="s">
        <v>185</v>
      </c>
      <c r="EC639" s="27" t="s">
        <v>185</v>
      </c>
      <c r="ED639" s="27" t="s">
        <v>182</v>
      </c>
      <c r="EE639" s="29">
        <v>44873.586516203701</v>
      </c>
      <c r="EF639" s="28" t="s">
        <v>460</v>
      </c>
      <c r="EG639" s="28" t="s">
        <v>461</v>
      </c>
      <c r="EH639" s="28" t="s">
        <v>190</v>
      </c>
      <c r="EI639" s="29">
        <v>45062.343865740739</v>
      </c>
      <c r="EJ639" s="28" t="s">
        <v>197</v>
      </c>
      <c r="EK639" s="28" t="s">
        <v>156</v>
      </c>
      <c r="EL639" s="28" t="s">
        <v>198</v>
      </c>
      <c r="EM639" s="45" t="s">
        <v>3713</v>
      </c>
      <c r="EN639" s="46" t="str">
        <f t="shared" si="64"/>
        <v>343F106A</v>
      </c>
      <c r="EO639" s="47">
        <f t="shared" si="65"/>
        <v>45052</v>
      </c>
      <c r="EP639" s="47">
        <f t="shared" si="66"/>
        <v>44876</v>
      </c>
      <c r="EQ639" s="48" t="str">
        <f t="shared" ca="1" si="67"/>
        <v>Past</v>
      </c>
      <c r="ER639" s="49">
        <f t="shared" si="68"/>
        <v>176</v>
      </c>
      <c r="ES639" s="50"/>
      <c r="ET639" s="51">
        <f t="shared" si="69"/>
        <v>176</v>
      </c>
      <c r="EU639" s="52">
        <f t="shared" si="70"/>
        <v>530112</v>
      </c>
      <c r="EV639" s="46"/>
      <c r="EW639" s="23" t="s">
        <v>3714</v>
      </c>
    </row>
    <row r="640" spans="1:153" ht="14.25" customHeight="1">
      <c r="A640" s="8">
        <v>633</v>
      </c>
      <c r="B640" s="9" t="s">
        <v>141</v>
      </c>
      <c r="C640" s="10" t="s">
        <v>206</v>
      </c>
      <c r="D640" s="10" t="s">
        <v>2008</v>
      </c>
      <c r="E640" s="10" t="s">
        <v>150</v>
      </c>
      <c r="F640" s="9" t="s">
        <v>2009</v>
      </c>
      <c r="G640" s="10" t="s">
        <v>145</v>
      </c>
      <c r="H640" s="9" t="s">
        <v>146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259</v>
      </c>
      <c r="S640" s="9" t="s">
        <v>154</v>
      </c>
      <c r="T640" s="9" t="s">
        <v>2225</v>
      </c>
      <c r="U640" s="9" t="s">
        <v>215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2226</v>
      </c>
      <c r="AA640" s="9" t="s">
        <v>293</v>
      </c>
      <c r="AB640" s="12" t="s">
        <v>294</v>
      </c>
      <c r="AC640" s="10" t="s">
        <v>2227</v>
      </c>
      <c r="AD640" s="9" t="s">
        <v>293</v>
      </c>
      <c r="AE640" s="13" t="s">
        <v>294</v>
      </c>
      <c r="AF640" s="14" t="s">
        <v>220</v>
      </c>
      <c r="AG640" s="10" t="s">
        <v>2228</v>
      </c>
      <c r="AH640" s="11" t="s">
        <v>222</v>
      </c>
      <c r="AI640" s="11" t="s">
        <v>223</v>
      </c>
      <c r="AJ640" s="10" t="s">
        <v>224</v>
      </c>
      <c r="AK640" s="11" t="s">
        <v>223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5.7</v>
      </c>
      <c r="AU640" s="10" t="s">
        <v>142</v>
      </c>
      <c r="AV640" s="16">
        <v>48000</v>
      </c>
      <c r="AW640" s="16">
        <v>56000</v>
      </c>
      <c r="AX640" s="16">
        <v>0</v>
      </c>
      <c r="AY640" s="16">
        <v>15000</v>
      </c>
      <c r="AZ640" s="16">
        <v>8000</v>
      </c>
      <c r="BA640" s="17">
        <v>45110</v>
      </c>
      <c r="BB640" s="30" t="s">
        <v>175</v>
      </c>
      <c r="BC640" s="18">
        <v>45119</v>
      </c>
      <c r="BD640" s="17">
        <v>45322</v>
      </c>
      <c r="BE640" s="17">
        <v>45322</v>
      </c>
      <c r="BF640" s="17">
        <v>45092</v>
      </c>
      <c r="BG640" s="10">
        <v>84925383</v>
      </c>
      <c r="BH640" s="9" t="s">
        <v>414</v>
      </c>
      <c r="BI640" s="19">
        <v>44986</v>
      </c>
      <c r="BJ640" s="20">
        <v>44991</v>
      </c>
      <c r="BK640" s="16">
        <v>5100</v>
      </c>
      <c r="BL640" s="16">
        <v>29070</v>
      </c>
      <c r="BM640" s="9" t="s">
        <v>177</v>
      </c>
      <c r="BN640" s="9" t="s">
        <v>383</v>
      </c>
      <c r="BO640" s="9" t="s">
        <v>156</v>
      </c>
      <c r="BP640" s="17">
        <v>45120</v>
      </c>
      <c r="BQ640" s="17">
        <v>45120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>
        <v>44950</v>
      </c>
      <c r="CD640" s="10" t="s">
        <v>2182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44978</v>
      </c>
      <c r="CX640" s="10" t="s">
        <v>1536</v>
      </c>
      <c r="CY640" s="17" t="s">
        <v>156</v>
      </c>
      <c r="CZ640" s="17" t="s">
        <v>156</v>
      </c>
      <c r="DA640" s="17" t="s">
        <v>156</v>
      </c>
      <c r="DB640" s="17">
        <v>44911</v>
      </c>
      <c r="DC640" s="16">
        <v>5100</v>
      </c>
      <c r="DD640" s="10" t="s">
        <v>2234</v>
      </c>
      <c r="DE640" s="10" t="s">
        <v>230</v>
      </c>
      <c r="DF640" s="18" t="s">
        <v>156</v>
      </c>
      <c r="DG640" s="17">
        <v>44950</v>
      </c>
      <c r="DH640" s="10" t="s">
        <v>2182</v>
      </c>
      <c r="DI640" s="17" t="s">
        <v>156</v>
      </c>
      <c r="DJ640" s="17" t="s">
        <v>156</v>
      </c>
      <c r="DK640" s="17" t="s">
        <v>156</v>
      </c>
      <c r="DL640" s="17">
        <v>44951</v>
      </c>
      <c r="DM640" s="16">
        <v>5100</v>
      </c>
      <c r="DN640" s="10" t="s">
        <v>2235</v>
      </c>
      <c r="DO640" s="10" t="s">
        <v>233</v>
      </c>
      <c r="DP640" s="16">
        <v>12</v>
      </c>
      <c r="DQ640" s="16">
        <v>8</v>
      </c>
      <c r="DR640" s="11">
        <v>8</v>
      </c>
      <c r="DS640" s="16">
        <v>12</v>
      </c>
      <c r="DT640" s="16">
        <v>0</v>
      </c>
      <c r="DU640" s="11" t="s">
        <v>181</v>
      </c>
      <c r="DV640" s="11" t="s">
        <v>182</v>
      </c>
      <c r="DW640" s="27" t="s">
        <v>156</v>
      </c>
      <c r="DX640" s="27" t="s">
        <v>156</v>
      </c>
      <c r="DY640" s="20" t="s">
        <v>1284</v>
      </c>
      <c r="DZ640" s="16">
        <v>7</v>
      </c>
      <c r="EA640" s="16">
        <v>33</v>
      </c>
      <c r="EB640" s="27" t="s">
        <v>185</v>
      </c>
      <c r="EC640" s="27" t="s">
        <v>185</v>
      </c>
      <c r="ED640" s="27" t="s">
        <v>182</v>
      </c>
      <c r="EE640" s="29">
        <v>44874.533101851855</v>
      </c>
      <c r="EF640" s="28" t="s">
        <v>195</v>
      </c>
      <c r="EG640" s="28" t="s">
        <v>196</v>
      </c>
      <c r="EH640" s="28" t="s">
        <v>190</v>
      </c>
      <c r="EI640" s="29">
        <v>45062.343865740739</v>
      </c>
      <c r="EJ640" s="28" t="s">
        <v>197</v>
      </c>
      <c r="EK640" s="28" t="s">
        <v>156</v>
      </c>
      <c r="EL640" s="28" t="s">
        <v>198</v>
      </c>
      <c r="EM640" s="45" t="s">
        <v>3713</v>
      </c>
      <c r="EN640" s="46" t="str">
        <f t="shared" si="64"/>
        <v>343F106A</v>
      </c>
      <c r="EO640" s="47">
        <f t="shared" si="65"/>
        <v>45080</v>
      </c>
      <c r="EP640" s="47">
        <f t="shared" si="66"/>
        <v>44978</v>
      </c>
      <c r="EQ640" s="48" t="str">
        <f t="shared" ca="1" si="67"/>
        <v>Past</v>
      </c>
      <c r="ER640" s="49">
        <f t="shared" si="68"/>
        <v>102</v>
      </c>
      <c r="ES640" s="50"/>
      <c r="ET640" s="51">
        <f t="shared" si="69"/>
        <v>102</v>
      </c>
      <c r="EU640" s="52">
        <f t="shared" si="70"/>
        <v>520200</v>
      </c>
      <c r="EV640" s="46"/>
      <c r="EW640" s="23" t="s">
        <v>3714</v>
      </c>
    </row>
    <row r="641" spans="1:153" ht="14.25" customHeight="1">
      <c r="A641" s="8">
        <v>634</v>
      </c>
      <c r="B641" s="9" t="s">
        <v>141</v>
      </c>
      <c r="C641" s="10" t="s">
        <v>206</v>
      </c>
      <c r="D641" s="10" t="s">
        <v>2008</v>
      </c>
      <c r="E641" s="10" t="s">
        <v>150</v>
      </c>
      <c r="F641" s="9" t="s">
        <v>2009</v>
      </c>
      <c r="G641" s="10" t="s">
        <v>145</v>
      </c>
      <c r="H641" s="9" t="s">
        <v>146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259</v>
      </c>
      <c r="S641" s="9" t="s">
        <v>154</v>
      </c>
      <c r="T641" s="9" t="s">
        <v>2225</v>
      </c>
      <c r="U641" s="9" t="s">
        <v>215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2226</v>
      </c>
      <c r="AA641" s="9" t="s">
        <v>293</v>
      </c>
      <c r="AB641" s="12" t="s">
        <v>294</v>
      </c>
      <c r="AC641" s="10" t="s">
        <v>2227</v>
      </c>
      <c r="AD641" s="9" t="s">
        <v>293</v>
      </c>
      <c r="AE641" s="13" t="s">
        <v>294</v>
      </c>
      <c r="AF641" s="14" t="s">
        <v>220</v>
      </c>
      <c r="AG641" s="10" t="s">
        <v>2228</v>
      </c>
      <c r="AH641" s="11" t="s">
        <v>222</v>
      </c>
      <c r="AI641" s="11" t="s">
        <v>223</v>
      </c>
      <c r="AJ641" s="10" t="s">
        <v>224</v>
      </c>
      <c r="AK641" s="11" t="s">
        <v>223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5.7</v>
      </c>
      <c r="AU641" s="10" t="s">
        <v>142</v>
      </c>
      <c r="AV641" s="16">
        <v>48000</v>
      </c>
      <c r="AW641" s="16">
        <v>56000</v>
      </c>
      <c r="AX641" s="16">
        <v>0</v>
      </c>
      <c r="AY641" s="16">
        <v>15000</v>
      </c>
      <c r="AZ641" s="16">
        <v>8000</v>
      </c>
      <c r="BA641" s="17">
        <v>45110</v>
      </c>
      <c r="BB641" s="30" t="s">
        <v>175</v>
      </c>
      <c r="BC641" s="18">
        <v>45119</v>
      </c>
      <c r="BD641" s="17">
        <v>45322</v>
      </c>
      <c r="BE641" s="17">
        <v>45322</v>
      </c>
      <c r="BF641" s="17">
        <v>45092</v>
      </c>
      <c r="BG641" s="10">
        <v>85275967</v>
      </c>
      <c r="BH641" s="9" t="s">
        <v>321</v>
      </c>
      <c r="BI641" s="19">
        <v>45017</v>
      </c>
      <c r="BJ641" s="20">
        <v>45019</v>
      </c>
      <c r="BK641" s="16">
        <v>6396</v>
      </c>
      <c r="BL641" s="16">
        <v>36457</v>
      </c>
      <c r="BM641" s="9" t="s">
        <v>177</v>
      </c>
      <c r="BN641" s="9" t="s">
        <v>383</v>
      </c>
      <c r="BO641" s="9" t="s">
        <v>156</v>
      </c>
      <c r="BP641" s="17">
        <v>45122</v>
      </c>
      <c r="BQ641" s="17">
        <v>45122</v>
      </c>
      <c r="BR641" s="17">
        <v>45092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>
        <v>44943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>
        <v>44950</v>
      </c>
      <c r="CD641" s="10" t="s">
        <v>156</v>
      </c>
      <c r="CE641" s="17" t="s">
        <v>156</v>
      </c>
      <c r="CF641" s="17" t="s">
        <v>156</v>
      </c>
      <c r="CG641" s="17">
        <v>44944</v>
      </c>
      <c r="CH641" s="17">
        <v>44950</v>
      </c>
      <c r="CI641" s="16">
        <v>6400</v>
      </c>
      <c r="CJ641" s="10" t="s">
        <v>2236</v>
      </c>
      <c r="CK641" s="10" t="s">
        <v>230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>
        <v>44943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44951</v>
      </c>
      <c r="CX641" s="10" t="s">
        <v>193</v>
      </c>
      <c r="CY641" s="17" t="s">
        <v>156</v>
      </c>
      <c r="CZ641" s="17" t="s">
        <v>156</v>
      </c>
      <c r="DA641" s="17">
        <v>44944</v>
      </c>
      <c r="DB641" s="17">
        <v>44951</v>
      </c>
      <c r="DC641" s="16">
        <v>6396</v>
      </c>
      <c r="DD641" s="10" t="s">
        <v>2237</v>
      </c>
      <c r="DE641" s="10" t="s">
        <v>230</v>
      </c>
      <c r="DF641" s="18" t="s">
        <v>156</v>
      </c>
      <c r="DG641" s="17">
        <v>44992</v>
      </c>
      <c r="DH641" s="10" t="s">
        <v>453</v>
      </c>
      <c r="DI641" s="17" t="s">
        <v>156</v>
      </c>
      <c r="DJ641" s="17" t="s">
        <v>156</v>
      </c>
      <c r="DK641" s="17">
        <v>44944</v>
      </c>
      <c r="DL641" s="17">
        <v>45008</v>
      </c>
      <c r="DM641" s="16">
        <v>6396</v>
      </c>
      <c r="DN641" s="10" t="s">
        <v>2238</v>
      </c>
      <c r="DO641" s="10" t="s">
        <v>417</v>
      </c>
      <c r="DP641" s="16">
        <v>12</v>
      </c>
      <c r="DQ641" s="16">
        <v>8</v>
      </c>
      <c r="DR641" s="11">
        <v>8</v>
      </c>
      <c r="DS641" s="16">
        <v>12</v>
      </c>
      <c r="DT641" s="16">
        <v>0</v>
      </c>
      <c r="DU641" s="11" t="s">
        <v>181</v>
      </c>
      <c r="DV641" s="11" t="s">
        <v>182</v>
      </c>
      <c r="DW641" s="27" t="s">
        <v>156</v>
      </c>
      <c r="DX641" s="27" t="s">
        <v>156</v>
      </c>
      <c r="DY641" s="20" t="s">
        <v>845</v>
      </c>
      <c r="DZ641" s="16">
        <v>7</v>
      </c>
      <c r="EA641" s="16">
        <v>33</v>
      </c>
      <c r="EB641" s="27" t="s">
        <v>185</v>
      </c>
      <c r="EC641" s="27" t="s">
        <v>185</v>
      </c>
      <c r="ED641" s="27" t="s">
        <v>182</v>
      </c>
      <c r="EE641" s="29">
        <v>44943.994525462964</v>
      </c>
      <c r="EF641" s="28" t="s">
        <v>186</v>
      </c>
      <c r="EG641" s="28" t="s">
        <v>156</v>
      </c>
      <c r="EH641" s="28" t="s">
        <v>187</v>
      </c>
      <c r="EI641" s="29">
        <v>45062.343865740739</v>
      </c>
      <c r="EJ641" s="28" t="s">
        <v>197</v>
      </c>
      <c r="EK641" s="28" t="s">
        <v>156</v>
      </c>
      <c r="EL641" s="28" t="s">
        <v>198</v>
      </c>
      <c r="EM641" s="45" t="s">
        <v>3713</v>
      </c>
      <c r="EN641" s="46" t="str">
        <f t="shared" si="64"/>
        <v>343F106A</v>
      </c>
      <c r="EO641" s="47">
        <f t="shared" si="65"/>
        <v>45082</v>
      </c>
      <c r="EP641" s="47">
        <f t="shared" si="66"/>
        <v>44951</v>
      </c>
      <c r="EQ641" s="48" t="str">
        <f t="shared" ca="1" si="67"/>
        <v>Past</v>
      </c>
      <c r="ER641" s="49">
        <f t="shared" si="68"/>
        <v>131</v>
      </c>
      <c r="ES641" s="50"/>
      <c r="ET641" s="51">
        <f t="shared" si="69"/>
        <v>131</v>
      </c>
      <c r="EU641" s="52">
        <f t="shared" si="70"/>
        <v>837876</v>
      </c>
      <c r="EV641" s="46"/>
      <c r="EW641" s="23" t="s">
        <v>3714</v>
      </c>
    </row>
    <row r="642" spans="1:153" ht="14.25" hidden="1" customHeight="1">
      <c r="A642" s="8">
        <v>635</v>
      </c>
      <c r="B642" s="9" t="s">
        <v>141</v>
      </c>
      <c r="C642" s="10" t="s">
        <v>206</v>
      </c>
      <c r="D642" s="10" t="s">
        <v>2008</v>
      </c>
      <c r="E642" s="10" t="s">
        <v>150</v>
      </c>
      <c r="F642" s="9" t="s">
        <v>2009</v>
      </c>
      <c r="G642" s="10" t="s">
        <v>145</v>
      </c>
      <c r="H642" s="9" t="s">
        <v>146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259</v>
      </c>
      <c r="S642" s="9" t="s">
        <v>154</v>
      </c>
      <c r="T642" s="9" t="s">
        <v>2225</v>
      </c>
      <c r="U642" s="9" t="s">
        <v>215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2226</v>
      </c>
      <c r="AA642" s="9" t="s">
        <v>293</v>
      </c>
      <c r="AB642" s="12" t="s">
        <v>294</v>
      </c>
      <c r="AC642" s="10" t="s">
        <v>2227</v>
      </c>
      <c r="AD642" s="9" t="s">
        <v>293</v>
      </c>
      <c r="AE642" s="13" t="s">
        <v>294</v>
      </c>
      <c r="AF642" s="14" t="s">
        <v>220</v>
      </c>
      <c r="AG642" s="10" t="s">
        <v>2228</v>
      </c>
      <c r="AH642" s="11" t="s">
        <v>222</v>
      </c>
      <c r="AI642" s="11" t="s">
        <v>223</v>
      </c>
      <c r="AJ642" s="10" t="s">
        <v>224</v>
      </c>
      <c r="AK642" s="11" t="s">
        <v>223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5.7</v>
      </c>
      <c r="AU642" s="10" t="s">
        <v>142</v>
      </c>
      <c r="AV642" s="16">
        <v>48000</v>
      </c>
      <c r="AW642" s="16">
        <v>56000</v>
      </c>
      <c r="AX642" s="16">
        <v>0</v>
      </c>
      <c r="AY642" s="16">
        <v>15000</v>
      </c>
      <c r="AZ642" s="16">
        <v>8000</v>
      </c>
      <c r="BA642" s="17">
        <v>45110</v>
      </c>
      <c r="BB642" s="30" t="s">
        <v>175</v>
      </c>
      <c r="BC642" s="18">
        <v>45119</v>
      </c>
      <c r="BD642" s="17">
        <v>45322</v>
      </c>
      <c r="BE642" s="17">
        <v>45322</v>
      </c>
      <c r="BF642" s="17">
        <v>45092</v>
      </c>
      <c r="BG642" s="10">
        <v>85474546</v>
      </c>
      <c r="BH642" s="9" t="s">
        <v>258</v>
      </c>
      <c r="BI642" s="19">
        <v>45047</v>
      </c>
      <c r="BJ642" s="20">
        <v>45047</v>
      </c>
      <c r="BK642" s="16">
        <v>3304</v>
      </c>
      <c r="BL642" s="16">
        <v>18833</v>
      </c>
      <c r="BM642" s="9" t="s">
        <v>177</v>
      </c>
      <c r="BN642" s="9" t="s">
        <v>226</v>
      </c>
      <c r="BO642" s="9" t="s">
        <v>156</v>
      </c>
      <c r="BP642" s="17">
        <v>45106</v>
      </c>
      <c r="BQ642" s="17">
        <v>45106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>
        <v>45016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>
        <v>45016</v>
      </c>
      <c r="CI642" s="16">
        <v>3200</v>
      </c>
      <c r="CJ642" s="10" t="s">
        <v>2239</v>
      </c>
      <c r="CK642" s="10" t="s">
        <v>230</v>
      </c>
      <c r="CL642" s="18">
        <v>45114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45036</v>
      </c>
      <c r="CX642" s="10" t="s">
        <v>193</v>
      </c>
      <c r="CY642" s="17" t="s">
        <v>156</v>
      </c>
      <c r="CZ642" s="17" t="s">
        <v>156</v>
      </c>
      <c r="DA642" s="17" t="s">
        <v>156</v>
      </c>
      <c r="DB642" s="17">
        <v>45035</v>
      </c>
      <c r="DC642" s="16">
        <v>3316</v>
      </c>
      <c r="DD642" s="10" t="s">
        <v>2240</v>
      </c>
      <c r="DE642" s="10" t="s">
        <v>417</v>
      </c>
      <c r="DF642" s="18" t="s">
        <v>156</v>
      </c>
      <c r="DG642" s="17">
        <v>45055</v>
      </c>
      <c r="DH642" s="10" t="s">
        <v>156</v>
      </c>
      <c r="DI642" s="17" t="s">
        <v>156</v>
      </c>
      <c r="DJ642" s="17" t="s">
        <v>156</v>
      </c>
      <c r="DK642" s="17" t="s">
        <v>156</v>
      </c>
      <c r="DL642" s="17">
        <v>45043</v>
      </c>
      <c r="DM642" s="16">
        <v>3304</v>
      </c>
      <c r="DN642" s="10" t="s">
        <v>2241</v>
      </c>
      <c r="DO642" s="10" t="s">
        <v>230</v>
      </c>
      <c r="DP642" s="16">
        <v>12</v>
      </c>
      <c r="DQ642" s="16">
        <v>8</v>
      </c>
      <c r="DR642" s="11">
        <v>8</v>
      </c>
      <c r="DS642" s="16">
        <v>12</v>
      </c>
      <c r="DT642" s="16">
        <v>0</v>
      </c>
      <c r="DU642" s="11" t="s">
        <v>181</v>
      </c>
      <c r="DV642" s="11" t="s">
        <v>182</v>
      </c>
      <c r="DW642" s="27" t="s">
        <v>156</v>
      </c>
      <c r="DX642" s="27" t="s">
        <v>156</v>
      </c>
      <c r="DY642" s="20" t="s">
        <v>456</v>
      </c>
      <c r="DZ642" s="16">
        <v>7</v>
      </c>
      <c r="EA642" s="16">
        <v>33</v>
      </c>
      <c r="EB642" s="27" t="s">
        <v>185</v>
      </c>
      <c r="EC642" s="27" t="s">
        <v>185</v>
      </c>
      <c r="ED642" s="27" t="s">
        <v>182</v>
      </c>
      <c r="EE642" s="29">
        <v>45016.22011574074</v>
      </c>
      <c r="EF642" s="28" t="s">
        <v>188</v>
      </c>
      <c r="EG642" s="28" t="s">
        <v>189</v>
      </c>
      <c r="EH642" s="28" t="s">
        <v>190</v>
      </c>
      <c r="EI642" s="29">
        <v>45062.343865740739</v>
      </c>
      <c r="EJ642" s="28" t="s">
        <v>197</v>
      </c>
      <c r="EK642" s="28" t="s">
        <v>156</v>
      </c>
      <c r="EL642" s="28" t="s">
        <v>198</v>
      </c>
      <c r="EM642" s="45" t="s">
        <v>3713</v>
      </c>
      <c r="EN642" s="46" t="str">
        <f t="shared" si="64"/>
        <v>343F106A</v>
      </c>
      <c r="EO642" s="47">
        <f t="shared" si="65"/>
        <v>45066</v>
      </c>
      <c r="EP642" s="47">
        <f t="shared" si="66"/>
        <v>45036</v>
      </c>
      <c r="EQ642" s="48" t="str">
        <f t="shared" ca="1" si="67"/>
        <v>Past</v>
      </c>
      <c r="ER642" s="49">
        <f t="shared" si="68"/>
        <v>30</v>
      </c>
      <c r="ES642" s="50"/>
      <c r="ET642" s="51">
        <f t="shared" si="69"/>
        <v>30</v>
      </c>
      <c r="EU642" s="52">
        <f t="shared" si="70"/>
        <v>99120</v>
      </c>
      <c r="EV642" s="46"/>
      <c r="EW642" s="23" t="s">
        <v>3717</v>
      </c>
    </row>
    <row r="643" spans="1:153" ht="14.25" customHeight="1">
      <c r="A643" s="8">
        <v>636</v>
      </c>
      <c r="B643" s="9" t="s">
        <v>141</v>
      </c>
      <c r="C643" s="10" t="s">
        <v>206</v>
      </c>
      <c r="D643" s="10" t="s">
        <v>2008</v>
      </c>
      <c r="E643" s="10" t="s">
        <v>150</v>
      </c>
      <c r="F643" s="9" t="s">
        <v>2009</v>
      </c>
      <c r="G643" s="10" t="s">
        <v>145</v>
      </c>
      <c r="H643" s="9" t="s">
        <v>146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259</v>
      </c>
      <c r="S643" s="9" t="s">
        <v>154</v>
      </c>
      <c r="T643" s="9" t="s">
        <v>2225</v>
      </c>
      <c r="U643" s="9" t="s">
        <v>215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2226</v>
      </c>
      <c r="AA643" s="9" t="s">
        <v>293</v>
      </c>
      <c r="AB643" s="12" t="s">
        <v>294</v>
      </c>
      <c r="AC643" s="10" t="s">
        <v>2227</v>
      </c>
      <c r="AD643" s="9" t="s">
        <v>293</v>
      </c>
      <c r="AE643" s="13" t="s">
        <v>294</v>
      </c>
      <c r="AF643" s="14" t="s">
        <v>220</v>
      </c>
      <c r="AG643" s="10" t="s">
        <v>2228</v>
      </c>
      <c r="AH643" s="11" t="s">
        <v>222</v>
      </c>
      <c r="AI643" s="11" t="s">
        <v>223</v>
      </c>
      <c r="AJ643" s="10" t="s">
        <v>224</v>
      </c>
      <c r="AK643" s="11" t="s">
        <v>223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5.7</v>
      </c>
      <c r="AU643" s="10" t="s">
        <v>142</v>
      </c>
      <c r="AV643" s="16">
        <v>48000</v>
      </c>
      <c r="AW643" s="16">
        <v>56000</v>
      </c>
      <c r="AX643" s="16">
        <v>0</v>
      </c>
      <c r="AY643" s="16">
        <v>15000</v>
      </c>
      <c r="AZ643" s="16">
        <v>8000</v>
      </c>
      <c r="BA643" s="17">
        <v>45110</v>
      </c>
      <c r="BB643" s="30" t="s">
        <v>175</v>
      </c>
      <c r="BC643" s="18">
        <v>45119</v>
      </c>
      <c r="BD643" s="17">
        <v>45322</v>
      </c>
      <c r="BE643" s="17">
        <v>45322</v>
      </c>
      <c r="BF643" s="17">
        <v>45092</v>
      </c>
      <c r="BG643" s="10">
        <v>85520892</v>
      </c>
      <c r="BH643" s="9" t="s">
        <v>303</v>
      </c>
      <c r="BI643" s="19">
        <v>45047</v>
      </c>
      <c r="BJ643" s="20">
        <v>45047</v>
      </c>
      <c r="BK643" s="16">
        <v>1</v>
      </c>
      <c r="BL643" s="16">
        <v>6</v>
      </c>
      <c r="BM643" s="9" t="s">
        <v>177</v>
      </c>
      <c r="BN643" s="9" t="s">
        <v>470</v>
      </c>
      <c r="BO643" s="9" t="s">
        <v>156</v>
      </c>
      <c r="BP643" s="17">
        <v>45122</v>
      </c>
      <c r="BQ643" s="17" t="s">
        <v>156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>
        <v>45075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 t="s">
        <v>156</v>
      </c>
      <c r="CX643" s="10" t="s">
        <v>193</v>
      </c>
      <c r="CY643" s="17" t="s">
        <v>156</v>
      </c>
      <c r="CZ643" s="17" t="s">
        <v>156</v>
      </c>
      <c r="DA643" s="17">
        <v>45075</v>
      </c>
      <c r="DB643" s="17" t="s">
        <v>156</v>
      </c>
      <c r="DC643" s="16">
        <v>0</v>
      </c>
      <c r="DD643" s="10" t="s">
        <v>156</v>
      </c>
      <c r="DE643" s="10" t="s">
        <v>156</v>
      </c>
      <c r="DF643" s="18" t="s">
        <v>156</v>
      </c>
      <c r="DG643" s="17" t="s">
        <v>156</v>
      </c>
      <c r="DH643" s="10" t="s">
        <v>156</v>
      </c>
      <c r="DI643" s="17" t="s">
        <v>156</v>
      </c>
      <c r="DJ643" s="17" t="s">
        <v>156</v>
      </c>
      <c r="DK643" s="17">
        <v>45075</v>
      </c>
      <c r="DL643" s="17" t="s">
        <v>156</v>
      </c>
      <c r="DM643" s="16">
        <v>0</v>
      </c>
      <c r="DN643" s="10" t="s">
        <v>156</v>
      </c>
      <c r="DO643" s="10" t="s">
        <v>156</v>
      </c>
      <c r="DP643" s="16">
        <v>12</v>
      </c>
      <c r="DQ643" s="16">
        <v>8</v>
      </c>
      <c r="DR643" s="11">
        <v>8</v>
      </c>
      <c r="DS643" s="16">
        <v>12</v>
      </c>
      <c r="DT643" s="16">
        <v>0</v>
      </c>
      <c r="DU643" s="11" t="s">
        <v>181</v>
      </c>
      <c r="DV643" s="11" t="s">
        <v>182</v>
      </c>
      <c r="DW643" s="27" t="s">
        <v>156</v>
      </c>
      <c r="DX643" s="27" t="s">
        <v>156</v>
      </c>
      <c r="DY643" s="20" t="s">
        <v>845</v>
      </c>
      <c r="DZ643" s="16">
        <v>7</v>
      </c>
      <c r="EA643" s="16">
        <v>33</v>
      </c>
      <c r="EB643" s="27" t="s">
        <v>185</v>
      </c>
      <c r="EC643" s="27" t="s">
        <v>185</v>
      </c>
      <c r="ED643" s="27" t="s">
        <v>182</v>
      </c>
      <c r="EE643" s="29">
        <v>45042.277557870373</v>
      </c>
      <c r="EF643" s="28" t="s">
        <v>1129</v>
      </c>
      <c r="EG643" s="28" t="s">
        <v>1130</v>
      </c>
      <c r="EH643" s="28" t="s">
        <v>190</v>
      </c>
      <c r="EI643" s="29">
        <v>45075.990648148145</v>
      </c>
      <c r="EJ643" s="28" t="s">
        <v>197</v>
      </c>
      <c r="EK643" s="28" t="s">
        <v>156</v>
      </c>
      <c r="EL643" s="28" t="s">
        <v>198</v>
      </c>
      <c r="EM643" s="45" t="s">
        <v>3713</v>
      </c>
      <c r="EN643" s="46" t="str">
        <f t="shared" si="64"/>
        <v>343F106A</v>
      </c>
      <c r="EO643" s="47">
        <f t="shared" si="65"/>
        <v>45082</v>
      </c>
      <c r="EP643" s="47" t="str">
        <f t="shared" si="66"/>
        <v/>
      </c>
      <c r="EQ643" s="48" t="str">
        <f t="shared" ca="1" si="67"/>
        <v>Y</v>
      </c>
      <c r="ER643" s="49" t="str">
        <f t="shared" si="68"/>
        <v/>
      </c>
      <c r="ES643" s="50"/>
      <c r="ET643" s="51" t="str">
        <f t="shared" si="69"/>
        <v/>
      </c>
      <c r="EU643" s="52" t="str">
        <f t="shared" si="70"/>
        <v/>
      </c>
      <c r="EV643" s="46"/>
      <c r="EW643" s="23" t="s">
        <v>3721</v>
      </c>
    </row>
    <row r="644" spans="1:153" ht="14.25" hidden="1" customHeight="1">
      <c r="A644" s="8">
        <v>637</v>
      </c>
      <c r="B644" s="9" t="s">
        <v>141</v>
      </c>
      <c r="C644" s="10" t="s">
        <v>206</v>
      </c>
      <c r="D644" s="10" t="s">
        <v>2008</v>
      </c>
      <c r="E644" s="10" t="s">
        <v>150</v>
      </c>
      <c r="F644" s="9" t="s">
        <v>2009</v>
      </c>
      <c r="G644" s="10" t="s">
        <v>145</v>
      </c>
      <c r="H644" s="9" t="s">
        <v>146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259</v>
      </c>
      <c r="S644" s="9" t="s">
        <v>154</v>
      </c>
      <c r="T644" s="9" t="s">
        <v>2225</v>
      </c>
      <c r="U644" s="9" t="s">
        <v>215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2226</v>
      </c>
      <c r="AA644" s="9" t="s">
        <v>293</v>
      </c>
      <c r="AB644" s="12" t="s">
        <v>294</v>
      </c>
      <c r="AC644" s="10" t="s">
        <v>2227</v>
      </c>
      <c r="AD644" s="9" t="s">
        <v>293</v>
      </c>
      <c r="AE644" s="13" t="s">
        <v>294</v>
      </c>
      <c r="AF644" s="14" t="s">
        <v>220</v>
      </c>
      <c r="AG644" s="10" t="s">
        <v>2228</v>
      </c>
      <c r="AH644" s="11" t="s">
        <v>222</v>
      </c>
      <c r="AI644" s="11" t="s">
        <v>223</v>
      </c>
      <c r="AJ644" s="10" t="s">
        <v>224</v>
      </c>
      <c r="AK644" s="11" t="s">
        <v>223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5.7</v>
      </c>
      <c r="AU644" s="10" t="s">
        <v>142</v>
      </c>
      <c r="AV644" s="16">
        <v>48000</v>
      </c>
      <c r="AW644" s="16">
        <v>56000</v>
      </c>
      <c r="AX644" s="16">
        <v>0</v>
      </c>
      <c r="AY644" s="16">
        <v>15000</v>
      </c>
      <c r="AZ644" s="16">
        <v>8000</v>
      </c>
      <c r="BA644" s="17">
        <v>45110</v>
      </c>
      <c r="BB644" s="30" t="s">
        <v>175</v>
      </c>
      <c r="BC644" s="18">
        <v>45119</v>
      </c>
      <c r="BD644" s="17">
        <v>45322</v>
      </c>
      <c r="BE644" s="17">
        <v>45322</v>
      </c>
      <c r="BF644" s="17">
        <v>45092</v>
      </c>
      <c r="BG644" s="10">
        <v>85489590</v>
      </c>
      <c r="BH644" s="9" t="s">
        <v>247</v>
      </c>
      <c r="BI644" s="19">
        <v>45047</v>
      </c>
      <c r="BJ644" s="20">
        <v>45047</v>
      </c>
      <c r="BK644" s="16">
        <v>6028</v>
      </c>
      <c r="BL644" s="16">
        <v>34360</v>
      </c>
      <c r="BM644" s="9" t="s">
        <v>177</v>
      </c>
      <c r="BN644" s="9" t="s">
        <v>226</v>
      </c>
      <c r="BO644" s="9" t="s">
        <v>156</v>
      </c>
      <c r="BP644" s="17">
        <v>45150</v>
      </c>
      <c r="BQ644" s="17">
        <v>45150</v>
      </c>
      <c r="BR644" s="17" t="s">
        <v>156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 t="s">
        <v>156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>
        <v>45015</v>
      </c>
      <c r="CD644" s="10" t="s">
        <v>156</v>
      </c>
      <c r="CE644" s="17" t="s">
        <v>156</v>
      </c>
      <c r="CF644" s="17" t="s">
        <v>156</v>
      </c>
      <c r="CG644" s="17" t="s">
        <v>156</v>
      </c>
      <c r="CH644" s="17" t="s">
        <v>156</v>
      </c>
      <c r="CI644" s="16">
        <v>0</v>
      </c>
      <c r="CJ644" s="10" t="s">
        <v>156</v>
      </c>
      <c r="CK644" s="10" t="s">
        <v>156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 t="s">
        <v>156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45034</v>
      </c>
      <c r="CX644" s="10" t="s">
        <v>193</v>
      </c>
      <c r="CY644" s="17" t="s">
        <v>156</v>
      </c>
      <c r="CZ644" s="17" t="s">
        <v>156</v>
      </c>
      <c r="DA644" s="17" t="s">
        <v>156</v>
      </c>
      <c r="DB644" s="17">
        <v>45029</v>
      </c>
      <c r="DC644" s="16">
        <v>6028</v>
      </c>
      <c r="DD644" s="10" t="s">
        <v>2242</v>
      </c>
      <c r="DE644" s="10" t="s">
        <v>417</v>
      </c>
      <c r="DF644" s="18" t="s">
        <v>156</v>
      </c>
      <c r="DG644" s="17">
        <v>45055</v>
      </c>
      <c r="DH644" s="10" t="s">
        <v>2243</v>
      </c>
      <c r="DI644" s="17" t="s">
        <v>156</v>
      </c>
      <c r="DJ644" s="17" t="s">
        <v>156</v>
      </c>
      <c r="DK644" s="17" t="s">
        <v>156</v>
      </c>
      <c r="DL644" s="17">
        <v>45077</v>
      </c>
      <c r="DM644" s="16">
        <v>6028</v>
      </c>
      <c r="DN644" s="10" t="s">
        <v>2244</v>
      </c>
      <c r="DO644" s="10" t="s">
        <v>417</v>
      </c>
      <c r="DP644" s="16">
        <v>12</v>
      </c>
      <c r="DQ644" s="16">
        <v>8</v>
      </c>
      <c r="DR644" s="11">
        <v>8</v>
      </c>
      <c r="DS644" s="16">
        <v>12</v>
      </c>
      <c r="DT644" s="16">
        <v>0</v>
      </c>
      <c r="DU644" s="11" t="s">
        <v>181</v>
      </c>
      <c r="DV644" s="11" t="s">
        <v>182</v>
      </c>
      <c r="DW644" s="27" t="s">
        <v>156</v>
      </c>
      <c r="DX644" s="27" t="s">
        <v>156</v>
      </c>
      <c r="DY644" s="20" t="s">
        <v>2245</v>
      </c>
      <c r="DZ644" s="16">
        <v>7</v>
      </c>
      <c r="EA644" s="16">
        <v>33</v>
      </c>
      <c r="EB644" s="27" t="s">
        <v>185</v>
      </c>
      <c r="EC644" s="27" t="s">
        <v>185</v>
      </c>
      <c r="ED644" s="27" t="s">
        <v>182</v>
      </c>
      <c r="EE644" s="29">
        <v>45023.452615740738</v>
      </c>
      <c r="EF644" s="28" t="s">
        <v>195</v>
      </c>
      <c r="EG644" s="28" t="s">
        <v>196</v>
      </c>
      <c r="EH644" s="28" t="s">
        <v>210</v>
      </c>
      <c r="EI644" s="29">
        <v>45077.363217592596</v>
      </c>
      <c r="EJ644" s="28" t="s">
        <v>939</v>
      </c>
      <c r="EK644" s="28" t="s">
        <v>940</v>
      </c>
      <c r="EL644" s="28" t="s">
        <v>237</v>
      </c>
      <c r="EM644" s="45" t="s">
        <v>3713</v>
      </c>
      <c r="EN644" s="46" t="str">
        <f t="shared" si="64"/>
        <v>343F106A</v>
      </c>
      <c r="EO644" s="47">
        <f t="shared" si="65"/>
        <v>45110</v>
      </c>
      <c r="EP644" s="47">
        <f t="shared" si="66"/>
        <v>45034</v>
      </c>
      <c r="EQ644" s="48" t="str">
        <f t="shared" ca="1" si="67"/>
        <v>Past</v>
      </c>
      <c r="ER644" s="49">
        <f t="shared" si="68"/>
        <v>76</v>
      </c>
      <c r="ES644" s="50"/>
      <c r="ET644" s="51">
        <f t="shared" si="69"/>
        <v>76</v>
      </c>
      <c r="EU644" s="52">
        <f t="shared" si="70"/>
        <v>458128</v>
      </c>
      <c r="EV644" s="46"/>
      <c r="EW644" s="23" t="s">
        <v>3717</v>
      </c>
    </row>
    <row r="645" spans="1:153" ht="14.25" customHeight="1">
      <c r="A645" s="8">
        <v>638</v>
      </c>
      <c r="B645" s="9" t="s">
        <v>141</v>
      </c>
      <c r="C645" s="10" t="s">
        <v>206</v>
      </c>
      <c r="D645" s="10" t="s">
        <v>2008</v>
      </c>
      <c r="E645" s="10" t="s">
        <v>150</v>
      </c>
      <c r="F645" s="9" t="s">
        <v>2009</v>
      </c>
      <c r="G645" s="10" t="s">
        <v>145</v>
      </c>
      <c r="H645" s="9" t="s">
        <v>146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259</v>
      </c>
      <c r="S645" s="9" t="s">
        <v>154</v>
      </c>
      <c r="T645" s="9" t="s">
        <v>2225</v>
      </c>
      <c r="U645" s="9" t="s">
        <v>215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2226</v>
      </c>
      <c r="AA645" s="9" t="s">
        <v>293</v>
      </c>
      <c r="AB645" s="12" t="s">
        <v>294</v>
      </c>
      <c r="AC645" s="10" t="s">
        <v>2227</v>
      </c>
      <c r="AD645" s="9" t="s">
        <v>293</v>
      </c>
      <c r="AE645" s="13" t="s">
        <v>294</v>
      </c>
      <c r="AF645" s="14" t="s">
        <v>220</v>
      </c>
      <c r="AG645" s="10" t="s">
        <v>2228</v>
      </c>
      <c r="AH645" s="11" t="s">
        <v>222</v>
      </c>
      <c r="AI645" s="11" t="s">
        <v>223</v>
      </c>
      <c r="AJ645" s="10" t="s">
        <v>224</v>
      </c>
      <c r="AK645" s="11" t="s">
        <v>223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5.7</v>
      </c>
      <c r="AU645" s="10" t="s">
        <v>142</v>
      </c>
      <c r="AV645" s="16">
        <v>48000</v>
      </c>
      <c r="AW645" s="16">
        <v>56000</v>
      </c>
      <c r="AX645" s="16">
        <v>0</v>
      </c>
      <c r="AY645" s="16">
        <v>15000</v>
      </c>
      <c r="AZ645" s="16">
        <v>8000</v>
      </c>
      <c r="BA645" s="17">
        <v>45110</v>
      </c>
      <c r="BB645" s="30" t="s">
        <v>175</v>
      </c>
      <c r="BC645" s="18">
        <v>45119</v>
      </c>
      <c r="BD645" s="17">
        <v>45322</v>
      </c>
      <c r="BE645" s="17">
        <v>45322</v>
      </c>
      <c r="BF645" s="17">
        <v>45092</v>
      </c>
      <c r="BG645" s="10">
        <v>85410996</v>
      </c>
      <c r="BH645" s="9" t="s">
        <v>176</v>
      </c>
      <c r="BI645" s="19">
        <v>45078</v>
      </c>
      <c r="BJ645" s="20">
        <v>45103</v>
      </c>
      <c r="BK645" s="16">
        <v>3984</v>
      </c>
      <c r="BL645" s="16">
        <v>22709</v>
      </c>
      <c r="BM645" s="9" t="s">
        <v>177</v>
      </c>
      <c r="BN645" s="9" t="s">
        <v>383</v>
      </c>
      <c r="BO645" s="9" t="s">
        <v>156</v>
      </c>
      <c r="BP645" s="17">
        <v>45148</v>
      </c>
      <c r="BQ645" s="17">
        <v>45148</v>
      </c>
      <c r="BR645" s="17">
        <v>45158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>
        <v>44987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>
        <v>45009</v>
      </c>
      <c r="CD645" s="10" t="s">
        <v>2246</v>
      </c>
      <c r="CE645" s="17" t="s">
        <v>156</v>
      </c>
      <c r="CF645" s="17" t="s">
        <v>156</v>
      </c>
      <c r="CG645" s="17">
        <v>44987</v>
      </c>
      <c r="CH645" s="17">
        <v>45009</v>
      </c>
      <c r="CI645" s="16">
        <v>3200</v>
      </c>
      <c r="CJ645" s="10" t="s">
        <v>2247</v>
      </c>
      <c r="CK645" s="10" t="s">
        <v>230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>
        <v>44987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45036</v>
      </c>
      <c r="CX645" s="10" t="s">
        <v>2248</v>
      </c>
      <c r="CY645" s="17">
        <v>45086</v>
      </c>
      <c r="CZ645" s="17" t="s">
        <v>156</v>
      </c>
      <c r="DA645" s="17">
        <v>45008</v>
      </c>
      <c r="DB645" s="17">
        <v>45035</v>
      </c>
      <c r="DC645" s="16">
        <v>3984</v>
      </c>
      <c r="DD645" s="10" t="s">
        <v>2249</v>
      </c>
      <c r="DE645" s="10" t="s">
        <v>417</v>
      </c>
      <c r="DF645" s="18" t="s">
        <v>156</v>
      </c>
      <c r="DG645" s="17">
        <v>45071</v>
      </c>
      <c r="DH645" s="10" t="s">
        <v>937</v>
      </c>
      <c r="DI645" s="17">
        <v>45100</v>
      </c>
      <c r="DJ645" s="17" t="s">
        <v>156</v>
      </c>
      <c r="DK645" s="17">
        <v>45008</v>
      </c>
      <c r="DL645" s="17">
        <v>45070</v>
      </c>
      <c r="DM645" s="16">
        <v>3984</v>
      </c>
      <c r="DN645" s="10" t="s">
        <v>2250</v>
      </c>
      <c r="DO645" s="10" t="s">
        <v>230</v>
      </c>
      <c r="DP645" s="16">
        <v>12</v>
      </c>
      <c r="DQ645" s="16">
        <v>8</v>
      </c>
      <c r="DR645" s="11">
        <v>8</v>
      </c>
      <c r="DS645" s="16">
        <v>12</v>
      </c>
      <c r="DT645" s="16">
        <v>0</v>
      </c>
      <c r="DU645" s="11" t="s">
        <v>181</v>
      </c>
      <c r="DV645" s="11" t="s">
        <v>182</v>
      </c>
      <c r="DW645" s="27" t="s">
        <v>156</v>
      </c>
      <c r="DX645" s="27" t="s">
        <v>156</v>
      </c>
      <c r="DY645" s="20" t="s">
        <v>1730</v>
      </c>
      <c r="DZ645" s="16">
        <v>7</v>
      </c>
      <c r="EA645" s="16">
        <v>33</v>
      </c>
      <c r="EB645" s="27" t="s">
        <v>185</v>
      </c>
      <c r="EC645" s="27" t="s">
        <v>185</v>
      </c>
      <c r="ED645" s="27" t="s">
        <v>182</v>
      </c>
      <c r="EE645" s="29">
        <v>44987.983090277776</v>
      </c>
      <c r="EF645" s="28" t="s">
        <v>186</v>
      </c>
      <c r="EG645" s="28" t="s">
        <v>156</v>
      </c>
      <c r="EH645" s="28" t="s">
        <v>187</v>
      </c>
      <c r="EI645" s="29">
        <v>45070.784768518519</v>
      </c>
      <c r="EJ645" s="28" t="s">
        <v>492</v>
      </c>
      <c r="EK645" s="28" t="s">
        <v>493</v>
      </c>
      <c r="EL645" s="28" t="s">
        <v>237</v>
      </c>
      <c r="EM645" s="45" t="s">
        <v>3713</v>
      </c>
      <c r="EN645" s="46" t="str">
        <f t="shared" si="64"/>
        <v>343F106A</v>
      </c>
      <c r="EO645" s="47">
        <f t="shared" si="65"/>
        <v>45108</v>
      </c>
      <c r="EP645" s="47">
        <f t="shared" si="66"/>
        <v>45036</v>
      </c>
      <c r="EQ645" s="48" t="str">
        <f t="shared" ca="1" si="67"/>
        <v>Past</v>
      </c>
      <c r="ER645" s="49">
        <f t="shared" si="68"/>
        <v>72</v>
      </c>
      <c r="ES645" s="50"/>
      <c r="ET645" s="51">
        <f t="shared" si="69"/>
        <v>72</v>
      </c>
      <c r="EU645" s="52">
        <f t="shared" si="70"/>
        <v>286848</v>
      </c>
      <c r="EV645" s="46"/>
      <c r="EW645" s="23" t="s">
        <v>3714</v>
      </c>
    </row>
    <row r="646" spans="1:153" ht="14.25" hidden="1" customHeight="1">
      <c r="A646" s="8">
        <v>639</v>
      </c>
      <c r="B646" s="9" t="s">
        <v>141</v>
      </c>
      <c r="C646" s="10" t="s">
        <v>206</v>
      </c>
      <c r="D646" s="10" t="s">
        <v>2008</v>
      </c>
      <c r="E646" s="10" t="s">
        <v>150</v>
      </c>
      <c r="F646" s="9" t="s">
        <v>2009</v>
      </c>
      <c r="G646" s="10" t="s">
        <v>145</v>
      </c>
      <c r="H646" s="9" t="s">
        <v>146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259</v>
      </c>
      <c r="S646" s="9" t="s">
        <v>154</v>
      </c>
      <c r="T646" s="9" t="s">
        <v>2225</v>
      </c>
      <c r="U646" s="9" t="s">
        <v>215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2226</v>
      </c>
      <c r="AA646" s="9" t="s">
        <v>293</v>
      </c>
      <c r="AB646" s="12" t="s">
        <v>294</v>
      </c>
      <c r="AC646" s="10" t="s">
        <v>2227</v>
      </c>
      <c r="AD646" s="9" t="s">
        <v>293</v>
      </c>
      <c r="AE646" s="13" t="s">
        <v>294</v>
      </c>
      <c r="AF646" s="14" t="s">
        <v>220</v>
      </c>
      <c r="AG646" s="10" t="s">
        <v>2228</v>
      </c>
      <c r="AH646" s="11" t="s">
        <v>222</v>
      </c>
      <c r="AI646" s="11" t="s">
        <v>223</v>
      </c>
      <c r="AJ646" s="10" t="s">
        <v>224</v>
      </c>
      <c r="AK646" s="11" t="s">
        <v>223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5.7</v>
      </c>
      <c r="AU646" s="10" t="s">
        <v>142</v>
      </c>
      <c r="AV646" s="16">
        <v>48000</v>
      </c>
      <c r="AW646" s="16">
        <v>56000</v>
      </c>
      <c r="AX646" s="16">
        <v>0</v>
      </c>
      <c r="AY646" s="16">
        <v>15000</v>
      </c>
      <c r="AZ646" s="16">
        <v>8000</v>
      </c>
      <c r="BA646" s="17">
        <v>45110</v>
      </c>
      <c r="BB646" s="30" t="s">
        <v>175</v>
      </c>
      <c r="BC646" s="18">
        <v>45119</v>
      </c>
      <c r="BD646" s="17">
        <v>45322</v>
      </c>
      <c r="BE646" s="17">
        <v>45322</v>
      </c>
      <c r="BF646" s="17">
        <v>45092</v>
      </c>
      <c r="BG646" s="10">
        <v>85527235</v>
      </c>
      <c r="BH646" s="9" t="s">
        <v>211</v>
      </c>
      <c r="BI646" s="19">
        <v>45108</v>
      </c>
      <c r="BJ646" s="20">
        <v>45110</v>
      </c>
      <c r="BK646" s="16">
        <v>1748</v>
      </c>
      <c r="BL646" s="16">
        <v>9964</v>
      </c>
      <c r="BM646" s="9" t="s">
        <v>177</v>
      </c>
      <c r="BN646" s="9" t="s">
        <v>226</v>
      </c>
      <c r="BO646" s="9" t="s">
        <v>156</v>
      </c>
      <c r="BP646" s="17">
        <v>45177</v>
      </c>
      <c r="BQ646" s="17" t="s">
        <v>156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>
        <v>45083</v>
      </c>
      <c r="CD646" s="10" t="s">
        <v>156</v>
      </c>
      <c r="CE646" s="17" t="s">
        <v>156</v>
      </c>
      <c r="CF646" s="17" t="s">
        <v>156</v>
      </c>
      <c r="CG646" s="17" t="s">
        <v>156</v>
      </c>
      <c r="CH646" s="17">
        <v>45114</v>
      </c>
      <c r="CI646" s="16">
        <v>1750</v>
      </c>
      <c r="CJ646" s="10" t="s">
        <v>2251</v>
      </c>
      <c r="CK646" s="10" t="s">
        <v>230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45113</v>
      </c>
      <c r="CX646" s="10" t="s">
        <v>2054</v>
      </c>
      <c r="CY646" s="17" t="s">
        <v>156</v>
      </c>
      <c r="CZ646" s="17" t="s">
        <v>156</v>
      </c>
      <c r="DA646" s="17" t="s">
        <v>156</v>
      </c>
      <c r="DB646" s="17">
        <v>45114</v>
      </c>
      <c r="DC646" s="16">
        <v>1748</v>
      </c>
      <c r="DD646" s="10" t="s">
        <v>2252</v>
      </c>
      <c r="DE646" s="10" t="s">
        <v>230</v>
      </c>
      <c r="DF646" s="18" t="s">
        <v>156</v>
      </c>
      <c r="DG646" s="17">
        <v>45127</v>
      </c>
      <c r="DH646" s="10" t="s">
        <v>2055</v>
      </c>
      <c r="DI646" s="17" t="s">
        <v>156</v>
      </c>
      <c r="DJ646" s="17" t="s">
        <v>156</v>
      </c>
      <c r="DK646" s="17" t="s">
        <v>156</v>
      </c>
      <c r="DL646" s="17" t="s">
        <v>156</v>
      </c>
      <c r="DM646" s="16">
        <v>0</v>
      </c>
      <c r="DN646" s="10" t="s">
        <v>156</v>
      </c>
      <c r="DO646" s="10" t="s">
        <v>156</v>
      </c>
      <c r="DP646" s="16">
        <v>12</v>
      </c>
      <c r="DQ646" s="16">
        <v>8</v>
      </c>
      <c r="DR646" s="11">
        <v>8</v>
      </c>
      <c r="DS646" s="16">
        <v>12</v>
      </c>
      <c r="DT646" s="16">
        <v>0</v>
      </c>
      <c r="DU646" s="11" t="s">
        <v>181</v>
      </c>
      <c r="DV646" s="11" t="s">
        <v>182</v>
      </c>
      <c r="DW646" s="27" t="s">
        <v>156</v>
      </c>
      <c r="DX646" s="27" t="s">
        <v>156</v>
      </c>
      <c r="DY646" s="20" t="s">
        <v>2253</v>
      </c>
      <c r="DZ646" s="16">
        <v>7</v>
      </c>
      <c r="EA646" s="16">
        <v>33</v>
      </c>
      <c r="EB646" s="27" t="s">
        <v>185</v>
      </c>
      <c r="EC646" s="27" t="s">
        <v>185</v>
      </c>
      <c r="ED646" s="27" t="s">
        <v>182</v>
      </c>
      <c r="EE646" s="29">
        <v>45047.259629629632</v>
      </c>
      <c r="EF646" s="28" t="s">
        <v>195</v>
      </c>
      <c r="EG646" s="28" t="s">
        <v>196</v>
      </c>
      <c r="EH646" s="28" t="s">
        <v>210</v>
      </c>
      <c r="EI646" s="29">
        <v>45114.63009259259</v>
      </c>
      <c r="EJ646" s="28" t="s">
        <v>2254</v>
      </c>
      <c r="EK646" s="28" t="s">
        <v>2255</v>
      </c>
      <c r="EL646" s="28" t="s">
        <v>237</v>
      </c>
      <c r="EM646" s="45" t="s">
        <v>3713</v>
      </c>
      <c r="EN646" s="46" t="str">
        <f t="shared" si="64"/>
        <v>343F106A</v>
      </c>
      <c r="EO646" s="47">
        <f t="shared" si="65"/>
        <v>45137</v>
      </c>
      <c r="EP646" s="47">
        <f t="shared" si="66"/>
        <v>45113</v>
      </c>
      <c r="EQ646" s="48" t="str">
        <f t="shared" ca="1" si="67"/>
        <v>Past</v>
      </c>
      <c r="ER646" s="49">
        <f t="shared" si="68"/>
        <v>24</v>
      </c>
      <c r="ES646" s="50"/>
      <c r="ET646" s="51">
        <f t="shared" si="69"/>
        <v>24</v>
      </c>
      <c r="EU646" s="52">
        <f t="shared" si="70"/>
        <v>41952</v>
      </c>
      <c r="EV646" s="46"/>
      <c r="EW646" s="23" t="s">
        <v>3717</v>
      </c>
    </row>
    <row r="647" spans="1:153" ht="14.25" hidden="1" customHeight="1">
      <c r="A647" s="8">
        <v>640</v>
      </c>
      <c r="B647" s="9" t="s">
        <v>141</v>
      </c>
      <c r="C647" s="10" t="s">
        <v>206</v>
      </c>
      <c r="D647" s="10" t="s">
        <v>2008</v>
      </c>
      <c r="E647" s="10" t="s">
        <v>150</v>
      </c>
      <c r="F647" s="9" t="s">
        <v>2009</v>
      </c>
      <c r="G647" s="10" t="s">
        <v>145</v>
      </c>
      <c r="H647" s="9" t="s">
        <v>146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259</v>
      </c>
      <c r="S647" s="9" t="s">
        <v>154</v>
      </c>
      <c r="T647" s="9" t="s">
        <v>2225</v>
      </c>
      <c r="U647" s="9" t="s">
        <v>215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2226</v>
      </c>
      <c r="AA647" s="9" t="s">
        <v>293</v>
      </c>
      <c r="AB647" s="12" t="s">
        <v>294</v>
      </c>
      <c r="AC647" s="10" t="s">
        <v>2227</v>
      </c>
      <c r="AD647" s="9" t="s">
        <v>293</v>
      </c>
      <c r="AE647" s="13" t="s">
        <v>294</v>
      </c>
      <c r="AF647" s="14" t="s">
        <v>220</v>
      </c>
      <c r="AG647" s="10" t="s">
        <v>2228</v>
      </c>
      <c r="AH647" s="11" t="s">
        <v>222</v>
      </c>
      <c r="AI647" s="11" t="s">
        <v>223</v>
      </c>
      <c r="AJ647" s="10" t="s">
        <v>224</v>
      </c>
      <c r="AK647" s="11" t="s">
        <v>223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5.7</v>
      </c>
      <c r="AU647" s="10" t="s">
        <v>142</v>
      </c>
      <c r="AV647" s="16">
        <v>48000</v>
      </c>
      <c r="AW647" s="16">
        <v>56000</v>
      </c>
      <c r="AX647" s="16">
        <v>0</v>
      </c>
      <c r="AY647" s="16">
        <v>15000</v>
      </c>
      <c r="AZ647" s="16">
        <v>8000</v>
      </c>
      <c r="BA647" s="17">
        <v>45110</v>
      </c>
      <c r="BB647" s="30" t="s">
        <v>246</v>
      </c>
      <c r="BC647" s="18" t="s">
        <v>156</v>
      </c>
      <c r="BD647" s="17">
        <v>45322</v>
      </c>
      <c r="BE647" s="17">
        <v>45322</v>
      </c>
      <c r="BF647" s="17">
        <v>45092</v>
      </c>
      <c r="BG647" s="10">
        <v>85410995</v>
      </c>
      <c r="BH647" s="9" t="s">
        <v>201</v>
      </c>
      <c r="BI647" s="19">
        <v>45108</v>
      </c>
      <c r="BJ647" s="20">
        <v>45117</v>
      </c>
      <c r="BK647" s="16">
        <v>3900</v>
      </c>
      <c r="BL647" s="16">
        <v>22230</v>
      </c>
      <c r="BM647" s="9" t="s">
        <v>177</v>
      </c>
      <c r="BN647" s="9" t="s">
        <v>226</v>
      </c>
      <c r="BO647" s="9" t="s">
        <v>156</v>
      </c>
      <c r="BP647" s="17">
        <v>45199</v>
      </c>
      <c r="BQ647" s="17" t="s">
        <v>156</v>
      </c>
      <c r="BR647" s="17">
        <v>45172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>
        <v>44987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>
        <v>45072</v>
      </c>
      <c r="CD647" s="10" t="s">
        <v>156</v>
      </c>
      <c r="CE647" s="17">
        <v>45072</v>
      </c>
      <c r="CF647" s="17">
        <v>45114</v>
      </c>
      <c r="CG647" s="17">
        <v>45021</v>
      </c>
      <c r="CH647" s="17">
        <v>45070</v>
      </c>
      <c r="CI647" s="16">
        <v>3900</v>
      </c>
      <c r="CJ647" s="10" t="s">
        <v>2256</v>
      </c>
      <c r="CK647" s="10" t="s">
        <v>230</v>
      </c>
      <c r="CL647" s="18">
        <v>45114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>
        <v>44987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 t="s">
        <v>156</v>
      </c>
      <c r="CX647" s="10" t="s">
        <v>193</v>
      </c>
      <c r="CY647" s="17" t="s">
        <v>156</v>
      </c>
      <c r="CZ647" s="17" t="s">
        <v>156</v>
      </c>
      <c r="DA647" s="17">
        <v>44987</v>
      </c>
      <c r="DB647" s="17" t="s">
        <v>156</v>
      </c>
      <c r="DC647" s="16">
        <v>0</v>
      </c>
      <c r="DD647" s="10" t="s">
        <v>156</v>
      </c>
      <c r="DE647" s="10" t="s">
        <v>156</v>
      </c>
      <c r="DF647" s="18" t="s">
        <v>156</v>
      </c>
      <c r="DG647" s="17" t="s">
        <v>156</v>
      </c>
      <c r="DH647" s="10" t="s">
        <v>156</v>
      </c>
      <c r="DI647" s="17" t="s">
        <v>156</v>
      </c>
      <c r="DJ647" s="17" t="s">
        <v>156</v>
      </c>
      <c r="DK647" s="17">
        <v>44987</v>
      </c>
      <c r="DL647" s="17" t="s">
        <v>156</v>
      </c>
      <c r="DM647" s="16">
        <v>0</v>
      </c>
      <c r="DN647" s="10" t="s">
        <v>156</v>
      </c>
      <c r="DO647" s="10" t="s">
        <v>156</v>
      </c>
      <c r="DP647" s="16">
        <v>12</v>
      </c>
      <c r="DQ647" s="16">
        <v>8</v>
      </c>
      <c r="DR647" s="11">
        <v>8</v>
      </c>
      <c r="DS647" s="16">
        <v>12</v>
      </c>
      <c r="DT647" s="16">
        <v>0</v>
      </c>
      <c r="DU647" s="11" t="s">
        <v>181</v>
      </c>
      <c r="DV647" s="11" t="s">
        <v>182</v>
      </c>
      <c r="DW647" s="27" t="s">
        <v>156</v>
      </c>
      <c r="DX647" s="27" t="s">
        <v>156</v>
      </c>
      <c r="DY647" s="20" t="s">
        <v>980</v>
      </c>
      <c r="DZ647" s="16">
        <v>7</v>
      </c>
      <c r="EA647" s="16">
        <v>33</v>
      </c>
      <c r="EB647" s="27" t="s">
        <v>185</v>
      </c>
      <c r="EC647" s="27" t="s">
        <v>185</v>
      </c>
      <c r="ED647" s="27" t="s">
        <v>182</v>
      </c>
      <c r="EE647" s="29">
        <v>44987.983090277776</v>
      </c>
      <c r="EF647" s="28" t="s">
        <v>186</v>
      </c>
      <c r="EG647" s="28" t="s">
        <v>156</v>
      </c>
      <c r="EH647" s="28" t="s">
        <v>187</v>
      </c>
      <c r="EI647" s="29">
        <v>45075.818182870367</v>
      </c>
      <c r="EJ647" s="28" t="s">
        <v>197</v>
      </c>
      <c r="EK647" s="28" t="s">
        <v>156</v>
      </c>
      <c r="EL647" s="28" t="s">
        <v>198</v>
      </c>
      <c r="EM647" s="45"/>
      <c r="EN647" s="46" t="str">
        <f t="shared" si="64"/>
        <v>343F106A</v>
      </c>
      <c r="EO647" s="47">
        <f t="shared" si="65"/>
        <v>45159</v>
      </c>
      <c r="EP647" s="47" t="str">
        <f t="shared" si="66"/>
        <v/>
      </c>
      <c r="EQ647" s="48" t="str">
        <f t="shared" ca="1" si="67"/>
        <v>Y</v>
      </c>
      <c r="ER647" s="49" t="str">
        <f t="shared" si="68"/>
        <v/>
      </c>
      <c r="ES647" s="50"/>
      <c r="ET647" s="51" t="str">
        <f t="shared" si="69"/>
        <v/>
      </c>
      <c r="EU647" s="52" t="str">
        <f t="shared" si="70"/>
        <v/>
      </c>
      <c r="EV647" s="46"/>
      <c r="EW647" s="23" t="s">
        <v>3717</v>
      </c>
    </row>
    <row r="648" spans="1:153" ht="14.25" customHeight="1">
      <c r="A648" s="8">
        <v>641</v>
      </c>
      <c r="B648" s="9" t="s">
        <v>141</v>
      </c>
      <c r="C648" s="10" t="s">
        <v>206</v>
      </c>
      <c r="D648" s="10" t="s">
        <v>2008</v>
      </c>
      <c r="E648" s="10" t="s">
        <v>150</v>
      </c>
      <c r="F648" s="9" t="s">
        <v>2009</v>
      </c>
      <c r="G648" s="10" t="s">
        <v>145</v>
      </c>
      <c r="H648" s="9" t="s">
        <v>146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259</v>
      </c>
      <c r="S648" s="9" t="s">
        <v>154</v>
      </c>
      <c r="T648" s="9" t="s">
        <v>2225</v>
      </c>
      <c r="U648" s="9" t="s">
        <v>215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2226</v>
      </c>
      <c r="AA648" s="9" t="s">
        <v>293</v>
      </c>
      <c r="AB648" s="12" t="s">
        <v>294</v>
      </c>
      <c r="AC648" s="10" t="s">
        <v>2227</v>
      </c>
      <c r="AD648" s="9" t="s">
        <v>293</v>
      </c>
      <c r="AE648" s="13" t="s">
        <v>294</v>
      </c>
      <c r="AF648" s="14" t="s">
        <v>220</v>
      </c>
      <c r="AG648" s="10" t="s">
        <v>2228</v>
      </c>
      <c r="AH648" s="11" t="s">
        <v>222</v>
      </c>
      <c r="AI648" s="11" t="s">
        <v>223</v>
      </c>
      <c r="AJ648" s="10" t="s">
        <v>224</v>
      </c>
      <c r="AK648" s="11" t="s">
        <v>223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5.7</v>
      </c>
      <c r="AU648" s="10" t="s">
        <v>142</v>
      </c>
      <c r="AV648" s="16">
        <v>48000</v>
      </c>
      <c r="AW648" s="16">
        <v>56000</v>
      </c>
      <c r="AX648" s="16">
        <v>0</v>
      </c>
      <c r="AY648" s="16">
        <v>15000</v>
      </c>
      <c r="AZ648" s="16">
        <v>8000</v>
      </c>
      <c r="BA648" s="17">
        <v>45110</v>
      </c>
      <c r="BB648" s="30" t="s">
        <v>175</v>
      </c>
      <c r="BC648" s="18">
        <v>45119</v>
      </c>
      <c r="BD648" s="17">
        <v>45322</v>
      </c>
      <c r="BE648" s="17">
        <v>45322</v>
      </c>
      <c r="BF648" s="17">
        <v>45092</v>
      </c>
      <c r="BG648" s="10">
        <v>84925385</v>
      </c>
      <c r="BH648" s="9" t="s">
        <v>274</v>
      </c>
      <c r="BI648" s="19">
        <v>45139</v>
      </c>
      <c r="BJ648" s="20">
        <v>45145</v>
      </c>
      <c r="BK648" s="16">
        <v>4000</v>
      </c>
      <c r="BL648" s="16">
        <v>22800</v>
      </c>
      <c r="BM648" s="9" t="s">
        <v>177</v>
      </c>
      <c r="BN648" s="9" t="s">
        <v>470</v>
      </c>
      <c r="BO648" s="9" t="s">
        <v>156</v>
      </c>
      <c r="BP648" s="17">
        <v>45199</v>
      </c>
      <c r="BQ648" s="17" t="s">
        <v>156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>
        <v>45041</v>
      </c>
      <c r="CD648" s="10" t="s">
        <v>2135</v>
      </c>
      <c r="CE648" s="17">
        <v>45065</v>
      </c>
      <c r="CF648" s="17" t="s">
        <v>156</v>
      </c>
      <c r="CG648" s="17">
        <v>45013</v>
      </c>
      <c r="CH648" s="17">
        <v>45043</v>
      </c>
      <c r="CI648" s="16">
        <v>4000</v>
      </c>
      <c r="CJ648" s="10" t="s">
        <v>2257</v>
      </c>
      <c r="CK648" s="10" t="s">
        <v>230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45134</v>
      </c>
      <c r="CX648" s="10" t="s">
        <v>2137</v>
      </c>
      <c r="CY648" s="17">
        <v>45121</v>
      </c>
      <c r="CZ648" s="17" t="s">
        <v>156</v>
      </c>
      <c r="DA648" s="17">
        <v>45013</v>
      </c>
      <c r="DB648" s="17" t="s">
        <v>156</v>
      </c>
      <c r="DC648" s="16">
        <v>0</v>
      </c>
      <c r="DD648" s="10" t="s">
        <v>156</v>
      </c>
      <c r="DE648" s="10" t="s">
        <v>156</v>
      </c>
      <c r="DF648" s="18" t="s">
        <v>156</v>
      </c>
      <c r="DG648" s="17">
        <v>45148</v>
      </c>
      <c r="DH648" s="10" t="s">
        <v>2058</v>
      </c>
      <c r="DI648" s="17">
        <v>45135</v>
      </c>
      <c r="DJ648" s="17" t="s">
        <v>156</v>
      </c>
      <c r="DK648" s="17">
        <v>45008</v>
      </c>
      <c r="DL648" s="17" t="s">
        <v>156</v>
      </c>
      <c r="DM648" s="16">
        <v>0</v>
      </c>
      <c r="DN648" s="10" t="s">
        <v>156</v>
      </c>
      <c r="DO648" s="10" t="s">
        <v>156</v>
      </c>
      <c r="DP648" s="16">
        <v>12</v>
      </c>
      <c r="DQ648" s="16">
        <v>8</v>
      </c>
      <c r="DR648" s="11">
        <v>8</v>
      </c>
      <c r="DS648" s="16">
        <v>12</v>
      </c>
      <c r="DT648" s="16">
        <v>0</v>
      </c>
      <c r="DU648" s="11" t="s">
        <v>181</v>
      </c>
      <c r="DV648" s="11" t="s">
        <v>182</v>
      </c>
      <c r="DW648" s="27" t="s">
        <v>156</v>
      </c>
      <c r="DX648" s="27" t="s">
        <v>156</v>
      </c>
      <c r="DY648" s="20" t="s">
        <v>980</v>
      </c>
      <c r="DZ648" s="16">
        <v>7</v>
      </c>
      <c r="EA648" s="16">
        <v>33</v>
      </c>
      <c r="EB648" s="27" t="s">
        <v>185</v>
      </c>
      <c r="EC648" s="27" t="s">
        <v>185</v>
      </c>
      <c r="ED648" s="27" t="s">
        <v>182</v>
      </c>
      <c r="EE648" s="29">
        <v>44874.533101851855</v>
      </c>
      <c r="EF648" s="28" t="s">
        <v>195</v>
      </c>
      <c r="EG648" s="28" t="s">
        <v>196</v>
      </c>
      <c r="EH648" s="28" t="s">
        <v>190</v>
      </c>
      <c r="EI648" s="29">
        <v>45115.510740740741</v>
      </c>
      <c r="EJ648" s="28" t="s">
        <v>542</v>
      </c>
      <c r="EK648" s="28" t="s">
        <v>156</v>
      </c>
      <c r="EL648" s="28" t="s">
        <v>543</v>
      </c>
      <c r="EM648" s="45" t="s">
        <v>3713</v>
      </c>
      <c r="EN648" s="46" t="str">
        <f t="shared" si="64"/>
        <v>343F106A</v>
      </c>
      <c r="EO648" s="47">
        <f t="shared" si="65"/>
        <v>45159</v>
      </c>
      <c r="EP648" s="47">
        <f t="shared" si="66"/>
        <v>45134</v>
      </c>
      <c r="EQ648" s="48" t="str">
        <f t="shared" ca="1" si="67"/>
        <v>Y</v>
      </c>
      <c r="ER648" s="49">
        <f t="shared" si="68"/>
        <v>25</v>
      </c>
      <c r="ES648" s="50"/>
      <c r="ET648" s="51">
        <f t="shared" si="69"/>
        <v>25</v>
      </c>
      <c r="EU648" s="52">
        <f t="shared" si="70"/>
        <v>100000</v>
      </c>
      <c r="EV648" s="46"/>
      <c r="EW648" s="23" t="s">
        <v>3721</v>
      </c>
    </row>
    <row r="649" spans="1:153" ht="14.25" customHeight="1">
      <c r="A649" s="8">
        <v>642</v>
      </c>
      <c r="B649" s="9" t="s">
        <v>141</v>
      </c>
      <c r="C649" s="10" t="s">
        <v>206</v>
      </c>
      <c r="D649" s="10" t="s">
        <v>2008</v>
      </c>
      <c r="E649" s="10" t="s">
        <v>150</v>
      </c>
      <c r="F649" s="9" t="s">
        <v>2009</v>
      </c>
      <c r="G649" s="10" t="s">
        <v>145</v>
      </c>
      <c r="H649" s="9" t="s">
        <v>146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259</v>
      </c>
      <c r="S649" s="9" t="s">
        <v>154</v>
      </c>
      <c r="T649" s="9" t="s">
        <v>2225</v>
      </c>
      <c r="U649" s="9" t="s">
        <v>215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2226</v>
      </c>
      <c r="AA649" s="9" t="s">
        <v>293</v>
      </c>
      <c r="AB649" s="12" t="s">
        <v>294</v>
      </c>
      <c r="AC649" s="10" t="s">
        <v>2227</v>
      </c>
      <c r="AD649" s="9" t="s">
        <v>293</v>
      </c>
      <c r="AE649" s="13" t="s">
        <v>294</v>
      </c>
      <c r="AF649" s="14" t="s">
        <v>220</v>
      </c>
      <c r="AG649" s="10" t="s">
        <v>2228</v>
      </c>
      <c r="AH649" s="11" t="s">
        <v>222</v>
      </c>
      <c r="AI649" s="11" t="s">
        <v>223</v>
      </c>
      <c r="AJ649" s="10" t="s">
        <v>224</v>
      </c>
      <c r="AK649" s="11" t="s">
        <v>223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5.7</v>
      </c>
      <c r="AU649" s="10" t="s">
        <v>142</v>
      </c>
      <c r="AV649" s="16">
        <v>48000</v>
      </c>
      <c r="AW649" s="16">
        <v>56000</v>
      </c>
      <c r="AX649" s="16">
        <v>0</v>
      </c>
      <c r="AY649" s="16">
        <v>15000</v>
      </c>
      <c r="AZ649" s="16">
        <v>8000</v>
      </c>
      <c r="BA649" s="17">
        <v>45110</v>
      </c>
      <c r="BB649" s="30" t="s">
        <v>175</v>
      </c>
      <c r="BC649" s="18">
        <v>45119</v>
      </c>
      <c r="BD649" s="17">
        <v>45322</v>
      </c>
      <c r="BE649" s="17">
        <v>45322</v>
      </c>
      <c r="BF649" s="17">
        <v>45092</v>
      </c>
      <c r="BG649" s="10">
        <v>85413597</v>
      </c>
      <c r="BH649" s="9" t="s">
        <v>621</v>
      </c>
      <c r="BI649" s="19">
        <v>45139</v>
      </c>
      <c r="BJ649" s="20">
        <v>45145</v>
      </c>
      <c r="BK649" s="16">
        <v>4000</v>
      </c>
      <c r="BL649" s="16">
        <v>22800</v>
      </c>
      <c r="BM649" s="9" t="s">
        <v>177</v>
      </c>
      <c r="BN649" s="9" t="s">
        <v>470</v>
      </c>
      <c r="BO649" s="9" t="s">
        <v>156</v>
      </c>
      <c r="BP649" s="17">
        <v>45205</v>
      </c>
      <c r="BQ649" s="17" t="s">
        <v>156</v>
      </c>
      <c r="BR649" s="17" t="s">
        <v>156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 t="s">
        <v>156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45041</v>
      </c>
      <c r="CD649" s="10" t="s">
        <v>156</v>
      </c>
      <c r="CE649" s="17">
        <v>45058</v>
      </c>
      <c r="CF649" s="17" t="s">
        <v>156</v>
      </c>
      <c r="CG649" s="17">
        <v>45021</v>
      </c>
      <c r="CH649" s="17">
        <v>45043</v>
      </c>
      <c r="CI649" s="16">
        <v>4000</v>
      </c>
      <c r="CJ649" s="10" t="s">
        <v>2258</v>
      </c>
      <c r="CK649" s="10" t="s">
        <v>230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 t="s">
        <v>156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45141</v>
      </c>
      <c r="CX649" s="10" t="s">
        <v>2259</v>
      </c>
      <c r="CY649" s="17">
        <v>45114</v>
      </c>
      <c r="CZ649" s="17" t="s">
        <v>156</v>
      </c>
      <c r="DA649" s="17">
        <v>45021</v>
      </c>
      <c r="DB649" s="17" t="s">
        <v>156</v>
      </c>
      <c r="DC649" s="16">
        <v>0</v>
      </c>
      <c r="DD649" s="10" t="s">
        <v>156</v>
      </c>
      <c r="DE649" s="10" t="s">
        <v>156</v>
      </c>
      <c r="DF649" s="18" t="s">
        <v>156</v>
      </c>
      <c r="DG649" s="17">
        <v>45155</v>
      </c>
      <c r="DH649" s="10" t="s">
        <v>2132</v>
      </c>
      <c r="DI649" s="17">
        <v>45128</v>
      </c>
      <c r="DJ649" s="17" t="s">
        <v>156</v>
      </c>
      <c r="DK649" s="17">
        <v>45021</v>
      </c>
      <c r="DL649" s="17" t="s">
        <v>156</v>
      </c>
      <c r="DM649" s="16">
        <v>0</v>
      </c>
      <c r="DN649" s="10" t="s">
        <v>156</v>
      </c>
      <c r="DO649" s="10" t="s">
        <v>156</v>
      </c>
      <c r="DP649" s="16">
        <v>12</v>
      </c>
      <c r="DQ649" s="16">
        <v>8</v>
      </c>
      <c r="DR649" s="11">
        <v>8</v>
      </c>
      <c r="DS649" s="16">
        <v>12</v>
      </c>
      <c r="DT649" s="16">
        <v>0</v>
      </c>
      <c r="DU649" s="11" t="s">
        <v>181</v>
      </c>
      <c r="DV649" s="11" t="s">
        <v>182</v>
      </c>
      <c r="DW649" s="27" t="s">
        <v>156</v>
      </c>
      <c r="DX649" s="27" t="s">
        <v>156</v>
      </c>
      <c r="DY649" s="20" t="s">
        <v>2260</v>
      </c>
      <c r="DZ649" s="16">
        <v>7</v>
      </c>
      <c r="EA649" s="16">
        <v>33</v>
      </c>
      <c r="EB649" s="27" t="s">
        <v>185</v>
      </c>
      <c r="EC649" s="27" t="s">
        <v>185</v>
      </c>
      <c r="ED649" s="27" t="s">
        <v>182</v>
      </c>
      <c r="EE649" s="29">
        <v>44989.959456018521</v>
      </c>
      <c r="EF649" s="28" t="s">
        <v>188</v>
      </c>
      <c r="EG649" s="28" t="s">
        <v>189</v>
      </c>
      <c r="EH649" s="28" t="s">
        <v>190</v>
      </c>
      <c r="EI649" s="29">
        <v>45119.266539351855</v>
      </c>
      <c r="EJ649" s="28" t="s">
        <v>197</v>
      </c>
      <c r="EK649" s="28" t="s">
        <v>156</v>
      </c>
      <c r="EL649" s="28" t="s">
        <v>198</v>
      </c>
      <c r="EM649" s="45" t="s">
        <v>3713</v>
      </c>
      <c r="EN649" s="46" t="str">
        <f t="shared" ref="EN649:EN712" si="71">MID(AG649,3,8)</f>
        <v>343F106A</v>
      </c>
      <c r="EO649" s="47">
        <f t="shared" ref="EO649:EO712" si="72">BP649-EA649-DZ649</f>
        <v>45165</v>
      </c>
      <c r="EP649" s="47">
        <f t="shared" ref="EP649:EP712" si="73">IF(AND(CM649="",CW649=""),"",MIN(CM649,CW649))</f>
        <v>45141</v>
      </c>
      <c r="EQ649" s="48" t="str">
        <f t="shared" ref="EQ649:EQ712" ca="1" si="74">IF(EP649&gt;$EQ$3,"Y","Past")</f>
        <v>Y</v>
      </c>
      <c r="ER649" s="49">
        <f t="shared" ref="ER649:ER712" si="75">IFERROR(EO649-EP649,"")</f>
        <v>24</v>
      </c>
      <c r="ES649" s="50"/>
      <c r="ET649" s="51">
        <f t="shared" ref="ET649:ET712" si="76">IF(ES649&lt;&gt;"",EO649-ES649,ER649)</f>
        <v>24</v>
      </c>
      <c r="EU649" s="52">
        <f t="shared" ref="EU649:EU712" si="77">IFERROR(BK649*ER649,"")</f>
        <v>96000</v>
      </c>
      <c r="EV649" s="46"/>
      <c r="EW649" s="23" t="s">
        <v>3721</v>
      </c>
    </row>
    <row r="650" spans="1:153" ht="14.25" hidden="1" customHeight="1">
      <c r="A650" s="8">
        <v>643</v>
      </c>
      <c r="B650" s="9" t="s">
        <v>141</v>
      </c>
      <c r="C650" s="10" t="s">
        <v>206</v>
      </c>
      <c r="D650" s="10" t="s">
        <v>2008</v>
      </c>
      <c r="E650" s="10" t="s">
        <v>150</v>
      </c>
      <c r="F650" s="9" t="s">
        <v>2009</v>
      </c>
      <c r="G650" s="10" t="s">
        <v>145</v>
      </c>
      <c r="H650" s="9" t="s">
        <v>146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259</v>
      </c>
      <c r="S650" s="9" t="s">
        <v>154</v>
      </c>
      <c r="T650" s="9" t="s">
        <v>2225</v>
      </c>
      <c r="U650" s="9" t="s">
        <v>215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2226</v>
      </c>
      <c r="AA650" s="9" t="s">
        <v>293</v>
      </c>
      <c r="AB650" s="12" t="s">
        <v>294</v>
      </c>
      <c r="AC650" s="10" t="s">
        <v>2227</v>
      </c>
      <c r="AD650" s="9" t="s">
        <v>293</v>
      </c>
      <c r="AE650" s="13" t="s">
        <v>294</v>
      </c>
      <c r="AF650" s="14" t="s">
        <v>220</v>
      </c>
      <c r="AG650" s="10" t="s">
        <v>2228</v>
      </c>
      <c r="AH650" s="11" t="s">
        <v>222</v>
      </c>
      <c r="AI650" s="11" t="s">
        <v>223</v>
      </c>
      <c r="AJ650" s="10" t="s">
        <v>224</v>
      </c>
      <c r="AK650" s="11" t="s">
        <v>223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5.7</v>
      </c>
      <c r="AU650" s="10" t="s">
        <v>142</v>
      </c>
      <c r="AV650" s="16">
        <v>48000</v>
      </c>
      <c r="AW650" s="16">
        <v>56000</v>
      </c>
      <c r="AX650" s="16">
        <v>0</v>
      </c>
      <c r="AY650" s="16">
        <v>15000</v>
      </c>
      <c r="AZ650" s="16">
        <v>8000</v>
      </c>
      <c r="BA650" s="17">
        <v>45110</v>
      </c>
      <c r="BB650" s="30" t="s">
        <v>175</v>
      </c>
      <c r="BC650" s="18" t="s">
        <v>156</v>
      </c>
      <c r="BD650" s="17">
        <v>45322</v>
      </c>
      <c r="BE650" s="17">
        <v>45322</v>
      </c>
      <c r="BF650" s="17">
        <v>45092</v>
      </c>
      <c r="BG650" s="10">
        <v>85410994</v>
      </c>
      <c r="BH650" s="9" t="s">
        <v>280</v>
      </c>
      <c r="BI650" s="19">
        <v>45139</v>
      </c>
      <c r="BJ650" s="20">
        <v>45166</v>
      </c>
      <c r="BK650" s="16">
        <v>0</v>
      </c>
      <c r="BL650" s="16">
        <v>0</v>
      </c>
      <c r="BM650" s="9" t="s">
        <v>177</v>
      </c>
      <c r="BN650" s="9" t="s">
        <v>178</v>
      </c>
      <c r="BO650" s="9" t="s">
        <v>156</v>
      </c>
      <c r="BP650" s="17">
        <v>45214</v>
      </c>
      <c r="BQ650" s="17" t="s">
        <v>156</v>
      </c>
      <c r="BR650" s="17">
        <v>45186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>
        <v>44987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>
        <v>45086</v>
      </c>
      <c r="CD650" s="10" t="s">
        <v>2079</v>
      </c>
      <c r="CE650" s="17">
        <v>45086</v>
      </c>
      <c r="CF650" s="17" t="s">
        <v>156</v>
      </c>
      <c r="CG650" s="17">
        <v>45021</v>
      </c>
      <c r="CH650" s="17" t="s">
        <v>156</v>
      </c>
      <c r="CI650" s="16">
        <v>0</v>
      </c>
      <c r="CJ650" s="10" t="s">
        <v>156</v>
      </c>
      <c r="CK650" s="10" t="s">
        <v>156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>
        <v>44987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 t="s">
        <v>156</v>
      </c>
      <c r="CX650" s="10" t="s">
        <v>193</v>
      </c>
      <c r="CY650" s="17" t="s">
        <v>156</v>
      </c>
      <c r="CZ650" s="17" t="s">
        <v>156</v>
      </c>
      <c r="DA650" s="17">
        <v>44987</v>
      </c>
      <c r="DB650" s="17" t="s">
        <v>156</v>
      </c>
      <c r="DC650" s="16">
        <v>0</v>
      </c>
      <c r="DD650" s="10" t="s">
        <v>156</v>
      </c>
      <c r="DE650" s="10" t="s">
        <v>156</v>
      </c>
      <c r="DF650" s="18" t="s">
        <v>156</v>
      </c>
      <c r="DG650" s="17" t="s">
        <v>156</v>
      </c>
      <c r="DH650" s="10" t="s">
        <v>156</v>
      </c>
      <c r="DI650" s="17" t="s">
        <v>156</v>
      </c>
      <c r="DJ650" s="17" t="s">
        <v>156</v>
      </c>
      <c r="DK650" s="17">
        <v>44987</v>
      </c>
      <c r="DL650" s="17" t="s">
        <v>156</v>
      </c>
      <c r="DM650" s="16">
        <v>0</v>
      </c>
      <c r="DN650" s="10" t="s">
        <v>156</v>
      </c>
      <c r="DO650" s="10" t="s">
        <v>156</v>
      </c>
      <c r="DP650" s="16">
        <v>12</v>
      </c>
      <c r="DQ650" s="16">
        <v>8</v>
      </c>
      <c r="DR650" s="11">
        <v>8</v>
      </c>
      <c r="DS650" s="16">
        <v>12</v>
      </c>
      <c r="DT650" s="16">
        <v>4200</v>
      </c>
      <c r="DU650" s="11" t="s">
        <v>181</v>
      </c>
      <c r="DV650" s="11" t="s">
        <v>182</v>
      </c>
      <c r="DW650" s="27" t="s">
        <v>156</v>
      </c>
      <c r="DX650" s="27" t="s">
        <v>156</v>
      </c>
      <c r="DY650" s="20" t="s">
        <v>2082</v>
      </c>
      <c r="DZ650" s="16">
        <v>7</v>
      </c>
      <c r="EA650" s="16">
        <v>33</v>
      </c>
      <c r="EB650" s="27" t="s">
        <v>185</v>
      </c>
      <c r="EC650" s="27" t="s">
        <v>185</v>
      </c>
      <c r="ED650" s="27" t="s">
        <v>182</v>
      </c>
      <c r="EE650" s="29">
        <v>44987.983090277776</v>
      </c>
      <c r="EF650" s="28" t="s">
        <v>186</v>
      </c>
      <c r="EG650" s="28" t="s">
        <v>156</v>
      </c>
      <c r="EH650" s="28" t="s">
        <v>187</v>
      </c>
      <c r="EI650" s="29">
        <v>45089.818206018521</v>
      </c>
      <c r="EJ650" s="28" t="s">
        <v>197</v>
      </c>
      <c r="EK650" s="28" t="s">
        <v>156</v>
      </c>
      <c r="EL650" s="28" t="s">
        <v>198</v>
      </c>
      <c r="EM650" s="45"/>
      <c r="EN650" s="46" t="str">
        <f t="shared" si="71"/>
        <v>343F106A</v>
      </c>
      <c r="EO650" s="47">
        <f t="shared" si="72"/>
        <v>45174</v>
      </c>
      <c r="EP650" s="47" t="str">
        <f t="shared" si="73"/>
        <v/>
      </c>
      <c r="EQ650" s="48" t="str">
        <f t="shared" ca="1" si="74"/>
        <v>Y</v>
      </c>
      <c r="ER650" s="49" t="str">
        <f t="shared" si="75"/>
        <v/>
      </c>
      <c r="ES650" s="50"/>
      <c r="ET650" s="51" t="str">
        <f t="shared" si="76"/>
        <v/>
      </c>
      <c r="EU650" s="52" t="str">
        <f t="shared" si="77"/>
        <v/>
      </c>
      <c r="EV650" s="46"/>
    </row>
    <row r="651" spans="1:153" ht="14.25" hidden="1" customHeight="1">
      <c r="A651" s="8">
        <v>644</v>
      </c>
      <c r="B651" s="9" t="s">
        <v>141</v>
      </c>
      <c r="C651" s="10" t="s">
        <v>206</v>
      </c>
      <c r="D651" s="10" t="s">
        <v>2008</v>
      </c>
      <c r="E651" s="10" t="s">
        <v>150</v>
      </c>
      <c r="F651" s="9" t="s">
        <v>2009</v>
      </c>
      <c r="G651" s="10" t="s">
        <v>145</v>
      </c>
      <c r="H651" s="9" t="s">
        <v>146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259</v>
      </c>
      <c r="S651" s="9" t="s">
        <v>154</v>
      </c>
      <c r="T651" s="9" t="s">
        <v>2225</v>
      </c>
      <c r="U651" s="9" t="s">
        <v>215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2226</v>
      </c>
      <c r="AA651" s="9" t="s">
        <v>293</v>
      </c>
      <c r="AB651" s="12" t="s">
        <v>294</v>
      </c>
      <c r="AC651" s="10" t="s">
        <v>2227</v>
      </c>
      <c r="AD651" s="9" t="s">
        <v>293</v>
      </c>
      <c r="AE651" s="13" t="s">
        <v>294</v>
      </c>
      <c r="AF651" s="14" t="s">
        <v>220</v>
      </c>
      <c r="AG651" s="10" t="s">
        <v>2228</v>
      </c>
      <c r="AH651" s="11" t="s">
        <v>222</v>
      </c>
      <c r="AI651" s="11" t="s">
        <v>223</v>
      </c>
      <c r="AJ651" s="10" t="s">
        <v>224</v>
      </c>
      <c r="AK651" s="11" t="s">
        <v>223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5.7</v>
      </c>
      <c r="AU651" s="10" t="s">
        <v>142</v>
      </c>
      <c r="AV651" s="16">
        <v>48000</v>
      </c>
      <c r="AW651" s="16">
        <v>56000</v>
      </c>
      <c r="AX651" s="16">
        <v>0</v>
      </c>
      <c r="AY651" s="16">
        <v>15000</v>
      </c>
      <c r="AZ651" s="16">
        <v>8000</v>
      </c>
      <c r="BA651" s="17">
        <v>45110</v>
      </c>
      <c r="BB651" s="30" t="s">
        <v>175</v>
      </c>
      <c r="BC651" s="18" t="s">
        <v>156</v>
      </c>
      <c r="BD651" s="17">
        <v>45322</v>
      </c>
      <c r="BE651" s="17">
        <v>45322</v>
      </c>
      <c r="BF651" s="17">
        <v>45092</v>
      </c>
      <c r="BG651" s="10">
        <v>85520893</v>
      </c>
      <c r="BH651" s="9" t="s">
        <v>908</v>
      </c>
      <c r="BI651" s="19">
        <v>45170</v>
      </c>
      <c r="BJ651" s="20">
        <v>45173</v>
      </c>
      <c r="BK651" s="16">
        <v>0</v>
      </c>
      <c r="BL651" s="16">
        <v>0</v>
      </c>
      <c r="BM651" s="9" t="s">
        <v>177</v>
      </c>
      <c r="BN651" s="9" t="s">
        <v>178</v>
      </c>
      <c r="BO651" s="9" t="s">
        <v>156</v>
      </c>
      <c r="BP651" s="17">
        <v>45245</v>
      </c>
      <c r="BQ651" s="17" t="s">
        <v>156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>
        <v>45114</v>
      </c>
      <c r="CD651" s="10" t="s">
        <v>2087</v>
      </c>
      <c r="CE651" s="17">
        <v>45114</v>
      </c>
      <c r="CF651" s="17" t="s">
        <v>156</v>
      </c>
      <c r="CG651" s="17">
        <v>45047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45177</v>
      </c>
      <c r="CX651" s="10" t="s">
        <v>193</v>
      </c>
      <c r="CY651" s="17">
        <v>45177</v>
      </c>
      <c r="CZ651" s="17" t="s">
        <v>156</v>
      </c>
      <c r="DA651" s="17">
        <v>45091</v>
      </c>
      <c r="DB651" s="17" t="s">
        <v>156</v>
      </c>
      <c r="DC651" s="16">
        <v>0</v>
      </c>
      <c r="DD651" s="10" t="s">
        <v>156</v>
      </c>
      <c r="DE651" s="10" t="s">
        <v>156</v>
      </c>
      <c r="DF651" s="18" t="s">
        <v>156</v>
      </c>
      <c r="DG651" s="17">
        <v>45191</v>
      </c>
      <c r="DH651" s="10" t="s">
        <v>156</v>
      </c>
      <c r="DI651" s="17">
        <v>45191</v>
      </c>
      <c r="DJ651" s="17" t="s">
        <v>156</v>
      </c>
      <c r="DK651" s="17">
        <v>45042</v>
      </c>
      <c r="DL651" s="17" t="s">
        <v>156</v>
      </c>
      <c r="DM651" s="16">
        <v>0</v>
      </c>
      <c r="DN651" s="10" t="s">
        <v>156</v>
      </c>
      <c r="DO651" s="10" t="s">
        <v>156</v>
      </c>
      <c r="DP651" s="16">
        <v>12</v>
      </c>
      <c r="DQ651" s="16">
        <v>8</v>
      </c>
      <c r="DR651" s="11">
        <v>8</v>
      </c>
      <c r="DS651" s="16">
        <v>12</v>
      </c>
      <c r="DT651" s="16">
        <v>1</v>
      </c>
      <c r="DU651" s="11" t="s">
        <v>181</v>
      </c>
      <c r="DV651" s="11" t="s">
        <v>182</v>
      </c>
      <c r="DW651" s="27" t="s">
        <v>156</v>
      </c>
      <c r="DX651" s="27" t="s">
        <v>156</v>
      </c>
      <c r="DY651" s="20" t="s">
        <v>2088</v>
      </c>
      <c r="DZ651" s="16">
        <v>7</v>
      </c>
      <c r="EA651" s="16">
        <v>33</v>
      </c>
      <c r="EB651" s="27" t="s">
        <v>185</v>
      </c>
      <c r="EC651" s="27" t="s">
        <v>185</v>
      </c>
      <c r="ED651" s="27" t="s">
        <v>182</v>
      </c>
      <c r="EE651" s="29">
        <v>45042.277557870373</v>
      </c>
      <c r="EF651" s="28" t="s">
        <v>1129</v>
      </c>
      <c r="EG651" s="28" t="s">
        <v>1130</v>
      </c>
      <c r="EH651" s="28" t="s">
        <v>190</v>
      </c>
      <c r="EI651" s="29">
        <v>45117.81590277778</v>
      </c>
      <c r="EJ651" s="28" t="s">
        <v>197</v>
      </c>
      <c r="EK651" s="28" t="s">
        <v>156</v>
      </c>
      <c r="EL651" s="28" t="s">
        <v>198</v>
      </c>
      <c r="EM651" s="45"/>
      <c r="EN651" s="46" t="str">
        <f t="shared" si="71"/>
        <v>343F106A</v>
      </c>
      <c r="EO651" s="47">
        <f t="shared" si="72"/>
        <v>45205</v>
      </c>
      <c r="EP651" s="47">
        <f t="shared" si="73"/>
        <v>45177</v>
      </c>
      <c r="EQ651" s="48" t="str">
        <f t="shared" ca="1" si="74"/>
        <v>Y</v>
      </c>
      <c r="ER651" s="49">
        <f t="shared" si="75"/>
        <v>28</v>
      </c>
      <c r="ES651" s="50"/>
      <c r="ET651" s="51">
        <f t="shared" si="76"/>
        <v>28</v>
      </c>
      <c r="EU651" s="52">
        <f t="shared" si="77"/>
        <v>0</v>
      </c>
      <c r="EV651" s="46"/>
    </row>
    <row r="652" spans="1:153" ht="14.25" hidden="1" customHeight="1">
      <c r="A652" s="8">
        <v>645</v>
      </c>
      <c r="B652" s="9" t="s">
        <v>141</v>
      </c>
      <c r="C652" s="10" t="s">
        <v>206</v>
      </c>
      <c r="D652" s="10" t="s">
        <v>2008</v>
      </c>
      <c r="E652" s="10" t="s">
        <v>150</v>
      </c>
      <c r="F652" s="9" t="s">
        <v>2009</v>
      </c>
      <c r="G652" s="10" t="s">
        <v>145</v>
      </c>
      <c r="H652" s="9" t="s">
        <v>146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259</v>
      </c>
      <c r="S652" s="9" t="s">
        <v>154</v>
      </c>
      <c r="T652" s="9" t="s">
        <v>2225</v>
      </c>
      <c r="U652" s="9" t="s">
        <v>215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2226</v>
      </c>
      <c r="AA652" s="9" t="s">
        <v>293</v>
      </c>
      <c r="AB652" s="12" t="s">
        <v>294</v>
      </c>
      <c r="AC652" s="10" t="s">
        <v>2227</v>
      </c>
      <c r="AD652" s="9" t="s">
        <v>293</v>
      </c>
      <c r="AE652" s="13" t="s">
        <v>294</v>
      </c>
      <c r="AF652" s="14" t="s">
        <v>220</v>
      </c>
      <c r="AG652" s="10" t="s">
        <v>2228</v>
      </c>
      <c r="AH652" s="11" t="s">
        <v>222</v>
      </c>
      <c r="AI652" s="11" t="s">
        <v>223</v>
      </c>
      <c r="AJ652" s="10" t="s">
        <v>224</v>
      </c>
      <c r="AK652" s="11" t="s">
        <v>223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5.7</v>
      </c>
      <c r="AU652" s="10" t="s">
        <v>142</v>
      </c>
      <c r="AV652" s="16">
        <v>48000</v>
      </c>
      <c r="AW652" s="16">
        <v>56000</v>
      </c>
      <c r="AX652" s="16">
        <v>0</v>
      </c>
      <c r="AY652" s="16">
        <v>15000</v>
      </c>
      <c r="AZ652" s="16">
        <v>8000</v>
      </c>
      <c r="BA652" s="17">
        <v>45110</v>
      </c>
      <c r="BB652" s="30" t="s">
        <v>175</v>
      </c>
      <c r="BC652" s="18" t="s">
        <v>156</v>
      </c>
      <c r="BD652" s="17">
        <v>45322</v>
      </c>
      <c r="BE652" s="17">
        <v>45322</v>
      </c>
      <c r="BF652" s="17">
        <v>45092</v>
      </c>
      <c r="BG652" s="10">
        <v>85520894</v>
      </c>
      <c r="BH652" s="9" t="s">
        <v>910</v>
      </c>
      <c r="BI652" s="19">
        <v>45200</v>
      </c>
      <c r="BJ652" s="20">
        <v>45201</v>
      </c>
      <c r="BK652" s="16">
        <v>0</v>
      </c>
      <c r="BL652" s="16">
        <v>0</v>
      </c>
      <c r="BM652" s="9" t="s">
        <v>177</v>
      </c>
      <c r="BN652" s="9" t="s">
        <v>178</v>
      </c>
      <c r="BO652" s="9" t="s">
        <v>156</v>
      </c>
      <c r="BP652" s="17">
        <v>45275</v>
      </c>
      <c r="BQ652" s="17" t="s">
        <v>156</v>
      </c>
      <c r="BR652" s="17" t="s">
        <v>156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 t="s">
        <v>156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>
        <v>45114</v>
      </c>
      <c r="CD652" s="10" t="s">
        <v>2087</v>
      </c>
      <c r="CE652" s="17">
        <v>45114</v>
      </c>
      <c r="CF652" s="17" t="s">
        <v>156</v>
      </c>
      <c r="CG652" s="17">
        <v>45098</v>
      </c>
      <c r="CH652" s="17" t="s">
        <v>156</v>
      </c>
      <c r="CI652" s="16">
        <v>0</v>
      </c>
      <c r="CJ652" s="10" t="s">
        <v>156</v>
      </c>
      <c r="CK652" s="10" t="s">
        <v>156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 t="s">
        <v>156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45205</v>
      </c>
      <c r="CX652" s="10" t="s">
        <v>193</v>
      </c>
      <c r="CY652" s="17">
        <v>45205</v>
      </c>
      <c r="CZ652" s="17" t="s">
        <v>156</v>
      </c>
      <c r="DA652" s="17">
        <v>45105</v>
      </c>
      <c r="DB652" s="17" t="s">
        <v>156</v>
      </c>
      <c r="DC652" s="16">
        <v>0</v>
      </c>
      <c r="DD652" s="10" t="s">
        <v>156</v>
      </c>
      <c r="DE652" s="10" t="s">
        <v>156</v>
      </c>
      <c r="DF652" s="18" t="s">
        <v>156</v>
      </c>
      <c r="DG652" s="17">
        <v>45219</v>
      </c>
      <c r="DH652" s="10" t="s">
        <v>156</v>
      </c>
      <c r="DI652" s="17">
        <v>45219</v>
      </c>
      <c r="DJ652" s="17" t="s">
        <v>156</v>
      </c>
      <c r="DK652" s="17">
        <v>45042</v>
      </c>
      <c r="DL652" s="17" t="s">
        <v>156</v>
      </c>
      <c r="DM652" s="16">
        <v>0</v>
      </c>
      <c r="DN652" s="10" t="s">
        <v>156</v>
      </c>
      <c r="DO652" s="10" t="s">
        <v>156</v>
      </c>
      <c r="DP652" s="16">
        <v>12</v>
      </c>
      <c r="DQ652" s="16">
        <v>8</v>
      </c>
      <c r="DR652" s="11">
        <v>8</v>
      </c>
      <c r="DS652" s="16">
        <v>12</v>
      </c>
      <c r="DT652" s="16">
        <v>1</v>
      </c>
      <c r="DU652" s="11" t="s">
        <v>181</v>
      </c>
      <c r="DV652" s="11" t="s">
        <v>182</v>
      </c>
      <c r="DW652" s="27" t="s">
        <v>156</v>
      </c>
      <c r="DX652" s="27" t="s">
        <v>156</v>
      </c>
      <c r="DY652" s="20" t="s">
        <v>2091</v>
      </c>
      <c r="DZ652" s="16">
        <v>7</v>
      </c>
      <c r="EA652" s="16">
        <v>33</v>
      </c>
      <c r="EB652" s="27" t="s">
        <v>185</v>
      </c>
      <c r="EC652" s="27" t="s">
        <v>185</v>
      </c>
      <c r="ED652" s="27" t="s">
        <v>182</v>
      </c>
      <c r="EE652" s="29">
        <v>45042.277557870373</v>
      </c>
      <c r="EF652" s="28" t="s">
        <v>1129</v>
      </c>
      <c r="EG652" s="28" t="s">
        <v>1130</v>
      </c>
      <c r="EH652" s="28" t="s">
        <v>190</v>
      </c>
      <c r="EI652" s="29">
        <v>45117.81590277778</v>
      </c>
      <c r="EJ652" s="28" t="s">
        <v>197</v>
      </c>
      <c r="EK652" s="28" t="s">
        <v>156</v>
      </c>
      <c r="EL652" s="28" t="s">
        <v>198</v>
      </c>
      <c r="EM652" s="45"/>
      <c r="EN652" s="46" t="str">
        <f t="shared" si="71"/>
        <v>343F106A</v>
      </c>
      <c r="EO652" s="47">
        <f t="shared" si="72"/>
        <v>45235</v>
      </c>
      <c r="EP652" s="47">
        <f t="shared" si="73"/>
        <v>45205</v>
      </c>
      <c r="EQ652" s="48" t="str">
        <f t="shared" ca="1" si="74"/>
        <v>Y</v>
      </c>
      <c r="ER652" s="49">
        <f t="shared" si="75"/>
        <v>30</v>
      </c>
      <c r="ES652" s="50"/>
      <c r="ET652" s="51">
        <f t="shared" si="76"/>
        <v>30</v>
      </c>
      <c r="EU652" s="52">
        <f t="shared" si="77"/>
        <v>0</v>
      </c>
      <c r="EV652" s="46"/>
    </row>
    <row r="653" spans="1:153" ht="14.25" customHeight="1">
      <c r="A653" s="8">
        <v>646</v>
      </c>
      <c r="B653" s="9" t="s">
        <v>141</v>
      </c>
      <c r="C653" s="10" t="s">
        <v>206</v>
      </c>
      <c r="D653" s="10" t="s">
        <v>2008</v>
      </c>
      <c r="E653" s="10" t="s">
        <v>150</v>
      </c>
      <c r="F653" s="9" t="s">
        <v>2009</v>
      </c>
      <c r="G653" s="10" t="s">
        <v>145</v>
      </c>
      <c r="H653" s="9" t="s">
        <v>146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259</v>
      </c>
      <c r="S653" s="9" t="s">
        <v>154</v>
      </c>
      <c r="T653" s="9" t="s">
        <v>2225</v>
      </c>
      <c r="U653" s="9" t="s">
        <v>215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2226</v>
      </c>
      <c r="AA653" s="9" t="s">
        <v>293</v>
      </c>
      <c r="AB653" s="12" t="s">
        <v>294</v>
      </c>
      <c r="AC653" s="10" t="s">
        <v>2227</v>
      </c>
      <c r="AD653" s="9" t="s">
        <v>293</v>
      </c>
      <c r="AE653" s="13" t="s">
        <v>294</v>
      </c>
      <c r="AF653" s="14" t="s">
        <v>220</v>
      </c>
      <c r="AG653" s="10" t="s">
        <v>2261</v>
      </c>
      <c r="AH653" s="11" t="s">
        <v>256</v>
      </c>
      <c r="AI653" s="11" t="s">
        <v>223</v>
      </c>
      <c r="AJ653" s="10" t="s">
        <v>257</v>
      </c>
      <c r="AK653" s="11" t="s">
        <v>223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5.7</v>
      </c>
      <c r="AU653" s="10" t="s">
        <v>206</v>
      </c>
      <c r="AV653" s="16">
        <v>12000</v>
      </c>
      <c r="AW653" s="16">
        <v>12000</v>
      </c>
      <c r="AX653" s="16">
        <v>0</v>
      </c>
      <c r="AY653" s="16">
        <v>0</v>
      </c>
      <c r="AZ653" s="16">
        <v>2000</v>
      </c>
      <c r="BA653" s="17">
        <v>45110</v>
      </c>
      <c r="BB653" s="30" t="s">
        <v>175</v>
      </c>
      <c r="BC653" s="18">
        <v>45117</v>
      </c>
      <c r="BD653" s="17">
        <v>45322</v>
      </c>
      <c r="BE653" s="17">
        <v>45322</v>
      </c>
      <c r="BF653" s="17">
        <v>45092</v>
      </c>
      <c r="BG653" s="10">
        <v>84863855</v>
      </c>
      <c r="BH653" s="9" t="s">
        <v>694</v>
      </c>
      <c r="BI653" s="19">
        <v>44927</v>
      </c>
      <c r="BJ653" s="20">
        <v>44928</v>
      </c>
      <c r="BK653" s="16">
        <v>1764</v>
      </c>
      <c r="BL653" s="16">
        <v>10055</v>
      </c>
      <c r="BM653" s="9" t="s">
        <v>177</v>
      </c>
      <c r="BN653" s="9" t="s">
        <v>436</v>
      </c>
      <c r="BO653" s="9" t="s">
        <v>635</v>
      </c>
      <c r="BP653" s="17">
        <v>45092</v>
      </c>
      <c r="BQ653" s="17">
        <v>45092</v>
      </c>
      <c r="BR653" s="17" t="s">
        <v>156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 t="s">
        <v>156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 t="s">
        <v>156</v>
      </c>
      <c r="CD653" s="10" t="s">
        <v>156</v>
      </c>
      <c r="CE653" s="17" t="s">
        <v>156</v>
      </c>
      <c r="CF653" s="17" t="s">
        <v>156</v>
      </c>
      <c r="CG653" s="17" t="s">
        <v>156</v>
      </c>
      <c r="CH653" s="17" t="s">
        <v>156</v>
      </c>
      <c r="CI653" s="16">
        <v>0</v>
      </c>
      <c r="CJ653" s="10" t="s">
        <v>156</v>
      </c>
      <c r="CK653" s="10" t="s">
        <v>156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 t="s">
        <v>156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44869</v>
      </c>
      <c r="CX653" s="10" t="s">
        <v>193</v>
      </c>
      <c r="CY653" s="17" t="s">
        <v>156</v>
      </c>
      <c r="CZ653" s="17" t="s">
        <v>156</v>
      </c>
      <c r="DA653" s="17" t="s">
        <v>156</v>
      </c>
      <c r="DB653" s="17">
        <v>44869</v>
      </c>
      <c r="DC653" s="16">
        <v>1764</v>
      </c>
      <c r="DD653" s="10" t="s">
        <v>2262</v>
      </c>
      <c r="DE653" s="10" t="s">
        <v>230</v>
      </c>
      <c r="DF653" s="18" t="s">
        <v>156</v>
      </c>
      <c r="DG653" s="17">
        <v>44889</v>
      </c>
      <c r="DH653" s="10" t="s">
        <v>156</v>
      </c>
      <c r="DI653" s="17" t="s">
        <v>156</v>
      </c>
      <c r="DJ653" s="17" t="s">
        <v>156</v>
      </c>
      <c r="DK653" s="17" t="s">
        <v>156</v>
      </c>
      <c r="DL653" s="17">
        <v>44890</v>
      </c>
      <c r="DM653" s="16">
        <v>1764</v>
      </c>
      <c r="DN653" s="10" t="s">
        <v>2263</v>
      </c>
      <c r="DO653" s="10" t="s">
        <v>233</v>
      </c>
      <c r="DP653" s="16">
        <v>12</v>
      </c>
      <c r="DQ653" s="16">
        <v>8</v>
      </c>
      <c r="DR653" s="11">
        <v>8</v>
      </c>
      <c r="DS653" s="16">
        <v>12</v>
      </c>
      <c r="DT653" s="16">
        <v>0</v>
      </c>
      <c r="DU653" s="11" t="s">
        <v>181</v>
      </c>
      <c r="DV653" s="11" t="s">
        <v>182</v>
      </c>
      <c r="DW653" s="27" t="s">
        <v>156</v>
      </c>
      <c r="DX653" s="27" t="s">
        <v>156</v>
      </c>
      <c r="DY653" s="20" t="s">
        <v>732</v>
      </c>
      <c r="DZ653" s="16">
        <v>7</v>
      </c>
      <c r="EA653" s="16">
        <v>33</v>
      </c>
      <c r="EB653" s="27" t="s">
        <v>185</v>
      </c>
      <c r="EC653" s="27" t="s">
        <v>185</v>
      </c>
      <c r="ED653" s="27" t="s">
        <v>182</v>
      </c>
      <c r="EE653" s="29">
        <v>44867.286238425928</v>
      </c>
      <c r="EF653" s="28" t="s">
        <v>460</v>
      </c>
      <c r="EG653" s="28" t="s">
        <v>461</v>
      </c>
      <c r="EH653" s="28" t="s">
        <v>190</v>
      </c>
      <c r="EI653" s="29">
        <v>45062.343865740739</v>
      </c>
      <c r="EJ653" s="28" t="s">
        <v>197</v>
      </c>
      <c r="EK653" s="28" t="s">
        <v>156</v>
      </c>
      <c r="EL653" s="28" t="s">
        <v>198</v>
      </c>
      <c r="EM653" s="45" t="s">
        <v>3713</v>
      </c>
      <c r="EN653" s="46" t="str">
        <f t="shared" si="71"/>
        <v>343F106B</v>
      </c>
      <c r="EO653" s="47">
        <f t="shared" si="72"/>
        <v>45052</v>
      </c>
      <c r="EP653" s="47">
        <f t="shared" si="73"/>
        <v>44869</v>
      </c>
      <c r="EQ653" s="48" t="str">
        <f t="shared" ca="1" si="74"/>
        <v>Past</v>
      </c>
      <c r="ER653" s="49">
        <f t="shared" si="75"/>
        <v>183</v>
      </c>
      <c r="ES653" s="50"/>
      <c r="ET653" s="51">
        <f t="shared" si="76"/>
        <v>183</v>
      </c>
      <c r="EU653" s="52">
        <f t="shared" si="77"/>
        <v>322812</v>
      </c>
      <c r="EV653" s="46"/>
      <c r="EW653" s="23" t="s">
        <v>3714</v>
      </c>
    </row>
    <row r="654" spans="1:153" ht="14.25" customHeight="1">
      <c r="A654" s="8">
        <v>647</v>
      </c>
      <c r="B654" s="9" t="s">
        <v>141</v>
      </c>
      <c r="C654" s="10" t="s">
        <v>206</v>
      </c>
      <c r="D654" s="10" t="s">
        <v>2008</v>
      </c>
      <c r="E654" s="10" t="s">
        <v>150</v>
      </c>
      <c r="F654" s="9" t="s">
        <v>2009</v>
      </c>
      <c r="G654" s="10" t="s">
        <v>145</v>
      </c>
      <c r="H654" s="9" t="s">
        <v>146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259</v>
      </c>
      <c r="S654" s="9" t="s">
        <v>154</v>
      </c>
      <c r="T654" s="9" t="s">
        <v>2225</v>
      </c>
      <c r="U654" s="9" t="s">
        <v>215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2226</v>
      </c>
      <c r="AA654" s="9" t="s">
        <v>293</v>
      </c>
      <c r="AB654" s="12" t="s">
        <v>294</v>
      </c>
      <c r="AC654" s="10" t="s">
        <v>2227</v>
      </c>
      <c r="AD654" s="9" t="s">
        <v>293</v>
      </c>
      <c r="AE654" s="13" t="s">
        <v>294</v>
      </c>
      <c r="AF654" s="14" t="s">
        <v>220</v>
      </c>
      <c r="AG654" s="10" t="s">
        <v>2261</v>
      </c>
      <c r="AH654" s="11" t="s">
        <v>256</v>
      </c>
      <c r="AI654" s="11" t="s">
        <v>223</v>
      </c>
      <c r="AJ654" s="10" t="s">
        <v>257</v>
      </c>
      <c r="AK654" s="11" t="s">
        <v>223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5.7</v>
      </c>
      <c r="AU654" s="10" t="s">
        <v>206</v>
      </c>
      <c r="AV654" s="16">
        <v>12000</v>
      </c>
      <c r="AW654" s="16">
        <v>12000</v>
      </c>
      <c r="AX654" s="16">
        <v>0</v>
      </c>
      <c r="AY654" s="16">
        <v>0</v>
      </c>
      <c r="AZ654" s="16">
        <v>2000</v>
      </c>
      <c r="BA654" s="17">
        <v>45110</v>
      </c>
      <c r="BB654" s="30" t="s">
        <v>175</v>
      </c>
      <c r="BC654" s="18">
        <v>45117</v>
      </c>
      <c r="BD654" s="17">
        <v>45322</v>
      </c>
      <c r="BE654" s="17">
        <v>45322</v>
      </c>
      <c r="BF654" s="17">
        <v>45092</v>
      </c>
      <c r="BG654" s="10">
        <v>84909889</v>
      </c>
      <c r="BH654" s="9" t="s">
        <v>695</v>
      </c>
      <c r="BI654" s="19">
        <v>44927</v>
      </c>
      <c r="BJ654" s="20">
        <v>44935</v>
      </c>
      <c r="BK654" s="16">
        <v>2004</v>
      </c>
      <c r="BL654" s="16">
        <v>11423</v>
      </c>
      <c r="BM654" s="9" t="s">
        <v>177</v>
      </c>
      <c r="BN654" s="9" t="s">
        <v>436</v>
      </c>
      <c r="BO654" s="9" t="s">
        <v>156</v>
      </c>
      <c r="BP654" s="17">
        <v>45092</v>
      </c>
      <c r="BQ654" s="17">
        <v>45092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44876</v>
      </c>
      <c r="CX654" s="10" t="s">
        <v>2231</v>
      </c>
      <c r="CY654" s="17" t="s">
        <v>156</v>
      </c>
      <c r="CZ654" s="17" t="s">
        <v>156</v>
      </c>
      <c r="DA654" s="17" t="s">
        <v>156</v>
      </c>
      <c r="DB654" s="17">
        <v>44874</v>
      </c>
      <c r="DC654" s="16">
        <v>2004</v>
      </c>
      <c r="DD654" s="10" t="s">
        <v>2264</v>
      </c>
      <c r="DE654" s="10" t="s">
        <v>230</v>
      </c>
      <c r="DF654" s="18" t="s">
        <v>156</v>
      </c>
      <c r="DG654" s="17">
        <v>44889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44894</v>
      </c>
      <c r="DM654" s="16">
        <v>2004</v>
      </c>
      <c r="DN654" s="10" t="s">
        <v>2265</v>
      </c>
      <c r="DO654" s="10" t="s">
        <v>233</v>
      </c>
      <c r="DP654" s="16">
        <v>12</v>
      </c>
      <c r="DQ654" s="16">
        <v>8</v>
      </c>
      <c r="DR654" s="11">
        <v>8</v>
      </c>
      <c r="DS654" s="16">
        <v>12</v>
      </c>
      <c r="DT654" s="16">
        <v>0</v>
      </c>
      <c r="DU654" s="11" t="s">
        <v>181</v>
      </c>
      <c r="DV654" s="11" t="s">
        <v>182</v>
      </c>
      <c r="DW654" s="27" t="s">
        <v>156</v>
      </c>
      <c r="DX654" s="27" t="s">
        <v>156</v>
      </c>
      <c r="DY654" s="20" t="s">
        <v>732</v>
      </c>
      <c r="DZ654" s="16">
        <v>7</v>
      </c>
      <c r="EA654" s="16">
        <v>33</v>
      </c>
      <c r="EB654" s="27" t="s">
        <v>185</v>
      </c>
      <c r="EC654" s="27" t="s">
        <v>185</v>
      </c>
      <c r="ED654" s="27" t="s">
        <v>182</v>
      </c>
      <c r="EE654" s="29">
        <v>44873.586516203701</v>
      </c>
      <c r="EF654" s="28" t="s">
        <v>460</v>
      </c>
      <c r="EG654" s="28" t="s">
        <v>461</v>
      </c>
      <c r="EH654" s="28" t="s">
        <v>190</v>
      </c>
      <c r="EI654" s="29">
        <v>45062.343865740739</v>
      </c>
      <c r="EJ654" s="28" t="s">
        <v>197</v>
      </c>
      <c r="EK654" s="28" t="s">
        <v>156</v>
      </c>
      <c r="EL654" s="28" t="s">
        <v>198</v>
      </c>
      <c r="EM654" s="45" t="s">
        <v>3713</v>
      </c>
      <c r="EN654" s="46" t="str">
        <f t="shared" si="71"/>
        <v>343F106B</v>
      </c>
      <c r="EO654" s="47">
        <f t="shared" si="72"/>
        <v>45052</v>
      </c>
      <c r="EP654" s="47">
        <f t="shared" si="73"/>
        <v>44876</v>
      </c>
      <c r="EQ654" s="48" t="str">
        <f t="shared" ca="1" si="74"/>
        <v>Past</v>
      </c>
      <c r="ER654" s="49">
        <f t="shared" si="75"/>
        <v>176</v>
      </c>
      <c r="ES654" s="50"/>
      <c r="ET654" s="51">
        <f t="shared" si="76"/>
        <v>176</v>
      </c>
      <c r="EU654" s="52">
        <f t="shared" si="77"/>
        <v>352704</v>
      </c>
      <c r="EV654" s="46"/>
      <c r="EW654" s="23" t="s">
        <v>3714</v>
      </c>
    </row>
    <row r="655" spans="1:153" ht="14.25" customHeight="1">
      <c r="A655" s="8">
        <v>648</v>
      </c>
      <c r="B655" s="9" t="s">
        <v>141</v>
      </c>
      <c r="C655" s="10" t="s">
        <v>206</v>
      </c>
      <c r="D655" s="10" t="s">
        <v>2008</v>
      </c>
      <c r="E655" s="10" t="s">
        <v>150</v>
      </c>
      <c r="F655" s="9" t="s">
        <v>2009</v>
      </c>
      <c r="G655" s="10" t="s">
        <v>145</v>
      </c>
      <c r="H655" s="9" t="s">
        <v>146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259</v>
      </c>
      <c r="S655" s="9" t="s">
        <v>154</v>
      </c>
      <c r="T655" s="9" t="s">
        <v>2225</v>
      </c>
      <c r="U655" s="9" t="s">
        <v>215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2226</v>
      </c>
      <c r="AA655" s="9" t="s">
        <v>293</v>
      </c>
      <c r="AB655" s="12" t="s">
        <v>294</v>
      </c>
      <c r="AC655" s="10" t="s">
        <v>2227</v>
      </c>
      <c r="AD655" s="9" t="s">
        <v>293</v>
      </c>
      <c r="AE655" s="13" t="s">
        <v>294</v>
      </c>
      <c r="AF655" s="14" t="s">
        <v>220</v>
      </c>
      <c r="AG655" s="10" t="s">
        <v>2261</v>
      </c>
      <c r="AH655" s="11" t="s">
        <v>256</v>
      </c>
      <c r="AI655" s="11" t="s">
        <v>223</v>
      </c>
      <c r="AJ655" s="10" t="s">
        <v>257</v>
      </c>
      <c r="AK655" s="11" t="s">
        <v>223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5.7</v>
      </c>
      <c r="AU655" s="10" t="s">
        <v>206</v>
      </c>
      <c r="AV655" s="16">
        <v>12000</v>
      </c>
      <c r="AW655" s="16">
        <v>12000</v>
      </c>
      <c r="AX655" s="16">
        <v>0</v>
      </c>
      <c r="AY655" s="16">
        <v>0</v>
      </c>
      <c r="AZ655" s="16">
        <v>2000</v>
      </c>
      <c r="BA655" s="17">
        <v>45110</v>
      </c>
      <c r="BB655" s="30" t="s">
        <v>175</v>
      </c>
      <c r="BC655" s="18">
        <v>45117</v>
      </c>
      <c r="BD655" s="17">
        <v>45322</v>
      </c>
      <c r="BE655" s="17">
        <v>45322</v>
      </c>
      <c r="BF655" s="17">
        <v>45092</v>
      </c>
      <c r="BG655" s="10">
        <v>85520895</v>
      </c>
      <c r="BH655" s="9" t="s">
        <v>319</v>
      </c>
      <c r="BI655" s="19">
        <v>45047</v>
      </c>
      <c r="BJ655" s="20">
        <v>45047</v>
      </c>
      <c r="BK655" s="16">
        <v>1</v>
      </c>
      <c r="BL655" s="16">
        <v>6</v>
      </c>
      <c r="BM655" s="9" t="s">
        <v>177</v>
      </c>
      <c r="BN655" s="9" t="s">
        <v>470</v>
      </c>
      <c r="BO655" s="9" t="s">
        <v>156</v>
      </c>
      <c r="BP655" s="17">
        <v>45122</v>
      </c>
      <c r="BQ655" s="17" t="s">
        <v>156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 t="s">
        <v>156</v>
      </c>
      <c r="CD655" s="10" t="s">
        <v>156</v>
      </c>
      <c r="CE655" s="17" t="s">
        <v>156</v>
      </c>
      <c r="CF655" s="17" t="s">
        <v>156</v>
      </c>
      <c r="CG655" s="17">
        <v>45075</v>
      </c>
      <c r="CH655" s="17" t="s">
        <v>156</v>
      </c>
      <c r="CI655" s="16">
        <v>0</v>
      </c>
      <c r="CJ655" s="10" t="s">
        <v>156</v>
      </c>
      <c r="CK655" s="10" t="s">
        <v>156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 t="s">
        <v>156</v>
      </c>
      <c r="CX655" s="10" t="s">
        <v>193</v>
      </c>
      <c r="CY655" s="17" t="s">
        <v>156</v>
      </c>
      <c r="CZ655" s="17" t="s">
        <v>156</v>
      </c>
      <c r="DA655" s="17">
        <v>45075</v>
      </c>
      <c r="DB655" s="17" t="s">
        <v>156</v>
      </c>
      <c r="DC655" s="16">
        <v>0</v>
      </c>
      <c r="DD655" s="10" t="s">
        <v>156</v>
      </c>
      <c r="DE655" s="10" t="s">
        <v>156</v>
      </c>
      <c r="DF655" s="18" t="s">
        <v>156</v>
      </c>
      <c r="DG655" s="17" t="s">
        <v>156</v>
      </c>
      <c r="DH655" s="10" t="s">
        <v>156</v>
      </c>
      <c r="DI655" s="17" t="s">
        <v>156</v>
      </c>
      <c r="DJ655" s="17" t="s">
        <v>156</v>
      </c>
      <c r="DK655" s="17">
        <v>45075</v>
      </c>
      <c r="DL655" s="17" t="s">
        <v>156</v>
      </c>
      <c r="DM655" s="16">
        <v>0</v>
      </c>
      <c r="DN655" s="10" t="s">
        <v>156</v>
      </c>
      <c r="DO655" s="10" t="s">
        <v>156</v>
      </c>
      <c r="DP655" s="16">
        <v>12</v>
      </c>
      <c r="DQ655" s="16">
        <v>8</v>
      </c>
      <c r="DR655" s="11">
        <v>8</v>
      </c>
      <c r="DS655" s="16">
        <v>12</v>
      </c>
      <c r="DT655" s="16">
        <v>0</v>
      </c>
      <c r="DU655" s="11" t="s">
        <v>181</v>
      </c>
      <c r="DV655" s="11" t="s">
        <v>182</v>
      </c>
      <c r="DW655" s="27" t="s">
        <v>156</v>
      </c>
      <c r="DX655" s="27" t="s">
        <v>156</v>
      </c>
      <c r="DY655" s="20" t="s">
        <v>845</v>
      </c>
      <c r="DZ655" s="16">
        <v>7</v>
      </c>
      <c r="EA655" s="16">
        <v>33</v>
      </c>
      <c r="EB655" s="27" t="s">
        <v>185</v>
      </c>
      <c r="EC655" s="27" t="s">
        <v>185</v>
      </c>
      <c r="ED655" s="27" t="s">
        <v>182</v>
      </c>
      <c r="EE655" s="29">
        <v>45042.277557870373</v>
      </c>
      <c r="EF655" s="28" t="s">
        <v>1129</v>
      </c>
      <c r="EG655" s="28" t="s">
        <v>1130</v>
      </c>
      <c r="EH655" s="28" t="s">
        <v>190</v>
      </c>
      <c r="EI655" s="29">
        <v>45075.990648148145</v>
      </c>
      <c r="EJ655" s="28" t="s">
        <v>197</v>
      </c>
      <c r="EK655" s="28" t="s">
        <v>156</v>
      </c>
      <c r="EL655" s="28" t="s">
        <v>198</v>
      </c>
      <c r="EM655" s="45" t="s">
        <v>3713</v>
      </c>
      <c r="EN655" s="46" t="str">
        <f t="shared" si="71"/>
        <v>343F106B</v>
      </c>
      <c r="EO655" s="47">
        <f t="shared" si="72"/>
        <v>45082</v>
      </c>
      <c r="EP655" s="47" t="str">
        <f t="shared" si="73"/>
        <v/>
      </c>
      <c r="EQ655" s="48" t="str">
        <f t="shared" ca="1" si="74"/>
        <v>Y</v>
      </c>
      <c r="ER655" s="49" t="str">
        <f t="shared" si="75"/>
        <v/>
      </c>
      <c r="ES655" s="50"/>
      <c r="ET655" s="51" t="str">
        <f t="shared" si="76"/>
        <v/>
      </c>
      <c r="EU655" s="52" t="str">
        <f t="shared" si="77"/>
        <v/>
      </c>
      <c r="EV655" s="46"/>
      <c r="EW655" s="23" t="s">
        <v>3721</v>
      </c>
    </row>
    <row r="656" spans="1:153" ht="14.25" hidden="1" customHeight="1">
      <c r="A656" s="8">
        <v>649</v>
      </c>
      <c r="B656" s="9" t="s">
        <v>141</v>
      </c>
      <c r="C656" s="10" t="s">
        <v>206</v>
      </c>
      <c r="D656" s="10" t="s">
        <v>2008</v>
      </c>
      <c r="E656" s="10" t="s">
        <v>150</v>
      </c>
      <c r="F656" s="9" t="s">
        <v>2009</v>
      </c>
      <c r="G656" s="10" t="s">
        <v>145</v>
      </c>
      <c r="H656" s="9" t="s">
        <v>146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259</v>
      </c>
      <c r="S656" s="9" t="s">
        <v>154</v>
      </c>
      <c r="T656" s="9" t="s">
        <v>2225</v>
      </c>
      <c r="U656" s="9" t="s">
        <v>215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2226</v>
      </c>
      <c r="AA656" s="9" t="s">
        <v>293</v>
      </c>
      <c r="AB656" s="12" t="s">
        <v>294</v>
      </c>
      <c r="AC656" s="10" t="s">
        <v>2227</v>
      </c>
      <c r="AD656" s="9" t="s">
        <v>293</v>
      </c>
      <c r="AE656" s="13" t="s">
        <v>294</v>
      </c>
      <c r="AF656" s="14" t="s">
        <v>220</v>
      </c>
      <c r="AG656" s="10" t="s">
        <v>2261</v>
      </c>
      <c r="AH656" s="11" t="s">
        <v>256</v>
      </c>
      <c r="AI656" s="11" t="s">
        <v>223</v>
      </c>
      <c r="AJ656" s="10" t="s">
        <v>257</v>
      </c>
      <c r="AK656" s="11" t="s">
        <v>223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5.7</v>
      </c>
      <c r="AU656" s="10" t="s">
        <v>206</v>
      </c>
      <c r="AV656" s="16">
        <v>12000</v>
      </c>
      <c r="AW656" s="16">
        <v>12000</v>
      </c>
      <c r="AX656" s="16">
        <v>0</v>
      </c>
      <c r="AY656" s="16">
        <v>0</v>
      </c>
      <c r="AZ656" s="16">
        <v>2000</v>
      </c>
      <c r="BA656" s="17">
        <v>45110</v>
      </c>
      <c r="BB656" s="30" t="s">
        <v>175</v>
      </c>
      <c r="BC656" s="18">
        <v>44938</v>
      </c>
      <c r="BD656" s="17">
        <v>45322</v>
      </c>
      <c r="BE656" s="17">
        <v>45322</v>
      </c>
      <c r="BF656" s="17">
        <v>45092</v>
      </c>
      <c r="BG656" s="10">
        <v>85136960</v>
      </c>
      <c r="BH656" s="9" t="s">
        <v>321</v>
      </c>
      <c r="BI656" s="19">
        <v>45078</v>
      </c>
      <c r="BJ656" s="20">
        <v>45082</v>
      </c>
      <c r="BK656" s="16">
        <v>0</v>
      </c>
      <c r="BL656" s="16">
        <v>0</v>
      </c>
      <c r="BM656" s="9" t="s">
        <v>177</v>
      </c>
      <c r="BN656" s="9" t="s">
        <v>178</v>
      </c>
      <c r="BO656" s="9" t="s">
        <v>156</v>
      </c>
      <c r="BP656" s="17">
        <v>45153</v>
      </c>
      <c r="BQ656" s="17" t="s">
        <v>156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>
        <v>44936</v>
      </c>
      <c r="CD656" s="10" t="s">
        <v>156</v>
      </c>
      <c r="CE656" s="17">
        <v>44943</v>
      </c>
      <c r="CF656" s="17" t="s">
        <v>156</v>
      </c>
      <c r="CG656" s="17">
        <v>44917</v>
      </c>
      <c r="CH656" s="17">
        <v>44938</v>
      </c>
      <c r="CI656" s="16">
        <v>1000</v>
      </c>
      <c r="CJ656" s="10" t="s">
        <v>2266</v>
      </c>
      <c r="CK656" s="10" t="s">
        <v>230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44957</v>
      </c>
      <c r="CX656" s="10" t="s">
        <v>2206</v>
      </c>
      <c r="CY656" s="17">
        <v>45027</v>
      </c>
      <c r="CZ656" s="17" t="s">
        <v>156</v>
      </c>
      <c r="DA656" s="17">
        <v>44941</v>
      </c>
      <c r="DB656" s="17" t="s">
        <v>156</v>
      </c>
      <c r="DC656" s="16">
        <v>0</v>
      </c>
      <c r="DD656" s="10" t="s">
        <v>156</v>
      </c>
      <c r="DE656" s="10" t="s">
        <v>156</v>
      </c>
      <c r="DF656" s="18" t="s">
        <v>156</v>
      </c>
      <c r="DG656" s="17">
        <v>44978</v>
      </c>
      <c r="DH656" s="10" t="s">
        <v>2208</v>
      </c>
      <c r="DI656" s="17">
        <v>45041</v>
      </c>
      <c r="DJ656" s="17" t="s">
        <v>156</v>
      </c>
      <c r="DK656" s="17">
        <v>44941</v>
      </c>
      <c r="DL656" s="17" t="s">
        <v>156</v>
      </c>
      <c r="DM656" s="16">
        <v>0</v>
      </c>
      <c r="DN656" s="10" t="s">
        <v>156</v>
      </c>
      <c r="DO656" s="10" t="s">
        <v>156</v>
      </c>
      <c r="DP656" s="16">
        <v>12</v>
      </c>
      <c r="DQ656" s="16">
        <v>8</v>
      </c>
      <c r="DR656" s="11">
        <v>8</v>
      </c>
      <c r="DS656" s="16">
        <v>12</v>
      </c>
      <c r="DT656" s="16">
        <v>0</v>
      </c>
      <c r="DU656" s="11" t="s">
        <v>181</v>
      </c>
      <c r="DV656" s="11" t="s">
        <v>182</v>
      </c>
      <c r="DW656" s="27" t="s">
        <v>156</v>
      </c>
      <c r="DX656" s="27" t="s">
        <v>2125</v>
      </c>
      <c r="DY656" s="20" t="s">
        <v>892</v>
      </c>
      <c r="DZ656" s="16">
        <v>7</v>
      </c>
      <c r="EA656" s="16">
        <v>33</v>
      </c>
      <c r="EB656" s="27" t="s">
        <v>185</v>
      </c>
      <c r="EC656" s="27" t="s">
        <v>185</v>
      </c>
      <c r="ED656" s="27" t="s">
        <v>182</v>
      </c>
      <c r="EE656" s="29">
        <v>44910.388506944444</v>
      </c>
      <c r="EF656" s="28" t="s">
        <v>188</v>
      </c>
      <c r="EG656" s="28" t="s">
        <v>189</v>
      </c>
      <c r="EH656" s="28" t="s">
        <v>190</v>
      </c>
      <c r="EI656" s="29">
        <v>45062.343865740739</v>
      </c>
      <c r="EJ656" s="28" t="s">
        <v>197</v>
      </c>
      <c r="EK656" s="28" t="s">
        <v>156</v>
      </c>
      <c r="EL656" s="28" t="s">
        <v>198</v>
      </c>
      <c r="EM656" s="45"/>
      <c r="EN656" s="46" t="str">
        <f t="shared" si="71"/>
        <v>343F106B</v>
      </c>
      <c r="EO656" s="47">
        <f t="shared" si="72"/>
        <v>45113</v>
      </c>
      <c r="EP656" s="47">
        <f t="shared" si="73"/>
        <v>44957</v>
      </c>
      <c r="EQ656" s="48" t="str">
        <f t="shared" ca="1" si="74"/>
        <v>Past</v>
      </c>
      <c r="ER656" s="49">
        <f t="shared" si="75"/>
        <v>156</v>
      </c>
      <c r="ES656" s="50"/>
      <c r="ET656" s="51">
        <f t="shared" si="76"/>
        <v>156</v>
      </c>
      <c r="EU656" s="52">
        <f t="shared" si="77"/>
        <v>0</v>
      </c>
      <c r="EV656" s="46"/>
    </row>
    <row r="657" spans="1:153" ht="14.25" hidden="1" customHeight="1">
      <c r="A657" s="8">
        <v>650</v>
      </c>
      <c r="B657" s="9" t="s">
        <v>141</v>
      </c>
      <c r="C657" s="10" t="s">
        <v>206</v>
      </c>
      <c r="D657" s="10" t="s">
        <v>2008</v>
      </c>
      <c r="E657" s="10" t="s">
        <v>150</v>
      </c>
      <c r="F657" s="9" t="s">
        <v>2009</v>
      </c>
      <c r="G657" s="10" t="s">
        <v>145</v>
      </c>
      <c r="H657" s="9" t="s">
        <v>146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259</v>
      </c>
      <c r="S657" s="9" t="s">
        <v>154</v>
      </c>
      <c r="T657" s="9" t="s">
        <v>2225</v>
      </c>
      <c r="U657" s="9" t="s">
        <v>215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2226</v>
      </c>
      <c r="AA657" s="9" t="s">
        <v>293</v>
      </c>
      <c r="AB657" s="12" t="s">
        <v>294</v>
      </c>
      <c r="AC657" s="10" t="s">
        <v>2227</v>
      </c>
      <c r="AD657" s="9" t="s">
        <v>293</v>
      </c>
      <c r="AE657" s="13" t="s">
        <v>294</v>
      </c>
      <c r="AF657" s="14" t="s">
        <v>220</v>
      </c>
      <c r="AG657" s="10" t="s">
        <v>2261</v>
      </c>
      <c r="AH657" s="11" t="s">
        <v>256</v>
      </c>
      <c r="AI657" s="11" t="s">
        <v>223</v>
      </c>
      <c r="AJ657" s="10" t="s">
        <v>257</v>
      </c>
      <c r="AK657" s="11" t="s">
        <v>223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5.7</v>
      </c>
      <c r="AU657" s="10" t="s">
        <v>206</v>
      </c>
      <c r="AV657" s="16">
        <v>12000</v>
      </c>
      <c r="AW657" s="16">
        <v>12000</v>
      </c>
      <c r="AX657" s="16">
        <v>0</v>
      </c>
      <c r="AY657" s="16">
        <v>0</v>
      </c>
      <c r="AZ657" s="16">
        <v>2000</v>
      </c>
      <c r="BA657" s="17">
        <v>45110</v>
      </c>
      <c r="BB657" s="30" t="s">
        <v>175</v>
      </c>
      <c r="BC657" s="18" t="s">
        <v>156</v>
      </c>
      <c r="BD657" s="17">
        <v>45322</v>
      </c>
      <c r="BE657" s="17">
        <v>45322</v>
      </c>
      <c r="BF657" s="17">
        <v>45092</v>
      </c>
      <c r="BG657" s="10">
        <v>85733178</v>
      </c>
      <c r="BH657" s="9" t="s">
        <v>258</v>
      </c>
      <c r="BI657" s="19">
        <v>45108</v>
      </c>
      <c r="BJ657" s="20">
        <v>45110</v>
      </c>
      <c r="BK657" s="16">
        <v>0</v>
      </c>
      <c r="BL657" s="16">
        <v>0</v>
      </c>
      <c r="BM657" s="9" t="s">
        <v>177</v>
      </c>
      <c r="BN657" s="9" t="s">
        <v>178</v>
      </c>
      <c r="BO657" s="9" t="s">
        <v>156</v>
      </c>
      <c r="BP657" s="17">
        <v>45165</v>
      </c>
      <c r="BQ657" s="17" t="s">
        <v>156</v>
      </c>
      <c r="BR657" s="17" t="s">
        <v>156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 t="s">
        <v>156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45076</v>
      </c>
      <c r="CD657" s="10" t="s">
        <v>156</v>
      </c>
      <c r="CE657" s="17" t="s">
        <v>156</v>
      </c>
      <c r="CF657" s="17" t="s">
        <v>156</v>
      </c>
      <c r="CG657" s="17" t="s">
        <v>156</v>
      </c>
      <c r="CH657" s="17" t="s">
        <v>156</v>
      </c>
      <c r="CI657" s="16">
        <v>0</v>
      </c>
      <c r="CJ657" s="10" t="s">
        <v>156</v>
      </c>
      <c r="CK657" s="10" t="s">
        <v>156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 t="s">
        <v>156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45104</v>
      </c>
      <c r="CX657" s="10" t="s">
        <v>2267</v>
      </c>
      <c r="CY657" s="17" t="s">
        <v>156</v>
      </c>
      <c r="CZ657" s="17" t="s">
        <v>156</v>
      </c>
      <c r="DA657" s="17" t="s">
        <v>156</v>
      </c>
      <c r="DB657" s="17" t="s">
        <v>156</v>
      </c>
      <c r="DC657" s="16">
        <v>0</v>
      </c>
      <c r="DD657" s="10" t="s">
        <v>156</v>
      </c>
      <c r="DE657" s="10" t="s">
        <v>156</v>
      </c>
      <c r="DF657" s="18" t="s">
        <v>156</v>
      </c>
      <c r="DG657" s="17">
        <v>45113</v>
      </c>
      <c r="DH657" s="10" t="s">
        <v>2170</v>
      </c>
      <c r="DI657" s="17" t="s">
        <v>156</v>
      </c>
      <c r="DJ657" s="17" t="s">
        <v>156</v>
      </c>
      <c r="DK657" s="17" t="s">
        <v>156</v>
      </c>
      <c r="DL657" s="17" t="s">
        <v>156</v>
      </c>
      <c r="DM657" s="16">
        <v>0</v>
      </c>
      <c r="DN657" s="10" t="s">
        <v>156</v>
      </c>
      <c r="DO657" s="10" t="s">
        <v>156</v>
      </c>
      <c r="DP657" s="16">
        <v>12</v>
      </c>
      <c r="DQ657" s="16">
        <v>8</v>
      </c>
      <c r="DR657" s="11">
        <v>8</v>
      </c>
      <c r="DS657" s="16">
        <v>12</v>
      </c>
      <c r="DT657" s="16">
        <v>2000</v>
      </c>
      <c r="DU657" s="11" t="s">
        <v>181</v>
      </c>
      <c r="DV657" s="11" t="s">
        <v>182</v>
      </c>
      <c r="DW657" s="27" t="s">
        <v>156</v>
      </c>
      <c r="DX657" s="27" t="s">
        <v>156</v>
      </c>
      <c r="DY657" s="20" t="s">
        <v>2268</v>
      </c>
      <c r="DZ657" s="16">
        <v>7</v>
      </c>
      <c r="EA657" s="16">
        <v>33</v>
      </c>
      <c r="EB657" s="27" t="s">
        <v>185</v>
      </c>
      <c r="EC657" s="27" t="s">
        <v>185</v>
      </c>
      <c r="ED657" s="27" t="s">
        <v>182</v>
      </c>
      <c r="EE657" s="29">
        <v>45075.262650462966</v>
      </c>
      <c r="EF657" s="28" t="s">
        <v>195</v>
      </c>
      <c r="EG657" s="28" t="s">
        <v>196</v>
      </c>
      <c r="EH657" s="28" t="s">
        <v>210</v>
      </c>
      <c r="EI657" s="29">
        <v>45098.261620370373</v>
      </c>
      <c r="EJ657" s="28" t="s">
        <v>195</v>
      </c>
      <c r="EK657" s="28" t="s">
        <v>196</v>
      </c>
      <c r="EL657" s="28" t="s">
        <v>210</v>
      </c>
      <c r="EM657" s="45"/>
      <c r="EN657" s="46" t="str">
        <f t="shared" si="71"/>
        <v>343F106B</v>
      </c>
      <c r="EO657" s="47">
        <f t="shared" si="72"/>
        <v>45125</v>
      </c>
      <c r="EP657" s="47">
        <f t="shared" si="73"/>
        <v>45104</v>
      </c>
      <c r="EQ657" s="48" t="str">
        <f t="shared" ca="1" si="74"/>
        <v>Past</v>
      </c>
      <c r="ER657" s="49">
        <f t="shared" si="75"/>
        <v>21</v>
      </c>
      <c r="ES657" s="50"/>
      <c r="ET657" s="51">
        <f t="shared" si="76"/>
        <v>21</v>
      </c>
      <c r="EU657" s="52">
        <f t="shared" si="77"/>
        <v>0</v>
      </c>
      <c r="EV657" s="46"/>
    </row>
    <row r="658" spans="1:153" ht="14.25" hidden="1" customHeight="1">
      <c r="A658" s="8">
        <v>651</v>
      </c>
      <c r="B658" s="9" t="s">
        <v>141</v>
      </c>
      <c r="C658" s="10" t="s">
        <v>206</v>
      </c>
      <c r="D658" s="10" t="s">
        <v>2008</v>
      </c>
      <c r="E658" s="10" t="s">
        <v>150</v>
      </c>
      <c r="F658" s="9" t="s">
        <v>2009</v>
      </c>
      <c r="G658" s="10" t="s">
        <v>145</v>
      </c>
      <c r="H658" s="9" t="s">
        <v>146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259</v>
      </c>
      <c r="S658" s="9" t="s">
        <v>154</v>
      </c>
      <c r="T658" s="9" t="s">
        <v>2225</v>
      </c>
      <c r="U658" s="9" t="s">
        <v>215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2226</v>
      </c>
      <c r="AA658" s="9" t="s">
        <v>293</v>
      </c>
      <c r="AB658" s="12" t="s">
        <v>294</v>
      </c>
      <c r="AC658" s="10" t="s">
        <v>2227</v>
      </c>
      <c r="AD658" s="9" t="s">
        <v>293</v>
      </c>
      <c r="AE658" s="13" t="s">
        <v>294</v>
      </c>
      <c r="AF658" s="14" t="s">
        <v>220</v>
      </c>
      <c r="AG658" s="10" t="s">
        <v>2261</v>
      </c>
      <c r="AH658" s="11" t="s">
        <v>256</v>
      </c>
      <c r="AI658" s="11" t="s">
        <v>223</v>
      </c>
      <c r="AJ658" s="10" t="s">
        <v>257</v>
      </c>
      <c r="AK658" s="11" t="s">
        <v>223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5.7</v>
      </c>
      <c r="AU658" s="10" t="s">
        <v>206</v>
      </c>
      <c r="AV658" s="16">
        <v>12000</v>
      </c>
      <c r="AW658" s="16">
        <v>12000</v>
      </c>
      <c r="AX658" s="16">
        <v>0</v>
      </c>
      <c r="AY658" s="16">
        <v>0</v>
      </c>
      <c r="AZ658" s="16">
        <v>2000</v>
      </c>
      <c r="BA658" s="17">
        <v>45110</v>
      </c>
      <c r="BB658" s="30" t="s">
        <v>175</v>
      </c>
      <c r="BC658" s="18">
        <v>44938</v>
      </c>
      <c r="BD658" s="17">
        <v>45322</v>
      </c>
      <c r="BE658" s="17">
        <v>45322</v>
      </c>
      <c r="BF658" s="17">
        <v>45092</v>
      </c>
      <c r="BG658" s="10">
        <v>85136959</v>
      </c>
      <c r="BH658" s="9" t="s">
        <v>303</v>
      </c>
      <c r="BI658" s="19">
        <v>45108</v>
      </c>
      <c r="BJ658" s="20">
        <v>45110</v>
      </c>
      <c r="BK658" s="16">
        <v>0</v>
      </c>
      <c r="BL658" s="16">
        <v>0</v>
      </c>
      <c r="BM658" s="9" t="s">
        <v>177</v>
      </c>
      <c r="BN658" s="9" t="s">
        <v>178</v>
      </c>
      <c r="BO658" s="9" t="s">
        <v>156</v>
      </c>
      <c r="BP658" s="17">
        <v>45168</v>
      </c>
      <c r="BQ658" s="17" t="s">
        <v>156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>
        <v>44887</v>
      </c>
      <c r="CD658" s="10" t="s">
        <v>156</v>
      </c>
      <c r="CE658" s="17">
        <v>44887</v>
      </c>
      <c r="CF658" s="17" t="s">
        <v>156</v>
      </c>
      <c r="CG658" s="17">
        <v>44941</v>
      </c>
      <c r="CH658" s="17">
        <v>44938</v>
      </c>
      <c r="CI658" s="16">
        <v>1500</v>
      </c>
      <c r="CJ658" s="10" t="s">
        <v>2269</v>
      </c>
      <c r="CK658" s="10" t="s">
        <v>230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44957</v>
      </c>
      <c r="CX658" s="10" t="s">
        <v>2029</v>
      </c>
      <c r="CY658" s="17">
        <v>45062</v>
      </c>
      <c r="CZ658" s="17" t="s">
        <v>156</v>
      </c>
      <c r="DA658" s="17">
        <v>44951</v>
      </c>
      <c r="DB658" s="17" t="s">
        <v>156</v>
      </c>
      <c r="DC658" s="16">
        <v>0</v>
      </c>
      <c r="DD658" s="10" t="s">
        <v>156</v>
      </c>
      <c r="DE658" s="10" t="s">
        <v>156</v>
      </c>
      <c r="DF658" s="18" t="s">
        <v>156</v>
      </c>
      <c r="DG658" s="17">
        <v>44978</v>
      </c>
      <c r="DH658" s="10" t="s">
        <v>1867</v>
      </c>
      <c r="DI658" s="17">
        <v>45069</v>
      </c>
      <c r="DJ658" s="17" t="s">
        <v>156</v>
      </c>
      <c r="DK658" s="17">
        <v>44951</v>
      </c>
      <c r="DL658" s="17" t="s">
        <v>156</v>
      </c>
      <c r="DM658" s="16">
        <v>0</v>
      </c>
      <c r="DN658" s="10" t="s">
        <v>156</v>
      </c>
      <c r="DO658" s="10" t="s">
        <v>156</v>
      </c>
      <c r="DP658" s="16">
        <v>12</v>
      </c>
      <c r="DQ658" s="16">
        <v>8</v>
      </c>
      <c r="DR658" s="11">
        <v>8</v>
      </c>
      <c r="DS658" s="16">
        <v>12</v>
      </c>
      <c r="DT658" s="16">
        <v>0</v>
      </c>
      <c r="DU658" s="11" t="s">
        <v>181</v>
      </c>
      <c r="DV658" s="11" t="s">
        <v>182</v>
      </c>
      <c r="DW658" s="27" t="s">
        <v>156</v>
      </c>
      <c r="DX658" s="27" t="s">
        <v>156</v>
      </c>
      <c r="DY658" s="20" t="s">
        <v>1024</v>
      </c>
      <c r="DZ658" s="16">
        <v>7</v>
      </c>
      <c r="EA658" s="16">
        <v>33</v>
      </c>
      <c r="EB658" s="27" t="s">
        <v>185</v>
      </c>
      <c r="EC658" s="27" t="s">
        <v>185</v>
      </c>
      <c r="ED658" s="27" t="s">
        <v>182</v>
      </c>
      <c r="EE658" s="29">
        <v>44910.388506944444</v>
      </c>
      <c r="EF658" s="28" t="s">
        <v>188</v>
      </c>
      <c r="EG658" s="28" t="s">
        <v>189</v>
      </c>
      <c r="EH658" s="28" t="s">
        <v>190</v>
      </c>
      <c r="EI658" s="29">
        <v>45062.343865740739</v>
      </c>
      <c r="EJ658" s="28" t="s">
        <v>197</v>
      </c>
      <c r="EK658" s="28" t="s">
        <v>156</v>
      </c>
      <c r="EL658" s="28" t="s">
        <v>198</v>
      </c>
      <c r="EM658" s="45"/>
      <c r="EN658" s="46" t="str">
        <f t="shared" si="71"/>
        <v>343F106B</v>
      </c>
      <c r="EO658" s="47">
        <f t="shared" si="72"/>
        <v>45128</v>
      </c>
      <c r="EP658" s="47">
        <f t="shared" si="73"/>
        <v>44957</v>
      </c>
      <c r="EQ658" s="48" t="str">
        <f t="shared" ca="1" si="74"/>
        <v>Past</v>
      </c>
      <c r="ER658" s="49">
        <f t="shared" si="75"/>
        <v>171</v>
      </c>
      <c r="ES658" s="50"/>
      <c r="ET658" s="51">
        <f t="shared" si="76"/>
        <v>171</v>
      </c>
      <c r="EU658" s="52">
        <f t="shared" si="77"/>
        <v>0</v>
      </c>
      <c r="EV658" s="46"/>
    </row>
    <row r="659" spans="1:153" ht="14.25" hidden="1" customHeight="1">
      <c r="A659" s="8">
        <v>652</v>
      </c>
      <c r="B659" s="9" t="s">
        <v>141</v>
      </c>
      <c r="C659" s="10" t="s">
        <v>206</v>
      </c>
      <c r="D659" s="10" t="s">
        <v>2008</v>
      </c>
      <c r="E659" s="10" t="s">
        <v>150</v>
      </c>
      <c r="F659" s="9" t="s">
        <v>2009</v>
      </c>
      <c r="G659" s="10" t="s">
        <v>145</v>
      </c>
      <c r="H659" s="9" t="s">
        <v>146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259</v>
      </c>
      <c r="S659" s="9" t="s">
        <v>154</v>
      </c>
      <c r="T659" s="9" t="s">
        <v>2225</v>
      </c>
      <c r="U659" s="9" t="s">
        <v>215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2226</v>
      </c>
      <c r="AA659" s="9" t="s">
        <v>293</v>
      </c>
      <c r="AB659" s="12" t="s">
        <v>294</v>
      </c>
      <c r="AC659" s="10" t="s">
        <v>2227</v>
      </c>
      <c r="AD659" s="9" t="s">
        <v>293</v>
      </c>
      <c r="AE659" s="13" t="s">
        <v>294</v>
      </c>
      <c r="AF659" s="14" t="s">
        <v>220</v>
      </c>
      <c r="AG659" s="10" t="s">
        <v>2261</v>
      </c>
      <c r="AH659" s="11" t="s">
        <v>256</v>
      </c>
      <c r="AI659" s="11" t="s">
        <v>223</v>
      </c>
      <c r="AJ659" s="10" t="s">
        <v>257</v>
      </c>
      <c r="AK659" s="11" t="s">
        <v>223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5.7</v>
      </c>
      <c r="AU659" s="10" t="s">
        <v>206</v>
      </c>
      <c r="AV659" s="16">
        <v>12000</v>
      </c>
      <c r="AW659" s="16">
        <v>12000</v>
      </c>
      <c r="AX659" s="16">
        <v>0</v>
      </c>
      <c r="AY659" s="16">
        <v>0</v>
      </c>
      <c r="AZ659" s="16">
        <v>2000</v>
      </c>
      <c r="BA659" s="17">
        <v>45110</v>
      </c>
      <c r="BB659" s="30" t="s">
        <v>175</v>
      </c>
      <c r="BC659" s="18">
        <v>45117</v>
      </c>
      <c r="BD659" s="17">
        <v>45322</v>
      </c>
      <c r="BE659" s="17">
        <v>45322</v>
      </c>
      <c r="BF659" s="17">
        <v>45092</v>
      </c>
      <c r="BG659" s="10">
        <v>85527236</v>
      </c>
      <c r="BH659" s="9" t="s">
        <v>247</v>
      </c>
      <c r="BI659" s="19">
        <v>45139</v>
      </c>
      <c r="BJ659" s="20">
        <v>45145</v>
      </c>
      <c r="BK659" s="16">
        <v>1000</v>
      </c>
      <c r="BL659" s="16">
        <v>5700</v>
      </c>
      <c r="BM659" s="9" t="s">
        <v>177</v>
      </c>
      <c r="BN659" s="9" t="s">
        <v>226</v>
      </c>
      <c r="BO659" s="9" t="s">
        <v>156</v>
      </c>
      <c r="BP659" s="17">
        <v>45187</v>
      </c>
      <c r="BQ659" s="17" t="s">
        <v>156</v>
      </c>
      <c r="BR659" s="17" t="s">
        <v>156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 t="s">
        <v>156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45078</v>
      </c>
      <c r="CD659" s="10" t="s">
        <v>156</v>
      </c>
      <c r="CE659" s="17" t="s">
        <v>156</v>
      </c>
      <c r="CF659" s="17" t="s">
        <v>156</v>
      </c>
      <c r="CG659" s="17" t="s">
        <v>156</v>
      </c>
      <c r="CH659" s="17">
        <v>45077</v>
      </c>
      <c r="CI659" s="16">
        <v>1000</v>
      </c>
      <c r="CJ659" s="10" t="s">
        <v>2270</v>
      </c>
      <c r="CK659" s="10" t="s">
        <v>230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 t="s">
        <v>156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45120</v>
      </c>
      <c r="CX659" s="10" t="s">
        <v>2271</v>
      </c>
      <c r="CY659" s="17" t="s">
        <v>156</v>
      </c>
      <c r="CZ659" s="17" t="s">
        <v>156</v>
      </c>
      <c r="DA659" s="17" t="s">
        <v>156</v>
      </c>
      <c r="DB659" s="17" t="s">
        <v>156</v>
      </c>
      <c r="DC659" s="16">
        <v>0</v>
      </c>
      <c r="DD659" s="10" t="s">
        <v>156</v>
      </c>
      <c r="DE659" s="10" t="s">
        <v>156</v>
      </c>
      <c r="DF659" s="18" t="s">
        <v>156</v>
      </c>
      <c r="DG659" s="17">
        <v>45134</v>
      </c>
      <c r="DH659" s="10" t="s">
        <v>2106</v>
      </c>
      <c r="DI659" s="17" t="s">
        <v>156</v>
      </c>
      <c r="DJ659" s="17" t="s">
        <v>156</v>
      </c>
      <c r="DK659" s="17" t="s">
        <v>156</v>
      </c>
      <c r="DL659" s="17" t="s">
        <v>156</v>
      </c>
      <c r="DM659" s="16">
        <v>0</v>
      </c>
      <c r="DN659" s="10" t="s">
        <v>156</v>
      </c>
      <c r="DO659" s="10" t="s">
        <v>156</v>
      </c>
      <c r="DP659" s="16">
        <v>12</v>
      </c>
      <c r="DQ659" s="16">
        <v>8</v>
      </c>
      <c r="DR659" s="11">
        <v>8</v>
      </c>
      <c r="DS659" s="16">
        <v>12</v>
      </c>
      <c r="DT659" s="16">
        <v>0</v>
      </c>
      <c r="DU659" s="11" t="s">
        <v>181</v>
      </c>
      <c r="DV659" s="11" t="s">
        <v>182</v>
      </c>
      <c r="DW659" s="27" t="s">
        <v>156</v>
      </c>
      <c r="DX659" s="27" t="s">
        <v>156</v>
      </c>
      <c r="DY659" s="20" t="s">
        <v>156</v>
      </c>
      <c r="DZ659" s="16">
        <v>7</v>
      </c>
      <c r="EA659" s="16">
        <v>33</v>
      </c>
      <c r="EB659" s="27" t="s">
        <v>185</v>
      </c>
      <c r="EC659" s="27" t="s">
        <v>185</v>
      </c>
      <c r="ED659" s="27" t="s">
        <v>182</v>
      </c>
      <c r="EE659" s="29">
        <v>45047.259629629632</v>
      </c>
      <c r="EF659" s="28" t="s">
        <v>195</v>
      </c>
      <c r="EG659" s="28" t="s">
        <v>196</v>
      </c>
      <c r="EH659" s="28" t="s">
        <v>210</v>
      </c>
      <c r="EI659" s="29">
        <v>45113.8440625</v>
      </c>
      <c r="EJ659" s="28" t="s">
        <v>542</v>
      </c>
      <c r="EK659" s="28" t="s">
        <v>156</v>
      </c>
      <c r="EL659" s="28" t="s">
        <v>543</v>
      </c>
      <c r="EM659" s="45"/>
      <c r="EN659" s="46" t="str">
        <f t="shared" si="71"/>
        <v>343F106B</v>
      </c>
      <c r="EO659" s="47">
        <f t="shared" si="72"/>
        <v>45147</v>
      </c>
      <c r="EP659" s="47">
        <f t="shared" si="73"/>
        <v>45120</v>
      </c>
      <c r="EQ659" s="48" t="str">
        <f t="shared" ca="1" si="74"/>
        <v>Past</v>
      </c>
      <c r="ER659" s="49">
        <f t="shared" si="75"/>
        <v>27</v>
      </c>
      <c r="ES659" s="50"/>
      <c r="ET659" s="51">
        <f t="shared" si="76"/>
        <v>27</v>
      </c>
      <c r="EU659" s="52">
        <f t="shared" si="77"/>
        <v>27000</v>
      </c>
      <c r="EV659" s="46"/>
      <c r="EW659" s="23" t="s">
        <v>3717</v>
      </c>
    </row>
    <row r="660" spans="1:153" ht="14.25" hidden="1" customHeight="1">
      <c r="A660" s="8">
        <v>653</v>
      </c>
      <c r="B660" s="9" t="s">
        <v>141</v>
      </c>
      <c r="C660" s="10" t="s">
        <v>206</v>
      </c>
      <c r="D660" s="10" t="s">
        <v>2008</v>
      </c>
      <c r="E660" s="10" t="s">
        <v>150</v>
      </c>
      <c r="F660" s="9" t="s">
        <v>2009</v>
      </c>
      <c r="G660" s="10" t="s">
        <v>145</v>
      </c>
      <c r="H660" s="9" t="s">
        <v>146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259</v>
      </c>
      <c r="S660" s="9" t="s">
        <v>154</v>
      </c>
      <c r="T660" s="9" t="s">
        <v>2225</v>
      </c>
      <c r="U660" s="9" t="s">
        <v>215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2226</v>
      </c>
      <c r="AA660" s="9" t="s">
        <v>293</v>
      </c>
      <c r="AB660" s="12" t="s">
        <v>294</v>
      </c>
      <c r="AC660" s="10" t="s">
        <v>2227</v>
      </c>
      <c r="AD660" s="9" t="s">
        <v>293</v>
      </c>
      <c r="AE660" s="13" t="s">
        <v>294</v>
      </c>
      <c r="AF660" s="14" t="s">
        <v>220</v>
      </c>
      <c r="AG660" s="10" t="s">
        <v>2261</v>
      </c>
      <c r="AH660" s="11" t="s">
        <v>256</v>
      </c>
      <c r="AI660" s="11" t="s">
        <v>223</v>
      </c>
      <c r="AJ660" s="10" t="s">
        <v>257</v>
      </c>
      <c r="AK660" s="11" t="s">
        <v>223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5.7</v>
      </c>
      <c r="AU660" s="10" t="s">
        <v>206</v>
      </c>
      <c r="AV660" s="16">
        <v>12000</v>
      </c>
      <c r="AW660" s="16">
        <v>12000</v>
      </c>
      <c r="AX660" s="16">
        <v>0</v>
      </c>
      <c r="AY660" s="16">
        <v>0</v>
      </c>
      <c r="AZ660" s="16">
        <v>2000</v>
      </c>
      <c r="BA660" s="17">
        <v>45110</v>
      </c>
      <c r="BB660" s="30" t="s">
        <v>175</v>
      </c>
      <c r="BC660" s="18" t="s">
        <v>156</v>
      </c>
      <c r="BD660" s="17">
        <v>45322</v>
      </c>
      <c r="BE660" s="17">
        <v>45322</v>
      </c>
      <c r="BF660" s="17">
        <v>45092</v>
      </c>
      <c r="BG660" s="10">
        <v>85136961</v>
      </c>
      <c r="BH660" s="9" t="s">
        <v>176</v>
      </c>
      <c r="BI660" s="19">
        <v>45139</v>
      </c>
      <c r="BJ660" s="20">
        <v>45145</v>
      </c>
      <c r="BK660" s="16">
        <v>0</v>
      </c>
      <c r="BL660" s="16">
        <v>0</v>
      </c>
      <c r="BM660" s="9" t="s">
        <v>177</v>
      </c>
      <c r="BN660" s="9" t="s">
        <v>178</v>
      </c>
      <c r="BO660" s="9" t="s">
        <v>156</v>
      </c>
      <c r="BP660" s="17">
        <v>45199</v>
      </c>
      <c r="BQ660" s="17" t="s">
        <v>156</v>
      </c>
      <c r="BR660" s="17" t="s">
        <v>156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 t="s">
        <v>156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 t="s">
        <v>156</v>
      </c>
      <c r="CD660" s="10" t="s">
        <v>156</v>
      </c>
      <c r="CE660" s="17" t="s">
        <v>156</v>
      </c>
      <c r="CF660" s="17" t="s">
        <v>156</v>
      </c>
      <c r="CG660" s="17" t="s">
        <v>156</v>
      </c>
      <c r="CH660" s="17" t="s">
        <v>156</v>
      </c>
      <c r="CI660" s="16">
        <v>0</v>
      </c>
      <c r="CJ660" s="10" t="s">
        <v>156</v>
      </c>
      <c r="CK660" s="10" t="s">
        <v>156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 t="s">
        <v>156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 t="s">
        <v>156</v>
      </c>
      <c r="CX660" s="10" t="s">
        <v>193</v>
      </c>
      <c r="CY660" s="17" t="s">
        <v>156</v>
      </c>
      <c r="CZ660" s="17" t="s">
        <v>156</v>
      </c>
      <c r="DA660" s="17" t="s">
        <v>156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 t="s">
        <v>156</v>
      </c>
      <c r="DH660" s="10" t="s">
        <v>156</v>
      </c>
      <c r="DI660" s="17" t="s">
        <v>156</v>
      </c>
      <c r="DJ660" s="17" t="s">
        <v>156</v>
      </c>
      <c r="DK660" s="17" t="s">
        <v>156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12</v>
      </c>
      <c r="DQ660" s="16">
        <v>8</v>
      </c>
      <c r="DR660" s="11">
        <v>8</v>
      </c>
      <c r="DS660" s="16">
        <v>12</v>
      </c>
      <c r="DT660" s="16">
        <v>0</v>
      </c>
      <c r="DU660" s="11" t="s">
        <v>181</v>
      </c>
      <c r="DV660" s="11" t="s">
        <v>182</v>
      </c>
      <c r="DW660" s="27" t="s">
        <v>156</v>
      </c>
      <c r="DX660" s="27" t="s">
        <v>156</v>
      </c>
      <c r="DY660" s="20" t="s">
        <v>980</v>
      </c>
      <c r="DZ660" s="16">
        <v>7</v>
      </c>
      <c r="EA660" s="16">
        <v>33</v>
      </c>
      <c r="EB660" s="27" t="s">
        <v>185</v>
      </c>
      <c r="EC660" s="27" t="s">
        <v>185</v>
      </c>
      <c r="ED660" s="27" t="s">
        <v>182</v>
      </c>
      <c r="EE660" s="29">
        <v>44910.388506944444</v>
      </c>
      <c r="EF660" s="28" t="s">
        <v>188</v>
      </c>
      <c r="EG660" s="28" t="s">
        <v>189</v>
      </c>
      <c r="EH660" s="28" t="s">
        <v>190</v>
      </c>
      <c r="EI660" s="29">
        <v>45062.343865740739</v>
      </c>
      <c r="EJ660" s="28" t="s">
        <v>197</v>
      </c>
      <c r="EK660" s="28" t="s">
        <v>156</v>
      </c>
      <c r="EL660" s="28" t="s">
        <v>198</v>
      </c>
      <c r="EM660" s="45"/>
      <c r="EN660" s="46" t="str">
        <f t="shared" si="71"/>
        <v>343F106B</v>
      </c>
      <c r="EO660" s="47">
        <f t="shared" si="72"/>
        <v>45159</v>
      </c>
      <c r="EP660" s="47" t="str">
        <f t="shared" si="73"/>
        <v/>
      </c>
      <c r="EQ660" s="48" t="str">
        <f t="shared" ca="1" si="74"/>
        <v>Y</v>
      </c>
      <c r="ER660" s="49" t="str">
        <f t="shared" si="75"/>
        <v/>
      </c>
      <c r="ES660" s="50"/>
      <c r="ET660" s="51" t="str">
        <f t="shared" si="76"/>
        <v/>
      </c>
      <c r="EU660" s="52" t="str">
        <f t="shared" si="77"/>
        <v/>
      </c>
      <c r="EV660" s="46"/>
    </row>
    <row r="661" spans="1:153" ht="14.25" hidden="1" customHeight="1">
      <c r="A661" s="8">
        <v>654</v>
      </c>
      <c r="B661" s="9" t="s">
        <v>141</v>
      </c>
      <c r="C661" s="10" t="s">
        <v>206</v>
      </c>
      <c r="D661" s="10" t="s">
        <v>2008</v>
      </c>
      <c r="E661" s="10" t="s">
        <v>150</v>
      </c>
      <c r="F661" s="9" t="s">
        <v>2009</v>
      </c>
      <c r="G661" s="10" t="s">
        <v>145</v>
      </c>
      <c r="H661" s="9" t="s">
        <v>146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259</v>
      </c>
      <c r="S661" s="9" t="s">
        <v>154</v>
      </c>
      <c r="T661" s="9" t="s">
        <v>2225</v>
      </c>
      <c r="U661" s="9" t="s">
        <v>215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2226</v>
      </c>
      <c r="AA661" s="9" t="s">
        <v>293</v>
      </c>
      <c r="AB661" s="12" t="s">
        <v>294</v>
      </c>
      <c r="AC661" s="10" t="s">
        <v>2227</v>
      </c>
      <c r="AD661" s="9" t="s">
        <v>293</v>
      </c>
      <c r="AE661" s="13" t="s">
        <v>294</v>
      </c>
      <c r="AF661" s="14" t="s">
        <v>220</v>
      </c>
      <c r="AG661" s="10" t="s">
        <v>2261</v>
      </c>
      <c r="AH661" s="11" t="s">
        <v>256</v>
      </c>
      <c r="AI661" s="11" t="s">
        <v>223</v>
      </c>
      <c r="AJ661" s="10" t="s">
        <v>257</v>
      </c>
      <c r="AK661" s="11" t="s">
        <v>223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5.7</v>
      </c>
      <c r="AU661" s="10" t="s">
        <v>206</v>
      </c>
      <c r="AV661" s="16">
        <v>12000</v>
      </c>
      <c r="AW661" s="16">
        <v>12000</v>
      </c>
      <c r="AX661" s="16">
        <v>0</v>
      </c>
      <c r="AY661" s="16">
        <v>0</v>
      </c>
      <c r="AZ661" s="16">
        <v>2000</v>
      </c>
      <c r="BA661" s="17">
        <v>45110</v>
      </c>
      <c r="BB661" s="30" t="s">
        <v>175</v>
      </c>
      <c r="BC661" s="18">
        <v>45117</v>
      </c>
      <c r="BD661" s="17">
        <v>45322</v>
      </c>
      <c r="BE661" s="17">
        <v>45322</v>
      </c>
      <c r="BF661" s="17">
        <v>45092</v>
      </c>
      <c r="BG661" s="10">
        <v>85459153</v>
      </c>
      <c r="BH661" s="9" t="s">
        <v>211</v>
      </c>
      <c r="BI661" s="19">
        <v>45139</v>
      </c>
      <c r="BJ661" s="20">
        <v>45152</v>
      </c>
      <c r="BK661" s="16">
        <v>2200</v>
      </c>
      <c r="BL661" s="16">
        <v>12540</v>
      </c>
      <c r="BM661" s="9" t="s">
        <v>177</v>
      </c>
      <c r="BN661" s="9" t="s">
        <v>521</v>
      </c>
      <c r="BO661" s="9" t="s">
        <v>156</v>
      </c>
      <c r="BP661" s="17">
        <v>45205</v>
      </c>
      <c r="BQ661" s="17" t="s">
        <v>156</v>
      </c>
      <c r="BR661" s="17">
        <v>45205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>
        <v>45008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>
        <v>45023</v>
      </c>
      <c r="CD661" s="10" t="s">
        <v>156</v>
      </c>
      <c r="CE661" s="17">
        <v>45023</v>
      </c>
      <c r="CF661" s="17" t="s">
        <v>156</v>
      </c>
      <c r="CG661" s="17">
        <v>45008</v>
      </c>
      <c r="CH661" s="17">
        <v>45021</v>
      </c>
      <c r="CI661" s="16">
        <v>2200</v>
      </c>
      <c r="CJ661" s="10" t="s">
        <v>2272</v>
      </c>
      <c r="CK661" s="10" t="s">
        <v>230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>
        <v>45008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45141</v>
      </c>
      <c r="CX661" s="10" t="s">
        <v>2060</v>
      </c>
      <c r="CY661" s="17">
        <v>45135</v>
      </c>
      <c r="CZ661" s="17" t="s">
        <v>156</v>
      </c>
      <c r="DA661" s="17">
        <v>45021</v>
      </c>
      <c r="DB661" s="17" t="s">
        <v>156</v>
      </c>
      <c r="DC661" s="16">
        <v>0</v>
      </c>
      <c r="DD661" s="10" t="s">
        <v>156</v>
      </c>
      <c r="DE661" s="10" t="s">
        <v>156</v>
      </c>
      <c r="DF661" s="18" t="s">
        <v>156</v>
      </c>
      <c r="DG661" s="17">
        <v>45155</v>
      </c>
      <c r="DH661" s="10" t="s">
        <v>2061</v>
      </c>
      <c r="DI661" s="17">
        <v>45149</v>
      </c>
      <c r="DJ661" s="17" t="s">
        <v>156</v>
      </c>
      <c r="DK661" s="17">
        <v>45021</v>
      </c>
      <c r="DL661" s="17" t="s">
        <v>156</v>
      </c>
      <c r="DM661" s="16">
        <v>0</v>
      </c>
      <c r="DN661" s="10" t="s">
        <v>156</v>
      </c>
      <c r="DO661" s="10" t="s">
        <v>156</v>
      </c>
      <c r="DP661" s="16">
        <v>12</v>
      </c>
      <c r="DQ661" s="16">
        <v>8</v>
      </c>
      <c r="DR661" s="11">
        <v>8</v>
      </c>
      <c r="DS661" s="16">
        <v>12</v>
      </c>
      <c r="DT661" s="16">
        <v>0</v>
      </c>
      <c r="DU661" s="11" t="s">
        <v>181</v>
      </c>
      <c r="DV661" s="11" t="s">
        <v>182</v>
      </c>
      <c r="DW661" s="27" t="s">
        <v>156</v>
      </c>
      <c r="DX661" s="27" t="s">
        <v>156</v>
      </c>
      <c r="DY661" s="20" t="s">
        <v>2260</v>
      </c>
      <c r="DZ661" s="16">
        <v>7</v>
      </c>
      <c r="EA661" s="16">
        <v>33</v>
      </c>
      <c r="EB661" s="27" t="s">
        <v>185</v>
      </c>
      <c r="EC661" s="27" t="s">
        <v>185</v>
      </c>
      <c r="ED661" s="27" t="s">
        <v>182</v>
      </c>
      <c r="EE661" s="29">
        <v>45008.983229166668</v>
      </c>
      <c r="EF661" s="28" t="s">
        <v>186</v>
      </c>
      <c r="EG661" s="28" t="s">
        <v>156</v>
      </c>
      <c r="EH661" s="28" t="s">
        <v>187</v>
      </c>
      <c r="EI661" s="29">
        <v>45115.510740740741</v>
      </c>
      <c r="EJ661" s="28" t="s">
        <v>542</v>
      </c>
      <c r="EK661" s="28" t="s">
        <v>156</v>
      </c>
      <c r="EL661" s="28" t="s">
        <v>543</v>
      </c>
      <c r="EM661" s="45"/>
      <c r="EN661" s="46" t="str">
        <f t="shared" si="71"/>
        <v>343F106B</v>
      </c>
      <c r="EO661" s="47">
        <f t="shared" si="72"/>
        <v>45165</v>
      </c>
      <c r="EP661" s="47">
        <f t="shared" si="73"/>
        <v>45141</v>
      </c>
      <c r="EQ661" s="48" t="str">
        <f t="shared" ca="1" si="74"/>
        <v>Y</v>
      </c>
      <c r="ER661" s="49">
        <f t="shared" si="75"/>
        <v>24</v>
      </c>
      <c r="ES661" s="50"/>
      <c r="ET661" s="51">
        <f t="shared" si="76"/>
        <v>24</v>
      </c>
      <c r="EU661" s="52">
        <f t="shared" si="77"/>
        <v>52800</v>
      </c>
      <c r="EV661" s="46"/>
      <c r="EW661" s="23" t="s">
        <v>3717</v>
      </c>
    </row>
    <row r="662" spans="1:153" ht="14.25" customHeight="1">
      <c r="A662" s="8">
        <v>655</v>
      </c>
      <c r="B662" s="9" t="s">
        <v>141</v>
      </c>
      <c r="C662" s="10" t="s">
        <v>206</v>
      </c>
      <c r="D662" s="10" t="s">
        <v>2008</v>
      </c>
      <c r="E662" s="10" t="s">
        <v>150</v>
      </c>
      <c r="F662" s="9" t="s">
        <v>2009</v>
      </c>
      <c r="G662" s="10" t="s">
        <v>145</v>
      </c>
      <c r="H662" s="9" t="s">
        <v>146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259</v>
      </c>
      <c r="S662" s="9" t="s">
        <v>154</v>
      </c>
      <c r="T662" s="9" t="s">
        <v>2225</v>
      </c>
      <c r="U662" s="9" t="s">
        <v>215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2226</v>
      </c>
      <c r="AA662" s="9" t="s">
        <v>293</v>
      </c>
      <c r="AB662" s="12" t="s">
        <v>294</v>
      </c>
      <c r="AC662" s="10" t="s">
        <v>2227</v>
      </c>
      <c r="AD662" s="9" t="s">
        <v>293</v>
      </c>
      <c r="AE662" s="13" t="s">
        <v>294</v>
      </c>
      <c r="AF662" s="14" t="s">
        <v>220</v>
      </c>
      <c r="AG662" s="10" t="s">
        <v>2261</v>
      </c>
      <c r="AH662" s="11" t="s">
        <v>256</v>
      </c>
      <c r="AI662" s="11" t="s">
        <v>223</v>
      </c>
      <c r="AJ662" s="10" t="s">
        <v>257</v>
      </c>
      <c r="AK662" s="11" t="s">
        <v>223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5.7</v>
      </c>
      <c r="AU662" s="10" t="s">
        <v>206</v>
      </c>
      <c r="AV662" s="16">
        <v>12000</v>
      </c>
      <c r="AW662" s="16">
        <v>12000</v>
      </c>
      <c r="AX662" s="16">
        <v>0</v>
      </c>
      <c r="AY662" s="16">
        <v>0</v>
      </c>
      <c r="AZ662" s="16">
        <v>2000</v>
      </c>
      <c r="BA662" s="17">
        <v>45110</v>
      </c>
      <c r="BB662" s="30" t="s">
        <v>175</v>
      </c>
      <c r="BC662" s="18">
        <v>45117</v>
      </c>
      <c r="BD662" s="17">
        <v>45322</v>
      </c>
      <c r="BE662" s="17">
        <v>45322</v>
      </c>
      <c r="BF662" s="17">
        <v>45092</v>
      </c>
      <c r="BG662" s="10">
        <v>85520896</v>
      </c>
      <c r="BH662" s="9" t="s">
        <v>201</v>
      </c>
      <c r="BI662" s="19">
        <v>45170</v>
      </c>
      <c r="BJ662" s="20">
        <v>45173</v>
      </c>
      <c r="BK662" s="16">
        <v>1</v>
      </c>
      <c r="BL662" s="16">
        <v>6</v>
      </c>
      <c r="BM662" s="9" t="s">
        <v>177</v>
      </c>
      <c r="BN662" s="9" t="s">
        <v>470</v>
      </c>
      <c r="BO662" s="9" t="s">
        <v>156</v>
      </c>
      <c r="BP662" s="17">
        <v>45245</v>
      </c>
      <c r="BQ662" s="17" t="s">
        <v>156</v>
      </c>
      <c r="BR662" s="17" t="s">
        <v>156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 t="s">
        <v>156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45065</v>
      </c>
      <c r="CD662" s="10" t="s">
        <v>156</v>
      </c>
      <c r="CE662" s="17">
        <v>45065</v>
      </c>
      <c r="CF662" s="17" t="s">
        <v>156</v>
      </c>
      <c r="CG662" s="17">
        <v>45042</v>
      </c>
      <c r="CH662" s="17" t="s">
        <v>156</v>
      </c>
      <c r="CI662" s="16">
        <v>0</v>
      </c>
      <c r="CJ662" s="10" t="s">
        <v>156</v>
      </c>
      <c r="CK662" s="10" t="s">
        <v>156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 t="s">
        <v>156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45177</v>
      </c>
      <c r="CX662" s="10" t="s">
        <v>193</v>
      </c>
      <c r="CY662" s="17">
        <v>45177</v>
      </c>
      <c r="CZ662" s="17" t="s">
        <v>156</v>
      </c>
      <c r="DA662" s="17">
        <v>45091</v>
      </c>
      <c r="DB662" s="17" t="s">
        <v>156</v>
      </c>
      <c r="DC662" s="16">
        <v>0</v>
      </c>
      <c r="DD662" s="10" t="s">
        <v>156</v>
      </c>
      <c r="DE662" s="10" t="s">
        <v>156</v>
      </c>
      <c r="DF662" s="18" t="s">
        <v>156</v>
      </c>
      <c r="DG662" s="17">
        <v>45191</v>
      </c>
      <c r="DH662" s="10" t="s">
        <v>156</v>
      </c>
      <c r="DI662" s="17">
        <v>45191</v>
      </c>
      <c r="DJ662" s="17" t="s">
        <v>156</v>
      </c>
      <c r="DK662" s="17">
        <v>45042</v>
      </c>
      <c r="DL662" s="17" t="s">
        <v>156</v>
      </c>
      <c r="DM662" s="16">
        <v>0</v>
      </c>
      <c r="DN662" s="10" t="s">
        <v>156</v>
      </c>
      <c r="DO662" s="10" t="s">
        <v>156</v>
      </c>
      <c r="DP662" s="16">
        <v>12</v>
      </c>
      <c r="DQ662" s="16">
        <v>8</v>
      </c>
      <c r="DR662" s="11">
        <v>8</v>
      </c>
      <c r="DS662" s="16">
        <v>12</v>
      </c>
      <c r="DT662" s="16">
        <v>0</v>
      </c>
      <c r="DU662" s="11" t="s">
        <v>181</v>
      </c>
      <c r="DV662" s="11" t="s">
        <v>182</v>
      </c>
      <c r="DW662" s="27" t="s">
        <v>156</v>
      </c>
      <c r="DX662" s="27" t="s">
        <v>156</v>
      </c>
      <c r="DY662" s="20" t="s">
        <v>2088</v>
      </c>
      <c r="DZ662" s="16">
        <v>7</v>
      </c>
      <c r="EA662" s="16">
        <v>33</v>
      </c>
      <c r="EB662" s="27" t="s">
        <v>185</v>
      </c>
      <c r="EC662" s="27" t="s">
        <v>185</v>
      </c>
      <c r="ED662" s="27" t="s">
        <v>182</v>
      </c>
      <c r="EE662" s="29">
        <v>45042.277557870373</v>
      </c>
      <c r="EF662" s="28" t="s">
        <v>1129</v>
      </c>
      <c r="EG662" s="28" t="s">
        <v>1130</v>
      </c>
      <c r="EH662" s="28" t="s">
        <v>190</v>
      </c>
      <c r="EI662" s="29">
        <v>45068.815046296295</v>
      </c>
      <c r="EJ662" s="28" t="s">
        <v>197</v>
      </c>
      <c r="EK662" s="28" t="s">
        <v>156</v>
      </c>
      <c r="EL662" s="28" t="s">
        <v>198</v>
      </c>
      <c r="EM662" s="45" t="s">
        <v>3713</v>
      </c>
      <c r="EN662" s="46" t="str">
        <f t="shared" si="71"/>
        <v>343F106B</v>
      </c>
      <c r="EO662" s="47">
        <f t="shared" si="72"/>
        <v>45205</v>
      </c>
      <c r="EP662" s="47">
        <f t="shared" si="73"/>
        <v>45177</v>
      </c>
      <c r="EQ662" s="48" t="str">
        <f t="shared" ca="1" si="74"/>
        <v>Y</v>
      </c>
      <c r="ER662" s="49">
        <f t="shared" si="75"/>
        <v>28</v>
      </c>
      <c r="ES662" s="50"/>
      <c r="ET662" s="51">
        <f t="shared" si="76"/>
        <v>28</v>
      </c>
      <c r="EU662" s="52">
        <f t="shared" si="77"/>
        <v>28</v>
      </c>
      <c r="EV662" s="46"/>
      <c r="EW662" s="23" t="s">
        <v>3721</v>
      </c>
    </row>
    <row r="663" spans="1:153" ht="14.25" hidden="1" customHeight="1">
      <c r="A663" s="8">
        <v>656</v>
      </c>
      <c r="B663" s="9" t="s">
        <v>141</v>
      </c>
      <c r="C663" s="10" t="s">
        <v>206</v>
      </c>
      <c r="D663" s="10" t="s">
        <v>2008</v>
      </c>
      <c r="E663" s="10" t="s">
        <v>150</v>
      </c>
      <c r="F663" s="9" t="s">
        <v>2009</v>
      </c>
      <c r="G663" s="10" t="s">
        <v>145</v>
      </c>
      <c r="H663" s="9" t="s">
        <v>146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259</v>
      </c>
      <c r="S663" s="9" t="s">
        <v>154</v>
      </c>
      <c r="T663" s="9" t="s">
        <v>2225</v>
      </c>
      <c r="U663" s="9" t="s">
        <v>215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2226</v>
      </c>
      <c r="AA663" s="9" t="s">
        <v>293</v>
      </c>
      <c r="AB663" s="12" t="s">
        <v>294</v>
      </c>
      <c r="AC663" s="10" t="s">
        <v>2227</v>
      </c>
      <c r="AD663" s="9" t="s">
        <v>293</v>
      </c>
      <c r="AE663" s="13" t="s">
        <v>294</v>
      </c>
      <c r="AF663" s="14" t="s">
        <v>220</v>
      </c>
      <c r="AG663" s="10" t="s">
        <v>2261</v>
      </c>
      <c r="AH663" s="11" t="s">
        <v>256</v>
      </c>
      <c r="AI663" s="11" t="s">
        <v>223</v>
      </c>
      <c r="AJ663" s="10" t="s">
        <v>257</v>
      </c>
      <c r="AK663" s="11" t="s">
        <v>223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5.7</v>
      </c>
      <c r="AU663" s="10" t="s">
        <v>206</v>
      </c>
      <c r="AV663" s="16">
        <v>12000</v>
      </c>
      <c r="AW663" s="16">
        <v>12000</v>
      </c>
      <c r="AX663" s="16">
        <v>0</v>
      </c>
      <c r="AY663" s="16">
        <v>0</v>
      </c>
      <c r="AZ663" s="16">
        <v>2000</v>
      </c>
      <c r="BA663" s="17">
        <v>45110</v>
      </c>
      <c r="BB663" s="30" t="s">
        <v>175</v>
      </c>
      <c r="BC663" s="18" t="s">
        <v>156</v>
      </c>
      <c r="BD663" s="17">
        <v>45322</v>
      </c>
      <c r="BE663" s="17">
        <v>45322</v>
      </c>
      <c r="BF663" s="17">
        <v>45092</v>
      </c>
      <c r="BG663" s="10">
        <v>85520897</v>
      </c>
      <c r="BH663" s="9" t="s">
        <v>274</v>
      </c>
      <c r="BI663" s="19">
        <v>45200</v>
      </c>
      <c r="BJ663" s="20">
        <v>45201</v>
      </c>
      <c r="BK663" s="16">
        <v>0</v>
      </c>
      <c r="BL663" s="16">
        <v>0</v>
      </c>
      <c r="BM663" s="9" t="s">
        <v>177</v>
      </c>
      <c r="BN663" s="9" t="s">
        <v>178</v>
      </c>
      <c r="BO663" s="9" t="s">
        <v>156</v>
      </c>
      <c r="BP663" s="17">
        <v>45275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45093</v>
      </c>
      <c r="CD663" s="10" t="s">
        <v>1022</v>
      </c>
      <c r="CE663" s="17">
        <v>45093</v>
      </c>
      <c r="CF663" s="17" t="s">
        <v>156</v>
      </c>
      <c r="CG663" s="17">
        <v>45047</v>
      </c>
      <c r="CH663" s="17" t="s">
        <v>156</v>
      </c>
      <c r="CI663" s="16">
        <v>0</v>
      </c>
      <c r="CJ663" s="10" t="s">
        <v>156</v>
      </c>
      <c r="CK663" s="10" t="s">
        <v>156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>
        <v>45198</v>
      </c>
      <c r="CX663" s="10" t="s">
        <v>193</v>
      </c>
      <c r="CY663" s="17">
        <v>45198</v>
      </c>
      <c r="CZ663" s="17" t="s">
        <v>156</v>
      </c>
      <c r="DA663" s="17">
        <v>45047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>
        <v>45219</v>
      </c>
      <c r="DH663" s="10" t="s">
        <v>156</v>
      </c>
      <c r="DI663" s="17">
        <v>45219</v>
      </c>
      <c r="DJ663" s="17" t="s">
        <v>156</v>
      </c>
      <c r="DK663" s="17">
        <v>45042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12</v>
      </c>
      <c r="DQ663" s="16">
        <v>8</v>
      </c>
      <c r="DR663" s="11">
        <v>8</v>
      </c>
      <c r="DS663" s="16">
        <v>12</v>
      </c>
      <c r="DT663" s="16">
        <v>1</v>
      </c>
      <c r="DU663" s="11" t="s">
        <v>181</v>
      </c>
      <c r="DV663" s="11" t="s">
        <v>182</v>
      </c>
      <c r="DW663" s="27" t="s">
        <v>156</v>
      </c>
      <c r="DX663" s="27" t="s">
        <v>156</v>
      </c>
      <c r="DY663" s="20" t="s">
        <v>2091</v>
      </c>
      <c r="DZ663" s="16">
        <v>7</v>
      </c>
      <c r="EA663" s="16">
        <v>33</v>
      </c>
      <c r="EB663" s="27" t="s">
        <v>185</v>
      </c>
      <c r="EC663" s="27" t="s">
        <v>185</v>
      </c>
      <c r="ED663" s="27" t="s">
        <v>182</v>
      </c>
      <c r="EE663" s="29">
        <v>45042.277557870373</v>
      </c>
      <c r="EF663" s="28" t="s">
        <v>1129</v>
      </c>
      <c r="EG663" s="28" t="s">
        <v>1130</v>
      </c>
      <c r="EH663" s="28" t="s">
        <v>190</v>
      </c>
      <c r="EI663" s="29">
        <v>45096.814641203702</v>
      </c>
      <c r="EJ663" s="28" t="s">
        <v>197</v>
      </c>
      <c r="EK663" s="28" t="s">
        <v>156</v>
      </c>
      <c r="EL663" s="28" t="s">
        <v>198</v>
      </c>
      <c r="EM663" s="45"/>
      <c r="EN663" s="46" t="str">
        <f t="shared" si="71"/>
        <v>343F106B</v>
      </c>
      <c r="EO663" s="47">
        <f t="shared" si="72"/>
        <v>45235</v>
      </c>
      <c r="EP663" s="47">
        <f t="shared" si="73"/>
        <v>45198</v>
      </c>
      <c r="EQ663" s="48" t="str">
        <f t="shared" ca="1" si="74"/>
        <v>Y</v>
      </c>
      <c r="ER663" s="49">
        <f t="shared" si="75"/>
        <v>37</v>
      </c>
      <c r="ES663" s="50"/>
      <c r="ET663" s="51">
        <f t="shared" si="76"/>
        <v>37</v>
      </c>
      <c r="EU663" s="52">
        <f t="shared" si="77"/>
        <v>0</v>
      </c>
      <c r="EV663" s="46"/>
    </row>
    <row r="664" spans="1:153" ht="14.25" customHeight="1">
      <c r="A664" s="8">
        <v>657</v>
      </c>
      <c r="B664" s="9" t="s">
        <v>141</v>
      </c>
      <c r="C664" s="10" t="s">
        <v>206</v>
      </c>
      <c r="D664" s="10" t="s">
        <v>2008</v>
      </c>
      <c r="E664" s="10" t="s">
        <v>150</v>
      </c>
      <c r="F664" s="9" t="s">
        <v>2009</v>
      </c>
      <c r="G664" s="10" t="s">
        <v>145</v>
      </c>
      <c r="H664" s="9" t="s">
        <v>146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336</v>
      </c>
      <c r="S664" s="9" t="s">
        <v>305</v>
      </c>
      <c r="T664" s="9" t="s">
        <v>306</v>
      </c>
      <c r="U664" s="9" t="s">
        <v>337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2273</v>
      </c>
      <c r="AA664" s="9" t="s">
        <v>363</v>
      </c>
      <c r="AB664" s="12" t="s">
        <v>2274</v>
      </c>
      <c r="AC664" s="10" t="s">
        <v>2275</v>
      </c>
      <c r="AD664" s="9" t="s">
        <v>2276</v>
      </c>
      <c r="AE664" s="13" t="s">
        <v>2277</v>
      </c>
      <c r="AF664" s="14" t="s">
        <v>314</v>
      </c>
      <c r="AG664" s="10" t="s">
        <v>2278</v>
      </c>
      <c r="AH664" s="11" t="s">
        <v>368</v>
      </c>
      <c r="AI664" s="11" t="s">
        <v>369</v>
      </c>
      <c r="AJ664" s="10" t="s">
        <v>370</v>
      </c>
      <c r="AK664" s="11" t="s">
        <v>369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2.6</v>
      </c>
      <c r="AU664" s="10" t="s">
        <v>142</v>
      </c>
      <c r="AV664" s="16">
        <v>43420</v>
      </c>
      <c r="AW664" s="16">
        <v>43420</v>
      </c>
      <c r="AX664" s="16">
        <v>0</v>
      </c>
      <c r="AY664" s="16">
        <v>2165</v>
      </c>
      <c r="AZ664" s="16">
        <v>0</v>
      </c>
      <c r="BA664" s="17">
        <v>45138</v>
      </c>
      <c r="BB664" s="30" t="s">
        <v>175</v>
      </c>
      <c r="BC664" s="18">
        <v>45117</v>
      </c>
      <c r="BD664" s="17">
        <v>45291</v>
      </c>
      <c r="BE664" s="17">
        <v>45322</v>
      </c>
      <c r="BF664" s="17">
        <v>45092</v>
      </c>
      <c r="BG664" s="10">
        <v>84881743</v>
      </c>
      <c r="BH664" s="9" t="s">
        <v>414</v>
      </c>
      <c r="BI664" s="19">
        <v>44958</v>
      </c>
      <c r="BJ664" s="20">
        <v>44963</v>
      </c>
      <c r="BK664" s="16">
        <v>19344</v>
      </c>
      <c r="BL664" s="16">
        <v>50294</v>
      </c>
      <c r="BM664" s="9" t="s">
        <v>177</v>
      </c>
      <c r="BN664" s="9" t="s">
        <v>436</v>
      </c>
      <c r="BO664" s="9" t="s">
        <v>635</v>
      </c>
      <c r="BP664" s="17">
        <v>45092</v>
      </c>
      <c r="BQ664" s="17">
        <v>45092</v>
      </c>
      <c r="BR664" s="17">
        <v>45092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>
        <v>44872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 t="s">
        <v>156</v>
      </c>
      <c r="CD664" s="10" t="s">
        <v>156</v>
      </c>
      <c r="CE664" s="17" t="s">
        <v>156</v>
      </c>
      <c r="CF664" s="17" t="s">
        <v>156</v>
      </c>
      <c r="CG664" s="17">
        <v>44872</v>
      </c>
      <c r="CH664" s="17" t="s">
        <v>156</v>
      </c>
      <c r="CI664" s="16">
        <v>0</v>
      </c>
      <c r="CJ664" s="10" t="s">
        <v>156</v>
      </c>
      <c r="CK664" s="10" t="s">
        <v>156</v>
      </c>
      <c r="CL664" s="18" t="s">
        <v>156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>
        <v>44872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>
        <v>44883</v>
      </c>
      <c r="CX664" s="10" t="s">
        <v>2279</v>
      </c>
      <c r="CY664" s="17" t="s">
        <v>156</v>
      </c>
      <c r="CZ664" s="17" t="s">
        <v>156</v>
      </c>
      <c r="DA664" s="17">
        <v>44872</v>
      </c>
      <c r="DB664" s="17">
        <v>44885</v>
      </c>
      <c r="DC664" s="16">
        <v>19344</v>
      </c>
      <c r="DD664" s="10" t="s">
        <v>2280</v>
      </c>
      <c r="DE664" s="10" t="s">
        <v>230</v>
      </c>
      <c r="DF664" s="18" t="s">
        <v>156</v>
      </c>
      <c r="DG664" s="17">
        <v>44897</v>
      </c>
      <c r="DH664" s="10" t="s">
        <v>2281</v>
      </c>
      <c r="DI664" s="17" t="s">
        <v>156</v>
      </c>
      <c r="DJ664" s="17" t="s">
        <v>156</v>
      </c>
      <c r="DK664" s="17">
        <v>44872</v>
      </c>
      <c r="DL664" s="17">
        <v>44904</v>
      </c>
      <c r="DM664" s="16">
        <v>19344</v>
      </c>
      <c r="DN664" s="10" t="s">
        <v>2282</v>
      </c>
      <c r="DO664" s="10" t="s">
        <v>233</v>
      </c>
      <c r="DP664" s="16">
        <v>36</v>
      </c>
      <c r="DQ664" s="16">
        <v>18</v>
      </c>
      <c r="DR664" s="11">
        <v>18</v>
      </c>
      <c r="DS664" s="16">
        <v>24</v>
      </c>
      <c r="DT664" s="16">
        <v>0</v>
      </c>
      <c r="DU664" s="11" t="s">
        <v>181</v>
      </c>
      <c r="DV664" s="11" t="s">
        <v>182</v>
      </c>
      <c r="DW664" s="27" t="s">
        <v>156</v>
      </c>
      <c r="DX664" s="27" t="s">
        <v>156</v>
      </c>
      <c r="DY664" s="20" t="s">
        <v>732</v>
      </c>
      <c r="DZ664" s="16">
        <v>7</v>
      </c>
      <c r="EA664" s="16">
        <v>33</v>
      </c>
      <c r="EB664" s="27" t="s">
        <v>185</v>
      </c>
      <c r="EC664" s="27" t="s">
        <v>185</v>
      </c>
      <c r="ED664" s="27" t="s">
        <v>182</v>
      </c>
      <c r="EE664" s="29">
        <v>44873.012731481482</v>
      </c>
      <c r="EF664" s="28" t="s">
        <v>186</v>
      </c>
      <c r="EG664" s="28" t="s">
        <v>156</v>
      </c>
      <c r="EH664" s="28" t="s">
        <v>187</v>
      </c>
      <c r="EI664" s="29">
        <v>45062.343865740739</v>
      </c>
      <c r="EJ664" s="28" t="s">
        <v>197</v>
      </c>
      <c r="EK664" s="28" t="s">
        <v>156</v>
      </c>
      <c r="EL664" s="28" t="s">
        <v>198</v>
      </c>
      <c r="EM664" s="45" t="s">
        <v>3713</v>
      </c>
      <c r="EN664" s="46" t="str">
        <f t="shared" si="71"/>
        <v>343F111A</v>
      </c>
      <c r="EO664" s="47">
        <f t="shared" si="72"/>
        <v>45052</v>
      </c>
      <c r="EP664" s="47">
        <f t="shared" si="73"/>
        <v>44883</v>
      </c>
      <c r="EQ664" s="48" t="str">
        <f t="shared" ca="1" si="74"/>
        <v>Past</v>
      </c>
      <c r="ER664" s="49">
        <f t="shared" si="75"/>
        <v>169</v>
      </c>
      <c r="ES664" s="50"/>
      <c r="ET664" s="51">
        <f t="shared" si="76"/>
        <v>169</v>
      </c>
      <c r="EU664" s="52">
        <f t="shared" si="77"/>
        <v>3269136</v>
      </c>
      <c r="EV664" s="46"/>
      <c r="EW664" s="23" t="s">
        <v>3714</v>
      </c>
    </row>
    <row r="665" spans="1:153" ht="14.25" customHeight="1">
      <c r="A665" s="8">
        <v>658</v>
      </c>
      <c r="B665" s="9" t="s">
        <v>141</v>
      </c>
      <c r="C665" s="10" t="s">
        <v>206</v>
      </c>
      <c r="D665" s="10" t="s">
        <v>2008</v>
      </c>
      <c r="E665" s="10" t="s">
        <v>150</v>
      </c>
      <c r="F665" s="9" t="s">
        <v>2009</v>
      </c>
      <c r="G665" s="10" t="s">
        <v>145</v>
      </c>
      <c r="H665" s="9" t="s">
        <v>146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336</v>
      </c>
      <c r="S665" s="9" t="s">
        <v>305</v>
      </c>
      <c r="T665" s="9" t="s">
        <v>306</v>
      </c>
      <c r="U665" s="9" t="s">
        <v>337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2273</v>
      </c>
      <c r="AA665" s="9" t="s">
        <v>363</v>
      </c>
      <c r="AB665" s="12" t="s">
        <v>2274</v>
      </c>
      <c r="AC665" s="10" t="s">
        <v>2275</v>
      </c>
      <c r="AD665" s="9" t="s">
        <v>2276</v>
      </c>
      <c r="AE665" s="13" t="s">
        <v>2277</v>
      </c>
      <c r="AF665" s="14" t="s">
        <v>314</v>
      </c>
      <c r="AG665" s="10" t="s">
        <v>2278</v>
      </c>
      <c r="AH665" s="11" t="s">
        <v>368</v>
      </c>
      <c r="AI665" s="11" t="s">
        <v>369</v>
      </c>
      <c r="AJ665" s="10" t="s">
        <v>370</v>
      </c>
      <c r="AK665" s="11" t="s">
        <v>369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2.6</v>
      </c>
      <c r="AU665" s="10" t="s">
        <v>142</v>
      </c>
      <c r="AV665" s="16">
        <v>43420</v>
      </c>
      <c r="AW665" s="16">
        <v>43420</v>
      </c>
      <c r="AX665" s="16">
        <v>0</v>
      </c>
      <c r="AY665" s="16">
        <v>2165</v>
      </c>
      <c r="AZ665" s="16">
        <v>0</v>
      </c>
      <c r="BA665" s="17">
        <v>45138</v>
      </c>
      <c r="BB665" s="30" t="s">
        <v>175</v>
      </c>
      <c r="BC665" s="18">
        <v>45117</v>
      </c>
      <c r="BD665" s="17">
        <v>45291</v>
      </c>
      <c r="BE665" s="17">
        <v>45322</v>
      </c>
      <c r="BF665" s="17">
        <v>45092</v>
      </c>
      <c r="BG665" s="10">
        <v>84925663</v>
      </c>
      <c r="BH665" s="9" t="s">
        <v>319</v>
      </c>
      <c r="BI665" s="19">
        <v>44958</v>
      </c>
      <c r="BJ665" s="20">
        <v>44963</v>
      </c>
      <c r="BK665" s="16">
        <v>5796</v>
      </c>
      <c r="BL665" s="16">
        <v>15070</v>
      </c>
      <c r="BM665" s="9" t="s">
        <v>177</v>
      </c>
      <c r="BN665" s="9" t="s">
        <v>436</v>
      </c>
      <c r="BO665" s="9" t="s">
        <v>156</v>
      </c>
      <c r="BP665" s="17">
        <v>45107</v>
      </c>
      <c r="BQ665" s="17">
        <v>45107</v>
      </c>
      <c r="BR665" s="17" t="s">
        <v>156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 t="s">
        <v>156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>
        <v>44932</v>
      </c>
      <c r="CD665" s="10" t="s">
        <v>156</v>
      </c>
      <c r="CE665" s="17" t="s">
        <v>156</v>
      </c>
      <c r="CF665" s="17" t="s">
        <v>156</v>
      </c>
      <c r="CG665" s="17" t="s">
        <v>156</v>
      </c>
      <c r="CH665" s="17">
        <v>44930</v>
      </c>
      <c r="CI665" s="16">
        <v>5692</v>
      </c>
      <c r="CJ665" s="10" t="s">
        <v>2283</v>
      </c>
      <c r="CK665" s="10" t="s">
        <v>230</v>
      </c>
      <c r="CL665" s="18" t="s">
        <v>156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 t="s">
        <v>156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>
        <v>44932</v>
      </c>
      <c r="CX665" s="10" t="s">
        <v>1536</v>
      </c>
      <c r="CY665" s="17" t="s">
        <v>156</v>
      </c>
      <c r="CZ665" s="17" t="s">
        <v>156</v>
      </c>
      <c r="DA665" s="17" t="s">
        <v>156</v>
      </c>
      <c r="DB665" s="17">
        <v>44939</v>
      </c>
      <c r="DC665" s="16">
        <v>5796</v>
      </c>
      <c r="DD665" s="10" t="s">
        <v>2284</v>
      </c>
      <c r="DE665" s="10" t="s">
        <v>230</v>
      </c>
      <c r="DF665" s="18" t="s">
        <v>156</v>
      </c>
      <c r="DG665" s="17">
        <v>44936</v>
      </c>
      <c r="DH665" s="10" t="s">
        <v>2285</v>
      </c>
      <c r="DI665" s="17" t="s">
        <v>156</v>
      </c>
      <c r="DJ665" s="17" t="s">
        <v>156</v>
      </c>
      <c r="DK665" s="17" t="s">
        <v>156</v>
      </c>
      <c r="DL665" s="17">
        <v>44939</v>
      </c>
      <c r="DM665" s="16">
        <v>5796</v>
      </c>
      <c r="DN665" s="10" t="s">
        <v>2286</v>
      </c>
      <c r="DO665" s="10" t="s">
        <v>233</v>
      </c>
      <c r="DP665" s="16">
        <v>36</v>
      </c>
      <c r="DQ665" s="16">
        <v>18</v>
      </c>
      <c r="DR665" s="11">
        <v>18</v>
      </c>
      <c r="DS665" s="16">
        <v>24</v>
      </c>
      <c r="DT665" s="16">
        <v>0</v>
      </c>
      <c r="DU665" s="11" t="s">
        <v>181</v>
      </c>
      <c r="DV665" s="11" t="s">
        <v>182</v>
      </c>
      <c r="DW665" s="27" t="s">
        <v>156</v>
      </c>
      <c r="DX665" s="27" t="s">
        <v>156</v>
      </c>
      <c r="DY665" s="20" t="s">
        <v>743</v>
      </c>
      <c r="DZ665" s="16">
        <v>7</v>
      </c>
      <c r="EA665" s="16">
        <v>33</v>
      </c>
      <c r="EB665" s="27" t="s">
        <v>185</v>
      </c>
      <c r="EC665" s="27" t="s">
        <v>185</v>
      </c>
      <c r="ED665" s="27" t="s">
        <v>182</v>
      </c>
      <c r="EE665" s="29">
        <v>44875.252106481479</v>
      </c>
      <c r="EF665" s="28" t="s">
        <v>195</v>
      </c>
      <c r="EG665" s="28" t="s">
        <v>196</v>
      </c>
      <c r="EH665" s="28" t="s">
        <v>190</v>
      </c>
      <c r="EI665" s="29">
        <v>45062.343865740739</v>
      </c>
      <c r="EJ665" s="28" t="s">
        <v>197</v>
      </c>
      <c r="EK665" s="28" t="s">
        <v>156</v>
      </c>
      <c r="EL665" s="28" t="s">
        <v>198</v>
      </c>
      <c r="EM665" s="45" t="s">
        <v>3713</v>
      </c>
      <c r="EN665" s="46" t="str">
        <f t="shared" si="71"/>
        <v>343F111A</v>
      </c>
      <c r="EO665" s="47">
        <f t="shared" si="72"/>
        <v>45067</v>
      </c>
      <c r="EP665" s="47">
        <f t="shared" si="73"/>
        <v>44932</v>
      </c>
      <c r="EQ665" s="48" t="str">
        <f t="shared" ca="1" si="74"/>
        <v>Past</v>
      </c>
      <c r="ER665" s="49">
        <f t="shared" si="75"/>
        <v>135</v>
      </c>
      <c r="ES665" s="50"/>
      <c r="ET665" s="51">
        <f t="shared" si="76"/>
        <v>135</v>
      </c>
      <c r="EU665" s="52">
        <f t="shared" si="77"/>
        <v>782460</v>
      </c>
      <c r="EV665" s="46"/>
      <c r="EW665" s="23" t="s">
        <v>3714</v>
      </c>
    </row>
    <row r="666" spans="1:153" ht="14.25" customHeight="1">
      <c r="A666" s="8">
        <v>659</v>
      </c>
      <c r="B666" s="9" t="s">
        <v>141</v>
      </c>
      <c r="C666" s="10" t="s">
        <v>206</v>
      </c>
      <c r="D666" s="10" t="s">
        <v>2008</v>
      </c>
      <c r="E666" s="10" t="s">
        <v>150</v>
      </c>
      <c r="F666" s="9" t="s">
        <v>2009</v>
      </c>
      <c r="G666" s="10" t="s">
        <v>145</v>
      </c>
      <c r="H666" s="9" t="s">
        <v>146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336</v>
      </c>
      <c r="S666" s="9" t="s">
        <v>305</v>
      </c>
      <c r="T666" s="9" t="s">
        <v>306</v>
      </c>
      <c r="U666" s="9" t="s">
        <v>337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2273</v>
      </c>
      <c r="AA666" s="9" t="s">
        <v>363</v>
      </c>
      <c r="AB666" s="12" t="s">
        <v>2274</v>
      </c>
      <c r="AC666" s="10" t="s">
        <v>2275</v>
      </c>
      <c r="AD666" s="9" t="s">
        <v>2276</v>
      </c>
      <c r="AE666" s="13" t="s">
        <v>2277</v>
      </c>
      <c r="AF666" s="14" t="s">
        <v>314</v>
      </c>
      <c r="AG666" s="10" t="s">
        <v>2278</v>
      </c>
      <c r="AH666" s="11" t="s">
        <v>368</v>
      </c>
      <c r="AI666" s="11" t="s">
        <v>369</v>
      </c>
      <c r="AJ666" s="10" t="s">
        <v>370</v>
      </c>
      <c r="AK666" s="11" t="s">
        <v>369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2.6</v>
      </c>
      <c r="AU666" s="10" t="s">
        <v>142</v>
      </c>
      <c r="AV666" s="16">
        <v>43420</v>
      </c>
      <c r="AW666" s="16">
        <v>43420</v>
      </c>
      <c r="AX666" s="16">
        <v>0</v>
      </c>
      <c r="AY666" s="16">
        <v>2165</v>
      </c>
      <c r="AZ666" s="16">
        <v>0</v>
      </c>
      <c r="BA666" s="17">
        <v>45138</v>
      </c>
      <c r="BB666" s="30" t="s">
        <v>175</v>
      </c>
      <c r="BC666" s="18">
        <v>45117</v>
      </c>
      <c r="BD666" s="17">
        <v>45291</v>
      </c>
      <c r="BE666" s="17">
        <v>45322</v>
      </c>
      <c r="BF666" s="17">
        <v>45092</v>
      </c>
      <c r="BG666" s="10">
        <v>85053342</v>
      </c>
      <c r="BH666" s="9" t="s">
        <v>321</v>
      </c>
      <c r="BI666" s="19">
        <v>44958</v>
      </c>
      <c r="BJ666" s="20">
        <v>44963</v>
      </c>
      <c r="BK666" s="16">
        <v>6600</v>
      </c>
      <c r="BL666" s="16">
        <v>17160</v>
      </c>
      <c r="BM666" s="9" t="s">
        <v>177</v>
      </c>
      <c r="BN666" s="9" t="s">
        <v>383</v>
      </c>
      <c r="BO666" s="9" t="s">
        <v>156</v>
      </c>
      <c r="BP666" s="17">
        <v>45122</v>
      </c>
      <c r="BQ666" s="17">
        <v>45122</v>
      </c>
      <c r="BR666" s="17" t="s">
        <v>156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 t="s">
        <v>156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44915</v>
      </c>
      <c r="CD666" s="10" t="s">
        <v>156</v>
      </c>
      <c r="CE666" s="17" t="s">
        <v>156</v>
      </c>
      <c r="CF666" s="17" t="s">
        <v>156</v>
      </c>
      <c r="CG666" s="17" t="s">
        <v>156</v>
      </c>
      <c r="CH666" s="17">
        <v>44918</v>
      </c>
      <c r="CI666" s="16">
        <v>6700</v>
      </c>
      <c r="CJ666" s="10" t="s">
        <v>2287</v>
      </c>
      <c r="CK666" s="10" t="s">
        <v>230</v>
      </c>
      <c r="CL666" s="18" t="s">
        <v>156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 t="s">
        <v>156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>
        <v>44932</v>
      </c>
      <c r="CX666" s="10" t="s">
        <v>1536</v>
      </c>
      <c r="CY666" s="17" t="s">
        <v>156</v>
      </c>
      <c r="CZ666" s="17" t="s">
        <v>156</v>
      </c>
      <c r="DA666" s="17" t="s">
        <v>156</v>
      </c>
      <c r="DB666" s="17">
        <v>44939</v>
      </c>
      <c r="DC666" s="16">
        <v>6600</v>
      </c>
      <c r="DD666" s="10" t="s">
        <v>2288</v>
      </c>
      <c r="DE666" s="10" t="s">
        <v>230</v>
      </c>
      <c r="DF666" s="18" t="s">
        <v>156</v>
      </c>
      <c r="DG666" s="17">
        <v>44936</v>
      </c>
      <c r="DH666" s="10" t="s">
        <v>2285</v>
      </c>
      <c r="DI666" s="17" t="s">
        <v>156</v>
      </c>
      <c r="DJ666" s="17" t="s">
        <v>156</v>
      </c>
      <c r="DK666" s="17" t="s">
        <v>156</v>
      </c>
      <c r="DL666" s="17">
        <v>44939</v>
      </c>
      <c r="DM666" s="16">
        <v>6600</v>
      </c>
      <c r="DN666" s="10" t="s">
        <v>2289</v>
      </c>
      <c r="DO666" s="10" t="s">
        <v>230</v>
      </c>
      <c r="DP666" s="16">
        <v>36</v>
      </c>
      <c r="DQ666" s="16">
        <v>18</v>
      </c>
      <c r="DR666" s="11">
        <v>18</v>
      </c>
      <c r="DS666" s="16">
        <v>24</v>
      </c>
      <c r="DT666" s="16">
        <v>0</v>
      </c>
      <c r="DU666" s="11" t="s">
        <v>181</v>
      </c>
      <c r="DV666" s="11" t="s">
        <v>182</v>
      </c>
      <c r="DW666" s="27" t="s">
        <v>156</v>
      </c>
      <c r="DX666" s="27" t="s">
        <v>156</v>
      </c>
      <c r="DY666" s="20" t="s">
        <v>845</v>
      </c>
      <c r="DZ666" s="16">
        <v>7</v>
      </c>
      <c r="EA666" s="16">
        <v>33</v>
      </c>
      <c r="EB666" s="27" t="s">
        <v>185</v>
      </c>
      <c r="EC666" s="27" t="s">
        <v>185</v>
      </c>
      <c r="ED666" s="27" t="s">
        <v>182</v>
      </c>
      <c r="EE666" s="29">
        <v>44895.351886574077</v>
      </c>
      <c r="EF666" s="28" t="s">
        <v>188</v>
      </c>
      <c r="EG666" s="28" t="s">
        <v>189</v>
      </c>
      <c r="EH666" s="28" t="s">
        <v>190</v>
      </c>
      <c r="EI666" s="29">
        <v>45062.343865740739</v>
      </c>
      <c r="EJ666" s="28" t="s">
        <v>197</v>
      </c>
      <c r="EK666" s="28" t="s">
        <v>156</v>
      </c>
      <c r="EL666" s="28" t="s">
        <v>198</v>
      </c>
      <c r="EM666" s="45" t="s">
        <v>3713</v>
      </c>
      <c r="EN666" s="46" t="str">
        <f t="shared" si="71"/>
        <v>343F111A</v>
      </c>
      <c r="EO666" s="47">
        <f t="shared" si="72"/>
        <v>45082</v>
      </c>
      <c r="EP666" s="47">
        <f t="shared" si="73"/>
        <v>44932</v>
      </c>
      <c r="EQ666" s="48" t="str">
        <f t="shared" ca="1" si="74"/>
        <v>Past</v>
      </c>
      <c r="ER666" s="49">
        <f t="shared" si="75"/>
        <v>150</v>
      </c>
      <c r="ES666" s="50"/>
      <c r="ET666" s="51">
        <f t="shared" si="76"/>
        <v>150</v>
      </c>
      <c r="EU666" s="52">
        <f t="shared" si="77"/>
        <v>990000</v>
      </c>
      <c r="EV666" s="46"/>
      <c r="EW666" s="23" t="s">
        <v>3714</v>
      </c>
    </row>
    <row r="667" spans="1:153" ht="14.25" customHeight="1">
      <c r="A667" s="8">
        <v>660</v>
      </c>
      <c r="B667" s="9" t="s">
        <v>141</v>
      </c>
      <c r="C667" s="10" t="s">
        <v>206</v>
      </c>
      <c r="D667" s="10" t="s">
        <v>2008</v>
      </c>
      <c r="E667" s="10" t="s">
        <v>150</v>
      </c>
      <c r="F667" s="9" t="s">
        <v>2009</v>
      </c>
      <c r="G667" s="10" t="s">
        <v>145</v>
      </c>
      <c r="H667" s="9" t="s">
        <v>146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336</v>
      </c>
      <c r="S667" s="9" t="s">
        <v>305</v>
      </c>
      <c r="T667" s="9" t="s">
        <v>306</v>
      </c>
      <c r="U667" s="9" t="s">
        <v>337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2273</v>
      </c>
      <c r="AA667" s="9" t="s">
        <v>363</v>
      </c>
      <c r="AB667" s="12" t="s">
        <v>2274</v>
      </c>
      <c r="AC667" s="10" t="s">
        <v>2275</v>
      </c>
      <c r="AD667" s="9" t="s">
        <v>2276</v>
      </c>
      <c r="AE667" s="13" t="s">
        <v>2277</v>
      </c>
      <c r="AF667" s="14" t="s">
        <v>314</v>
      </c>
      <c r="AG667" s="10" t="s">
        <v>2278</v>
      </c>
      <c r="AH667" s="11" t="s">
        <v>368</v>
      </c>
      <c r="AI667" s="11" t="s">
        <v>369</v>
      </c>
      <c r="AJ667" s="10" t="s">
        <v>370</v>
      </c>
      <c r="AK667" s="11" t="s">
        <v>369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2.6</v>
      </c>
      <c r="AU667" s="10" t="s">
        <v>142</v>
      </c>
      <c r="AV667" s="16">
        <v>43420</v>
      </c>
      <c r="AW667" s="16">
        <v>43420</v>
      </c>
      <c r="AX667" s="16">
        <v>0</v>
      </c>
      <c r="AY667" s="16">
        <v>2165</v>
      </c>
      <c r="AZ667" s="16">
        <v>0</v>
      </c>
      <c r="BA667" s="17">
        <v>45138</v>
      </c>
      <c r="BB667" s="30" t="s">
        <v>175</v>
      </c>
      <c r="BC667" s="18">
        <v>45117</v>
      </c>
      <c r="BD667" s="17">
        <v>45291</v>
      </c>
      <c r="BE667" s="17">
        <v>45322</v>
      </c>
      <c r="BF667" s="17">
        <v>45092</v>
      </c>
      <c r="BG667" s="10">
        <v>84881741</v>
      </c>
      <c r="BH667" s="9" t="s">
        <v>258</v>
      </c>
      <c r="BI667" s="19">
        <v>45017</v>
      </c>
      <c r="BJ667" s="20">
        <v>45019</v>
      </c>
      <c r="BK667" s="16">
        <v>2976</v>
      </c>
      <c r="BL667" s="16">
        <v>7738</v>
      </c>
      <c r="BM667" s="9" t="s">
        <v>177</v>
      </c>
      <c r="BN667" s="9" t="s">
        <v>383</v>
      </c>
      <c r="BO667" s="9" t="s">
        <v>156</v>
      </c>
      <c r="BP667" s="17">
        <v>45137</v>
      </c>
      <c r="BQ667" s="17">
        <v>45137</v>
      </c>
      <c r="BR667" s="17">
        <v>45153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>
        <v>44872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>
        <v>44932</v>
      </c>
      <c r="CD667" s="10" t="s">
        <v>156</v>
      </c>
      <c r="CE667" s="17" t="s">
        <v>156</v>
      </c>
      <c r="CF667" s="17" t="s">
        <v>156</v>
      </c>
      <c r="CG667" s="17">
        <v>44872</v>
      </c>
      <c r="CH667" s="17">
        <v>44930</v>
      </c>
      <c r="CI667" s="16">
        <v>3000</v>
      </c>
      <c r="CJ667" s="10" t="s">
        <v>2290</v>
      </c>
      <c r="CK667" s="10" t="s">
        <v>230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>
        <v>44872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44932</v>
      </c>
      <c r="CX667" s="10" t="s">
        <v>1536</v>
      </c>
      <c r="CY667" s="17" t="s">
        <v>156</v>
      </c>
      <c r="CZ667" s="17" t="s">
        <v>156</v>
      </c>
      <c r="DA667" s="17">
        <v>44872</v>
      </c>
      <c r="DB667" s="17">
        <v>44939</v>
      </c>
      <c r="DC667" s="16">
        <v>2976</v>
      </c>
      <c r="DD667" s="10" t="s">
        <v>2291</v>
      </c>
      <c r="DE667" s="10" t="s">
        <v>230</v>
      </c>
      <c r="DF667" s="18" t="s">
        <v>156</v>
      </c>
      <c r="DG667" s="17">
        <v>44936</v>
      </c>
      <c r="DH667" s="10" t="s">
        <v>2285</v>
      </c>
      <c r="DI667" s="17" t="s">
        <v>156</v>
      </c>
      <c r="DJ667" s="17" t="s">
        <v>156</v>
      </c>
      <c r="DK667" s="17">
        <v>44872</v>
      </c>
      <c r="DL667" s="17">
        <v>44939</v>
      </c>
      <c r="DM667" s="16">
        <v>2976</v>
      </c>
      <c r="DN667" s="10" t="s">
        <v>2292</v>
      </c>
      <c r="DO667" s="10" t="s">
        <v>230</v>
      </c>
      <c r="DP667" s="16">
        <v>36</v>
      </c>
      <c r="DQ667" s="16">
        <v>18</v>
      </c>
      <c r="DR667" s="11">
        <v>18</v>
      </c>
      <c r="DS667" s="16">
        <v>24</v>
      </c>
      <c r="DT667" s="16">
        <v>0</v>
      </c>
      <c r="DU667" s="11" t="s">
        <v>181</v>
      </c>
      <c r="DV667" s="11" t="s">
        <v>182</v>
      </c>
      <c r="DW667" s="27" t="s">
        <v>156</v>
      </c>
      <c r="DX667" s="27" t="s">
        <v>156</v>
      </c>
      <c r="DY667" s="20" t="s">
        <v>1514</v>
      </c>
      <c r="DZ667" s="16">
        <v>7</v>
      </c>
      <c r="EA667" s="16">
        <v>33</v>
      </c>
      <c r="EB667" s="27" t="s">
        <v>185</v>
      </c>
      <c r="EC667" s="27" t="s">
        <v>185</v>
      </c>
      <c r="ED667" s="27" t="s">
        <v>182</v>
      </c>
      <c r="EE667" s="29">
        <v>44873.012731481482</v>
      </c>
      <c r="EF667" s="28" t="s">
        <v>186</v>
      </c>
      <c r="EG667" s="28" t="s">
        <v>156</v>
      </c>
      <c r="EH667" s="28" t="s">
        <v>187</v>
      </c>
      <c r="EI667" s="29">
        <v>45062.343865740739</v>
      </c>
      <c r="EJ667" s="28" t="s">
        <v>197</v>
      </c>
      <c r="EK667" s="28" t="s">
        <v>156</v>
      </c>
      <c r="EL667" s="28" t="s">
        <v>198</v>
      </c>
      <c r="EM667" s="45" t="s">
        <v>3713</v>
      </c>
      <c r="EN667" s="46" t="str">
        <f t="shared" si="71"/>
        <v>343F111A</v>
      </c>
      <c r="EO667" s="47">
        <f t="shared" si="72"/>
        <v>45097</v>
      </c>
      <c r="EP667" s="47">
        <f t="shared" si="73"/>
        <v>44932</v>
      </c>
      <c r="EQ667" s="48" t="str">
        <f t="shared" ca="1" si="74"/>
        <v>Past</v>
      </c>
      <c r="ER667" s="49">
        <f t="shared" si="75"/>
        <v>165</v>
      </c>
      <c r="ES667" s="50"/>
      <c r="ET667" s="51">
        <f t="shared" si="76"/>
        <v>165</v>
      </c>
      <c r="EU667" s="52">
        <f t="shared" si="77"/>
        <v>491040</v>
      </c>
      <c r="EV667" s="46"/>
      <c r="EW667" s="23" t="s">
        <v>3714</v>
      </c>
    </row>
    <row r="668" spans="1:153" ht="14.25" hidden="1" customHeight="1">
      <c r="A668" s="8">
        <v>661</v>
      </c>
      <c r="B668" s="9" t="s">
        <v>141</v>
      </c>
      <c r="C668" s="10" t="s">
        <v>206</v>
      </c>
      <c r="D668" s="10" t="s">
        <v>2008</v>
      </c>
      <c r="E668" s="10" t="s">
        <v>150</v>
      </c>
      <c r="F668" s="9" t="s">
        <v>2009</v>
      </c>
      <c r="G668" s="10" t="s">
        <v>145</v>
      </c>
      <c r="H668" s="9" t="s">
        <v>146</v>
      </c>
      <c r="I668" s="9" t="s">
        <v>147</v>
      </c>
      <c r="J668" s="9" t="s">
        <v>148</v>
      </c>
      <c r="K668" s="9" t="s">
        <v>147</v>
      </c>
      <c r="L668" s="9" t="s">
        <v>148</v>
      </c>
      <c r="M668" s="9" t="s">
        <v>149</v>
      </c>
      <c r="N668" s="9" t="s">
        <v>150</v>
      </c>
      <c r="O668" s="9" t="s">
        <v>151</v>
      </c>
      <c r="P668" s="9" t="s">
        <v>142</v>
      </c>
      <c r="Q668" s="9" t="s">
        <v>152</v>
      </c>
      <c r="R668" s="9" t="s">
        <v>336</v>
      </c>
      <c r="S668" s="9" t="s">
        <v>305</v>
      </c>
      <c r="T668" s="9" t="s">
        <v>306</v>
      </c>
      <c r="U668" s="9" t="s">
        <v>337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2273</v>
      </c>
      <c r="AA668" s="9" t="s">
        <v>363</v>
      </c>
      <c r="AB668" s="12" t="s">
        <v>2274</v>
      </c>
      <c r="AC668" s="10" t="s">
        <v>2275</v>
      </c>
      <c r="AD668" s="9" t="s">
        <v>2276</v>
      </c>
      <c r="AE668" s="13" t="s">
        <v>2277</v>
      </c>
      <c r="AF668" s="14" t="s">
        <v>314</v>
      </c>
      <c r="AG668" s="10" t="s">
        <v>2278</v>
      </c>
      <c r="AH668" s="11" t="s">
        <v>368</v>
      </c>
      <c r="AI668" s="11" t="s">
        <v>369</v>
      </c>
      <c r="AJ668" s="10" t="s">
        <v>370</v>
      </c>
      <c r="AK668" s="11" t="s">
        <v>369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2.6</v>
      </c>
      <c r="AU668" s="10" t="s">
        <v>142</v>
      </c>
      <c r="AV668" s="16">
        <v>43420</v>
      </c>
      <c r="AW668" s="16">
        <v>43420</v>
      </c>
      <c r="AX668" s="16">
        <v>0</v>
      </c>
      <c r="AY668" s="16">
        <v>2165</v>
      </c>
      <c r="AZ668" s="16">
        <v>0</v>
      </c>
      <c r="BA668" s="17">
        <v>45138</v>
      </c>
      <c r="BB668" s="30" t="s">
        <v>175</v>
      </c>
      <c r="BC668" s="18" t="s">
        <v>156</v>
      </c>
      <c r="BD668" s="17">
        <v>45291</v>
      </c>
      <c r="BE668" s="17">
        <v>45322</v>
      </c>
      <c r="BF668" s="17">
        <v>45092</v>
      </c>
      <c r="BG668" s="10">
        <v>85053343</v>
      </c>
      <c r="BH668" s="9" t="s">
        <v>303</v>
      </c>
      <c r="BI668" s="19">
        <v>45078</v>
      </c>
      <c r="BJ668" s="20">
        <v>45082</v>
      </c>
      <c r="BK668" s="16">
        <v>0</v>
      </c>
      <c r="BL668" s="16">
        <v>0</v>
      </c>
      <c r="BM668" s="9" t="s">
        <v>177</v>
      </c>
      <c r="BN668" s="9" t="s">
        <v>178</v>
      </c>
      <c r="BO668" s="9" t="s">
        <v>156</v>
      </c>
      <c r="BP668" s="17">
        <v>45168</v>
      </c>
      <c r="BQ668" s="17" t="s">
        <v>156</v>
      </c>
      <c r="BR668" s="17" t="s">
        <v>156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 t="s">
        <v>156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>
        <v>44957</v>
      </c>
      <c r="CD668" s="10" t="s">
        <v>1241</v>
      </c>
      <c r="CE668" s="17">
        <v>44978</v>
      </c>
      <c r="CF668" s="17" t="s">
        <v>156</v>
      </c>
      <c r="CG668" s="17">
        <v>44917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 t="s">
        <v>156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 t="s">
        <v>156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>
        <v>45062</v>
      </c>
      <c r="CX668" s="10" t="s">
        <v>1885</v>
      </c>
      <c r="CY668" s="17">
        <v>45027</v>
      </c>
      <c r="CZ668" s="17" t="s">
        <v>156</v>
      </c>
      <c r="DA668" s="17">
        <v>44917</v>
      </c>
      <c r="DB668" s="17" t="s">
        <v>156</v>
      </c>
      <c r="DC668" s="16">
        <v>0</v>
      </c>
      <c r="DD668" s="10" t="s">
        <v>156</v>
      </c>
      <c r="DE668" s="10" t="s">
        <v>156</v>
      </c>
      <c r="DF668" s="18" t="s">
        <v>156</v>
      </c>
      <c r="DG668" s="17">
        <v>45069</v>
      </c>
      <c r="DH668" s="10" t="s">
        <v>1241</v>
      </c>
      <c r="DI668" s="17">
        <v>45041</v>
      </c>
      <c r="DJ668" s="17" t="s">
        <v>156</v>
      </c>
      <c r="DK668" s="17">
        <v>44917</v>
      </c>
      <c r="DL668" s="17" t="s">
        <v>156</v>
      </c>
      <c r="DM668" s="16">
        <v>0</v>
      </c>
      <c r="DN668" s="10" t="s">
        <v>156</v>
      </c>
      <c r="DO668" s="10" t="s">
        <v>156</v>
      </c>
      <c r="DP668" s="16">
        <v>36</v>
      </c>
      <c r="DQ668" s="16">
        <v>18</v>
      </c>
      <c r="DR668" s="11">
        <v>18</v>
      </c>
      <c r="DS668" s="16">
        <v>24</v>
      </c>
      <c r="DT668" s="16">
        <v>3000</v>
      </c>
      <c r="DU668" s="11" t="s">
        <v>181</v>
      </c>
      <c r="DV668" s="11" t="s">
        <v>182</v>
      </c>
      <c r="DW668" s="27" t="s">
        <v>156</v>
      </c>
      <c r="DX668" s="27" t="s">
        <v>2043</v>
      </c>
      <c r="DY668" s="20" t="s">
        <v>1024</v>
      </c>
      <c r="DZ668" s="16">
        <v>7</v>
      </c>
      <c r="EA668" s="16">
        <v>33</v>
      </c>
      <c r="EB668" s="27" t="s">
        <v>185</v>
      </c>
      <c r="EC668" s="27" t="s">
        <v>185</v>
      </c>
      <c r="ED668" s="27" t="s">
        <v>182</v>
      </c>
      <c r="EE668" s="29">
        <v>44895.351886574077</v>
      </c>
      <c r="EF668" s="28" t="s">
        <v>188</v>
      </c>
      <c r="EG668" s="28" t="s">
        <v>189</v>
      </c>
      <c r="EH668" s="28" t="s">
        <v>190</v>
      </c>
      <c r="EI668" s="29">
        <v>45062.343865740739</v>
      </c>
      <c r="EJ668" s="28" t="s">
        <v>197</v>
      </c>
      <c r="EK668" s="28" t="s">
        <v>156</v>
      </c>
      <c r="EL668" s="28" t="s">
        <v>198</v>
      </c>
      <c r="EM668" s="45"/>
      <c r="EN668" s="46" t="str">
        <f t="shared" si="71"/>
        <v>343F111A</v>
      </c>
      <c r="EO668" s="47">
        <f t="shared" si="72"/>
        <v>45128</v>
      </c>
      <c r="EP668" s="47">
        <f t="shared" si="73"/>
        <v>45062</v>
      </c>
      <c r="EQ668" s="48" t="str">
        <f t="shared" ca="1" si="74"/>
        <v>Past</v>
      </c>
      <c r="ER668" s="49">
        <f t="shared" si="75"/>
        <v>66</v>
      </c>
      <c r="ES668" s="50"/>
      <c r="ET668" s="51">
        <f t="shared" si="76"/>
        <v>66</v>
      </c>
      <c r="EU668" s="52">
        <f t="shared" si="77"/>
        <v>0</v>
      </c>
      <c r="EV668" s="46"/>
    </row>
    <row r="669" spans="1:153" ht="14.25" customHeight="1">
      <c r="A669" s="8">
        <v>662</v>
      </c>
      <c r="B669" s="9" t="s">
        <v>141</v>
      </c>
      <c r="C669" s="10" t="s">
        <v>206</v>
      </c>
      <c r="D669" s="10" t="s">
        <v>2008</v>
      </c>
      <c r="E669" s="10" t="s">
        <v>150</v>
      </c>
      <c r="F669" s="9" t="s">
        <v>2009</v>
      </c>
      <c r="G669" s="10" t="s">
        <v>145</v>
      </c>
      <c r="H669" s="9" t="s">
        <v>146</v>
      </c>
      <c r="I669" s="9" t="s">
        <v>147</v>
      </c>
      <c r="J669" s="9" t="s">
        <v>148</v>
      </c>
      <c r="K669" s="9" t="s">
        <v>147</v>
      </c>
      <c r="L669" s="9" t="s">
        <v>148</v>
      </c>
      <c r="M669" s="9" t="s">
        <v>149</v>
      </c>
      <c r="N669" s="9" t="s">
        <v>150</v>
      </c>
      <c r="O669" s="9" t="s">
        <v>151</v>
      </c>
      <c r="P669" s="9" t="s">
        <v>142</v>
      </c>
      <c r="Q669" s="9" t="s">
        <v>152</v>
      </c>
      <c r="R669" s="9" t="s">
        <v>336</v>
      </c>
      <c r="S669" s="9" t="s">
        <v>305</v>
      </c>
      <c r="T669" s="9" t="s">
        <v>306</v>
      </c>
      <c r="U669" s="9" t="s">
        <v>337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2273</v>
      </c>
      <c r="AA669" s="9" t="s">
        <v>363</v>
      </c>
      <c r="AB669" s="12" t="s">
        <v>2274</v>
      </c>
      <c r="AC669" s="10" t="s">
        <v>2275</v>
      </c>
      <c r="AD669" s="9" t="s">
        <v>2276</v>
      </c>
      <c r="AE669" s="13" t="s">
        <v>2277</v>
      </c>
      <c r="AF669" s="14" t="s">
        <v>314</v>
      </c>
      <c r="AG669" s="10" t="s">
        <v>2278</v>
      </c>
      <c r="AH669" s="11" t="s">
        <v>368</v>
      </c>
      <c r="AI669" s="11" t="s">
        <v>369</v>
      </c>
      <c r="AJ669" s="10" t="s">
        <v>370</v>
      </c>
      <c r="AK669" s="11" t="s">
        <v>369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2.6</v>
      </c>
      <c r="AU669" s="10" t="s">
        <v>142</v>
      </c>
      <c r="AV669" s="16">
        <v>43420</v>
      </c>
      <c r="AW669" s="16">
        <v>43420</v>
      </c>
      <c r="AX669" s="16">
        <v>0</v>
      </c>
      <c r="AY669" s="16">
        <v>2165</v>
      </c>
      <c r="AZ669" s="16">
        <v>0</v>
      </c>
      <c r="BA669" s="17">
        <v>45138</v>
      </c>
      <c r="BB669" s="30" t="s">
        <v>175</v>
      </c>
      <c r="BC669" s="18">
        <v>45117</v>
      </c>
      <c r="BD669" s="17">
        <v>45291</v>
      </c>
      <c r="BE669" s="17">
        <v>45322</v>
      </c>
      <c r="BF669" s="17">
        <v>45092</v>
      </c>
      <c r="BG669" s="10">
        <v>84881742</v>
      </c>
      <c r="BH669" s="9" t="s">
        <v>247</v>
      </c>
      <c r="BI669" s="19">
        <v>45108</v>
      </c>
      <c r="BJ669" s="20">
        <v>45110</v>
      </c>
      <c r="BK669" s="16">
        <v>3000</v>
      </c>
      <c r="BL669" s="16">
        <v>7800</v>
      </c>
      <c r="BM669" s="9" t="s">
        <v>177</v>
      </c>
      <c r="BN669" s="9" t="s">
        <v>470</v>
      </c>
      <c r="BO669" s="9" t="s">
        <v>156</v>
      </c>
      <c r="BP669" s="17">
        <v>45184</v>
      </c>
      <c r="BQ669" s="17" t="s">
        <v>156</v>
      </c>
      <c r="BR669" s="17">
        <v>45184</v>
      </c>
      <c r="BS669" s="17" t="s">
        <v>156</v>
      </c>
      <c r="BT669" s="10" t="s">
        <v>156</v>
      </c>
      <c r="BU669" s="17" t="s">
        <v>156</v>
      </c>
      <c r="BV669" s="17" t="s">
        <v>156</v>
      </c>
      <c r="BW669" s="17">
        <v>44872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45002</v>
      </c>
      <c r="CD669" s="10" t="s">
        <v>156</v>
      </c>
      <c r="CE669" s="17">
        <v>45002</v>
      </c>
      <c r="CF669" s="17" t="s">
        <v>156</v>
      </c>
      <c r="CG669" s="17">
        <v>44980</v>
      </c>
      <c r="CH669" s="17">
        <v>44999</v>
      </c>
      <c r="CI669" s="16">
        <v>4500</v>
      </c>
      <c r="CJ669" s="10" t="s">
        <v>2293</v>
      </c>
      <c r="CK669" s="10" t="s">
        <v>230</v>
      </c>
      <c r="CL669" s="18" t="s">
        <v>156</v>
      </c>
      <c r="CM669" s="17" t="s">
        <v>156</v>
      </c>
      <c r="CN669" s="10" t="s">
        <v>156</v>
      </c>
      <c r="CO669" s="17" t="s">
        <v>156</v>
      </c>
      <c r="CP669" s="17" t="s">
        <v>156</v>
      </c>
      <c r="CQ669" s="17">
        <v>44872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>
        <v>45120</v>
      </c>
      <c r="CX669" s="10" t="s">
        <v>2102</v>
      </c>
      <c r="CY669" s="17">
        <v>45114</v>
      </c>
      <c r="CZ669" s="17" t="s">
        <v>156</v>
      </c>
      <c r="DA669" s="17">
        <v>45021</v>
      </c>
      <c r="DB669" s="17" t="s">
        <v>156</v>
      </c>
      <c r="DC669" s="16">
        <v>0</v>
      </c>
      <c r="DD669" s="10" t="s">
        <v>156</v>
      </c>
      <c r="DE669" s="10" t="s">
        <v>156</v>
      </c>
      <c r="DF669" s="18" t="s">
        <v>156</v>
      </c>
      <c r="DG669" s="17">
        <v>45134</v>
      </c>
      <c r="DH669" s="10" t="s">
        <v>2132</v>
      </c>
      <c r="DI669" s="17">
        <v>45128</v>
      </c>
      <c r="DJ669" s="17" t="s">
        <v>156</v>
      </c>
      <c r="DK669" s="17">
        <v>45021</v>
      </c>
      <c r="DL669" s="17" t="s">
        <v>156</v>
      </c>
      <c r="DM669" s="16">
        <v>0</v>
      </c>
      <c r="DN669" s="10" t="s">
        <v>156</v>
      </c>
      <c r="DO669" s="10" t="s">
        <v>156</v>
      </c>
      <c r="DP669" s="16">
        <v>36</v>
      </c>
      <c r="DQ669" s="16">
        <v>18</v>
      </c>
      <c r="DR669" s="11">
        <v>18</v>
      </c>
      <c r="DS669" s="16">
        <v>24</v>
      </c>
      <c r="DT669" s="16">
        <v>0</v>
      </c>
      <c r="DU669" s="11" t="s">
        <v>181</v>
      </c>
      <c r="DV669" s="11" t="s">
        <v>182</v>
      </c>
      <c r="DW669" s="27" t="s">
        <v>156</v>
      </c>
      <c r="DX669" s="27" t="s">
        <v>2294</v>
      </c>
      <c r="DY669" s="20" t="s">
        <v>2133</v>
      </c>
      <c r="DZ669" s="16">
        <v>7</v>
      </c>
      <c r="EA669" s="16">
        <v>33</v>
      </c>
      <c r="EB669" s="27" t="s">
        <v>185</v>
      </c>
      <c r="EC669" s="27" t="s">
        <v>185</v>
      </c>
      <c r="ED669" s="27" t="s">
        <v>182</v>
      </c>
      <c r="EE669" s="29">
        <v>44873.012731481482</v>
      </c>
      <c r="EF669" s="28" t="s">
        <v>186</v>
      </c>
      <c r="EG669" s="28" t="s">
        <v>156</v>
      </c>
      <c r="EH669" s="28" t="s">
        <v>187</v>
      </c>
      <c r="EI669" s="29">
        <v>45119.436574074076</v>
      </c>
      <c r="EJ669" s="28" t="s">
        <v>188</v>
      </c>
      <c r="EK669" s="28" t="s">
        <v>189</v>
      </c>
      <c r="EL669" s="28" t="s">
        <v>190</v>
      </c>
      <c r="EM669" s="45" t="s">
        <v>3713</v>
      </c>
      <c r="EN669" s="46" t="str">
        <f t="shared" si="71"/>
        <v>343F111A</v>
      </c>
      <c r="EO669" s="47">
        <f t="shared" si="72"/>
        <v>45144</v>
      </c>
      <c r="EP669" s="47">
        <f t="shared" si="73"/>
        <v>45120</v>
      </c>
      <c r="EQ669" s="48" t="str">
        <f t="shared" ca="1" si="74"/>
        <v>Past</v>
      </c>
      <c r="ER669" s="49">
        <f t="shared" si="75"/>
        <v>24</v>
      </c>
      <c r="ES669" s="50"/>
      <c r="ET669" s="51">
        <f t="shared" si="76"/>
        <v>24</v>
      </c>
      <c r="EU669" s="52">
        <f t="shared" si="77"/>
        <v>72000</v>
      </c>
      <c r="EV669" s="46"/>
      <c r="EW669" s="23" t="s">
        <v>3721</v>
      </c>
    </row>
    <row r="670" spans="1:153" ht="14.25" customHeight="1">
      <c r="A670" s="8">
        <v>663</v>
      </c>
      <c r="B670" s="9" t="s">
        <v>141</v>
      </c>
      <c r="C670" s="10" t="s">
        <v>206</v>
      </c>
      <c r="D670" s="10" t="s">
        <v>2008</v>
      </c>
      <c r="E670" s="10" t="s">
        <v>150</v>
      </c>
      <c r="F670" s="9" t="s">
        <v>2009</v>
      </c>
      <c r="G670" s="10" t="s">
        <v>145</v>
      </c>
      <c r="H670" s="9" t="s">
        <v>146</v>
      </c>
      <c r="I670" s="9" t="s">
        <v>147</v>
      </c>
      <c r="J670" s="9" t="s">
        <v>148</v>
      </c>
      <c r="K670" s="9" t="s">
        <v>147</v>
      </c>
      <c r="L670" s="9" t="s">
        <v>148</v>
      </c>
      <c r="M670" s="9" t="s">
        <v>149</v>
      </c>
      <c r="N670" s="9" t="s">
        <v>150</v>
      </c>
      <c r="O670" s="9" t="s">
        <v>151</v>
      </c>
      <c r="P670" s="9" t="s">
        <v>142</v>
      </c>
      <c r="Q670" s="9" t="s">
        <v>152</v>
      </c>
      <c r="R670" s="9" t="s">
        <v>336</v>
      </c>
      <c r="S670" s="9" t="s">
        <v>305</v>
      </c>
      <c r="T670" s="9" t="s">
        <v>306</v>
      </c>
      <c r="U670" s="9" t="s">
        <v>337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2273</v>
      </c>
      <c r="AA670" s="9" t="s">
        <v>363</v>
      </c>
      <c r="AB670" s="12" t="s">
        <v>2274</v>
      </c>
      <c r="AC670" s="10" t="s">
        <v>2275</v>
      </c>
      <c r="AD670" s="9" t="s">
        <v>2276</v>
      </c>
      <c r="AE670" s="13" t="s">
        <v>2277</v>
      </c>
      <c r="AF670" s="14" t="s">
        <v>314</v>
      </c>
      <c r="AG670" s="10" t="s">
        <v>2278</v>
      </c>
      <c r="AH670" s="11" t="s">
        <v>368</v>
      </c>
      <c r="AI670" s="11" t="s">
        <v>369</v>
      </c>
      <c r="AJ670" s="10" t="s">
        <v>370</v>
      </c>
      <c r="AK670" s="11" t="s">
        <v>369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2.6</v>
      </c>
      <c r="AU670" s="10" t="s">
        <v>142</v>
      </c>
      <c r="AV670" s="16">
        <v>43420</v>
      </c>
      <c r="AW670" s="16">
        <v>43420</v>
      </c>
      <c r="AX670" s="16">
        <v>0</v>
      </c>
      <c r="AY670" s="16">
        <v>2165</v>
      </c>
      <c r="AZ670" s="16">
        <v>0</v>
      </c>
      <c r="BA670" s="17">
        <v>45138</v>
      </c>
      <c r="BB670" s="30" t="s">
        <v>175</v>
      </c>
      <c r="BC670" s="18">
        <v>45117</v>
      </c>
      <c r="BD670" s="17">
        <v>45291</v>
      </c>
      <c r="BE670" s="17">
        <v>45322</v>
      </c>
      <c r="BF670" s="17">
        <v>45092</v>
      </c>
      <c r="BG670" s="10">
        <v>84925664</v>
      </c>
      <c r="BH670" s="9" t="s">
        <v>176</v>
      </c>
      <c r="BI670" s="19">
        <v>45170</v>
      </c>
      <c r="BJ670" s="20">
        <v>45173</v>
      </c>
      <c r="BK670" s="16">
        <v>3000</v>
      </c>
      <c r="BL670" s="16">
        <v>7800</v>
      </c>
      <c r="BM670" s="9" t="s">
        <v>177</v>
      </c>
      <c r="BN670" s="9" t="s">
        <v>470</v>
      </c>
      <c r="BO670" s="9" t="s">
        <v>156</v>
      </c>
      <c r="BP670" s="17">
        <v>45214</v>
      </c>
      <c r="BQ670" s="17" t="s">
        <v>156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>
        <v>45041</v>
      </c>
      <c r="CD670" s="10" t="s">
        <v>425</v>
      </c>
      <c r="CE670" s="17">
        <v>45044</v>
      </c>
      <c r="CF670" s="17" t="s">
        <v>156</v>
      </c>
      <c r="CG670" s="17">
        <v>44980</v>
      </c>
      <c r="CH670" s="17">
        <v>45036</v>
      </c>
      <c r="CI670" s="16">
        <v>4200</v>
      </c>
      <c r="CJ670" s="10" t="s">
        <v>2295</v>
      </c>
      <c r="CK670" s="10" t="s">
        <v>230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45152</v>
      </c>
      <c r="CX670" s="10" t="s">
        <v>2085</v>
      </c>
      <c r="CY670" s="17">
        <v>45135</v>
      </c>
      <c r="CZ670" s="17" t="s">
        <v>156</v>
      </c>
      <c r="DA670" s="17">
        <v>44980</v>
      </c>
      <c r="DB670" s="17" t="s">
        <v>156</v>
      </c>
      <c r="DC670" s="16">
        <v>0</v>
      </c>
      <c r="DD670" s="10" t="s">
        <v>156</v>
      </c>
      <c r="DE670" s="10" t="s">
        <v>156</v>
      </c>
      <c r="DF670" s="18" t="s">
        <v>156</v>
      </c>
      <c r="DG670" s="17">
        <v>45162</v>
      </c>
      <c r="DH670" s="10" t="s">
        <v>2086</v>
      </c>
      <c r="DI670" s="17">
        <v>45149</v>
      </c>
      <c r="DJ670" s="17" t="s">
        <v>156</v>
      </c>
      <c r="DK670" s="17">
        <v>44950</v>
      </c>
      <c r="DL670" s="17" t="s">
        <v>156</v>
      </c>
      <c r="DM670" s="16">
        <v>0</v>
      </c>
      <c r="DN670" s="10" t="s">
        <v>156</v>
      </c>
      <c r="DO670" s="10" t="s">
        <v>156</v>
      </c>
      <c r="DP670" s="16">
        <v>36</v>
      </c>
      <c r="DQ670" s="16">
        <v>18</v>
      </c>
      <c r="DR670" s="11">
        <v>18</v>
      </c>
      <c r="DS670" s="16">
        <v>24</v>
      </c>
      <c r="DT670" s="16">
        <v>0</v>
      </c>
      <c r="DU670" s="11" t="s">
        <v>181</v>
      </c>
      <c r="DV670" s="11" t="s">
        <v>182</v>
      </c>
      <c r="DW670" s="27" t="s">
        <v>156</v>
      </c>
      <c r="DX670" s="27" t="s">
        <v>156</v>
      </c>
      <c r="DY670" s="20" t="s">
        <v>156</v>
      </c>
      <c r="DZ670" s="16">
        <v>7</v>
      </c>
      <c r="EA670" s="16">
        <v>33</v>
      </c>
      <c r="EB670" s="27" t="s">
        <v>185</v>
      </c>
      <c r="EC670" s="27" t="s">
        <v>185</v>
      </c>
      <c r="ED670" s="27" t="s">
        <v>182</v>
      </c>
      <c r="EE670" s="29">
        <v>44875.252106481479</v>
      </c>
      <c r="EF670" s="28" t="s">
        <v>195</v>
      </c>
      <c r="EG670" s="28" t="s">
        <v>196</v>
      </c>
      <c r="EH670" s="28" t="s">
        <v>190</v>
      </c>
      <c r="EI670" s="29">
        <v>45119.458854166667</v>
      </c>
      <c r="EJ670" s="28" t="s">
        <v>188</v>
      </c>
      <c r="EK670" s="28" t="s">
        <v>189</v>
      </c>
      <c r="EL670" s="28" t="s">
        <v>190</v>
      </c>
      <c r="EM670" s="45" t="s">
        <v>3713</v>
      </c>
      <c r="EN670" s="46" t="str">
        <f t="shared" si="71"/>
        <v>343F111A</v>
      </c>
      <c r="EO670" s="47">
        <f t="shared" si="72"/>
        <v>45174</v>
      </c>
      <c r="EP670" s="47">
        <f t="shared" si="73"/>
        <v>45152</v>
      </c>
      <c r="EQ670" s="48" t="str">
        <f t="shared" ca="1" si="74"/>
        <v>Y</v>
      </c>
      <c r="ER670" s="49">
        <f t="shared" si="75"/>
        <v>22</v>
      </c>
      <c r="ES670" s="50"/>
      <c r="ET670" s="51">
        <f t="shared" si="76"/>
        <v>22</v>
      </c>
      <c r="EU670" s="52">
        <f t="shared" si="77"/>
        <v>66000</v>
      </c>
      <c r="EV670" s="46"/>
      <c r="EW670" s="23" t="s">
        <v>3721</v>
      </c>
    </row>
    <row r="671" spans="1:153" ht="14.25" customHeight="1">
      <c r="A671" s="8">
        <v>664</v>
      </c>
      <c r="B671" s="9" t="s">
        <v>141</v>
      </c>
      <c r="C671" s="10" t="s">
        <v>206</v>
      </c>
      <c r="D671" s="10" t="s">
        <v>2008</v>
      </c>
      <c r="E671" s="10" t="s">
        <v>150</v>
      </c>
      <c r="F671" s="9" t="s">
        <v>2009</v>
      </c>
      <c r="G671" s="10" t="s">
        <v>145</v>
      </c>
      <c r="H671" s="9" t="s">
        <v>146</v>
      </c>
      <c r="I671" s="9" t="s">
        <v>147</v>
      </c>
      <c r="J671" s="9" t="s">
        <v>148</v>
      </c>
      <c r="K671" s="9" t="s">
        <v>147</v>
      </c>
      <c r="L671" s="9" t="s">
        <v>148</v>
      </c>
      <c r="M671" s="9" t="s">
        <v>149</v>
      </c>
      <c r="N671" s="9" t="s">
        <v>150</v>
      </c>
      <c r="O671" s="9" t="s">
        <v>151</v>
      </c>
      <c r="P671" s="9" t="s">
        <v>142</v>
      </c>
      <c r="Q671" s="9" t="s">
        <v>152</v>
      </c>
      <c r="R671" s="9" t="s">
        <v>336</v>
      </c>
      <c r="S671" s="9" t="s">
        <v>305</v>
      </c>
      <c r="T671" s="9" t="s">
        <v>306</v>
      </c>
      <c r="U671" s="9" t="s">
        <v>337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2273</v>
      </c>
      <c r="AA671" s="9" t="s">
        <v>363</v>
      </c>
      <c r="AB671" s="12" t="s">
        <v>2274</v>
      </c>
      <c r="AC671" s="10" t="s">
        <v>2275</v>
      </c>
      <c r="AD671" s="9" t="s">
        <v>2276</v>
      </c>
      <c r="AE671" s="13" t="s">
        <v>2277</v>
      </c>
      <c r="AF671" s="14" t="s">
        <v>314</v>
      </c>
      <c r="AG671" s="10" t="s">
        <v>2296</v>
      </c>
      <c r="AH671" s="11" t="s">
        <v>2297</v>
      </c>
      <c r="AI671" s="11" t="s">
        <v>369</v>
      </c>
      <c r="AJ671" s="10" t="s">
        <v>2298</v>
      </c>
      <c r="AK671" s="11" t="s">
        <v>369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2.6</v>
      </c>
      <c r="AU671" s="10" t="s">
        <v>150</v>
      </c>
      <c r="AV671" s="16">
        <v>8580</v>
      </c>
      <c r="AW671" s="16">
        <v>8580</v>
      </c>
      <c r="AX671" s="16">
        <v>0</v>
      </c>
      <c r="AY671" s="16">
        <v>433</v>
      </c>
      <c r="AZ671" s="16">
        <v>0</v>
      </c>
      <c r="BA671" s="17">
        <v>45138</v>
      </c>
      <c r="BB671" s="30" t="s">
        <v>175</v>
      </c>
      <c r="BC671" s="18">
        <v>45117</v>
      </c>
      <c r="BD671" s="17">
        <v>45291</v>
      </c>
      <c r="BE671" s="17">
        <v>45322</v>
      </c>
      <c r="BF671" s="17">
        <v>45092</v>
      </c>
      <c r="BG671" s="10">
        <v>84995405</v>
      </c>
      <c r="BH671" s="9" t="s">
        <v>414</v>
      </c>
      <c r="BI671" s="19">
        <v>44927</v>
      </c>
      <c r="BJ671" s="20">
        <v>44928</v>
      </c>
      <c r="BK671" s="16">
        <v>4062</v>
      </c>
      <c r="BL671" s="16">
        <v>10561</v>
      </c>
      <c r="BM671" s="9" t="s">
        <v>177</v>
      </c>
      <c r="BN671" s="9" t="s">
        <v>436</v>
      </c>
      <c r="BO671" s="9" t="s">
        <v>635</v>
      </c>
      <c r="BP671" s="17">
        <v>45092</v>
      </c>
      <c r="BQ671" s="17">
        <v>45092</v>
      </c>
      <c r="BR671" s="17" t="s">
        <v>156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 t="s">
        <v>156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 t="s">
        <v>156</v>
      </c>
      <c r="CD671" s="10" t="s">
        <v>156</v>
      </c>
      <c r="CE671" s="17" t="s">
        <v>156</v>
      </c>
      <c r="CF671" s="17" t="s">
        <v>156</v>
      </c>
      <c r="CG671" s="17" t="s">
        <v>156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 t="s">
        <v>156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44887</v>
      </c>
      <c r="CX671" s="10" t="s">
        <v>193</v>
      </c>
      <c r="CY671" s="17" t="s">
        <v>156</v>
      </c>
      <c r="CZ671" s="17" t="s">
        <v>156</v>
      </c>
      <c r="DA671" s="17" t="s">
        <v>156</v>
      </c>
      <c r="DB671" s="17">
        <v>44888</v>
      </c>
      <c r="DC671" s="16">
        <v>4062</v>
      </c>
      <c r="DD671" s="10" t="s">
        <v>2299</v>
      </c>
      <c r="DE671" s="10" t="s">
        <v>230</v>
      </c>
      <c r="DF671" s="18" t="s">
        <v>156</v>
      </c>
      <c r="DG671" s="17">
        <v>44897</v>
      </c>
      <c r="DH671" s="10" t="s">
        <v>156</v>
      </c>
      <c r="DI671" s="17" t="s">
        <v>156</v>
      </c>
      <c r="DJ671" s="17" t="s">
        <v>156</v>
      </c>
      <c r="DK671" s="17" t="s">
        <v>156</v>
      </c>
      <c r="DL671" s="17">
        <v>44904</v>
      </c>
      <c r="DM671" s="16">
        <v>4062</v>
      </c>
      <c r="DN671" s="10" t="s">
        <v>2300</v>
      </c>
      <c r="DO671" s="10" t="s">
        <v>233</v>
      </c>
      <c r="DP671" s="16">
        <v>36</v>
      </c>
      <c r="DQ671" s="16">
        <v>18</v>
      </c>
      <c r="DR671" s="11">
        <v>18</v>
      </c>
      <c r="DS671" s="16">
        <v>24</v>
      </c>
      <c r="DT671" s="16">
        <v>0</v>
      </c>
      <c r="DU671" s="11" t="s">
        <v>181</v>
      </c>
      <c r="DV671" s="11" t="s">
        <v>182</v>
      </c>
      <c r="DW671" s="27" t="s">
        <v>156</v>
      </c>
      <c r="DX671" s="27" t="s">
        <v>156</v>
      </c>
      <c r="DY671" s="20" t="s">
        <v>732</v>
      </c>
      <c r="DZ671" s="16">
        <v>7</v>
      </c>
      <c r="EA671" s="16">
        <v>33</v>
      </c>
      <c r="EB671" s="27" t="s">
        <v>185</v>
      </c>
      <c r="EC671" s="27" t="s">
        <v>185</v>
      </c>
      <c r="ED671" s="27" t="s">
        <v>182</v>
      </c>
      <c r="EE671" s="29">
        <v>44883.239976851852</v>
      </c>
      <c r="EF671" s="28" t="s">
        <v>1940</v>
      </c>
      <c r="EG671" s="28" t="s">
        <v>1941</v>
      </c>
      <c r="EH671" s="28" t="s">
        <v>190</v>
      </c>
      <c r="EI671" s="29">
        <v>45062.343865740739</v>
      </c>
      <c r="EJ671" s="28" t="s">
        <v>197</v>
      </c>
      <c r="EK671" s="28" t="s">
        <v>156</v>
      </c>
      <c r="EL671" s="28" t="s">
        <v>198</v>
      </c>
      <c r="EM671" s="45" t="s">
        <v>3713</v>
      </c>
      <c r="EN671" s="46" t="str">
        <f t="shared" si="71"/>
        <v>343F111C</v>
      </c>
      <c r="EO671" s="47">
        <f t="shared" si="72"/>
        <v>45052</v>
      </c>
      <c r="EP671" s="47">
        <f t="shared" si="73"/>
        <v>44887</v>
      </c>
      <c r="EQ671" s="48" t="str">
        <f t="shared" ca="1" si="74"/>
        <v>Past</v>
      </c>
      <c r="ER671" s="49">
        <f t="shared" si="75"/>
        <v>165</v>
      </c>
      <c r="ES671" s="50"/>
      <c r="ET671" s="51">
        <f t="shared" si="76"/>
        <v>165</v>
      </c>
      <c r="EU671" s="52">
        <f t="shared" si="77"/>
        <v>670230</v>
      </c>
      <c r="EV671" s="46"/>
      <c r="EW671" s="23" t="s">
        <v>3714</v>
      </c>
    </row>
    <row r="672" spans="1:153" ht="14.25" customHeight="1">
      <c r="A672" s="8">
        <v>665</v>
      </c>
      <c r="B672" s="9" t="s">
        <v>141</v>
      </c>
      <c r="C672" s="10" t="s">
        <v>206</v>
      </c>
      <c r="D672" s="10" t="s">
        <v>2008</v>
      </c>
      <c r="E672" s="10" t="s">
        <v>150</v>
      </c>
      <c r="F672" s="9" t="s">
        <v>2009</v>
      </c>
      <c r="G672" s="10" t="s">
        <v>145</v>
      </c>
      <c r="H672" s="9" t="s">
        <v>146</v>
      </c>
      <c r="I672" s="9" t="s">
        <v>147</v>
      </c>
      <c r="J672" s="9" t="s">
        <v>148</v>
      </c>
      <c r="K672" s="9" t="s">
        <v>147</v>
      </c>
      <c r="L672" s="9" t="s">
        <v>148</v>
      </c>
      <c r="M672" s="9" t="s">
        <v>149</v>
      </c>
      <c r="N672" s="9" t="s">
        <v>150</v>
      </c>
      <c r="O672" s="9" t="s">
        <v>151</v>
      </c>
      <c r="P672" s="9" t="s">
        <v>142</v>
      </c>
      <c r="Q672" s="9" t="s">
        <v>152</v>
      </c>
      <c r="R672" s="9" t="s">
        <v>336</v>
      </c>
      <c r="S672" s="9" t="s">
        <v>305</v>
      </c>
      <c r="T672" s="9" t="s">
        <v>306</v>
      </c>
      <c r="U672" s="9" t="s">
        <v>337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2273</v>
      </c>
      <c r="AA672" s="9" t="s">
        <v>363</v>
      </c>
      <c r="AB672" s="12" t="s">
        <v>2274</v>
      </c>
      <c r="AC672" s="10" t="s">
        <v>2275</v>
      </c>
      <c r="AD672" s="9" t="s">
        <v>2276</v>
      </c>
      <c r="AE672" s="13" t="s">
        <v>2277</v>
      </c>
      <c r="AF672" s="14" t="s">
        <v>314</v>
      </c>
      <c r="AG672" s="10" t="s">
        <v>2296</v>
      </c>
      <c r="AH672" s="11" t="s">
        <v>2297</v>
      </c>
      <c r="AI672" s="11" t="s">
        <v>369</v>
      </c>
      <c r="AJ672" s="10" t="s">
        <v>2298</v>
      </c>
      <c r="AK672" s="11" t="s">
        <v>369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2.6</v>
      </c>
      <c r="AU672" s="10" t="s">
        <v>150</v>
      </c>
      <c r="AV672" s="16">
        <v>8580</v>
      </c>
      <c r="AW672" s="16">
        <v>8580</v>
      </c>
      <c r="AX672" s="16">
        <v>0</v>
      </c>
      <c r="AY672" s="16">
        <v>433</v>
      </c>
      <c r="AZ672" s="16">
        <v>0</v>
      </c>
      <c r="BA672" s="17">
        <v>45138</v>
      </c>
      <c r="BB672" s="30" t="s">
        <v>175</v>
      </c>
      <c r="BC672" s="18">
        <v>45117</v>
      </c>
      <c r="BD672" s="17">
        <v>45291</v>
      </c>
      <c r="BE672" s="17">
        <v>45322</v>
      </c>
      <c r="BF672" s="17">
        <v>45092</v>
      </c>
      <c r="BG672" s="10">
        <v>84995722</v>
      </c>
      <c r="BH672" s="9" t="s">
        <v>319</v>
      </c>
      <c r="BI672" s="19">
        <v>44958</v>
      </c>
      <c r="BJ672" s="20">
        <v>44963</v>
      </c>
      <c r="BK672" s="16">
        <v>2796</v>
      </c>
      <c r="BL672" s="16">
        <v>7270</v>
      </c>
      <c r="BM672" s="9" t="s">
        <v>177</v>
      </c>
      <c r="BN672" s="9" t="s">
        <v>436</v>
      </c>
      <c r="BO672" s="9" t="s">
        <v>156</v>
      </c>
      <c r="BP672" s="17">
        <v>45122</v>
      </c>
      <c r="BQ672" s="17">
        <v>45122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>
        <v>44915</v>
      </c>
      <c r="CD672" s="10" t="s">
        <v>156</v>
      </c>
      <c r="CE672" s="17" t="s">
        <v>156</v>
      </c>
      <c r="CF672" s="17" t="s">
        <v>156</v>
      </c>
      <c r="CG672" s="17" t="s">
        <v>156</v>
      </c>
      <c r="CH672" s="17">
        <v>44918</v>
      </c>
      <c r="CI672" s="16">
        <v>1000</v>
      </c>
      <c r="CJ672" s="10" t="s">
        <v>2301</v>
      </c>
      <c r="CK672" s="10" t="s">
        <v>230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44932</v>
      </c>
      <c r="CX672" s="10" t="s">
        <v>1536</v>
      </c>
      <c r="CY672" s="17" t="s">
        <v>156</v>
      </c>
      <c r="CZ672" s="17" t="s">
        <v>156</v>
      </c>
      <c r="DA672" s="17" t="s">
        <v>156</v>
      </c>
      <c r="DB672" s="17">
        <v>44939</v>
      </c>
      <c r="DC672" s="16">
        <v>2796</v>
      </c>
      <c r="DD672" s="10" t="s">
        <v>2302</v>
      </c>
      <c r="DE672" s="10" t="s">
        <v>230</v>
      </c>
      <c r="DF672" s="18" t="s">
        <v>156</v>
      </c>
      <c r="DG672" s="17">
        <v>44936</v>
      </c>
      <c r="DH672" s="10" t="s">
        <v>2285</v>
      </c>
      <c r="DI672" s="17" t="s">
        <v>156</v>
      </c>
      <c r="DJ672" s="17" t="s">
        <v>156</v>
      </c>
      <c r="DK672" s="17" t="s">
        <v>156</v>
      </c>
      <c r="DL672" s="17">
        <v>44939</v>
      </c>
      <c r="DM672" s="16">
        <v>2796</v>
      </c>
      <c r="DN672" s="10" t="s">
        <v>2303</v>
      </c>
      <c r="DO672" s="10" t="s">
        <v>230</v>
      </c>
      <c r="DP672" s="16">
        <v>36</v>
      </c>
      <c r="DQ672" s="16">
        <v>18</v>
      </c>
      <c r="DR672" s="11">
        <v>18</v>
      </c>
      <c r="DS672" s="16">
        <v>24</v>
      </c>
      <c r="DT672" s="16">
        <v>0</v>
      </c>
      <c r="DU672" s="11" t="s">
        <v>181</v>
      </c>
      <c r="DV672" s="11" t="s">
        <v>182</v>
      </c>
      <c r="DW672" s="27" t="s">
        <v>156</v>
      </c>
      <c r="DX672" s="27" t="s">
        <v>156</v>
      </c>
      <c r="DY672" s="20" t="s">
        <v>845</v>
      </c>
      <c r="DZ672" s="16">
        <v>7</v>
      </c>
      <c r="EA672" s="16">
        <v>33</v>
      </c>
      <c r="EB672" s="27" t="s">
        <v>185</v>
      </c>
      <c r="EC672" s="27" t="s">
        <v>185</v>
      </c>
      <c r="ED672" s="27" t="s">
        <v>182</v>
      </c>
      <c r="EE672" s="29">
        <v>44883.459293981483</v>
      </c>
      <c r="EF672" s="28" t="s">
        <v>195</v>
      </c>
      <c r="EG672" s="28" t="s">
        <v>196</v>
      </c>
      <c r="EH672" s="28" t="s">
        <v>190</v>
      </c>
      <c r="EI672" s="29">
        <v>45062.343865740739</v>
      </c>
      <c r="EJ672" s="28" t="s">
        <v>197</v>
      </c>
      <c r="EK672" s="28" t="s">
        <v>156</v>
      </c>
      <c r="EL672" s="28" t="s">
        <v>198</v>
      </c>
      <c r="EM672" s="45" t="s">
        <v>3713</v>
      </c>
      <c r="EN672" s="46" t="str">
        <f t="shared" si="71"/>
        <v>343F111C</v>
      </c>
      <c r="EO672" s="47">
        <f t="shared" si="72"/>
        <v>45082</v>
      </c>
      <c r="EP672" s="47">
        <f t="shared" si="73"/>
        <v>44932</v>
      </c>
      <c r="EQ672" s="48" t="str">
        <f t="shared" ca="1" si="74"/>
        <v>Past</v>
      </c>
      <c r="ER672" s="49">
        <f t="shared" si="75"/>
        <v>150</v>
      </c>
      <c r="ES672" s="50"/>
      <c r="ET672" s="51">
        <f t="shared" si="76"/>
        <v>150</v>
      </c>
      <c r="EU672" s="52">
        <f t="shared" si="77"/>
        <v>419400</v>
      </c>
      <c r="EV672" s="46"/>
      <c r="EW672" s="23" t="s">
        <v>3714</v>
      </c>
    </row>
    <row r="673" spans="1:153" ht="14.25" hidden="1" customHeight="1">
      <c r="A673" s="8">
        <v>666</v>
      </c>
      <c r="B673" s="9" t="s">
        <v>141</v>
      </c>
      <c r="C673" s="10" t="s">
        <v>206</v>
      </c>
      <c r="D673" s="10" t="s">
        <v>2008</v>
      </c>
      <c r="E673" s="10" t="s">
        <v>150</v>
      </c>
      <c r="F673" s="9" t="s">
        <v>2009</v>
      </c>
      <c r="G673" s="10" t="s">
        <v>145</v>
      </c>
      <c r="H673" s="9" t="s">
        <v>146</v>
      </c>
      <c r="I673" s="9" t="s">
        <v>147</v>
      </c>
      <c r="J673" s="9" t="s">
        <v>148</v>
      </c>
      <c r="K673" s="9" t="s">
        <v>147</v>
      </c>
      <c r="L673" s="9" t="s">
        <v>148</v>
      </c>
      <c r="M673" s="9" t="s">
        <v>149</v>
      </c>
      <c r="N673" s="9" t="s">
        <v>150</v>
      </c>
      <c r="O673" s="9" t="s">
        <v>151</v>
      </c>
      <c r="P673" s="9" t="s">
        <v>142</v>
      </c>
      <c r="Q673" s="9" t="s">
        <v>152</v>
      </c>
      <c r="R673" s="9" t="s">
        <v>336</v>
      </c>
      <c r="S673" s="9" t="s">
        <v>305</v>
      </c>
      <c r="T673" s="9" t="s">
        <v>306</v>
      </c>
      <c r="U673" s="9" t="s">
        <v>337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2273</v>
      </c>
      <c r="AA673" s="9" t="s">
        <v>363</v>
      </c>
      <c r="AB673" s="12" t="s">
        <v>2274</v>
      </c>
      <c r="AC673" s="10" t="s">
        <v>2275</v>
      </c>
      <c r="AD673" s="9" t="s">
        <v>2276</v>
      </c>
      <c r="AE673" s="13" t="s">
        <v>2277</v>
      </c>
      <c r="AF673" s="14" t="s">
        <v>314</v>
      </c>
      <c r="AG673" s="10" t="s">
        <v>2296</v>
      </c>
      <c r="AH673" s="11" t="s">
        <v>2297</v>
      </c>
      <c r="AI673" s="11" t="s">
        <v>369</v>
      </c>
      <c r="AJ673" s="10" t="s">
        <v>2298</v>
      </c>
      <c r="AK673" s="11" t="s">
        <v>369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2.6</v>
      </c>
      <c r="AU673" s="10" t="s">
        <v>150</v>
      </c>
      <c r="AV673" s="16">
        <v>8580</v>
      </c>
      <c r="AW673" s="16">
        <v>8580</v>
      </c>
      <c r="AX673" s="16">
        <v>0</v>
      </c>
      <c r="AY673" s="16">
        <v>433</v>
      </c>
      <c r="AZ673" s="16">
        <v>0</v>
      </c>
      <c r="BA673" s="17">
        <v>45138</v>
      </c>
      <c r="BB673" s="30" t="s">
        <v>175</v>
      </c>
      <c r="BC673" s="18" t="s">
        <v>156</v>
      </c>
      <c r="BD673" s="17">
        <v>45291</v>
      </c>
      <c r="BE673" s="17">
        <v>45322</v>
      </c>
      <c r="BF673" s="17">
        <v>45092</v>
      </c>
      <c r="BG673" s="10">
        <v>84995723</v>
      </c>
      <c r="BH673" s="9" t="s">
        <v>321</v>
      </c>
      <c r="BI673" s="19">
        <v>45047</v>
      </c>
      <c r="BJ673" s="20">
        <v>45047</v>
      </c>
      <c r="BK673" s="16">
        <v>0</v>
      </c>
      <c r="BL673" s="16">
        <v>0</v>
      </c>
      <c r="BM673" s="9" t="s">
        <v>177</v>
      </c>
      <c r="BN673" s="9" t="s">
        <v>178</v>
      </c>
      <c r="BO673" s="9" t="s">
        <v>156</v>
      </c>
      <c r="BP673" s="17">
        <v>45153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>
        <v>44957</v>
      </c>
      <c r="CD673" s="10" t="s">
        <v>1241</v>
      </c>
      <c r="CE673" s="17" t="s">
        <v>156</v>
      </c>
      <c r="CF673" s="17" t="s">
        <v>156</v>
      </c>
      <c r="CG673" s="17">
        <v>44936</v>
      </c>
      <c r="CH673" s="17" t="s">
        <v>156</v>
      </c>
      <c r="CI673" s="16">
        <v>0</v>
      </c>
      <c r="CJ673" s="10" t="s">
        <v>156</v>
      </c>
      <c r="CK673" s="10" t="s">
        <v>156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45062</v>
      </c>
      <c r="CX673" s="10" t="s">
        <v>1885</v>
      </c>
      <c r="CY673" s="17" t="s">
        <v>156</v>
      </c>
      <c r="CZ673" s="17" t="s">
        <v>156</v>
      </c>
      <c r="DA673" s="17">
        <v>44936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45069</v>
      </c>
      <c r="DH673" s="10" t="s">
        <v>1241</v>
      </c>
      <c r="DI673" s="17" t="s">
        <v>156</v>
      </c>
      <c r="DJ673" s="17" t="s">
        <v>156</v>
      </c>
      <c r="DK673" s="17">
        <v>44936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36</v>
      </c>
      <c r="DQ673" s="16">
        <v>18</v>
      </c>
      <c r="DR673" s="11">
        <v>18</v>
      </c>
      <c r="DS673" s="16">
        <v>24</v>
      </c>
      <c r="DT673" s="16">
        <v>1500</v>
      </c>
      <c r="DU673" s="11" t="s">
        <v>181</v>
      </c>
      <c r="DV673" s="11" t="s">
        <v>182</v>
      </c>
      <c r="DW673" s="27" t="s">
        <v>156</v>
      </c>
      <c r="DX673" s="27" t="s">
        <v>2043</v>
      </c>
      <c r="DY673" s="20" t="s">
        <v>892</v>
      </c>
      <c r="DZ673" s="16">
        <v>7</v>
      </c>
      <c r="EA673" s="16">
        <v>33</v>
      </c>
      <c r="EB673" s="27" t="s">
        <v>185</v>
      </c>
      <c r="EC673" s="27" t="s">
        <v>185</v>
      </c>
      <c r="ED673" s="27" t="s">
        <v>182</v>
      </c>
      <c r="EE673" s="29">
        <v>44883.459293981483</v>
      </c>
      <c r="EF673" s="28" t="s">
        <v>195</v>
      </c>
      <c r="EG673" s="28" t="s">
        <v>196</v>
      </c>
      <c r="EH673" s="28" t="s">
        <v>190</v>
      </c>
      <c r="EI673" s="29">
        <v>45062.343865740739</v>
      </c>
      <c r="EJ673" s="28" t="s">
        <v>197</v>
      </c>
      <c r="EK673" s="28" t="s">
        <v>156</v>
      </c>
      <c r="EL673" s="28" t="s">
        <v>198</v>
      </c>
      <c r="EM673" s="45"/>
      <c r="EN673" s="46" t="str">
        <f t="shared" si="71"/>
        <v>343F111C</v>
      </c>
      <c r="EO673" s="47">
        <f t="shared" si="72"/>
        <v>45113</v>
      </c>
      <c r="EP673" s="47">
        <f t="shared" si="73"/>
        <v>45062</v>
      </c>
      <c r="EQ673" s="48" t="str">
        <f t="shared" ca="1" si="74"/>
        <v>Past</v>
      </c>
      <c r="ER673" s="49">
        <f t="shared" si="75"/>
        <v>51</v>
      </c>
      <c r="ES673" s="50"/>
      <c r="ET673" s="51">
        <f t="shared" si="76"/>
        <v>51</v>
      </c>
      <c r="EU673" s="52">
        <f t="shared" si="77"/>
        <v>0</v>
      </c>
      <c r="EV673" s="46"/>
    </row>
    <row r="674" spans="1:153" ht="14.25" customHeight="1">
      <c r="A674" s="8">
        <v>667</v>
      </c>
      <c r="B674" s="9" t="s">
        <v>141</v>
      </c>
      <c r="C674" s="10" t="s">
        <v>206</v>
      </c>
      <c r="D674" s="10" t="s">
        <v>2008</v>
      </c>
      <c r="E674" s="10" t="s">
        <v>150</v>
      </c>
      <c r="F674" s="9" t="s">
        <v>2009</v>
      </c>
      <c r="G674" s="10" t="s">
        <v>145</v>
      </c>
      <c r="H674" s="9" t="s">
        <v>146</v>
      </c>
      <c r="I674" s="9" t="s">
        <v>147</v>
      </c>
      <c r="J674" s="9" t="s">
        <v>148</v>
      </c>
      <c r="K674" s="9" t="s">
        <v>147</v>
      </c>
      <c r="L674" s="9" t="s">
        <v>148</v>
      </c>
      <c r="M674" s="9" t="s">
        <v>149</v>
      </c>
      <c r="N674" s="9" t="s">
        <v>150</v>
      </c>
      <c r="O674" s="9" t="s">
        <v>151</v>
      </c>
      <c r="P674" s="9" t="s">
        <v>142</v>
      </c>
      <c r="Q674" s="9" t="s">
        <v>152</v>
      </c>
      <c r="R674" s="9" t="s">
        <v>336</v>
      </c>
      <c r="S674" s="9" t="s">
        <v>305</v>
      </c>
      <c r="T674" s="9" t="s">
        <v>306</v>
      </c>
      <c r="U674" s="9" t="s">
        <v>337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2273</v>
      </c>
      <c r="AA674" s="9" t="s">
        <v>363</v>
      </c>
      <c r="AB674" s="12" t="s">
        <v>2274</v>
      </c>
      <c r="AC674" s="10" t="s">
        <v>2275</v>
      </c>
      <c r="AD674" s="9" t="s">
        <v>2276</v>
      </c>
      <c r="AE674" s="13" t="s">
        <v>2277</v>
      </c>
      <c r="AF674" s="14" t="s">
        <v>314</v>
      </c>
      <c r="AG674" s="10" t="s">
        <v>2296</v>
      </c>
      <c r="AH674" s="11" t="s">
        <v>2297</v>
      </c>
      <c r="AI674" s="11" t="s">
        <v>369</v>
      </c>
      <c r="AJ674" s="10" t="s">
        <v>2298</v>
      </c>
      <c r="AK674" s="11" t="s">
        <v>369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2.6</v>
      </c>
      <c r="AU674" s="10" t="s">
        <v>150</v>
      </c>
      <c r="AV674" s="16">
        <v>8580</v>
      </c>
      <c r="AW674" s="16">
        <v>8580</v>
      </c>
      <c r="AX674" s="16">
        <v>0</v>
      </c>
      <c r="AY674" s="16">
        <v>433</v>
      </c>
      <c r="AZ674" s="16">
        <v>0</v>
      </c>
      <c r="BA674" s="17">
        <v>45138</v>
      </c>
      <c r="BB674" s="30" t="s">
        <v>175</v>
      </c>
      <c r="BC674" s="18">
        <v>45117</v>
      </c>
      <c r="BD674" s="17">
        <v>45291</v>
      </c>
      <c r="BE674" s="17">
        <v>45322</v>
      </c>
      <c r="BF674" s="17">
        <v>45092</v>
      </c>
      <c r="BG674" s="10">
        <v>84995724</v>
      </c>
      <c r="BH674" s="9" t="s">
        <v>258</v>
      </c>
      <c r="BI674" s="19">
        <v>45139</v>
      </c>
      <c r="BJ674" s="20">
        <v>45145</v>
      </c>
      <c r="BK674" s="16">
        <v>1300</v>
      </c>
      <c r="BL674" s="16">
        <v>3380</v>
      </c>
      <c r="BM674" s="9" t="s">
        <v>177</v>
      </c>
      <c r="BN674" s="9" t="s">
        <v>470</v>
      </c>
      <c r="BO674" s="9" t="s">
        <v>156</v>
      </c>
      <c r="BP674" s="17">
        <v>45199</v>
      </c>
      <c r="BQ674" s="17" t="s">
        <v>156</v>
      </c>
      <c r="BR674" s="17" t="s">
        <v>156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 t="s">
        <v>156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44957</v>
      </c>
      <c r="CD674" s="10" t="s">
        <v>2182</v>
      </c>
      <c r="CE674" s="17">
        <v>44950</v>
      </c>
      <c r="CF674" s="17" t="s">
        <v>156</v>
      </c>
      <c r="CG674" s="17">
        <v>44917</v>
      </c>
      <c r="CH674" s="17">
        <v>44952</v>
      </c>
      <c r="CI674" s="16">
        <v>2080</v>
      </c>
      <c r="CJ674" s="10" t="s">
        <v>2304</v>
      </c>
      <c r="CK674" s="10" t="s">
        <v>230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 t="s">
        <v>156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45134</v>
      </c>
      <c r="CX674" s="10" t="s">
        <v>2137</v>
      </c>
      <c r="CY674" s="17">
        <v>45128</v>
      </c>
      <c r="CZ674" s="17" t="s">
        <v>156</v>
      </c>
      <c r="DA674" s="17">
        <v>45021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45148</v>
      </c>
      <c r="DH674" s="10" t="s">
        <v>2058</v>
      </c>
      <c r="DI674" s="17">
        <v>45142</v>
      </c>
      <c r="DJ674" s="17" t="s">
        <v>156</v>
      </c>
      <c r="DK674" s="17">
        <v>45021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36</v>
      </c>
      <c r="DQ674" s="16">
        <v>18</v>
      </c>
      <c r="DR674" s="11">
        <v>18</v>
      </c>
      <c r="DS674" s="16">
        <v>24</v>
      </c>
      <c r="DT674" s="16">
        <v>0</v>
      </c>
      <c r="DU674" s="11" t="s">
        <v>181</v>
      </c>
      <c r="DV674" s="11" t="s">
        <v>182</v>
      </c>
      <c r="DW674" s="27" t="s">
        <v>156</v>
      </c>
      <c r="DX674" s="27" t="s">
        <v>2043</v>
      </c>
      <c r="DY674" s="20" t="s">
        <v>980</v>
      </c>
      <c r="DZ674" s="16">
        <v>7</v>
      </c>
      <c r="EA674" s="16">
        <v>33</v>
      </c>
      <c r="EB674" s="27" t="s">
        <v>185</v>
      </c>
      <c r="EC674" s="27" t="s">
        <v>185</v>
      </c>
      <c r="ED674" s="27" t="s">
        <v>182</v>
      </c>
      <c r="EE674" s="29">
        <v>44883.459293981483</v>
      </c>
      <c r="EF674" s="28" t="s">
        <v>195</v>
      </c>
      <c r="EG674" s="28" t="s">
        <v>196</v>
      </c>
      <c r="EH674" s="28" t="s">
        <v>190</v>
      </c>
      <c r="EI674" s="29">
        <v>45119.436574074076</v>
      </c>
      <c r="EJ674" s="28" t="s">
        <v>188</v>
      </c>
      <c r="EK674" s="28" t="s">
        <v>189</v>
      </c>
      <c r="EL674" s="28" t="s">
        <v>190</v>
      </c>
      <c r="EM674" s="45" t="s">
        <v>3713</v>
      </c>
      <c r="EN674" s="46" t="str">
        <f t="shared" si="71"/>
        <v>343F111C</v>
      </c>
      <c r="EO674" s="47">
        <f t="shared" si="72"/>
        <v>45159</v>
      </c>
      <c r="EP674" s="47">
        <f t="shared" si="73"/>
        <v>45134</v>
      </c>
      <c r="EQ674" s="48" t="str">
        <f t="shared" ca="1" si="74"/>
        <v>Y</v>
      </c>
      <c r="ER674" s="49">
        <f t="shared" si="75"/>
        <v>25</v>
      </c>
      <c r="ES674" s="50"/>
      <c r="ET674" s="51">
        <f t="shared" si="76"/>
        <v>25</v>
      </c>
      <c r="EU674" s="52">
        <f t="shared" si="77"/>
        <v>32500</v>
      </c>
      <c r="EV674" s="46"/>
      <c r="EW674" s="23" t="s">
        <v>3721</v>
      </c>
    </row>
    <row r="675" spans="1:153" ht="14.25" customHeight="1">
      <c r="A675" s="8">
        <v>668</v>
      </c>
      <c r="B675" s="9" t="s">
        <v>141</v>
      </c>
      <c r="C675" s="10" t="s">
        <v>206</v>
      </c>
      <c r="D675" s="10" t="s">
        <v>2008</v>
      </c>
      <c r="E675" s="10" t="s">
        <v>150</v>
      </c>
      <c r="F675" s="9" t="s">
        <v>2009</v>
      </c>
      <c r="G675" s="10" t="s">
        <v>145</v>
      </c>
      <c r="H675" s="9" t="s">
        <v>146</v>
      </c>
      <c r="I675" s="9" t="s">
        <v>147</v>
      </c>
      <c r="J675" s="9" t="s">
        <v>148</v>
      </c>
      <c r="K675" s="9" t="s">
        <v>147</v>
      </c>
      <c r="L675" s="9" t="s">
        <v>148</v>
      </c>
      <c r="M675" s="9" t="s">
        <v>149</v>
      </c>
      <c r="N675" s="9" t="s">
        <v>150</v>
      </c>
      <c r="O675" s="9" t="s">
        <v>151</v>
      </c>
      <c r="P675" s="9" t="s">
        <v>142</v>
      </c>
      <c r="Q675" s="9" t="s">
        <v>152</v>
      </c>
      <c r="R675" s="9" t="s">
        <v>336</v>
      </c>
      <c r="S675" s="9" t="s">
        <v>305</v>
      </c>
      <c r="T675" s="9" t="s">
        <v>306</v>
      </c>
      <c r="U675" s="9" t="s">
        <v>337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2273</v>
      </c>
      <c r="AA675" s="9" t="s">
        <v>363</v>
      </c>
      <c r="AB675" s="12" t="s">
        <v>2274</v>
      </c>
      <c r="AC675" s="10" t="s">
        <v>2305</v>
      </c>
      <c r="AD675" s="9" t="s">
        <v>366</v>
      </c>
      <c r="AE675" s="13" t="s">
        <v>2306</v>
      </c>
      <c r="AF675" s="14" t="s">
        <v>314</v>
      </c>
      <c r="AG675" s="10" t="s">
        <v>2307</v>
      </c>
      <c r="AH675" s="11" t="s">
        <v>368</v>
      </c>
      <c r="AI675" s="11" t="s">
        <v>369</v>
      </c>
      <c r="AJ675" s="10" t="s">
        <v>370</v>
      </c>
      <c r="AK675" s="11" t="s">
        <v>369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2.6</v>
      </c>
      <c r="AU675" s="10" t="s">
        <v>142</v>
      </c>
      <c r="AV675" s="16">
        <v>10920</v>
      </c>
      <c r="AW675" s="16">
        <v>10920</v>
      </c>
      <c r="AX675" s="16">
        <v>0</v>
      </c>
      <c r="AY675" s="16">
        <v>547</v>
      </c>
      <c r="AZ675" s="16">
        <v>0</v>
      </c>
      <c r="BA675" s="17">
        <v>45138</v>
      </c>
      <c r="BB675" s="30" t="s">
        <v>175</v>
      </c>
      <c r="BC675" s="18">
        <v>45117</v>
      </c>
      <c r="BD675" s="17">
        <v>45291</v>
      </c>
      <c r="BE675" s="17">
        <v>45322</v>
      </c>
      <c r="BF675" s="17">
        <v>45092</v>
      </c>
      <c r="BG675" s="10">
        <v>84949492</v>
      </c>
      <c r="BH675" s="9" t="s">
        <v>414</v>
      </c>
      <c r="BI675" s="19">
        <v>44927</v>
      </c>
      <c r="BJ675" s="20">
        <v>44928</v>
      </c>
      <c r="BK675" s="16">
        <v>5940</v>
      </c>
      <c r="BL675" s="16">
        <v>15444</v>
      </c>
      <c r="BM675" s="9" t="s">
        <v>177</v>
      </c>
      <c r="BN675" s="9" t="s">
        <v>436</v>
      </c>
      <c r="BO675" s="9" t="s">
        <v>635</v>
      </c>
      <c r="BP675" s="17">
        <v>45092</v>
      </c>
      <c r="BQ675" s="17">
        <v>45092</v>
      </c>
      <c r="BR675" s="17" t="s">
        <v>156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 t="s">
        <v>156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 t="s">
        <v>156</v>
      </c>
      <c r="CD675" s="10" t="s">
        <v>156</v>
      </c>
      <c r="CE675" s="17" t="s">
        <v>156</v>
      </c>
      <c r="CF675" s="17" t="s">
        <v>156</v>
      </c>
      <c r="CG675" s="17" t="s">
        <v>156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 t="s">
        <v>156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44883</v>
      </c>
      <c r="CX675" s="10" t="s">
        <v>2279</v>
      </c>
      <c r="CY675" s="17" t="s">
        <v>156</v>
      </c>
      <c r="CZ675" s="17" t="s">
        <v>156</v>
      </c>
      <c r="DA675" s="17" t="s">
        <v>156</v>
      </c>
      <c r="DB675" s="17">
        <v>44885</v>
      </c>
      <c r="DC675" s="16">
        <v>5940</v>
      </c>
      <c r="DD675" s="10" t="s">
        <v>2308</v>
      </c>
      <c r="DE675" s="10" t="s">
        <v>417</v>
      </c>
      <c r="DF675" s="18" t="s">
        <v>156</v>
      </c>
      <c r="DG675" s="17">
        <v>44889</v>
      </c>
      <c r="DH675" s="10" t="s">
        <v>2281</v>
      </c>
      <c r="DI675" s="17" t="s">
        <v>156</v>
      </c>
      <c r="DJ675" s="17" t="s">
        <v>156</v>
      </c>
      <c r="DK675" s="17" t="s">
        <v>156</v>
      </c>
      <c r="DL675" s="17">
        <v>44909</v>
      </c>
      <c r="DM675" s="16">
        <v>5940</v>
      </c>
      <c r="DN675" s="10" t="s">
        <v>2309</v>
      </c>
      <c r="DO675" s="10" t="s">
        <v>233</v>
      </c>
      <c r="DP675" s="16">
        <v>36</v>
      </c>
      <c r="DQ675" s="16">
        <v>18</v>
      </c>
      <c r="DR675" s="11">
        <v>18</v>
      </c>
      <c r="DS675" s="16">
        <v>24</v>
      </c>
      <c r="DT675" s="16">
        <v>0</v>
      </c>
      <c r="DU675" s="11" t="s">
        <v>181</v>
      </c>
      <c r="DV675" s="11" t="s">
        <v>182</v>
      </c>
      <c r="DW675" s="27" t="s">
        <v>156</v>
      </c>
      <c r="DX675" s="27" t="s">
        <v>156</v>
      </c>
      <c r="DY675" s="20" t="s">
        <v>732</v>
      </c>
      <c r="DZ675" s="16">
        <v>7</v>
      </c>
      <c r="EA675" s="16">
        <v>33</v>
      </c>
      <c r="EB675" s="27" t="s">
        <v>185</v>
      </c>
      <c r="EC675" s="27" t="s">
        <v>185</v>
      </c>
      <c r="ED675" s="27" t="s">
        <v>182</v>
      </c>
      <c r="EE675" s="29">
        <v>44880.654999999999</v>
      </c>
      <c r="EF675" s="28" t="s">
        <v>460</v>
      </c>
      <c r="EG675" s="28" t="s">
        <v>461</v>
      </c>
      <c r="EH675" s="28" t="s">
        <v>190</v>
      </c>
      <c r="EI675" s="29">
        <v>45062.343865740739</v>
      </c>
      <c r="EJ675" s="28" t="s">
        <v>197</v>
      </c>
      <c r="EK675" s="28" t="s">
        <v>156</v>
      </c>
      <c r="EL675" s="28" t="s">
        <v>198</v>
      </c>
      <c r="EM675" s="45" t="s">
        <v>3713</v>
      </c>
      <c r="EN675" s="46" t="str">
        <f t="shared" si="71"/>
        <v>343F056A</v>
      </c>
      <c r="EO675" s="47">
        <f t="shared" si="72"/>
        <v>45052</v>
      </c>
      <c r="EP675" s="47">
        <f t="shared" si="73"/>
        <v>44883</v>
      </c>
      <c r="EQ675" s="48" t="str">
        <f t="shared" ca="1" si="74"/>
        <v>Past</v>
      </c>
      <c r="ER675" s="49">
        <f t="shared" si="75"/>
        <v>169</v>
      </c>
      <c r="ES675" s="50"/>
      <c r="ET675" s="51">
        <f t="shared" si="76"/>
        <v>169</v>
      </c>
      <c r="EU675" s="52">
        <f t="shared" si="77"/>
        <v>1003860</v>
      </c>
      <c r="EV675" s="46"/>
      <c r="EW675" s="23" t="s">
        <v>3714</v>
      </c>
    </row>
    <row r="676" spans="1:153" ht="14.25" customHeight="1">
      <c r="A676" s="8">
        <v>669</v>
      </c>
      <c r="B676" s="9" t="s">
        <v>141</v>
      </c>
      <c r="C676" s="10" t="s">
        <v>206</v>
      </c>
      <c r="D676" s="10" t="s">
        <v>2008</v>
      </c>
      <c r="E676" s="10" t="s">
        <v>150</v>
      </c>
      <c r="F676" s="9" t="s">
        <v>2009</v>
      </c>
      <c r="G676" s="10" t="s">
        <v>145</v>
      </c>
      <c r="H676" s="9" t="s">
        <v>146</v>
      </c>
      <c r="I676" s="9" t="s">
        <v>147</v>
      </c>
      <c r="J676" s="9" t="s">
        <v>148</v>
      </c>
      <c r="K676" s="9" t="s">
        <v>147</v>
      </c>
      <c r="L676" s="9" t="s">
        <v>148</v>
      </c>
      <c r="M676" s="9" t="s">
        <v>149</v>
      </c>
      <c r="N676" s="9" t="s">
        <v>150</v>
      </c>
      <c r="O676" s="9" t="s">
        <v>151</v>
      </c>
      <c r="P676" s="9" t="s">
        <v>142</v>
      </c>
      <c r="Q676" s="9" t="s">
        <v>152</v>
      </c>
      <c r="R676" s="9" t="s">
        <v>336</v>
      </c>
      <c r="S676" s="9" t="s">
        <v>305</v>
      </c>
      <c r="T676" s="9" t="s">
        <v>306</v>
      </c>
      <c r="U676" s="9" t="s">
        <v>337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2273</v>
      </c>
      <c r="AA676" s="9" t="s">
        <v>363</v>
      </c>
      <c r="AB676" s="12" t="s">
        <v>2274</v>
      </c>
      <c r="AC676" s="10" t="s">
        <v>2305</v>
      </c>
      <c r="AD676" s="9" t="s">
        <v>366</v>
      </c>
      <c r="AE676" s="13" t="s">
        <v>2306</v>
      </c>
      <c r="AF676" s="14" t="s">
        <v>314</v>
      </c>
      <c r="AG676" s="10" t="s">
        <v>2307</v>
      </c>
      <c r="AH676" s="11" t="s">
        <v>368</v>
      </c>
      <c r="AI676" s="11" t="s">
        <v>369</v>
      </c>
      <c r="AJ676" s="10" t="s">
        <v>370</v>
      </c>
      <c r="AK676" s="11" t="s">
        <v>369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2.6</v>
      </c>
      <c r="AU676" s="10" t="s">
        <v>142</v>
      </c>
      <c r="AV676" s="16">
        <v>10920</v>
      </c>
      <c r="AW676" s="16">
        <v>10920</v>
      </c>
      <c r="AX676" s="16">
        <v>0</v>
      </c>
      <c r="AY676" s="16">
        <v>547</v>
      </c>
      <c r="AZ676" s="16">
        <v>0</v>
      </c>
      <c r="BA676" s="17">
        <v>45138</v>
      </c>
      <c r="BB676" s="30" t="s">
        <v>175</v>
      </c>
      <c r="BC676" s="18">
        <v>45117</v>
      </c>
      <c r="BD676" s="17">
        <v>45291</v>
      </c>
      <c r="BE676" s="17">
        <v>45322</v>
      </c>
      <c r="BF676" s="17">
        <v>45092</v>
      </c>
      <c r="BG676" s="10">
        <v>84951294</v>
      </c>
      <c r="BH676" s="9" t="s">
        <v>319</v>
      </c>
      <c r="BI676" s="19">
        <v>45017</v>
      </c>
      <c r="BJ676" s="20">
        <v>45019</v>
      </c>
      <c r="BK676" s="16">
        <v>2994</v>
      </c>
      <c r="BL676" s="16">
        <v>7784</v>
      </c>
      <c r="BM676" s="9" t="s">
        <v>177</v>
      </c>
      <c r="BN676" s="9" t="s">
        <v>383</v>
      </c>
      <c r="BO676" s="9" t="s">
        <v>156</v>
      </c>
      <c r="BP676" s="17">
        <v>45153</v>
      </c>
      <c r="BQ676" s="17">
        <v>45153</v>
      </c>
      <c r="BR676" s="17">
        <v>45153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>
        <v>44880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44939</v>
      </c>
      <c r="CD676" s="10" t="s">
        <v>2182</v>
      </c>
      <c r="CE676" s="17" t="s">
        <v>156</v>
      </c>
      <c r="CF676" s="17" t="s">
        <v>156</v>
      </c>
      <c r="CG676" s="17">
        <v>44936</v>
      </c>
      <c r="CH676" s="17">
        <v>44938</v>
      </c>
      <c r="CI676" s="16">
        <v>3000</v>
      </c>
      <c r="CJ676" s="10" t="s">
        <v>2310</v>
      </c>
      <c r="CK676" s="10" t="s">
        <v>230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>
        <v>44880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44950</v>
      </c>
      <c r="CX676" s="10" t="s">
        <v>1885</v>
      </c>
      <c r="CY676" s="17" t="s">
        <v>156</v>
      </c>
      <c r="CZ676" s="17" t="s">
        <v>156</v>
      </c>
      <c r="DA676" s="17">
        <v>44936</v>
      </c>
      <c r="DB676" s="17">
        <v>44950</v>
      </c>
      <c r="DC676" s="16">
        <v>2994</v>
      </c>
      <c r="DD676" s="10" t="s">
        <v>2311</v>
      </c>
      <c r="DE676" s="10" t="s">
        <v>230</v>
      </c>
      <c r="DF676" s="18" t="s">
        <v>156</v>
      </c>
      <c r="DG676" s="17">
        <v>44957</v>
      </c>
      <c r="DH676" s="10" t="s">
        <v>1241</v>
      </c>
      <c r="DI676" s="17" t="s">
        <v>156</v>
      </c>
      <c r="DJ676" s="17" t="s">
        <v>156</v>
      </c>
      <c r="DK676" s="17">
        <v>44936</v>
      </c>
      <c r="DL676" s="17">
        <v>44953</v>
      </c>
      <c r="DM676" s="16">
        <v>2994</v>
      </c>
      <c r="DN676" s="10" t="s">
        <v>2312</v>
      </c>
      <c r="DO676" s="10" t="s">
        <v>230</v>
      </c>
      <c r="DP676" s="16">
        <v>36</v>
      </c>
      <c r="DQ676" s="16">
        <v>18</v>
      </c>
      <c r="DR676" s="11">
        <v>18</v>
      </c>
      <c r="DS676" s="16">
        <v>24</v>
      </c>
      <c r="DT676" s="16">
        <v>0</v>
      </c>
      <c r="DU676" s="11" t="s">
        <v>181</v>
      </c>
      <c r="DV676" s="11" t="s">
        <v>182</v>
      </c>
      <c r="DW676" s="27" t="s">
        <v>156</v>
      </c>
      <c r="DX676" s="27" t="s">
        <v>2043</v>
      </c>
      <c r="DY676" s="20" t="s">
        <v>892</v>
      </c>
      <c r="DZ676" s="16">
        <v>7</v>
      </c>
      <c r="EA676" s="16">
        <v>33</v>
      </c>
      <c r="EB676" s="27" t="s">
        <v>185</v>
      </c>
      <c r="EC676" s="27" t="s">
        <v>185</v>
      </c>
      <c r="ED676" s="27" t="s">
        <v>182</v>
      </c>
      <c r="EE676" s="29">
        <v>44881.034733796296</v>
      </c>
      <c r="EF676" s="28" t="s">
        <v>186</v>
      </c>
      <c r="EG676" s="28" t="s">
        <v>156</v>
      </c>
      <c r="EH676" s="28" t="s">
        <v>187</v>
      </c>
      <c r="EI676" s="29">
        <v>45062.343865740739</v>
      </c>
      <c r="EJ676" s="28" t="s">
        <v>197</v>
      </c>
      <c r="EK676" s="28" t="s">
        <v>156</v>
      </c>
      <c r="EL676" s="28" t="s">
        <v>198</v>
      </c>
      <c r="EM676" s="45" t="s">
        <v>3713</v>
      </c>
      <c r="EN676" s="46" t="str">
        <f t="shared" si="71"/>
        <v>343F056A</v>
      </c>
      <c r="EO676" s="47">
        <f t="shared" si="72"/>
        <v>45113</v>
      </c>
      <c r="EP676" s="47">
        <f t="shared" si="73"/>
        <v>44950</v>
      </c>
      <c r="EQ676" s="48" t="str">
        <f t="shared" ca="1" si="74"/>
        <v>Past</v>
      </c>
      <c r="ER676" s="49">
        <f t="shared" si="75"/>
        <v>163</v>
      </c>
      <c r="ES676" s="50"/>
      <c r="ET676" s="51">
        <f t="shared" si="76"/>
        <v>163</v>
      </c>
      <c r="EU676" s="52">
        <f t="shared" si="77"/>
        <v>488022</v>
      </c>
      <c r="EV676" s="46"/>
      <c r="EW676" s="23" t="s">
        <v>3714</v>
      </c>
    </row>
    <row r="677" spans="1:153" ht="14.25" customHeight="1">
      <c r="A677" s="8">
        <v>670</v>
      </c>
      <c r="B677" s="9" t="s">
        <v>141</v>
      </c>
      <c r="C677" s="10" t="s">
        <v>206</v>
      </c>
      <c r="D677" s="10" t="s">
        <v>2008</v>
      </c>
      <c r="E677" s="10" t="s">
        <v>150</v>
      </c>
      <c r="F677" s="9" t="s">
        <v>2009</v>
      </c>
      <c r="G677" s="10" t="s">
        <v>145</v>
      </c>
      <c r="H677" s="9" t="s">
        <v>146</v>
      </c>
      <c r="I677" s="9" t="s">
        <v>147</v>
      </c>
      <c r="J677" s="9" t="s">
        <v>148</v>
      </c>
      <c r="K677" s="9" t="s">
        <v>147</v>
      </c>
      <c r="L677" s="9" t="s">
        <v>148</v>
      </c>
      <c r="M677" s="9" t="s">
        <v>149</v>
      </c>
      <c r="N677" s="9" t="s">
        <v>150</v>
      </c>
      <c r="O677" s="9" t="s">
        <v>151</v>
      </c>
      <c r="P677" s="9" t="s">
        <v>142</v>
      </c>
      <c r="Q677" s="9" t="s">
        <v>152</v>
      </c>
      <c r="R677" s="9" t="s">
        <v>336</v>
      </c>
      <c r="S677" s="9" t="s">
        <v>305</v>
      </c>
      <c r="T677" s="9" t="s">
        <v>306</v>
      </c>
      <c r="U677" s="9" t="s">
        <v>337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2273</v>
      </c>
      <c r="AA677" s="9" t="s">
        <v>363</v>
      </c>
      <c r="AB677" s="12" t="s">
        <v>2274</v>
      </c>
      <c r="AC677" s="10" t="s">
        <v>2305</v>
      </c>
      <c r="AD677" s="9" t="s">
        <v>366</v>
      </c>
      <c r="AE677" s="13" t="s">
        <v>2306</v>
      </c>
      <c r="AF677" s="14" t="s">
        <v>314</v>
      </c>
      <c r="AG677" s="10" t="s">
        <v>2307</v>
      </c>
      <c r="AH677" s="11" t="s">
        <v>368</v>
      </c>
      <c r="AI677" s="11" t="s">
        <v>369</v>
      </c>
      <c r="AJ677" s="10" t="s">
        <v>370</v>
      </c>
      <c r="AK677" s="11" t="s">
        <v>369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2.6</v>
      </c>
      <c r="AU677" s="10" t="s">
        <v>142</v>
      </c>
      <c r="AV677" s="16">
        <v>10920</v>
      </c>
      <c r="AW677" s="16">
        <v>10920</v>
      </c>
      <c r="AX677" s="16">
        <v>0</v>
      </c>
      <c r="AY677" s="16">
        <v>547</v>
      </c>
      <c r="AZ677" s="16">
        <v>0</v>
      </c>
      <c r="BA677" s="17">
        <v>45138</v>
      </c>
      <c r="BB677" s="30" t="s">
        <v>175</v>
      </c>
      <c r="BC677" s="18">
        <v>45117</v>
      </c>
      <c r="BD677" s="17">
        <v>45291</v>
      </c>
      <c r="BE677" s="17">
        <v>45322</v>
      </c>
      <c r="BF677" s="17">
        <v>45092</v>
      </c>
      <c r="BG677" s="10">
        <v>84976475</v>
      </c>
      <c r="BH677" s="9" t="s">
        <v>321</v>
      </c>
      <c r="BI677" s="19">
        <v>45139</v>
      </c>
      <c r="BJ677" s="20">
        <v>45145</v>
      </c>
      <c r="BK677" s="16">
        <v>1500</v>
      </c>
      <c r="BL677" s="16">
        <v>3900</v>
      </c>
      <c r="BM677" s="9" t="s">
        <v>177</v>
      </c>
      <c r="BN677" s="9" t="s">
        <v>470</v>
      </c>
      <c r="BO677" s="9" t="s">
        <v>156</v>
      </c>
      <c r="BP677" s="17">
        <v>45214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>
        <v>45065</v>
      </c>
      <c r="CD677" s="10" t="s">
        <v>425</v>
      </c>
      <c r="CE677" s="17">
        <v>45065</v>
      </c>
      <c r="CF677" s="17" t="s">
        <v>156</v>
      </c>
      <c r="CG677" s="17">
        <v>45021</v>
      </c>
      <c r="CH677" s="17">
        <v>45065</v>
      </c>
      <c r="CI677" s="16">
        <v>2000</v>
      </c>
      <c r="CJ677" s="10" t="s">
        <v>2313</v>
      </c>
      <c r="CK677" s="10" t="s">
        <v>230</v>
      </c>
      <c r="CL677" s="18" t="s">
        <v>156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45152</v>
      </c>
      <c r="CX677" s="10" t="s">
        <v>2085</v>
      </c>
      <c r="CY677" s="17">
        <v>45142</v>
      </c>
      <c r="CZ677" s="17" t="s">
        <v>156</v>
      </c>
      <c r="DA677" s="17">
        <v>45021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45162</v>
      </c>
      <c r="DH677" s="10" t="s">
        <v>2086</v>
      </c>
      <c r="DI677" s="17">
        <v>45156</v>
      </c>
      <c r="DJ677" s="17" t="s">
        <v>156</v>
      </c>
      <c r="DK677" s="17">
        <v>45021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36</v>
      </c>
      <c r="DQ677" s="16">
        <v>18</v>
      </c>
      <c r="DR677" s="11">
        <v>18</v>
      </c>
      <c r="DS677" s="16">
        <v>24</v>
      </c>
      <c r="DT677" s="16">
        <v>0</v>
      </c>
      <c r="DU677" s="11" t="s">
        <v>181</v>
      </c>
      <c r="DV677" s="11" t="s">
        <v>182</v>
      </c>
      <c r="DW677" s="27" t="s">
        <v>156</v>
      </c>
      <c r="DX677" s="27" t="s">
        <v>156</v>
      </c>
      <c r="DY677" s="20" t="s">
        <v>2082</v>
      </c>
      <c r="DZ677" s="16">
        <v>7</v>
      </c>
      <c r="EA677" s="16">
        <v>33</v>
      </c>
      <c r="EB677" s="27" t="s">
        <v>185</v>
      </c>
      <c r="EC677" s="27" t="s">
        <v>185</v>
      </c>
      <c r="ED677" s="27" t="s">
        <v>182</v>
      </c>
      <c r="EE677" s="29">
        <v>44881.285266203704</v>
      </c>
      <c r="EF677" s="28" t="s">
        <v>195</v>
      </c>
      <c r="EG677" s="28" t="s">
        <v>196</v>
      </c>
      <c r="EH677" s="28" t="s">
        <v>190</v>
      </c>
      <c r="EI677" s="29">
        <v>45119.436574074076</v>
      </c>
      <c r="EJ677" s="28" t="s">
        <v>188</v>
      </c>
      <c r="EK677" s="28" t="s">
        <v>189</v>
      </c>
      <c r="EL677" s="28" t="s">
        <v>190</v>
      </c>
      <c r="EM677" s="45" t="s">
        <v>3713</v>
      </c>
      <c r="EN677" s="46" t="str">
        <f t="shared" si="71"/>
        <v>343F056A</v>
      </c>
      <c r="EO677" s="47">
        <f t="shared" si="72"/>
        <v>45174</v>
      </c>
      <c r="EP677" s="47">
        <f t="shared" si="73"/>
        <v>45152</v>
      </c>
      <c r="EQ677" s="48" t="str">
        <f t="shared" ca="1" si="74"/>
        <v>Y</v>
      </c>
      <c r="ER677" s="49">
        <f t="shared" si="75"/>
        <v>22</v>
      </c>
      <c r="ES677" s="50"/>
      <c r="ET677" s="51">
        <f t="shared" si="76"/>
        <v>22</v>
      </c>
      <c r="EU677" s="52">
        <f t="shared" si="77"/>
        <v>33000</v>
      </c>
      <c r="EV677" s="46"/>
      <c r="EW677" s="23" t="s">
        <v>3721</v>
      </c>
    </row>
    <row r="678" spans="1:153" ht="14.25" customHeight="1">
      <c r="A678" s="8">
        <v>671</v>
      </c>
      <c r="B678" s="9" t="s">
        <v>141</v>
      </c>
      <c r="C678" s="10" t="s">
        <v>206</v>
      </c>
      <c r="D678" s="10" t="s">
        <v>2008</v>
      </c>
      <c r="E678" s="10" t="s">
        <v>150</v>
      </c>
      <c r="F678" s="9" t="s">
        <v>2009</v>
      </c>
      <c r="G678" s="10" t="s">
        <v>145</v>
      </c>
      <c r="H678" s="9" t="s">
        <v>146</v>
      </c>
      <c r="I678" s="9" t="s">
        <v>147</v>
      </c>
      <c r="J678" s="9" t="s">
        <v>148</v>
      </c>
      <c r="K678" s="9" t="s">
        <v>147</v>
      </c>
      <c r="L678" s="9" t="s">
        <v>148</v>
      </c>
      <c r="M678" s="9" t="s">
        <v>149</v>
      </c>
      <c r="N678" s="9" t="s">
        <v>150</v>
      </c>
      <c r="O678" s="9" t="s">
        <v>151</v>
      </c>
      <c r="P678" s="9" t="s">
        <v>142</v>
      </c>
      <c r="Q678" s="9" t="s">
        <v>152</v>
      </c>
      <c r="R678" s="9" t="s">
        <v>336</v>
      </c>
      <c r="S678" s="9" t="s">
        <v>305</v>
      </c>
      <c r="T678" s="9" t="s">
        <v>306</v>
      </c>
      <c r="U678" s="9" t="s">
        <v>337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2273</v>
      </c>
      <c r="AA678" s="9" t="s">
        <v>363</v>
      </c>
      <c r="AB678" s="12" t="s">
        <v>2274</v>
      </c>
      <c r="AC678" s="10" t="s">
        <v>2305</v>
      </c>
      <c r="AD678" s="9" t="s">
        <v>366</v>
      </c>
      <c r="AE678" s="13" t="s">
        <v>2306</v>
      </c>
      <c r="AF678" s="14" t="s">
        <v>314</v>
      </c>
      <c r="AG678" s="10" t="s">
        <v>2314</v>
      </c>
      <c r="AH678" s="11" t="s">
        <v>374</v>
      </c>
      <c r="AI678" s="11" t="s">
        <v>375</v>
      </c>
      <c r="AJ678" s="10" t="s">
        <v>376</v>
      </c>
      <c r="AK678" s="11" t="s">
        <v>375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2.6</v>
      </c>
      <c r="AU678" s="10" t="s">
        <v>206</v>
      </c>
      <c r="AV678" s="16">
        <v>7840</v>
      </c>
      <c r="AW678" s="16">
        <v>7840</v>
      </c>
      <c r="AX678" s="16">
        <v>0</v>
      </c>
      <c r="AY678" s="16">
        <v>392</v>
      </c>
      <c r="AZ678" s="16">
        <v>0</v>
      </c>
      <c r="BA678" s="17">
        <v>45138</v>
      </c>
      <c r="BB678" s="30" t="s">
        <v>175</v>
      </c>
      <c r="BC678" s="18">
        <v>45117</v>
      </c>
      <c r="BD678" s="17">
        <v>45291</v>
      </c>
      <c r="BE678" s="17">
        <v>45322</v>
      </c>
      <c r="BF678" s="17">
        <v>45092</v>
      </c>
      <c r="BG678" s="10">
        <v>84995406</v>
      </c>
      <c r="BH678" s="9" t="s">
        <v>694</v>
      </c>
      <c r="BI678" s="19">
        <v>44927</v>
      </c>
      <c r="BJ678" s="20">
        <v>44928</v>
      </c>
      <c r="BK678" s="16">
        <v>3990</v>
      </c>
      <c r="BL678" s="16">
        <v>10374</v>
      </c>
      <c r="BM678" s="9" t="s">
        <v>177</v>
      </c>
      <c r="BN678" s="9" t="s">
        <v>436</v>
      </c>
      <c r="BO678" s="9" t="s">
        <v>635</v>
      </c>
      <c r="BP678" s="17">
        <v>45092</v>
      </c>
      <c r="BQ678" s="17">
        <v>45092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 t="s">
        <v>156</v>
      </c>
      <c r="CD678" s="10" t="s">
        <v>156</v>
      </c>
      <c r="CE678" s="17" t="s">
        <v>156</v>
      </c>
      <c r="CF678" s="17" t="s">
        <v>156</v>
      </c>
      <c r="CG678" s="17" t="s">
        <v>156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 t="s">
        <v>156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44883</v>
      </c>
      <c r="CX678" s="10" t="s">
        <v>193</v>
      </c>
      <c r="CY678" s="17" t="s">
        <v>156</v>
      </c>
      <c r="CZ678" s="17" t="s">
        <v>156</v>
      </c>
      <c r="DA678" s="17" t="s">
        <v>156</v>
      </c>
      <c r="DB678" s="17">
        <v>44885</v>
      </c>
      <c r="DC678" s="16">
        <v>3990</v>
      </c>
      <c r="DD678" s="10" t="s">
        <v>2315</v>
      </c>
      <c r="DE678" s="10" t="s">
        <v>417</v>
      </c>
      <c r="DF678" s="18" t="s">
        <v>156</v>
      </c>
      <c r="DG678" s="17">
        <v>44889</v>
      </c>
      <c r="DH678" s="10" t="s">
        <v>156</v>
      </c>
      <c r="DI678" s="17" t="s">
        <v>156</v>
      </c>
      <c r="DJ678" s="17" t="s">
        <v>156</v>
      </c>
      <c r="DK678" s="17" t="s">
        <v>156</v>
      </c>
      <c r="DL678" s="17">
        <v>44909</v>
      </c>
      <c r="DM678" s="16">
        <v>3990</v>
      </c>
      <c r="DN678" s="10" t="s">
        <v>2316</v>
      </c>
      <c r="DO678" s="10" t="s">
        <v>233</v>
      </c>
      <c r="DP678" s="16">
        <v>36</v>
      </c>
      <c r="DQ678" s="16">
        <v>18</v>
      </c>
      <c r="DR678" s="11">
        <v>18</v>
      </c>
      <c r="DS678" s="16">
        <v>24</v>
      </c>
      <c r="DT678" s="16">
        <v>0</v>
      </c>
      <c r="DU678" s="11" t="s">
        <v>181</v>
      </c>
      <c r="DV678" s="11" t="s">
        <v>182</v>
      </c>
      <c r="DW678" s="27" t="s">
        <v>156</v>
      </c>
      <c r="DX678" s="27" t="s">
        <v>156</v>
      </c>
      <c r="DY678" s="20" t="s">
        <v>732</v>
      </c>
      <c r="DZ678" s="16">
        <v>7</v>
      </c>
      <c r="EA678" s="16">
        <v>33</v>
      </c>
      <c r="EB678" s="27" t="s">
        <v>185</v>
      </c>
      <c r="EC678" s="27" t="s">
        <v>185</v>
      </c>
      <c r="ED678" s="27" t="s">
        <v>182</v>
      </c>
      <c r="EE678" s="29">
        <v>44883.242002314815</v>
      </c>
      <c r="EF678" s="28" t="s">
        <v>1940</v>
      </c>
      <c r="EG678" s="28" t="s">
        <v>1941</v>
      </c>
      <c r="EH678" s="28" t="s">
        <v>190</v>
      </c>
      <c r="EI678" s="29">
        <v>45062.343865740739</v>
      </c>
      <c r="EJ678" s="28" t="s">
        <v>197</v>
      </c>
      <c r="EK678" s="28" t="s">
        <v>156</v>
      </c>
      <c r="EL678" s="28" t="s">
        <v>198</v>
      </c>
      <c r="EM678" s="45" t="s">
        <v>3713</v>
      </c>
      <c r="EN678" s="46" t="str">
        <f t="shared" si="71"/>
        <v>343F056B</v>
      </c>
      <c r="EO678" s="47">
        <f t="shared" si="72"/>
        <v>45052</v>
      </c>
      <c r="EP678" s="47">
        <f t="shared" si="73"/>
        <v>44883</v>
      </c>
      <c r="EQ678" s="48" t="str">
        <f t="shared" ca="1" si="74"/>
        <v>Past</v>
      </c>
      <c r="ER678" s="49">
        <f t="shared" si="75"/>
        <v>169</v>
      </c>
      <c r="ES678" s="50"/>
      <c r="ET678" s="51">
        <f t="shared" si="76"/>
        <v>169</v>
      </c>
      <c r="EU678" s="52">
        <f t="shared" si="77"/>
        <v>674310</v>
      </c>
      <c r="EV678" s="46"/>
      <c r="EW678" s="23" t="s">
        <v>3714</v>
      </c>
    </row>
    <row r="679" spans="1:153" ht="14.25" customHeight="1">
      <c r="A679" s="8">
        <v>672</v>
      </c>
      <c r="B679" s="9" t="s">
        <v>141</v>
      </c>
      <c r="C679" s="10" t="s">
        <v>206</v>
      </c>
      <c r="D679" s="10" t="s">
        <v>2008</v>
      </c>
      <c r="E679" s="10" t="s">
        <v>150</v>
      </c>
      <c r="F679" s="9" t="s">
        <v>2009</v>
      </c>
      <c r="G679" s="10" t="s">
        <v>145</v>
      </c>
      <c r="H679" s="9" t="s">
        <v>146</v>
      </c>
      <c r="I679" s="9" t="s">
        <v>147</v>
      </c>
      <c r="J679" s="9" t="s">
        <v>148</v>
      </c>
      <c r="K679" s="9" t="s">
        <v>147</v>
      </c>
      <c r="L679" s="9" t="s">
        <v>148</v>
      </c>
      <c r="M679" s="9" t="s">
        <v>149</v>
      </c>
      <c r="N679" s="9" t="s">
        <v>150</v>
      </c>
      <c r="O679" s="9" t="s">
        <v>151</v>
      </c>
      <c r="P679" s="9" t="s">
        <v>142</v>
      </c>
      <c r="Q679" s="9" t="s">
        <v>152</v>
      </c>
      <c r="R679" s="9" t="s">
        <v>336</v>
      </c>
      <c r="S679" s="9" t="s">
        <v>305</v>
      </c>
      <c r="T679" s="9" t="s">
        <v>306</v>
      </c>
      <c r="U679" s="9" t="s">
        <v>337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2273</v>
      </c>
      <c r="AA679" s="9" t="s">
        <v>363</v>
      </c>
      <c r="AB679" s="12" t="s">
        <v>2274</v>
      </c>
      <c r="AC679" s="10" t="s">
        <v>2305</v>
      </c>
      <c r="AD679" s="9" t="s">
        <v>366</v>
      </c>
      <c r="AE679" s="13" t="s">
        <v>2306</v>
      </c>
      <c r="AF679" s="14" t="s">
        <v>314</v>
      </c>
      <c r="AG679" s="10" t="s">
        <v>2314</v>
      </c>
      <c r="AH679" s="11" t="s">
        <v>374</v>
      </c>
      <c r="AI679" s="11" t="s">
        <v>375</v>
      </c>
      <c r="AJ679" s="10" t="s">
        <v>376</v>
      </c>
      <c r="AK679" s="11" t="s">
        <v>375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2.6</v>
      </c>
      <c r="AU679" s="10" t="s">
        <v>206</v>
      </c>
      <c r="AV679" s="16">
        <v>7840</v>
      </c>
      <c r="AW679" s="16">
        <v>7840</v>
      </c>
      <c r="AX679" s="16">
        <v>0</v>
      </c>
      <c r="AY679" s="16">
        <v>392</v>
      </c>
      <c r="AZ679" s="16">
        <v>0</v>
      </c>
      <c r="BA679" s="17">
        <v>45138</v>
      </c>
      <c r="BB679" s="30" t="s">
        <v>175</v>
      </c>
      <c r="BC679" s="18">
        <v>45117</v>
      </c>
      <c r="BD679" s="17">
        <v>45291</v>
      </c>
      <c r="BE679" s="17">
        <v>45322</v>
      </c>
      <c r="BF679" s="17">
        <v>45092</v>
      </c>
      <c r="BG679" s="10">
        <v>85136911</v>
      </c>
      <c r="BH679" s="9" t="s">
        <v>695</v>
      </c>
      <c r="BI679" s="19">
        <v>44927</v>
      </c>
      <c r="BJ679" s="20">
        <v>44928</v>
      </c>
      <c r="BK679" s="16">
        <v>2274</v>
      </c>
      <c r="BL679" s="16">
        <v>5912</v>
      </c>
      <c r="BM679" s="9" t="s">
        <v>177</v>
      </c>
      <c r="BN679" s="9" t="s">
        <v>383</v>
      </c>
      <c r="BO679" s="9" t="s">
        <v>156</v>
      </c>
      <c r="BP679" s="17">
        <v>45092</v>
      </c>
      <c r="BQ679" s="17">
        <v>45092</v>
      </c>
      <c r="BR679" s="17" t="s">
        <v>156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 t="s">
        <v>156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>
        <v>44932</v>
      </c>
      <c r="CD679" s="10" t="s">
        <v>156</v>
      </c>
      <c r="CE679" s="17" t="s">
        <v>156</v>
      </c>
      <c r="CF679" s="17" t="s">
        <v>156</v>
      </c>
      <c r="CG679" s="17">
        <v>44917</v>
      </c>
      <c r="CH679" s="17">
        <v>44930</v>
      </c>
      <c r="CI679" s="16">
        <v>2282</v>
      </c>
      <c r="CJ679" s="10" t="s">
        <v>2317</v>
      </c>
      <c r="CK679" s="10" t="s">
        <v>230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 t="s">
        <v>156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>
        <v>44932</v>
      </c>
      <c r="CX679" s="10" t="s">
        <v>193</v>
      </c>
      <c r="CY679" s="17" t="s">
        <v>156</v>
      </c>
      <c r="CZ679" s="17" t="s">
        <v>156</v>
      </c>
      <c r="DA679" s="17">
        <v>44917</v>
      </c>
      <c r="DB679" s="17">
        <v>44939</v>
      </c>
      <c r="DC679" s="16">
        <v>2274</v>
      </c>
      <c r="DD679" s="10" t="s">
        <v>2318</v>
      </c>
      <c r="DE679" s="10" t="s">
        <v>230</v>
      </c>
      <c r="DF679" s="18" t="s">
        <v>156</v>
      </c>
      <c r="DG679" s="17">
        <v>44936</v>
      </c>
      <c r="DH679" s="10" t="s">
        <v>156</v>
      </c>
      <c r="DI679" s="17" t="s">
        <v>156</v>
      </c>
      <c r="DJ679" s="17" t="s">
        <v>156</v>
      </c>
      <c r="DK679" s="17">
        <v>44917</v>
      </c>
      <c r="DL679" s="17">
        <v>44939</v>
      </c>
      <c r="DM679" s="16">
        <v>2274</v>
      </c>
      <c r="DN679" s="10" t="s">
        <v>2319</v>
      </c>
      <c r="DO679" s="10" t="s">
        <v>233</v>
      </c>
      <c r="DP679" s="16">
        <v>36</v>
      </c>
      <c r="DQ679" s="16">
        <v>18</v>
      </c>
      <c r="DR679" s="11">
        <v>18</v>
      </c>
      <c r="DS679" s="16">
        <v>24</v>
      </c>
      <c r="DT679" s="16">
        <v>0</v>
      </c>
      <c r="DU679" s="11" t="s">
        <v>181</v>
      </c>
      <c r="DV679" s="11" t="s">
        <v>182</v>
      </c>
      <c r="DW679" s="27" t="s">
        <v>156</v>
      </c>
      <c r="DX679" s="27" t="s">
        <v>156</v>
      </c>
      <c r="DY679" s="20" t="s">
        <v>732</v>
      </c>
      <c r="DZ679" s="16">
        <v>7</v>
      </c>
      <c r="EA679" s="16">
        <v>33</v>
      </c>
      <c r="EB679" s="27" t="s">
        <v>185</v>
      </c>
      <c r="EC679" s="27" t="s">
        <v>185</v>
      </c>
      <c r="ED679" s="27" t="s">
        <v>182</v>
      </c>
      <c r="EE679" s="29">
        <v>44910.37605324074</v>
      </c>
      <c r="EF679" s="28" t="s">
        <v>188</v>
      </c>
      <c r="EG679" s="28" t="s">
        <v>189</v>
      </c>
      <c r="EH679" s="28" t="s">
        <v>190</v>
      </c>
      <c r="EI679" s="29">
        <v>45062.343865740739</v>
      </c>
      <c r="EJ679" s="28" t="s">
        <v>197</v>
      </c>
      <c r="EK679" s="28" t="s">
        <v>156</v>
      </c>
      <c r="EL679" s="28" t="s">
        <v>198</v>
      </c>
      <c r="EM679" s="45" t="s">
        <v>3713</v>
      </c>
      <c r="EN679" s="46" t="str">
        <f t="shared" si="71"/>
        <v>343F056B</v>
      </c>
      <c r="EO679" s="47">
        <f t="shared" si="72"/>
        <v>45052</v>
      </c>
      <c r="EP679" s="47">
        <f t="shared" si="73"/>
        <v>44932</v>
      </c>
      <c r="EQ679" s="48" t="str">
        <f t="shared" ca="1" si="74"/>
        <v>Past</v>
      </c>
      <c r="ER679" s="49">
        <f t="shared" si="75"/>
        <v>120</v>
      </c>
      <c r="ES679" s="50"/>
      <c r="ET679" s="51">
        <f t="shared" si="76"/>
        <v>120</v>
      </c>
      <c r="EU679" s="52">
        <f t="shared" si="77"/>
        <v>272880</v>
      </c>
      <c r="EV679" s="46"/>
      <c r="EW679" s="23" t="s">
        <v>3714</v>
      </c>
    </row>
    <row r="680" spans="1:153" ht="14.25" hidden="1" customHeight="1">
      <c r="A680" s="8">
        <v>673</v>
      </c>
      <c r="B680" s="9" t="s">
        <v>141</v>
      </c>
      <c r="C680" s="10" t="s">
        <v>206</v>
      </c>
      <c r="D680" s="10" t="s">
        <v>2008</v>
      </c>
      <c r="E680" s="10" t="s">
        <v>150</v>
      </c>
      <c r="F680" s="9" t="s">
        <v>2009</v>
      </c>
      <c r="G680" s="10" t="s">
        <v>145</v>
      </c>
      <c r="H680" s="9" t="s">
        <v>146</v>
      </c>
      <c r="I680" s="9" t="s">
        <v>147</v>
      </c>
      <c r="J680" s="9" t="s">
        <v>148</v>
      </c>
      <c r="K680" s="9" t="s">
        <v>147</v>
      </c>
      <c r="L680" s="9" t="s">
        <v>148</v>
      </c>
      <c r="M680" s="9" t="s">
        <v>149</v>
      </c>
      <c r="N680" s="9" t="s">
        <v>150</v>
      </c>
      <c r="O680" s="9" t="s">
        <v>151</v>
      </c>
      <c r="P680" s="9" t="s">
        <v>142</v>
      </c>
      <c r="Q680" s="9" t="s">
        <v>152</v>
      </c>
      <c r="R680" s="9" t="s">
        <v>336</v>
      </c>
      <c r="S680" s="9" t="s">
        <v>305</v>
      </c>
      <c r="T680" s="9" t="s">
        <v>306</v>
      </c>
      <c r="U680" s="9" t="s">
        <v>337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2273</v>
      </c>
      <c r="AA680" s="9" t="s">
        <v>363</v>
      </c>
      <c r="AB680" s="12" t="s">
        <v>2274</v>
      </c>
      <c r="AC680" s="10" t="s">
        <v>2305</v>
      </c>
      <c r="AD680" s="9" t="s">
        <v>366</v>
      </c>
      <c r="AE680" s="13" t="s">
        <v>2306</v>
      </c>
      <c r="AF680" s="14" t="s">
        <v>314</v>
      </c>
      <c r="AG680" s="10" t="s">
        <v>2314</v>
      </c>
      <c r="AH680" s="11" t="s">
        <v>374</v>
      </c>
      <c r="AI680" s="11" t="s">
        <v>375</v>
      </c>
      <c r="AJ680" s="10" t="s">
        <v>376</v>
      </c>
      <c r="AK680" s="11" t="s">
        <v>375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2.6</v>
      </c>
      <c r="AU680" s="10" t="s">
        <v>206</v>
      </c>
      <c r="AV680" s="16">
        <v>7840</v>
      </c>
      <c r="AW680" s="16">
        <v>7840</v>
      </c>
      <c r="AX680" s="16">
        <v>0</v>
      </c>
      <c r="AY680" s="16">
        <v>392</v>
      </c>
      <c r="AZ680" s="16">
        <v>0</v>
      </c>
      <c r="BA680" s="17">
        <v>45138</v>
      </c>
      <c r="BB680" s="30" t="s">
        <v>175</v>
      </c>
      <c r="BC680" s="18" t="s">
        <v>156</v>
      </c>
      <c r="BD680" s="17">
        <v>45291</v>
      </c>
      <c r="BE680" s="17">
        <v>45322</v>
      </c>
      <c r="BF680" s="17">
        <v>45092</v>
      </c>
      <c r="BG680" s="10">
        <v>85136912</v>
      </c>
      <c r="BH680" s="9" t="s">
        <v>319</v>
      </c>
      <c r="BI680" s="19">
        <v>45078</v>
      </c>
      <c r="BJ680" s="20">
        <v>45082</v>
      </c>
      <c r="BK680" s="16">
        <v>0</v>
      </c>
      <c r="BL680" s="16">
        <v>0</v>
      </c>
      <c r="BM680" s="9" t="s">
        <v>177</v>
      </c>
      <c r="BN680" s="9" t="s">
        <v>178</v>
      </c>
      <c r="BO680" s="9" t="s">
        <v>156</v>
      </c>
      <c r="BP680" s="17">
        <v>45137</v>
      </c>
      <c r="BQ680" s="17" t="s">
        <v>156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>
        <v>44964</v>
      </c>
      <c r="CD680" s="10" t="s">
        <v>1435</v>
      </c>
      <c r="CE680" s="17">
        <v>44964</v>
      </c>
      <c r="CF680" s="17" t="s">
        <v>156</v>
      </c>
      <c r="CG680" s="17">
        <v>44941</v>
      </c>
      <c r="CH680" s="17" t="s">
        <v>156</v>
      </c>
      <c r="CI680" s="16">
        <v>0</v>
      </c>
      <c r="CJ680" s="10" t="s">
        <v>156</v>
      </c>
      <c r="CK680" s="10" t="s">
        <v>156</v>
      </c>
      <c r="CL680" s="18" t="s">
        <v>156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45027</v>
      </c>
      <c r="CX680" s="10" t="s">
        <v>193</v>
      </c>
      <c r="CY680" s="17">
        <v>45027</v>
      </c>
      <c r="CZ680" s="17" t="s">
        <v>156</v>
      </c>
      <c r="DA680" s="17">
        <v>44951</v>
      </c>
      <c r="DB680" s="17" t="s">
        <v>156</v>
      </c>
      <c r="DC680" s="16">
        <v>0</v>
      </c>
      <c r="DD680" s="10" t="s">
        <v>156</v>
      </c>
      <c r="DE680" s="10" t="s">
        <v>156</v>
      </c>
      <c r="DF680" s="18" t="s">
        <v>156</v>
      </c>
      <c r="DG680" s="17">
        <v>45041</v>
      </c>
      <c r="DH680" s="10" t="s">
        <v>156</v>
      </c>
      <c r="DI680" s="17">
        <v>45041</v>
      </c>
      <c r="DJ680" s="17" t="s">
        <v>156</v>
      </c>
      <c r="DK680" s="17">
        <v>44951</v>
      </c>
      <c r="DL680" s="17" t="s">
        <v>156</v>
      </c>
      <c r="DM680" s="16">
        <v>0</v>
      </c>
      <c r="DN680" s="10" t="s">
        <v>156</v>
      </c>
      <c r="DO680" s="10" t="s">
        <v>156</v>
      </c>
      <c r="DP680" s="16">
        <v>36</v>
      </c>
      <c r="DQ680" s="16">
        <v>18</v>
      </c>
      <c r="DR680" s="11">
        <v>18</v>
      </c>
      <c r="DS680" s="16">
        <v>24</v>
      </c>
      <c r="DT680" s="16">
        <v>1000</v>
      </c>
      <c r="DU680" s="11" t="s">
        <v>181</v>
      </c>
      <c r="DV680" s="11" t="s">
        <v>182</v>
      </c>
      <c r="DW680" s="27" t="s">
        <v>156</v>
      </c>
      <c r="DX680" s="27" t="s">
        <v>2320</v>
      </c>
      <c r="DY680" s="20" t="s">
        <v>2017</v>
      </c>
      <c r="DZ680" s="16">
        <v>7</v>
      </c>
      <c r="EA680" s="16">
        <v>33</v>
      </c>
      <c r="EB680" s="27" t="s">
        <v>185</v>
      </c>
      <c r="EC680" s="27" t="s">
        <v>185</v>
      </c>
      <c r="ED680" s="27" t="s">
        <v>182</v>
      </c>
      <c r="EE680" s="29">
        <v>44910.37605324074</v>
      </c>
      <c r="EF680" s="28" t="s">
        <v>188</v>
      </c>
      <c r="EG680" s="28" t="s">
        <v>189</v>
      </c>
      <c r="EH680" s="28" t="s">
        <v>190</v>
      </c>
      <c r="EI680" s="29">
        <v>45062.343865740739</v>
      </c>
      <c r="EJ680" s="28" t="s">
        <v>197</v>
      </c>
      <c r="EK680" s="28" t="s">
        <v>156</v>
      </c>
      <c r="EL680" s="28" t="s">
        <v>198</v>
      </c>
      <c r="EM680" s="45"/>
      <c r="EN680" s="46" t="str">
        <f t="shared" si="71"/>
        <v>343F056B</v>
      </c>
      <c r="EO680" s="47">
        <f t="shared" si="72"/>
        <v>45097</v>
      </c>
      <c r="EP680" s="47">
        <f t="shared" si="73"/>
        <v>45027</v>
      </c>
      <c r="EQ680" s="48" t="str">
        <f t="shared" ca="1" si="74"/>
        <v>Past</v>
      </c>
      <c r="ER680" s="49">
        <f t="shared" si="75"/>
        <v>70</v>
      </c>
      <c r="ES680" s="50"/>
      <c r="ET680" s="51">
        <f t="shared" si="76"/>
        <v>70</v>
      </c>
      <c r="EU680" s="52">
        <f t="shared" si="77"/>
        <v>0</v>
      </c>
      <c r="EV680" s="46"/>
    </row>
    <row r="681" spans="1:153" ht="14.25" customHeight="1">
      <c r="A681" s="8">
        <v>674</v>
      </c>
      <c r="B681" s="9" t="s">
        <v>141</v>
      </c>
      <c r="C681" s="10" t="s">
        <v>206</v>
      </c>
      <c r="D681" s="10" t="s">
        <v>2008</v>
      </c>
      <c r="E681" s="10" t="s">
        <v>150</v>
      </c>
      <c r="F681" s="9" t="s">
        <v>2009</v>
      </c>
      <c r="G681" s="10" t="s">
        <v>145</v>
      </c>
      <c r="H681" s="9" t="s">
        <v>146</v>
      </c>
      <c r="I681" s="9" t="s">
        <v>147</v>
      </c>
      <c r="J681" s="9" t="s">
        <v>148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336</v>
      </c>
      <c r="S681" s="9" t="s">
        <v>305</v>
      </c>
      <c r="T681" s="9" t="s">
        <v>306</v>
      </c>
      <c r="U681" s="9" t="s">
        <v>337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2273</v>
      </c>
      <c r="AA681" s="9" t="s">
        <v>363</v>
      </c>
      <c r="AB681" s="12" t="s">
        <v>2274</v>
      </c>
      <c r="AC681" s="10" t="s">
        <v>2305</v>
      </c>
      <c r="AD681" s="9" t="s">
        <v>366</v>
      </c>
      <c r="AE681" s="13" t="s">
        <v>2306</v>
      </c>
      <c r="AF681" s="14" t="s">
        <v>314</v>
      </c>
      <c r="AG681" s="10" t="s">
        <v>2314</v>
      </c>
      <c r="AH681" s="11" t="s">
        <v>374</v>
      </c>
      <c r="AI681" s="11" t="s">
        <v>375</v>
      </c>
      <c r="AJ681" s="10" t="s">
        <v>376</v>
      </c>
      <c r="AK681" s="11" t="s">
        <v>375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2.6</v>
      </c>
      <c r="AU681" s="10" t="s">
        <v>206</v>
      </c>
      <c r="AV681" s="16">
        <v>7840</v>
      </c>
      <c r="AW681" s="16">
        <v>7840</v>
      </c>
      <c r="AX681" s="16">
        <v>0</v>
      </c>
      <c r="AY681" s="16">
        <v>392</v>
      </c>
      <c r="AZ681" s="16">
        <v>0</v>
      </c>
      <c r="BA681" s="17">
        <v>45138</v>
      </c>
      <c r="BB681" s="30" t="s">
        <v>175</v>
      </c>
      <c r="BC681" s="18">
        <v>45117</v>
      </c>
      <c r="BD681" s="17">
        <v>45291</v>
      </c>
      <c r="BE681" s="17">
        <v>45322</v>
      </c>
      <c r="BF681" s="17">
        <v>45092</v>
      </c>
      <c r="BG681" s="10">
        <v>85136913</v>
      </c>
      <c r="BH681" s="9" t="s">
        <v>321</v>
      </c>
      <c r="BI681" s="19">
        <v>45139</v>
      </c>
      <c r="BJ681" s="20">
        <v>45145</v>
      </c>
      <c r="BK681" s="16">
        <v>1200</v>
      </c>
      <c r="BL681" s="16">
        <v>3120</v>
      </c>
      <c r="BM681" s="9" t="s">
        <v>177</v>
      </c>
      <c r="BN681" s="9" t="s">
        <v>470</v>
      </c>
      <c r="BO681" s="9" t="s">
        <v>156</v>
      </c>
      <c r="BP681" s="17">
        <v>45199</v>
      </c>
      <c r="BQ681" s="17" t="s">
        <v>156</v>
      </c>
      <c r="BR681" s="17" t="s">
        <v>156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 t="s">
        <v>156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>
        <v>45041</v>
      </c>
      <c r="CD681" s="10" t="s">
        <v>930</v>
      </c>
      <c r="CE681" s="17">
        <v>45037</v>
      </c>
      <c r="CF681" s="17" t="s">
        <v>156</v>
      </c>
      <c r="CG681" s="17">
        <v>44990</v>
      </c>
      <c r="CH681" s="17">
        <v>45036</v>
      </c>
      <c r="CI681" s="16">
        <v>1600</v>
      </c>
      <c r="CJ681" s="10" t="s">
        <v>2321</v>
      </c>
      <c r="CK681" s="10" t="s">
        <v>230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 t="s">
        <v>156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>
        <v>45134</v>
      </c>
      <c r="CX681" s="10" t="s">
        <v>2137</v>
      </c>
      <c r="CY681" s="17">
        <v>45121</v>
      </c>
      <c r="CZ681" s="17" t="s">
        <v>156</v>
      </c>
      <c r="DA681" s="17">
        <v>44990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>
        <v>45148</v>
      </c>
      <c r="DH681" s="10" t="s">
        <v>2058</v>
      </c>
      <c r="DI681" s="17">
        <v>45135</v>
      </c>
      <c r="DJ681" s="17" t="s">
        <v>156</v>
      </c>
      <c r="DK681" s="17">
        <v>44950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36</v>
      </c>
      <c r="DQ681" s="16">
        <v>18</v>
      </c>
      <c r="DR681" s="11">
        <v>18</v>
      </c>
      <c r="DS681" s="16">
        <v>24</v>
      </c>
      <c r="DT681" s="16">
        <v>0</v>
      </c>
      <c r="DU681" s="11" t="s">
        <v>181</v>
      </c>
      <c r="DV681" s="11" t="s">
        <v>182</v>
      </c>
      <c r="DW681" s="27" t="s">
        <v>156</v>
      </c>
      <c r="DX681" s="27" t="s">
        <v>156</v>
      </c>
      <c r="DY681" s="20" t="s">
        <v>980</v>
      </c>
      <c r="DZ681" s="16">
        <v>7</v>
      </c>
      <c r="EA681" s="16">
        <v>33</v>
      </c>
      <c r="EB681" s="27" t="s">
        <v>185</v>
      </c>
      <c r="EC681" s="27" t="s">
        <v>185</v>
      </c>
      <c r="ED681" s="27" t="s">
        <v>182</v>
      </c>
      <c r="EE681" s="29">
        <v>44910.37605324074</v>
      </c>
      <c r="EF681" s="28" t="s">
        <v>188</v>
      </c>
      <c r="EG681" s="28" t="s">
        <v>189</v>
      </c>
      <c r="EH681" s="28" t="s">
        <v>190</v>
      </c>
      <c r="EI681" s="29">
        <v>45119.436574074076</v>
      </c>
      <c r="EJ681" s="28" t="s">
        <v>188</v>
      </c>
      <c r="EK681" s="28" t="s">
        <v>189</v>
      </c>
      <c r="EL681" s="28" t="s">
        <v>190</v>
      </c>
      <c r="EM681" s="45" t="s">
        <v>3713</v>
      </c>
      <c r="EN681" s="46" t="str">
        <f t="shared" si="71"/>
        <v>343F056B</v>
      </c>
      <c r="EO681" s="47">
        <f t="shared" si="72"/>
        <v>45159</v>
      </c>
      <c r="EP681" s="47">
        <f t="shared" si="73"/>
        <v>45134</v>
      </c>
      <c r="EQ681" s="48" t="str">
        <f t="shared" ca="1" si="74"/>
        <v>Y</v>
      </c>
      <c r="ER681" s="49">
        <f t="shared" si="75"/>
        <v>25</v>
      </c>
      <c r="ES681" s="50"/>
      <c r="ET681" s="51">
        <f t="shared" si="76"/>
        <v>25</v>
      </c>
      <c r="EU681" s="52">
        <f t="shared" si="77"/>
        <v>30000</v>
      </c>
      <c r="EV681" s="46"/>
      <c r="EW681" s="23" t="s">
        <v>3721</v>
      </c>
    </row>
    <row r="682" spans="1:153" ht="14.25" customHeight="1">
      <c r="A682" s="8">
        <v>675</v>
      </c>
      <c r="B682" s="9" t="s">
        <v>141</v>
      </c>
      <c r="C682" s="10" t="s">
        <v>206</v>
      </c>
      <c r="D682" s="10" t="s">
        <v>2008</v>
      </c>
      <c r="E682" s="10" t="s">
        <v>150</v>
      </c>
      <c r="F682" s="9" t="s">
        <v>2009</v>
      </c>
      <c r="G682" s="10" t="s">
        <v>145</v>
      </c>
      <c r="H682" s="9" t="s">
        <v>146</v>
      </c>
      <c r="I682" s="9" t="s">
        <v>147</v>
      </c>
      <c r="J682" s="9" t="s">
        <v>148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336</v>
      </c>
      <c r="S682" s="9" t="s">
        <v>305</v>
      </c>
      <c r="T682" s="9" t="s">
        <v>306</v>
      </c>
      <c r="U682" s="9" t="s">
        <v>337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2273</v>
      </c>
      <c r="AA682" s="9" t="s">
        <v>363</v>
      </c>
      <c r="AB682" s="12" t="s">
        <v>2274</v>
      </c>
      <c r="AC682" s="10" t="s">
        <v>2305</v>
      </c>
      <c r="AD682" s="9" t="s">
        <v>366</v>
      </c>
      <c r="AE682" s="13" t="s">
        <v>2306</v>
      </c>
      <c r="AF682" s="14" t="s">
        <v>314</v>
      </c>
      <c r="AG682" s="10" t="s">
        <v>2322</v>
      </c>
      <c r="AH682" s="11" t="s">
        <v>2297</v>
      </c>
      <c r="AI682" s="11" t="s">
        <v>369</v>
      </c>
      <c r="AJ682" s="10" t="s">
        <v>2298</v>
      </c>
      <c r="AK682" s="11" t="s">
        <v>369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2.6</v>
      </c>
      <c r="AU682" s="10" t="s">
        <v>150</v>
      </c>
      <c r="AV682" s="16">
        <v>9240</v>
      </c>
      <c r="AW682" s="16">
        <v>9240</v>
      </c>
      <c r="AX682" s="16">
        <v>0</v>
      </c>
      <c r="AY682" s="16">
        <v>463</v>
      </c>
      <c r="AZ682" s="16">
        <v>0</v>
      </c>
      <c r="BA682" s="17">
        <v>45138</v>
      </c>
      <c r="BB682" s="30" t="s">
        <v>175</v>
      </c>
      <c r="BC682" s="18">
        <v>45117</v>
      </c>
      <c r="BD682" s="17">
        <v>45291</v>
      </c>
      <c r="BE682" s="17">
        <v>45322</v>
      </c>
      <c r="BF682" s="17">
        <v>45092</v>
      </c>
      <c r="BG682" s="10">
        <v>84995407</v>
      </c>
      <c r="BH682" s="9" t="s">
        <v>414</v>
      </c>
      <c r="BI682" s="19">
        <v>44927</v>
      </c>
      <c r="BJ682" s="20">
        <v>44928</v>
      </c>
      <c r="BK682" s="16">
        <v>4278</v>
      </c>
      <c r="BL682" s="16">
        <v>11123</v>
      </c>
      <c r="BM682" s="9" t="s">
        <v>177</v>
      </c>
      <c r="BN682" s="9" t="s">
        <v>436</v>
      </c>
      <c r="BO682" s="9" t="s">
        <v>635</v>
      </c>
      <c r="BP682" s="17">
        <v>45092</v>
      </c>
      <c r="BQ682" s="17">
        <v>45092</v>
      </c>
      <c r="BR682" s="17" t="s">
        <v>156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 t="s">
        <v>156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156</v>
      </c>
      <c r="CE682" s="17" t="s">
        <v>156</v>
      </c>
      <c r="CF682" s="17" t="s">
        <v>156</v>
      </c>
      <c r="CG682" s="17" t="s">
        <v>156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 t="s">
        <v>156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>
        <v>44883</v>
      </c>
      <c r="CX682" s="10" t="s">
        <v>193</v>
      </c>
      <c r="CY682" s="17" t="s">
        <v>156</v>
      </c>
      <c r="CZ682" s="17" t="s">
        <v>156</v>
      </c>
      <c r="DA682" s="17" t="s">
        <v>156</v>
      </c>
      <c r="DB682" s="17">
        <v>44888</v>
      </c>
      <c r="DC682" s="16">
        <v>4278</v>
      </c>
      <c r="DD682" s="10" t="s">
        <v>2323</v>
      </c>
      <c r="DE682" s="10" t="s">
        <v>230</v>
      </c>
      <c r="DF682" s="18" t="s">
        <v>156</v>
      </c>
      <c r="DG682" s="17">
        <v>44889</v>
      </c>
      <c r="DH682" s="10" t="s">
        <v>156</v>
      </c>
      <c r="DI682" s="17" t="s">
        <v>156</v>
      </c>
      <c r="DJ682" s="17" t="s">
        <v>156</v>
      </c>
      <c r="DK682" s="17" t="s">
        <v>156</v>
      </c>
      <c r="DL682" s="17">
        <v>44889</v>
      </c>
      <c r="DM682" s="16">
        <v>4278</v>
      </c>
      <c r="DN682" s="10" t="s">
        <v>2324</v>
      </c>
      <c r="DO682" s="10" t="s">
        <v>233</v>
      </c>
      <c r="DP682" s="16">
        <v>36</v>
      </c>
      <c r="DQ682" s="16">
        <v>18</v>
      </c>
      <c r="DR682" s="11">
        <v>18</v>
      </c>
      <c r="DS682" s="16">
        <v>24</v>
      </c>
      <c r="DT682" s="16">
        <v>0</v>
      </c>
      <c r="DU682" s="11" t="s">
        <v>181</v>
      </c>
      <c r="DV682" s="11" t="s">
        <v>182</v>
      </c>
      <c r="DW682" s="27" t="s">
        <v>156</v>
      </c>
      <c r="DX682" s="27" t="s">
        <v>156</v>
      </c>
      <c r="DY682" s="20" t="s">
        <v>732</v>
      </c>
      <c r="DZ682" s="16">
        <v>7</v>
      </c>
      <c r="EA682" s="16">
        <v>33</v>
      </c>
      <c r="EB682" s="27" t="s">
        <v>185</v>
      </c>
      <c r="EC682" s="27" t="s">
        <v>185</v>
      </c>
      <c r="ED682" s="27" t="s">
        <v>182</v>
      </c>
      <c r="EE682" s="29">
        <v>44883.242002314815</v>
      </c>
      <c r="EF682" s="28" t="s">
        <v>1940</v>
      </c>
      <c r="EG682" s="28" t="s">
        <v>1941</v>
      </c>
      <c r="EH682" s="28" t="s">
        <v>190</v>
      </c>
      <c r="EI682" s="29">
        <v>45062.343865740739</v>
      </c>
      <c r="EJ682" s="28" t="s">
        <v>197</v>
      </c>
      <c r="EK682" s="28" t="s">
        <v>156</v>
      </c>
      <c r="EL682" s="28" t="s">
        <v>198</v>
      </c>
      <c r="EM682" s="45" t="s">
        <v>3713</v>
      </c>
      <c r="EN682" s="46" t="str">
        <f t="shared" si="71"/>
        <v>343F056C</v>
      </c>
      <c r="EO682" s="47">
        <f t="shared" si="72"/>
        <v>45052</v>
      </c>
      <c r="EP682" s="47">
        <f t="shared" si="73"/>
        <v>44883</v>
      </c>
      <c r="EQ682" s="48" t="str">
        <f t="shared" ca="1" si="74"/>
        <v>Past</v>
      </c>
      <c r="ER682" s="49">
        <f t="shared" si="75"/>
        <v>169</v>
      </c>
      <c r="ES682" s="50"/>
      <c r="ET682" s="51">
        <f t="shared" si="76"/>
        <v>169</v>
      </c>
      <c r="EU682" s="52">
        <f t="shared" si="77"/>
        <v>722982</v>
      </c>
      <c r="EV682" s="46"/>
      <c r="EW682" s="23" t="s">
        <v>3714</v>
      </c>
    </row>
    <row r="683" spans="1:153" ht="14.25" customHeight="1">
      <c r="A683" s="8">
        <v>676</v>
      </c>
      <c r="B683" s="9" t="s">
        <v>141</v>
      </c>
      <c r="C683" s="10" t="s">
        <v>206</v>
      </c>
      <c r="D683" s="10" t="s">
        <v>2008</v>
      </c>
      <c r="E683" s="10" t="s">
        <v>150</v>
      </c>
      <c r="F683" s="9" t="s">
        <v>2009</v>
      </c>
      <c r="G683" s="10" t="s">
        <v>145</v>
      </c>
      <c r="H683" s="9" t="s">
        <v>146</v>
      </c>
      <c r="I683" s="9" t="s">
        <v>147</v>
      </c>
      <c r="J683" s="9" t="s">
        <v>148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336</v>
      </c>
      <c r="S683" s="9" t="s">
        <v>305</v>
      </c>
      <c r="T683" s="9" t="s">
        <v>306</v>
      </c>
      <c r="U683" s="9" t="s">
        <v>337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2273</v>
      </c>
      <c r="AA683" s="9" t="s">
        <v>363</v>
      </c>
      <c r="AB683" s="12" t="s">
        <v>2274</v>
      </c>
      <c r="AC683" s="10" t="s">
        <v>2305</v>
      </c>
      <c r="AD683" s="9" t="s">
        <v>366</v>
      </c>
      <c r="AE683" s="13" t="s">
        <v>2306</v>
      </c>
      <c r="AF683" s="14" t="s">
        <v>314</v>
      </c>
      <c r="AG683" s="10" t="s">
        <v>2322</v>
      </c>
      <c r="AH683" s="11" t="s">
        <v>2297</v>
      </c>
      <c r="AI683" s="11" t="s">
        <v>369</v>
      </c>
      <c r="AJ683" s="10" t="s">
        <v>2298</v>
      </c>
      <c r="AK683" s="11" t="s">
        <v>369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2.6</v>
      </c>
      <c r="AU683" s="10" t="s">
        <v>150</v>
      </c>
      <c r="AV683" s="16">
        <v>9240</v>
      </c>
      <c r="AW683" s="16">
        <v>9240</v>
      </c>
      <c r="AX683" s="16">
        <v>0</v>
      </c>
      <c r="AY683" s="16">
        <v>463</v>
      </c>
      <c r="AZ683" s="16">
        <v>0</v>
      </c>
      <c r="BA683" s="17">
        <v>45138</v>
      </c>
      <c r="BB683" s="30" t="s">
        <v>175</v>
      </c>
      <c r="BC683" s="18">
        <v>45117</v>
      </c>
      <c r="BD683" s="17">
        <v>45291</v>
      </c>
      <c r="BE683" s="17">
        <v>45322</v>
      </c>
      <c r="BF683" s="17">
        <v>45092</v>
      </c>
      <c r="BG683" s="10">
        <v>85187362</v>
      </c>
      <c r="BH683" s="9" t="s">
        <v>319</v>
      </c>
      <c r="BI683" s="19">
        <v>44927</v>
      </c>
      <c r="BJ683" s="20">
        <v>44928</v>
      </c>
      <c r="BK683" s="16">
        <v>3108</v>
      </c>
      <c r="BL683" s="16">
        <v>8081</v>
      </c>
      <c r="BM683" s="9" t="s">
        <v>177</v>
      </c>
      <c r="BN683" s="9" t="s">
        <v>383</v>
      </c>
      <c r="BO683" s="9" t="s">
        <v>156</v>
      </c>
      <c r="BP683" s="17">
        <v>45122</v>
      </c>
      <c r="BQ683" s="17">
        <v>45122</v>
      </c>
      <c r="BR683" s="17" t="s">
        <v>156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>
        <v>44932</v>
      </c>
      <c r="CD683" s="10" t="s">
        <v>156</v>
      </c>
      <c r="CE683" s="17" t="s">
        <v>156</v>
      </c>
      <c r="CF683" s="17" t="s">
        <v>156</v>
      </c>
      <c r="CG683" s="17">
        <v>44929</v>
      </c>
      <c r="CH683" s="17">
        <v>44930</v>
      </c>
      <c r="CI683" s="16">
        <v>3114</v>
      </c>
      <c r="CJ683" s="10" t="s">
        <v>2325</v>
      </c>
      <c r="CK683" s="10" t="s">
        <v>230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44932</v>
      </c>
      <c r="CX683" s="10" t="s">
        <v>193</v>
      </c>
      <c r="CY683" s="17" t="s">
        <v>156</v>
      </c>
      <c r="CZ683" s="17" t="s">
        <v>156</v>
      </c>
      <c r="DA683" s="17">
        <v>44929</v>
      </c>
      <c r="DB683" s="17">
        <v>44939</v>
      </c>
      <c r="DC683" s="16">
        <v>3108</v>
      </c>
      <c r="DD683" s="10" t="s">
        <v>2326</v>
      </c>
      <c r="DE683" s="10" t="s">
        <v>230</v>
      </c>
      <c r="DF683" s="18" t="s">
        <v>156</v>
      </c>
      <c r="DG683" s="17">
        <v>44936</v>
      </c>
      <c r="DH683" s="10" t="s">
        <v>156</v>
      </c>
      <c r="DI683" s="17" t="s">
        <v>156</v>
      </c>
      <c r="DJ683" s="17" t="s">
        <v>156</v>
      </c>
      <c r="DK683" s="17">
        <v>44929</v>
      </c>
      <c r="DL683" s="17">
        <v>44939</v>
      </c>
      <c r="DM683" s="16">
        <v>3108</v>
      </c>
      <c r="DN683" s="10" t="s">
        <v>2327</v>
      </c>
      <c r="DO683" s="10" t="s">
        <v>233</v>
      </c>
      <c r="DP683" s="16">
        <v>36</v>
      </c>
      <c r="DQ683" s="16">
        <v>18</v>
      </c>
      <c r="DR683" s="11">
        <v>18</v>
      </c>
      <c r="DS683" s="16">
        <v>24</v>
      </c>
      <c r="DT683" s="16">
        <v>0</v>
      </c>
      <c r="DU683" s="11" t="s">
        <v>181</v>
      </c>
      <c r="DV683" s="11" t="s">
        <v>182</v>
      </c>
      <c r="DW683" s="27" t="s">
        <v>156</v>
      </c>
      <c r="DX683" s="27" t="s">
        <v>156</v>
      </c>
      <c r="DY683" s="20" t="s">
        <v>845</v>
      </c>
      <c r="DZ683" s="16">
        <v>7</v>
      </c>
      <c r="EA683" s="16">
        <v>33</v>
      </c>
      <c r="EB683" s="27" t="s">
        <v>185</v>
      </c>
      <c r="EC683" s="27" t="s">
        <v>185</v>
      </c>
      <c r="ED683" s="27" t="s">
        <v>182</v>
      </c>
      <c r="EE683" s="29">
        <v>44919.01635416667</v>
      </c>
      <c r="EF683" s="28" t="s">
        <v>188</v>
      </c>
      <c r="EG683" s="28" t="s">
        <v>189</v>
      </c>
      <c r="EH683" s="28" t="s">
        <v>190</v>
      </c>
      <c r="EI683" s="29">
        <v>45062.343865740739</v>
      </c>
      <c r="EJ683" s="28" t="s">
        <v>197</v>
      </c>
      <c r="EK683" s="28" t="s">
        <v>156</v>
      </c>
      <c r="EL683" s="28" t="s">
        <v>198</v>
      </c>
      <c r="EM683" s="45" t="s">
        <v>3713</v>
      </c>
      <c r="EN683" s="46" t="str">
        <f t="shared" si="71"/>
        <v>343F056C</v>
      </c>
      <c r="EO683" s="47">
        <f t="shared" si="72"/>
        <v>45082</v>
      </c>
      <c r="EP683" s="47">
        <f t="shared" si="73"/>
        <v>44932</v>
      </c>
      <c r="EQ683" s="48" t="str">
        <f t="shared" ca="1" si="74"/>
        <v>Past</v>
      </c>
      <c r="ER683" s="49">
        <f t="shared" si="75"/>
        <v>150</v>
      </c>
      <c r="ES683" s="50"/>
      <c r="ET683" s="51">
        <f t="shared" si="76"/>
        <v>150</v>
      </c>
      <c r="EU683" s="52">
        <f t="shared" si="77"/>
        <v>466200</v>
      </c>
      <c r="EV683" s="46"/>
      <c r="EW683" s="23" t="s">
        <v>3714</v>
      </c>
    </row>
    <row r="684" spans="1:153" ht="14.25" customHeight="1">
      <c r="A684" s="8">
        <v>677</v>
      </c>
      <c r="B684" s="9" t="s">
        <v>141</v>
      </c>
      <c r="C684" s="10" t="s">
        <v>206</v>
      </c>
      <c r="D684" s="10" t="s">
        <v>2008</v>
      </c>
      <c r="E684" s="10" t="s">
        <v>150</v>
      </c>
      <c r="F684" s="9" t="s">
        <v>2009</v>
      </c>
      <c r="G684" s="10" t="s">
        <v>145</v>
      </c>
      <c r="H684" s="9" t="s">
        <v>146</v>
      </c>
      <c r="I684" s="9" t="s">
        <v>147</v>
      </c>
      <c r="J684" s="9" t="s">
        <v>148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336</v>
      </c>
      <c r="S684" s="9" t="s">
        <v>305</v>
      </c>
      <c r="T684" s="9" t="s">
        <v>306</v>
      </c>
      <c r="U684" s="9" t="s">
        <v>337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2273</v>
      </c>
      <c r="AA684" s="9" t="s">
        <v>363</v>
      </c>
      <c r="AB684" s="12" t="s">
        <v>2274</v>
      </c>
      <c r="AC684" s="10" t="s">
        <v>2305</v>
      </c>
      <c r="AD684" s="9" t="s">
        <v>366</v>
      </c>
      <c r="AE684" s="13" t="s">
        <v>2306</v>
      </c>
      <c r="AF684" s="14" t="s">
        <v>314</v>
      </c>
      <c r="AG684" s="10" t="s">
        <v>2322</v>
      </c>
      <c r="AH684" s="11" t="s">
        <v>2297</v>
      </c>
      <c r="AI684" s="11" t="s">
        <v>369</v>
      </c>
      <c r="AJ684" s="10" t="s">
        <v>2298</v>
      </c>
      <c r="AK684" s="11" t="s">
        <v>369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2.6</v>
      </c>
      <c r="AU684" s="10" t="s">
        <v>150</v>
      </c>
      <c r="AV684" s="16">
        <v>9240</v>
      </c>
      <c r="AW684" s="16">
        <v>9240</v>
      </c>
      <c r="AX684" s="16">
        <v>0</v>
      </c>
      <c r="AY684" s="16">
        <v>463</v>
      </c>
      <c r="AZ684" s="16">
        <v>0</v>
      </c>
      <c r="BA684" s="17">
        <v>45138</v>
      </c>
      <c r="BB684" s="30" t="s">
        <v>175</v>
      </c>
      <c r="BC684" s="18">
        <v>45117</v>
      </c>
      <c r="BD684" s="17">
        <v>45291</v>
      </c>
      <c r="BE684" s="17">
        <v>45322</v>
      </c>
      <c r="BF684" s="17">
        <v>45092</v>
      </c>
      <c r="BG684" s="10">
        <v>85224362</v>
      </c>
      <c r="BH684" s="9" t="s">
        <v>321</v>
      </c>
      <c r="BI684" s="19">
        <v>45108</v>
      </c>
      <c r="BJ684" s="20">
        <v>45110</v>
      </c>
      <c r="BK684" s="16">
        <v>1908</v>
      </c>
      <c r="BL684" s="16">
        <v>4961</v>
      </c>
      <c r="BM684" s="9" t="s">
        <v>177</v>
      </c>
      <c r="BN684" s="9" t="s">
        <v>470</v>
      </c>
      <c r="BO684" s="9" t="s">
        <v>156</v>
      </c>
      <c r="BP684" s="17">
        <v>45174</v>
      </c>
      <c r="BQ684" s="17">
        <v>45174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>
        <v>45009</v>
      </c>
      <c r="CD684" s="10" t="s">
        <v>156</v>
      </c>
      <c r="CE684" s="17">
        <v>45009</v>
      </c>
      <c r="CF684" s="17" t="s">
        <v>156</v>
      </c>
      <c r="CG684" s="17">
        <v>44980</v>
      </c>
      <c r="CH684" s="17">
        <v>45009</v>
      </c>
      <c r="CI684" s="16">
        <v>1900</v>
      </c>
      <c r="CJ684" s="10" t="s">
        <v>2328</v>
      </c>
      <c r="CK684" s="10" t="s">
        <v>230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>
        <v>45106</v>
      </c>
      <c r="CX684" s="10" t="s">
        <v>2052</v>
      </c>
      <c r="CY684" s="17">
        <v>45100</v>
      </c>
      <c r="CZ684" s="17" t="s">
        <v>156</v>
      </c>
      <c r="DA684" s="17">
        <v>45021</v>
      </c>
      <c r="DB684" s="17">
        <v>45105</v>
      </c>
      <c r="DC684" s="16">
        <v>1908</v>
      </c>
      <c r="DD684" s="10" t="s">
        <v>2329</v>
      </c>
      <c r="DE684" s="10" t="s">
        <v>417</v>
      </c>
      <c r="DF684" s="18" t="s">
        <v>156</v>
      </c>
      <c r="DG684" s="17">
        <v>45118</v>
      </c>
      <c r="DH684" s="10" t="s">
        <v>1874</v>
      </c>
      <c r="DI684" s="17">
        <v>45114</v>
      </c>
      <c r="DJ684" s="17" t="s">
        <v>156</v>
      </c>
      <c r="DK684" s="17">
        <v>45021</v>
      </c>
      <c r="DL684" s="17">
        <v>45114</v>
      </c>
      <c r="DM684" s="16">
        <v>1908</v>
      </c>
      <c r="DN684" s="10" t="s">
        <v>2330</v>
      </c>
      <c r="DO684" s="10" t="s">
        <v>661</v>
      </c>
      <c r="DP684" s="16">
        <v>36</v>
      </c>
      <c r="DQ684" s="16">
        <v>18</v>
      </c>
      <c r="DR684" s="11">
        <v>18</v>
      </c>
      <c r="DS684" s="16">
        <v>24</v>
      </c>
      <c r="DT684" s="16">
        <v>0</v>
      </c>
      <c r="DU684" s="11" t="s">
        <v>181</v>
      </c>
      <c r="DV684" s="11" t="s">
        <v>182</v>
      </c>
      <c r="DW684" s="27" t="s">
        <v>156</v>
      </c>
      <c r="DX684" s="27" t="s">
        <v>156</v>
      </c>
      <c r="DY684" s="20" t="s">
        <v>2331</v>
      </c>
      <c r="DZ684" s="16">
        <v>7</v>
      </c>
      <c r="EA684" s="16">
        <v>33</v>
      </c>
      <c r="EB684" s="27" t="s">
        <v>185</v>
      </c>
      <c r="EC684" s="27" t="s">
        <v>185</v>
      </c>
      <c r="ED684" s="27" t="s">
        <v>182</v>
      </c>
      <c r="EE684" s="29">
        <v>44931.579293981478</v>
      </c>
      <c r="EF684" s="28" t="s">
        <v>188</v>
      </c>
      <c r="EG684" s="28" t="s">
        <v>189</v>
      </c>
      <c r="EH684" s="28" t="s">
        <v>190</v>
      </c>
      <c r="EI684" s="29">
        <v>45114.722187500003</v>
      </c>
      <c r="EJ684" s="28" t="s">
        <v>235</v>
      </c>
      <c r="EK684" s="28" t="s">
        <v>236</v>
      </c>
      <c r="EL684" s="28" t="s">
        <v>237</v>
      </c>
      <c r="EM684" s="45" t="s">
        <v>3713</v>
      </c>
      <c r="EN684" s="46" t="str">
        <f t="shared" si="71"/>
        <v>343F056C</v>
      </c>
      <c r="EO684" s="47">
        <f t="shared" si="72"/>
        <v>45134</v>
      </c>
      <c r="EP684" s="47">
        <f t="shared" si="73"/>
        <v>45106</v>
      </c>
      <c r="EQ684" s="48" t="str">
        <f t="shared" ca="1" si="74"/>
        <v>Past</v>
      </c>
      <c r="ER684" s="49">
        <f t="shared" si="75"/>
        <v>28</v>
      </c>
      <c r="ES684" s="50"/>
      <c r="ET684" s="51">
        <f t="shared" si="76"/>
        <v>28</v>
      </c>
      <c r="EU684" s="52">
        <f t="shared" si="77"/>
        <v>53424</v>
      </c>
      <c r="EV684" s="46"/>
      <c r="EW684" s="23" t="s">
        <v>3721</v>
      </c>
    </row>
    <row r="685" spans="1:153" ht="14.25" customHeight="1">
      <c r="A685" s="8">
        <v>678</v>
      </c>
      <c r="B685" s="9" t="s">
        <v>141</v>
      </c>
      <c r="C685" s="10" t="s">
        <v>206</v>
      </c>
      <c r="D685" s="10" t="s">
        <v>2008</v>
      </c>
      <c r="E685" s="10" t="s">
        <v>150</v>
      </c>
      <c r="F685" s="9" t="s">
        <v>2009</v>
      </c>
      <c r="G685" s="10" t="s">
        <v>1025</v>
      </c>
      <c r="H685" s="9" t="s">
        <v>1026</v>
      </c>
      <c r="I685" s="9" t="s">
        <v>1027</v>
      </c>
      <c r="J685" s="9" t="s">
        <v>1028</v>
      </c>
      <c r="K685" s="9" t="s">
        <v>147</v>
      </c>
      <c r="L685" s="9" t="s">
        <v>148</v>
      </c>
      <c r="M685" s="9" t="s">
        <v>574</v>
      </c>
      <c r="N685" s="9" t="s">
        <v>206</v>
      </c>
      <c r="O685" s="9" t="s">
        <v>151</v>
      </c>
      <c r="P685" s="9" t="s">
        <v>142</v>
      </c>
      <c r="Q685" s="9" t="s">
        <v>575</v>
      </c>
      <c r="R685" s="9" t="s">
        <v>336</v>
      </c>
      <c r="S685" s="9" t="s">
        <v>305</v>
      </c>
      <c r="T685" s="9" t="s">
        <v>306</v>
      </c>
      <c r="U685" s="9" t="s">
        <v>307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2332</v>
      </c>
      <c r="AA685" s="9" t="s">
        <v>577</v>
      </c>
      <c r="AB685" s="12" t="s">
        <v>578</v>
      </c>
      <c r="AC685" s="10" t="s">
        <v>2333</v>
      </c>
      <c r="AD685" s="9" t="s">
        <v>577</v>
      </c>
      <c r="AE685" s="13" t="s">
        <v>578</v>
      </c>
      <c r="AF685" s="14" t="s">
        <v>538</v>
      </c>
      <c r="AG685" s="10" t="s">
        <v>2334</v>
      </c>
      <c r="AH685" s="11" t="s">
        <v>582</v>
      </c>
      <c r="AI685" s="11" t="s">
        <v>583</v>
      </c>
      <c r="AJ685" s="10" t="s">
        <v>584</v>
      </c>
      <c r="AK685" s="11" t="s">
        <v>583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2.4</v>
      </c>
      <c r="AU685" s="10" t="s">
        <v>142</v>
      </c>
      <c r="AV685" s="16">
        <v>38500</v>
      </c>
      <c r="AW685" s="16">
        <v>38500</v>
      </c>
      <c r="AX685" s="16">
        <v>0</v>
      </c>
      <c r="AY685" s="16">
        <v>8064</v>
      </c>
      <c r="AZ685" s="16">
        <v>3800</v>
      </c>
      <c r="BA685" s="17">
        <v>45110</v>
      </c>
      <c r="BB685" s="30" t="s">
        <v>175</v>
      </c>
      <c r="BC685" s="18">
        <v>45119</v>
      </c>
      <c r="BD685" s="17">
        <v>45260</v>
      </c>
      <c r="BE685" s="17">
        <v>45291</v>
      </c>
      <c r="BF685" s="17">
        <v>45092</v>
      </c>
      <c r="BG685" s="10">
        <v>85169977</v>
      </c>
      <c r="BH685" s="9" t="s">
        <v>414</v>
      </c>
      <c r="BI685" s="19">
        <v>44986</v>
      </c>
      <c r="BJ685" s="20">
        <v>44991</v>
      </c>
      <c r="BK685" s="16">
        <v>11256</v>
      </c>
      <c r="BL685" s="16">
        <v>27014</v>
      </c>
      <c r="BM685" s="9" t="s">
        <v>177</v>
      </c>
      <c r="BN685" s="9" t="s">
        <v>436</v>
      </c>
      <c r="BO685" s="9" t="s">
        <v>635</v>
      </c>
      <c r="BP685" s="17">
        <v>45078</v>
      </c>
      <c r="BQ685" s="17">
        <v>45078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 t="s">
        <v>156</v>
      </c>
      <c r="CD685" s="10" t="s">
        <v>156</v>
      </c>
      <c r="CE685" s="17" t="s">
        <v>156</v>
      </c>
      <c r="CF685" s="17" t="s">
        <v>156</v>
      </c>
      <c r="CG685" s="17" t="s">
        <v>156</v>
      </c>
      <c r="CH685" s="17" t="s">
        <v>156</v>
      </c>
      <c r="CI685" s="16">
        <v>0</v>
      </c>
      <c r="CJ685" s="10" t="s">
        <v>156</v>
      </c>
      <c r="CK685" s="10" t="s">
        <v>156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44922</v>
      </c>
      <c r="CX685" s="10" t="s">
        <v>193</v>
      </c>
      <c r="CY685" s="17" t="s">
        <v>156</v>
      </c>
      <c r="CZ685" s="17" t="s">
        <v>156</v>
      </c>
      <c r="DA685" s="17" t="s">
        <v>156</v>
      </c>
      <c r="DB685" s="17">
        <v>44918</v>
      </c>
      <c r="DC685" s="16">
        <v>11256</v>
      </c>
      <c r="DD685" s="10" t="s">
        <v>2335</v>
      </c>
      <c r="DE685" s="10" t="s">
        <v>230</v>
      </c>
      <c r="DF685" s="18" t="s">
        <v>156</v>
      </c>
      <c r="DG685" s="17">
        <v>44971</v>
      </c>
      <c r="DH685" s="10" t="s">
        <v>2027</v>
      </c>
      <c r="DI685" s="17" t="s">
        <v>156</v>
      </c>
      <c r="DJ685" s="17" t="s">
        <v>156</v>
      </c>
      <c r="DK685" s="17" t="s">
        <v>156</v>
      </c>
      <c r="DL685" s="17">
        <v>45001</v>
      </c>
      <c r="DM685" s="16">
        <v>11256</v>
      </c>
      <c r="DN685" s="10" t="s">
        <v>2336</v>
      </c>
      <c r="DO685" s="10" t="s">
        <v>233</v>
      </c>
      <c r="DP685" s="16">
        <v>36</v>
      </c>
      <c r="DQ685" s="16">
        <v>24</v>
      </c>
      <c r="DR685" s="11">
        <v>24</v>
      </c>
      <c r="DS685" s="16">
        <v>24</v>
      </c>
      <c r="DT685" s="16">
        <v>0</v>
      </c>
      <c r="DU685" s="11" t="s">
        <v>181</v>
      </c>
      <c r="DV685" s="11" t="s">
        <v>182</v>
      </c>
      <c r="DW685" s="27" t="s">
        <v>156</v>
      </c>
      <c r="DX685" s="27" t="s">
        <v>156</v>
      </c>
      <c r="DY685" s="20" t="s">
        <v>2337</v>
      </c>
      <c r="DZ685" s="16">
        <v>7</v>
      </c>
      <c r="EA685" s="16">
        <v>12</v>
      </c>
      <c r="EB685" s="27" t="s">
        <v>185</v>
      </c>
      <c r="EC685" s="27" t="s">
        <v>185</v>
      </c>
      <c r="ED685" s="27" t="s">
        <v>182</v>
      </c>
      <c r="EE685" s="29">
        <v>44916.992847222224</v>
      </c>
      <c r="EF685" s="28" t="s">
        <v>188</v>
      </c>
      <c r="EG685" s="28" t="s">
        <v>189</v>
      </c>
      <c r="EH685" s="28" t="s">
        <v>190</v>
      </c>
      <c r="EI685" s="29">
        <v>45062.343865740739</v>
      </c>
      <c r="EJ685" s="28" t="s">
        <v>197</v>
      </c>
      <c r="EK685" s="28" t="s">
        <v>156</v>
      </c>
      <c r="EL685" s="28" t="s">
        <v>198</v>
      </c>
      <c r="EM685" s="45" t="s">
        <v>3713</v>
      </c>
      <c r="EN685" s="46" t="str">
        <f t="shared" si="71"/>
        <v>243F010H</v>
      </c>
      <c r="EO685" s="47">
        <f t="shared" si="72"/>
        <v>45059</v>
      </c>
      <c r="EP685" s="47">
        <f t="shared" si="73"/>
        <v>44922</v>
      </c>
      <c r="EQ685" s="48" t="str">
        <f t="shared" ca="1" si="74"/>
        <v>Past</v>
      </c>
      <c r="ER685" s="49">
        <f t="shared" si="75"/>
        <v>137</v>
      </c>
      <c r="ES685" s="50"/>
      <c r="ET685" s="51">
        <f t="shared" si="76"/>
        <v>137</v>
      </c>
      <c r="EU685" s="52">
        <f t="shared" si="77"/>
        <v>1542072</v>
      </c>
      <c r="EV685" s="46"/>
      <c r="EW685" s="23" t="s">
        <v>3714</v>
      </c>
    </row>
    <row r="686" spans="1:153" ht="14.25" customHeight="1">
      <c r="A686" s="8">
        <v>679</v>
      </c>
      <c r="B686" s="9" t="s">
        <v>141</v>
      </c>
      <c r="C686" s="10" t="s">
        <v>206</v>
      </c>
      <c r="D686" s="10" t="s">
        <v>2008</v>
      </c>
      <c r="E686" s="10" t="s">
        <v>150</v>
      </c>
      <c r="F686" s="9" t="s">
        <v>2009</v>
      </c>
      <c r="G686" s="10" t="s">
        <v>1025</v>
      </c>
      <c r="H686" s="9" t="s">
        <v>1026</v>
      </c>
      <c r="I686" s="9" t="s">
        <v>1027</v>
      </c>
      <c r="J686" s="9" t="s">
        <v>1028</v>
      </c>
      <c r="K686" s="9" t="s">
        <v>147</v>
      </c>
      <c r="L686" s="9" t="s">
        <v>148</v>
      </c>
      <c r="M686" s="9" t="s">
        <v>574</v>
      </c>
      <c r="N686" s="9" t="s">
        <v>206</v>
      </c>
      <c r="O686" s="9" t="s">
        <v>151</v>
      </c>
      <c r="P686" s="9" t="s">
        <v>142</v>
      </c>
      <c r="Q686" s="9" t="s">
        <v>575</v>
      </c>
      <c r="R686" s="9" t="s">
        <v>336</v>
      </c>
      <c r="S686" s="9" t="s">
        <v>305</v>
      </c>
      <c r="T686" s="9" t="s">
        <v>306</v>
      </c>
      <c r="U686" s="9" t="s">
        <v>307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2332</v>
      </c>
      <c r="AA686" s="9" t="s">
        <v>577</v>
      </c>
      <c r="AB686" s="12" t="s">
        <v>578</v>
      </c>
      <c r="AC686" s="10" t="s">
        <v>2333</v>
      </c>
      <c r="AD686" s="9" t="s">
        <v>577</v>
      </c>
      <c r="AE686" s="13" t="s">
        <v>578</v>
      </c>
      <c r="AF686" s="14" t="s">
        <v>538</v>
      </c>
      <c r="AG686" s="10" t="s">
        <v>2334</v>
      </c>
      <c r="AH686" s="11" t="s">
        <v>582</v>
      </c>
      <c r="AI686" s="11" t="s">
        <v>583</v>
      </c>
      <c r="AJ686" s="10" t="s">
        <v>584</v>
      </c>
      <c r="AK686" s="11" t="s">
        <v>583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2.4</v>
      </c>
      <c r="AU686" s="10" t="s">
        <v>142</v>
      </c>
      <c r="AV686" s="16">
        <v>38500</v>
      </c>
      <c r="AW686" s="16">
        <v>38500</v>
      </c>
      <c r="AX686" s="16">
        <v>0</v>
      </c>
      <c r="AY686" s="16">
        <v>8064</v>
      </c>
      <c r="AZ686" s="16">
        <v>3800</v>
      </c>
      <c r="BA686" s="17">
        <v>45110</v>
      </c>
      <c r="BB686" s="30" t="s">
        <v>175</v>
      </c>
      <c r="BC686" s="18">
        <v>45119</v>
      </c>
      <c r="BD686" s="17">
        <v>45260</v>
      </c>
      <c r="BE686" s="17">
        <v>45291</v>
      </c>
      <c r="BF686" s="17">
        <v>45092</v>
      </c>
      <c r="BG686" s="10">
        <v>85170017</v>
      </c>
      <c r="BH686" s="9" t="s">
        <v>319</v>
      </c>
      <c r="BI686" s="19">
        <v>45078</v>
      </c>
      <c r="BJ686" s="20">
        <v>45082</v>
      </c>
      <c r="BK686" s="16">
        <v>3720</v>
      </c>
      <c r="BL686" s="16">
        <v>8928</v>
      </c>
      <c r="BM686" s="9" t="s">
        <v>177</v>
      </c>
      <c r="BN686" s="9" t="s">
        <v>383</v>
      </c>
      <c r="BO686" s="9" t="s">
        <v>156</v>
      </c>
      <c r="BP686" s="17">
        <v>45122</v>
      </c>
      <c r="BQ686" s="17">
        <v>45122</v>
      </c>
      <c r="BR686" s="17" t="s">
        <v>156</v>
      </c>
      <c r="BS686" s="17" t="s">
        <v>156</v>
      </c>
      <c r="BT686" s="10" t="s">
        <v>2050</v>
      </c>
      <c r="BU686" s="17" t="s">
        <v>156</v>
      </c>
      <c r="BV686" s="17" t="s">
        <v>156</v>
      </c>
      <c r="BW686" s="17" t="s">
        <v>156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>
        <v>44985</v>
      </c>
      <c r="CD686" s="10" t="s">
        <v>2050</v>
      </c>
      <c r="CE686" s="17">
        <v>44992</v>
      </c>
      <c r="CF686" s="17" t="s">
        <v>156</v>
      </c>
      <c r="CG686" s="17">
        <v>44920</v>
      </c>
      <c r="CH686" s="17">
        <v>44979</v>
      </c>
      <c r="CI686" s="16">
        <v>3500</v>
      </c>
      <c r="CJ686" s="10" t="s">
        <v>2338</v>
      </c>
      <c r="CK686" s="10" t="s">
        <v>230</v>
      </c>
      <c r="CL686" s="18" t="s">
        <v>156</v>
      </c>
      <c r="CM686" s="17" t="s">
        <v>156</v>
      </c>
      <c r="CN686" s="10" t="s">
        <v>2339</v>
      </c>
      <c r="CO686" s="17" t="s">
        <v>156</v>
      </c>
      <c r="CP686" s="17" t="s">
        <v>156</v>
      </c>
      <c r="CQ686" s="17" t="s">
        <v>156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>
        <v>45020</v>
      </c>
      <c r="CX686" s="10" t="s">
        <v>2340</v>
      </c>
      <c r="CY686" s="17">
        <v>45041</v>
      </c>
      <c r="CZ686" s="17" t="s">
        <v>156</v>
      </c>
      <c r="DA686" s="17">
        <v>44920</v>
      </c>
      <c r="DB686" s="17">
        <v>45016</v>
      </c>
      <c r="DC686" s="16">
        <v>3720</v>
      </c>
      <c r="DD686" s="10" t="s">
        <v>2341</v>
      </c>
      <c r="DE686" s="10" t="s">
        <v>230</v>
      </c>
      <c r="DF686" s="18" t="s">
        <v>156</v>
      </c>
      <c r="DG686" s="17">
        <v>45041</v>
      </c>
      <c r="DH686" s="10" t="s">
        <v>1779</v>
      </c>
      <c r="DI686" s="17">
        <v>45062</v>
      </c>
      <c r="DJ686" s="17" t="s">
        <v>156</v>
      </c>
      <c r="DK686" s="17">
        <v>44920</v>
      </c>
      <c r="DL686" s="17">
        <v>45034</v>
      </c>
      <c r="DM686" s="16">
        <v>3720</v>
      </c>
      <c r="DN686" s="10" t="s">
        <v>2342</v>
      </c>
      <c r="DO686" s="10" t="s">
        <v>230</v>
      </c>
      <c r="DP686" s="16">
        <v>36</v>
      </c>
      <c r="DQ686" s="16">
        <v>24</v>
      </c>
      <c r="DR686" s="11">
        <v>24</v>
      </c>
      <c r="DS686" s="16">
        <v>24</v>
      </c>
      <c r="DT686" s="16">
        <v>0</v>
      </c>
      <c r="DU686" s="11" t="s">
        <v>181</v>
      </c>
      <c r="DV686" s="11" t="s">
        <v>182</v>
      </c>
      <c r="DW686" s="27" t="s">
        <v>156</v>
      </c>
      <c r="DX686" s="27" t="s">
        <v>156</v>
      </c>
      <c r="DY686" s="20" t="s">
        <v>1144</v>
      </c>
      <c r="DZ686" s="16">
        <v>7</v>
      </c>
      <c r="EA686" s="16">
        <v>12</v>
      </c>
      <c r="EB686" s="27" t="s">
        <v>185</v>
      </c>
      <c r="EC686" s="27" t="s">
        <v>185</v>
      </c>
      <c r="ED686" s="27" t="s">
        <v>182</v>
      </c>
      <c r="EE686" s="29">
        <v>44917.036203703705</v>
      </c>
      <c r="EF686" s="28" t="s">
        <v>188</v>
      </c>
      <c r="EG686" s="28" t="s">
        <v>189</v>
      </c>
      <c r="EH686" s="28" t="s">
        <v>190</v>
      </c>
      <c r="EI686" s="29">
        <v>45062.343865740739</v>
      </c>
      <c r="EJ686" s="28" t="s">
        <v>197</v>
      </c>
      <c r="EK686" s="28" t="s">
        <v>156</v>
      </c>
      <c r="EL686" s="28" t="s">
        <v>198</v>
      </c>
      <c r="EM686" s="45" t="s">
        <v>3713</v>
      </c>
      <c r="EN686" s="46" t="str">
        <f t="shared" si="71"/>
        <v>243F010H</v>
      </c>
      <c r="EO686" s="47">
        <f t="shared" si="72"/>
        <v>45103</v>
      </c>
      <c r="EP686" s="47">
        <f t="shared" si="73"/>
        <v>45020</v>
      </c>
      <c r="EQ686" s="48" t="str">
        <f t="shared" ca="1" si="74"/>
        <v>Past</v>
      </c>
      <c r="ER686" s="49">
        <f t="shared" si="75"/>
        <v>83</v>
      </c>
      <c r="ES686" s="50"/>
      <c r="ET686" s="51">
        <f t="shared" si="76"/>
        <v>83</v>
      </c>
      <c r="EU686" s="52">
        <f t="shared" si="77"/>
        <v>308760</v>
      </c>
      <c r="EV686" s="46"/>
      <c r="EW686" s="23" t="s">
        <v>3714</v>
      </c>
    </row>
    <row r="687" spans="1:153" ht="14.25" customHeight="1">
      <c r="A687" s="8">
        <v>680</v>
      </c>
      <c r="B687" s="9" t="s">
        <v>141</v>
      </c>
      <c r="C687" s="10" t="s">
        <v>206</v>
      </c>
      <c r="D687" s="10" t="s">
        <v>2008</v>
      </c>
      <c r="E687" s="10" t="s">
        <v>150</v>
      </c>
      <c r="F687" s="9" t="s">
        <v>2009</v>
      </c>
      <c r="G687" s="10" t="s">
        <v>1025</v>
      </c>
      <c r="H687" s="9" t="s">
        <v>1026</v>
      </c>
      <c r="I687" s="9" t="s">
        <v>1027</v>
      </c>
      <c r="J687" s="9" t="s">
        <v>1028</v>
      </c>
      <c r="K687" s="9" t="s">
        <v>147</v>
      </c>
      <c r="L687" s="9" t="s">
        <v>148</v>
      </c>
      <c r="M687" s="9" t="s">
        <v>574</v>
      </c>
      <c r="N687" s="9" t="s">
        <v>206</v>
      </c>
      <c r="O687" s="9" t="s">
        <v>151</v>
      </c>
      <c r="P687" s="9" t="s">
        <v>142</v>
      </c>
      <c r="Q687" s="9" t="s">
        <v>575</v>
      </c>
      <c r="R687" s="9" t="s">
        <v>336</v>
      </c>
      <c r="S687" s="9" t="s">
        <v>305</v>
      </c>
      <c r="T687" s="9" t="s">
        <v>306</v>
      </c>
      <c r="U687" s="9" t="s">
        <v>307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2332</v>
      </c>
      <c r="AA687" s="9" t="s">
        <v>577</v>
      </c>
      <c r="AB687" s="12" t="s">
        <v>578</v>
      </c>
      <c r="AC687" s="10" t="s">
        <v>2333</v>
      </c>
      <c r="AD687" s="9" t="s">
        <v>577</v>
      </c>
      <c r="AE687" s="13" t="s">
        <v>578</v>
      </c>
      <c r="AF687" s="14" t="s">
        <v>538</v>
      </c>
      <c r="AG687" s="10" t="s">
        <v>2334</v>
      </c>
      <c r="AH687" s="11" t="s">
        <v>582</v>
      </c>
      <c r="AI687" s="11" t="s">
        <v>583</v>
      </c>
      <c r="AJ687" s="10" t="s">
        <v>584</v>
      </c>
      <c r="AK687" s="11" t="s">
        <v>583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2.4</v>
      </c>
      <c r="AU687" s="10" t="s">
        <v>142</v>
      </c>
      <c r="AV687" s="16">
        <v>38500</v>
      </c>
      <c r="AW687" s="16">
        <v>38500</v>
      </c>
      <c r="AX687" s="16">
        <v>0</v>
      </c>
      <c r="AY687" s="16">
        <v>8064</v>
      </c>
      <c r="AZ687" s="16">
        <v>3800</v>
      </c>
      <c r="BA687" s="17">
        <v>45110</v>
      </c>
      <c r="BB687" s="30" t="s">
        <v>175</v>
      </c>
      <c r="BC687" s="18">
        <v>45119</v>
      </c>
      <c r="BD687" s="17">
        <v>45260</v>
      </c>
      <c r="BE687" s="17">
        <v>45291</v>
      </c>
      <c r="BF687" s="17">
        <v>45092</v>
      </c>
      <c r="BG687" s="10">
        <v>85169980</v>
      </c>
      <c r="BH687" s="9" t="s">
        <v>321</v>
      </c>
      <c r="BI687" s="19">
        <v>45108</v>
      </c>
      <c r="BJ687" s="20">
        <v>45110</v>
      </c>
      <c r="BK687" s="16">
        <v>7032</v>
      </c>
      <c r="BL687" s="16">
        <v>16877</v>
      </c>
      <c r="BM687" s="9" t="s">
        <v>177</v>
      </c>
      <c r="BN687" s="9" t="s">
        <v>383</v>
      </c>
      <c r="BO687" s="9" t="s">
        <v>156</v>
      </c>
      <c r="BP687" s="17">
        <v>45148</v>
      </c>
      <c r="BQ687" s="17">
        <v>45148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>
        <v>44988</v>
      </c>
      <c r="CD687" s="10" t="s">
        <v>899</v>
      </c>
      <c r="CE687" s="17">
        <v>44957</v>
      </c>
      <c r="CF687" s="17" t="s">
        <v>156</v>
      </c>
      <c r="CG687" s="17">
        <v>44920</v>
      </c>
      <c r="CH687" s="17">
        <v>44931</v>
      </c>
      <c r="CI687" s="16">
        <v>7500</v>
      </c>
      <c r="CJ687" s="10" t="s">
        <v>2343</v>
      </c>
      <c r="CK687" s="10" t="s">
        <v>230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>
        <v>45055</v>
      </c>
      <c r="CX687" s="10" t="s">
        <v>193</v>
      </c>
      <c r="CY687" s="17">
        <v>45055</v>
      </c>
      <c r="CZ687" s="17" t="s">
        <v>156</v>
      </c>
      <c r="DA687" s="17">
        <v>44990</v>
      </c>
      <c r="DB687" s="17">
        <v>45051</v>
      </c>
      <c r="DC687" s="16">
        <v>7032</v>
      </c>
      <c r="DD687" s="10" t="s">
        <v>2344</v>
      </c>
      <c r="DE687" s="10" t="s">
        <v>230</v>
      </c>
      <c r="DF687" s="18" t="s">
        <v>156</v>
      </c>
      <c r="DG687" s="17">
        <v>45093</v>
      </c>
      <c r="DH687" s="10" t="s">
        <v>156</v>
      </c>
      <c r="DI687" s="17">
        <v>45097</v>
      </c>
      <c r="DJ687" s="17" t="s">
        <v>156</v>
      </c>
      <c r="DK687" s="17">
        <v>44990</v>
      </c>
      <c r="DL687" s="17">
        <v>45091</v>
      </c>
      <c r="DM687" s="16">
        <v>7032</v>
      </c>
      <c r="DN687" s="10" t="s">
        <v>2345</v>
      </c>
      <c r="DO687" s="10" t="s">
        <v>230</v>
      </c>
      <c r="DP687" s="16">
        <v>36</v>
      </c>
      <c r="DQ687" s="16">
        <v>24</v>
      </c>
      <c r="DR687" s="11">
        <v>24</v>
      </c>
      <c r="DS687" s="16">
        <v>24</v>
      </c>
      <c r="DT687" s="16">
        <v>0</v>
      </c>
      <c r="DU687" s="11" t="s">
        <v>181</v>
      </c>
      <c r="DV687" s="11" t="s">
        <v>182</v>
      </c>
      <c r="DW687" s="27" t="s">
        <v>156</v>
      </c>
      <c r="DX687" s="27" t="s">
        <v>156</v>
      </c>
      <c r="DY687" s="20" t="s">
        <v>1892</v>
      </c>
      <c r="DZ687" s="16">
        <v>7</v>
      </c>
      <c r="EA687" s="16">
        <v>12</v>
      </c>
      <c r="EB687" s="27" t="s">
        <v>185</v>
      </c>
      <c r="EC687" s="27" t="s">
        <v>185</v>
      </c>
      <c r="ED687" s="27" t="s">
        <v>182</v>
      </c>
      <c r="EE687" s="29">
        <v>44916.992847222224</v>
      </c>
      <c r="EF687" s="28" t="s">
        <v>188</v>
      </c>
      <c r="EG687" s="28" t="s">
        <v>189</v>
      </c>
      <c r="EH687" s="28" t="s">
        <v>190</v>
      </c>
      <c r="EI687" s="29">
        <v>45091.363009259258</v>
      </c>
      <c r="EJ687" s="28" t="s">
        <v>1045</v>
      </c>
      <c r="EK687" s="28" t="s">
        <v>1046</v>
      </c>
      <c r="EL687" s="28" t="s">
        <v>237</v>
      </c>
      <c r="EM687" s="45" t="s">
        <v>3713</v>
      </c>
      <c r="EN687" s="46" t="str">
        <f t="shared" si="71"/>
        <v>243F010H</v>
      </c>
      <c r="EO687" s="47">
        <f t="shared" si="72"/>
        <v>45129</v>
      </c>
      <c r="EP687" s="47">
        <f t="shared" si="73"/>
        <v>45055</v>
      </c>
      <c r="EQ687" s="48" t="str">
        <f t="shared" ca="1" si="74"/>
        <v>Past</v>
      </c>
      <c r="ER687" s="49">
        <f t="shared" si="75"/>
        <v>74</v>
      </c>
      <c r="ES687" s="50"/>
      <c r="ET687" s="51">
        <f t="shared" si="76"/>
        <v>74</v>
      </c>
      <c r="EU687" s="52">
        <f t="shared" si="77"/>
        <v>520368</v>
      </c>
      <c r="EV687" s="46"/>
      <c r="EW687" s="23" t="s">
        <v>3714</v>
      </c>
    </row>
    <row r="688" spans="1:153" ht="14.25" customHeight="1">
      <c r="A688" s="8">
        <v>681</v>
      </c>
      <c r="B688" s="9" t="s">
        <v>141</v>
      </c>
      <c r="C688" s="10" t="s">
        <v>206</v>
      </c>
      <c r="D688" s="10" t="s">
        <v>2008</v>
      </c>
      <c r="E688" s="10" t="s">
        <v>150</v>
      </c>
      <c r="F688" s="9" t="s">
        <v>2009</v>
      </c>
      <c r="G688" s="10" t="s">
        <v>1025</v>
      </c>
      <c r="H688" s="9" t="s">
        <v>1026</v>
      </c>
      <c r="I688" s="9" t="s">
        <v>1027</v>
      </c>
      <c r="J688" s="9" t="s">
        <v>1028</v>
      </c>
      <c r="K688" s="9" t="s">
        <v>147</v>
      </c>
      <c r="L688" s="9" t="s">
        <v>148</v>
      </c>
      <c r="M688" s="9" t="s">
        <v>574</v>
      </c>
      <c r="N688" s="9" t="s">
        <v>206</v>
      </c>
      <c r="O688" s="9" t="s">
        <v>151</v>
      </c>
      <c r="P688" s="9" t="s">
        <v>142</v>
      </c>
      <c r="Q688" s="9" t="s">
        <v>575</v>
      </c>
      <c r="R688" s="9" t="s">
        <v>336</v>
      </c>
      <c r="S688" s="9" t="s">
        <v>305</v>
      </c>
      <c r="T688" s="9" t="s">
        <v>306</v>
      </c>
      <c r="U688" s="9" t="s">
        <v>307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2332</v>
      </c>
      <c r="AA688" s="9" t="s">
        <v>577</v>
      </c>
      <c r="AB688" s="12" t="s">
        <v>578</v>
      </c>
      <c r="AC688" s="10" t="s">
        <v>2333</v>
      </c>
      <c r="AD688" s="9" t="s">
        <v>577</v>
      </c>
      <c r="AE688" s="13" t="s">
        <v>578</v>
      </c>
      <c r="AF688" s="14" t="s">
        <v>538</v>
      </c>
      <c r="AG688" s="10" t="s">
        <v>2334</v>
      </c>
      <c r="AH688" s="11" t="s">
        <v>582</v>
      </c>
      <c r="AI688" s="11" t="s">
        <v>583</v>
      </c>
      <c r="AJ688" s="10" t="s">
        <v>584</v>
      </c>
      <c r="AK688" s="11" t="s">
        <v>583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2.4</v>
      </c>
      <c r="AU688" s="10" t="s">
        <v>142</v>
      </c>
      <c r="AV688" s="16">
        <v>38500</v>
      </c>
      <c r="AW688" s="16">
        <v>38500</v>
      </c>
      <c r="AX688" s="16">
        <v>0</v>
      </c>
      <c r="AY688" s="16">
        <v>8064</v>
      </c>
      <c r="AZ688" s="16">
        <v>3800</v>
      </c>
      <c r="BA688" s="17">
        <v>45110</v>
      </c>
      <c r="BB688" s="30" t="s">
        <v>175</v>
      </c>
      <c r="BC688" s="18" t="s">
        <v>156</v>
      </c>
      <c r="BD688" s="17">
        <v>45260</v>
      </c>
      <c r="BE688" s="17">
        <v>45291</v>
      </c>
      <c r="BF688" s="17">
        <v>45092</v>
      </c>
      <c r="BG688" s="10">
        <v>85170018</v>
      </c>
      <c r="BH688" s="9" t="s">
        <v>258</v>
      </c>
      <c r="BI688" s="19">
        <v>45108</v>
      </c>
      <c r="BJ688" s="20">
        <v>45110</v>
      </c>
      <c r="BK688" s="16">
        <v>0</v>
      </c>
      <c r="BL688" s="16">
        <v>0</v>
      </c>
      <c r="BM688" s="9" t="s">
        <v>177</v>
      </c>
      <c r="BN688" s="9" t="s">
        <v>470</v>
      </c>
      <c r="BO688" s="9" t="s">
        <v>156</v>
      </c>
      <c r="BP688" s="17">
        <v>45153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>
        <v>45083</v>
      </c>
      <c r="CD688" s="10" t="s">
        <v>2346</v>
      </c>
      <c r="CE688" s="17">
        <v>45072</v>
      </c>
      <c r="CF688" s="17" t="s">
        <v>156</v>
      </c>
      <c r="CG688" s="17">
        <v>44991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45114</v>
      </c>
      <c r="CX688" s="10" t="s">
        <v>2347</v>
      </c>
      <c r="CY688" s="17">
        <v>45107</v>
      </c>
      <c r="CZ688" s="17" t="s">
        <v>156</v>
      </c>
      <c r="DA688" s="17">
        <v>44990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45124</v>
      </c>
      <c r="DH688" s="10" t="s">
        <v>2348</v>
      </c>
      <c r="DI688" s="17">
        <v>45121</v>
      </c>
      <c r="DJ688" s="17" t="s">
        <v>156</v>
      </c>
      <c r="DK688" s="17">
        <v>44990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36</v>
      </c>
      <c r="DQ688" s="16">
        <v>24</v>
      </c>
      <c r="DR688" s="11">
        <v>24</v>
      </c>
      <c r="DS688" s="16">
        <v>24</v>
      </c>
      <c r="DT688" s="16">
        <v>0</v>
      </c>
      <c r="DU688" s="11" t="s">
        <v>181</v>
      </c>
      <c r="DV688" s="11" t="s">
        <v>182</v>
      </c>
      <c r="DW688" s="27" t="s">
        <v>156</v>
      </c>
      <c r="DX688" s="27" t="s">
        <v>156</v>
      </c>
      <c r="DY688" s="20" t="s">
        <v>2331</v>
      </c>
      <c r="DZ688" s="16">
        <v>7</v>
      </c>
      <c r="EA688" s="16">
        <v>12</v>
      </c>
      <c r="EB688" s="27" t="s">
        <v>185</v>
      </c>
      <c r="EC688" s="27" t="s">
        <v>185</v>
      </c>
      <c r="ED688" s="27" t="s">
        <v>182</v>
      </c>
      <c r="EE688" s="29">
        <v>44917.036203703705</v>
      </c>
      <c r="EF688" s="28" t="s">
        <v>188</v>
      </c>
      <c r="EG688" s="28" t="s">
        <v>189</v>
      </c>
      <c r="EH688" s="28" t="s">
        <v>190</v>
      </c>
      <c r="EI688" s="29">
        <v>45096.814641203702</v>
      </c>
      <c r="EJ688" s="28" t="s">
        <v>197</v>
      </c>
      <c r="EK688" s="28" t="s">
        <v>156</v>
      </c>
      <c r="EL688" s="28" t="s">
        <v>198</v>
      </c>
      <c r="EM688" s="45" t="s">
        <v>3713</v>
      </c>
      <c r="EN688" s="46" t="str">
        <f t="shared" si="71"/>
        <v>243F010H</v>
      </c>
      <c r="EO688" s="47">
        <f t="shared" si="72"/>
        <v>45134</v>
      </c>
      <c r="EP688" s="47">
        <f t="shared" si="73"/>
        <v>45114</v>
      </c>
      <c r="EQ688" s="48" t="str">
        <f t="shared" ca="1" si="74"/>
        <v>Past</v>
      </c>
      <c r="ER688" s="49">
        <f t="shared" si="75"/>
        <v>20</v>
      </c>
      <c r="ES688" s="50"/>
      <c r="ET688" s="51">
        <f t="shared" si="76"/>
        <v>20</v>
      </c>
      <c r="EU688" s="52">
        <f t="shared" si="77"/>
        <v>0</v>
      </c>
      <c r="EV688" s="46"/>
      <c r="EW688" s="23" t="s">
        <v>3721</v>
      </c>
    </row>
    <row r="689" spans="1:153" ht="14.25" customHeight="1">
      <c r="A689" s="8">
        <v>682</v>
      </c>
      <c r="B689" s="9" t="s">
        <v>141</v>
      </c>
      <c r="C689" s="10" t="s">
        <v>206</v>
      </c>
      <c r="D689" s="10" t="s">
        <v>2008</v>
      </c>
      <c r="E689" s="10" t="s">
        <v>150</v>
      </c>
      <c r="F689" s="9" t="s">
        <v>2009</v>
      </c>
      <c r="G689" s="10" t="s">
        <v>1025</v>
      </c>
      <c r="H689" s="9" t="s">
        <v>1026</v>
      </c>
      <c r="I689" s="9" t="s">
        <v>1027</v>
      </c>
      <c r="J689" s="9" t="s">
        <v>1028</v>
      </c>
      <c r="K689" s="9" t="s">
        <v>147</v>
      </c>
      <c r="L689" s="9" t="s">
        <v>148</v>
      </c>
      <c r="M689" s="9" t="s">
        <v>574</v>
      </c>
      <c r="N689" s="9" t="s">
        <v>206</v>
      </c>
      <c r="O689" s="9" t="s">
        <v>151</v>
      </c>
      <c r="P689" s="9" t="s">
        <v>142</v>
      </c>
      <c r="Q689" s="9" t="s">
        <v>575</v>
      </c>
      <c r="R689" s="9" t="s">
        <v>336</v>
      </c>
      <c r="S689" s="9" t="s">
        <v>305</v>
      </c>
      <c r="T689" s="9" t="s">
        <v>306</v>
      </c>
      <c r="U689" s="9" t="s">
        <v>307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2332</v>
      </c>
      <c r="AA689" s="9" t="s">
        <v>577</v>
      </c>
      <c r="AB689" s="12" t="s">
        <v>578</v>
      </c>
      <c r="AC689" s="10" t="s">
        <v>2333</v>
      </c>
      <c r="AD689" s="9" t="s">
        <v>577</v>
      </c>
      <c r="AE689" s="13" t="s">
        <v>578</v>
      </c>
      <c r="AF689" s="14" t="s">
        <v>538</v>
      </c>
      <c r="AG689" s="10" t="s">
        <v>2334</v>
      </c>
      <c r="AH689" s="11" t="s">
        <v>582</v>
      </c>
      <c r="AI689" s="11" t="s">
        <v>583</v>
      </c>
      <c r="AJ689" s="10" t="s">
        <v>584</v>
      </c>
      <c r="AK689" s="11" t="s">
        <v>583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2.4</v>
      </c>
      <c r="AU689" s="10" t="s">
        <v>142</v>
      </c>
      <c r="AV689" s="16">
        <v>38500</v>
      </c>
      <c r="AW689" s="16">
        <v>38500</v>
      </c>
      <c r="AX689" s="16">
        <v>0</v>
      </c>
      <c r="AY689" s="16">
        <v>8064</v>
      </c>
      <c r="AZ689" s="16">
        <v>3800</v>
      </c>
      <c r="BA689" s="17">
        <v>45110</v>
      </c>
      <c r="BB689" s="30" t="s">
        <v>175</v>
      </c>
      <c r="BC689" s="18" t="s">
        <v>156</v>
      </c>
      <c r="BD689" s="17">
        <v>45260</v>
      </c>
      <c r="BE689" s="17">
        <v>45291</v>
      </c>
      <c r="BF689" s="17">
        <v>45092</v>
      </c>
      <c r="BG689" s="10">
        <v>85169983</v>
      </c>
      <c r="BH689" s="9" t="s">
        <v>303</v>
      </c>
      <c r="BI689" s="19">
        <v>45139</v>
      </c>
      <c r="BJ689" s="20">
        <v>45145</v>
      </c>
      <c r="BK689" s="16">
        <v>0</v>
      </c>
      <c r="BL689" s="16">
        <v>0</v>
      </c>
      <c r="BM689" s="9" t="s">
        <v>177</v>
      </c>
      <c r="BN689" s="9" t="s">
        <v>470</v>
      </c>
      <c r="BO689" s="9" t="s">
        <v>156</v>
      </c>
      <c r="BP689" s="17">
        <v>45168</v>
      </c>
      <c r="BQ689" s="17" t="s">
        <v>156</v>
      </c>
      <c r="BR689" s="17" t="s">
        <v>156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 t="s">
        <v>156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>
        <v>45098</v>
      </c>
      <c r="CD689" s="10" t="s">
        <v>2349</v>
      </c>
      <c r="CE689" s="17">
        <v>45086</v>
      </c>
      <c r="CF689" s="17" t="s">
        <v>156</v>
      </c>
      <c r="CG689" s="17">
        <v>44990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 t="s">
        <v>156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>
        <v>45121</v>
      </c>
      <c r="CX689" s="10" t="s">
        <v>2350</v>
      </c>
      <c r="CY689" s="17">
        <v>45114</v>
      </c>
      <c r="CZ689" s="17" t="s">
        <v>156</v>
      </c>
      <c r="DA689" s="17">
        <v>45021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>
        <v>45135</v>
      </c>
      <c r="DH689" s="10" t="s">
        <v>2351</v>
      </c>
      <c r="DI689" s="17">
        <v>45135</v>
      </c>
      <c r="DJ689" s="17" t="s">
        <v>156</v>
      </c>
      <c r="DK689" s="17">
        <v>44990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36</v>
      </c>
      <c r="DQ689" s="16">
        <v>24</v>
      </c>
      <c r="DR689" s="11">
        <v>24</v>
      </c>
      <c r="DS689" s="16">
        <v>24</v>
      </c>
      <c r="DT689" s="16">
        <v>0</v>
      </c>
      <c r="DU689" s="11" t="s">
        <v>181</v>
      </c>
      <c r="DV689" s="11" t="s">
        <v>182</v>
      </c>
      <c r="DW689" s="27" t="s">
        <v>156</v>
      </c>
      <c r="DX689" s="27" t="s">
        <v>156</v>
      </c>
      <c r="DY689" s="20" t="s">
        <v>156</v>
      </c>
      <c r="DZ689" s="16">
        <v>7</v>
      </c>
      <c r="EA689" s="16">
        <v>12</v>
      </c>
      <c r="EB689" s="27" t="s">
        <v>185</v>
      </c>
      <c r="EC689" s="27" t="s">
        <v>185</v>
      </c>
      <c r="ED689" s="27" t="s">
        <v>182</v>
      </c>
      <c r="EE689" s="29">
        <v>44916.992847222224</v>
      </c>
      <c r="EF689" s="28" t="s">
        <v>188</v>
      </c>
      <c r="EG689" s="28" t="s">
        <v>189</v>
      </c>
      <c r="EH689" s="28" t="s">
        <v>190</v>
      </c>
      <c r="EI689" s="29">
        <v>45107.816157407404</v>
      </c>
      <c r="EJ689" s="28" t="s">
        <v>197</v>
      </c>
      <c r="EK689" s="28" t="s">
        <v>156</v>
      </c>
      <c r="EL689" s="28" t="s">
        <v>198</v>
      </c>
      <c r="EM689" s="45" t="s">
        <v>3713</v>
      </c>
      <c r="EN689" s="46" t="str">
        <f t="shared" si="71"/>
        <v>243F010H</v>
      </c>
      <c r="EO689" s="47">
        <f t="shared" si="72"/>
        <v>45149</v>
      </c>
      <c r="EP689" s="47">
        <f t="shared" si="73"/>
        <v>45121</v>
      </c>
      <c r="EQ689" s="48" t="str">
        <f t="shared" ca="1" si="74"/>
        <v>Past</v>
      </c>
      <c r="ER689" s="49">
        <f t="shared" si="75"/>
        <v>28</v>
      </c>
      <c r="ES689" s="50"/>
      <c r="ET689" s="51">
        <f t="shared" si="76"/>
        <v>28</v>
      </c>
      <c r="EU689" s="52">
        <f t="shared" si="77"/>
        <v>0</v>
      </c>
      <c r="EV689" s="46"/>
      <c r="EW689" s="23" t="s">
        <v>3721</v>
      </c>
    </row>
    <row r="690" spans="1:153" ht="14.25" customHeight="1">
      <c r="A690" s="8">
        <v>683</v>
      </c>
      <c r="B690" s="9" t="s">
        <v>141</v>
      </c>
      <c r="C690" s="10" t="s">
        <v>206</v>
      </c>
      <c r="D690" s="10" t="s">
        <v>2008</v>
      </c>
      <c r="E690" s="10" t="s">
        <v>150</v>
      </c>
      <c r="F690" s="9" t="s">
        <v>2009</v>
      </c>
      <c r="G690" s="10" t="s">
        <v>1025</v>
      </c>
      <c r="H690" s="9" t="s">
        <v>1026</v>
      </c>
      <c r="I690" s="9" t="s">
        <v>1027</v>
      </c>
      <c r="J690" s="9" t="s">
        <v>1028</v>
      </c>
      <c r="K690" s="9" t="s">
        <v>147</v>
      </c>
      <c r="L690" s="9" t="s">
        <v>148</v>
      </c>
      <c r="M690" s="9" t="s">
        <v>574</v>
      </c>
      <c r="N690" s="9" t="s">
        <v>206</v>
      </c>
      <c r="O690" s="9" t="s">
        <v>151</v>
      </c>
      <c r="P690" s="9" t="s">
        <v>142</v>
      </c>
      <c r="Q690" s="9" t="s">
        <v>575</v>
      </c>
      <c r="R690" s="9" t="s">
        <v>336</v>
      </c>
      <c r="S690" s="9" t="s">
        <v>305</v>
      </c>
      <c r="T690" s="9" t="s">
        <v>306</v>
      </c>
      <c r="U690" s="9" t="s">
        <v>307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2332</v>
      </c>
      <c r="AA690" s="9" t="s">
        <v>577</v>
      </c>
      <c r="AB690" s="12" t="s">
        <v>578</v>
      </c>
      <c r="AC690" s="10" t="s">
        <v>2333</v>
      </c>
      <c r="AD690" s="9" t="s">
        <v>577</v>
      </c>
      <c r="AE690" s="13" t="s">
        <v>578</v>
      </c>
      <c r="AF690" s="14" t="s">
        <v>538</v>
      </c>
      <c r="AG690" s="10" t="s">
        <v>2334</v>
      </c>
      <c r="AH690" s="11" t="s">
        <v>582</v>
      </c>
      <c r="AI690" s="11" t="s">
        <v>583</v>
      </c>
      <c r="AJ690" s="10" t="s">
        <v>584</v>
      </c>
      <c r="AK690" s="11" t="s">
        <v>583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2.4</v>
      </c>
      <c r="AU690" s="10" t="s">
        <v>142</v>
      </c>
      <c r="AV690" s="16">
        <v>38500</v>
      </c>
      <c r="AW690" s="16">
        <v>38500</v>
      </c>
      <c r="AX690" s="16">
        <v>0</v>
      </c>
      <c r="AY690" s="16">
        <v>8064</v>
      </c>
      <c r="AZ690" s="16">
        <v>3800</v>
      </c>
      <c r="BA690" s="17">
        <v>45110</v>
      </c>
      <c r="BB690" s="30" t="s">
        <v>175</v>
      </c>
      <c r="BC690" s="18">
        <v>45119</v>
      </c>
      <c r="BD690" s="17">
        <v>45260</v>
      </c>
      <c r="BE690" s="17">
        <v>45291</v>
      </c>
      <c r="BF690" s="17">
        <v>45092</v>
      </c>
      <c r="BG690" s="10">
        <v>85413590</v>
      </c>
      <c r="BH690" s="9" t="s">
        <v>247</v>
      </c>
      <c r="BI690" s="19">
        <v>45139</v>
      </c>
      <c r="BJ690" s="20">
        <v>45145</v>
      </c>
      <c r="BK690" s="16">
        <v>4000</v>
      </c>
      <c r="BL690" s="16">
        <v>9600</v>
      </c>
      <c r="BM690" s="9" t="s">
        <v>177</v>
      </c>
      <c r="BN690" s="9" t="s">
        <v>470</v>
      </c>
      <c r="BO690" s="9" t="s">
        <v>156</v>
      </c>
      <c r="BP690" s="17">
        <v>45184</v>
      </c>
      <c r="BQ690" s="17" t="s">
        <v>156</v>
      </c>
      <c r="BR690" s="17" t="s">
        <v>156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>
        <v>45114</v>
      </c>
      <c r="CD690" s="10" t="s">
        <v>2352</v>
      </c>
      <c r="CE690" s="17">
        <v>45107</v>
      </c>
      <c r="CF690" s="17" t="s">
        <v>156</v>
      </c>
      <c r="CG690" s="17">
        <v>44990</v>
      </c>
      <c r="CH690" s="17">
        <v>45112</v>
      </c>
      <c r="CI690" s="16">
        <v>4000</v>
      </c>
      <c r="CJ690" s="10" t="s">
        <v>2353</v>
      </c>
      <c r="CK690" s="10" t="s">
        <v>661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45142</v>
      </c>
      <c r="CX690" s="10" t="s">
        <v>2354</v>
      </c>
      <c r="CY690" s="17">
        <v>45135</v>
      </c>
      <c r="CZ690" s="17" t="s">
        <v>156</v>
      </c>
      <c r="DA690" s="17">
        <v>44990</v>
      </c>
      <c r="DB690" s="17" t="s">
        <v>156</v>
      </c>
      <c r="DC690" s="16">
        <v>0</v>
      </c>
      <c r="DD690" s="10" t="s">
        <v>156</v>
      </c>
      <c r="DE690" s="10" t="s">
        <v>156</v>
      </c>
      <c r="DF690" s="18" t="s">
        <v>156</v>
      </c>
      <c r="DG690" s="17">
        <v>45155</v>
      </c>
      <c r="DH690" s="10" t="s">
        <v>2355</v>
      </c>
      <c r="DI690" s="17">
        <v>45149</v>
      </c>
      <c r="DJ690" s="17" t="s">
        <v>156</v>
      </c>
      <c r="DK690" s="17">
        <v>44990</v>
      </c>
      <c r="DL690" s="17" t="s">
        <v>156</v>
      </c>
      <c r="DM690" s="16">
        <v>0</v>
      </c>
      <c r="DN690" s="10" t="s">
        <v>156</v>
      </c>
      <c r="DO690" s="10" t="s">
        <v>156</v>
      </c>
      <c r="DP690" s="16">
        <v>36</v>
      </c>
      <c r="DQ690" s="16">
        <v>24</v>
      </c>
      <c r="DR690" s="11">
        <v>24</v>
      </c>
      <c r="DS690" s="16">
        <v>24</v>
      </c>
      <c r="DT690" s="16">
        <v>0</v>
      </c>
      <c r="DU690" s="11" t="s">
        <v>181</v>
      </c>
      <c r="DV690" s="11" t="s">
        <v>182</v>
      </c>
      <c r="DW690" s="27" t="s">
        <v>156</v>
      </c>
      <c r="DX690" s="27" t="s">
        <v>156</v>
      </c>
      <c r="DY690" s="20" t="s">
        <v>2260</v>
      </c>
      <c r="DZ690" s="16">
        <v>7</v>
      </c>
      <c r="EA690" s="16">
        <v>12</v>
      </c>
      <c r="EB690" s="27" t="s">
        <v>185</v>
      </c>
      <c r="EC690" s="27" t="s">
        <v>185</v>
      </c>
      <c r="ED690" s="27" t="s">
        <v>182</v>
      </c>
      <c r="EE690" s="29">
        <v>44989.942743055559</v>
      </c>
      <c r="EF690" s="28" t="s">
        <v>188</v>
      </c>
      <c r="EG690" s="28" t="s">
        <v>189</v>
      </c>
      <c r="EH690" s="28" t="s">
        <v>190</v>
      </c>
      <c r="EI690" s="29">
        <v>45117.81590277778</v>
      </c>
      <c r="EJ690" s="28" t="s">
        <v>197</v>
      </c>
      <c r="EK690" s="28" t="s">
        <v>156</v>
      </c>
      <c r="EL690" s="28" t="s">
        <v>198</v>
      </c>
      <c r="EM690" s="45" t="s">
        <v>3713</v>
      </c>
      <c r="EN690" s="46" t="str">
        <f t="shared" si="71"/>
        <v>243F010H</v>
      </c>
      <c r="EO690" s="47">
        <f t="shared" si="72"/>
        <v>45165</v>
      </c>
      <c r="EP690" s="47">
        <f t="shared" si="73"/>
        <v>45142</v>
      </c>
      <c r="EQ690" s="48" t="str">
        <f t="shared" ca="1" si="74"/>
        <v>Y</v>
      </c>
      <c r="ER690" s="49">
        <f t="shared" si="75"/>
        <v>23</v>
      </c>
      <c r="ES690" s="50"/>
      <c r="ET690" s="51">
        <f t="shared" si="76"/>
        <v>23</v>
      </c>
      <c r="EU690" s="52">
        <f t="shared" si="77"/>
        <v>92000</v>
      </c>
      <c r="EV690" s="46"/>
      <c r="EW690" s="23" t="s">
        <v>3721</v>
      </c>
    </row>
    <row r="691" spans="1:153" ht="14.25" customHeight="1">
      <c r="A691" s="8">
        <v>684</v>
      </c>
      <c r="B691" s="9" t="s">
        <v>141</v>
      </c>
      <c r="C691" s="10" t="s">
        <v>206</v>
      </c>
      <c r="D691" s="10" t="s">
        <v>2008</v>
      </c>
      <c r="E691" s="10" t="s">
        <v>150</v>
      </c>
      <c r="F691" s="9" t="s">
        <v>2009</v>
      </c>
      <c r="G691" s="10" t="s">
        <v>1025</v>
      </c>
      <c r="H691" s="9" t="s">
        <v>1026</v>
      </c>
      <c r="I691" s="9" t="s">
        <v>1027</v>
      </c>
      <c r="J691" s="9" t="s">
        <v>1028</v>
      </c>
      <c r="K691" s="9" t="s">
        <v>147</v>
      </c>
      <c r="L691" s="9" t="s">
        <v>148</v>
      </c>
      <c r="M691" s="9" t="s">
        <v>574</v>
      </c>
      <c r="N691" s="9" t="s">
        <v>206</v>
      </c>
      <c r="O691" s="9" t="s">
        <v>151</v>
      </c>
      <c r="P691" s="9" t="s">
        <v>142</v>
      </c>
      <c r="Q691" s="9" t="s">
        <v>575</v>
      </c>
      <c r="R691" s="9" t="s">
        <v>336</v>
      </c>
      <c r="S691" s="9" t="s">
        <v>305</v>
      </c>
      <c r="T691" s="9" t="s">
        <v>306</v>
      </c>
      <c r="U691" s="9" t="s">
        <v>307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2332</v>
      </c>
      <c r="AA691" s="9" t="s">
        <v>577</v>
      </c>
      <c r="AB691" s="12" t="s">
        <v>578</v>
      </c>
      <c r="AC691" s="10" t="s">
        <v>2333</v>
      </c>
      <c r="AD691" s="9" t="s">
        <v>577</v>
      </c>
      <c r="AE691" s="13" t="s">
        <v>578</v>
      </c>
      <c r="AF691" s="14" t="s">
        <v>538</v>
      </c>
      <c r="AG691" s="10" t="s">
        <v>2334</v>
      </c>
      <c r="AH691" s="11" t="s">
        <v>582</v>
      </c>
      <c r="AI691" s="11" t="s">
        <v>583</v>
      </c>
      <c r="AJ691" s="10" t="s">
        <v>584</v>
      </c>
      <c r="AK691" s="11" t="s">
        <v>583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2.4</v>
      </c>
      <c r="AU691" s="10" t="s">
        <v>142</v>
      </c>
      <c r="AV691" s="16">
        <v>38500</v>
      </c>
      <c r="AW691" s="16">
        <v>38500</v>
      </c>
      <c r="AX691" s="16">
        <v>0</v>
      </c>
      <c r="AY691" s="16">
        <v>8064</v>
      </c>
      <c r="AZ691" s="16">
        <v>3800</v>
      </c>
      <c r="BA691" s="17">
        <v>45110</v>
      </c>
      <c r="BB691" s="30" t="s">
        <v>175</v>
      </c>
      <c r="BC691" s="18">
        <v>45119</v>
      </c>
      <c r="BD691" s="17">
        <v>45260</v>
      </c>
      <c r="BE691" s="17">
        <v>45291</v>
      </c>
      <c r="BF691" s="17">
        <v>45092</v>
      </c>
      <c r="BG691" s="10">
        <v>85508244</v>
      </c>
      <c r="BH691" s="9" t="s">
        <v>176</v>
      </c>
      <c r="BI691" s="19">
        <v>45170</v>
      </c>
      <c r="BJ691" s="20">
        <v>45187</v>
      </c>
      <c r="BK691" s="16">
        <v>3000</v>
      </c>
      <c r="BL691" s="16">
        <v>7200</v>
      </c>
      <c r="BM691" s="9" t="s">
        <v>177</v>
      </c>
      <c r="BN691" s="9" t="s">
        <v>470</v>
      </c>
      <c r="BO691" s="9" t="s">
        <v>156</v>
      </c>
      <c r="BP691" s="17">
        <v>45209</v>
      </c>
      <c r="BQ691" s="17" t="s">
        <v>156</v>
      </c>
      <c r="BR691" s="17">
        <v>45209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>
        <v>45034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>
        <v>45139</v>
      </c>
      <c r="CD691" s="10" t="s">
        <v>2356</v>
      </c>
      <c r="CE691" s="17">
        <v>45128</v>
      </c>
      <c r="CF691" s="17" t="s">
        <v>156</v>
      </c>
      <c r="CG691" s="17">
        <v>45034</v>
      </c>
      <c r="CH691" s="17" t="s">
        <v>156</v>
      </c>
      <c r="CI691" s="16">
        <v>0</v>
      </c>
      <c r="CJ691" s="10" t="s">
        <v>156</v>
      </c>
      <c r="CK691" s="10" t="s">
        <v>156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>
        <v>45034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45169</v>
      </c>
      <c r="CX691" s="10" t="s">
        <v>2357</v>
      </c>
      <c r="CY691" s="17">
        <v>45163</v>
      </c>
      <c r="CZ691" s="17" t="s">
        <v>156</v>
      </c>
      <c r="DA691" s="17">
        <v>45034</v>
      </c>
      <c r="DB691" s="17" t="s">
        <v>156</v>
      </c>
      <c r="DC691" s="16">
        <v>0</v>
      </c>
      <c r="DD691" s="10" t="s">
        <v>156</v>
      </c>
      <c r="DE691" s="10" t="s">
        <v>156</v>
      </c>
      <c r="DF691" s="18" t="s">
        <v>156</v>
      </c>
      <c r="DG691" s="17">
        <v>45180</v>
      </c>
      <c r="DH691" s="10" t="s">
        <v>2358</v>
      </c>
      <c r="DI691" s="17">
        <v>45177</v>
      </c>
      <c r="DJ691" s="17" t="s">
        <v>156</v>
      </c>
      <c r="DK691" s="17">
        <v>45034</v>
      </c>
      <c r="DL691" s="17" t="s">
        <v>156</v>
      </c>
      <c r="DM691" s="16">
        <v>0</v>
      </c>
      <c r="DN691" s="10" t="s">
        <v>156</v>
      </c>
      <c r="DO691" s="10" t="s">
        <v>156</v>
      </c>
      <c r="DP691" s="16">
        <v>36</v>
      </c>
      <c r="DQ691" s="16">
        <v>24</v>
      </c>
      <c r="DR691" s="11">
        <v>24</v>
      </c>
      <c r="DS691" s="16">
        <v>24</v>
      </c>
      <c r="DT691" s="16">
        <v>0</v>
      </c>
      <c r="DU691" s="11" t="s">
        <v>181</v>
      </c>
      <c r="DV691" s="11" t="s">
        <v>182</v>
      </c>
      <c r="DW691" s="27" t="s">
        <v>156</v>
      </c>
      <c r="DX691" s="27" t="s">
        <v>156</v>
      </c>
      <c r="DY691" s="20" t="s">
        <v>156</v>
      </c>
      <c r="DZ691" s="16">
        <v>7</v>
      </c>
      <c r="EA691" s="16">
        <v>12</v>
      </c>
      <c r="EB691" s="27" t="s">
        <v>185</v>
      </c>
      <c r="EC691" s="27" t="s">
        <v>185</v>
      </c>
      <c r="ED691" s="27" t="s">
        <v>182</v>
      </c>
      <c r="EE691" s="29">
        <v>45034.979537037034</v>
      </c>
      <c r="EF691" s="28" t="s">
        <v>186</v>
      </c>
      <c r="EG691" s="28" t="s">
        <v>156</v>
      </c>
      <c r="EH691" s="28" t="s">
        <v>187</v>
      </c>
      <c r="EI691" s="29">
        <v>45108.573240740741</v>
      </c>
      <c r="EJ691" s="28" t="s">
        <v>542</v>
      </c>
      <c r="EK691" s="28" t="s">
        <v>156</v>
      </c>
      <c r="EL691" s="28" t="s">
        <v>543</v>
      </c>
      <c r="EM691" s="45" t="s">
        <v>3713</v>
      </c>
      <c r="EN691" s="46" t="str">
        <f t="shared" si="71"/>
        <v>243F010H</v>
      </c>
      <c r="EO691" s="47">
        <f t="shared" si="72"/>
        <v>45190</v>
      </c>
      <c r="EP691" s="47">
        <f t="shared" si="73"/>
        <v>45169</v>
      </c>
      <c r="EQ691" s="48" t="str">
        <f t="shared" ca="1" si="74"/>
        <v>Y</v>
      </c>
      <c r="ER691" s="49">
        <f t="shared" si="75"/>
        <v>21</v>
      </c>
      <c r="ES691" s="50"/>
      <c r="ET691" s="51">
        <f t="shared" si="76"/>
        <v>21</v>
      </c>
      <c r="EU691" s="52">
        <f t="shared" si="77"/>
        <v>63000</v>
      </c>
      <c r="EV691" s="46"/>
      <c r="EW691" s="23" t="s">
        <v>3721</v>
      </c>
    </row>
    <row r="692" spans="1:153" ht="14.25" customHeight="1">
      <c r="A692" s="8">
        <v>685</v>
      </c>
      <c r="B692" s="9" t="s">
        <v>141</v>
      </c>
      <c r="C692" s="10" t="s">
        <v>206</v>
      </c>
      <c r="D692" s="10" t="s">
        <v>2008</v>
      </c>
      <c r="E692" s="10" t="s">
        <v>150</v>
      </c>
      <c r="F692" s="9" t="s">
        <v>2009</v>
      </c>
      <c r="G692" s="10" t="s">
        <v>1025</v>
      </c>
      <c r="H692" s="9" t="s">
        <v>1026</v>
      </c>
      <c r="I692" s="9" t="s">
        <v>1027</v>
      </c>
      <c r="J692" s="9" t="s">
        <v>1028</v>
      </c>
      <c r="K692" s="9" t="s">
        <v>147</v>
      </c>
      <c r="L692" s="9" t="s">
        <v>148</v>
      </c>
      <c r="M692" s="9" t="s">
        <v>574</v>
      </c>
      <c r="N692" s="9" t="s">
        <v>206</v>
      </c>
      <c r="O692" s="9" t="s">
        <v>151</v>
      </c>
      <c r="P692" s="9" t="s">
        <v>142</v>
      </c>
      <c r="Q692" s="9" t="s">
        <v>575</v>
      </c>
      <c r="R692" s="9" t="s">
        <v>336</v>
      </c>
      <c r="S692" s="9" t="s">
        <v>305</v>
      </c>
      <c r="T692" s="9" t="s">
        <v>306</v>
      </c>
      <c r="U692" s="9" t="s">
        <v>307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2332</v>
      </c>
      <c r="AA692" s="9" t="s">
        <v>577</v>
      </c>
      <c r="AB692" s="12" t="s">
        <v>578</v>
      </c>
      <c r="AC692" s="10" t="s">
        <v>2333</v>
      </c>
      <c r="AD692" s="9" t="s">
        <v>577</v>
      </c>
      <c r="AE692" s="13" t="s">
        <v>578</v>
      </c>
      <c r="AF692" s="14" t="s">
        <v>538</v>
      </c>
      <c r="AG692" s="10" t="s">
        <v>2334</v>
      </c>
      <c r="AH692" s="11" t="s">
        <v>582</v>
      </c>
      <c r="AI692" s="11" t="s">
        <v>583</v>
      </c>
      <c r="AJ692" s="10" t="s">
        <v>584</v>
      </c>
      <c r="AK692" s="11" t="s">
        <v>583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2.4</v>
      </c>
      <c r="AU692" s="10" t="s">
        <v>142</v>
      </c>
      <c r="AV692" s="16">
        <v>38500</v>
      </c>
      <c r="AW692" s="16">
        <v>38500</v>
      </c>
      <c r="AX692" s="16">
        <v>0</v>
      </c>
      <c r="AY692" s="16">
        <v>8064</v>
      </c>
      <c r="AZ692" s="16">
        <v>3800</v>
      </c>
      <c r="BA692" s="17">
        <v>45110</v>
      </c>
      <c r="BB692" s="30" t="s">
        <v>175</v>
      </c>
      <c r="BC692" s="18">
        <v>45119</v>
      </c>
      <c r="BD692" s="17">
        <v>45260</v>
      </c>
      <c r="BE692" s="17">
        <v>45291</v>
      </c>
      <c r="BF692" s="17">
        <v>45092</v>
      </c>
      <c r="BG692" s="10">
        <v>85413589</v>
      </c>
      <c r="BH692" s="9" t="s">
        <v>211</v>
      </c>
      <c r="BI692" s="19">
        <v>45170</v>
      </c>
      <c r="BJ692" s="20">
        <v>45173</v>
      </c>
      <c r="BK692" s="16">
        <v>5000</v>
      </c>
      <c r="BL692" s="16">
        <v>12000</v>
      </c>
      <c r="BM692" s="9" t="s">
        <v>177</v>
      </c>
      <c r="BN692" s="9" t="s">
        <v>470</v>
      </c>
      <c r="BO692" s="9" t="s">
        <v>156</v>
      </c>
      <c r="BP692" s="17">
        <v>45214</v>
      </c>
      <c r="BQ692" s="17" t="s">
        <v>156</v>
      </c>
      <c r="BR692" s="17" t="s">
        <v>156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>
        <v>45145</v>
      </c>
      <c r="CD692" s="10" t="s">
        <v>2359</v>
      </c>
      <c r="CE692" s="17">
        <v>45135</v>
      </c>
      <c r="CF692" s="17" t="s">
        <v>156</v>
      </c>
      <c r="CG692" s="17">
        <v>45022</v>
      </c>
      <c r="CH692" s="17" t="s">
        <v>156</v>
      </c>
      <c r="CI692" s="16">
        <v>0</v>
      </c>
      <c r="CJ692" s="10" t="s">
        <v>156</v>
      </c>
      <c r="CK692" s="10" t="s">
        <v>156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45175</v>
      </c>
      <c r="CX692" s="10" t="s">
        <v>2360</v>
      </c>
      <c r="CY692" s="17">
        <v>45170</v>
      </c>
      <c r="CZ692" s="17" t="s">
        <v>156</v>
      </c>
      <c r="DA692" s="17">
        <v>45022</v>
      </c>
      <c r="DB692" s="17" t="s">
        <v>156</v>
      </c>
      <c r="DC692" s="16">
        <v>0</v>
      </c>
      <c r="DD692" s="10" t="s">
        <v>156</v>
      </c>
      <c r="DE692" s="10" t="s">
        <v>156</v>
      </c>
      <c r="DF692" s="18" t="s">
        <v>156</v>
      </c>
      <c r="DG692" s="17">
        <v>45184</v>
      </c>
      <c r="DH692" s="10" t="s">
        <v>2361</v>
      </c>
      <c r="DI692" s="17">
        <v>45177</v>
      </c>
      <c r="DJ692" s="17" t="s">
        <v>156</v>
      </c>
      <c r="DK692" s="17">
        <v>44990</v>
      </c>
      <c r="DL692" s="17" t="s">
        <v>156</v>
      </c>
      <c r="DM692" s="16">
        <v>0</v>
      </c>
      <c r="DN692" s="10" t="s">
        <v>156</v>
      </c>
      <c r="DO692" s="10" t="s">
        <v>156</v>
      </c>
      <c r="DP692" s="16">
        <v>36</v>
      </c>
      <c r="DQ692" s="16">
        <v>24</v>
      </c>
      <c r="DR692" s="11">
        <v>24</v>
      </c>
      <c r="DS692" s="16">
        <v>24</v>
      </c>
      <c r="DT692" s="16">
        <v>0</v>
      </c>
      <c r="DU692" s="11" t="s">
        <v>181</v>
      </c>
      <c r="DV692" s="11" t="s">
        <v>182</v>
      </c>
      <c r="DW692" s="27" t="s">
        <v>156</v>
      </c>
      <c r="DX692" s="27" t="s">
        <v>156</v>
      </c>
      <c r="DY692" s="20" t="s">
        <v>2362</v>
      </c>
      <c r="DZ692" s="16">
        <v>7</v>
      </c>
      <c r="EA692" s="16">
        <v>12</v>
      </c>
      <c r="EB692" s="27" t="s">
        <v>185</v>
      </c>
      <c r="EC692" s="27" t="s">
        <v>185</v>
      </c>
      <c r="ED692" s="27" t="s">
        <v>182</v>
      </c>
      <c r="EE692" s="29">
        <v>44989.942743055559</v>
      </c>
      <c r="EF692" s="28" t="s">
        <v>188</v>
      </c>
      <c r="EG692" s="28" t="s">
        <v>189</v>
      </c>
      <c r="EH692" s="28" t="s">
        <v>190</v>
      </c>
      <c r="EI692" s="29">
        <v>45108.573240740741</v>
      </c>
      <c r="EJ692" s="28" t="s">
        <v>542</v>
      </c>
      <c r="EK692" s="28" t="s">
        <v>156</v>
      </c>
      <c r="EL692" s="28" t="s">
        <v>543</v>
      </c>
      <c r="EM692" s="45" t="s">
        <v>3713</v>
      </c>
      <c r="EN692" s="46" t="str">
        <f t="shared" si="71"/>
        <v>243F010H</v>
      </c>
      <c r="EO692" s="47">
        <f t="shared" si="72"/>
        <v>45195</v>
      </c>
      <c r="EP692" s="47">
        <f t="shared" si="73"/>
        <v>45175</v>
      </c>
      <c r="EQ692" s="48" t="str">
        <f t="shared" ca="1" si="74"/>
        <v>Y</v>
      </c>
      <c r="ER692" s="49">
        <f t="shared" si="75"/>
        <v>20</v>
      </c>
      <c r="ES692" s="50"/>
      <c r="ET692" s="51">
        <f t="shared" si="76"/>
        <v>20</v>
      </c>
      <c r="EU692" s="52">
        <f t="shared" si="77"/>
        <v>100000</v>
      </c>
      <c r="EV692" s="46"/>
      <c r="EW692" s="23" t="s">
        <v>3721</v>
      </c>
    </row>
    <row r="693" spans="1:153" ht="14.25" customHeight="1">
      <c r="A693" s="8">
        <v>686</v>
      </c>
      <c r="B693" s="9" t="s">
        <v>141</v>
      </c>
      <c r="C693" s="10" t="s">
        <v>206</v>
      </c>
      <c r="D693" s="10" t="s">
        <v>2008</v>
      </c>
      <c r="E693" s="10" t="s">
        <v>150</v>
      </c>
      <c r="F693" s="9" t="s">
        <v>2009</v>
      </c>
      <c r="G693" s="10" t="s">
        <v>1025</v>
      </c>
      <c r="H693" s="9" t="s">
        <v>1026</v>
      </c>
      <c r="I693" s="9" t="s">
        <v>1027</v>
      </c>
      <c r="J693" s="9" t="s">
        <v>1028</v>
      </c>
      <c r="K693" s="9" t="s">
        <v>147</v>
      </c>
      <c r="L693" s="9" t="s">
        <v>148</v>
      </c>
      <c r="M693" s="9" t="s">
        <v>574</v>
      </c>
      <c r="N693" s="9" t="s">
        <v>206</v>
      </c>
      <c r="O693" s="9" t="s">
        <v>151</v>
      </c>
      <c r="P693" s="9" t="s">
        <v>142</v>
      </c>
      <c r="Q693" s="9" t="s">
        <v>575</v>
      </c>
      <c r="R693" s="9" t="s">
        <v>336</v>
      </c>
      <c r="S693" s="9" t="s">
        <v>305</v>
      </c>
      <c r="T693" s="9" t="s">
        <v>306</v>
      </c>
      <c r="U693" s="9" t="s">
        <v>307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2332</v>
      </c>
      <c r="AA693" s="9" t="s">
        <v>577</v>
      </c>
      <c r="AB693" s="12" t="s">
        <v>578</v>
      </c>
      <c r="AC693" s="10" t="s">
        <v>2333</v>
      </c>
      <c r="AD693" s="9" t="s">
        <v>577</v>
      </c>
      <c r="AE693" s="13" t="s">
        <v>578</v>
      </c>
      <c r="AF693" s="14" t="s">
        <v>538</v>
      </c>
      <c r="AG693" s="10" t="s">
        <v>2334</v>
      </c>
      <c r="AH693" s="11" t="s">
        <v>582</v>
      </c>
      <c r="AI693" s="11" t="s">
        <v>583</v>
      </c>
      <c r="AJ693" s="10" t="s">
        <v>584</v>
      </c>
      <c r="AK693" s="11" t="s">
        <v>583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2.4</v>
      </c>
      <c r="AU693" s="10" t="s">
        <v>142</v>
      </c>
      <c r="AV693" s="16">
        <v>38500</v>
      </c>
      <c r="AW693" s="16">
        <v>38500</v>
      </c>
      <c r="AX693" s="16">
        <v>0</v>
      </c>
      <c r="AY693" s="16">
        <v>8064</v>
      </c>
      <c r="AZ693" s="16">
        <v>3800</v>
      </c>
      <c r="BA693" s="17">
        <v>45110</v>
      </c>
      <c r="BB693" s="30" t="s">
        <v>175</v>
      </c>
      <c r="BC693" s="18">
        <v>45119</v>
      </c>
      <c r="BD693" s="17">
        <v>45260</v>
      </c>
      <c r="BE693" s="17">
        <v>45291</v>
      </c>
      <c r="BF693" s="17">
        <v>45092</v>
      </c>
      <c r="BG693" s="10">
        <v>85413591</v>
      </c>
      <c r="BH693" s="9" t="s">
        <v>266</v>
      </c>
      <c r="BI693" s="19">
        <v>45170</v>
      </c>
      <c r="BJ693" s="20">
        <v>45173</v>
      </c>
      <c r="BK693" s="16">
        <v>1900</v>
      </c>
      <c r="BL693" s="16">
        <v>4560</v>
      </c>
      <c r="BM693" s="9" t="s">
        <v>177</v>
      </c>
      <c r="BN693" s="9" t="s">
        <v>470</v>
      </c>
      <c r="BO693" s="9" t="s">
        <v>156</v>
      </c>
      <c r="BP693" s="17">
        <v>45229</v>
      </c>
      <c r="BQ693" s="17" t="s">
        <v>156</v>
      </c>
      <c r="BR693" s="17" t="s">
        <v>156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 t="s">
        <v>156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>
        <v>45135</v>
      </c>
      <c r="CD693" s="10" t="s">
        <v>2359</v>
      </c>
      <c r="CE693" s="17">
        <v>45149</v>
      </c>
      <c r="CF693" s="17" t="s">
        <v>156</v>
      </c>
      <c r="CG693" s="17">
        <v>45013</v>
      </c>
      <c r="CH693" s="17" t="s">
        <v>156</v>
      </c>
      <c r="CI693" s="16">
        <v>0</v>
      </c>
      <c r="CJ693" s="10" t="s">
        <v>156</v>
      </c>
      <c r="CK693" s="10" t="s">
        <v>156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 t="s">
        <v>156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>
        <v>45189</v>
      </c>
      <c r="CX693" s="10" t="s">
        <v>2363</v>
      </c>
      <c r="CY693" s="17">
        <v>45177</v>
      </c>
      <c r="CZ693" s="17" t="s">
        <v>156</v>
      </c>
      <c r="DA693" s="17">
        <v>45013</v>
      </c>
      <c r="DB693" s="17" t="s">
        <v>156</v>
      </c>
      <c r="DC693" s="16">
        <v>0</v>
      </c>
      <c r="DD693" s="10" t="s">
        <v>156</v>
      </c>
      <c r="DE693" s="10" t="s">
        <v>156</v>
      </c>
      <c r="DF693" s="18" t="s">
        <v>156</v>
      </c>
      <c r="DG693" s="17">
        <v>45198</v>
      </c>
      <c r="DH693" s="10" t="s">
        <v>2364</v>
      </c>
      <c r="DI693" s="17">
        <v>45191</v>
      </c>
      <c r="DJ693" s="17" t="s">
        <v>156</v>
      </c>
      <c r="DK693" s="17">
        <v>44990</v>
      </c>
      <c r="DL693" s="17" t="s">
        <v>156</v>
      </c>
      <c r="DM693" s="16">
        <v>0</v>
      </c>
      <c r="DN693" s="10" t="s">
        <v>156</v>
      </c>
      <c r="DO693" s="10" t="s">
        <v>156</v>
      </c>
      <c r="DP693" s="16">
        <v>36</v>
      </c>
      <c r="DQ693" s="16">
        <v>24</v>
      </c>
      <c r="DR693" s="11">
        <v>24</v>
      </c>
      <c r="DS693" s="16">
        <v>24</v>
      </c>
      <c r="DT693" s="16">
        <v>0</v>
      </c>
      <c r="DU693" s="11" t="s">
        <v>181</v>
      </c>
      <c r="DV693" s="11" t="s">
        <v>182</v>
      </c>
      <c r="DW693" s="27" t="s">
        <v>156</v>
      </c>
      <c r="DX693" s="27" t="s">
        <v>156</v>
      </c>
      <c r="DY693" s="20" t="s">
        <v>2365</v>
      </c>
      <c r="DZ693" s="16">
        <v>7</v>
      </c>
      <c r="EA693" s="16">
        <v>12</v>
      </c>
      <c r="EB693" s="27" t="s">
        <v>185</v>
      </c>
      <c r="EC693" s="27" t="s">
        <v>185</v>
      </c>
      <c r="ED693" s="27" t="s">
        <v>182</v>
      </c>
      <c r="EE693" s="29">
        <v>44989.942743055559</v>
      </c>
      <c r="EF693" s="28" t="s">
        <v>188</v>
      </c>
      <c r="EG693" s="28" t="s">
        <v>189</v>
      </c>
      <c r="EH693" s="28" t="s">
        <v>190</v>
      </c>
      <c r="EI693" s="29">
        <v>45113.855324074073</v>
      </c>
      <c r="EJ693" s="28" t="s">
        <v>2366</v>
      </c>
      <c r="EK693" s="28" t="s">
        <v>2367</v>
      </c>
      <c r="EL693" s="28" t="s">
        <v>190</v>
      </c>
      <c r="EM693" s="45" t="s">
        <v>3713</v>
      </c>
      <c r="EN693" s="46" t="str">
        <f t="shared" si="71"/>
        <v>243F010H</v>
      </c>
      <c r="EO693" s="47">
        <f t="shared" si="72"/>
        <v>45210</v>
      </c>
      <c r="EP693" s="47">
        <f t="shared" si="73"/>
        <v>45189</v>
      </c>
      <c r="EQ693" s="48" t="str">
        <f t="shared" ca="1" si="74"/>
        <v>Y</v>
      </c>
      <c r="ER693" s="49">
        <f t="shared" si="75"/>
        <v>21</v>
      </c>
      <c r="ES693" s="50"/>
      <c r="ET693" s="51">
        <f t="shared" si="76"/>
        <v>21</v>
      </c>
      <c r="EU693" s="52">
        <f t="shared" si="77"/>
        <v>39900</v>
      </c>
      <c r="EV693" s="46"/>
      <c r="EW693" s="23" t="s">
        <v>3721</v>
      </c>
    </row>
    <row r="694" spans="1:153" ht="14.25" customHeight="1">
      <c r="A694" s="8">
        <v>687</v>
      </c>
      <c r="B694" s="9" t="s">
        <v>141</v>
      </c>
      <c r="C694" s="10" t="s">
        <v>206</v>
      </c>
      <c r="D694" s="10" t="s">
        <v>2008</v>
      </c>
      <c r="E694" s="10" t="s">
        <v>150</v>
      </c>
      <c r="F694" s="9" t="s">
        <v>2009</v>
      </c>
      <c r="G694" s="10" t="s">
        <v>1025</v>
      </c>
      <c r="H694" s="9" t="s">
        <v>1026</v>
      </c>
      <c r="I694" s="9" t="s">
        <v>1027</v>
      </c>
      <c r="J694" s="9" t="s">
        <v>1028</v>
      </c>
      <c r="K694" s="9" t="s">
        <v>147</v>
      </c>
      <c r="L694" s="9" t="s">
        <v>148</v>
      </c>
      <c r="M694" s="9" t="s">
        <v>574</v>
      </c>
      <c r="N694" s="9" t="s">
        <v>206</v>
      </c>
      <c r="O694" s="9" t="s">
        <v>151</v>
      </c>
      <c r="P694" s="9" t="s">
        <v>142</v>
      </c>
      <c r="Q694" s="9" t="s">
        <v>575</v>
      </c>
      <c r="R694" s="9" t="s">
        <v>336</v>
      </c>
      <c r="S694" s="9" t="s">
        <v>305</v>
      </c>
      <c r="T694" s="9" t="s">
        <v>306</v>
      </c>
      <c r="U694" s="9" t="s">
        <v>307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2332</v>
      </c>
      <c r="AA694" s="9" t="s">
        <v>577</v>
      </c>
      <c r="AB694" s="12" t="s">
        <v>578</v>
      </c>
      <c r="AC694" s="10" t="s">
        <v>2333</v>
      </c>
      <c r="AD694" s="9" t="s">
        <v>577</v>
      </c>
      <c r="AE694" s="13" t="s">
        <v>578</v>
      </c>
      <c r="AF694" s="14" t="s">
        <v>538</v>
      </c>
      <c r="AG694" s="10" t="s">
        <v>2334</v>
      </c>
      <c r="AH694" s="11" t="s">
        <v>582</v>
      </c>
      <c r="AI694" s="11" t="s">
        <v>583</v>
      </c>
      <c r="AJ694" s="10" t="s">
        <v>584</v>
      </c>
      <c r="AK694" s="11" t="s">
        <v>583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2.4</v>
      </c>
      <c r="AU694" s="10" t="s">
        <v>142</v>
      </c>
      <c r="AV694" s="16">
        <v>38500</v>
      </c>
      <c r="AW694" s="16">
        <v>38500</v>
      </c>
      <c r="AX694" s="16">
        <v>0</v>
      </c>
      <c r="AY694" s="16">
        <v>8064</v>
      </c>
      <c r="AZ694" s="16">
        <v>3800</v>
      </c>
      <c r="BA694" s="17">
        <v>45110</v>
      </c>
      <c r="BB694" s="30" t="s">
        <v>175</v>
      </c>
      <c r="BC694" s="18">
        <v>45119</v>
      </c>
      <c r="BD694" s="17">
        <v>45260</v>
      </c>
      <c r="BE694" s="17">
        <v>45291</v>
      </c>
      <c r="BF694" s="17">
        <v>45092</v>
      </c>
      <c r="BG694" s="10">
        <v>85169994</v>
      </c>
      <c r="BH694" s="9" t="s">
        <v>272</v>
      </c>
      <c r="BI694" s="19">
        <v>45170</v>
      </c>
      <c r="BJ694" s="20">
        <v>45173</v>
      </c>
      <c r="BK694" s="16">
        <v>2600</v>
      </c>
      <c r="BL694" s="16">
        <v>6240</v>
      </c>
      <c r="BM694" s="9" t="s">
        <v>177</v>
      </c>
      <c r="BN694" s="9" t="s">
        <v>470</v>
      </c>
      <c r="BO694" s="9" t="s">
        <v>156</v>
      </c>
      <c r="BP694" s="17">
        <v>45229</v>
      </c>
      <c r="BQ694" s="17" t="s">
        <v>156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>
        <v>45154</v>
      </c>
      <c r="CD694" s="10" t="s">
        <v>2368</v>
      </c>
      <c r="CE694" s="17">
        <v>45149</v>
      </c>
      <c r="CF694" s="17">
        <v>45121</v>
      </c>
      <c r="CG694" s="17">
        <v>44990</v>
      </c>
      <c r="CH694" s="17" t="s">
        <v>156</v>
      </c>
      <c r="CI694" s="16">
        <v>0</v>
      </c>
      <c r="CJ694" s="10" t="s">
        <v>156</v>
      </c>
      <c r="CK694" s="10" t="s">
        <v>156</v>
      </c>
      <c r="CL694" s="18">
        <v>45121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45189</v>
      </c>
      <c r="CX694" s="10" t="s">
        <v>2369</v>
      </c>
      <c r="CY694" s="17">
        <v>45184</v>
      </c>
      <c r="CZ694" s="17" t="s">
        <v>156</v>
      </c>
      <c r="DA694" s="17">
        <v>45075</v>
      </c>
      <c r="DB694" s="17" t="s">
        <v>156</v>
      </c>
      <c r="DC694" s="16">
        <v>0</v>
      </c>
      <c r="DD694" s="10" t="s">
        <v>156</v>
      </c>
      <c r="DE694" s="10" t="s">
        <v>156</v>
      </c>
      <c r="DF694" s="18" t="s">
        <v>156</v>
      </c>
      <c r="DG694" s="17">
        <v>45198</v>
      </c>
      <c r="DH694" s="10" t="s">
        <v>2370</v>
      </c>
      <c r="DI694" s="17">
        <v>45191</v>
      </c>
      <c r="DJ694" s="17" t="s">
        <v>156</v>
      </c>
      <c r="DK694" s="17">
        <v>45075</v>
      </c>
      <c r="DL694" s="17" t="s">
        <v>156</v>
      </c>
      <c r="DM694" s="16">
        <v>0</v>
      </c>
      <c r="DN694" s="10" t="s">
        <v>156</v>
      </c>
      <c r="DO694" s="10" t="s">
        <v>156</v>
      </c>
      <c r="DP694" s="16">
        <v>36</v>
      </c>
      <c r="DQ694" s="16">
        <v>24</v>
      </c>
      <c r="DR694" s="11">
        <v>24</v>
      </c>
      <c r="DS694" s="16">
        <v>24</v>
      </c>
      <c r="DT694" s="16">
        <v>0</v>
      </c>
      <c r="DU694" s="11" t="s">
        <v>181</v>
      </c>
      <c r="DV694" s="11" t="s">
        <v>182</v>
      </c>
      <c r="DW694" s="27" t="s">
        <v>156</v>
      </c>
      <c r="DX694" s="27" t="s">
        <v>156</v>
      </c>
      <c r="DY694" s="20" t="s">
        <v>2365</v>
      </c>
      <c r="DZ694" s="16">
        <v>7</v>
      </c>
      <c r="EA694" s="16">
        <v>12</v>
      </c>
      <c r="EB694" s="27" t="s">
        <v>185</v>
      </c>
      <c r="EC694" s="27" t="s">
        <v>185</v>
      </c>
      <c r="ED694" s="27" t="s">
        <v>182</v>
      </c>
      <c r="EE694" s="29">
        <v>44916.992847222224</v>
      </c>
      <c r="EF694" s="28" t="s">
        <v>188</v>
      </c>
      <c r="EG694" s="28" t="s">
        <v>189</v>
      </c>
      <c r="EH694" s="28" t="s">
        <v>190</v>
      </c>
      <c r="EI694" s="29">
        <v>45103.359479166669</v>
      </c>
      <c r="EJ694" s="28" t="s">
        <v>2366</v>
      </c>
      <c r="EK694" s="28" t="s">
        <v>2367</v>
      </c>
      <c r="EL694" s="28" t="s">
        <v>190</v>
      </c>
      <c r="EM694" s="45" t="s">
        <v>3713</v>
      </c>
      <c r="EN694" s="46" t="str">
        <f t="shared" si="71"/>
        <v>243F010H</v>
      </c>
      <c r="EO694" s="47">
        <f t="shared" si="72"/>
        <v>45210</v>
      </c>
      <c r="EP694" s="47">
        <f t="shared" si="73"/>
        <v>45189</v>
      </c>
      <c r="EQ694" s="48" t="str">
        <f t="shared" ca="1" si="74"/>
        <v>Y</v>
      </c>
      <c r="ER694" s="49">
        <f t="shared" si="75"/>
        <v>21</v>
      </c>
      <c r="ES694" s="50"/>
      <c r="ET694" s="51">
        <f t="shared" si="76"/>
        <v>21</v>
      </c>
      <c r="EU694" s="52">
        <f t="shared" si="77"/>
        <v>54600</v>
      </c>
      <c r="EV694" s="46"/>
      <c r="EW694" s="23" t="s">
        <v>3721</v>
      </c>
    </row>
    <row r="695" spans="1:153" ht="14.25" hidden="1" customHeight="1">
      <c r="A695" s="8">
        <v>688</v>
      </c>
      <c r="B695" s="9" t="s">
        <v>141</v>
      </c>
      <c r="C695" s="10" t="s">
        <v>206</v>
      </c>
      <c r="D695" s="10" t="s">
        <v>2008</v>
      </c>
      <c r="E695" s="10" t="s">
        <v>150</v>
      </c>
      <c r="F695" s="9" t="s">
        <v>2009</v>
      </c>
      <c r="G695" s="10" t="s">
        <v>1025</v>
      </c>
      <c r="H695" s="9" t="s">
        <v>1026</v>
      </c>
      <c r="I695" s="9" t="s">
        <v>1027</v>
      </c>
      <c r="J695" s="9" t="s">
        <v>1028</v>
      </c>
      <c r="K695" s="9" t="s">
        <v>147</v>
      </c>
      <c r="L695" s="9" t="s">
        <v>148</v>
      </c>
      <c r="M695" s="9" t="s">
        <v>574</v>
      </c>
      <c r="N695" s="9" t="s">
        <v>206</v>
      </c>
      <c r="O695" s="9" t="s">
        <v>151</v>
      </c>
      <c r="P695" s="9" t="s">
        <v>142</v>
      </c>
      <c r="Q695" s="9" t="s">
        <v>575</v>
      </c>
      <c r="R695" s="9" t="s">
        <v>336</v>
      </c>
      <c r="S695" s="9" t="s">
        <v>305</v>
      </c>
      <c r="T695" s="9" t="s">
        <v>306</v>
      </c>
      <c r="U695" s="9" t="s">
        <v>307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2332</v>
      </c>
      <c r="AA695" s="9" t="s">
        <v>577</v>
      </c>
      <c r="AB695" s="12" t="s">
        <v>578</v>
      </c>
      <c r="AC695" s="10" t="s">
        <v>2333</v>
      </c>
      <c r="AD695" s="9" t="s">
        <v>577</v>
      </c>
      <c r="AE695" s="13" t="s">
        <v>578</v>
      </c>
      <c r="AF695" s="14" t="s">
        <v>538</v>
      </c>
      <c r="AG695" s="10" t="s">
        <v>2334</v>
      </c>
      <c r="AH695" s="11" t="s">
        <v>582</v>
      </c>
      <c r="AI695" s="11" t="s">
        <v>583</v>
      </c>
      <c r="AJ695" s="10" t="s">
        <v>584</v>
      </c>
      <c r="AK695" s="11" t="s">
        <v>583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2.4</v>
      </c>
      <c r="AU695" s="10" t="s">
        <v>142</v>
      </c>
      <c r="AV695" s="16">
        <v>38500</v>
      </c>
      <c r="AW695" s="16">
        <v>38500</v>
      </c>
      <c r="AX695" s="16">
        <v>0</v>
      </c>
      <c r="AY695" s="16">
        <v>8064</v>
      </c>
      <c r="AZ695" s="16">
        <v>3800</v>
      </c>
      <c r="BA695" s="17">
        <v>45110</v>
      </c>
      <c r="BB695" s="30" t="s">
        <v>175</v>
      </c>
      <c r="BC695" s="18" t="s">
        <v>156</v>
      </c>
      <c r="BD695" s="17">
        <v>45260</v>
      </c>
      <c r="BE695" s="17">
        <v>45291</v>
      </c>
      <c r="BF695" s="17">
        <v>45092</v>
      </c>
      <c r="BG695" s="10">
        <v>85169995</v>
      </c>
      <c r="BH695" s="9" t="s">
        <v>274</v>
      </c>
      <c r="BI695" s="19">
        <v>45200</v>
      </c>
      <c r="BJ695" s="20">
        <v>45201</v>
      </c>
      <c r="BK695" s="16">
        <v>0</v>
      </c>
      <c r="BL695" s="16">
        <v>0</v>
      </c>
      <c r="BM695" s="9" t="s">
        <v>177</v>
      </c>
      <c r="BN695" s="9" t="s">
        <v>521</v>
      </c>
      <c r="BO695" s="9" t="s">
        <v>156</v>
      </c>
      <c r="BP695" s="17">
        <v>45245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>
        <v>45175</v>
      </c>
      <c r="CD695" s="10" t="s">
        <v>2371</v>
      </c>
      <c r="CE695" s="17">
        <v>45163</v>
      </c>
      <c r="CF695" s="17">
        <v>45121</v>
      </c>
      <c r="CG695" s="17">
        <v>44990</v>
      </c>
      <c r="CH695" s="17" t="s">
        <v>156</v>
      </c>
      <c r="CI695" s="16">
        <v>0</v>
      </c>
      <c r="CJ695" s="10" t="s">
        <v>156</v>
      </c>
      <c r="CK695" s="10" t="s">
        <v>156</v>
      </c>
      <c r="CL695" s="18">
        <v>45121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45198</v>
      </c>
      <c r="CX695" s="10" t="s">
        <v>2372</v>
      </c>
      <c r="CY695" s="17">
        <v>45198</v>
      </c>
      <c r="CZ695" s="17" t="s">
        <v>156</v>
      </c>
      <c r="DA695" s="17">
        <v>45075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45209</v>
      </c>
      <c r="DH695" s="10" t="s">
        <v>2223</v>
      </c>
      <c r="DI695" s="17">
        <v>45212</v>
      </c>
      <c r="DJ695" s="17" t="s">
        <v>156</v>
      </c>
      <c r="DK695" s="17">
        <v>45075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36</v>
      </c>
      <c r="DQ695" s="16">
        <v>24</v>
      </c>
      <c r="DR695" s="11">
        <v>24</v>
      </c>
      <c r="DS695" s="16">
        <v>24</v>
      </c>
      <c r="DT695" s="16">
        <v>0</v>
      </c>
      <c r="DU695" s="11" t="s">
        <v>181</v>
      </c>
      <c r="DV695" s="11" t="s">
        <v>182</v>
      </c>
      <c r="DW695" s="27" t="s">
        <v>156</v>
      </c>
      <c r="DX695" s="27" t="s">
        <v>156</v>
      </c>
      <c r="DY695" s="20" t="s">
        <v>2373</v>
      </c>
      <c r="DZ695" s="16">
        <v>7</v>
      </c>
      <c r="EA695" s="16">
        <v>12</v>
      </c>
      <c r="EB695" s="27" t="s">
        <v>185</v>
      </c>
      <c r="EC695" s="27" t="s">
        <v>185</v>
      </c>
      <c r="ED695" s="27" t="s">
        <v>182</v>
      </c>
      <c r="EE695" s="29">
        <v>44916.992847222224</v>
      </c>
      <c r="EF695" s="28" t="s">
        <v>188</v>
      </c>
      <c r="EG695" s="28" t="s">
        <v>189</v>
      </c>
      <c r="EH695" s="28" t="s">
        <v>190</v>
      </c>
      <c r="EI695" s="29">
        <v>45113.855324074073</v>
      </c>
      <c r="EJ695" s="28" t="s">
        <v>2366</v>
      </c>
      <c r="EK695" s="28" t="s">
        <v>2367</v>
      </c>
      <c r="EL695" s="28" t="s">
        <v>190</v>
      </c>
      <c r="EM695" s="45"/>
      <c r="EN695" s="46" t="str">
        <f t="shared" si="71"/>
        <v>243F010H</v>
      </c>
      <c r="EO695" s="47">
        <f t="shared" si="72"/>
        <v>45226</v>
      </c>
      <c r="EP695" s="47">
        <f t="shared" si="73"/>
        <v>45198</v>
      </c>
      <c r="EQ695" s="48" t="str">
        <f t="shared" ca="1" si="74"/>
        <v>Y</v>
      </c>
      <c r="ER695" s="49">
        <f t="shared" si="75"/>
        <v>28</v>
      </c>
      <c r="ES695" s="50"/>
      <c r="ET695" s="51">
        <f t="shared" si="76"/>
        <v>28</v>
      </c>
      <c r="EU695" s="52">
        <f t="shared" si="77"/>
        <v>0</v>
      </c>
      <c r="EV695" s="46"/>
      <c r="EW695" s="23" t="s">
        <v>3717</v>
      </c>
    </row>
    <row r="696" spans="1:153" ht="14.25" customHeight="1">
      <c r="A696" s="8">
        <v>689</v>
      </c>
      <c r="B696" s="9" t="s">
        <v>141</v>
      </c>
      <c r="C696" s="10" t="s">
        <v>206</v>
      </c>
      <c r="D696" s="10" t="s">
        <v>2008</v>
      </c>
      <c r="E696" s="10" t="s">
        <v>150</v>
      </c>
      <c r="F696" s="9" t="s">
        <v>2009</v>
      </c>
      <c r="G696" s="10" t="s">
        <v>1025</v>
      </c>
      <c r="H696" s="9" t="s">
        <v>1026</v>
      </c>
      <c r="I696" s="9" t="s">
        <v>1027</v>
      </c>
      <c r="J696" s="9" t="s">
        <v>1028</v>
      </c>
      <c r="K696" s="9" t="s">
        <v>147</v>
      </c>
      <c r="L696" s="9" t="s">
        <v>148</v>
      </c>
      <c r="M696" s="9" t="s">
        <v>574</v>
      </c>
      <c r="N696" s="9" t="s">
        <v>206</v>
      </c>
      <c r="O696" s="9" t="s">
        <v>151</v>
      </c>
      <c r="P696" s="9" t="s">
        <v>142</v>
      </c>
      <c r="Q696" s="9" t="s">
        <v>575</v>
      </c>
      <c r="R696" s="9" t="s">
        <v>336</v>
      </c>
      <c r="S696" s="9" t="s">
        <v>305</v>
      </c>
      <c r="T696" s="9" t="s">
        <v>306</v>
      </c>
      <c r="U696" s="9" t="s">
        <v>307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2332</v>
      </c>
      <c r="AA696" s="9" t="s">
        <v>577</v>
      </c>
      <c r="AB696" s="12" t="s">
        <v>578</v>
      </c>
      <c r="AC696" s="10" t="s">
        <v>2333</v>
      </c>
      <c r="AD696" s="9" t="s">
        <v>577</v>
      </c>
      <c r="AE696" s="13" t="s">
        <v>578</v>
      </c>
      <c r="AF696" s="14" t="s">
        <v>538</v>
      </c>
      <c r="AG696" s="10" t="s">
        <v>2374</v>
      </c>
      <c r="AH696" s="11" t="s">
        <v>592</v>
      </c>
      <c r="AI696" s="11" t="s">
        <v>593</v>
      </c>
      <c r="AJ696" s="10" t="s">
        <v>594</v>
      </c>
      <c r="AK696" s="11" t="s">
        <v>593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2.4</v>
      </c>
      <c r="AU696" s="10" t="s">
        <v>206</v>
      </c>
      <c r="AV696" s="16">
        <v>4000</v>
      </c>
      <c r="AW696" s="16">
        <v>4000</v>
      </c>
      <c r="AX696" s="16">
        <v>0</v>
      </c>
      <c r="AY696" s="16">
        <v>411</v>
      </c>
      <c r="AZ696" s="16">
        <v>200</v>
      </c>
      <c r="BA696" s="17">
        <v>45110</v>
      </c>
      <c r="BB696" s="30" t="s">
        <v>175</v>
      </c>
      <c r="BC696" s="18">
        <v>45117</v>
      </c>
      <c r="BD696" s="17">
        <v>45260</v>
      </c>
      <c r="BE696" s="17">
        <v>45291</v>
      </c>
      <c r="BF696" s="17">
        <v>45092</v>
      </c>
      <c r="BG696" s="10">
        <v>85170025</v>
      </c>
      <c r="BH696" s="9" t="s">
        <v>414</v>
      </c>
      <c r="BI696" s="19">
        <v>44986</v>
      </c>
      <c r="BJ696" s="20">
        <v>44991</v>
      </c>
      <c r="BK696" s="16">
        <v>3360</v>
      </c>
      <c r="BL696" s="16">
        <v>8064</v>
      </c>
      <c r="BM696" s="9" t="s">
        <v>177</v>
      </c>
      <c r="BN696" s="9" t="s">
        <v>436</v>
      </c>
      <c r="BO696" s="9" t="s">
        <v>635</v>
      </c>
      <c r="BP696" s="17">
        <v>45078</v>
      </c>
      <c r="BQ696" s="17">
        <v>45078</v>
      </c>
      <c r="BR696" s="17" t="s">
        <v>156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 t="s">
        <v>156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>
        <v>44923</v>
      </c>
      <c r="CD696" s="10" t="s">
        <v>156</v>
      </c>
      <c r="CE696" s="17" t="s">
        <v>156</v>
      </c>
      <c r="CF696" s="17" t="s">
        <v>156</v>
      </c>
      <c r="CG696" s="17">
        <v>44922</v>
      </c>
      <c r="CH696" s="17">
        <v>44923</v>
      </c>
      <c r="CI696" s="16">
        <v>3360</v>
      </c>
      <c r="CJ696" s="10" t="s">
        <v>2375</v>
      </c>
      <c r="CK696" s="10" t="s">
        <v>230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 t="s">
        <v>156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>
        <v>44923</v>
      </c>
      <c r="CX696" s="10" t="s">
        <v>193</v>
      </c>
      <c r="CY696" s="17" t="s">
        <v>156</v>
      </c>
      <c r="CZ696" s="17" t="s">
        <v>156</v>
      </c>
      <c r="DA696" s="17">
        <v>44922</v>
      </c>
      <c r="DB696" s="17">
        <v>44923</v>
      </c>
      <c r="DC696" s="16">
        <v>3360</v>
      </c>
      <c r="DD696" s="10" t="s">
        <v>2376</v>
      </c>
      <c r="DE696" s="10" t="s">
        <v>230</v>
      </c>
      <c r="DF696" s="18" t="s">
        <v>156</v>
      </c>
      <c r="DG696" s="17">
        <v>44971</v>
      </c>
      <c r="DH696" s="10" t="s">
        <v>2027</v>
      </c>
      <c r="DI696" s="17" t="s">
        <v>156</v>
      </c>
      <c r="DJ696" s="17" t="s">
        <v>156</v>
      </c>
      <c r="DK696" s="17">
        <v>44922</v>
      </c>
      <c r="DL696" s="17">
        <v>45001</v>
      </c>
      <c r="DM696" s="16">
        <v>3360</v>
      </c>
      <c r="DN696" s="10" t="s">
        <v>2377</v>
      </c>
      <c r="DO696" s="10" t="s">
        <v>233</v>
      </c>
      <c r="DP696" s="16">
        <v>36</v>
      </c>
      <c r="DQ696" s="16">
        <v>24</v>
      </c>
      <c r="DR696" s="11">
        <v>24</v>
      </c>
      <c r="DS696" s="16">
        <v>24</v>
      </c>
      <c r="DT696" s="16">
        <v>0</v>
      </c>
      <c r="DU696" s="11" t="s">
        <v>181</v>
      </c>
      <c r="DV696" s="11" t="s">
        <v>182</v>
      </c>
      <c r="DW696" s="27" t="s">
        <v>156</v>
      </c>
      <c r="DX696" s="27" t="s">
        <v>156</v>
      </c>
      <c r="DY696" s="20" t="s">
        <v>2337</v>
      </c>
      <c r="DZ696" s="16">
        <v>7</v>
      </c>
      <c r="EA696" s="16">
        <v>12</v>
      </c>
      <c r="EB696" s="27" t="s">
        <v>185</v>
      </c>
      <c r="EC696" s="27" t="s">
        <v>185</v>
      </c>
      <c r="ED696" s="27" t="s">
        <v>182</v>
      </c>
      <c r="EE696" s="29">
        <v>44917.036203703705</v>
      </c>
      <c r="EF696" s="28" t="s">
        <v>188</v>
      </c>
      <c r="EG696" s="28" t="s">
        <v>189</v>
      </c>
      <c r="EH696" s="28" t="s">
        <v>190</v>
      </c>
      <c r="EI696" s="29">
        <v>45062.343865740739</v>
      </c>
      <c r="EJ696" s="28" t="s">
        <v>197</v>
      </c>
      <c r="EK696" s="28" t="s">
        <v>156</v>
      </c>
      <c r="EL696" s="28" t="s">
        <v>198</v>
      </c>
      <c r="EM696" s="45" t="s">
        <v>3713</v>
      </c>
      <c r="EN696" s="46" t="str">
        <f t="shared" si="71"/>
        <v>243F010I</v>
      </c>
      <c r="EO696" s="47">
        <f t="shared" si="72"/>
        <v>45059</v>
      </c>
      <c r="EP696" s="47">
        <f t="shared" si="73"/>
        <v>44923</v>
      </c>
      <c r="EQ696" s="48" t="str">
        <f t="shared" ca="1" si="74"/>
        <v>Past</v>
      </c>
      <c r="ER696" s="49">
        <f t="shared" si="75"/>
        <v>136</v>
      </c>
      <c r="ES696" s="50"/>
      <c r="ET696" s="51">
        <f t="shared" si="76"/>
        <v>136</v>
      </c>
      <c r="EU696" s="52">
        <f t="shared" si="77"/>
        <v>456960</v>
      </c>
      <c r="EV696" s="46"/>
      <c r="EW696" s="23" t="s">
        <v>3714</v>
      </c>
    </row>
    <row r="697" spans="1:153" ht="14.25" customHeight="1">
      <c r="A697" s="8">
        <v>690</v>
      </c>
      <c r="B697" s="9" t="s">
        <v>141</v>
      </c>
      <c r="C697" s="10" t="s">
        <v>206</v>
      </c>
      <c r="D697" s="10" t="s">
        <v>2008</v>
      </c>
      <c r="E697" s="10" t="s">
        <v>150</v>
      </c>
      <c r="F697" s="9" t="s">
        <v>2009</v>
      </c>
      <c r="G697" s="10" t="s">
        <v>1025</v>
      </c>
      <c r="H697" s="9" t="s">
        <v>1026</v>
      </c>
      <c r="I697" s="9" t="s">
        <v>1027</v>
      </c>
      <c r="J697" s="9" t="s">
        <v>1028</v>
      </c>
      <c r="K697" s="9" t="s">
        <v>147</v>
      </c>
      <c r="L697" s="9" t="s">
        <v>148</v>
      </c>
      <c r="M697" s="9" t="s">
        <v>574</v>
      </c>
      <c r="N697" s="9" t="s">
        <v>206</v>
      </c>
      <c r="O697" s="9" t="s">
        <v>151</v>
      </c>
      <c r="P697" s="9" t="s">
        <v>142</v>
      </c>
      <c r="Q697" s="9" t="s">
        <v>575</v>
      </c>
      <c r="R697" s="9" t="s">
        <v>336</v>
      </c>
      <c r="S697" s="9" t="s">
        <v>305</v>
      </c>
      <c r="T697" s="9" t="s">
        <v>306</v>
      </c>
      <c r="U697" s="9" t="s">
        <v>307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2332</v>
      </c>
      <c r="AA697" s="9" t="s">
        <v>577</v>
      </c>
      <c r="AB697" s="12" t="s">
        <v>578</v>
      </c>
      <c r="AC697" s="10" t="s">
        <v>2333</v>
      </c>
      <c r="AD697" s="9" t="s">
        <v>577</v>
      </c>
      <c r="AE697" s="13" t="s">
        <v>578</v>
      </c>
      <c r="AF697" s="14" t="s">
        <v>538</v>
      </c>
      <c r="AG697" s="10" t="s">
        <v>2374</v>
      </c>
      <c r="AH697" s="11" t="s">
        <v>592</v>
      </c>
      <c r="AI697" s="11" t="s">
        <v>593</v>
      </c>
      <c r="AJ697" s="10" t="s">
        <v>594</v>
      </c>
      <c r="AK697" s="11" t="s">
        <v>593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2.4</v>
      </c>
      <c r="AU697" s="10" t="s">
        <v>206</v>
      </c>
      <c r="AV697" s="16">
        <v>4000</v>
      </c>
      <c r="AW697" s="16">
        <v>4000</v>
      </c>
      <c r="AX697" s="16">
        <v>0</v>
      </c>
      <c r="AY697" s="16">
        <v>411</v>
      </c>
      <c r="AZ697" s="16">
        <v>200</v>
      </c>
      <c r="BA697" s="17">
        <v>45110</v>
      </c>
      <c r="BB697" s="30" t="s">
        <v>175</v>
      </c>
      <c r="BC697" s="18">
        <v>45117</v>
      </c>
      <c r="BD697" s="17">
        <v>45260</v>
      </c>
      <c r="BE697" s="17">
        <v>45291</v>
      </c>
      <c r="BF697" s="17">
        <v>45092</v>
      </c>
      <c r="BG697" s="10">
        <v>85170026</v>
      </c>
      <c r="BH697" s="9" t="s">
        <v>319</v>
      </c>
      <c r="BI697" s="19">
        <v>45139</v>
      </c>
      <c r="BJ697" s="20">
        <v>45145</v>
      </c>
      <c r="BK697" s="16">
        <v>900</v>
      </c>
      <c r="BL697" s="16">
        <v>2160</v>
      </c>
      <c r="BM697" s="9" t="s">
        <v>177</v>
      </c>
      <c r="BN697" s="9" t="s">
        <v>470</v>
      </c>
      <c r="BO697" s="9" t="s">
        <v>156</v>
      </c>
      <c r="BP697" s="17">
        <v>45168</v>
      </c>
      <c r="BQ697" s="17" t="s">
        <v>156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>
        <v>45058</v>
      </c>
      <c r="CD697" s="10" t="s">
        <v>156</v>
      </c>
      <c r="CE697" s="17">
        <v>45058</v>
      </c>
      <c r="CF697" s="17" t="s">
        <v>156</v>
      </c>
      <c r="CG697" s="17">
        <v>44966</v>
      </c>
      <c r="CH697" s="17">
        <v>45056</v>
      </c>
      <c r="CI697" s="16">
        <v>900</v>
      </c>
      <c r="CJ697" s="10" t="s">
        <v>2378</v>
      </c>
      <c r="CK697" s="10" t="s">
        <v>230</v>
      </c>
      <c r="CL697" s="18">
        <v>45121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45127</v>
      </c>
      <c r="CX697" s="10" t="s">
        <v>2379</v>
      </c>
      <c r="CY697" s="17">
        <v>45121</v>
      </c>
      <c r="CZ697" s="17" t="s">
        <v>156</v>
      </c>
      <c r="DA697" s="17">
        <v>45075</v>
      </c>
      <c r="DB697" s="17" t="s">
        <v>156</v>
      </c>
      <c r="DC697" s="16">
        <v>0</v>
      </c>
      <c r="DD697" s="10" t="s">
        <v>156</v>
      </c>
      <c r="DE697" s="10" t="s">
        <v>156</v>
      </c>
      <c r="DF697" s="18" t="s">
        <v>156</v>
      </c>
      <c r="DG697" s="17">
        <v>45139</v>
      </c>
      <c r="DH697" s="10" t="s">
        <v>2099</v>
      </c>
      <c r="DI697" s="17">
        <v>45135</v>
      </c>
      <c r="DJ697" s="17" t="s">
        <v>156</v>
      </c>
      <c r="DK697" s="17">
        <v>45075</v>
      </c>
      <c r="DL697" s="17" t="s">
        <v>156</v>
      </c>
      <c r="DM697" s="16">
        <v>0</v>
      </c>
      <c r="DN697" s="10" t="s">
        <v>156</v>
      </c>
      <c r="DO697" s="10" t="s">
        <v>156</v>
      </c>
      <c r="DP697" s="16">
        <v>36</v>
      </c>
      <c r="DQ697" s="16">
        <v>24</v>
      </c>
      <c r="DR697" s="11">
        <v>24</v>
      </c>
      <c r="DS697" s="16">
        <v>24</v>
      </c>
      <c r="DT697" s="16">
        <v>0</v>
      </c>
      <c r="DU697" s="11" t="s">
        <v>181</v>
      </c>
      <c r="DV697" s="11" t="s">
        <v>182</v>
      </c>
      <c r="DW697" s="27" t="s">
        <v>156</v>
      </c>
      <c r="DX697" s="27" t="s">
        <v>156</v>
      </c>
      <c r="DY697" s="20" t="s">
        <v>156</v>
      </c>
      <c r="DZ697" s="16">
        <v>7</v>
      </c>
      <c r="EA697" s="16">
        <v>12</v>
      </c>
      <c r="EB697" s="27" t="s">
        <v>185</v>
      </c>
      <c r="EC697" s="27" t="s">
        <v>185</v>
      </c>
      <c r="ED697" s="27" t="s">
        <v>182</v>
      </c>
      <c r="EE697" s="29">
        <v>44917.036203703705</v>
      </c>
      <c r="EF697" s="28" t="s">
        <v>188</v>
      </c>
      <c r="EG697" s="28" t="s">
        <v>189</v>
      </c>
      <c r="EH697" s="28" t="s">
        <v>190</v>
      </c>
      <c r="EI697" s="29">
        <v>45113.855324074073</v>
      </c>
      <c r="EJ697" s="28" t="s">
        <v>2366</v>
      </c>
      <c r="EK697" s="28" t="s">
        <v>2367</v>
      </c>
      <c r="EL697" s="28" t="s">
        <v>190</v>
      </c>
      <c r="EM697" s="45" t="s">
        <v>3713</v>
      </c>
      <c r="EN697" s="46" t="str">
        <f t="shared" si="71"/>
        <v>243F010I</v>
      </c>
      <c r="EO697" s="47">
        <f t="shared" si="72"/>
        <v>45149</v>
      </c>
      <c r="EP697" s="47">
        <f t="shared" si="73"/>
        <v>45127</v>
      </c>
      <c r="EQ697" s="48" t="str">
        <f t="shared" ca="1" si="74"/>
        <v>Y</v>
      </c>
      <c r="ER697" s="49">
        <f t="shared" si="75"/>
        <v>22</v>
      </c>
      <c r="ES697" s="50"/>
      <c r="ET697" s="51">
        <f t="shared" si="76"/>
        <v>22</v>
      </c>
      <c r="EU697" s="52">
        <f t="shared" si="77"/>
        <v>19800</v>
      </c>
      <c r="EV697" s="46"/>
      <c r="EW697" s="23" t="s">
        <v>3721</v>
      </c>
    </row>
    <row r="698" spans="1:153" ht="14.25" hidden="1" customHeight="1">
      <c r="A698" s="8">
        <v>691</v>
      </c>
      <c r="B698" s="9" t="s">
        <v>141</v>
      </c>
      <c r="C698" s="10" t="s">
        <v>206</v>
      </c>
      <c r="D698" s="10" t="s">
        <v>2008</v>
      </c>
      <c r="E698" s="10" t="s">
        <v>150</v>
      </c>
      <c r="F698" s="9" t="s">
        <v>2009</v>
      </c>
      <c r="G698" s="10" t="s">
        <v>1025</v>
      </c>
      <c r="H698" s="9" t="s">
        <v>1026</v>
      </c>
      <c r="I698" s="9" t="s">
        <v>1027</v>
      </c>
      <c r="J698" s="9" t="s">
        <v>1028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213</v>
      </c>
      <c r="S698" s="9" t="s">
        <v>154</v>
      </c>
      <c r="T698" s="9" t="s">
        <v>214</v>
      </c>
      <c r="U698" s="9" t="s">
        <v>215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2114</v>
      </c>
      <c r="AA698" s="9" t="s">
        <v>217</v>
      </c>
      <c r="AB698" s="12" t="s">
        <v>218</v>
      </c>
      <c r="AC698" s="10" t="s">
        <v>2115</v>
      </c>
      <c r="AD698" s="9" t="s">
        <v>217</v>
      </c>
      <c r="AE698" s="13" t="s">
        <v>218</v>
      </c>
      <c r="AF698" s="14" t="s">
        <v>220</v>
      </c>
      <c r="AG698" s="10" t="s">
        <v>2380</v>
      </c>
      <c r="AH698" s="11" t="s">
        <v>222</v>
      </c>
      <c r="AI698" s="11" t="s">
        <v>223</v>
      </c>
      <c r="AJ698" s="10" t="s">
        <v>224</v>
      </c>
      <c r="AK698" s="11" t="s">
        <v>223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5.3</v>
      </c>
      <c r="AU698" s="10" t="s">
        <v>142</v>
      </c>
      <c r="AV698" s="16">
        <v>14250</v>
      </c>
      <c r="AW698" s="16">
        <v>15200</v>
      </c>
      <c r="AX698" s="16">
        <v>0</v>
      </c>
      <c r="AY698" s="16">
        <v>1900</v>
      </c>
      <c r="AZ698" s="16">
        <v>1500</v>
      </c>
      <c r="BA698" s="17">
        <v>45092</v>
      </c>
      <c r="BB698" s="30" t="s">
        <v>175</v>
      </c>
      <c r="BC698" s="18" t="s">
        <v>156</v>
      </c>
      <c r="BD698" s="17">
        <v>45245</v>
      </c>
      <c r="BE698" s="17">
        <v>45291</v>
      </c>
      <c r="BF698" s="17">
        <v>45092</v>
      </c>
      <c r="BG698" s="10">
        <v>85541020</v>
      </c>
      <c r="BH698" s="9" t="s">
        <v>414</v>
      </c>
      <c r="BI698" s="19">
        <v>45047</v>
      </c>
      <c r="BJ698" s="20">
        <v>45047</v>
      </c>
      <c r="BK698" s="16">
        <v>0</v>
      </c>
      <c r="BL698" s="16">
        <v>0</v>
      </c>
      <c r="BM698" s="9" t="s">
        <v>177</v>
      </c>
      <c r="BN698" s="9" t="s">
        <v>178</v>
      </c>
      <c r="BO698" s="9" t="s">
        <v>635</v>
      </c>
      <c r="BP698" s="17">
        <v>45095</v>
      </c>
      <c r="BQ698" s="17" t="s">
        <v>156</v>
      </c>
      <c r="BR698" s="17">
        <v>45095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>
        <v>45055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 t="s">
        <v>156</v>
      </c>
      <c r="CD698" s="10" t="s">
        <v>156</v>
      </c>
      <c r="CE698" s="17" t="s">
        <v>156</v>
      </c>
      <c r="CF698" s="17" t="s">
        <v>156</v>
      </c>
      <c r="CG698" s="17">
        <v>45061</v>
      </c>
      <c r="CH698" s="17" t="s">
        <v>156</v>
      </c>
      <c r="CI698" s="16">
        <v>0</v>
      </c>
      <c r="CJ698" s="10" t="s">
        <v>156</v>
      </c>
      <c r="CK698" s="10" t="s">
        <v>156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>
        <v>45055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 t="s">
        <v>156</v>
      </c>
      <c r="CX698" s="10" t="s">
        <v>193</v>
      </c>
      <c r="CY698" s="17" t="s">
        <v>156</v>
      </c>
      <c r="CZ698" s="17" t="s">
        <v>156</v>
      </c>
      <c r="DA698" s="17">
        <v>45061</v>
      </c>
      <c r="DB698" s="17" t="s">
        <v>156</v>
      </c>
      <c r="DC698" s="16">
        <v>0</v>
      </c>
      <c r="DD698" s="10" t="s">
        <v>156</v>
      </c>
      <c r="DE698" s="10" t="s">
        <v>156</v>
      </c>
      <c r="DF698" s="18" t="s">
        <v>156</v>
      </c>
      <c r="DG698" s="17" t="s">
        <v>156</v>
      </c>
      <c r="DH698" s="10" t="s">
        <v>156</v>
      </c>
      <c r="DI698" s="17" t="s">
        <v>156</v>
      </c>
      <c r="DJ698" s="17" t="s">
        <v>156</v>
      </c>
      <c r="DK698" s="17">
        <v>45061</v>
      </c>
      <c r="DL698" s="17" t="s">
        <v>156</v>
      </c>
      <c r="DM698" s="16">
        <v>0</v>
      </c>
      <c r="DN698" s="10" t="s">
        <v>156</v>
      </c>
      <c r="DO698" s="10" t="s">
        <v>156</v>
      </c>
      <c r="DP698" s="16">
        <v>12</v>
      </c>
      <c r="DQ698" s="16">
        <v>8</v>
      </c>
      <c r="DR698" s="11">
        <v>8</v>
      </c>
      <c r="DS698" s="16">
        <v>12</v>
      </c>
      <c r="DT698" s="16">
        <v>1300</v>
      </c>
      <c r="DU698" s="11" t="s">
        <v>181</v>
      </c>
      <c r="DV698" s="11" t="s">
        <v>182</v>
      </c>
      <c r="DW698" s="27" t="s">
        <v>156</v>
      </c>
      <c r="DX698" s="27" t="s">
        <v>156</v>
      </c>
      <c r="DY698" s="20" t="s">
        <v>759</v>
      </c>
      <c r="DZ698" s="16">
        <v>7</v>
      </c>
      <c r="EA698" s="16">
        <v>12</v>
      </c>
      <c r="EB698" s="27" t="s">
        <v>185</v>
      </c>
      <c r="EC698" s="27" t="s">
        <v>185</v>
      </c>
      <c r="ED698" s="27" t="s">
        <v>182</v>
      </c>
      <c r="EE698" s="29">
        <v>45055.979490740741</v>
      </c>
      <c r="EF698" s="28" t="s">
        <v>186</v>
      </c>
      <c r="EG698" s="28" t="s">
        <v>156</v>
      </c>
      <c r="EH698" s="28" t="s">
        <v>187</v>
      </c>
      <c r="EI698" s="29">
        <v>45077.979664351849</v>
      </c>
      <c r="EJ698" s="28" t="s">
        <v>186</v>
      </c>
      <c r="EK698" s="28" t="s">
        <v>156</v>
      </c>
      <c r="EL698" s="28" t="s">
        <v>187</v>
      </c>
      <c r="EM698" s="45"/>
      <c r="EN698" s="46" t="str">
        <f t="shared" si="71"/>
        <v>343F105A</v>
      </c>
      <c r="EO698" s="47">
        <f t="shared" si="72"/>
        <v>45076</v>
      </c>
      <c r="EP698" s="47" t="str">
        <f t="shared" si="73"/>
        <v/>
      </c>
      <c r="EQ698" s="48" t="str">
        <f t="shared" ca="1" si="74"/>
        <v>Y</v>
      </c>
      <c r="ER698" s="49" t="str">
        <f t="shared" si="75"/>
        <v/>
      </c>
      <c r="ES698" s="50"/>
      <c r="ET698" s="51" t="str">
        <f t="shared" si="76"/>
        <v/>
      </c>
      <c r="EU698" s="52" t="str">
        <f t="shared" si="77"/>
        <v/>
      </c>
      <c r="EV698" s="46"/>
    </row>
    <row r="699" spans="1:153" ht="14.25" hidden="1" customHeight="1">
      <c r="A699" s="8">
        <v>692</v>
      </c>
      <c r="B699" s="9" t="s">
        <v>141</v>
      </c>
      <c r="C699" s="10" t="s">
        <v>206</v>
      </c>
      <c r="D699" s="10" t="s">
        <v>2008</v>
      </c>
      <c r="E699" s="10" t="s">
        <v>150</v>
      </c>
      <c r="F699" s="9" t="s">
        <v>2009</v>
      </c>
      <c r="G699" s="10" t="s">
        <v>1025</v>
      </c>
      <c r="H699" s="9" t="s">
        <v>1026</v>
      </c>
      <c r="I699" s="9" t="s">
        <v>1027</v>
      </c>
      <c r="J699" s="9" t="s">
        <v>1028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213</v>
      </c>
      <c r="S699" s="9" t="s">
        <v>154</v>
      </c>
      <c r="T699" s="9" t="s">
        <v>214</v>
      </c>
      <c r="U699" s="9" t="s">
        <v>215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2114</v>
      </c>
      <c r="AA699" s="9" t="s">
        <v>217</v>
      </c>
      <c r="AB699" s="12" t="s">
        <v>218</v>
      </c>
      <c r="AC699" s="10" t="s">
        <v>2115</v>
      </c>
      <c r="AD699" s="9" t="s">
        <v>217</v>
      </c>
      <c r="AE699" s="13" t="s">
        <v>218</v>
      </c>
      <c r="AF699" s="14" t="s">
        <v>220</v>
      </c>
      <c r="AG699" s="10" t="s">
        <v>2380</v>
      </c>
      <c r="AH699" s="11" t="s">
        <v>222</v>
      </c>
      <c r="AI699" s="11" t="s">
        <v>223</v>
      </c>
      <c r="AJ699" s="10" t="s">
        <v>224</v>
      </c>
      <c r="AK699" s="11" t="s">
        <v>223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5.3</v>
      </c>
      <c r="AU699" s="10" t="s">
        <v>142</v>
      </c>
      <c r="AV699" s="16">
        <v>14250</v>
      </c>
      <c r="AW699" s="16">
        <v>15200</v>
      </c>
      <c r="AX699" s="16">
        <v>0</v>
      </c>
      <c r="AY699" s="16">
        <v>1900</v>
      </c>
      <c r="AZ699" s="16">
        <v>1500</v>
      </c>
      <c r="BA699" s="17">
        <v>45092</v>
      </c>
      <c r="BB699" s="30" t="s">
        <v>175</v>
      </c>
      <c r="BC699" s="18" t="s">
        <v>156</v>
      </c>
      <c r="BD699" s="17">
        <v>45245</v>
      </c>
      <c r="BE699" s="17">
        <v>45291</v>
      </c>
      <c r="BF699" s="17">
        <v>45092</v>
      </c>
      <c r="BG699" s="10">
        <v>85249970</v>
      </c>
      <c r="BH699" s="9" t="s">
        <v>1687</v>
      </c>
      <c r="BI699" s="19">
        <v>45078</v>
      </c>
      <c r="BJ699" s="20">
        <v>45082</v>
      </c>
      <c r="BK699" s="16">
        <v>0</v>
      </c>
      <c r="BL699" s="16">
        <v>0</v>
      </c>
      <c r="BM699" s="9" t="s">
        <v>177</v>
      </c>
      <c r="BN699" s="9" t="s">
        <v>178</v>
      </c>
      <c r="BO699" s="9" t="s">
        <v>156</v>
      </c>
      <c r="BP699" s="17">
        <v>45122</v>
      </c>
      <c r="BQ699" s="17" t="s">
        <v>156</v>
      </c>
      <c r="BR699" s="17" t="s">
        <v>156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 t="s">
        <v>156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 t="s">
        <v>156</v>
      </c>
      <c r="CD699" s="10" t="s">
        <v>2381</v>
      </c>
      <c r="CE699" s="17" t="s">
        <v>156</v>
      </c>
      <c r="CF699" s="17" t="s">
        <v>156</v>
      </c>
      <c r="CG699" s="17" t="s">
        <v>156</v>
      </c>
      <c r="CH699" s="17" t="s">
        <v>156</v>
      </c>
      <c r="CI699" s="16">
        <v>0</v>
      </c>
      <c r="CJ699" s="10" t="s">
        <v>156</v>
      </c>
      <c r="CK699" s="10" t="s">
        <v>156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 t="s">
        <v>156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44950</v>
      </c>
      <c r="CX699" s="10" t="s">
        <v>2382</v>
      </c>
      <c r="CY699" s="17" t="s">
        <v>156</v>
      </c>
      <c r="CZ699" s="17" t="s">
        <v>156</v>
      </c>
      <c r="DA699" s="17" t="s">
        <v>156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44978</v>
      </c>
      <c r="DH699" s="10" t="s">
        <v>937</v>
      </c>
      <c r="DI699" s="17" t="s">
        <v>156</v>
      </c>
      <c r="DJ699" s="17" t="s">
        <v>156</v>
      </c>
      <c r="DK699" s="17" t="s">
        <v>156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12</v>
      </c>
      <c r="DQ699" s="16">
        <v>8</v>
      </c>
      <c r="DR699" s="11">
        <v>8</v>
      </c>
      <c r="DS699" s="16">
        <v>12</v>
      </c>
      <c r="DT699" s="16">
        <v>0</v>
      </c>
      <c r="DU699" s="11" t="s">
        <v>181</v>
      </c>
      <c r="DV699" s="11" t="s">
        <v>182</v>
      </c>
      <c r="DW699" s="27" t="s">
        <v>156</v>
      </c>
      <c r="DX699" s="27" t="s">
        <v>156</v>
      </c>
      <c r="DY699" s="20" t="s">
        <v>1144</v>
      </c>
      <c r="DZ699" s="16">
        <v>7</v>
      </c>
      <c r="EA699" s="16">
        <v>12</v>
      </c>
      <c r="EB699" s="27" t="s">
        <v>185</v>
      </c>
      <c r="EC699" s="27" t="s">
        <v>185</v>
      </c>
      <c r="ED699" s="27" t="s">
        <v>182</v>
      </c>
      <c r="EE699" s="29">
        <v>44938.250983796293</v>
      </c>
      <c r="EF699" s="28" t="s">
        <v>188</v>
      </c>
      <c r="EG699" s="28" t="s">
        <v>189</v>
      </c>
      <c r="EH699" s="28" t="s">
        <v>190</v>
      </c>
      <c r="EI699" s="29">
        <v>45062.343865740739</v>
      </c>
      <c r="EJ699" s="28" t="s">
        <v>197</v>
      </c>
      <c r="EK699" s="28" t="s">
        <v>156</v>
      </c>
      <c r="EL699" s="28" t="s">
        <v>198</v>
      </c>
      <c r="EM699" s="45"/>
      <c r="EN699" s="46" t="str">
        <f t="shared" si="71"/>
        <v>343F105A</v>
      </c>
      <c r="EO699" s="47">
        <f t="shared" si="72"/>
        <v>45103</v>
      </c>
      <c r="EP699" s="47">
        <f t="shared" si="73"/>
        <v>44950</v>
      </c>
      <c r="EQ699" s="48" t="str">
        <f t="shared" ca="1" si="74"/>
        <v>Past</v>
      </c>
      <c r="ER699" s="49">
        <f t="shared" si="75"/>
        <v>153</v>
      </c>
      <c r="ES699" s="50"/>
      <c r="ET699" s="51">
        <f t="shared" si="76"/>
        <v>153</v>
      </c>
      <c r="EU699" s="52">
        <f t="shared" si="77"/>
        <v>0</v>
      </c>
      <c r="EV699" s="46"/>
    </row>
    <row r="700" spans="1:153" ht="14.25" customHeight="1">
      <c r="A700" s="8">
        <v>693</v>
      </c>
      <c r="B700" s="9" t="s">
        <v>141</v>
      </c>
      <c r="C700" s="10" t="s">
        <v>206</v>
      </c>
      <c r="D700" s="10" t="s">
        <v>2008</v>
      </c>
      <c r="E700" s="10" t="s">
        <v>150</v>
      </c>
      <c r="F700" s="9" t="s">
        <v>2009</v>
      </c>
      <c r="G700" s="10" t="s">
        <v>1025</v>
      </c>
      <c r="H700" s="9" t="s">
        <v>1026</v>
      </c>
      <c r="I700" s="9" t="s">
        <v>1027</v>
      </c>
      <c r="J700" s="9" t="s">
        <v>1028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213</v>
      </c>
      <c r="S700" s="9" t="s">
        <v>154</v>
      </c>
      <c r="T700" s="9" t="s">
        <v>214</v>
      </c>
      <c r="U700" s="9" t="s">
        <v>215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2114</v>
      </c>
      <c r="AA700" s="9" t="s">
        <v>217</v>
      </c>
      <c r="AB700" s="12" t="s">
        <v>218</v>
      </c>
      <c r="AC700" s="10" t="s">
        <v>2115</v>
      </c>
      <c r="AD700" s="9" t="s">
        <v>217</v>
      </c>
      <c r="AE700" s="13" t="s">
        <v>218</v>
      </c>
      <c r="AF700" s="14" t="s">
        <v>220</v>
      </c>
      <c r="AG700" s="10" t="s">
        <v>2380</v>
      </c>
      <c r="AH700" s="11" t="s">
        <v>222</v>
      </c>
      <c r="AI700" s="11" t="s">
        <v>223</v>
      </c>
      <c r="AJ700" s="10" t="s">
        <v>224</v>
      </c>
      <c r="AK700" s="11" t="s">
        <v>223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5.3</v>
      </c>
      <c r="AU700" s="10" t="s">
        <v>142</v>
      </c>
      <c r="AV700" s="16">
        <v>14250</v>
      </c>
      <c r="AW700" s="16">
        <v>15200</v>
      </c>
      <c r="AX700" s="16">
        <v>0</v>
      </c>
      <c r="AY700" s="16">
        <v>1900</v>
      </c>
      <c r="AZ700" s="16">
        <v>1500</v>
      </c>
      <c r="BA700" s="17">
        <v>45092</v>
      </c>
      <c r="BB700" s="30" t="s">
        <v>175</v>
      </c>
      <c r="BC700" s="18">
        <v>45117</v>
      </c>
      <c r="BD700" s="17">
        <v>45245</v>
      </c>
      <c r="BE700" s="17">
        <v>45291</v>
      </c>
      <c r="BF700" s="17">
        <v>45092</v>
      </c>
      <c r="BG700" s="10">
        <v>85308260</v>
      </c>
      <c r="BH700" s="9" t="s">
        <v>1691</v>
      </c>
      <c r="BI700" s="19">
        <v>45078</v>
      </c>
      <c r="BJ700" s="20">
        <v>45082</v>
      </c>
      <c r="BK700" s="16">
        <v>792</v>
      </c>
      <c r="BL700" s="16">
        <v>4198</v>
      </c>
      <c r="BM700" s="9" t="s">
        <v>177</v>
      </c>
      <c r="BN700" s="9" t="s">
        <v>383</v>
      </c>
      <c r="BO700" s="9" t="s">
        <v>156</v>
      </c>
      <c r="BP700" s="17">
        <v>45122</v>
      </c>
      <c r="BQ700" s="17">
        <v>45122</v>
      </c>
      <c r="BR700" s="17">
        <v>45122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>
        <v>44985</v>
      </c>
      <c r="CD700" s="10" t="s">
        <v>2050</v>
      </c>
      <c r="CE700" s="17" t="s">
        <v>156</v>
      </c>
      <c r="CF700" s="17" t="s">
        <v>156</v>
      </c>
      <c r="CG700" s="17" t="s">
        <v>156</v>
      </c>
      <c r="CH700" s="17">
        <v>44987</v>
      </c>
      <c r="CI700" s="16">
        <v>800</v>
      </c>
      <c r="CJ700" s="10" t="s">
        <v>2383</v>
      </c>
      <c r="CK700" s="10" t="s">
        <v>230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44992</v>
      </c>
      <c r="CX700" s="10" t="s">
        <v>484</v>
      </c>
      <c r="CY700" s="17" t="s">
        <v>156</v>
      </c>
      <c r="CZ700" s="17" t="s">
        <v>156</v>
      </c>
      <c r="DA700" s="17" t="s">
        <v>156</v>
      </c>
      <c r="DB700" s="17">
        <v>44987</v>
      </c>
      <c r="DC700" s="16">
        <v>792</v>
      </c>
      <c r="DD700" s="10" t="s">
        <v>2384</v>
      </c>
      <c r="DE700" s="10" t="s">
        <v>417</v>
      </c>
      <c r="DF700" s="18" t="s">
        <v>156</v>
      </c>
      <c r="DG700" s="17">
        <v>44999</v>
      </c>
      <c r="DH700" s="10" t="s">
        <v>1584</v>
      </c>
      <c r="DI700" s="17" t="s">
        <v>156</v>
      </c>
      <c r="DJ700" s="17" t="s">
        <v>156</v>
      </c>
      <c r="DK700" s="17" t="s">
        <v>156</v>
      </c>
      <c r="DL700" s="17">
        <v>44995</v>
      </c>
      <c r="DM700" s="16">
        <v>792</v>
      </c>
      <c r="DN700" s="10" t="s">
        <v>2385</v>
      </c>
      <c r="DO700" s="10" t="s">
        <v>230</v>
      </c>
      <c r="DP700" s="16">
        <v>12</v>
      </c>
      <c r="DQ700" s="16">
        <v>8</v>
      </c>
      <c r="DR700" s="11">
        <v>8</v>
      </c>
      <c r="DS700" s="16">
        <v>12</v>
      </c>
      <c r="DT700" s="16">
        <v>0</v>
      </c>
      <c r="DU700" s="11" t="s">
        <v>181</v>
      </c>
      <c r="DV700" s="11" t="s">
        <v>182</v>
      </c>
      <c r="DW700" s="27" t="s">
        <v>156</v>
      </c>
      <c r="DX700" s="27" t="s">
        <v>156</v>
      </c>
      <c r="DY700" s="20" t="s">
        <v>1144</v>
      </c>
      <c r="DZ700" s="16">
        <v>7</v>
      </c>
      <c r="EA700" s="16">
        <v>12</v>
      </c>
      <c r="EB700" s="27" t="s">
        <v>185</v>
      </c>
      <c r="EC700" s="27" t="s">
        <v>185</v>
      </c>
      <c r="ED700" s="27" t="s">
        <v>182</v>
      </c>
      <c r="EE700" s="29">
        <v>44953.991608796299</v>
      </c>
      <c r="EF700" s="28" t="s">
        <v>188</v>
      </c>
      <c r="EG700" s="28" t="s">
        <v>189</v>
      </c>
      <c r="EH700" s="28" t="s">
        <v>190</v>
      </c>
      <c r="EI700" s="29">
        <v>45062.343865740739</v>
      </c>
      <c r="EJ700" s="28" t="s">
        <v>197</v>
      </c>
      <c r="EK700" s="28" t="s">
        <v>156</v>
      </c>
      <c r="EL700" s="28" t="s">
        <v>198</v>
      </c>
      <c r="EM700" s="45" t="s">
        <v>3713</v>
      </c>
      <c r="EN700" s="46" t="str">
        <f t="shared" si="71"/>
        <v>343F105A</v>
      </c>
      <c r="EO700" s="47">
        <f t="shared" si="72"/>
        <v>45103</v>
      </c>
      <c r="EP700" s="47">
        <f t="shared" si="73"/>
        <v>44992</v>
      </c>
      <c r="EQ700" s="48" t="str">
        <f t="shared" ca="1" si="74"/>
        <v>Past</v>
      </c>
      <c r="ER700" s="49">
        <f t="shared" si="75"/>
        <v>111</v>
      </c>
      <c r="ES700" s="50"/>
      <c r="ET700" s="51">
        <f t="shared" si="76"/>
        <v>111</v>
      </c>
      <c r="EU700" s="52">
        <f t="shared" si="77"/>
        <v>87912</v>
      </c>
      <c r="EV700" s="46"/>
      <c r="EW700" s="23" t="s">
        <v>3714</v>
      </c>
    </row>
    <row r="701" spans="1:153" ht="14.25" hidden="1" customHeight="1">
      <c r="A701" s="8">
        <v>694</v>
      </c>
      <c r="B701" s="9" t="s">
        <v>141</v>
      </c>
      <c r="C701" s="10" t="s">
        <v>206</v>
      </c>
      <c r="D701" s="10" t="s">
        <v>2008</v>
      </c>
      <c r="E701" s="10" t="s">
        <v>150</v>
      </c>
      <c r="F701" s="9" t="s">
        <v>2009</v>
      </c>
      <c r="G701" s="10" t="s">
        <v>1025</v>
      </c>
      <c r="H701" s="9" t="s">
        <v>1026</v>
      </c>
      <c r="I701" s="9" t="s">
        <v>1027</v>
      </c>
      <c r="J701" s="9" t="s">
        <v>1028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213</v>
      </c>
      <c r="S701" s="9" t="s">
        <v>154</v>
      </c>
      <c r="T701" s="9" t="s">
        <v>214</v>
      </c>
      <c r="U701" s="9" t="s">
        <v>215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2114</v>
      </c>
      <c r="AA701" s="9" t="s">
        <v>217</v>
      </c>
      <c r="AB701" s="12" t="s">
        <v>218</v>
      </c>
      <c r="AC701" s="10" t="s">
        <v>2115</v>
      </c>
      <c r="AD701" s="9" t="s">
        <v>217</v>
      </c>
      <c r="AE701" s="13" t="s">
        <v>218</v>
      </c>
      <c r="AF701" s="14" t="s">
        <v>220</v>
      </c>
      <c r="AG701" s="10" t="s">
        <v>2380</v>
      </c>
      <c r="AH701" s="11" t="s">
        <v>222</v>
      </c>
      <c r="AI701" s="11" t="s">
        <v>223</v>
      </c>
      <c r="AJ701" s="10" t="s">
        <v>224</v>
      </c>
      <c r="AK701" s="11" t="s">
        <v>223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5.3</v>
      </c>
      <c r="AU701" s="10" t="s">
        <v>142</v>
      </c>
      <c r="AV701" s="16">
        <v>14250</v>
      </c>
      <c r="AW701" s="16">
        <v>15200</v>
      </c>
      <c r="AX701" s="16">
        <v>0</v>
      </c>
      <c r="AY701" s="16">
        <v>1900</v>
      </c>
      <c r="AZ701" s="16">
        <v>1500</v>
      </c>
      <c r="BA701" s="17">
        <v>45092</v>
      </c>
      <c r="BB701" s="30" t="s">
        <v>175</v>
      </c>
      <c r="BC701" s="18" t="s">
        <v>156</v>
      </c>
      <c r="BD701" s="17">
        <v>45245</v>
      </c>
      <c r="BE701" s="17">
        <v>45291</v>
      </c>
      <c r="BF701" s="17">
        <v>45092</v>
      </c>
      <c r="BG701" s="10">
        <v>85547941</v>
      </c>
      <c r="BH701" s="9" t="s">
        <v>321</v>
      </c>
      <c r="BI701" s="19">
        <v>45139</v>
      </c>
      <c r="BJ701" s="20">
        <v>45145</v>
      </c>
      <c r="BK701" s="16">
        <v>0</v>
      </c>
      <c r="BL701" s="16">
        <v>0</v>
      </c>
      <c r="BM701" s="9" t="s">
        <v>177</v>
      </c>
      <c r="BN701" s="9" t="s">
        <v>178</v>
      </c>
      <c r="BO701" s="9" t="s">
        <v>156</v>
      </c>
      <c r="BP701" s="17">
        <v>45184</v>
      </c>
      <c r="BQ701" s="17" t="s">
        <v>156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 t="s">
        <v>156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 t="s">
        <v>156</v>
      </c>
      <c r="CI701" s="16">
        <v>0</v>
      </c>
      <c r="CJ701" s="10" t="s">
        <v>156</v>
      </c>
      <c r="CK701" s="10" t="s">
        <v>156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 t="s">
        <v>156</v>
      </c>
      <c r="CX701" s="10" t="s">
        <v>193</v>
      </c>
      <c r="CY701" s="17" t="s">
        <v>156</v>
      </c>
      <c r="CZ701" s="17" t="s">
        <v>156</v>
      </c>
      <c r="DA701" s="17" t="s">
        <v>156</v>
      </c>
      <c r="DB701" s="17" t="s">
        <v>156</v>
      </c>
      <c r="DC701" s="16">
        <v>0</v>
      </c>
      <c r="DD701" s="10" t="s">
        <v>156</v>
      </c>
      <c r="DE701" s="10" t="s">
        <v>156</v>
      </c>
      <c r="DF701" s="18" t="s">
        <v>156</v>
      </c>
      <c r="DG701" s="17" t="s">
        <v>156</v>
      </c>
      <c r="DH701" s="10" t="s">
        <v>156</v>
      </c>
      <c r="DI701" s="17" t="s">
        <v>156</v>
      </c>
      <c r="DJ701" s="17" t="s">
        <v>156</v>
      </c>
      <c r="DK701" s="17" t="s">
        <v>156</v>
      </c>
      <c r="DL701" s="17" t="s">
        <v>156</v>
      </c>
      <c r="DM701" s="16">
        <v>0</v>
      </c>
      <c r="DN701" s="10" t="s">
        <v>156</v>
      </c>
      <c r="DO701" s="10" t="s">
        <v>156</v>
      </c>
      <c r="DP701" s="16">
        <v>12</v>
      </c>
      <c r="DQ701" s="16">
        <v>8</v>
      </c>
      <c r="DR701" s="11">
        <v>8</v>
      </c>
      <c r="DS701" s="16">
        <v>12</v>
      </c>
      <c r="DT701" s="16">
        <v>2000</v>
      </c>
      <c r="DU701" s="11" t="s">
        <v>181</v>
      </c>
      <c r="DV701" s="11" t="s">
        <v>182</v>
      </c>
      <c r="DW701" s="27" t="s">
        <v>156</v>
      </c>
      <c r="DX701" s="27" t="s">
        <v>156</v>
      </c>
      <c r="DY701" s="20" t="s">
        <v>2260</v>
      </c>
      <c r="DZ701" s="16">
        <v>7</v>
      </c>
      <c r="EA701" s="16">
        <v>12</v>
      </c>
      <c r="EB701" s="27" t="s">
        <v>185</v>
      </c>
      <c r="EC701" s="27" t="s">
        <v>185</v>
      </c>
      <c r="ED701" s="27" t="s">
        <v>182</v>
      </c>
      <c r="EE701" s="29">
        <v>45062.221724537034</v>
      </c>
      <c r="EF701" s="28" t="s">
        <v>188</v>
      </c>
      <c r="EG701" s="28" t="s">
        <v>189</v>
      </c>
      <c r="EH701" s="28" t="s">
        <v>190</v>
      </c>
      <c r="EI701" s="29">
        <v>45062.343865740739</v>
      </c>
      <c r="EJ701" s="28" t="s">
        <v>197</v>
      </c>
      <c r="EK701" s="28" t="s">
        <v>156</v>
      </c>
      <c r="EL701" s="28" t="s">
        <v>198</v>
      </c>
      <c r="EM701" s="45"/>
      <c r="EN701" s="46" t="str">
        <f t="shared" si="71"/>
        <v>343F105A</v>
      </c>
      <c r="EO701" s="47">
        <f t="shared" si="72"/>
        <v>45165</v>
      </c>
      <c r="EP701" s="47" t="str">
        <f t="shared" si="73"/>
        <v/>
      </c>
      <c r="EQ701" s="48" t="str">
        <f t="shared" ca="1" si="74"/>
        <v>Y</v>
      </c>
      <c r="ER701" s="49" t="str">
        <f t="shared" si="75"/>
        <v/>
      </c>
      <c r="ES701" s="50"/>
      <c r="ET701" s="51" t="str">
        <f t="shared" si="76"/>
        <v/>
      </c>
      <c r="EU701" s="52" t="str">
        <f t="shared" si="77"/>
        <v/>
      </c>
      <c r="EV701" s="46"/>
    </row>
    <row r="702" spans="1:153" ht="14.25" customHeight="1">
      <c r="A702" s="8">
        <v>695</v>
      </c>
      <c r="B702" s="9" t="s">
        <v>141</v>
      </c>
      <c r="C702" s="10" t="s">
        <v>206</v>
      </c>
      <c r="D702" s="10" t="s">
        <v>2008</v>
      </c>
      <c r="E702" s="10" t="s">
        <v>150</v>
      </c>
      <c r="F702" s="9" t="s">
        <v>2009</v>
      </c>
      <c r="G702" s="10" t="s">
        <v>1025</v>
      </c>
      <c r="H702" s="9" t="s">
        <v>1026</v>
      </c>
      <c r="I702" s="9" t="s">
        <v>1027</v>
      </c>
      <c r="J702" s="9" t="s">
        <v>1028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213</v>
      </c>
      <c r="S702" s="9" t="s">
        <v>154</v>
      </c>
      <c r="T702" s="9" t="s">
        <v>214</v>
      </c>
      <c r="U702" s="9" t="s">
        <v>215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2114</v>
      </c>
      <c r="AA702" s="9" t="s">
        <v>217</v>
      </c>
      <c r="AB702" s="12" t="s">
        <v>218</v>
      </c>
      <c r="AC702" s="10" t="s">
        <v>2115</v>
      </c>
      <c r="AD702" s="9" t="s">
        <v>217</v>
      </c>
      <c r="AE702" s="13" t="s">
        <v>218</v>
      </c>
      <c r="AF702" s="14" t="s">
        <v>220</v>
      </c>
      <c r="AG702" s="10" t="s">
        <v>2380</v>
      </c>
      <c r="AH702" s="11" t="s">
        <v>222</v>
      </c>
      <c r="AI702" s="11" t="s">
        <v>223</v>
      </c>
      <c r="AJ702" s="10" t="s">
        <v>224</v>
      </c>
      <c r="AK702" s="11" t="s">
        <v>223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5.3</v>
      </c>
      <c r="AU702" s="10" t="s">
        <v>142</v>
      </c>
      <c r="AV702" s="16">
        <v>14250</v>
      </c>
      <c r="AW702" s="16">
        <v>15200</v>
      </c>
      <c r="AX702" s="16">
        <v>0</v>
      </c>
      <c r="AY702" s="16">
        <v>1900</v>
      </c>
      <c r="AZ702" s="16">
        <v>1500</v>
      </c>
      <c r="BA702" s="17">
        <v>45092</v>
      </c>
      <c r="BB702" s="30" t="s">
        <v>175</v>
      </c>
      <c r="BC702" s="18">
        <v>45117</v>
      </c>
      <c r="BD702" s="17">
        <v>45245</v>
      </c>
      <c r="BE702" s="17">
        <v>45291</v>
      </c>
      <c r="BF702" s="17">
        <v>45092</v>
      </c>
      <c r="BG702" s="10">
        <v>85461062</v>
      </c>
      <c r="BH702" s="9" t="s">
        <v>258</v>
      </c>
      <c r="BI702" s="19">
        <v>45139</v>
      </c>
      <c r="BJ702" s="20">
        <v>45145</v>
      </c>
      <c r="BK702" s="16">
        <v>1500</v>
      </c>
      <c r="BL702" s="16">
        <v>7950</v>
      </c>
      <c r="BM702" s="9" t="s">
        <v>177</v>
      </c>
      <c r="BN702" s="9" t="s">
        <v>470</v>
      </c>
      <c r="BO702" s="9" t="s">
        <v>156</v>
      </c>
      <c r="BP702" s="17">
        <v>45188</v>
      </c>
      <c r="BQ702" s="17" t="s">
        <v>156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45041</v>
      </c>
      <c r="CD702" s="10" t="s">
        <v>2381</v>
      </c>
      <c r="CE702" s="17" t="s">
        <v>156</v>
      </c>
      <c r="CF702" s="17" t="s">
        <v>156</v>
      </c>
      <c r="CG702" s="17" t="s">
        <v>156</v>
      </c>
      <c r="CH702" s="17">
        <v>45037</v>
      </c>
      <c r="CI702" s="16">
        <v>1500</v>
      </c>
      <c r="CJ702" s="10" t="s">
        <v>2386</v>
      </c>
      <c r="CK702" s="10" t="s">
        <v>230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45148</v>
      </c>
      <c r="CX702" s="10" t="s">
        <v>2387</v>
      </c>
      <c r="CY702" s="17" t="s">
        <v>156</v>
      </c>
      <c r="CZ702" s="17" t="s">
        <v>156</v>
      </c>
      <c r="DA702" s="17" t="s">
        <v>156</v>
      </c>
      <c r="DB702" s="17" t="s">
        <v>156</v>
      </c>
      <c r="DC702" s="16">
        <v>0</v>
      </c>
      <c r="DD702" s="10" t="s">
        <v>156</v>
      </c>
      <c r="DE702" s="10" t="s">
        <v>156</v>
      </c>
      <c r="DF702" s="18" t="s">
        <v>156</v>
      </c>
      <c r="DG702" s="17">
        <v>45155</v>
      </c>
      <c r="DH702" s="10" t="s">
        <v>2061</v>
      </c>
      <c r="DI702" s="17" t="s">
        <v>156</v>
      </c>
      <c r="DJ702" s="17" t="s">
        <v>156</v>
      </c>
      <c r="DK702" s="17" t="s">
        <v>156</v>
      </c>
      <c r="DL702" s="17" t="s">
        <v>156</v>
      </c>
      <c r="DM702" s="16">
        <v>0</v>
      </c>
      <c r="DN702" s="10" t="s">
        <v>156</v>
      </c>
      <c r="DO702" s="10" t="s">
        <v>156</v>
      </c>
      <c r="DP702" s="16">
        <v>12</v>
      </c>
      <c r="DQ702" s="16">
        <v>8</v>
      </c>
      <c r="DR702" s="11">
        <v>8</v>
      </c>
      <c r="DS702" s="16">
        <v>12</v>
      </c>
      <c r="DT702" s="16">
        <v>0</v>
      </c>
      <c r="DU702" s="11" t="s">
        <v>181</v>
      </c>
      <c r="DV702" s="11" t="s">
        <v>182</v>
      </c>
      <c r="DW702" s="27" t="s">
        <v>156</v>
      </c>
      <c r="DX702" s="27" t="s">
        <v>156</v>
      </c>
      <c r="DY702" s="20" t="s">
        <v>2388</v>
      </c>
      <c r="DZ702" s="16">
        <v>7</v>
      </c>
      <c r="EA702" s="16">
        <v>12</v>
      </c>
      <c r="EB702" s="27" t="s">
        <v>185</v>
      </c>
      <c r="EC702" s="27" t="s">
        <v>185</v>
      </c>
      <c r="ED702" s="27" t="s">
        <v>182</v>
      </c>
      <c r="EE702" s="29">
        <v>45009.098877314813</v>
      </c>
      <c r="EF702" s="28" t="s">
        <v>188</v>
      </c>
      <c r="EG702" s="28" t="s">
        <v>189</v>
      </c>
      <c r="EH702" s="28" t="s">
        <v>210</v>
      </c>
      <c r="EI702" s="29">
        <v>45115.510740740741</v>
      </c>
      <c r="EJ702" s="28" t="s">
        <v>542</v>
      </c>
      <c r="EK702" s="28" t="s">
        <v>156</v>
      </c>
      <c r="EL702" s="28" t="s">
        <v>543</v>
      </c>
      <c r="EM702" s="45" t="s">
        <v>3713</v>
      </c>
      <c r="EN702" s="46" t="str">
        <f t="shared" si="71"/>
        <v>343F105A</v>
      </c>
      <c r="EO702" s="47">
        <f t="shared" si="72"/>
        <v>45169</v>
      </c>
      <c r="EP702" s="47">
        <f t="shared" si="73"/>
        <v>45148</v>
      </c>
      <c r="EQ702" s="48" t="str">
        <f t="shared" ca="1" si="74"/>
        <v>Y</v>
      </c>
      <c r="ER702" s="49">
        <f t="shared" si="75"/>
        <v>21</v>
      </c>
      <c r="ES702" s="50"/>
      <c r="ET702" s="51">
        <f t="shared" si="76"/>
        <v>21</v>
      </c>
      <c r="EU702" s="52">
        <f t="shared" si="77"/>
        <v>31500</v>
      </c>
      <c r="EV702" s="46"/>
      <c r="EW702" s="23" t="s">
        <v>3721</v>
      </c>
    </row>
    <row r="703" spans="1:153" ht="14.25" hidden="1" customHeight="1">
      <c r="A703" s="8">
        <v>696</v>
      </c>
      <c r="B703" s="9" t="s">
        <v>141</v>
      </c>
      <c r="C703" s="10" t="s">
        <v>206</v>
      </c>
      <c r="D703" s="10" t="s">
        <v>2008</v>
      </c>
      <c r="E703" s="10" t="s">
        <v>150</v>
      </c>
      <c r="F703" s="9" t="s">
        <v>2009</v>
      </c>
      <c r="G703" s="10" t="s">
        <v>1025</v>
      </c>
      <c r="H703" s="9" t="s">
        <v>1026</v>
      </c>
      <c r="I703" s="9" t="s">
        <v>1027</v>
      </c>
      <c r="J703" s="9" t="s">
        <v>1028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213</v>
      </c>
      <c r="S703" s="9" t="s">
        <v>154</v>
      </c>
      <c r="T703" s="9" t="s">
        <v>214</v>
      </c>
      <c r="U703" s="9" t="s">
        <v>215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2114</v>
      </c>
      <c r="AA703" s="9" t="s">
        <v>217</v>
      </c>
      <c r="AB703" s="12" t="s">
        <v>218</v>
      </c>
      <c r="AC703" s="10" t="s">
        <v>2115</v>
      </c>
      <c r="AD703" s="9" t="s">
        <v>217</v>
      </c>
      <c r="AE703" s="13" t="s">
        <v>218</v>
      </c>
      <c r="AF703" s="14" t="s">
        <v>220</v>
      </c>
      <c r="AG703" s="10" t="s">
        <v>2380</v>
      </c>
      <c r="AH703" s="11" t="s">
        <v>222</v>
      </c>
      <c r="AI703" s="11" t="s">
        <v>223</v>
      </c>
      <c r="AJ703" s="10" t="s">
        <v>224</v>
      </c>
      <c r="AK703" s="11" t="s">
        <v>223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5.3</v>
      </c>
      <c r="AU703" s="10" t="s">
        <v>142</v>
      </c>
      <c r="AV703" s="16">
        <v>14250</v>
      </c>
      <c r="AW703" s="16">
        <v>15200</v>
      </c>
      <c r="AX703" s="16">
        <v>0</v>
      </c>
      <c r="AY703" s="16">
        <v>1900</v>
      </c>
      <c r="AZ703" s="16">
        <v>1500</v>
      </c>
      <c r="BA703" s="17">
        <v>45092</v>
      </c>
      <c r="BB703" s="30" t="s">
        <v>175</v>
      </c>
      <c r="BC703" s="18" t="s">
        <v>156</v>
      </c>
      <c r="BD703" s="17">
        <v>45245</v>
      </c>
      <c r="BE703" s="17">
        <v>45291</v>
      </c>
      <c r="BF703" s="17">
        <v>45092</v>
      </c>
      <c r="BG703" s="10">
        <v>85547942</v>
      </c>
      <c r="BH703" s="9" t="s">
        <v>303</v>
      </c>
      <c r="BI703" s="19">
        <v>45170</v>
      </c>
      <c r="BJ703" s="20">
        <v>45173</v>
      </c>
      <c r="BK703" s="16">
        <v>0</v>
      </c>
      <c r="BL703" s="16">
        <v>0</v>
      </c>
      <c r="BM703" s="9" t="s">
        <v>177</v>
      </c>
      <c r="BN703" s="9" t="s">
        <v>178</v>
      </c>
      <c r="BO703" s="9" t="s">
        <v>156</v>
      </c>
      <c r="BP703" s="17">
        <v>45214</v>
      </c>
      <c r="BQ703" s="17" t="s">
        <v>156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 t="s">
        <v>156</v>
      </c>
      <c r="CD703" s="10" t="s">
        <v>156</v>
      </c>
      <c r="CE703" s="17" t="s">
        <v>156</v>
      </c>
      <c r="CF703" s="17" t="s">
        <v>156</v>
      </c>
      <c r="CG703" s="17" t="s">
        <v>156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 t="s">
        <v>156</v>
      </c>
      <c r="CX703" s="10" t="s">
        <v>193</v>
      </c>
      <c r="CY703" s="17" t="s">
        <v>156</v>
      </c>
      <c r="CZ703" s="17" t="s">
        <v>156</v>
      </c>
      <c r="DA703" s="17" t="s">
        <v>156</v>
      </c>
      <c r="DB703" s="17" t="s">
        <v>156</v>
      </c>
      <c r="DC703" s="16">
        <v>0</v>
      </c>
      <c r="DD703" s="10" t="s">
        <v>156</v>
      </c>
      <c r="DE703" s="10" t="s">
        <v>156</v>
      </c>
      <c r="DF703" s="18" t="s">
        <v>156</v>
      </c>
      <c r="DG703" s="17" t="s">
        <v>156</v>
      </c>
      <c r="DH703" s="10" t="s">
        <v>156</v>
      </c>
      <c r="DI703" s="17" t="s">
        <v>156</v>
      </c>
      <c r="DJ703" s="17" t="s">
        <v>156</v>
      </c>
      <c r="DK703" s="17" t="s">
        <v>156</v>
      </c>
      <c r="DL703" s="17" t="s">
        <v>156</v>
      </c>
      <c r="DM703" s="16">
        <v>0</v>
      </c>
      <c r="DN703" s="10" t="s">
        <v>156</v>
      </c>
      <c r="DO703" s="10" t="s">
        <v>156</v>
      </c>
      <c r="DP703" s="16">
        <v>12</v>
      </c>
      <c r="DQ703" s="16">
        <v>8</v>
      </c>
      <c r="DR703" s="11">
        <v>8</v>
      </c>
      <c r="DS703" s="16">
        <v>12</v>
      </c>
      <c r="DT703" s="16">
        <v>2000</v>
      </c>
      <c r="DU703" s="11" t="s">
        <v>181</v>
      </c>
      <c r="DV703" s="11" t="s">
        <v>182</v>
      </c>
      <c r="DW703" s="27" t="s">
        <v>156</v>
      </c>
      <c r="DX703" s="27" t="s">
        <v>156</v>
      </c>
      <c r="DY703" s="20" t="s">
        <v>2362</v>
      </c>
      <c r="DZ703" s="16">
        <v>7</v>
      </c>
      <c r="EA703" s="16">
        <v>12</v>
      </c>
      <c r="EB703" s="27" t="s">
        <v>185</v>
      </c>
      <c r="EC703" s="27" t="s">
        <v>185</v>
      </c>
      <c r="ED703" s="27" t="s">
        <v>182</v>
      </c>
      <c r="EE703" s="29">
        <v>45062.221724537034</v>
      </c>
      <c r="EF703" s="28" t="s">
        <v>188</v>
      </c>
      <c r="EG703" s="28" t="s">
        <v>189</v>
      </c>
      <c r="EH703" s="28" t="s">
        <v>190</v>
      </c>
      <c r="EI703" s="29">
        <v>45062.343865740739</v>
      </c>
      <c r="EJ703" s="28" t="s">
        <v>197</v>
      </c>
      <c r="EK703" s="28" t="s">
        <v>156</v>
      </c>
      <c r="EL703" s="28" t="s">
        <v>198</v>
      </c>
      <c r="EM703" s="45"/>
      <c r="EN703" s="46" t="str">
        <f t="shared" si="71"/>
        <v>343F105A</v>
      </c>
      <c r="EO703" s="47">
        <f t="shared" si="72"/>
        <v>45195</v>
      </c>
      <c r="EP703" s="47" t="str">
        <f t="shared" si="73"/>
        <v/>
      </c>
      <c r="EQ703" s="48" t="str">
        <f t="shared" ca="1" si="74"/>
        <v>Y</v>
      </c>
      <c r="ER703" s="49" t="str">
        <f t="shared" si="75"/>
        <v/>
      </c>
      <c r="ES703" s="50"/>
      <c r="ET703" s="51" t="str">
        <f t="shared" si="76"/>
        <v/>
      </c>
      <c r="EU703" s="52" t="str">
        <f t="shared" si="77"/>
        <v/>
      </c>
      <c r="EV703" s="46"/>
    </row>
    <row r="704" spans="1:153" ht="14.25" hidden="1" customHeight="1">
      <c r="A704" s="8">
        <v>697</v>
      </c>
      <c r="B704" s="9" t="s">
        <v>141</v>
      </c>
      <c r="C704" s="10" t="s">
        <v>206</v>
      </c>
      <c r="D704" s="10" t="s">
        <v>2008</v>
      </c>
      <c r="E704" s="10" t="s">
        <v>150</v>
      </c>
      <c r="F704" s="9" t="s">
        <v>2009</v>
      </c>
      <c r="G704" s="10" t="s">
        <v>1025</v>
      </c>
      <c r="H704" s="9" t="s">
        <v>1026</v>
      </c>
      <c r="I704" s="9" t="s">
        <v>1027</v>
      </c>
      <c r="J704" s="9" t="s">
        <v>1028</v>
      </c>
      <c r="K704" s="9" t="s">
        <v>147</v>
      </c>
      <c r="L704" s="9" t="s">
        <v>148</v>
      </c>
      <c r="M704" s="9" t="s">
        <v>149</v>
      </c>
      <c r="N704" s="9" t="s">
        <v>150</v>
      </c>
      <c r="O704" s="9" t="s">
        <v>151</v>
      </c>
      <c r="P704" s="9" t="s">
        <v>142</v>
      </c>
      <c r="Q704" s="9" t="s">
        <v>152</v>
      </c>
      <c r="R704" s="9" t="s">
        <v>213</v>
      </c>
      <c r="S704" s="9" t="s">
        <v>154</v>
      </c>
      <c r="T704" s="9" t="s">
        <v>214</v>
      </c>
      <c r="U704" s="9" t="s">
        <v>215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2114</v>
      </c>
      <c r="AA704" s="9" t="s">
        <v>217</v>
      </c>
      <c r="AB704" s="12" t="s">
        <v>218</v>
      </c>
      <c r="AC704" s="10" t="s">
        <v>2115</v>
      </c>
      <c r="AD704" s="9" t="s">
        <v>217</v>
      </c>
      <c r="AE704" s="13" t="s">
        <v>218</v>
      </c>
      <c r="AF704" s="14" t="s">
        <v>220</v>
      </c>
      <c r="AG704" s="10" t="s">
        <v>2380</v>
      </c>
      <c r="AH704" s="11" t="s">
        <v>222</v>
      </c>
      <c r="AI704" s="11" t="s">
        <v>223</v>
      </c>
      <c r="AJ704" s="10" t="s">
        <v>224</v>
      </c>
      <c r="AK704" s="11" t="s">
        <v>223</v>
      </c>
      <c r="AL704" s="11" t="s">
        <v>168</v>
      </c>
      <c r="AM704" s="10" t="s">
        <v>169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5.3</v>
      </c>
      <c r="AU704" s="10" t="s">
        <v>142</v>
      </c>
      <c r="AV704" s="16">
        <v>14250</v>
      </c>
      <c r="AW704" s="16">
        <v>15200</v>
      </c>
      <c r="AX704" s="16">
        <v>0</v>
      </c>
      <c r="AY704" s="16">
        <v>1900</v>
      </c>
      <c r="AZ704" s="16">
        <v>1500</v>
      </c>
      <c r="BA704" s="17">
        <v>45092</v>
      </c>
      <c r="BB704" s="30" t="s">
        <v>246</v>
      </c>
      <c r="BC704" s="18" t="s">
        <v>156</v>
      </c>
      <c r="BD704" s="17">
        <v>45245</v>
      </c>
      <c r="BE704" s="17">
        <v>45291</v>
      </c>
      <c r="BF704" s="17">
        <v>45092</v>
      </c>
      <c r="BG704" s="10">
        <v>85547943</v>
      </c>
      <c r="BH704" s="9" t="s">
        <v>247</v>
      </c>
      <c r="BI704" s="19">
        <v>45200</v>
      </c>
      <c r="BJ704" s="20">
        <v>45201</v>
      </c>
      <c r="BK704" s="16">
        <v>0</v>
      </c>
      <c r="BL704" s="16">
        <v>0</v>
      </c>
      <c r="BM704" s="9" t="s">
        <v>177</v>
      </c>
      <c r="BN704" s="9" t="s">
        <v>178</v>
      </c>
      <c r="BO704" s="9" t="s">
        <v>156</v>
      </c>
      <c r="BP704" s="17">
        <v>45229</v>
      </c>
      <c r="BQ704" s="17" t="s">
        <v>156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 t="s">
        <v>156</v>
      </c>
      <c r="CD704" s="10" t="s">
        <v>156</v>
      </c>
      <c r="CE704" s="17" t="s">
        <v>156</v>
      </c>
      <c r="CF704" s="17" t="s">
        <v>156</v>
      </c>
      <c r="CG704" s="17" t="s">
        <v>156</v>
      </c>
      <c r="CH704" s="17" t="s">
        <v>156</v>
      </c>
      <c r="CI704" s="16">
        <v>0</v>
      </c>
      <c r="CJ704" s="10" t="s">
        <v>156</v>
      </c>
      <c r="CK704" s="10" t="s">
        <v>156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 t="s">
        <v>156</v>
      </c>
      <c r="CX704" s="10" t="s">
        <v>193</v>
      </c>
      <c r="CY704" s="17" t="s">
        <v>156</v>
      </c>
      <c r="CZ704" s="17" t="s">
        <v>156</v>
      </c>
      <c r="DA704" s="17" t="s">
        <v>156</v>
      </c>
      <c r="DB704" s="17" t="s">
        <v>156</v>
      </c>
      <c r="DC704" s="16">
        <v>0</v>
      </c>
      <c r="DD704" s="10" t="s">
        <v>156</v>
      </c>
      <c r="DE704" s="10" t="s">
        <v>156</v>
      </c>
      <c r="DF704" s="18" t="s">
        <v>156</v>
      </c>
      <c r="DG704" s="17" t="s">
        <v>156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 t="s">
        <v>156</v>
      </c>
      <c r="DM704" s="16">
        <v>0</v>
      </c>
      <c r="DN704" s="10" t="s">
        <v>156</v>
      </c>
      <c r="DO704" s="10" t="s">
        <v>156</v>
      </c>
      <c r="DP704" s="16">
        <v>12</v>
      </c>
      <c r="DQ704" s="16">
        <v>8</v>
      </c>
      <c r="DR704" s="11">
        <v>8</v>
      </c>
      <c r="DS704" s="16">
        <v>12</v>
      </c>
      <c r="DT704" s="16">
        <v>2000</v>
      </c>
      <c r="DU704" s="11" t="s">
        <v>181</v>
      </c>
      <c r="DV704" s="11" t="s">
        <v>182</v>
      </c>
      <c r="DW704" s="27" t="s">
        <v>156</v>
      </c>
      <c r="DX704" s="27" t="s">
        <v>156</v>
      </c>
      <c r="DY704" s="20" t="s">
        <v>2365</v>
      </c>
      <c r="DZ704" s="16">
        <v>7</v>
      </c>
      <c r="EA704" s="16">
        <v>12</v>
      </c>
      <c r="EB704" s="27" t="s">
        <v>185</v>
      </c>
      <c r="EC704" s="27" t="s">
        <v>185</v>
      </c>
      <c r="ED704" s="27" t="s">
        <v>182</v>
      </c>
      <c r="EE704" s="29">
        <v>45062.223298611112</v>
      </c>
      <c r="EF704" s="28" t="s">
        <v>188</v>
      </c>
      <c r="EG704" s="28" t="s">
        <v>189</v>
      </c>
      <c r="EH704" s="28" t="s">
        <v>190</v>
      </c>
      <c r="EI704" s="29">
        <v>45062.343865740739</v>
      </c>
      <c r="EJ704" s="28" t="s">
        <v>197</v>
      </c>
      <c r="EK704" s="28" t="s">
        <v>156</v>
      </c>
      <c r="EL704" s="28" t="s">
        <v>198</v>
      </c>
      <c r="EM704" s="45"/>
      <c r="EN704" s="46" t="str">
        <f t="shared" si="71"/>
        <v>343F105A</v>
      </c>
      <c r="EO704" s="47">
        <f t="shared" si="72"/>
        <v>45210</v>
      </c>
      <c r="EP704" s="47" t="str">
        <f t="shared" si="73"/>
        <v/>
      </c>
      <c r="EQ704" s="48" t="str">
        <f t="shared" ca="1" si="74"/>
        <v>Y</v>
      </c>
      <c r="ER704" s="49" t="str">
        <f t="shared" si="75"/>
        <v/>
      </c>
      <c r="ES704" s="50"/>
      <c r="ET704" s="51" t="str">
        <f t="shared" si="76"/>
        <v/>
      </c>
      <c r="EU704" s="52" t="str">
        <f t="shared" si="77"/>
        <v/>
      </c>
      <c r="EV704" s="46"/>
    </row>
    <row r="705" spans="1:153" ht="14.25" hidden="1" customHeight="1">
      <c r="A705" s="8">
        <v>698</v>
      </c>
      <c r="B705" s="9" t="s">
        <v>141</v>
      </c>
      <c r="C705" s="10" t="s">
        <v>206</v>
      </c>
      <c r="D705" s="10" t="s">
        <v>2008</v>
      </c>
      <c r="E705" s="10" t="s">
        <v>150</v>
      </c>
      <c r="F705" s="9" t="s">
        <v>2009</v>
      </c>
      <c r="G705" s="10" t="s">
        <v>1025</v>
      </c>
      <c r="H705" s="9" t="s">
        <v>1026</v>
      </c>
      <c r="I705" s="9" t="s">
        <v>1027</v>
      </c>
      <c r="J705" s="9" t="s">
        <v>1028</v>
      </c>
      <c r="K705" s="9" t="s">
        <v>147</v>
      </c>
      <c r="L705" s="9" t="s">
        <v>148</v>
      </c>
      <c r="M705" s="9" t="s">
        <v>149</v>
      </c>
      <c r="N705" s="9" t="s">
        <v>150</v>
      </c>
      <c r="O705" s="9" t="s">
        <v>151</v>
      </c>
      <c r="P705" s="9" t="s">
        <v>142</v>
      </c>
      <c r="Q705" s="9" t="s">
        <v>152</v>
      </c>
      <c r="R705" s="9" t="s">
        <v>259</v>
      </c>
      <c r="S705" s="9" t="s">
        <v>154</v>
      </c>
      <c r="T705" s="9" t="s">
        <v>260</v>
      </c>
      <c r="U705" s="9" t="s">
        <v>215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2149</v>
      </c>
      <c r="AA705" s="9" t="s">
        <v>262</v>
      </c>
      <c r="AB705" s="12" t="s">
        <v>263</v>
      </c>
      <c r="AC705" s="10" t="s">
        <v>2150</v>
      </c>
      <c r="AD705" s="9" t="s">
        <v>262</v>
      </c>
      <c r="AE705" s="13" t="s">
        <v>263</v>
      </c>
      <c r="AF705" s="14" t="s">
        <v>2389</v>
      </c>
      <c r="AG705" s="10" t="s">
        <v>2390</v>
      </c>
      <c r="AH705" s="11" t="s">
        <v>222</v>
      </c>
      <c r="AI705" s="11" t="s">
        <v>223</v>
      </c>
      <c r="AJ705" s="10" t="s">
        <v>224</v>
      </c>
      <c r="AK705" s="11" t="s">
        <v>223</v>
      </c>
      <c r="AL705" s="11" t="s">
        <v>168</v>
      </c>
      <c r="AM705" s="10" t="s">
        <v>169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3.6</v>
      </c>
      <c r="AU705" s="10" t="s">
        <v>142</v>
      </c>
      <c r="AV705" s="16">
        <v>18500</v>
      </c>
      <c r="AW705" s="16">
        <v>20500</v>
      </c>
      <c r="AX705" s="16">
        <v>0</v>
      </c>
      <c r="AY705" s="16">
        <v>1300</v>
      </c>
      <c r="AZ705" s="16">
        <v>1600</v>
      </c>
      <c r="BA705" s="17">
        <v>45092</v>
      </c>
      <c r="BB705" s="30" t="s">
        <v>175</v>
      </c>
      <c r="BC705" s="18" t="s">
        <v>156</v>
      </c>
      <c r="BD705" s="17">
        <v>45245</v>
      </c>
      <c r="BE705" s="17">
        <v>45291</v>
      </c>
      <c r="BF705" s="17">
        <v>45092</v>
      </c>
      <c r="BG705" s="10">
        <v>85249953</v>
      </c>
      <c r="BH705" s="9" t="s">
        <v>414</v>
      </c>
      <c r="BI705" s="19">
        <v>44986</v>
      </c>
      <c r="BJ705" s="20">
        <v>44991</v>
      </c>
      <c r="BK705" s="16">
        <v>0</v>
      </c>
      <c r="BL705" s="16">
        <v>0</v>
      </c>
      <c r="BM705" s="9" t="s">
        <v>177</v>
      </c>
      <c r="BN705" s="9" t="s">
        <v>178</v>
      </c>
      <c r="BO705" s="9" t="s">
        <v>156</v>
      </c>
      <c r="BP705" s="17">
        <v>45122</v>
      </c>
      <c r="BQ705" s="17" t="s">
        <v>156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 t="s">
        <v>156</v>
      </c>
      <c r="CD705" s="10" t="s">
        <v>156</v>
      </c>
      <c r="CE705" s="17" t="s">
        <v>156</v>
      </c>
      <c r="CF705" s="17" t="s">
        <v>156</v>
      </c>
      <c r="CG705" s="17" t="s">
        <v>156</v>
      </c>
      <c r="CH705" s="17" t="s">
        <v>156</v>
      </c>
      <c r="CI705" s="16">
        <v>0</v>
      </c>
      <c r="CJ705" s="10" t="s">
        <v>156</v>
      </c>
      <c r="CK705" s="10" t="s">
        <v>156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44950</v>
      </c>
      <c r="CX705" s="10" t="s">
        <v>193</v>
      </c>
      <c r="CY705" s="17" t="s">
        <v>156</v>
      </c>
      <c r="CZ705" s="17" t="s">
        <v>156</v>
      </c>
      <c r="DA705" s="17" t="s">
        <v>156</v>
      </c>
      <c r="DB705" s="17" t="s">
        <v>156</v>
      </c>
      <c r="DC705" s="16">
        <v>0</v>
      </c>
      <c r="DD705" s="10" t="s">
        <v>156</v>
      </c>
      <c r="DE705" s="10" t="s">
        <v>156</v>
      </c>
      <c r="DF705" s="18" t="s">
        <v>156</v>
      </c>
      <c r="DG705" s="17">
        <v>44974</v>
      </c>
      <c r="DH705" s="10" t="s">
        <v>2161</v>
      </c>
      <c r="DI705" s="17" t="s">
        <v>156</v>
      </c>
      <c r="DJ705" s="17" t="s">
        <v>156</v>
      </c>
      <c r="DK705" s="17" t="s">
        <v>156</v>
      </c>
      <c r="DL705" s="17" t="s">
        <v>156</v>
      </c>
      <c r="DM705" s="16">
        <v>0</v>
      </c>
      <c r="DN705" s="10" t="s">
        <v>156</v>
      </c>
      <c r="DO705" s="10" t="s">
        <v>156</v>
      </c>
      <c r="DP705" s="16">
        <v>24</v>
      </c>
      <c r="DQ705" s="16">
        <v>12</v>
      </c>
      <c r="DR705" s="11">
        <v>12</v>
      </c>
      <c r="DS705" s="16">
        <v>12</v>
      </c>
      <c r="DT705" s="16">
        <v>0</v>
      </c>
      <c r="DU705" s="11" t="s">
        <v>181</v>
      </c>
      <c r="DV705" s="11" t="s">
        <v>182</v>
      </c>
      <c r="DW705" s="27" t="s">
        <v>156</v>
      </c>
      <c r="DX705" s="27" t="s">
        <v>156</v>
      </c>
      <c r="DY705" s="20" t="s">
        <v>1144</v>
      </c>
      <c r="DZ705" s="16">
        <v>7</v>
      </c>
      <c r="EA705" s="16">
        <v>12</v>
      </c>
      <c r="EB705" s="27" t="s">
        <v>185</v>
      </c>
      <c r="EC705" s="27" t="s">
        <v>185</v>
      </c>
      <c r="ED705" s="27" t="s">
        <v>182</v>
      </c>
      <c r="EE705" s="29">
        <v>44938.24590277778</v>
      </c>
      <c r="EF705" s="28" t="s">
        <v>188</v>
      </c>
      <c r="EG705" s="28" t="s">
        <v>189</v>
      </c>
      <c r="EH705" s="28" t="s">
        <v>190</v>
      </c>
      <c r="EI705" s="29">
        <v>45062.343865740739</v>
      </c>
      <c r="EJ705" s="28" t="s">
        <v>197</v>
      </c>
      <c r="EK705" s="28" t="s">
        <v>156</v>
      </c>
      <c r="EL705" s="28" t="s">
        <v>198</v>
      </c>
      <c r="EM705" s="45"/>
      <c r="EN705" s="46" t="str">
        <f t="shared" si="71"/>
        <v>343F107A</v>
      </c>
      <c r="EO705" s="47">
        <f t="shared" si="72"/>
        <v>45103</v>
      </c>
      <c r="EP705" s="47">
        <f t="shared" si="73"/>
        <v>44950</v>
      </c>
      <c r="EQ705" s="48" t="str">
        <f t="shared" ca="1" si="74"/>
        <v>Past</v>
      </c>
      <c r="ER705" s="49">
        <f t="shared" si="75"/>
        <v>153</v>
      </c>
      <c r="ES705" s="50"/>
      <c r="ET705" s="51">
        <f t="shared" si="76"/>
        <v>153</v>
      </c>
      <c r="EU705" s="52">
        <f t="shared" si="77"/>
        <v>0</v>
      </c>
      <c r="EV705" s="46"/>
    </row>
    <row r="706" spans="1:153" ht="14.25" customHeight="1">
      <c r="A706" s="8">
        <v>699</v>
      </c>
      <c r="B706" s="9" t="s">
        <v>141</v>
      </c>
      <c r="C706" s="10" t="s">
        <v>206</v>
      </c>
      <c r="D706" s="10" t="s">
        <v>2008</v>
      </c>
      <c r="E706" s="10" t="s">
        <v>150</v>
      </c>
      <c r="F706" s="9" t="s">
        <v>2009</v>
      </c>
      <c r="G706" s="10" t="s">
        <v>1025</v>
      </c>
      <c r="H706" s="9" t="s">
        <v>1026</v>
      </c>
      <c r="I706" s="9" t="s">
        <v>1027</v>
      </c>
      <c r="J706" s="9" t="s">
        <v>1028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259</v>
      </c>
      <c r="S706" s="9" t="s">
        <v>154</v>
      </c>
      <c r="T706" s="9" t="s">
        <v>2225</v>
      </c>
      <c r="U706" s="9" t="s">
        <v>215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2226</v>
      </c>
      <c r="AA706" s="9" t="s">
        <v>293</v>
      </c>
      <c r="AB706" s="12" t="s">
        <v>294</v>
      </c>
      <c r="AC706" s="10" t="s">
        <v>2227</v>
      </c>
      <c r="AD706" s="9" t="s">
        <v>293</v>
      </c>
      <c r="AE706" s="13" t="s">
        <v>294</v>
      </c>
      <c r="AF706" s="14" t="s">
        <v>220</v>
      </c>
      <c r="AG706" s="10" t="s">
        <v>2391</v>
      </c>
      <c r="AH706" s="11" t="s">
        <v>222</v>
      </c>
      <c r="AI706" s="11" t="s">
        <v>223</v>
      </c>
      <c r="AJ706" s="10" t="s">
        <v>224</v>
      </c>
      <c r="AK706" s="11" t="s">
        <v>223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5.7</v>
      </c>
      <c r="AU706" s="10" t="s">
        <v>142</v>
      </c>
      <c r="AV706" s="16">
        <v>9450</v>
      </c>
      <c r="AW706" s="16">
        <v>10440</v>
      </c>
      <c r="AX706" s="16">
        <v>0</v>
      </c>
      <c r="AY706" s="16">
        <v>250</v>
      </c>
      <c r="AZ706" s="16">
        <v>700</v>
      </c>
      <c r="BA706" s="17">
        <v>45110</v>
      </c>
      <c r="BB706" s="30" t="s">
        <v>175</v>
      </c>
      <c r="BC706" s="18" t="s">
        <v>156</v>
      </c>
      <c r="BD706" s="17">
        <v>45245</v>
      </c>
      <c r="BE706" s="17">
        <v>45291</v>
      </c>
      <c r="BF706" s="17">
        <v>45092</v>
      </c>
      <c r="BG706" s="10">
        <v>85249967</v>
      </c>
      <c r="BH706" s="9" t="s">
        <v>414</v>
      </c>
      <c r="BI706" s="19">
        <v>45047</v>
      </c>
      <c r="BJ706" s="20">
        <v>45047</v>
      </c>
      <c r="BK706" s="16">
        <v>0</v>
      </c>
      <c r="BL706" s="16">
        <v>0</v>
      </c>
      <c r="BM706" s="9" t="s">
        <v>177</v>
      </c>
      <c r="BN706" s="9" t="s">
        <v>436</v>
      </c>
      <c r="BO706" s="9" t="s">
        <v>635</v>
      </c>
      <c r="BP706" s="17">
        <v>45092</v>
      </c>
      <c r="BQ706" s="17" t="s">
        <v>156</v>
      </c>
      <c r="BR706" s="17" t="s">
        <v>156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 t="s">
        <v>156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>
        <v>44957</v>
      </c>
      <c r="CD706" s="10" t="s">
        <v>156</v>
      </c>
      <c r="CE706" s="17" t="s">
        <v>156</v>
      </c>
      <c r="CF706" s="17" t="s">
        <v>156</v>
      </c>
      <c r="CG706" s="17" t="s">
        <v>156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 t="s">
        <v>156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>
        <v>45013</v>
      </c>
      <c r="CX706" s="10" t="s">
        <v>193</v>
      </c>
      <c r="CY706" s="17" t="s">
        <v>156</v>
      </c>
      <c r="CZ706" s="17" t="s">
        <v>156</v>
      </c>
      <c r="DA706" s="17" t="s">
        <v>156</v>
      </c>
      <c r="DB706" s="17" t="s">
        <v>156</v>
      </c>
      <c r="DC706" s="16">
        <v>0</v>
      </c>
      <c r="DD706" s="10" t="s">
        <v>156</v>
      </c>
      <c r="DE706" s="10" t="s">
        <v>156</v>
      </c>
      <c r="DF706" s="18" t="s">
        <v>156</v>
      </c>
      <c r="DG706" s="17">
        <v>45041</v>
      </c>
      <c r="DH706" s="10" t="s">
        <v>156</v>
      </c>
      <c r="DI706" s="17" t="s">
        <v>156</v>
      </c>
      <c r="DJ706" s="17" t="s">
        <v>156</v>
      </c>
      <c r="DK706" s="17" t="s">
        <v>156</v>
      </c>
      <c r="DL706" s="17" t="s">
        <v>156</v>
      </c>
      <c r="DM706" s="16">
        <v>0</v>
      </c>
      <c r="DN706" s="10" t="s">
        <v>156</v>
      </c>
      <c r="DO706" s="10" t="s">
        <v>156</v>
      </c>
      <c r="DP706" s="16">
        <v>12</v>
      </c>
      <c r="DQ706" s="16">
        <v>8</v>
      </c>
      <c r="DR706" s="11">
        <v>8</v>
      </c>
      <c r="DS706" s="16">
        <v>12</v>
      </c>
      <c r="DT706" s="16">
        <v>0</v>
      </c>
      <c r="DU706" s="11" t="s">
        <v>181</v>
      </c>
      <c r="DV706" s="11" t="s">
        <v>182</v>
      </c>
      <c r="DW706" s="27" t="s">
        <v>156</v>
      </c>
      <c r="DX706" s="27" t="s">
        <v>156</v>
      </c>
      <c r="DY706" s="20" t="s">
        <v>1245</v>
      </c>
      <c r="DZ706" s="16">
        <v>7</v>
      </c>
      <c r="EA706" s="16">
        <v>12</v>
      </c>
      <c r="EB706" s="27" t="s">
        <v>185</v>
      </c>
      <c r="EC706" s="27" t="s">
        <v>185</v>
      </c>
      <c r="ED706" s="27" t="s">
        <v>182</v>
      </c>
      <c r="EE706" s="29">
        <v>44938.249537037038</v>
      </c>
      <c r="EF706" s="28" t="s">
        <v>188</v>
      </c>
      <c r="EG706" s="28" t="s">
        <v>189</v>
      </c>
      <c r="EH706" s="28" t="s">
        <v>190</v>
      </c>
      <c r="EI706" s="29">
        <v>45062.343865740739</v>
      </c>
      <c r="EJ706" s="28" t="s">
        <v>197</v>
      </c>
      <c r="EK706" s="28" t="s">
        <v>156</v>
      </c>
      <c r="EL706" s="28" t="s">
        <v>198</v>
      </c>
      <c r="EM706" s="45" t="s">
        <v>3713</v>
      </c>
      <c r="EN706" s="46" t="str">
        <f t="shared" si="71"/>
        <v>343F106A</v>
      </c>
      <c r="EO706" s="47">
        <f t="shared" si="72"/>
        <v>45073</v>
      </c>
      <c r="EP706" s="47">
        <f t="shared" si="73"/>
        <v>45013</v>
      </c>
      <c r="EQ706" s="48" t="str">
        <f t="shared" ca="1" si="74"/>
        <v>Past</v>
      </c>
      <c r="ER706" s="49">
        <f t="shared" si="75"/>
        <v>60</v>
      </c>
      <c r="ES706" s="50"/>
      <c r="ET706" s="51">
        <f t="shared" si="76"/>
        <v>60</v>
      </c>
      <c r="EU706" s="52">
        <f t="shared" si="77"/>
        <v>0</v>
      </c>
      <c r="EV706" s="46"/>
      <c r="EW706" s="23" t="s">
        <v>3714</v>
      </c>
    </row>
    <row r="707" spans="1:153" ht="14.25" customHeight="1">
      <c r="A707" s="8">
        <v>700</v>
      </c>
      <c r="B707" s="9" t="s">
        <v>141</v>
      </c>
      <c r="C707" s="10" t="s">
        <v>206</v>
      </c>
      <c r="D707" s="10" t="s">
        <v>2008</v>
      </c>
      <c r="E707" s="10" t="s">
        <v>150</v>
      </c>
      <c r="F707" s="9" t="s">
        <v>2009</v>
      </c>
      <c r="G707" s="10" t="s">
        <v>1025</v>
      </c>
      <c r="H707" s="9" t="s">
        <v>1026</v>
      </c>
      <c r="I707" s="9" t="s">
        <v>1027</v>
      </c>
      <c r="J707" s="9" t="s">
        <v>1028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259</v>
      </c>
      <c r="S707" s="9" t="s">
        <v>154</v>
      </c>
      <c r="T707" s="9" t="s">
        <v>2225</v>
      </c>
      <c r="U707" s="9" t="s">
        <v>215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2226</v>
      </c>
      <c r="AA707" s="9" t="s">
        <v>293</v>
      </c>
      <c r="AB707" s="12" t="s">
        <v>294</v>
      </c>
      <c r="AC707" s="10" t="s">
        <v>2227</v>
      </c>
      <c r="AD707" s="9" t="s">
        <v>293</v>
      </c>
      <c r="AE707" s="13" t="s">
        <v>294</v>
      </c>
      <c r="AF707" s="14" t="s">
        <v>220</v>
      </c>
      <c r="AG707" s="10" t="s">
        <v>2391</v>
      </c>
      <c r="AH707" s="11" t="s">
        <v>222</v>
      </c>
      <c r="AI707" s="11" t="s">
        <v>223</v>
      </c>
      <c r="AJ707" s="10" t="s">
        <v>224</v>
      </c>
      <c r="AK707" s="11" t="s">
        <v>223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5.7</v>
      </c>
      <c r="AU707" s="10" t="s">
        <v>142</v>
      </c>
      <c r="AV707" s="16">
        <v>9450</v>
      </c>
      <c r="AW707" s="16">
        <v>10440</v>
      </c>
      <c r="AX707" s="16">
        <v>0</v>
      </c>
      <c r="AY707" s="16">
        <v>250</v>
      </c>
      <c r="AZ707" s="16">
        <v>700</v>
      </c>
      <c r="BA707" s="17">
        <v>45110</v>
      </c>
      <c r="BB707" s="30" t="s">
        <v>175</v>
      </c>
      <c r="BC707" s="18">
        <v>45098</v>
      </c>
      <c r="BD707" s="17">
        <v>45245</v>
      </c>
      <c r="BE707" s="17">
        <v>45291</v>
      </c>
      <c r="BF707" s="17">
        <v>45092</v>
      </c>
      <c r="BG707" s="10">
        <v>85249968</v>
      </c>
      <c r="BH707" s="9" t="s">
        <v>319</v>
      </c>
      <c r="BI707" s="19">
        <v>45139</v>
      </c>
      <c r="BJ707" s="20">
        <v>45145</v>
      </c>
      <c r="BK707" s="16">
        <v>248</v>
      </c>
      <c r="BL707" s="16">
        <v>1414</v>
      </c>
      <c r="BM707" s="9" t="s">
        <v>177</v>
      </c>
      <c r="BN707" s="9" t="s">
        <v>383</v>
      </c>
      <c r="BO707" s="9" t="s">
        <v>156</v>
      </c>
      <c r="BP707" s="17">
        <v>45150</v>
      </c>
      <c r="BQ707" s="17">
        <v>45150</v>
      </c>
      <c r="BR707" s="17">
        <v>45122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 t="s">
        <v>156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>
        <v>45062</v>
      </c>
      <c r="CD707" s="10" t="s">
        <v>933</v>
      </c>
      <c r="CE707" s="17" t="s">
        <v>156</v>
      </c>
      <c r="CF707" s="17" t="s">
        <v>156</v>
      </c>
      <c r="CG707" s="17" t="s">
        <v>156</v>
      </c>
      <c r="CH707" s="17" t="s">
        <v>156</v>
      </c>
      <c r="CI707" s="16">
        <v>0</v>
      </c>
      <c r="CJ707" s="10" t="s">
        <v>156</v>
      </c>
      <c r="CK707" s="10" t="s">
        <v>156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 t="s">
        <v>156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>
        <v>45006</v>
      </c>
      <c r="CX707" s="10" t="s">
        <v>495</v>
      </c>
      <c r="CY707" s="17" t="s">
        <v>156</v>
      </c>
      <c r="CZ707" s="17" t="s">
        <v>156</v>
      </c>
      <c r="DA707" s="17" t="s">
        <v>156</v>
      </c>
      <c r="DB707" s="17">
        <v>45002</v>
      </c>
      <c r="DC707" s="16">
        <v>248</v>
      </c>
      <c r="DD707" s="10" t="s">
        <v>2392</v>
      </c>
      <c r="DE707" s="10" t="s">
        <v>230</v>
      </c>
      <c r="DF707" s="18" t="s">
        <v>156</v>
      </c>
      <c r="DG707" s="17">
        <v>45092</v>
      </c>
      <c r="DH707" s="10" t="s">
        <v>455</v>
      </c>
      <c r="DI707" s="17" t="s">
        <v>156</v>
      </c>
      <c r="DJ707" s="17" t="s">
        <v>156</v>
      </c>
      <c r="DK707" s="17" t="s">
        <v>156</v>
      </c>
      <c r="DL707" s="17">
        <v>45091</v>
      </c>
      <c r="DM707" s="16">
        <v>248</v>
      </c>
      <c r="DN707" s="10" t="s">
        <v>2393</v>
      </c>
      <c r="DO707" s="10" t="s">
        <v>230</v>
      </c>
      <c r="DP707" s="16">
        <v>12</v>
      </c>
      <c r="DQ707" s="16">
        <v>8</v>
      </c>
      <c r="DR707" s="11">
        <v>8</v>
      </c>
      <c r="DS707" s="16">
        <v>12</v>
      </c>
      <c r="DT707" s="16">
        <v>0</v>
      </c>
      <c r="DU707" s="11" t="s">
        <v>181</v>
      </c>
      <c r="DV707" s="11" t="s">
        <v>182</v>
      </c>
      <c r="DW707" s="27" t="s">
        <v>156</v>
      </c>
      <c r="DX707" s="27" t="s">
        <v>156</v>
      </c>
      <c r="DY707" s="20" t="s">
        <v>156</v>
      </c>
      <c r="DZ707" s="16">
        <v>7</v>
      </c>
      <c r="EA707" s="16">
        <v>12</v>
      </c>
      <c r="EB707" s="27" t="s">
        <v>185</v>
      </c>
      <c r="EC707" s="27" t="s">
        <v>185</v>
      </c>
      <c r="ED707" s="27" t="s">
        <v>182</v>
      </c>
      <c r="EE707" s="29">
        <v>44938.249537037038</v>
      </c>
      <c r="EF707" s="28" t="s">
        <v>188</v>
      </c>
      <c r="EG707" s="28" t="s">
        <v>189</v>
      </c>
      <c r="EH707" s="28" t="s">
        <v>190</v>
      </c>
      <c r="EI707" s="29">
        <v>45091.363009259258</v>
      </c>
      <c r="EJ707" s="28" t="s">
        <v>1045</v>
      </c>
      <c r="EK707" s="28" t="s">
        <v>1046</v>
      </c>
      <c r="EL707" s="28" t="s">
        <v>237</v>
      </c>
      <c r="EM707" s="45" t="s">
        <v>3713</v>
      </c>
      <c r="EN707" s="46" t="str">
        <f t="shared" si="71"/>
        <v>343F106A</v>
      </c>
      <c r="EO707" s="47">
        <f t="shared" si="72"/>
        <v>45131</v>
      </c>
      <c r="EP707" s="47">
        <f t="shared" si="73"/>
        <v>45006</v>
      </c>
      <c r="EQ707" s="48" t="str">
        <f t="shared" ca="1" si="74"/>
        <v>Past</v>
      </c>
      <c r="ER707" s="49">
        <f t="shared" si="75"/>
        <v>125</v>
      </c>
      <c r="ES707" s="50"/>
      <c r="ET707" s="51">
        <f t="shared" si="76"/>
        <v>125</v>
      </c>
      <c r="EU707" s="52">
        <f t="shared" si="77"/>
        <v>31000</v>
      </c>
      <c r="EV707" s="46"/>
      <c r="EW707" s="23" t="s">
        <v>3714</v>
      </c>
    </row>
    <row r="708" spans="1:153" ht="14.25" customHeight="1">
      <c r="A708" s="8">
        <v>701</v>
      </c>
      <c r="B708" s="9" t="s">
        <v>141</v>
      </c>
      <c r="C708" s="10" t="s">
        <v>206</v>
      </c>
      <c r="D708" s="10" t="s">
        <v>2008</v>
      </c>
      <c r="E708" s="10" t="s">
        <v>150</v>
      </c>
      <c r="F708" s="9" t="s">
        <v>2009</v>
      </c>
      <c r="G708" s="10" t="s">
        <v>1025</v>
      </c>
      <c r="H708" s="9" t="s">
        <v>1026</v>
      </c>
      <c r="I708" s="9" t="s">
        <v>1027</v>
      </c>
      <c r="J708" s="9" t="s">
        <v>1028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304</v>
      </c>
      <c r="S708" s="9" t="s">
        <v>305</v>
      </c>
      <c r="T708" s="9" t="s">
        <v>306</v>
      </c>
      <c r="U708" s="9" t="s">
        <v>337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2394</v>
      </c>
      <c r="AA708" s="9" t="s">
        <v>2395</v>
      </c>
      <c r="AB708" s="12" t="s">
        <v>2396</v>
      </c>
      <c r="AC708" s="10" t="s">
        <v>2397</v>
      </c>
      <c r="AD708" s="9" t="s">
        <v>2398</v>
      </c>
      <c r="AE708" s="13" t="s">
        <v>2399</v>
      </c>
      <c r="AF708" s="14" t="s">
        <v>2389</v>
      </c>
      <c r="AG708" s="10" t="s">
        <v>2400</v>
      </c>
      <c r="AH708" s="11" t="s">
        <v>2401</v>
      </c>
      <c r="AI708" s="11" t="s">
        <v>2402</v>
      </c>
      <c r="AJ708" s="10" t="s">
        <v>2403</v>
      </c>
      <c r="AK708" s="11" t="s">
        <v>2402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4.3</v>
      </c>
      <c r="AU708" s="10" t="s">
        <v>142</v>
      </c>
      <c r="AV708" s="16">
        <v>6400</v>
      </c>
      <c r="AW708" s="16">
        <v>6400</v>
      </c>
      <c r="AX708" s="16">
        <v>0</v>
      </c>
      <c r="AY708" s="16">
        <v>0</v>
      </c>
      <c r="AZ708" s="16">
        <v>0</v>
      </c>
      <c r="BA708" s="17">
        <v>45145</v>
      </c>
      <c r="BB708" s="30" t="s">
        <v>175</v>
      </c>
      <c r="BC708" s="18">
        <v>45119</v>
      </c>
      <c r="BD708" s="17">
        <v>45214</v>
      </c>
      <c r="BE708" s="17">
        <v>45260</v>
      </c>
      <c r="BF708" s="17">
        <v>45092</v>
      </c>
      <c r="BG708" s="10">
        <v>84904010</v>
      </c>
      <c r="BH708" s="9" t="s">
        <v>414</v>
      </c>
      <c r="BI708" s="19">
        <v>44986</v>
      </c>
      <c r="BJ708" s="20">
        <v>44991</v>
      </c>
      <c r="BK708" s="16">
        <v>3904</v>
      </c>
      <c r="BL708" s="16">
        <v>16787</v>
      </c>
      <c r="BM708" s="9" t="s">
        <v>177</v>
      </c>
      <c r="BN708" s="9" t="s">
        <v>436</v>
      </c>
      <c r="BO708" s="9" t="s">
        <v>635</v>
      </c>
      <c r="BP708" s="17">
        <v>45092</v>
      </c>
      <c r="BQ708" s="17">
        <v>45092</v>
      </c>
      <c r="BR708" s="17">
        <v>45092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>
        <v>44872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>
        <v>44915</v>
      </c>
      <c r="CD708" s="10" t="s">
        <v>156</v>
      </c>
      <c r="CE708" s="17" t="s">
        <v>156</v>
      </c>
      <c r="CF708" s="17" t="s">
        <v>156</v>
      </c>
      <c r="CG708" s="17">
        <v>44872</v>
      </c>
      <c r="CH708" s="17">
        <v>44909</v>
      </c>
      <c r="CI708" s="16">
        <v>6000</v>
      </c>
      <c r="CJ708" s="10" t="s">
        <v>2404</v>
      </c>
      <c r="CK708" s="10" t="s">
        <v>230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>
        <v>44872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>
        <v>44922</v>
      </c>
      <c r="CX708" s="10" t="s">
        <v>193</v>
      </c>
      <c r="CY708" s="17" t="s">
        <v>156</v>
      </c>
      <c r="CZ708" s="17" t="s">
        <v>156</v>
      </c>
      <c r="DA708" s="17">
        <v>44872</v>
      </c>
      <c r="DB708" s="17">
        <v>44918</v>
      </c>
      <c r="DC708" s="16">
        <v>3904</v>
      </c>
      <c r="DD708" s="10" t="s">
        <v>2405</v>
      </c>
      <c r="DE708" s="10" t="s">
        <v>230</v>
      </c>
      <c r="DF708" s="18" t="s">
        <v>156</v>
      </c>
      <c r="DG708" s="17">
        <v>44946</v>
      </c>
      <c r="DH708" s="10" t="s">
        <v>282</v>
      </c>
      <c r="DI708" s="17" t="s">
        <v>156</v>
      </c>
      <c r="DJ708" s="17" t="s">
        <v>156</v>
      </c>
      <c r="DK708" s="17">
        <v>44872</v>
      </c>
      <c r="DL708" s="17">
        <v>44965</v>
      </c>
      <c r="DM708" s="16">
        <v>3904</v>
      </c>
      <c r="DN708" s="10" t="s">
        <v>2406</v>
      </c>
      <c r="DO708" s="10" t="s">
        <v>233</v>
      </c>
      <c r="DP708" s="16">
        <v>24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181</v>
      </c>
      <c r="DV708" s="11" t="s">
        <v>182</v>
      </c>
      <c r="DW708" s="27" t="s">
        <v>156</v>
      </c>
      <c r="DX708" s="27" t="s">
        <v>156</v>
      </c>
      <c r="DY708" s="20" t="s">
        <v>1245</v>
      </c>
      <c r="DZ708" s="16">
        <v>7</v>
      </c>
      <c r="EA708" s="16">
        <v>12</v>
      </c>
      <c r="EB708" s="27" t="s">
        <v>185</v>
      </c>
      <c r="EC708" s="27" t="s">
        <v>185</v>
      </c>
      <c r="ED708" s="27" t="s">
        <v>182</v>
      </c>
      <c r="EE708" s="29">
        <v>44873.012835648151</v>
      </c>
      <c r="EF708" s="28" t="s">
        <v>186</v>
      </c>
      <c r="EG708" s="28" t="s">
        <v>156</v>
      </c>
      <c r="EH708" s="28" t="s">
        <v>187</v>
      </c>
      <c r="EI708" s="29">
        <v>45062.343865740739</v>
      </c>
      <c r="EJ708" s="28" t="s">
        <v>197</v>
      </c>
      <c r="EK708" s="28" t="s">
        <v>156</v>
      </c>
      <c r="EL708" s="28" t="s">
        <v>198</v>
      </c>
      <c r="EM708" s="45" t="s">
        <v>3713</v>
      </c>
      <c r="EN708" s="46" t="str">
        <f t="shared" si="71"/>
        <v>343F062A</v>
      </c>
      <c r="EO708" s="47">
        <f t="shared" si="72"/>
        <v>45073</v>
      </c>
      <c r="EP708" s="47">
        <f t="shared" si="73"/>
        <v>44922</v>
      </c>
      <c r="EQ708" s="48" t="str">
        <f t="shared" ca="1" si="74"/>
        <v>Past</v>
      </c>
      <c r="ER708" s="49">
        <f t="shared" si="75"/>
        <v>151</v>
      </c>
      <c r="ES708" s="50"/>
      <c r="ET708" s="51">
        <f t="shared" si="76"/>
        <v>151</v>
      </c>
      <c r="EU708" s="52">
        <f t="shared" si="77"/>
        <v>589504</v>
      </c>
      <c r="EV708" s="46"/>
      <c r="EW708" s="23" t="s">
        <v>3714</v>
      </c>
    </row>
    <row r="709" spans="1:153" ht="14.25" customHeight="1">
      <c r="A709" s="8">
        <v>702</v>
      </c>
      <c r="B709" s="9" t="s">
        <v>141</v>
      </c>
      <c r="C709" s="10" t="s">
        <v>206</v>
      </c>
      <c r="D709" s="10" t="s">
        <v>2008</v>
      </c>
      <c r="E709" s="10" t="s">
        <v>150</v>
      </c>
      <c r="F709" s="9" t="s">
        <v>2009</v>
      </c>
      <c r="G709" s="10" t="s">
        <v>1025</v>
      </c>
      <c r="H709" s="9" t="s">
        <v>1026</v>
      </c>
      <c r="I709" s="9" t="s">
        <v>1027</v>
      </c>
      <c r="J709" s="9" t="s">
        <v>1028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304</v>
      </c>
      <c r="S709" s="9" t="s">
        <v>305</v>
      </c>
      <c r="T709" s="9" t="s">
        <v>306</v>
      </c>
      <c r="U709" s="9" t="s">
        <v>337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2394</v>
      </c>
      <c r="AA709" s="9" t="s">
        <v>2395</v>
      </c>
      <c r="AB709" s="12" t="s">
        <v>2396</v>
      </c>
      <c r="AC709" s="10" t="s">
        <v>2397</v>
      </c>
      <c r="AD709" s="9" t="s">
        <v>2398</v>
      </c>
      <c r="AE709" s="13" t="s">
        <v>2399</v>
      </c>
      <c r="AF709" s="14" t="s">
        <v>2389</v>
      </c>
      <c r="AG709" s="10" t="s">
        <v>2400</v>
      </c>
      <c r="AH709" s="11" t="s">
        <v>2401</v>
      </c>
      <c r="AI709" s="11" t="s">
        <v>2402</v>
      </c>
      <c r="AJ709" s="10" t="s">
        <v>2403</v>
      </c>
      <c r="AK709" s="11" t="s">
        <v>2402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4.3</v>
      </c>
      <c r="AU709" s="10" t="s">
        <v>142</v>
      </c>
      <c r="AV709" s="16">
        <v>6400</v>
      </c>
      <c r="AW709" s="16">
        <v>6400</v>
      </c>
      <c r="AX709" s="16">
        <v>0</v>
      </c>
      <c r="AY709" s="16">
        <v>0</v>
      </c>
      <c r="AZ709" s="16">
        <v>0</v>
      </c>
      <c r="BA709" s="17">
        <v>45145</v>
      </c>
      <c r="BB709" s="30" t="s">
        <v>175</v>
      </c>
      <c r="BC709" s="18">
        <v>45119</v>
      </c>
      <c r="BD709" s="17">
        <v>45214</v>
      </c>
      <c r="BE709" s="17">
        <v>45260</v>
      </c>
      <c r="BF709" s="17">
        <v>45092</v>
      </c>
      <c r="BG709" s="10">
        <v>85187351</v>
      </c>
      <c r="BH709" s="9" t="s">
        <v>1687</v>
      </c>
      <c r="BI709" s="19">
        <v>45108</v>
      </c>
      <c r="BJ709" s="20">
        <v>45110</v>
      </c>
      <c r="BK709" s="16">
        <v>1504</v>
      </c>
      <c r="BL709" s="16">
        <v>6467</v>
      </c>
      <c r="BM709" s="9" t="s">
        <v>177</v>
      </c>
      <c r="BN709" s="9" t="s">
        <v>383</v>
      </c>
      <c r="BO709" s="9" t="s">
        <v>156</v>
      </c>
      <c r="BP709" s="17">
        <v>45173</v>
      </c>
      <c r="BQ709" s="17">
        <v>45173</v>
      </c>
      <c r="BR709" s="17">
        <v>45153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 t="s">
        <v>156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>
        <v>45008</v>
      </c>
      <c r="CD709" s="10" t="s">
        <v>1907</v>
      </c>
      <c r="CE709" s="17">
        <v>44971</v>
      </c>
      <c r="CF709" s="17" t="s">
        <v>156</v>
      </c>
      <c r="CG709" s="17">
        <v>44920</v>
      </c>
      <c r="CH709" s="17">
        <v>45007</v>
      </c>
      <c r="CI709" s="16">
        <v>1000</v>
      </c>
      <c r="CJ709" s="10" t="s">
        <v>2407</v>
      </c>
      <c r="CK709" s="10" t="s">
        <v>230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 t="s">
        <v>156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>
        <v>45041</v>
      </c>
      <c r="CX709" s="10" t="s">
        <v>2408</v>
      </c>
      <c r="CY709" s="17">
        <v>45083</v>
      </c>
      <c r="CZ709" s="17" t="s">
        <v>156</v>
      </c>
      <c r="DA709" s="17">
        <v>45006</v>
      </c>
      <c r="DB709" s="17">
        <v>45042</v>
      </c>
      <c r="DC709" s="16">
        <v>1504</v>
      </c>
      <c r="DD709" s="10" t="s">
        <v>2409</v>
      </c>
      <c r="DE709" s="10" t="s">
        <v>230</v>
      </c>
      <c r="DF709" s="18" t="s">
        <v>156</v>
      </c>
      <c r="DG709" s="17">
        <v>45097</v>
      </c>
      <c r="DH709" s="10" t="s">
        <v>2099</v>
      </c>
      <c r="DI709" s="17">
        <v>45125</v>
      </c>
      <c r="DJ709" s="17" t="s">
        <v>156</v>
      </c>
      <c r="DK709" s="17">
        <v>45006</v>
      </c>
      <c r="DL709" s="17">
        <v>45113</v>
      </c>
      <c r="DM709" s="16">
        <v>1504</v>
      </c>
      <c r="DN709" s="10" t="s">
        <v>2410</v>
      </c>
      <c r="DO709" s="10" t="s">
        <v>2411</v>
      </c>
      <c r="DP709" s="16">
        <v>24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181</v>
      </c>
      <c r="DV709" s="11" t="s">
        <v>182</v>
      </c>
      <c r="DW709" s="27" t="s">
        <v>156</v>
      </c>
      <c r="DX709" s="27" t="s">
        <v>156</v>
      </c>
      <c r="DY709" s="20" t="s">
        <v>2412</v>
      </c>
      <c r="DZ709" s="16">
        <v>7</v>
      </c>
      <c r="EA709" s="16">
        <v>12</v>
      </c>
      <c r="EB709" s="27" t="s">
        <v>185</v>
      </c>
      <c r="EC709" s="27" t="s">
        <v>185</v>
      </c>
      <c r="ED709" s="27" t="s">
        <v>182</v>
      </c>
      <c r="EE709" s="29">
        <v>44918.991446759261</v>
      </c>
      <c r="EF709" s="28" t="s">
        <v>188</v>
      </c>
      <c r="EG709" s="28" t="s">
        <v>189</v>
      </c>
      <c r="EH709" s="28" t="s">
        <v>190</v>
      </c>
      <c r="EI709" s="29">
        <v>45113.760405092595</v>
      </c>
      <c r="EJ709" s="28" t="s">
        <v>1045</v>
      </c>
      <c r="EK709" s="28" t="s">
        <v>1046</v>
      </c>
      <c r="EL709" s="28" t="s">
        <v>237</v>
      </c>
      <c r="EM709" s="45" t="s">
        <v>3713</v>
      </c>
      <c r="EN709" s="46" t="str">
        <f t="shared" si="71"/>
        <v>343F062A</v>
      </c>
      <c r="EO709" s="47">
        <f t="shared" si="72"/>
        <v>45154</v>
      </c>
      <c r="EP709" s="47">
        <f t="shared" si="73"/>
        <v>45041</v>
      </c>
      <c r="EQ709" s="48" t="str">
        <f t="shared" ca="1" si="74"/>
        <v>Past</v>
      </c>
      <c r="ER709" s="49">
        <f t="shared" si="75"/>
        <v>113</v>
      </c>
      <c r="ES709" s="50"/>
      <c r="ET709" s="51">
        <f t="shared" si="76"/>
        <v>113</v>
      </c>
      <c r="EU709" s="52">
        <f t="shared" si="77"/>
        <v>169952</v>
      </c>
      <c r="EV709" s="46"/>
      <c r="EW709" s="23" t="s">
        <v>3714</v>
      </c>
    </row>
    <row r="710" spans="1:153" ht="14.25" customHeight="1">
      <c r="A710" s="8">
        <v>703</v>
      </c>
      <c r="B710" s="9" t="s">
        <v>141</v>
      </c>
      <c r="C710" s="10" t="s">
        <v>206</v>
      </c>
      <c r="D710" s="10" t="s">
        <v>2008</v>
      </c>
      <c r="E710" s="10" t="s">
        <v>150</v>
      </c>
      <c r="F710" s="9" t="s">
        <v>2009</v>
      </c>
      <c r="G710" s="10" t="s">
        <v>1025</v>
      </c>
      <c r="H710" s="9" t="s">
        <v>1026</v>
      </c>
      <c r="I710" s="9" t="s">
        <v>1027</v>
      </c>
      <c r="J710" s="9" t="s">
        <v>1028</v>
      </c>
      <c r="K710" s="9" t="s">
        <v>147</v>
      </c>
      <c r="L710" s="9" t="s">
        <v>148</v>
      </c>
      <c r="M710" s="9" t="s">
        <v>149</v>
      </c>
      <c r="N710" s="9" t="s">
        <v>150</v>
      </c>
      <c r="O710" s="9" t="s">
        <v>151</v>
      </c>
      <c r="P710" s="9" t="s">
        <v>142</v>
      </c>
      <c r="Q710" s="9" t="s">
        <v>152</v>
      </c>
      <c r="R710" s="9" t="s">
        <v>304</v>
      </c>
      <c r="S710" s="9" t="s">
        <v>305</v>
      </c>
      <c r="T710" s="9" t="s">
        <v>306</v>
      </c>
      <c r="U710" s="9" t="s">
        <v>337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2394</v>
      </c>
      <c r="AA710" s="9" t="s">
        <v>2395</v>
      </c>
      <c r="AB710" s="12" t="s">
        <v>2396</v>
      </c>
      <c r="AC710" s="10" t="s">
        <v>2397</v>
      </c>
      <c r="AD710" s="9" t="s">
        <v>2398</v>
      </c>
      <c r="AE710" s="13" t="s">
        <v>2399</v>
      </c>
      <c r="AF710" s="14" t="s">
        <v>2389</v>
      </c>
      <c r="AG710" s="10" t="s">
        <v>2400</v>
      </c>
      <c r="AH710" s="11" t="s">
        <v>2401</v>
      </c>
      <c r="AI710" s="11" t="s">
        <v>2402</v>
      </c>
      <c r="AJ710" s="10" t="s">
        <v>2403</v>
      </c>
      <c r="AK710" s="11" t="s">
        <v>2402</v>
      </c>
      <c r="AL710" s="11" t="s">
        <v>168</v>
      </c>
      <c r="AM710" s="10" t="s">
        <v>169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4.3</v>
      </c>
      <c r="AU710" s="10" t="s">
        <v>142</v>
      </c>
      <c r="AV710" s="16">
        <v>6400</v>
      </c>
      <c r="AW710" s="16">
        <v>6400</v>
      </c>
      <c r="AX710" s="16">
        <v>0</v>
      </c>
      <c r="AY710" s="16">
        <v>0</v>
      </c>
      <c r="AZ710" s="16">
        <v>0</v>
      </c>
      <c r="BA710" s="17">
        <v>45145</v>
      </c>
      <c r="BB710" s="30" t="s">
        <v>175</v>
      </c>
      <c r="BC710" s="18">
        <v>45119</v>
      </c>
      <c r="BD710" s="17">
        <v>45214</v>
      </c>
      <c r="BE710" s="17">
        <v>45260</v>
      </c>
      <c r="BF710" s="17">
        <v>45092</v>
      </c>
      <c r="BG710" s="10">
        <v>85514727</v>
      </c>
      <c r="BH710" s="9" t="s">
        <v>1691</v>
      </c>
      <c r="BI710" s="19">
        <v>45108</v>
      </c>
      <c r="BJ710" s="20">
        <v>45110</v>
      </c>
      <c r="BK710" s="16">
        <v>992</v>
      </c>
      <c r="BL710" s="16">
        <v>4266</v>
      </c>
      <c r="BM710" s="9" t="s">
        <v>177</v>
      </c>
      <c r="BN710" s="9" t="s">
        <v>383</v>
      </c>
      <c r="BO710" s="9" t="s">
        <v>156</v>
      </c>
      <c r="BP710" s="17">
        <v>45173</v>
      </c>
      <c r="BQ710" s="17">
        <v>45173</v>
      </c>
      <c r="BR710" s="17" t="s">
        <v>156</v>
      </c>
      <c r="BS710" s="17" t="s">
        <v>156</v>
      </c>
      <c r="BT710" s="10" t="s">
        <v>156</v>
      </c>
      <c r="BU710" s="17" t="s">
        <v>156</v>
      </c>
      <c r="BV710" s="17" t="s">
        <v>156</v>
      </c>
      <c r="BW710" s="17" t="s">
        <v>156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>
        <v>45062</v>
      </c>
      <c r="CD710" s="10" t="s">
        <v>156</v>
      </c>
      <c r="CE710" s="17" t="s">
        <v>156</v>
      </c>
      <c r="CF710" s="17" t="s">
        <v>156</v>
      </c>
      <c r="CG710" s="17" t="s">
        <v>156</v>
      </c>
      <c r="CH710" s="17">
        <v>45056</v>
      </c>
      <c r="CI710" s="16">
        <v>1500</v>
      </c>
      <c r="CJ710" s="10" t="s">
        <v>2413</v>
      </c>
      <c r="CK710" s="10" t="s">
        <v>230</v>
      </c>
      <c r="CL710" s="18" t="s">
        <v>156</v>
      </c>
      <c r="CM710" s="17" t="s">
        <v>156</v>
      </c>
      <c r="CN710" s="10" t="s">
        <v>156</v>
      </c>
      <c r="CO710" s="17" t="s">
        <v>156</v>
      </c>
      <c r="CP710" s="17" t="s">
        <v>156</v>
      </c>
      <c r="CQ710" s="17" t="s">
        <v>156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>
        <v>45062</v>
      </c>
      <c r="CX710" s="10" t="s">
        <v>193</v>
      </c>
      <c r="CY710" s="17" t="s">
        <v>156</v>
      </c>
      <c r="CZ710" s="17" t="s">
        <v>156</v>
      </c>
      <c r="DA710" s="17" t="s">
        <v>156</v>
      </c>
      <c r="DB710" s="17">
        <v>45056</v>
      </c>
      <c r="DC710" s="16">
        <v>992</v>
      </c>
      <c r="DD710" s="10" t="s">
        <v>2414</v>
      </c>
      <c r="DE710" s="10" t="s">
        <v>230</v>
      </c>
      <c r="DF710" s="18" t="s">
        <v>156</v>
      </c>
      <c r="DG710" s="17">
        <v>45097</v>
      </c>
      <c r="DH710" s="10" t="s">
        <v>156</v>
      </c>
      <c r="DI710" s="17" t="s">
        <v>156</v>
      </c>
      <c r="DJ710" s="17" t="s">
        <v>156</v>
      </c>
      <c r="DK710" s="17" t="s">
        <v>156</v>
      </c>
      <c r="DL710" s="17">
        <v>45113</v>
      </c>
      <c r="DM710" s="16">
        <v>992</v>
      </c>
      <c r="DN710" s="10" t="s">
        <v>2415</v>
      </c>
      <c r="DO710" s="10" t="s">
        <v>2411</v>
      </c>
      <c r="DP710" s="16">
        <v>24</v>
      </c>
      <c r="DQ710" s="16">
        <v>16</v>
      </c>
      <c r="DR710" s="11">
        <v>16</v>
      </c>
      <c r="DS710" s="16">
        <v>16</v>
      </c>
      <c r="DT710" s="16">
        <v>0</v>
      </c>
      <c r="DU710" s="11" t="s">
        <v>181</v>
      </c>
      <c r="DV710" s="11" t="s">
        <v>182</v>
      </c>
      <c r="DW710" s="27" t="s">
        <v>156</v>
      </c>
      <c r="DX710" s="27" t="s">
        <v>156</v>
      </c>
      <c r="DY710" s="20" t="s">
        <v>2412</v>
      </c>
      <c r="DZ710" s="16">
        <v>7</v>
      </c>
      <c r="EA710" s="16">
        <v>12</v>
      </c>
      <c r="EB710" s="27" t="s">
        <v>185</v>
      </c>
      <c r="EC710" s="27" t="s">
        <v>185</v>
      </c>
      <c r="ED710" s="27" t="s">
        <v>182</v>
      </c>
      <c r="EE710" s="29">
        <v>45037.473726851851</v>
      </c>
      <c r="EF710" s="28" t="s">
        <v>195</v>
      </c>
      <c r="EG710" s="28" t="s">
        <v>196</v>
      </c>
      <c r="EH710" s="28" t="s">
        <v>210</v>
      </c>
      <c r="EI710" s="29">
        <v>45113.760405092595</v>
      </c>
      <c r="EJ710" s="28" t="s">
        <v>1045</v>
      </c>
      <c r="EK710" s="28" t="s">
        <v>1046</v>
      </c>
      <c r="EL710" s="28" t="s">
        <v>237</v>
      </c>
      <c r="EM710" s="45" t="s">
        <v>3713</v>
      </c>
      <c r="EN710" s="46" t="str">
        <f t="shared" si="71"/>
        <v>343F062A</v>
      </c>
      <c r="EO710" s="47">
        <f t="shared" si="72"/>
        <v>45154</v>
      </c>
      <c r="EP710" s="47">
        <f t="shared" si="73"/>
        <v>45062</v>
      </c>
      <c r="EQ710" s="48" t="str">
        <f t="shared" ca="1" si="74"/>
        <v>Past</v>
      </c>
      <c r="ER710" s="49">
        <f t="shared" si="75"/>
        <v>92</v>
      </c>
      <c r="ES710" s="50"/>
      <c r="ET710" s="51">
        <f t="shared" si="76"/>
        <v>92</v>
      </c>
      <c r="EU710" s="52">
        <f t="shared" si="77"/>
        <v>91264</v>
      </c>
      <c r="EV710" s="46"/>
      <c r="EW710" s="23" t="s">
        <v>3714</v>
      </c>
    </row>
    <row r="711" spans="1:153" ht="14.25" hidden="1" customHeight="1">
      <c r="A711" s="8">
        <v>704</v>
      </c>
      <c r="B711" s="9" t="s">
        <v>141</v>
      </c>
      <c r="C711" s="10" t="s">
        <v>206</v>
      </c>
      <c r="D711" s="10" t="s">
        <v>2008</v>
      </c>
      <c r="E711" s="10" t="s">
        <v>150</v>
      </c>
      <c r="F711" s="9" t="s">
        <v>2009</v>
      </c>
      <c r="G711" s="10" t="s">
        <v>1025</v>
      </c>
      <c r="H711" s="9" t="s">
        <v>1026</v>
      </c>
      <c r="I711" s="9" t="s">
        <v>1027</v>
      </c>
      <c r="J711" s="9" t="s">
        <v>1028</v>
      </c>
      <c r="K711" s="9" t="s">
        <v>147</v>
      </c>
      <c r="L711" s="9" t="s">
        <v>148</v>
      </c>
      <c r="M711" s="9" t="s">
        <v>149</v>
      </c>
      <c r="N711" s="9" t="s">
        <v>150</v>
      </c>
      <c r="O711" s="9" t="s">
        <v>151</v>
      </c>
      <c r="P711" s="9" t="s">
        <v>142</v>
      </c>
      <c r="Q711" s="9" t="s">
        <v>152</v>
      </c>
      <c r="R711" s="9" t="s">
        <v>304</v>
      </c>
      <c r="S711" s="9" t="s">
        <v>305</v>
      </c>
      <c r="T711" s="9" t="s">
        <v>306</v>
      </c>
      <c r="U711" s="9" t="s">
        <v>337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2394</v>
      </c>
      <c r="AA711" s="9" t="s">
        <v>2395</v>
      </c>
      <c r="AB711" s="12" t="s">
        <v>2396</v>
      </c>
      <c r="AC711" s="10" t="s">
        <v>2397</v>
      </c>
      <c r="AD711" s="9" t="s">
        <v>2398</v>
      </c>
      <c r="AE711" s="13" t="s">
        <v>2399</v>
      </c>
      <c r="AF711" s="14" t="s">
        <v>2389</v>
      </c>
      <c r="AG711" s="10" t="s">
        <v>2400</v>
      </c>
      <c r="AH711" s="11" t="s">
        <v>2401</v>
      </c>
      <c r="AI711" s="11" t="s">
        <v>2402</v>
      </c>
      <c r="AJ711" s="10" t="s">
        <v>2403</v>
      </c>
      <c r="AK711" s="11" t="s">
        <v>2402</v>
      </c>
      <c r="AL711" s="11" t="s">
        <v>168</v>
      </c>
      <c r="AM711" s="10" t="s">
        <v>169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4.3</v>
      </c>
      <c r="AU711" s="10" t="s">
        <v>142</v>
      </c>
      <c r="AV711" s="16">
        <v>6400</v>
      </c>
      <c r="AW711" s="16">
        <v>6400</v>
      </c>
      <c r="AX711" s="16">
        <v>0</v>
      </c>
      <c r="AY711" s="16">
        <v>0</v>
      </c>
      <c r="AZ711" s="16">
        <v>0</v>
      </c>
      <c r="BA711" s="17">
        <v>45145</v>
      </c>
      <c r="BB711" s="30" t="s">
        <v>175</v>
      </c>
      <c r="BC711" s="18">
        <v>45028</v>
      </c>
      <c r="BD711" s="17">
        <v>45214</v>
      </c>
      <c r="BE711" s="17">
        <v>45260</v>
      </c>
      <c r="BF711" s="17">
        <v>45092</v>
      </c>
      <c r="BG711" s="10">
        <v>85352697</v>
      </c>
      <c r="BH711" s="9" t="s">
        <v>321</v>
      </c>
      <c r="BI711" s="19">
        <v>45170</v>
      </c>
      <c r="BJ711" s="20">
        <v>45187</v>
      </c>
      <c r="BK711" s="16">
        <v>0</v>
      </c>
      <c r="BL711" s="16">
        <v>0</v>
      </c>
      <c r="BM711" s="9" t="s">
        <v>177</v>
      </c>
      <c r="BN711" s="9" t="s">
        <v>178</v>
      </c>
      <c r="BO711" s="9" t="s">
        <v>156</v>
      </c>
      <c r="BP711" s="17">
        <v>45213</v>
      </c>
      <c r="BQ711" s="17" t="s">
        <v>156</v>
      </c>
      <c r="BR711" s="17" t="s">
        <v>156</v>
      </c>
      <c r="BS711" s="17" t="s">
        <v>156</v>
      </c>
      <c r="BT711" s="10" t="s">
        <v>156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>
        <v>45030</v>
      </c>
      <c r="CD711" s="10" t="s">
        <v>2208</v>
      </c>
      <c r="CE711" s="17">
        <v>45030</v>
      </c>
      <c r="CF711" s="17" t="s">
        <v>156</v>
      </c>
      <c r="CG711" s="17">
        <v>45008</v>
      </c>
      <c r="CH711" s="17">
        <v>45028</v>
      </c>
      <c r="CI711" s="16">
        <v>1100</v>
      </c>
      <c r="CJ711" s="10" t="s">
        <v>2416</v>
      </c>
      <c r="CK711" s="10" t="s">
        <v>230</v>
      </c>
      <c r="CL711" s="18" t="s">
        <v>156</v>
      </c>
      <c r="CM711" s="17" t="s">
        <v>156</v>
      </c>
      <c r="CN711" s="10" t="s">
        <v>156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>
        <v>45132</v>
      </c>
      <c r="CX711" s="10" t="s">
        <v>2387</v>
      </c>
      <c r="CY711" s="17">
        <v>45121</v>
      </c>
      <c r="CZ711" s="17" t="s">
        <v>156</v>
      </c>
      <c r="DA711" s="17">
        <v>45021</v>
      </c>
      <c r="DB711" s="17" t="s">
        <v>156</v>
      </c>
      <c r="DC711" s="16">
        <v>0</v>
      </c>
      <c r="DD711" s="10" t="s">
        <v>156</v>
      </c>
      <c r="DE711" s="10" t="s">
        <v>156</v>
      </c>
      <c r="DF711" s="18" t="s">
        <v>156</v>
      </c>
      <c r="DG711" s="17">
        <v>45183</v>
      </c>
      <c r="DH711" s="10" t="s">
        <v>2417</v>
      </c>
      <c r="DI711" s="17">
        <v>45163</v>
      </c>
      <c r="DJ711" s="17" t="s">
        <v>156</v>
      </c>
      <c r="DK711" s="17">
        <v>45008</v>
      </c>
      <c r="DL711" s="17" t="s">
        <v>156</v>
      </c>
      <c r="DM711" s="16">
        <v>0</v>
      </c>
      <c r="DN711" s="10" t="s">
        <v>156</v>
      </c>
      <c r="DO711" s="10" t="s">
        <v>156</v>
      </c>
      <c r="DP711" s="16">
        <v>24</v>
      </c>
      <c r="DQ711" s="16">
        <v>16</v>
      </c>
      <c r="DR711" s="11">
        <v>16</v>
      </c>
      <c r="DS711" s="16">
        <v>16</v>
      </c>
      <c r="DT711" s="16">
        <v>1100</v>
      </c>
      <c r="DU711" s="11" t="s">
        <v>181</v>
      </c>
      <c r="DV711" s="11" t="s">
        <v>182</v>
      </c>
      <c r="DW711" s="27" t="s">
        <v>156</v>
      </c>
      <c r="DX711" s="27" t="s">
        <v>156</v>
      </c>
      <c r="DY711" s="20" t="s">
        <v>2418</v>
      </c>
      <c r="DZ711" s="16">
        <v>7</v>
      </c>
      <c r="EA711" s="16">
        <v>12</v>
      </c>
      <c r="EB711" s="27" t="s">
        <v>185</v>
      </c>
      <c r="EC711" s="27" t="s">
        <v>185</v>
      </c>
      <c r="ED711" s="27" t="s">
        <v>182</v>
      </c>
      <c r="EE711" s="29">
        <v>44969.723217592589</v>
      </c>
      <c r="EF711" s="28" t="s">
        <v>188</v>
      </c>
      <c r="EG711" s="28" t="s">
        <v>189</v>
      </c>
      <c r="EH711" s="28" t="s">
        <v>190</v>
      </c>
      <c r="EI711" s="29">
        <v>45119.458854166667</v>
      </c>
      <c r="EJ711" s="28" t="s">
        <v>188</v>
      </c>
      <c r="EK711" s="28" t="s">
        <v>189</v>
      </c>
      <c r="EL711" s="28" t="s">
        <v>190</v>
      </c>
      <c r="EM711" s="45"/>
      <c r="EN711" s="46" t="str">
        <f t="shared" si="71"/>
        <v>343F062A</v>
      </c>
      <c r="EO711" s="47">
        <f t="shared" si="72"/>
        <v>45194</v>
      </c>
      <c r="EP711" s="47">
        <f t="shared" si="73"/>
        <v>45132</v>
      </c>
      <c r="EQ711" s="48" t="str">
        <f t="shared" ca="1" si="74"/>
        <v>Y</v>
      </c>
      <c r="ER711" s="49">
        <f t="shared" si="75"/>
        <v>62</v>
      </c>
      <c r="ES711" s="50"/>
      <c r="ET711" s="51">
        <f t="shared" si="76"/>
        <v>62</v>
      </c>
      <c r="EU711" s="52">
        <f t="shared" si="77"/>
        <v>0</v>
      </c>
      <c r="EV711" s="46"/>
    </row>
    <row r="712" spans="1:153" ht="14.25" customHeight="1">
      <c r="A712" s="8">
        <v>705</v>
      </c>
      <c r="B712" s="9" t="s">
        <v>141</v>
      </c>
      <c r="C712" s="10" t="s">
        <v>206</v>
      </c>
      <c r="D712" s="10" t="s">
        <v>2008</v>
      </c>
      <c r="E712" s="10" t="s">
        <v>150</v>
      </c>
      <c r="F712" s="9" t="s">
        <v>2009</v>
      </c>
      <c r="G712" s="10" t="s">
        <v>1025</v>
      </c>
      <c r="H712" s="9" t="s">
        <v>1026</v>
      </c>
      <c r="I712" s="9" t="s">
        <v>1027</v>
      </c>
      <c r="J712" s="9" t="s">
        <v>1028</v>
      </c>
      <c r="K712" s="9" t="s">
        <v>147</v>
      </c>
      <c r="L712" s="9" t="s">
        <v>148</v>
      </c>
      <c r="M712" s="9" t="s">
        <v>149</v>
      </c>
      <c r="N712" s="9" t="s">
        <v>150</v>
      </c>
      <c r="O712" s="9" t="s">
        <v>151</v>
      </c>
      <c r="P712" s="9" t="s">
        <v>142</v>
      </c>
      <c r="Q712" s="9" t="s">
        <v>152</v>
      </c>
      <c r="R712" s="9" t="s">
        <v>304</v>
      </c>
      <c r="S712" s="9" t="s">
        <v>305</v>
      </c>
      <c r="T712" s="9" t="s">
        <v>306</v>
      </c>
      <c r="U712" s="9" t="s">
        <v>337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2394</v>
      </c>
      <c r="AA712" s="9" t="s">
        <v>2395</v>
      </c>
      <c r="AB712" s="12" t="s">
        <v>2396</v>
      </c>
      <c r="AC712" s="10" t="s">
        <v>2397</v>
      </c>
      <c r="AD712" s="9" t="s">
        <v>2398</v>
      </c>
      <c r="AE712" s="13" t="s">
        <v>2399</v>
      </c>
      <c r="AF712" s="14" t="s">
        <v>2389</v>
      </c>
      <c r="AG712" s="10" t="s">
        <v>2400</v>
      </c>
      <c r="AH712" s="11" t="s">
        <v>2401</v>
      </c>
      <c r="AI712" s="11" t="s">
        <v>2402</v>
      </c>
      <c r="AJ712" s="10" t="s">
        <v>2403</v>
      </c>
      <c r="AK712" s="11" t="s">
        <v>2402</v>
      </c>
      <c r="AL712" s="11" t="s">
        <v>168</v>
      </c>
      <c r="AM712" s="10" t="s">
        <v>169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4.3</v>
      </c>
      <c r="AU712" s="10" t="s">
        <v>142</v>
      </c>
      <c r="AV712" s="16">
        <v>6400</v>
      </c>
      <c r="AW712" s="16">
        <v>6400</v>
      </c>
      <c r="AX712" s="16">
        <v>0</v>
      </c>
      <c r="AY712" s="16">
        <v>0</v>
      </c>
      <c r="AZ712" s="16">
        <v>0</v>
      </c>
      <c r="BA712" s="17">
        <v>45145</v>
      </c>
      <c r="BB712" s="30" t="s">
        <v>175</v>
      </c>
      <c r="BC712" s="18">
        <v>45119</v>
      </c>
      <c r="BD712" s="17">
        <v>45214</v>
      </c>
      <c r="BE712" s="17">
        <v>45260</v>
      </c>
      <c r="BF712" s="17">
        <v>45092</v>
      </c>
      <c r="BG712" s="10">
        <v>85502584</v>
      </c>
      <c r="BH712" s="9" t="s">
        <v>258</v>
      </c>
      <c r="BI712" s="19">
        <v>45200</v>
      </c>
      <c r="BJ712" s="20">
        <v>45201</v>
      </c>
      <c r="BK712" s="16">
        <v>1020</v>
      </c>
      <c r="BL712" s="16">
        <v>4386</v>
      </c>
      <c r="BM712" s="9" t="s">
        <v>177</v>
      </c>
      <c r="BN712" s="9" t="s">
        <v>383</v>
      </c>
      <c r="BO712" s="9" t="s">
        <v>156</v>
      </c>
      <c r="BP712" s="17">
        <v>45244</v>
      </c>
      <c r="BQ712" s="17" t="s">
        <v>156</v>
      </c>
      <c r="BR712" s="17" t="s">
        <v>156</v>
      </c>
      <c r="BS712" s="17" t="s">
        <v>156</v>
      </c>
      <c r="BT712" s="10" t="s">
        <v>156</v>
      </c>
      <c r="BU712" s="17" t="s">
        <v>156</v>
      </c>
      <c r="BV712" s="17" t="s">
        <v>156</v>
      </c>
      <c r="BW712" s="17" t="s">
        <v>156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45041</v>
      </c>
      <c r="CD712" s="10" t="s">
        <v>1779</v>
      </c>
      <c r="CE712" s="17" t="s">
        <v>156</v>
      </c>
      <c r="CF712" s="17" t="s">
        <v>156</v>
      </c>
      <c r="CG712" s="17" t="s">
        <v>156</v>
      </c>
      <c r="CH712" s="17">
        <v>45033</v>
      </c>
      <c r="CI712" s="16">
        <v>1020</v>
      </c>
      <c r="CJ712" s="10" t="s">
        <v>2419</v>
      </c>
      <c r="CK712" s="10" t="s">
        <v>230</v>
      </c>
      <c r="CL712" s="18" t="s">
        <v>156</v>
      </c>
      <c r="CM712" s="17" t="s">
        <v>156</v>
      </c>
      <c r="CN712" s="10" t="s">
        <v>156</v>
      </c>
      <c r="CO712" s="17" t="s">
        <v>156</v>
      </c>
      <c r="CP712" s="17" t="s">
        <v>156</v>
      </c>
      <c r="CQ712" s="17" t="s">
        <v>156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>
        <v>45132</v>
      </c>
      <c r="CX712" s="10" t="s">
        <v>2420</v>
      </c>
      <c r="CY712" s="17" t="s">
        <v>156</v>
      </c>
      <c r="CZ712" s="17" t="s">
        <v>156</v>
      </c>
      <c r="DA712" s="17" t="s">
        <v>156</v>
      </c>
      <c r="DB712" s="17" t="s">
        <v>156</v>
      </c>
      <c r="DC712" s="16">
        <v>0</v>
      </c>
      <c r="DD712" s="10" t="s">
        <v>156</v>
      </c>
      <c r="DE712" s="10" t="s">
        <v>156</v>
      </c>
      <c r="DF712" s="18" t="s">
        <v>156</v>
      </c>
      <c r="DG712" s="17">
        <v>45188</v>
      </c>
      <c r="DH712" s="10" t="s">
        <v>1891</v>
      </c>
      <c r="DI712" s="17" t="s">
        <v>156</v>
      </c>
      <c r="DJ712" s="17" t="s">
        <v>156</v>
      </c>
      <c r="DK712" s="17" t="s">
        <v>156</v>
      </c>
      <c r="DL712" s="17" t="s">
        <v>156</v>
      </c>
      <c r="DM712" s="16">
        <v>0</v>
      </c>
      <c r="DN712" s="10" t="s">
        <v>156</v>
      </c>
      <c r="DO712" s="10" t="s">
        <v>156</v>
      </c>
      <c r="DP712" s="16">
        <v>24</v>
      </c>
      <c r="DQ712" s="16">
        <v>16</v>
      </c>
      <c r="DR712" s="11">
        <v>16</v>
      </c>
      <c r="DS712" s="16">
        <v>16</v>
      </c>
      <c r="DT712" s="16">
        <v>0</v>
      </c>
      <c r="DU712" s="11" t="s">
        <v>181</v>
      </c>
      <c r="DV712" s="11" t="s">
        <v>182</v>
      </c>
      <c r="DW712" s="27" t="s">
        <v>156</v>
      </c>
      <c r="DX712" s="27" t="s">
        <v>156</v>
      </c>
      <c r="DY712" s="20" t="s">
        <v>2421</v>
      </c>
      <c r="DZ712" s="16">
        <v>7</v>
      </c>
      <c r="EA712" s="16">
        <v>12</v>
      </c>
      <c r="EB712" s="27" t="s">
        <v>185</v>
      </c>
      <c r="EC712" s="27" t="s">
        <v>185</v>
      </c>
      <c r="ED712" s="27" t="s">
        <v>182</v>
      </c>
      <c r="EE712" s="29">
        <v>45030.714444444442</v>
      </c>
      <c r="EF712" s="28" t="s">
        <v>195</v>
      </c>
      <c r="EG712" s="28" t="s">
        <v>196</v>
      </c>
      <c r="EH712" s="28" t="s">
        <v>210</v>
      </c>
      <c r="EI712" s="29">
        <v>45117.81590277778</v>
      </c>
      <c r="EJ712" s="28" t="s">
        <v>197</v>
      </c>
      <c r="EK712" s="28" t="s">
        <v>156</v>
      </c>
      <c r="EL712" s="28" t="s">
        <v>198</v>
      </c>
      <c r="EM712" s="45" t="s">
        <v>3713</v>
      </c>
      <c r="EN712" s="46" t="str">
        <f t="shared" si="71"/>
        <v>343F062A</v>
      </c>
      <c r="EO712" s="47">
        <f t="shared" si="72"/>
        <v>45225</v>
      </c>
      <c r="EP712" s="47">
        <f t="shared" si="73"/>
        <v>45132</v>
      </c>
      <c r="EQ712" s="48" t="str">
        <f t="shared" ca="1" si="74"/>
        <v>Y</v>
      </c>
      <c r="ER712" s="49">
        <f t="shared" si="75"/>
        <v>93</v>
      </c>
      <c r="ES712" s="50"/>
      <c r="ET712" s="51">
        <f t="shared" si="76"/>
        <v>93</v>
      </c>
      <c r="EU712" s="52">
        <f t="shared" si="77"/>
        <v>94860</v>
      </c>
      <c r="EV712" s="46"/>
      <c r="EW712" s="23" t="s">
        <v>3714</v>
      </c>
    </row>
    <row r="713" spans="1:153" ht="14.25" customHeight="1">
      <c r="A713" s="8">
        <v>706</v>
      </c>
      <c r="B713" s="9" t="s">
        <v>141</v>
      </c>
      <c r="C713" s="10" t="s">
        <v>206</v>
      </c>
      <c r="D713" s="10" t="s">
        <v>2008</v>
      </c>
      <c r="E713" s="10" t="s">
        <v>150</v>
      </c>
      <c r="F713" s="9" t="s">
        <v>2009</v>
      </c>
      <c r="G713" s="10" t="s">
        <v>1025</v>
      </c>
      <c r="H713" s="9" t="s">
        <v>1026</v>
      </c>
      <c r="I713" s="9" t="s">
        <v>1027</v>
      </c>
      <c r="J713" s="9" t="s">
        <v>1028</v>
      </c>
      <c r="K713" s="9" t="s">
        <v>147</v>
      </c>
      <c r="L713" s="9" t="s">
        <v>148</v>
      </c>
      <c r="M713" s="9" t="s">
        <v>149</v>
      </c>
      <c r="N713" s="9" t="s">
        <v>150</v>
      </c>
      <c r="O713" s="9" t="s">
        <v>151</v>
      </c>
      <c r="P713" s="9" t="s">
        <v>142</v>
      </c>
      <c r="Q713" s="9" t="s">
        <v>152</v>
      </c>
      <c r="R713" s="9" t="s">
        <v>304</v>
      </c>
      <c r="S713" s="9" t="s">
        <v>305</v>
      </c>
      <c r="T713" s="9" t="s">
        <v>306</v>
      </c>
      <c r="U713" s="9" t="s">
        <v>337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2394</v>
      </c>
      <c r="AA713" s="9" t="s">
        <v>2395</v>
      </c>
      <c r="AB713" s="12" t="s">
        <v>2396</v>
      </c>
      <c r="AC713" s="10" t="s">
        <v>2422</v>
      </c>
      <c r="AD713" s="9" t="s">
        <v>2423</v>
      </c>
      <c r="AE713" s="13" t="s">
        <v>2424</v>
      </c>
      <c r="AF713" s="14" t="s">
        <v>2389</v>
      </c>
      <c r="AG713" s="10" t="s">
        <v>2425</v>
      </c>
      <c r="AH713" s="11" t="s">
        <v>2401</v>
      </c>
      <c r="AI713" s="11" t="s">
        <v>2402</v>
      </c>
      <c r="AJ713" s="10" t="s">
        <v>2403</v>
      </c>
      <c r="AK713" s="11" t="s">
        <v>2402</v>
      </c>
      <c r="AL713" s="11" t="s">
        <v>168</v>
      </c>
      <c r="AM713" s="10" t="s">
        <v>169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4.3</v>
      </c>
      <c r="AU713" s="10" t="s">
        <v>142</v>
      </c>
      <c r="AV713" s="16">
        <v>6032</v>
      </c>
      <c r="AW713" s="16">
        <v>6032</v>
      </c>
      <c r="AX713" s="16">
        <v>0</v>
      </c>
      <c r="AY713" s="16">
        <v>0</v>
      </c>
      <c r="AZ713" s="16">
        <v>0</v>
      </c>
      <c r="BA713" s="17">
        <v>45145</v>
      </c>
      <c r="BB713" s="30" t="s">
        <v>175</v>
      </c>
      <c r="BC713" s="18">
        <v>45119</v>
      </c>
      <c r="BD713" s="17">
        <v>45214</v>
      </c>
      <c r="BE713" s="17">
        <v>45260</v>
      </c>
      <c r="BF713" s="17">
        <v>45092</v>
      </c>
      <c r="BG713" s="10">
        <v>84904316</v>
      </c>
      <c r="BH713" s="9" t="s">
        <v>414</v>
      </c>
      <c r="BI713" s="19">
        <v>44986</v>
      </c>
      <c r="BJ713" s="20">
        <v>44991</v>
      </c>
      <c r="BK713" s="16">
        <v>3536</v>
      </c>
      <c r="BL713" s="16">
        <v>15205</v>
      </c>
      <c r="BM713" s="9" t="s">
        <v>177</v>
      </c>
      <c r="BN713" s="9" t="s">
        <v>436</v>
      </c>
      <c r="BO713" s="9" t="s">
        <v>635</v>
      </c>
      <c r="BP713" s="17">
        <v>45092</v>
      </c>
      <c r="BQ713" s="17">
        <v>45092</v>
      </c>
      <c r="BR713" s="17">
        <v>45092</v>
      </c>
      <c r="BS713" s="17" t="s">
        <v>156</v>
      </c>
      <c r="BT713" s="10" t="s">
        <v>156</v>
      </c>
      <c r="BU713" s="17" t="s">
        <v>156</v>
      </c>
      <c r="BV713" s="17" t="s">
        <v>156</v>
      </c>
      <c r="BW713" s="17">
        <v>44872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>
        <v>44915</v>
      </c>
      <c r="CD713" s="10" t="s">
        <v>156</v>
      </c>
      <c r="CE713" s="17" t="s">
        <v>156</v>
      </c>
      <c r="CF713" s="17" t="s">
        <v>156</v>
      </c>
      <c r="CG713" s="17">
        <v>44872</v>
      </c>
      <c r="CH713" s="17">
        <v>44909</v>
      </c>
      <c r="CI713" s="16">
        <v>6000</v>
      </c>
      <c r="CJ713" s="10" t="s">
        <v>2426</v>
      </c>
      <c r="CK713" s="10" t="s">
        <v>230</v>
      </c>
      <c r="CL713" s="18" t="s">
        <v>156</v>
      </c>
      <c r="CM713" s="17" t="s">
        <v>156</v>
      </c>
      <c r="CN713" s="10" t="s">
        <v>156</v>
      </c>
      <c r="CO713" s="17" t="s">
        <v>156</v>
      </c>
      <c r="CP713" s="17" t="s">
        <v>156</v>
      </c>
      <c r="CQ713" s="17">
        <v>44872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44922</v>
      </c>
      <c r="CX713" s="10" t="s">
        <v>193</v>
      </c>
      <c r="CY713" s="17" t="s">
        <v>156</v>
      </c>
      <c r="CZ713" s="17" t="s">
        <v>156</v>
      </c>
      <c r="DA713" s="17">
        <v>44872</v>
      </c>
      <c r="DB713" s="17">
        <v>44918</v>
      </c>
      <c r="DC713" s="16">
        <v>3536</v>
      </c>
      <c r="DD713" s="10" t="s">
        <v>2427</v>
      </c>
      <c r="DE713" s="10" t="s">
        <v>230</v>
      </c>
      <c r="DF713" s="18" t="s">
        <v>156</v>
      </c>
      <c r="DG713" s="17">
        <v>44946</v>
      </c>
      <c r="DH713" s="10" t="s">
        <v>282</v>
      </c>
      <c r="DI713" s="17" t="s">
        <v>156</v>
      </c>
      <c r="DJ713" s="17" t="s">
        <v>156</v>
      </c>
      <c r="DK713" s="17">
        <v>44872</v>
      </c>
      <c r="DL713" s="17">
        <v>44965</v>
      </c>
      <c r="DM713" s="16">
        <v>3536</v>
      </c>
      <c r="DN713" s="10" t="s">
        <v>2428</v>
      </c>
      <c r="DO713" s="10" t="s">
        <v>233</v>
      </c>
      <c r="DP713" s="16">
        <v>24</v>
      </c>
      <c r="DQ713" s="16">
        <v>16</v>
      </c>
      <c r="DR713" s="11">
        <v>16</v>
      </c>
      <c r="DS713" s="16">
        <v>16</v>
      </c>
      <c r="DT713" s="16">
        <v>0</v>
      </c>
      <c r="DU713" s="11" t="s">
        <v>181</v>
      </c>
      <c r="DV713" s="11" t="s">
        <v>182</v>
      </c>
      <c r="DW713" s="27" t="s">
        <v>156</v>
      </c>
      <c r="DX713" s="27" t="s">
        <v>156</v>
      </c>
      <c r="DY713" s="20" t="s">
        <v>1245</v>
      </c>
      <c r="DZ713" s="16">
        <v>7</v>
      </c>
      <c r="EA713" s="16">
        <v>12</v>
      </c>
      <c r="EB713" s="27" t="s">
        <v>185</v>
      </c>
      <c r="EC713" s="27" t="s">
        <v>185</v>
      </c>
      <c r="ED713" s="27" t="s">
        <v>182</v>
      </c>
      <c r="EE713" s="29">
        <v>44873.012835648151</v>
      </c>
      <c r="EF713" s="28" t="s">
        <v>186</v>
      </c>
      <c r="EG713" s="28" t="s">
        <v>156</v>
      </c>
      <c r="EH713" s="28" t="s">
        <v>187</v>
      </c>
      <c r="EI713" s="29">
        <v>45062.343865740739</v>
      </c>
      <c r="EJ713" s="28" t="s">
        <v>197</v>
      </c>
      <c r="EK713" s="28" t="s">
        <v>156</v>
      </c>
      <c r="EL713" s="28" t="s">
        <v>198</v>
      </c>
      <c r="EM713" s="45" t="s">
        <v>3713</v>
      </c>
      <c r="EN713" s="46" t="str">
        <f t="shared" ref="EN713:EN776" si="78">MID(AG713,3,8)</f>
        <v>343F114A</v>
      </c>
      <c r="EO713" s="47">
        <f t="shared" ref="EO713:EO776" si="79">BP713-EA713-DZ713</f>
        <v>45073</v>
      </c>
      <c r="EP713" s="47">
        <f t="shared" ref="EP713:EP776" si="80">IF(AND(CM713="",CW713=""),"",MIN(CM713,CW713))</f>
        <v>44922</v>
      </c>
      <c r="EQ713" s="48" t="str">
        <f t="shared" ref="EQ713:EQ776" ca="1" si="81">IF(EP713&gt;$EQ$3,"Y","Past")</f>
        <v>Past</v>
      </c>
      <c r="ER713" s="49">
        <f t="shared" ref="ER713:ER776" si="82">IFERROR(EO713-EP713,"")</f>
        <v>151</v>
      </c>
      <c r="ES713" s="50"/>
      <c r="ET713" s="51">
        <f t="shared" ref="ET713:ET776" si="83">IF(ES713&lt;&gt;"",EO713-ES713,ER713)</f>
        <v>151</v>
      </c>
      <c r="EU713" s="52">
        <f t="shared" ref="EU713:EU776" si="84">IFERROR(BK713*ER713,"")</f>
        <v>533936</v>
      </c>
      <c r="EV713" s="46"/>
      <c r="EW713" s="23" t="s">
        <v>3714</v>
      </c>
    </row>
    <row r="714" spans="1:153" ht="14.25" customHeight="1">
      <c r="A714" s="8">
        <v>707</v>
      </c>
      <c r="B714" s="9" t="s">
        <v>141</v>
      </c>
      <c r="C714" s="10" t="s">
        <v>206</v>
      </c>
      <c r="D714" s="10" t="s">
        <v>2008</v>
      </c>
      <c r="E714" s="10" t="s">
        <v>150</v>
      </c>
      <c r="F714" s="9" t="s">
        <v>2009</v>
      </c>
      <c r="G714" s="10" t="s">
        <v>1025</v>
      </c>
      <c r="H714" s="9" t="s">
        <v>1026</v>
      </c>
      <c r="I714" s="9" t="s">
        <v>1027</v>
      </c>
      <c r="J714" s="9" t="s">
        <v>1028</v>
      </c>
      <c r="K714" s="9" t="s">
        <v>147</v>
      </c>
      <c r="L714" s="9" t="s">
        <v>148</v>
      </c>
      <c r="M714" s="9" t="s">
        <v>149</v>
      </c>
      <c r="N714" s="9" t="s">
        <v>150</v>
      </c>
      <c r="O714" s="9" t="s">
        <v>151</v>
      </c>
      <c r="P714" s="9" t="s">
        <v>142</v>
      </c>
      <c r="Q714" s="9" t="s">
        <v>152</v>
      </c>
      <c r="R714" s="9" t="s">
        <v>304</v>
      </c>
      <c r="S714" s="9" t="s">
        <v>305</v>
      </c>
      <c r="T714" s="9" t="s">
        <v>306</v>
      </c>
      <c r="U714" s="9" t="s">
        <v>337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2394</v>
      </c>
      <c r="AA714" s="9" t="s">
        <v>2395</v>
      </c>
      <c r="AB714" s="12" t="s">
        <v>2396</v>
      </c>
      <c r="AC714" s="10" t="s">
        <v>2422</v>
      </c>
      <c r="AD714" s="9" t="s">
        <v>2423</v>
      </c>
      <c r="AE714" s="13" t="s">
        <v>2424</v>
      </c>
      <c r="AF714" s="14" t="s">
        <v>2389</v>
      </c>
      <c r="AG714" s="10" t="s">
        <v>2425</v>
      </c>
      <c r="AH714" s="11" t="s">
        <v>2401</v>
      </c>
      <c r="AI714" s="11" t="s">
        <v>2402</v>
      </c>
      <c r="AJ714" s="10" t="s">
        <v>2403</v>
      </c>
      <c r="AK714" s="11" t="s">
        <v>2402</v>
      </c>
      <c r="AL714" s="11" t="s">
        <v>168</v>
      </c>
      <c r="AM714" s="10" t="s">
        <v>169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4.3</v>
      </c>
      <c r="AU714" s="10" t="s">
        <v>142</v>
      </c>
      <c r="AV714" s="16">
        <v>6032</v>
      </c>
      <c r="AW714" s="16">
        <v>6032</v>
      </c>
      <c r="AX714" s="16">
        <v>0</v>
      </c>
      <c r="AY714" s="16">
        <v>0</v>
      </c>
      <c r="AZ714" s="16">
        <v>0</v>
      </c>
      <c r="BA714" s="17">
        <v>45145</v>
      </c>
      <c r="BB714" s="30" t="s">
        <v>175</v>
      </c>
      <c r="BC714" s="18">
        <v>45119</v>
      </c>
      <c r="BD714" s="17">
        <v>45214</v>
      </c>
      <c r="BE714" s="17">
        <v>45260</v>
      </c>
      <c r="BF714" s="17">
        <v>45092</v>
      </c>
      <c r="BG714" s="10">
        <v>85352696</v>
      </c>
      <c r="BH714" s="9" t="s">
        <v>1687</v>
      </c>
      <c r="BI714" s="19">
        <v>45108</v>
      </c>
      <c r="BJ714" s="20">
        <v>45110</v>
      </c>
      <c r="BK714" s="16">
        <v>992</v>
      </c>
      <c r="BL714" s="16">
        <v>4266</v>
      </c>
      <c r="BM714" s="9" t="s">
        <v>177</v>
      </c>
      <c r="BN714" s="9" t="s">
        <v>383</v>
      </c>
      <c r="BO714" s="9" t="s">
        <v>156</v>
      </c>
      <c r="BP714" s="17">
        <v>45173</v>
      </c>
      <c r="BQ714" s="17">
        <v>45173</v>
      </c>
      <c r="BR714" s="17" t="s">
        <v>156</v>
      </c>
      <c r="BS714" s="17" t="s">
        <v>156</v>
      </c>
      <c r="BT714" s="10" t="s">
        <v>156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45008</v>
      </c>
      <c r="CD714" s="10" t="s">
        <v>1907</v>
      </c>
      <c r="CE714" s="17" t="s">
        <v>156</v>
      </c>
      <c r="CF714" s="17" t="s">
        <v>156</v>
      </c>
      <c r="CG714" s="17" t="s">
        <v>156</v>
      </c>
      <c r="CH714" s="17">
        <v>45007</v>
      </c>
      <c r="CI714" s="16">
        <v>1000</v>
      </c>
      <c r="CJ714" s="10" t="s">
        <v>2429</v>
      </c>
      <c r="CK714" s="10" t="s">
        <v>230</v>
      </c>
      <c r="CL714" s="18" t="s">
        <v>156</v>
      </c>
      <c r="CM714" s="17" t="s">
        <v>156</v>
      </c>
      <c r="CN714" s="10" t="s">
        <v>156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>
        <v>45041</v>
      </c>
      <c r="CX714" s="10" t="s">
        <v>2408</v>
      </c>
      <c r="CY714" s="17">
        <v>45083</v>
      </c>
      <c r="CZ714" s="17" t="s">
        <v>156</v>
      </c>
      <c r="DA714" s="17">
        <v>45006</v>
      </c>
      <c r="DB714" s="17">
        <v>45042</v>
      </c>
      <c r="DC714" s="16">
        <v>992</v>
      </c>
      <c r="DD714" s="10" t="s">
        <v>2430</v>
      </c>
      <c r="DE714" s="10" t="s">
        <v>230</v>
      </c>
      <c r="DF714" s="18" t="s">
        <v>156</v>
      </c>
      <c r="DG714" s="17">
        <v>45097</v>
      </c>
      <c r="DH714" s="10" t="s">
        <v>2099</v>
      </c>
      <c r="DI714" s="17">
        <v>45125</v>
      </c>
      <c r="DJ714" s="17" t="s">
        <v>156</v>
      </c>
      <c r="DK714" s="17">
        <v>45006</v>
      </c>
      <c r="DL714" s="17">
        <v>45113</v>
      </c>
      <c r="DM714" s="16">
        <v>992</v>
      </c>
      <c r="DN714" s="10" t="s">
        <v>2431</v>
      </c>
      <c r="DO714" s="10" t="s">
        <v>2411</v>
      </c>
      <c r="DP714" s="16">
        <v>24</v>
      </c>
      <c r="DQ714" s="16">
        <v>16</v>
      </c>
      <c r="DR714" s="11">
        <v>16</v>
      </c>
      <c r="DS714" s="16">
        <v>16</v>
      </c>
      <c r="DT714" s="16">
        <v>0</v>
      </c>
      <c r="DU714" s="11" t="s">
        <v>181</v>
      </c>
      <c r="DV714" s="11" t="s">
        <v>182</v>
      </c>
      <c r="DW714" s="27" t="s">
        <v>156</v>
      </c>
      <c r="DX714" s="27" t="s">
        <v>156</v>
      </c>
      <c r="DY714" s="20" t="s">
        <v>2412</v>
      </c>
      <c r="DZ714" s="16">
        <v>7</v>
      </c>
      <c r="EA714" s="16">
        <v>12</v>
      </c>
      <c r="EB714" s="27" t="s">
        <v>185</v>
      </c>
      <c r="EC714" s="27" t="s">
        <v>185</v>
      </c>
      <c r="ED714" s="27" t="s">
        <v>182</v>
      </c>
      <c r="EE714" s="29">
        <v>44969.723217592589</v>
      </c>
      <c r="EF714" s="28" t="s">
        <v>188</v>
      </c>
      <c r="EG714" s="28" t="s">
        <v>189</v>
      </c>
      <c r="EH714" s="28" t="s">
        <v>190</v>
      </c>
      <c r="EI714" s="29">
        <v>45113.760405092595</v>
      </c>
      <c r="EJ714" s="28" t="s">
        <v>1045</v>
      </c>
      <c r="EK714" s="28" t="s">
        <v>1046</v>
      </c>
      <c r="EL714" s="28" t="s">
        <v>237</v>
      </c>
      <c r="EM714" s="45" t="s">
        <v>3713</v>
      </c>
      <c r="EN714" s="46" t="str">
        <f t="shared" si="78"/>
        <v>343F114A</v>
      </c>
      <c r="EO714" s="47">
        <f t="shared" si="79"/>
        <v>45154</v>
      </c>
      <c r="EP714" s="47">
        <f t="shared" si="80"/>
        <v>45041</v>
      </c>
      <c r="EQ714" s="48" t="str">
        <f t="shared" ca="1" si="81"/>
        <v>Past</v>
      </c>
      <c r="ER714" s="49">
        <f t="shared" si="82"/>
        <v>113</v>
      </c>
      <c r="ES714" s="50"/>
      <c r="ET714" s="51">
        <f t="shared" si="83"/>
        <v>113</v>
      </c>
      <c r="EU714" s="52">
        <f t="shared" si="84"/>
        <v>112096</v>
      </c>
      <c r="EV714" s="46"/>
      <c r="EW714" s="23" t="s">
        <v>3714</v>
      </c>
    </row>
    <row r="715" spans="1:153" ht="14.25" customHeight="1">
      <c r="A715" s="8">
        <v>708</v>
      </c>
      <c r="B715" s="9" t="s">
        <v>141</v>
      </c>
      <c r="C715" s="10" t="s">
        <v>206</v>
      </c>
      <c r="D715" s="10" t="s">
        <v>2008</v>
      </c>
      <c r="E715" s="10" t="s">
        <v>150</v>
      </c>
      <c r="F715" s="9" t="s">
        <v>2009</v>
      </c>
      <c r="G715" s="10" t="s">
        <v>1025</v>
      </c>
      <c r="H715" s="9" t="s">
        <v>1026</v>
      </c>
      <c r="I715" s="9" t="s">
        <v>1027</v>
      </c>
      <c r="J715" s="9" t="s">
        <v>1028</v>
      </c>
      <c r="K715" s="9" t="s">
        <v>147</v>
      </c>
      <c r="L715" s="9" t="s">
        <v>148</v>
      </c>
      <c r="M715" s="9" t="s">
        <v>149</v>
      </c>
      <c r="N715" s="9" t="s">
        <v>150</v>
      </c>
      <c r="O715" s="9" t="s">
        <v>151</v>
      </c>
      <c r="P715" s="9" t="s">
        <v>142</v>
      </c>
      <c r="Q715" s="9" t="s">
        <v>152</v>
      </c>
      <c r="R715" s="9" t="s">
        <v>304</v>
      </c>
      <c r="S715" s="9" t="s">
        <v>305</v>
      </c>
      <c r="T715" s="9" t="s">
        <v>306</v>
      </c>
      <c r="U715" s="9" t="s">
        <v>337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2394</v>
      </c>
      <c r="AA715" s="9" t="s">
        <v>2395</v>
      </c>
      <c r="AB715" s="12" t="s">
        <v>2396</v>
      </c>
      <c r="AC715" s="10" t="s">
        <v>2422</v>
      </c>
      <c r="AD715" s="9" t="s">
        <v>2423</v>
      </c>
      <c r="AE715" s="13" t="s">
        <v>2424</v>
      </c>
      <c r="AF715" s="14" t="s">
        <v>2389</v>
      </c>
      <c r="AG715" s="10" t="s">
        <v>2425</v>
      </c>
      <c r="AH715" s="11" t="s">
        <v>2401</v>
      </c>
      <c r="AI715" s="11" t="s">
        <v>2402</v>
      </c>
      <c r="AJ715" s="10" t="s">
        <v>2403</v>
      </c>
      <c r="AK715" s="11" t="s">
        <v>2402</v>
      </c>
      <c r="AL715" s="11" t="s">
        <v>168</v>
      </c>
      <c r="AM715" s="10" t="s">
        <v>169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4.3</v>
      </c>
      <c r="AU715" s="10" t="s">
        <v>142</v>
      </c>
      <c r="AV715" s="16">
        <v>6032</v>
      </c>
      <c r="AW715" s="16">
        <v>6032</v>
      </c>
      <c r="AX715" s="16">
        <v>0</v>
      </c>
      <c r="AY715" s="16">
        <v>0</v>
      </c>
      <c r="AZ715" s="16">
        <v>0</v>
      </c>
      <c r="BA715" s="17">
        <v>45145</v>
      </c>
      <c r="BB715" s="30" t="s">
        <v>175</v>
      </c>
      <c r="BC715" s="18">
        <v>45119</v>
      </c>
      <c r="BD715" s="17">
        <v>45214</v>
      </c>
      <c r="BE715" s="17">
        <v>45260</v>
      </c>
      <c r="BF715" s="17">
        <v>45092</v>
      </c>
      <c r="BG715" s="10">
        <v>85514728</v>
      </c>
      <c r="BH715" s="9" t="s">
        <v>1691</v>
      </c>
      <c r="BI715" s="19">
        <v>45108</v>
      </c>
      <c r="BJ715" s="20">
        <v>45110</v>
      </c>
      <c r="BK715" s="16">
        <v>1504</v>
      </c>
      <c r="BL715" s="16">
        <v>6467</v>
      </c>
      <c r="BM715" s="9" t="s">
        <v>177</v>
      </c>
      <c r="BN715" s="9" t="s">
        <v>383</v>
      </c>
      <c r="BO715" s="9" t="s">
        <v>156</v>
      </c>
      <c r="BP715" s="17">
        <v>45173</v>
      </c>
      <c r="BQ715" s="17">
        <v>45173</v>
      </c>
      <c r="BR715" s="17" t="s">
        <v>156</v>
      </c>
      <c r="BS715" s="17" t="s">
        <v>156</v>
      </c>
      <c r="BT715" s="10" t="s">
        <v>156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>
        <v>45062</v>
      </c>
      <c r="CD715" s="10" t="s">
        <v>156</v>
      </c>
      <c r="CE715" s="17" t="s">
        <v>156</v>
      </c>
      <c r="CF715" s="17" t="s">
        <v>156</v>
      </c>
      <c r="CG715" s="17" t="s">
        <v>156</v>
      </c>
      <c r="CH715" s="17">
        <v>45056</v>
      </c>
      <c r="CI715" s="16">
        <v>1500</v>
      </c>
      <c r="CJ715" s="10" t="s">
        <v>2432</v>
      </c>
      <c r="CK715" s="10" t="s">
        <v>230</v>
      </c>
      <c r="CL715" s="18" t="s">
        <v>156</v>
      </c>
      <c r="CM715" s="17" t="s">
        <v>156</v>
      </c>
      <c r="CN715" s="10" t="s">
        <v>156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>
        <v>45062</v>
      </c>
      <c r="CX715" s="10" t="s">
        <v>193</v>
      </c>
      <c r="CY715" s="17" t="s">
        <v>156</v>
      </c>
      <c r="CZ715" s="17" t="s">
        <v>156</v>
      </c>
      <c r="DA715" s="17" t="s">
        <v>156</v>
      </c>
      <c r="DB715" s="17">
        <v>45056</v>
      </c>
      <c r="DC715" s="16">
        <v>1504</v>
      </c>
      <c r="DD715" s="10" t="s">
        <v>2433</v>
      </c>
      <c r="DE715" s="10" t="s">
        <v>230</v>
      </c>
      <c r="DF715" s="18" t="s">
        <v>156</v>
      </c>
      <c r="DG715" s="17">
        <v>45097</v>
      </c>
      <c r="DH715" s="10" t="s">
        <v>156</v>
      </c>
      <c r="DI715" s="17" t="s">
        <v>156</v>
      </c>
      <c r="DJ715" s="17" t="s">
        <v>156</v>
      </c>
      <c r="DK715" s="17" t="s">
        <v>156</v>
      </c>
      <c r="DL715" s="17">
        <v>45113</v>
      </c>
      <c r="DM715" s="16">
        <v>1504</v>
      </c>
      <c r="DN715" s="10" t="s">
        <v>2434</v>
      </c>
      <c r="DO715" s="10" t="s">
        <v>2411</v>
      </c>
      <c r="DP715" s="16">
        <v>24</v>
      </c>
      <c r="DQ715" s="16">
        <v>16</v>
      </c>
      <c r="DR715" s="11">
        <v>16</v>
      </c>
      <c r="DS715" s="16">
        <v>16</v>
      </c>
      <c r="DT715" s="16">
        <v>0</v>
      </c>
      <c r="DU715" s="11" t="s">
        <v>181</v>
      </c>
      <c r="DV715" s="11" t="s">
        <v>182</v>
      </c>
      <c r="DW715" s="27" t="s">
        <v>156</v>
      </c>
      <c r="DX715" s="27" t="s">
        <v>156</v>
      </c>
      <c r="DY715" s="20" t="s">
        <v>2412</v>
      </c>
      <c r="DZ715" s="16">
        <v>7</v>
      </c>
      <c r="EA715" s="16">
        <v>12</v>
      </c>
      <c r="EB715" s="27" t="s">
        <v>185</v>
      </c>
      <c r="EC715" s="27" t="s">
        <v>185</v>
      </c>
      <c r="ED715" s="27" t="s">
        <v>182</v>
      </c>
      <c r="EE715" s="29">
        <v>45037.473726851851</v>
      </c>
      <c r="EF715" s="28" t="s">
        <v>195</v>
      </c>
      <c r="EG715" s="28" t="s">
        <v>196</v>
      </c>
      <c r="EH715" s="28" t="s">
        <v>210</v>
      </c>
      <c r="EI715" s="29">
        <v>45113.760405092595</v>
      </c>
      <c r="EJ715" s="28" t="s">
        <v>1045</v>
      </c>
      <c r="EK715" s="28" t="s">
        <v>1046</v>
      </c>
      <c r="EL715" s="28" t="s">
        <v>237</v>
      </c>
      <c r="EM715" s="45" t="s">
        <v>3713</v>
      </c>
      <c r="EN715" s="46" t="str">
        <f t="shared" si="78"/>
        <v>343F114A</v>
      </c>
      <c r="EO715" s="47">
        <f t="shared" si="79"/>
        <v>45154</v>
      </c>
      <c r="EP715" s="47">
        <f t="shared" si="80"/>
        <v>45062</v>
      </c>
      <c r="EQ715" s="48" t="str">
        <f t="shared" ca="1" si="81"/>
        <v>Past</v>
      </c>
      <c r="ER715" s="49">
        <f t="shared" si="82"/>
        <v>92</v>
      </c>
      <c r="ES715" s="50"/>
      <c r="ET715" s="51">
        <f t="shared" si="83"/>
        <v>92</v>
      </c>
      <c r="EU715" s="52">
        <f t="shared" si="84"/>
        <v>138368</v>
      </c>
      <c r="EV715" s="46"/>
      <c r="EW715" s="23" t="s">
        <v>3714</v>
      </c>
    </row>
    <row r="716" spans="1:153" ht="14.25" hidden="1" customHeight="1">
      <c r="A716" s="8">
        <v>709</v>
      </c>
      <c r="B716" s="9" t="s">
        <v>141</v>
      </c>
      <c r="C716" s="10" t="s">
        <v>206</v>
      </c>
      <c r="D716" s="10" t="s">
        <v>2008</v>
      </c>
      <c r="E716" s="10" t="s">
        <v>150</v>
      </c>
      <c r="F716" s="9" t="s">
        <v>2009</v>
      </c>
      <c r="G716" s="10" t="s">
        <v>1025</v>
      </c>
      <c r="H716" s="9" t="s">
        <v>1026</v>
      </c>
      <c r="I716" s="9" t="s">
        <v>1027</v>
      </c>
      <c r="J716" s="9" t="s">
        <v>1028</v>
      </c>
      <c r="K716" s="9" t="s">
        <v>147</v>
      </c>
      <c r="L716" s="9" t="s">
        <v>148</v>
      </c>
      <c r="M716" s="9" t="s">
        <v>149</v>
      </c>
      <c r="N716" s="9" t="s">
        <v>150</v>
      </c>
      <c r="O716" s="9" t="s">
        <v>151</v>
      </c>
      <c r="P716" s="9" t="s">
        <v>142</v>
      </c>
      <c r="Q716" s="9" t="s">
        <v>152</v>
      </c>
      <c r="R716" s="9" t="s">
        <v>304</v>
      </c>
      <c r="S716" s="9" t="s">
        <v>305</v>
      </c>
      <c r="T716" s="9" t="s">
        <v>306</v>
      </c>
      <c r="U716" s="9" t="s">
        <v>337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2394</v>
      </c>
      <c r="AA716" s="9" t="s">
        <v>2395</v>
      </c>
      <c r="AB716" s="12" t="s">
        <v>2396</v>
      </c>
      <c r="AC716" s="10" t="s">
        <v>2422</v>
      </c>
      <c r="AD716" s="9" t="s">
        <v>2423</v>
      </c>
      <c r="AE716" s="13" t="s">
        <v>2424</v>
      </c>
      <c r="AF716" s="14" t="s">
        <v>2389</v>
      </c>
      <c r="AG716" s="10" t="s">
        <v>2425</v>
      </c>
      <c r="AH716" s="11" t="s">
        <v>2401</v>
      </c>
      <c r="AI716" s="11" t="s">
        <v>2402</v>
      </c>
      <c r="AJ716" s="10" t="s">
        <v>2403</v>
      </c>
      <c r="AK716" s="11" t="s">
        <v>2402</v>
      </c>
      <c r="AL716" s="11" t="s">
        <v>168</v>
      </c>
      <c r="AM716" s="10" t="s">
        <v>169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4.3</v>
      </c>
      <c r="AU716" s="10" t="s">
        <v>142</v>
      </c>
      <c r="AV716" s="16">
        <v>6032</v>
      </c>
      <c r="AW716" s="16">
        <v>6032</v>
      </c>
      <c r="AX716" s="16">
        <v>0</v>
      </c>
      <c r="AY716" s="16">
        <v>0</v>
      </c>
      <c r="AZ716" s="16">
        <v>0</v>
      </c>
      <c r="BA716" s="17">
        <v>45145</v>
      </c>
      <c r="BB716" s="30" t="s">
        <v>175</v>
      </c>
      <c r="BC716" s="18">
        <v>45028</v>
      </c>
      <c r="BD716" s="17">
        <v>45214</v>
      </c>
      <c r="BE716" s="17">
        <v>45260</v>
      </c>
      <c r="BF716" s="17">
        <v>45092</v>
      </c>
      <c r="BG716" s="10">
        <v>85304955</v>
      </c>
      <c r="BH716" s="9" t="s">
        <v>321</v>
      </c>
      <c r="BI716" s="19">
        <v>45170</v>
      </c>
      <c r="BJ716" s="20">
        <v>45187</v>
      </c>
      <c r="BK716" s="16">
        <v>0</v>
      </c>
      <c r="BL716" s="16">
        <v>0</v>
      </c>
      <c r="BM716" s="9" t="s">
        <v>177</v>
      </c>
      <c r="BN716" s="9" t="s">
        <v>178</v>
      </c>
      <c r="BO716" s="9" t="s">
        <v>156</v>
      </c>
      <c r="BP716" s="17">
        <v>45197</v>
      </c>
      <c r="BQ716" s="17" t="s">
        <v>156</v>
      </c>
      <c r="BR716" s="17">
        <v>45153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>
        <v>44952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>
        <v>45030</v>
      </c>
      <c r="CD716" s="10" t="s">
        <v>2208</v>
      </c>
      <c r="CE716" s="17">
        <v>45030</v>
      </c>
      <c r="CF716" s="17" t="s">
        <v>156</v>
      </c>
      <c r="CG716" s="17">
        <v>45008</v>
      </c>
      <c r="CH716" s="17">
        <v>45028</v>
      </c>
      <c r="CI716" s="16">
        <v>1500</v>
      </c>
      <c r="CJ716" s="10" t="s">
        <v>2435</v>
      </c>
      <c r="CK716" s="10" t="s">
        <v>230</v>
      </c>
      <c r="CL716" s="18" t="s">
        <v>156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>
        <v>44952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>
        <v>45132</v>
      </c>
      <c r="CX716" s="10" t="s">
        <v>2387</v>
      </c>
      <c r="CY716" s="17">
        <v>45121</v>
      </c>
      <c r="CZ716" s="17" t="s">
        <v>156</v>
      </c>
      <c r="DA716" s="17">
        <v>45021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>
        <v>45167</v>
      </c>
      <c r="DH716" s="10" t="s">
        <v>2417</v>
      </c>
      <c r="DI716" s="17">
        <v>45163</v>
      </c>
      <c r="DJ716" s="17" t="s">
        <v>156</v>
      </c>
      <c r="DK716" s="17">
        <v>45008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24</v>
      </c>
      <c r="DQ716" s="16">
        <v>16</v>
      </c>
      <c r="DR716" s="11">
        <v>16</v>
      </c>
      <c r="DS716" s="16">
        <v>16</v>
      </c>
      <c r="DT716" s="16">
        <v>1500</v>
      </c>
      <c r="DU716" s="11" t="s">
        <v>181</v>
      </c>
      <c r="DV716" s="11" t="s">
        <v>182</v>
      </c>
      <c r="DW716" s="27" t="s">
        <v>156</v>
      </c>
      <c r="DX716" s="27" t="s">
        <v>156</v>
      </c>
      <c r="DY716" s="20" t="s">
        <v>156</v>
      </c>
      <c r="DZ716" s="16">
        <v>7</v>
      </c>
      <c r="EA716" s="16">
        <v>12</v>
      </c>
      <c r="EB716" s="27" t="s">
        <v>185</v>
      </c>
      <c r="EC716" s="27" t="s">
        <v>185</v>
      </c>
      <c r="ED716" s="27" t="s">
        <v>182</v>
      </c>
      <c r="EE716" s="29">
        <v>44953.001585648148</v>
      </c>
      <c r="EF716" s="28" t="s">
        <v>186</v>
      </c>
      <c r="EG716" s="28" t="s">
        <v>156</v>
      </c>
      <c r="EH716" s="28" t="s">
        <v>187</v>
      </c>
      <c r="EI716" s="29">
        <v>45119.458854166667</v>
      </c>
      <c r="EJ716" s="28" t="s">
        <v>188</v>
      </c>
      <c r="EK716" s="28" t="s">
        <v>189</v>
      </c>
      <c r="EL716" s="28" t="s">
        <v>190</v>
      </c>
      <c r="EM716" s="45"/>
      <c r="EN716" s="46" t="str">
        <f t="shared" si="78"/>
        <v>343F114A</v>
      </c>
      <c r="EO716" s="47">
        <f t="shared" si="79"/>
        <v>45178</v>
      </c>
      <c r="EP716" s="47">
        <f t="shared" si="80"/>
        <v>45132</v>
      </c>
      <c r="EQ716" s="48" t="str">
        <f t="shared" ca="1" si="81"/>
        <v>Y</v>
      </c>
      <c r="ER716" s="49">
        <f t="shared" si="82"/>
        <v>46</v>
      </c>
      <c r="ES716" s="50"/>
      <c r="ET716" s="51">
        <f t="shared" si="83"/>
        <v>46</v>
      </c>
      <c r="EU716" s="52">
        <f t="shared" si="84"/>
        <v>0</v>
      </c>
      <c r="EV716" s="46"/>
    </row>
    <row r="717" spans="1:153" ht="14.25" customHeight="1">
      <c r="A717" s="8">
        <v>710</v>
      </c>
      <c r="B717" s="9" t="s">
        <v>141</v>
      </c>
      <c r="C717" s="10" t="s">
        <v>206</v>
      </c>
      <c r="D717" s="10" t="s">
        <v>2008</v>
      </c>
      <c r="E717" s="10" t="s">
        <v>150</v>
      </c>
      <c r="F717" s="9" t="s">
        <v>2009</v>
      </c>
      <c r="G717" s="10" t="s">
        <v>1025</v>
      </c>
      <c r="H717" s="9" t="s">
        <v>1026</v>
      </c>
      <c r="I717" s="9" t="s">
        <v>1027</v>
      </c>
      <c r="J717" s="9" t="s">
        <v>1028</v>
      </c>
      <c r="K717" s="9" t="s">
        <v>147</v>
      </c>
      <c r="L717" s="9" t="s">
        <v>148</v>
      </c>
      <c r="M717" s="9" t="s">
        <v>149</v>
      </c>
      <c r="N717" s="9" t="s">
        <v>150</v>
      </c>
      <c r="O717" s="9" t="s">
        <v>151</v>
      </c>
      <c r="P717" s="9" t="s">
        <v>142</v>
      </c>
      <c r="Q717" s="9" t="s">
        <v>152</v>
      </c>
      <c r="R717" s="9" t="s">
        <v>304</v>
      </c>
      <c r="S717" s="9" t="s">
        <v>305</v>
      </c>
      <c r="T717" s="9" t="s">
        <v>306</v>
      </c>
      <c r="U717" s="9" t="s">
        <v>337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2394</v>
      </c>
      <c r="AA717" s="9" t="s">
        <v>2395</v>
      </c>
      <c r="AB717" s="12" t="s">
        <v>2396</v>
      </c>
      <c r="AC717" s="10" t="s">
        <v>2422</v>
      </c>
      <c r="AD717" s="9" t="s">
        <v>2423</v>
      </c>
      <c r="AE717" s="13" t="s">
        <v>2424</v>
      </c>
      <c r="AF717" s="14" t="s">
        <v>2389</v>
      </c>
      <c r="AG717" s="10" t="s">
        <v>2425</v>
      </c>
      <c r="AH717" s="11" t="s">
        <v>2401</v>
      </c>
      <c r="AI717" s="11" t="s">
        <v>2402</v>
      </c>
      <c r="AJ717" s="10" t="s">
        <v>2403</v>
      </c>
      <c r="AK717" s="11" t="s">
        <v>2402</v>
      </c>
      <c r="AL717" s="11" t="s">
        <v>168</v>
      </c>
      <c r="AM717" s="10" t="s">
        <v>169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4.3</v>
      </c>
      <c r="AU717" s="10" t="s">
        <v>142</v>
      </c>
      <c r="AV717" s="16">
        <v>6032</v>
      </c>
      <c r="AW717" s="16">
        <v>6032</v>
      </c>
      <c r="AX717" s="16">
        <v>0</v>
      </c>
      <c r="AY717" s="16">
        <v>0</v>
      </c>
      <c r="AZ717" s="16">
        <v>0</v>
      </c>
      <c r="BA717" s="17">
        <v>45145</v>
      </c>
      <c r="BB717" s="30" t="s">
        <v>175</v>
      </c>
      <c r="BC717" s="18">
        <v>45119</v>
      </c>
      <c r="BD717" s="17">
        <v>45214</v>
      </c>
      <c r="BE717" s="17">
        <v>45260</v>
      </c>
      <c r="BF717" s="17">
        <v>45092</v>
      </c>
      <c r="BG717" s="10">
        <v>85502585</v>
      </c>
      <c r="BH717" s="9" t="s">
        <v>258</v>
      </c>
      <c r="BI717" s="19">
        <v>45200</v>
      </c>
      <c r="BJ717" s="20">
        <v>45201</v>
      </c>
      <c r="BK717" s="16">
        <v>1000</v>
      </c>
      <c r="BL717" s="16">
        <v>4300</v>
      </c>
      <c r="BM717" s="9" t="s">
        <v>177</v>
      </c>
      <c r="BN717" s="9" t="s">
        <v>383</v>
      </c>
      <c r="BO717" s="9" t="s">
        <v>156</v>
      </c>
      <c r="BP717" s="17">
        <v>45244</v>
      </c>
      <c r="BQ717" s="17" t="s">
        <v>156</v>
      </c>
      <c r="BR717" s="17" t="s">
        <v>156</v>
      </c>
      <c r="BS717" s="17" t="s">
        <v>156</v>
      </c>
      <c r="BT717" s="10" t="s">
        <v>156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45041</v>
      </c>
      <c r="CD717" s="10" t="s">
        <v>1779</v>
      </c>
      <c r="CE717" s="17" t="s">
        <v>156</v>
      </c>
      <c r="CF717" s="17" t="s">
        <v>156</v>
      </c>
      <c r="CG717" s="17" t="s">
        <v>156</v>
      </c>
      <c r="CH717" s="17">
        <v>45033</v>
      </c>
      <c r="CI717" s="16">
        <v>1000</v>
      </c>
      <c r="CJ717" s="10" t="s">
        <v>2436</v>
      </c>
      <c r="CK717" s="10" t="s">
        <v>230</v>
      </c>
      <c r="CL717" s="18" t="s">
        <v>156</v>
      </c>
      <c r="CM717" s="17" t="s">
        <v>156</v>
      </c>
      <c r="CN717" s="10" t="s">
        <v>156</v>
      </c>
      <c r="CO717" s="17" t="s">
        <v>156</v>
      </c>
      <c r="CP717" s="17" t="s">
        <v>156</v>
      </c>
      <c r="CQ717" s="17" t="s">
        <v>156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45132</v>
      </c>
      <c r="CX717" s="10" t="s">
        <v>2420</v>
      </c>
      <c r="CY717" s="17" t="s">
        <v>156</v>
      </c>
      <c r="CZ717" s="17" t="s">
        <v>156</v>
      </c>
      <c r="DA717" s="17" t="s">
        <v>156</v>
      </c>
      <c r="DB717" s="17" t="s">
        <v>156</v>
      </c>
      <c r="DC717" s="16">
        <v>0</v>
      </c>
      <c r="DD717" s="10" t="s">
        <v>156</v>
      </c>
      <c r="DE717" s="10" t="s">
        <v>156</v>
      </c>
      <c r="DF717" s="18" t="s">
        <v>156</v>
      </c>
      <c r="DG717" s="17">
        <v>45188</v>
      </c>
      <c r="DH717" s="10" t="s">
        <v>1891</v>
      </c>
      <c r="DI717" s="17" t="s">
        <v>156</v>
      </c>
      <c r="DJ717" s="17" t="s">
        <v>156</v>
      </c>
      <c r="DK717" s="17" t="s">
        <v>156</v>
      </c>
      <c r="DL717" s="17" t="s">
        <v>156</v>
      </c>
      <c r="DM717" s="16">
        <v>0</v>
      </c>
      <c r="DN717" s="10" t="s">
        <v>156</v>
      </c>
      <c r="DO717" s="10" t="s">
        <v>156</v>
      </c>
      <c r="DP717" s="16">
        <v>24</v>
      </c>
      <c r="DQ717" s="16">
        <v>16</v>
      </c>
      <c r="DR717" s="11">
        <v>16</v>
      </c>
      <c r="DS717" s="16">
        <v>16</v>
      </c>
      <c r="DT717" s="16">
        <v>0</v>
      </c>
      <c r="DU717" s="11" t="s">
        <v>181</v>
      </c>
      <c r="DV717" s="11" t="s">
        <v>182</v>
      </c>
      <c r="DW717" s="27" t="s">
        <v>156</v>
      </c>
      <c r="DX717" s="27" t="s">
        <v>156</v>
      </c>
      <c r="DY717" s="20" t="s">
        <v>2421</v>
      </c>
      <c r="DZ717" s="16">
        <v>7</v>
      </c>
      <c r="EA717" s="16">
        <v>12</v>
      </c>
      <c r="EB717" s="27" t="s">
        <v>185</v>
      </c>
      <c r="EC717" s="27" t="s">
        <v>185</v>
      </c>
      <c r="ED717" s="27" t="s">
        <v>182</v>
      </c>
      <c r="EE717" s="29">
        <v>45030.714444444442</v>
      </c>
      <c r="EF717" s="28" t="s">
        <v>195</v>
      </c>
      <c r="EG717" s="28" t="s">
        <v>196</v>
      </c>
      <c r="EH717" s="28" t="s">
        <v>210</v>
      </c>
      <c r="EI717" s="29">
        <v>45117.81590277778</v>
      </c>
      <c r="EJ717" s="28" t="s">
        <v>197</v>
      </c>
      <c r="EK717" s="28" t="s">
        <v>156</v>
      </c>
      <c r="EL717" s="28" t="s">
        <v>198</v>
      </c>
      <c r="EM717" s="45" t="s">
        <v>3713</v>
      </c>
      <c r="EN717" s="46" t="str">
        <f t="shared" si="78"/>
        <v>343F114A</v>
      </c>
      <c r="EO717" s="47">
        <f t="shared" si="79"/>
        <v>45225</v>
      </c>
      <c r="EP717" s="47">
        <f t="shared" si="80"/>
        <v>45132</v>
      </c>
      <c r="EQ717" s="48" t="str">
        <f t="shared" ca="1" si="81"/>
        <v>Y</v>
      </c>
      <c r="ER717" s="49">
        <f t="shared" si="82"/>
        <v>93</v>
      </c>
      <c r="ES717" s="50"/>
      <c r="ET717" s="51">
        <f t="shared" si="83"/>
        <v>93</v>
      </c>
      <c r="EU717" s="52">
        <f t="shared" si="84"/>
        <v>93000</v>
      </c>
      <c r="EV717" s="46"/>
      <c r="EW717" s="23" t="s">
        <v>3714</v>
      </c>
    </row>
    <row r="718" spans="1:153" ht="14.25" customHeight="1">
      <c r="A718" s="8">
        <v>711</v>
      </c>
      <c r="B718" s="9" t="s">
        <v>141</v>
      </c>
      <c r="C718" s="10" t="s">
        <v>206</v>
      </c>
      <c r="D718" s="10" t="s">
        <v>2008</v>
      </c>
      <c r="E718" s="10" t="s">
        <v>150</v>
      </c>
      <c r="F718" s="9" t="s">
        <v>2009</v>
      </c>
      <c r="G718" s="10" t="s">
        <v>378</v>
      </c>
      <c r="H718" s="9" t="s">
        <v>379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149</v>
      </c>
      <c r="N718" s="9" t="s">
        <v>150</v>
      </c>
      <c r="O718" s="9" t="s">
        <v>151</v>
      </c>
      <c r="P718" s="9" t="s">
        <v>142</v>
      </c>
      <c r="Q718" s="9" t="s">
        <v>152</v>
      </c>
      <c r="R718" s="9" t="s">
        <v>213</v>
      </c>
      <c r="S718" s="9" t="s">
        <v>154</v>
      </c>
      <c r="T718" s="9" t="s">
        <v>214</v>
      </c>
      <c r="U718" s="9" t="s">
        <v>215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2114</v>
      </c>
      <c r="AA718" s="9" t="s">
        <v>217</v>
      </c>
      <c r="AB718" s="12" t="s">
        <v>218</v>
      </c>
      <c r="AC718" s="10" t="s">
        <v>2115</v>
      </c>
      <c r="AD718" s="9" t="s">
        <v>217</v>
      </c>
      <c r="AE718" s="13" t="s">
        <v>218</v>
      </c>
      <c r="AF718" s="14" t="s">
        <v>391</v>
      </c>
      <c r="AG718" s="10" t="s">
        <v>2437</v>
      </c>
      <c r="AH718" s="11" t="s">
        <v>222</v>
      </c>
      <c r="AI718" s="11" t="s">
        <v>223</v>
      </c>
      <c r="AJ718" s="10" t="s">
        <v>224</v>
      </c>
      <c r="AK718" s="11" t="s">
        <v>223</v>
      </c>
      <c r="AL718" s="11" t="s">
        <v>168</v>
      </c>
      <c r="AM718" s="10" t="s">
        <v>169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5.3</v>
      </c>
      <c r="AU718" s="10" t="s">
        <v>142</v>
      </c>
      <c r="AV718" s="16">
        <v>17792</v>
      </c>
      <c r="AW718" s="16">
        <v>17792</v>
      </c>
      <c r="AX718" s="16">
        <v>0</v>
      </c>
      <c r="AY718" s="16">
        <v>0</v>
      </c>
      <c r="AZ718" s="16">
        <v>2000</v>
      </c>
      <c r="BA718" s="17">
        <v>45131</v>
      </c>
      <c r="BB718" s="30" t="s">
        <v>175</v>
      </c>
      <c r="BC718" s="18">
        <v>45117</v>
      </c>
      <c r="BD718" s="17">
        <v>45199</v>
      </c>
      <c r="BE718" s="17">
        <v>45291</v>
      </c>
      <c r="BF718" s="17">
        <v>45092</v>
      </c>
      <c r="BG718" s="10">
        <v>85249982</v>
      </c>
      <c r="BH718" s="9" t="s">
        <v>414</v>
      </c>
      <c r="BI718" s="19">
        <v>45047</v>
      </c>
      <c r="BJ718" s="20">
        <v>45047</v>
      </c>
      <c r="BK718" s="16">
        <v>1936</v>
      </c>
      <c r="BL718" s="16">
        <v>10261</v>
      </c>
      <c r="BM718" s="9" t="s">
        <v>177</v>
      </c>
      <c r="BN718" s="9" t="s">
        <v>436</v>
      </c>
      <c r="BO718" s="9" t="s">
        <v>635</v>
      </c>
      <c r="BP718" s="17">
        <v>45122</v>
      </c>
      <c r="BQ718" s="17">
        <v>45122</v>
      </c>
      <c r="BR718" s="17" t="s">
        <v>156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 t="s">
        <v>156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>
        <v>44939</v>
      </c>
      <c r="CD718" s="10" t="s">
        <v>156</v>
      </c>
      <c r="CE718" s="17" t="s">
        <v>156</v>
      </c>
      <c r="CF718" s="17" t="s">
        <v>156</v>
      </c>
      <c r="CG718" s="17" t="s">
        <v>156</v>
      </c>
      <c r="CH718" s="17">
        <v>44939</v>
      </c>
      <c r="CI718" s="16">
        <v>3000</v>
      </c>
      <c r="CJ718" s="10" t="s">
        <v>2438</v>
      </c>
      <c r="CK718" s="10" t="s">
        <v>230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 t="s">
        <v>156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44950</v>
      </c>
      <c r="CX718" s="10" t="s">
        <v>893</v>
      </c>
      <c r="CY718" s="17" t="s">
        <v>156</v>
      </c>
      <c r="CZ718" s="17" t="s">
        <v>156</v>
      </c>
      <c r="DA718" s="17" t="s">
        <v>156</v>
      </c>
      <c r="DB718" s="17">
        <v>44960</v>
      </c>
      <c r="DC718" s="16">
        <v>1936</v>
      </c>
      <c r="DD718" s="10" t="s">
        <v>2439</v>
      </c>
      <c r="DE718" s="10" t="s">
        <v>417</v>
      </c>
      <c r="DF718" s="18" t="s">
        <v>156</v>
      </c>
      <c r="DG718" s="17">
        <v>44978</v>
      </c>
      <c r="DH718" s="10" t="s">
        <v>453</v>
      </c>
      <c r="DI718" s="17" t="s">
        <v>156</v>
      </c>
      <c r="DJ718" s="17" t="s">
        <v>156</v>
      </c>
      <c r="DK718" s="17" t="s">
        <v>156</v>
      </c>
      <c r="DL718" s="17">
        <v>44974</v>
      </c>
      <c r="DM718" s="16">
        <v>1936</v>
      </c>
      <c r="DN718" s="10" t="s">
        <v>2440</v>
      </c>
      <c r="DO718" s="10" t="s">
        <v>230</v>
      </c>
      <c r="DP718" s="16">
        <v>12</v>
      </c>
      <c r="DQ718" s="16">
        <v>8</v>
      </c>
      <c r="DR718" s="11">
        <v>8</v>
      </c>
      <c r="DS718" s="16">
        <v>12</v>
      </c>
      <c r="DT718" s="16">
        <v>0</v>
      </c>
      <c r="DU718" s="11" t="s">
        <v>181</v>
      </c>
      <c r="DV718" s="11" t="s">
        <v>182</v>
      </c>
      <c r="DW718" s="27" t="s">
        <v>156</v>
      </c>
      <c r="DX718" s="27" t="s">
        <v>156</v>
      </c>
      <c r="DY718" s="20" t="s">
        <v>1266</v>
      </c>
      <c r="DZ718" s="16">
        <v>7</v>
      </c>
      <c r="EA718" s="16">
        <v>28</v>
      </c>
      <c r="EB718" s="27" t="s">
        <v>185</v>
      </c>
      <c r="EC718" s="27" t="s">
        <v>185</v>
      </c>
      <c r="ED718" s="27" t="s">
        <v>182</v>
      </c>
      <c r="EE718" s="29">
        <v>44938.256724537037</v>
      </c>
      <c r="EF718" s="28" t="s">
        <v>188</v>
      </c>
      <c r="EG718" s="28" t="s">
        <v>189</v>
      </c>
      <c r="EH718" s="28" t="s">
        <v>190</v>
      </c>
      <c r="EI718" s="29">
        <v>45062.343865740739</v>
      </c>
      <c r="EJ718" s="28" t="s">
        <v>197</v>
      </c>
      <c r="EK718" s="28" t="s">
        <v>156</v>
      </c>
      <c r="EL718" s="28" t="s">
        <v>198</v>
      </c>
      <c r="EM718" s="45" t="s">
        <v>3713</v>
      </c>
      <c r="EN718" s="46" t="str">
        <f t="shared" si="78"/>
        <v>343F105A</v>
      </c>
      <c r="EO718" s="47">
        <f t="shared" si="79"/>
        <v>45087</v>
      </c>
      <c r="EP718" s="47">
        <f t="shared" si="80"/>
        <v>44950</v>
      </c>
      <c r="EQ718" s="48" t="str">
        <f t="shared" ca="1" si="81"/>
        <v>Past</v>
      </c>
      <c r="ER718" s="49">
        <f t="shared" si="82"/>
        <v>137</v>
      </c>
      <c r="ES718" s="50"/>
      <c r="ET718" s="51">
        <f t="shared" si="83"/>
        <v>137</v>
      </c>
      <c r="EU718" s="52">
        <f t="shared" si="84"/>
        <v>265232</v>
      </c>
      <c r="EV718" s="46"/>
      <c r="EW718" s="23" t="s">
        <v>3714</v>
      </c>
    </row>
    <row r="719" spans="1:153" ht="14.25" customHeight="1">
      <c r="A719" s="8">
        <v>712</v>
      </c>
      <c r="B719" s="9" t="s">
        <v>141</v>
      </c>
      <c r="C719" s="10" t="s">
        <v>206</v>
      </c>
      <c r="D719" s="10" t="s">
        <v>2008</v>
      </c>
      <c r="E719" s="10" t="s">
        <v>150</v>
      </c>
      <c r="F719" s="9" t="s">
        <v>2009</v>
      </c>
      <c r="G719" s="10" t="s">
        <v>378</v>
      </c>
      <c r="H719" s="9" t="s">
        <v>379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149</v>
      </c>
      <c r="N719" s="9" t="s">
        <v>150</v>
      </c>
      <c r="O719" s="9" t="s">
        <v>151</v>
      </c>
      <c r="P719" s="9" t="s">
        <v>142</v>
      </c>
      <c r="Q719" s="9" t="s">
        <v>152</v>
      </c>
      <c r="R719" s="9" t="s">
        <v>213</v>
      </c>
      <c r="S719" s="9" t="s">
        <v>154</v>
      </c>
      <c r="T719" s="9" t="s">
        <v>214</v>
      </c>
      <c r="U719" s="9" t="s">
        <v>215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2114</v>
      </c>
      <c r="AA719" s="9" t="s">
        <v>217</v>
      </c>
      <c r="AB719" s="12" t="s">
        <v>218</v>
      </c>
      <c r="AC719" s="10" t="s">
        <v>2115</v>
      </c>
      <c r="AD719" s="9" t="s">
        <v>217</v>
      </c>
      <c r="AE719" s="13" t="s">
        <v>218</v>
      </c>
      <c r="AF719" s="14" t="s">
        <v>391</v>
      </c>
      <c r="AG719" s="10" t="s">
        <v>2437</v>
      </c>
      <c r="AH719" s="11" t="s">
        <v>222</v>
      </c>
      <c r="AI719" s="11" t="s">
        <v>223</v>
      </c>
      <c r="AJ719" s="10" t="s">
        <v>224</v>
      </c>
      <c r="AK719" s="11" t="s">
        <v>223</v>
      </c>
      <c r="AL719" s="11" t="s">
        <v>168</v>
      </c>
      <c r="AM719" s="10" t="s">
        <v>169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5.3</v>
      </c>
      <c r="AU719" s="10" t="s">
        <v>142</v>
      </c>
      <c r="AV719" s="16">
        <v>17792</v>
      </c>
      <c r="AW719" s="16">
        <v>17792</v>
      </c>
      <c r="AX719" s="16">
        <v>0</v>
      </c>
      <c r="AY719" s="16">
        <v>0</v>
      </c>
      <c r="AZ719" s="16">
        <v>2000</v>
      </c>
      <c r="BA719" s="17">
        <v>45131</v>
      </c>
      <c r="BB719" s="30" t="s">
        <v>175</v>
      </c>
      <c r="BC719" s="18">
        <v>45117</v>
      </c>
      <c r="BD719" s="17">
        <v>45199</v>
      </c>
      <c r="BE719" s="17">
        <v>45291</v>
      </c>
      <c r="BF719" s="17">
        <v>45092</v>
      </c>
      <c r="BG719" s="10">
        <v>85413599</v>
      </c>
      <c r="BH719" s="9" t="s">
        <v>319</v>
      </c>
      <c r="BI719" s="19">
        <v>45139</v>
      </c>
      <c r="BJ719" s="20">
        <v>45152</v>
      </c>
      <c r="BK719" s="16">
        <v>1200</v>
      </c>
      <c r="BL719" s="16">
        <v>6360</v>
      </c>
      <c r="BM719" s="9" t="s">
        <v>177</v>
      </c>
      <c r="BN719" s="9" t="s">
        <v>470</v>
      </c>
      <c r="BO719" s="9" t="s">
        <v>156</v>
      </c>
      <c r="BP719" s="17">
        <v>45206</v>
      </c>
      <c r="BQ719" s="17" t="s">
        <v>156</v>
      </c>
      <c r="BR719" s="17" t="s">
        <v>156</v>
      </c>
      <c r="BS719" s="17" t="s">
        <v>156</v>
      </c>
      <c r="BT719" s="10" t="s">
        <v>156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>
        <v>45041</v>
      </c>
      <c r="CD719" s="10" t="s">
        <v>937</v>
      </c>
      <c r="CE719" s="17">
        <v>45072</v>
      </c>
      <c r="CF719" s="17" t="s">
        <v>156</v>
      </c>
      <c r="CG719" s="17">
        <v>45011</v>
      </c>
      <c r="CH719" s="17">
        <v>45040</v>
      </c>
      <c r="CI719" s="16">
        <v>1200</v>
      </c>
      <c r="CJ719" s="10" t="s">
        <v>2441</v>
      </c>
      <c r="CK719" s="10" t="s">
        <v>230</v>
      </c>
      <c r="CL719" s="18" t="s">
        <v>156</v>
      </c>
      <c r="CM719" s="17" t="s">
        <v>156</v>
      </c>
      <c r="CN719" s="10" t="s">
        <v>156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>
        <v>45148</v>
      </c>
      <c r="CX719" s="10" t="s">
        <v>2442</v>
      </c>
      <c r="CY719" s="17">
        <v>45128</v>
      </c>
      <c r="CZ719" s="17" t="s">
        <v>156</v>
      </c>
      <c r="DA719" s="17">
        <v>45011</v>
      </c>
      <c r="DB719" s="17" t="s">
        <v>156</v>
      </c>
      <c r="DC719" s="16">
        <v>0</v>
      </c>
      <c r="DD719" s="10" t="s">
        <v>156</v>
      </c>
      <c r="DE719" s="10" t="s">
        <v>156</v>
      </c>
      <c r="DF719" s="18" t="s">
        <v>156</v>
      </c>
      <c r="DG719" s="17">
        <v>45158</v>
      </c>
      <c r="DH719" s="10" t="s">
        <v>2443</v>
      </c>
      <c r="DI719" s="17">
        <v>45142</v>
      </c>
      <c r="DJ719" s="17" t="s">
        <v>156</v>
      </c>
      <c r="DK719" s="17">
        <v>45008</v>
      </c>
      <c r="DL719" s="17" t="s">
        <v>156</v>
      </c>
      <c r="DM719" s="16">
        <v>0</v>
      </c>
      <c r="DN719" s="10" t="s">
        <v>156</v>
      </c>
      <c r="DO719" s="10" t="s">
        <v>156</v>
      </c>
      <c r="DP719" s="16">
        <v>12</v>
      </c>
      <c r="DQ719" s="16">
        <v>8</v>
      </c>
      <c r="DR719" s="11">
        <v>8</v>
      </c>
      <c r="DS719" s="16">
        <v>12</v>
      </c>
      <c r="DT719" s="16">
        <v>0</v>
      </c>
      <c r="DU719" s="11" t="s">
        <v>181</v>
      </c>
      <c r="DV719" s="11" t="s">
        <v>182</v>
      </c>
      <c r="DW719" s="27" t="s">
        <v>156</v>
      </c>
      <c r="DX719" s="27" t="s">
        <v>156</v>
      </c>
      <c r="DY719" s="20" t="s">
        <v>2063</v>
      </c>
      <c r="DZ719" s="16">
        <v>7</v>
      </c>
      <c r="EA719" s="16">
        <v>28</v>
      </c>
      <c r="EB719" s="27" t="s">
        <v>185</v>
      </c>
      <c r="EC719" s="27" t="s">
        <v>185</v>
      </c>
      <c r="ED719" s="27" t="s">
        <v>182</v>
      </c>
      <c r="EE719" s="29">
        <v>44989.959456018521</v>
      </c>
      <c r="EF719" s="28" t="s">
        <v>188</v>
      </c>
      <c r="EG719" s="28" t="s">
        <v>189</v>
      </c>
      <c r="EH719" s="28" t="s">
        <v>190</v>
      </c>
      <c r="EI719" s="29">
        <v>45115.510740740741</v>
      </c>
      <c r="EJ719" s="28" t="s">
        <v>542</v>
      </c>
      <c r="EK719" s="28" t="s">
        <v>156</v>
      </c>
      <c r="EL719" s="28" t="s">
        <v>543</v>
      </c>
      <c r="EM719" s="45" t="s">
        <v>3713</v>
      </c>
      <c r="EN719" s="46" t="str">
        <f t="shared" si="78"/>
        <v>343F105A</v>
      </c>
      <c r="EO719" s="47">
        <f t="shared" si="79"/>
        <v>45171</v>
      </c>
      <c r="EP719" s="47">
        <f t="shared" si="80"/>
        <v>45148</v>
      </c>
      <c r="EQ719" s="48" t="str">
        <f t="shared" ca="1" si="81"/>
        <v>Y</v>
      </c>
      <c r="ER719" s="49">
        <f t="shared" si="82"/>
        <v>23</v>
      </c>
      <c r="ES719" s="50"/>
      <c r="ET719" s="51">
        <f t="shared" si="83"/>
        <v>23</v>
      </c>
      <c r="EU719" s="52">
        <f t="shared" si="84"/>
        <v>27600</v>
      </c>
      <c r="EV719" s="46"/>
      <c r="EW719" s="23" t="s">
        <v>3721</v>
      </c>
    </row>
    <row r="720" spans="1:153" ht="14.25" customHeight="1">
      <c r="A720" s="8">
        <v>713</v>
      </c>
      <c r="B720" s="9" t="s">
        <v>141</v>
      </c>
      <c r="C720" s="10" t="s">
        <v>206</v>
      </c>
      <c r="D720" s="10" t="s">
        <v>2008</v>
      </c>
      <c r="E720" s="10" t="s">
        <v>150</v>
      </c>
      <c r="F720" s="9" t="s">
        <v>2009</v>
      </c>
      <c r="G720" s="10" t="s">
        <v>378</v>
      </c>
      <c r="H720" s="9" t="s">
        <v>379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213</v>
      </c>
      <c r="S720" s="9" t="s">
        <v>154</v>
      </c>
      <c r="T720" s="9" t="s">
        <v>214</v>
      </c>
      <c r="U720" s="9" t="s">
        <v>215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2114</v>
      </c>
      <c r="AA720" s="9" t="s">
        <v>217</v>
      </c>
      <c r="AB720" s="12" t="s">
        <v>218</v>
      </c>
      <c r="AC720" s="10" t="s">
        <v>2115</v>
      </c>
      <c r="AD720" s="9" t="s">
        <v>217</v>
      </c>
      <c r="AE720" s="13" t="s">
        <v>218</v>
      </c>
      <c r="AF720" s="14" t="s">
        <v>391</v>
      </c>
      <c r="AG720" s="10" t="s">
        <v>2437</v>
      </c>
      <c r="AH720" s="11" t="s">
        <v>222</v>
      </c>
      <c r="AI720" s="11" t="s">
        <v>223</v>
      </c>
      <c r="AJ720" s="10" t="s">
        <v>224</v>
      </c>
      <c r="AK720" s="11" t="s">
        <v>223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5.3</v>
      </c>
      <c r="AU720" s="10" t="s">
        <v>142</v>
      </c>
      <c r="AV720" s="16">
        <v>17792</v>
      </c>
      <c r="AW720" s="16">
        <v>17792</v>
      </c>
      <c r="AX720" s="16">
        <v>0</v>
      </c>
      <c r="AY720" s="16">
        <v>0</v>
      </c>
      <c r="AZ720" s="16">
        <v>2000</v>
      </c>
      <c r="BA720" s="17">
        <v>45131</v>
      </c>
      <c r="BB720" s="30" t="s">
        <v>175</v>
      </c>
      <c r="BC720" s="18" t="s">
        <v>156</v>
      </c>
      <c r="BD720" s="17">
        <v>45199</v>
      </c>
      <c r="BE720" s="17">
        <v>45291</v>
      </c>
      <c r="BF720" s="17">
        <v>45092</v>
      </c>
      <c r="BG720" s="10">
        <v>85520952</v>
      </c>
      <c r="BH720" s="9" t="s">
        <v>321</v>
      </c>
      <c r="BI720" s="19">
        <v>45200</v>
      </c>
      <c r="BJ720" s="20">
        <v>45201</v>
      </c>
      <c r="BK720" s="16">
        <v>0</v>
      </c>
      <c r="BL720" s="16">
        <v>0</v>
      </c>
      <c r="BM720" s="9" t="s">
        <v>177</v>
      </c>
      <c r="BN720" s="9" t="s">
        <v>470</v>
      </c>
      <c r="BO720" s="9" t="s">
        <v>156</v>
      </c>
      <c r="BP720" s="17">
        <v>45245</v>
      </c>
      <c r="BQ720" s="17" t="s">
        <v>156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>
        <v>45100</v>
      </c>
      <c r="CD720" s="10" t="s">
        <v>156</v>
      </c>
      <c r="CE720" s="17">
        <v>45100</v>
      </c>
      <c r="CF720" s="17" t="s">
        <v>156</v>
      </c>
      <c r="CG720" s="17">
        <v>45042</v>
      </c>
      <c r="CH720" s="17" t="s">
        <v>156</v>
      </c>
      <c r="CI720" s="16">
        <v>0</v>
      </c>
      <c r="CJ720" s="10" t="s">
        <v>156</v>
      </c>
      <c r="CK720" s="10" t="s">
        <v>156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45156</v>
      </c>
      <c r="CX720" s="10" t="s">
        <v>193</v>
      </c>
      <c r="CY720" s="17">
        <v>45156</v>
      </c>
      <c r="CZ720" s="17" t="s">
        <v>156</v>
      </c>
      <c r="DA720" s="17">
        <v>45042</v>
      </c>
      <c r="DB720" s="17" t="s">
        <v>156</v>
      </c>
      <c r="DC720" s="16">
        <v>0</v>
      </c>
      <c r="DD720" s="10" t="s">
        <v>156</v>
      </c>
      <c r="DE720" s="10" t="s">
        <v>156</v>
      </c>
      <c r="DF720" s="18" t="s">
        <v>156</v>
      </c>
      <c r="DG720" s="17">
        <v>45191</v>
      </c>
      <c r="DH720" s="10" t="s">
        <v>156</v>
      </c>
      <c r="DI720" s="17">
        <v>45191</v>
      </c>
      <c r="DJ720" s="17" t="s">
        <v>156</v>
      </c>
      <c r="DK720" s="17">
        <v>45042</v>
      </c>
      <c r="DL720" s="17" t="s">
        <v>156</v>
      </c>
      <c r="DM720" s="16">
        <v>0</v>
      </c>
      <c r="DN720" s="10" t="s">
        <v>156</v>
      </c>
      <c r="DO720" s="10" t="s">
        <v>156</v>
      </c>
      <c r="DP720" s="16">
        <v>12</v>
      </c>
      <c r="DQ720" s="16">
        <v>8</v>
      </c>
      <c r="DR720" s="11">
        <v>8</v>
      </c>
      <c r="DS720" s="16">
        <v>12</v>
      </c>
      <c r="DT720" s="16">
        <v>0</v>
      </c>
      <c r="DU720" s="11" t="s">
        <v>181</v>
      </c>
      <c r="DV720" s="11" t="s">
        <v>182</v>
      </c>
      <c r="DW720" s="27" t="s">
        <v>156</v>
      </c>
      <c r="DX720" s="27" t="s">
        <v>156</v>
      </c>
      <c r="DY720" s="20" t="s">
        <v>2365</v>
      </c>
      <c r="DZ720" s="16">
        <v>7</v>
      </c>
      <c r="EA720" s="16">
        <v>28</v>
      </c>
      <c r="EB720" s="27" t="s">
        <v>185</v>
      </c>
      <c r="EC720" s="27" t="s">
        <v>185</v>
      </c>
      <c r="ED720" s="27" t="s">
        <v>182</v>
      </c>
      <c r="EE720" s="29">
        <v>45042.277557870373</v>
      </c>
      <c r="EF720" s="28" t="s">
        <v>1129</v>
      </c>
      <c r="EG720" s="28" t="s">
        <v>1130</v>
      </c>
      <c r="EH720" s="28" t="s">
        <v>190</v>
      </c>
      <c r="EI720" s="29">
        <v>45103.816863425927</v>
      </c>
      <c r="EJ720" s="28" t="s">
        <v>197</v>
      </c>
      <c r="EK720" s="28" t="s">
        <v>156</v>
      </c>
      <c r="EL720" s="28" t="s">
        <v>198</v>
      </c>
      <c r="EM720" s="45" t="s">
        <v>3713</v>
      </c>
      <c r="EN720" s="46" t="str">
        <f t="shared" si="78"/>
        <v>343F105A</v>
      </c>
      <c r="EO720" s="47">
        <f t="shared" si="79"/>
        <v>45210</v>
      </c>
      <c r="EP720" s="47">
        <f t="shared" si="80"/>
        <v>45156</v>
      </c>
      <c r="EQ720" s="48" t="str">
        <f t="shared" ca="1" si="81"/>
        <v>Y</v>
      </c>
      <c r="ER720" s="49">
        <f t="shared" si="82"/>
        <v>54</v>
      </c>
      <c r="ES720" s="50"/>
      <c r="ET720" s="51">
        <f t="shared" si="83"/>
        <v>54</v>
      </c>
      <c r="EU720" s="52">
        <f t="shared" si="84"/>
        <v>0</v>
      </c>
      <c r="EV720" s="46"/>
      <c r="EW720" s="23" t="s">
        <v>3721</v>
      </c>
    </row>
    <row r="721" spans="1:153" ht="14.25" hidden="1" customHeight="1">
      <c r="A721" s="8">
        <v>714</v>
      </c>
      <c r="B721" s="9" t="s">
        <v>141</v>
      </c>
      <c r="C721" s="10" t="s">
        <v>206</v>
      </c>
      <c r="D721" s="10" t="s">
        <v>2008</v>
      </c>
      <c r="E721" s="10" t="s">
        <v>150</v>
      </c>
      <c r="F721" s="9" t="s">
        <v>2009</v>
      </c>
      <c r="G721" s="10" t="s">
        <v>378</v>
      </c>
      <c r="H721" s="9" t="s">
        <v>379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259</v>
      </c>
      <c r="S721" s="9" t="s">
        <v>154</v>
      </c>
      <c r="T721" s="9" t="s">
        <v>260</v>
      </c>
      <c r="U721" s="9" t="s">
        <v>215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2149</v>
      </c>
      <c r="AA721" s="9" t="s">
        <v>262</v>
      </c>
      <c r="AB721" s="12" t="s">
        <v>263</v>
      </c>
      <c r="AC721" s="10" t="s">
        <v>2150</v>
      </c>
      <c r="AD721" s="9" t="s">
        <v>262</v>
      </c>
      <c r="AE721" s="13" t="s">
        <v>263</v>
      </c>
      <c r="AF721" s="14" t="s">
        <v>407</v>
      </c>
      <c r="AG721" s="10" t="s">
        <v>2444</v>
      </c>
      <c r="AH721" s="11" t="s">
        <v>222</v>
      </c>
      <c r="AI721" s="11" t="s">
        <v>223</v>
      </c>
      <c r="AJ721" s="10" t="s">
        <v>224</v>
      </c>
      <c r="AK721" s="11" t="s">
        <v>223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3.6</v>
      </c>
      <c r="AU721" s="10" t="s">
        <v>142</v>
      </c>
      <c r="AV721" s="16">
        <v>42000</v>
      </c>
      <c r="AW721" s="16">
        <v>42000</v>
      </c>
      <c r="AX721" s="16">
        <v>0</v>
      </c>
      <c r="AY721" s="16">
        <v>0</v>
      </c>
      <c r="AZ721" s="16">
        <v>5000</v>
      </c>
      <c r="BA721" s="17">
        <v>45131</v>
      </c>
      <c r="BB721" s="30" t="s">
        <v>175</v>
      </c>
      <c r="BC721" s="18" t="s">
        <v>156</v>
      </c>
      <c r="BD721" s="17">
        <v>45199</v>
      </c>
      <c r="BE721" s="17">
        <v>45291</v>
      </c>
      <c r="BF721" s="17">
        <v>45092</v>
      </c>
      <c r="BG721" s="10">
        <v>85249978</v>
      </c>
      <c r="BH721" s="9" t="s">
        <v>414</v>
      </c>
      <c r="BI721" s="19">
        <v>44986</v>
      </c>
      <c r="BJ721" s="20">
        <v>44991</v>
      </c>
      <c r="BK721" s="16">
        <v>0</v>
      </c>
      <c r="BL721" s="16">
        <v>0</v>
      </c>
      <c r="BM721" s="9" t="s">
        <v>177</v>
      </c>
      <c r="BN721" s="9" t="s">
        <v>178</v>
      </c>
      <c r="BO721" s="9" t="s">
        <v>635</v>
      </c>
      <c r="BP721" s="17">
        <v>45115</v>
      </c>
      <c r="BQ721" s="17" t="s">
        <v>156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 t="s">
        <v>156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>
        <v>44950</v>
      </c>
      <c r="CX721" s="10" t="s">
        <v>193</v>
      </c>
      <c r="CY721" s="17" t="s">
        <v>156</v>
      </c>
      <c r="CZ721" s="17" t="s">
        <v>156</v>
      </c>
      <c r="DA721" s="17" t="s">
        <v>156</v>
      </c>
      <c r="DB721" s="17" t="s">
        <v>156</v>
      </c>
      <c r="DC721" s="16">
        <v>0</v>
      </c>
      <c r="DD721" s="10" t="s">
        <v>156</v>
      </c>
      <c r="DE721" s="10" t="s">
        <v>156</v>
      </c>
      <c r="DF721" s="18" t="s">
        <v>156</v>
      </c>
      <c r="DG721" s="17">
        <v>44974</v>
      </c>
      <c r="DH721" s="10" t="s">
        <v>156</v>
      </c>
      <c r="DI721" s="17" t="s">
        <v>156</v>
      </c>
      <c r="DJ721" s="17" t="s">
        <v>156</v>
      </c>
      <c r="DK721" s="17" t="s">
        <v>156</v>
      </c>
      <c r="DL721" s="17" t="s">
        <v>156</v>
      </c>
      <c r="DM721" s="16">
        <v>0</v>
      </c>
      <c r="DN721" s="10" t="s">
        <v>156</v>
      </c>
      <c r="DO721" s="10" t="s">
        <v>156</v>
      </c>
      <c r="DP721" s="16">
        <v>24</v>
      </c>
      <c r="DQ721" s="16">
        <v>12</v>
      </c>
      <c r="DR721" s="11">
        <v>12</v>
      </c>
      <c r="DS721" s="16">
        <v>12</v>
      </c>
      <c r="DT721" s="16">
        <v>0</v>
      </c>
      <c r="DU721" s="11" t="s">
        <v>181</v>
      </c>
      <c r="DV721" s="11" t="s">
        <v>182</v>
      </c>
      <c r="DW721" s="27" t="s">
        <v>156</v>
      </c>
      <c r="DX721" s="27" t="s">
        <v>156</v>
      </c>
      <c r="DY721" s="20" t="s">
        <v>1284</v>
      </c>
      <c r="DZ721" s="16">
        <v>7</v>
      </c>
      <c r="EA721" s="16">
        <v>28</v>
      </c>
      <c r="EB721" s="27" t="s">
        <v>185</v>
      </c>
      <c r="EC721" s="27" t="s">
        <v>185</v>
      </c>
      <c r="ED721" s="27" t="s">
        <v>182</v>
      </c>
      <c r="EE721" s="29">
        <v>44938.256724537037</v>
      </c>
      <c r="EF721" s="28" t="s">
        <v>188</v>
      </c>
      <c r="EG721" s="28" t="s">
        <v>189</v>
      </c>
      <c r="EH721" s="28" t="s">
        <v>190</v>
      </c>
      <c r="EI721" s="29">
        <v>45062.343865740739</v>
      </c>
      <c r="EJ721" s="28" t="s">
        <v>197</v>
      </c>
      <c r="EK721" s="28" t="s">
        <v>156</v>
      </c>
      <c r="EL721" s="28" t="s">
        <v>198</v>
      </c>
      <c r="EM721" s="45"/>
      <c r="EN721" s="46" t="str">
        <f t="shared" si="78"/>
        <v>343F107A</v>
      </c>
      <c r="EO721" s="47">
        <f t="shared" si="79"/>
        <v>45080</v>
      </c>
      <c r="EP721" s="47">
        <f t="shared" si="80"/>
        <v>44950</v>
      </c>
      <c r="EQ721" s="48" t="str">
        <f t="shared" ca="1" si="81"/>
        <v>Past</v>
      </c>
      <c r="ER721" s="49">
        <f t="shared" si="82"/>
        <v>130</v>
      </c>
      <c r="ES721" s="50"/>
      <c r="ET721" s="51">
        <f t="shared" si="83"/>
        <v>130</v>
      </c>
      <c r="EU721" s="52">
        <f t="shared" si="84"/>
        <v>0</v>
      </c>
      <c r="EV721" s="46"/>
    </row>
    <row r="722" spans="1:153" ht="14.25" hidden="1" customHeight="1">
      <c r="A722" s="8">
        <v>715</v>
      </c>
      <c r="B722" s="9" t="s">
        <v>141</v>
      </c>
      <c r="C722" s="10" t="s">
        <v>206</v>
      </c>
      <c r="D722" s="10" t="s">
        <v>2008</v>
      </c>
      <c r="E722" s="10" t="s">
        <v>150</v>
      </c>
      <c r="F722" s="9" t="s">
        <v>2009</v>
      </c>
      <c r="G722" s="10" t="s">
        <v>378</v>
      </c>
      <c r="H722" s="9" t="s">
        <v>379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259</v>
      </c>
      <c r="S722" s="9" t="s">
        <v>154</v>
      </c>
      <c r="T722" s="9" t="s">
        <v>260</v>
      </c>
      <c r="U722" s="9" t="s">
        <v>215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2149</v>
      </c>
      <c r="AA722" s="9" t="s">
        <v>262</v>
      </c>
      <c r="AB722" s="12" t="s">
        <v>263</v>
      </c>
      <c r="AC722" s="10" t="s">
        <v>2150</v>
      </c>
      <c r="AD722" s="9" t="s">
        <v>262</v>
      </c>
      <c r="AE722" s="13" t="s">
        <v>263</v>
      </c>
      <c r="AF722" s="14" t="s">
        <v>407</v>
      </c>
      <c r="AG722" s="10" t="s">
        <v>2444</v>
      </c>
      <c r="AH722" s="11" t="s">
        <v>222</v>
      </c>
      <c r="AI722" s="11" t="s">
        <v>223</v>
      </c>
      <c r="AJ722" s="10" t="s">
        <v>224</v>
      </c>
      <c r="AK722" s="11" t="s">
        <v>223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3.6</v>
      </c>
      <c r="AU722" s="10" t="s">
        <v>142</v>
      </c>
      <c r="AV722" s="16">
        <v>42000</v>
      </c>
      <c r="AW722" s="16">
        <v>42000</v>
      </c>
      <c r="AX722" s="16">
        <v>0</v>
      </c>
      <c r="AY722" s="16">
        <v>0</v>
      </c>
      <c r="AZ722" s="16">
        <v>5000</v>
      </c>
      <c r="BA722" s="17">
        <v>45131</v>
      </c>
      <c r="BB722" s="30" t="s">
        <v>175</v>
      </c>
      <c r="BC722" s="18" t="s">
        <v>156</v>
      </c>
      <c r="BD722" s="17">
        <v>45199</v>
      </c>
      <c r="BE722" s="17">
        <v>45291</v>
      </c>
      <c r="BF722" s="17">
        <v>45092</v>
      </c>
      <c r="BG722" s="10">
        <v>85249980</v>
      </c>
      <c r="BH722" s="9" t="s">
        <v>319</v>
      </c>
      <c r="BI722" s="19">
        <v>45108</v>
      </c>
      <c r="BJ722" s="20">
        <v>45110</v>
      </c>
      <c r="BK722" s="16">
        <v>0</v>
      </c>
      <c r="BL722" s="16">
        <v>0</v>
      </c>
      <c r="BM722" s="9" t="s">
        <v>177</v>
      </c>
      <c r="BN722" s="9" t="s">
        <v>178</v>
      </c>
      <c r="BO722" s="9" t="s">
        <v>156</v>
      </c>
      <c r="BP722" s="17">
        <v>45153</v>
      </c>
      <c r="BQ722" s="17" t="s">
        <v>156</v>
      </c>
      <c r="BR722" s="17" t="s">
        <v>156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 t="s">
        <v>156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>
        <v>44985</v>
      </c>
      <c r="CD722" s="10" t="s">
        <v>156</v>
      </c>
      <c r="CE722" s="17" t="s">
        <v>156</v>
      </c>
      <c r="CF722" s="17" t="s">
        <v>156</v>
      </c>
      <c r="CG722" s="17" t="s">
        <v>156</v>
      </c>
      <c r="CH722" s="17" t="s">
        <v>156</v>
      </c>
      <c r="CI722" s="16">
        <v>0</v>
      </c>
      <c r="CJ722" s="10" t="s">
        <v>156</v>
      </c>
      <c r="CK722" s="10" t="s">
        <v>156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 t="s">
        <v>156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45062</v>
      </c>
      <c r="CX722" s="10" t="s">
        <v>193</v>
      </c>
      <c r="CY722" s="17" t="s">
        <v>156</v>
      </c>
      <c r="CZ722" s="17" t="s">
        <v>156</v>
      </c>
      <c r="DA722" s="17" t="s">
        <v>156</v>
      </c>
      <c r="DB722" s="17" t="s">
        <v>156</v>
      </c>
      <c r="DC722" s="16">
        <v>0</v>
      </c>
      <c r="DD722" s="10" t="s">
        <v>156</v>
      </c>
      <c r="DE722" s="10" t="s">
        <v>156</v>
      </c>
      <c r="DF722" s="18" t="s">
        <v>156</v>
      </c>
      <c r="DG722" s="17">
        <v>45090</v>
      </c>
      <c r="DH722" s="10" t="s">
        <v>156</v>
      </c>
      <c r="DI722" s="17" t="s">
        <v>156</v>
      </c>
      <c r="DJ722" s="17" t="s">
        <v>156</v>
      </c>
      <c r="DK722" s="17" t="s">
        <v>156</v>
      </c>
      <c r="DL722" s="17" t="s">
        <v>156</v>
      </c>
      <c r="DM722" s="16">
        <v>0</v>
      </c>
      <c r="DN722" s="10" t="s">
        <v>156</v>
      </c>
      <c r="DO722" s="10" t="s">
        <v>156</v>
      </c>
      <c r="DP722" s="16">
        <v>24</v>
      </c>
      <c r="DQ722" s="16">
        <v>12</v>
      </c>
      <c r="DR722" s="11">
        <v>12</v>
      </c>
      <c r="DS722" s="16">
        <v>12</v>
      </c>
      <c r="DT722" s="16">
        <v>0</v>
      </c>
      <c r="DU722" s="11" t="s">
        <v>181</v>
      </c>
      <c r="DV722" s="11" t="s">
        <v>182</v>
      </c>
      <c r="DW722" s="27" t="s">
        <v>156</v>
      </c>
      <c r="DX722" s="27" t="s">
        <v>156</v>
      </c>
      <c r="DY722" s="20" t="s">
        <v>2445</v>
      </c>
      <c r="DZ722" s="16">
        <v>7</v>
      </c>
      <c r="EA722" s="16">
        <v>28</v>
      </c>
      <c r="EB722" s="27" t="s">
        <v>185</v>
      </c>
      <c r="EC722" s="27" t="s">
        <v>185</v>
      </c>
      <c r="ED722" s="27" t="s">
        <v>182</v>
      </c>
      <c r="EE722" s="29">
        <v>44938.256724537037</v>
      </c>
      <c r="EF722" s="28" t="s">
        <v>188</v>
      </c>
      <c r="EG722" s="28" t="s">
        <v>189</v>
      </c>
      <c r="EH722" s="28" t="s">
        <v>190</v>
      </c>
      <c r="EI722" s="29">
        <v>45062.343865740739</v>
      </c>
      <c r="EJ722" s="28" t="s">
        <v>197</v>
      </c>
      <c r="EK722" s="28" t="s">
        <v>156</v>
      </c>
      <c r="EL722" s="28" t="s">
        <v>198</v>
      </c>
      <c r="EM722" s="45"/>
      <c r="EN722" s="46" t="str">
        <f t="shared" si="78"/>
        <v>343F107A</v>
      </c>
      <c r="EO722" s="47">
        <f t="shared" si="79"/>
        <v>45118</v>
      </c>
      <c r="EP722" s="47">
        <f t="shared" si="80"/>
        <v>45062</v>
      </c>
      <c r="EQ722" s="48" t="str">
        <f t="shared" ca="1" si="81"/>
        <v>Past</v>
      </c>
      <c r="ER722" s="49">
        <f t="shared" si="82"/>
        <v>56</v>
      </c>
      <c r="ES722" s="50"/>
      <c r="ET722" s="51">
        <f t="shared" si="83"/>
        <v>56</v>
      </c>
      <c r="EU722" s="52">
        <f t="shared" si="84"/>
        <v>0</v>
      </c>
      <c r="EV722" s="46"/>
    </row>
    <row r="723" spans="1:153" ht="14.25" customHeight="1">
      <c r="A723" s="8">
        <v>716</v>
      </c>
      <c r="B723" s="9" t="s">
        <v>141</v>
      </c>
      <c r="C723" s="10" t="s">
        <v>206</v>
      </c>
      <c r="D723" s="10" t="s">
        <v>2008</v>
      </c>
      <c r="E723" s="10" t="s">
        <v>150</v>
      </c>
      <c r="F723" s="9" t="s">
        <v>2009</v>
      </c>
      <c r="G723" s="10" t="s">
        <v>378</v>
      </c>
      <c r="H723" s="9" t="s">
        <v>379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304</v>
      </c>
      <c r="S723" s="9" t="s">
        <v>305</v>
      </c>
      <c r="T723" s="9" t="s">
        <v>306</v>
      </c>
      <c r="U723" s="9" t="s">
        <v>337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2394</v>
      </c>
      <c r="AA723" s="9" t="s">
        <v>2395</v>
      </c>
      <c r="AB723" s="12" t="s">
        <v>2396</v>
      </c>
      <c r="AC723" s="10" t="s">
        <v>2397</v>
      </c>
      <c r="AD723" s="9" t="s">
        <v>2398</v>
      </c>
      <c r="AE723" s="13" t="s">
        <v>2399</v>
      </c>
      <c r="AF723" s="14" t="s">
        <v>407</v>
      </c>
      <c r="AG723" s="10" t="s">
        <v>2446</v>
      </c>
      <c r="AH723" s="11" t="s">
        <v>2401</v>
      </c>
      <c r="AI723" s="11" t="s">
        <v>2402</v>
      </c>
      <c r="AJ723" s="10" t="s">
        <v>2403</v>
      </c>
      <c r="AK723" s="11" t="s">
        <v>2402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4.3</v>
      </c>
      <c r="AU723" s="10" t="s">
        <v>142</v>
      </c>
      <c r="AV723" s="16">
        <v>8520</v>
      </c>
      <c r="AW723" s="16">
        <v>8520</v>
      </c>
      <c r="AX723" s="16">
        <v>0</v>
      </c>
      <c r="AY723" s="16">
        <v>0</v>
      </c>
      <c r="AZ723" s="16">
        <v>0</v>
      </c>
      <c r="BA723" s="17">
        <v>45103</v>
      </c>
      <c r="BB723" s="30" t="s">
        <v>175</v>
      </c>
      <c r="BC723" s="18">
        <v>45112</v>
      </c>
      <c r="BD723" s="17">
        <v>45168</v>
      </c>
      <c r="BE723" s="17">
        <v>45230</v>
      </c>
      <c r="BF723" s="17">
        <v>45092</v>
      </c>
      <c r="BG723" s="10">
        <v>84903988</v>
      </c>
      <c r="BH723" s="9" t="s">
        <v>414</v>
      </c>
      <c r="BI723" s="19">
        <v>44986</v>
      </c>
      <c r="BJ723" s="20">
        <v>44991</v>
      </c>
      <c r="BK723" s="16">
        <v>8520</v>
      </c>
      <c r="BL723" s="16">
        <v>36636</v>
      </c>
      <c r="BM723" s="9" t="s">
        <v>177</v>
      </c>
      <c r="BN723" s="9" t="s">
        <v>436</v>
      </c>
      <c r="BO723" s="9" t="s">
        <v>635</v>
      </c>
      <c r="BP723" s="17">
        <v>45092</v>
      </c>
      <c r="BQ723" s="17">
        <v>45092</v>
      </c>
      <c r="BR723" s="17">
        <v>45092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>
        <v>44872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 t="s">
        <v>156</v>
      </c>
      <c r="CD723" s="10" t="s">
        <v>156</v>
      </c>
      <c r="CE723" s="17" t="s">
        <v>156</v>
      </c>
      <c r="CF723" s="17" t="s">
        <v>156</v>
      </c>
      <c r="CG723" s="17">
        <v>44872</v>
      </c>
      <c r="CH723" s="17" t="s">
        <v>156</v>
      </c>
      <c r="CI723" s="16">
        <v>0</v>
      </c>
      <c r="CJ723" s="10" t="s">
        <v>156</v>
      </c>
      <c r="CK723" s="10" t="s">
        <v>156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>
        <v>44872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44932</v>
      </c>
      <c r="CX723" s="10" t="s">
        <v>193</v>
      </c>
      <c r="CY723" s="17" t="s">
        <v>156</v>
      </c>
      <c r="CZ723" s="17" t="s">
        <v>156</v>
      </c>
      <c r="DA723" s="17">
        <v>44872</v>
      </c>
      <c r="DB723" s="17">
        <v>44931</v>
      </c>
      <c r="DC723" s="16">
        <v>8520</v>
      </c>
      <c r="DD723" s="10" t="s">
        <v>2447</v>
      </c>
      <c r="DE723" s="10" t="s">
        <v>230</v>
      </c>
      <c r="DF723" s="18" t="s">
        <v>156</v>
      </c>
      <c r="DG723" s="17">
        <v>44946</v>
      </c>
      <c r="DH723" s="10" t="s">
        <v>282</v>
      </c>
      <c r="DI723" s="17" t="s">
        <v>156</v>
      </c>
      <c r="DJ723" s="17" t="s">
        <v>156</v>
      </c>
      <c r="DK723" s="17">
        <v>44872</v>
      </c>
      <c r="DL723" s="17">
        <v>45048</v>
      </c>
      <c r="DM723" s="16">
        <v>8520</v>
      </c>
      <c r="DN723" s="10" t="s">
        <v>2448</v>
      </c>
      <c r="DO723" s="10" t="s">
        <v>233</v>
      </c>
      <c r="DP723" s="16">
        <v>24</v>
      </c>
      <c r="DQ723" s="16">
        <v>16</v>
      </c>
      <c r="DR723" s="11">
        <v>16</v>
      </c>
      <c r="DS723" s="16">
        <v>16</v>
      </c>
      <c r="DT723" s="16">
        <v>0</v>
      </c>
      <c r="DU723" s="11" t="s">
        <v>181</v>
      </c>
      <c r="DV723" s="11" t="s">
        <v>182</v>
      </c>
      <c r="DW723" s="27" t="s">
        <v>156</v>
      </c>
      <c r="DX723" s="27" t="s">
        <v>156</v>
      </c>
      <c r="DY723" s="20" t="s">
        <v>914</v>
      </c>
      <c r="DZ723" s="16">
        <v>7</v>
      </c>
      <c r="EA723" s="16">
        <v>28</v>
      </c>
      <c r="EB723" s="27" t="s">
        <v>185</v>
      </c>
      <c r="EC723" s="27" t="s">
        <v>185</v>
      </c>
      <c r="ED723" s="27" t="s">
        <v>182</v>
      </c>
      <c r="EE723" s="29">
        <v>44873.012835648151</v>
      </c>
      <c r="EF723" s="28" t="s">
        <v>186</v>
      </c>
      <c r="EG723" s="28" t="s">
        <v>156</v>
      </c>
      <c r="EH723" s="28" t="s">
        <v>187</v>
      </c>
      <c r="EI723" s="29">
        <v>45062.343865740739</v>
      </c>
      <c r="EJ723" s="28" t="s">
        <v>197</v>
      </c>
      <c r="EK723" s="28" t="s">
        <v>156</v>
      </c>
      <c r="EL723" s="28" t="s">
        <v>198</v>
      </c>
      <c r="EM723" s="45" t="s">
        <v>3713</v>
      </c>
      <c r="EN723" s="46" t="str">
        <f t="shared" si="78"/>
        <v>343F062A</v>
      </c>
      <c r="EO723" s="47">
        <f t="shared" si="79"/>
        <v>45057</v>
      </c>
      <c r="EP723" s="47">
        <f t="shared" si="80"/>
        <v>44932</v>
      </c>
      <c r="EQ723" s="48" t="str">
        <f t="shared" ca="1" si="81"/>
        <v>Past</v>
      </c>
      <c r="ER723" s="49">
        <f t="shared" si="82"/>
        <v>125</v>
      </c>
      <c r="ES723" s="50"/>
      <c r="ET723" s="51">
        <f t="shared" si="83"/>
        <v>125</v>
      </c>
      <c r="EU723" s="52">
        <f t="shared" si="84"/>
        <v>1065000</v>
      </c>
      <c r="EV723" s="46"/>
      <c r="EW723" s="23" t="s">
        <v>3714</v>
      </c>
    </row>
    <row r="724" spans="1:153" ht="14.25" customHeight="1">
      <c r="A724" s="8">
        <v>717</v>
      </c>
      <c r="B724" s="9" t="s">
        <v>141</v>
      </c>
      <c r="C724" s="10" t="s">
        <v>206</v>
      </c>
      <c r="D724" s="10" t="s">
        <v>2008</v>
      </c>
      <c r="E724" s="10" t="s">
        <v>150</v>
      </c>
      <c r="F724" s="9" t="s">
        <v>2009</v>
      </c>
      <c r="G724" s="10" t="s">
        <v>378</v>
      </c>
      <c r="H724" s="9" t="s">
        <v>379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304</v>
      </c>
      <c r="S724" s="9" t="s">
        <v>305</v>
      </c>
      <c r="T724" s="9" t="s">
        <v>306</v>
      </c>
      <c r="U724" s="9" t="s">
        <v>337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2394</v>
      </c>
      <c r="AA724" s="9" t="s">
        <v>2395</v>
      </c>
      <c r="AB724" s="12" t="s">
        <v>2396</v>
      </c>
      <c r="AC724" s="10" t="s">
        <v>2397</v>
      </c>
      <c r="AD724" s="9" t="s">
        <v>2398</v>
      </c>
      <c r="AE724" s="13" t="s">
        <v>2399</v>
      </c>
      <c r="AF724" s="14" t="s">
        <v>407</v>
      </c>
      <c r="AG724" s="10" t="s">
        <v>2446</v>
      </c>
      <c r="AH724" s="11" t="s">
        <v>2401</v>
      </c>
      <c r="AI724" s="11" t="s">
        <v>2402</v>
      </c>
      <c r="AJ724" s="10" t="s">
        <v>2403</v>
      </c>
      <c r="AK724" s="11" t="s">
        <v>2402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4.3</v>
      </c>
      <c r="AU724" s="10" t="s">
        <v>142</v>
      </c>
      <c r="AV724" s="16">
        <v>8520</v>
      </c>
      <c r="AW724" s="16">
        <v>8520</v>
      </c>
      <c r="AX724" s="16">
        <v>0</v>
      </c>
      <c r="AY724" s="16">
        <v>0</v>
      </c>
      <c r="AZ724" s="16">
        <v>0</v>
      </c>
      <c r="BA724" s="17">
        <v>45103</v>
      </c>
      <c r="BB724" s="30" t="s">
        <v>175</v>
      </c>
      <c r="BC724" s="18">
        <v>45027</v>
      </c>
      <c r="BD724" s="17">
        <v>45168</v>
      </c>
      <c r="BE724" s="17">
        <v>45230</v>
      </c>
      <c r="BF724" s="17">
        <v>45092</v>
      </c>
      <c r="BG724" s="10">
        <v>85293481</v>
      </c>
      <c r="BH724" s="9" t="s">
        <v>319</v>
      </c>
      <c r="BI724" s="19">
        <v>45139</v>
      </c>
      <c r="BJ724" s="20">
        <v>45145</v>
      </c>
      <c r="BK724" s="16">
        <v>0</v>
      </c>
      <c r="BL724" s="16">
        <v>0</v>
      </c>
      <c r="BM724" s="9" t="s">
        <v>177</v>
      </c>
      <c r="BN724" s="9" t="s">
        <v>470</v>
      </c>
      <c r="BO724" s="9" t="s">
        <v>156</v>
      </c>
      <c r="BP724" s="17">
        <v>45207</v>
      </c>
      <c r="BQ724" s="17" t="s">
        <v>156</v>
      </c>
      <c r="BR724" s="17">
        <v>45207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>
        <v>44950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>
        <v>45030</v>
      </c>
      <c r="CD724" s="10" t="s">
        <v>425</v>
      </c>
      <c r="CE724" s="17">
        <v>45030</v>
      </c>
      <c r="CF724" s="17" t="s">
        <v>156</v>
      </c>
      <c r="CG724" s="17">
        <v>45008</v>
      </c>
      <c r="CH724" s="17">
        <v>45027</v>
      </c>
      <c r="CI724" s="16">
        <v>1000</v>
      </c>
      <c r="CJ724" s="10" t="s">
        <v>2449</v>
      </c>
      <c r="CK724" s="10" t="s">
        <v>230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>
        <v>44950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45120</v>
      </c>
      <c r="CX724" s="10" t="s">
        <v>2102</v>
      </c>
      <c r="CY724" s="17">
        <v>45114</v>
      </c>
      <c r="CZ724" s="17" t="s">
        <v>156</v>
      </c>
      <c r="DA724" s="17">
        <v>45008</v>
      </c>
      <c r="DB724" s="17" t="s">
        <v>156</v>
      </c>
      <c r="DC724" s="16">
        <v>0</v>
      </c>
      <c r="DD724" s="10" t="s">
        <v>156</v>
      </c>
      <c r="DE724" s="10" t="s">
        <v>156</v>
      </c>
      <c r="DF724" s="18" t="s">
        <v>156</v>
      </c>
      <c r="DG724" s="17">
        <v>45155</v>
      </c>
      <c r="DH724" s="10" t="s">
        <v>2061</v>
      </c>
      <c r="DI724" s="17">
        <v>45156</v>
      </c>
      <c r="DJ724" s="17" t="s">
        <v>156</v>
      </c>
      <c r="DK724" s="17">
        <v>45008</v>
      </c>
      <c r="DL724" s="17" t="s">
        <v>156</v>
      </c>
      <c r="DM724" s="16">
        <v>0</v>
      </c>
      <c r="DN724" s="10" t="s">
        <v>156</v>
      </c>
      <c r="DO724" s="10" t="s">
        <v>156</v>
      </c>
      <c r="DP724" s="16">
        <v>24</v>
      </c>
      <c r="DQ724" s="16">
        <v>16</v>
      </c>
      <c r="DR724" s="11">
        <v>16</v>
      </c>
      <c r="DS724" s="16">
        <v>16</v>
      </c>
      <c r="DT724" s="16">
        <v>0</v>
      </c>
      <c r="DU724" s="11" t="s">
        <v>181</v>
      </c>
      <c r="DV724" s="11" t="s">
        <v>182</v>
      </c>
      <c r="DW724" s="27" t="s">
        <v>156</v>
      </c>
      <c r="DX724" s="27" t="s">
        <v>156</v>
      </c>
      <c r="DY724" s="20" t="s">
        <v>2080</v>
      </c>
      <c r="DZ724" s="16">
        <v>7</v>
      </c>
      <c r="EA724" s="16">
        <v>28</v>
      </c>
      <c r="EB724" s="27" t="s">
        <v>185</v>
      </c>
      <c r="EC724" s="27" t="s">
        <v>185</v>
      </c>
      <c r="ED724" s="27" t="s">
        <v>182</v>
      </c>
      <c r="EE724" s="29">
        <v>44950.998113425929</v>
      </c>
      <c r="EF724" s="28" t="s">
        <v>186</v>
      </c>
      <c r="EG724" s="28" t="s">
        <v>156</v>
      </c>
      <c r="EH724" s="28" t="s">
        <v>187</v>
      </c>
      <c r="EI724" s="29">
        <v>45110.818703703706</v>
      </c>
      <c r="EJ724" s="28" t="s">
        <v>197</v>
      </c>
      <c r="EK724" s="28" t="s">
        <v>156</v>
      </c>
      <c r="EL724" s="28" t="s">
        <v>198</v>
      </c>
      <c r="EM724" s="45" t="s">
        <v>3713</v>
      </c>
      <c r="EN724" s="46" t="str">
        <f t="shared" si="78"/>
        <v>343F062A</v>
      </c>
      <c r="EO724" s="47">
        <f t="shared" si="79"/>
        <v>45172</v>
      </c>
      <c r="EP724" s="47">
        <f t="shared" si="80"/>
        <v>45120</v>
      </c>
      <c r="EQ724" s="48" t="str">
        <f t="shared" ca="1" si="81"/>
        <v>Past</v>
      </c>
      <c r="ER724" s="49">
        <f t="shared" si="82"/>
        <v>52</v>
      </c>
      <c r="ES724" s="50"/>
      <c r="ET724" s="51">
        <f t="shared" si="83"/>
        <v>52</v>
      </c>
      <c r="EU724" s="52">
        <f t="shared" si="84"/>
        <v>0</v>
      </c>
      <c r="EV724" s="46"/>
      <c r="EW724" s="23" t="s">
        <v>3721</v>
      </c>
    </row>
    <row r="725" spans="1:153" ht="14.25" customHeight="1">
      <c r="A725" s="8">
        <v>718</v>
      </c>
      <c r="B725" s="9" t="s">
        <v>141</v>
      </c>
      <c r="C725" s="10" t="s">
        <v>206</v>
      </c>
      <c r="D725" s="10" t="s">
        <v>2008</v>
      </c>
      <c r="E725" s="10" t="s">
        <v>150</v>
      </c>
      <c r="F725" s="9" t="s">
        <v>2009</v>
      </c>
      <c r="G725" s="10" t="s">
        <v>378</v>
      </c>
      <c r="H725" s="9" t="s">
        <v>379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304</v>
      </c>
      <c r="S725" s="9" t="s">
        <v>305</v>
      </c>
      <c r="T725" s="9" t="s">
        <v>306</v>
      </c>
      <c r="U725" s="9" t="s">
        <v>337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2394</v>
      </c>
      <c r="AA725" s="9" t="s">
        <v>2395</v>
      </c>
      <c r="AB725" s="12" t="s">
        <v>2396</v>
      </c>
      <c r="AC725" s="10" t="s">
        <v>2422</v>
      </c>
      <c r="AD725" s="9" t="s">
        <v>2423</v>
      </c>
      <c r="AE725" s="13" t="s">
        <v>2424</v>
      </c>
      <c r="AF725" s="14" t="s">
        <v>407</v>
      </c>
      <c r="AG725" s="10" t="s">
        <v>2450</v>
      </c>
      <c r="AH725" s="11" t="s">
        <v>2401</v>
      </c>
      <c r="AI725" s="11" t="s">
        <v>2402</v>
      </c>
      <c r="AJ725" s="10" t="s">
        <v>2403</v>
      </c>
      <c r="AK725" s="11" t="s">
        <v>2402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4.3</v>
      </c>
      <c r="AU725" s="10" t="s">
        <v>142</v>
      </c>
      <c r="AV725" s="16">
        <v>6720</v>
      </c>
      <c r="AW725" s="16">
        <v>6720</v>
      </c>
      <c r="AX725" s="16">
        <v>0</v>
      </c>
      <c r="AY725" s="16">
        <v>0</v>
      </c>
      <c r="AZ725" s="16">
        <v>0</v>
      </c>
      <c r="BA725" s="17">
        <v>45103</v>
      </c>
      <c r="BB725" s="30" t="s">
        <v>175</v>
      </c>
      <c r="BC725" s="18">
        <v>45112</v>
      </c>
      <c r="BD725" s="17">
        <v>45168</v>
      </c>
      <c r="BE725" s="17">
        <v>45230</v>
      </c>
      <c r="BF725" s="17">
        <v>45092</v>
      </c>
      <c r="BG725" s="10">
        <v>84904336</v>
      </c>
      <c r="BH725" s="9" t="s">
        <v>414</v>
      </c>
      <c r="BI725" s="19">
        <v>44986</v>
      </c>
      <c r="BJ725" s="20">
        <v>44991</v>
      </c>
      <c r="BK725" s="16">
        <v>6720</v>
      </c>
      <c r="BL725" s="16">
        <v>28896</v>
      </c>
      <c r="BM725" s="9" t="s">
        <v>177</v>
      </c>
      <c r="BN725" s="9" t="s">
        <v>436</v>
      </c>
      <c r="BO725" s="9" t="s">
        <v>635</v>
      </c>
      <c r="BP725" s="17">
        <v>45092</v>
      </c>
      <c r="BQ725" s="17">
        <v>45092</v>
      </c>
      <c r="BR725" s="17">
        <v>45092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>
        <v>44872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 t="s">
        <v>156</v>
      </c>
      <c r="CD725" s="10" t="s">
        <v>156</v>
      </c>
      <c r="CE725" s="17" t="s">
        <v>156</v>
      </c>
      <c r="CF725" s="17" t="s">
        <v>156</v>
      </c>
      <c r="CG725" s="17">
        <v>44872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>
        <v>44872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>
        <v>44932</v>
      </c>
      <c r="CX725" s="10" t="s">
        <v>193</v>
      </c>
      <c r="CY725" s="17" t="s">
        <v>156</v>
      </c>
      <c r="CZ725" s="17" t="s">
        <v>156</v>
      </c>
      <c r="DA725" s="17">
        <v>44872</v>
      </c>
      <c r="DB725" s="17">
        <v>44931</v>
      </c>
      <c r="DC725" s="16">
        <v>6720</v>
      </c>
      <c r="DD725" s="10" t="s">
        <v>2451</v>
      </c>
      <c r="DE725" s="10" t="s">
        <v>230</v>
      </c>
      <c r="DF725" s="18" t="s">
        <v>156</v>
      </c>
      <c r="DG725" s="17">
        <v>44946</v>
      </c>
      <c r="DH725" s="10" t="s">
        <v>282</v>
      </c>
      <c r="DI725" s="17" t="s">
        <v>156</v>
      </c>
      <c r="DJ725" s="17" t="s">
        <v>156</v>
      </c>
      <c r="DK725" s="17">
        <v>44872</v>
      </c>
      <c r="DL725" s="17">
        <v>45048</v>
      </c>
      <c r="DM725" s="16">
        <v>6720</v>
      </c>
      <c r="DN725" s="10" t="s">
        <v>2452</v>
      </c>
      <c r="DO725" s="10" t="s">
        <v>233</v>
      </c>
      <c r="DP725" s="16">
        <v>24</v>
      </c>
      <c r="DQ725" s="16">
        <v>16</v>
      </c>
      <c r="DR725" s="11">
        <v>16</v>
      </c>
      <c r="DS725" s="16">
        <v>16</v>
      </c>
      <c r="DT725" s="16">
        <v>0</v>
      </c>
      <c r="DU725" s="11" t="s">
        <v>181</v>
      </c>
      <c r="DV725" s="11" t="s">
        <v>182</v>
      </c>
      <c r="DW725" s="27" t="s">
        <v>156</v>
      </c>
      <c r="DX725" s="27" t="s">
        <v>156</v>
      </c>
      <c r="DY725" s="20" t="s">
        <v>914</v>
      </c>
      <c r="DZ725" s="16">
        <v>7</v>
      </c>
      <c r="EA725" s="16">
        <v>28</v>
      </c>
      <c r="EB725" s="27" t="s">
        <v>185</v>
      </c>
      <c r="EC725" s="27" t="s">
        <v>185</v>
      </c>
      <c r="ED725" s="27" t="s">
        <v>182</v>
      </c>
      <c r="EE725" s="29">
        <v>44873.012835648151</v>
      </c>
      <c r="EF725" s="28" t="s">
        <v>186</v>
      </c>
      <c r="EG725" s="28" t="s">
        <v>156</v>
      </c>
      <c r="EH725" s="28" t="s">
        <v>187</v>
      </c>
      <c r="EI725" s="29">
        <v>45062.343865740739</v>
      </c>
      <c r="EJ725" s="28" t="s">
        <v>197</v>
      </c>
      <c r="EK725" s="28" t="s">
        <v>156</v>
      </c>
      <c r="EL725" s="28" t="s">
        <v>198</v>
      </c>
      <c r="EM725" s="45" t="s">
        <v>3713</v>
      </c>
      <c r="EN725" s="46" t="str">
        <f t="shared" si="78"/>
        <v>343F114A</v>
      </c>
      <c r="EO725" s="47">
        <f t="shared" si="79"/>
        <v>45057</v>
      </c>
      <c r="EP725" s="47">
        <f t="shared" si="80"/>
        <v>44932</v>
      </c>
      <c r="EQ725" s="48" t="str">
        <f t="shared" ca="1" si="81"/>
        <v>Past</v>
      </c>
      <c r="ER725" s="49">
        <f t="shared" si="82"/>
        <v>125</v>
      </c>
      <c r="ES725" s="50"/>
      <c r="ET725" s="51">
        <f t="shared" si="83"/>
        <v>125</v>
      </c>
      <c r="EU725" s="52">
        <f t="shared" si="84"/>
        <v>840000</v>
      </c>
      <c r="EV725" s="46"/>
      <c r="EW725" s="23" t="s">
        <v>3714</v>
      </c>
    </row>
    <row r="726" spans="1:153" ht="14.25" customHeight="1">
      <c r="A726" s="8">
        <v>719</v>
      </c>
      <c r="B726" s="9" t="s">
        <v>141</v>
      </c>
      <c r="C726" s="10" t="s">
        <v>206</v>
      </c>
      <c r="D726" s="10" t="s">
        <v>2008</v>
      </c>
      <c r="E726" s="10" t="s">
        <v>150</v>
      </c>
      <c r="F726" s="9" t="s">
        <v>2009</v>
      </c>
      <c r="G726" s="10" t="s">
        <v>378</v>
      </c>
      <c r="H726" s="9" t="s">
        <v>379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304</v>
      </c>
      <c r="S726" s="9" t="s">
        <v>305</v>
      </c>
      <c r="T726" s="9" t="s">
        <v>306</v>
      </c>
      <c r="U726" s="9" t="s">
        <v>337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2394</v>
      </c>
      <c r="AA726" s="9" t="s">
        <v>2395</v>
      </c>
      <c r="AB726" s="12" t="s">
        <v>2396</v>
      </c>
      <c r="AC726" s="10" t="s">
        <v>2422</v>
      </c>
      <c r="AD726" s="9" t="s">
        <v>2423</v>
      </c>
      <c r="AE726" s="13" t="s">
        <v>2424</v>
      </c>
      <c r="AF726" s="14" t="s">
        <v>407</v>
      </c>
      <c r="AG726" s="10" t="s">
        <v>2450</v>
      </c>
      <c r="AH726" s="11" t="s">
        <v>2401</v>
      </c>
      <c r="AI726" s="11" t="s">
        <v>2402</v>
      </c>
      <c r="AJ726" s="10" t="s">
        <v>2403</v>
      </c>
      <c r="AK726" s="11" t="s">
        <v>2402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4.3</v>
      </c>
      <c r="AU726" s="10" t="s">
        <v>142</v>
      </c>
      <c r="AV726" s="16">
        <v>6720</v>
      </c>
      <c r="AW726" s="16">
        <v>6720</v>
      </c>
      <c r="AX726" s="16">
        <v>0</v>
      </c>
      <c r="AY726" s="16">
        <v>0</v>
      </c>
      <c r="AZ726" s="16">
        <v>0</v>
      </c>
      <c r="BA726" s="17">
        <v>45103</v>
      </c>
      <c r="BB726" s="30" t="s">
        <v>175</v>
      </c>
      <c r="BC726" s="18">
        <v>45027</v>
      </c>
      <c r="BD726" s="17">
        <v>45168</v>
      </c>
      <c r="BE726" s="17">
        <v>45230</v>
      </c>
      <c r="BF726" s="17">
        <v>45092</v>
      </c>
      <c r="BG726" s="10">
        <v>85293586</v>
      </c>
      <c r="BH726" s="9" t="s">
        <v>319</v>
      </c>
      <c r="BI726" s="19">
        <v>45139</v>
      </c>
      <c r="BJ726" s="20">
        <v>45145</v>
      </c>
      <c r="BK726" s="16">
        <v>0</v>
      </c>
      <c r="BL726" s="16">
        <v>0</v>
      </c>
      <c r="BM726" s="9" t="s">
        <v>177</v>
      </c>
      <c r="BN726" s="9" t="s">
        <v>470</v>
      </c>
      <c r="BO726" s="9" t="s">
        <v>156</v>
      </c>
      <c r="BP726" s="17">
        <v>45207</v>
      </c>
      <c r="BQ726" s="17" t="s">
        <v>156</v>
      </c>
      <c r="BR726" s="17">
        <v>45207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>
        <v>44950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>
        <v>45030</v>
      </c>
      <c r="CD726" s="10" t="s">
        <v>425</v>
      </c>
      <c r="CE726" s="17">
        <v>45030</v>
      </c>
      <c r="CF726" s="17" t="s">
        <v>156</v>
      </c>
      <c r="CG726" s="17">
        <v>45008</v>
      </c>
      <c r="CH726" s="17">
        <v>45027</v>
      </c>
      <c r="CI726" s="16">
        <v>1000</v>
      </c>
      <c r="CJ726" s="10" t="s">
        <v>2453</v>
      </c>
      <c r="CK726" s="10" t="s">
        <v>230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>
        <v>44950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45120</v>
      </c>
      <c r="CX726" s="10" t="s">
        <v>2102</v>
      </c>
      <c r="CY726" s="17">
        <v>45114</v>
      </c>
      <c r="CZ726" s="17" t="s">
        <v>156</v>
      </c>
      <c r="DA726" s="17">
        <v>45008</v>
      </c>
      <c r="DB726" s="17" t="s">
        <v>156</v>
      </c>
      <c r="DC726" s="16">
        <v>0</v>
      </c>
      <c r="DD726" s="10" t="s">
        <v>156</v>
      </c>
      <c r="DE726" s="10" t="s">
        <v>156</v>
      </c>
      <c r="DF726" s="18" t="s">
        <v>156</v>
      </c>
      <c r="DG726" s="17">
        <v>45155</v>
      </c>
      <c r="DH726" s="10" t="s">
        <v>2061</v>
      </c>
      <c r="DI726" s="17">
        <v>45156</v>
      </c>
      <c r="DJ726" s="17" t="s">
        <v>156</v>
      </c>
      <c r="DK726" s="17">
        <v>45008</v>
      </c>
      <c r="DL726" s="17" t="s">
        <v>156</v>
      </c>
      <c r="DM726" s="16">
        <v>0</v>
      </c>
      <c r="DN726" s="10" t="s">
        <v>156</v>
      </c>
      <c r="DO726" s="10" t="s">
        <v>156</v>
      </c>
      <c r="DP726" s="16">
        <v>24</v>
      </c>
      <c r="DQ726" s="16">
        <v>16</v>
      </c>
      <c r="DR726" s="11">
        <v>16</v>
      </c>
      <c r="DS726" s="16">
        <v>16</v>
      </c>
      <c r="DT726" s="16">
        <v>0</v>
      </c>
      <c r="DU726" s="11" t="s">
        <v>181</v>
      </c>
      <c r="DV726" s="11" t="s">
        <v>182</v>
      </c>
      <c r="DW726" s="27" t="s">
        <v>156</v>
      </c>
      <c r="DX726" s="27" t="s">
        <v>156</v>
      </c>
      <c r="DY726" s="20" t="s">
        <v>2080</v>
      </c>
      <c r="DZ726" s="16">
        <v>7</v>
      </c>
      <c r="EA726" s="16">
        <v>28</v>
      </c>
      <c r="EB726" s="27" t="s">
        <v>185</v>
      </c>
      <c r="EC726" s="27" t="s">
        <v>185</v>
      </c>
      <c r="ED726" s="27" t="s">
        <v>182</v>
      </c>
      <c r="EE726" s="29">
        <v>44950.998113425929</v>
      </c>
      <c r="EF726" s="28" t="s">
        <v>186</v>
      </c>
      <c r="EG726" s="28" t="s">
        <v>156</v>
      </c>
      <c r="EH726" s="28" t="s">
        <v>187</v>
      </c>
      <c r="EI726" s="29">
        <v>45110.818703703706</v>
      </c>
      <c r="EJ726" s="28" t="s">
        <v>197</v>
      </c>
      <c r="EK726" s="28" t="s">
        <v>156</v>
      </c>
      <c r="EL726" s="28" t="s">
        <v>198</v>
      </c>
      <c r="EM726" s="45" t="s">
        <v>3713</v>
      </c>
      <c r="EN726" s="46" t="str">
        <f t="shared" si="78"/>
        <v>343F114A</v>
      </c>
      <c r="EO726" s="47">
        <f t="shared" si="79"/>
        <v>45172</v>
      </c>
      <c r="EP726" s="47">
        <f t="shared" si="80"/>
        <v>45120</v>
      </c>
      <c r="EQ726" s="48" t="str">
        <f t="shared" ca="1" si="81"/>
        <v>Past</v>
      </c>
      <c r="ER726" s="49">
        <f t="shared" si="82"/>
        <v>52</v>
      </c>
      <c r="ES726" s="50"/>
      <c r="ET726" s="51">
        <f t="shared" si="83"/>
        <v>52</v>
      </c>
      <c r="EU726" s="52">
        <f t="shared" si="84"/>
        <v>0</v>
      </c>
      <c r="EV726" s="46"/>
      <c r="EW726" s="23" t="s">
        <v>3721</v>
      </c>
    </row>
    <row r="727" spans="1:153" ht="14.25" hidden="1" customHeight="1">
      <c r="A727" s="8">
        <v>720</v>
      </c>
      <c r="B727" s="9" t="s">
        <v>141</v>
      </c>
      <c r="C727" s="10" t="s">
        <v>206</v>
      </c>
      <c r="D727" s="10" t="s">
        <v>2008</v>
      </c>
      <c r="E727" s="10" t="s">
        <v>150</v>
      </c>
      <c r="F727" s="9" t="s">
        <v>2009</v>
      </c>
      <c r="G727" s="10" t="s">
        <v>389</v>
      </c>
      <c r="H727" s="9" t="s">
        <v>390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574</v>
      </c>
      <c r="N727" s="9" t="s">
        <v>206</v>
      </c>
      <c r="O727" s="9" t="s">
        <v>151</v>
      </c>
      <c r="P727" s="9" t="s">
        <v>142</v>
      </c>
      <c r="Q727" s="9" t="s">
        <v>575</v>
      </c>
      <c r="R727" s="9" t="s">
        <v>336</v>
      </c>
      <c r="S727" s="9" t="s">
        <v>305</v>
      </c>
      <c r="T727" s="9" t="s">
        <v>306</v>
      </c>
      <c r="U727" s="9" t="s">
        <v>307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2454</v>
      </c>
      <c r="AA727" s="9" t="s">
        <v>2455</v>
      </c>
      <c r="AB727" s="12" t="s">
        <v>2456</v>
      </c>
      <c r="AC727" s="10" t="s">
        <v>2457</v>
      </c>
      <c r="AD727" s="9" t="s">
        <v>2455</v>
      </c>
      <c r="AE727" s="13" t="s">
        <v>2456</v>
      </c>
      <c r="AF727" s="14" t="s">
        <v>407</v>
      </c>
      <c r="AG727" s="10" t="s">
        <v>2458</v>
      </c>
      <c r="AH727" s="11" t="s">
        <v>2459</v>
      </c>
      <c r="AI727" s="11" t="s">
        <v>2460</v>
      </c>
      <c r="AJ727" s="10" t="s">
        <v>2461</v>
      </c>
      <c r="AK727" s="11" t="s">
        <v>2460</v>
      </c>
      <c r="AL727" s="11" t="s">
        <v>2462</v>
      </c>
      <c r="AM727" s="10" t="s">
        <v>2463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1.7</v>
      </c>
      <c r="AU727" s="10" t="s">
        <v>142</v>
      </c>
      <c r="AV727" s="16">
        <v>19000</v>
      </c>
      <c r="AW727" s="16">
        <v>19000</v>
      </c>
      <c r="AX727" s="16">
        <v>0</v>
      </c>
      <c r="AY727" s="16">
        <v>0</v>
      </c>
      <c r="AZ727" s="16">
        <v>0</v>
      </c>
      <c r="BA727" s="17">
        <v>45166</v>
      </c>
      <c r="BB727" s="30" t="s">
        <v>175</v>
      </c>
      <c r="BC727" s="18" t="s">
        <v>156</v>
      </c>
      <c r="BD727" s="17">
        <v>45230</v>
      </c>
      <c r="BE727" s="17">
        <v>45291</v>
      </c>
      <c r="BF727" s="17">
        <v>45153</v>
      </c>
      <c r="BG727" s="10">
        <v>84964725</v>
      </c>
      <c r="BH727" s="9" t="s">
        <v>414</v>
      </c>
      <c r="BI727" s="19">
        <v>45078</v>
      </c>
      <c r="BJ727" s="20">
        <v>45082</v>
      </c>
      <c r="BK727" s="16">
        <v>0</v>
      </c>
      <c r="BL727" s="16">
        <v>0</v>
      </c>
      <c r="BM727" s="9" t="s">
        <v>177</v>
      </c>
      <c r="BN727" s="9" t="s">
        <v>178</v>
      </c>
      <c r="BO727" s="9" t="s">
        <v>635</v>
      </c>
      <c r="BP727" s="17">
        <v>45153</v>
      </c>
      <c r="BQ727" s="17" t="s">
        <v>156</v>
      </c>
      <c r="BR727" s="17">
        <v>45153</v>
      </c>
      <c r="BS727" s="17" t="s">
        <v>156</v>
      </c>
      <c r="BT727" s="10" t="s">
        <v>2464</v>
      </c>
      <c r="BU727" s="17" t="s">
        <v>156</v>
      </c>
      <c r="BV727" s="17" t="s">
        <v>156</v>
      </c>
      <c r="BW727" s="17">
        <v>44880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45009</v>
      </c>
      <c r="CD727" s="10" t="s">
        <v>2465</v>
      </c>
      <c r="CE727" s="17">
        <v>44999</v>
      </c>
      <c r="CF727" s="17" t="s">
        <v>156</v>
      </c>
      <c r="CG727" s="17">
        <v>44920</v>
      </c>
      <c r="CH727" s="17" t="s">
        <v>156</v>
      </c>
      <c r="CI727" s="16">
        <v>0</v>
      </c>
      <c r="CJ727" s="10" t="s">
        <v>156</v>
      </c>
      <c r="CK727" s="10" t="s">
        <v>156</v>
      </c>
      <c r="CL727" s="18" t="s">
        <v>156</v>
      </c>
      <c r="CM727" s="17" t="s">
        <v>156</v>
      </c>
      <c r="CN727" s="10" t="s">
        <v>2339</v>
      </c>
      <c r="CO727" s="17" t="s">
        <v>156</v>
      </c>
      <c r="CP727" s="17" t="s">
        <v>156</v>
      </c>
      <c r="CQ727" s="17">
        <v>44880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45020</v>
      </c>
      <c r="CX727" s="10" t="s">
        <v>2340</v>
      </c>
      <c r="CY727" s="17">
        <v>45048</v>
      </c>
      <c r="CZ727" s="17" t="s">
        <v>156</v>
      </c>
      <c r="DA727" s="17">
        <v>44920</v>
      </c>
      <c r="DB727" s="17" t="s">
        <v>156</v>
      </c>
      <c r="DC727" s="16">
        <v>0</v>
      </c>
      <c r="DD727" s="10" t="s">
        <v>156</v>
      </c>
      <c r="DE727" s="10" t="s">
        <v>156</v>
      </c>
      <c r="DF727" s="18" t="s">
        <v>156</v>
      </c>
      <c r="DG727" s="17" t="s">
        <v>156</v>
      </c>
      <c r="DH727" s="10" t="s">
        <v>1918</v>
      </c>
      <c r="DI727" s="17">
        <v>45062</v>
      </c>
      <c r="DJ727" s="17" t="s">
        <v>156</v>
      </c>
      <c r="DK727" s="17">
        <v>44920</v>
      </c>
      <c r="DL727" s="17" t="s">
        <v>156</v>
      </c>
      <c r="DM727" s="16">
        <v>0</v>
      </c>
      <c r="DN727" s="10" t="s">
        <v>156</v>
      </c>
      <c r="DO727" s="10" t="s">
        <v>156</v>
      </c>
      <c r="DP727" s="16">
        <v>36</v>
      </c>
      <c r="DQ727" s="16">
        <v>24</v>
      </c>
      <c r="DR727" s="11">
        <v>24</v>
      </c>
      <c r="DS727" s="16">
        <v>12</v>
      </c>
      <c r="DT727" s="16">
        <v>1</v>
      </c>
      <c r="DU727" s="11" t="s">
        <v>181</v>
      </c>
      <c r="DV727" s="11" t="s">
        <v>182</v>
      </c>
      <c r="DW727" s="27" t="s">
        <v>156</v>
      </c>
      <c r="DX727" s="27" t="s">
        <v>156</v>
      </c>
      <c r="DY727" s="20" t="s">
        <v>423</v>
      </c>
      <c r="DZ727" s="16">
        <v>7</v>
      </c>
      <c r="EA727" s="16">
        <v>30</v>
      </c>
      <c r="EB727" s="27" t="s">
        <v>185</v>
      </c>
      <c r="EC727" s="27" t="s">
        <v>419</v>
      </c>
      <c r="ED727" s="27" t="s">
        <v>182</v>
      </c>
      <c r="EE727" s="29">
        <v>44881.034733796296</v>
      </c>
      <c r="EF727" s="28" t="s">
        <v>186</v>
      </c>
      <c r="EG727" s="28" t="s">
        <v>156</v>
      </c>
      <c r="EH727" s="28" t="s">
        <v>187</v>
      </c>
      <c r="EI727" s="29">
        <v>45062.343865740739</v>
      </c>
      <c r="EJ727" s="28" t="s">
        <v>197</v>
      </c>
      <c r="EK727" s="28" t="s">
        <v>156</v>
      </c>
      <c r="EL727" s="28" t="s">
        <v>198</v>
      </c>
      <c r="EM727" s="45"/>
      <c r="EN727" s="46" t="str">
        <f t="shared" si="78"/>
        <v>243F004G</v>
      </c>
      <c r="EO727" s="47">
        <f t="shared" si="79"/>
        <v>45116</v>
      </c>
      <c r="EP727" s="47">
        <f t="shared" si="80"/>
        <v>45020</v>
      </c>
      <c r="EQ727" s="48" t="str">
        <f t="shared" ca="1" si="81"/>
        <v>Past</v>
      </c>
      <c r="ER727" s="49">
        <f t="shared" si="82"/>
        <v>96</v>
      </c>
      <c r="ES727" s="50"/>
      <c r="ET727" s="51">
        <f t="shared" si="83"/>
        <v>96</v>
      </c>
      <c r="EU727" s="52">
        <f t="shared" si="84"/>
        <v>0</v>
      </c>
      <c r="EV727" s="46"/>
    </row>
    <row r="728" spans="1:153" ht="14.25" hidden="1" customHeight="1">
      <c r="A728" s="8">
        <v>721</v>
      </c>
      <c r="B728" s="9" t="s">
        <v>141</v>
      </c>
      <c r="C728" s="10" t="s">
        <v>206</v>
      </c>
      <c r="D728" s="10" t="s">
        <v>2008</v>
      </c>
      <c r="E728" s="10" t="s">
        <v>150</v>
      </c>
      <c r="F728" s="9" t="s">
        <v>2009</v>
      </c>
      <c r="G728" s="10" t="s">
        <v>389</v>
      </c>
      <c r="H728" s="9" t="s">
        <v>390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574</v>
      </c>
      <c r="N728" s="9" t="s">
        <v>206</v>
      </c>
      <c r="O728" s="9" t="s">
        <v>151</v>
      </c>
      <c r="P728" s="9" t="s">
        <v>142</v>
      </c>
      <c r="Q728" s="9" t="s">
        <v>575</v>
      </c>
      <c r="R728" s="9" t="s">
        <v>336</v>
      </c>
      <c r="S728" s="9" t="s">
        <v>305</v>
      </c>
      <c r="T728" s="9" t="s">
        <v>306</v>
      </c>
      <c r="U728" s="9" t="s">
        <v>307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2454</v>
      </c>
      <c r="AA728" s="9" t="s">
        <v>2455</v>
      </c>
      <c r="AB728" s="12" t="s">
        <v>2456</v>
      </c>
      <c r="AC728" s="10" t="s">
        <v>2457</v>
      </c>
      <c r="AD728" s="9" t="s">
        <v>2455</v>
      </c>
      <c r="AE728" s="13" t="s">
        <v>2456</v>
      </c>
      <c r="AF728" s="14" t="s">
        <v>407</v>
      </c>
      <c r="AG728" s="10" t="s">
        <v>2458</v>
      </c>
      <c r="AH728" s="11" t="s">
        <v>2459</v>
      </c>
      <c r="AI728" s="11" t="s">
        <v>2460</v>
      </c>
      <c r="AJ728" s="10" t="s">
        <v>2461</v>
      </c>
      <c r="AK728" s="11" t="s">
        <v>2460</v>
      </c>
      <c r="AL728" s="11" t="s">
        <v>2462</v>
      </c>
      <c r="AM728" s="10" t="s">
        <v>2463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1.7</v>
      </c>
      <c r="AU728" s="10" t="s">
        <v>142</v>
      </c>
      <c r="AV728" s="16">
        <v>19000</v>
      </c>
      <c r="AW728" s="16">
        <v>19000</v>
      </c>
      <c r="AX728" s="16">
        <v>0</v>
      </c>
      <c r="AY728" s="16">
        <v>0</v>
      </c>
      <c r="AZ728" s="16">
        <v>0</v>
      </c>
      <c r="BA728" s="17">
        <v>45166</v>
      </c>
      <c r="BB728" s="30" t="s">
        <v>175</v>
      </c>
      <c r="BC728" s="18" t="s">
        <v>156</v>
      </c>
      <c r="BD728" s="17">
        <v>45230</v>
      </c>
      <c r="BE728" s="17">
        <v>45291</v>
      </c>
      <c r="BF728" s="17">
        <v>45153</v>
      </c>
      <c r="BG728" s="10">
        <v>85136898</v>
      </c>
      <c r="BH728" s="9" t="s">
        <v>319</v>
      </c>
      <c r="BI728" s="19">
        <v>45139</v>
      </c>
      <c r="BJ728" s="20">
        <v>45145</v>
      </c>
      <c r="BK728" s="16">
        <v>0</v>
      </c>
      <c r="BL728" s="16">
        <v>0</v>
      </c>
      <c r="BM728" s="9" t="s">
        <v>177</v>
      </c>
      <c r="BN728" s="9" t="s">
        <v>178</v>
      </c>
      <c r="BO728" s="9" t="s">
        <v>156</v>
      </c>
      <c r="BP728" s="17">
        <v>45477</v>
      </c>
      <c r="BQ728" s="17" t="s">
        <v>156</v>
      </c>
      <c r="BR728" s="17">
        <v>45477</v>
      </c>
      <c r="BS728" s="17" t="s">
        <v>156</v>
      </c>
      <c r="BT728" s="10" t="s">
        <v>1918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>
        <v>45020</v>
      </c>
      <c r="CD728" s="10" t="s">
        <v>1918</v>
      </c>
      <c r="CE728" s="17">
        <v>45062</v>
      </c>
      <c r="CF728" s="17" t="s">
        <v>156</v>
      </c>
      <c r="CG728" s="17">
        <v>44920</v>
      </c>
      <c r="CH728" s="17" t="s">
        <v>156</v>
      </c>
      <c r="CI728" s="16">
        <v>0</v>
      </c>
      <c r="CJ728" s="10" t="s">
        <v>156</v>
      </c>
      <c r="CK728" s="10" t="s">
        <v>156</v>
      </c>
      <c r="CL728" s="18" t="s">
        <v>156</v>
      </c>
      <c r="CM728" s="17" t="s">
        <v>156</v>
      </c>
      <c r="CN728" s="10" t="s">
        <v>2208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 t="s">
        <v>156</v>
      </c>
      <c r="CX728" s="10" t="s">
        <v>2466</v>
      </c>
      <c r="CY728" s="17">
        <v>45090</v>
      </c>
      <c r="CZ728" s="17" t="s">
        <v>156</v>
      </c>
      <c r="DA728" s="17">
        <v>45041</v>
      </c>
      <c r="DB728" s="17" t="s">
        <v>156</v>
      </c>
      <c r="DC728" s="16">
        <v>0</v>
      </c>
      <c r="DD728" s="10" t="s">
        <v>156</v>
      </c>
      <c r="DE728" s="10" t="s">
        <v>156</v>
      </c>
      <c r="DF728" s="18" t="s">
        <v>156</v>
      </c>
      <c r="DG728" s="17" t="s">
        <v>156</v>
      </c>
      <c r="DH728" s="10" t="s">
        <v>2467</v>
      </c>
      <c r="DI728" s="17">
        <v>45125</v>
      </c>
      <c r="DJ728" s="17" t="s">
        <v>156</v>
      </c>
      <c r="DK728" s="17">
        <v>45041</v>
      </c>
      <c r="DL728" s="17" t="s">
        <v>156</v>
      </c>
      <c r="DM728" s="16">
        <v>0</v>
      </c>
      <c r="DN728" s="10" t="s">
        <v>156</v>
      </c>
      <c r="DO728" s="10" t="s">
        <v>156</v>
      </c>
      <c r="DP728" s="16">
        <v>36</v>
      </c>
      <c r="DQ728" s="16">
        <v>24</v>
      </c>
      <c r="DR728" s="11">
        <v>24</v>
      </c>
      <c r="DS728" s="16">
        <v>12</v>
      </c>
      <c r="DT728" s="16">
        <v>4500</v>
      </c>
      <c r="DU728" s="11" t="s">
        <v>181</v>
      </c>
      <c r="DV728" s="11" t="s">
        <v>182</v>
      </c>
      <c r="DW728" s="27" t="s">
        <v>156</v>
      </c>
      <c r="DX728" s="27" t="s">
        <v>156</v>
      </c>
      <c r="DY728" s="20" t="s">
        <v>2468</v>
      </c>
      <c r="DZ728" s="16">
        <v>7</v>
      </c>
      <c r="EA728" s="16">
        <v>30</v>
      </c>
      <c r="EB728" s="27" t="s">
        <v>185</v>
      </c>
      <c r="EC728" s="27" t="s">
        <v>419</v>
      </c>
      <c r="ED728" s="27" t="s">
        <v>182</v>
      </c>
      <c r="EE728" s="29">
        <v>44910.366643518515</v>
      </c>
      <c r="EF728" s="28" t="s">
        <v>188</v>
      </c>
      <c r="EG728" s="28" t="s">
        <v>189</v>
      </c>
      <c r="EH728" s="28" t="s">
        <v>190</v>
      </c>
      <c r="EI728" s="29">
        <v>45062.343865740739</v>
      </c>
      <c r="EJ728" s="28" t="s">
        <v>197</v>
      </c>
      <c r="EK728" s="28" t="s">
        <v>156</v>
      </c>
      <c r="EL728" s="28" t="s">
        <v>198</v>
      </c>
      <c r="EM728" s="45"/>
      <c r="EN728" s="46" t="str">
        <f t="shared" si="78"/>
        <v>243F004G</v>
      </c>
      <c r="EO728" s="47">
        <f t="shared" si="79"/>
        <v>45440</v>
      </c>
      <c r="EP728" s="47" t="str">
        <f t="shared" si="80"/>
        <v/>
      </c>
      <c r="EQ728" s="48" t="str">
        <f t="shared" ca="1" si="81"/>
        <v>Y</v>
      </c>
      <c r="ER728" s="49" t="str">
        <f t="shared" si="82"/>
        <v/>
      </c>
      <c r="ES728" s="50"/>
      <c r="ET728" s="51" t="str">
        <f t="shared" si="83"/>
        <v/>
      </c>
      <c r="EU728" s="52" t="str">
        <f t="shared" si="84"/>
        <v/>
      </c>
      <c r="EV728" s="46"/>
    </row>
    <row r="729" spans="1:153" ht="14.25" hidden="1" customHeight="1">
      <c r="A729" s="8">
        <v>722</v>
      </c>
      <c r="B729" s="9" t="s">
        <v>141</v>
      </c>
      <c r="C729" s="10" t="s">
        <v>206</v>
      </c>
      <c r="D729" s="10" t="s">
        <v>2008</v>
      </c>
      <c r="E729" s="10" t="s">
        <v>150</v>
      </c>
      <c r="F729" s="9" t="s">
        <v>2009</v>
      </c>
      <c r="G729" s="10" t="s">
        <v>389</v>
      </c>
      <c r="H729" s="9" t="s">
        <v>390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574</v>
      </c>
      <c r="N729" s="9" t="s">
        <v>206</v>
      </c>
      <c r="O729" s="9" t="s">
        <v>151</v>
      </c>
      <c r="P729" s="9" t="s">
        <v>142</v>
      </c>
      <c r="Q729" s="9" t="s">
        <v>575</v>
      </c>
      <c r="R729" s="9" t="s">
        <v>336</v>
      </c>
      <c r="S729" s="9" t="s">
        <v>305</v>
      </c>
      <c r="T729" s="9" t="s">
        <v>306</v>
      </c>
      <c r="U729" s="9" t="s">
        <v>307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2454</v>
      </c>
      <c r="AA729" s="9" t="s">
        <v>2455</v>
      </c>
      <c r="AB729" s="12" t="s">
        <v>2456</v>
      </c>
      <c r="AC729" s="10" t="s">
        <v>2457</v>
      </c>
      <c r="AD729" s="9" t="s">
        <v>2455</v>
      </c>
      <c r="AE729" s="13" t="s">
        <v>2456</v>
      </c>
      <c r="AF729" s="14" t="s">
        <v>407</v>
      </c>
      <c r="AG729" s="10" t="s">
        <v>2458</v>
      </c>
      <c r="AH729" s="11" t="s">
        <v>2459</v>
      </c>
      <c r="AI729" s="11" t="s">
        <v>2460</v>
      </c>
      <c r="AJ729" s="10" t="s">
        <v>2461</v>
      </c>
      <c r="AK729" s="11" t="s">
        <v>2460</v>
      </c>
      <c r="AL729" s="11" t="s">
        <v>2462</v>
      </c>
      <c r="AM729" s="10" t="s">
        <v>2463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1.7</v>
      </c>
      <c r="AU729" s="10" t="s">
        <v>142</v>
      </c>
      <c r="AV729" s="16">
        <v>19000</v>
      </c>
      <c r="AW729" s="16">
        <v>19000</v>
      </c>
      <c r="AX729" s="16">
        <v>0</v>
      </c>
      <c r="AY729" s="16">
        <v>0</v>
      </c>
      <c r="AZ729" s="16">
        <v>0</v>
      </c>
      <c r="BA729" s="17">
        <v>45166</v>
      </c>
      <c r="BB729" s="30" t="s">
        <v>175</v>
      </c>
      <c r="BC729" s="18" t="s">
        <v>156</v>
      </c>
      <c r="BD729" s="17">
        <v>45230</v>
      </c>
      <c r="BE729" s="17">
        <v>45291</v>
      </c>
      <c r="BF729" s="17">
        <v>45153</v>
      </c>
      <c r="BG729" s="10">
        <v>84990405</v>
      </c>
      <c r="BH729" s="9" t="s">
        <v>321</v>
      </c>
      <c r="BI729" s="19">
        <v>45170</v>
      </c>
      <c r="BJ729" s="20">
        <v>45173</v>
      </c>
      <c r="BK729" s="16">
        <v>0</v>
      </c>
      <c r="BL729" s="16">
        <v>0</v>
      </c>
      <c r="BM729" s="9" t="s">
        <v>177</v>
      </c>
      <c r="BN729" s="9" t="s">
        <v>178</v>
      </c>
      <c r="BO729" s="9" t="s">
        <v>156</v>
      </c>
      <c r="BP729" s="17">
        <v>45199</v>
      </c>
      <c r="BQ729" s="17" t="s">
        <v>156</v>
      </c>
      <c r="BR729" s="17">
        <v>45184</v>
      </c>
      <c r="BS729" s="17" t="s">
        <v>156</v>
      </c>
      <c r="BT729" s="10" t="s">
        <v>2469</v>
      </c>
      <c r="BU729" s="17" t="s">
        <v>156</v>
      </c>
      <c r="BV729" s="17" t="s">
        <v>156</v>
      </c>
      <c r="BW729" s="17">
        <v>44882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>
        <v>45062</v>
      </c>
      <c r="CD729" s="10" t="s">
        <v>2469</v>
      </c>
      <c r="CE729" s="17">
        <v>45076</v>
      </c>
      <c r="CF729" s="17" t="s">
        <v>156</v>
      </c>
      <c r="CG729" s="17">
        <v>45021</v>
      </c>
      <c r="CH729" s="17" t="s">
        <v>156</v>
      </c>
      <c r="CI729" s="16">
        <v>0</v>
      </c>
      <c r="CJ729" s="10" t="s">
        <v>156</v>
      </c>
      <c r="CK729" s="10" t="s">
        <v>156</v>
      </c>
      <c r="CL729" s="18" t="s">
        <v>156</v>
      </c>
      <c r="CM729" s="17" t="s">
        <v>156</v>
      </c>
      <c r="CN729" s="10" t="s">
        <v>1867</v>
      </c>
      <c r="CO729" s="17" t="s">
        <v>156</v>
      </c>
      <c r="CP729" s="17" t="s">
        <v>156</v>
      </c>
      <c r="CQ729" s="17">
        <v>44882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 t="s">
        <v>156</v>
      </c>
      <c r="CX729" s="10" t="s">
        <v>1341</v>
      </c>
      <c r="CY729" s="17">
        <v>45135</v>
      </c>
      <c r="CZ729" s="17" t="s">
        <v>156</v>
      </c>
      <c r="DA729" s="17">
        <v>45034</v>
      </c>
      <c r="DB729" s="17" t="s">
        <v>156</v>
      </c>
      <c r="DC729" s="16">
        <v>0</v>
      </c>
      <c r="DD729" s="10" t="s">
        <v>156</v>
      </c>
      <c r="DE729" s="10" t="s">
        <v>156</v>
      </c>
      <c r="DF729" s="18" t="s">
        <v>156</v>
      </c>
      <c r="DG729" s="17" t="s">
        <v>156</v>
      </c>
      <c r="DH729" s="10" t="s">
        <v>2470</v>
      </c>
      <c r="DI729" s="17">
        <v>45142</v>
      </c>
      <c r="DJ729" s="17" t="s">
        <v>156</v>
      </c>
      <c r="DK729" s="17">
        <v>45034</v>
      </c>
      <c r="DL729" s="17" t="s">
        <v>156</v>
      </c>
      <c r="DM729" s="16">
        <v>0</v>
      </c>
      <c r="DN729" s="10" t="s">
        <v>156</v>
      </c>
      <c r="DO729" s="10" t="s">
        <v>156</v>
      </c>
      <c r="DP729" s="16">
        <v>36</v>
      </c>
      <c r="DQ729" s="16">
        <v>24</v>
      </c>
      <c r="DR729" s="11">
        <v>24</v>
      </c>
      <c r="DS729" s="16">
        <v>12</v>
      </c>
      <c r="DT729" s="16">
        <v>5500</v>
      </c>
      <c r="DU729" s="11" t="s">
        <v>181</v>
      </c>
      <c r="DV729" s="11" t="s">
        <v>182</v>
      </c>
      <c r="DW729" s="27" t="s">
        <v>156</v>
      </c>
      <c r="DX729" s="27" t="s">
        <v>156</v>
      </c>
      <c r="DY729" s="20" t="s">
        <v>156</v>
      </c>
      <c r="DZ729" s="16">
        <v>7</v>
      </c>
      <c r="EA729" s="16">
        <v>30</v>
      </c>
      <c r="EB729" s="27" t="s">
        <v>185</v>
      </c>
      <c r="EC729" s="27" t="s">
        <v>419</v>
      </c>
      <c r="ED729" s="27" t="s">
        <v>182</v>
      </c>
      <c r="EE729" s="29">
        <v>44883.028819444444</v>
      </c>
      <c r="EF729" s="28" t="s">
        <v>186</v>
      </c>
      <c r="EG729" s="28" t="s">
        <v>156</v>
      </c>
      <c r="EH729" s="28" t="s">
        <v>187</v>
      </c>
      <c r="EI729" s="29">
        <v>45068.815046296295</v>
      </c>
      <c r="EJ729" s="28" t="s">
        <v>197</v>
      </c>
      <c r="EK729" s="28" t="s">
        <v>156</v>
      </c>
      <c r="EL729" s="28" t="s">
        <v>198</v>
      </c>
      <c r="EM729" s="45"/>
      <c r="EN729" s="46" t="str">
        <f t="shared" si="78"/>
        <v>243F004G</v>
      </c>
      <c r="EO729" s="47">
        <f t="shared" si="79"/>
        <v>45162</v>
      </c>
      <c r="EP729" s="47" t="str">
        <f t="shared" si="80"/>
        <v/>
      </c>
      <c r="EQ729" s="48" t="str">
        <f t="shared" ca="1" si="81"/>
        <v>Y</v>
      </c>
      <c r="ER729" s="49" t="str">
        <f t="shared" si="82"/>
        <v/>
      </c>
      <c r="ES729" s="50"/>
      <c r="ET729" s="51" t="str">
        <f t="shared" si="83"/>
        <v/>
      </c>
      <c r="EU729" s="52" t="str">
        <f t="shared" si="84"/>
        <v/>
      </c>
      <c r="EV729" s="46"/>
    </row>
    <row r="730" spans="1:153" ht="14.25" hidden="1" customHeight="1">
      <c r="A730" s="8">
        <v>723</v>
      </c>
      <c r="B730" s="9" t="s">
        <v>141</v>
      </c>
      <c r="C730" s="10" t="s">
        <v>206</v>
      </c>
      <c r="D730" s="10" t="s">
        <v>2008</v>
      </c>
      <c r="E730" s="10" t="s">
        <v>150</v>
      </c>
      <c r="F730" s="9" t="s">
        <v>2009</v>
      </c>
      <c r="G730" s="10" t="s">
        <v>389</v>
      </c>
      <c r="H730" s="9" t="s">
        <v>390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574</v>
      </c>
      <c r="N730" s="9" t="s">
        <v>206</v>
      </c>
      <c r="O730" s="9" t="s">
        <v>151</v>
      </c>
      <c r="P730" s="9" t="s">
        <v>142</v>
      </c>
      <c r="Q730" s="9" t="s">
        <v>575</v>
      </c>
      <c r="R730" s="9" t="s">
        <v>336</v>
      </c>
      <c r="S730" s="9" t="s">
        <v>305</v>
      </c>
      <c r="T730" s="9" t="s">
        <v>306</v>
      </c>
      <c r="U730" s="9" t="s">
        <v>307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2454</v>
      </c>
      <c r="AA730" s="9" t="s">
        <v>2455</v>
      </c>
      <c r="AB730" s="12" t="s">
        <v>2456</v>
      </c>
      <c r="AC730" s="10" t="s">
        <v>2457</v>
      </c>
      <c r="AD730" s="9" t="s">
        <v>2455</v>
      </c>
      <c r="AE730" s="13" t="s">
        <v>2456</v>
      </c>
      <c r="AF730" s="14" t="s">
        <v>407</v>
      </c>
      <c r="AG730" s="10" t="s">
        <v>2471</v>
      </c>
      <c r="AH730" s="11" t="s">
        <v>2459</v>
      </c>
      <c r="AI730" s="11" t="s">
        <v>2460</v>
      </c>
      <c r="AJ730" s="10" t="s">
        <v>2461</v>
      </c>
      <c r="AK730" s="11" t="s">
        <v>2460</v>
      </c>
      <c r="AL730" s="11" t="s">
        <v>2462</v>
      </c>
      <c r="AM730" s="10" t="s">
        <v>2463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1.7</v>
      </c>
      <c r="AU730" s="10" t="s">
        <v>206</v>
      </c>
      <c r="AV730" s="16">
        <v>9796</v>
      </c>
      <c r="AW730" s="16">
        <v>9796</v>
      </c>
      <c r="AX730" s="16">
        <v>0</v>
      </c>
      <c r="AY730" s="16">
        <v>0</v>
      </c>
      <c r="AZ730" s="16">
        <v>0</v>
      </c>
      <c r="BA730" s="17">
        <v>45166</v>
      </c>
      <c r="BB730" s="30" t="s">
        <v>175</v>
      </c>
      <c r="BC730" s="18" t="s">
        <v>156</v>
      </c>
      <c r="BD730" s="17">
        <v>45230</v>
      </c>
      <c r="BE730" s="17">
        <v>45291</v>
      </c>
      <c r="BF730" s="17">
        <v>45153</v>
      </c>
      <c r="BG730" s="10">
        <v>85187356</v>
      </c>
      <c r="BH730" s="9" t="s">
        <v>414</v>
      </c>
      <c r="BI730" s="19">
        <v>45078</v>
      </c>
      <c r="BJ730" s="20">
        <v>45082</v>
      </c>
      <c r="BK730" s="16">
        <v>0</v>
      </c>
      <c r="BL730" s="16">
        <v>0</v>
      </c>
      <c r="BM730" s="9" t="s">
        <v>177</v>
      </c>
      <c r="BN730" s="9" t="s">
        <v>178</v>
      </c>
      <c r="BO730" s="9" t="s">
        <v>635</v>
      </c>
      <c r="BP730" s="17">
        <v>45153</v>
      </c>
      <c r="BQ730" s="17" t="s">
        <v>156</v>
      </c>
      <c r="BR730" s="17" t="s">
        <v>156</v>
      </c>
      <c r="BS730" s="17" t="s">
        <v>156</v>
      </c>
      <c r="BT730" s="10" t="s">
        <v>2464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>
        <v>45009</v>
      </c>
      <c r="CD730" s="10" t="s">
        <v>2465</v>
      </c>
      <c r="CE730" s="17">
        <v>44999</v>
      </c>
      <c r="CF730" s="17" t="s">
        <v>156</v>
      </c>
      <c r="CG730" s="17">
        <v>44920</v>
      </c>
      <c r="CH730" s="17" t="s">
        <v>156</v>
      </c>
      <c r="CI730" s="16">
        <v>0</v>
      </c>
      <c r="CJ730" s="10" t="s">
        <v>156</v>
      </c>
      <c r="CK730" s="10" t="s">
        <v>156</v>
      </c>
      <c r="CL730" s="18" t="s">
        <v>156</v>
      </c>
      <c r="CM730" s="17" t="s">
        <v>156</v>
      </c>
      <c r="CN730" s="10" t="s">
        <v>2339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45020</v>
      </c>
      <c r="CX730" s="10" t="s">
        <v>2340</v>
      </c>
      <c r="CY730" s="17">
        <v>45048</v>
      </c>
      <c r="CZ730" s="17" t="s">
        <v>156</v>
      </c>
      <c r="DA730" s="17">
        <v>44920</v>
      </c>
      <c r="DB730" s="17" t="s">
        <v>156</v>
      </c>
      <c r="DC730" s="16">
        <v>0</v>
      </c>
      <c r="DD730" s="10" t="s">
        <v>156</v>
      </c>
      <c r="DE730" s="10" t="s">
        <v>156</v>
      </c>
      <c r="DF730" s="18" t="s">
        <v>156</v>
      </c>
      <c r="DG730" s="17" t="s">
        <v>156</v>
      </c>
      <c r="DH730" s="10" t="s">
        <v>1918</v>
      </c>
      <c r="DI730" s="17">
        <v>45062</v>
      </c>
      <c r="DJ730" s="17" t="s">
        <v>156</v>
      </c>
      <c r="DK730" s="17">
        <v>44920</v>
      </c>
      <c r="DL730" s="17" t="s">
        <v>156</v>
      </c>
      <c r="DM730" s="16">
        <v>0</v>
      </c>
      <c r="DN730" s="10" t="s">
        <v>156</v>
      </c>
      <c r="DO730" s="10" t="s">
        <v>156</v>
      </c>
      <c r="DP730" s="16">
        <v>36</v>
      </c>
      <c r="DQ730" s="16">
        <v>24</v>
      </c>
      <c r="DR730" s="11">
        <v>24</v>
      </c>
      <c r="DS730" s="16">
        <v>12</v>
      </c>
      <c r="DT730" s="16">
        <v>1</v>
      </c>
      <c r="DU730" s="11" t="s">
        <v>181</v>
      </c>
      <c r="DV730" s="11" t="s">
        <v>182</v>
      </c>
      <c r="DW730" s="27" t="s">
        <v>156</v>
      </c>
      <c r="DX730" s="27" t="s">
        <v>156</v>
      </c>
      <c r="DY730" s="20" t="s">
        <v>423</v>
      </c>
      <c r="DZ730" s="16">
        <v>7</v>
      </c>
      <c r="EA730" s="16">
        <v>30</v>
      </c>
      <c r="EB730" s="27" t="s">
        <v>185</v>
      </c>
      <c r="EC730" s="27" t="s">
        <v>419</v>
      </c>
      <c r="ED730" s="27" t="s">
        <v>182</v>
      </c>
      <c r="EE730" s="29">
        <v>44919.01635416667</v>
      </c>
      <c r="EF730" s="28" t="s">
        <v>188</v>
      </c>
      <c r="EG730" s="28" t="s">
        <v>189</v>
      </c>
      <c r="EH730" s="28" t="s">
        <v>190</v>
      </c>
      <c r="EI730" s="29">
        <v>45062.343865740739</v>
      </c>
      <c r="EJ730" s="28" t="s">
        <v>197</v>
      </c>
      <c r="EK730" s="28" t="s">
        <v>156</v>
      </c>
      <c r="EL730" s="28" t="s">
        <v>198</v>
      </c>
      <c r="EM730" s="45"/>
      <c r="EN730" s="46" t="str">
        <f t="shared" si="78"/>
        <v>243F004H</v>
      </c>
      <c r="EO730" s="47">
        <f t="shared" si="79"/>
        <v>45116</v>
      </c>
      <c r="EP730" s="47">
        <f t="shared" si="80"/>
        <v>45020</v>
      </c>
      <c r="EQ730" s="48" t="str">
        <f t="shared" ca="1" si="81"/>
        <v>Past</v>
      </c>
      <c r="ER730" s="49">
        <f t="shared" si="82"/>
        <v>96</v>
      </c>
      <c r="ES730" s="50"/>
      <c r="ET730" s="51">
        <f t="shared" si="83"/>
        <v>96</v>
      </c>
      <c r="EU730" s="52">
        <f t="shared" si="84"/>
        <v>0</v>
      </c>
      <c r="EV730" s="46"/>
    </row>
    <row r="731" spans="1:153" ht="14.25" hidden="1" customHeight="1">
      <c r="A731" s="8">
        <v>724</v>
      </c>
      <c r="B731" s="9" t="s">
        <v>141</v>
      </c>
      <c r="C731" s="10" t="s">
        <v>206</v>
      </c>
      <c r="D731" s="10" t="s">
        <v>2008</v>
      </c>
      <c r="E731" s="10" t="s">
        <v>150</v>
      </c>
      <c r="F731" s="9" t="s">
        <v>2009</v>
      </c>
      <c r="G731" s="10" t="s">
        <v>389</v>
      </c>
      <c r="H731" s="9" t="s">
        <v>390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574</v>
      </c>
      <c r="N731" s="9" t="s">
        <v>206</v>
      </c>
      <c r="O731" s="9" t="s">
        <v>151</v>
      </c>
      <c r="P731" s="9" t="s">
        <v>142</v>
      </c>
      <c r="Q731" s="9" t="s">
        <v>575</v>
      </c>
      <c r="R731" s="9" t="s">
        <v>336</v>
      </c>
      <c r="S731" s="9" t="s">
        <v>305</v>
      </c>
      <c r="T731" s="9" t="s">
        <v>306</v>
      </c>
      <c r="U731" s="9" t="s">
        <v>307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2454</v>
      </c>
      <c r="AA731" s="9" t="s">
        <v>2455</v>
      </c>
      <c r="AB731" s="12" t="s">
        <v>2456</v>
      </c>
      <c r="AC731" s="10" t="s">
        <v>2457</v>
      </c>
      <c r="AD731" s="9" t="s">
        <v>2455</v>
      </c>
      <c r="AE731" s="13" t="s">
        <v>2456</v>
      </c>
      <c r="AF731" s="14" t="s">
        <v>407</v>
      </c>
      <c r="AG731" s="10" t="s">
        <v>2471</v>
      </c>
      <c r="AH731" s="11" t="s">
        <v>2459</v>
      </c>
      <c r="AI731" s="11" t="s">
        <v>2460</v>
      </c>
      <c r="AJ731" s="10" t="s">
        <v>2461</v>
      </c>
      <c r="AK731" s="11" t="s">
        <v>2460</v>
      </c>
      <c r="AL731" s="11" t="s">
        <v>2462</v>
      </c>
      <c r="AM731" s="10" t="s">
        <v>2463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1.7</v>
      </c>
      <c r="AU731" s="10" t="s">
        <v>206</v>
      </c>
      <c r="AV731" s="16">
        <v>9796</v>
      </c>
      <c r="AW731" s="16">
        <v>9796</v>
      </c>
      <c r="AX731" s="16">
        <v>0</v>
      </c>
      <c r="AY731" s="16">
        <v>0</v>
      </c>
      <c r="AZ731" s="16">
        <v>0</v>
      </c>
      <c r="BA731" s="17">
        <v>45166</v>
      </c>
      <c r="BB731" s="30" t="s">
        <v>175</v>
      </c>
      <c r="BC731" s="18" t="s">
        <v>156</v>
      </c>
      <c r="BD731" s="17">
        <v>45230</v>
      </c>
      <c r="BE731" s="17">
        <v>45291</v>
      </c>
      <c r="BF731" s="17">
        <v>45153</v>
      </c>
      <c r="BG731" s="10">
        <v>85187357</v>
      </c>
      <c r="BH731" s="9" t="s">
        <v>319</v>
      </c>
      <c r="BI731" s="19">
        <v>45139</v>
      </c>
      <c r="BJ731" s="20">
        <v>45145</v>
      </c>
      <c r="BK731" s="16">
        <v>0</v>
      </c>
      <c r="BL731" s="16">
        <v>0</v>
      </c>
      <c r="BM731" s="9" t="s">
        <v>177</v>
      </c>
      <c r="BN731" s="9" t="s">
        <v>178</v>
      </c>
      <c r="BO731" s="9" t="s">
        <v>156</v>
      </c>
      <c r="BP731" s="17">
        <v>45184</v>
      </c>
      <c r="BQ731" s="17" t="s">
        <v>156</v>
      </c>
      <c r="BR731" s="17" t="s">
        <v>156</v>
      </c>
      <c r="BS731" s="17" t="s">
        <v>156</v>
      </c>
      <c r="BT731" s="10" t="s">
        <v>1918</v>
      </c>
      <c r="BU731" s="17" t="s">
        <v>156</v>
      </c>
      <c r="BV731" s="17" t="s">
        <v>156</v>
      </c>
      <c r="BW731" s="17" t="s">
        <v>156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45020</v>
      </c>
      <c r="CD731" s="10" t="s">
        <v>1918</v>
      </c>
      <c r="CE731" s="17">
        <v>45062</v>
      </c>
      <c r="CF731" s="17" t="s">
        <v>156</v>
      </c>
      <c r="CG731" s="17">
        <v>44920</v>
      </c>
      <c r="CH731" s="17" t="s">
        <v>156</v>
      </c>
      <c r="CI731" s="16">
        <v>0</v>
      </c>
      <c r="CJ731" s="10" t="s">
        <v>156</v>
      </c>
      <c r="CK731" s="10" t="s">
        <v>156</v>
      </c>
      <c r="CL731" s="18" t="s">
        <v>156</v>
      </c>
      <c r="CM731" s="17" t="s">
        <v>156</v>
      </c>
      <c r="CN731" s="10" t="s">
        <v>2208</v>
      </c>
      <c r="CO731" s="17" t="s">
        <v>156</v>
      </c>
      <c r="CP731" s="17" t="s">
        <v>156</v>
      </c>
      <c r="CQ731" s="17" t="s">
        <v>156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 t="s">
        <v>156</v>
      </c>
      <c r="CX731" s="10" t="s">
        <v>2466</v>
      </c>
      <c r="CY731" s="17">
        <v>45090</v>
      </c>
      <c r="CZ731" s="17" t="s">
        <v>156</v>
      </c>
      <c r="DA731" s="17">
        <v>45021</v>
      </c>
      <c r="DB731" s="17" t="s">
        <v>156</v>
      </c>
      <c r="DC731" s="16">
        <v>0</v>
      </c>
      <c r="DD731" s="10" t="s">
        <v>156</v>
      </c>
      <c r="DE731" s="10" t="s">
        <v>156</v>
      </c>
      <c r="DF731" s="18" t="s">
        <v>156</v>
      </c>
      <c r="DG731" s="17" t="s">
        <v>156</v>
      </c>
      <c r="DH731" s="10" t="s">
        <v>2467</v>
      </c>
      <c r="DI731" s="17">
        <v>45125</v>
      </c>
      <c r="DJ731" s="17" t="s">
        <v>156</v>
      </c>
      <c r="DK731" s="17">
        <v>45021</v>
      </c>
      <c r="DL731" s="17" t="s">
        <v>156</v>
      </c>
      <c r="DM731" s="16">
        <v>0</v>
      </c>
      <c r="DN731" s="10" t="s">
        <v>156</v>
      </c>
      <c r="DO731" s="10" t="s">
        <v>156</v>
      </c>
      <c r="DP731" s="16">
        <v>36</v>
      </c>
      <c r="DQ731" s="16">
        <v>24</v>
      </c>
      <c r="DR731" s="11">
        <v>24</v>
      </c>
      <c r="DS731" s="16">
        <v>12</v>
      </c>
      <c r="DT731" s="16">
        <v>2000</v>
      </c>
      <c r="DU731" s="11" t="s">
        <v>181</v>
      </c>
      <c r="DV731" s="11" t="s">
        <v>182</v>
      </c>
      <c r="DW731" s="27" t="s">
        <v>156</v>
      </c>
      <c r="DX731" s="27" t="s">
        <v>156</v>
      </c>
      <c r="DY731" s="20" t="s">
        <v>156</v>
      </c>
      <c r="DZ731" s="16">
        <v>7</v>
      </c>
      <c r="EA731" s="16">
        <v>30</v>
      </c>
      <c r="EB731" s="27" t="s">
        <v>185</v>
      </c>
      <c r="EC731" s="27" t="s">
        <v>419</v>
      </c>
      <c r="ED731" s="27" t="s">
        <v>182</v>
      </c>
      <c r="EE731" s="29">
        <v>44919.01635416667</v>
      </c>
      <c r="EF731" s="28" t="s">
        <v>188</v>
      </c>
      <c r="EG731" s="28" t="s">
        <v>189</v>
      </c>
      <c r="EH731" s="28" t="s">
        <v>190</v>
      </c>
      <c r="EI731" s="29">
        <v>45062.343865740739</v>
      </c>
      <c r="EJ731" s="28" t="s">
        <v>197</v>
      </c>
      <c r="EK731" s="28" t="s">
        <v>156</v>
      </c>
      <c r="EL731" s="28" t="s">
        <v>198</v>
      </c>
      <c r="EM731" s="45"/>
      <c r="EN731" s="46" t="str">
        <f t="shared" si="78"/>
        <v>243F004H</v>
      </c>
      <c r="EO731" s="47">
        <f t="shared" si="79"/>
        <v>45147</v>
      </c>
      <c r="EP731" s="47" t="str">
        <f t="shared" si="80"/>
        <v/>
      </c>
      <c r="EQ731" s="48" t="str">
        <f t="shared" ca="1" si="81"/>
        <v>Y</v>
      </c>
      <c r="ER731" s="49" t="str">
        <f t="shared" si="82"/>
        <v/>
      </c>
      <c r="ES731" s="50"/>
      <c r="ET731" s="51" t="str">
        <f t="shared" si="83"/>
        <v/>
      </c>
      <c r="EU731" s="52" t="str">
        <f t="shared" si="84"/>
        <v/>
      </c>
      <c r="EV731" s="46"/>
    </row>
    <row r="732" spans="1:153" ht="14.25" customHeight="1">
      <c r="A732" s="8">
        <v>725</v>
      </c>
      <c r="B732" s="9" t="s">
        <v>141</v>
      </c>
      <c r="C732" s="10" t="s">
        <v>206</v>
      </c>
      <c r="D732" s="10" t="s">
        <v>2008</v>
      </c>
      <c r="E732" s="10" t="s">
        <v>150</v>
      </c>
      <c r="F732" s="9" t="s">
        <v>2009</v>
      </c>
      <c r="G732" s="10" t="s">
        <v>389</v>
      </c>
      <c r="H732" s="9" t="s">
        <v>390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574</v>
      </c>
      <c r="N732" s="9" t="s">
        <v>206</v>
      </c>
      <c r="O732" s="9" t="s">
        <v>151</v>
      </c>
      <c r="P732" s="9" t="s">
        <v>142</v>
      </c>
      <c r="Q732" s="9" t="s">
        <v>575</v>
      </c>
      <c r="R732" s="9" t="s">
        <v>336</v>
      </c>
      <c r="S732" s="9" t="s">
        <v>305</v>
      </c>
      <c r="T732" s="9" t="s">
        <v>306</v>
      </c>
      <c r="U732" s="9" t="s">
        <v>307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2454</v>
      </c>
      <c r="AA732" s="9" t="s">
        <v>2455</v>
      </c>
      <c r="AB732" s="12" t="s">
        <v>2456</v>
      </c>
      <c r="AC732" s="10" t="s">
        <v>2457</v>
      </c>
      <c r="AD732" s="9" t="s">
        <v>2455</v>
      </c>
      <c r="AE732" s="13" t="s">
        <v>2456</v>
      </c>
      <c r="AF732" s="14" t="s">
        <v>407</v>
      </c>
      <c r="AG732" s="10" t="s">
        <v>2471</v>
      </c>
      <c r="AH732" s="11" t="s">
        <v>2459</v>
      </c>
      <c r="AI732" s="11" t="s">
        <v>2460</v>
      </c>
      <c r="AJ732" s="10" t="s">
        <v>2461</v>
      </c>
      <c r="AK732" s="11" t="s">
        <v>2460</v>
      </c>
      <c r="AL732" s="11" t="s">
        <v>2462</v>
      </c>
      <c r="AM732" s="10" t="s">
        <v>2463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1.7</v>
      </c>
      <c r="AU732" s="10" t="s">
        <v>206</v>
      </c>
      <c r="AV732" s="16">
        <v>9796</v>
      </c>
      <c r="AW732" s="16">
        <v>9796</v>
      </c>
      <c r="AX732" s="16">
        <v>0</v>
      </c>
      <c r="AY732" s="16">
        <v>0</v>
      </c>
      <c r="AZ732" s="16">
        <v>0</v>
      </c>
      <c r="BA732" s="17">
        <v>45166</v>
      </c>
      <c r="BB732" s="30" t="s">
        <v>175</v>
      </c>
      <c r="BC732" s="18" t="s">
        <v>156</v>
      </c>
      <c r="BD732" s="17">
        <v>45230</v>
      </c>
      <c r="BE732" s="17">
        <v>45291</v>
      </c>
      <c r="BF732" s="17">
        <v>45153</v>
      </c>
      <c r="BG732" s="10">
        <v>85187358</v>
      </c>
      <c r="BH732" s="9" t="s">
        <v>321</v>
      </c>
      <c r="BI732" s="19">
        <v>45170</v>
      </c>
      <c r="BJ732" s="20">
        <v>45173</v>
      </c>
      <c r="BK732" s="16">
        <v>0</v>
      </c>
      <c r="BL732" s="16">
        <v>0</v>
      </c>
      <c r="BM732" s="9" t="s">
        <v>177</v>
      </c>
      <c r="BN732" s="9" t="s">
        <v>383</v>
      </c>
      <c r="BO732" s="9" t="s">
        <v>156</v>
      </c>
      <c r="BP732" s="17">
        <v>45199</v>
      </c>
      <c r="BQ732" s="17" t="s">
        <v>156</v>
      </c>
      <c r="BR732" s="17" t="s">
        <v>156</v>
      </c>
      <c r="BS732" s="17" t="s">
        <v>156</v>
      </c>
      <c r="BT732" s="10" t="s">
        <v>2467</v>
      </c>
      <c r="BU732" s="17" t="s">
        <v>156</v>
      </c>
      <c r="BV732" s="17" t="s">
        <v>156</v>
      </c>
      <c r="BW732" s="17" t="s">
        <v>156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 t="s">
        <v>156</v>
      </c>
      <c r="CD732" s="10" t="s">
        <v>2467</v>
      </c>
      <c r="CE732" s="17">
        <v>45107</v>
      </c>
      <c r="CF732" s="17" t="s">
        <v>156</v>
      </c>
      <c r="CG732" s="17">
        <v>44920</v>
      </c>
      <c r="CH732" s="17" t="s">
        <v>156</v>
      </c>
      <c r="CI732" s="16">
        <v>0</v>
      </c>
      <c r="CJ732" s="10" t="s">
        <v>156</v>
      </c>
      <c r="CK732" s="10" t="s">
        <v>156</v>
      </c>
      <c r="CL732" s="18" t="s">
        <v>156</v>
      </c>
      <c r="CM732" s="17" t="s">
        <v>156</v>
      </c>
      <c r="CN732" s="10" t="s">
        <v>2099</v>
      </c>
      <c r="CO732" s="17" t="s">
        <v>156</v>
      </c>
      <c r="CP732" s="17" t="s">
        <v>156</v>
      </c>
      <c r="CQ732" s="17" t="s">
        <v>156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 t="s">
        <v>156</v>
      </c>
      <c r="CX732" s="10" t="s">
        <v>2472</v>
      </c>
      <c r="CY732" s="17">
        <v>45135</v>
      </c>
      <c r="CZ732" s="17" t="s">
        <v>156</v>
      </c>
      <c r="DA732" s="17">
        <v>44920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 t="s">
        <v>156</v>
      </c>
      <c r="DH732" s="10" t="s">
        <v>2473</v>
      </c>
      <c r="DI732" s="17">
        <v>45142</v>
      </c>
      <c r="DJ732" s="17" t="s">
        <v>156</v>
      </c>
      <c r="DK732" s="17">
        <v>44920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36</v>
      </c>
      <c r="DQ732" s="16">
        <v>24</v>
      </c>
      <c r="DR732" s="11">
        <v>24</v>
      </c>
      <c r="DS732" s="16">
        <v>12</v>
      </c>
      <c r="DT732" s="16">
        <v>0</v>
      </c>
      <c r="DU732" s="11" t="s">
        <v>181</v>
      </c>
      <c r="DV732" s="11" t="s">
        <v>182</v>
      </c>
      <c r="DW732" s="27" t="s">
        <v>156</v>
      </c>
      <c r="DX732" s="27" t="s">
        <v>156</v>
      </c>
      <c r="DY732" s="20" t="s">
        <v>156</v>
      </c>
      <c r="DZ732" s="16">
        <v>7</v>
      </c>
      <c r="EA732" s="16">
        <v>30</v>
      </c>
      <c r="EB732" s="27" t="s">
        <v>185</v>
      </c>
      <c r="EC732" s="27" t="s">
        <v>419</v>
      </c>
      <c r="ED732" s="27" t="s">
        <v>182</v>
      </c>
      <c r="EE732" s="29">
        <v>44919.01635416667</v>
      </c>
      <c r="EF732" s="28" t="s">
        <v>188</v>
      </c>
      <c r="EG732" s="28" t="s">
        <v>189</v>
      </c>
      <c r="EH732" s="28" t="s">
        <v>190</v>
      </c>
      <c r="EI732" s="29">
        <v>45062.343865740739</v>
      </c>
      <c r="EJ732" s="28" t="s">
        <v>197</v>
      </c>
      <c r="EK732" s="28" t="s">
        <v>156</v>
      </c>
      <c r="EL732" s="28" t="s">
        <v>198</v>
      </c>
      <c r="EM732" s="45" t="s">
        <v>3713</v>
      </c>
      <c r="EN732" s="46" t="str">
        <f t="shared" si="78"/>
        <v>243F004H</v>
      </c>
      <c r="EO732" s="47">
        <f t="shared" si="79"/>
        <v>45162</v>
      </c>
      <c r="EP732" s="47" t="str">
        <f t="shared" si="80"/>
        <v/>
      </c>
      <c r="EQ732" s="48" t="str">
        <f t="shared" ca="1" si="81"/>
        <v>Y</v>
      </c>
      <c r="ER732" s="49" t="str">
        <f t="shared" si="82"/>
        <v/>
      </c>
      <c r="ES732" s="50"/>
      <c r="ET732" s="51" t="str">
        <f t="shared" si="83"/>
        <v/>
      </c>
      <c r="EU732" s="52" t="str">
        <f t="shared" si="84"/>
        <v/>
      </c>
      <c r="EV732" s="46"/>
      <c r="EW732" s="23" t="s">
        <v>3714</v>
      </c>
    </row>
    <row r="733" spans="1:153" ht="14.25" hidden="1" customHeight="1">
      <c r="A733" s="8">
        <v>726</v>
      </c>
      <c r="B733" s="9" t="s">
        <v>141</v>
      </c>
      <c r="C733" s="10" t="s">
        <v>206</v>
      </c>
      <c r="D733" s="10" t="s">
        <v>2008</v>
      </c>
      <c r="E733" s="10" t="s">
        <v>150</v>
      </c>
      <c r="F733" s="9" t="s">
        <v>2009</v>
      </c>
      <c r="G733" s="10" t="s">
        <v>389</v>
      </c>
      <c r="H733" s="9" t="s">
        <v>390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574</v>
      </c>
      <c r="N733" s="9" t="s">
        <v>206</v>
      </c>
      <c r="O733" s="9" t="s">
        <v>151</v>
      </c>
      <c r="P733" s="9" t="s">
        <v>142</v>
      </c>
      <c r="Q733" s="9" t="s">
        <v>575</v>
      </c>
      <c r="R733" s="9" t="s">
        <v>336</v>
      </c>
      <c r="S733" s="9" t="s">
        <v>305</v>
      </c>
      <c r="T733" s="9" t="s">
        <v>306</v>
      </c>
      <c r="U733" s="9" t="s">
        <v>307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2454</v>
      </c>
      <c r="AA733" s="9" t="s">
        <v>2455</v>
      </c>
      <c r="AB733" s="12" t="s">
        <v>2456</v>
      </c>
      <c r="AC733" s="10" t="s">
        <v>2457</v>
      </c>
      <c r="AD733" s="9" t="s">
        <v>2455</v>
      </c>
      <c r="AE733" s="13" t="s">
        <v>2456</v>
      </c>
      <c r="AF733" s="14" t="s">
        <v>407</v>
      </c>
      <c r="AG733" s="10" t="s">
        <v>2471</v>
      </c>
      <c r="AH733" s="11" t="s">
        <v>2459</v>
      </c>
      <c r="AI733" s="11" t="s">
        <v>2460</v>
      </c>
      <c r="AJ733" s="10" t="s">
        <v>2461</v>
      </c>
      <c r="AK733" s="11" t="s">
        <v>2460</v>
      </c>
      <c r="AL733" s="11" t="s">
        <v>2462</v>
      </c>
      <c r="AM733" s="10" t="s">
        <v>2463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1.7</v>
      </c>
      <c r="AU733" s="10" t="s">
        <v>206</v>
      </c>
      <c r="AV733" s="16">
        <v>9796</v>
      </c>
      <c r="AW733" s="16">
        <v>9796</v>
      </c>
      <c r="AX733" s="16">
        <v>0</v>
      </c>
      <c r="AY733" s="16">
        <v>0</v>
      </c>
      <c r="AZ733" s="16">
        <v>0</v>
      </c>
      <c r="BA733" s="17">
        <v>45166</v>
      </c>
      <c r="BB733" s="30" t="s">
        <v>246</v>
      </c>
      <c r="BC733" s="18" t="s">
        <v>156</v>
      </c>
      <c r="BD733" s="17">
        <v>45230</v>
      </c>
      <c r="BE733" s="17">
        <v>45291</v>
      </c>
      <c r="BF733" s="17">
        <v>45153</v>
      </c>
      <c r="BG733" s="10">
        <v>85182971</v>
      </c>
      <c r="BH733" s="9" t="s">
        <v>258</v>
      </c>
      <c r="BI733" s="19">
        <v>45170</v>
      </c>
      <c r="BJ733" s="20">
        <v>45194</v>
      </c>
      <c r="BK733" s="16">
        <v>0</v>
      </c>
      <c r="BL733" s="16">
        <v>0</v>
      </c>
      <c r="BM733" s="9" t="s">
        <v>177</v>
      </c>
      <c r="BN733" s="9" t="s">
        <v>226</v>
      </c>
      <c r="BO733" s="9" t="s">
        <v>156</v>
      </c>
      <c r="BP733" s="17">
        <v>45238</v>
      </c>
      <c r="BQ733" s="17" t="s">
        <v>156</v>
      </c>
      <c r="BR733" s="17">
        <v>45238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>
        <v>44917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 t="s">
        <v>156</v>
      </c>
      <c r="CD733" s="10" t="s">
        <v>156</v>
      </c>
      <c r="CE733" s="17">
        <v>45142</v>
      </c>
      <c r="CF733" s="17" t="s">
        <v>156</v>
      </c>
      <c r="CG733" s="17">
        <v>45004</v>
      </c>
      <c r="CH733" s="17" t="s">
        <v>156</v>
      </c>
      <c r="CI733" s="16">
        <v>0</v>
      </c>
      <c r="CJ733" s="10" t="s">
        <v>156</v>
      </c>
      <c r="CK733" s="10" t="s">
        <v>156</v>
      </c>
      <c r="CL733" s="18">
        <v>45170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>
        <v>44917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 t="s">
        <v>156</v>
      </c>
      <c r="CX733" s="10" t="s">
        <v>193</v>
      </c>
      <c r="CY733" s="17" t="s">
        <v>156</v>
      </c>
      <c r="CZ733" s="17" t="s">
        <v>156</v>
      </c>
      <c r="DA733" s="17">
        <v>44917</v>
      </c>
      <c r="DB733" s="17" t="s">
        <v>156</v>
      </c>
      <c r="DC733" s="16">
        <v>0</v>
      </c>
      <c r="DD733" s="10" t="s">
        <v>156</v>
      </c>
      <c r="DE733" s="10" t="s">
        <v>156</v>
      </c>
      <c r="DF733" s="18" t="s">
        <v>156</v>
      </c>
      <c r="DG733" s="17" t="s">
        <v>156</v>
      </c>
      <c r="DH733" s="10" t="s">
        <v>156</v>
      </c>
      <c r="DI733" s="17" t="s">
        <v>156</v>
      </c>
      <c r="DJ733" s="17" t="s">
        <v>156</v>
      </c>
      <c r="DK733" s="17">
        <v>44917</v>
      </c>
      <c r="DL733" s="17" t="s">
        <v>156</v>
      </c>
      <c r="DM733" s="16">
        <v>0</v>
      </c>
      <c r="DN733" s="10" t="s">
        <v>156</v>
      </c>
      <c r="DO733" s="10" t="s">
        <v>156</v>
      </c>
      <c r="DP733" s="16">
        <v>36</v>
      </c>
      <c r="DQ733" s="16">
        <v>24</v>
      </c>
      <c r="DR733" s="11">
        <v>24</v>
      </c>
      <c r="DS733" s="16">
        <v>12</v>
      </c>
      <c r="DT733" s="16">
        <v>0</v>
      </c>
      <c r="DU733" s="11" t="s">
        <v>181</v>
      </c>
      <c r="DV733" s="11" t="s">
        <v>182</v>
      </c>
      <c r="DW733" s="27" t="s">
        <v>156</v>
      </c>
      <c r="DX733" s="27" t="s">
        <v>156</v>
      </c>
      <c r="DY733" s="20" t="s">
        <v>2474</v>
      </c>
      <c r="DZ733" s="16">
        <v>7</v>
      </c>
      <c r="EA733" s="16">
        <v>30</v>
      </c>
      <c r="EB733" s="27" t="s">
        <v>185</v>
      </c>
      <c r="EC733" s="27" t="s">
        <v>419</v>
      </c>
      <c r="ED733" s="27" t="s">
        <v>182</v>
      </c>
      <c r="EE733" s="29">
        <v>44917.99591435185</v>
      </c>
      <c r="EF733" s="28" t="s">
        <v>186</v>
      </c>
      <c r="EG733" s="28" t="s">
        <v>156</v>
      </c>
      <c r="EH733" s="28" t="s">
        <v>187</v>
      </c>
      <c r="EI733" s="29">
        <v>45062.343865740739</v>
      </c>
      <c r="EJ733" s="28" t="s">
        <v>197</v>
      </c>
      <c r="EK733" s="28" t="s">
        <v>156</v>
      </c>
      <c r="EL733" s="28" t="s">
        <v>198</v>
      </c>
      <c r="EM733" s="45"/>
      <c r="EN733" s="46" t="str">
        <f t="shared" si="78"/>
        <v>243F004H</v>
      </c>
      <c r="EO733" s="47">
        <f t="shared" si="79"/>
        <v>45201</v>
      </c>
      <c r="EP733" s="47" t="str">
        <f t="shared" si="80"/>
        <v/>
      </c>
      <c r="EQ733" s="48" t="str">
        <f t="shared" ca="1" si="81"/>
        <v>Y</v>
      </c>
      <c r="ER733" s="49" t="str">
        <f t="shared" si="82"/>
        <v/>
      </c>
      <c r="ES733" s="50"/>
      <c r="ET733" s="51" t="str">
        <f t="shared" si="83"/>
        <v/>
      </c>
      <c r="EU733" s="52" t="str">
        <f t="shared" si="84"/>
        <v/>
      </c>
      <c r="EV733" s="46"/>
      <c r="EW733" s="23" t="s">
        <v>3717</v>
      </c>
    </row>
    <row r="734" spans="1:153" ht="14.25" hidden="1" customHeight="1">
      <c r="A734" s="8">
        <v>727</v>
      </c>
      <c r="B734" s="9" t="s">
        <v>141</v>
      </c>
      <c r="C734" s="10" t="s">
        <v>206</v>
      </c>
      <c r="D734" s="10" t="s">
        <v>2008</v>
      </c>
      <c r="E734" s="10" t="s">
        <v>150</v>
      </c>
      <c r="F734" s="9" t="s">
        <v>2009</v>
      </c>
      <c r="G734" s="10" t="s">
        <v>389</v>
      </c>
      <c r="H734" s="9" t="s">
        <v>390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574</v>
      </c>
      <c r="N734" s="9" t="s">
        <v>206</v>
      </c>
      <c r="O734" s="9" t="s">
        <v>151</v>
      </c>
      <c r="P734" s="9" t="s">
        <v>142</v>
      </c>
      <c r="Q734" s="9" t="s">
        <v>575</v>
      </c>
      <c r="R734" s="9" t="s">
        <v>336</v>
      </c>
      <c r="S734" s="9" t="s">
        <v>305</v>
      </c>
      <c r="T734" s="9" t="s">
        <v>306</v>
      </c>
      <c r="U734" s="9" t="s">
        <v>307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2454</v>
      </c>
      <c r="AA734" s="9" t="s">
        <v>2455</v>
      </c>
      <c r="AB734" s="12" t="s">
        <v>2456</v>
      </c>
      <c r="AC734" s="10" t="s">
        <v>2475</v>
      </c>
      <c r="AD734" s="9" t="s">
        <v>2476</v>
      </c>
      <c r="AE734" s="13" t="s">
        <v>2477</v>
      </c>
      <c r="AF734" s="14" t="s">
        <v>407</v>
      </c>
      <c r="AG734" s="10" t="s">
        <v>2478</v>
      </c>
      <c r="AH734" s="11" t="s">
        <v>2479</v>
      </c>
      <c r="AI734" s="11" t="s">
        <v>2480</v>
      </c>
      <c r="AJ734" s="10" t="s">
        <v>2481</v>
      </c>
      <c r="AK734" s="11" t="s">
        <v>2480</v>
      </c>
      <c r="AL734" s="11" t="s">
        <v>2462</v>
      </c>
      <c r="AM734" s="10" t="s">
        <v>2463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2</v>
      </c>
      <c r="AU734" s="10" t="s">
        <v>142</v>
      </c>
      <c r="AV734" s="16">
        <v>11040</v>
      </c>
      <c r="AW734" s="16">
        <v>11040</v>
      </c>
      <c r="AX734" s="16">
        <v>0</v>
      </c>
      <c r="AY734" s="16">
        <v>0</v>
      </c>
      <c r="AZ734" s="16">
        <v>0</v>
      </c>
      <c r="BA734" s="17">
        <v>45166</v>
      </c>
      <c r="BB734" s="30" t="s">
        <v>175</v>
      </c>
      <c r="BC734" s="18" t="s">
        <v>156</v>
      </c>
      <c r="BD734" s="17">
        <v>45230</v>
      </c>
      <c r="BE734" s="17">
        <v>45291</v>
      </c>
      <c r="BF734" s="17">
        <v>45153</v>
      </c>
      <c r="BG734" s="10">
        <v>85136899</v>
      </c>
      <c r="BH734" s="9" t="s">
        <v>414</v>
      </c>
      <c r="BI734" s="19">
        <v>45078</v>
      </c>
      <c r="BJ734" s="20">
        <v>45082</v>
      </c>
      <c r="BK734" s="16">
        <v>0</v>
      </c>
      <c r="BL734" s="16">
        <v>0</v>
      </c>
      <c r="BM734" s="9" t="s">
        <v>177</v>
      </c>
      <c r="BN734" s="9" t="s">
        <v>178</v>
      </c>
      <c r="BO734" s="9" t="s">
        <v>635</v>
      </c>
      <c r="BP734" s="17">
        <v>45153</v>
      </c>
      <c r="BQ734" s="17" t="s">
        <v>156</v>
      </c>
      <c r="BR734" s="17" t="s">
        <v>156</v>
      </c>
      <c r="BS734" s="17" t="s">
        <v>156</v>
      </c>
      <c r="BT734" s="10" t="s">
        <v>2464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45009</v>
      </c>
      <c r="CD734" s="10" t="s">
        <v>2482</v>
      </c>
      <c r="CE734" s="17">
        <v>44999</v>
      </c>
      <c r="CF734" s="17" t="s">
        <v>156</v>
      </c>
      <c r="CG734" s="17">
        <v>44920</v>
      </c>
      <c r="CH734" s="17" t="s">
        <v>156</v>
      </c>
      <c r="CI734" s="16">
        <v>0</v>
      </c>
      <c r="CJ734" s="10" t="s">
        <v>156</v>
      </c>
      <c r="CK734" s="10" t="s">
        <v>156</v>
      </c>
      <c r="CL734" s="18" t="s">
        <v>156</v>
      </c>
      <c r="CM734" s="17" t="s">
        <v>156</v>
      </c>
      <c r="CN734" s="10" t="s">
        <v>2339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45020</v>
      </c>
      <c r="CX734" s="10" t="s">
        <v>2340</v>
      </c>
      <c r="CY734" s="17">
        <v>45048</v>
      </c>
      <c r="CZ734" s="17" t="s">
        <v>156</v>
      </c>
      <c r="DA734" s="17">
        <v>44920</v>
      </c>
      <c r="DB734" s="17" t="s">
        <v>156</v>
      </c>
      <c r="DC734" s="16">
        <v>0</v>
      </c>
      <c r="DD734" s="10" t="s">
        <v>156</v>
      </c>
      <c r="DE734" s="10" t="s">
        <v>156</v>
      </c>
      <c r="DF734" s="18" t="s">
        <v>156</v>
      </c>
      <c r="DG734" s="17" t="s">
        <v>156</v>
      </c>
      <c r="DH734" s="10" t="s">
        <v>1918</v>
      </c>
      <c r="DI734" s="17">
        <v>45062</v>
      </c>
      <c r="DJ734" s="17" t="s">
        <v>156</v>
      </c>
      <c r="DK734" s="17">
        <v>44920</v>
      </c>
      <c r="DL734" s="17" t="s">
        <v>156</v>
      </c>
      <c r="DM734" s="16">
        <v>0</v>
      </c>
      <c r="DN734" s="10" t="s">
        <v>156</v>
      </c>
      <c r="DO734" s="10" t="s">
        <v>156</v>
      </c>
      <c r="DP734" s="16">
        <v>36</v>
      </c>
      <c r="DQ734" s="16">
        <v>24</v>
      </c>
      <c r="DR734" s="11">
        <v>24</v>
      </c>
      <c r="DS734" s="16">
        <v>12</v>
      </c>
      <c r="DT734" s="16">
        <v>1</v>
      </c>
      <c r="DU734" s="11" t="s">
        <v>181</v>
      </c>
      <c r="DV734" s="11" t="s">
        <v>182</v>
      </c>
      <c r="DW734" s="27" t="s">
        <v>156</v>
      </c>
      <c r="DX734" s="27" t="s">
        <v>156</v>
      </c>
      <c r="DY734" s="20" t="s">
        <v>423</v>
      </c>
      <c r="DZ734" s="16">
        <v>7</v>
      </c>
      <c r="EA734" s="16">
        <v>30</v>
      </c>
      <c r="EB734" s="27" t="s">
        <v>185</v>
      </c>
      <c r="EC734" s="27" t="s">
        <v>419</v>
      </c>
      <c r="ED734" s="27" t="s">
        <v>182</v>
      </c>
      <c r="EE734" s="29">
        <v>44910.366643518515</v>
      </c>
      <c r="EF734" s="28" t="s">
        <v>188</v>
      </c>
      <c r="EG734" s="28" t="s">
        <v>189</v>
      </c>
      <c r="EH734" s="28" t="s">
        <v>190</v>
      </c>
      <c r="EI734" s="29">
        <v>45062.343865740739</v>
      </c>
      <c r="EJ734" s="28" t="s">
        <v>197</v>
      </c>
      <c r="EK734" s="28" t="s">
        <v>156</v>
      </c>
      <c r="EL734" s="28" t="s">
        <v>198</v>
      </c>
      <c r="EM734" s="45"/>
      <c r="EN734" s="46" t="str">
        <f t="shared" si="78"/>
        <v>243F118G</v>
      </c>
      <c r="EO734" s="47">
        <f t="shared" si="79"/>
        <v>45116</v>
      </c>
      <c r="EP734" s="47">
        <f t="shared" si="80"/>
        <v>45020</v>
      </c>
      <c r="EQ734" s="48" t="str">
        <f t="shared" ca="1" si="81"/>
        <v>Past</v>
      </c>
      <c r="ER734" s="49">
        <f t="shared" si="82"/>
        <v>96</v>
      </c>
      <c r="ES734" s="50"/>
      <c r="ET734" s="51">
        <f t="shared" si="83"/>
        <v>96</v>
      </c>
      <c r="EU734" s="52">
        <f t="shared" si="84"/>
        <v>0</v>
      </c>
      <c r="EV734" s="46"/>
    </row>
    <row r="735" spans="1:153" ht="14.25" hidden="1" customHeight="1">
      <c r="A735" s="8">
        <v>728</v>
      </c>
      <c r="B735" s="9" t="s">
        <v>141</v>
      </c>
      <c r="C735" s="10" t="s">
        <v>206</v>
      </c>
      <c r="D735" s="10" t="s">
        <v>2008</v>
      </c>
      <c r="E735" s="10" t="s">
        <v>150</v>
      </c>
      <c r="F735" s="9" t="s">
        <v>2009</v>
      </c>
      <c r="G735" s="10" t="s">
        <v>389</v>
      </c>
      <c r="H735" s="9" t="s">
        <v>390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574</v>
      </c>
      <c r="N735" s="9" t="s">
        <v>206</v>
      </c>
      <c r="O735" s="9" t="s">
        <v>151</v>
      </c>
      <c r="P735" s="9" t="s">
        <v>142</v>
      </c>
      <c r="Q735" s="9" t="s">
        <v>575</v>
      </c>
      <c r="R735" s="9" t="s">
        <v>336</v>
      </c>
      <c r="S735" s="9" t="s">
        <v>305</v>
      </c>
      <c r="T735" s="9" t="s">
        <v>306</v>
      </c>
      <c r="U735" s="9" t="s">
        <v>307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2454</v>
      </c>
      <c r="AA735" s="9" t="s">
        <v>2455</v>
      </c>
      <c r="AB735" s="12" t="s">
        <v>2456</v>
      </c>
      <c r="AC735" s="10" t="s">
        <v>2475</v>
      </c>
      <c r="AD735" s="9" t="s">
        <v>2476</v>
      </c>
      <c r="AE735" s="13" t="s">
        <v>2477</v>
      </c>
      <c r="AF735" s="14" t="s">
        <v>407</v>
      </c>
      <c r="AG735" s="10" t="s">
        <v>2478</v>
      </c>
      <c r="AH735" s="11" t="s">
        <v>2479</v>
      </c>
      <c r="AI735" s="11" t="s">
        <v>2480</v>
      </c>
      <c r="AJ735" s="10" t="s">
        <v>2481</v>
      </c>
      <c r="AK735" s="11" t="s">
        <v>2480</v>
      </c>
      <c r="AL735" s="11" t="s">
        <v>2462</v>
      </c>
      <c r="AM735" s="10" t="s">
        <v>2463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2</v>
      </c>
      <c r="AU735" s="10" t="s">
        <v>142</v>
      </c>
      <c r="AV735" s="16">
        <v>11040</v>
      </c>
      <c r="AW735" s="16">
        <v>11040</v>
      </c>
      <c r="AX735" s="16">
        <v>0</v>
      </c>
      <c r="AY735" s="16">
        <v>0</v>
      </c>
      <c r="AZ735" s="16">
        <v>0</v>
      </c>
      <c r="BA735" s="17">
        <v>45166</v>
      </c>
      <c r="BB735" s="30" t="s">
        <v>175</v>
      </c>
      <c r="BC735" s="18" t="s">
        <v>156</v>
      </c>
      <c r="BD735" s="17">
        <v>45230</v>
      </c>
      <c r="BE735" s="17">
        <v>45291</v>
      </c>
      <c r="BF735" s="17">
        <v>45153</v>
      </c>
      <c r="BG735" s="10">
        <v>85435551</v>
      </c>
      <c r="BH735" s="9" t="s">
        <v>319</v>
      </c>
      <c r="BI735" s="19">
        <v>45108</v>
      </c>
      <c r="BJ735" s="20">
        <v>45110</v>
      </c>
      <c r="BK735" s="16">
        <v>0</v>
      </c>
      <c r="BL735" s="16">
        <v>0</v>
      </c>
      <c r="BM735" s="9" t="s">
        <v>177</v>
      </c>
      <c r="BN735" s="9" t="s">
        <v>178</v>
      </c>
      <c r="BO735" s="9" t="s">
        <v>156</v>
      </c>
      <c r="BP735" s="17">
        <v>45184</v>
      </c>
      <c r="BQ735" s="17" t="s">
        <v>156</v>
      </c>
      <c r="BR735" s="17">
        <v>45208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>
        <v>44999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>
        <v>45020</v>
      </c>
      <c r="CD735" s="10" t="s">
        <v>156</v>
      </c>
      <c r="CE735" s="17" t="s">
        <v>156</v>
      </c>
      <c r="CF735" s="17" t="s">
        <v>156</v>
      </c>
      <c r="CG735" s="17">
        <v>45011</v>
      </c>
      <c r="CH735" s="17" t="s">
        <v>156</v>
      </c>
      <c r="CI735" s="16">
        <v>0</v>
      </c>
      <c r="CJ735" s="10" t="s">
        <v>156</v>
      </c>
      <c r="CK735" s="10" t="s">
        <v>156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>
        <v>44999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45041</v>
      </c>
      <c r="CX735" s="10" t="s">
        <v>193</v>
      </c>
      <c r="CY735" s="17">
        <v>45062</v>
      </c>
      <c r="CZ735" s="17" t="s">
        <v>156</v>
      </c>
      <c r="DA735" s="17">
        <v>45021</v>
      </c>
      <c r="DB735" s="17" t="s">
        <v>156</v>
      </c>
      <c r="DC735" s="16">
        <v>0</v>
      </c>
      <c r="DD735" s="10" t="s">
        <v>156</v>
      </c>
      <c r="DE735" s="10" t="s">
        <v>156</v>
      </c>
      <c r="DF735" s="18" t="s">
        <v>156</v>
      </c>
      <c r="DG735" s="17" t="s">
        <v>156</v>
      </c>
      <c r="DH735" s="10" t="s">
        <v>156</v>
      </c>
      <c r="DI735" s="17">
        <v>45097</v>
      </c>
      <c r="DJ735" s="17" t="s">
        <v>156</v>
      </c>
      <c r="DK735" s="17">
        <v>45021</v>
      </c>
      <c r="DL735" s="17" t="s">
        <v>156</v>
      </c>
      <c r="DM735" s="16">
        <v>0</v>
      </c>
      <c r="DN735" s="10" t="s">
        <v>156</v>
      </c>
      <c r="DO735" s="10" t="s">
        <v>156</v>
      </c>
      <c r="DP735" s="16">
        <v>36</v>
      </c>
      <c r="DQ735" s="16">
        <v>24</v>
      </c>
      <c r="DR735" s="11">
        <v>24</v>
      </c>
      <c r="DS735" s="16">
        <v>12</v>
      </c>
      <c r="DT735" s="16">
        <v>1</v>
      </c>
      <c r="DU735" s="11" t="s">
        <v>181</v>
      </c>
      <c r="DV735" s="11" t="s">
        <v>182</v>
      </c>
      <c r="DW735" s="27" t="s">
        <v>156</v>
      </c>
      <c r="DX735" s="27" t="s">
        <v>156</v>
      </c>
      <c r="DY735" s="20" t="s">
        <v>2483</v>
      </c>
      <c r="DZ735" s="16">
        <v>7</v>
      </c>
      <c r="EA735" s="16">
        <v>30</v>
      </c>
      <c r="EB735" s="27" t="s">
        <v>185</v>
      </c>
      <c r="EC735" s="27" t="s">
        <v>419</v>
      </c>
      <c r="ED735" s="27" t="s">
        <v>182</v>
      </c>
      <c r="EE735" s="29">
        <v>44999.979513888888</v>
      </c>
      <c r="EF735" s="28" t="s">
        <v>186</v>
      </c>
      <c r="EG735" s="28" t="s">
        <v>156</v>
      </c>
      <c r="EH735" s="28" t="s">
        <v>187</v>
      </c>
      <c r="EI735" s="29">
        <v>45062.343865740739</v>
      </c>
      <c r="EJ735" s="28" t="s">
        <v>197</v>
      </c>
      <c r="EK735" s="28" t="s">
        <v>156</v>
      </c>
      <c r="EL735" s="28" t="s">
        <v>198</v>
      </c>
      <c r="EM735" s="45"/>
      <c r="EN735" s="46" t="str">
        <f t="shared" si="78"/>
        <v>243F118G</v>
      </c>
      <c r="EO735" s="47">
        <f t="shared" si="79"/>
        <v>45147</v>
      </c>
      <c r="EP735" s="47">
        <f t="shared" si="80"/>
        <v>45041</v>
      </c>
      <c r="EQ735" s="48" t="str">
        <f t="shared" ca="1" si="81"/>
        <v>Past</v>
      </c>
      <c r="ER735" s="49">
        <f t="shared" si="82"/>
        <v>106</v>
      </c>
      <c r="ES735" s="50"/>
      <c r="ET735" s="51">
        <f t="shared" si="83"/>
        <v>106</v>
      </c>
      <c r="EU735" s="52">
        <f t="shared" si="84"/>
        <v>0</v>
      </c>
      <c r="EV735" s="46"/>
    </row>
    <row r="736" spans="1:153" ht="14.25" hidden="1" customHeight="1">
      <c r="A736" s="8">
        <v>729</v>
      </c>
      <c r="B736" s="9" t="s">
        <v>141</v>
      </c>
      <c r="C736" s="10" t="s">
        <v>206</v>
      </c>
      <c r="D736" s="10" t="s">
        <v>2008</v>
      </c>
      <c r="E736" s="10" t="s">
        <v>150</v>
      </c>
      <c r="F736" s="9" t="s">
        <v>2009</v>
      </c>
      <c r="G736" s="10" t="s">
        <v>389</v>
      </c>
      <c r="H736" s="9" t="s">
        <v>390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574</v>
      </c>
      <c r="N736" s="9" t="s">
        <v>206</v>
      </c>
      <c r="O736" s="9" t="s">
        <v>151</v>
      </c>
      <c r="P736" s="9" t="s">
        <v>142</v>
      </c>
      <c r="Q736" s="9" t="s">
        <v>575</v>
      </c>
      <c r="R736" s="9" t="s">
        <v>336</v>
      </c>
      <c r="S736" s="9" t="s">
        <v>305</v>
      </c>
      <c r="T736" s="9" t="s">
        <v>306</v>
      </c>
      <c r="U736" s="9" t="s">
        <v>307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2454</v>
      </c>
      <c r="AA736" s="9" t="s">
        <v>2455</v>
      </c>
      <c r="AB736" s="12" t="s">
        <v>2456</v>
      </c>
      <c r="AC736" s="10" t="s">
        <v>2475</v>
      </c>
      <c r="AD736" s="9" t="s">
        <v>2476</v>
      </c>
      <c r="AE736" s="13" t="s">
        <v>2477</v>
      </c>
      <c r="AF736" s="14" t="s">
        <v>407</v>
      </c>
      <c r="AG736" s="10" t="s">
        <v>2478</v>
      </c>
      <c r="AH736" s="11" t="s">
        <v>2479</v>
      </c>
      <c r="AI736" s="11" t="s">
        <v>2480</v>
      </c>
      <c r="AJ736" s="10" t="s">
        <v>2481</v>
      </c>
      <c r="AK736" s="11" t="s">
        <v>2480</v>
      </c>
      <c r="AL736" s="11" t="s">
        <v>2462</v>
      </c>
      <c r="AM736" s="10" t="s">
        <v>2463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2</v>
      </c>
      <c r="AU736" s="10" t="s">
        <v>142</v>
      </c>
      <c r="AV736" s="16">
        <v>11040</v>
      </c>
      <c r="AW736" s="16">
        <v>11040</v>
      </c>
      <c r="AX736" s="16">
        <v>0</v>
      </c>
      <c r="AY736" s="16">
        <v>0</v>
      </c>
      <c r="AZ736" s="16">
        <v>0</v>
      </c>
      <c r="BA736" s="17">
        <v>45166</v>
      </c>
      <c r="BB736" s="30" t="s">
        <v>175</v>
      </c>
      <c r="BC736" s="18" t="s">
        <v>156</v>
      </c>
      <c r="BD736" s="17">
        <v>45230</v>
      </c>
      <c r="BE736" s="17">
        <v>45291</v>
      </c>
      <c r="BF736" s="17">
        <v>45153</v>
      </c>
      <c r="BG736" s="10">
        <v>85136901</v>
      </c>
      <c r="BH736" s="9" t="s">
        <v>321</v>
      </c>
      <c r="BI736" s="19">
        <v>45139</v>
      </c>
      <c r="BJ736" s="20">
        <v>45145</v>
      </c>
      <c r="BK736" s="16">
        <v>0</v>
      </c>
      <c r="BL736" s="16">
        <v>0</v>
      </c>
      <c r="BM736" s="9" t="s">
        <v>177</v>
      </c>
      <c r="BN736" s="9" t="s">
        <v>178</v>
      </c>
      <c r="BO736" s="9" t="s">
        <v>156</v>
      </c>
      <c r="BP736" s="17">
        <v>45199</v>
      </c>
      <c r="BQ736" s="17" t="s">
        <v>156</v>
      </c>
      <c r="BR736" s="17" t="s">
        <v>156</v>
      </c>
      <c r="BS736" s="17" t="s">
        <v>156</v>
      </c>
      <c r="BT736" s="10" t="s">
        <v>2484</v>
      </c>
      <c r="BU736" s="17" t="s">
        <v>156</v>
      </c>
      <c r="BV736" s="17" t="s">
        <v>156</v>
      </c>
      <c r="BW736" s="17" t="s">
        <v>156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 t="s">
        <v>156</v>
      </c>
      <c r="CD736" s="10" t="s">
        <v>2484</v>
      </c>
      <c r="CE736" s="17">
        <v>45048</v>
      </c>
      <c r="CF736" s="17" t="s">
        <v>156</v>
      </c>
      <c r="CG736" s="17">
        <v>45021</v>
      </c>
      <c r="CH736" s="17" t="s">
        <v>156</v>
      </c>
      <c r="CI736" s="16">
        <v>0</v>
      </c>
      <c r="CJ736" s="10" t="s">
        <v>156</v>
      </c>
      <c r="CK736" s="10" t="s">
        <v>156</v>
      </c>
      <c r="CL736" s="18" t="s">
        <v>156</v>
      </c>
      <c r="CM736" s="17" t="s">
        <v>156</v>
      </c>
      <c r="CN736" s="10" t="s">
        <v>2099</v>
      </c>
      <c r="CO736" s="17" t="s">
        <v>156</v>
      </c>
      <c r="CP736" s="17" t="s">
        <v>156</v>
      </c>
      <c r="CQ736" s="17" t="s">
        <v>156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 t="s">
        <v>156</v>
      </c>
      <c r="CX736" s="10" t="s">
        <v>2472</v>
      </c>
      <c r="CY736" s="17">
        <v>45090</v>
      </c>
      <c r="CZ736" s="17" t="s">
        <v>156</v>
      </c>
      <c r="DA736" s="17">
        <v>45021</v>
      </c>
      <c r="DB736" s="17" t="s">
        <v>156</v>
      </c>
      <c r="DC736" s="16">
        <v>0</v>
      </c>
      <c r="DD736" s="10" t="s">
        <v>156</v>
      </c>
      <c r="DE736" s="10" t="s">
        <v>156</v>
      </c>
      <c r="DF736" s="18" t="s">
        <v>156</v>
      </c>
      <c r="DG736" s="17" t="s">
        <v>156</v>
      </c>
      <c r="DH736" s="10" t="s">
        <v>2473</v>
      </c>
      <c r="DI736" s="17">
        <v>45125</v>
      </c>
      <c r="DJ736" s="17" t="s">
        <v>156</v>
      </c>
      <c r="DK736" s="17">
        <v>45021</v>
      </c>
      <c r="DL736" s="17" t="s">
        <v>156</v>
      </c>
      <c r="DM736" s="16">
        <v>0</v>
      </c>
      <c r="DN736" s="10" t="s">
        <v>156</v>
      </c>
      <c r="DO736" s="10" t="s">
        <v>156</v>
      </c>
      <c r="DP736" s="16">
        <v>36</v>
      </c>
      <c r="DQ736" s="16">
        <v>24</v>
      </c>
      <c r="DR736" s="11">
        <v>24</v>
      </c>
      <c r="DS736" s="16">
        <v>12</v>
      </c>
      <c r="DT736" s="16">
        <v>0</v>
      </c>
      <c r="DU736" s="11" t="s">
        <v>181</v>
      </c>
      <c r="DV736" s="11" t="s">
        <v>182</v>
      </c>
      <c r="DW736" s="27" t="s">
        <v>156</v>
      </c>
      <c r="DX736" s="27" t="s">
        <v>156</v>
      </c>
      <c r="DY736" s="20" t="s">
        <v>2485</v>
      </c>
      <c r="DZ736" s="16">
        <v>7</v>
      </c>
      <c r="EA736" s="16">
        <v>30</v>
      </c>
      <c r="EB736" s="27" t="s">
        <v>185</v>
      </c>
      <c r="EC736" s="27" t="s">
        <v>419</v>
      </c>
      <c r="ED736" s="27" t="s">
        <v>182</v>
      </c>
      <c r="EE736" s="29">
        <v>44910.366643518515</v>
      </c>
      <c r="EF736" s="28" t="s">
        <v>188</v>
      </c>
      <c r="EG736" s="28" t="s">
        <v>189</v>
      </c>
      <c r="EH736" s="28" t="s">
        <v>190</v>
      </c>
      <c r="EI736" s="29">
        <v>45062.343865740739</v>
      </c>
      <c r="EJ736" s="28" t="s">
        <v>197</v>
      </c>
      <c r="EK736" s="28" t="s">
        <v>156</v>
      </c>
      <c r="EL736" s="28" t="s">
        <v>198</v>
      </c>
      <c r="EM736" s="45"/>
      <c r="EN736" s="46" t="str">
        <f t="shared" si="78"/>
        <v>243F118G</v>
      </c>
      <c r="EO736" s="47">
        <f t="shared" si="79"/>
        <v>45162</v>
      </c>
      <c r="EP736" s="47" t="str">
        <f t="shared" si="80"/>
        <v/>
      </c>
      <c r="EQ736" s="48" t="str">
        <f t="shared" ca="1" si="81"/>
        <v>Y</v>
      </c>
      <c r="ER736" s="49" t="str">
        <f t="shared" si="82"/>
        <v/>
      </c>
      <c r="ES736" s="50"/>
      <c r="ET736" s="51" t="str">
        <f t="shared" si="83"/>
        <v/>
      </c>
      <c r="EU736" s="52" t="str">
        <f t="shared" si="84"/>
        <v/>
      </c>
      <c r="EV736" s="46"/>
    </row>
    <row r="737" spans="1:153" ht="14.25" customHeight="1">
      <c r="A737" s="8">
        <v>730</v>
      </c>
      <c r="B737" s="9" t="s">
        <v>141</v>
      </c>
      <c r="C737" s="10" t="s">
        <v>206</v>
      </c>
      <c r="D737" s="10" t="s">
        <v>2008</v>
      </c>
      <c r="E737" s="10" t="s">
        <v>150</v>
      </c>
      <c r="F737" s="9" t="s">
        <v>2009</v>
      </c>
      <c r="G737" s="10" t="s">
        <v>389</v>
      </c>
      <c r="H737" s="9" t="s">
        <v>390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149</v>
      </c>
      <c r="N737" s="9" t="s">
        <v>150</v>
      </c>
      <c r="O737" s="9" t="s">
        <v>151</v>
      </c>
      <c r="P737" s="9" t="s">
        <v>142</v>
      </c>
      <c r="Q737" s="9" t="s">
        <v>152</v>
      </c>
      <c r="R737" s="9" t="s">
        <v>213</v>
      </c>
      <c r="S737" s="9" t="s">
        <v>154</v>
      </c>
      <c r="T737" s="9" t="s">
        <v>214</v>
      </c>
      <c r="U737" s="9" t="s">
        <v>215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2114</v>
      </c>
      <c r="AA737" s="9" t="s">
        <v>217</v>
      </c>
      <c r="AB737" s="12" t="s">
        <v>218</v>
      </c>
      <c r="AC737" s="10" t="s">
        <v>2115</v>
      </c>
      <c r="AD737" s="9" t="s">
        <v>217</v>
      </c>
      <c r="AE737" s="13" t="s">
        <v>218</v>
      </c>
      <c r="AF737" s="14" t="s">
        <v>2486</v>
      </c>
      <c r="AG737" s="10" t="s">
        <v>2487</v>
      </c>
      <c r="AH737" s="11" t="s">
        <v>222</v>
      </c>
      <c r="AI737" s="11" t="s">
        <v>223</v>
      </c>
      <c r="AJ737" s="10" t="s">
        <v>224</v>
      </c>
      <c r="AK737" s="11" t="s">
        <v>223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5.3</v>
      </c>
      <c r="AU737" s="10" t="s">
        <v>142</v>
      </c>
      <c r="AV737" s="16">
        <v>17024</v>
      </c>
      <c r="AW737" s="16">
        <v>17024</v>
      </c>
      <c r="AX737" s="16">
        <v>0</v>
      </c>
      <c r="AY737" s="16">
        <v>1247</v>
      </c>
      <c r="AZ737" s="16">
        <v>1400</v>
      </c>
      <c r="BA737" s="17">
        <v>45110</v>
      </c>
      <c r="BB737" s="30" t="s">
        <v>175</v>
      </c>
      <c r="BC737" s="18">
        <v>45117</v>
      </c>
      <c r="BD737" s="17">
        <v>45291</v>
      </c>
      <c r="BE737" s="17">
        <v>45322</v>
      </c>
      <c r="BF737" s="17">
        <v>45092</v>
      </c>
      <c r="BG737" s="10">
        <v>85249946</v>
      </c>
      <c r="BH737" s="9" t="s">
        <v>414</v>
      </c>
      <c r="BI737" s="19">
        <v>45047</v>
      </c>
      <c r="BJ737" s="20">
        <v>45047</v>
      </c>
      <c r="BK737" s="16">
        <v>2988</v>
      </c>
      <c r="BL737" s="16">
        <v>15836</v>
      </c>
      <c r="BM737" s="9" t="s">
        <v>177</v>
      </c>
      <c r="BN737" s="9" t="s">
        <v>383</v>
      </c>
      <c r="BO737" s="9" t="s">
        <v>156</v>
      </c>
      <c r="BP737" s="17">
        <v>45153</v>
      </c>
      <c r="BQ737" s="17">
        <v>45153</v>
      </c>
      <c r="BR737" s="17" t="s">
        <v>156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 t="s">
        <v>156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>
        <v>44985</v>
      </c>
      <c r="CD737" s="10" t="s">
        <v>2465</v>
      </c>
      <c r="CE737" s="17" t="s">
        <v>156</v>
      </c>
      <c r="CF737" s="17" t="s">
        <v>156</v>
      </c>
      <c r="CG737" s="17" t="s">
        <v>156</v>
      </c>
      <c r="CH737" s="17">
        <v>44981</v>
      </c>
      <c r="CI737" s="16">
        <v>9000</v>
      </c>
      <c r="CJ737" s="10" t="s">
        <v>2488</v>
      </c>
      <c r="CK737" s="10" t="s">
        <v>230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 t="s">
        <v>156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44992</v>
      </c>
      <c r="CX737" s="10" t="s">
        <v>484</v>
      </c>
      <c r="CY737" s="17">
        <v>44999</v>
      </c>
      <c r="CZ737" s="17" t="s">
        <v>156</v>
      </c>
      <c r="DA737" s="17">
        <v>44976</v>
      </c>
      <c r="DB737" s="17">
        <v>44985</v>
      </c>
      <c r="DC737" s="16">
        <v>2988</v>
      </c>
      <c r="DD737" s="10" t="s">
        <v>2489</v>
      </c>
      <c r="DE737" s="10" t="s">
        <v>230</v>
      </c>
      <c r="DF737" s="18" t="s">
        <v>156</v>
      </c>
      <c r="DG737" s="17">
        <v>45013</v>
      </c>
      <c r="DH737" s="10" t="s">
        <v>2490</v>
      </c>
      <c r="DI737" s="17">
        <v>45006</v>
      </c>
      <c r="DJ737" s="17" t="s">
        <v>156</v>
      </c>
      <c r="DK737" s="17">
        <v>44976</v>
      </c>
      <c r="DL737" s="17">
        <v>45009</v>
      </c>
      <c r="DM737" s="16">
        <v>2988</v>
      </c>
      <c r="DN737" s="10" t="s">
        <v>2491</v>
      </c>
      <c r="DO737" s="10" t="s">
        <v>230</v>
      </c>
      <c r="DP737" s="16">
        <v>12</v>
      </c>
      <c r="DQ737" s="16">
        <v>8</v>
      </c>
      <c r="DR737" s="11">
        <v>8</v>
      </c>
      <c r="DS737" s="16">
        <v>12</v>
      </c>
      <c r="DT737" s="16">
        <v>0</v>
      </c>
      <c r="DU737" s="11" t="s">
        <v>181</v>
      </c>
      <c r="DV737" s="11" t="s">
        <v>182</v>
      </c>
      <c r="DW737" s="27" t="s">
        <v>156</v>
      </c>
      <c r="DX737" s="27" t="s">
        <v>156</v>
      </c>
      <c r="DY737" s="20" t="s">
        <v>423</v>
      </c>
      <c r="DZ737" s="16">
        <v>7</v>
      </c>
      <c r="EA737" s="16">
        <v>30</v>
      </c>
      <c r="EB737" s="27" t="s">
        <v>185</v>
      </c>
      <c r="EC737" s="27" t="s">
        <v>185</v>
      </c>
      <c r="ED737" s="27" t="s">
        <v>182</v>
      </c>
      <c r="EE737" s="29">
        <v>44938.242731481485</v>
      </c>
      <c r="EF737" s="28" t="s">
        <v>188</v>
      </c>
      <c r="EG737" s="28" t="s">
        <v>189</v>
      </c>
      <c r="EH737" s="28" t="s">
        <v>190</v>
      </c>
      <c r="EI737" s="29">
        <v>45062.343865740739</v>
      </c>
      <c r="EJ737" s="28" t="s">
        <v>197</v>
      </c>
      <c r="EK737" s="28" t="s">
        <v>156</v>
      </c>
      <c r="EL737" s="28" t="s">
        <v>198</v>
      </c>
      <c r="EM737" s="45" t="s">
        <v>3713</v>
      </c>
      <c r="EN737" s="46" t="str">
        <f t="shared" si="78"/>
        <v>343F105A</v>
      </c>
      <c r="EO737" s="47">
        <f t="shared" si="79"/>
        <v>45116</v>
      </c>
      <c r="EP737" s="47">
        <f t="shared" si="80"/>
        <v>44992</v>
      </c>
      <c r="EQ737" s="48" t="str">
        <f t="shared" ca="1" si="81"/>
        <v>Past</v>
      </c>
      <c r="ER737" s="49">
        <f t="shared" si="82"/>
        <v>124</v>
      </c>
      <c r="ES737" s="50"/>
      <c r="ET737" s="51">
        <f t="shared" si="83"/>
        <v>124</v>
      </c>
      <c r="EU737" s="52">
        <f t="shared" si="84"/>
        <v>370512</v>
      </c>
      <c r="EV737" s="46"/>
      <c r="EW737" s="23" t="s">
        <v>3714</v>
      </c>
    </row>
    <row r="738" spans="1:153" ht="14.25" customHeight="1">
      <c r="A738" s="8">
        <v>731</v>
      </c>
      <c r="B738" s="9" t="s">
        <v>141</v>
      </c>
      <c r="C738" s="10" t="s">
        <v>206</v>
      </c>
      <c r="D738" s="10" t="s">
        <v>2008</v>
      </c>
      <c r="E738" s="10" t="s">
        <v>150</v>
      </c>
      <c r="F738" s="9" t="s">
        <v>2009</v>
      </c>
      <c r="G738" s="10" t="s">
        <v>389</v>
      </c>
      <c r="H738" s="9" t="s">
        <v>390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149</v>
      </c>
      <c r="N738" s="9" t="s">
        <v>150</v>
      </c>
      <c r="O738" s="9" t="s">
        <v>151</v>
      </c>
      <c r="P738" s="9" t="s">
        <v>142</v>
      </c>
      <c r="Q738" s="9" t="s">
        <v>152</v>
      </c>
      <c r="R738" s="9" t="s">
        <v>213</v>
      </c>
      <c r="S738" s="9" t="s">
        <v>154</v>
      </c>
      <c r="T738" s="9" t="s">
        <v>214</v>
      </c>
      <c r="U738" s="9" t="s">
        <v>215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2114</v>
      </c>
      <c r="AA738" s="9" t="s">
        <v>217</v>
      </c>
      <c r="AB738" s="12" t="s">
        <v>218</v>
      </c>
      <c r="AC738" s="10" t="s">
        <v>2115</v>
      </c>
      <c r="AD738" s="9" t="s">
        <v>217</v>
      </c>
      <c r="AE738" s="13" t="s">
        <v>218</v>
      </c>
      <c r="AF738" s="14" t="s">
        <v>2486</v>
      </c>
      <c r="AG738" s="10" t="s">
        <v>2487</v>
      </c>
      <c r="AH738" s="11" t="s">
        <v>222</v>
      </c>
      <c r="AI738" s="11" t="s">
        <v>223</v>
      </c>
      <c r="AJ738" s="10" t="s">
        <v>224</v>
      </c>
      <c r="AK738" s="11" t="s">
        <v>223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5.3</v>
      </c>
      <c r="AU738" s="10" t="s">
        <v>142</v>
      </c>
      <c r="AV738" s="16">
        <v>17024</v>
      </c>
      <c r="AW738" s="16">
        <v>17024</v>
      </c>
      <c r="AX738" s="16">
        <v>0</v>
      </c>
      <c r="AY738" s="16">
        <v>1247</v>
      </c>
      <c r="AZ738" s="16">
        <v>1400</v>
      </c>
      <c r="BA738" s="17">
        <v>45110</v>
      </c>
      <c r="BB738" s="30" t="s">
        <v>175</v>
      </c>
      <c r="BC738" s="18" t="s">
        <v>156</v>
      </c>
      <c r="BD738" s="17">
        <v>45291</v>
      </c>
      <c r="BE738" s="17">
        <v>45322</v>
      </c>
      <c r="BF738" s="17">
        <v>45092</v>
      </c>
      <c r="BG738" s="10">
        <v>85520985</v>
      </c>
      <c r="BH738" s="9" t="s">
        <v>319</v>
      </c>
      <c r="BI738" s="19">
        <v>45078</v>
      </c>
      <c r="BJ738" s="20">
        <v>45082</v>
      </c>
      <c r="BK738" s="16">
        <v>0</v>
      </c>
      <c r="BL738" s="16">
        <v>0</v>
      </c>
      <c r="BM738" s="9" t="s">
        <v>177</v>
      </c>
      <c r="BN738" s="9" t="s">
        <v>470</v>
      </c>
      <c r="BO738" s="9" t="s">
        <v>156</v>
      </c>
      <c r="BP738" s="17">
        <v>45123</v>
      </c>
      <c r="BQ738" s="17" t="s">
        <v>156</v>
      </c>
      <c r="BR738" s="17" t="s">
        <v>156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 t="s">
        <v>156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 t="s">
        <v>156</v>
      </c>
      <c r="CD738" s="10" t="s">
        <v>156</v>
      </c>
      <c r="CE738" s="17" t="s">
        <v>156</v>
      </c>
      <c r="CF738" s="17" t="s">
        <v>156</v>
      </c>
      <c r="CG738" s="17">
        <v>45105</v>
      </c>
      <c r="CH738" s="17" t="s">
        <v>156</v>
      </c>
      <c r="CI738" s="16">
        <v>0</v>
      </c>
      <c r="CJ738" s="10" t="s">
        <v>156</v>
      </c>
      <c r="CK738" s="10" t="s">
        <v>156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 t="s">
        <v>156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 t="s">
        <v>156</v>
      </c>
      <c r="CX738" s="10" t="s">
        <v>193</v>
      </c>
      <c r="CY738" s="17" t="s">
        <v>156</v>
      </c>
      <c r="CZ738" s="17" t="s">
        <v>156</v>
      </c>
      <c r="DA738" s="17">
        <v>45105</v>
      </c>
      <c r="DB738" s="17" t="s">
        <v>156</v>
      </c>
      <c r="DC738" s="16">
        <v>0</v>
      </c>
      <c r="DD738" s="10" t="s">
        <v>156</v>
      </c>
      <c r="DE738" s="10" t="s">
        <v>156</v>
      </c>
      <c r="DF738" s="18" t="s">
        <v>156</v>
      </c>
      <c r="DG738" s="17" t="s">
        <v>156</v>
      </c>
      <c r="DH738" s="10" t="s">
        <v>156</v>
      </c>
      <c r="DI738" s="17" t="s">
        <v>156</v>
      </c>
      <c r="DJ738" s="17" t="s">
        <v>156</v>
      </c>
      <c r="DK738" s="17">
        <v>45105</v>
      </c>
      <c r="DL738" s="17" t="s">
        <v>156</v>
      </c>
      <c r="DM738" s="16">
        <v>0</v>
      </c>
      <c r="DN738" s="10" t="s">
        <v>156</v>
      </c>
      <c r="DO738" s="10" t="s">
        <v>156</v>
      </c>
      <c r="DP738" s="16">
        <v>12</v>
      </c>
      <c r="DQ738" s="16">
        <v>8</v>
      </c>
      <c r="DR738" s="11">
        <v>8</v>
      </c>
      <c r="DS738" s="16">
        <v>12</v>
      </c>
      <c r="DT738" s="16">
        <v>0</v>
      </c>
      <c r="DU738" s="11" t="s">
        <v>181</v>
      </c>
      <c r="DV738" s="11" t="s">
        <v>182</v>
      </c>
      <c r="DW738" s="27" t="s">
        <v>156</v>
      </c>
      <c r="DX738" s="27" t="s">
        <v>156</v>
      </c>
      <c r="DY738" s="20" t="s">
        <v>156</v>
      </c>
      <c r="DZ738" s="16">
        <v>7</v>
      </c>
      <c r="EA738" s="16">
        <v>30</v>
      </c>
      <c r="EB738" s="27" t="s">
        <v>185</v>
      </c>
      <c r="EC738" s="27" t="s">
        <v>185</v>
      </c>
      <c r="ED738" s="27" t="s">
        <v>182</v>
      </c>
      <c r="EE738" s="29">
        <v>45042.277557870373</v>
      </c>
      <c r="EF738" s="28" t="s">
        <v>1129</v>
      </c>
      <c r="EG738" s="28" t="s">
        <v>1130</v>
      </c>
      <c r="EH738" s="28" t="s">
        <v>190</v>
      </c>
      <c r="EI738" s="29">
        <v>45119.458854166667</v>
      </c>
      <c r="EJ738" s="28" t="s">
        <v>188</v>
      </c>
      <c r="EK738" s="28" t="s">
        <v>189</v>
      </c>
      <c r="EL738" s="28" t="s">
        <v>190</v>
      </c>
      <c r="EM738" s="45" t="s">
        <v>3713</v>
      </c>
      <c r="EN738" s="46" t="str">
        <f t="shared" si="78"/>
        <v>343F105A</v>
      </c>
      <c r="EO738" s="47">
        <f t="shared" si="79"/>
        <v>45086</v>
      </c>
      <c r="EP738" s="47" t="str">
        <f t="shared" si="80"/>
        <v/>
      </c>
      <c r="EQ738" s="48" t="str">
        <f t="shared" ca="1" si="81"/>
        <v>Y</v>
      </c>
      <c r="ER738" s="49" t="str">
        <f t="shared" si="82"/>
        <v/>
      </c>
      <c r="ES738" s="50"/>
      <c r="ET738" s="51" t="str">
        <f t="shared" si="83"/>
        <v/>
      </c>
      <c r="EU738" s="52" t="str">
        <f t="shared" si="84"/>
        <v/>
      </c>
      <c r="EV738" s="46"/>
      <c r="EW738" s="23" t="s">
        <v>3721</v>
      </c>
    </row>
    <row r="739" spans="1:153" ht="14.25" customHeight="1">
      <c r="A739" s="8">
        <v>732</v>
      </c>
      <c r="B739" s="9" t="s">
        <v>141</v>
      </c>
      <c r="C739" s="10" t="s">
        <v>206</v>
      </c>
      <c r="D739" s="10" t="s">
        <v>2008</v>
      </c>
      <c r="E739" s="10" t="s">
        <v>150</v>
      </c>
      <c r="F739" s="9" t="s">
        <v>2009</v>
      </c>
      <c r="G739" s="10" t="s">
        <v>389</v>
      </c>
      <c r="H739" s="9" t="s">
        <v>390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149</v>
      </c>
      <c r="N739" s="9" t="s">
        <v>150</v>
      </c>
      <c r="O739" s="9" t="s">
        <v>151</v>
      </c>
      <c r="P739" s="9" t="s">
        <v>142</v>
      </c>
      <c r="Q739" s="9" t="s">
        <v>152</v>
      </c>
      <c r="R739" s="9" t="s">
        <v>213</v>
      </c>
      <c r="S739" s="9" t="s">
        <v>154</v>
      </c>
      <c r="T739" s="9" t="s">
        <v>214</v>
      </c>
      <c r="U739" s="9" t="s">
        <v>215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2114</v>
      </c>
      <c r="AA739" s="9" t="s">
        <v>217</v>
      </c>
      <c r="AB739" s="12" t="s">
        <v>218</v>
      </c>
      <c r="AC739" s="10" t="s">
        <v>2115</v>
      </c>
      <c r="AD739" s="9" t="s">
        <v>217</v>
      </c>
      <c r="AE739" s="13" t="s">
        <v>218</v>
      </c>
      <c r="AF739" s="14" t="s">
        <v>2486</v>
      </c>
      <c r="AG739" s="10" t="s">
        <v>2487</v>
      </c>
      <c r="AH739" s="11" t="s">
        <v>222</v>
      </c>
      <c r="AI739" s="11" t="s">
        <v>223</v>
      </c>
      <c r="AJ739" s="10" t="s">
        <v>224</v>
      </c>
      <c r="AK739" s="11" t="s">
        <v>223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5.3</v>
      </c>
      <c r="AU739" s="10" t="s">
        <v>142</v>
      </c>
      <c r="AV739" s="16">
        <v>17024</v>
      </c>
      <c r="AW739" s="16">
        <v>17024</v>
      </c>
      <c r="AX739" s="16">
        <v>0</v>
      </c>
      <c r="AY739" s="16">
        <v>1247</v>
      </c>
      <c r="AZ739" s="16">
        <v>1400</v>
      </c>
      <c r="BA739" s="17">
        <v>45110</v>
      </c>
      <c r="BB739" s="30" t="s">
        <v>175</v>
      </c>
      <c r="BC739" s="18">
        <v>45036</v>
      </c>
      <c r="BD739" s="17">
        <v>45291</v>
      </c>
      <c r="BE739" s="17">
        <v>45322</v>
      </c>
      <c r="BF739" s="17">
        <v>45092</v>
      </c>
      <c r="BG739" s="10">
        <v>85411720</v>
      </c>
      <c r="BH739" s="9" t="s">
        <v>321</v>
      </c>
      <c r="BI739" s="19">
        <v>45108</v>
      </c>
      <c r="BJ739" s="20">
        <v>45124</v>
      </c>
      <c r="BK739" s="16">
        <v>0</v>
      </c>
      <c r="BL739" s="16">
        <v>0</v>
      </c>
      <c r="BM739" s="9" t="s">
        <v>177</v>
      </c>
      <c r="BN739" s="9" t="s">
        <v>470</v>
      </c>
      <c r="BO739" s="9" t="s">
        <v>156</v>
      </c>
      <c r="BP739" s="17">
        <v>45168</v>
      </c>
      <c r="BQ739" s="17" t="s">
        <v>156</v>
      </c>
      <c r="BR739" s="17">
        <v>45168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>
        <v>44987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>
        <v>45041</v>
      </c>
      <c r="CD739" s="10" t="s">
        <v>1945</v>
      </c>
      <c r="CE739" s="17">
        <v>45044</v>
      </c>
      <c r="CF739" s="17" t="s">
        <v>156</v>
      </c>
      <c r="CG739" s="17">
        <v>45008</v>
      </c>
      <c r="CH739" s="17">
        <v>45036</v>
      </c>
      <c r="CI739" s="16">
        <v>2800</v>
      </c>
      <c r="CJ739" s="10" t="s">
        <v>2492</v>
      </c>
      <c r="CK739" s="10" t="s">
        <v>230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>
        <v>44987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45104</v>
      </c>
      <c r="CX739" s="10" t="s">
        <v>2052</v>
      </c>
      <c r="CY739" s="17">
        <v>45100</v>
      </c>
      <c r="CZ739" s="17" t="s">
        <v>156</v>
      </c>
      <c r="DA739" s="17">
        <v>45008</v>
      </c>
      <c r="DB739" s="17" t="s">
        <v>156</v>
      </c>
      <c r="DC739" s="16">
        <v>0</v>
      </c>
      <c r="DD739" s="10" t="s">
        <v>156</v>
      </c>
      <c r="DE739" s="10" t="s">
        <v>156</v>
      </c>
      <c r="DF739" s="18" t="s">
        <v>156</v>
      </c>
      <c r="DG739" s="17">
        <v>45118</v>
      </c>
      <c r="DH739" s="10" t="s">
        <v>1891</v>
      </c>
      <c r="DI739" s="17">
        <v>45114</v>
      </c>
      <c r="DJ739" s="17" t="s">
        <v>156</v>
      </c>
      <c r="DK739" s="17">
        <v>45008</v>
      </c>
      <c r="DL739" s="17" t="s">
        <v>156</v>
      </c>
      <c r="DM739" s="16">
        <v>0</v>
      </c>
      <c r="DN739" s="10" t="s">
        <v>156</v>
      </c>
      <c r="DO739" s="10" t="s">
        <v>156</v>
      </c>
      <c r="DP739" s="16">
        <v>12</v>
      </c>
      <c r="DQ739" s="16">
        <v>8</v>
      </c>
      <c r="DR739" s="11">
        <v>8</v>
      </c>
      <c r="DS739" s="16">
        <v>12</v>
      </c>
      <c r="DT739" s="16">
        <v>0</v>
      </c>
      <c r="DU739" s="11" t="s">
        <v>181</v>
      </c>
      <c r="DV739" s="11" t="s">
        <v>182</v>
      </c>
      <c r="DW739" s="27" t="s">
        <v>156</v>
      </c>
      <c r="DX739" s="27" t="s">
        <v>156</v>
      </c>
      <c r="DY739" s="20" t="s">
        <v>970</v>
      </c>
      <c r="DZ739" s="16">
        <v>7</v>
      </c>
      <c r="EA739" s="16">
        <v>30</v>
      </c>
      <c r="EB739" s="27" t="s">
        <v>185</v>
      </c>
      <c r="EC739" s="27" t="s">
        <v>185</v>
      </c>
      <c r="ED739" s="27" t="s">
        <v>182</v>
      </c>
      <c r="EE739" s="29">
        <v>44987.983090277776</v>
      </c>
      <c r="EF739" s="28" t="s">
        <v>186</v>
      </c>
      <c r="EG739" s="28" t="s">
        <v>156</v>
      </c>
      <c r="EH739" s="28" t="s">
        <v>187</v>
      </c>
      <c r="EI739" s="29">
        <v>45089.818206018521</v>
      </c>
      <c r="EJ739" s="28" t="s">
        <v>197</v>
      </c>
      <c r="EK739" s="28" t="s">
        <v>156</v>
      </c>
      <c r="EL739" s="28" t="s">
        <v>198</v>
      </c>
      <c r="EM739" s="45" t="s">
        <v>3713</v>
      </c>
      <c r="EN739" s="46" t="str">
        <f t="shared" si="78"/>
        <v>343F105A</v>
      </c>
      <c r="EO739" s="47">
        <f t="shared" si="79"/>
        <v>45131</v>
      </c>
      <c r="EP739" s="47">
        <f t="shared" si="80"/>
        <v>45104</v>
      </c>
      <c r="EQ739" s="48" t="str">
        <f t="shared" ca="1" si="81"/>
        <v>Past</v>
      </c>
      <c r="ER739" s="49">
        <f t="shared" si="82"/>
        <v>27</v>
      </c>
      <c r="ES739" s="50"/>
      <c r="ET739" s="51">
        <f t="shared" si="83"/>
        <v>27</v>
      </c>
      <c r="EU739" s="52">
        <f t="shared" si="84"/>
        <v>0</v>
      </c>
      <c r="EV739" s="46"/>
      <c r="EW739" s="23" t="s">
        <v>3721</v>
      </c>
    </row>
    <row r="740" spans="1:153" ht="14.25" hidden="1" customHeight="1">
      <c r="A740" s="8">
        <v>733</v>
      </c>
      <c r="B740" s="9" t="s">
        <v>141</v>
      </c>
      <c r="C740" s="10" t="s">
        <v>206</v>
      </c>
      <c r="D740" s="10" t="s">
        <v>2008</v>
      </c>
      <c r="E740" s="10" t="s">
        <v>150</v>
      </c>
      <c r="F740" s="9" t="s">
        <v>2009</v>
      </c>
      <c r="G740" s="10" t="s">
        <v>389</v>
      </c>
      <c r="H740" s="9" t="s">
        <v>390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213</v>
      </c>
      <c r="S740" s="9" t="s">
        <v>154</v>
      </c>
      <c r="T740" s="9" t="s">
        <v>214</v>
      </c>
      <c r="U740" s="9" t="s">
        <v>215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2114</v>
      </c>
      <c r="AA740" s="9" t="s">
        <v>217</v>
      </c>
      <c r="AB740" s="12" t="s">
        <v>218</v>
      </c>
      <c r="AC740" s="10" t="s">
        <v>2115</v>
      </c>
      <c r="AD740" s="9" t="s">
        <v>217</v>
      </c>
      <c r="AE740" s="13" t="s">
        <v>218</v>
      </c>
      <c r="AF740" s="14" t="s">
        <v>2486</v>
      </c>
      <c r="AG740" s="10" t="s">
        <v>2487</v>
      </c>
      <c r="AH740" s="11" t="s">
        <v>222</v>
      </c>
      <c r="AI740" s="11" t="s">
        <v>223</v>
      </c>
      <c r="AJ740" s="10" t="s">
        <v>224</v>
      </c>
      <c r="AK740" s="11" t="s">
        <v>223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5.3</v>
      </c>
      <c r="AU740" s="10" t="s">
        <v>142</v>
      </c>
      <c r="AV740" s="16">
        <v>17024</v>
      </c>
      <c r="AW740" s="16">
        <v>17024</v>
      </c>
      <c r="AX740" s="16">
        <v>0</v>
      </c>
      <c r="AY740" s="16">
        <v>1247</v>
      </c>
      <c r="AZ740" s="16">
        <v>1400</v>
      </c>
      <c r="BA740" s="17">
        <v>45110</v>
      </c>
      <c r="BB740" s="30" t="s">
        <v>175</v>
      </c>
      <c r="BC740" s="18">
        <v>45036</v>
      </c>
      <c r="BD740" s="17">
        <v>45291</v>
      </c>
      <c r="BE740" s="17">
        <v>45322</v>
      </c>
      <c r="BF740" s="17">
        <v>45092</v>
      </c>
      <c r="BG740" s="10">
        <v>85413600</v>
      </c>
      <c r="BH740" s="9" t="s">
        <v>258</v>
      </c>
      <c r="BI740" s="19">
        <v>45139</v>
      </c>
      <c r="BJ740" s="20">
        <v>45145</v>
      </c>
      <c r="BK740" s="16">
        <v>0</v>
      </c>
      <c r="BL740" s="16">
        <v>0</v>
      </c>
      <c r="BM740" s="9" t="s">
        <v>177</v>
      </c>
      <c r="BN740" s="9" t="s">
        <v>178</v>
      </c>
      <c r="BO740" s="9" t="s">
        <v>156</v>
      </c>
      <c r="BP740" s="17">
        <v>45184</v>
      </c>
      <c r="BQ740" s="17" t="s">
        <v>156</v>
      </c>
      <c r="BR740" s="17" t="s">
        <v>156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 t="s">
        <v>156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45041</v>
      </c>
      <c r="CD740" s="10" t="s">
        <v>1945</v>
      </c>
      <c r="CE740" s="17">
        <v>45058</v>
      </c>
      <c r="CF740" s="17" t="s">
        <v>156</v>
      </c>
      <c r="CG740" s="17">
        <v>45011</v>
      </c>
      <c r="CH740" s="17">
        <v>45036</v>
      </c>
      <c r="CI740" s="16">
        <v>3000</v>
      </c>
      <c r="CJ740" s="10" t="s">
        <v>2493</v>
      </c>
      <c r="CK740" s="10" t="s">
        <v>230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 t="s">
        <v>156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45120</v>
      </c>
      <c r="CX740" s="10" t="s">
        <v>2131</v>
      </c>
      <c r="CY740" s="17">
        <v>45114</v>
      </c>
      <c r="CZ740" s="17" t="s">
        <v>156</v>
      </c>
      <c r="DA740" s="17">
        <v>45011</v>
      </c>
      <c r="DB740" s="17" t="s">
        <v>156</v>
      </c>
      <c r="DC740" s="16">
        <v>0</v>
      </c>
      <c r="DD740" s="10" t="s">
        <v>156</v>
      </c>
      <c r="DE740" s="10" t="s">
        <v>156</v>
      </c>
      <c r="DF740" s="18" t="s">
        <v>156</v>
      </c>
      <c r="DG740" s="17">
        <v>45134</v>
      </c>
      <c r="DH740" s="10" t="s">
        <v>2132</v>
      </c>
      <c r="DI740" s="17">
        <v>45128</v>
      </c>
      <c r="DJ740" s="17" t="s">
        <v>156</v>
      </c>
      <c r="DK740" s="17">
        <v>45008</v>
      </c>
      <c r="DL740" s="17" t="s">
        <v>156</v>
      </c>
      <c r="DM740" s="16">
        <v>0</v>
      </c>
      <c r="DN740" s="10" t="s">
        <v>156</v>
      </c>
      <c r="DO740" s="10" t="s">
        <v>156</v>
      </c>
      <c r="DP740" s="16">
        <v>12</v>
      </c>
      <c r="DQ740" s="16">
        <v>8</v>
      </c>
      <c r="DR740" s="11">
        <v>8</v>
      </c>
      <c r="DS740" s="16">
        <v>12</v>
      </c>
      <c r="DT740" s="16">
        <v>0</v>
      </c>
      <c r="DU740" s="11" t="s">
        <v>181</v>
      </c>
      <c r="DV740" s="11" t="s">
        <v>182</v>
      </c>
      <c r="DW740" s="27" t="s">
        <v>156</v>
      </c>
      <c r="DX740" s="27" t="s">
        <v>156</v>
      </c>
      <c r="DY740" s="20" t="s">
        <v>156</v>
      </c>
      <c r="DZ740" s="16">
        <v>7</v>
      </c>
      <c r="EA740" s="16">
        <v>30</v>
      </c>
      <c r="EB740" s="27" t="s">
        <v>185</v>
      </c>
      <c r="EC740" s="27" t="s">
        <v>185</v>
      </c>
      <c r="ED740" s="27" t="s">
        <v>182</v>
      </c>
      <c r="EE740" s="29">
        <v>44989.959456018521</v>
      </c>
      <c r="EF740" s="28" t="s">
        <v>188</v>
      </c>
      <c r="EG740" s="28" t="s">
        <v>189</v>
      </c>
      <c r="EH740" s="28" t="s">
        <v>190</v>
      </c>
      <c r="EI740" s="29">
        <v>45114.620949074073</v>
      </c>
      <c r="EJ740" s="28" t="s">
        <v>195</v>
      </c>
      <c r="EK740" s="28" t="s">
        <v>196</v>
      </c>
      <c r="EL740" s="28" t="s">
        <v>210</v>
      </c>
      <c r="EM740" s="45"/>
      <c r="EN740" s="46" t="str">
        <f t="shared" si="78"/>
        <v>343F105A</v>
      </c>
      <c r="EO740" s="47">
        <f t="shared" si="79"/>
        <v>45147</v>
      </c>
      <c r="EP740" s="47">
        <f t="shared" si="80"/>
        <v>45120</v>
      </c>
      <c r="EQ740" s="48" t="str">
        <f t="shared" ca="1" si="81"/>
        <v>Past</v>
      </c>
      <c r="ER740" s="49">
        <f t="shared" si="82"/>
        <v>27</v>
      </c>
      <c r="ES740" s="50"/>
      <c r="ET740" s="51">
        <f t="shared" si="83"/>
        <v>27</v>
      </c>
      <c r="EU740" s="52">
        <f t="shared" si="84"/>
        <v>0</v>
      </c>
      <c r="EV740" s="46"/>
    </row>
    <row r="741" spans="1:153" ht="14.25" customHeight="1">
      <c r="A741" s="8">
        <v>734</v>
      </c>
      <c r="B741" s="9" t="s">
        <v>141</v>
      </c>
      <c r="C741" s="10" t="s">
        <v>206</v>
      </c>
      <c r="D741" s="10" t="s">
        <v>2008</v>
      </c>
      <c r="E741" s="10" t="s">
        <v>150</v>
      </c>
      <c r="F741" s="9" t="s">
        <v>2009</v>
      </c>
      <c r="G741" s="10" t="s">
        <v>389</v>
      </c>
      <c r="H741" s="9" t="s">
        <v>390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213</v>
      </c>
      <c r="S741" s="9" t="s">
        <v>154</v>
      </c>
      <c r="T741" s="9" t="s">
        <v>214</v>
      </c>
      <c r="U741" s="9" t="s">
        <v>215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2114</v>
      </c>
      <c r="AA741" s="9" t="s">
        <v>217</v>
      </c>
      <c r="AB741" s="12" t="s">
        <v>218</v>
      </c>
      <c r="AC741" s="10" t="s">
        <v>2115</v>
      </c>
      <c r="AD741" s="9" t="s">
        <v>217</v>
      </c>
      <c r="AE741" s="13" t="s">
        <v>218</v>
      </c>
      <c r="AF741" s="14" t="s">
        <v>2486</v>
      </c>
      <c r="AG741" s="10" t="s">
        <v>2487</v>
      </c>
      <c r="AH741" s="11" t="s">
        <v>222</v>
      </c>
      <c r="AI741" s="11" t="s">
        <v>223</v>
      </c>
      <c r="AJ741" s="10" t="s">
        <v>224</v>
      </c>
      <c r="AK741" s="11" t="s">
        <v>223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5.3</v>
      </c>
      <c r="AU741" s="10" t="s">
        <v>142</v>
      </c>
      <c r="AV741" s="16">
        <v>17024</v>
      </c>
      <c r="AW741" s="16">
        <v>17024</v>
      </c>
      <c r="AX741" s="16">
        <v>0</v>
      </c>
      <c r="AY741" s="16">
        <v>1247</v>
      </c>
      <c r="AZ741" s="16">
        <v>1400</v>
      </c>
      <c r="BA741" s="17">
        <v>45110</v>
      </c>
      <c r="BB741" s="30" t="s">
        <v>175</v>
      </c>
      <c r="BC741" s="18">
        <v>45117</v>
      </c>
      <c r="BD741" s="17">
        <v>45291</v>
      </c>
      <c r="BE741" s="17">
        <v>45322</v>
      </c>
      <c r="BF741" s="17">
        <v>45092</v>
      </c>
      <c r="BG741" s="10">
        <v>85413601</v>
      </c>
      <c r="BH741" s="9" t="s">
        <v>303</v>
      </c>
      <c r="BI741" s="19">
        <v>45170</v>
      </c>
      <c r="BJ741" s="20">
        <v>45173</v>
      </c>
      <c r="BK741" s="16">
        <v>4800</v>
      </c>
      <c r="BL741" s="16">
        <v>25440</v>
      </c>
      <c r="BM741" s="9" t="s">
        <v>177</v>
      </c>
      <c r="BN741" s="9" t="s">
        <v>470</v>
      </c>
      <c r="BO741" s="9" t="s">
        <v>156</v>
      </c>
      <c r="BP741" s="17">
        <v>45212</v>
      </c>
      <c r="BQ741" s="17" t="s">
        <v>156</v>
      </c>
      <c r="BR741" s="17" t="s">
        <v>156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 t="s">
        <v>156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>
        <v>45048</v>
      </c>
      <c r="CD741" s="10" t="s">
        <v>2208</v>
      </c>
      <c r="CE741" s="17">
        <v>45086</v>
      </c>
      <c r="CF741" s="17" t="s">
        <v>156</v>
      </c>
      <c r="CG741" s="17">
        <v>45011</v>
      </c>
      <c r="CH741" s="17">
        <v>45044</v>
      </c>
      <c r="CI741" s="16">
        <v>2000</v>
      </c>
      <c r="CJ741" s="10" t="s">
        <v>2494</v>
      </c>
      <c r="CK741" s="10" t="s">
        <v>230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 t="s">
        <v>156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>
        <v>45148</v>
      </c>
      <c r="CX741" s="10" t="s">
        <v>2495</v>
      </c>
      <c r="CY741" s="17">
        <v>45142</v>
      </c>
      <c r="CZ741" s="17" t="s">
        <v>156</v>
      </c>
      <c r="DA741" s="17">
        <v>45011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>
        <v>45162</v>
      </c>
      <c r="DH741" s="10" t="s">
        <v>2496</v>
      </c>
      <c r="DI741" s="17">
        <v>45163</v>
      </c>
      <c r="DJ741" s="17" t="s">
        <v>156</v>
      </c>
      <c r="DK741" s="17">
        <v>45008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12</v>
      </c>
      <c r="DQ741" s="16">
        <v>8</v>
      </c>
      <c r="DR741" s="11">
        <v>8</v>
      </c>
      <c r="DS741" s="16">
        <v>12</v>
      </c>
      <c r="DT741" s="16">
        <v>0</v>
      </c>
      <c r="DU741" s="11" t="s">
        <v>181</v>
      </c>
      <c r="DV741" s="11" t="s">
        <v>182</v>
      </c>
      <c r="DW741" s="27" t="s">
        <v>156</v>
      </c>
      <c r="DX741" s="27" t="s">
        <v>156</v>
      </c>
      <c r="DY741" s="20" t="s">
        <v>156</v>
      </c>
      <c r="DZ741" s="16">
        <v>7</v>
      </c>
      <c r="EA741" s="16">
        <v>30</v>
      </c>
      <c r="EB741" s="27" t="s">
        <v>185</v>
      </c>
      <c r="EC741" s="27" t="s">
        <v>185</v>
      </c>
      <c r="ED741" s="27" t="s">
        <v>182</v>
      </c>
      <c r="EE741" s="29">
        <v>44989.959456018521</v>
      </c>
      <c r="EF741" s="28" t="s">
        <v>188</v>
      </c>
      <c r="EG741" s="28" t="s">
        <v>189</v>
      </c>
      <c r="EH741" s="28" t="s">
        <v>190</v>
      </c>
      <c r="EI741" s="29">
        <v>45115.510740740741</v>
      </c>
      <c r="EJ741" s="28" t="s">
        <v>542</v>
      </c>
      <c r="EK741" s="28" t="s">
        <v>156</v>
      </c>
      <c r="EL741" s="28" t="s">
        <v>543</v>
      </c>
      <c r="EM741" s="45" t="s">
        <v>3713</v>
      </c>
      <c r="EN741" s="46" t="str">
        <f t="shared" si="78"/>
        <v>343F105A</v>
      </c>
      <c r="EO741" s="47">
        <f t="shared" si="79"/>
        <v>45175</v>
      </c>
      <c r="EP741" s="47">
        <f t="shared" si="80"/>
        <v>45148</v>
      </c>
      <c r="EQ741" s="48" t="str">
        <f t="shared" ca="1" si="81"/>
        <v>Y</v>
      </c>
      <c r="ER741" s="49">
        <f t="shared" si="82"/>
        <v>27</v>
      </c>
      <c r="ES741" s="50"/>
      <c r="ET741" s="51">
        <f t="shared" si="83"/>
        <v>27</v>
      </c>
      <c r="EU741" s="52">
        <f t="shared" si="84"/>
        <v>129600</v>
      </c>
      <c r="EV741" s="46"/>
      <c r="EW741" s="23" t="s">
        <v>3721</v>
      </c>
    </row>
    <row r="742" spans="1:153" ht="14.25" hidden="1" customHeight="1">
      <c r="A742" s="8">
        <v>735</v>
      </c>
      <c r="B742" s="9" t="s">
        <v>141</v>
      </c>
      <c r="C742" s="10" t="s">
        <v>206</v>
      </c>
      <c r="D742" s="10" t="s">
        <v>2008</v>
      </c>
      <c r="E742" s="10" t="s">
        <v>150</v>
      </c>
      <c r="F742" s="9" t="s">
        <v>2009</v>
      </c>
      <c r="G742" s="10" t="s">
        <v>389</v>
      </c>
      <c r="H742" s="9" t="s">
        <v>390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213</v>
      </c>
      <c r="S742" s="9" t="s">
        <v>154</v>
      </c>
      <c r="T742" s="9" t="s">
        <v>214</v>
      </c>
      <c r="U742" s="9" t="s">
        <v>215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2114</v>
      </c>
      <c r="AA742" s="9" t="s">
        <v>217</v>
      </c>
      <c r="AB742" s="12" t="s">
        <v>218</v>
      </c>
      <c r="AC742" s="10" t="s">
        <v>2115</v>
      </c>
      <c r="AD742" s="9" t="s">
        <v>217</v>
      </c>
      <c r="AE742" s="13" t="s">
        <v>218</v>
      </c>
      <c r="AF742" s="14" t="s">
        <v>2486</v>
      </c>
      <c r="AG742" s="10" t="s">
        <v>2487</v>
      </c>
      <c r="AH742" s="11" t="s">
        <v>222</v>
      </c>
      <c r="AI742" s="11" t="s">
        <v>223</v>
      </c>
      <c r="AJ742" s="10" t="s">
        <v>224</v>
      </c>
      <c r="AK742" s="11" t="s">
        <v>223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5.3</v>
      </c>
      <c r="AU742" s="10" t="s">
        <v>142</v>
      </c>
      <c r="AV742" s="16">
        <v>17024</v>
      </c>
      <c r="AW742" s="16">
        <v>17024</v>
      </c>
      <c r="AX742" s="16">
        <v>0</v>
      </c>
      <c r="AY742" s="16">
        <v>1247</v>
      </c>
      <c r="AZ742" s="16">
        <v>1400</v>
      </c>
      <c r="BA742" s="17">
        <v>45110</v>
      </c>
      <c r="BB742" s="30" t="s">
        <v>175</v>
      </c>
      <c r="BC742" s="18" t="s">
        <v>156</v>
      </c>
      <c r="BD742" s="17">
        <v>45291</v>
      </c>
      <c r="BE742" s="17">
        <v>45322</v>
      </c>
      <c r="BF742" s="17">
        <v>45092</v>
      </c>
      <c r="BG742" s="10">
        <v>85411718</v>
      </c>
      <c r="BH742" s="9" t="s">
        <v>247</v>
      </c>
      <c r="BI742" s="19">
        <v>45170</v>
      </c>
      <c r="BJ742" s="20">
        <v>45173</v>
      </c>
      <c r="BK742" s="16">
        <v>0</v>
      </c>
      <c r="BL742" s="16">
        <v>0</v>
      </c>
      <c r="BM742" s="9" t="s">
        <v>177</v>
      </c>
      <c r="BN742" s="9" t="s">
        <v>178</v>
      </c>
      <c r="BO742" s="9" t="s">
        <v>156</v>
      </c>
      <c r="BP742" s="17">
        <v>45221</v>
      </c>
      <c r="BQ742" s="17" t="s">
        <v>156</v>
      </c>
      <c r="BR742" s="17">
        <v>45196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>
        <v>44987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45093</v>
      </c>
      <c r="CD742" s="10" t="s">
        <v>1022</v>
      </c>
      <c r="CE742" s="17">
        <v>45093</v>
      </c>
      <c r="CF742" s="17" t="s">
        <v>156</v>
      </c>
      <c r="CG742" s="17">
        <v>45008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>
        <v>44987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 t="s">
        <v>156</v>
      </c>
      <c r="CX742" s="10" t="s">
        <v>193</v>
      </c>
      <c r="CY742" s="17" t="s">
        <v>156</v>
      </c>
      <c r="CZ742" s="17" t="s">
        <v>156</v>
      </c>
      <c r="DA742" s="17">
        <v>44987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 t="s">
        <v>156</v>
      </c>
      <c r="DH742" s="10" t="s">
        <v>156</v>
      </c>
      <c r="DI742" s="17" t="s">
        <v>156</v>
      </c>
      <c r="DJ742" s="17" t="s">
        <v>156</v>
      </c>
      <c r="DK742" s="17">
        <v>44987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12</v>
      </c>
      <c r="DQ742" s="16">
        <v>8</v>
      </c>
      <c r="DR742" s="11">
        <v>8</v>
      </c>
      <c r="DS742" s="16">
        <v>12</v>
      </c>
      <c r="DT742" s="16">
        <v>2000</v>
      </c>
      <c r="DU742" s="11" t="s">
        <v>181</v>
      </c>
      <c r="DV742" s="11" t="s">
        <v>182</v>
      </c>
      <c r="DW742" s="27" t="s">
        <v>156</v>
      </c>
      <c r="DX742" s="27" t="s">
        <v>156</v>
      </c>
      <c r="DY742" s="20" t="s">
        <v>2497</v>
      </c>
      <c r="DZ742" s="16">
        <v>7</v>
      </c>
      <c r="EA742" s="16">
        <v>30</v>
      </c>
      <c r="EB742" s="27" t="s">
        <v>185</v>
      </c>
      <c r="EC742" s="27" t="s">
        <v>185</v>
      </c>
      <c r="ED742" s="27" t="s">
        <v>182</v>
      </c>
      <c r="EE742" s="29">
        <v>44987.983090277776</v>
      </c>
      <c r="EF742" s="28" t="s">
        <v>186</v>
      </c>
      <c r="EG742" s="28" t="s">
        <v>156</v>
      </c>
      <c r="EH742" s="28" t="s">
        <v>187</v>
      </c>
      <c r="EI742" s="29">
        <v>45096.814641203702</v>
      </c>
      <c r="EJ742" s="28" t="s">
        <v>197</v>
      </c>
      <c r="EK742" s="28" t="s">
        <v>156</v>
      </c>
      <c r="EL742" s="28" t="s">
        <v>198</v>
      </c>
      <c r="EM742" s="45"/>
      <c r="EN742" s="46" t="str">
        <f t="shared" si="78"/>
        <v>343F105A</v>
      </c>
      <c r="EO742" s="47">
        <f t="shared" si="79"/>
        <v>45184</v>
      </c>
      <c r="EP742" s="47" t="str">
        <f t="shared" si="80"/>
        <v/>
      </c>
      <c r="EQ742" s="48" t="str">
        <f t="shared" ca="1" si="81"/>
        <v>Y</v>
      </c>
      <c r="ER742" s="49" t="str">
        <f t="shared" si="82"/>
        <v/>
      </c>
      <c r="ES742" s="50"/>
      <c r="ET742" s="51" t="str">
        <f t="shared" si="83"/>
        <v/>
      </c>
      <c r="EU742" s="52" t="str">
        <f t="shared" si="84"/>
        <v/>
      </c>
      <c r="EV742" s="46"/>
    </row>
    <row r="743" spans="1:153" ht="14.25" hidden="1" customHeight="1">
      <c r="A743" s="8">
        <v>736</v>
      </c>
      <c r="B743" s="9" t="s">
        <v>141</v>
      </c>
      <c r="C743" s="10" t="s">
        <v>206</v>
      </c>
      <c r="D743" s="10" t="s">
        <v>2008</v>
      </c>
      <c r="E743" s="10" t="s">
        <v>150</v>
      </c>
      <c r="F743" s="9" t="s">
        <v>2009</v>
      </c>
      <c r="G743" s="10" t="s">
        <v>389</v>
      </c>
      <c r="H743" s="9" t="s">
        <v>390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213</v>
      </c>
      <c r="S743" s="9" t="s">
        <v>154</v>
      </c>
      <c r="T743" s="9" t="s">
        <v>214</v>
      </c>
      <c r="U743" s="9" t="s">
        <v>215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2114</v>
      </c>
      <c r="AA743" s="9" t="s">
        <v>217</v>
      </c>
      <c r="AB743" s="12" t="s">
        <v>218</v>
      </c>
      <c r="AC743" s="10" t="s">
        <v>2115</v>
      </c>
      <c r="AD743" s="9" t="s">
        <v>217</v>
      </c>
      <c r="AE743" s="13" t="s">
        <v>218</v>
      </c>
      <c r="AF743" s="14" t="s">
        <v>2486</v>
      </c>
      <c r="AG743" s="10" t="s">
        <v>2487</v>
      </c>
      <c r="AH743" s="11" t="s">
        <v>222</v>
      </c>
      <c r="AI743" s="11" t="s">
        <v>223</v>
      </c>
      <c r="AJ743" s="10" t="s">
        <v>224</v>
      </c>
      <c r="AK743" s="11" t="s">
        <v>223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5.3</v>
      </c>
      <c r="AU743" s="10" t="s">
        <v>142</v>
      </c>
      <c r="AV743" s="16">
        <v>17024</v>
      </c>
      <c r="AW743" s="16">
        <v>17024</v>
      </c>
      <c r="AX743" s="16">
        <v>0</v>
      </c>
      <c r="AY743" s="16">
        <v>1247</v>
      </c>
      <c r="AZ743" s="16">
        <v>1400</v>
      </c>
      <c r="BA743" s="17">
        <v>45110</v>
      </c>
      <c r="BB743" s="30" t="s">
        <v>175</v>
      </c>
      <c r="BC743" s="18" t="s">
        <v>156</v>
      </c>
      <c r="BD743" s="17">
        <v>45291</v>
      </c>
      <c r="BE743" s="17">
        <v>45322</v>
      </c>
      <c r="BF743" s="17">
        <v>45092</v>
      </c>
      <c r="BG743" s="10">
        <v>85654984</v>
      </c>
      <c r="BH743" s="9" t="s">
        <v>176</v>
      </c>
      <c r="BI743" s="19">
        <v>45170</v>
      </c>
      <c r="BJ743" s="20">
        <v>45187</v>
      </c>
      <c r="BK743" s="16">
        <v>0</v>
      </c>
      <c r="BL743" s="16">
        <v>0</v>
      </c>
      <c r="BM743" s="9" t="s">
        <v>177</v>
      </c>
      <c r="BN743" s="9" t="s">
        <v>178</v>
      </c>
      <c r="BO743" s="9" t="s">
        <v>156</v>
      </c>
      <c r="BP743" s="17">
        <v>45229</v>
      </c>
      <c r="BQ743" s="17" t="s">
        <v>156</v>
      </c>
      <c r="BR743" s="17">
        <v>45229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45068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>
        <v>45100</v>
      </c>
      <c r="CD743" s="10" t="s">
        <v>2141</v>
      </c>
      <c r="CE743" s="17">
        <v>45100</v>
      </c>
      <c r="CF743" s="17" t="s">
        <v>156</v>
      </c>
      <c r="CG743" s="17">
        <v>45070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45068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>
        <v>45167</v>
      </c>
      <c r="CX743" s="10" t="s">
        <v>2495</v>
      </c>
      <c r="CY743" s="17">
        <v>45156</v>
      </c>
      <c r="CZ743" s="17" t="s">
        <v>156</v>
      </c>
      <c r="DA743" s="17">
        <v>45084</v>
      </c>
      <c r="DB743" s="17" t="s">
        <v>156</v>
      </c>
      <c r="DC743" s="16">
        <v>0</v>
      </c>
      <c r="DD743" s="10" t="s">
        <v>156</v>
      </c>
      <c r="DE743" s="10" t="s">
        <v>156</v>
      </c>
      <c r="DF743" s="18" t="s">
        <v>156</v>
      </c>
      <c r="DG743" s="17">
        <v>45181</v>
      </c>
      <c r="DH743" s="10" t="s">
        <v>2498</v>
      </c>
      <c r="DI743" s="17">
        <v>45177</v>
      </c>
      <c r="DJ743" s="17" t="s">
        <v>156</v>
      </c>
      <c r="DK743" s="17">
        <v>45070</v>
      </c>
      <c r="DL743" s="17" t="s">
        <v>156</v>
      </c>
      <c r="DM743" s="16">
        <v>0</v>
      </c>
      <c r="DN743" s="10" t="s">
        <v>156</v>
      </c>
      <c r="DO743" s="10" t="s">
        <v>156</v>
      </c>
      <c r="DP743" s="16">
        <v>12</v>
      </c>
      <c r="DQ743" s="16">
        <v>8</v>
      </c>
      <c r="DR743" s="11">
        <v>8</v>
      </c>
      <c r="DS743" s="16">
        <v>12</v>
      </c>
      <c r="DT743" s="16">
        <v>1000</v>
      </c>
      <c r="DU743" s="11" t="s">
        <v>181</v>
      </c>
      <c r="DV743" s="11" t="s">
        <v>182</v>
      </c>
      <c r="DW743" s="27" t="s">
        <v>156</v>
      </c>
      <c r="DX743" s="27" t="s">
        <v>156</v>
      </c>
      <c r="DY743" s="20" t="s">
        <v>993</v>
      </c>
      <c r="DZ743" s="16">
        <v>7</v>
      </c>
      <c r="EA743" s="16">
        <v>30</v>
      </c>
      <c r="EB743" s="27" t="s">
        <v>185</v>
      </c>
      <c r="EC743" s="27" t="s">
        <v>185</v>
      </c>
      <c r="ED743" s="27" t="s">
        <v>182</v>
      </c>
      <c r="EE743" s="29">
        <v>45068.822800925926</v>
      </c>
      <c r="EF743" s="28" t="s">
        <v>186</v>
      </c>
      <c r="EG743" s="28" t="s">
        <v>156</v>
      </c>
      <c r="EH743" s="28" t="s">
        <v>187</v>
      </c>
      <c r="EI743" s="29">
        <v>45103.816863425927</v>
      </c>
      <c r="EJ743" s="28" t="s">
        <v>197</v>
      </c>
      <c r="EK743" s="28" t="s">
        <v>156</v>
      </c>
      <c r="EL743" s="28" t="s">
        <v>198</v>
      </c>
      <c r="EM743" s="45"/>
      <c r="EN743" s="46" t="str">
        <f t="shared" si="78"/>
        <v>343F105A</v>
      </c>
      <c r="EO743" s="47">
        <f t="shared" si="79"/>
        <v>45192</v>
      </c>
      <c r="EP743" s="47">
        <f t="shared" si="80"/>
        <v>45167</v>
      </c>
      <c r="EQ743" s="48" t="str">
        <f t="shared" ca="1" si="81"/>
        <v>Y</v>
      </c>
      <c r="ER743" s="49">
        <f t="shared" si="82"/>
        <v>25</v>
      </c>
      <c r="ES743" s="50"/>
      <c r="ET743" s="51">
        <f t="shared" si="83"/>
        <v>25</v>
      </c>
      <c r="EU743" s="52">
        <f t="shared" si="84"/>
        <v>0</v>
      </c>
      <c r="EV743" s="46"/>
    </row>
    <row r="744" spans="1:153" ht="14.25" customHeight="1">
      <c r="A744" s="8">
        <v>737</v>
      </c>
      <c r="B744" s="9" t="s">
        <v>141</v>
      </c>
      <c r="C744" s="10" t="s">
        <v>206</v>
      </c>
      <c r="D744" s="10" t="s">
        <v>2008</v>
      </c>
      <c r="E744" s="10" t="s">
        <v>150</v>
      </c>
      <c r="F744" s="9" t="s">
        <v>2009</v>
      </c>
      <c r="G744" s="10" t="s">
        <v>389</v>
      </c>
      <c r="H744" s="9" t="s">
        <v>390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259</v>
      </c>
      <c r="S744" s="9" t="s">
        <v>154</v>
      </c>
      <c r="T744" s="9" t="s">
        <v>2225</v>
      </c>
      <c r="U744" s="9" t="s">
        <v>215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2226</v>
      </c>
      <c r="AA744" s="9" t="s">
        <v>293</v>
      </c>
      <c r="AB744" s="12" t="s">
        <v>294</v>
      </c>
      <c r="AC744" s="10" t="s">
        <v>2227</v>
      </c>
      <c r="AD744" s="9" t="s">
        <v>293</v>
      </c>
      <c r="AE744" s="13" t="s">
        <v>294</v>
      </c>
      <c r="AF744" s="14" t="s">
        <v>580</v>
      </c>
      <c r="AG744" s="10" t="s">
        <v>2499</v>
      </c>
      <c r="AH744" s="11" t="s">
        <v>222</v>
      </c>
      <c r="AI744" s="11" t="s">
        <v>223</v>
      </c>
      <c r="AJ744" s="10" t="s">
        <v>224</v>
      </c>
      <c r="AK744" s="11" t="s">
        <v>223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5.7</v>
      </c>
      <c r="AU744" s="10" t="s">
        <v>142</v>
      </c>
      <c r="AV744" s="16">
        <v>27000</v>
      </c>
      <c r="AW744" s="16">
        <v>28000</v>
      </c>
      <c r="AX744" s="16">
        <v>0</v>
      </c>
      <c r="AY744" s="16">
        <v>147</v>
      </c>
      <c r="AZ744" s="16">
        <v>1500</v>
      </c>
      <c r="BA744" s="17">
        <v>45110</v>
      </c>
      <c r="BB744" s="30" t="s">
        <v>175</v>
      </c>
      <c r="BC744" s="18">
        <v>45117</v>
      </c>
      <c r="BD744" s="17">
        <v>45291</v>
      </c>
      <c r="BE744" s="17">
        <v>45322</v>
      </c>
      <c r="BF744" s="17">
        <v>45092</v>
      </c>
      <c r="BG744" s="10">
        <v>85249944</v>
      </c>
      <c r="BH744" s="9" t="s">
        <v>414</v>
      </c>
      <c r="BI744" s="19">
        <v>45047</v>
      </c>
      <c r="BJ744" s="20">
        <v>45047</v>
      </c>
      <c r="BK744" s="16">
        <v>5040</v>
      </c>
      <c r="BL744" s="16">
        <v>28728</v>
      </c>
      <c r="BM744" s="9" t="s">
        <v>177</v>
      </c>
      <c r="BN744" s="9" t="s">
        <v>436</v>
      </c>
      <c r="BO744" s="9" t="s">
        <v>635</v>
      </c>
      <c r="BP744" s="17">
        <v>45120</v>
      </c>
      <c r="BQ744" s="17">
        <v>45120</v>
      </c>
      <c r="BR744" s="17" t="s">
        <v>156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 t="s">
        <v>156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44964</v>
      </c>
      <c r="CD744" s="10" t="s">
        <v>156</v>
      </c>
      <c r="CE744" s="17" t="s">
        <v>156</v>
      </c>
      <c r="CF744" s="17" t="s">
        <v>156</v>
      </c>
      <c r="CG744" s="17" t="s">
        <v>156</v>
      </c>
      <c r="CH744" s="17">
        <v>44939</v>
      </c>
      <c r="CI744" s="16">
        <v>6400</v>
      </c>
      <c r="CJ744" s="10" t="s">
        <v>2500</v>
      </c>
      <c r="CK744" s="10" t="s">
        <v>230</v>
      </c>
      <c r="CL744" s="18" t="s">
        <v>156</v>
      </c>
      <c r="CM744" s="17" t="s">
        <v>156</v>
      </c>
      <c r="CN744" s="10" t="s">
        <v>156</v>
      </c>
      <c r="CO744" s="17" t="s">
        <v>156</v>
      </c>
      <c r="CP744" s="17" t="s">
        <v>156</v>
      </c>
      <c r="CQ744" s="17" t="s">
        <v>156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44985</v>
      </c>
      <c r="CX744" s="10" t="s">
        <v>298</v>
      </c>
      <c r="CY744" s="17" t="s">
        <v>156</v>
      </c>
      <c r="CZ744" s="17" t="s">
        <v>156</v>
      </c>
      <c r="DA744" s="17" t="s">
        <v>156</v>
      </c>
      <c r="DB744" s="17">
        <v>44981</v>
      </c>
      <c r="DC744" s="16">
        <v>5040</v>
      </c>
      <c r="DD744" s="10" t="s">
        <v>2501</v>
      </c>
      <c r="DE744" s="10" t="s">
        <v>230</v>
      </c>
      <c r="DF744" s="18" t="s">
        <v>156</v>
      </c>
      <c r="DG744" s="17">
        <v>44992</v>
      </c>
      <c r="DH744" s="10" t="s">
        <v>453</v>
      </c>
      <c r="DI744" s="17" t="s">
        <v>156</v>
      </c>
      <c r="DJ744" s="17" t="s">
        <v>156</v>
      </c>
      <c r="DK744" s="17" t="s">
        <v>156</v>
      </c>
      <c r="DL744" s="17">
        <v>44985</v>
      </c>
      <c r="DM744" s="16">
        <v>5040</v>
      </c>
      <c r="DN744" s="10" t="s">
        <v>2502</v>
      </c>
      <c r="DO744" s="10" t="s">
        <v>230</v>
      </c>
      <c r="DP744" s="16">
        <v>12</v>
      </c>
      <c r="DQ744" s="16">
        <v>8</v>
      </c>
      <c r="DR744" s="11">
        <v>8</v>
      </c>
      <c r="DS744" s="16">
        <v>12</v>
      </c>
      <c r="DT744" s="16">
        <v>0</v>
      </c>
      <c r="DU744" s="11" t="s">
        <v>181</v>
      </c>
      <c r="DV744" s="11" t="s">
        <v>182</v>
      </c>
      <c r="DW744" s="27" t="s">
        <v>156</v>
      </c>
      <c r="DX744" s="27" t="s">
        <v>156</v>
      </c>
      <c r="DY744" s="20" t="s">
        <v>1352</v>
      </c>
      <c r="DZ744" s="16">
        <v>7</v>
      </c>
      <c r="EA744" s="16">
        <v>30</v>
      </c>
      <c r="EB744" s="27" t="s">
        <v>185</v>
      </c>
      <c r="EC744" s="27" t="s">
        <v>185</v>
      </c>
      <c r="ED744" s="27" t="s">
        <v>182</v>
      </c>
      <c r="EE744" s="29">
        <v>44938.242731481485</v>
      </c>
      <c r="EF744" s="28" t="s">
        <v>188</v>
      </c>
      <c r="EG744" s="28" t="s">
        <v>189</v>
      </c>
      <c r="EH744" s="28" t="s">
        <v>190</v>
      </c>
      <c r="EI744" s="29">
        <v>45062.343865740739</v>
      </c>
      <c r="EJ744" s="28" t="s">
        <v>197</v>
      </c>
      <c r="EK744" s="28" t="s">
        <v>156</v>
      </c>
      <c r="EL744" s="28" t="s">
        <v>198</v>
      </c>
      <c r="EM744" s="45" t="s">
        <v>3713</v>
      </c>
      <c r="EN744" s="46" t="str">
        <f t="shared" si="78"/>
        <v>343F106A</v>
      </c>
      <c r="EO744" s="47">
        <f t="shared" si="79"/>
        <v>45083</v>
      </c>
      <c r="EP744" s="47">
        <f t="shared" si="80"/>
        <v>44985</v>
      </c>
      <c r="EQ744" s="48" t="str">
        <f t="shared" ca="1" si="81"/>
        <v>Past</v>
      </c>
      <c r="ER744" s="49">
        <f t="shared" si="82"/>
        <v>98</v>
      </c>
      <c r="ES744" s="50"/>
      <c r="ET744" s="51">
        <f t="shared" si="83"/>
        <v>98</v>
      </c>
      <c r="EU744" s="52">
        <f t="shared" si="84"/>
        <v>493920</v>
      </c>
      <c r="EV744" s="46"/>
      <c r="EW744" s="23" t="s">
        <v>3714</v>
      </c>
    </row>
    <row r="745" spans="1:153" ht="14.25" hidden="1" customHeight="1">
      <c r="A745" s="8">
        <v>738</v>
      </c>
      <c r="B745" s="9" t="s">
        <v>141</v>
      </c>
      <c r="C745" s="10" t="s">
        <v>206</v>
      </c>
      <c r="D745" s="10" t="s">
        <v>2008</v>
      </c>
      <c r="E745" s="10" t="s">
        <v>150</v>
      </c>
      <c r="F745" s="9" t="s">
        <v>2009</v>
      </c>
      <c r="G745" s="10" t="s">
        <v>389</v>
      </c>
      <c r="H745" s="9" t="s">
        <v>390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259</v>
      </c>
      <c r="S745" s="9" t="s">
        <v>154</v>
      </c>
      <c r="T745" s="9" t="s">
        <v>2225</v>
      </c>
      <c r="U745" s="9" t="s">
        <v>215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2226</v>
      </c>
      <c r="AA745" s="9" t="s">
        <v>293</v>
      </c>
      <c r="AB745" s="12" t="s">
        <v>294</v>
      </c>
      <c r="AC745" s="10" t="s">
        <v>2227</v>
      </c>
      <c r="AD745" s="9" t="s">
        <v>293</v>
      </c>
      <c r="AE745" s="13" t="s">
        <v>294</v>
      </c>
      <c r="AF745" s="14" t="s">
        <v>580</v>
      </c>
      <c r="AG745" s="10" t="s">
        <v>2499</v>
      </c>
      <c r="AH745" s="11" t="s">
        <v>222</v>
      </c>
      <c r="AI745" s="11" t="s">
        <v>223</v>
      </c>
      <c r="AJ745" s="10" t="s">
        <v>224</v>
      </c>
      <c r="AK745" s="11" t="s">
        <v>223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5.7</v>
      </c>
      <c r="AU745" s="10" t="s">
        <v>142</v>
      </c>
      <c r="AV745" s="16">
        <v>27000</v>
      </c>
      <c r="AW745" s="16">
        <v>28000</v>
      </c>
      <c r="AX745" s="16">
        <v>0</v>
      </c>
      <c r="AY745" s="16">
        <v>147</v>
      </c>
      <c r="AZ745" s="16">
        <v>1500</v>
      </c>
      <c r="BA745" s="17">
        <v>45110</v>
      </c>
      <c r="BB745" s="30" t="s">
        <v>175</v>
      </c>
      <c r="BC745" s="18">
        <v>44939</v>
      </c>
      <c r="BD745" s="17">
        <v>45291</v>
      </c>
      <c r="BE745" s="17">
        <v>45322</v>
      </c>
      <c r="BF745" s="17">
        <v>45092</v>
      </c>
      <c r="BG745" s="10">
        <v>85249945</v>
      </c>
      <c r="BH745" s="9" t="s">
        <v>319</v>
      </c>
      <c r="BI745" s="19">
        <v>45078</v>
      </c>
      <c r="BJ745" s="20">
        <v>45082</v>
      </c>
      <c r="BK745" s="16">
        <v>0</v>
      </c>
      <c r="BL745" s="16">
        <v>0</v>
      </c>
      <c r="BM745" s="9" t="s">
        <v>177</v>
      </c>
      <c r="BN745" s="9" t="s">
        <v>178</v>
      </c>
      <c r="BO745" s="9" t="s">
        <v>156</v>
      </c>
      <c r="BP745" s="17">
        <v>45150</v>
      </c>
      <c r="BQ745" s="17" t="s">
        <v>156</v>
      </c>
      <c r="BR745" s="17" t="s">
        <v>156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 t="s">
        <v>156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>
        <v>44971</v>
      </c>
      <c r="CD745" s="10" t="s">
        <v>156</v>
      </c>
      <c r="CE745" s="17" t="s">
        <v>156</v>
      </c>
      <c r="CF745" s="17" t="s">
        <v>156</v>
      </c>
      <c r="CG745" s="17" t="s">
        <v>156</v>
      </c>
      <c r="CH745" s="17">
        <v>44939</v>
      </c>
      <c r="CI745" s="16">
        <v>4000</v>
      </c>
      <c r="CJ745" s="10" t="s">
        <v>2503</v>
      </c>
      <c r="CK745" s="10" t="s">
        <v>230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 t="s">
        <v>156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44992</v>
      </c>
      <c r="CX745" s="10" t="s">
        <v>193</v>
      </c>
      <c r="CY745" s="17" t="s">
        <v>156</v>
      </c>
      <c r="CZ745" s="17" t="s">
        <v>156</v>
      </c>
      <c r="DA745" s="17" t="s">
        <v>156</v>
      </c>
      <c r="DB745" s="17" t="s">
        <v>156</v>
      </c>
      <c r="DC745" s="16">
        <v>0</v>
      </c>
      <c r="DD745" s="10" t="s">
        <v>156</v>
      </c>
      <c r="DE745" s="10" t="s">
        <v>156</v>
      </c>
      <c r="DF745" s="18" t="s">
        <v>156</v>
      </c>
      <c r="DG745" s="17">
        <v>45013</v>
      </c>
      <c r="DH745" s="10" t="s">
        <v>156</v>
      </c>
      <c r="DI745" s="17" t="s">
        <v>156</v>
      </c>
      <c r="DJ745" s="17" t="s">
        <v>156</v>
      </c>
      <c r="DK745" s="17" t="s">
        <v>156</v>
      </c>
      <c r="DL745" s="17" t="s">
        <v>156</v>
      </c>
      <c r="DM745" s="16">
        <v>0</v>
      </c>
      <c r="DN745" s="10" t="s">
        <v>156</v>
      </c>
      <c r="DO745" s="10" t="s">
        <v>156</v>
      </c>
      <c r="DP745" s="16">
        <v>12</v>
      </c>
      <c r="DQ745" s="16">
        <v>8</v>
      </c>
      <c r="DR745" s="11">
        <v>8</v>
      </c>
      <c r="DS745" s="16">
        <v>12</v>
      </c>
      <c r="DT745" s="16">
        <v>0</v>
      </c>
      <c r="DU745" s="11" t="s">
        <v>181</v>
      </c>
      <c r="DV745" s="11" t="s">
        <v>182</v>
      </c>
      <c r="DW745" s="27" t="s">
        <v>156</v>
      </c>
      <c r="DX745" s="27" t="s">
        <v>156</v>
      </c>
      <c r="DY745" s="20" t="s">
        <v>892</v>
      </c>
      <c r="DZ745" s="16">
        <v>7</v>
      </c>
      <c r="EA745" s="16">
        <v>30</v>
      </c>
      <c r="EB745" s="27" t="s">
        <v>185</v>
      </c>
      <c r="EC745" s="27" t="s">
        <v>185</v>
      </c>
      <c r="ED745" s="27" t="s">
        <v>182</v>
      </c>
      <c r="EE745" s="29">
        <v>44938.242731481485</v>
      </c>
      <c r="EF745" s="28" t="s">
        <v>188</v>
      </c>
      <c r="EG745" s="28" t="s">
        <v>189</v>
      </c>
      <c r="EH745" s="28" t="s">
        <v>190</v>
      </c>
      <c r="EI745" s="29">
        <v>45062.343865740739</v>
      </c>
      <c r="EJ745" s="28" t="s">
        <v>197</v>
      </c>
      <c r="EK745" s="28" t="s">
        <v>156</v>
      </c>
      <c r="EL745" s="28" t="s">
        <v>198</v>
      </c>
      <c r="EM745" s="45"/>
      <c r="EN745" s="46" t="str">
        <f t="shared" si="78"/>
        <v>343F106A</v>
      </c>
      <c r="EO745" s="47">
        <f t="shared" si="79"/>
        <v>45113</v>
      </c>
      <c r="EP745" s="47">
        <f t="shared" si="80"/>
        <v>44992</v>
      </c>
      <c r="EQ745" s="48" t="str">
        <f t="shared" ca="1" si="81"/>
        <v>Past</v>
      </c>
      <c r="ER745" s="49">
        <f t="shared" si="82"/>
        <v>121</v>
      </c>
      <c r="ES745" s="50"/>
      <c r="ET745" s="51">
        <f t="shared" si="83"/>
        <v>121</v>
      </c>
      <c r="EU745" s="52">
        <f t="shared" si="84"/>
        <v>0</v>
      </c>
      <c r="EV745" s="46"/>
    </row>
    <row r="746" spans="1:153" ht="14.25" customHeight="1">
      <c r="A746" s="8">
        <v>739</v>
      </c>
      <c r="B746" s="9" t="s">
        <v>141</v>
      </c>
      <c r="C746" s="10" t="s">
        <v>206</v>
      </c>
      <c r="D746" s="10" t="s">
        <v>2008</v>
      </c>
      <c r="E746" s="10" t="s">
        <v>150</v>
      </c>
      <c r="F746" s="9" t="s">
        <v>2009</v>
      </c>
      <c r="G746" s="10" t="s">
        <v>389</v>
      </c>
      <c r="H746" s="9" t="s">
        <v>390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259</v>
      </c>
      <c r="S746" s="9" t="s">
        <v>154</v>
      </c>
      <c r="T746" s="9" t="s">
        <v>2225</v>
      </c>
      <c r="U746" s="9" t="s">
        <v>215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2226</v>
      </c>
      <c r="AA746" s="9" t="s">
        <v>293</v>
      </c>
      <c r="AB746" s="12" t="s">
        <v>294</v>
      </c>
      <c r="AC746" s="10" t="s">
        <v>2227</v>
      </c>
      <c r="AD746" s="9" t="s">
        <v>293</v>
      </c>
      <c r="AE746" s="13" t="s">
        <v>294</v>
      </c>
      <c r="AF746" s="14" t="s">
        <v>580</v>
      </c>
      <c r="AG746" s="10" t="s">
        <v>2499</v>
      </c>
      <c r="AH746" s="11" t="s">
        <v>222</v>
      </c>
      <c r="AI746" s="11" t="s">
        <v>223</v>
      </c>
      <c r="AJ746" s="10" t="s">
        <v>224</v>
      </c>
      <c r="AK746" s="11" t="s">
        <v>223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5.7</v>
      </c>
      <c r="AU746" s="10" t="s">
        <v>142</v>
      </c>
      <c r="AV746" s="16">
        <v>27000</v>
      </c>
      <c r="AW746" s="16">
        <v>28000</v>
      </c>
      <c r="AX746" s="16">
        <v>0</v>
      </c>
      <c r="AY746" s="16">
        <v>147</v>
      </c>
      <c r="AZ746" s="16">
        <v>1500</v>
      </c>
      <c r="BA746" s="17">
        <v>45110</v>
      </c>
      <c r="BB746" s="30" t="s">
        <v>175</v>
      </c>
      <c r="BC746" s="18">
        <v>45117</v>
      </c>
      <c r="BD746" s="17">
        <v>45291</v>
      </c>
      <c r="BE746" s="17">
        <v>45322</v>
      </c>
      <c r="BF746" s="17">
        <v>45092</v>
      </c>
      <c r="BG746" s="10">
        <v>85397135</v>
      </c>
      <c r="BH746" s="9" t="s">
        <v>321</v>
      </c>
      <c r="BI746" s="19">
        <v>45108</v>
      </c>
      <c r="BJ746" s="20">
        <v>45110</v>
      </c>
      <c r="BK746" s="16">
        <v>1052</v>
      </c>
      <c r="BL746" s="16">
        <v>5996</v>
      </c>
      <c r="BM746" s="9" t="s">
        <v>177</v>
      </c>
      <c r="BN746" s="9" t="s">
        <v>383</v>
      </c>
      <c r="BO746" s="9" t="s">
        <v>156</v>
      </c>
      <c r="BP746" s="17">
        <v>45181</v>
      </c>
      <c r="BQ746" s="17">
        <v>45181</v>
      </c>
      <c r="BR746" s="17" t="s">
        <v>156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 t="s">
        <v>156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>
        <v>45020</v>
      </c>
      <c r="CD746" s="10" t="s">
        <v>933</v>
      </c>
      <c r="CE746" s="17">
        <v>45006</v>
      </c>
      <c r="CF746" s="17" t="s">
        <v>156</v>
      </c>
      <c r="CG746" s="17">
        <v>44991</v>
      </c>
      <c r="CH746" s="17">
        <v>45016</v>
      </c>
      <c r="CI746" s="16">
        <v>1000</v>
      </c>
      <c r="CJ746" s="10" t="s">
        <v>2504</v>
      </c>
      <c r="CK746" s="10" t="s">
        <v>230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 t="s">
        <v>156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45069</v>
      </c>
      <c r="CX746" s="10" t="s">
        <v>193</v>
      </c>
      <c r="CY746" s="17">
        <v>45062</v>
      </c>
      <c r="CZ746" s="17" t="s">
        <v>156</v>
      </c>
      <c r="DA746" s="17">
        <v>45006</v>
      </c>
      <c r="DB746" s="17">
        <v>45104</v>
      </c>
      <c r="DC746" s="16">
        <v>1052</v>
      </c>
      <c r="DD746" s="10" t="s">
        <v>2505</v>
      </c>
      <c r="DE746" s="10" t="s">
        <v>230</v>
      </c>
      <c r="DF746" s="18" t="s">
        <v>156</v>
      </c>
      <c r="DG746" s="17">
        <v>45106</v>
      </c>
      <c r="DH746" s="10" t="s">
        <v>2506</v>
      </c>
      <c r="DI746" s="17">
        <v>45097</v>
      </c>
      <c r="DJ746" s="17" t="s">
        <v>156</v>
      </c>
      <c r="DK746" s="17">
        <v>45006</v>
      </c>
      <c r="DL746" s="17">
        <v>45104</v>
      </c>
      <c r="DM746" s="16">
        <v>1052</v>
      </c>
      <c r="DN746" s="10" t="s">
        <v>2507</v>
      </c>
      <c r="DO746" s="10" t="s">
        <v>230</v>
      </c>
      <c r="DP746" s="16">
        <v>12</v>
      </c>
      <c r="DQ746" s="16">
        <v>8</v>
      </c>
      <c r="DR746" s="11">
        <v>8</v>
      </c>
      <c r="DS746" s="16">
        <v>12</v>
      </c>
      <c r="DT746" s="16">
        <v>0</v>
      </c>
      <c r="DU746" s="11" t="s">
        <v>181</v>
      </c>
      <c r="DV746" s="11" t="s">
        <v>182</v>
      </c>
      <c r="DW746" s="27" t="s">
        <v>156</v>
      </c>
      <c r="DX746" s="27" t="s">
        <v>156</v>
      </c>
      <c r="DY746" s="20" t="s">
        <v>2133</v>
      </c>
      <c r="DZ746" s="16">
        <v>7</v>
      </c>
      <c r="EA746" s="16">
        <v>30</v>
      </c>
      <c r="EB746" s="27" t="s">
        <v>185</v>
      </c>
      <c r="EC746" s="27" t="s">
        <v>185</v>
      </c>
      <c r="ED746" s="27" t="s">
        <v>182</v>
      </c>
      <c r="EE746" s="29">
        <v>44981.847094907411</v>
      </c>
      <c r="EF746" s="28" t="s">
        <v>195</v>
      </c>
      <c r="EG746" s="28" t="s">
        <v>196</v>
      </c>
      <c r="EH746" s="28" t="s">
        <v>190</v>
      </c>
      <c r="EI746" s="29">
        <v>45104.806215277778</v>
      </c>
      <c r="EJ746" s="28" t="s">
        <v>1419</v>
      </c>
      <c r="EK746" s="28" t="s">
        <v>1420</v>
      </c>
      <c r="EL746" s="28" t="s">
        <v>237</v>
      </c>
      <c r="EM746" s="45" t="s">
        <v>3713</v>
      </c>
      <c r="EN746" s="46" t="str">
        <f t="shared" si="78"/>
        <v>343F106A</v>
      </c>
      <c r="EO746" s="47">
        <f t="shared" si="79"/>
        <v>45144</v>
      </c>
      <c r="EP746" s="47">
        <f t="shared" si="80"/>
        <v>45069</v>
      </c>
      <c r="EQ746" s="48" t="str">
        <f t="shared" ca="1" si="81"/>
        <v>Past</v>
      </c>
      <c r="ER746" s="49">
        <f t="shared" si="82"/>
        <v>75</v>
      </c>
      <c r="ES746" s="50"/>
      <c r="ET746" s="51">
        <f t="shared" si="83"/>
        <v>75</v>
      </c>
      <c r="EU746" s="52">
        <f t="shared" si="84"/>
        <v>78900</v>
      </c>
      <c r="EV746" s="46"/>
      <c r="EW746" s="23" t="s">
        <v>3714</v>
      </c>
    </row>
    <row r="747" spans="1:153" ht="14.25" customHeight="1">
      <c r="A747" s="8">
        <v>740</v>
      </c>
      <c r="B747" s="9" t="s">
        <v>141</v>
      </c>
      <c r="C747" s="10" t="s">
        <v>206</v>
      </c>
      <c r="D747" s="10" t="s">
        <v>2008</v>
      </c>
      <c r="E747" s="10" t="s">
        <v>150</v>
      </c>
      <c r="F747" s="9" t="s">
        <v>2009</v>
      </c>
      <c r="G747" s="10" t="s">
        <v>389</v>
      </c>
      <c r="H747" s="9" t="s">
        <v>390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259</v>
      </c>
      <c r="S747" s="9" t="s">
        <v>154</v>
      </c>
      <c r="T747" s="9" t="s">
        <v>2225</v>
      </c>
      <c r="U747" s="9" t="s">
        <v>215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2226</v>
      </c>
      <c r="AA747" s="9" t="s">
        <v>293</v>
      </c>
      <c r="AB747" s="12" t="s">
        <v>294</v>
      </c>
      <c r="AC747" s="10" t="s">
        <v>2227</v>
      </c>
      <c r="AD747" s="9" t="s">
        <v>293</v>
      </c>
      <c r="AE747" s="13" t="s">
        <v>294</v>
      </c>
      <c r="AF747" s="14" t="s">
        <v>580</v>
      </c>
      <c r="AG747" s="10" t="s">
        <v>2499</v>
      </c>
      <c r="AH747" s="11" t="s">
        <v>222</v>
      </c>
      <c r="AI747" s="11" t="s">
        <v>223</v>
      </c>
      <c r="AJ747" s="10" t="s">
        <v>224</v>
      </c>
      <c r="AK747" s="11" t="s">
        <v>223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5.7</v>
      </c>
      <c r="AU747" s="10" t="s">
        <v>142</v>
      </c>
      <c r="AV747" s="16">
        <v>27000</v>
      </c>
      <c r="AW747" s="16">
        <v>28000</v>
      </c>
      <c r="AX747" s="16">
        <v>0</v>
      </c>
      <c r="AY747" s="16">
        <v>147</v>
      </c>
      <c r="AZ747" s="16">
        <v>1500</v>
      </c>
      <c r="BA747" s="17">
        <v>45110</v>
      </c>
      <c r="BB747" s="30" t="s">
        <v>175</v>
      </c>
      <c r="BC747" s="18">
        <v>45117</v>
      </c>
      <c r="BD747" s="17">
        <v>45291</v>
      </c>
      <c r="BE747" s="17">
        <v>45322</v>
      </c>
      <c r="BF747" s="17">
        <v>45092</v>
      </c>
      <c r="BG747" s="10">
        <v>85397136</v>
      </c>
      <c r="BH747" s="9" t="s">
        <v>258</v>
      </c>
      <c r="BI747" s="19">
        <v>45139</v>
      </c>
      <c r="BJ747" s="20">
        <v>45145</v>
      </c>
      <c r="BK747" s="16">
        <v>1556</v>
      </c>
      <c r="BL747" s="16">
        <v>8869</v>
      </c>
      <c r="BM747" s="9" t="s">
        <v>177</v>
      </c>
      <c r="BN747" s="9" t="s">
        <v>383</v>
      </c>
      <c r="BO747" s="9" t="s">
        <v>156</v>
      </c>
      <c r="BP747" s="17">
        <v>45184</v>
      </c>
      <c r="BQ747" s="17">
        <v>45184</v>
      </c>
      <c r="BR747" s="17" t="s">
        <v>156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 t="s">
        <v>156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>
        <v>45041</v>
      </c>
      <c r="CD747" s="10" t="s">
        <v>2381</v>
      </c>
      <c r="CE747" s="17">
        <v>45041</v>
      </c>
      <c r="CF747" s="17" t="s">
        <v>156</v>
      </c>
      <c r="CG747" s="17">
        <v>44983</v>
      </c>
      <c r="CH747" s="17">
        <v>45036</v>
      </c>
      <c r="CI747" s="16">
        <v>1500</v>
      </c>
      <c r="CJ747" s="10" t="s">
        <v>2508</v>
      </c>
      <c r="CK747" s="10" t="s">
        <v>230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 t="s">
        <v>156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45069</v>
      </c>
      <c r="CX747" s="10" t="s">
        <v>819</v>
      </c>
      <c r="CY747" s="17">
        <v>45097</v>
      </c>
      <c r="CZ747" s="17" t="s">
        <v>156</v>
      </c>
      <c r="DA747" s="17">
        <v>45006</v>
      </c>
      <c r="DB747" s="17">
        <v>45104</v>
      </c>
      <c r="DC747" s="16">
        <v>1556</v>
      </c>
      <c r="DD747" s="10" t="s">
        <v>2509</v>
      </c>
      <c r="DE747" s="10" t="s">
        <v>230</v>
      </c>
      <c r="DF747" s="18" t="s">
        <v>156</v>
      </c>
      <c r="DG747" s="17">
        <v>45106</v>
      </c>
      <c r="DH747" s="10" t="s">
        <v>1871</v>
      </c>
      <c r="DI747" s="17">
        <v>45125</v>
      </c>
      <c r="DJ747" s="17" t="s">
        <v>156</v>
      </c>
      <c r="DK747" s="17">
        <v>45006</v>
      </c>
      <c r="DL747" s="17">
        <v>45104</v>
      </c>
      <c r="DM747" s="16">
        <v>1556</v>
      </c>
      <c r="DN747" s="10" t="s">
        <v>2510</v>
      </c>
      <c r="DO747" s="10" t="s">
        <v>230</v>
      </c>
      <c r="DP747" s="16">
        <v>12</v>
      </c>
      <c r="DQ747" s="16">
        <v>8</v>
      </c>
      <c r="DR747" s="11">
        <v>8</v>
      </c>
      <c r="DS747" s="16">
        <v>12</v>
      </c>
      <c r="DT747" s="16">
        <v>0</v>
      </c>
      <c r="DU747" s="11" t="s">
        <v>181</v>
      </c>
      <c r="DV747" s="11" t="s">
        <v>182</v>
      </c>
      <c r="DW747" s="27" t="s">
        <v>156</v>
      </c>
      <c r="DX747" s="27" t="s">
        <v>156</v>
      </c>
      <c r="DY747" s="20" t="s">
        <v>156</v>
      </c>
      <c r="DZ747" s="16">
        <v>7</v>
      </c>
      <c r="EA747" s="16">
        <v>30</v>
      </c>
      <c r="EB747" s="27" t="s">
        <v>185</v>
      </c>
      <c r="EC747" s="27" t="s">
        <v>185</v>
      </c>
      <c r="ED747" s="27" t="s">
        <v>182</v>
      </c>
      <c r="EE747" s="29">
        <v>44981.847094907411</v>
      </c>
      <c r="EF747" s="28" t="s">
        <v>195</v>
      </c>
      <c r="EG747" s="28" t="s">
        <v>196</v>
      </c>
      <c r="EH747" s="28" t="s">
        <v>190</v>
      </c>
      <c r="EI747" s="29">
        <v>45104.806215277778</v>
      </c>
      <c r="EJ747" s="28" t="s">
        <v>1419</v>
      </c>
      <c r="EK747" s="28" t="s">
        <v>1420</v>
      </c>
      <c r="EL747" s="28" t="s">
        <v>237</v>
      </c>
      <c r="EM747" s="45" t="s">
        <v>3713</v>
      </c>
      <c r="EN747" s="46" t="str">
        <f t="shared" si="78"/>
        <v>343F106A</v>
      </c>
      <c r="EO747" s="47">
        <f t="shared" si="79"/>
        <v>45147</v>
      </c>
      <c r="EP747" s="47">
        <f t="shared" si="80"/>
        <v>45069</v>
      </c>
      <c r="EQ747" s="48" t="str">
        <f t="shared" ca="1" si="81"/>
        <v>Past</v>
      </c>
      <c r="ER747" s="49">
        <f t="shared" si="82"/>
        <v>78</v>
      </c>
      <c r="ES747" s="50"/>
      <c r="ET747" s="51">
        <f t="shared" si="83"/>
        <v>78</v>
      </c>
      <c r="EU747" s="52">
        <f t="shared" si="84"/>
        <v>121368</v>
      </c>
      <c r="EV747" s="46"/>
      <c r="EW747" s="23" t="s">
        <v>3714</v>
      </c>
    </row>
    <row r="748" spans="1:153" ht="14.25" customHeight="1">
      <c r="A748" s="8">
        <v>741</v>
      </c>
      <c r="B748" s="9" t="s">
        <v>141</v>
      </c>
      <c r="C748" s="10" t="s">
        <v>206</v>
      </c>
      <c r="D748" s="10" t="s">
        <v>2008</v>
      </c>
      <c r="E748" s="10" t="s">
        <v>150</v>
      </c>
      <c r="F748" s="9" t="s">
        <v>2009</v>
      </c>
      <c r="G748" s="10" t="s">
        <v>389</v>
      </c>
      <c r="H748" s="9" t="s">
        <v>390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259</v>
      </c>
      <c r="S748" s="9" t="s">
        <v>154</v>
      </c>
      <c r="T748" s="9" t="s">
        <v>2225</v>
      </c>
      <c r="U748" s="9" t="s">
        <v>215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2226</v>
      </c>
      <c r="AA748" s="9" t="s">
        <v>293</v>
      </c>
      <c r="AB748" s="12" t="s">
        <v>294</v>
      </c>
      <c r="AC748" s="10" t="s">
        <v>2227</v>
      </c>
      <c r="AD748" s="9" t="s">
        <v>293</v>
      </c>
      <c r="AE748" s="13" t="s">
        <v>294</v>
      </c>
      <c r="AF748" s="14" t="s">
        <v>580</v>
      </c>
      <c r="AG748" s="10" t="s">
        <v>2499</v>
      </c>
      <c r="AH748" s="11" t="s">
        <v>222</v>
      </c>
      <c r="AI748" s="11" t="s">
        <v>223</v>
      </c>
      <c r="AJ748" s="10" t="s">
        <v>224</v>
      </c>
      <c r="AK748" s="11" t="s">
        <v>223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5.7</v>
      </c>
      <c r="AU748" s="10" t="s">
        <v>142</v>
      </c>
      <c r="AV748" s="16">
        <v>27000</v>
      </c>
      <c r="AW748" s="16">
        <v>28000</v>
      </c>
      <c r="AX748" s="16">
        <v>0</v>
      </c>
      <c r="AY748" s="16">
        <v>147</v>
      </c>
      <c r="AZ748" s="16">
        <v>1500</v>
      </c>
      <c r="BA748" s="17">
        <v>45110</v>
      </c>
      <c r="BB748" s="30" t="s">
        <v>175</v>
      </c>
      <c r="BC748" s="18">
        <v>45117</v>
      </c>
      <c r="BD748" s="17">
        <v>45291</v>
      </c>
      <c r="BE748" s="17">
        <v>45322</v>
      </c>
      <c r="BF748" s="17">
        <v>45092</v>
      </c>
      <c r="BG748" s="10">
        <v>85545525</v>
      </c>
      <c r="BH748" s="9" t="s">
        <v>240</v>
      </c>
      <c r="BI748" s="19">
        <v>45170</v>
      </c>
      <c r="BJ748" s="20">
        <v>45173</v>
      </c>
      <c r="BK748" s="16">
        <v>1900</v>
      </c>
      <c r="BL748" s="16">
        <v>10830</v>
      </c>
      <c r="BM748" s="9" t="s">
        <v>177</v>
      </c>
      <c r="BN748" s="9" t="s">
        <v>470</v>
      </c>
      <c r="BO748" s="9" t="s">
        <v>156</v>
      </c>
      <c r="BP748" s="17">
        <v>45214</v>
      </c>
      <c r="BQ748" s="17" t="s">
        <v>156</v>
      </c>
      <c r="BR748" s="17">
        <v>45214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>
        <v>45057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>
        <v>45090</v>
      </c>
      <c r="CD748" s="10" t="s">
        <v>156</v>
      </c>
      <c r="CE748" s="17">
        <v>45086</v>
      </c>
      <c r="CF748" s="17" t="s">
        <v>156</v>
      </c>
      <c r="CG748" s="17">
        <v>45063</v>
      </c>
      <c r="CH748" s="17">
        <v>45086</v>
      </c>
      <c r="CI748" s="16">
        <v>1900</v>
      </c>
      <c r="CJ748" s="10" t="s">
        <v>2511</v>
      </c>
      <c r="CK748" s="10" t="s">
        <v>230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>
        <v>45057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45152</v>
      </c>
      <c r="CX748" s="10" t="s">
        <v>2495</v>
      </c>
      <c r="CY748" s="17">
        <v>45142</v>
      </c>
      <c r="CZ748" s="17" t="s">
        <v>156</v>
      </c>
      <c r="DA748" s="17">
        <v>45063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45167</v>
      </c>
      <c r="DH748" s="10" t="s">
        <v>2496</v>
      </c>
      <c r="DI748" s="17">
        <v>45163</v>
      </c>
      <c r="DJ748" s="17" t="s">
        <v>156</v>
      </c>
      <c r="DK748" s="17">
        <v>45057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12</v>
      </c>
      <c r="DQ748" s="16">
        <v>8</v>
      </c>
      <c r="DR748" s="11">
        <v>8</v>
      </c>
      <c r="DS748" s="16">
        <v>12</v>
      </c>
      <c r="DT748" s="16">
        <v>0</v>
      </c>
      <c r="DU748" s="11" t="s">
        <v>181</v>
      </c>
      <c r="DV748" s="11" t="s">
        <v>182</v>
      </c>
      <c r="DW748" s="27" t="s">
        <v>156</v>
      </c>
      <c r="DX748" s="27" t="s">
        <v>156</v>
      </c>
      <c r="DY748" s="20" t="s">
        <v>156</v>
      </c>
      <c r="DZ748" s="16">
        <v>7</v>
      </c>
      <c r="EA748" s="16">
        <v>30</v>
      </c>
      <c r="EB748" s="27" t="s">
        <v>185</v>
      </c>
      <c r="EC748" s="27" t="s">
        <v>185</v>
      </c>
      <c r="ED748" s="27" t="s">
        <v>182</v>
      </c>
      <c r="EE748" s="29">
        <v>45057.979513888888</v>
      </c>
      <c r="EF748" s="28" t="s">
        <v>186</v>
      </c>
      <c r="EG748" s="28" t="s">
        <v>156</v>
      </c>
      <c r="EH748" s="28" t="s">
        <v>187</v>
      </c>
      <c r="EI748" s="29">
        <v>45115.510740740741</v>
      </c>
      <c r="EJ748" s="28" t="s">
        <v>542</v>
      </c>
      <c r="EK748" s="28" t="s">
        <v>156</v>
      </c>
      <c r="EL748" s="28" t="s">
        <v>543</v>
      </c>
      <c r="EM748" s="45" t="s">
        <v>3713</v>
      </c>
      <c r="EN748" s="46" t="str">
        <f t="shared" si="78"/>
        <v>343F106A</v>
      </c>
      <c r="EO748" s="47">
        <f t="shared" si="79"/>
        <v>45177</v>
      </c>
      <c r="EP748" s="47">
        <f t="shared" si="80"/>
        <v>45152</v>
      </c>
      <c r="EQ748" s="48" t="str">
        <f t="shared" ca="1" si="81"/>
        <v>Y</v>
      </c>
      <c r="ER748" s="49">
        <f t="shared" si="82"/>
        <v>25</v>
      </c>
      <c r="ES748" s="50"/>
      <c r="ET748" s="51">
        <f t="shared" si="83"/>
        <v>25</v>
      </c>
      <c r="EU748" s="52">
        <f t="shared" si="84"/>
        <v>47500</v>
      </c>
      <c r="EV748" s="46"/>
      <c r="EW748" s="23" t="s">
        <v>3721</v>
      </c>
    </row>
    <row r="749" spans="1:153" ht="14.25" hidden="1" customHeight="1">
      <c r="A749" s="8">
        <v>742</v>
      </c>
      <c r="B749" s="9" t="s">
        <v>141</v>
      </c>
      <c r="C749" s="10" t="s">
        <v>206</v>
      </c>
      <c r="D749" s="10" t="s">
        <v>2008</v>
      </c>
      <c r="E749" s="10" t="s">
        <v>150</v>
      </c>
      <c r="F749" s="9" t="s">
        <v>2009</v>
      </c>
      <c r="G749" s="10" t="s">
        <v>389</v>
      </c>
      <c r="H749" s="9" t="s">
        <v>390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259</v>
      </c>
      <c r="S749" s="9" t="s">
        <v>154</v>
      </c>
      <c r="T749" s="9" t="s">
        <v>2225</v>
      </c>
      <c r="U749" s="9" t="s">
        <v>215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2226</v>
      </c>
      <c r="AA749" s="9" t="s">
        <v>293</v>
      </c>
      <c r="AB749" s="12" t="s">
        <v>294</v>
      </c>
      <c r="AC749" s="10" t="s">
        <v>2227</v>
      </c>
      <c r="AD749" s="9" t="s">
        <v>293</v>
      </c>
      <c r="AE749" s="13" t="s">
        <v>294</v>
      </c>
      <c r="AF749" s="14" t="s">
        <v>580</v>
      </c>
      <c r="AG749" s="10" t="s">
        <v>2499</v>
      </c>
      <c r="AH749" s="11" t="s">
        <v>222</v>
      </c>
      <c r="AI749" s="11" t="s">
        <v>223</v>
      </c>
      <c r="AJ749" s="10" t="s">
        <v>224</v>
      </c>
      <c r="AK749" s="11" t="s">
        <v>223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5.7</v>
      </c>
      <c r="AU749" s="10" t="s">
        <v>142</v>
      </c>
      <c r="AV749" s="16">
        <v>27000</v>
      </c>
      <c r="AW749" s="16">
        <v>28000</v>
      </c>
      <c r="AX749" s="16">
        <v>0</v>
      </c>
      <c r="AY749" s="16">
        <v>147</v>
      </c>
      <c r="AZ749" s="16">
        <v>1500</v>
      </c>
      <c r="BA749" s="17">
        <v>45110</v>
      </c>
      <c r="BB749" s="30" t="s">
        <v>246</v>
      </c>
      <c r="BC749" s="18" t="s">
        <v>156</v>
      </c>
      <c r="BD749" s="17">
        <v>45291</v>
      </c>
      <c r="BE749" s="17">
        <v>45322</v>
      </c>
      <c r="BF749" s="17">
        <v>45092</v>
      </c>
      <c r="BG749" s="10">
        <v>85473763</v>
      </c>
      <c r="BH749" s="9" t="s">
        <v>244</v>
      </c>
      <c r="BI749" s="19">
        <v>45170</v>
      </c>
      <c r="BJ749" s="20">
        <v>45173</v>
      </c>
      <c r="BK749" s="16">
        <v>1000</v>
      </c>
      <c r="BL749" s="16">
        <v>5700</v>
      </c>
      <c r="BM749" s="9" t="s">
        <v>177</v>
      </c>
      <c r="BN749" s="9" t="s">
        <v>226</v>
      </c>
      <c r="BO749" s="9" t="s">
        <v>156</v>
      </c>
      <c r="BP749" s="17">
        <v>45214</v>
      </c>
      <c r="BQ749" s="17" t="s">
        <v>156</v>
      </c>
      <c r="BR749" s="17">
        <v>45214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45015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>
        <v>45069</v>
      </c>
      <c r="CD749" s="10" t="s">
        <v>2208</v>
      </c>
      <c r="CE749" s="17">
        <v>45069</v>
      </c>
      <c r="CF749" s="17" t="s">
        <v>156</v>
      </c>
      <c r="CG749" s="17">
        <v>45032</v>
      </c>
      <c r="CH749" s="17">
        <v>45065</v>
      </c>
      <c r="CI749" s="16">
        <v>1000</v>
      </c>
      <c r="CJ749" s="10" t="s">
        <v>2512</v>
      </c>
      <c r="CK749" s="10" t="s">
        <v>230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45015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 t="s">
        <v>156</v>
      </c>
      <c r="CX749" s="10" t="s">
        <v>2495</v>
      </c>
      <c r="CY749" s="17">
        <v>45139</v>
      </c>
      <c r="CZ749" s="17" t="s">
        <v>156</v>
      </c>
      <c r="DA749" s="17">
        <v>45032</v>
      </c>
      <c r="DB749" s="17" t="s">
        <v>156</v>
      </c>
      <c r="DC749" s="16">
        <v>0</v>
      </c>
      <c r="DD749" s="10" t="s">
        <v>156</v>
      </c>
      <c r="DE749" s="10" t="s">
        <v>156</v>
      </c>
      <c r="DF749" s="18" t="s">
        <v>156</v>
      </c>
      <c r="DG749" s="17" t="s">
        <v>156</v>
      </c>
      <c r="DH749" s="10" t="s">
        <v>2496</v>
      </c>
      <c r="DI749" s="17">
        <v>45163</v>
      </c>
      <c r="DJ749" s="17" t="s">
        <v>156</v>
      </c>
      <c r="DK749" s="17">
        <v>45025</v>
      </c>
      <c r="DL749" s="17" t="s">
        <v>156</v>
      </c>
      <c r="DM749" s="16">
        <v>0</v>
      </c>
      <c r="DN749" s="10" t="s">
        <v>156</v>
      </c>
      <c r="DO749" s="10" t="s">
        <v>156</v>
      </c>
      <c r="DP749" s="16">
        <v>12</v>
      </c>
      <c r="DQ749" s="16">
        <v>8</v>
      </c>
      <c r="DR749" s="11">
        <v>8</v>
      </c>
      <c r="DS749" s="16">
        <v>12</v>
      </c>
      <c r="DT749" s="16">
        <v>0</v>
      </c>
      <c r="DU749" s="11" t="s">
        <v>181</v>
      </c>
      <c r="DV749" s="11" t="s">
        <v>182</v>
      </c>
      <c r="DW749" s="27" t="s">
        <v>156</v>
      </c>
      <c r="DX749" s="27" t="s">
        <v>156</v>
      </c>
      <c r="DY749" s="20" t="s">
        <v>156</v>
      </c>
      <c r="DZ749" s="16">
        <v>7</v>
      </c>
      <c r="EA749" s="16">
        <v>30</v>
      </c>
      <c r="EB749" s="27" t="s">
        <v>185</v>
      </c>
      <c r="EC749" s="27" t="s">
        <v>185</v>
      </c>
      <c r="ED749" s="27" t="s">
        <v>182</v>
      </c>
      <c r="EE749" s="29">
        <v>45015.979710648149</v>
      </c>
      <c r="EF749" s="28" t="s">
        <v>186</v>
      </c>
      <c r="EG749" s="28" t="s">
        <v>156</v>
      </c>
      <c r="EH749" s="28" t="s">
        <v>187</v>
      </c>
      <c r="EI749" s="29">
        <v>45119.458854166667</v>
      </c>
      <c r="EJ749" s="28" t="s">
        <v>188</v>
      </c>
      <c r="EK749" s="28" t="s">
        <v>189</v>
      </c>
      <c r="EL749" s="28" t="s">
        <v>190</v>
      </c>
      <c r="EM749" s="45"/>
      <c r="EN749" s="46" t="str">
        <f t="shared" si="78"/>
        <v>343F106A</v>
      </c>
      <c r="EO749" s="47">
        <f t="shared" si="79"/>
        <v>45177</v>
      </c>
      <c r="EP749" s="47" t="str">
        <f t="shared" si="80"/>
        <v/>
      </c>
      <c r="EQ749" s="48" t="str">
        <f t="shared" ca="1" si="81"/>
        <v>Y</v>
      </c>
      <c r="ER749" s="49" t="str">
        <f t="shared" si="82"/>
        <v/>
      </c>
      <c r="ES749" s="50"/>
      <c r="ET749" s="51" t="str">
        <f t="shared" si="83"/>
        <v/>
      </c>
      <c r="EU749" s="52" t="str">
        <f t="shared" si="84"/>
        <v/>
      </c>
      <c r="EV749" s="46"/>
      <c r="EW749" s="23" t="s">
        <v>3717</v>
      </c>
    </row>
    <row r="750" spans="1:153" ht="14.25" customHeight="1">
      <c r="A750" s="8">
        <v>743</v>
      </c>
      <c r="B750" s="9" t="s">
        <v>141</v>
      </c>
      <c r="C750" s="10" t="s">
        <v>206</v>
      </c>
      <c r="D750" s="10" t="s">
        <v>2008</v>
      </c>
      <c r="E750" s="10" t="s">
        <v>150</v>
      </c>
      <c r="F750" s="9" t="s">
        <v>2009</v>
      </c>
      <c r="G750" s="10" t="s">
        <v>389</v>
      </c>
      <c r="H750" s="9" t="s">
        <v>390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259</v>
      </c>
      <c r="S750" s="9" t="s">
        <v>154</v>
      </c>
      <c r="T750" s="9" t="s">
        <v>2225</v>
      </c>
      <c r="U750" s="9" t="s">
        <v>215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2226</v>
      </c>
      <c r="AA750" s="9" t="s">
        <v>293</v>
      </c>
      <c r="AB750" s="12" t="s">
        <v>294</v>
      </c>
      <c r="AC750" s="10" t="s">
        <v>2227</v>
      </c>
      <c r="AD750" s="9" t="s">
        <v>293</v>
      </c>
      <c r="AE750" s="13" t="s">
        <v>294</v>
      </c>
      <c r="AF750" s="14" t="s">
        <v>580</v>
      </c>
      <c r="AG750" s="10" t="s">
        <v>2499</v>
      </c>
      <c r="AH750" s="11" t="s">
        <v>222</v>
      </c>
      <c r="AI750" s="11" t="s">
        <v>223</v>
      </c>
      <c r="AJ750" s="10" t="s">
        <v>224</v>
      </c>
      <c r="AK750" s="11" t="s">
        <v>223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5.7</v>
      </c>
      <c r="AU750" s="10" t="s">
        <v>142</v>
      </c>
      <c r="AV750" s="16">
        <v>27000</v>
      </c>
      <c r="AW750" s="16">
        <v>28000</v>
      </c>
      <c r="AX750" s="16">
        <v>0</v>
      </c>
      <c r="AY750" s="16">
        <v>147</v>
      </c>
      <c r="AZ750" s="16">
        <v>1500</v>
      </c>
      <c r="BA750" s="17">
        <v>45110</v>
      </c>
      <c r="BB750" s="30" t="s">
        <v>175</v>
      </c>
      <c r="BC750" s="18">
        <v>45117</v>
      </c>
      <c r="BD750" s="17">
        <v>45291</v>
      </c>
      <c r="BE750" s="17">
        <v>45322</v>
      </c>
      <c r="BF750" s="17">
        <v>45092</v>
      </c>
      <c r="BG750" s="10">
        <v>85397137</v>
      </c>
      <c r="BH750" s="9" t="s">
        <v>247</v>
      </c>
      <c r="BI750" s="19">
        <v>45170</v>
      </c>
      <c r="BJ750" s="20">
        <v>45173</v>
      </c>
      <c r="BK750" s="16">
        <v>1300</v>
      </c>
      <c r="BL750" s="16">
        <v>7410</v>
      </c>
      <c r="BM750" s="9" t="s">
        <v>177</v>
      </c>
      <c r="BN750" s="9" t="s">
        <v>383</v>
      </c>
      <c r="BO750" s="9" t="s">
        <v>156</v>
      </c>
      <c r="BP750" s="17">
        <v>45246</v>
      </c>
      <c r="BQ750" s="17" t="s">
        <v>156</v>
      </c>
      <c r="BR750" s="17" t="s">
        <v>156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 t="s">
        <v>156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45062</v>
      </c>
      <c r="CD750" s="10" t="s">
        <v>2208</v>
      </c>
      <c r="CE750" s="17">
        <v>45079</v>
      </c>
      <c r="CF750" s="17" t="s">
        <v>156</v>
      </c>
      <c r="CG750" s="17">
        <v>45008</v>
      </c>
      <c r="CH750" s="17">
        <v>45057</v>
      </c>
      <c r="CI750" s="16">
        <v>1300</v>
      </c>
      <c r="CJ750" s="10" t="s">
        <v>2513</v>
      </c>
      <c r="CK750" s="10" t="s">
        <v>230</v>
      </c>
      <c r="CL750" s="18" t="s">
        <v>156</v>
      </c>
      <c r="CM750" s="17" t="s">
        <v>156</v>
      </c>
      <c r="CN750" s="10" t="s">
        <v>156</v>
      </c>
      <c r="CO750" s="17" t="s">
        <v>156</v>
      </c>
      <c r="CP750" s="17" t="s">
        <v>156</v>
      </c>
      <c r="CQ750" s="17" t="s">
        <v>156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45125</v>
      </c>
      <c r="CX750" s="10" t="s">
        <v>2495</v>
      </c>
      <c r="CY750" s="17">
        <v>45135</v>
      </c>
      <c r="CZ750" s="17" t="s">
        <v>156</v>
      </c>
      <c r="DA750" s="17">
        <v>45008</v>
      </c>
      <c r="DB750" s="17" t="s">
        <v>156</v>
      </c>
      <c r="DC750" s="16">
        <v>0</v>
      </c>
      <c r="DD750" s="10" t="s">
        <v>156</v>
      </c>
      <c r="DE750" s="10" t="s">
        <v>156</v>
      </c>
      <c r="DF750" s="18" t="s">
        <v>156</v>
      </c>
      <c r="DG750" s="17">
        <v>45144</v>
      </c>
      <c r="DH750" s="10" t="s">
        <v>2496</v>
      </c>
      <c r="DI750" s="17">
        <v>45163</v>
      </c>
      <c r="DJ750" s="17" t="s">
        <v>156</v>
      </c>
      <c r="DK750" s="17">
        <v>45008</v>
      </c>
      <c r="DL750" s="17" t="s">
        <v>156</v>
      </c>
      <c r="DM750" s="16">
        <v>0</v>
      </c>
      <c r="DN750" s="10" t="s">
        <v>156</v>
      </c>
      <c r="DO750" s="10" t="s">
        <v>156</v>
      </c>
      <c r="DP750" s="16">
        <v>12</v>
      </c>
      <c r="DQ750" s="16">
        <v>8</v>
      </c>
      <c r="DR750" s="11">
        <v>8</v>
      </c>
      <c r="DS750" s="16">
        <v>12</v>
      </c>
      <c r="DT750" s="16">
        <v>0</v>
      </c>
      <c r="DU750" s="11" t="s">
        <v>181</v>
      </c>
      <c r="DV750" s="11" t="s">
        <v>182</v>
      </c>
      <c r="DW750" s="27" t="s">
        <v>156</v>
      </c>
      <c r="DX750" s="27" t="s">
        <v>156</v>
      </c>
      <c r="DY750" s="20" t="s">
        <v>2514</v>
      </c>
      <c r="DZ750" s="16">
        <v>7</v>
      </c>
      <c r="EA750" s="16">
        <v>30</v>
      </c>
      <c r="EB750" s="27" t="s">
        <v>185</v>
      </c>
      <c r="EC750" s="27" t="s">
        <v>185</v>
      </c>
      <c r="ED750" s="27" t="s">
        <v>182</v>
      </c>
      <c r="EE750" s="29">
        <v>44981.847094907411</v>
      </c>
      <c r="EF750" s="28" t="s">
        <v>195</v>
      </c>
      <c r="EG750" s="28" t="s">
        <v>196</v>
      </c>
      <c r="EH750" s="28" t="s">
        <v>190</v>
      </c>
      <c r="EI750" s="29">
        <v>45119.459224537037</v>
      </c>
      <c r="EJ750" s="28" t="s">
        <v>197</v>
      </c>
      <c r="EK750" s="28" t="s">
        <v>156</v>
      </c>
      <c r="EL750" s="28" t="s">
        <v>198</v>
      </c>
      <c r="EM750" s="45" t="s">
        <v>3713</v>
      </c>
      <c r="EN750" s="46" t="str">
        <f t="shared" si="78"/>
        <v>343F106A</v>
      </c>
      <c r="EO750" s="47">
        <f t="shared" si="79"/>
        <v>45209</v>
      </c>
      <c r="EP750" s="47">
        <f t="shared" si="80"/>
        <v>45125</v>
      </c>
      <c r="EQ750" s="48" t="str">
        <f t="shared" ca="1" si="81"/>
        <v>Y</v>
      </c>
      <c r="ER750" s="49">
        <f t="shared" si="82"/>
        <v>84</v>
      </c>
      <c r="ES750" s="50"/>
      <c r="ET750" s="51">
        <f t="shared" si="83"/>
        <v>84</v>
      </c>
      <c r="EU750" s="52">
        <f t="shared" si="84"/>
        <v>109200</v>
      </c>
      <c r="EV750" s="46"/>
      <c r="EW750" s="23" t="s">
        <v>3714</v>
      </c>
    </row>
    <row r="751" spans="1:153" ht="14.25" hidden="1" customHeight="1">
      <c r="A751" s="8">
        <v>744</v>
      </c>
      <c r="B751" s="9" t="s">
        <v>141</v>
      </c>
      <c r="C751" s="10" t="s">
        <v>206</v>
      </c>
      <c r="D751" s="10" t="s">
        <v>2008</v>
      </c>
      <c r="E751" s="10" t="s">
        <v>150</v>
      </c>
      <c r="F751" s="9" t="s">
        <v>2009</v>
      </c>
      <c r="G751" s="10" t="s">
        <v>389</v>
      </c>
      <c r="H751" s="9" t="s">
        <v>390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259</v>
      </c>
      <c r="S751" s="9" t="s">
        <v>154</v>
      </c>
      <c r="T751" s="9" t="s">
        <v>2225</v>
      </c>
      <c r="U751" s="9" t="s">
        <v>215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2226</v>
      </c>
      <c r="AA751" s="9" t="s">
        <v>293</v>
      </c>
      <c r="AB751" s="12" t="s">
        <v>294</v>
      </c>
      <c r="AC751" s="10" t="s">
        <v>2227</v>
      </c>
      <c r="AD751" s="9" t="s">
        <v>293</v>
      </c>
      <c r="AE751" s="13" t="s">
        <v>294</v>
      </c>
      <c r="AF751" s="14" t="s">
        <v>580</v>
      </c>
      <c r="AG751" s="10" t="s">
        <v>2499</v>
      </c>
      <c r="AH751" s="11" t="s">
        <v>222</v>
      </c>
      <c r="AI751" s="11" t="s">
        <v>223</v>
      </c>
      <c r="AJ751" s="10" t="s">
        <v>224</v>
      </c>
      <c r="AK751" s="11" t="s">
        <v>223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5.7</v>
      </c>
      <c r="AU751" s="10" t="s">
        <v>142</v>
      </c>
      <c r="AV751" s="16">
        <v>27000</v>
      </c>
      <c r="AW751" s="16">
        <v>28000</v>
      </c>
      <c r="AX751" s="16">
        <v>0</v>
      </c>
      <c r="AY751" s="16">
        <v>147</v>
      </c>
      <c r="AZ751" s="16">
        <v>1500</v>
      </c>
      <c r="BA751" s="17">
        <v>45110</v>
      </c>
      <c r="BB751" s="30" t="s">
        <v>175</v>
      </c>
      <c r="BC751" s="18" t="s">
        <v>156</v>
      </c>
      <c r="BD751" s="17">
        <v>45291</v>
      </c>
      <c r="BE751" s="17">
        <v>45322</v>
      </c>
      <c r="BF751" s="17">
        <v>45092</v>
      </c>
      <c r="BG751" s="10">
        <v>85397138</v>
      </c>
      <c r="BH751" s="9" t="s">
        <v>176</v>
      </c>
      <c r="BI751" s="19">
        <v>45200</v>
      </c>
      <c r="BJ751" s="20">
        <v>45201</v>
      </c>
      <c r="BK751" s="16">
        <v>0</v>
      </c>
      <c r="BL751" s="16">
        <v>0</v>
      </c>
      <c r="BM751" s="9" t="s">
        <v>177</v>
      </c>
      <c r="BN751" s="9" t="s">
        <v>178</v>
      </c>
      <c r="BO751" s="9" t="s">
        <v>156</v>
      </c>
      <c r="BP751" s="17">
        <v>45245</v>
      </c>
      <c r="BQ751" s="17" t="s">
        <v>156</v>
      </c>
      <c r="BR751" s="17" t="s">
        <v>156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 t="s">
        <v>156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>
        <v>45062</v>
      </c>
      <c r="CD751" s="10" t="s">
        <v>2469</v>
      </c>
      <c r="CE751" s="17">
        <v>45079</v>
      </c>
      <c r="CF751" s="17" t="s">
        <v>156</v>
      </c>
      <c r="CG751" s="17">
        <v>45008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 t="s">
        <v>156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 t="s">
        <v>156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45181</v>
      </c>
      <c r="CX751" s="10" t="s">
        <v>2112</v>
      </c>
      <c r="CY751" s="17">
        <v>45135</v>
      </c>
      <c r="CZ751" s="17" t="s">
        <v>156</v>
      </c>
      <c r="DA751" s="17">
        <v>45008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45195</v>
      </c>
      <c r="DH751" s="10" t="s">
        <v>2195</v>
      </c>
      <c r="DI751" s="17">
        <v>45191</v>
      </c>
      <c r="DJ751" s="17" t="s">
        <v>156</v>
      </c>
      <c r="DK751" s="17">
        <v>45008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12</v>
      </c>
      <c r="DQ751" s="16">
        <v>8</v>
      </c>
      <c r="DR751" s="11">
        <v>8</v>
      </c>
      <c r="DS751" s="16">
        <v>12</v>
      </c>
      <c r="DT751" s="16">
        <v>1000</v>
      </c>
      <c r="DU751" s="11" t="s">
        <v>181</v>
      </c>
      <c r="DV751" s="11" t="s">
        <v>182</v>
      </c>
      <c r="DW751" s="27" t="s">
        <v>156</v>
      </c>
      <c r="DX751" s="27" t="s">
        <v>156</v>
      </c>
      <c r="DY751" s="20" t="s">
        <v>2217</v>
      </c>
      <c r="DZ751" s="16">
        <v>7</v>
      </c>
      <c r="EA751" s="16">
        <v>30</v>
      </c>
      <c r="EB751" s="27" t="s">
        <v>185</v>
      </c>
      <c r="EC751" s="27" t="s">
        <v>185</v>
      </c>
      <c r="ED751" s="27" t="s">
        <v>182</v>
      </c>
      <c r="EE751" s="29">
        <v>44981.847094907411</v>
      </c>
      <c r="EF751" s="28" t="s">
        <v>195</v>
      </c>
      <c r="EG751" s="28" t="s">
        <v>196</v>
      </c>
      <c r="EH751" s="28" t="s">
        <v>190</v>
      </c>
      <c r="EI751" s="29">
        <v>45068.815046296295</v>
      </c>
      <c r="EJ751" s="28" t="s">
        <v>197</v>
      </c>
      <c r="EK751" s="28" t="s">
        <v>156</v>
      </c>
      <c r="EL751" s="28" t="s">
        <v>198</v>
      </c>
      <c r="EM751" s="45"/>
      <c r="EN751" s="46" t="str">
        <f t="shared" si="78"/>
        <v>343F106A</v>
      </c>
      <c r="EO751" s="47">
        <f t="shared" si="79"/>
        <v>45208</v>
      </c>
      <c r="EP751" s="47">
        <f t="shared" si="80"/>
        <v>45181</v>
      </c>
      <c r="EQ751" s="48" t="str">
        <f t="shared" ca="1" si="81"/>
        <v>Y</v>
      </c>
      <c r="ER751" s="49">
        <f t="shared" si="82"/>
        <v>27</v>
      </c>
      <c r="ES751" s="50"/>
      <c r="ET751" s="51">
        <f t="shared" si="83"/>
        <v>27</v>
      </c>
      <c r="EU751" s="52">
        <f t="shared" si="84"/>
        <v>0</v>
      </c>
      <c r="EV751" s="46"/>
    </row>
    <row r="752" spans="1:153" ht="14.25" customHeight="1">
      <c r="A752" s="8">
        <v>745</v>
      </c>
      <c r="B752" s="9" t="s">
        <v>141</v>
      </c>
      <c r="C752" s="10" t="s">
        <v>206</v>
      </c>
      <c r="D752" s="10" t="s">
        <v>2008</v>
      </c>
      <c r="E752" s="10" t="s">
        <v>150</v>
      </c>
      <c r="F752" s="9" t="s">
        <v>2009</v>
      </c>
      <c r="G752" s="10" t="s">
        <v>389</v>
      </c>
      <c r="H752" s="9" t="s">
        <v>390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304</v>
      </c>
      <c r="S752" s="9" t="s">
        <v>305</v>
      </c>
      <c r="T752" s="9" t="s">
        <v>306</v>
      </c>
      <c r="U752" s="9" t="s">
        <v>337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2394</v>
      </c>
      <c r="AA752" s="9" t="s">
        <v>2395</v>
      </c>
      <c r="AB752" s="12" t="s">
        <v>2396</v>
      </c>
      <c r="AC752" s="10" t="s">
        <v>2397</v>
      </c>
      <c r="AD752" s="9" t="s">
        <v>2398</v>
      </c>
      <c r="AE752" s="13" t="s">
        <v>2399</v>
      </c>
      <c r="AF752" s="14" t="s">
        <v>391</v>
      </c>
      <c r="AG752" s="10" t="s">
        <v>2515</v>
      </c>
      <c r="AH752" s="11" t="s">
        <v>2401</v>
      </c>
      <c r="AI752" s="11" t="s">
        <v>2402</v>
      </c>
      <c r="AJ752" s="10" t="s">
        <v>2403</v>
      </c>
      <c r="AK752" s="11" t="s">
        <v>2402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4.3</v>
      </c>
      <c r="AU752" s="10" t="s">
        <v>142</v>
      </c>
      <c r="AV752" s="16">
        <v>12672</v>
      </c>
      <c r="AW752" s="16">
        <v>14000</v>
      </c>
      <c r="AX752" s="16">
        <v>0</v>
      </c>
      <c r="AY752" s="16">
        <v>0</v>
      </c>
      <c r="AZ752" s="16">
        <v>0</v>
      </c>
      <c r="BA752" s="17">
        <v>45117</v>
      </c>
      <c r="BB752" s="30" t="s">
        <v>175</v>
      </c>
      <c r="BC752" s="18">
        <v>45119</v>
      </c>
      <c r="BD752" s="17">
        <v>45199</v>
      </c>
      <c r="BE752" s="17">
        <v>45230</v>
      </c>
      <c r="BF752" s="17">
        <v>45092</v>
      </c>
      <c r="BG752" s="10">
        <v>85091503</v>
      </c>
      <c r="BH752" s="9" t="s">
        <v>414</v>
      </c>
      <c r="BI752" s="19">
        <v>44986</v>
      </c>
      <c r="BJ752" s="20">
        <v>44991</v>
      </c>
      <c r="BK752" s="16">
        <v>11160</v>
      </c>
      <c r="BL752" s="16">
        <v>47988</v>
      </c>
      <c r="BM752" s="9" t="s">
        <v>177</v>
      </c>
      <c r="BN752" s="9" t="s">
        <v>436</v>
      </c>
      <c r="BO752" s="9" t="s">
        <v>635</v>
      </c>
      <c r="BP752" s="17">
        <v>45106</v>
      </c>
      <c r="BQ752" s="17">
        <v>45106</v>
      </c>
      <c r="BR752" s="17">
        <v>45092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44901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>
        <v>44915</v>
      </c>
      <c r="CD752" s="10" t="s">
        <v>156</v>
      </c>
      <c r="CE752" s="17" t="s">
        <v>156</v>
      </c>
      <c r="CF752" s="17" t="s">
        <v>156</v>
      </c>
      <c r="CG752" s="17">
        <v>44901</v>
      </c>
      <c r="CH752" s="17">
        <v>44910</v>
      </c>
      <c r="CI752" s="16">
        <v>11000</v>
      </c>
      <c r="CJ752" s="10" t="s">
        <v>2516</v>
      </c>
      <c r="CK752" s="10" t="s">
        <v>230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44901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>
        <v>44922</v>
      </c>
      <c r="CX752" s="10" t="s">
        <v>193</v>
      </c>
      <c r="CY752" s="17" t="s">
        <v>156</v>
      </c>
      <c r="CZ752" s="17" t="s">
        <v>156</v>
      </c>
      <c r="DA752" s="17">
        <v>44901</v>
      </c>
      <c r="DB752" s="17">
        <v>44918</v>
      </c>
      <c r="DC752" s="16">
        <v>11160</v>
      </c>
      <c r="DD752" s="10" t="s">
        <v>2517</v>
      </c>
      <c r="DE752" s="10" t="s">
        <v>230</v>
      </c>
      <c r="DF752" s="18" t="s">
        <v>156</v>
      </c>
      <c r="DG752" s="17">
        <v>44946</v>
      </c>
      <c r="DH752" s="10" t="s">
        <v>282</v>
      </c>
      <c r="DI752" s="17" t="s">
        <v>156</v>
      </c>
      <c r="DJ752" s="17" t="s">
        <v>156</v>
      </c>
      <c r="DK752" s="17">
        <v>44901</v>
      </c>
      <c r="DL752" s="17">
        <v>45012</v>
      </c>
      <c r="DM752" s="16">
        <v>11160</v>
      </c>
      <c r="DN752" s="10" t="s">
        <v>2518</v>
      </c>
      <c r="DO752" s="10" t="s">
        <v>417</v>
      </c>
      <c r="DP752" s="16">
        <v>24</v>
      </c>
      <c r="DQ752" s="16">
        <v>16</v>
      </c>
      <c r="DR752" s="11">
        <v>16</v>
      </c>
      <c r="DS752" s="16">
        <v>16</v>
      </c>
      <c r="DT752" s="16">
        <v>0</v>
      </c>
      <c r="DU752" s="11" t="s">
        <v>181</v>
      </c>
      <c r="DV752" s="11" t="s">
        <v>182</v>
      </c>
      <c r="DW752" s="27" t="s">
        <v>156</v>
      </c>
      <c r="DX752" s="27" t="s">
        <v>156</v>
      </c>
      <c r="DY752" s="20" t="s">
        <v>624</v>
      </c>
      <c r="DZ752" s="16">
        <v>7</v>
      </c>
      <c r="EA752" s="16">
        <v>30</v>
      </c>
      <c r="EB752" s="27" t="s">
        <v>185</v>
      </c>
      <c r="EC752" s="27" t="s">
        <v>185</v>
      </c>
      <c r="ED752" s="27" t="s">
        <v>182</v>
      </c>
      <c r="EE752" s="29">
        <v>44902.259895833333</v>
      </c>
      <c r="EF752" s="28" t="s">
        <v>186</v>
      </c>
      <c r="EG752" s="28" t="s">
        <v>156</v>
      </c>
      <c r="EH752" s="28" t="s">
        <v>187</v>
      </c>
      <c r="EI752" s="29">
        <v>45062.343865740739</v>
      </c>
      <c r="EJ752" s="28" t="s">
        <v>197</v>
      </c>
      <c r="EK752" s="28" t="s">
        <v>156</v>
      </c>
      <c r="EL752" s="28" t="s">
        <v>198</v>
      </c>
      <c r="EM752" s="45" t="s">
        <v>3713</v>
      </c>
      <c r="EN752" s="46" t="str">
        <f t="shared" si="78"/>
        <v>343F062A</v>
      </c>
      <c r="EO752" s="47">
        <f t="shared" si="79"/>
        <v>45069</v>
      </c>
      <c r="EP752" s="47">
        <f t="shared" si="80"/>
        <v>44922</v>
      </c>
      <c r="EQ752" s="48" t="str">
        <f t="shared" ca="1" si="81"/>
        <v>Past</v>
      </c>
      <c r="ER752" s="49">
        <f t="shared" si="82"/>
        <v>147</v>
      </c>
      <c r="ES752" s="50"/>
      <c r="ET752" s="51">
        <f t="shared" si="83"/>
        <v>147</v>
      </c>
      <c r="EU752" s="52">
        <f t="shared" si="84"/>
        <v>1640520</v>
      </c>
      <c r="EV752" s="46"/>
      <c r="EW752" s="23" t="s">
        <v>3714</v>
      </c>
    </row>
    <row r="753" spans="1:153" ht="14.25" customHeight="1">
      <c r="A753" s="8">
        <v>746</v>
      </c>
      <c r="B753" s="9" t="s">
        <v>141</v>
      </c>
      <c r="C753" s="10" t="s">
        <v>206</v>
      </c>
      <c r="D753" s="10" t="s">
        <v>2008</v>
      </c>
      <c r="E753" s="10" t="s">
        <v>150</v>
      </c>
      <c r="F753" s="9" t="s">
        <v>2009</v>
      </c>
      <c r="G753" s="10" t="s">
        <v>389</v>
      </c>
      <c r="H753" s="9" t="s">
        <v>390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304</v>
      </c>
      <c r="S753" s="9" t="s">
        <v>305</v>
      </c>
      <c r="T753" s="9" t="s">
        <v>306</v>
      </c>
      <c r="U753" s="9" t="s">
        <v>337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2394</v>
      </c>
      <c r="AA753" s="9" t="s">
        <v>2395</v>
      </c>
      <c r="AB753" s="12" t="s">
        <v>2396</v>
      </c>
      <c r="AC753" s="10" t="s">
        <v>2397</v>
      </c>
      <c r="AD753" s="9" t="s">
        <v>2398</v>
      </c>
      <c r="AE753" s="13" t="s">
        <v>2399</v>
      </c>
      <c r="AF753" s="14" t="s">
        <v>391</v>
      </c>
      <c r="AG753" s="10" t="s">
        <v>2515</v>
      </c>
      <c r="AH753" s="11" t="s">
        <v>2401</v>
      </c>
      <c r="AI753" s="11" t="s">
        <v>2402</v>
      </c>
      <c r="AJ753" s="10" t="s">
        <v>2403</v>
      </c>
      <c r="AK753" s="11" t="s">
        <v>2402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4.3</v>
      </c>
      <c r="AU753" s="10" t="s">
        <v>142</v>
      </c>
      <c r="AV753" s="16">
        <v>12672</v>
      </c>
      <c r="AW753" s="16">
        <v>14000</v>
      </c>
      <c r="AX753" s="16">
        <v>0</v>
      </c>
      <c r="AY753" s="16">
        <v>0</v>
      </c>
      <c r="AZ753" s="16">
        <v>0</v>
      </c>
      <c r="BA753" s="17">
        <v>45117</v>
      </c>
      <c r="BB753" s="30" t="s">
        <v>175</v>
      </c>
      <c r="BC753" s="18">
        <v>45119</v>
      </c>
      <c r="BD753" s="17">
        <v>45199</v>
      </c>
      <c r="BE753" s="17">
        <v>45230</v>
      </c>
      <c r="BF753" s="17">
        <v>45092</v>
      </c>
      <c r="BG753" s="10">
        <v>85174511</v>
      </c>
      <c r="BH753" s="9" t="s">
        <v>319</v>
      </c>
      <c r="BI753" s="19">
        <v>45017</v>
      </c>
      <c r="BJ753" s="20">
        <v>45019</v>
      </c>
      <c r="BK753" s="16">
        <v>1512</v>
      </c>
      <c r="BL753" s="16">
        <v>6502</v>
      </c>
      <c r="BM753" s="9" t="s">
        <v>177</v>
      </c>
      <c r="BN753" s="9" t="s">
        <v>383</v>
      </c>
      <c r="BO753" s="9" t="s">
        <v>156</v>
      </c>
      <c r="BP753" s="17">
        <v>45167</v>
      </c>
      <c r="BQ753" s="17">
        <v>45167</v>
      </c>
      <c r="BR753" s="17">
        <v>45153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44917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44936</v>
      </c>
      <c r="CD753" s="10" t="s">
        <v>156</v>
      </c>
      <c r="CE753" s="17">
        <v>44936</v>
      </c>
      <c r="CF753" s="17" t="s">
        <v>156</v>
      </c>
      <c r="CG753" s="17">
        <v>44917</v>
      </c>
      <c r="CH753" s="17">
        <v>44932</v>
      </c>
      <c r="CI753" s="16">
        <v>3500</v>
      </c>
      <c r="CJ753" s="10" t="s">
        <v>2519</v>
      </c>
      <c r="CK753" s="10" t="s">
        <v>230</v>
      </c>
      <c r="CL753" s="18" t="s">
        <v>156</v>
      </c>
      <c r="CM753" s="17" t="s">
        <v>156</v>
      </c>
      <c r="CN753" s="10" t="s">
        <v>156</v>
      </c>
      <c r="CO753" s="17" t="s">
        <v>156</v>
      </c>
      <c r="CP753" s="17" t="s">
        <v>156</v>
      </c>
      <c r="CQ753" s="17">
        <v>44917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44957</v>
      </c>
      <c r="CX753" s="10" t="s">
        <v>1850</v>
      </c>
      <c r="CY753" s="17">
        <v>44978</v>
      </c>
      <c r="CZ753" s="17" t="s">
        <v>156</v>
      </c>
      <c r="DA753" s="17">
        <v>44917</v>
      </c>
      <c r="DB753" s="17">
        <v>44960</v>
      </c>
      <c r="DC753" s="16">
        <v>1512</v>
      </c>
      <c r="DD753" s="10" t="s">
        <v>2520</v>
      </c>
      <c r="DE753" s="10" t="s">
        <v>230</v>
      </c>
      <c r="DF753" s="18" t="s">
        <v>156</v>
      </c>
      <c r="DG753" s="17">
        <v>44985</v>
      </c>
      <c r="DH753" s="10" t="s">
        <v>2050</v>
      </c>
      <c r="DI753" s="17">
        <v>45034</v>
      </c>
      <c r="DJ753" s="17" t="s">
        <v>156</v>
      </c>
      <c r="DK753" s="17">
        <v>44917</v>
      </c>
      <c r="DL753" s="17">
        <v>44981</v>
      </c>
      <c r="DM753" s="16">
        <v>1512</v>
      </c>
      <c r="DN753" s="10" t="s">
        <v>2521</v>
      </c>
      <c r="DO753" s="10" t="s">
        <v>230</v>
      </c>
      <c r="DP753" s="16">
        <v>24</v>
      </c>
      <c r="DQ753" s="16">
        <v>16</v>
      </c>
      <c r="DR753" s="11">
        <v>16</v>
      </c>
      <c r="DS753" s="16">
        <v>16</v>
      </c>
      <c r="DT753" s="16">
        <v>0</v>
      </c>
      <c r="DU753" s="11" t="s">
        <v>181</v>
      </c>
      <c r="DV753" s="11" t="s">
        <v>182</v>
      </c>
      <c r="DW753" s="27" t="s">
        <v>156</v>
      </c>
      <c r="DX753" s="27" t="s">
        <v>156</v>
      </c>
      <c r="DY753" s="20" t="s">
        <v>2522</v>
      </c>
      <c r="DZ753" s="16">
        <v>7</v>
      </c>
      <c r="EA753" s="16">
        <v>30</v>
      </c>
      <c r="EB753" s="27" t="s">
        <v>185</v>
      </c>
      <c r="EC753" s="27" t="s">
        <v>185</v>
      </c>
      <c r="ED753" s="27" t="s">
        <v>182</v>
      </c>
      <c r="EE753" s="29">
        <v>44917.995787037034</v>
      </c>
      <c r="EF753" s="28" t="s">
        <v>186</v>
      </c>
      <c r="EG753" s="28" t="s">
        <v>156</v>
      </c>
      <c r="EH753" s="28" t="s">
        <v>187</v>
      </c>
      <c r="EI753" s="29">
        <v>45062.343865740739</v>
      </c>
      <c r="EJ753" s="28" t="s">
        <v>197</v>
      </c>
      <c r="EK753" s="28" t="s">
        <v>156</v>
      </c>
      <c r="EL753" s="28" t="s">
        <v>198</v>
      </c>
      <c r="EM753" s="45" t="s">
        <v>3713</v>
      </c>
      <c r="EN753" s="46" t="str">
        <f t="shared" si="78"/>
        <v>343F062A</v>
      </c>
      <c r="EO753" s="47">
        <f t="shared" si="79"/>
        <v>45130</v>
      </c>
      <c r="EP753" s="47">
        <f t="shared" si="80"/>
        <v>44957</v>
      </c>
      <c r="EQ753" s="48" t="str">
        <f t="shared" ca="1" si="81"/>
        <v>Past</v>
      </c>
      <c r="ER753" s="49">
        <f t="shared" si="82"/>
        <v>173</v>
      </c>
      <c r="ES753" s="50"/>
      <c r="ET753" s="51">
        <f t="shared" si="83"/>
        <v>173</v>
      </c>
      <c r="EU753" s="52">
        <f t="shared" si="84"/>
        <v>261576</v>
      </c>
      <c r="EV753" s="46"/>
      <c r="EW753" s="23" t="s">
        <v>3714</v>
      </c>
    </row>
    <row r="754" spans="1:153" ht="14.25" hidden="1" customHeight="1">
      <c r="A754" s="8">
        <v>747</v>
      </c>
      <c r="B754" s="9" t="s">
        <v>141</v>
      </c>
      <c r="C754" s="10" t="s">
        <v>206</v>
      </c>
      <c r="D754" s="10" t="s">
        <v>2008</v>
      </c>
      <c r="E754" s="10" t="s">
        <v>150</v>
      </c>
      <c r="F754" s="9" t="s">
        <v>2009</v>
      </c>
      <c r="G754" s="10" t="s">
        <v>389</v>
      </c>
      <c r="H754" s="9" t="s">
        <v>390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304</v>
      </c>
      <c r="S754" s="9" t="s">
        <v>305</v>
      </c>
      <c r="T754" s="9" t="s">
        <v>306</v>
      </c>
      <c r="U754" s="9" t="s">
        <v>337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2394</v>
      </c>
      <c r="AA754" s="9" t="s">
        <v>2395</v>
      </c>
      <c r="AB754" s="12" t="s">
        <v>2396</v>
      </c>
      <c r="AC754" s="10" t="s">
        <v>2397</v>
      </c>
      <c r="AD754" s="9" t="s">
        <v>2398</v>
      </c>
      <c r="AE754" s="13" t="s">
        <v>2399</v>
      </c>
      <c r="AF754" s="14" t="s">
        <v>391</v>
      </c>
      <c r="AG754" s="10" t="s">
        <v>2515</v>
      </c>
      <c r="AH754" s="11" t="s">
        <v>2401</v>
      </c>
      <c r="AI754" s="11" t="s">
        <v>2402</v>
      </c>
      <c r="AJ754" s="10" t="s">
        <v>2403</v>
      </c>
      <c r="AK754" s="11" t="s">
        <v>2402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4.3</v>
      </c>
      <c r="AU754" s="10" t="s">
        <v>142</v>
      </c>
      <c r="AV754" s="16">
        <v>12672</v>
      </c>
      <c r="AW754" s="16">
        <v>14000</v>
      </c>
      <c r="AX754" s="16">
        <v>0</v>
      </c>
      <c r="AY754" s="16">
        <v>0</v>
      </c>
      <c r="AZ754" s="16">
        <v>0</v>
      </c>
      <c r="BA754" s="17">
        <v>45117</v>
      </c>
      <c r="BB754" s="30" t="s">
        <v>175</v>
      </c>
      <c r="BC754" s="18" t="s">
        <v>156</v>
      </c>
      <c r="BD754" s="17">
        <v>45199</v>
      </c>
      <c r="BE754" s="17">
        <v>45230</v>
      </c>
      <c r="BF754" s="17">
        <v>45092</v>
      </c>
      <c r="BG754" s="10">
        <v>85457165</v>
      </c>
      <c r="BH754" s="9" t="s">
        <v>321</v>
      </c>
      <c r="BI754" s="19">
        <v>45139</v>
      </c>
      <c r="BJ754" s="20">
        <v>45159</v>
      </c>
      <c r="BK754" s="16">
        <v>0</v>
      </c>
      <c r="BL754" s="16">
        <v>0</v>
      </c>
      <c r="BM754" s="9" t="s">
        <v>177</v>
      </c>
      <c r="BN754" s="9" t="s">
        <v>178</v>
      </c>
      <c r="BO754" s="9" t="s">
        <v>156</v>
      </c>
      <c r="BP754" s="17">
        <v>45215</v>
      </c>
      <c r="BQ754" s="17" t="s">
        <v>156</v>
      </c>
      <c r="BR754" s="17">
        <v>45203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>
        <v>45008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>
        <v>45023</v>
      </c>
      <c r="CD754" s="10" t="s">
        <v>156</v>
      </c>
      <c r="CE754" s="17">
        <v>45023</v>
      </c>
      <c r="CF754" s="17" t="s">
        <v>156</v>
      </c>
      <c r="CG754" s="17">
        <v>45008</v>
      </c>
      <c r="CH754" s="17">
        <v>45021</v>
      </c>
      <c r="CI754" s="16">
        <v>1000</v>
      </c>
      <c r="CJ754" s="10" t="s">
        <v>2523</v>
      </c>
      <c r="CK754" s="10" t="s">
        <v>230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>
        <v>45008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45132</v>
      </c>
      <c r="CX754" s="10" t="s">
        <v>2178</v>
      </c>
      <c r="CY754" s="17" t="s">
        <v>156</v>
      </c>
      <c r="CZ754" s="17" t="s">
        <v>156</v>
      </c>
      <c r="DA754" s="17">
        <v>45008</v>
      </c>
      <c r="DB754" s="17" t="s">
        <v>156</v>
      </c>
      <c r="DC754" s="16">
        <v>0</v>
      </c>
      <c r="DD754" s="10" t="s">
        <v>156</v>
      </c>
      <c r="DE754" s="10" t="s">
        <v>156</v>
      </c>
      <c r="DF754" s="18" t="s">
        <v>156</v>
      </c>
      <c r="DG754" s="17">
        <v>45167</v>
      </c>
      <c r="DH754" s="10" t="s">
        <v>2180</v>
      </c>
      <c r="DI754" s="17" t="s">
        <v>156</v>
      </c>
      <c r="DJ754" s="17" t="s">
        <v>156</v>
      </c>
      <c r="DK754" s="17">
        <v>45008</v>
      </c>
      <c r="DL754" s="17" t="s">
        <v>156</v>
      </c>
      <c r="DM754" s="16">
        <v>0</v>
      </c>
      <c r="DN754" s="10" t="s">
        <v>156</v>
      </c>
      <c r="DO754" s="10" t="s">
        <v>156</v>
      </c>
      <c r="DP754" s="16">
        <v>24</v>
      </c>
      <c r="DQ754" s="16">
        <v>16</v>
      </c>
      <c r="DR754" s="11">
        <v>16</v>
      </c>
      <c r="DS754" s="16">
        <v>16</v>
      </c>
      <c r="DT754" s="16">
        <v>1000</v>
      </c>
      <c r="DU754" s="11" t="s">
        <v>181</v>
      </c>
      <c r="DV754" s="11" t="s">
        <v>182</v>
      </c>
      <c r="DW754" s="27" t="s">
        <v>156</v>
      </c>
      <c r="DX754" s="27" t="s">
        <v>156</v>
      </c>
      <c r="DY754" s="20" t="s">
        <v>2524</v>
      </c>
      <c r="DZ754" s="16">
        <v>7</v>
      </c>
      <c r="EA754" s="16">
        <v>30</v>
      </c>
      <c r="EB754" s="27" t="s">
        <v>185</v>
      </c>
      <c r="EC754" s="27" t="s">
        <v>185</v>
      </c>
      <c r="ED754" s="27" t="s">
        <v>182</v>
      </c>
      <c r="EE754" s="29">
        <v>45008.983217592591</v>
      </c>
      <c r="EF754" s="28" t="s">
        <v>186</v>
      </c>
      <c r="EG754" s="28" t="s">
        <v>156</v>
      </c>
      <c r="EH754" s="28" t="s">
        <v>187</v>
      </c>
      <c r="EI754" s="29">
        <v>45119.271423611113</v>
      </c>
      <c r="EJ754" s="28" t="s">
        <v>195</v>
      </c>
      <c r="EK754" s="28" t="s">
        <v>196</v>
      </c>
      <c r="EL754" s="28" t="s">
        <v>190</v>
      </c>
      <c r="EM754" s="45"/>
      <c r="EN754" s="46" t="str">
        <f t="shared" si="78"/>
        <v>343F062A</v>
      </c>
      <c r="EO754" s="47">
        <f t="shared" si="79"/>
        <v>45178</v>
      </c>
      <c r="EP754" s="47">
        <f t="shared" si="80"/>
        <v>45132</v>
      </c>
      <c r="EQ754" s="48" t="str">
        <f t="shared" ca="1" si="81"/>
        <v>Y</v>
      </c>
      <c r="ER754" s="49">
        <f t="shared" si="82"/>
        <v>46</v>
      </c>
      <c r="ES754" s="50"/>
      <c r="ET754" s="51">
        <f t="shared" si="83"/>
        <v>46</v>
      </c>
      <c r="EU754" s="52">
        <f t="shared" si="84"/>
        <v>0</v>
      </c>
      <c r="EV754" s="46"/>
    </row>
    <row r="755" spans="1:153" ht="14.25" customHeight="1">
      <c r="A755" s="8">
        <v>748</v>
      </c>
      <c r="B755" s="9" t="s">
        <v>141</v>
      </c>
      <c r="C755" s="10" t="s">
        <v>206</v>
      </c>
      <c r="D755" s="10" t="s">
        <v>2008</v>
      </c>
      <c r="E755" s="10" t="s">
        <v>150</v>
      </c>
      <c r="F755" s="9" t="s">
        <v>2009</v>
      </c>
      <c r="G755" s="10" t="s">
        <v>389</v>
      </c>
      <c r="H755" s="9" t="s">
        <v>390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304</v>
      </c>
      <c r="S755" s="9" t="s">
        <v>305</v>
      </c>
      <c r="T755" s="9" t="s">
        <v>306</v>
      </c>
      <c r="U755" s="9" t="s">
        <v>337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2394</v>
      </c>
      <c r="AA755" s="9" t="s">
        <v>2395</v>
      </c>
      <c r="AB755" s="12" t="s">
        <v>2396</v>
      </c>
      <c r="AC755" s="10" t="s">
        <v>2422</v>
      </c>
      <c r="AD755" s="9" t="s">
        <v>2423</v>
      </c>
      <c r="AE755" s="13" t="s">
        <v>2424</v>
      </c>
      <c r="AF755" s="14" t="s">
        <v>391</v>
      </c>
      <c r="AG755" s="10" t="s">
        <v>2525</v>
      </c>
      <c r="AH755" s="11" t="s">
        <v>2401</v>
      </c>
      <c r="AI755" s="11" t="s">
        <v>2402</v>
      </c>
      <c r="AJ755" s="10" t="s">
        <v>2403</v>
      </c>
      <c r="AK755" s="11" t="s">
        <v>2402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4.3</v>
      </c>
      <c r="AU755" s="10" t="s">
        <v>142</v>
      </c>
      <c r="AV755" s="16">
        <v>13368</v>
      </c>
      <c r="AW755" s="16">
        <v>15000</v>
      </c>
      <c r="AX755" s="16">
        <v>0</v>
      </c>
      <c r="AY755" s="16">
        <v>0</v>
      </c>
      <c r="AZ755" s="16">
        <v>0</v>
      </c>
      <c r="BA755" s="17">
        <v>45117</v>
      </c>
      <c r="BB755" s="30" t="s">
        <v>175</v>
      </c>
      <c r="BC755" s="18">
        <v>45119</v>
      </c>
      <c r="BD755" s="17">
        <v>45199</v>
      </c>
      <c r="BE755" s="17">
        <v>45230</v>
      </c>
      <c r="BF755" s="17">
        <v>45092</v>
      </c>
      <c r="BG755" s="10">
        <v>85092077</v>
      </c>
      <c r="BH755" s="9" t="s">
        <v>414</v>
      </c>
      <c r="BI755" s="19">
        <v>44986</v>
      </c>
      <c r="BJ755" s="20">
        <v>44991</v>
      </c>
      <c r="BK755" s="16">
        <v>11352</v>
      </c>
      <c r="BL755" s="16">
        <v>48814</v>
      </c>
      <c r="BM755" s="9" t="s">
        <v>177</v>
      </c>
      <c r="BN755" s="9" t="s">
        <v>436</v>
      </c>
      <c r="BO755" s="9" t="s">
        <v>635</v>
      </c>
      <c r="BP755" s="17">
        <v>45106</v>
      </c>
      <c r="BQ755" s="17">
        <v>45106</v>
      </c>
      <c r="BR755" s="17">
        <v>45092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>
        <v>44901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44915</v>
      </c>
      <c r="CD755" s="10" t="s">
        <v>156</v>
      </c>
      <c r="CE755" s="17" t="s">
        <v>156</v>
      </c>
      <c r="CF755" s="17" t="s">
        <v>156</v>
      </c>
      <c r="CG755" s="17">
        <v>44901</v>
      </c>
      <c r="CH755" s="17">
        <v>44910</v>
      </c>
      <c r="CI755" s="16">
        <v>12000</v>
      </c>
      <c r="CJ755" s="10" t="s">
        <v>2526</v>
      </c>
      <c r="CK755" s="10" t="s">
        <v>230</v>
      </c>
      <c r="CL755" s="18" t="s">
        <v>156</v>
      </c>
      <c r="CM755" s="17" t="s">
        <v>156</v>
      </c>
      <c r="CN755" s="10" t="s">
        <v>156</v>
      </c>
      <c r="CO755" s="17" t="s">
        <v>156</v>
      </c>
      <c r="CP755" s="17" t="s">
        <v>156</v>
      </c>
      <c r="CQ755" s="17">
        <v>44901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44922</v>
      </c>
      <c r="CX755" s="10" t="s">
        <v>193</v>
      </c>
      <c r="CY755" s="17" t="s">
        <v>156</v>
      </c>
      <c r="CZ755" s="17" t="s">
        <v>156</v>
      </c>
      <c r="DA755" s="17">
        <v>44901</v>
      </c>
      <c r="DB755" s="17">
        <v>44918</v>
      </c>
      <c r="DC755" s="16">
        <v>11352</v>
      </c>
      <c r="DD755" s="10" t="s">
        <v>2527</v>
      </c>
      <c r="DE755" s="10" t="s">
        <v>230</v>
      </c>
      <c r="DF755" s="18" t="s">
        <v>156</v>
      </c>
      <c r="DG755" s="17">
        <v>44946</v>
      </c>
      <c r="DH755" s="10" t="s">
        <v>282</v>
      </c>
      <c r="DI755" s="17" t="s">
        <v>156</v>
      </c>
      <c r="DJ755" s="17" t="s">
        <v>156</v>
      </c>
      <c r="DK755" s="17">
        <v>44901</v>
      </c>
      <c r="DL755" s="17">
        <v>45012</v>
      </c>
      <c r="DM755" s="16">
        <v>11352</v>
      </c>
      <c r="DN755" s="10" t="s">
        <v>2528</v>
      </c>
      <c r="DO755" s="10" t="s">
        <v>417</v>
      </c>
      <c r="DP755" s="16">
        <v>24</v>
      </c>
      <c r="DQ755" s="16">
        <v>16</v>
      </c>
      <c r="DR755" s="11">
        <v>16</v>
      </c>
      <c r="DS755" s="16">
        <v>16</v>
      </c>
      <c r="DT755" s="16">
        <v>0</v>
      </c>
      <c r="DU755" s="11" t="s">
        <v>181</v>
      </c>
      <c r="DV755" s="11" t="s">
        <v>182</v>
      </c>
      <c r="DW755" s="27" t="s">
        <v>156</v>
      </c>
      <c r="DX755" s="27" t="s">
        <v>156</v>
      </c>
      <c r="DY755" s="20" t="s">
        <v>624</v>
      </c>
      <c r="DZ755" s="16">
        <v>7</v>
      </c>
      <c r="EA755" s="16">
        <v>30</v>
      </c>
      <c r="EB755" s="27" t="s">
        <v>185</v>
      </c>
      <c r="EC755" s="27" t="s">
        <v>185</v>
      </c>
      <c r="ED755" s="27" t="s">
        <v>182</v>
      </c>
      <c r="EE755" s="29">
        <v>44902.259895833333</v>
      </c>
      <c r="EF755" s="28" t="s">
        <v>186</v>
      </c>
      <c r="EG755" s="28" t="s">
        <v>156</v>
      </c>
      <c r="EH755" s="28" t="s">
        <v>187</v>
      </c>
      <c r="EI755" s="29">
        <v>45062.343865740739</v>
      </c>
      <c r="EJ755" s="28" t="s">
        <v>197</v>
      </c>
      <c r="EK755" s="28" t="s">
        <v>156</v>
      </c>
      <c r="EL755" s="28" t="s">
        <v>198</v>
      </c>
      <c r="EM755" s="45" t="s">
        <v>3713</v>
      </c>
      <c r="EN755" s="46" t="str">
        <f t="shared" si="78"/>
        <v>343F114A</v>
      </c>
      <c r="EO755" s="47">
        <f t="shared" si="79"/>
        <v>45069</v>
      </c>
      <c r="EP755" s="47">
        <f t="shared" si="80"/>
        <v>44922</v>
      </c>
      <c r="EQ755" s="48" t="str">
        <f t="shared" ca="1" si="81"/>
        <v>Past</v>
      </c>
      <c r="ER755" s="49">
        <f t="shared" si="82"/>
        <v>147</v>
      </c>
      <c r="ES755" s="50"/>
      <c r="ET755" s="51">
        <f t="shared" si="83"/>
        <v>147</v>
      </c>
      <c r="EU755" s="52">
        <f t="shared" si="84"/>
        <v>1668744</v>
      </c>
      <c r="EV755" s="46"/>
      <c r="EW755" s="23" t="s">
        <v>3714</v>
      </c>
    </row>
    <row r="756" spans="1:153" ht="14.25" customHeight="1">
      <c r="A756" s="8">
        <v>749</v>
      </c>
      <c r="B756" s="9" t="s">
        <v>141</v>
      </c>
      <c r="C756" s="10" t="s">
        <v>206</v>
      </c>
      <c r="D756" s="10" t="s">
        <v>2008</v>
      </c>
      <c r="E756" s="10" t="s">
        <v>150</v>
      </c>
      <c r="F756" s="9" t="s">
        <v>2009</v>
      </c>
      <c r="G756" s="10" t="s">
        <v>389</v>
      </c>
      <c r="H756" s="9" t="s">
        <v>390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304</v>
      </c>
      <c r="S756" s="9" t="s">
        <v>305</v>
      </c>
      <c r="T756" s="9" t="s">
        <v>306</v>
      </c>
      <c r="U756" s="9" t="s">
        <v>337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2394</v>
      </c>
      <c r="AA756" s="9" t="s">
        <v>2395</v>
      </c>
      <c r="AB756" s="12" t="s">
        <v>2396</v>
      </c>
      <c r="AC756" s="10" t="s">
        <v>2422</v>
      </c>
      <c r="AD756" s="9" t="s">
        <v>2423</v>
      </c>
      <c r="AE756" s="13" t="s">
        <v>2424</v>
      </c>
      <c r="AF756" s="14" t="s">
        <v>391</v>
      </c>
      <c r="AG756" s="10" t="s">
        <v>2525</v>
      </c>
      <c r="AH756" s="11" t="s">
        <v>2401</v>
      </c>
      <c r="AI756" s="11" t="s">
        <v>2402</v>
      </c>
      <c r="AJ756" s="10" t="s">
        <v>2403</v>
      </c>
      <c r="AK756" s="11" t="s">
        <v>2402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4.3</v>
      </c>
      <c r="AU756" s="10" t="s">
        <v>142</v>
      </c>
      <c r="AV756" s="16">
        <v>13368</v>
      </c>
      <c r="AW756" s="16">
        <v>15000</v>
      </c>
      <c r="AX756" s="16">
        <v>0</v>
      </c>
      <c r="AY756" s="16">
        <v>0</v>
      </c>
      <c r="AZ756" s="16">
        <v>0</v>
      </c>
      <c r="BA756" s="17">
        <v>45117</v>
      </c>
      <c r="BB756" s="30" t="s">
        <v>175</v>
      </c>
      <c r="BC756" s="18">
        <v>45119</v>
      </c>
      <c r="BD756" s="17">
        <v>45199</v>
      </c>
      <c r="BE756" s="17">
        <v>45230</v>
      </c>
      <c r="BF756" s="17">
        <v>45092</v>
      </c>
      <c r="BG756" s="10">
        <v>85175102</v>
      </c>
      <c r="BH756" s="9" t="s">
        <v>319</v>
      </c>
      <c r="BI756" s="19">
        <v>45017</v>
      </c>
      <c r="BJ756" s="20">
        <v>45019</v>
      </c>
      <c r="BK756" s="16">
        <v>2016</v>
      </c>
      <c r="BL756" s="16">
        <v>8669</v>
      </c>
      <c r="BM756" s="9" t="s">
        <v>177</v>
      </c>
      <c r="BN756" s="9" t="s">
        <v>383</v>
      </c>
      <c r="BO756" s="9" t="s">
        <v>156</v>
      </c>
      <c r="BP756" s="17">
        <v>45167</v>
      </c>
      <c r="BQ756" s="17">
        <v>45167</v>
      </c>
      <c r="BR756" s="17">
        <v>45153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>
        <v>44917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>
        <v>44936</v>
      </c>
      <c r="CD756" s="10" t="s">
        <v>156</v>
      </c>
      <c r="CE756" s="17">
        <v>44936</v>
      </c>
      <c r="CF756" s="17" t="s">
        <v>156</v>
      </c>
      <c r="CG756" s="17">
        <v>44917</v>
      </c>
      <c r="CH756" s="17">
        <v>44932</v>
      </c>
      <c r="CI756" s="16">
        <v>3400</v>
      </c>
      <c r="CJ756" s="10" t="s">
        <v>2529</v>
      </c>
      <c r="CK756" s="10" t="s">
        <v>230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>
        <v>44917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44957</v>
      </c>
      <c r="CX756" s="10" t="s">
        <v>1885</v>
      </c>
      <c r="CY756" s="17">
        <v>44978</v>
      </c>
      <c r="CZ756" s="17" t="s">
        <v>156</v>
      </c>
      <c r="DA756" s="17">
        <v>44917</v>
      </c>
      <c r="DB756" s="17">
        <v>44960</v>
      </c>
      <c r="DC756" s="16">
        <v>2016</v>
      </c>
      <c r="DD756" s="10" t="s">
        <v>2530</v>
      </c>
      <c r="DE756" s="10" t="s">
        <v>230</v>
      </c>
      <c r="DF756" s="18" t="s">
        <v>156</v>
      </c>
      <c r="DG756" s="17">
        <v>44985</v>
      </c>
      <c r="DH756" s="10" t="s">
        <v>2050</v>
      </c>
      <c r="DI756" s="17">
        <v>45034</v>
      </c>
      <c r="DJ756" s="17" t="s">
        <v>156</v>
      </c>
      <c r="DK756" s="17">
        <v>44917</v>
      </c>
      <c r="DL756" s="17">
        <v>44981</v>
      </c>
      <c r="DM756" s="16">
        <v>2016</v>
      </c>
      <c r="DN756" s="10" t="s">
        <v>2531</v>
      </c>
      <c r="DO756" s="10" t="s">
        <v>230</v>
      </c>
      <c r="DP756" s="16">
        <v>24</v>
      </c>
      <c r="DQ756" s="16">
        <v>16</v>
      </c>
      <c r="DR756" s="11">
        <v>16</v>
      </c>
      <c r="DS756" s="16">
        <v>16</v>
      </c>
      <c r="DT756" s="16">
        <v>0</v>
      </c>
      <c r="DU756" s="11" t="s">
        <v>181</v>
      </c>
      <c r="DV756" s="11" t="s">
        <v>182</v>
      </c>
      <c r="DW756" s="27" t="s">
        <v>156</v>
      </c>
      <c r="DX756" s="27" t="s">
        <v>156</v>
      </c>
      <c r="DY756" s="20" t="s">
        <v>2522</v>
      </c>
      <c r="DZ756" s="16">
        <v>7</v>
      </c>
      <c r="EA756" s="16">
        <v>30</v>
      </c>
      <c r="EB756" s="27" t="s">
        <v>185</v>
      </c>
      <c r="EC756" s="27" t="s">
        <v>185</v>
      </c>
      <c r="ED756" s="27" t="s">
        <v>182</v>
      </c>
      <c r="EE756" s="29">
        <v>44917.995787037034</v>
      </c>
      <c r="EF756" s="28" t="s">
        <v>186</v>
      </c>
      <c r="EG756" s="28" t="s">
        <v>156</v>
      </c>
      <c r="EH756" s="28" t="s">
        <v>187</v>
      </c>
      <c r="EI756" s="29">
        <v>45062.343865740739</v>
      </c>
      <c r="EJ756" s="28" t="s">
        <v>197</v>
      </c>
      <c r="EK756" s="28" t="s">
        <v>156</v>
      </c>
      <c r="EL756" s="28" t="s">
        <v>198</v>
      </c>
      <c r="EM756" s="45" t="s">
        <v>3713</v>
      </c>
      <c r="EN756" s="46" t="str">
        <f t="shared" si="78"/>
        <v>343F114A</v>
      </c>
      <c r="EO756" s="47">
        <f t="shared" si="79"/>
        <v>45130</v>
      </c>
      <c r="EP756" s="47">
        <f t="shared" si="80"/>
        <v>44957</v>
      </c>
      <c r="EQ756" s="48" t="str">
        <f t="shared" ca="1" si="81"/>
        <v>Past</v>
      </c>
      <c r="ER756" s="49">
        <f t="shared" si="82"/>
        <v>173</v>
      </c>
      <c r="ES756" s="50"/>
      <c r="ET756" s="51">
        <f t="shared" si="83"/>
        <v>173</v>
      </c>
      <c r="EU756" s="52">
        <f t="shared" si="84"/>
        <v>348768</v>
      </c>
      <c r="EV756" s="46"/>
      <c r="EW756" s="23" t="s">
        <v>3714</v>
      </c>
    </row>
    <row r="757" spans="1:153" ht="14.25" hidden="1" customHeight="1">
      <c r="A757" s="8">
        <v>750</v>
      </c>
      <c r="B757" s="9" t="s">
        <v>141</v>
      </c>
      <c r="C757" s="10" t="s">
        <v>206</v>
      </c>
      <c r="D757" s="10" t="s">
        <v>2008</v>
      </c>
      <c r="E757" s="10" t="s">
        <v>150</v>
      </c>
      <c r="F757" s="9" t="s">
        <v>2009</v>
      </c>
      <c r="G757" s="10" t="s">
        <v>389</v>
      </c>
      <c r="H757" s="9" t="s">
        <v>390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304</v>
      </c>
      <c r="S757" s="9" t="s">
        <v>305</v>
      </c>
      <c r="T757" s="9" t="s">
        <v>306</v>
      </c>
      <c r="U757" s="9" t="s">
        <v>337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2394</v>
      </c>
      <c r="AA757" s="9" t="s">
        <v>2395</v>
      </c>
      <c r="AB757" s="12" t="s">
        <v>2396</v>
      </c>
      <c r="AC757" s="10" t="s">
        <v>2422</v>
      </c>
      <c r="AD757" s="9" t="s">
        <v>2423</v>
      </c>
      <c r="AE757" s="13" t="s">
        <v>2424</v>
      </c>
      <c r="AF757" s="14" t="s">
        <v>391</v>
      </c>
      <c r="AG757" s="10" t="s">
        <v>2525</v>
      </c>
      <c r="AH757" s="11" t="s">
        <v>2401</v>
      </c>
      <c r="AI757" s="11" t="s">
        <v>2402</v>
      </c>
      <c r="AJ757" s="10" t="s">
        <v>2403</v>
      </c>
      <c r="AK757" s="11" t="s">
        <v>2402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4.3</v>
      </c>
      <c r="AU757" s="10" t="s">
        <v>142</v>
      </c>
      <c r="AV757" s="16">
        <v>13368</v>
      </c>
      <c r="AW757" s="16">
        <v>15000</v>
      </c>
      <c r="AX757" s="16">
        <v>0</v>
      </c>
      <c r="AY757" s="16">
        <v>0</v>
      </c>
      <c r="AZ757" s="16">
        <v>0</v>
      </c>
      <c r="BA757" s="17">
        <v>45117</v>
      </c>
      <c r="BB757" s="30" t="s">
        <v>175</v>
      </c>
      <c r="BC757" s="18" t="s">
        <v>156</v>
      </c>
      <c r="BD757" s="17">
        <v>45199</v>
      </c>
      <c r="BE757" s="17">
        <v>45230</v>
      </c>
      <c r="BF757" s="17">
        <v>45092</v>
      </c>
      <c r="BG757" s="10">
        <v>85175103</v>
      </c>
      <c r="BH757" s="9" t="s">
        <v>321</v>
      </c>
      <c r="BI757" s="19">
        <v>45139</v>
      </c>
      <c r="BJ757" s="20">
        <v>45152</v>
      </c>
      <c r="BK757" s="16">
        <v>0</v>
      </c>
      <c r="BL757" s="16">
        <v>0</v>
      </c>
      <c r="BM757" s="9" t="s">
        <v>177</v>
      </c>
      <c r="BN757" s="9" t="s">
        <v>178</v>
      </c>
      <c r="BO757" s="9" t="s">
        <v>156</v>
      </c>
      <c r="BP757" s="17">
        <v>45196</v>
      </c>
      <c r="BQ757" s="17" t="s">
        <v>156</v>
      </c>
      <c r="BR757" s="17">
        <v>45196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>
        <v>44917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>
        <v>45041</v>
      </c>
      <c r="CD757" s="10" t="s">
        <v>2135</v>
      </c>
      <c r="CE757" s="17" t="s">
        <v>156</v>
      </c>
      <c r="CF757" s="17" t="s">
        <v>156</v>
      </c>
      <c r="CG757" s="17">
        <v>45034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>
        <v>44917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45111</v>
      </c>
      <c r="CX757" s="10" t="s">
        <v>2532</v>
      </c>
      <c r="CY757" s="17" t="s">
        <v>156</v>
      </c>
      <c r="CZ757" s="17" t="s">
        <v>156</v>
      </c>
      <c r="DA757" s="17">
        <v>45034</v>
      </c>
      <c r="DB757" s="17" t="s">
        <v>156</v>
      </c>
      <c r="DC757" s="16">
        <v>0</v>
      </c>
      <c r="DD757" s="10" t="s">
        <v>156</v>
      </c>
      <c r="DE757" s="10" t="s">
        <v>156</v>
      </c>
      <c r="DF757" s="18" t="s">
        <v>156</v>
      </c>
      <c r="DG757" s="17">
        <v>45146</v>
      </c>
      <c r="DH757" s="10" t="s">
        <v>2211</v>
      </c>
      <c r="DI757" s="17" t="s">
        <v>156</v>
      </c>
      <c r="DJ757" s="17" t="s">
        <v>156</v>
      </c>
      <c r="DK757" s="17">
        <v>45034</v>
      </c>
      <c r="DL757" s="17" t="s">
        <v>156</v>
      </c>
      <c r="DM757" s="16">
        <v>0</v>
      </c>
      <c r="DN757" s="10" t="s">
        <v>156</v>
      </c>
      <c r="DO757" s="10" t="s">
        <v>156</v>
      </c>
      <c r="DP757" s="16">
        <v>24</v>
      </c>
      <c r="DQ757" s="16">
        <v>16</v>
      </c>
      <c r="DR757" s="11">
        <v>16</v>
      </c>
      <c r="DS757" s="16">
        <v>16</v>
      </c>
      <c r="DT757" s="16">
        <v>1700</v>
      </c>
      <c r="DU757" s="11" t="s">
        <v>181</v>
      </c>
      <c r="DV757" s="11" t="s">
        <v>182</v>
      </c>
      <c r="DW757" s="27" t="s">
        <v>156</v>
      </c>
      <c r="DX757" s="27" t="s">
        <v>156</v>
      </c>
      <c r="DY757" s="20" t="s">
        <v>980</v>
      </c>
      <c r="DZ757" s="16">
        <v>7</v>
      </c>
      <c r="EA757" s="16">
        <v>30</v>
      </c>
      <c r="EB757" s="27" t="s">
        <v>185</v>
      </c>
      <c r="EC757" s="27" t="s">
        <v>185</v>
      </c>
      <c r="ED757" s="27" t="s">
        <v>182</v>
      </c>
      <c r="EE757" s="29">
        <v>44917.995787037034</v>
      </c>
      <c r="EF757" s="28" t="s">
        <v>186</v>
      </c>
      <c r="EG757" s="28" t="s">
        <v>156</v>
      </c>
      <c r="EH757" s="28" t="s">
        <v>187</v>
      </c>
      <c r="EI757" s="29">
        <v>45118.819201388891</v>
      </c>
      <c r="EJ757" s="28" t="s">
        <v>197</v>
      </c>
      <c r="EK757" s="28" t="s">
        <v>156</v>
      </c>
      <c r="EL757" s="28" t="s">
        <v>198</v>
      </c>
      <c r="EM757" s="45"/>
      <c r="EN757" s="46" t="str">
        <f t="shared" si="78"/>
        <v>343F114A</v>
      </c>
      <c r="EO757" s="47">
        <f t="shared" si="79"/>
        <v>45159</v>
      </c>
      <c r="EP757" s="47">
        <f t="shared" si="80"/>
        <v>45111</v>
      </c>
      <c r="EQ757" s="48" t="str">
        <f t="shared" ca="1" si="81"/>
        <v>Past</v>
      </c>
      <c r="ER757" s="49">
        <f t="shared" si="82"/>
        <v>48</v>
      </c>
      <c r="ES757" s="50"/>
      <c r="ET757" s="51">
        <f t="shared" si="83"/>
        <v>48</v>
      </c>
      <c r="EU757" s="52">
        <f t="shared" si="84"/>
        <v>0</v>
      </c>
      <c r="EV757" s="46"/>
    </row>
    <row r="758" spans="1:153" ht="14.25" hidden="1" customHeight="1">
      <c r="A758" s="8">
        <v>751</v>
      </c>
      <c r="B758" s="9" t="s">
        <v>141</v>
      </c>
      <c r="C758" s="10" t="s">
        <v>206</v>
      </c>
      <c r="D758" s="10" t="s">
        <v>2008</v>
      </c>
      <c r="E758" s="10" t="s">
        <v>150</v>
      </c>
      <c r="F758" s="9" t="s">
        <v>2009</v>
      </c>
      <c r="G758" s="10" t="s">
        <v>389</v>
      </c>
      <c r="H758" s="9" t="s">
        <v>390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304</v>
      </c>
      <c r="S758" s="9" t="s">
        <v>305</v>
      </c>
      <c r="T758" s="9" t="s">
        <v>306</v>
      </c>
      <c r="U758" s="9" t="s">
        <v>337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2394</v>
      </c>
      <c r="AA758" s="9" t="s">
        <v>2395</v>
      </c>
      <c r="AB758" s="12" t="s">
        <v>2396</v>
      </c>
      <c r="AC758" s="10" t="s">
        <v>2422</v>
      </c>
      <c r="AD758" s="9" t="s">
        <v>2423</v>
      </c>
      <c r="AE758" s="13" t="s">
        <v>2424</v>
      </c>
      <c r="AF758" s="14" t="s">
        <v>391</v>
      </c>
      <c r="AG758" s="10" t="s">
        <v>2525</v>
      </c>
      <c r="AH758" s="11" t="s">
        <v>2401</v>
      </c>
      <c r="AI758" s="11" t="s">
        <v>2402</v>
      </c>
      <c r="AJ758" s="10" t="s">
        <v>2403</v>
      </c>
      <c r="AK758" s="11" t="s">
        <v>2402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4.3</v>
      </c>
      <c r="AU758" s="10" t="s">
        <v>142</v>
      </c>
      <c r="AV758" s="16">
        <v>13368</v>
      </c>
      <c r="AW758" s="16">
        <v>15000</v>
      </c>
      <c r="AX758" s="16">
        <v>0</v>
      </c>
      <c r="AY758" s="16">
        <v>0</v>
      </c>
      <c r="AZ758" s="16">
        <v>0</v>
      </c>
      <c r="BA758" s="17">
        <v>45117</v>
      </c>
      <c r="BB758" s="30" t="s">
        <v>175</v>
      </c>
      <c r="BC758" s="18" t="s">
        <v>156</v>
      </c>
      <c r="BD758" s="17">
        <v>45199</v>
      </c>
      <c r="BE758" s="17">
        <v>45230</v>
      </c>
      <c r="BF758" s="17">
        <v>45092</v>
      </c>
      <c r="BG758" s="10">
        <v>85512250</v>
      </c>
      <c r="BH758" s="9" t="s">
        <v>258</v>
      </c>
      <c r="BI758" s="19">
        <v>45170</v>
      </c>
      <c r="BJ758" s="20">
        <v>45187</v>
      </c>
      <c r="BK758" s="16">
        <v>0</v>
      </c>
      <c r="BL758" s="16">
        <v>0</v>
      </c>
      <c r="BM758" s="9" t="s">
        <v>177</v>
      </c>
      <c r="BN758" s="9" t="s">
        <v>178</v>
      </c>
      <c r="BO758" s="9" t="s">
        <v>156</v>
      </c>
      <c r="BP758" s="17">
        <v>45231</v>
      </c>
      <c r="BQ758" s="17" t="s">
        <v>156</v>
      </c>
      <c r="BR758" s="17">
        <v>45231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>
        <v>45036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45051</v>
      </c>
      <c r="CD758" s="10" t="s">
        <v>2110</v>
      </c>
      <c r="CE758" s="17">
        <v>45051</v>
      </c>
      <c r="CF758" s="17" t="s">
        <v>156</v>
      </c>
      <c r="CG758" s="17">
        <v>45036</v>
      </c>
      <c r="CH758" s="17" t="s">
        <v>156</v>
      </c>
      <c r="CI758" s="16">
        <v>0</v>
      </c>
      <c r="CJ758" s="10" t="s">
        <v>156</v>
      </c>
      <c r="CK758" s="10" t="s">
        <v>156</v>
      </c>
      <c r="CL758" s="18" t="s">
        <v>156</v>
      </c>
      <c r="CM758" s="17" t="s">
        <v>156</v>
      </c>
      <c r="CN758" s="10" t="s">
        <v>156</v>
      </c>
      <c r="CO758" s="17" t="s">
        <v>156</v>
      </c>
      <c r="CP758" s="17" t="s">
        <v>156</v>
      </c>
      <c r="CQ758" s="17">
        <v>45036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 t="s">
        <v>156</v>
      </c>
      <c r="CX758" s="10" t="s">
        <v>193</v>
      </c>
      <c r="CY758" s="17" t="s">
        <v>156</v>
      </c>
      <c r="CZ758" s="17" t="s">
        <v>156</v>
      </c>
      <c r="DA758" s="17">
        <v>45036</v>
      </c>
      <c r="DB758" s="17" t="s">
        <v>156</v>
      </c>
      <c r="DC758" s="16">
        <v>0</v>
      </c>
      <c r="DD758" s="10" t="s">
        <v>156</v>
      </c>
      <c r="DE758" s="10" t="s">
        <v>156</v>
      </c>
      <c r="DF758" s="18" t="s">
        <v>156</v>
      </c>
      <c r="DG758" s="17" t="s">
        <v>156</v>
      </c>
      <c r="DH758" s="10" t="s">
        <v>156</v>
      </c>
      <c r="DI758" s="17" t="s">
        <v>156</v>
      </c>
      <c r="DJ758" s="17" t="s">
        <v>156</v>
      </c>
      <c r="DK758" s="17">
        <v>45036</v>
      </c>
      <c r="DL758" s="17" t="s">
        <v>156</v>
      </c>
      <c r="DM758" s="16">
        <v>0</v>
      </c>
      <c r="DN758" s="10" t="s">
        <v>156</v>
      </c>
      <c r="DO758" s="10" t="s">
        <v>156</v>
      </c>
      <c r="DP758" s="16">
        <v>24</v>
      </c>
      <c r="DQ758" s="16">
        <v>16</v>
      </c>
      <c r="DR758" s="11">
        <v>16</v>
      </c>
      <c r="DS758" s="16">
        <v>16</v>
      </c>
      <c r="DT758" s="16">
        <v>1600</v>
      </c>
      <c r="DU758" s="11" t="s">
        <v>181</v>
      </c>
      <c r="DV758" s="11" t="s">
        <v>182</v>
      </c>
      <c r="DW758" s="27" t="s">
        <v>156</v>
      </c>
      <c r="DX758" s="27" t="s">
        <v>156</v>
      </c>
      <c r="DY758" s="20" t="s">
        <v>2418</v>
      </c>
      <c r="DZ758" s="16">
        <v>7</v>
      </c>
      <c r="EA758" s="16">
        <v>30</v>
      </c>
      <c r="EB758" s="27" t="s">
        <v>185</v>
      </c>
      <c r="EC758" s="27" t="s">
        <v>185</v>
      </c>
      <c r="ED758" s="27" t="s">
        <v>182</v>
      </c>
      <c r="EE758" s="29">
        <v>45036.979513888888</v>
      </c>
      <c r="EF758" s="28" t="s">
        <v>186</v>
      </c>
      <c r="EG758" s="28" t="s">
        <v>156</v>
      </c>
      <c r="EH758" s="28" t="s">
        <v>187</v>
      </c>
      <c r="EI758" s="29">
        <v>45062.343865740739</v>
      </c>
      <c r="EJ758" s="28" t="s">
        <v>197</v>
      </c>
      <c r="EK758" s="28" t="s">
        <v>156</v>
      </c>
      <c r="EL758" s="28" t="s">
        <v>198</v>
      </c>
      <c r="EM758" s="45"/>
      <c r="EN758" s="46" t="str">
        <f t="shared" si="78"/>
        <v>343F114A</v>
      </c>
      <c r="EO758" s="47">
        <f t="shared" si="79"/>
        <v>45194</v>
      </c>
      <c r="EP758" s="47" t="str">
        <f t="shared" si="80"/>
        <v/>
      </c>
      <c r="EQ758" s="48" t="str">
        <f t="shared" ca="1" si="81"/>
        <v>Y</v>
      </c>
      <c r="ER758" s="49" t="str">
        <f t="shared" si="82"/>
        <v/>
      </c>
      <c r="ES758" s="50"/>
      <c r="ET758" s="51" t="str">
        <f t="shared" si="83"/>
        <v/>
      </c>
      <c r="EU758" s="52" t="str">
        <f t="shared" si="84"/>
        <v/>
      </c>
      <c r="EV758" s="46"/>
    </row>
    <row r="759" spans="1:153" ht="14.25" hidden="1" customHeight="1">
      <c r="A759" s="8">
        <v>752</v>
      </c>
      <c r="B759" s="9" t="s">
        <v>141</v>
      </c>
      <c r="C759" s="10" t="s">
        <v>206</v>
      </c>
      <c r="D759" s="10" t="s">
        <v>2008</v>
      </c>
      <c r="E759" s="10" t="s">
        <v>150</v>
      </c>
      <c r="F759" s="9" t="s">
        <v>2009</v>
      </c>
      <c r="G759" s="10" t="s">
        <v>389</v>
      </c>
      <c r="H759" s="9" t="s">
        <v>390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304</v>
      </c>
      <c r="S759" s="9" t="s">
        <v>305</v>
      </c>
      <c r="T759" s="9" t="s">
        <v>306</v>
      </c>
      <c r="U759" s="9" t="s">
        <v>337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2394</v>
      </c>
      <c r="AA759" s="9" t="s">
        <v>2395</v>
      </c>
      <c r="AB759" s="12" t="s">
        <v>2396</v>
      </c>
      <c r="AC759" s="10" t="s">
        <v>2422</v>
      </c>
      <c r="AD759" s="9" t="s">
        <v>2423</v>
      </c>
      <c r="AE759" s="13" t="s">
        <v>2424</v>
      </c>
      <c r="AF759" s="14" t="s">
        <v>391</v>
      </c>
      <c r="AG759" s="10" t="s">
        <v>2525</v>
      </c>
      <c r="AH759" s="11" t="s">
        <v>2401</v>
      </c>
      <c r="AI759" s="11" t="s">
        <v>2402</v>
      </c>
      <c r="AJ759" s="10" t="s">
        <v>2403</v>
      </c>
      <c r="AK759" s="11" t="s">
        <v>2402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4.3</v>
      </c>
      <c r="AU759" s="10" t="s">
        <v>142</v>
      </c>
      <c r="AV759" s="16">
        <v>13368</v>
      </c>
      <c r="AW759" s="16">
        <v>15000</v>
      </c>
      <c r="AX759" s="16">
        <v>0</v>
      </c>
      <c r="AY759" s="16">
        <v>0</v>
      </c>
      <c r="AZ759" s="16">
        <v>0</v>
      </c>
      <c r="BA759" s="17">
        <v>45117</v>
      </c>
      <c r="BB759" s="30" t="s">
        <v>175</v>
      </c>
      <c r="BC759" s="18" t="s">
        <v>156</v>
      </c>
      <c r="BD759" s="17">
        <v>45199</v>
      </c>
      <c r="BE759" s="17">
        <v>45230</v>
      </c>
      <c r="BF759" s="17">
        <v>45092</v>
      </c>
      <c r="BG759" s="10">
        <v>85529053</v>
      </c>
      <c r="BH759" s="9" t="s">
        <v>303</v>
      </c>
      <c r="BI759" s="19">
        <v>45170</v>
      </c>
      <c r="BJ759" s="20">
        <v>45194</v>
      </c>
      <c r="BK759" s="16">
        <v>0</v>
      </c>
      <c r="BL759" s="16">
        <v>0</v>
      </c>
      <c r="BM759" s="9" t="s">
        <v>177</v>
      </c>
      <c r="BN759" s="9" t="s">
        <v>178</v>
      </c>
      <c r="BO759" s="9" t="s">
        <v>156</v>
      </c>
      <c r="BP759" s="17">
        <v>45238</v>
      </c>
      <c r="BQ759" s="17" t="s">
        <v>156</v>
      </c>
      <c r="BR759" s="17">
        <v>45238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>
        <v>45048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45058</v>
      </c>
      <c r="CD759" s="10" t="s">
        <v>2134</v>
      </c>
      <c r="CE759" s="17">
        <v>45058</v>
      </c>
      <c r="CF759" s="17" t="s">
        <v>156</v>
      </c>
      <c r="CG759" s="17">
        <v>45048</v>
      </c>
      <c r="CH759" s="17" t="s">
        <v>156</v>
      </c>
      <c r="CI759" s="16">
        <v>0</v>
      </c>
      <c r="CJ759" s="10" t="s">
        <v>156</v>
      </c>
      <c r="CK759" s="10" t="s">
        <v>156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>
        <v>45048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 t="s">
        <v>156</v>
      </c>
      <c r="CX759" s="10" t="s">
        <v>193</v>
      </c>
      <c r="CY759" s="17" t="s">
        <v>156</v>
      </c>
      <c r="CZ759" s="17" t="s">
        <v>156</v>
      </c>
      <c r="DA759" s="17">
        <v>45048</v>
      </c>
      <c r="DB759" s="17" t="s">
        <v>156</v>
      </c>
      <c r="DC759" s="16">
        <v>0</v>
      </c>
      <c r="DD759" s="10" t="s">
        <v>156</v>
      </c>
      <c r="DE759" s="10" t="s">
        <v>156</v>
      </c>
      <c r="DF759" s="18" t="s">
        <v>156</v>
      </c>
      <c r="DG759" s="17" t="s">
        <v>156</v>
      </c>
      <c r="DH759" s="10" t="s">
        <v>156</v>
      </c>
      <c r="DI759" s="17" t="s">
        <v>156</v>
      </c>
      <c r="DJ759" s="17" t="s">
        <v>156</v>
      </c>
      <c r="DK759" s="17">
        <v>45048</v>
      </c>
      <c r="DL759" s="17" t="s">
        <v>156</v>
      </c>
      <c r="DM759" s="16">
        <v>0</v>
      </c>
      <c r="DN759" s="10" t="s">
        <v>156</v>
      </c>
      <c r="DO759" s="10" t="s">
        <v>156</v>
      </c>
      <c r="DP759" s="16">
        <v>24</v>
      </c>
      <c r="DQ759" s="16">
        <v>16</v>
      </c>
      <c r="DR759" s="11">
        <v>16</v>
      </c>
      <c r="DS759" s="16">
        <v>16</v>
      </c>
      <c r="DT759" s="16">
        <v>1320</v>
      </c>
      <c r="DU759" s="11" t="s">
        <v>181</v>
      </c>
      <c r="DV759" s="11" t="s">
        <v>182</v>
      </c>
      <c r="DW759" s="27" t="s">
        <v>156</v>
      </c>
      <c r="DX759" s="27" t="s">
        <v>156</v>
      </c>
      <c r="DY759" s="20" t="s">
        <v>2474</v>
      </c>
      <c r="DZ759" s="16">
        <v>7</v>
      </c>
      <c r="EA759" s="16">
        <v>30</v>
      </c>
      <c r="EB759" s="27" t="s">
        <v>185</v>
      </c>
      <c r="EC759" s="27" t="s">
        <v>185</v>
      </c>
      <c r="ED759" s="27" t="s">
        <v>182</v>
      </c>
      <c r="EE759" s="29">
        <v>45048.979479166665</v>
      </c>
      <c r="EF759" s="28" t="s">
        <v>186</v>
      </c>
      <c r="EG759" s="28" t="s">
        <v>156</v>
      </c>
      <c r="EH759" s="28" t="s">
        <v>187</v>
      </c>
      <c r="EI759" s="29">
        <v>45062.343865740739</v>
      </c>
      <c r="EJ759" s="28" t="s">
        <v>197</v>
      </c>
      <c r="EK759" s="28" t="s">
        <v>156</v>
      </c>
      <c r="EL759" s="28" t="s">
        <v>198</v>
      </c>
      <c r="EM759" s="45"/>
      <c r="EN759" s="46" t="str">
        <f t="shared" si="78"/>
        <v>343F114A</v>
      </c>
      <c r="EO759" s="47">
        <f t="shared" si="79"/>
        <v>45201</v>
      </c>
      <c r="EP759" s="47" t="str">
        <f t="shared" si="80"/>
        <v/>
      </c>
      <c r="EQ759" s="48" t="str">
        <f t="shared" ca="1" si="81"/>
        <v>Y</v>
      </c>
      <c r="ER759" s="49" t="str">
        <f t="shared" si="82"/>
        <v/>
      </c>
      <c r="ES759" s="50"/>
      <c r="ET759" s="51" t="str">
        <f t="shared" si="83"/>
        <v/>
      </c>
      <c r="EU759" s="52" t="str">
        <f t="shared" si="84"/>
        <v/>
      </c>
      <c r="EV759" s="46"/>
    </row>
    <row r="760" spans="1:153" ht="14.25" hidden="1" customHeight="1">
      <c r="A760" s="8">
        <v>753</v>
      </c>
      <c r="B760" s="9" t="s">
        <v>141</v>
      </c>
      <c r="C760" s="10" t="s">
        <v>206</v>
      </c>
      <c r="D760" s="10" t="s">
        <v>2008</v>
      </c>
      <c r="E760" s="10" t="s">
        <v>150</v>
      </c>
      <c r="F760" s="9" t="s">
        <v>2009</v>
      </c>
      <c r="G760" s="10" t="s">
        <v>389</v>
      </c>
      <c r="H760" s="9" t="s">
        <v>390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304</v>
      </c>
      <c r="S760" s="9" t="s">
        <v>305</v>
      </c>
      <c r="T760" s="9" t="s">
        <v>306</v>
      </c>
      <c r="U760" s="9" t="s">
        <v>337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2394</v>
      </c>
      <c r="AA760" s="9" t="s">
        <v>2395</v>
      </c>
      <c r="AB760" s="12" t="s">
        <v>2396</v>
      </c>
      <c r="AC760" s="10" t="s">
        <v>2422</v>
      </c>
      <c r="AD760" s="9" t="s">
        <v>2423</v>
      </c>
      <c r="AE760" s="13" t="s">
        <v>2424</v>
      </c>
      <c r="AF760" s="14" t="s">
        <v>391</v>
      </c>
      <c r="AG760" s="10" t="s">
        <v>2525</v>
      </c>
      <c r="AH760" s="11" t="s">
        <v>2401</v>
      </c>
      <c r="AI760" s="11" t="s">
        <v>2402</v>
      </c>
      <c r="AJ760" s="10" t="s">
        <v>2403</v>
      </c>
      <c r="AK760" s="11" t="s">
        <v>2402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4.3</v>
      </c>
      <c r="AU760" s="10" t="s">
        <v>142</v>
      </c>
      <c r="AV760" s="16">
        <v>13368</v>
      </c>
      <c r="AW760" s="16">
        <v>15000</v>
      </c>
      <c r="AX760" s="16">
        <v>0</v>
      </c>
      <c r="AY760" s="16">
        <v>0</v>
      </c>
      <c r="AZ760" s="16">
        <v>0</v>
      </c>
      <c r="BA760" s="17">
        <v>45117</v>
      </c>
      <c r="BB760" s="30" t="s">
        <v>175</v>
      </c>
      <c r="BC760" s="18" t="s">
        <v>156</v>
      </c>
      <c r="BD760" s="17">
        <v>45199</v>
      </c>
      <c r="BE760" s="17">
        <v>45230</v>
      </c>
      <c r="BF760" s="17">
        <v>45092</v>
      </c>
      <c r="BG760" s="10">
        <v>85546071</v>
      </c>
      <c r="BH760" s="9" t="s">
        <v>247</v>
      </c>
      <c r="BI760" s="19">
        <v>45200</v>
      </c>
      <c r="BJ760" s="20">
        <v>45208</v>
      </c>
      <c r="BK760" s="16">
        <v>0</v>
      </c>
      <c r="BL760" s="16">
        <v>0</v>
      </c>
      <c r="BM760" s="9" t="s">
        <v>177</v>
      </c>
      <c r="BN760" s="9" t="s">
        <v>178</v>
      </c>
      <c r="BO760" s="9" t="s">
        <v>156</v>
      </c>
      <c r="BP760" s="17">
        <v>45252</v>
      </c>
      <c r="BQ760" s="17" t="s">
        <v>156</v>
      </c>
      <c r="BR760" s="17">
        <v>45252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>
        <v>45057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>
        <v>45072</v>
      </c>
      <c r="CD760" s="10" t="s">
        <v>2346</v>
      </c>
      <c r="CE760" s="17">
        <v>45072</v>
      </c>
      <c r="CF760" s="17" t="s">
        <v>156</v>
      </c>
      <c r="CG760" s="17">
        <v>45057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>
        <v>45057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 t="s">
        <v>156</v>
      </c>
      <c r="CX760" s="10" t="s">
        <v>193</v>
      </c>
      <c r="CY760" s="17" t="s">
        <v>156</v>
      </c>
      <c r="CZ760" s="17" t="s">
        <v>156</v>
      </c>
      <c r="DA760" s="17">
        <v>45057</v>
      </c>
      <c r="DB760" s="17" t="s">
        <v>156</v>
      </c>
      <c r="DC760" s="16">
        <v>0</v>
      </c>
      <c r="DD760" s="10" t="s">
        <v>156</v>
      </c>
      <c r="DE760" s="10" t="s">
        <v>156</v>
      </c>
      <c r="DF760" s="18" t="s">
        <v>156</v>
      </c>
      <c r="DG760" s="17" t="s">
        <v>156</v>
      </c>
      <c r="DH760" s="10" t="s">
        <v>156</v>
      </c>
      <c r="DI760" s="17" t="s">
        <v>156</v>
      </c>
      <c r="DJ760" s="17" t="s">
        <v>156</v>
      </c>
      <c r="DK760" s="17">
        <v>45057</v>
      </c>
      <c r="DL760" s="17" t="s">
        <v>156</v>
      </c>
      <c r="DM760" s="16">
        <v>0</v>
      </c>
      <c r="DN760" s="10" t="s">
        <v>156</v>
      </c>
      <c r="DO760" s="10" t="s">
        <v>156</v>
      </c>
      <c r="DP760" s="16">
        <v>24</v>
      </c>
      <c r="DQ760" s="16">
        <v>16</v>
      </c>
      <c r="DR760" s="11">
        <v>16</v>
      </c>
      <c r="DS760" s="16">
        <v>16</v>
      </c>
      <c r="DT760" s="16">
        <v>1600</v>
      </c>
      <c r="DU760" s="11" t="s">
        <v>181</v>
      </c>
      <c r="DV760" s="11" t="s">
        <v>182</v>
      </c>
      <c r="DW760" s="27" t="s">
        <v>156</v>
      </c>
      <c r="DX760" s="27" t="s">
        <v>156</v>
      </c>
      <c r="DY760" s="20" t="s">
        <v>2221</v>
      </c>
      <c r="DZ760" s="16">
        <v>7</v>
      </c>
      <c r="EA760" s="16">
        <v>30</v>
      </c>
      <c r="EB760" s="27" t="s">
        <v>185</v>
      </c>
      <c r="EC760" s="27" t="s">
        <v>185</v>
      </c>
      <c r="ED760" s="27" t="s">
        <v>182</v>
      </c>
      <c r="EE760" s="29">
        <v>45057.97960648148</v>
      </c>
      <c r="EF760" s="28" t="s">
        <v>186</v>
      </c>
      <c r="EG760" s="28" t="s">
        <v>156</v>
      </c>
      <c r="EH760" s="28" t="s">
        <v>187</v>
      </c>
      <c r="EI760" s="29">
        <v>45075.818182870367</v>
      </c>
      <c r="EJ760" s="28" t="s">
        <v>197</v>
      </c>
      <c r="EK760" s="28" t="s">
        <v>156</v>
      </c>
      <c r="EL760" s="28" t="s">
        <v>198</v>
      </c>
      <c r="EM760" s="45"/>
      <c r="EN760" s="46" t="str">
        <f t="shared" si="78"/>
        <v>343F114A</v>
      </c>
      <c r="EO760" s="47">
        <f t="shared" si="79"/>
        <v>45215</v>
      </c>
      <c r="EP760" s="47" t="str">
        <f t="shared" si="80"/>
        <v/>
      </c>
      <c r="EQ760" s="48" t="str">
        <f t="shared" ca="1" si="81"/>
        <v>Y</v>
      </c>
      <c r="ER760" s="49" t="str">
        <f t="shared" si="82"/>
        <v/>
      </c>
      <c r="ES760" s="50"/>
      <c r="ET760" s="51" t="str">
        <f t="shared" si="83"/>
        <v/>
      </c>
      <c r="EU760" s="52" t="str">
        <f t="shared" si="84"/>
        <v/>
      </c>
      <c r="EV760" s="46"/>
    </row>
    <row r="761" spans="1:153" ht="14.25" customHeight="1">
      <c r="A761" s="8">
        <v>754</v>
      </c>
      <c r="B761" s="9" t="s">
        <v>141</v>
      </c>
      <c r="C761" s="10" t="s">
        <v>206</v>
      </c>
      <c r="D761" s="10" t="s">
        <v>2008</v>
      </c>
      <c r="E761" s="10" t="s">
        <v>150</v>
      </c>
      <c r="F761" s="9" t="s">
        <v>2009</v>
      </c>
      <c r="G761" s="10" t="s">
        <v>389</v>
      </c>
      <c r="H761" s="9" t="s">
        <v>390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336</v>
      </c>
      <c r="S761" s="9" t="s">
        <v>305</v>
      </c>
      <c r="T761" s="9" t="s">
        <v>306</v>
      </c>
      <c r="U761" s="9" t="s">
        <v>337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2034</v>
      </c>
      <c r="AA761" s="9" t="s">
        <v>339</v>
      </c>
      <c r="AB761" s="12" t="s">
        <v>340</v>
      </c>
      <c r="AC761" s="10" t="s">
        <v>2533</v>
      </c>
      <c r="AD761" s="9" t="s">
        <v>2534</v>
      </c>
      <c r="AE761" s="13" t="s">
        <v>2535</v>
      </c>
      <c r="AF761" s="14" t="s">
        <v>407</v>
      </c>
      <c r="AG761" s="10" t="s">
        <v>2536</v>
      </c>
      <c r="AH761" s="11" t="s">
        <v>316</v>
      </c>
      <c r="AI761" s="11" t="s">
        <v>317</v>
      </c>
      <c r="AJ761" s="10" t="s">
        <v>318</v>
      </c>
      <c r="AK761" s="11" t="s">
        <v>317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2.6</v>
      </c>
      <c r="AU761" s="10" t="s">
        <v>142</v>
      </c>
      <c r="AV761" s="16">
        <v>6822</v>
      </c>
      <c r="AW761" s="16">
        <v>6822</v>
      </c>
      <c r="AX761" s="16">
        <v>0</v>
      </c>
      <c r="AY761" s="16">
        <v>202</v>
      </c>
      <c r="AZ761" s="16">
        <v>0</v>
      </c>
      <c r="BA761" s="17">
        <v>45117</v>
      </c>
      <c r="BB761" s="30" t="s">
        <v>175</v>
      </c>
      <c r="BC761" s="18">
        <v>45119</v>
      </c>
      <c r="BD761" s="17">
        <v>45291</v>
      </c>
      <c r="BE761" s="17">
        <v>45322</v>
      </c>
      <c r="BF761" s="17">
        <v>45092</v>
      </c>
      <c r="BG761" s="10">
        <v>85214159</v>
      </c>
      <c r="BH761" s="9" t="s">
        <v>414</v>
      </c>
      <c r="BI761" s="19">
        <v>44986</v>
      </c>
      <c r="BJ761" s="20">
        <v>44991</v>
      </c>
      <c r="BK761" s="16">
        <v>1728</v>
      </c>
      <c r="BL761" s="16">
        <v>4493</v>
      </c>
      <c r="BM761" s="9" t="s">
        <v>177</v>
      </c>
      <c r="BN761" s="9" t="s">
        <v>436</v>
      </c>
      <c r="BO761" s="9" t="s">
        <v>635</v>
      </c>
      <c r="BP761" s="17">
        <v>45092</v>
      </c>
      <c r="BQ761" s="17">
        <v>45092</v>
      </c>
      <c r="BR761" s="17">
        <v>45092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>
        <v>44929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>
        <v>44936</v>
      </c>
      <c r="CD761" s="10" t="s">
        <v>156</v>
      </c>
      <c r="CE761" s="17" t="s">
        <v>156</v>
      </c>
      <c r="CF761" s="17" t="s">
        <v>156</v>
      </c>
      <c r="CG761" s="17">
        <v>44931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>
        <v>44929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44936</v>
      </c>
      <c r="CX761" s="10" t="s">
        <v>193</v>
      </c>
      <c r="CY761" s="17" t="s">
        <v>156</v>
      </c>
      <c r="CZ761" s="17" t="s">
        <v>156</v>
      </c>
      <c r="DA761" s="17">
        <v>44931</v>
      </c>
      <c r="DB761" s="17">
        <v>44932</v>
      </c>
      <c r="DC761" s="16">
        <v>1728</v>
      </c>
      <c r="DD761" s="10" t="s">
        <v>2537</v>
      </c>
      <c r="DE761" s="10" t="s">
        <v>230</v>
      </c>
      <c r="DF761" s="18" t="s">
        <v>156</v>
      </c>
      <c r="DG761" s="17">
        <v>44943</v>
      </c>
      <c r="DH761" s="10" t="s">
        <v>156</v>
      </c>
      <c r="DI761" s="17" t="s">
        <v>156</v>
      </c>
      <c r="DJ761" s="17" t="s">
        <v>156</v>
      </c>
      <c r="DK761" s="17">
        <v>44931</v>
      </c>
      <c r="DL761" s="17">
        <v>44965</v>
      </c>
      <c r="DM761" s="16">
        <v>1728</v>
      </c>
      <c r="DN761" s="10" t="s">
        <v>2538</v>
      </c>
      <c r="DO761" s="10" t="s">
        <v>233</v>
      </c>
      <c r="DP761" s="16">
        <v>36</v>
      </c>
      <c r="DQ761" s="16">
        <v>18</v>
      </c>
      <c r="DR761" s="11">
        <v>18</v>
      </c>
      <c r="DS761" s="16">
        <v>18</v>
      </c>
      <c r="DT761" s="16">
        <v>0</v>
      </c>
      <c r="DU761" s="11" t="s">
        <v>181</v>
      </c>
      <c r="DV761" s="11" t="s">
        <v>182</v>
      </c>
      <c r="DW761" s="27" t="s">
        <v>156</v>
      </c>
      <c r="DX761" s="27" t="s">
        <v>2539</v>
      </c>
      <c r="DY761" s="20" t="s">
        <v>807</v>
      </c>
      <c r="DZ761" s="16">
        <v>7</v>
      </c>
      <c r="EA761" s="16">
        <v>30</v>
      </c>
      <c r="EB761" s="27" t="s">
        <v>185</v>
      </c>
      <c r="EC761" s="27" t="s">
        <v>185</v>
      </c>
      <c r="ED761" s="27" t="s">
        <v>182</v>
      </c>
      <c r="EE761" s="29">
        <v>44929.989548611113</v>
      </c>
      <c r="EF761" s="28" t="s">
        <v>186</v>
      </c>
      <c r="EG761" s="28" t="s">
        <v>156</v>
      </c>
      <c r="EH761" s="28" t="s">
        <v>187</v>
      </c>
      <c r="EI761" s="29">
        <v>45062.343865740739</v>
      </c>
      <c r="EJ761" s="28" t="s">
        <v>197</v>
      </c>
      <c r="EK761" s="28" t="s">
        <v>156</v>
      </c>
      <c r="EL761" s="28" t="s">
        <v>198</v>
      </c>
      <c r="EM761" s="45" t="s">
        <v>3713</v>
      </c>
      <c r="EN761" s="46" t="str">
        <f t="shared" si="78"/>
        <v>343F060A</v>
      </c>
      <c r="EO761" s="47">
        <f t="shared" si="79"/>
        <v>45055</v>
      </c>
      <c r="EP761" s="47">
        <f t="shared" si="80"/>
        <v>44936</v>
      </c>
      <c r="EQ761" s="48" t="str">
        <f t="shared" ca="1" si="81"/>
        <v>Past</v>
      </c>
      <c r="ER761" s="49">
        <f t="shared" si="82"/>
        <v>119</v>
      </c>
      <c r="ES761" s="50"/>
      <c r="ET761" s="51">
        <f t="shared" si="83"/>
        <v>119</v>
      </c>
      <c r="EU761" s="52">
        <f t="shared" si="84"/>
        <v>205632</v>
      </c>
      <c r="EV761" s="46"/>
      <c r="EW761" s="23" t="s">
        <v>3714</v>
      </c>
    </row>
    <row r="762" spans="1:153" ht="14.25" customHeight="1">
      <c r="A762" s="8">
        <v>755</v>
      </c>
      <c r="B762" s="9" t="s">
        <v>141</v>
      </c>
      <c r="C762" s="10" t="s">
        <v>206</v>
      </c>
      <c r="D762" s="10" t="s">
        <v>2008</v>
      </c>
      <c r="E762" s="10" t="s">
        <v>150</v>
      </c>
      <c r="F762" s="9" t="s">
        <v>2009</v>
      </c>
      <c r="G762" s="10" t="s">
        <v>389</v>
      </c>
      <c r="H762" s="9" t="s">
        <v>390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336</v>
      </c>
      <c r="S762" s="9" t="s">
        <v>305</v>
      </c>
      <c r="T762" s="9" t="s">
        <v>306</v>
      </c>
      <c r="U762" s="9" t="s">
        <v>337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2034</v>
      </c>
      <c r="AA762" s="9" t="s">
        <v>339</v>
      </c>
      <c r="AB762" s="12" t="s">
        <v>340</v>
      </c>
      <c r="AC762" s="10" t="s">
        <v>2533</v>
      </c>
      <c r="AD762" s="9" t="s">
        <v>2534</v>
      </c>
      <c r="AE762" s="13" t="s">
        <v>2535</v>
      </c>
      <c r="AF762" s="14" t="s">
        <v>407</v>
      </c>
      <c r="AG762" s="10" t="s">
        <v>2536</v>
      </c>
      <c r="AH762" s="11" t="s">
        <v>316</v>
      </c>
      <c r="AI762" s="11" t="s">
        <v>317</v>
      </c>
      <c r="AJ762" s="10" t="s">
        <v>318</v>
      </c>
      <c r="AK762" s="11" t="s">
        <v>317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2.6</v>
      </c>
      <c r="AU762" s="10" t="s">
        <v>142</v>
      </c>
      <c r="AV762" s="16">
        <v>6822</v>
      </c>
      <c r="AW762" s="16">
        <v>6822</v>
      </c>
      <c r="AX762" s="16">
        <v>0</v>
      </c>
      <c r="AY762" s="16">
        <v>202</v>
      </c>
      <c r="AZ762" s="16">
        <v>0</v>
      </c>
      <c r="BA762" s="17">
        <v>45117</v>
      </c>
      <c r="BB762" s="30" t="s">
        <v>175</v>
      </c>
      <c r="BC762" s="18">
        <v>45119</v>
      </c>
      <c r="BD762" s="17">
        <v>45291</v>
      </c>
      <c r="BE762" s="17">
        <v>45322</v>
      </c>
      <c r="BF762" s="17">
        <v>45092</v>
      </c>
      <c r="BG762" s="10">
        <v>85175179</v>
      </c>
      <c r="BH762" s="9" t="s">
        <v>1687</v>
      </c>
      <c r="BI762" s="19">
        <v>44986</v>
      </c>
      <c r="BJ762" s="20">
        <v>44991</v>
      </c>
      <c r="BK762" s="16">
        <v>414</v>
      </c>
      <c r="BL762" s="16">
        <v>1076</v>
      </c>
      <c r="BM762" s="9" t="s">
        <v>177</v>
      </c>
      <c r="BN762" s="9" t="s">
        <v>383</v>
      </c>
      <c r="BO762" s="9" t="s">
        <v>156</v>
      </c>
      <c r="BP762" s="17">
        <v>45153</v>
      </c>
      <c r="BQ762" s="17">
        <v>45153</v>
      </c>
      <c r="BR762" s="17">
        <v>45153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>
        <v>44917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>
        <v>44936</v>
      </c>
      <c r="CD762" s="10" t="s">
        <v>156</v>
      </c>
      <c r="CE762" s="17">
        <v>44936</v>
      </c>
      <c r="CF762" s="17" t="s">
        <v>156</v>
      </c>
      <c r="CG762" s="17">
        <v>44917</v>
      </c>
      <c r="CH762" s="17">
        <v>44932</v>
      </c>
      <c r="CI762" s="16">
        <v>410</v>
      </c>
      <c r="CJ762" s="10" t="s">
        <v>2540</v>
      </c>
      <c r="CK762" s="10" t="s">
        <v>230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44917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44936</v>
      </c>
      <c r="CX762" s="10" t="s">
        <v>193</v>
      </c>
      <c r="CY762" s="17">
        <v>44978</v>
      </c>
      <c r="CZ762" s="17" t="s">
        <v>156</v>
      </c>
      <c r="DA762" s="17">
        <v>44917</v>
      </c>
      <c r="DB762" s="17">
        <v>44932</v>
      </c>
      <c r="DC762" s="16">
        <v>414</v>
      </c>
      <c r="DD762" s="10" t="s">
        <v>2541</v>
      </c>
      <c r="DE762" s="10" t="s">
        <v>230</v>
      </c>
      <c r="DF762" s="18" t="s">
        <v>156</v>
      </c>
      <c r="DG762" s="17">
        <v>44943</v>
      </c>
      <c r="DH762" s="10" t="s">
        <v>156</v>
      </c>
      <c r="DI762" s="17">
        <v>45034</v>
      </c>
      <c r="DJ762" s="17" t="s">
        <v>156</v>
      </c>
      <c r="DK762" s="17">
        <v>44917</v>
      </c>
      <c r="DL762" s="17">
        <v>44965</v>
      </c>
      <c r="DM762" s="16">
        <v>414</v>
      </c>
      <c r="DN762" s="10" t="s">
        <v>2542</v>
      </c>
      <c r="DO762" s="10" t="s">
        <v>230</v>
      </c>
      <c r="DP762" s="16">
        <v>36</v>
      </c>
      <c r="DQ762" s="16">
        <v>18</v>
      </c>
      <c r="DR762" s="11">
        <v>18</v>
      </c>
      <c r="DS762" s="16">
        <v>18</v>
      </c>
      <c r="DT762" s="16">
        <v>0</v>
      </c>
      <c r="DU762" s="11" t="s">
        <v>181</v>
      </c>
      <c r="DV762" s="11" t="s">
        <v>182</v>
      </c>
      <c r="DW762" s="27" t="s">
        <v>156</v>
      </c>
      <c r="DX762" s="27" t="s">
        <v>2539</v>
      </c>
      <c r="DY762" s="20" t="s">
        <v>423</v>
      </c>
      <c r="DZ762" s="16">
        <v>7</v>
      </c>
      <c r="EA762" s="16">
        <v>30</v>
      </c>
      <c r="EB762" s="27" t="s">
        <v>185</v>
      </c>
      <c r="EC762" s="27" t="s">
        <v>185</v>
      </c>
      <c r="ED762" s="27" t="s">
        <v>182</v>
      </c>
      <c r="EE762" s="29">
        <v>44917.995787037034</v>
      </c>
      <c r="EF762" s="28" t="s">
        <v>186</v>
      </c>
      <c r="EG762" s="28" t="s">
        <v>156</v>
      </c>
      <c r="EH762" s="28" t="s">
        <v>187</v>
      </c>
      <c r="EI762" s="29">
        <v>45062.343865740739</v>
      </c>
      <c r="EJ762" s="28" t="s">
        <v>197</v>
      </c>
      <c r="EK762" s="28" t="s">
        <v>156</v>
      </c>
      <c r="EL762" s="28" t="s">
        <v>198</v>
      </c>
      <c r="EM762" s="45" t="s">
        <v>3713</v>
      </c>
      <c r="EN762" s="46" t="str">
        <f t="shared" si="78"/>
        <v>343F060A</v>
      </c>
      <c r="EO762" s="47">
        <f t="shared" si="79"/>
        <v>45116</v>
      </c>
      <c r="EP762" s="47">
        <f t="shared" si="80"/>
        <v>44936</v>
      </c>
      <c r="EQ762" s="48" t="str">
        <f t="shared" ca="1" si="81"/>
        <v>Past</v>
      </c>
      <c r="ER762" s="49">
        <f t="shared" si="82"/>
        <v>180</v>
      </c>
      <c r="ES762" s="50"/>
      <c r="ET762" s="51">
        <f t="shared" si="83"/>
        <v>180</v>
      </c>
      <c r="EU762" s="52">
        <f t="shared" si="84"/>
        <v>74520</v>
      </c>
      <c r="EV762" s="46"/>
      <c r="EW762" s="23" t="s">
        <v>3714</v>
      </c>
    </row>
    <row r="763" spans="1:153" ht="14.25" customHeight="1">
      <c r="A763" s="8">
        <v>756</v>
      </c>
      <c r="B763" s="9" t="s">
        <v>141</v>
      </c>
      <c r="C763" s="10" t="s">
        <v>206</v>
      </c>
      <c r="D763" s="10" t="s">
        <v>2008</v>
      </c>
      <c r="E763" s="10" t="s">
        <v>150</v>
      </c>
      <c r="F763" s="9" t="s">
        <v>2009</v>
      </c>
      <c r="G763" s="10" t="s">
        <v>389</v>
      </c>
      <c r="H763" s="9" t="s">
        <v>390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336</v>
      </c>
      <c r="S763" s="9" t="s">
        <v>305</v>
      </c>
      <c r="T763" s="9" t="s">
        <v>306</v>
      </c>
      <c r="U763" s="9" t="s">
        <v>337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2034</v>
      </c>
      <c r="AA763" s="9" t="s">
        <v>339</v>
      </c>
      <c r="AB763" s="12" t="s">
        <v>340</v>
      </c>
      <c r="AC763" s="10" t="s">
        <v>2533</v>
      </c>
      <c r="AD763" s="9" t="s">
        <v>2534</v>
      </c>
      <c r="AE763" s="13" t="s">
        <v>2535</v>
      </c>
      <c r="AF763" s="14" t="s">
        <v>407</v>
      </c>
      <c r="AG763" s="10" t="s">
        <v>2536</v>
      </c>
      <c r="AH763" s="11" t="s">
        <v>316</v>
      </c>
      <c r="AI763" s="11" t="s">
        <v>317</v>
      </c>
      <c r="AJ763" s="10" t="s">
        <v>318</v>
      </c>
      <c r="AK763" s="11" t="s">
        <v>317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2.6</v>
      </c>
      <c r="AU763" s="10" t="s">
        <v>142</v>
      </c>
      <c r="AV763" s="16">
        <v>6822</v>
      </c>
      <c r="AW763" s="16">
        <v>6822</v>
      </c>
      <c r="AX763" s="16">
        <v>0</v>
      </c>
      <c r="AY763" s="16">
        <v>202</v>
      </c>
      <c r="AZ763" s="16">
        <v>0</v>
      </c>
      <c r="BA763" s="17">
        <v>45117</v>
      </c>
      <c r="BB763" s="30" t="s">
        <v>175</v>
      </c>
      <c r="BC763" s="18">
        <v>45119</v>
      </c>
      <c r="BD763" s="17">
        <v>45291</v>
      </c>
      <c r="BE763" s="17">
        <v>45322</v>
      </c>
      <c r="BF763" s="17">
        <v>45092</v>
      </c>
      <c r="BG763" s="10">
        <v>85194451</v>
      </c>
      <c r="BH763" s="9" t="s">
        <v>1691</v>
      </c>
      <c r="BI763" s="19">
        <v>44986</v>
      </c>
      <c r="BJ763" s="20">
        <v>44991</v>
      </c>
      <c r="BK763" s="16">
        <v>2664</v>
      </c>
      <c r="BL763" s="16">
        <v>6926</v>
      </c>
      <c r="BM763" s="9" t="s">
        <v>177</v>
      </c>
      <c r="BN763" s="9" t="s">
        <v>383</v>
      </c>
      <c r="BO763" s="9" t="s">
        <v>156</v>
      </c>
      <c r="BP763" s="17">
        <v>45153</v>
      </c>
      <c r="BQ763" s="17">
        <v>45153</v>
      </c>
      <c r="BR763" s="17">
        <v>45153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>
        <v>44922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>
        <v>44936</v>
      </c>
      <c r="CD763" s="10" t="s">
        <v>156</v>
      </c>
      <c r="CE763" s="17">
        <v>44936</v>
      </c>
      <c r="CF763" s="17" t="s">
        <v>156</v>
      </c>
      <c r="CG763" s="17">
        <v>44922</v>
      </c>
      <c r="CH763" s="17">
        <v>44932</v>
      </c>
      <c r="CI763" s="16">
        <v>5100</v>
      </c>
      <c r="CJ763" s="10" t="s">
        <v>2543</v>
      </c>
      <c r="CK763" s="10" t="s">
        <v>230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>
        <v>44922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44936</v>
      </c>
      <c r="CX763" s="10" t="s">
        <v>193</v>
      </c>
      <c r="CY763" s="17">
        <v>44978</v>
      </c>
      <c r="CZ763" s="17" t="s">
        <v>156</v>
      </c>
      <c r="DA763" s="17">
        <v>44922</v>
      </c>
      <c r="DB763" s="17">
        <v>44932</v>
      </c>
      <c r="DC763" s="16">
        <v>2664</v>
      </c>
      <c r="DD763" s="10" t="s">
        <v>2544</v>
      </c>
      <c r="DE763" s="10" t="s">
        <v>230</v>
      </c>
      <c r="DF763" s="18" t="s">
        <v>156</v>
      </c>
      <c r="DG763" s="17">
        <v>44943</v>
      </c>
      <c r="DH763" s="10" t="s">
        <v>156</v>
      </c>
      <c r="DI763" s="17">
        <v>45034</v>
      </c>
      <c r="DJ763" s="17" t="s">
        <v>156</v>
      </c>
      <c r="DK763" s="17">
        <v>44922</v>
      </c>
      <c r="DL763" s="17">
        <v>44965</v>
      </c>
      <c r="DM763" s="16">
        <v>2664</v>
      </c>
      <c r="DN763" s="10" t="s">
        <v>2545</v>
      </c>
      <c r="DO763" s="10" t="s">
        <v>230</v>
      </c>
      <c r="DP763" s="16">
        <v>36</v>
      </c>
      <c r="DQ763" s="16">
        <v>18</v>
      </c>
      <c r="DR763" s="11">
        <v>18</v>
      </c>
      <c r="DS763" s="16">
        <v>18</v>
      </c>
      <c r="DT763" s="16">
        <v>0</v>
      </c>
      <c r="DU763" s="11" t="s">
        <v>181</v>
      </c>
      <c r="DV763" s="11" t="s">
        <v>182</v>
      </c>
      <c r="DW763" s="27" t="s">
        <v>156</v>
      </c>
      <c r="DX763" s="27" t="s">
        <v>2539</v>
      </c>
      <c r="DY763" s="20" t="s">
        <v>423</v>
      </c>
      <c r="DZ763" s="16">
        <v>7</v>
      </c>
      <c r="EA763" s="16">
        <v>30</v>
      </c>
      <c r="EB763" s="27" t="s">
        <v>185</v>
      </c>
      <c r="EC763" s="27" t="s">
        <v>185</v>
      </c>
      <c r="ED763" s="27" t="s">
        <v>182</v>
      </c>
      <c r="EE763" s="29">
        <v>44922.981770833336</v>
      </c>
      <c r="EF763" s="28" t="s">
        <v>186</v>
      </c>
      <c r="EG763" s="28" t="s">
        <v>156</v>
      </c>
      <c r="EH763" s="28" t="s">
        <v>187</v>
      </c>
      <c r="EI763" s="29">
        <v>45062.343865740739</v>
      </c>
      <c r="EJ763" s="28" t="s">
        <v>197</v>
      </c>
      <c r="EK763" s="28" t="s">
        <v>156</v>
      </c>
      <c r="EL763" s="28" t="s">
        <v>198</v>
      </c>
      <c r="EM763" s="45" t="s">
        <v>3713</v>
      </c>
      <c r="EN763" s="46" t="str">
        <f t="shared" si="78"/>
        <v>343F060A</v>
      </c>
      <c r="EO763" s="47">
        <f t="shared" si="79"/>
        <v>45116</v>
      </c>
      <c r="EP763" s="47">
        <f t="shared" si="80"/>
        <v>44936</v>
      </c>
      <c r="EQ763" s="48" t="str">
        <f t="shared" ca="1" si="81"/>
        <v>Past</v>
      </c>
      <c r="ER763" s="49">
        <f t="shared" si="82"/>
        <v>180</v>
      </c>
      <c r="ES763" s="50"/>
      <c r="ET763" s="51">
        <f t="shared" si="83"/>
        <v>180</v>
      </c>
      <c r="EU763" s="52">
        <f t="shared" si="84"/>
        <v>479520</v>
      </c>
      <c r="EV763" s="46"/>
      <c r="EW763" s="23" t="s">
        <v>3714</v>
      </c>
    </row>
    <row r="764" spans="1:153" ht="14.25" customHeight="1">
      <c r="A764" s="8">
        <v>757</v>
      </c>
      <c r="B764" s="9" t="s">
        <v>141</v>
      </c>
      <c r="C764" s="10" t="s">
        <v>206</v>
      </c>
      <c r="D764" s="10" t="s">
        <v>2008</v>
      </c>
      <c r="E764" s="10" t="s">
        <v>150</v>
      </c>
      <c r="F764" s="9" t="s">
        <v>2009</v>
      </c>
      <c r="G764" s="10" t="s">
        <v>389</v>
      </c>
      <c r="H764" s="9" t="s">
        <v>390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336</v>
      </c>
      <c r="S764" s="9" t="s">
        <v>305</v>
      </c>
      <c r="T764" s="9" t="s">
        <v>306</v>
      </c>
      <c r="U764" s="9" t="s">
        <v>337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2034</v>
      </c>
      <c r="AA764" s="9" t="s">
        <v>339</v>
      </c>
      <c r="AB764" s="12" t="s">
        <v>340</v>
      </c>
      <c r="AC764" s="10" t="s">
        <v>2533</v>
      </c>
      <c r="AD764" s="9" t="s">
        <v>2534</v>
      </c>
      <c r="AE764" s="13" t="s">
        <v>2535</v>
      </c>
      <c r="AF764" s="14" t="s">
        <v>407</v>
      </c>
      <c r="AG764" s="10" t="s">
        <v>2536</v>
      </c>
      <c r="AH764" s="11" t="s">
        <v>316</v>
      </c>
      <c r="AI764" s="11" t="s">
        <v>317</v>
      </c>
      <c r="AJ764" s="10" t="s">
        <v>318</v>
      </c>
      <c r="AK764" s="11" t="s">
        <v>317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2.6</v>
      </c>
      <c r="AU764" s="10" t="s">
        <v>142</v>
      </c>
      <c r="AV764" s="16">
        <v>6822</v>
      </c>
      <c r="AW764" s="16">
        <v>6822</v>
      </c>
      <c r="AX764" s="16">
        <v>0</v>
      </c>
      <c r="AY764" s="16">
        <v>202</v>
      </c>
      <c r="AZ764" s="16">
        <v>0</v>
      </c>
      <c r="BA764" s="17">
        <v>45117</v>
      </c>
      <c r="BB764" s="30" t="s">
        <v>175</v>
      </c>
      <c r="BC764" s="18">
        <v>45119</v>
      </c>
      <c r="BD764" s="17">
        <v>45291</v>
      </c>
      <c r="BE764" s="17">
        <v>45322</v>
      </c>
      <c r="BF764" s="17">
        <v>45092</v>
      </c>
      <c r="BG764" s="10">
        <v>85214158</v>
      </c>
      <c r="BH764" s="9" t="s">
        <v>321</v>
      </c>
      <c r="BI764" s="19">
        <v>45078</v>
      </c>
      <c r="BJ764" s="20">
        <v>45082</v>
      </c>
      <c r="BK764" s="16">
        <v>2016</v>
      </c>
      <c r="BL764" s="16">
        <v>5242</v>
      </c>
      <c r="BM764" s="9" t="s">
        <v>177</v>
      </c>
      <c r="BN764" s="9" t="s">
        <v>470</v>
      </c>
      <c r="BO764" s="9" t="s">
        <v>156</v>
      </c>
      <c r="BP764" s="17">
        <v>45153</v>
      </c>
      <c r="BQ764" s="17">
        <v>45153</v>
      </c>
      <c r="BR764" s="17">
        <v>45189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>
        <v>44929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>
        <v>45041</v>
      </c>
      <c r="CD764" s="10" t="s">
        <v>1779</v>
      </c>
      <c r="CE764" s="17" t="s">
        <v>156</v>
      </c>
      <c r="CF764" s="17" t="s">
        <v>156</v>
      </c>
      <c r="CG764" s="17">
        <v>45034</v>
      </c>
      <c r="CH764" s="17">
        <v>45036</v>
      </c>
      <c r="CI764" s="16">
        <v>3200</v>
      </c>
      <c r="CJ764" s="10" t="s">
        <v>2546</v>
      </c>
      <c r="CK764" s="10" t="s">
        <v>230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>
        <v>44929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45069</v>
      </c>
      <c r="CX764" s="10" t="s">
        <v>2052</v>
      </c>
      <c r="CY764" s="17" t="s">
        <v>156</v>
      </c>
      <c r="CZ764" s="17" t="s">
        <v>156</v>
      </c>
      <c r="DA764" s="17">
        <v>45034</v>
      </c>
      <c r="DB764" s="17">
        <v>45065</v>
      </c>
      <c r="DC764" s="16">
        <v>2016</v>
      </c>
      <c r="DD764" s="10" t="s">
        <v>2547</v>
      </c>
      <c r="DE764" s="10" t="s">
        <v>230</v>
      </c>
      <c r="DF764" s="18" t="s">
        <v>156</v>
      </c>
      <c r="DG764" s="17">
        <v>45104</v>
      </c>
      <c r="DH764" s="10" t="s">
        <v>2099</v>
      </c>
      <c r="DI764" s="17" t="s">
        <v>156</v>
      </c>
      <c r="DJ764" s="17" t="s">
        <v>156</v>
      </c>
      <c r="DK764" s="17">
        <v>45034</v>
      </c>
      <c r="DL764" s="17">
        <v>45100</v>
      </c>
      <c r="DM764" s="16">
        <v>2016</v>
      </c>
      <c r="DN764" s="10" t="s">
        <v>2548</v>
      </c>
      <c r="DO764" s="10" t="s">
        <v>661</v>
      </c>
      <c r="DP764" s="16">
        <v>36</v>
      </c>
      <c r="DQ764" s="16">
        <v>18</v>
      </c>
      <c r="DR764" s="11">
        <v>18</v>
      </c>
      <c r="DS764" s="16">
        <v>18</v>
      </c>
      <c r="DT764" s="16">
        <v>0</v>
      </c>
      <c r="DU764" s="11" t="s">
        <v>181</v>
      </c>
      <c r="DV764" s="11" t="s">
        <v>182</v>
      </c>
      <c r="DW764" s="27" t="s">
        <v>156</v>
      </c>
      <c r="DX764" s="27" t="s">
        <v>156</v>
      </c>
      <c r="DY764" s="20" t="s">
        <v>423</v>
      </c>
      <c r="DZ764" s="16">
        <v>7</v>
      </c>
      <c r="EA764" s="16">
        <v>30</v>
      </c>
      <c r="EB764" s="27" t="s">
        <v>185</v>
      </c>
      <c r="EC764" s="27" t="s">
        <v>185</v>
      </c>
      <c r="ED764" s="27" t="s">
        <v>182</v>
      </c>
      <c r="EE764" s="29">
        <v>44929.989548611113</v>
      </c>
      <c r="EF764" s="28" t="s">
        <v>186</v>
      </c>
      <c r="EG764" s="28" t="s">
        <v>156</v>
      </c>
      <c r="EH764" s="28" t="s">
        <v>187</v>
      </c>
      <c r="EI764" s="29">
        <v>45100.688680555555</v>
      </c>
      <c r="EJ764" s="28" t="s">
        <v>1419</v>
      </c>
      <c r="EK764" s="28" t="s">
        <v>1420</v>
      </c>
      <c r="EL764" s="28" t="s">
        <v>237</v>
      </c>
      <c r="EM764" s="45" t="s">
        <v>3713</v>
      </c>
      <c r="EN764" s="46" t="str">
        <f t="shared" si="78"/>
        <v>343F060A</v>
      </c>
      <c r="EO764" s="47">
        <f t="shared" si="79"/>
        <v>45116</v>
      </c>
      <c r="EP764" s="47">
        <f t="shared" si="80"/>
        <v>45069</v>
      </c>
      <c r="EQ764" s="48" t="str">
        <f t="shared" ca="1" si="81"/>
        <v>Past</v>
      </c>
      <c r="ER764" s="49">
        <f t="shared" si="82"/>
        <v>47</v>
      </c>
      <c r="ES764" s="50"/>
      <c r="ET764" s="51">
        <f t="shared" si="83"/>
        <v>47</v>
      </c>
      <c r="EU764" s="52">
        <f t="shared" si="84"/>
        <v>94752</v>
      </c>
      <c r="EV764" s="46"/>
      <c r="EW764" s="23" t="s">
        <v>3721</v>
      </c>
    </row>
    <row r="765" spans="1:153" ht="14.25" hidden="1" customHeight="1">
      <c r="A765" s="8">
        <v>758</v>
      </c>
      <c r="B765" s="9" t="s">
        <v>141</v>
      </c>
      <c r="C765" s="10" t="s">
        <v>206</v>
      </c>
      <c r="D765" s="10" t="s">
        <v>2008</v>
      </c>
      <c r="E765" s="10" t="s">
        <v>150</v>
      </c>
      <c r="F765" s="9" t="s">
        <v>2009</v>
      </c>
      <c r="G765" s="10" t="s">
        <v>389</v>
      </c>
      <c r="H765" s="9" t="s">
        <v>390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336</v>
      </c>
      <c r="S765" s="9" t="s">
        <v>305</v>
      </c>
      <c r="T765" s="9" t="s">
        <v>306</v>
      </c>
      <c r="U765" s="9" t="s">
        <v>337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2034</v>
      </c>
      <c r="AA765" s="9" t="s">
        <v>339</v>
      </c>
      <c r="AB765" s="12" t="s">
        <v>340</v>
      </c>
      <c r="AC765" s="10" t="s">
        <v>2533</v>
      </c>
      <c r="AD765" s="9" t="s">
        <v>2534</v>
      </c>
      <c r="AE765" s="13" t="s">
        <v>2535</v>
      </c>
      <c r="AF765" s="14" t="s">
        <v>407</v>
      </c>
      <c r="AG765" s="10" t="s">
        <v>2536</v>
      </c>
      <c r="AH765" s="11" t="s">
        <v>316</v>
      </c>
      <c r="AI765" s="11" t="s">
        <v>317</v>
      </c>
      <c r="AJ765" s="10" t="s">
        <v>318</v>
      </c>
      <c r="AK765" s="11" t="s">
        <v>317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2.6</v>
      </c>
      <c r="AU765" s="10" t="s">
        <v>142</v>
      </c>
      <c r="AV765" s="16">
        <v>6822</v>
      </c>
      <c r="AW765" s="16">
        <v>6822</v>
      </c>
      <c r="AX765" s="16">
        <v>0</v>
      </c>
      <c r="AY765" s="16">
        <v>202</v>
      </c>
      <c r="AZ765" s="16">
        <v>0</v>
      </c>
      <c r="BA765" s="17">
        <v>45117</v>
      </c>
      <c r="BB765" s="30" t="s">
        <v>175</v>
      </c>
      <c r="BC765" s="18">
        <v>45086</v>
      </c>
      <c r="BD765" s="17">
        <v>45291</v>
      </c>
      <c r="BE765" s="17">
        <v>45322</v>
      </c>
      <c r="BF765" s="17">
        <v>45092</v>
      </c>
      <c r="BG765" s="10">
        <v>85650778</v>
      </c>
      <c r="BH765" s="9" t="s">
        <v>258</v>
      </c>
      <c r="BI765" s="19">
        <v>45139</v>
      </c>
      <c r="BJ765" s="20">
        <v>45166</v>
      </c>
      <c r="BK765" s="16">
        <v>0</v>
      </c>
      <c r="BL765" s="16">
        <v>0</v>
      </c>
      <c r="BM765" s="9" t="s">
        <v>177</v>
      </c>
      <c r="BN765" s="9" t="s">
        <v>178</v>
      </c>
      <c r="BO765" s="9" t="s">
        <v>156</v>
      </c>
      <c r="BP765" s="17">
        <v>45208</v>
      </c>
      <c r="BQ765" s="17" t="s">
        <v>156</v>
      </c>
      <c r="BR765" s="17">
        <v>45208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>
        <v>45068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>
        <v>45090</v>
      </c>
      <c r="CD765" s="10" t="s">
        <v>156</v>
      </c>
      <c r="CE765" s="17" t="s">
        <v>156</v>
      </c>
      <c r="CF765" s="17" t="s">
        <v>156</v>
      </c>
      <c r="CG765" s="17">
        <v>45084</v>
      </c>
      <c r="CH765" s="17">
        <v>45086</v>
      </c>
      <c r="CI765" s="16">
        <v>700</v>
      </c>
      <c r="CJ765" s="10" t="s">
        <v>2549</v>
      </c>
      <c r="CK765" s="10" t="s">
        <v>230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>
        <v>45068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45114</v>
      </c>
      <c r="CX765" s="10" t="s">
        <v>2550</v>
      </c>
      <c r="CY765" s="17">
        <v>45114</v>
      </c>
      <c r="CZ765" s="17" t="s">
        <v>156</v>
      </c>
      <c r="DA765" s="17">
        <v>45088</v>
      </c>
      <c r="DB765" s="17" t="s">
        <v>156</v>
      </c>
      <c r="DC765" s="16">
        <v>0</v>
      </c>
      <c r="DD765" s="10" t="s">
        <v>156</v>
      </c>
      <c r="DE765" s="10" t="s">
        <v>156</v>
      </c>
      <c r="DF765" s="18" t="s">
        <v>156</v>
      </c>
      <c r="DG765" s="17">
        <v>45156</v>
      </c>
      <c r="DH765" s="10" t="s">
        <v>156</v>
      </c>
      <c r="DI765" s="17">
        <v>45156</v>
      </c>
      <c r="DJ765" s="17" t="s">
        <v>156</v>
      </c>
      <c r="DK765" s="17">
        <v>45088</v>
      </c>
      <c r="DL765" s="17" t="s">
        <v>156</v>
      </c>
      <c r="DM765" s="16">
        <v>0</v>
      </c>
      <c r="DN765" s="10" t="s">
        <v>156</v>
      </c>
      <c r="DO765" s="10" t="s">
        <v>156</v>
      </c>
      <c r="DP765" s="16">
        <v>36</v>
      </c>
      <c r="DQ765" s="16">
        <v>18</v>
      </c>
      <c r="DR765" s="11">
        <v>18</v>
      </c>
      <c r="DS765" s="16">
        <v>18</v>
      </c>
      <c r="DT765" s="16">
        <v>700</v>
      </c>
      <c r="DU765" s="11" t="s">
        <v>181</v>
      </c>
      <c r="DV765" s="11" t="s">
        <v>182</v>
      </c>
      <c r="DW765" s="27" t="s">
        <v>156</v>
      </c>
      <c r="DX765" s="27" t="s">
        <v>156</v>
      </c>
      <c r="DY765" s="20" t="s">
        <v>2063</v>
      </c>
      <c r="DZ765" s="16">
        <v>7</v>
      </c>
      <c r="EA765" s="16">
        <v>30</v>
      </c>
      <c r="EB765" s="27" t="s">
        <v>185</v>
      </c>
      <c r="EC765" s="27" t="s">
        <v>185</v>
      </c>
      <c r="ED765" s="27" t="s">
        <v>182</v>
      </c>
      <c r="EE765" s="29">
        <v>45068.822800925926</v>
      </c>
      <c r="EF765" s="28" t="s">
        <v>186</v>
      </c>
      <c r="EG765" s="28" t="s">
        <v>156</v>
      </c>
      <c r="EH765" s="28" t="s">
        <v>187</v>
      </c>
      <c r="EI765" s="29">
        <v>45117.81590277778</v>
      </c>
      <c r="EJ765" s="28" t="s">
        <v>197</v>
      </c>
      <c r="EK765" s="28" t="s">
        <v>156</v>
      </c>
      <c r="EL765" s="28" t="s">
        <v>198</v>
      </c>
      <c r="EM765" s="45"/>
      <c r="EN765" s="46" t="str">
        <f t="shared" si="78"/>
        <v>343F060A</v>
      </c>
      <c r="EO765" s="47">
        <f t="shared" si="79"/>
        <v>45171</v>
      </c>
      <c r="EP765" s="47">
        <f t="shared" si="80"/>
        <v>45114</v>
      </c>
      <c r="EQ765" s="48" t="str">
        <f t="shared" ca="1" si="81"/>
        <v>Past</v>
      </c>
      <c r="ER765" s="49">
        <f t="shared" si="82"/>
        <v>57</v>
      </c>
      <c r="ES765" s="50"/>
      <c r="ET765" s="51">
        <f t="shared" si="83"/>
        <v>57</v>
      </c>
      <c r="EU765" s="52">
        <f t="shared" si="84"/>
        <v>0</v>
      </c>
      <c r="EV765" s="46"/>
    </row>
    <row r="766" spans="1:153" ht="14.25" customHeight="1">
      <c r="A766" s="8">
        <v>759</v>
      </c>
      <c r="B766" s="9" t="s">
        <v>141</v>
      </c>
      <c r="C766" s="10" t="s">
        <v>206</v>
      </c>
      <c r="D766" s="10" t="s">
        <v>2008</v>
      </c>
      <c r="E766" s="10" t="s">
        <v>150</v>
      </c>
      <c r="F766" s="9" t="s">
        <v>2009</v>
      </c>
      <c r="G766" s="10" t="s">
        <v>389</v>
      </c>
      <c r="H766" s="9" t="s">
        <v>390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336</v>
      </c>
      <c r="S766" s="9" t="s">
        <v>305</v>
      </c>
      <c r="T766" s="9" t="s">
        <v>306</v>
      </c>
      <c r="U766" s="9" t="s">
        <v>337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2034</v>
      </c>
      <c r="AA766" s="9" t="s">
        <v>339</v>
      </c>
      <c r="AB766" s="12" t="s">
        <v>340</v>
      </c>
      <c r="AC766" s="10" t="s">
        <v>2533</v>
      </c>
      <c r="AD766" s="9" t="s">
        <v>2534</v>
      </c>
      <c r="AE766" s="13" t="s">
        <v>2535</v>
      </c>
      <c r="AF766" s="14" t="s">
        <v>407</v>
      </c>
      <c r="AG766" s="10" t="s">
        <v>2536</v>
      </c>
      <c r="AH766" s="11" t="s">
        <v>316</v>
      </c>
      <c r="AI766" s="11" t="s">
        <v>317</v>
      </c>
      <c r="AJ766" s="10" t="s">
        <v>318</v>
      </c>
      <c r="AK766" s="11" t="s">
        <v>317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2.6</v>
      </c>
      <c r="AU766" s="10" t="s">
        <v>142</v>
      </c>
      <c r="AV766" s="16">
        <v>6822</v>
      </c>
      <c r="AW766" s="16">
        <v>6822</v>
      </c>
      <c r="AX766" s="16">
        <v>0</v>
      </c>
      <c r="AY766" s="16">
        <v>202</v>
      </c>
      <c r="AZ766" s="16">
        <v>0</v>
      </c>
      <c r="BA766" s="17">
        <v>45117</v>
      </c>
      <c r="BB766" s="30" t="s">
        <v>175</v>
      </c>
      <c r="BC766" s="18">
        <v>45119</v>
      </c>
      <c r="BD766" s="17">
        <v>45291</v>
      </c>
      <c r="BE766" s="17">
        <v>45322</v>
      </c>
      <c r="BF766" s="17">
        <v>45092</v>
      </c>
      <c r="BG766" s="10">
        <v>85506656</v>
      </c>
      <c r="BH766" s="9" t="s">
        <v>303</v>
      </c>
      <c r="BI766" s="19">
        <v>45170</v>
      </c>
      <c r="BJ766" s="20">
        <v>45194</v>
      </c>
      <c r="BK766" s="16">
        <v>900</v>
      </c>
      <c r="BL766" s="16">
        <v>2340</v>
      </c>
      <c r="BM766" s="9" t="s">
        <v>177</v>
      </c>
      <c r="BN766" s="9" t="s">
        <v>470</v>
      </c>
      <c r="BO766" s="9" t="s">
        <v>156</v>
      </c>
      <c r="BP766" s="17">
        <v>45236</v>
      </c>
      <c r="BQ766" s="17" t="s">
        <v>156</v>
      </c>
      <c r="BR766" s="17">
        <v>45236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>
        <v>45034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>
        <v>45051</v>
      </c>
      <c r="CD766" s="10" t="s">
        <v>156</v>
      </c>
      <c r="CE766" s="17">
        <v>45051</v>
      </c>
      <c r="CF766" s="17" t="s">
        <v>156</v>
      </c>
      <c r="CG766" s="17">
        <v>45034</v>
      </c>
      <c r="CH766" s="17">
        <v>45048</v>
      </c>
      <c r="CI766" s="16">
        <v>1000</v>
      </c>
      <c r="CJ766" s="10" t="s">
        <v>2551</v>
      </c>
      <c r="CK766" s="10" t="s">
        <v>230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>
        <v>45034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45152</v>
      </c>
      <c r="CX766" s="10" t="s">
        <v>2085</v>
      </c>
      <c r="CY766" s="17">
        <v>45142</v>
      </c>
      <c r="CZ766" s="17" t="s">
        <v>156</v>
      </c>
      <c r="DA766" s="17">
        <v>45034</v>
      </c>
      <c r="DB766" s="17" t="s">
        <v>156</v>
      </c>
      <c r="DC766" s="16">
        <v>0</v>
      </c>
      <c r="DD766" s="10" t="s">
        <v>156</v>
      </c>
      <c r="DE766" s="10" t="s">
        <v>156</v>
      </c>
      <c r="DF766" s="18" t="s">
        <v>156</v>
      </c>
      <c r="DG766" s="17">
        <v>45188</v>
      </c>
      <c r="DH766" s="10" t="s">
        <v>2552</v>
      </c>
      <c r="DI766" s="17">
        <v>45184</v>
      </c>
      <c r="DJ766" s="17" t="s">
        <v>156</v>
      </c>
      <c r="DK766" s="17">
        <v>45034</v>
      </c>
      <c r="DL766" s="17" t="s">
        <v>156</v>
      </c>
      <c r="DM766" s="16">
        <v>0</v>
      </c>
      <c r="DN766" s="10" t="s">
        <v>156</v>
      </c>
      <c r="DO766" s="10" t="s">
        <v>156</v>
      </c>
      <c r="DP766" s="16">
        <v>36</v>
      </c>
      <c r="DQ766" s="16">
        <v>18</v>
      </c>
      <c r="DR766" s="11">
        <v>18</v>
      </c>
      <c r="DS766" s="16">
        <v>18</v>
      </c>
      <c r="DT766" s="16">
        <v>0</v>
      </c>
      <c r="DU766" s="11" t="s">
        <v>181</v>
      </c>
      <c r="DV766" s="11" t="s">
        <v>182</v>
      </c>
      <c r="DW766" s="27" t="s">
        <v>156</v>
      </c>
      <c r="DX766" s="27" t="s">
        <v>156</v>
      </c>
      <c r="DY766" s="20" t="s">
        <v>2553</v>
      </c>
      <c r="DZ766" s="16">
        <v>7</v>
      </c>
      <c r="EA766" s="16">
        <v>30</v>
      </c>
      <c r="EB766" s="27" t="s">
        <v>185</v>
      </c>
      <c r="EC766" s="27" t="s">
        <v>185</v>
      </c>
      <c r="ED766" s="27" t="s">
        <v>182</v>
      </c>
      <c r="EE766" s="29">
        <v>45034.979525462964</v>
      </c>
      <c r="EF766" s="28" t="s">
        <v>186</v>
      </c>
      <c r="EG766" s="28" t="s">
        <v>156</v>
      </c>
      <c r="EH766" s="28" t="s">
        <v>187</v>
      </c>
      <c r="EI766" s="29">
        <v>45115.510740740741</v>
      </c>
      <c r="EJ766" s="28" t="s">
        <v>542</v>
      </c>
      <c r="EK766" s="28" t="s">
        <v>156</v>
      </c>
      <c r="EL766" s="28" t="s">
        <v>543</v>
      </c>
      <c r="EM766" s="45" t="s">
        <v>3713</v>
      </c>
      <c r="EN766" s="46" t="str">
        <f t="shared" si="78"/>
        <v>343F060A</v>
      </c>
      <c r="EO766" s="47">
        <f t="shared" si="79"/>
        <v>45199</v>
      </c>
      <c r="EP766" s="47">
        <f t="shared" si="80"/>
        <v>45152</v>
      </c>
      <c r="EQ766" s="48" t="str">
        <f t="shared" ca="1" si="81"/>
        <v>Y</v>
      </c>
      <c r="ER766" s="49">
        <f t="shared" si="82"/>
        <v>47</v>
      </c>
      <c r="ES766" s="50"/>
      <c r="ET766" s="51">
        <f t="shared" si="83"/>
        <v>47</v>
      </c>
      <c r="EU766" s="52">
        <f t="shared" si="84"/>
        <v>42300</v>
      </c>
      <c r="EV766" s="46"/>
      <c r="EW766" s="23" t="s">
        <v>3721</v>
      </c>
    </row>
    <row r="767" spans="1:153" ht="14.25" customHeight="1">
      <c r="A767" s="8">
        <v>760</v>
      </c>
      <c r="B767" s="9" t="s">
        <v>141</v>
      </c>
      <c r="C767" s="10" t="s">
        <v>206</v>
      </c>
      <c r="D767" s="10" t="s">
        <v>2008</v>
      </c>
      <c r="E767" s="10" t="s">
        <v>150</v>
      </c>
      <c r="F767" s="9" t="s">
        <v>2009</v>
      </c>
      <c r="G767" s="10" t="s">
        <v>389</v>
      </c>
      <c r="H767" s="9" t="s">
        <v>390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336</v>
      </c>
      <c r="S767" s="9" t="s">
        <v>305</v>
      </c>
      <c r="T767" s="9" t="s">
        <v>306</v>
      </c>
      <c r="U767" s="9" t="s">
        <v>337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2034</v>
      </c>
      <c r="AA767" s="9" t="s">
        <v>339</v>
      </c>
      <c r="AB767" s="12" t="s">
        <v>340</v>
      </c>
      <c r="AC767" s="10" t="s">
        <v>2533</v>
      </c>
      <c r="AD767" s="9" t="s">
        <v>2534</v>
      </c>
      <c r="AE767" s="13" t="s">
        <v>2535</v>
      </c>
      <c r="AF767" s="14" t="s">
        <v>407</v>
      </c>
      <c r="AG767" s="10" t="s">
        <v>2536</v>
      </c>
      <c r="AH767" s="11" t="s">
        <v>316</v>
      </c>
      <c r="AI767" s="11" t="s">
        <v>317</v>
      </c>
      <c r="AJ767" s="10" t="s">
        <v>318</v>
      </c>
      <c r="AK767" s="11" t="s">
        <v>317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2.6</v>
      </c>
      <c r="AU767" s="10" t="s">
        <v>142</v>
      </c>
      <c r="AV767" s="16">
        <v>6822</v>
      </c>
      <c r="AW767" s="16">
        <v>6822</v>
      </c>
      <c r="AX767" s="16">
        <v>0</v>
      </c>
      <c r="AY767" s="16">
        <v>202</v>
      </c>
      <c r="AZ767" s="16">
        <v>0</v>
      </c>
      <c r="BA767" s="17">
        <v>45117</v>
      </c>
      <c r="BB767" s="30" t="s">
        <v>175</v>
      </c>
      <c r="BC767" s="18">
        <v>45119</v>
      </c>
      <c r="BD767" s="17">
        <v>45291</v>
      </c>
      <c r="BE767" s="17">
        <v>45322</v>
      </c>
      <c r="BF767" s="17">
        <v>45092</v>
      </c>
      <c r="BG767" s="10">
        <v>85520998</v>
      </c>
      <c r="BH767" s="9" t="s">
        <v>247</v>
      </c>
      <c r="BI767" s="19">
        <v>45200</v>
      </c>
      <c r="BJ767" s="20">
        <v>45201</v>
      </c>
      <c r="BK767" s="16">
        <v>600</v>
      </c>
      <c r="BL767" s="16">
        <v>1560</v>
      </c>
      <c r="BM767" s="9" t="s">
        <v>177</v>
      </c>
      <c r="BN767" s="9" t="s">
        <v>470</v>
      </c>
      <c r="BO767" s="9" t="s">
        <v>156</v>
      </c>
      <c r="BP767" s="17">
        <v>45245</v>
      </c>
      <c r="BQ767" s="17" t="s">
        <v>156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>
        <v>45090</v>
      </c>
      <c r="CD767" s="10" t="s">
        <v>2554</v>
      </c>
      <c r="CE767" s="17" t="s">
        <v>156</v>
      </c>
      <c r="CF767" s="17" t="s">
        <v>156</v>
      </c>
      <c r="CG767" s="17">
        <v>45084</v>
      </c>
      <c r="CH767" s="17" t="s">
        <v>156</v>
      </c>
      <c r="CI767" s="16">
        <v>0</v>
      </c>
      <c r="CJ767" s="10" t="s">
        <v>156</v>
      </c>
      <c r="CK767" s="10" t="s">
        <v>156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45149</v>
      </c>
      <c r="CX767" s="10" t="s">
        <v>2555</v>
      </c>
      <c r="CY767" s="17">
        <v>45149</v>
      </c>
      <c r="CZ767" s="17" t="s">
        <v>156</v>
      </c>
      <c r="DA767" s="17">
        <v>45088</v>
      </c>
      <c r="DB767" s="17" t="s">
        <v>156</v>
      </c>
      <c r="DC767" s="16">
        <v>0</v>
      </c>
      <c r="DD767" s="10" t="s">
        <v>156</v>
      </c>
      <c r="DE767" s="10" t="s">
        <v>156</v>
      </c>
      <c r="DF767" s="18" t="s">
        <v>156</v>
      </c>
      <c r="DG767" s="17">
        <v>45191</v>
      </c>
      <c r="DH767" s="10" t="s">
        <v>2556</v>
      </c>
      <c r="DI767" s="17">
        <v>45191</v>
      </c>
      <c r="DJ767" s="17" t="s">
        <v>156</v>
      </c>
      <c r="DK767" s="17">
        <v>45088</v>
      </c>
      <c r="DL767" s="17" t="s">
        <v>156</v>
      </c>
      <c r="DM767" s="16">
        <v>0</v>
      </c>
      <c r="DN767" s="10" t="s">
        <v>156</v>
      </c>
      <c r="DO767" s="10" t="s">
        <v>156</v>
      </c>
      <c r="DP767" s="16">
        <v>36</v>
      </c>
      <c r="DQ767" s="16">
        <v>18</v>
      </c>
      <c r="DR767" s="11">
        <v>18</v>
      </c>
      <c r="DS767" s="16">
        <v>18</v>
      </c>
      <c r="DT767" s="16">
        <v>0</v>
      </c>
      <c r="DU767" s="11" t="s">
        <v>181</v>
      </c>
      <c r="DV767" s="11" t="s">
        <v>182</v>
      </c>
      <c r="DW767" s="27" t="s">
        <v>156</v>
      </c>
      <c r="DX767" s="27" t="s">
        <v>156</v>
      </c>
      <c r="DY767" s="20" t="s">
        <v>2217</v>
      </c>
      <c r="DZ767" s="16">
        <v>7</v>
      </c>
      <c r="EA767" s="16">
        <v>30</v>
      </c>
      <c r="EB767" s="27" t="s">
        <v>185</v>
      </c>
      <c r="EC767" s="27" t="s">
        <v>185</v>
      </c>
      <c r="ED767" s="27" t="s">
        <v>182</v>
      </c>
      <c r="EE767" s="29">
        <v>45042.277557870373</v>
      </c>
      <c r="EF767" s="28" t="s">
        <v>1129</v>
      </c>
      <c r="EG767" s="28" t="s">
        <v>1130</v>
      </c>
      <c r="EH767" s="28" t="s">
        <v>190</v>
      </c>
      <c r="EI767" s="29">
        <v>45115.510740740741</v>
      </c>
      <c r="EJ767" s="28" t="s">
        <v>542</v>
      </c>
      <c r="EK767" s="28" t="s">
        <v>156</v>
      </c>
      <c r="EL767" s="28" t="s">
        <v>543</v>
      </c>
      <c r="EM767" s="45" t="s">
        <v>3713</v>
      </c>
      <c r="EN767" s="46" t="str">
        <f t="shared" si="78"/>
        <v>343F060A</v>
      </c>
      <c r="EO767" s="47">
        <f t="shared" si="79"/>
        <v>45208</v>
      </c>
      <c r="EP767" s="47">
        <f t="shared" si="80"/>
        <v>45149</v>
      </c>
      <c r="EQ767" s="48" t="str">
        <f t="shared" ca="1" si="81"/>
        <v>Y</v>
      </c>
      <c r="ER767" s="49">
        <f t="shared" si="82"/>
        <v>59</v>
      </c>
      <c r="ES767" s="50"/>
      <c r="ET767" s="51">
        <f t="shared" si="83"/>
        <v>59</v>
      </c>
      <c r="EU767" s="52">
        <f t="shared" si="84"/>
        <v>35400</v>
      </c>
      <c r="EV767" s="46"/>
      <c r="EW767" s="23" t="s">
        <v>3721</v>
      </c>
    </row>
    <row r="768" spans="1:153" ht="14.25" hidden="1" customHeight="1">
      <c r="A768" s="8">
        <v>761</v>
      </c>
      <c r="B768" s="9" t="s">
        <v>141</v>
      </c>
      <c r="C768" s="10" t="s">
        <v>206</v>
      </c>
      <c r="D768" s="10" t="s">
        <v>2008</v>
      </c>
      <c r="E768" s="10" t="s">
        <v>150</v>
      </c>
      <c r="F768" s="9" t="s">
        <v>2009</v>
      </c>
      <c r="G768" s="10" t="s">
        <v>389</v>
      </c>
      <c r="H768" s="9" t="s">
        <v>390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336</v>
      </c>
      <c r="S768" s="9" t="s">
        <v>305</v>
      </c>
      <c r="T768" s="9" t="s">
        <v>306</v>
      </c>
      <c r="U768" s="9" t="s">
        <v>337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2034</v>
      </c>
      <c r="AA768" s="9" t="s">
        <v>339</v>
      </c>
      <c r="AB768" s="12" t="s">
        <v>340</v>
      </c>
      <c r="AC768" s="10" t="s">
        <v>2533</v>
      </c>
      <c r="AD768" s="9" t="s">
        <v>2534</v>
      </c>
      <c r="AE768" s="13" t="s">
        <v>2535</v>
      </c>
      <c r="AF768" s="14" t="s">
        <v>407</v>
      </c>
      <c r="AG768" s="10" t="s">
        <v>2536</v>
      </c>
      <c r="AH768" s="11" t="s">
        <v>316</v>
      </c>
      <c r="AI768" s="11" t="s">
        <v>317</v>
      </c>
      <c r="AJ768" s="10" t="s">
        <v>318</v>
      </c>
      <c r="AK768" s="11" t="s">
        <v>317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2.6</v>
      </c>
      <c r="AU768" s="10" t="s">
        <v>142</v>
      </c>
      <c r="AV768" s="16">
        <v>6822</v>
      </c>
      <c r="AW768" s="16">
        <v>6822</v>
      </c>
      <c r="AX768" s="16">
        <v>0</v>
      </c>
      <c r="AY768" s="16">
        <v>202</v>
      </c>
      <c r="AZ768" s="16">
        <v>0</v>
      </c>
      <c r="BA768" s="17">
        <v>45117</v>
      </c>
      <c r="BB768" s="30" t="s">
        <v>175</v>
      </c>
      <c r="BC768" s="18">
        <v>45119</v>
      </c>
      <c r="BD768" s="17">
        <v>45291</v>
      </c>
      <c r="BE768" s="17">
        <v>45322</v>
      </c>
      <c r="BF768" s="17">
        <v>45092</v>
      </c>
      <c r="BG768" s="10">
        <v>85529074</v>
      </c>
      <c r="BH768" s="9" t="s">
        <v>176</v>
      </c>
      <c r="BI768" s="19">
        <v>45200</v>
      </c>
      <c r="BJ768" s="20">
        <v>45208</v>
      </c>
      <c r="BK768" s="16">
        <v>990</v>
      </c>
      <c r="BL768" s="16">
        <v>2574</v>
      </c>
      <c r="BM768" s="9" t="s">
        <v>177</v>
      </c>
      <c r="BN768" s="9" t="s">
        <v>226</v>
      </c>
      <c r="BO768" s="9" t="s">
        <v>156</v>
      </c>
      <c r="BP768" s="17">
        <v>45252</v>
      </c>
      <c r="BQ768" s="17" t="s">
        <v>156</v>
      </c>
      <c r="BR768" s="17">
        <v>45252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>
        <v>45048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>
        <v>45090</v>
      </c>
      <c r="CD768" s="10" t="s">
        <v>2055</v>
      </c>
      <c r="CE768" s="17">
        <v>45058</v>
      </c>
      <c r="CF768" s="17" t="s">
        <v>156</v>
      </c>
      <c r="CG768" s="17">
        <v>45048</v>
      </c>
      <c r="CH768" s="17" t="s">
        <v>156</v>
      </c>
      <c r="CI768" s="16">
        <v>0</v>
      </c>
      <c r="CJ768" s="10" t="s">
        <v>156</v>
      </c>
      <c r="CK768" s="10" t="s">
        <v>156</v>
      </c>
      <c r="CL768" s="18">
        <v>45121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45048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45195</v>
      </c>
      <c r="CX768" s="10" t="s">
        <v>2557</v>
      </c>
      <c r="CY768" s="17" t="s">
        <v>156</v>
      </c>
      <c r="CZ768" s="17" t="s">
        <v>156</v>
      </c>
      <c r="DA768" s="17">
        <v>45048</v>
      </c>
      <c r="DB768" s="17" t="s">
        <v>156</v>
      </c>
      <c r="DC768" s="16">
        <v>0</v>
      </c>
      <c r="DD768" s="10" t="s">
        <v>156</v>
      </c>
      <c r="DE768" s="10" t="s">
        <v>156</v>
      </c>
      <c r="DF768" s="18" t="s">
        <v>156</v>
      </c>
      <c r="DG768" s="17">
        <v>45204</v>
      </c>
      <c r="DH768" s="10" t="s">
        <v>2558</v>
      </c>
      <c r="DI768" s="17" t="s">
        <v>156</v>
      </c>
      <c r="DJ768" s="17" t="s">
        <v>156</v>
      </c>
      <c r="DK768" s="17">
        <v>45048</v>
      </c>
      <c r="DL768" s="17" t="s">
        <v>156</v>
      </c>
      <c r="DM768" s="16">
        <v>0</v>
      </c>
      <c r="DN768" s="10" t="s">
        <v>156</v>
      </c>
      <c r="DO768" s="10" t="s">
        <v>156</v>
      </c>
      <c r="DP768" s="16">
        <v>36</v>
      </c>
      <c r="DQ768" s="16">
        <v>18</v>
      </c>
      <c r="DR768" s="11">
        <v>18</v>
      </c>
      <c r="DS768" s="16">
        <v>18</v>
      </c>
      <c r="DT768" s="16">
        <v>0</v>
      </c>
      <c r="DU768" s="11" t="s">
        <v>181</v>
      </c>
      <c r="DV768" s="11" t="s">
        <v>182</v>
      </c>
      <c r="DW768" s="27" t="s">
        <v>156</v>
      </c>
      <c r="DX768" s="27" t="s">
        <v>156</v>
      </c>
      <c r="DY768" s="20" t="s">
        <v>2221</v>
      </c>
      <c r="DZ768" s="16">
        <v>7</v>
      </c>
      <c r="EA768" s="16">
        <v>30</v>
      </c>
      <c r="EB768" s="27" t="s">
        <v>185</v>
      </c>
      <c r="EC768" s="27" t="s">
        <v>185</v>
      </c>
      <c r="ED768" s="27" t="s">
        <v>182</v>
      </c>
      <c r="EE768" s="29">
        <v>45048.979479166665</v>
      </c>
      <c r="EF768" s="28" t="s">
        <v>186</v>
      </c>
      <c r="EG768" s="28" t="s">
        <v>156</v>
      </c>
      <c r="EH768" s="28" t="s">
        <v>187</v>
      </c>
      <c r="EI768" s="29">
        <v>45115.510740740741</v>
      </c>
      <c r="EJ768" s="28" t="s">
        <v>542</v>
      </c>
      <c r="EK768" s="28" t="s">
        <v>156</v>
      </c>
      <c r="EL768" s="28" t="s">
        <v>543</v>
      </c>
      <c r="EM768" s="45"/>
      <c r="EN768" s="46" t="str">
        <f t="shared" si="78"/>
        <v>343F060A</v>
      </c>
      <c r="EO768" s="47">
        <f t="shared" si="79"/>
        <v>45215</v>
      </c>
      <c r="EP768" s="47">
        <f t="shared" si="80"/>
        <v>45195</v>
      </c>
      <c r="EQ768" s="48" t="str">
        <f t="shared" ca="1" si="81"/>
        <v>Y</v>
      </c>
      <c r="ER768" s="49">
        <f t="shared" si="82"/>
        <v>20</v>
      </c>
      <c r="ES768" s="50"/>
      <c r="ET768" s="51">
        <f t="shared" si="83"/>
        <v>20</v>
      </c>
      <c r="EU768" s="52">
        <f t="shared" si="84"/>
        <v>19800</v>
      </c>
      <c r="EV768" s="46"/>
      <c r="EW768" s="23" t="s">
        <v>3717</v>
      </c>
    </row>
    <row r="769" spans="1:153" ht="14.25" hidden="1" customHeight="1">
      <c r="A769" s="8">
        <v>762</v>
      </c>
      <c r="B769" s="9" t="s">
        <v>141</v>
      </c>
      <c r="C769" s="10" t="s">
        <v>206</v>
      </c>
      <c r="D769" s="10" t="s">
        <v>2008</v>
      </c>
      <c r="E769" s="10" t="s">
        <v>150</v>
      </c>
      <c r="F769" s="9" t="s">
        <v>2009</v>
      </c>
      <c r="G769" s="10" t="s">
        <v>389</v>
      </c>
      <c r="H769" s="9" t="s">
        <v>390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336</v>
      </c>
      <c r="S769" s="9" t="s">
        <v>305</v>
      </c>
      <c r="T769" s="9" t="s">
        <v>306</v>
      </c>
      <c r="U769" s="9" t="s">
        <v>337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2034</v>
      </c>
      <c r="AA769" s="9" t="s">
        <v>339</v>
      </c>
      <c r="AB769" s="12" t="s">
        <v>340</v>
      </c>
      <c r="AC769" s="10" t="s">
        <v>2533</v>
      </c>
      <c r="AD769" s="9" t="s">
        <v>2534</v>
      </c>
      <c r="AE769" s="13" t="s">
        <v>2535</v>
      </c>
      <c r="AF769" s="14" t="s">
        <v>407</v>
      </c>
      <c r="AG769" s="10" t="s">
        <v>2536</v>
      </c>
      <c r="AH769" s="11" t="s">
        <v>316</v>
      </c>
      <c r="AI769" s="11" t="s">
        <v>317</v>
      </c>
      <c r="AJ769" s="10" t="s">
        <v>318</v>
      </c>
      <c r="AK769" s="11" t="s">
        <v>317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2.6</v>
      </c>
      <c r="AU769" s="10" t="s">
        <v>142</v>
      </c>
      <c r="AV769" s="16">
        <v>6822</v>
      </c>
      <c r="AW769" s="16">
        <v>6822</v>
      </c>
      <c r="AX769" s="16">
        <v>0</v>
      </c>
      <c r="AY769" s="16">
        <v>202</v>
      </c>
      <c r="AZ769" s="16">
        <v>0</v>
      </c>
      <c r="BA769" s="17">
        <v>45117</v>
      </c>
      <c r="BB769" s="30" t="s">
        <v>175</v>
      </c>
      <c r="BC769" s="18" t="s">
        <v>156</v>
      </c>
      <c r="BD769" s="17">
        <v>45291</v>
      </c>
      <c r="BE769" s="17">
        <v>45322</v>
      </c>
      <c r="BF769" s="17">
        <v>45092</v>
      </c>
      <c r="BG769" s="10">
        <v>85540781</v>
      </c>
      <c r="BH769" s="9" t="s">
        <v>211</v>
      </c>
      <c r="BI769" s="19">
        <v>45200</v>
      </c>
      <c r="BJ769" s="20">
        <v>45215</v>
      </c>
      <c r="BK769" s="16">
        <v>0</v>
      </c>
      <c r="BL769" s="16">
        <v>0</v>
      </c>
      <c r="BM769" s="9" t="s">
        <v>177</v>
      </c>
      <c r="BN769" s="9" t="s">
        <v>178</v>
      </c>
      <c r="BO769" s="9" t="s">
        <v>156</v>
      </c>
      <c r="BP769" s="17">
        <v>45259</v>
      </c>
      <c r="BQ769" s="17" t="s">
        <v>156</v>
      </c>
      <c r="BR769" s="17">
        <v>45259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>
        <v>45055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>
        <v>45065</v>
      </c>
      <c r="CD769" s="10" t="s">
        <v>1012</v>
      </c>
      <c r="CE769" s="17">
        <v>45065</v>
      </c>
      <c r="CF769" s="17" t="s">
        <v>156</v>
      </c>
      <c r="CG769" s="17">
        <v>45055</v>
      </c>
      <c r="CH769" s="17" t="s">
        <v>156</v>
      </c>
      <c r="CI769" s="16">
        <v>0</v>
      </c>
      <c r="CJ769" s="10" t="s">
        <v>156</v>
      </c>
      <c r="CK769" s="10" t="s">
        <v>156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>
        <v>45055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 t="s">
        <v>156</v>
      </c>
      <c r="CX769" s="10" t="s">
        <v>193</v>
      </c>
      <c r="CY769" s="17" t="s">
        <v>156</v>
      </c>
      <c r="CZ769" s="17" t="s">
        <v>156</v>
      </c>
      <c r="DA769" s="17">
        <v>45055</v>
      </c>
      <c r="DB769" s="17" t="s">
        <v>156</v>
      </c>
      <c r="DC769" s="16">
        <v>0</v>
      </c>
      <c r="DD769" s="10" t="s">
        <v>156</v>
      </c>
      <c r="DE769" s="10" t="s">
        <v>156</v>
      </c>
      <c r="DF769" s="18" t="s">
        <v>156</v>
      </c>
      <c r="DG769" s="17" t="s">
        <v>156</v>
      </c>
      <c r="DH769" s="10" t="s">
        <v>156</v>
      </c>
      <c r="DI769" s="17" t="s">
        <v>156</v>
      </c>
      <c r="DJ769" s="17" t="s">
        <v>156</v>
      </c>
      <c r="DK769" s="17">
        <v>45055</v>
      </c>
      <c r="DL769" s="17" t="s">
        <v>156</v>
      </c>
      <c r="DM769" s="16">
        <v>0</v>
      </c>
      <c r="DN769" s="10" t="s">
        <v>156</v>
      </c>
      <c r="DO769" s="10" t="s">
        <v>156</v>
      </c>
      <c r="DP769" s="16">
        <v>36</v>
      </c>
      <c r="DQ769" s="16">
        <v>18</v>
      </c>
      <c r="DR769" s="11">
        <v>18</v>
      </c>
      <c r="DS769" s="16">
        <v>18</v>
      </c>
      <c r="DT769" s="16">
        <v>990</v>
      </c>
      <c r="DU769" s="11" t="s">
        <v>181</v>
      </c>
      <c r="DV769" s="11" t="s">
        <v>182</v>
      </c>
      <c r="DW769" s="27" t="s">
        <v>156</v>
      </c>
      <c r="DX769" s="27" t="s">
        <v>156</v>
      </c>
      <c r="DY769" s="20" t="s">
        <v>2559</v>
      </c>
      <c r="DZ769" s="16">
        <v>7</v>
      </c>
      <c r="EA769" s="16">
        <v>30</v>
      </c>
      <c r="EB769" s="27" t="s">
        <v>185</v>
      </c>
      <c r="EC769" s="27" t="s">
        <v>185</v>
      </c>
      <c r="ED769" s="27" t="s">
        <v>182</v>
      </c>
      <c r="EE769" s="29">
        <v>45055.979479166665</v>
      </c>
      <c r="EF769" s="28" t="s">
        <v>186</v>
      </c>
      <c r="EG769" s="28" t="s">
        <v>156</v>
      </c>
      <c r="EH769" s="28" t="s">
        <v>187</v>
      </c>
      <c r="EI769" s="29">
        <v>45068.979525462964</v>
      </c>
      <c r="EJ769" s="28" t="s">
        <v>186</v>
      </c>
      <c r="EK769" s="28" t="s">
        <v>156</v>
      </c>
      <c r="EL769" s="28" t="s">
        <v>187</v>
      </c>
      <c r="EM769" s="45"/>
      <c r="EN769" s="46" t="str">
        <f t="shared" si="78"/>
        <v>343F060A</v>
      </c>
      <c r="EO769" s="47">
        <f t="shared" si="79"/>
        <v>45222</v>
      </c>
      <c r="EP769" s="47" t="str">
        <f t="shared" si="80"/>
        <v/>
      </c>
      <c r="EQ769" s="48" t="str">
        <f t="shared" ca="1" si="81"/>
        <v>Y</v>
      </c>
      <c r="ER769" s="49" t="str">
        <f t="shared" si="82"/>
        <v/>
      </c>
      <c r="ES769" s="50"/>
      <c r="ET769" s="51" t="str">
        <f t="shared" si="83"/>
        <v/>
      </c>
      <c r="EU769" s="52" t="str">
        <f t="shared" si="84"/>
        <v/>
      </c>
      <c r="EV769" s="46"/>
    </row>
    <row r="770" spans="1:153" ht="14.25" customHeight="1">
      <c r="A770" s="8">
        <v>763</v>
      </c>
      <c r="B770" s="9" t="s">
        <v>141</v>
      </c>
      <c r="C770" s="10" t="s">
        <v>206</v>
      </c>
      <c r="D770" s="10" t="s">
        <v>2008</v>
      </c>
      <c r="E770" s="10" t="s">
        <v>150</v>
      </c>
      <c r="F770" s="9" t="s">
        <v>2009</v>
      </c>
      <c r="G770" s="10" t="s">
        <v>432</v>
      </c>
      <c r="H770" s="9" t="s">
        <v>433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153</v>
      </c>
      <c r="S770" s="9" t="s">
        <v>154</v>
      </c>
      <c r="T770" s="9" t="s">
        <v>153</v>
      </c>
      <c r="U770" s="9" t="s">
        <v>215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2010</v>
      </c>
      <c r="AA770" s="9" t="s">
        <v>2011</v>
      </c>
      <c r="AB770" s="12" t="s">
        <v>159</v>
      </c>
      <c r="AC770" s="10" t="s">
        <v>2012</v>
      </c>
      <c r="AD770" s="9" t="s">
        <v>2011</v>
      </c>
      <c r="AE770" s="13" t="s">
        <v>159</v>
      </c>
      <c r="AF770" s="14" t="s">
        <v>220</v>
      </c>
      <c r="AG770" s="10" t="s">
        <v>2560</v>
      </c>
      <c r="AH770" s="11" t="s">
        <v>165</v>
      </c>
      <c r="AI770" s="11" t="s">
        <v>166</v>
      </c>
      <c r="AJ770" s="10" t="s">
        <v>167</v>
      </c>
      <c r="AK770" s="11" t="s">
        <v>166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4.5</v>
      </c>
      <c r="AU770" s="10" t="s">
        <v>142</v>
      </c>
      <c r="AV770" s="16">
        <v>26000</v>
      </c>
      <c r="AW770" s="16">
        <v>26000</v>
      </c>
      <c r="AX770" s="16">
        <v>0</v>
      </c>
      <c r="AY770" s="16">
        <v>11000</v>
      </c>
      <c r="AZ770" s="16">
        <v>3000</v>
      </c>
      <c r="BA770" s="17">
        <v>45108</v>
      </c>
      <c r="BB770" s="30" t="s">
        <v>175</v>
      </c>
      <c r="BC770" s="18">
        <v>45119</v>
      </c>
      <c r="BD770" s="17">
        <v>45443</v>
      </c>
      <c r="BE770" s="17">
        <v>45504</v>
      </c>
      <c r="BF770" s="17">
        <v>45092</v>
      </c>
      <c r="BG770" s="10">
        <v>84932577</v>
      </c>
      <c r="BH770" s="9" t="s">
        <v>414</v>
      </c>
      <c r="BI770" s="19">
        <v>44958</v>
      </c>
      <c r="BJ770" s="20">
        <v>44963</v>
      </c>
      <c r="BK770" s="16">
        <v>4032</v>
      </c>
      <c r="BL770" s="16">
        <v>18144</v>
      </c>
      <c r="BM770" s="9" t="s">
        <v>177</v>
      </c>
      <c r="BN770" s="9" t="s">
        <v>436</v>
      </c>
      <c r="BO770" s="9" t="s">
        <v>635</v>
      </c>
      <c r="BP770" s="17">
        <v>45092</v>
      </c>
      <c r="BQ770" s="17">
        <v>45092</v>
      </c>
      <c r="BR770" s="17">
        <v>45092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>
        <v>44875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>
        <v>44932</v>
      </c>
      <c r="CD770" s="10" t="s">
        <v>156</v>
      </c>
      <c r="CE770" s="17" t="s">
        <v>156</v>
      </c>
      <c r="CF770" s="17" t="s">
        <v>156</v>
      </c>
      <c r="CG770" s="17">
        <v>44875</v>
      </c>
      <c r="CH770" s="17" t="s">
        <v>156</v>
      </c>
      <c r="CI770" s="16">
        <v>0</v>
      </c>
      <c r="CJ770" s="10" t="s">
        <v>156</v>
      </c>
      <c r="CK770" s="10" t="s">
        <v>156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>
        <v>44875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44932</v>
      </c>
      <c r="CX770" s="10" t="s">
        <v>1536</v>
      </c>
      <c r="CY770" s="17" t="s">
        <v>156</v>
      </c>
      <c r="CZ770" s="17" t="s">
        <v>156</v>
      </c>
      <c r="DA770" s="17">
        <v>44875</v>
      </c>
      <c r="DB770" s="17">
        <v>44938</v>
      </c>
      <c r="DC770" s="16">
        <v>4032</v>
      </c>
      <c r="DD770" s="10" t="s">
        <v>2561</v>
      </c>
      <c r="DE770" s="10" t="s">
        <v>230</v>
      </c>
      <c r="DF770" s="18" t="s">
        <v>156</v>
      </c>
      <c r="DG770" s="17">
        <v>44943</v>
      </c>
      <c r="DH770" s="10" t="s">
        <v>2285</v>
      </c>
      <c r="DI770" s="17" t="s">
        <v>156</v>
      </c>
      <c r="DJ770" s="17" t="s">
        <v>156</v>
      </c>
      <c r="DK770" s="17">
        <v>44875</v>
      </c>
      <c r="DL770" s="17">
        <v>44988</v>
      </c>
      <c r="DM770" s="16">
        <v>4032</v>
      </c>
      <c r="DN770" s="10" t="s">
        <v>2562</v>
      </c>
      <c r="DO770" s="10" t="s">
        <v>233</v>
      </c>
      <c r="DP770" s="16">
        <v>24</v>
      </c>
      <c r="DQ770" s="16">
        <v>12</v>
      </c>
      <c r="DR770" s="11">
        <v>12</v>
      </c>
      <c r="DS770" s="16">
        <v>12</v>
      </c>
      <c r="DT770" s="16">
        <v>0</v>
      </c>
      <c r="DU770" s="11" t="s">
        <v>181</v>
      </c>
      <c r="DV770" s="11" t="s">
        <v>182</v>
      </c>
      <c r="DW770" s="27" t="s">
        <v>156</v>
      </c>
      <c r="DX770" s="27" t="s">
        <v>2563</v>
      </c>
      <c r="DY770" s="20" t="s">
        <v>452</v>
      </c>
      <c r="DZ770" s="16">
        <v>7</v>
      </c>
      <c r="EA770" s="16">
        <v>55</v>
      </c>
      <c r="EB770" s="27" t="s">
        <v>185</v>
      </c>
      <c r="EC770" s="27" t="s">
        <v>185</v>
      </c>
      <c r="ED770" s="27" t="s">
        <v>182</v>
      </c>
      <c r="EE770" s="29">
        <v>44876.018738425926</v>
      </c>
      <c r="EF770" s="28" t="s">
        <v>186</v>
      </c>
      <c r="EG770" s="28" t="s">
        <v>156</v>
      </c>
      <c r="EH770" s="28" t="s">
        <v>187</v>
      </c>
      <c r="EI770" s="29">
        <v>45062.343865740739</v>
      </c>
      <c r="EJ770" s="28" t="s">
        <v>197</v>
      </c>
      <c r="EK770" s="28" t="s">
        <v>156</v>
      </c>
      <c r="EL770" s="28" t="s">
        <v>198</v>
      </c>
      <c r="EM770" s="45" t="s">
        <v>3713</v>
      </c>
      <c r="EN770" s="46" t="str">
        <f t="shared" si="78"/>
        <v>343F103A</v>
      </c>
      <c r="EO770" s="47">
        <f t="shared" si="79"/>
        <v>45030</v>
      </c>
      <c r="EP770" s="47">
        <f t="shared" si="80"/>
        <v>44932</v>
      </c>
      <c r="EQ770" s="48" t="str">
        <f t="shared" ca="1" si="81"/>
        <v>Past</v>
      </c>
      <c r="ER770" s="49">
        <f t="shared" si="82"/>
        <v>98</v>
      </c>
      <c r="ES770" s="50"/>
      <c r="ET770" s="51">
        <f t="shared" si="83"/>
        <v>98</v>
      </c>
      <c r="EU770" s="52">
        <f t="shared" si="84"/>
        <v>395136</v>
      </c>
      <c r="EV770" s="46"/>
      <c r="EW770" s="23" t="s">
        <v>3714</v>
      </c>
    </row>
    <row r="771" spans="1:153" ht="14.25" customHeight="1">
      <c r="A771" s="8">
        <v>764</v>
      </c>
      <c r="B771" s="9" t="s">
        <v>141</v>
      </c>
      <c r="C771" s="10" t="s">
        <v>206</v>
      </c>
      <c r="D771" s="10" t="s">
        <v>2008</v>
      </c>
      <c r="E771" s="10" t="s">
        <v>150</v>
      </c>
      <c r="F771" s="9" t="s">
        <v>2009</v>
      </c>
      <c r="G771" s="10" t="s">
        <v>432</v>
      </c>
      <c r="H771" s="9" t="s">
        <v>433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153</v>
      </c>
      <c r="S771" s="9" t="s">
        <v>154</v>
      </c>
      <c r="T771" s="9" t="s">
        <v>153</v>
      </c>
      <c r="U771" s="9" t="s">
        <v>215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2010</v>
      </c>
      <c r="AA771" s="9" t="s">
        <v>2011</v>
      </c>
      <c r="AB771" s="12" t="s">
        <v>159</v>
      </c>
      <c r="AC771" s="10" t="s">
        <v>2012</v>
      </c>
      <c r="AD771" s="9" t="s">
        <v>2011</v>
      </c>
      <c r="AE771" s="13" t="s">
        <v>159</v>
      </c>
      <c r="AF771" s="14" t="s">
        <v>220</v>
      </c>
      <c r="AG771" s="10" t="s">
        <v>2560</v>
      </c>
      <c r="AH771" s="11" t="s">
        <v>165</v>
      </c>
      <c r="AI771" s="11" t="s">
        <v>166</v>
      </c>
      <c r="AJ771" s="10" t="s">
        <v>167</v>
      </c>
      <c r="AK771" s="11" t="s">
        <v>166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4.5</v>
      </c>
      <c r="AU771" s="10" t="s">
        <v>142</v>
      </c>
      <c r="AV771" s="16">
        <v>26000</v>
      </c>
      <c r="AW771" s="16">
        <v>26000</v>
      </c>
      <c r="AX771" s="16">
        <v>0</v>
      </c>
      <c r="AY771" s="16">
        <v>11000</v>
      </c>
      <c r="AZ771" s="16">
        <v>3000</v>
      </c>
      <c r="BA771" s="17">
        <v>45108</v>
      </c>
      <c r="BB771" s="30" t="s">
        <v>175</v>
      </c>
      <c r="BC771" s="18">
        <v>45119</v>
      </c>
      <c r="BD771" s="17">
        <v>45443</v>
      </c>
      <c r="BE771" s="17">
        <v>45504</v>
      </c>
      <c r="BF771" s="17">
        <v>45092</v>
      </c>
      <c r="BG771" s="10">
        <v>85329741</v>
      </c>
      <c r="BH771" s="9" t="s">
        <v>319</v>
      </c>
      <c r="BI771" s="19">
        <v>45017</v>
      </c>
      <c r="BJ771" s="20">
        <v>45019</v>
      </c>
      <c r="BK771" s="16">
        <v>4536</v>
      </c>
      <c r="BL771" s="16">
        <v>20412</v>
      </c>
      <c r="BM771" s="9" t="s">
        <v>177</v>
      </c>
      <c r="BN771" s="9" t="s">
        <v>383</v>
      </c>
      <c r="BO771" s="9" t="s">
        <v>156</v>
      </c>
      <c r="BP771" s="17">
        <v>45092</v>
      </c>
      <c r="BQ771" s="17">
        <v>45092</v>
      </c>
      <c r="BR771" s="17" t="s">
        <v>156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 t="s">
        <v>156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44957</v>
      </c>
      <c r="CD771" s="10" t="s">
        <v>156</v>
      </c>
      <c r="CE771" s="17" t="s">
        <v>156</v>
      </c>
      <c r="CF771" s="17" t="s">
        <v>156</v>
      </c>
      <c r="CG771" s="17" t="s">
        <v>156</v>
      </c>
      <c r="CH771" s="17" t="s">
        <v>156</v>
      </c>
      <c r="CI771" s="16">
        <v>0</v>
      </c>
      <c r="CJ771" s="10" t="s">
        <v>156</v>
      </c>
      <c r="CK771" s="10" t="s">
        <v>156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 t="s">
        <v>156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44971</v>
      </c>
      <c r="CX771" s="10" t="s">
        <v>193</v>
      </c>
      <c r="CY771" s="17" t="s">
        <v>156</v>
      </c>
      <c r="CZ771" s="17" t="s">
        <v>156</v>
      </c>
      <c r="DA771" s="17" t="s">
        <v>156</v>
      </c>
      <c r="DB771" s="17">
        <v>44966</v>
      </c>
      <c r="DC771" s="16">
        <v>4536</v>
      </c>
      <c r="DD771" s="10" t="s">
        <v>2564</v>
      </c>
      <c r="DE771" s="10" t="s">
        <v>230</v>
      </c>
      <c r="DF771" s="18" t="s">
        <v>156</v>
      </c>
      <c r="DG771" s="17">
        <v>44978</v>
      </c>
      <c r="DH771" s="10" t="s">
        <v>156</v>
      </c>
      <c r="DI771" s="17" t="s">
        <v>156</v>
      </c>
      <c r="DJ771" s="17" t="s">
        <v>156</v>
      </c>
      <c r="DK771" s="17" t="s">
        <v>156</v>
      </c>
      <c r="DL771" s="17">
        <v>44988</v>
      </c>
      <c r="DM771" s="16">
        <v>4536</v>
      </c>
      <c r="DN771" s="10" t="s">
        <v>2565</v>
      </c>
      <c r="DO771" s="10" t="s">
        <v>233</v>
      </c>
      <c r="DP771" s="16">
        <v>24</v>
      </c>
      <c r="DQ771" s="16">
        <v>12</v>
      </c>
      <c r="DR771" s="11">
        <v>12</v>
      </c>
      <c r="DS771" s="16">
        <v>12</v>
      </c>
      <c r="DT771" s="16">
        <v>0</v>
      </c>
      <c r="DU771" s="11" t="s">
        <v>181</v>
      </c>
      <c r="DV771" s="11" t="s">
        <v>182</v>
      </c>
      <c r="DW771" s="27" t="s">
        <v>156</v>
      </c>
      <c r="DX771" s="27" t="s">
        <v>156</v>
      </c>
      <c r="DY771" s="20" t="s">
        <v>452</v>
      </c>
      <c r="DZ771" s="16">
        <v>7</v>
      </c>
      <c r="EA771" s="16">
        <v>55</v>
      </c>
      <c r="EB771" s="27" t="s">
        <v>185</v>
      </c>
      <c r="EC771" s="27" t="s">
        <v>185</v>
      </c>
      <c r="ED771" s="27" t="s">
        <v>182</v>
      </c>
      <c r="EE771" s="29">
        <v>44960.386099537034</v>
      </c>
      <c r="EF771" s="28" t="s">
        <v>195</v>
      </c>
      <c r="EG771" s="28" t="s">
        <v>196</v>
      </c>
      <c r="EH771" s="28" t="s">
        <v>210</v>
      </c>
      <c r="EI771" s="29">
        <v>45062.343865740739</v>
      </c>
      <c r="EJ771" s="28" t="s">
        <v>197</v>
      </c>
      <c r="EK771" s="28" t="s">
        <v>156</v>
      </c>
      <c r="EL771" s="28" t="s">
        <v>198</v>
      </c>
      <c r="EM771" s="45" t="s">
        <v>3713</v>
      </c>
      <c r="EN771" s="46" t="str">
        <f t="shared" si="78"/>
        <v>343F103A</v>
      </c>
      <c r="EO771" s="47">
        <f t="shared" si="79"/>
        <v>45030</v>
      </c>
      <c r="EP771" s="47">
        <f t="shared" si="80"/>
        <v>44971</v>
      </c>
      <c r="EQ771" s="48" t="str">
        <f t="shared" ca="1" si="81"/>
        <v>Past</v>
      </c>
      <c r="ER771" s="49">
        <f t="shared" si="82"/>
        <v>59</v>
      </c>
      <c r="ES771" s="50"/>
      <c r="ET771" s="51">
        <f t="shared" si="83"/>
        <v>59</v>
      </c>
      <c r="EU771" s="52">
        <f t="shared" si="84"/>
        <v>267624</v>
      </c>
      <c r="EV771" s="46"/>
      <c r="EW771" s="23" t="s">
        <v>3714</v>
      </c>
    </row>
    <row r="772" spans="1:153" ht="14.25" customHeight="1">
      <c r="A772" s="8">
        <v>765</v>
      </c>
      <c r="B772" s="9" t="s">
        <v>141</v>
      </c>
      <c r="C772" s="10" t="s">
        <v>206</v>
      </c>
      <c r="D772" s="10" t="s">
        <v>2008</v>
      </c>
      <c r="E772" s="10" t="s">
        <v>150</v>
      </c>
      <c r="F772" s="9" t="s">
        <v>2009</v>
      </c>
      <c r="G772" s="10" t="s">
        <v>432</v>
      </c>
      <c r="H772" s="9" t="s">
        <v>433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153</v>
      </c>
      <c r="S772" s="9" t="s">
        <v>154</v>
      </c>
      <c r="T772" s="9" t="s">
        <v>153</v>
      </c>
      <c r="U772" s="9" t="s">
        <v>215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2010</v>
      </c>
      <c r="AA772" s="9" t="s">
        <v>2011</v>
      </c>
      <c r="AB772" s="12" t="s">
        <v>159</v>
      </c>
      <c r="AC772" s="10" t="s">
        <v>2012</v>
      </c>
      <c r="AD772" s="9" t="s">
        <v>2011</v>
      </c>
      <c r="AE772" s="13" t="s">
        <v>159</v>
      </c>
      <c r="AF772" s="14" t="s">
        <v>220</v>
      </c>
      <c r="AG772" s="10" t="s">
        <v>2560</v>
      </c>
      <c r="AH772" s="11" t="s">
        <v>165</v>
      </c>
      <c r="AI772" s="11" t="s">
        <v>166</v>
      </c>
      <c r="AJ772" s="10" t="s">
        <v>167</v>
      </c>
      <c r="AK772" s="11" t="s">
        <v>166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4.5</v>
      </c>
      <c r="AU772" s="10" t="s">
        <v>142</v>
      </c>
      <c r="AV772" s="16">
        <v>26000</v>
      </c>
      <c r="AW772" s="16">
        <v>26000</v>
      </c>
      <c r="AX772" s="16">
        <v>0</v>
      </c>
      <c r="AY772" s="16">
        <v>11000</v>
      </c>
      <c r="AZ772" s="16">
        <v>3000</v>
      </c>
      <c r="BA772" s="17">
        <v>45108</v>
      </c>
      <c r="BB772" s="30" t="s">
        <v>175</v>
      </c>
      <c r="BC772" s="18">
        <v>45119</v>
      </c>
      <c r="BD772" s="17">
        <v>45443</v>
      </c>
      <c r="BE772" s="17">
        <v>45504</v>
      </c>
      <c r="BF772" s="17">
        <v>45092</v>
      </c>
      <c r="BG772" s="10">
        <v>85431292</v>
      </c>
      <c r="BH772" s="9" t="s">
        <v>321</v>
      </c>
      <c r="BI772" s="19">
        <v>45108</v>
      </c>
      <c r="BJ772" s="20">
        <v>45110</v>
      </c>
      <c r="BK772" s="16">
        <v>1992</v>
      </c>
      <c r="BL772" s="16">
        <v>8964</v>
      </c>
      <c r="BM772" s="9" t="s">
        <v>177</v>
      </c>
      <c r="BN772" s="9" t="s">
        <v>383</v>
      </c>
      <c r="BO772" s="9" t="s">
        <v>156</v>
      </c>
      <c r="BP772" s="17">
        <v>45184</v>
      </c>
      <c r="BQ772" s="17">
        <v>45184</v>
      </c>
      <c r="BR772" s="17" t="s">
        <v>156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 t="s">
        <v>156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>
        <v>45020</v>
      </c>
      <c r="CD772" s="10" t="s">
        <v>2339</v>
      </c>
      <c r="CE772" s="17" t="s">
        <v>156</v>
      </c>
      <c r="CF772" s="17" t="s">
        <v>156</v>
      </c>
      <c r="CG772" s="17">
        <v>45013</v>
      </c>
      <c r="CH772" s="17">
        <v>45015</v>
      </c>
      <c r="CI772" s="16">
        <v>2000</v>
      </c>
      <c r="CJ772" s="10" t="s">
        <v>2566</v>
      </c>
      <c r="CK772" s="10" t="s">
        <v>230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 t="s">
        <v>156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45062</v>
      </c>
      <c r="CX772" s="10" t="s">
        <v>1873</v>
      </c>
      <c r="CY772" s="17" t="s">
        <v>156</v>
      </c>
      <c r="CZ772" s="17" t="s">
        <v>156</v>
      </c>
      <c r="DA772" s="17">
        <v>45013</v>
      </c>
      <c r="DB772" s="17">
        <v>45057</v>
      </c>
      <c r="DC772" s="16">
        <v>1992</v>
      </c>
      <c r="DD772" s="10" t="s">
        <v>2567</v>
      </c>
      <c r="DE772" s="10" t="s">
        <v>230</v>
      </c>
      <c r="DF772" s="18" t="s">
        <v>156</v>
      </c>
      <c r="DG772" s="17">
        <v>45085</v>
      </c>
      <c r="DH772" s="10" t="s">
        <v>2568</v>
      </c>
      <c r="DI772" s="17" t="s">
        <v>156</v>
      </c>
      <c r="DJ772" s="17" t="s">
        <v>156</v>
      </c>
      <c r="DK772" s="17">
        <v>45013</v>
      </c>
      <c r="DL772" s="17">
        <v>45083</v>
      </c>
      <c r="DM772" s="16">
        <v>1992</v>
      </c>
      <c r="DN772" s="10" t="s">
        <v>2569</v>
      </c>
      <c r="DO772" s="10" t="s">
        <v>230</v>
      </c>
      <c r="DP772" s="16">
        <v>24</v>
      </c>
      <c r="DQ772" s="16">
        <v>12</v>
      </c>
      <c r="DR772" s="11">
        <v>12</v>
      </c>
      <c r="DS772" s="16">
        <v>12</v>
      </c>
      <c r="DT772" s="16">
        <v>0</v>
      </c>
      <c r="DU772" s="11" t="s">
        <v>181</v>
      </c>
      <c r="DV772" s="11" t="s">
        <v>182</v>
      </c>
      <c r="DW772" s="27" t="s">
        <v>156</v>
      </c>
      <c r="DX772" s="27" t="s">
        <v>156</v>
      </c>
      <c r="DY772" s="20" t="s">
        <v>2047</v>
      </c>
      <c r="DZ772" s="16">
        <v>7</v>
      </c>
      <c r="EA772" s="16">
        <v>55</v>
      </c>
      <c r="EB772" s="27" t="s">
        <v>185</v>
      </c>
      <c r="EC772" s="27" t="s">
        <v>185</v>
      </c>
      <c r="ED772" s="27" t="s">
        <v>182</v>
      </c>
      <c r="EE772" s="29">
        <v>44995.41333333333</v>
      </c>
      <c r="EF772" s="28" t="s">
        <v>195</v>
      </c>
      <c r="EG772" s="28" t="s">
        <v>196</v>
      </c>
      <c r="EH772" s="28" t="s">
        <v>190</v>
      </c>
      <c r="EI772" s="29">
        <v>45083.802418981482</v>
      </c>
      <c r="EJ772" s="28" t="s">
        <v>440</v>
      </c>
      <c r="EK772" s="28" t="s">
        <v>441</v>
      </c>
      <c r="EL772" s="28" t="s">
        <v>237</v>
      </c>
      <c r="EM772" s="45" t="s">
        <v>3713</v>
      </c>
      <c r="EN772" s="46" t="str">
        <f t="shared" si="78"/>
        <v>343F103A</v>
      </c>
      <c r="EO772" s="47">
        <f t="shared" si="79"/>
        <v>45122</v>
      </c>
      <c r="EP772" s="47">
        <f t="shared" si="80"/>
        <v>45062</v>
      </c>
      <c r="EQ772" s="48" t="str">
        <f t="shared" ca="1" si="81"/>
        <v>Past</v>
      </c>
      <c r="ER772" s="49">
        <f t="shared" si="82"/>
        <v>60</v>
      </c>
      <c r="ES772" s="50"/>
      <c r="ET772" s="51">
        <f t="shared" si="83"/>
        <v>60</v>
      </c>
      <c r="EU772" s="52">
        <f t="shared" si="84"/>
        <v>119520</v>
      </c>
      <c r="EV772" s="46"/>
      <c r="EW772" s="23" t="s">
        <v>3714</v>
      </c>
    </row>
    <row r="773" spans="1:153" ht="14.25" customHeight="1">
      <c r="A773" s="8">
        <v>766</v>
      </c>
      <c r="B773" s="9" t="s">
        <v>141</v>
      </c>
      <c r="C773" s="10" t="s">
        <v>206</v>
      </c>
      <c r="D773" s="10" t="s">
        <v>2008</v>
      </c>
      <c r="E773" s="10" t="s">
        <v>150</v>
      </c>
      <c r="F773" s="9" t="s">
        <v>2009</v>
      </c>
      <c r="G773" s="10" t="s">
        <v>432</v>
      </c>
      <c r="H773" s="9" t="s">
        <v>433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153</v>
      </c>
      <c r="S773" s="9" t="s">
        <v>154</v>
      </c>
      <c r="T773" s="9" t="s">
        <v>153</v>
      </c>
      <c r="U773" s="9" t="s">
        <v>215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2010</v>
      </c>
      <c r="AA773" s="9" t="s">
        <v>2011</v>
      </c>
      <c r="AB773" s="12" t="s">
        <v>159</v>
      </c>
      <c r="AC773" s="10" t="s">
        <v>2012</v>
      </c>
      <c r="AD773" s="9" t="s">
        <v>2011</v>
      </c>
      <c r="AE773" s="13" t="s">
        <v>159</v>
      </c>
      <c r="AF773" s="14" t="s">
        <v>220</v>
      </c>
      <c r="AG773" s="10" t="s">
        <v>2560</v>
      </c>
      <c r="AH773" s="11" t="s">
        <v>165</v>
      </c>
      <c r="AI773" s="11" t="s">
        <v>166</v>
      </c>
      <c r="AJ773" s="10" t="s">
        <v>167</v>
      </c>
      <c r="AK773" s="11" t="s">
        <v>166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4.5</v>
      </c>
      <c r="AU773" s="10" t="s">
        <v>142</v>
      </c>
      <c r="AV773" s="16">
        <v>26000</v>
      </c>
      <c r="AW773" s="16">
        <v>26000</v>
      </c>
      <c r="AX773" s="16">
        <v>0</v>
      </c>
      <c r="AY773" s="16">
        <v>11000</v>
      </c>
      <c r="AZ773" s="16">
        <v>3000</v>
      </c>
      <c r="BA773" s="17">
        <v>45108</v>
      </c>
      <c r="BB773" s="30" t="s">
        <v>175</v>
      </c>
      <c r="BC773" s="18">
        <v>45119</v>
      </c>
      <c r="BD773" s="17">
        <v>45443</v>
      </c>
      <c r="BE773" s="17">
        <v>45504</v>
      </c>
      <c r="BF773" s="17">
        <v>45092</v>
      </c>
      <c r="BG773" s="10">
        <v>85264250</v>
      </c>
      <c r="BH773" s="9" t="s">
        <v>258</v>
      </c>
      <c r="BI773" s="19">
        <v>45139</v>
      </c>
      <c r="BJ773" s="20">
        <v>45145</v>
      </c>
      <c r="BK773" s="16">
        <v>2040</v>
      </c>
      <c r="BL773" s="16">
        <v>9180</v>
      </c>
      <c r="BM773" s="9" t="s">
        <v>177</v>
      </c>
      <c r="BN773" s="9" t="s">
        <v>383</v>
      </c>
      <c r="BO773" s="9" t="s">
        <v>156</v>
      </c>
      <c r="BP773" s="17">
        <v>45196</v>
      </c>
      <c r="BQ773" s="17">
        <v>45196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>
        <v>45036</v>
      </c>
      <c r="CD773" s="10" t="s">
        <v>156</v>
      </c>
      <c r="CE773" s="17">
        <v>45041</v>
      </c>
      <c r="CF773" s="17" t="s">
        <v>156</v>
      </c>
      <c r="CG773" s="17">
        <v>44997</v>
      </c>
      <c r="CH773" s="17">
        <v>45035</v>
      </c>
      <c r="CI773" s="16">
        <v>2000</v>
      </c>
      <c r="CJ773" s="10" t="s">
        <v>2570</v>
      </c>
      <c r="CK773" s="10" t="s">
        <v>230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>
        <v>45062</v>
      </c>
      <c r="CX773" s="10" t="s">
        <v>2571</v>
      </c>
      <c r="CY773" s="17">
        <v>45097</v>
      </c>
      <c r="CZ773" s="17" t="s">
        <v>156</v>
      </c>
      <c r="DA773" s="17">
        <v>45006</v>
      </c>
      <c r="DB773" s="17">
        <v>45057</v>
      </c>
      <c r="DC773" s="16">
        <v>2040</v>
      </c>
      <c r="DD773" s="10" t="s">
        <v>2572</v>
      </c>
      <c r="DE773" s="10" t="s">
        <v>230</v>
      </c>
      <c r="DF773" s="18" t="s">
        <v>156</v>
      </c>
      <c r="DG773" s="17">
        <v>45099</v>
      </c>
      <c r="DH773" s="10" t="s">
        <v>2573</v>
      </c>
      <c r="DI773" s="17">
        <v>45125</v>
      </c>
      <c r="DJ773" s="17" t="s">
        <v>156</v>
      </c>
      <c r="DK773" s="17">
        <v>45006</v>
      </c>
      <c r="DL773" s="17">
        <v>45097</v>
      </c>
      <c r="DM773" s="16">
        <v>2040</v>
      </c>
      <c r="DN773" s="10" t="s">
        <v>2574</v>
      </c>
      <c r="DO773" s="10" t="s">
        <v>230</v>
      </c>
      <c r="DP773" s="16">
        <v>24</v>
      </c>
      <c r="DQ773" s="16">
        <v>12</v>
      </c>
      <c r="DR773" s="11">
        <v>12</v>
      </c>
      <c r="DS773" s="16">
        <v>12</v>
      </c>
      <c r="DT773" s="16">
        <v>0</v>
      </c>
      <c r="DU773" s="11" t="s">
        <v>181</v>
      </c>
      <c r="DV773" s="11" t="s">
        <v>182</v>
      </c>
      <c r="DW773" s="27" t="s">
        <v>156</v>
      </c>
      <c r="DX773" s="27" t="s">
        <v>156</v>
      </c>
      <c r="DY773" s="20" t="s">
        <v>156</v>
      </c>
      <c r="DZ773" s="16">
        <v>7</v>
      </c>
      <c r="EA773" s="16">
        <v>55</v>
      </c>
      <c r="EB773" s="27" t="s">
        <v>185</v>
      </c>
      <c r="EC773" s="27" t="s">
        <v>185</v>
      </c>
      <c r="ED773" s="27" t="s">
        <v>182</v>
      </c>
      <c r="EE773" s="29">
        <v>44940.315532407411</v>
      </c>
      <c r="EF773" s="28" t="s">
        <v>188</v>
      </c>
      <c r="EG773" s="28" t="s">
        <v>189</v>
      </c>
      <c r="EH773" s="28" t="s">
        <v>190</v>
      </c>
      <c r="EI773" s="29">
        <v>45097.840949074074</v>
      </c>
      <c r="EJ773" s="28" t="s">
        <v>440</v>
      </c>
      <c r="EK773" s="28" t="s">
        <v>441</v>
      </c>
      <c r="EL773" s="28" t="s">
        <v>237</v>
      </c>
      <c r="EM773" s="45" t="s">
        <v>3713</v>
      </c>
      <c r="EN773" s="46" t="str">
        <f t="shared" si="78"/>
        <v>343F103A</v>
      </c>
      <c r="EO773" s="47">
        <f t="shared" si="79"/>
        <v>45134</v>
      </c>
      <c r="EP773" s="47">
        <f t="shared" si="80"/>
        <v>45062</v>
      </c>
      <c r="EQ773" s="48" t="str">
        <f t="shared" ca="1" si="81"/>
        <v>Past</v>
      </c>
      <c r="ER773" s="49">
        <f t="shared" si="82"/>
        <v>72</v>
      </c>
      <c r="ES773" s="50"/>
      <c r="ET773" s="51">
        <f t="shared" si="83"/>
        <v>72</v>
      </c>
      <c r="EU773" s="52">
        <f t="shared" si="84"/>
        <v>146880</v>
      </c>
      <c r="EV773" s="46"/>
      <c r="EW773" s="23" t="s">
        <v>3714</v>
      </c>
    </row>
    <row r="774" spans="1:153" ht="14.25" hidden="1" customHeight="1">
      <c r="A774" s="8">
        <v>767</v>
      </c>
      <c r="B774" s="9" t="s">
        <v>141</v>
      </c>
      <c r="C774" s="10" t="s">
        <v>206</v>
      </c>
      <c r="D774" s="10" t="s">
        <v>2008</v>
      </c>
      <c r="E774" s="10" t="s">
        <v>150</v>
      </c>
      <c r="F774" s="9" t="s">
        <v>2009</v>
      </c>
      <c r="G774" s="10" t="s">
        <v>432</v>
      </c>
      <c r="H774" s="9" t="s">
        <v>433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153</v>
      </c>
      <c r="S774" s="9" t="s">
        <v>154</v>
      </c>
      <c r="T774" s="9" t="s">
        <v>153</v>
      </c>
      <c r="U774" s="9" t="s">
        <v>215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2010</v>
      </c>
      <c r="AA774" s="9" t="s">
        <v>2011</v>
      </c>
      <c r="AB774" s="12" t="s">
        <v>159</v>
      </c>
      <c r="AC774" s="10" t="s">
        <v>2012</v>
      </c>
      <c r="AD774" s="9" t="s">
        <v>2011</v>
      </c>
      <c r="AE774" s="13" t="s">
        <v>159</v>
      </c>
      <c r="AF774" s="14" t="s">
        <v>220</v>
      </c>
      <c r="AG774" s="10" t="s">
        <v>2560</v>
      </c>
      <c r="AH774" s="11" t="s">
        <v>165</v>
      </c>
      <c r="AI774" s="11" t="s">
        <v>166</v>
      </c>
      <c r="AJ774" s="10" t="s">
        <v>167</v>
      </c>
      <c r="AK774" s="11" t="s">
        <v>166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4.5</v>
      </c>
      <c r="AU774" s="10" t="s">
        <v>142</v>
      </c>
      <c r="AV774" s="16">
        <v>26000</v>
      </c>
      <c r="AW774" s="16">
        <v>26000</v>
      </c>
      <c r="AX774" s="16">
        <v>0</v>
      </c>
      <c r="AY774" s="16">
        <v>11000</v>
      </c>
      <c r="AZ774" s="16">
        <v>3000</v>
      </c>
      <c r="BA774" s="17">
        <v>45108</v>
      </c>
      <c r="BB774" s="30" t="s">
        <v>175</v>
      </c>
      <c r="BC774" s="18" t="s">
        <v>156</v>
      </c>
      <c r="BD774" s="17">
        <v>45443</v>
      </c>
      <c r="BE774" s="17">
        <v>45504</v>
      </c>
      <c r="BF774" s="17">
        <v>45092</v>
      </c>
      <c r="BG774" s="10">
        <v>85522079</v>
      </c>
      <c r="BH774" s="9" t="s">
        <v>303</v>
      </c>
      <c r="BI774" s="19">
        <v>45139</v>
      </c>
      <c r="BJ774" s="20">
        <v>45145</v>
      </c>
      <c r="BK774" s="16">
        <v>0</v>
      </c>
      <c r="BL774" s="16">
        <v>0</v>
      </c>
      <c r="BM774" s="9" t="s">
        <v>177</v>
      </c>
      <c r="BN774" s="9" t="s">
        <v>178</v>
      </c>
      <c r="BO774" s="9" t="s">
        <v>156</v>
      </c>
      <c r="BP774" s="17">
        <v>45236</v>
      </c>
      <c r="BQ774" s="17" t="s">
        <v>156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>
        <v>45132</v>
      </c>
      <c r="CD774" s="10" t="s">
        <v>156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45153</v>
      </c>
      <c r="CX774" s="10" t="s">
        <v>2085</v>
      </c>
      <c r="CY774" s="17" t="s">
        <v>156</v>
      </c>
      <c r="CZ774" s="17" t="s">
        <v>156</v>
      </c>
      <c r="DA774" s="17" t="s">
        <v>156</v>
      </c>
      <c r="DB774" s="17" t="s">
        <v>156</v>
      </c>
      <c r="DC774" s="16">
        <v>0</v>
      </c>
      <c r="DD774" s="10" t="s">
        <v>156</v>
      </c>
      <c r="DE774" s="10" t="s">
        <v>156</v>
      </c>
      <c r="DF774" s="18" t="s">
        <v>156</v>
      </c>
      <c r="DG774" s="17">
        <v>45162</v>
      </c>
      <c r="DH774" s="10" t="s">
        <v>2086</v>
      </c>
      <c r="DI774" s="17" t="s">
        <v>156</v>
      </c>
      <c r="DJ774" s="17" t="s">
        <v>156</v>
      </c>
      <c r="DK774" s="17" t="s">
        <v>156</v>
      </c>
      <c r="DL774" s="17" t="s">
        <v>156</v>
      </c>
      <c r="DM774" s="16">
        <v>0</v>
      </c>
      <c r="DN774" s="10" t="s">
        <v>156</v>
      </c>
      <c r="DO774" s="10" t="s">
        <v>156</v>
      </c>
      <c r="DP774" s="16">
        <v>24</v>
      </c>
      <c r="DQ774" s="16">
        <v>12</v>
      </c>
      <c r="DR774" s="11">
        <v>12</v>
      </c>
      <c r="DS774" s="16">
        <v>12</v>
      </c>
      <c r="DT774" s="16">
        <v>6000</v>
      </c>
      <c r="DU774" s="11" t="s">
        <v>181</v>
      </c>
      <c r="DV774" s="11" t="s">
        <v>182</v>
      </c>
      <c r="DW774" s="27" t="s">
        <v>156</v>
      </c>
      <c r="DX774" s="27" t="s">
        <v>156</v>
      </c>
      <c r="DY774" s="20" t="s">
        <v>2082</v>
      </c>
      <c r="DZ774" s="16">
        <v>7</v>
      </c>
      <c r="EA774" s="16">
        <v>55</v>
      </c>
      <c r="EB774" s="27" t="s">
        <v>185</v>
      </c>
      <c r="EC774" s="27" t="s">
        <v>185</v>
      </c>
      <c r="ED774" s="27" t="s">
        <v>182</v>
      </c>
      <c r="EE774" s="29">
        <v>45043.52107638889</v>
      </c>
      <c r="EF774" s="28" t="s">
        <v>188</v>
      </c>
      <c r="EG774" s="28" t="s">
        <v>189</v>
      </c>
      <c r="EH774" s="28" t="s">
        <v>190</v>
      </c>
      <c r="EI774" s="29">
        <v>45119.458854166667</v>
      </c>
      <c r="EJ774" s="28" t="s">
        <v>188</v>
      </c>
      <c r="EK774" s="28" t="s">
        <v>189</v>
      </c>
      <c r="EL774" s="28" t="s">
        <v>190</v>
      </c>
      <c r="EM774" s="45"/>
      <c r="EN774" s="46" t="str">
        <f t="shared" si="78"/>
        <v>343F103A</v>
      </c>
      <c r="EO774" s="47">
        <f t="shared" si="79"/>
        <v>45174</v>
      </c>
      <c r="EP774" s="47">
        <f t="shared" si="80"/>
        <v>45153</v>
      </c>
      <c r="EQ774" s="48" t="str">
        <f t="shared" ca="1" si="81"/>
        <v>Y</v>
      </c>
      <c r="ER774" s="49">
        <f t="shared" si="82"/>
        <v>21</v>
      </c>
      <c r="ES774" s="50"/>
      <c r="ET774" s="51">
        <f t="shared" si="83"/>
        <v>21</v>
      </c>
      <c r="EU774" s="52">
        <f t="shared" si="84"/>
        <v>0</v>
      </c>
      <c r="EV774" s="46"/>
    </row>
    <row r="775" spans="1:153" ht="14.25" customHeight="1">
      <c r="A775" s="8">
        <v>768</v>
      </c>
      <c r="B775" s="9" t="s">
        <v>141</v>
      </c>
      <c r="C775" s="10" t="s">
        <v>206</v>
      </c>
      <c r="D775" s="10" t="s">
        <v>2008</v>
      </c>
      <c r="E775" s="10" t="s">
        <v>150</v>
      </c>
      <c r="F775" s="9" t="s">
        <v>2009</v>
      </c>
      <c r="G775" s="10" t="s">
        <v>432</v>
      </c>
      <c r="H775" s="9" t="s">
        <v>433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153</v>
      </c>
      <c r="S775" s="9" t="s">
        <v>154</v>
      </c>
      <c r="T775" s="9" t="s">
        <v>153</v>
      </c>
      <c r="U775" s="9" t="s">
        <v>215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2010</v>
      </c>
      <c r="AA775" s="9" t="s">
        <v>2011</v>
      </c>
      <c r="AB775" s="12" t="s">
        <v>159</v>
      </c>
      <c r="AC775" s="10" t="s">
        <v>2012</v>
      </c>
      <c r="AD775" s="9" t="s">
        <v>2011</v>
      </c>
      <c r="AE775" s="13" t="s">
        <v>159</v>
      </c>
      <c r="AF775" s="14" t="s">
        <v>220</v>
      </c>
      <c r="AG775" s="10" t="s">
        <v>2560</v>
      </c>
      <c r="AH775" s="11" t="s">
        <v>165</v>
      </c>
      <c r="AI775" s="11" t="s">
        <v>166</v>
      </c>
      <c r="AJ775" s="10" t="s">
        <v>167</v>
      </c>
      <c r="AK775" s="11" t="s">
        <v>166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4.5</v>
      </c>
      <c r="AU775" s="10" t="s">
        <v>142</v>
      </c>
      <c r="AV775" s="16">
        <v>26000</v>
      </c>
      <c r="AW775" s="16">
        <v>26000</v>
      </c>
      <c r="AX775" s="16">
        <v>0</v>
      </c>
      <c r="AY775" s="16">
        <v>11000</v>
      </c>
      <c r="AZ775" s="16">
        <v>3000</v>
      </c>
      <c r="BA775" s="17">
        <v>45108</v>
      </c>
      <c r="BB775" s="30" t="s">
        <v>175</v>
      </c>
      <c r="BC775" s="18">
        <v>45037</v>
      </c>
      <c r="BD775" s="17">
        <v>45443</v>
      </c>
      <c r="BE775" s="17">
        <v>45504</v>
      </c>
      <c r="BF775" s="17">
        <v>45092</v>
      </c>
      <c r="BG775" s="10">
        <v>85431293</v>
      </c>
      <c r="BH775" s="9" t="s">
        <v>247</v>
      </c>
      <c r="BI775" s="19">
        <v>45170</v>
      </c>
      <c r="BJ775" s="20">
        <v>45173</v>
      </c>
      <c r="BK775" s="16">
        <v>0</v>
      </c>
      <c r="BL775" s="16">
        <v>0</v>
      </c>
      <c r="BM775" s="9" t="s">
        <v>177</v>
      </c>
      <c r="BN775" s="9" t="s">
        <v>470</v>
      </c>
      <c r="BO775" s="9" t="s">
        <v>156</v>
      </c>
      <c r="BP775" s="17">
        <v>45229</v>
      </c>
      <c r="BQ775" s="17" t="s">
        <v>156</v>
      </c>
      <c r="BR775" s="17" t="s">
        <v>156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 t="s">
        <v>156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45041</v>
      </c>
      <c r="CD775" s="10" t="s">
        <v>425</v>
      </c>
      <c r="CE775" s="17">
        <v>45079</v>
      </c>
      <c r="CF775" s="17" t="s">
        <v>156</v>
      </c>
      <c r="CG775" s="17">
        <v>45008</v>
      </c>
      <c r="CH775" s="17">
        <v>45037</v>
      </c>
      <c r="CI775" s="16">
        <v>7500</v>
      </c>
      <c r="CJ775" s="10" t="s">
        <v>2575</v>
      </c>
      <c r="CK775" s="10" t="s">
        <v>230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 t="s">
        <v>156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>
        <v>45141</v>
      </c>
      <c r="CX775" s="10" t="s">
        <v>2060</v>
      </c>
      <c r="CY775" s="17">
        <v>45135</v>
      </c>
      <c r="CZ775" s="17" t="s">
        <v>156</v>
      </c>
      <c r="DA775" s="17">
        <v>45008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>
        <v>45155</v>
      </c>
      <c r="DH775" s="10" t="s">
        <v>2061</v>
      </c>
      <c r="DI775" s="17">
        <v>45149</v>
      </c>
      <c r="DJ775" s="17" t="s">
        <v>156</v>
      </c>
      <c r="DK775" s="17">
        <v>45008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24</v>
      </c>
      <c r="DQ775" s="16">
        <v>12</v>
      </c>
      <c r="DR775" s="11">
        <v>12</v>
      </c>
      <c r="DS775" s="16">
        <v>12</v>
      </c>
      <c r="DT775" s="16">
        <v>0</v>
      </c>
      <c r="DU775" s="11" t="s">
        <v>181</v>
      </c>
      <c r="DV775" s="11" t="s">
        <v>182</v>
      </c>
      <c r="DW775" s="27" t="s">
        <v>156</v>
      </c>
      <c r="DX775" s="27" t="s">
        <v>156</v>
      </c>
      <c r="DY775" s="20" t="s">
        <v>156</v>
      </c>
      <c r="DZ775" s="16">
        <v>7</v>
      </c>
      <c r="EA775" s="16">
        <v>55</v>
      </c>
      <c r="EB775" s="27" t="s">
        <v>185</v>
      </c>
      <c r="EC775" s="27" t="s">
        <v>185</v>
      </c>
      <c r="ED775" s="27" t="s">
        <v>182</v>
      </c>
      <c r="EE775" s="29">
        <v>44995.41333333333</v>
      </c>
      <c r="EF775" s="28" t="s">
        <v>195</v>
      </c>
      <c r="EG775" s="28" t="s">
        <v>196</v>
      </c>
      <c r="EH775" s="28" t="s">
        <v>190</v>
      </c>
      <c r="EI775" s="29">
        <v>45069.440000000002</v>
      </c>
      <c r="EJ775" s="28" t="s">
        <v>197</v>
      </c>
      <c r="EK775" s="28" t="s">
        <v>156</v>
      </c>
      <c r="EL775" s="28" t="s">
        <v>2576</v>
      </c>
      <c r="EM775" s="45" t="s">
        <v>3713</v>
      </c>
      <c r="EN775" s="46" t="str">
        <f t="shared" si="78"/>
        <v>343F103A</v>
      </c>
      <c r="EO775" s="47">
        <f t="shared" si="79"/>
        <v>45167</v>
      </c>
      <c r="EP775" s="47">
        <f t="shared" si="80"/>
        <v>45141</v>
      </c>
      <c r="EQ775" s="48" t="str">
        <f t="shared" ca="1" si="81"/>
        <v>Y</v>
      </c>
      <c r="ER775" s="49">
        <f t="shared" si="82"/>
        <v>26</v>
      </c>
      <c r="ES775" s="50"/>
      <c r="ET775" s="51">
        <f t="shared" si="83"/>
        <v>26</v>
      </c>
      <c r="EU775" s="52">
        <f t="shared" si="84"/>
        <v>0</v>
      </c>
      <c r="EV775" s="46"/>
      <c r="EW775" s="23" t="s">
        <v>3721</v>
      </c>
    </row>
    <row r="776" spans="1:153" ht="14.25" hidden="1" customHeight="1">
      <c r="A776" s="8">
        <v>769</v>
      </c>
      <c r="B776" s="9" t="s">
        <v>141</v>
      </c>
      <c r="C776" s="10" t="s">
        <v>206</v>
      </c>
      <c r="D776" s="10" t="s">
        <v>2008</v>
      </c>
      <c r="E776" s="10" t="s">
        <v>150</v>
      </c>
      <c r="F776" s="9" t="s">
        <v>2009</v>
      </c>
      <c r="G776" s="10" t="s">
        <v>432</v>
      </c>
      <c r="H776" s="9" t="s">
        <v>433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153</v>
      </c>
      <c r="S776" s="9" t="s">
        <v>154</v>
      </c>
      <c r="T776" s="9" t="s">
        <v>153</v>
      </c>
      <c r="U776" s="9" t="s">
        <v>215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2010</v>
      </c>
      <c r="AA776" s="9" t="s">
        <v>2011</v>
      </c>
      <c r="AB776" s="12" t="s">
        <v>159</v>
      </c>
      <c r="AC776" s="10" t="s">
        <v>2012</v>
      </c>
      <c r="AD776" s="9" t="s">
        <v>2011</v>
      </c>
      <c r="AE776" s="13" t="s">
        <v>159</v>
      </c>
      <c r="AF776" s="14" t="s">
        <v>220</v>
      </c>
      <c r="AG776" s="10" t="s">
        <v>2560</v>
      </c>
      <c r="AH776" s="11" t="s">
        <v>165</v>
      </c>
      <c r="AI776" s="11" t="s">
        <v>166</v>
      </c>
      <c r="AJ776" s="10" t="s">
        <v>167</v>
      </c>
      <c r="AK776" s="11" t="s">
        <v>166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4.5</v>
      </c>
      <c r="AU776" s="10" t="s">
        <v>142</v>
      </c>
      <c r="AV776" s="16">
        <v>26000</v>
      </c>
      <c r="AW776" s="16">
        <v>26000</v>
      </c>
      <c r="AX776" s="16">
        <v>0</v>
      </c>
      <c r="AY776" s="16">
        <v>11000</v>
      </c>
      <c r="AZ776" s="16">
        <v>3000</v>
      </c>
      <c r="BA776" s="17">
        <v>45108</v>
      </c>
      <c r="BB776" s="30" t="s">
        <v>175</v>
      </c>
      <c r="BC776" s="18" t="s">
        <v>156</v>
      </c>
      <c r="BD776" s="17">
        <v>45443</v>
      </c>
      <c r="BE776" s="17">
        <v>45504</v>
      </c>
      <c r="BF776" s="17">
        <v>45092</v>
      </c>
      <c r="BG776" s="10">
        <v>85431295</v>
      </c>
      <c r="BH776" s="9" t="s">
        <v>176</v>
      </c>
      <c r="BI776" s="19">
        <v>45200</v>
      </c>
      <c r="BJ776" s="20">
        <v>45201</v>
      </c>
      <c r="BK776" s="16">
        <v>0</v>
      </c>
      <c r="BL776" s="16">
        <v>0</v>
      </c>
      <c r="BM776" s="9" t="s">
        <v>177</v>
      </c>
      <c r="BN776" s="9" t="s">
        <v>178</v>
      </c>
      <c r="BO776" s="9" t="s">
        <v>156</v>
      </c>
      <c r="BP776" s="17">
        <v>45273</v>
      </c>
      <c r="BQ776" s="17" t="s">
        <v>156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>
        <v>45121</v>
      </c>
      <c r="CD776" s="10" t="s">
        <v>2348</v>
      </c>
      <c r="CE776" s="17">
        <v>45093</v>
      </c>
      <c r="CF776" s="17" t="s">
        <v>156</v>
      </c>
      <c r="CG776" s="17">
        <v>45008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 t="s">
        <v>156</v>
      </c>
      <c r="CX776" s="10" t="s">
        <v>2215</v>
      </c>
      <c r="CY776" s="17" t="s">
        <v>156</v>
      </c>
      <c r="CZ776" s="17" t="s">
        <v>156</v>
      </c>
      <c r="DA776" s="17" t="s">
        <v>156</v>
      </c>
      <c r="DB776" s="17" t="s">
        <v>156</v>
      </c>
      <c r="DC776" s="16">
        <v>0</v>
      </c>
      <c r="DD776" s="10" t="s">
        <v>156</v>
      </c>
      <c r="DE776" s="10" t="s">
        <v>156</v>
      </c>
      <c r="DF776" s="18" t="s">
        <v>156</v>
      </c>
      <c r="DG776" s="17" t="s">
        <v>156</v>
      </c>
      <c r="DH776" s="10" t="s">
        <v>2216</v>
      </c>
      <c r="DI776" s="17" t="s">
        <v>156</v>
      </c>
      <c r="DJ776" s="17" t="s">
        <v>156</v>
      </c>
      <c r="DK776" s="17" t="s">
        <v>156</v>
      </c>
      <c r="DL776" s="17" t="s">
        <v>156</v>
      </c>
      <c r="DM776" s="16">
        <v>0</v>
      </c>
      <c r="DN776" s="10" t="s">
        <v>156</v>
      </c>
      <c r="DO776" s="10" t="s">
        <v>156</v>
      </c>
      <c r="DP776" s="16">
        <v>24</v>
      </c>
      <c r="DQ776" s="16">
        <v>12</v>
      </c>
      <c r="DR776" s="11">
        <v>12</v>
      </c>
      <c r="DS776" s="16">
        <v>12</v>
      </c>
      <c r="DT776" s="16">
        <v>4000</v>
      </c>
      <c r="DU776" s="11" t="s">
        <v>181</v>
      </c>
      <c r="DV776" s="11" t="s">
        <v>182</v>
      </c>
      <c r="DW776" s="27" t="s">
        <v>156</v>
      </c>
      <c r="DX776" s="27" t="s">
        <v>156</v>
      </c>
      <c r="DY776" s="20" t="s">
        <v>2577</v>
      </c>
      <c r="DZ776" s="16">
        <v>7</v>
      </c>
      <c r="EA776" s="16">
        <v>55</v>
      </c>
      <c r="EB776" s="27" t="s">
        <v>185</v>
      </c>
      <c r="EC776" s="27" t="s">
        <v>185</v>
      </c>
      <c r="ED776" s="27" t="s">
        <v>182</v>
      </c>
      <c r="EE776" s="29">
        <v>44995.413912037038</v>
      </c>
      <c r="EF776" s="28" t="s">
        <v>195</v>
      </c>
      <c r="EG776" s="28" t="s">
        <v>196</v>
      </c>
      <c r="EH776" s="28" t="s">
        <v>190</v>
      </c>
      <c r="EI776" s="29">
        <v>45114.620949074073</v>
      </c>
      <c r="EJ776" s="28" t="s">
        <v>195</v>
      </c>
      <c r="EK776" s="28" t="s">
        <v>196</v>
      </c>
      <c r="EL776" s="28" t="s">
        <v>210</v>
      </c>
      <c r="EM776" s="45"/>
      <c r="EN776" s="46" t="str">
        <f t="shared" si="78"/>
        <v>343F103A</v>
      </c>
      <c r="EO776" s="47">
        <f t="shared" si="79"/>
        <v>45211</v>
      </c>
      <c r="EP776" s="47" t="str">
        <f t="shared" si="80"/>
        <v/>
      </c>
      <c r="EQ776" s="48" t="str">
        <f t="shared" ca="1" si="81"/>
        <v>Y</v>
      </c>
      <c r="ER776" s="49" t="str">
        <f t="shared" si="82"/>
        <v/>
      </c>
      <c r="ES776" s="50"/>
      <c r="ET776" s="51" t="str">
        <f t="shared" si="83"/>
        <v/>
      </c>
      <c r="EU776" s="52" t="str">
        <f t="shared" si="84"/>
        <v/>
      </c>
      <c r="EV776" s="46"/>
    </row>
    <row r="777" spans="1:153" ht="14.25" hidden="1" customHeight="1">
      <c r="A777" s="8">
        <v>770</v>
      </c>
      <c r="B777" s="9" t="s">
        <v>141</v>
      </c>
      <c r="C777" s="10" t="s">
        <v>206</v>
      </c>
      <c r="D777" s="10" t="s">
        <v>2008</v>
      </c>
      <c r="E777" s="10" t="s">
        <v>150</v>
      </c>
      <c r="F777" s="9" t="s">
        <v>2009</v>
      </c>
      <c r="G777" s="10" t="s">
        <v>432</v>
      </c>
      <c r="H777" s="9" t="s">
        <v>433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153</v>
      </c>
      <c r="S777" s="9" t="s">
        <v>154</v>
      </c>
      <c r="T777" s="9" t="s">
        <v>153</v>
      </c>
      <c r="U777" s="9" t="s">
        <v>215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2010</v>
      </c>
      <c r="AA777" s="9" t="s">
        <v>2011</v>
      </c>
      <c r="AB777" s="12" t="s">
        <v>159</v>
      </c>
      <c r="AC777" s="10" t="s">
        <v>2012</v>
      </c>
      <c r="AD777" s="9" t="s">
        <v>2011</v>
      </c>
      <c r="AE777" s="13" t="s">
        <v>159</v>
      </c>
      <c r="AF777" s="14" t="s">
        <v>220</v>
      </c>
      <c r="AG777" s="10" t="s">
        <v>2560</v>
      </c>
      <c r="AH777" s="11" t="s">
        <v>165</v>
      </c>
      <c r="AI777" s="11" t="s">
        <v>166</v>
      </c>
      <c r="AJ777" s="10" t="s">
        <v>167</v>
      </c>
      <c r="AK777" s="11" t="s">
        <v>166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4.5</v>
      </c>
      <c r="AU777" s="10" t="s">
        <v>142</v>
      </c>
      <c r="AV777" s="16">
        <v>26000</v>
      </c>
      <c r="AW777" s="16">
        <v>26000</v>
      </c>
      <c r="AX777" s="16">
        <v>0</v>
      </c>
      <c r="AY777" s="16">
        <v>11000</v>
      </c>
      <c r="AZ777" s="16">
        <v>3000</v>
      </c>
      <c r="BA777" s="17">
        <v>45108</v>
      </c>
      <c r="BB777" s="30" t="s">
        <v>175</v>
      </c>
      <c r="BC777" s="18" t="s">
        <v>156</v>
      </c>
      <c r="BD777" s="17">
        <v>45443</v>
      </c>
      <c r="BE777" s="17">
        <v>45504</v>
      </c>
      <c r="BF777" s="17">
        <v>45092</v>
      </c>
      <c r="BG777" s="10">
        <v>85521051</v>
      </c>
      <c r="BH777" s="9" t="s">
        <v>211</v>
      </c>
      <c r="BI777" s="19">
        <v>45200</v>
      </c>
      <c r="BJ777" s="20">
        <v>45201</v>
      </c>
      <c r="BK777" s="16">
        <v>0</v>
      </c>
      <c r="BL777" s="16">
        <v>0</v>
      </c>
      <c r="BM777" s="9" t="s">
        <v>177</v>
      </c>
      <c r="BN777" s="9" t="s">
        <v>178</v>
      </c>
      <c r="BO777" s="9" t="s">
        <v>156</v>
      </c>
      <c r="BP777" s="17">
        <v>45275</v>
      </c>
      <c r="BQ777" s="17" t="s">
        <v>156</v>
      </c>
      <c r="BR777" s="17" t="s">
        <v>156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 t="s">
        <v>156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>
        <v>45093</v>
      </c>
      <c r="CD777" s="10" t="s">
        <v>1022</v>
      </c>
      <c r="CE777" s="17">
        <v>45093</v>
      </c>
      <c r="CF777" s="17" t="s">
        <v>156</v>
      </c>
      <c r="CG777" s="17">
        <v>45063</v>
      </c>
      <c r="CH777" s="17" t="s">
        <v>156</v>
      </c>
      <c r="CI777" s="16">
        <v>0</v>
      </c>
      <c r="CJ777" s="10" t="s">
        <v>156</v>
      </c>
      <c r="CK777" s="10" t="s">
        <v>156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 t="s">
        <v>156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45177</v>
      </c>
      <c r="CX777" s="10" t="s">
        <v>193</v>
      </c>
      <c r="CY777" s="17">
        <v>45177</v>
      </c>
      <c r="CZ777" s="17" t="s">
        <v>156</v>
      </c>
      <c r="DA777" s="17">
        <v>45084</v>
      </c>
      <c r="DB777" s="17" t="s">
        <v>156</v>
      </c>
      <c r="DC777" s="16">
        <v>0</v>
      </c>
      <c r="DD777" s="10" t="s">
        <v>156</v>
      </c>
      <c r="DE777" s="10" t="s">
        <v>156</v>
      </c>
      <c r="DF777" s="18" t="s">
        <v>156</v>
      </c>
      <c r="DG777" s="17">
        <v>45198</v>
      </c>
      <c r="DH777" s="10" t="s">
        <v>156</v>
      </c>
      <c r="DI777" s="17">
        <v>45198</v>
      </c>
      <c r="DJ777" s="17" t="s">
        <v>156</v>
      </c>
      <c r="DK777" s="17">
        <v>45042</v>
      </c>
      <c r="DL777" s="17" t="s">
        <v>156</v>
      </c>
      <c r="DM777" s="16">
        <v>0</v>
      </c>
      <c r="DN777" s="10" t="s">
        <v>156</v>
      </c>
      <c r="DO777" s="10" t="s">
        <v>156</v>
      </c>
      <c r="DP777" s="16">
        <v>24</v>
      </c>
      <c r="DQ777" s="16">
        <v>12</v>
      </c>
      <c r="DR777" s="11">
        <v>12</v>
      </c>
      <c r="DS777" s="16">
        <v>12</v>
      </c>
      <c r="DT777" s="16">
        <v>1</v>
      </c>
      <c r="DU777" s="11" t="s">
        <v>181</v>
      </c>
      <c r="DV777" s="11" t="s">
        <v>182</v>
      </c>
      <c r="DW777" s="27" t="s">
        <v>156</v>
      </c>
      <c r="DX777" s="27" t="s">
        <v>156</v>
      </c>
      <c r="DY777" s="20" t="s">
        <v>553</v>
      </c>
      <c r="DZ777" s="16">
        <v>7</v>
      </c>
      <c r="EA777" s="16">
        <v>55</v>
      </c>
      <c r="EB777" s="27" t="s">
        <v>185</v>
      </c>
      <c r="EC777" s="27" t="s">
        <v>185</v>
      </c>
      <c r="ED777" s="27" t="s">
        <v>182</v>
      </c>
      <c r="EE777" s="29">
        <v>45042.277557870373</v>
      </c>
      <c r="EF777" s="28" t="s">
        <v>1129</v>
      </c>
      <c r="EG777" s="28" t="s">
        <v>1130</v>
      </c>
      <c r="EH777" s="28" t="s">
        <v>190</v>
      </c>
      <c r="EI777" s="29">
        <v>45096.814641203702</v>
      </c>
      <c r="EJ777" s="28" t="s">
        <v>197</v>
      </c>
      <c r="EK777" s="28" t="s">
        <v>156</v>
      </c>
      <c r="EL777" s="28" t="s">
        <v>198</v>
      </c>
      <c r="EM777" s="45"/>
      <c r="EN777" s="46" t="str">
        <f t="shared" ref="EN777:EN840" si="85">MID(AG777,3,8)</f>
        <v>343F103A</v>
      </c>
      <c r="EO777" s="47">
        <f t="shared" ref="EO777:EO840" si="86">BP777-EA777-DZ777</f>
        <v>45213</v>
      </c>
      <c r="EP777" s="47">
        <f t="shared" ref="EP777:EP840" si="87">IF(AND(CM777="",CW777=""),"",MIN(CM777,CW777))</f>
        <v>45177</v>
      </c>
      <c r="EQ777" s="48" t="str">
        <f t="shared" ref="EQ777:EQ840" ca="1" si="88">IF(EP777&gt;$EQ$3,"Y","Past")</f>
        <v>Y</v>
      </c>
      <c r="ER777" s="49">
        <f t="shared" ref="ER777:ER840" si="89">IFERROR(EO777-EP777,"")</f>
        <v>36</v>
      </c>
      <c r="ES777" s="50"/>
      <c r="ET777" s="51">
        <f t="shared" ref="ET777:ET840" si="90">IF(ES777&lt;&gt;"",EO777-ES777,ER777)</f>
        <v>36</v>
      </c>
      <c r="EU777" s="52">
        <f t="shared" ref="EU777:EU840" si="91">IFERROR(BK777*ER777,"")</f>
        <v>0</v>
      </c>
      <c r="EV777" s="46"/>
    </row>
    <row r="778" spans="1:153" ht="14.25" hidden="1" customHeight="1">
      <c r="A778" s="8">
        <v>771</v>
      </c>
      <c r="B778" s="9" t="s">
        <v>141</v>
      </c>
      <c r="C778" s="10" t="s">
        <v>206</v>
      </c>
      <c r="D778" s="10" t="s">
        <v>2008</v>
      </c>
      <c r="E778" s="10" t="s">
        <v>150</v>
      </c>
      <c r="F778" s="9" t="s">
        <v>2009</v>
      </c>
      <c r="G778" s="10" t="s">
        <v>432</v>
      </c>
      <c r="H778" s="9" t="s">
        <v>433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153</v>
      </c>
      <c r="S778" s="9" t="s">
        <v>154</v>
      </c>
      <c r="T778" s="9" t="s">
        <v>153</v>
      </c>
      <c r="U778" s="9" t="s">
        <v>215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2010</v>
      </c>
      <c r="AA778" s="9" t="s">
        <v>2011</v>
      </c>
      <c r="AB778" s="12" t="s">
        <v>159</v>
      </c>
      <c r="AC778" s="10" t="s">
        <v>2012</v>
      </c>
      <c r="AD778" s="9" t="s">
        <v>2011</v>
      </c>
      <c r="AE778" s="13" t="s">
        <v>159</v>
      </c>
      <c r="AF778" s="14" t="s">
        <v>220</v>
      </c>
      <c r="AG778" s="10" t="s">
        <v>2560</v>
      </c>
      <c r="AH778" s="11" t="s">
        <v>165</v>
      </c>
      <c r="AI778" s="11" t="s">
        <v>166</v>
      </c>
      <c r="AJ778" s="10" t="s">
        <v>167</v>
      </c>
      <c r="AK778" s="11" t="s">
        <v>166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4.5</v>
      </c>
      <c r="AU778" s="10" t="s">
        <v>142</v>
      </c>
      <c r="AV778" s="16">
        <v>26000</v>
      </c>
      <c r="AW778" s="16">
        <v>26000</v>
      </c>
      <c r="AX778" s="16">
        <v>0</v>
      </c>
      <c r="AY778" s="16">
        <v>11000</v>
      </c>
      <c r="AZ778" s="16">
        <v>3000</v>
      </c>
      <c r="BA778" s="17">
        <v>45108</v>
      </c>
      <c r="BB778" s="30" t="s">
        <v>175</v>
      </c>
      <c r="BC778" s="18" t="s">
        <v>156</v>
      </c>
      <c r="BD778" s="17">
        <v>45443</v>
      </c>
      <c r="BE778" s="17">
        <v>45504</v>
      </c>
      <c r="BF778" s="17">
        <v>45092</v>
      </c>
      <c r="BG778" s="10">
        <v>85654449</v>
      </c>
      <c r="BH778" s="9" t="s">
        <v>201</v>
      </c>
      <c r="BI778" s="19">
        <v>45200</v>
      </c>
      <c r="BJ778" s="20">
        <v>45201</v>
      </c>
      <c r="BK778" s="16">
        <v>0</v>
      </c>
      <c r="BL778" s="16">
        <v>0</v>
      </c>
      <c r="BM778" s="9" t="s">
        <v>177</v>
      </c>
      <c r="BN778" s="9" t="s">
        <v>178</v>
      </c>
      <c r="BO778" s="9" t="s">
        <v>156</v>
      </c>
      <c r="BP778" s="17">
        <v>45285</v>
      </c>
      <c r="BQ778" s="17" t="s">
        <v>156</v>
      </c>
      <c r="BR778" s="17">
        <v>45257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>
        <v>45068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>
        <v>45121</v>
      </c>
      <c r="CD778" s="10" t="s">
        <v>2348</v>
      </c>
      <c r="CE778" s="17">
        <v>45093</v>
      </c>
      <c r="CF778" s="17" t="s">
        <v>156</v>
      </c>
      <c r="CG778" s="17">
        <v>45070</v>
      </c>
      <c r="CH778" s="17" t="s">
        <v>156</v>
      </c>
      <c r="CI778" s="16">
        <v>0</v>
      </c>
      <c r="CJ778" s="10" t="s">
        <v>156</v>
      </c>
      <c r="CK778" s="10" t="s">
        <v>156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>
        <v>45068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45197</v>
      </c>
      <c r="CX778" s="10" t="s">
        <v>2578</v>
      </c>
      <c r="CY778" s="17">
        <v>45155</v>
      </c>
      <c r="CZ778" s="17" t="s">
        <v>156</v>
      </c>
      <c r="DA778" s="17">
        <v>45070</v>
      </c>
      <c r="DB778" s="17" t="s">
        <v>156</v>
      </c>
      <c r="DC778" s="16">
        <v>0</v>
      </c>
      <c r="DD778" s="10" t="s">
        <v>156</v>
      </c>
      <c r="DE778" s="10" t="s">
        <v>156</v>
      </c>
      <c r="DF778" s="18" t="s">
        <v>156</v>
      </c>
      <c r="DG778" s="17">
        <v>45211</v>
      </c>
      <c r="DH778" s="10" t="s">
        <v>2579</v>
      </c>
      <c r="DI778" s="17">
        <v>45177</v>
      </c>
      <c r="DJ778" s="17" t="s">
        <v>156</v>
      </c>
      <c r="DK778" s="17">
        <v>45070</v>
      </c>
      <c r="DL778" s="17" t="s">
        <v>156</v>
      </c>
      <c r="DM778" s="16">
        <v>0</v>
      </c>
      <c r="DN778" s="10" t="s">
        <v>156</v>
      </c>
      <c r="DO778" s="10" t="s">
        <v>156</v>
      </c>
      <c r="DP778" s="16">
        <v>24</v>
      </c>
      <c r="DQ778" s="16">
        <v>12</v>
      </c>
      <c r="DR778" s="11">
        <v>12</v>
      </c>
      <c r="DS778" s="16">
        <v>12</v>
      </c>
      <c r="DT778" s="16">
        <v>1300</v>
      </c>
      <c r="DU778" s="11" t="s">
        <v>181</v>
      </c>
      <c r="DV778" s="11" t="s">
        <v>182</v>
      </c>
      <c r="DW778" s="27" t="s">
        <v>156</v>
      </c>
      <c r="DX778" s="27" t="s">
        <v>156</v>
      </c>
      <c r="DY778" s="20" t="s">
        <v>2559</v>
      </c>
      <c r="DZ778" s="16">
        <v>7</v>
      </c>
      <c r="EA778" s="16">
        <v>55</v>
      </c>
      <c r="EB778" s="27" t="s">
        <v>185</v>
      </c>
      <c r="EC778" s="27" t="s">
        <v>185</v>
      </c>
      <c r="ED778" s="27" t="s">
        <v>182</v>
      </c>
      <c r="EE778" s="29">
        <v>45068.822800925926</v>
      </c>
      <c r="EF778" s="28" t="s">
        <v>186</v>
      </c>
      <c r="EG778" s="28" t="s">
        <v>156</v>
      </c>
      <c r="EH778" s="28" t="s">
        <v>187</v>
      </c>
      <c r="EI778" s="29">
        <v>45114.620949074073</v>
      </c>
      <c r="EJ778" s="28" t="s">
        <v>195</v>
      </c>
      <c r="EK778" s="28" t="s">
        <v>196</v>
      </c>
      <c r="EL778" s="28" t="s">
        <v>210</v>
      </c>
      <c r="EM778" s="45"/>
      <c r="EN778" s="46" t="str">
        <f t="shared" si="85"/>
        <v>343F103A</v>
      </c>
      <c r="EO778" s="47">
        <f t="shared" si="86"/>
        <v>45223</v>
      </c>
      <c r="EP778" s="47">
        <f t="shared" si="87"/>
        <v>45197</v>
      </c>
      <c r="EQ778" s="48" t="str">
        <f t="shared" ca="1" si="88"/>
        <v>Y</v>
      </c>
      <c r="ER778" s="49">
        <f t="shared" si="89"/>
        <v>26</v>
      </c>
      <c r="ES778" s="50"/>
      <c r="ET778" s="51">
        <f t="shared" si="90"/>
        <v>26</v>
      </c>
      <c r="EU778" s="52">
        <f t="shared" si="91"/>
        <v>0</v>
      </c>
      <c r="EV778" s="46"/>
    </row>
    <row r="779" spans="1:153" ht="14.25" customHeight="1">
      <c r="A779" s="8">
        <v>772</v>
      </c>
      <c r="B779" s="9" t="s">
        <v>141</v>
      </c>
      <c r="C779" s="10" t="s">
        <v>206</v>
      </c>
      <c r="D779" s="10" t="s">
        <v>2008</v>
      </c>
      <c r="E779" s="10" t="s">
        <v>150</v>
      </c>
      <c r="F779" s="9" t="s">
        <v>2009</v>
      </c>
      <c r="G779" s="10" t="s">
        <v>432</v>
      </c>
      <c r="H779" s="9" t="s">
        <v>433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153</v>
      </c>
      <c r="S779" s="9" t="s">
        <v>154</v>
      </c>
      <c r="T779" s="9" t="s">
        <v>153</v>
      </c>
      <c r="U779" s="9" t="s">
        <v>215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2010</v>
      </c>
      <c r="AA779" s="9" t="s">
        <v>2011</v>
      </c>
      <c r="AB779" s="12" t="s">
        <v>159</v>
      </c>
      <c r="AC779" s="10" t="s">
        <v>2012</v>
      </c>
      <c r="AD779" s="9" t="s">
        <v>2011</v>
      </c>
      <c r="AE779" s="13" t="s">
        <v>159</v>
      </c>
      <c r="AF779" s="14" t="s">
        <v>220</v>
      </c>
      <c r="AG779" s="10" t="s">
        <v>2560</v>
      </c>
      <c r="AH779" s="11" t="s">
        <v>165</v>
      </c>
      <c r="AI779" s="11" t="s">
        <v>166</v>
      </c>
      <c r="AJ779" s="10" t="s">
        <v>167</v>
      </c>
      <c r="AK779" s="11" t="s">
        <v>166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4.5</v>
      </c>
      <c r="AU779" s="10" t="s">
        <v>142</v>
      </c>
      <c r="AV779" s="16">
        <v>26000</v>
      </c>
      <c r="AW779" s="16">
        <v>26000</v>
      </c>
      <c r="AX779" s="16">
        <v>0</v>
      </c>
      <c r="AY779" s="16">
        <v>11000</v>
      </c>
      <c r="AZ779" s="16">
        <v>3000</v>
      </c>
      <c r="BA779" s="17">
        <v>45108</v>
      </c>
      <c r="BB779" s="30" t="s">
        <v>175</v>
      </c>
      <c r="BC779" s="18">
        <v>45119</v>
      </c>
      <c r="BD779" s="17">
        <v>45443</v>
      </c>
      <c r="BE779" s="17">
        <v>45504</v>
      </c>
      <c r="BF779" s="17">
        <v>45092</v>
      </c>
      <c r="BG779" s="10">
        <v>85513717</v>
      </c>
      <c r="BH779" s="9" t="s">
        <v>274</v>
      </c>
      <c r="BI779" s="19">
        <v>45200</v>
      </c>
      <c r="BJ779" s="20">
        <v>45201</v>
      </c>
      <c r="BK779" s="16">
        <v>5000</v>
      </c>
      <c r="BL779" s="16">
        <v>22500</v>
      </c>
      <c r="BM779" s="9" t="s">
        <v>177</v>
      </c>
      <c r="BN779" s="9" t="s">
        <v>470</v>
      </c>
      <c r="BO779" s="9" t="s">
        <v>156</v>
      </c>
      <c r="BP779" s="17">
        <v>45293</v>
      </c>
      <c r="BQ779" s="17" t="s">
        <v>156</v>
      </c>
      <c r="BR779" s="17">
        <v>45237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45036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>
        <v>45139</v>
      </c>
      <c r="CD779" s="10" t="s">
        <v>2140</v>
      </c>
      <c r="CE779" s="17">
        <v>45086</v>
      </c>
      <c r="CF779" s="17" t="s">
        <v>156</v>
      </c>
      <c r="CG779" s="17">
        <v>45042</v>
      </c>
      <c r="CH779" s="17" t="s">
        <v>156</v>
      </c>
      <c r="CI779" s="16">
        <v>0</v>
      </c>
      <c r="CJ779" s="10" t="s">
        <v>156</v>
      </c>
      <c r="CK779" s="10" t="s">
        <v>156</v>
      </c>
      <c r="CL779" s="18" t="s">
        <v>156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45036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45204</v>
      </c>
      <c r="CX779" s="10" t="s">
        <v>2112</v>
      </c>
      <c r="CY779" s="17">
        <v>45142</v>
      </c>
      <c r="CZ779" s="17" t="s">
        <v>156</v>
      </c>
      <c r="DA779" s="17">
        <v>45042</v>
      </c>
      <c r="DB779" s="17" t="s">
        <v>156</v>
      </c>
      <c r="DC779" s="16">
        <v>0</v>
      </c>
      <c r="DD779" s="10" t="s">
        <v>156</v>
      </c>
      <c r="DE779" s="10" t="s">
        <v>156</v>
      </c>
      <c r="DF779" s="18" t="s">
        <v>156</v>
      </c>
      <c r="DG779" s="17">
        <v>45218</v>
      </c>
      <c r="DH779" s="10" t="s">
        <v>2090</v>
      </c>
      <c r="DI779" s="17">
        <v>45163</v>
      </c>
      <c r="DJ779" s="17" t="s">
        <v>156</v>
      </c>
      <c r="DK779" s="17">
        <v>45036</v>
      </c>
      <c r="DL779" s="17" t="s">
        <v>156</v>
      </c>
      <c r="DM779" s="16">
        <v>0</v>
      </c>
      <c r="DN779" s="10" t="s">
        <v>156</v>
      </c>
      <c r="DO779" s="10" t="s">
        <v>156</v>
      </c>
      <c r="DP779" s="16">
        <v>24</v>
      </c>
      <c r="DQ779" s="16">
        <v>12</v>
      </c>
      <c r="DR779" s="11">
        <v>12</v>
      </c>
      <c r="DS779" s="16">
        <v>12</v>
      </c>
      <c r="DT779" s="16">
        <v>0</v>
      </c>
      <c r="DU779" s="11" t="s">
        <v>181</v>
      </c>
      <c r="DV779" s="11" t="s">
        <v>182</v>
      </c>
      <c r="DW779" s="27" t="s">
        <v>156</v>
      </c>
      <c r="DX779" s="27" t="s">
        <v>156</v>
      </c>
      <c r="DY779" s="20" t="s">
        <v>2580</v>
      </c>
      <c r="DZ779" s="16">
        <v>7</v>
      </c>
      <c r="EA779" s="16">
        <v>55</v>
      </c>
      <c r="EB779" s="27" t="s">
        <v>185</v>
      </c>
      <c r="EC779" s="27" t="s">
        <v>185</v>
      </c>
      <c r="ED779" s="27" t="s">
        <v>182</v>
      </c>
      <c r="EE779" s="29">
        <v>45036.979629629626</v>
      </c>
      <c r="EF779" s="28" t="s">
        <v>186</v>
      </c>
      <c r="EG779" s="28" t="s">
        <v>156</v>
      </c>
      <c r="EH779" s="28" t="s">
        <v>187</v>
      </c>
      <c r="EI779" s="29">
        <v>45111.823263888888</v>
      </c>
      <c r="EJ779" s="28" t="s">
        <v>542</v>
      </c>
      <c r="EK779" s="28" t="s">
        <v>156</v>
      </c>
      <c r="EL779" s="28" t="s">
        <v>543</v>
      </c>
      <c r="EM779" s="45" t="s">
        <v>3713</v>
      </c>
      <c r="EN779" s="46" t="str">
        <f t="shared" si="85"/>
        <v>343F103A</v>
      </c>
      <c r="EO779" s="47">
        <f t="shared" si="86"/>
        <v>45231</v>
      </c>
      <c r="EP779" s="47">
        <f t="shared" si="87"/>
        <v>45204</v>
      </c>
      <c r="EQ779" s="48" t="str">
        <f t="shared" ca="1" si="88"/>
        <v>Y</v>
      </c>
      <c r="ER779" s="49">
        <f t="shared" si="89"/>
        <v>27</v>
      </c>
      <c r="ES779" s="50"/>
      <c r="ET779" s="51">
        <f t="shared" si="90"/>
        <v>27</v>
      </c>
      <c r="EU779" s="52">
        <f t="shared" si="91"/>
        <v>135000</v>
      </c>
      <c r="EV779" s="46"/>
      <c r="EW779" s="23" t="s">
        <v>3721</v>
      </c>
    </row>
    <row r="780" spans="1:153" ht="14.25" customHeight="1">
      <c r="A780" s="8">
        <v>773</v>
      </c>
      <c r="B780" s="9" t="s">
        <v>141</v>
      </c>
      <c r="C780" s="10" t="s">
        <v>206</v>
      </c>
      <c r="D780" s="10" t="s">
        <v>2008</v>
      </c>
      <c r="E780" s="10" t="s">
        <v>150</v>
      </c>
      <c r="F780" s="9" t="s">
        <v>2009</v>
      </c>
      <c r="G780" s="10" t="s">
        <v>432</v>
      </c>
      <c r="H780" s="9" t="s">
        <v>433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153</v>
      </c>
      <c r="S780" s="9" t="s">
        <v>154</v>
      </c>
      <c r="T780" s="9" t="s">
        <v>153</v>
      </c>
      <c r="U780" s="9" t="s">
        <v>215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2010</v>
      </c>
      <c r="AA780" s="9" t="s">
        <v>2011</v>
      </c>
      <c r="AB780" s="12" t="s">
        <v>159</v>
      </c>
      <c r="AC780" s="10" t="s">
        <v>2012</v>
      </c>
      <c r="AD780" s="9" t="s">
        <v>2011</v>
      </c>
      <c r="AE780" s="13" t="s">
        <v>159</v>
      </c>
      <c r="AF780" s="14" t="s">
        <v>220</v>
      </c>
      <c r="AG780" s="10" t="s">
        <v>2581</v>
      </c>
      <c r="AH780" s="11" t="s">
        <v>204</v>
      </c>
      <c r="AI780" s="11" t="s">
        <v>166</v>
      </c>
      <c r="AJ780" s="10" t="s">
        <v>205</v>
      </c>
      <c r="AK780" s="11" t="s">
        <v>166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4.5</v>
      </c>
      <c r="AU780" s="10" t="s">
        <v>206</v>
      </c>
      <c r="AV780" s="16">
        <v>14000</v>
      </c>
      <c r="AW780" s="16">
        <v>14000</v>
      </c>
      <c r="AX780" s="16">
        <v>0</v>
      </c>
      <c r="AY780" s="16">
        <v>0</v>
      </c>
      <c r="AZ780" s="16">
        <v>1000</v>
      </c>
      <c r="BA780" s="17">
        <v>45108</v>
      </c>
      <c r="BB780" s="30" t="s">
        <v>175</v>
      </c>
      <c r="BC780" s="18">
        <v>45117</v>
      </c>
      <c r="BD780" s="17">
        <v>45443</v>
      </c>
      <c r="BE780" s="17">
        <v>45504</v>
      </c>
      <c r="BF780" s="17">
        <v>45092</v>
      </c>
      <c r="BG780" s="10">
        <v>84880484</v>
      </c>
      <c r="BH780" s="9" t="s">
        <v>414</v>
      </c>
      <c r="BI780" s="19">
        <v>44986</v>
      </c>
      <c r="BJ780" s="20">
        <v>44991</v>
      </c>
      <c r="BK780" s="16">
        <v>2004</v>
      </c>
      <c r="BL780" s="16">
        <v>9018</v>
      </c>
      <c r="BM780" s="9" t="s">
        <v>177</v>
      </c>
      <c r="BN780" s="9" t="s">
        <v>436</v>
      </c>
      <c r="BO780" s="9" t="s">
        <v>635</v>
      </c>
      <c r="BP780" s="17">
        <v>45092</v>
      </c>
      <c r="BQ780" s="17">
        <v>45092</v>
      </c>
      <c r="BR780" s="17">
        <v>45092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>
        <v>44872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>
        <v>44932</v>
      </c>
      <c r="CD780" s="10" t="s">
        <v>156</v>
      </c>
      <c r="CE780" s="17" t="s">
        <v>156</v>
      </c>
      <c r="CF780" s="17" t="s">
        <v>156</v>
      </c>
      <c r="CG780" s="17">
        <v>44872</v>
      </c>
      <c r="CH780" s="17" t="s">
        <v>156</v>
      </c>
      <c r="CI780" s="16">
        <v>0</v>
      </c>
      <c r="CJ780" s="10" t="s">
        <v>156</v>
      </c>
      <c r="CK780" s="10" t="s">
        <v>156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>
        <v>44872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44932</v>
      </c>
      <c r="CX780" s="10" t="s">
        <v>1536</v>
      </c>
      <c r="CY780" s="17" t="s">
        <v>156</v>
      </c>
      <c r="CZ780" s="17" t="s">
        <v>156</v>
      </c>
      <c r="DA780" s="17">
        <v>44872</v>
      </c>
      <c r="DB780" s="17">
        <v>44938</v>
      </c>
      <c r="DC780" s="16">
        <v>2004</v>
      </c>
      <c r="DD780" s="10" t="s">
        <v>2582</v>
      </c>
      <c r="DE780" s="10" t="s">
        <v>230</v>
      </c>
      <c r="DF780" s="18" t="s">
        <v>156</v>
      </c>
      <c r="DG780" s="17">
        <v>44943</v>
      </c>
      <c r="DH780" s="10" t="s">
        <v>1662</v>
      </c>
      <c r="DI780" s="17" t="s">
        <v>156</v>
      </c>
      <c r="DJ780" s="17" t="s">
        <v>156</v>
      </c>
      <c r="DK780" s="17">
        <v>44872</v>
      </c>
      <c r="DL780" s="17">
        <v>44965</v>
      </c>
      <c r="DM780" s="16">
        <v>2004</v>
      </c>
      <c r="DN780" s="10" t="s">
        <v>2583</v>
      </c>
      <c r="DO780" s="10" t="s">
        <v>233</v>
      </c>
      <c r="DP780" s="16">
        <v>24</v>
      </c>
      <c r="DQ780" s="16">
        <v>12</v>
      </c>
      <c r="DR780" s="11">
        <v>12</v>
      </c>
      <c r="DS780" s="16">
        <v>12</v>
      </c>
      <c r="DT780" s="16">
        <v>0</v>
      </c>
      <c r="DU780" s="11" t="s">
        <v>181</v>
      </c>
      <c r="DV780" s="11" t="s">
        <v>182</v>
      </c>
      <c r="DW780" s="27" t="s">
        <v>156</v>
      </c>
      <c r="DX780" s="27" t="s">
        <v>2563</v>
      </c>
      <c r="DY780" s="20" t="s">
        <v>452</v>
      </c>
      <c r="DZ780" s="16">
        <v>7</v>
      </c>
      <c r="EA780" s="16">
        <v>55</v>
      </c>
      <c r="EB780" s="27" t="s">
        <v>185</v>
      </c>
      <c r="EC780" s="27" t="s">
        <v>185</v>
      </c>
      <c r="ED780" s="27" t="s">
        <v>182</v>
      </c>
      <c r="EE780" s="29">
        <v>44873.012731481482</v>
      </c>
      <c r="EF780" s="28" t="s">
        <v>186</v>
      </c>
      <c r="EG780" s="28" t="s">
        <v>156</v>
      </c>
      <c r="EH780" s="28" t="s">
        <v>187</v>
      </c>
      <c r="EI780" s="29">
        <v>45062.343865740739</v>
      </c>
      <c r="EJ780" s="28" t="s">
        <v>197</v>
      </c>
      <c r="EK780" s="28" t="s">
        <v>156</v>
      </c>
      <c r="EL780" s="28" t="s">
        <v>198</v>
      </c>
      <c r="EM780" s="45" t="s">
        <v>3713</v>
      </c>
      <c r="EN780" s="46" t="str">
        <f t="shared" si="85"/>
        <v>343F103B</v>
      </c>
      <c r="EO780" s="47">
        <f t="shared" si="86"/>
        <v>45030</v>
      </c>
      <c r="EP780" s="47">
        <f t="shared" si="87"/>
        <v>44932</v>
      </c>
      <c r="EQ780" s="48" t="str">
        <f t="shared" ca="1" si="88"/>
        <v>Past</v>
      </c>
      <c r="ER780" s="49">
        <f t="shared" si="89"/>
        <v>98</v>
      </c>
      <c r="ES780" s="50"/>
      <c r="ET780" s="51">
        <f t="shared" si="90"/>
        <v>98</v>
      </c>
      <c r="EU780" s="52">
        <f t="shared" si="91"/>
        <v>196392</v>
      </c>
      <c r="EV780" s="46"/>
      <c r="EW780" s="23" t="s">
        <v>3714</v>
      </c>
    </row>
    <row r="781" spans="1:153" ht="14.25" customHeight="1">
      <c r="A781" s="8">
        <v>774</v>
      </c>
      <c r="B781" s="9" t="s">
        <v>141</v>
      </c>
      <c r="C781" s="10" t="s">
        <v>206</v>
      </c>
      <c r="D781" s="10" t="s">
        <v>2008</v>
      </c>
      <c r="E781" s="10" t="s">
        <v>150</v>
      </c>
      <c r="F781" s="9" t="s">
        <v>2009</v>
      </c>
      <c r="G781" s="10" t="s">
        <v>432</v>
      </c>
      <c r="H781" s="9" t="s">
        <v>433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153</v>
      </c>
      <c r="S781" s="9" t="s">
        <v>154</v>
      </c>
      <c r="T781" s="9" t="s">
        <v>153</v>
      </c>
      <c r="U781" s="9" t="s">
        <v>215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2010</v>
      </c>
      <c r="AA781" s="9" t="s">
        <v>2011</v>
      </c>
      <c r="AB781" s="12" t="s">
        <v>159</v>
      </c>
      <c r="AC781" s="10" t="s">
        <v>2012</v>
      </c>
      <c r="AD781" s="9" t="s">
        <v>2011</v>
      </c>
      <c r="AE781" s="13" t="s">
        <v>159</v>
      </c>
      <c r="AF781" s="14" t="s">
        <v>220</v>
      </c>
      <c r="AG781" s="10" t="s">
        <v>2581</v>
      </c>
      <c r="AH781" s="11" t="s">
        <v>204</v>
      </c>
      <c r="AI781" s="11" t="s">
        <v>166</v>
      </c>
      <c r="AJ781" s="10" t="s">
        <v>205</v>
      </c>
      <c r="AK781" s="11" t="s">
        <v>166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4.5</v>
      </c>
      <c r="AU781" s="10" t="s">
        <v>206</v>
      </c>
      <c r="AV781" s="16">
        <v>14000</v>
      </c>
      <c r="AW781" s="16">
        <v>14000</v>
      </c>
      <c r="AX781" s="16">
        <v>0</v>
      </c>
      <c r="AY781" s="16">
        <v>0</v>
      </c>
      <c r="AZ781" s="16">
        <v>1000</v>
      </c>
      <c r="BA781" s="17">
        <v>45108</v>
      </c>
      <c r="BB781" s="30" t="s">
        <v>175</v>
      </c>
      <c r="BC781" s="18">
        <v>45117</v>
      </c>
      <c r="BD781" s="17">
        <v>45443</v>
      </c>
      <c r="BE781" s="17">
        <v>45504</v>
      </c>
      <c r="BF781" s="17">
        <v>45092</v>
      </c>
      <c r="BG781" s="10">
        <v>85329742</v>
      </c>
      <c r="BH781" s="9" t="s">
        <v>319</v>
      </c>
      <c r="BI781" s="19">
        <v>45017</v>
      </c>
      <c r="BJ781" s="20">
        <v>45019</v>
      </c>
      <c r="BK781" s="16">
        <v>1008</v>
      </c>
      <c r="BL781" s="16">
        <v>4536</v>
      </c>
      <c r="BM781" s="9" t="s">
        <v>177</v>
      </c>
      <c r="BN781" s="9" t="s">
        <v>470</v>
      </c>
      <c r="BO781" s="9" t="s">
        <v>156</v>
      </c>
      <c r="BP781" s="17">
        <v>45137</v>
      </c>
      <c r="BQ781" s="17">
        <v>45137</v>
      </c>
      <c r="BR781" s="17" t="s">
        <v>156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 t="s">
        <v>156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>
        <v>44981</v>
      </c>
      <c r="CD781" s="10" t="s">
        <v>156</v>
      </c>
      <c r="CE781" s="17" t="s">
        <v>156</v>
      </c>
      <c r="CF781" s="17" t="s">
        <v>156</v>
      </c>
      <c r="CG781" s="17" t="s">
        <v>156</v>
      </c>
      <c r="CH781" s="17">
        <v>44979</v>
      </c>
      <c r="CI781" s="16">
        <v>1500</v>
      </c>
      <c r="CJ781" s="10" t="s">
        <v>2584</v>
      </c>
      <c r="CK781" s="10" t="s">
        <v>230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 t="s">
        <v>156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44999</v>
      </c>
      <c r="CX781" s="10" t="s">
        <v>478</v>
      </c>
      <c r="CY781" s="17" t="s">
        <v>156</v>
      </c>
      <c r="CZ781" s="17" t="s">
        <v>156</v>
      </c>
      <c r="DA781" s="17" t="s">
        <v>156</v>
      </c>
      <c r="DB781" s="17">
        <v>44995</v>
      </c>
      <c r="DC781" s="16">
        <v>1008</v>
      </c>
      <c r="DD781" s="10" t="s">
        <v>2585</v>
      </c>
      <c r="DE781" s="10" t="s">
        <v>1010</v>
      </c>
      <c r="DF781" s="18" t="s">
        <v>156</v>
      </c>
      <c r="DG781" s="17">
        <v>45006</v>
      </c>
      <c r="DH781" s="10" t="s">
        <v>1396</v>
      </c>
      <c r="DI781" s="17" t="s">
        <v>156</v>
      </c>
      <c r="DJ781" s="17" t="s">
        <v>156</v>
      </c>
      <c r="DK781" s="17" t="s">
        <v>156</v>
      </c>
      <c r="DL781" s="17">
        <v>45056</v>
      </c>
      <c r="DM781" s="16">
        <v>1008</v>
      </c>
      <c r="DN781" s="10" t="s">
        <v>2586</v>
      </c>
      <c r="DO781" s="10" t="s">
        <v>417</v>
      </c>
      <c r="DP781" s="16">
        <v>24</v>
      </c>
      <c r="DQ781" s="16">
        <v>12</v>
      </c>
      <c r="DR781" s="11">
        <v>12</v>
      </c>
      <c r="DS781" s="16">
        <v>12</v>
      </c>
      <c r="DT781" s="16">
        <v>0</v>
      </c>
      <c r="DU781" s="11" t="s">
        <v>181</v>
      </c>
      <c r="DV781" s="11" t="s">
        <v>182</v>
      </c>
      <c r="DW781" s="27" t="s">
        <v>156</v>
      </c>
      <c r="DX781" s="27" t="s">
        <v>156</v>
      </c>
      <c r="DY781" s="20" t="s">
        <v>1008</v>
      </c>
      <c r="DZ781" s="16">
        <v>7</v>
      </c>
      <c r="EA781" s="16">
        <v>55</v>
      </c>
      <c r="EB781" s="27" t="s">
        <v>185</v>
      </c>
      <c r="EC781" s="27" t="s">
        <v>185</v>
      </c>
      <c r="ED781" s="27" t="s">
        <v>182</v>
      </c>
      <c r="EE781" s="29">
        <v>44960.386099537034</v>
      </c>
      <c r="EF781" s="28" t="s">
        <v>195</v>
      </c>
      <c r="EG781" s="28" t="s">
        <v>196</v>
      </c>
      <c r="EH781" s="28" t="s">
        <v>210</v>
      </c>
      <c r="EI781" s="29">
        <v>45062.343865740739</v>
      </c>
      <c r="EJ781" s="28" t="s">
        <v>197</v>
      </c>
      <c r="EK781" s="28" t="s">
        <v>156</v>
      </c>
      <c r="EL781" s="28" t="s">
        <v>198</v>
      </c>
      <c r="EM781" s="45" t="s">
        <v>3713</v>
      </c>
      <c r="EN781" s="46" t="str">
        <f t="shared" si="85"/>
        <v>343F103B</v>
      </c>
      <c r="EO781" s="47">
        <f t="shared" si="86"/>
        <v>45075</v>
      </c>
      <c r="EP781" s="47">
        <f t="shared" si="87"/>
        <v>44999</v>
      </c>
      <c r="EQ781" s="48" t="str">
        <f t="shared" ca="1" si="88"/>
        <v>Past</v>
      </c>
      <c r="ER781" s="49">
        <f t="shared" si="89"/>
        <v>76</v>
      </c>
      <c r="ES781" s="50"/>
      <c r="ET781" s="51">
        <f t="shared" si="90"/>
        <v>76</v>
      </c>
      <c r="EU781" s="52">
        <f t="shared" si="91"/>
        <v>76608</v>
      </c>
      <c r="EV781" s="46"/>
      <c r="EW781" s="23" t="s">
        <v>3721</v>
      </c>
    </row>
    <row r="782" spans="1:153" ht="14.25" customHeight="1">
      <c r="A782" s="8">
        <v>775</v>
      </c>
      <c r="B782" s="9" t="s">
        <v>141</v>
      </c>
      <c r="C782" s="10" t="s">
        <v>206</v>
      </c>
      <c r="D782" s="10" t="s">
        <v>2008</v>
      </c>
      <c r="E782" s="10" t="s">
        <v>150</v>
      </c>
      <c r="F782" s="9" t="s">
        <v>2009</v>
      </c>
      <c r="G782" s="10" t="s">
        <v>432</v>
      </c>
      <c r="H782" s="9" t="s">
        <v>433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153</v>
      </c>
      <c r="S782" s="9" t="s">
        <v>154</v>
      </c>
      <c r="T782" s="9" t="s">
        <v>153</v>
      </c>
      <c r="U782" s="9" t="s">
        <v>215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2010</v>
      </c>
      <c r="AA782" s="9" t="s">
        <v>2011</v>
      </c>
      <c r="AB782" s="12" t="s">
        <v>159</v>
      </c>
      <c r="AC782" s="10" t="s">
        <v>2012</v>
      </c>
      <c r="AD782" s="9" t="s">
        <v>2011</v>
      </c>
      <c r="AE782" s="13" t="s">
        <v>159</v>
      </c>
      <c r="AF782" s="14" t="s">
        <v>220</v>
      </c>
      <c r="AG782" s="10" t="s">
        <v>2581</v>
      </c>
      <c r="AH782" s="11" t="s">
        <v>204</v>
      </c>
      <c r="AI782" s="11" t="s">
        <v>166</v>
      </c>
      <c r="AJ782" s="10" t="s">
        <v>205</v>
      </c>
      <c r="AK782" s="11" t="s">
        <v>166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4.5</v>
      </c>
      <c r="AU782" s="10" t="s">
        <v>206</v>
      </c>
      <c r="AV782" s="16">
        <v>14000</v>
      </c>
      <c r="AW782" s="16">
        <v>14000</v>
      </c>
      <c r="AX782" s="16">
        <v>0</v>
      </c>
      <c r="AY782" s="16">
        <v>0</v>
      </c>
      <c r="AZ782" s="16">
        <v>1000</v>
      </c>
      <c r="BA782" s="17">
        <v>45108</v>
      </c>
      <c r="BB782" s="30" t="s">
        <v>175</v>
      </c>
      <c r="BC782" s="18">
        <v>45117</v>
      </c>
      <c r="BD782" s="17">
        <v>45443</v>
      </c>
      <c r="BE782" s="17">
        <v>45504</v>
      </c>
      <c r="BF782" s="17">
        <v>45092</v>
      </c>
      <c r="BG782" s="10">
        <v>85413603</v>
      </c>
      <c r="BH782" s="9" t="s">
        <v>321</v>
      </c>
      <c r="BI782" s="19">
        <v>45108</v>
      </c>
      <c r="BJ782" s="20">
        <v>45110</v>
      </c>
      <c r="BK782" s="16">
        <v>996</v>
      </c>
      <c r="BL782" s="16">
        <v>4482</v>
      </c>
      <c r="BM782" s="9" t="s">
        <v>177</v>
      </c>
      <c r="BN782" s="9" t="s">
        <v>383</v>
      </c>
      <c r="BO782" s="9" t="s">
        <v>156</v>
      </c>
      <c r="BP782" s="17">
        <v>45189</v>
      </c>
      <c r="BQ782" s="17">
        <v>45189</v>
      </c>
      <c r="BR782" s="17" t="s">
        <v>156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 t="s">
        <v>156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45020</v>
      </c>
      <c r="CD782" s="10" t="s">
        <v>156</v>
      </c>
      <c r="CE782" s="17" t="s">
        <v>156</v>
      </c>
      <c r="CF782" s="17" t="s">
        <v>156</v>
      </c>
      <c r="CG782" s="17">
        <v>44994</v>
      </c>
      <c r="CH782" s="17">
        <v>45002</v>
      </c>
      <c r="CI782" s="16">
        <v>1000</v>
      </c>
      <c r="CJ782" s="10" t="s">
        <v>2587</v>
      </c>
      <c r="CK782" s="10" t="s">
        <v>230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 t="s">
        <v>156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45064</v>
      </c>
      <c r="CX782" s="10" t="s">
        <v>2588</v>
      </c>
      <c r="CY782" s="17">
        <v>45062</v>
      </c>
      <c r="CZ782" s="17" t="s">
        <v>156</v>
      </c>
      <c r="DA782" s="17">
        <v>45006</v>
      </c>
      <c r="DB782" s="17">
        <v>45062</v>
      </c>
      <c r="DC782" s="16">
        <v>996</v>
      </c>
      <c r="DD782" s="10" t="s">
        <v>2589</v>
      </c>
      <c r="DE782" s="10" t="s">
        <v>230</v>
      </c>
      <c r="DF782" s="18" t="s">
        <v>156</v>
      </c>
      <c r="DG782" s="17">
        <v>45092</v>
      </c>
      <c r="DH782" s="10" t="s">
        <v>1978</v>
      </c>
      <c r="DI782" s="17">
        <v>45097</v>
      </c>
      <c r="DJ782" s="17" t="s">
        <v>156</v>
      </c>
      <c r="DK782" s="17">
        <v>45006</v>
      </c>
      <c r="DL782" s="17">
        <v>45090</v>
      </c>
      <c r="DM782" s="16">
        <v>996</v>
      </c>
      <c r="DN782" s="10" t="s">
        <v>2590</v>
      </c>
      <c r="DO782" s="10" t="s">
        <v>230</v>
      </c>
      <c r="DP782" s="16">
        <v>24</v>
      </c>
      <c r="DQ782" s="16">
        <v>12</v>
      </c>
      <c r="DR782" s="11">
        <v>12</v>
      </c>
      <c r="DS782" s="16">
        <v>12</v>
      </c>
      <c r="DT782" s="16">
        <v>0</v>
      </c>
      <c r="DU782" s="11" t="s">
        <v>181</v>
      </c>
      <c r="DV782" s="11" t="s">
        <v>182</v>
      </c>
      <c r="DW782" s="27" t="s">
        <v>156</v>
      </c>
      <c r="DX782" s="27" t="s">
        <v>156</v>
      </c>
      <c r="DY782" s="20" t="s">
        <v>2591</v>
      </c>
      <c r="DZ782" s="16">
        <v>7</v>
      </c>
      <c r="EA782" s="16">
        <v>55</v>
      </c>
      <c r="EB782" s="27" t="s">
        <v>185</v>
      </c>
      <c r="EC782" s="27" t="s">
        <v>185</v>
      </c>
      <c r="ED782" s="27" t="s">
        <v>182</v>
      </c>
      <c r="EE782" s="29">
        <v>44989.959456018521</v>
      </c>
      <c r="EF782" s="28" t="s">
        <v>188</v>
      </c>
      <c r="EG782" s="28" t="s">
        <v>189</v>
      </c>
      <c r="EH782" s="28" t="s">
        <v>190</v>
      </c>
      <c r="EI782" s="29">
        <v>45090.728171296294</v>
      </c>
      <c r="EJ782" s="28" t="s">
        <v>505</v>
      </c>
      <c r="EK782" s="28" t="s">
        <v>506</v>
      </c>
      <c r="EL782" s="28" t="s">
        <v>237</v>
      </c>
      <c r="EM782" s="45" t="s">
        <v>3713</v>
      </c>
      <c r="EN782" s="46" t="str">
        <f t="shared" si="85"/>
        <v>343F103B</v>
      </c>
      <c r="EO782" s="47">
        <f t="shared" si="86"/>
        <v>45127</v>
      </c>
      <c r="EP782" s="47">
        <f t="shared" si="87"/>
        <v>45064</v>
      </c>
      <c r="EQ782" s="48" t="str">
        <f t="shared" ca="1" si="88"/>
        <v>Past</v>
      </c>
      <c r="ER782" s="49">
        <f t="shared" si="89"/>
        <v>63</v>
      </c>
      <c r="ES782" s="50"/>
      <c r="ET782" s="51">
        <f t="shared" si="90"/>
        <v>63</v>
      </c>
      <c r="EU782" s="52">
        <f t="shared" si="91"/>
        <v>62748</v>
      </c>
      <c r="EV782" s="46"/>
      <c r="EW782" s="23" t="s">
        <v>3714</v>
      </c>
    </row>
    <row r="783" spans="1:153" ht="14.25" customHeight="1">
      <c r="A783" s="8">
        <v>776</v>
      </c>
      <c r="B783" s="9" t="s">
        <v>141</v>
      </c>
      <c r="C783" s="10" t="s">
        <v>206</v>
      </c>
      <c r="D783" s="10" t="s">
        <v>2008</v>
      </c>
      <c r="E783" s="10" t="s">
        <v>150</v>
      </c>
      <c r="F783" s="9" t="s">
        <v>2009</v>
      </c>
      <c r="G783" s="10" t="s">
        <v>432</v>
      </c>
      <c r="H783" s="9" t="s">
        <v>433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153</v>
      </c>
      <c r="S783" s="9" t="s">
        <v>154</v>
      </c>
      <c r="T783" s="9" t="s">
        <v>153</v>
      </c>
      <c r="U783" s="9" t="s">
        <v>215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2010</v>
      </c>
      <c r="AA783" s="9" t="s">
        <v>2011</v>
      </c>
      <c r="AB783" s="12" t="s">
        <v>159</v>
      </c>
      <c r="AC783" s="10" t="s">
        <v>2012</v>
      </c>
      <c r="AD783" s="9" t="s">
        <v>2011</v>
      </c>
      <c r="AE783" s="13" t="s">
        <v>159</v>
      </c>
      <c r="AF783" s="14" t="s">
        <v>220</v>
      </c>
      <c r="AG783" s="10" t="s">
        <v>2581</v>
      </c>
      <c r="AH783" s="11" t="s">
        <v>204</v>
      </c>
      <c r="AI783" s="11" t="s">
        <v>166</v>
      </c>
      <c r="AJ783" s="10" t="s">
        <v>205</v>
      </c>
      <c r="AK783" s="11" t="s">
        <v>166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4.5</v>
      </c>
      <c r="AU783" s="10" t="s">
        <v>206</v>
      </c>
      <c r="AV783" s="16">
        <v>14000</v>
      </c>
      <c r="AW783" s="16">
        <v>14000</v>
      </c>
      <c r="AX783" s="16">
        <v>0</v>
      </c>
      <c r="AY783" s="16">
        <v>0</v>
      </c>
      <c r="AZ783" s="16">
        <v>1000</v>
      </c>
      <c r="BA783" s="17">
        <v>45108</v>
      </c>
      <c r="BB783" s="30" t="s">
        <v>175</v>
      </c>
      <c r="BC783" s="18">
        <v>45117</v>
      </c>
      <c r="BD783" s="17">
        <v>45443</v>
      </c>
      <c r="BE783" s="17">
        <v>45504</v>
      </c>
      <c r="BF783" s="17">
        <v>45092</v>
      </c>
      <c r="BG783" s="10">
        <v>85431294</v>
      </c>
      <c r="BH783" s="9" t="s">
        <v>258</v>
      </c>
      <c r="BI783" s="19">
        <v>45139</v>
      </c>
      <c r="BJ783" s="20">
        <v>45145</v>
      </c>
      <c r="BK783" s="16">
        <v>2004</v>
      </c>
      <c r="BL783" s="16">
        <v>9018</v>
      </c>
      <c r="BM783" s="9" t="s">
        <v>177</v>
      </c>
      <c r="BN783" s="9" t="s">
        <v>383</v>
      </c>
      <c r="BO783" s="9" t="s">
        <v>156</v>
      </c>
      <c r="BP783" s="17">
        <v>45203</v>
      </c>
      <c r="BQ783" s="17">
        <v>45203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>
        <v>45036</v>
      </c>
      <c r="CD783" s="10" t="s">
        <v>156</v>
      </c>
      <c r="CE783" s="17" t="s">
        <v>156</v>
      </c>
      <c r="CF783" s="17" t="s">
        <v>156</v>
      </c>
      <c r="CG783" s="17" t="s">
        <v>156</v>
      </c>
      <c r="CH783" s="17">
        <v>45035</v>
      </c>
      <c r="CI783" s="16">
        <v>2000</v>
      </c>
      <c r="CJ783" s="10" t="s">
        <v>2592</v>
      </c>
      <c r="CK783" s="10" t="s">
        <v>230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45079</v>
      </c>
      <c r="CX783" s="10" t="s">
        <v>2588</v>
      </c>
      <c r="CY783" s="17">
        <v>45097</v>
      </c>
      <c r="CZ783" s="17" t="s">
        <v>156</v>
      </c>
      <c r="DA783" s="17">
        <v>45006</v>
      </c>
      <c r="DB783" s="17">
        <v>45077</v>
      </c>
      <c r="DC783" s="16">
        <v>2004</v>
      </c>
      <c r="DD783" s="10" t="s">
        <v>2593</v>
      </c>
      <c r="DE783" s="10" t="s">
        <v>230</v>
      </c>
      <c r="DF783" s="18" t="s">
        <v>156</v>
      </c>
      <c r="DG783" s="17">
        <v>45104</v>
      </c>
      <c r="DH783" s="10" t="s">
        <v>1978</v>
      </c>
      <c r="DI783" s="17">
        <v>45125</v>
      </c>
      <c r="DJ783" s="17" t="s">
        <v>156</v>
      </c>
      <c r="DK783" s="17">
        <v>45006</v>
      </c>
      <c r="DL783" s="17">
        <v>45100</v>
      </c>
      <c r="DM783" s="16">
        <v>2004</v>
      </c>
      <c r="DN783" s="10" t="s">
        <v>2594</v>
      </c>
      <c r="DO783" s="10" t="s">
        <v>230</v>
      </c>
      <c r="DP783" s="16">
        <v>24</v>
      </c>
      <c r="DQ783" s="16">
        <v>12</v>
      </c>
      <c r="DR783" s="11">
        <v>12</v>
      </c>
      <c r="DS783" s="16">
        <v>12</v>
      </c>
      <c r="DT783" s="16">
        <v>0</v>
      </c>
      <c r="DU783" s="11" t="s">
        <v>181</v>
      </c>
      <c r="DV783" s="11" t="s">
        <v>182</v>
      </c>
      <c r="DW783" s="27" t="s">
        <v>156</v>
      </c>
      <c r="DX783" s="27" t="s">
        <v>156</v>
      </c>
      <c r="DY783" s="20" t="s">
        <v>156</v>
      </c>
      <c r="DZ783" s="16">
        <v>7</v>
      </c>
      <c r="EA783" s="16">
        <v>55</v>
      </c>
      <c r="EB783" s="27" t="s">
        <v>185</v>
      </c>
      <c r="EC783" s="27" t="s">
        <v>185</v>
      </c>
      <c r="ED783" s="27" t="s">
        <v>182</v>
      </c>
      <c r="EE783" s="29">
        <v>44995.41333333333</v>
      </c>
      <c r="EF783" s="28" t="s">
        <v>195</v>
      </c>
      <c r="EG783" s="28" t="s">
        <v>196</v>
      </c>
      <c r="EH783" s="28" t="s">
        <v>190</v>
      </c>
      <c r="EI783" s="29">
        <v>45100.685208333336</v>
      </c>
      <c r="EJ783" s="28" t="s">
        <v>467</v>
      </c>
      <c r="EK783" s="28" t="s">
        <v>468</v>
      </c>
      <c r="EL783" s="28" t="s">
        <v>237</v>
      </c>
      <c r="EM783" s="45" t="s">
        <v>3713</v>
      </c>
      <c r="EN783" s="46" t="str">
        <f t="shared" si="85"/>
        <v>343F103B</v>
      </c>
      <c r="EO783" s="47">
        <f t="shared" si="86"/>
        <v>45141</v>
      </c>
      <c r="EP783" s="47">
        <f t="shared" si="87"/>
        <v>45079</v>
      </c>
      <c r="EQ783" s="48" t="str">
        <f t="shared" ca="1" si="88"/>
        <v>Past</v>
      </c>
      <c r="ER783" s="49">
        <f t="shared" si="89"/>
        <v>62</v>
      </c>
      <c r="ES783" s="50"/>
      <c r="ET783" s="51">
        <f t="shared" si="90"/>
        <v>62</v>
      </c>
      <c r="EU783" s="52">
        <f t="shared" si="91"/>
        <v>124248</v>
      </c>
      <c r="EV783" s="46"/>
      <c r="EW783" s="23" t="s">
        <v>3714</v>
      </c>
    </row>
    <row r="784" spans="1:153" ht="14.25" customHeight="1">
      <c r="A784" s="8">
        <v>777</v>
      </c>
      <c r="B784" s="9" t="s">
        <v>141</v>
      </c>
      <c r="C784" s="10" t="s">
        <v>206</v>
      </c>
      <c r="D784" s="10" t="s">
        <v>2008</v>
      </c>
      <c r="E784" s="10" t="s">
        <v>150</v>
      </c>
      <c r="F784" s="9" t="s">
        <v>2009</v>
      </c>
      <c r="G784" s="10" t="s">
        <v>432</v>
      </c>
      <c r="H784" s="9" t="s">
        <v>433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153</v>
      </c>
      <c r="S784" s="9" t="s">
        <v>154</v>
      </c>
      <c r="T784" s="9" t="s">
        <v>153</v>
      </c>
      <c r="U784" s="9" t="s">
        <v>215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2010</v>
      </c>
      <c r="AA784" s="9" t="s">
        <v>2011</v>
      </c>
      <c r="AB784" s="12" t="s">
        <v>159</v>
      </c>
      <c r="AC784" s="10" t="s">
        <v>2012</v>
      </c>
      <c r="AD784" s="9" t="s">
        <v>2011</v>
      </c>
      <c r="AE784" s="13" t="s">
        <v>159</v>
      </c>
      <c r="AF784" s="14" t="s">
        <v>220</v>
      </c>
      <c r="AG784" s="10" t="s">
        <v>2581</v>
      </c>
      <c r="AH784" s="11" t="s">
        <v>204</v>
      </c>
      <c r="AI784" s="11" t="s">
        <v>166</v>
      </c>
      <c r="AJ784" s="10" t="s">
        <v>205</v>
      </c>
      <c r="AK784" s="11" t="s">
        <v>166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4.5</v>
      </c>
      <c r="AU784" s="10" t="s">
        <v>206</v>
      </c>
      <c r="AV784" s="16">
        <v>14000</v>
      </c>
      <c r="AW784" s="16">
        <v>14000</v>
      </c>
      <c r="AX784" s="16">
        <v>0</v>
      </c>
      <c r="AY784" s="16">
        <v>0</v>
      </c>
      <c r="AZ784" s="16">
        <v>1000</v>
      </c>
      <c r="BA784" s="17">
        <v>45108</v>
      </c>
      <c r="BB784" s="30" t="s">
        <v>175</v>
      </c>
      <c r="BC784" s="18">
        <v>45117</v>
      </c>
      <c r="BD784" s="17">
        <v>45443</v>
      </c>
      <c r="BE784" s="17">
        <v>45504</v>
      </c>
      <c r="BF784" s="17">
        <v>45092</v>
      </c>
      <c r="BG784" s="10">
        <v>85522080</v>
      </c>
      <c r="BH784" s="9" t="s">
        <v>303</v>
      </c>
      <c r="BI784" s="19">
        <v>45139</v>
      </c>
      <c r="BJ784" s="20">
        <v>45145</v>
      </c>
      <c r="BK784" s="16">
        <v>3000</v>
      </c>
      <c r="BL784" s="16">
        <v>13500</v>
      </c>
      <c r="BM784" s="9" t="s">
        <v>177</v>
      </c>
      <c r="BN784" s="9" t="s">
        <v>470</v>
      </c>
      <c r="BO784" s="9" t="s">
        <v>156</v>
      </c>
      <c r="BP784" s="17">
        <v>45217</v>
      </c>
      <c r="BQ784" s="17" t="s">
        <v>156</v>
      </c>
      <c r="BR784" s="17" t="s">
        <v>156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 t="s">
        <v>156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45064</v>
      </c>
      <c r="CD784" s="10" t="s">
        <v>156</v>
      </c>
      <c r="CE784" s="17" t="s">
        <v>156</v>
      </c>
      <c r="CF784" s="17" t="s">
        <v>156</v>
      </c>
      <c r="CG784" s="17" t="s">
        <v>156</v>
      </c>
      <c r="CH784" s="17">
        <v>45064</v>
      </c>
      <c r="CI784" s="16">
        <v>3000</v>
      </c>
      <c r="CJ784" s="10" t="s">
        <v>2595</v>
      </c>
      <c r="CK784" s="10" t="s">
        <v>230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 t="s">
        <v>156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45134</v>
      </c>
      <c r="CX784" s="10" t="s">
        <v>2420</v>
      </c>
      <c r="CY784" s="17" t="s">
        <v>156</v>
      </c>
      <c r="CZ784" s="17" t="s">
        <v>156</v>
      </c>
      <c r="DA784" s="17" t="s">
        <v>156</v>
      </c>
      <c r="DB784" s="17" t="s">
        <v>156</v>
      </c>
      <c r="DC784" s="16">
        <v>0</v>
      </c>
      <c r="DD784" s="10" t="s">
        <v>156</v>
      </c>
      <c r="DE784" s="10" t="s">
        <v>156</v>
      </c>
      <c r="DF784" s="18" t="s">
        <v>156</v>
      </c>
      <c r="DG784" s="17">
        <v>45141</v>
      </c>
      <c r="DH784" s="10" t="s">
        <v>2596</v>
      </c>
      <c r="DI784" s="17" t="s">
        <v>156</v>
      </c>
      <c r="DJ784" s="17" t="s">
        <v>156</v>
      </c>
      <c r="DK784" s="17" t="s">
        <v>156</v>
      </c>
      <c r="DL784" s="17" t="s">
        <v>156</v>
      </c>
      <c r="DM784" s="16">
        <v>0</v>
      </c>
      <c r="DN784" s="10" t="s">
        <v>156</v>
      </c>
      <c r="DO784" s="10" t="s">
        <v>156</v>
      </c>
      <c r="DP784" s="16">
        <v>24</v>
      </c>
      <c r="DQ784" s="16">
        <v>12</v>
      </c>
      <c r="DR784" s="11">
        <v>12</v>
      </c>
      <c r="DS784" s="16">
        <v>12</v>
      </c>
      <c r="DT784" s="16">
        <v>0</v>
      </c>
      <c r="DU784" s="11" t="s">
        <v>181</v>
      </c>
      <c r="DV784" s="11" t="s">
        <v>182</v>
      </c>
      <c r="DW784" s="27" t="s">
        <v>156</v>
      </c>
      <c r="DX784" s="27" t="s">
        <v>156</v>
      </c>
      <c r="DY784" s="20" t="s">
        <v>2597</v>
      </c>
      <c r="DZ784" s="16">
        <v>7</v>
      </c>
      <c r="EA784" s="16">
        <v>55</v>
      </c>
      <c r="EB784" s="27" t="s">
        <v>185</v>
      </c>
      <c r="EC784" s="27" t="s">
        <v>185</v>
      </c>
      <c r="ED784" s="27" t="s">
        <v>182</v>
      </c>
      <c r="EE784" s="29">
        <v>45043.52107638889</v>
      </c>
      <c r="EF784" s="28" t="s">
        <v>188</v>
      </c>
      <c r="EG784" s="28" t="s">
        <v>189</v>
      </c>
      <c r="EH784" s="28" t="s">
        <v>190</v>
      </c>
      <c r="EI784" s="29">
        <v>45114.620949074073</v>
      </c>
      <c r="EJ784" s="28" t="s">
        <v>195</v>
      </c>
      <c r="EK784" s="28" t="s">
        <v>196</v>
      </c>
      <c r="EL784" s="28" t="s">
        <v>210</v>
      </c>
      <c r="EM784" s="45" t="s">
        <v>3713</v>
      </c>
      <c r="EN784" s="46" t="str">
        <f t="shared" si="85"/>
        <v>343F103B</v>
      </c>
      <c r="EO784" s="47">
        <f t="shared" si="86"/>
        <v>45155</v>
      </c>
      <c r="EP784" s="47">
        <f t="shared" si="87"/>
        <v>45134</v>
      </c>
      <c r="EQ784" s="48" t="str">
        <f t="shared" ca="1" si="88"/>
        <v>Y</v>
      </c>
      <c r="ER784" s="49">
        <f t="shared" si="89"/>
        <v>21</v>
      </c>
      <c r="ES784" s="50"/>
      <c r="ET784" s="51">
        <f t="shared" si="90"/>
        <v>21</v>
      </c>
      <c r="EU784" s="52">
        <f t="shared" si="91"/>
        <v>63000</v>
      </c>
      <c r="EV784" s="46"/>
      <c r="EW784" s="23" t="s">
        <v>3721</v>
      </c>
    </row>
    <row r="785" spans="1:153" ht="14.25" customHeight="1">
      <c r="A785" s="8">
        <v>778</v>
      </c>
      <c r="B785" s="9" t="s">
        <v>141</v>
      </c>
      <c r="C785" s="10" t="s">
        <v>206</v>
      </c>
      <c r="D785" s="10" t="s">
        <v>2008</v>
      </c>
      <c r="E785" s="10" t="s">
        <v>150</v>
      </c>
      <c r="F785" s="9" t="s">
        <v>2009</v>
      </c>
      <c r="G785" s="10" t="s">
        <v>432</v>
      </c>
      <c r="H785" s="9" t="s">
        <v>433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153</v>
      </c>
      <c r="S785" s="9" t="s">
        <v>154</v>
      </c>
      <c r="T785" s="9" t="s">
        <v>153</v>
      </c>
      <c r="U785" s="9" t="s">
        <v>215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2010</v>
      </c>
      <c r="AA785" s="9" t="s">
        <v>2011</v>
      </c>
      <c r="AB785" s="12" t="s">
        <v>159</v>
      </c>
      <c r="AC785" s="10" t="s">
        <v>2012</v>
      </c>
      <c r="AD785" s="9" t="s">
        <v>2011</v>
      </c>
      <c r="AE785" s="13" t="s">
        <v>159</v>
      </c>
      <c r="AF785" s="14" t="s">
        <v>220</v>
      </c>
      <c r="AG785" s="10" t="s">
        <v>2581</v>
      </c>
      <c r="AH785" s="11" t="s">
        <v>204</v>
      </c>
      <c r="AI785" s="11" t="s">
        <v>166</v>
      </c>
      <c r="AJ785" s="10" t="s">
        <v>205</v>
      </c>
      <c r="AK785" s="11" t="s">
        <v>166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4.5</v>
      </c>
      <c r="AU785" s="10" t="s">
        <v>206</v>
      </c>
      <c r="AV785" s="16">
        <v>14000</v>
      </c>
      <c r="AW785" s="16">
        <v>14000</v>
      </c>
      <c r="AX785" s="16">
        <v>0</v>
      </c>
      <c r="AY785" s="16">
        <v>0</v>
      </c>
      <c r="AZ785" s="16">
        <v>1000</v>
      </c>
      <c r="BA785" s="17">
        <v>45108</v>
      </c>
      <c r="BB785" s="30" t="s">
        <v>175</v>
      </c>
      <c r="BC785" s="18">
        <v>45117</v>
      </c>
      <c r="BD785" s="17">
        <v>45443</v>
      </c>
      <c r="BE785" s="17">
        <v>45504</v>
      </c>
      <c r="BF785" s="17">
        <v>45092</v>
      </c>
      <c r="BG785" s="10">
        <v>85175395</v>
      </c>
      <c r="BH785" s="9" t="s">
        <v>285</v>
      </c>
      <c r="BI785" s="19">
        <v>45170</v>
      </c>
      <c r="BJ785" s="20">
        <v>45173</v>
      </c>
      <c r="BK785" s="16">
        <v>2000</v>
      </c>
      <c r="BL785" s="16">
        <v>9000</v>
      </c>
      <c r="BM785" s="9" t="s">
        <v>177</v>
      </c>
      <c r="BN785" s="9" t="s">
        <v>470</v>
      </c>
      <c r="BO785" s="9" t="s">
        <v>156</v>
      </c>
      <c r="BP785" s="17">
        <v>45229</v>
      </c>
      <c r="BQ785" s="17" t="s">
        <v>156</v>
      </c>
      <c r="BR785" s="17">
        <v>45169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>
        <v>44917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>
        <v>44936</v>
      </c>
      <c r="CD785" s="10" t="s">
        <v>156</v>
      </c>
      <c r="CE785" s="17">
        <v>44943</v>
      </c>
      <c r="CF785" s="17" t="s">
        <v>156</v>
      </c>
      <c r="CG785" s="17">
        <v>44917</v>
      </c>
      <c r="CH785" s="17">
        <v>44952</v>
      </c>
      <c r="CI785" s="16">
        <v>2000</v>
      </c>
      <c r="CJ785" s="10" t="s">
        <v>2598</v>
      </c>
      <c r="CK785" s="10" t="s">
        <v>230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>
        <v>44917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45146</v>
      </c>
      <c r="CX785" s="10" t="s">
        <v>2387</v>
      </c>
      <c r="CY785" s="17">
        <v>45135</v>
      </c>
      <c r="CZ785" s="17" t="s">
        <v>156</v>
      </c>
      <c r="DA785" s="17">
        <v>45008</v>
      </c>
      <c r="DB785" s="17" t="s">
        <v>156</v>
      </c>
      <c r="DC785" s="16">
        <v>0</v>
      </c>
      <c r="DD785" s="10" t="s">
        <v>156</v>
      </c>
      <c r="DE785" s="10" t="s">
        <v>156</v>
      </c>
      <c r="DF785" s="18" t="s">
        <v>156</v>
      </c>
      <c r="DG785" s="17">
        <v>45155</v>
      </c>
      <c r="DH785" s="10" t="s">
        <v>2061</v>
      </c>
      <c r="DI785" s="17">
        <v>45149</v>
      </c>
      <c r="DJ785" s="17" t="s">
        <v>156</v>
      </c>
      <c r="DK785" s="17">
        <v>45008</v>
      </c>
      <c r="DL785" s="17" t="s">
        <v>156</v>
      </c>
      <c r="DM785" s="16">
        <v>0</v>
      </c>
      <c r="DN785" s="10" t="s">
        <v>156</v>
      </c>
      <c r="DO785" s="10" t="s">
        <v>156</v>
      </c>
      <c r="DP785" s="16">
        <v>24</v>
      </c>
      <c r="DQ785" s="16">
        <v>12</v>
      </c>
      <c r="DR785" s="11">
        <v>12</v>
      </c>
      <c r="DS785" s="16">
        <v>12</v>
      </c>
      <c r="DT785" s="16">
        <v>0</v>
      </c>
      <c r="DU785" s="11" t="s">
        <v>181</v>
      </c>
      <c r="DV785" s="11" t="s">
        <v>182</v>
      </c>
      <c r="DW785" s="27" t="s">
        <v>156</v>
      </c>
      <c r="DX785" s="27" t="s">
        <v>156</v>
      </c>
      <c r="DY785" s="20" t="s">
        <v>156</v>
      </c>
      <c r="DZ785" s="16">
        <v>7</v>
      </c>
      <c r="EA785" s="16">
        <v>55</v>
      </c>
      <c r="EB785" s="27" t="s">
        <v>185</v>
      </c>
      <c r="EC785" s="27" t="s">
        <v>185</v>
      </c>
      <c r="ED785" s="27" t="s">
        <v>182</v>
      </c>
      <c r="EE785" s="29">
        <v>44917.995787037034</v>
      </c>
      <c r="EF785" s="28" t="s">
        <v>186</v>
      </c>
      <c r="EG785" s="28" t="s">
        <v>156</v>
      </c>
      <c r="EH785" s="28" t="s">
        <v>187</v>
      </c>
      <c r="EI785" s="29">
        <v>45115.510740740741</v>
      </c>
      <c r="EJ785" s="28" t="s">
        <v>542</v>
      </c>
      <c r="EK785" s="28" t="s">
        <v>156</v>
      </c>
      <c r="EL785" s="28" t="s">
        <v>543</v>
      </c>
      <c r="EM785" s="45" t="s">
        <v>3713</v>
      </c>
      <c r="EN785" s="46" t="str">
        <f t="shared" si="85"/>
        <v>343F103B</v>
      </c>
      <c r="EO785" s="47">
        <f t="shared" si="86"/>
        <v>45167</v>
      </c>
      <c r="EP785" s="47">
        <f t="shared" si="87"/>
        <v>45146</v>
      </c>
      <c r="EQ785" s="48" t="str">
        <f t="shared" ca="1" si="88"/>
        <v>Y</v>
      </c>
      <c r="ER785" s="49">
        <f t="shared" si="89"/>
        <v>21</v>
      </c>
      <c r="ES785" s="50"/>
      <c r="ET785" s="51">
        <f t="shared" si="90"/>
        <v>21</v>
      </c>
      <c r="EU785" s="52">
        <f t="shared" si="91"/>
        <v>42000</v>
      </c>
      <c r="EV785" s="46"/>
      <c r="EW785" s="23" t="s">
        <v>3721</v>
      </c>
    </row>
    <row r="786" spans="1:153" ht="14.25" hidden="1" customHeight="1">
      <c r="A786" s="8">
        <v>779</v>
      </c>
      <c r="B786" s="9" t="s">
        <v>141</v>
      </c>
      <c r="C786" s="10" t="s">
        <v>206</v>
      </c>
      <c r="D786" s="10" t="s">
        <v>2008</v>
      </c>
      <c r="E786" s="10" t="s">
        <v>150</v>
      </c>
      <c r="F786" s="9" t="s">
        <v>2009</v>
      </c>
      <c r="G786" s="10" t="s">
        <v>432</v>
      </c>
      <c r="H786" s="9" t="s">
        <v>433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153</v>
      </c>
      <c r="S786" s="9" t="s">
        <v>154</v>
      </c>
      <c r="T786" s="9" t="s">
        <v>153</v>
      </c>
      <c r="U786" s="9" t="s">
        <v>215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2010</v>
      </c>
      <c r="AA786" s="9" t="s">
        <v>2011</v>
      </c>
      <c r="AB786" s="12" t="s">
        <v>159</v>
      </c>
      <c r="AC786" s="10" t="s">
        <v>2012</v>
      </c>
      <c r="AD786" s="9" t="s">
        <v>2011</v>
      </c>
      <c r="AE786" s="13" t="s">
        <v>159</v>
      </c>
      <c r="AF786" s="14" t="s">
        <v>220</v>
      </c>
      <c r="AG786" s="10" t="s">
        <v>2581</v>
      </c>
      <c r="AH786" s="11" t="s">
        <v>204</v>
      </c>
      <c r="AI786" s="11" t="s">
        <v>166</v>
      </c>
      <c r="AJ786" s="10" t="s">
        <v>205</v>
      </c>
      <c r="AK786" s="11" t="s">
        <v>166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4.5</v>
      </c>
      <c r="AU786" s="10" t="s">
        <v>206</v>
      </c>
      <c r="AV786" s="16">
        <v>14000</v>
      </c>
      <c r="AW786" s="16">
        <v>14000</v>
      </c>
      <c r="AX786" s="16">
        <v>0</v>
      </c>
      <c r="AY786" s="16">
        <v>0</v>
      </c>
      <c r="AZ786" s="16">
        <v>1000</v>
      </c>
      <c r="BA786" s="17">
        <v>45108</v>
      </c>
      <c r="BB786" s="30" t="s">
        <v>175</v>
      </c>
      <c r="BC786" s="18">
        <v>45117</v>
      </c>
      <c r="BD786" s="17">
        <v>45443</v>
      </c>
      <c r="BE786" s="17">
        <v>45504</v>
      </c>
      <c r="BF786" s="17">
        <v>45092</v>
      </c>
      <c r="BG786" s="10">
        <v>85468669</v>
      </c>
      <c r="BH786" s="9" t="s">
        <v>289</v>
      </c>
      <c r="BI786" s="19">
        <v>45170</v>
      </c>
      <c r="BJ786" s="20">
        <v>45173</v>
      </c>
      <c r="BK786" s="16">
        <v>1500</v>
      </c>
      <c r="BL786" s="16">
        <v>6750</v>
      </c>
      <c r="BM786" s="9" t="s">
        <v>177</v>
      </c>
      <c r="BN786" s="9" t="s">
        <v>226</v>
      </c>
      <c r="BO786" s="9" t="s">
        <v>156</v>
      </c>
      <c r="BP786" s="17">
        <v>45229</v>
      </c>
      <c r="BQ786" s="17" t="s">
        <v>156</v>
      </c>
      <c r="BR786" s="17" t="s">
        <v>156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 t="s">
        <v>156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>
        <v>45044</v>
      </c>
      <c r="CD786" s="10" t="s">
        <v>156</v>
      </c>
      <c r="CE786" s="17">
        <v>45044</v>
      </c>
      <c r="CF786" s="17" t="s">
        <v>156</v>
      </c>
      <c r="CG786" s="17">
        <v>45014</v>
      </c>
      <c r="CH786" s="17">
        <v>45042</v>
      </c>
      <c r="CI786" s="16">
        <v>1500</v>
      </c>
      <c r="CJ786" s="10" t="s">
        <v>2599</v>
      </c>
      <c r="CK786" s="10" t="s">
        <v>230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 t="s">
        <v>156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>
        <v>45146</v>
      </c>
      <c r="CX786" s="10" t="s">
        <v>2387</v>
      </c>
      <c r="CY786" s="17" t="s">
        <v>156</v>
      </c>
      <c r="CZ786" s="17" t="s">
        <v>156</v>
      </c>
      <c r="DA786" s="17" t="s">
        <v>156</v>
      </c>
      <c r="DB786" s="17" t="s">
        <v>156</v>
      </c>
      <c r="DC786" s="16">
        <v>0</v>
      </c>
      <c r="DD786" s="10" t="s">
        <v>156</v>
      </c>
      <c r="DE786" s="10" t="s">
        <v>156</v>
      </c>
      <c r="DF786" s="18" t="s">
        <v>156</v>
      </c>
      <c r="DG786" s="17">
        <v>45155</v>
      </c>
      <c r="DH786" s="10" t="s">
        <v>2061</v>
      </c>
      <c r="DI786" s="17" t="s">
        <v>156</v>
      </c>
      <c r="DJ786" s="17" t="s">
        <v>156</v>
      </c>
      <c r="DK786" s="17" t="s">
        <v>156</v>
      </c>
      <c r="DL786" s="17" t="s">
        <v>156</v>
      </c>
      <c r="DM786" s="16">
        <v>0</v>
      </c>
      <c r="DN786" s="10" t="s">
        <v>156</v>
      </c>
      <c r="DO786" s="10" t="s">
        <v>156</v>
      </c>
      <c r="DP786" s="16">
        <v>24</v>
      </c>
      <c r="DQ786" s="16">
        <v>12</v>
      </c>
      <c r="DR786" s="11">
        <v>12</v>
      </c>
      <c r="DS786" s="16">
        <v>12</v>
      </c>
      <c r="DT786" s="16">
        <v>0</v>
      </c>
      <c r="DU786" s="11" t="s">
        <v>181</v>
      </c>
      <c r="DV786" s="11" t="s">
        <v>182</v>
      </c>
      <c r="DW786" s="27" t="s">
        <v>156</v>
      </c>
      <c r="DX786" s="27" t="s">
        <v>156</v>
      </c>
      <c r="DY786" s="20" t="s">
        <v>156</v>
      </c>
      <c r="DZ786" s="16">
        <v>7</v>
      </c>
      <c r="EA786" s="16">
        <v>55</v>
      </c>
      <c r="EB786" s="27" t="s">
        <v>185</v>
      </c>
      <c r="EC786" s="27" t="s">
        <v>185</v>
      </c>
      <c r="ED786" s="27" t="s">
        <v>182</v>
      </c>
      <c r="EE786" s="29">
        <v>45014.236354166664</v>
      </c>
      <c r="EF786" s="28" t="s">
        <v>188</v>
      </c>
      <c r="EG786" s="28" t="s">
        <v>189</v>
      </c>
      <c r="EH786" s="28" t="s">
        <v>190</v>
      </c>
      <c r="EI786" s="29">
        <v>45115.510740740741</v>
      </c>
      <c r="EJ786" s="28" t="s">
        <v>542</v>
      </c>
      <c r="EK786" s="28" t="s">
        <v>156</v>
      </c>
      <c r="EL786" s="28" t="s">
        <v>543</v>
      </c>
      <c r="EM786" s="45"/>
      <c r="EN786" s="46" t="str">
        <f t="shared" si="85"/>
        <v>343F103B</v>
      </c>
      <c r="EO786" s="47">
        <f t="shared" si="86"/>
        <v>45167</v>
      </c>
      <c r="EP786" s="47">
        <f t="shared" si="87"/>
        <v>45146</v>
      </c>
      <c r="EQ786" s="48" t="str">
        <f t="shared" ca="1" si="88"/>
        <v>Y</v>
      </c>
      <c r="ER786" s="49">
        <f t="shared" si="89"/>
        <v>21</v>
      </c>
      <c r="ES786" s="50"/>
      <c r="ET786" s="51">
        <f t="shared" si="90"/>
        <v>21</v>
      </c>
      <c r="EU786" s="52">
        <f t="shared" si="91"/>
        <v>31500</v>
      </c>
      <c r="EV786" s="46"/>
      <c r="EW786" s="23" t="s">
        <v>3717</v>
      </c>
    </row>
    <row r="787" spans="1:153" ht="14.25" customHeight="1">
      <c r="A787" s="8">
        <v>780</v>
      </c>
      <c r="B787" s="9" t="s">
        <v>141</v>
      </c>
      <c r="C787" s="10" t="s">
        <v>206</v>
      </c>
      <c r="D787" s="10" t="s">
        <v>2008</v>
      </c>
      <c r="E787" s="10" t="s">
        <v>150</v>
      </c>
      <c r="F787" s="9" t="s">
        <v>2009</v>
      </c>
      <c r="G787" s="10" t="s">
        <v>432</v>
      </c>
      <c r="H787" s="9" t="s">
        <v>433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153</v>
      </c>
      <c r="S787" s="9" t="s">
        <v>154</v>
      </c>
      <c r="T787" s="9" t="s">
        <v>153</v>
      </c>
      <c r="U787" s="9" t="s">
        <v>215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2010</v>
      </c>
      <c r="AA787" s="9" t="s">
        <v>2011</v>
      </c>
      <c r="AB787" s="12" t="s">
        <v>159</v>
      </c>
      <c r="AC787" s="10" t="s">
        <v>2012</v>
      </c>
      <c r="AD787" s="9" t="s">
        <v>2011</v>
      </c>
      <c r="AE787" s="13" t="s">
        <v>159</v>
      </c>
      <c r="AF787" s="14" t="s">
        <v>220</v>
      </c>
      <c r="AG787" s="10" t="s">
        <v>2581</v>
      </c>
      <c r="AH787" s="11" t="s">
        <v>204</v>
      </c>
      <c r="AI787" s="11" t="s">
        <v>166</v>
      </c>
      <c r="AJ787" s="10" t="s">
        <v>205</v>
      </c>
      <c r="AK787" s="11" t="s">
        <v>166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4.5</v>
      </c>
      <c r="AU787" s="10" t="s">
        <v>206</v>
      </c>
      <c r="AV787" s="16">
        <v>14000</v>
      </c>
      <c r="AW787" s="16">
        <v>14000</v>
      </c>
      <c r="AX787" s="16">
        <v>0</v>
      </c>
      <c r="AY787" s="16">
        <v>0</v>
      </c>
      <c r="AZ787" s="16">
        <v>1000</v>
      </c>
      <c r="BA787" s="17">
        <v>45108</v>
      </c>
      <c r="BB787" s="30" t="s">
        <v>175</v>
      </c>
      <c r="BC787" s="18">
        <v>45117</v>
      </c>
      <c r="BD787" s="17">
        <v>45443</v>
      </c>
      <c r="BE787" s="17">
        <v>45504</v>
      </c>
      <c r="BF787" s="17">
        <v>45092</v>
      </c>
      <c r="BG787" s="10">
        <v>85733764</v>
      </c>
      <c r="BH787" s="9" t="s">
        <v>176</v>
      </c>
      <c r="BI787" s="19">
        <v>45170</v>
      </c>
      <c r="BJ787" s="20">
        <v>45173</v>
      </c>
      <c r="BK787" s="16">
        <v>2000</v>
      </c>
      <c r="BL787" s="16">
        <v>9000</v>
      </c>
      <c r="BM787" s="9" t="s">
        <v>177</v>
      </c>
      <c r="BN787" s="9" t="s">
        <v>470</v>
      </c>
      <c r="BO787" s="9" t="s">
        <v>156</v>
      </c>
      <c r="BP787" s="17">
        <v>45245</v>
      </c>
      <c r="BQ787" s="17" t="s">
        <v>156</v>
      </c>
      <c r="BR787" s="17" t="s">
        <v>156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 t="s">
        <v>156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>
        <v>45090</v>
      </c>
      <c r="CD787" s="10" t="s">
        <v>156</v>
      </c>
      <c r="CE787" s="17" t="s">
        <v>156</v>
      </c>
      <c r="CF787" s="17" t="s">
        <v>156</v>
      </c>
      <c r="CG787" s="17">
        <v>45084</v>
      </c>
      <c r="CH787" s="17">
        <v>45086</v>
      </c>
      <c r="CI787" s="16">
        <v>2000</v>
      </c>
      <c r="CJ787" s="10" t="s">
        <v>2600</v>
      </c>
      <c r="CK787" s="10" t="s">
        <v>230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 t="s">
        <v>156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>
        <v>45146</v>
      </c>
      <c r="CX787" s="10" t="s">
        <v>2555</v>
      </c>
      <c r="CY787" s="17">
        <v>45142</v>
      </c>
      <c r="CZ787" s="17" t="s">
        <v>156</v>
      </c>
      <c r="DA787" s="17">
        <v>45091</v>
      </c>
      <c r="DB787" s="17" t="s">
        <v>156</v>
      </c>
      <c r="DC787" s="16">
        <v>0</v>
      </c>
      <c r="DD787" s="10" t="s">
        <v>156</v>
      </c>
      <c r="DE787" s="10" t="s">
        <v>156</v>
      </c>
      <c r="DF787" s="18" t="s">
        <v>156</v>
      </c>
      <c r="DG787" s="17">
        <v>45155</v>
      </c>
      <c r="DH787" s="10" t="s">
        <v>2601</v>
      </c>
      <c r="DI787" s="17">
        <v>45149</v>
      </c>
      <c r="DJ787" s="17" t="s">
        <v>156</v>
      </c>
      <c r="DK787" s="17">
        <v>45088</v>
      </c>
      <c r="DL787" s="17" t="s">
        <v>156</v>
      </c>
      <c r="DM787" s="16">
        <v>0</v>
      </c>
      <c r="DN787" s="10" t="s">
        <v>156</v>
      </c>
      <c r="DO787" s="10" t="s">
        <v>156</v>
      </c>
      <c r="DP787" s="16">
        <v>24</v>
      </c>
      <c r="DQ787" s="16">
        <v>12</v>
      </c>
      <c r="DR787" s="11">
        <v>12</v>
      </c>
      <c r="DS787" s="16">
        <v>12</v>
      </c>
      <c r="DT787" s="16">
        <v>0</v>
      </c>
      <c r="DU787" s="11" t="s">
        <v>181</v>
      </c>
      <c r="DV787" s="11" t="s">
        <v>182</v>
      </c>
      <c r="DW787" s="27" t="s">
        <v>156</v>
      </c>
      <c r="DX787" s="27" t="s">
        <v>156</v>
      </c>
      <c r="DY787" s="20" t="s">
        <v>2602</v>
      </c>
      <c r="DZ787" s="16">
        <v>7</v>
      </c>
      <c r="EA787" s="16">
        <v>55</v>
      </c>
      <c r="EB787" s="27" t="s">
        <v>185</v>
      </c>
      <c r="EC787" s="27" t="s">
        <v>185</v>
      </c>
      <c r="ED787" s="27" t="s">
        <v>182</v>
      </c>
      <c r="EE787" s="29">
        <v>45076.226701388892</v>
      </c>
      <c r="EF787" s="28" t="s">
        <v>188</v>
      </c>
      <c r="EG787" s="28" t="s">
        <v>189</v>
      </c>
      <c r="EH787" s="28" t="s">
        <v>190</v>
      </c>
      <c r="EI787" s="29">
        <v>45115.510740740741</v>
      </c>
      <c r="EJ787" s="28" t="s">
        <v>542</v>
      </c>
      <c r="EK787" s="28" t="s">
        <v>156</v>
      </c>
      <c r="EL787" s="28" t="s">
        <v>543</v>
      </c>
      <c r="EM787" s="45" t="s">
        <v>3713</v>
      </c>
      <c r="EN787" s="46" t="str">
        <f t="shared" si="85"/>
        <v>343F103B</v>
      </c>
      <c r="EO787" s="47">
        <f t="shared" si="86"/>
        <v>45183</v>
      </c>
      <c r="EP787" s="47">
        <f t="shared" si="87"/>
        <v>45146</v>
      </c>
      <c r="EQ787" s="48" t="str">
        <f t="shared" ca="1" si="88"/>
        <v>Y</v>
      </c>
      <c r="ER787" s="49">
        <f t="shared" si="89"/>
        <v>37</v>
      </c>
      <c r="ES787" s="50"/>
      <c r="ET787" s="51">
        <f t="shared" si="90"/>
        <v>37</v>
      </c>
      <c r="EU787" s="52">
        <f t="shared" si="91"/>
        <v>74000</v>
      </c>
      <c r="EV787" s="46"/>
      <c r="EW787" s="23" t="s">
        <v>3721</v>
      </c>
    </row>
    <row r="788" spans="1:153" ht="14.25" customHeight="1">
      <c r="A788" s="8">
        <v>781</v>
      </c>
      <c r="B788" s="9" t="s">
        <v>141</v>
      </c>
      <c r="C788" s="10" t="s">
        <v>206</v>
      </c>
      <c r="D788" s="10" t="s">
        <v>2008</v>
      </c>
      <c r="E788" s="10" t="s">
        <v>150</v>
      </c>
      <c r="F788" s="9" t="s">
        <v>2009</v>
      </c>
      <c r="G788" s="10" t="s">
        <v>432</v>
      </c>
      <c r="H788" s="9" t="s">
        <v>433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153</v>
      </c>
      <c r="S788" s="9" t="s">
        <v>154</v>
      </c>
      <c r="T788" s="9" t="s">
        <v>153</v>
      </c>
      <c r="U788" s="9" t="s">
        <v>215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2010</v>
      </c>
      <c r="AA788" s="9" t="s">
        <v>2011</v>
      </c>
      <c r="AB788" s="12" t="s">
        <v>159</v>
      </c>
      <c r="AC788" s="10" t="s">
        <v>2012</v>
      </c>
      <c r="AD788" s="9" t="s">
        <v>2011</v>
      </c>
      <c r="AE788" s="13" t="s">
        <v>159</v>
      </c>
      <c r="AF788" s="14" t="s">
        <v>220</v>
      </c>
      <c r="AG788" s="10" t="s">
        <v>2581</v>
      </c>
      <c r="AH788" s="11" t="s">
        <v>204</v>
      </c>
      <c r="AI788" s="11" t="s">
        <v>166</v>
      </c>
      <c r="AJ788" s="10" t="s">
        <v>205</v>
      </c>
      <c r="AK788" s="11" t="s">
        <v>166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4.5</v>
      </c>
      <c r="AU788" s="10" t="s">
        <v>206</v>
      </c>
      <c r="AV788" s="16">
        <v>14000</v>
      </c>
      <c r="AW788" s="16">
        <v>14000</v>
      </c>
      <c r="AX788" s="16">
        <v>0</v>
      </c>
      <c r="AY788" s="16">
        <v>0</v>
      </c>
      <c r="AZ788" s="16">
        <v>1000</v>
      </c>
      <c r="BA788" s="17">
        <v>45108</v>
      </c>
      <c r="BB788" s="30" t="s">
        <v>175</v>
      </c>
      <c r="BC788" s="18">
        <v>45117</v>
      </c>
      <c r="BD788" s="17">
        <v>45443</v>
      </c>
      <c r="BE788" s="17">
        <v>45504</v>
      </c>
      <c r="BF788" s="17">
        <v>45092</v>
      </c>
      <c r="BG788" s="10">
        <v>85654114</v>
      </c>
      <c r="BH788" s="9" t="s">
        <v>211</v>
      </c>
      <c r="BI788" s="19">
        <v>45200</v>
      </c>
      <c r="BJ788" s="20">
        <v>45201</v>
      </c>
      <c r="BK788" s="16">
        <v>1500</v>
      </c>
      <c r="BL788" s="16">
        <v>6750</v>
      </c>
      <c r="BM788" s="9" t="s">
        <v>177</v>
      </c>
      <c r="BN788" s="9" t="s">
        <v>470</v>
      </c>
      <c r="BO788" s="9" t="s">
        <v>156</v>
      </c>
      <c r="BP788" s="17">
        <v>45257</v>
      </c>
      <c r="BQ788" s="17" t="s">
        <v>156</v>
      </c>
      <c r="BR788" s="17">
        <v>45257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>
        <v>45068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>
        <v>45107</v>
      </c>
      <c r="CD788" s="10" t="s">
        <v>156</v>
      </c>
      <c r="CE788" s="17" t="s">
        <v>156</v>
      </c>
      <c r="CF788" s="17" t="s">
        <v>156</v>
      </c>
      <c r="CG788" s="17">
        <v>45077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>
        <v>45068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>
        <v>45169</v>
      </c>
      <c r="CX788" s="10" t="s">
        <v>2603</v>
      </c>
      <c r="CY788" s="17" t="s">
        <v>156</v>
      </c>
      <c r="CZ788" s="17" t="s">
        <v>156</v>
      </c>
      <c r="DA788" s="17">
        <v>45077</v>
      </c>
      <c r="DB788" s="17" t="s">
        <v>156</v>
      </c>
      <c r="DC788" s="16">
        <v>0</v>
      </c>
      <c r="DD788" s="10" t="s">
        <v>156</v>
      </c>
      <c r="DE788" s="10" t="s">
        <v>156</v>
      </c>
      <c r="DF788" s="18" t="s">
        <v>156</v>
      </c>
      <c r="DG788" s="17">
        <v>45183</v>
      </c>
      <c r="DH788" s="10" t="s">
        <v>2604</v>
      </c>
      <c r="DI788" s="17" t="s">
        <v>156</v>
      </c>
      <c r="DJ788" s="17" t="s">
        <v>156</v>
      </c>
      <c r="DK788" s="17">
        <v>45077</v>
      </c>
      <c r="DL788" s="17" t="s">
        <v>156</v>
      </c>
      <c r="DM788" s="16">
        <v>0</v>
      </c>
      <c r="DN788" s="10" t="s">
        <v>156</v>
      </c>
      <c r="DO788" s="10" t="s">
        <v>156</v>
      </c>
      <c r="DP788" s="16">
        <v>24</v>
      </c>
      <c r="DQ788" s="16">
        <v>12</v>
      </c>
      <c r="DR788" s="11">
        <v>12</v>
      </c>
      <c r="DS788" s="16">
        <v>12</v>
      </c>
      <c r="DT788" s="16">
        <v>0</v>
      </c>
      <c r="DU788" s="11" t="s">
        <v>181</v>
      </c>
      <c r="DV788" s="11" t="s">
        <v>182</v>
      </c>
      <c r="DW788" s="27" t="s">
        <v>156</v>
      </c>
      <c r="DX788" s="27" t="s">
        <v>156</v>
      </c>
      <c r="DY788" s="20" t="s">
        <v>156</v>
      </c>
      <c r="DZ788" s="16">
        <v>7</v>
      </c>
      <c r="EA788" s="16">
        <v>55</v>
      </c>
      <c r="EB788" s="27" t="s">
        <v>185</v>
      </c>
      <c r="EC788" s="27" t="s">
        <v>185</v>
      </c>
      <c r="ED788" s="27" t="s">
        <v>182</v>
      </c>
      <c r="EE788" s="29">
        <v>45068.822800925926</v>
      </c>
      <c r="EF788" s="28" t="s">
        <v>186</v>
      </c>
      <c r="EG788" s="28" t="s">
        <v>156</v>
      </c>
      <c r="EH788" s="28" t="s">
        <v>187</v>
      </c>
      <c r="EI788" s="29">
        <v>45110.818703703706</v>
      </c>
      <c r="EJ788" s="28" t="s">
        <v>197</v>
      </c>
      <c r="EK788" s="28" t="s">
        <v>156</v>
      </c>
      <c r="EL788" s="28" t="s">
        <v>198</v>
      </c>
      <c r="EM788" s="45" t="s">
        <v>3713</v>
      </c>
      <c r="EN788" s="46" t="str">
        <f t="shared" si="85"/>
        <v>343F103B</v>
      </c>
      <c r="EO788" s="47">
        <f t="shared" si="86"/>
        <v>45195</v>
      </c>
      <c r="EP788" s="47">
        <f t="shared" si="87"/>
        <v>45169</v>
      </c>
      <c r="EQ788" s="48" t="str">
        <f t="shared" ca="1" si="88"/>
        <v>Y</v>
      </c>
      <c r="ER788" s="49">
        <f t="shared" si="89"/>
        <v>26</v>
      </c>
      <c r="ES788" s="50"/>
      <c r="ET788" s="51">
        <f t="shared" si="90"/>
        <v>26</v>
      </c>
      <c r="EU788" s="52">
        <f t="shared" si="91"/>
        <v>39000</v>
      </c>
      <c r="EV788" s="46"/>
      <c r="EW788" s="23" t="s">
        <v>3721</v>
      </c>
    </row>
    <row r="789" spans="1:153" ht="14.25" customHeight="1">
      <c r="A789" s="8">
        <v>782</v>
      </c>
      <c r="B789" s="9" t="s">
        <v>141</v>
      </c>
      <c r="C789" s="10" t="s">
        <v>206</v>
      </c>
      <c r="D789" s="10" t="s">
        <v>2008</v>
      </c>
      <c r="E789" s="10" t="s">
        <v>150</v>
      </c>
      <c r="F789" s="9" t="s">
        <v>2009</v>
      </c>
      <c r="G789" s="10" t="s">
        <v>432</v>
      </c>
      <c r="H789" s="9" t="s">
        <v>433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213</v>
      </c>
      <c r="S789" s="9" t="s">
        <v>154</v>
      </c>
      <c r="T789" s="9" t="s">
        <v>214</v>
      </c>
      <c r="U789" s="9" t="s">
        <v>215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2114</v>
      </c>
      <c r="AA789" s="9" t="s">
        <v>217</v>
      </c>
      <c r="AB789" s="12" t="s">
        <v>218</v>
      </c>
      <c r="AC789" s="10" t="s">
        <v>2115</v>
      </c>
      <c r="AD789" s="9" t="s">
        <v>217</v>
      </c>
      <c r="AE789" s="13" t="s">
        <v>218</v>
      </c>
      <c r="AF789" s="14" t="s">
        <v>442</v>
      </c>
      <c r="AG789" s="10" t="s">
        <v>2605</v>
      </c>
      <c r="AH789" s="11" t="s">
        <v>222</v>
      </c>
      <c r="AI789" s="11" t="s">
        <v>223</v>
      </c>
      <c r="AJ789" s="10" t="s">
        <v>224</v>
      </c>
      <c r="AK789" s="11" t="s">
        <v>223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5.3</v>
      </c>
      <c r="AU789" s="10" t="s">
        <v>142</v>
      </c>
      <c r="AV789" s="16">
        <v>12600</v>
      </c>
      <c r="AW789" s="16">
        <v>12600</v>
      </c>
      <c r="AX789" s="16">
        <v>0</v>
      </c>
      <c r="AY789" s="16">
        <v>0</v>
      </c>
      <c r="AZ789" s="16">
        <v>1500</v>
      </c>
      <c r="BA789" s="17">
        <v>45108</v>
      </c>
      <c r="BB789" s="30" t="s">
        <v>175</v>
      </c>
      <c r="BC789" s="18">
        <v>45119</v>
      </c>
      <c r="BD789" s="17">
        <v>45291</v>
      </c>
      <c r="BE789" s="17">
        <v>45350</v>
      </c>
      <c r="BF789" s="17">
        <v>45092</v>
      </c>
      <c r="BG789" s="10">
        <v>85165333</v>
      </c>
      <c r="BH789" s="9" t="s">
        <v>414</v>
      </c>
      <c r="BI789" s="19">
        <v>44958</v>
      </c>
      <c r="BJ789" s="20">
        <v>44963</v>
      </c>
      <c r="BK789" s="16">
        <v>5028</v>
      </c>
      <c r="BL789" s="16">
        <v>26648</v>
      </c>
      <c r="BM789" s="9" t="s">
        <v>177</v>
      </c>
      <c r="BN789" s="9" t="s">
        <v>436</v>
      </c>
      <c r="BO789" s="9" t="s">
        <v>635</v>
      </c>
      <c r="BP789" s="17">
        <v>45092</v>
      </c>
      <c r="BQ789" s="17">
        <v>45092</v>
      </c>
      <c r="BR789" s="17">
        <v>45092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>
        <v>44915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 t="s">
        <v>156</v>
      </c>
      <c r="CD789" s="10" t="s">
        <v>156</v>
      </c>
      <c r="CE789" s="17" t="s">
        <v>156</v>
      </c>
      <c r="CF789" s="17" t="s">
        <v>156</v>
      </c>
      <c r="CG789" s="17">
        <v>44929</v>
      </c>
      <c r="CH789" s="17" t="s">
        <v>156</v>
      </c>
      <c r="CI789" s="16">
        <v>0</v>
      </c>
      <c r="CJ789" s="10" t="s">
        <v>156</v>
      </c>
      <c r="CK789" s="10" t="s">
        <v>156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>
        <v>44915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44932</v>
      </c>
      <c r="CX789" s="10" t="s">
        <v>193</v>
      </c>
      <c r="CY789" s="17" t="s">
        <v>156</v>
      </c>
      <c r="CZ789" s="17" t="s">
        <v>156</v>
      </c>
      <c r="DA789" s="17">
        <v>44929</v>
      </c>
      <c r="DB789" s="17">
        <v>44938</v>
      </c>
      <c r="DC789" s="16">
        <v>5028</v>
      </c>
      <c r="DD789" s="10" t="s">
        <v>2606</v>
      </c>
      <c r="DE789" s="10" t="s">
        <v>230</v>
      </c>
      <c r="DF789" s="18" t="s">
        <v>156</v>
      </c>
      <c r="DG789" s="17">
        <v>44936</v>
      </c>
      <c r="DH789" s="10" t="s">
        <v>156</v>
      </c>
      <c r="DI789" s="17" t="s">
        <v>156</v>
      </c>
      <c r="DJ789" s="17" t="s">
        <v>156</v>
      </c>
      <c r="DK789" s="17">
        <v>44929</v>
      </c>
      <c r="DL789" s="17">
        <v>44943</v>
      </c>
      <c r="DM789" s="16">
        <v>5028</v>
      </c>
      <c r="DN789" s="10" t="s">
        <v>2607</v>
      </c>
      <c r="DO789" s="10" t="s">
        <v>233</v>
      </c>
      <c r="DP789" s="16">
        <v>12</v>
      </c>
      <c r="DQ789" s="16">
        <v>8</v>
      </c>
      <c r="DR789" s="11">
        <v>8</v>
      </c>
      <c r="DS789" s="16">
        <v>12</v>
      </c>
      <c r="DT789" s="16">
        <v>0</v>
      </c>
      <c r="DU789" s="11" t="s">
        <v>181</v>
      </c>
      <c r="DV789" s="11" t="s">
        <v>182</v>
      </c>
      <c r="DW789" s="27" t="s">
        <v>156</v>
      </c>
      <c r="DX789" s="27" t="s">
        <v>156</v>
      </c>
      <c r="DY789" s="20" t="s">
        <v>452</v>
      </c>
      <c r="DZ789" s="16">
        <v>7</v>
      </c>
      <c r="EA789" s="16">
        <v>55</v>
      </c>
      <c r="EB789" s="27" t="s">
        <v>185</v>
      </c>
      <c r="EC789" s="27" t="s">
        <v>185</v>
      </c>
      <c r="ED789" s="27" t="s">
        <v>182</v>
      </c>
      <c r="EE789" s="29">
        <v>44916.147546296299</v>
      </c>
      <c r="EF789" s="28" t="s">
        <v>186</v>
      </c>
      <c r="EG789" s="28" t="s">
        <v>156</v>
      </c>
      <c r="EH789" s="28" t="s">
        <v>187</v>
      </c>
      <c r="EI789" s="29">
        <v>45062.343865740739</v>
      </c>
      <c r="EJ789" s="28" t="s">
        <v>197</v>
      </c>
      <c r="EK789" s="28" t="s">
        <v>156</v>
      </c>
      <c r="EL789" s="28" t="s">
        <v>198</v>
      </c>
      <c r="EM789" s="45" t="s">
        <v>3713</v>
      </c>
      <c r="EN789" s="46" t="str">
        <f t="shared" si="85"/>
        <v>343F105A</v>
      </c>
      <c r="EO789" s="47">
        <f t="shared" si="86"/>
        <v>45030</v>
      </c>
      <c r="EP789" s="47">
        <f t="shared" si="87"/>
        <v>44932</v>
      </c>
      <c r="EQ789" s="48" t="str">
        <f t="shared" ca="1" si="88"/>
        <v>Past</v>
      </c>
      <c r="ER789" s="49">
        <f t="shared" si="89"/>
        <v>98</v>
      </c>
      <c r="ES789" s="50"/>
      <c r="ET789" s="51">
        <f t="shared" si="90"/>
        <v>98</v>
      </c>
      <c r="EU789" s="52">
        <f t="shared" si="91"/>
        <v>492744</v>
      </c>
      <c r="EV789" s="46"/>
      <c r="EW789" s="23" t="s">
        <v>3714</v>
      </c>
    </row>
    <row r="790" spans="1:153" ht="14.25" customHeight="1">
      <c r="A790" s="8">
        <v>783</v>
      </c>
      <c r="B790" s="9" t="s">
        <v>141</v>
      </c>
      <c r="C790" s="10" t="s">
        <v>206</v>
      </c>
      <c r="D790" s="10" t="s">
        <v>2008</v>
      </c>
      <c r="E790" s="10" t="s">
        <v>150</v>
      </c>
      <c r="F790" s="9" t="s">
        <v>2009</v>
      </c>
      <c r="G790" s="10" t="s">
        <v>432</v>
      </c>
      <c r="H790" s="9" t="s">
        <v>433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213</v>
      </c>
      <c r="S790" s="9" t="s">
        <v>154</v>
      </c>
      <c r="T790" s="9" t="s">
        <v>214</v>
      </c>
      <c r="U790" s="9" t="s">
        <v>215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2114</v>
      </c>
      <c r="AA790" s="9" t="s">
        <v>217</v>
      </c>
      <c r="AB790" s="12" t="s">
        <v>218</v>
      </c>
      <c r="AC790" s="10" t="s">
        <v>2115</v>
      </c>
      <c r="AD790" s="9" t="s">
        <v>217</v>
      </c>
      <c r="AE790" s="13" t="s">
        <v>218</v>
      </c>
      <c r="AF790" s="14" t="s">
        <v>442</v>
      </c>
      <c r="AG790" s="10" t="s">
        <v>2605</v>
      </c>
      <c r="AH790" s="11" t="s">
        <v>222</v>
      </c>
      <c r="AI790" s="11" t="s">
        <v>223</v>
      </c>
      <c r="AJ790" s="10" t="s">
        <v>224</v>
      </c>
      <c r="AK790" s="11" t="s">
        <v>223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5.3</v>
      </c>
      <c r="AU790" s="10" t="s">
        <v>142</v>
      </c>
      <c r="AV790" s="16">
        <v>12600</v>
      </c>
      <c r="AW790" s="16">
        <v>12600</v>
      </c>
      <c r="AX790" s="16">
        <v>0</v>
      </c>
      <c r="AY790" s="16">
        <v>0</v>
      </c>
      <c r="AZ790" s="16">
        <v>1500</v>
      </c>
      <c r="BA790" s="17">
        <v>45108</v>
      </c>
      <c r="BB790" s="30" t="s">
        <v>175</v>
      </c>
      <c r="BC790" s="18" t="s">
        <v>156</v>
      </c>
      <c r="BD790" s="17">
        <v>45291</v>
      </c>
      <c r="BE790" s="17">
        <v>45350</v>
      </c>
      <c r="BF790" s="17">
        <v>45092</v>
      </c>
      <c r="BG790" s="10">
        <v>85521055</v>
      </c>
      <c r="BH790" s="9" t="s">
        <v>319</v>
      </c>
      <c r="BI790" s="19">
        <v>45047</v>
      </c>
      <c r="BJ790" s="20">
        <v>45047</v>
      </c>
      <c r="BK790" s="16">
        <v>0</v>
      </c>
      <c r="BL790" s="16">
        <v>0</v>
      </c>
      <c r="BM790" s="9" t="s">
        <v>177</v>
      </c>
      <c r="BN790" s="9" t="s">
        <v>470</v>
      </c>
      <c r="BO790" s="9" t="s">
        <v>156</v>
      </c>
      <c r="BP790" s="17">
        <v>45122</v>
      </c>
      <c r="BQ790" s="17" t="s">
        <v>156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 t="s">
        <v>156</v>
      </c>
      <c r="CD790" s="10" t="s">
        <v>156</v>
      </c>
      <c r="CE790" s="17" t="s">
        <v>156</v>
      </c>
      <c r="CF790" s="17" t="s">
        <v>156</v>
      </c>
      <c r="CG790" s="17">
        <v>45042</v>
      </c>
      <c r="CH790" s="17" t="s">
        <v>156</v>
      </c>
      <c r="CI790" s="16">
        <v>0</v>
      </c>
      <c r="CJ790" s="10" t="s">
        <v>156</v>
      </c>
      <c r="CK790" s="10" t="s">
        <v>156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 t="s">
        <v>156</v>
      </c>
      <c r="CX790" s="10" t="s">
        <v>193</v>
      </c>
      <c r="CY790" s="17" t="s">
        <v>156</v>
      </c>
      <c r="CZ790" s="17" t="s">
        <v>156</v>
      </c>
      <c r="DA790" s="17">
        <v>45042</v>
      </c>
      <c r="DB790" s="17" t="s">
        <v>156</v>
      </c>
      <c r="DC790" s="16">
        <v>0</v>
      </c>
      <c r="DD790" s="10" t="s">
        <v>156</v>
      </c>
      <c r="DE790" s="10" t="s">
        <v>156</v>
      </c>
      <c r="DF790" s="18" t="s">
        <v>156</v>
      </c>
      <c r="DG790" s="17" t="s">
        <v>156</v>
      </c>
      <c r="DH790" s="10" t="s">
        <v>156</v>
      </c>
      <c r="DI790" s="17" t="s">
        <v>156</v>
      </c>
      <c r="DJ790" s="17" t="s">
        <v>156</v>
      </c>
      <c r="DK790" s="17">
        <v>45042</v>
      </c>
      <c r="DL790" s="17" t="s">
        <v>156</v>
      </c>
      <c r="DM790" s="16">
        <v>0</v>
      </c>
      <c r="DN790" s="10" t="s">
        <v>156</v>
      </c>
      <c r="DO790" s="10" t="s">
        <v>156</v>
      </c>
      <c r="DP790" s="16">
        <v>12</v>
      </c>
      <c r="DQ790" s="16">
        <v>8</v>
      </c>
      <c r="DR790" s="11">
        <v>8</v>
      </c>
      <c r="DS790" s="16">
        <v>12</v>
      </c>
      <c r="DT790" s="16">
        <v>0</v>
      </c>
      <c r="DU790" s="11" t="s">
        <v>181</v>
      </c>
      <c r="DV790" s="11" t="s">
        <v>182</v>
      </c>
      <c r="DW790" s="27" t="s">
        <v>156</v>
      </c>
      <c r="DX790" s="27" t="s">
        <v>156</v>
      </c>
      <c r="DY790" s="20" t="s">
        <v>1614</v>
      </c>
      <c r="DZ790" s="16">
        <v>7</v>
      </c>
      <c r="EA790" s="16">
        <v>55</v>
      </c>
      <c r="EB790" s="27" t="s">
        <v>185</v>
      </c>
      <c r="EC790" s="27" t="s">
        <v>185</v>
      </c>
      <c r="ED790" s="27" t="s">
        <v>182</v>
      </c>
      <c r="EE790" s="29">
        <v>45042.277557870373</v>
      </c>
      <c r="EF790" s="28" t="s">
        <v>1129</v>
      </c>
      <c r="EG790" s="28" t="s">
        <v>1130</v>
      </c>
      <c r="EH790" s="28" t="s">
        <v>190</v>
      </c>
      <c r="EI790" s="29">
        <v>45062.343865740739</v>
      </c>
      <c r="EJ790" s="28" t="s">
        <v>197</v>
      </c>
      <c r="EK790" s="28" t="s">
        <v>156</v>
      </c>
      <c r="EL790" s="28" t="s">
        <v>198</v>
      </c>
      <c r="EM790" s="45" t="s">
        <v>3713</v>
      </c>
      <c r="EN790" s="46" t="str">
        <f t="shared" si="85"/>
        <v>343F105A</v>
      </c>
      <c r="EO790" s="47">
        <f t="shared" si="86"/>
        <v>45060</v>
      </c>
      <c r="EP790" s="47" t="str">
        <f t="shared" si="87"/>
        <v/>
      </c>
      <c r="EQ790" s="48" t="str">
        <f t="shared" ca="1" si="88"/>
        <v>Y</v>
      </c>
      <c r="ER790" s="49" t="str">
        <f t="shared" si="89"/>
        <v/>
      </c>
      <c r="ES790" s="50"/>
      <c r="ET790" s="51" t="str">
        <f t="shared" si="90"/>
        <v/>
      </c>
      <c r="EU790" s="52" t="str">
        <f t="shared" si="91"/>
        <v/>
      </c>
      <c r="EV790" s="46"/>
      <c r="EW790" s="23" t="s">
        <v>3721</v>
      </c>
    </row>
    <row r="791" spans="1:153" ht="14.25" hidden="1" customHeight="1">
      <c r="A791" s="8">
        <v>784</v>
      </c>
      <c r="B791" s="9" t="s">
        <v>141</v>
      </c>
      <c r="C791" s="10" t="s">
        <v>206</v>
      </c>
      <c r="D791" s="10" t="s">
        <v>2008</v>
      </c>
      <c r="E791" s="10" t="s">
        <v>150</v>
      </c>
      <c r="F791" s="9" t="s">
        <v>2009</v>
      </c>
      <c r="G791" s="10" t="s">
        <v>432</v>
      </c>
      <c r="H791" s="9" t="s">
        <v>433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213</v>
      </c>
      <c r="S791" s="9" t="s">
        <v>154</v>
      </c>
      <c r="T791" s="9" t="s">
        <v>214</v>
      </c>
      <c r="U791" s="9" t="s">
        <v>215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2114</v>
      </c>
      <c r="AA791" s="9" t="s">
        <v>217</v>
      </c>
      <c r="AB791" s="12" t="s">
        <v>218</v>
      </c>
      <c r="AC791" s="10" t="s">
        <v>2115</v>
      </c>
      <c r="AD791" s="9" t="s">
        <v>217</v>
      </c>
      <c r="AE791" s="13" t="s">
        <v>218</v>
      </c>
      <c r="AF791" s="14" t="s">
        <v>442</v>
      </c>
      <c r="AG791" s="10" t="s">
        <v>2605</v>
      </c>
      <c r="AH791" s="11" t="s">
        <v>222</v>
      </c>
      <c r="AI791" s="11" t="s">
        <v>223</v>
      </c>
      <c r="AJ791" s="10" t="s">
        <v>224</v>
      </c>
      <c r="AK791" s="11" t="s">
        <v>223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5.3</v>
      </c>
      <c r="AU791" s="10" t="s">
        <v>142</v>
      </c>
      <c r="AV791" s="16">
        <v>12600</v>
      </c>
      <c r="AW791" s="16">
        <v>12600</v>
      </c>
      <c r="AX791" s="16">
        <v>0</v>
      </c>
      <c r="AY791" s="16">
        <v>0</v>
      </c>
      <c r="AZ791" s="16">
        <v>1500</v>
      </c>
      <c r="BA791" s="17">
        <v>45108</v>
      </c>
      <c r="BB791" s="30" t="s">
        <v>175</v>
      </c>
      <c r="BC791" s="18" t="s">
        <v>156</v>
      </c>
      <c r="BD791" s="17">
        <v>45291</v>
      </c>
      <c r="BE791" s="17">
        <v>45350</v>
      </c>
      <c r="BF791" s="17">
        <v>45092</v>
      </c>
      <c r="BG791" s="10">
        <v>84925376</v>
      </c>
      <c r="BH791" s="9" t="s">
        <v>321</v>
      </c>
      <c r="BI791" s="19">
        <v>45047</v>
      </c>
      <c r="BJ791" s="20">
        <v>45047</v>
      </c>
      <c r="BK791" s="16">
        <v>0</v>
      </c>
      <c r="BL791" s="16">
        <v>0</v>
      </c>
      <c r="BM791" s="9" t="s">
        <v>177</v>
      </c>
      <c r="BN791" s="9" t="s">
        <v>178</v>
      </c>
      <c r="BO791" s="9" t="s">
        <v>156</v>
      </c>
      <c r="BP791" s="17">
        <v>45136</v>
      </c>
      <c r="BQ791" s="17" t="s">
        <v>156</v>
      </c>
      <c r="BR791" s="17" t="s">
        <v>156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 t="s">
        <v>156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>
        <v>44922</v>
      </c>
      <c r="CD791" s="10" t="s">
        <v>2068</v>
      </c>
      <c r="CE791" s="17" t="s">
        <v>156</v>
      </c>
      <c r="CF791" s="17" t="s">
        <v>156</v>
      </c>
      <c r="CG791" s="17" t="s">
        <v>156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 t="s">
        <v>156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44950</v>
      </c>
      <c r="CX791" s="10" t="s">
        <v>1536</v>
      </c>
      <c r="CY791" s="17" t="s">
        <v>156</v>
      </c>
      <c r="CZ791" s="17" t="s">
        <v>156</v>
      </c>
      <c r="DA791" s="17" t="s">
        <v>156</v>
      </c>
      <c r="DB791" s="17" t="s">
        <v>156</v>
      </c>
      <c r="DC791" s="16">
        <v>0</v>
      </c>
      <c r="DD791" s="10" t="s">
        <v>156</v>
      </c>
      <c r="DE791" s="10" t="s">
        <v>156</v>
      </c>
      <c r="DF791" s="18" t="s">
        <v>156</v>
      </c>
      <c r="DG791" s="17">
        <v>44957</v>
      </c>
      <c r="DH791" s="10" t="s">
        <v>2285</v>
      </c>
      <c r="DI791" s="17" t="s">
        <v>156</v>
      </c>
      <c r="DJ791" s="17" t="s">
        <v>156</v>
      </c>
      <c r="DK791" s="17" t="s">
        <v>156</v>
      </c>
      <c r="DL791" s="17" t="s">
        <v>156</v>
      </c>
      <c r="DM791" s="16">
        <v>0</v>
      </c>
      <c r="DN791" s="10" t="s">
        <v>156</v>
      </c>
      <c r="DO791" s="10" t="s">
        <v>156</v>
      </c>
      <c r="DP791" s="16">
        <v>12</v>
      </c>
      <c r="DQ791" s="16">
        <v>8</v>
      </c>
      <c r="DR791" s="11">
        <v>8</v>
      </c>
      <c r="DS791" s="16">
        <v>12</v>
      </c>
      <c r="DT791" s="16">
        <v>0</v>
      </c>
      <c r="DU791" s="11" t="s">
        <v>181</v>
      </c>
      <c r="DV791" s="11" t="s">
        <v>182</v>
      </c>
      <c r="DW791" s="27" t="s">
        <v>156</v>
      </c>
      <c r="DX791" s="27" t="s">
        <v>156</v>
      </c>
      <c r="DY791" s="20" t="s">
        <v>2608</v>
      </c>
      <c r="DZ791" s="16">
        <v>7</v>
      </c>
      <c r="EA791" s="16">
        <v>55</v>
      </c>
      <c r="EB791" s="27" t="s">
        <v>185</v>
      </c>
      <c r="EC791" s="27" t="s">
        <v>185</v>
      </c>
      <c r="ED791" s="27" t="s">
        <v>182</v>
      </c>
      <c r="EE791" s="29">
        <v>44874.52925925926</v>
      </c>
      <c r="EF791" s="28" t="s">
        <v>195</v>
      </c>
      <c r="EG791" s="28" t="s">
        <v>196</v>
      </c>
      <c r="EH791" s="28" t="s">
        <v>190</v>
      </c>
      <c r="EI791" s="29">
        <v>45062.343865740739</v>
      </c>
      <c r="EJ791" s="28" t="s">
        <v>197</v>
      </c>
      <c r="EK791" s="28" t="s">
        <v>156</v>
      </c>
      <c r="EL791" s="28" t="s">
        <v>198</v>
      </c>
      <c r="EM791" s="45"/>
      <c r="EN791" s="46" t="str">
        <f t="shared" si="85"/>
        <v>343F105A</v>
      </c>
      <c r="EO791" s="47">
        <f t="shared" si="86"/>
        <v>45074</v>
      </c>
      <c r="EP791" s="47">
        <f t="shared" si="87"/>
        <v>44950</v>
      </c>
      <c r="EQ791" s="48" t="str">
        <f t="shared" ca="1" si="88"/>
        <v>Past</v>
      </c>
      <c r="ER791" s="49">
        <f t="shared" si="89"/>
        <v>124</v>
      </c>
      <c r="ES791" s="50"/>
      <c r="ET791" s="51">
        <f t="shared" si="90"/>
        <v>124</v>
      </c>
      <c r="EU791" s="52">
        <f t="shared" si="91"/>
        <v>0</v>
      </c>
      <c r="EV791" s="46"/>
    </row>
    <row r="792" spans="1:153" ht="14.25" hidden="1" customHeight="1">
      <c r="A792" s="8">
        <v>785</v>
      </c>
      <c r="B792" s="9" t="s">
        <v>141</v>
      </c>
      <c r="C792" s="10" t="s">
        <v>206</v>
      </c>
      <c r="D792" s="10" t="s">
        <v>2008</v>
      </c>
      <c r="E792" s="10" t="s">
        <v>150</v>
      </c>
      <c r="F792" s="9" t="s">
        <v>2009</v>
      </c>
      <c r="G792" s="10" t="s">
        <v>432</v>
      </c>
      <c r="H792" s="9" t="s">
        <v>433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213</v>
      </c>
      <c r="S792" s="9" t="s">
        <v>154</v>
      </c>
      <c r="T792" s="9" t="s">
        <v>214</v>
      </c>
      <c r="U792" s="9" t="s">
        <v>215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2114</v>
      </c>
      <c r="AA792" s="9" t="s">
        <v>217</v>
      </c>
      <c r="AB792" s="12" t="s">
        <v>218</v>
      </c>
      <c r="AC792" s="10" t="s">
        <v>2115</v>
      </c>
      <c r="AD792" s="9" t="s">
        <v>217</v>
      </c>
      <c r="AE792" s="13" t="s">
        <v>218</v>
      </c>
      <c r="AF792" s="14" t="s">
        <v>442</v>
      </c>
      <c r="AG792" s="10" t="s">
        <v>2605</v>
      </c>
      <c r="AH792" s="11" t="s">
        <v>222</v>
      </c>
      <c r="AI792" s="11" t="s">
        <v>223</v>
      </c>
      <c r="AJ792" s="10" t="s">
        <v>224</v>
      </c>
      <c r="AK792" s="11" t="s">
        <v>223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5.3</v>
      </c>
      <c r="AU792" s="10" t="s">
        <v>142</v>
      </c>
      <c r="AV792" s="16">
        <v>12600</v>
      </c>
      <c r="AW792" s="16">
        <v>12600</v>
      </c>
      <c r="AX792" s="16">
        <v>0</v>
      </c>
      <c r="AY792" s="16">
        <v>0</v>
      </c>
      <c r="AZ792" s="16">
        <v>1500</v>
      </c>
      <c r="BA792" s="17">
        <v>45108</v>
      </c>
      <c r="BB792" s="30" t="s">
        <v>175</v>
      </c>
      <c r="BC792" s="18" t="s">
        <v>156</v>
      </c>
      <c r="BD792" s="17">
        <v>45291</v>
      </c>
      <c r="BE792" s="17">
        <v>45350</v>
      </c>
      <c r="BF792" s="17">
        <v>45092</v>
      </c>
      <c r="BG792" s="10">
        <v>84881757</v>
      </c>
      <c r="BH792" s="9" t="s">
        <v>258</v>
      </c>
      <c r="BI792" s="19">
        <v>45047</v>
      </c>
      <c r="BJ792" s="20">
        <v>45047</v>
      </c>
      <c r="BK792" s="16">
        <v>0</v>
      </c>
      <c r="BL792" s="16">
        <v>0</v>
      </c>
      <c r="BM792" s="9" t="s">
        <v>177</v>
      </c>
      <c r="BN792" s="9" t="s">
        <v>178</v>
      </c>
      <c r="BO792" s="9" t="s">
        <v>156</v>
      </c>
      <c r="BP792" s="17">
        <v>45184</v>
      </c>
      <c r="BQ792" s="17" t="s">
        <v>156</v>
      </c>
      <c r="BR792" s="17">
        <v>45153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>
        <v>44872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>
        <v>44922</v>
      </c>
      <c r="CD792" s="10" t="s">
        <v>2068</v>
      </c>
      <c r="CE792" s="17" t="s">
        <v>156</v>
      </c>
      <c r="CF792" s="17" t="s">
        <v>156</v>
      </c>
      <c r="CG792" s="17">
        <v>44872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>
        <v>44872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44950</v>
      </c>
      <c r="CX792" s="10" t="s">
        <v>1536</v>
      </c>
      <c r="CY792" s="17" t="s">
        <v>156</v>
      </c>
      <c r="CZ792" s="17" t="s">
        <v>156</v>
      </c>
      <c r="DA792" s="17">
        <v>44872</v>
      </c>
      <c r="DB792" s="17" t="s">
        <v>156</v>
      </c>
      <c r="DC792" s="16">
        <v>0</v>
      </c>
      <c r="DD792" s="10" t="s">
        <v>156</v>
      </c>
      <c r="DE792" s="10" t="s">
        <v>156</v>
      </c>
      <c r="DF792" s="18" t="s">
        <v>156</v>
      </c>
      <c r="DG792" s="17">
        <v>44957</v>
      </c>
      <c r="DH792" s="10" t="s">
        <v>2285</v>
      </c>
      <c r="DI792" s="17" t="s">
        <v>156</v>
      </c>
      <c r="DJ792" s="17" t="s">
        <v>156</v>
      </c>
      <c r="DK792" s="17">
        <v>44872</v>
      </c>
      <c r="DL792" s="17" t="s">
        <v>156</v>
      </c>
      <c r="DM792" s="16">
        <v>0</v>
      </c>
      <c r="DN792" s="10" t="s">
        <v>156</v>
      </c>
      <c r="DO792" s="10" t="s">
        <v>156</v>
      </c>
      <c r="DP792" s="16">
        <v>12</v>
      </c>
      <c r="DQ792" s="16">
        <v>8</v>
      </c>
      <c r="DR792" s="11">
        <v>8</v>
      </c>
      <c r="DS792" s="16">
        <v>12</v>
      </c>
      <c r="DT792" s="16">
        <v>0</v>
      </c>
      <c r="DU792" s="11" t="s">
        <v>181</v>
      </c>
      <c r="DV792" s="11" t="s">
        <v>182</v>
      </c>
      <c r="DW792" s="27" t="s">
        <v>156</v>
      </c>
      <c r="DX792" s="27" t="s">
        <v>156</v>
      </c>
      <c r="DY792" s="20" t="s">
        <v>2047</v>
      </c>
      <c r="DZ792" s="16">
        <v>7</v>
      </c>
      <c r="EA792" s="16">
        <v>55</v>
      </c>
      <c r="EB792" s="27" t="s">
        <v>185</v>
      </c>
      <c r="EC792" s="27" t="s">
        <v>185</v>
      </c>
      <c r="ED792" s="27" t="s">
        <v>182</v>
      </c>
      <c r="EE792" s="29">
        <v>44873.012731481482</v>
      </c>
      <c r="EF792" s="28" t="s">
        <v>186</v>
      </c>
      <c r="EG792" s="28" t="s">
        <v>156</v>
      </c>
      <c r="EH792" s="28" t="s">
        <v>187</v>
      </c>
      <c r="EI792" s="29">
        <v>45062.343865740739</v>
      </c>
      <c r="EJ792" s="28" t="s">
        <v>197</v>
      </c>
      <c r="EK792" s="28" t="s">
        <v>156</v>
      </c>
      <c r="EL792" s="28" t="s">
        <v>198</v>
      </c>
      <c r="EM792" s="45"/>
      <c r="EN792" s="46" t="str">
        <f t="shared" si="85"/>
        <v>343F105A</v>
      </c>
      <c r="EO792" s="47">
        <f t="shared" si="86"/>
        <v>45122</v>
      </c>
      <c r="EP792" s="47">
        <f t="shared" si="87"/>
        <v>44950</v>
      </c>
      <c r="EQ792" s="48" t="str">
        <f t="shared" ca="1" si="88"/>
        <v>Past</v>
      </c>
      <c r="ER792" s="49">
        <f t="shared" si="89"/>
        <v>172</v>
      </c>
      <c r="ES792" s="50"/>
      <c r="ET792" s="51">
        <f t="shared" si="90"/>
        <v>172</v>
      </c>
      <c r="EU792" s="52">
        <f t="shared" si="91"/>
        <v>0</v>
      </c>
      <c r="EV792" s="46"/>
    </row>
    <row r="793" spans="1:153" ht="14.25" customHeight="1">
      <c r="A793" s="8">
        <v>786</v>
      </c>
      <c r="B793" s="9" t="s">
        <v>141</v>
      </c>
      <c r="C793" s="10" t="s">
        <v>206</v>
      </c>
      <c r="D793" s="10" t="s">
        <v>2008</v>
      </c>
      <c r="E793" s="10" t="s">
        <v>150</v>
      </c>
      <c r="F793" s="9" t="s">
        <v>2009</v>
      </c>
      <c r="G793" s="10" t="s">
        <v>432</v>
      </c>
      <c r="H793" s="9" t="s">
        <v>433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213</v>
      </c>
      <c r="S793" s="9" t="s">
        <v>154</v>
      </c>
      <c r="T793" s="9" t="s">
        <v>214</v>
      </c>
      <c r="U793" s="9" t="s">
        <v>215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2114</v>
      </c>
      <c r="AA793" s="9" t="s">
        <v>217</v>
      </c>
      <c r="AB793" s="12" t="s">
        <v>218</v>
      </c>
      <c r="AC793" s="10" t="s">
        <v>2115</v>
      </c>
      <c r="AD793" s="9" t="s">
        <v>217</v>
      </c>
      <c r="AE793" s="13" t="s">
        <v>218</v>
      </c>
      <c r="AF793" s="14" t="s">
        <v>442</v>
      </c>
      <c r="AG793" s="10" t="s">
        <v>2605</v>
      </c>
      <c r="AH793" s="11" t="s">
        <v>222</v>
      </c>
      <c r="AI793" s="11" t="s">
        <v>223</v>
      </c>
      <c r="AJ793" s="10" t="s">
        <v>224</v>
      </c>
      <c r="AK793" s="11" t="s">
        <v>223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5.3</v>
      </c>
      <c r="AU793" s="10" t="s">
        <v>142</v>
      </c>
      <c r="AV793" s="16">
        <v>12600</v>
      </c>
      <c r="AW793" s="16">
        <v>12600</v>
      </c>
      <c r="AX793" s="16">
        <v>0</v>
      </c>
      <c r="AY793" s="16">
        <v>0</v>
      </c>
      <c r="AZ793" s="16">
        <v>1500</v>
      </c>
      <c r="BA793" s="17">
        <v>45108</v>
      </c>
      <c r="BB793" s="30" t="s">
        <v>175</v>
      </c>
      <c r="BC793" s="18" t="s">
        <v>156</v>
      </c>
      <c r="BD793" s="17">
        <v>45291</v>
      </c>
      <c r="BE793" s="17">
        <v>45350</v>
      </c>
      <c r="BF793" s="17">
        <v>45092</v>
      </c>
      <c r="BG793" s="10">
        <v>85521056</v>
      </c>
      <c r="BH793" s="9" t="s">
        <v>303</v>
      </c>
      <c r="BI793" s="19">
        <v>45078</v>
      </c>
      <c r="BJ793" s="20">
        <v>45082</v>
      </c>
      <c r="BK793" s="16">
        <v>0</v>
      </c>
      <c r="BL793" s="16">
        <v>0</v>
      </c>
      <c r="BM793" s="9" t="s">
        <v>177</v>
      </c>
      <c r="BN793" s="9" t="s">
        <v>470</v>
      </c>
      <c r="BO793" s="9" t="s">
        <v>156</v>
      </c>
      <c r="BP793" s="17">
        <v>45153</v>
      </c>
      <c r="BQ793" s="17" t="s">
        <v>156</v>
      </c>
      <c r="BR793" s="17" t="s">
        <v>156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 t="s">
        <v>156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45042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 t="s">
        <v>156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 t="s">
        <v>156</v>
      </c>
      <c r="CX793" s="10" t="s">
        <v>193</v>
      </c>
      <c r="CY793" s="17" t="s">
        <v>156</v>
      </c>
      <c r="CZ793" s="17" t="s">
        <v>156</v>
      </c>
      <c r="DA793" s="17">
        <v>45042</v>
      </c>
      <c r="DB793" s="17" t="s">
        <v>156</v>
      </c>
      <c r="DC793" s="16">
        <v>0</v>
      </c>
      <c r="DD793" s="10" t="s">
        <v>156</v>
      </c>
      <c r="DE793" s="10" t="s">
        <v>156</v>
      </c>
      <c r="DF793" s="18" t="s">
        <v>156</v>
      </c>
      <c r="DG793" s="17" t="s">
        <v>156</v>
      </c>
      <c r="DH793" s="10" t="s">
        <v>156</v>
      </c>
      <c r="DI793" s="17" t="s">
        <v>156</v>
      </c>
      <c r="DJ793" s="17" t="s">
        <v>156</v>
      </c>
      <c r="DK793" s="17">
        <v>45042</v>
      </c>
      <c r="DL793" s="17" t="s">
        <v>156</v>
      </c>
      <c r="DM793" s="16">
        <v>0</v>
      </c>
      <c r="DN793" s="10" t="s">
        <v>156</v>
      </c>
      <c r="DO793" s="10" t="s">
        <v>156</v>
      </c>
      <c r="DP793" s="16">
        <v>12</v>
      </c>
      <c r="DQ793" s="16">
        <v>8</v>
      </c>
      <c r="DR793" s="11">
        <v>8</v>
      </c>
      <c r="DS793" s="16">
        <v>12</v>
      </c>
      <c r="DT793" s="16">
        <v>0</v>
      </c>
      <c r="DU793" s="11" t="s">
        <v>181</v>
      </c>
      <c r="DV793" s="11" t="s">
        <v>182</v>
      </c>
      <c r="DW793" s="27" t="s">
        <v>156</v>
      </c>
      <c r="DX793" s="27" t="s">
        <v>156</v>
      </c>
      <c r="DY793" s="20" t="s">
        <v>1529</v>
      </c>
      <c r="DZ793" s="16">
        <v>7</v>
      </c>
      <c r="EA793" s="16">
        <v>55</v>
      </c>
      <c r="EB793" s="27" t="s">
        <v>185</v>
      </c>
      <c r="EC793" s="27" t="s">
        <v>185</v>
      </c>
      <c r="ED793" s="27" t="s">
        <v>182</v>
      </c>
      <c r="EE793" s="29">
        <v>45042.277557870373</v>
      </c>
      <c r="EF793" s="28" t="s">
        <v>1129</v>
      </c>
      <c r="EG793" s="28" t="s">
        <v>1130</v>
      </c>
      <c r="EH793" s="28" t="s">
        <v>190</v>
      </c>
      <c r="EI793" s="29">
        <v>45062.343865740739</v>
      </c>
      <c r="EJ793" s="28" t="s">
        <v>197</v>
      </c>
      <c r="EK793" s="28" t="s">
        <v>156</v>
      </c>
      <c r="EL793" s="28" t="s">
        <v>198</v>
      </c>
      <c r="EM793" s="45" t="s">
        <v>3713</v>
      </c>
      <c r="EN793" s="46" t="str">
        <f t="shared" si="85"/>
        <v>343F105A</v>
      </c>
      <c r="EO793" s="47">
        <f t="shared" si="86"/>
        <v>45091</v>
      </c>
      <c r="EP793" s="47" t="str">
        <f t="shared" si="87"/>
        <v/>
      </c>
      <c r="EQ793" s="48" t="str">
        <f t="shared" ca="1" si="88"/>
        <v>Y</v>
      </c>
      <c r="ER793" s="49" t="str">
        <f t="shared" si="89"/>
        <v/>
      </c>
      <c r="ES793" s="50"/>
      <c r="ET793" s="51" t="str">
        <f t="shared" si="90"/>
        <v/>
      </c>
      <c r="EU793" s="52" t="str">
        <f t="shared" si="91"/>
        <v/>
      </c>
      <c r="EV793" s="46"/>
      <c r="EW793" s="23" t="s">
        <v>3721</v>
      </c>
    </row>
    <row r="794" spans="1:153" ht="14.25" customHeight="1">
      <c r="A794" s="8">
        <v>787</v>
      </c>
      <c r="B794" s="9" t="s">
        <v>141</v>
      </c>
      <c r="C794" s="10" t="s">
        <v>206</v>
      </c>
      <c r="D794" s="10" t="s">
        <v>2008</v>
      </c>
      <c r="E794" s="10" t="s">
        <v>150</v>
      </c>
      <c r="F794" s="9" t="s">
        <v>2009</v>
      </c>
      <c r="G794" s="10" t="s">
        <v>432</v>
      </c>
      <c r="H794" s="9" t="s">
        <v>433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213</v>
      </c>
      <c r="S794" s="9" t="s">
        <v>154</v>
      </c>
      <c r="T794" s="9" t="s">
        <v>214</v>
      </c>
      <c r="U794" s="9" t="s">
        <v>215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2114</v>
      </c>
      <c r="AA794" s="9" t="s">
        <v>217</v>
      </c>
      <c r="AB794" s="12" t="s">
        <v>218</v>
      </c>
      <c r="AC794" s="10" t="s">
        <v>2115</v>
      </c>
      <c r="AD794" s="9" t="s">
        <v>217</v>
      </c>
      <c r="AE794" s="13" t="s">
        <v>218</v>
      </c>
      <c r="AF794" s="14" t="s">
        <v>442</v>
      </c>
      <c r="AG794" s="10" t="s">
        <v>2605</v>
      </c>
      <c r="AH794" s="11" t="s">
        <v>222</v>
      </c>
      <c r="AI794" s="11" t="s">
        <v>223</v>
      </c>
      <c r="AJ794" s="10" t="s">
        <v>224</v>
      </c>
      <c r="AK794" s="11" t="s">
        <v>223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5.3</v>
      </c>
      <c r="AU794" s="10" t="s">
        <v>142</v>
      </c>
      <c r="AV794" s="16">
        <v>12600</v>
      </c>
      <c r="AW794" s="16">
        <v>12600</v>
      </c>
      <c r="AX794" s="16">
        <v>0</v>
      </c>
      <c r="AY794" s="16">
        <v>0</v>
      </c>
      <c r="AZ794" s="16">
        <v>1500</v>
      </c>
      <c r="BA794" s="17">
        <v>45108</v>
      </c>
      <c r="BB794" s="30" t="s">
        <v>175</v>
      </c>
      <c r="BC794" s="18">
        <v>45119</v>
      </c>
      <c r="BD794" s="17">
        <v>45291</v>
      </c>
      <c r="BE794" s="17">
        <v>45350</v>
      </c>
      <c r="BF794" s="17">
        <v>45092</v>
      </c>
      <c r="BG794" s="10">
        <v>84881758</v>
      </c>
      <c r="BH794" s="9" t="s">
        <v>247</v>
      </c>
      <c r="BI794" s="19">
        <v>45108</v>
      </c>
      <c r="BJ794" s="20">
        <v>45110</v>
      </c>
      <c r="BK794" s="16">
        <v>996</v>
      </c>
      <c r="BL794" s="16">
        <v>5279</v>
      </c>
      <c r="BM794" s="9" t="s">
        <v>177</v>
      </c>
      <c r="BN794" s="9" t="s">
        <v>383</v>
      </c>
      <c r="BO794" s="9" t="s">
        <v>156</v>
      </c>
      <c r="BP794" s="17">
        <v>45196</v>
      </c>
      <c r="BQ794" s="17">
        <v>45196</v>
      </c>
      <c r="BR794" s="17">
        <v>45092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>
        <v>44872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>
        <v>44922</v>
      </c>
      <c r="CD794" s="10" t="s">
        <v>2465</v>
      </c>
      <c r="CE794" s="17">
        <v>44978</v>
      </c>
      <c r="CF794" s="17" t="s">
        <v>156</v>
      </c>
      <c r="CG794" s="17">
        <v>44941</v>
      </c>
      <c r="CH794" s="17">
        <v>44979</v>
      </c>
      <c r="CI794" s="16">
        <v>1000</v>
      </c>
      <c r="CJ794" s="10" t="s">
        <v>2609</v>
      </c>
      <c r="CK794" s="10" t="s">
        <v>230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>
        <v>44872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>
        <v>45062</v>
      </c>
      <c r="CX794" s="10" t="s">
        <v>1873</v>
      </c>
      <c r="CY794" s="17">
        <v>45034</v>
      </c>
      <c r="CZ794" s="17" t="s">
        <v>156</v>
      </c>
      <c r="DA794" s="17">
        <v>45013</v>
      </c>
      <c r="DB794" s="17">
        <v>45057</v>
      </c>
      <c r="DC794" s="16">
        <v>996</v>
      </c>
      <c r="DD794" s="10" t="s">
        <v>2610</v>
      </c>
      <c r="DE794" s="10" t="s">
        <v>230</v>
      </c>
      <c r="DF794" s="18" t="s">
        <v>156</v>
      </c>
      <c r="DG794" s="17">
        <v>45090</v>
      </c>
      <c r="DH794" s="10" t="s">
        <v>1978</v>
      </c>
      <c r="DI794" s="17">
        <v>45062</v>
      </c>
      <c r="DJ794" s="17" t="s">
        <v>156</v>
      </c>
      <c r="DK794" s="17">
        <v>45013</v>
      </c>
      <c r="DL794" s="17">
        <v>45084</v>
      </c>
      <c r="DM794" s="16">
        <v>996</v>
      </c>
      <c r="DN794" s="10" t="s">
        <v>2611</v>
      </c>
      <c r="DO794" s="10" t="s">
        <v>230</v>
      </c>
      <c r="DP794" s="16">
        <v>12</v>
      </c>
      <c r="DQ794" s="16">
        <v>8</v>
      </c>
      <c r="DR794" s="11">
        <v>8</v>
      </c>
      <c r="DS794" s="16">
        <v>12</v>
      </c>
      <c r="DT794" s="16">
        <v>0</v>
      </c>
      <c r="DU794" s="11" t="s">
        <v>181</v>
      </c>
      <c r="DV794" s="11" t="s">
        <v>182</v>
      </c>
      <c r="DW794" s="27" t="s">
        <v>156</v>
      </c>
      <c r="DX794" s="27" t="s">
        <v>156</v>
      </c>
      <c r="DY794" s="20" t="s">
        <v>2331</v>
      </c>
      <c r="DZ794" s="16">
        <v>7</v>
      </c>
      <c r="EA794" s="16">
        <v>55</v>
      </c>
      <c r="EB794" s="27" t="s">
        <v>185</v>
      </c>
      <c r="EC794" s="27" t="s">
        <v>185</v>
      </c>
      <c r="ED794" s="27" t="s">
        <v>182</v>
      </c>
      <c r="EE794" s="29">
        <v>44873.012731481482</v>
      </c>
      <c r="EF794" s="28" t="s">
        <v>186</v>
      </c>
      <c r="EG794" s="28" t="s">
        <v>156</v>
      </c>
      <c r="EH794" s="28" t="s">
        <v>187</v>
      </c>
      <c r="EI794" s="29">
        <v>45084.688078703701</v>
      </c>
      <c r="EJ794" s="28" t="s">
        <v>440</v>
      </c>
      <c r="EK794" s="28" t="s">
        <v>441</v>
      </c>
      <c r="EL794" s="28" t="s">
        <v>237</v>
      </c>
      <c r="EM794" s="45" t="s">
        <v>3713</v>
      </c>
      <c r="EN794" s="46" t="str">
        <f t="shared" si="85"/>
        <v>343F105A</v>
      </c>
      <c r="EO794" s="47">
        <f t="shared" si="86"/>
        <v>45134</v>
      </c>
      <c r="EP794" s="47">
        <f t="shared" si="87"/>
        <v>45062</v>
      </c>
      <c r="EQ794" s="48" t="str">
        <f t="shared" ca="1" si="88"/>
        <v>Past</v>
      </c>
      <c r="ER794" s="49">
        <f t="shared" si="89"/>
        <v>72</v>
      </c>
      <c r="ES794" s="50"/>
      <c r="ET794" s="51">
        <f t="shared" si="90"/>
        <v>72</v>
      </c>
      <c r="EU794" s="52">
        <f t="shared" si="91"/>
        <v>71712</v>
      </c>
      <c r="EV794" s="46"/>
      <c r="EW794" s="23" t="s">
        <v>3714</v>
      </c>
    </row>
    <row r="795" spans="1:153" ht="14.25" customHeight="1">
      <c r="A795" s="8">
        <v>788</v>
      </c>
      <c r="B795" s="9" t="s">
        <v>141</v>
      </c>
      <c r="C795" s="10" t="s">
        <v>206</v>
      </c>
      <c r="D795" s="10" t="s">
        <v>2008</v>
      </c>
      <c r="E795" s="10" t="s">
        <v>150</v>
      </c>
      <c r="F795" s="9" t="s">
        <v>2009</v>
      </c>
      <c r="G795" s="10" t="s">
        <v>432</v>
      </c>
      <c r="H795" s="9" t="s">
        <v>433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213</v>
      </c>
      <c r="S795" s="9" t="s">
        <v>154</v>
      </c>
      <c r="T795" s="9" t="s">
        <v>214</v>
      </c>
      <c r="U795" s="9" t="s">
        <v>215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2114</v>
      </c>
      <c r="AA795" s="9" t="s">
        <v>217</v>
      </c>
      <c r="AB795" s="12" t="s">
        <v>218</v>
      </c>
      <c r="AC795" s="10" t="s">
        <v>2115</v>
      </c>
      <c r="AD795" s="9" t="s">
        <v>217</v>
      </c>
      <c r="AE795" s="13" t="s">
        <v>218</v>
      </c>
      <c r="AF795" s="14" t="s">
        <v>442</v>
      </c>
      <c r="AG795" s="10" t="s">
        <v>2605</v>
      </c>
      <c r="AH795" s="11" t="s">
        <v>222</v>
      </c>
      <c r="AI795" s="11" t="s">
        <v>223</v>
      </c>
      <c r="AJ795" s="10" t="s">
        <v>224</v>
      </c>
      <c r="AK795" s="11" t="s">
        <v>223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5.3</v>
      </c>
      <c r="AU795" s="10" t="s">
        <v>142</v>
      </c>
      <c r="AV795" s="16">
        <v>12600</v>
      </c>
      <c r="AW795" s="16">
        <v>12600</v>
      </c>
      <c r="AX795" s="16">
        <v>0</v>
      </c>
      <c r="AY795" s="16">
        <v>0</v>
      </c>
      <c r="AZ795" s="16">
        <v>1500</v>
      </c>
      <c r="BA795" s="17">
        <v>45108</v>
      </c>
      <c r="BB795" s="30" t="s">
        <v>175</v>
      </c>
      <c r="BC795" s="18">
        <v>45119</v>
      </c>
      <c r="BD795" s="17">
        <v>45291</v>
      </c>
      <c r="BE795" s="17">
        <v>45350</v>
      </c>
      <c r="BF795" s="17">
        <v>45092</v>
      </c>
      <c r="BG795" s="10">
        <v>85224368</v>
      </c>
      <c r="BH795" s="9" t="s">
        <v>2081</v>
      </c>
      <c r="BI795" s="19">
        <v>45139</v>
      </c>
      <c r="BJ795" s="20">
        <v>45145</v>
      </c>
      <c r="BK795" s="16">
        <v>1800</v>
      </c>
      <c r="BL795" s="16">
        <v>9540</v>
      </c>
      <c r="BM795" s="9" t="s">
        <v>177</v>
      </c>
      <c r="BN795" s="9" t="s">
        <v>383</v>
      </c>
      <c r="BO795" s="9" t="s">
        <v>156</v>
      </c>
      <c r="BP795" s="17">
        <v>45212</v>
      </c>
      <c r="BQ795" s="17" t="s">
        <v>156</v>
      </c>
      <c r="BR795" s="17" t="s">
        <v>156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 t="s">
        <v>156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>
        <v>45065</v>
      </c>
      <c r="CD795" s="10" t="s">
        <v>1012</v>
      </c>
      <c r="CE795" s="17">
        <v>45037</v>
      </c>
      <c r="CF795" s="17" t="s">
        <v>156</v>
      </c>
      <c r="CG795" s="17">
        <v>45008</v>
      </c>
      <c r="CH795" s="17">
        <v>45035</v>
      </c>
      <c r="CI795" s="16">
        <v>1500</v>
      </c>
      <c r="CJ795" s="10" t="s">
        <v>2612</v>
      </c>
      <c r="CK795" s="10" t="s">
        <v>230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 t="s">
        <v>156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45125</v>
      </c>
      <c r="CX795" s="10" t="s">
        <v>2074</v>
      </c>
      <c r="CY795" s="17">
        <v>45093</v>
      </c>
      <c r="CZ795" s="17" t="s">
        <v>156</v>
      </c>
      <c r="DA795" s="17">
        <v>45008</v>
      </c>
      <c r="DB795" s="17" t="s">
        <v>156</v>
      </c>
      <c r="DC795" s="16">
        <v>0</v>
      </c>
      <c r="DD795" s="10" t="s">
        <v>156</v>
      </c>
      <c r="DE795" s="10" t="s">
        <v>156</v>
      </c>
      <c r="DF795" s="18" t="s">
        <v>156</v>
      </c>
      <c r="DG795" s="17">
        <v>45125</v>
      </c>
      <c r="DH795" s="10" t="s">
        <v>1874</v>
      </c>
      <c r="DI795" s="17">
        <v>45107</v>
      </c>
      <c r="DJ795" s="17" t="s">
        <v>156</v>
      </c>
      <c r="DK795" s="17">
        <v>45008</v>
      </c>
      <c r="DL795" s="17" t="s">
        <v>156</v>
      </c>
      <c r="DM795" s="16">
        <v>0</v>
      </c>
      <c r="DN795" s="10" t="s">
        <v>156</v>
      </c>
      <c r="DO795" s="10" t="s">
        <v>156</v>
      </c>
      <c r="DP795" s="16">
        <v>12</v>
      </c>
      <c r="DQ795" s="16">
        <v>8</v>
      </c>
      <c r="DR795" s="11">
        <v>8</v>
      </c>
      <c r="DS795" s="16">
        <v>12</v>
      </c>
      <c r="DT795" s="16">
        <v>0</v>
      </c>
      <c r="DU795" s="11" t="s">
        <v>181</v>
      </c>
      <c r="DV795" s="11" t="s">
        <v>182</v>
      </c>
      <c r="DW795" s="27" t="s">
        <v>156</v>
      </c>
      <c r="DX795" s="27" t="s">
        <v>156</v>
      </c>
      <c r="DY795" s="20" t="s">
        <v>2100</v>
      </c>
      <c r="DZ795" s="16">
        <v>7</v>
      </c>
      <c r="EA795" s="16">
        <v>55</v>
      </c>
      <c r="EB795" s="27" t="s">
        <v>185</v>
      </c>
      <c r="EC795" s="27" t="s">
        <v>185</v>
      </c>
      <c r="ED795" s="27" t="s">
        <v>182</v>
      </c>
      <c r="EE795" s="29">
        <v>44931.579293981478</v>
      </c>
      <c r="EF795" s="28" t="s">
        <v>188</v>
      </c>
      <c r="EG795" s="28" t="s">
        <v>189</v>
      </c>
      <c r="EH795" s="28" t="s">
        <v>190</v>
      </c>
      <c r="EI795" s="29">
        <v>45105.308599537035</v>
      </c>
      <c r="EJ795" s="28" t="s">
        <v>197</v>
      </c>
      <c r="EK795" s="28" t="s">
        <v>156</v>
      </c>
      <c r="EL795" s="28" t="s">
        <v>198</v>
      </c>
      <c r="EM795" s="45" t="s">
        <v>3713</v>
      </c>
      <c r="EN795" s="46" t="str">
        <f t="shared" si="85"/>
        <v>343F105A</v>
      </c>
      <c r="EO795" s="47">
        <f t="shared" si="86"/>
        <v>45150</v>
      </c>
      <c r="EP795" s="47">
        <f t="shared" si="87"/>
        <v>45125</v>
      </c>
      <c r="EQ795" s="48" t="str">
        <f t="shared" ca="1" si="88"/>
        <v>Y</v>
      </c>
      <c r="ER795" s="49">
        <f t="shared" si="89"/>
        <v>25</v>
      </c>
      <c r="ES795" s="50"/>
      <c r="ET795" s="51">
        <f t="shared" si="90"/>
        <v>25</v>
      </c>
      <c r="EU795" s="52">
        <f t="shared" si="91"/>
        <v>45000</v>
      </c>
      <c r="EV795" s="46"/>
      <c r="EW795" s="23" t="s">
        <v>3714</v>
      </c>
    </row>
    <row r="796" spans="1:153" ht="14.25" customHeight="1">
      <c r="A796" s="8">
        <v>789</v>
      </c>
      <c r="B796" s="9" t="s">
        <v>141</v>
      </c>
      <c r="C796" s="10" t="s">
        <v>206</v>
      </c>
      <c r="D796" s="10" t="s">
        <v>2008</v>
      </c>
      <c r="E796" s="10" t="s">
        <v>150</v>
      </c>
      <c r="F796" s="9" t="s">
        <v>2009</v>
      </c>
      <c r="G796" s="10" t="s">
        <v>432</v>
      </c>
      <c r="H796" s="9" t="s">
        <v>433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213</v>
      </c>
      <c r="S796" s="9" t="s">
        <v>154</v>
      </c>
      <c r="T796" s="9" t="s">
        <v>214</v>
      </c>
      <c r="U796" s="9" t="s">
        <v>215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2114</v>
      </c>
      <c r="AA796" s="9" t="s">
        <v>217</v>
      </c>
      <c r="AB796" s="12" t="s">
        <v>218</v>
      </c>
      <c r="AC796" s="10" t="s">
        <v>2115</v>
      </c>
      <c r="AD796" s="9" t="s">
        <v>217</v>
      </c>
      <c r="AE796" s="13" t="s">
        <v>218</v>
      </c>
      <c r="AF796" s="14" t="s">
        <v>442</v>
      </c>
      <c r="AG796" s="10" t="s">
        <v>2605</v>
      </c>
      <c r="AH796" s="11" t="s">
        <v>222</v>
      </c>
      <c r="AI796" s="11" t="s">
        <v>223</v>
      </c>
      <c r="AJ796" s="10" t="s">
        <v>224</v>
      </c>
      <c r="AK796" s="11" t="s">
        <v>223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5.3</v>
      </c>
      <c r="AU796" s="10" t="s">
        <v>142</v>
      </c>
      <c r="AV796" s="16">
        <v>12600</v>
      </c>
      <c r="AW796" s="16">
        <v>12600</v>
      </c>
      <c r="AX796" s="16">
        <v>0</v>
      </c>
      <c r="AY796" s="16">
        <v>0</v>
      </c>
      <c r="AZ796" s="16">
        <v>1500</v>
      </c>
      <c r="BA796" s="17">
        <v>45108</v>
      </c>
      <c r="BB796" s="30" t="s">
        <v>175</v>
      </c>
      <c r="BC796" s="18">
        <v>45119</v>
      </c>
      <c r="BD796" s="17">
        <v>45291</v>
      </c>
      <c r="BE796" s="17">
        <v>45350</v>
      </c>
      <c r="BF796" s="17">
        <v>45092</v>
      </c>
      <c r="BG796" s="10">
        <v>85440142</v>
      </c>
      <c r="BH796" s="9" t="s">
        <v>2083</v>
      </c>
      <c r="BI796" s="19">
        <v>45139</v>
      </c>
      <c r="BJ796" s="20">
        <v>45145</v>
      </c>
      <c r="BK796" s="16">
        <v>990</v>
      </c>
      <c r="BL796" s="16">
        <v>5247</v>
      </c>
      <c r="BM796" s="9" t="s">
        <v>177</v>
      </c>
      <c r="BN796" s="9" t="s">
        <v>383</v>
      </c>
      <c r="BO796" s="9" t="s">
        <v>156</v>
      </c>
      <c r="BP796" s="17">
        <v>45212</v>
      </c>
      <c r="BQ796" s="17" t="s">
        <v>156</v>
      </c>
      <c r="BR796" s="17">
        <v>45184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>
        <v>44999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>
        <v>45065</v>
      </c>
      <c r="CD796" s="10" t="s">
        <v>156</v>
      </c>
      <c r="CE796" s="17">
        <v>45037</v>
      </c>
      <c r="CF796" s="17" t="s">
        <v>156</v>
      </c>
      <c r="CG796" s="17">
        <v>45013</v>
      </c>
      <c r="CH796" s="17">
        <v>45035</v>
      </c>
      <c r="CI796" s="16">
        <v>990</v>
      </c>
      <c r="CJ796" s="10" t="s">
        <v>2613</v>
      </c>
      <c r="CK796" s="10" t="s">
        <v>230</v>
      </c>
      <c r="CL796" s="18">
        <v>45107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>
        <v>44999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45127</v>
      </c>
      <c r="CX796" s="10" t="s">
        <v>2098</v>
      </c>
      <c r="CY796" s="17">
        <v>45093</v>
      </c>
      <c r="CZ796" s="17" t="s">
        <v>156</v>
      </c>
      <c r="DA796" s="17">
        <v>45013</v>
      </c>
      <c r="DB796" s="17" t="s">
        <v>156</v>
      </c>
      <c r="DC796" s="16">
        <v>0</v>
      </c>
      <c r="DD796" s="10" t="s">
        <v>156</v>
      </c>
      <c r="DE796" s="10" t="s">
        <v>156</v>
      </c>
      <c r="DF796" s="18" t="s">
        <v>156</v>
      </c>
      <c r="DG796" s="17">
        <v>45125</v>
      </c>
      <c r="DH796" s="10" t="s">
        <v>2099</v>
      </c>
      <c r="DI796" s="17">
        <v>45107</v>
      </c>
      <c r="DJ796" s="17" t="s">
        <v>156</v>
      </c>
      <c r="DK796" s="17">
        <v>45013</v>
      </c>
      <c r="DL796" s="17" t="s">
        <v>156</v>
      </c>
      <c r="DM796" s="16">
        <v>0</v>
      </c>
      <c r="DN796" s="10" t="s">
        <v>156</v>
      </c>
      <c r="DO796" s="10" t="s">
        <v>156</v>
      </c>
      <c r="DP796" s="16">
        <v>12</v>
      </c>
      <c r="DQ796" s="16">
        <v>8</v>
      </c>
      <c r="DR796" s="11">
        <v>8</v>
      </c>
      <c r="DS796" s="16">
        <v>12</v>
      </c>
      <c r="DT796" s="16">
        <v>0</v>
      </c>
      <c r="DU796" s="11" t="s">
        <v>181</v>
      </c>
      <c r="DV796" s="11" t="s">
        <v>182</v>
      </c>
      <c r="DW796" s="27" t="s">
        <v>156</v>
      </c>
      <c r="DX796" s="27" t="s">
        <v>156</v>
      </c>
      <c r="DY796" s="20" t="s">
        <v>2100</v>
      </c>
      <c r="DZ796" s="16">
        <v>7</v>
      </c>
      <c r="EA796" s="16">
        <v>55</v>
      </c>
      <c r="EB796" s="27" t="s">
        <v>185</v>
      </c>
      <c r="EC796" s="27" t="s">
        <v>185</v>
      </c>
      <c r="ED796" s="27" t="s">
        <v>182</v>
      </c>
      <c r="EE796" s="29">
        <v>44999.979641203703</v>
      </c>
      <c r="EF796" s="28" t="s">
        <v>186</v>
      </c>
      <c r="EG796" s="28" t="s">
        <v>156</v>
      </c>
      <c r="EH796" s="28" t="s">
        <v>187</v>
      </c>
      <c r="EI796" s="29">
        <v>45105.308599537035</v>
      </c>
      <c r="EJ796" s="28" t="s">
        <v>197</v>
      </c>
      <c r="EK796" s="28" t="s">
        <v>156</v>
      </c>
      <c r="EL796" s="28" t="s">
        <v>198</v>
      </c>
      <c r="EM796" s="45" t="s">
        <v>3713</v>
      </c>
      <c r="EN796" s="46" t="str">
        <f t="shared" si="85"/>
        <v>343F105A</v>
      </c>
      <c r="EO796" s="47">
        <f t="shared" si="86"/>
        <v>45150</v>
      </c>
      <c r="EP796" s="47">
        <f t="shared" si="87"/>
        <v>45127</v>
      </c>
      <c r="EQ796" s="48" t="str">
        <f t="shared" ca="1" si="88"/>
        <v>Y</v>
      </c>
      <c r="ER796" s="49">
        <f t="shared" si="89"/>
        <v>23</v>
      </c>
      <c r="ES796" s="50"/>
      <c r="ET796" s="51">
        <f t="shared" si="90"/>
        <v>23</v>
      </c>
      <c r="EU796" s="52">
        <f t="shared" si="91"/>
        <v>22770</v>
      </c>
      <c r="EV796" s="46"/>
      <c r="EW796" s="23" t="s">
        <v>3714</v>
      </c>
    </row>
    <row r="797" spans="1:153" ht="14.25" customHeight="1">
      <c r="A797" s="8">
        <v>790</v>
      </c>
      <c r="B797" s="9" t="s">
        <v>141</v>
      </c>
      <c r="C797" s="10" t="s">
        <v>206</v>
      </c>
      <c r="D797" s="10" t="s">
        <v>2008</v>
      </c>
      <c r="E797" s="10" t="s">
        <v>150</v>
      </c>
      <c r="F797" s="9" t="s">
        <v>2009</v>
      </c>
      <c r="G797" s="10" t="s">
        <v>432</v>
      </c>
      <c r="H797" s="9" t="s">
        <v>433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213</v>
      </c>
      <c r="S797" s="9" t="s">
        <v>154</v>
      </c>
      <c r="T797" s="9" t="s">
        <v>214</v>
      </c>
      <c r="U797" s="9" t="s">
        <v>215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2114</v>
      </c>
      <c r="AA797" s="9" t="s">
        <v>217</v>
      </c>
      <c r="AB797" s="12" t="s">
        <v>218</v>
      </c>
      <c r="AC797" s="10" t="s">
        <v>2115</v>
      </c>
      <c r="AD797" s="9" t="s">
        <v>217</v>
      </c>
      <c r="AE797" s="13" t="s">
        <v>218</v>
      </c>
      <c r="AF797" s="14" t="s">
        <v>442</v>
      </c>
      <c r="AG797" s="10" t="s">
        <v>2605</v>
      </c>
      <c r="AH797" s="11" t="s">
        <v>222</v>
      </c>
      <c r="AI797" s="11" t="s">
        <v>223</v>
      </c>
      <c r="AJ797" s="10" t="s">
        <v>224</v>
      </c>
      <c r="AK797" s="11" t="s">
        <v>223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5.3</v>
      </c>
      <c r="AU797" s="10" t="s">
        <v>142</v>
      </c>
      <c r="AV797" s="16">
        <v>12600</v>
      </c>
      <c r="AW797" s="16">
        <v>12600</v>
      </c>
      <c r="AX797" s="16">
        <v>0</v>
      </c>
      <c r="AY797" s="16">
        <v>0</v>
      </c>
      <c r="AZ797" s="16">
        <v>1500</v>
      </c>
      <c r="BA797" s="17">
        <v>45108</v>
      </c>
      <c r="BB797" s="30" t="s">
        <v>175</v>
      </c>
      <c r="BC797" s="18">
        <v>45119</v>
      </c>
      <c r="BD797" s="17">
        <v>45291</v>
      </c>
      <c r="BE797" s="17">
        <v>45350</v>
      </c>
      <c r="BF797" s="17">
        <v>45092</v>
      </c>
      <c r="BG797" s="10">
        <v>85136965</v>
      </c>
      <c r="BH797" s="9" t="s">
        <v>211</v>
      </c>
      <c r="BI797" s="19">
        <v>45139</v>
      </c>
      <c r="BJ797" s="20">
        <v>45145</v>
      </c>
      <c r="BK797" s="16">
        <v>1200</v>
      </c>
      <c r="BL797" s="16">
        <v>6360</v>
      </c>
      <c r="BM797" s="9" t="s">
        <v>177</v>
      </c>
      <c r="BN797" s="9" t="s">
        <v>383</v>
      </c>
      <c r="BO797" s="9" t="s">
        <v>156</v>
      </c>
      <c r="BP797" s="17">
        <v>45214</v>
      </c>
      <c r="BQ797" s="17" t="s">
        <v>156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>
        <v>45041</v>
      </c>
      <c r="CD797" s="10" t="s">
        <v>930</v>
      </c>
      <c r="CE797" s="17">
        <v>45065</v>
      </c>
      <c r="CF797" s="17" t="s">
        <v>156</v>
      </c>
      <c r="CG797" s="17">
        <v>45008</v>
      </c>
      <c r="CH797" s="17">
        <v>45037</v>
      </c>
      <c r="CI797" s="16">
        <v>1000</v>
      </c>
      <c r="CJ797" s="10" t="s">
        <v>2614</v>
      </c>
      <c r="CK797" s="10" t="s">
        <v>230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45127</v>
      </c>
      <c r="CX797" s="10" t="s">
        <v>2615</v>
      </c>
      <c r="CY797" s="17">
        <v>45121</v>
      </c>
      <c r="CZ797" s="17" t="s">
        <v>156</v>
      </c>
      <c r="DA797" s="17">
        <v>45008</v>
      </c>
      <c r="DB797" s="17" t="s">
        <v>156</v>
      </c>
      <c r="DC797" s="16">
        <v>0</v>
      </c>
      <c r="DD797" s="10" t="s">
        <v>156</v>
      </c>
      <c r="DE797" s="10" t="s">
        <v>156</v>
      </c>
      <c r="DF797" s="18" t="s">
        <v>156</v>
      </c>
      <c r="DG797" s="17">
        <v>45127</v>
      </c>
      <c r="DH797" s="10" t="s">
        <v>2099</v>
      </c>
      <c r="DI797" s="17">
        <v>45135</v>
      </c>
      <c r="DJ797" s="17" t="s">
        <v>156</v>
      </c>
      <c r="DK797" s="17">
        <v>45008</v>
      </c>
      <c r="DL797" s="17" t="s">
        <v>156</v>
      </c>
      <c r="DM797" s="16">
        <v>0</v>
      </c>
      <c r="DN797" s="10" t="s">
        <v>156</v>
      </c>
      <c r="DO797" s="10" t="s">
        <v>156</v>
      </c>
      <c r="DP797" s="16">
        <v>12</v>
      </c>
      <c r="DQ797" s="16">
        <v>8</v>
      </c>
      <c r="DR797" s="11">
        <v>8</v>
      </c>
      <c r="DS797" s="16">
        <v>12</v>
      </c>
      <c r="DT797" s="16">
        <v>0</v>
      </c>
      <c r="DU797" s="11" t="s">
        <v>181</v>
      </c>
      <c r="DV797" s="11" t="s">
        <v>182</v>
      </c>
      <c r="DW797" s="27" t="s">
        <v>156</v>
      </c>
      <c r="DX797" s="27" t="s">
        <v>156</v>
      </c>
      <c r="DY797" s="20" t="s">
        <v>2616</v>
      </c>
      <c r="DZ797" s="16">
        <v>7</v>
      </c>
      <c r="EA797" s="16">
        <v>55</v>
      </c>
      <c r="EB797" s="27" t="s">
        <v>185</v>
      </c>
      <c r="EC797" s="27" t="s">
        <v>185</v>
      </c>
      <c r="ED797" s="27" t="s">
        <v>182</v>
      </c>
      <c r="EE797" s="29">
        <v>44910.388506944444</v>
      </c>
      <c r="EF797" s="28" t="s">
        <v>188</v>
      </c>
      <c r="EG797" s="28" t="s">
        <v>189</v>
      </c>
      <c r="EH797" s="28" t="s">
        <v>190</v>
      </c>
      <c r="EI797" s="29">
        <v>45115.510740740741</v>
      </c>
      <c r="EJ797" s="28" t="s">
        <v>542</v>
      </c>
      <c r="EK797" s="28" t="s">
        <v>156</v>
      </c>
      <c r="EL797" s="28" t="s">
        <v>543</v>
      </c>
      <c r="EM797" s="45" t="s">
        <v>3713</v>
      </c>
      <c r="EN797" s="46" t="str">
        <f t="shared" si="85"/>
        <v>343F105A</v>
      </c>
      <c r="EO797" s="47">
        <f t="shared" si="86"/>
        <v>45152</v>
      </c>
      <c r="EP797" s="47">
        <f t="shared" si="87"/>
        <v>45127</v>
      </c>
      <c r="EQ797" s="48" t="str">
        <f t="shared" ca="1" si="88"/>
        <v>Y</v>
      </c>
      <c r="ER797" s="49">
        <f t="shared" si="89"/>
        <v>25</v>
      </c>
      <c r="ES797" s="50"/>
      <c r="ET797" s="51">
        <f t="shared" si="90"/>
        <v>25</v>
      </c>
      <c r="EU797" s="52">
        <f t="shared" si="91"/>
        <v>30000</v>
      </c>
      <c r="EV797" s="46"/>
      <c r="EW797" s="23" t="s">
        <v>3714</v>
      </c>
    </row>
    <row r="798" spans="1:153" ht="14.25" customHeight="1">
      <c r="A798" s="8">
        <v>791</v>
      </c>
      <c r="B798" s="9" t="s">
        <v>141</v>
      </c>
      <c r="C798" s="10" t="s">
        <v>206</v>
      </c>
      <c r="D798" s="10" t="s">
        <v>2008</v>
      </c>
      <c r="E798" s="10" t="s">
        <v>150</v>
      </c>
      <c r="F798" s="9" t="s">
        <v>2009</v>
      </c>
      <c r="G798" s="10" t="s">
        <v>432</v>
      </c>
      <c r="H798" s="9" t="s">
        <v>433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149</v>
      </c>
      <c r="N798" s="9" t="s">
        <v>150</v>
      </c>
      <c r="O798" s="9" t="s">
        <v>151</v>
      </c>
      <c r="P798" s="9" t="s">
        <v>142</v>
      </c>
      <c r="Q798" s="9" t="s">
        <v>152</v>
      </c>
      <c r="R798" s="9" t="s">
        <v>213</v>
      </c>
      <c r="S798" s="9" t="s">
        <v>154</v>
      </c>
      <c r="T798" s="9" t="s">
        <v>214</v>
      </c>
      <c r="U798" s="9" t="s">
        <v>215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2114</v>
      </c>
      <c r="AA798" s="9" t="s">
        <v>217</v>
      </c>
      <c r="AB798" s="12" t="s">
        <v>218</v>
      </c>
      <c r="AC798" s="10" t="s">
        <v>2115</v>
      </c>
      <c r="AD798" s="9" t="s">
        <v>217</v>
      </c>
      <c r="AE798" s="13" t="s">
        <v>218</v>
      </c>
      <c r="AF798" s="14" t="s">
        <v>442</v>
      </c>
      <c r="AG798" s="10" t="s">
        <v>2605</v>
      </c>
      <c r="AH798" s="11" t="s">
        <v>222</v>
      </c>
      <c r="AI798" s="11" t="s">
        <v>223</v>
      </c>
      <c r="AJ798" s="10" t="s">
        <v>224</v>
      </c>
      <c r="AK798" s="11" t="s">
        <v>223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5.3</v>
      </c>
      <c r="AU798" s="10" t="s">
        <v>142</v>
      </c>
      <c r="AV798" s="16">
        <v>12600</v>
      </c>
      <c r="AW798" s="16">
        <v>12600</v>
      </c>
      <c r="AX798" s="16">
        <v>0</v>
      </c>
      <c r="AY798" s="16">
        <v>0</v>
      </c>
      <c r="AZ798" s="16">
        <v>1500</v>
      </c>
      <c r="BA798" s="17">
        <v>45108</v>
      </c>
      <c r="BB798" s="30" t="s">
        <v>175</v>
      </c>
      <c r="BC798" s="18">
        <v>45119</v>
      </c>
      <c r="BD798" s="17">
        <v>45291</v>
      </c>
      <c r="BE798" s="17">
        <v>45350</v>
      </c>
      <c r="BF798" s="17">
        <v>45092</v>
      </c>
      <c r="BG798" s="10">
        <v>85545522</v>
      </c>
      <c r="BH798" s="9" t="s">
        <v>201</v>
      </c>
      <c r="BI798" s="19">
        <v>45139</v>
      </c>
      <c r="BJ798" s="20">
        <v>45166</v>
      </c>
      <c r="BK798" s="16">
        <v>2300</v>
      </c>
      <c r="BL798" s="16">
        <v>12190</v>
      </c>
      <c r="BM798" s="9" t="s">
        <v>177</v>
      </c>
      <c r="BN798" s="9" t="s">
        <v>383</v>
      </c>
      <c r="BO798" s="9" t="s">
        <v>156</v>
      </c>
      <c r="BP798" s="17">
        <v>45231</v>
      </c>
      <c r="BQ798" s="17" t="s">
        <v>156</v>
      </c>
      <c r="BR798" s="17">
        <v>45217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>
        <v>45057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45072</v>
      </c>
      <c r="CD798" s="10" t="s">
        <v>156</v>
      </c>
      <c r="CE798" s="17">
        <v>45072</v>
      </c>
      <c r="CF798" s="17" t="s">
        <v>156</v>
      </c>
      <c r="CG798" s="17">
        <v>45057</v>
      </c>
      <c r="CH798" s="17">
        <v>45070</v>
      </c>
      <c r="CI798" s="16">
        <v>510</v>
      </c>
      <c r="CJ798" s="10" t="s">
        <v>2617</v>
      </c>
      <c r="CK798" s="10" t="s">
        <v>230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>
        <v>45057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45134</v>
      </c>
      <c r="CX798" s="10" t="s">
        <v>2387</v>
      </c>
      <c r="CY798" s="17">
        <v>45128</v>
      </c>
      <c r="CZ798" s="17" t="s">
        <v>156</v>
      </c>
      <c r="DA798" s="17">
        <v>45057</v>
      </c>
      <c r="DB798" s="17" t="s">
        <v>156</v>
      </c>
      <c r="DC798" s="16">
        <v>0</v>
      </c>
      <c r="DD798" s="10" t="s">
        <v>156</v>
      </c>
      <c r="DE798" s="10" t="s">
        <v>156</v>
      </c>
      <c r="DF798" s="18" t="s">
        <v>156</v>
      </c>
      <c r="DG798" s="17">
        <v>45127</v>
      </c>
      <c r="DH798" s="10" t="s">
        <v>2180</v>
      </c>
      <c r="DI798" s="17">
        <v>45142</v>
      </c>
      <c r="DJ798" s="17" t="s">
        <v>156</v>
      </c>
      <c r="DK798" s="17">
        <v>45057</v>
      </c>
      <c r="DL798" s="17" t="s">
        <v>156</v>
      </c>
      <c r="DM798" s="16">
        <v>0</v>
      </c>
      <c r="DN798" s="10" t="s">
        <v>156</v>
      </c>
      <c r="DO798" s="10" t="s">
        <v>156</v>
      </c>
      <c r="DP798" s="16">
        <v>12</v>
      </c>
      <c r="DQ798" s="16">
        <v>8</v>
      </c>
      <c r="DR798" s="11">
        <v>8</v>
      </c>
      <c r="DS798" s="16">
        <v>12</v>
      </c>
      <c r="DT798" s="16">
        <v>0</v>
      </c>
      <c r="DU798" s="11" t="s">
        <v>181</v>
      </c>
      <c r="DV798" s="11" t="s">
        <v>182</v>
      </c>
      <c r="DW798" s="27" t="s">
        <v>156</v>
      </c>
      <c r="DX798" s="27" t="s">
        <v>156</v>
      </c>
      <c r="DY798" s="20" t="s">
        <v>156</v>
      </c>
      <c r="DZ798" s="16">
        <v>7</v>
      </c>
      <c r="EA798" s="16">
        <v>55</v>
      </c>
      <c r="EB798" s="27" t="s">
        <v>185</v>
      </c>
      <c r="EC798" s="27" t="s">
        <v>185</v>
      </c>
      <c r="ED798" s="27" t="s">
        <v>182</v>
      </c>
      <c r="EE798" s="29">
        <v>45057.979513888888</v>
      </c>
      <c r="EF798" s="28" t="s">
        <v>186</v>
      </c>
      <c r="EG798" s="28" t="s">
        <v>156</v>
      </c>
      <c r="EH798" s="28" t="s">
        <v>187</v>
      </c>
      <c r="EI798" s="29">
        <v>45115.510740740741</v>
      </c>
      <c r="EJ798" s="28" t="s">
        <v>542</v>
      </c>
      <c r="EK798" s="28" t="s">
        <v>156</v>
      </c>
      <c r="EL798" s="28" t="s">
        <v>543</v>
      </c>
      <c r="EM798" s="45" t="s">
        <v>3713</v>
      </c>
      <c r="EN798" s="46" t="str">
        <f t="shared" si="85"/>
        <v>343F105A</v>
      </c>
      <c r="EO798" s="47">
        <f t="shared" si="86"/>
        <v>45169</v>
      </c>
      <c r="EP798" s="47">
        <f t="shared" si="87"/>
        <v>45134</v>
      </c>
      <c r="EQ798" s="48" t="str">
        <f t="shared" ca="1" si="88"/>
        <v>Y</v>
      </c>
      <c r="ER798" s="49">
        <f t="shared" si="89"/>
        <v>35</v>
      </c>
      <c r="ES798" s="50"/>
      <c r="ET798" s="51">
        <f t="shared" si="90"/>
        <v>35</v>
      </c>
      <c r="EU798" s="52">
        <f t="shared" si="91"/>
        <v>80500</v>
      </c>
      <c r="EV798" s="46"/>
      <c r="EW798" s="23" t="s">
        <v>3714</v>
      </c>
    </row>
    <row r="799" spans="1:153" ht="14.25" customHeight="1">
      <c r="A799" s="8">
        <v>792</v>
      </c>
      <c r="B799" s="9" t="s">
        <v>141</v>
      </c>
      <c r="C799" s="10" t="s">
        <v>206</v>
      </c>
      <c r="D799" s="10" t="s">
        <v>2008</v>
      </c>
      <c r="E799" s="10" t="s">
        <v>150</v>
      </c>
      <c r="F799" s="9" t="s">
        <v>2009</v>
      </c>
      <c r="G799" s="10" t="s">
        <v>432</v>
      </c>
      <c r="H799" s="9" t="s">
        <v>433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149</v>
      </c>
      <c r="N799" s="9" t="s">
        <v>150</v>
      </c>
      <c r="O799" s="9" t="s">
        <v>151</v>
      </c>
      <c r="P799" s="9" t="s">
        <v>142</v>
      </c>
      <c r="Q799" s="9" t="s">
        <v>152</v>
      </c>
      <c r="R799" s="9" t="s">
        <v>213</v>
      </c>
      <c r="S799" s="9" t="s">
        <v>154</v>
      </c>
      <c r="T799" s="9" t="s">
        <v>214</v>
      </c>
      <c r="U799" s="9" t="s">
        <v>215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2114</v>
      </c>
      <c r="AA799" s="9" t="s">
        <v>217</v>
      </c>
      <c r="AB799" s="12" t="s">
        <v>218</v>
      </c>
      <c r="AC799" s="10" t="s">
        <v>2115</v>
      </c>
      <c r="AD799" s="9" t="s">
        <v>217</v>
      </c>
      <c r="AE799" s="13" t="s">
        <v>218</v>
      </c>
      <c r="AF799" s="14" t="s">
        <v>442</v>
      </c>
      <c r="AG799" s="10" t="s">
        <v>2605</v>
      </c>
      <c r="AH799" s="11" t="s">
        <v>222</v>
      </c>
      <c r="AI799" s="11" t="s">
        <v>223</v>
      </c>
      <c r="AJ799" s="10" t="s">
        <v>224</v>
      </c>
      <c r="AK799" s="11" t="s">
        <v>223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5.3</v>
      </c>
      <c r="AU799" s="10" t="s">
        <v>142</v>
      </c>
      <c r="AV799" s="16">
        <v>12600</v>
      </c>
      <c r="AW799" s="16">
        <v>12600</v>
      </c>
      <c r="AX799" s="16">
        <v>0</v>
      </c>
      <c r="AY799" s="16">
        <v>0</v>
      </c>
      <c r="AZ799" s="16">
        <v>1500</v>
      </c>
      <c r="BA799" s="17">
        <v>45108</v>
      </c>
      <c r="BB799" s="30" t="s">
        <v>175</v>
      </c>
      <c r="BC799" s="18" t="s">
        <v>156</v>
      </c>
      <c r="BD799" s="17">
        <v>45291</v>
      </c>
      <c r="BE799" s="17">
        <v>45350</v>
      </c>
      <c r="BF799" s="17">
        <v>45092</v>
      </c>
      <c r="BG799" s="10">
        <v>85654617</v>
      </c>
      <c r="BH799" s="9" t="s">
        <v>274</v>
      </c>
      <c r="BI799" s="19">
        <v>45139</v>
      </c>
      <c r="BJ799" s="20">
        <v>45145</v>
      </c>
      <c r="BK799" s="16">
        <v>0</v>
      </c>
      <c r="BL799" s="16">
        <v>0</v>
      </c>
      <c r="BM799" s="9" t="s">
        <v>177</v>
      </c>
      <c r="BN799" s="9" t="s">
        <v>383</v>
      </c>
      <c r="BO799" s="9" t="s">
        <v>156</v>
      </c>
      <c r="BP799" s="17">
        <v>45264</v>
      </c>
      <c r="BQ799" s="17" t="s">
        <v>156</v>
      </c>
      <c r="BR799" s="17">
        <v>45236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>
        <v>45068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>
        <v>45111</v>
      </c>
      <c r="CD799" s="10" t="s">
        <v>2618</v>
      </c>
      <c r="CE799" s="17">
        <v>45086</v>
      </c>
      <c r="CF799" s="17" t="s">
        <v>156</v>
      </c>
      <c r="CG799" s="17">
        <v>45070</v>
      </c>
      <c r="CH799" s="17" t="s">
        <v>156</v>
      </c>
      <c r="CI799" s="16">
        <v>0</v>
      </c>
      <c r="CJ799" s="10" t="s">
        <v>156</v>
      </c>
      <c r="CK799" s="10" t="s">
        <v>156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>
        <v>45068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45170</v>
      </c>
      <c r="CX799" s="10" t="s">
        <v>2112</v>
      </c>
      <c r="CY799" s="17">
        <v>45170</v>
      </c>
      <c r="CZ799" s="17" t="s">
        <v>156</v>
      </c>
      <c r="DA799" s="17">
        <v>45088</v>
      </c>
      <c r="DB799" s="17" t="s">
        <v>156</v>
      </c>
      <c r="DC799" s="16">
        <v>0</v>
      </c>
      <c r="DD799" s="10" t="s">
        <v>156</v>
      </c>
      <c r="DE799" s="10" t="s">
        <v>156</v>
      </c>
      <c r="DF799" s="18" t="s">
        <v>156</v>
      </c>
      <c r="DG799" s="17">
        <v>45170</v>
      </c>
      <c r="DH799" s="10" t="s">
        <v>2090</v>
      </c>
      <c r="DI799" s="17">
        <v>45184</v>
      </c>
      <c r="DJ799" s="17" t="s">
        <v>156</v>
      </c>
      <c r="DK799" s="17">
        <v>45088</v>
      </c>
      <c r="DL799" s="17" t="s">
        <v>156</v>
      </c>
      <c r="DM799" s="16">
        <v>0</v>
      </c>
      <c r="DN799" s="10" t="s">
        <v>156</v>
      </c>
      <c r="DO799" s="10" t="s">
        <v>156</v>
      </c>
      <c r="DP799" s="16">
        <v>12</v>
      </c>
      <c r="DQ799" s="16">
        <v>8</v>
      </c>
      <c r="DR799" s="11">
        <v>8</v>
      </c>
      <c r="DS799" s="16">
        <v>12</v>
      </c>
      <c r="DT799" s="16">
        <v>0</v>
      </c>
      <c r="DU799" s="11" t="s">
        <v>181</v>
      </c>
      <c r="DV799" s="11" t="s">
        <v>182</v>
      </c>
      <c r="DW799" s="27" t="s">
        <v>156</v>
      </c>
      <c r="DX799" s="27" t="s">
        <v>156</v>
      </c>
      <c r="DY799" s="20" t="s">
        <v>2619</v>
      </c>
      <c r="DZ799" s="16">
        <v>7</v>
      </c>
      <c r="EA799" s="16">
        <v>55</v>
      </c>
      <c r="EB799" s="27" t="s">
        <v>185</v>
      </c>
      <c r="EC799" s="27" t="s">
        <v>185</v>
      </c>
      <c r="ED799" s="27" t="s">
        <v>182</v>
      </c>
      <c r="EE799" s="29">
        <v>45068.822800925926</v>
      </c>
      <c r="EF799" s="28" t="s">
        <v>186</v>
      </c>
      <c r="EG799" s="28" t="s">
        <v>156</v>
      </c>
      <c r="EH799" s="28" t="s">
        <v>187</v>
      </c>
      <c r="EI799" s="29">
        <v>45117.81590277778</v>
      </c>
      <c r="EJ799" s="28" t="s">
        <v>197</v>
      </c>
      <c r="EK799" s="28" t="s">
        <v>156</v>
      </c>
      <c r="EL799" s="28" t="s">
        <v>198</v>
      </c>
      <c r="EM799" s="45" t="s">
        <v>3713</v>
      </c>
      <c r="EN799" s="46" t="str">
        <f t="shared" si="85"/>
        <v>343F105A</v>
      </c>
      <c r="EO799" s="47">
        <f t="shared" si="86"/>
        <v>45202</v>
      </c>
      <c r="EP799" s="47">
        <f t="shared" si="87"/>
        <v>45170</v>
      </c>
      <c r="EQ799" s="48" t="str">
        <f t="shared" ca="1" si="88"/>
        <v>Y</v>
      </c>
      <c r="ER799" s="49">
        <f t="shared" si="89"/>
        <v>32</v>
      </c>
      <c r="ES799" s="50"/>
      <c r="ET799" s="51">
        <f t="shared" si="90"/>
        <v>32</v>
      </c>
      <c r="EU799" s="52">
        <f t="shared" si="91"/>
        <v>0</v>
      </c>
      <c r="EV799" s="46"/>
      <c r="EW799" s="23" t="s">
        <v>3714</v>
      </c>
    </row>
    <row r="800" spans="1:153" ht="14.25" hidden="1" customHeight="1">
      <c r="A800" s="8">
        <v>793</v>
      </c>
      <c r="B800" s="9" t="s">
        <v>141</v>
      </c>
      <c r="C800" s="10" t="s">
        <v>206</v>
      </c>
      <c r="D800" s="10" t="s">
        <v>2008</v>
      </c>
      <c r="E800" s="10" t="s">
        <v>150</v>
      </c>
      <c r="F800" s="9" t="s">
        <v>2009</v>
      </c>
      <c r="G800" s="10" t="s">
        <v>432</v>
      </c>
      <c r="H800" s="9" t="s">
        <v>433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149</v>
      </c>
      <c r="N800" s="9" t="s">
        <v>150</v>
      </c>
      <c r="O800" s="9" t="s">
        <v>151</v>
      </c>
      <c r="P800" s="9" t="s">
        <v>142</v>
      </c>
      <c r="Q800" s="9" t="s">
        <v>152</v>
      </c>
      <c r="R800" s="9" t="s">
        <v>213</v>
      </c>
      <c r="S800" s="9" t="s">
        <v>154</v>
      </c>
      <c r="T800" s="9" t="s">
        <v>214</v>
      </c>
      <c r="U800" s="9" t="s">
        <v>215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2114</v>
      </c>
      <c r="AA800" s="9" t="s">
        <v>217</v>
      </c>
      <c r="AB800" s="12" t="s">
        <v>218</v>
      </c>
      <c r="AC800" s="10" t="s">
        <v>2115</v>
      </c>
      <c r="AD800" s="9" t="s">
        <v>217</v>
      </c>
      <c r="AE800" s="13" t="s">
        <v>218</v>
      </c>
      <c r="AF800" s="14" t="s">
        <v>442</v>
      </c>
      <c r="AG800" s="10" t="s">
        <v>2605</v>
      </c>
      <c r="AH800" s="11" t="s">
        <v>222</v>
      </c>
      <c r="AI800" s="11" t="s">
        <v>223</v>
      </c>
      <c r="AJ800" s="10" t="s">
        <v>224</v>
      </c>
      <c r="AK800" s="11" t="s">
        <v>223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5.3</v>
      </c>
      <c r="AU800" s="10" t="s">
        <v>142</v>
      </c>
      <c r="AV800" s="16">
        <v>12600</v>
      </c>
      <c r="AW800" s="16">
        <v>12600</v>
      </c>
      <c r="AX800" s="16">
        <v>0</v>
      </c>
      <c r="AY800" s="16">
        <v>0</v>
      </c>
      <c r="AZ800" s="16">
        <v>1500</v>
      </c>
      <c r="BA800" s="17">
        <v>45108</v>
      </c>
      <c r="BB800" s="30" t="s">
        <v>175</v>
      </c>
      <c r="BC800" s="18" t="s">
        <v>156</v>
      </c>
      <c r="BD800" s="17">
        <v>45291</v>
      </c>
      <c r="BE800" s="17">
        <v>45350</v>
      </c>
      <c r="BF800" s="17">
        <v>45092</v>
      </c>
      <c r="BG800" s="10">
        <v>85521057</v>
      </c>
      <c r="BH800" s="9" t="s">
        <v>621</v>
      </c>
      <c r="BI800" s="19">
        <v>45200</v>
      </c>
      <c r="BJ800" s="20">
        <v>45201</v>
      </c>
      <c r="BK800" s="16">
        <v>0</v>
      </c>
      <c r="BL800" s="16">
        <v>0</v>
      </c>
      <c r="BM800" s="9" t="s">
        <v>177</v>
      </c>
      <c r="BN800" s="9" t="s">
        <v>178</v>
      </c>
      <c r="BO800" s="9" t="s">
        <v>156</v>
      </c>
      <c r="BP800" s="17">
        <v>45275</v>
      </c>
      <c r="BQ800" s="17" t="s">
        <v>156</v>
      </c>
      <c r="BR800" s="17" t="s">
        <v>156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 t="s">
        <v>156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>
        <v>45100</v>
      </c>
      <c r="CD800" s="10" t="s">
        <v>2141</v>
      </c>
      <c r="CE800" s="17">
        <v>45100</v>
      </c>
      <c r="CF800" s="17" t="s">
        <v>156</v>
      </c>
      <c r="CG800" s="17">
        <v>45084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 t="s">
        <v>156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 t="s">
        <v>156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45184</v>
      </c>
      <c r="CX800" s="10" t="s">
        <v>193</v>
      </c>
      <c r="CY800" s="17">
        <v>45184</v>
      </c>
      <c r="CZ800" s="17" t="s">
        <v>156</v>
      </c>
      <c r="DA800" s="17">
        <v>45091</v>
      </c>
      <c r="DB800" s="17" t="s">
        <v>156</v>
      </c>
      <c r="DC800" s="16">
        <v>0</v>
      </c>
      <c r="DD800" s="10" t="s">
        <v>156</v>
      </c>
      <c r="DE800" s="10" t="s">
        <v>156</v>
      </c>
      <c r="DF800" s="18" t="s">
        <v>156</v>
      </c>
      <c r="DG800" s="17">
        <v>45198</v>
      </c>
      <c r="DH800" s="10" t="s">
        <v>156</v>
      </c>
      <c r="DI800" s="17">
        <v>45198</v>
      </c>
      <c r="DJ800" s="17" t="s">
        <v>156</v>
      </c>
      <c r="DK800" s="17">
        <v>45042</v>
      </c>
      <c r="DL800" s="17" t="s">
        <v>156</v>
      </c>
      <c r="DM800" s="16">
        <v>0</v>
      </c>
      <c r="DN800" s="10" t="s">
        <v>156</v>
      </c>
      <c r="DO800" s="10" t="s">
        <v>156</v>
      </c>
      <c r="DP800" s="16">
        <v>12</v>
      </c>
      <c r="DQ800" s="16">
        <v>8</v>
      </c>
      <c r="DR800" s="11">
        <v>8</v>
      </c>
      <c r="DS800" s="16">
        <v>12</v>
      </c>
      <c r="DT800" s="16">
        <v>1</v>
      </c>
      <c r="DU800" s="11" t="s">
        <v>181</v>
      </c>
      <c r="DV800" s="11" t="s">
        <v>182</v>
      </c>
      <c r="DW800" s="27" t="s">
        <v>156</v>
      </c>
      <c r="DX800" s="27" t="s">
        <v>156</v>
      </c>
      <c r="DY800" s="20" t="s">
        <v>553</v>
      </c>
      <c r="DZ800" s="16">
        <v>7</v>
      </c>
      <c r="EA800" s="16">
        <v>55</v>
      </c>
      <c r="EB800" s="27" t="s">
        <v>185</v>
      </c>
      <c r="EC800" s="27" t="s">
        <v>185</v>
      </c>
      <c r="ED800" s="27" t="s">
        <v>182</v>
      </c>
      <c r="EE800" s="29">
        <v>45042.277557870373</v>
      </c>
      <c r="EF800" s="28" t="s">
        <v>1129</v>
      </c>
      <c r="EG800" s="28" t="s">
        <v>1130</v>
      </c>
      <c r="EH800" s="28" t="s">
        <v>190</v>
      </c>
      <c r="EI800" s="29">
        <v>45103.816863425927</v>
      </c>
      <c r="EJ800" s="28" t="s">
        <v>197</v>
      </c>
      <c r="EK800" s="28" t="s">
        <v>156</v>
      </c>
      <c r="EL800" s="28" t="s">
        <v>198</v>
      </c>
      <c r="EM800" s="45"/>
      <c r="EN800" s="46" t="str">
        <f t="shared" si="85"/>
        <v>343F105A</v>
      </c>
      <c r="EO800" s="47">
        <f t="shared" si="86"/>
        <v>45213</v>
      </c>
      <c r="EP800" s="47">
        <f t="shared" si="87"/>
        <v>45184</v>
      </c>
      <c r="EQ800" s="48" t="str">
        <f t="shared" ca="1" si="88"/>
        <v>Y</v>
      </c>
      <c r="ER800" s="49">
        <f t="shared" si="89"/>
        <v>29</v>
      </c>
      <c r="ES800" s="50"/>
      <c r="ET800" s="51">
        <f t="shared" si="90"/>
        <v>29</v>
      </c>
      <c r="EU800" s="52">
        <f t="shared" si="91"/>
        <v>0</v>
      </c>
      <c r="EV800" s="46"/>
    </row>
    <row r="801" spans="1:153" ht="14.25" customHeight="1">
      <c r="A801" s="8">
        <v>794</v>
      </c>
      <c r="B801" s="9" t="s">
        <v>141</v>
      </c>
      <c r="C801" s="10" t="s">
        <v>206</v>
      </c>
      <c r="D801" s="10" t="s">
        <v>2008</v>
      </c>
      <c r="E801" s="10" t="s">
        <v>150</v>
      </c>
      <c r="F801" s="9" t="s">
        <v>2009</v>
      </c>
      <c r="G801" s="10" t="s">
        <v>432</v>
      </c>
      <c r="H801" s="9" t="s">
        <v>433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149</v>
      </c>
      <c r="N801" s="9" t="s">
        <v>150</v>
      </c>
      <c r="O801" s="9" t="s">
        <v>151</v>
      </c>
      <c r="P801" s="9" t="s">
        <v>142</v>
      </c>
      <c r="Q801" s="9" t="s">
        <v>152</v>
      </c>
      <c r="R801" s="9" t="s">
        <v>213</v>
      </c>
      <c r="S801" s="9" t="s">
        <v>154</v>
      </c>
      <c r="T801" s="9" t="s">
        <v>214</v>
      </c>
      <c r="U801" s="9" t="s">
        <v>215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2114</v>
      </c>
      <c r="AA801" s="9" t="s">
        <v>217</v>
      </c>
      <c r="AB801" s="12" t="s">
        <v>218</v>
      </c>
      <c r="AC801" s="10" t="s">
        <v>2115</v>
      </c>
      <c r="AD801" s="9" t="s">
        <v>217</v>
      </c>
      <c r="AE801" s="13" t="s">
        <v>218</v>
      </c>
      <c r="AF801" s="14" t="s">
        <v>442</v>
      </c>
      <c r="AG801" s="10" t="s">
        <v>2620</v>
      </c>
      <c r="AH801" s="11" t="s">
        <v>256</v>
      </c>
      <c r="AI801" s="11" t="s">
        <v>223</v>
      </c>
      <c r="AJ801" s="10" t="s">
        <v>257</v>
      </c>
      <c r="AK801" s="11" t="s">
        <v>223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5.3</v>
      </c>
      <c r="AU801" s="10" t="s">
        <v>206</v>
      </c>
      <c r="AV801" s="16">
        <v>5400</v>
      </c>
      <c r="AW801" s="16">
        <v>5400</v>
      </c>
      <c r="AX801" s="16">
        <v>0</v>
      </c>
      <c r="AY801" s="16">
        <v>1000</v>
      </c>
      <c r="AZ801" s="16">
        <v>0</v>
      </c>
      <c r="BA801" s="17">
        <v>45108</v>
      </c>
      <c r="BB801" s="30" t="s">
        <v>175</v>
      </c>
      <c r="BC801" s="18">
        <v>45117</v>
      </c>
      <c r="BD801" s="17">
        <v>45291</v>
      </c>
      <c r="BE801" s="17">
        <v>45350</v>
      </c>
      <c r="BF801" s="17">
        <v>45092</v>
      </c>
      <c r="BG801" s="10">
        <v>85113350</v>
      </c>
      <c r="BH801" s="9" t="s">
        <v>414</v>
      </c>
      <c r="BI801" s="19">
        <v>44958</v>
      </c>
      <c r="BJ801" s="20">
        <v>44963</v>
      </c>
      <c r="BK801" s="16">
        <v>2000</v>
      </c>
      <c r="BL801" s="16">
        <v>10600</v>
      </c>
      <c r="BM801" s="9" t="s">
        <v>177</v>
      </c>
      <c r="BN801" s="9" t="s">
        <v>436</v>
      </c>
      <c r="BO801" s="9" t="s">
        <v>635</v>
      </c>
      <c r="BP801" s="17">
        <v>45092</v>
      </c>
      <c r="BQ801" s="17">
        <v>45092</v>
      </c>
      <c r="BR801" s="17">
        <v>45092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>
        <v>44903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>
        <v>44922</v>
      </c>
      <c r="CD801" s="10" t="s">
        <v>156</v>
      </c>
      <c r="CE801" s="17" t="s">
        <v>156</v>
      </c>
      <c r="CF801" s="17" t="s">
        <v>156</v>
      </c>
      <c r="CG801" s="17">
        <v>44903</v>
      </c>
      <c r="CH801" s="17">
        <v>44916</v>
      </c>
      <c r="CI801" s="16">
        <v>1400</v>
      </c>
      <c r="CJ801" s="10" t="s">
        <v>2621</v>
      </c>
      <c r="CK801" s="10" t="s">
        <v>230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>
        <v>44903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44932</v>
      </c>
      <c r="CX801" s="10" t="s">
        <v>193</v>
      </c>
      <c r="CY801" s="17" t="s">
        <v>156</v>
      </c>
      <c r="CZ801" s="17" t="s">
        <v>156</v>
      </c>
      <c r="DA801" s="17">
        <v>44903</v>
      </c>
      <c r="DB801" s="17">
        <v>44938</v>
      </c>
      <c r="DC801" s="16">
        <v>2000</v>
      </c>
      <c r="DD801" s="10" t="s">
        <v>2622</v>
      </c>
      <c r="DE801" s="10" t="s">
        <v>230</v>
      </c>
      <c r="DF801" s="18" t="s">
        <v>156</v>
      </c>
      <c r="DG801" s="17">
        <v>44936</v>
      </c>
      <c r="DH801" s="10" t="s">
        <v>156</v>
      </c>
      <c r="DI801" s="17" t="s">
        <v>156</v>
      </c>
      <c r="DJ801" s="17" t="s">
        <v>156</v>
      </c>
      <c r="DK801" s="17">
        <v>44903</v>
      </c>
      <c r="DL801" s="17">
        <v>44943</v>
      </c>
      <c r="DM801" s="16">
        <v>2000</v>
      </c>
      <c r="DN801" s="10" t="s">
        <v>2623</v>
      </c>
      <c r="DO801" s="10" t="s">
        <v>233</v>
      </c>
      <c r="DP801" s="16">
        <v>12</v>
      </c>
      <c r="DQ801" s="16">
        <v>8</v>
      </c>
      <c r="DR801" s="11">
        <v>8</v>
      </c>
      <c r="DS801" s="16">
        <v>12</v>
      </c>
      <c r="DT801" s="16">
        <v>0</v>
      </c>
      <c r="DU801" s="11" t="s">
        <v>181</v>
      </c>
      <c r="DV801" s="11" t="s">
        <v>182</v>
      </c>
      <c r="DW801" s="27" t="s">
        <v>156</v>
      </c>
      <c r="DX801" s="27" t="s">
        <v>156</v>
      </c>
      <c r="DY801" s="20" t="s">
        <v>452</v>
      </c>
      <c r="DZ801" s="16">
        <v>7</v>
      </c>
      <c r="EA801" s="16">
        <v>55</v>
      </c>
      <c r="EB801" s="27" t="s">
        <v>185</v>
      </c>
      <c r="EC801" s="27" t="s">
        <v>185</v>
      </c>
      <c r="ED801" s="27" t="s">
        <v>182</v>
      </c>
      <c r="EE801" s="29">
        <v>44904.011412037034</v>
      </c>
      <c r="EF801" s="28" t="s">
        <v>186</v>
      </c>
      <c r="EG801" s="28" t="s">
        <v>156</v>
      </c>
      <c r="EH801" s="28" t="s">
        <v>187</v>
      </c>
      <c r="EI801" s="29">
        <v>45062.343865740739</v>
      </c>
      <c r="EJ801" s="28" t="s">
        <v>197</v>
      </c>
      <c r="EK801" s="28" t="s">
        <v>156</v>
      </c>
      <c r="EL801" s="28" t="s">
        <v>198</v>
      </c>
      <c r="EM801" s="45" t="s">
        <v>3713</v>
      </c>
      <c r="EN801" s="46" t="str">
        <f t="shared" si="85"/>
        <v>343F105B</v>
      </c>
      <c r="EO801" s="47">
        <f t="shared" si="86"/>
        <v>45030</v>
      </c>
      <c r="EP801" s="47">
        <f t="shared" si="87"/>
        <v>44932</v>
      </c>
      <c r="EQ801" s="48" t="str">
        <f t="shared" ca="1" si="88"/>
        <v>Past</v>
      </c>
      <c r="ER801" s="49">
        <f t="shared" si="89"/>
        <v>98</v>
      </c>
      <c r="ES801" s="50"/>
      <c r="ET801" s="51">
        <f t="shared" si="90"/>
        <v>98</v>
      </c>
      <c r="EU801" s="52">
        <f t="shared" si="91"/>
        <v>196000</v>
      </c>
      <c r="EV801" s="46"/>
      <c r="EW801" s="23" t="s">
        <v>3714</v>
      </c>
    </row>
    <row r="802" spans="1:153" ht="14.25" customHeight="1">
      <c r="A802" s="8">
        <v>795</v>
      </c>
      <c r="B802" s="9" t="s">
        <v>141</v>
      </c>
      <c r="C802" s="10" t="s">
        <v>206</v>
      </c>
      <c r="D802" s="10" t="s">
        <v>2008</v>
      </c>
      <c r="E802" s="10" t="s">
        <v>150</v>
      </c>
      <c r="F802" s="9" t="s">
        <v>2009</v>
      </c>
      <c r="G802" s="10" t="s">
        <v>432</v>
      </c>
      <c r="H802" s="9" t="s">
        <v>433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213</v>
      </c>
      <c r="S802" s="9" t="s">
        <v>154</v>
      </c>
      <c r="T802" s="9" t="s">
        <v>214</v>
      </c>
      <c r="U802" s="9" t="s">
        <v>215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2114</v>
      </c>
      <c r="AA802" s="9" t="s">
        <v>217</v>
      </c>
      <c r="AB802" s="12" t="s">
        <v>218</v>
      </c>
      <c r="AC802" s="10" t="s">
        <v>2115</v>
      </c>
      <c r="AD802" s="9" t="s">
        <v>217</v>
      </c>
      <c r="AE802" s="13" t="s">
        <v>218</v>
      </c>
      <c r="AF802" s="14" t="s">
        <v>442</v>
      </c>
      <c r="AG802" s="10" t="s">
        <v>2620</v>
      </c>
      <c r="AH802" s="11" t="s">
        <v>256</v>
      </c>
      <c r="AI802" s="11" t="s">
        <v>223</v>
      </c>
      <c r="AJ802" s="10" t="s">
        <v>257</v>
      </c>
      <c r="AK802" s="11" t="s">
        <v>223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5.3</v>
      </c>
      <c r="AU802" s="10" t="s">
        <v>206</v>
      </c>
      <c r="AV802" s="16">
        <v>5400</v>
      </c>
      <c r="AW802" s="16">
        <v>5400</v>
      </c>
      <c r="AX802" s="16">
        <v>0</v>
      </c>
      <c r="AY802" s="16">
        <v>1000</v>
      </c>
      <c r="AZ802" s="16">
        <v>0</v>
      </c>
      <c r="BA802" s="17">
        <v>45108</v>
      </c>
      <c r="BB802" s="30" t="s">
        <v>175</v>
      </c>
      <c r="BC802" s="18">
        <v>45117</v>
      </c>
      <c r="BD802" s="17">
        <v>45291</v>
      </c>
      <c r="BE802" s="17">
        <v>45350</v>
      </c>
      <c r="BF802" s="17">
        <v>45092</v>
      </c>
      <c r="BG802" s="10">
        <v>85187365</v>
      </c>
      <c r="BH802" s="9" t="s">
        <v>319</v>
      </c>
      <c r="BI802" s="19">
        <v>45017</v>
      </c>
      <c r="BJ802" s="20">
        <v>45019</v>
      </c>
      <c r="BK802" s="16">
        <v>984</v>
      </c>
      <c r="BL802" s="16">
        <v>5215</v>
      </c>
      <c r="BM802" s="9" t="s">
        <v>177</v>
      </c>
      <c r="BN802" s="9" t="s">
        <v>383</v>
      </c>
      <c r="BO802" s="9" t="s">
        <v>156</v>
      </c>
      <c r="BP802" s="17">
        <v>45164</v>
      </c>
      <c r="BQ802" s="17">
        <v>45164</v>
      </c>
      <c r="BR802" s="17" t="s">
        <v>156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 t="s">
        <v>156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44932</v>
      </c>
      <c r="CD802" s="10" t="s">
        <v>156</v>
      </c>
      <c r="CE802" s="17">
        <v>44943</v>
      </c>
      <c r="CF802" s="17" t="s">
        <v>156</v>
      </c>
      <c r="CG802" s="17">
        <v>44920</v>
      </c>
      <c r="CH802" s="17">
        <v>44960</v>
      </c>
      <c r="CI802" s="16">
        <v>1100</v>
      </c>
      <c r="CJ802" s="10" t="s">
        <v>2624</v>
      </c>
      <c r="CK802" s="10" t="s">
        <v>230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 t="s">
        <v>156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44932</v>
      </c>
      <c r="CX802" s="10" t="s">
        <v>893</v>
      </c>
      <c r="CY802" s="17">
        <v>45027</v>
      </c>
      <c r="CZ802" s="17" t="s">
        <v>156</v>
      </c>
      <c r="DA802" s="17">
        <v>44920</v>
      </c>
      <c r="DB802" s="17">
        <v>44960</v>
      </c>
      <c r="DC802" s="16">
        <v>984</v>
      </c>
      <c r="DD802" s="10" t="s">
        <v>2625</v>
      </c>
      <c r="DE802" s="10" t="s">
        <v>230</v>
      </c>
      <c r="DF802" s="18" t="s">
        <v>156</v>
      </c>
      <c r="DG802" s="17">
        <v>44978</v>
      </c>
      <c r="DH802" s="10" t="s">
        <v>453</v>
      </c>
      <c r="DI802" s="17">
        <v>45041</v>
      </c>
      <c r="DJ802" s="17" t="s">
        <v>156</v>
      </c>
      <c r="DK802" s="17">
        <v>44920</v>
      </c>
      <c r="DL802" s="17">
        <v>44972</v>
      </c>
      <c r="DM802" s="16">
        <v>984</v>
      </c>
      <c r="DN802" s="10" t="s">
        <v>2626</v>
      </c>
      <c r="DO802" s="10" t="s">
        <v>230</v>
      </c>
      <c r="DP802" s="16">
        <v>12</v>
      </c>
      <c r="DQ802" s="16">
        <v>8</v>
      </c>
      <c r="DR802" s="11">
        <v>8</v>
      </c>
      <c r="DS802" s="16">
        <v>12</v>
      </c>
      <c r="DT802" s="16">
        <v>0</v>
      </c>
      <c r="DU802" s="11" t="s">
        <v>181</v>
      </c>
      <c r="DV802" s="11" t="s">
        <v>182</v>
      </c>
      <c r="DW802" s="27" t="s">
        <v>156</v>
      </c>
      <c r="DX802" s="27" t="s">
        <v>156</v>
      </c>
      <c r="DY802" s="20" t="s">
        <v>2627</v>
      </c>
      <c r="DZ802" s="16">
        <v>7</v>
      </c>
      <c r="EA802" s="16">
        <v>55</v>
      </c>
      <c r="EB802" s="27" t="s">
        <v>185</v>
      </c>
      <c r="EC802" s="27" t="s">
        <v>185</v>
      </c>
      <c r="ED802" s="27" t="s">
        <v>182</v>
      </c>
      <c r="EE802" s="29">
        <v>44919.01635416667</v>
      </c>
      <c r="EF802" s="28" t="s">
        <v>188</v>
      </c>
      <c r="EG802" s="28" t="s">
        <v>189</v>
      </c>
      <c r="EH802" s="28" t="s">
        <v>190</v>
      </c>
      <c r="EI802" s="29">
        <v>45062.343865740739</v>
      </c>
      <c r="EJ802" s="28" t="s">
        <v>197</v>
      </c>
      <c r="EK802" s="28" t="s">
        <v>156</v>
      </c>
      <c r="EL802" s="28" t="s">
        <v>198</v>
      </c>
      <c r="EM802" s="45" t="s">
        <v>3713</v>
      </c>
      <c r="EN802" s="46" t="str">
        <f t="shared" si="85"/>
        <v>343F105B</v>
      </c>
      <c r="EO802" s="47">
        <f t="shared" si="86"/>
        <v>45102</v>
      </c>
      <c r="EP802" s="47">
        <f t="shared" si="87"/>
        <v>44932</v>
      </c>
      <c r="EQ802" s="48" t="str">
        <f t="shared" ca="1" si="88"/>
        <v>Past</v>
      </c>
      <c r="ER802" s="49">
        <f t="shared" si="89"/>
        <v>170</v>
      </c>
      <c r="ES802" s="50"/>
      <c r="ET802" s="51">
        <f t="shared" si="90"/>
        <v>170</v>
      </c>
      <c r="EU802" s="52">
        <f t="shared" si="91"/>
        <v>167280</v>
      </c>
      <c r="EV802" s="46"/>
      <c r="EW802" s="23" t="s">
        <v>3714</v>
      </c>
    </row>
    <row r="803" spans="1:153" ht="14.25" hidden="1" customHeight="1">
      <c r="A803" s="8">
        <v>796</v>
      </c>
      <c r="B803" s="9" t="s">
        <v>141</v>
      </c>
      <c r="C803" s="10" t="s">
        <v>206</v>
      </c>
      <c r="D803" s="10" t="s">
        <v>2008</v>
      </c>
      <c r="E803" s="10" t="s">
        <v>150</v>
      </c>
      <c r="F803" s="9" t="s">
        <v>2009</v>
      </c>
      <c r="G803" s="10" t="s">
        <v>432</v>
      </c>
      <c r="H803" s="9" t="s">
        <v>433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213</v>
      </c>
      <c r="S803" s="9" t="s">
        <v>154</v>
      </c>
      <c r="T803" s="9" t="s">
        <v>214</v>
      </c>
      <c r="U803" s="9" t="s">
        <v>215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2114</v>
      </c>
      <c r="AA803" s="9" t="s">
        <v>217</v>
      </c>
      <c r="AB803" s="12" t="s">
        <v>218</v>
      </c>
      <c r="AC803" s="10" t="s">
        <v>2115</v>
      </c>
      <c r="AD803" s="9" t="s">
        <v>217</v>
      </c>
      <c r="AE803" s="13" t="s">
        <v>218</v>
      </c>
      <c r="AF803" s="14" t="s">
        <v>442</v>
      </c>
      <c r="AG803" s="10" t="s">
        <v>2620</v>
      </c>
      <c r="AH803" s="11" t="s">
        <v>256</v>
      </c>
      <c r="AI803" s="11" t="s">
        <v>223</v>
      </c>
      <c r="AJ803" s="10" t="s">
        <v>257</v>
      </c>
      <c r="AK803" s="11" t="s">
        <v>223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5.3</v>
      </c>
      <c r="AU803" s="10" t="s">
        <v>206</v>
      </c>
      <c r="AV803" s="16">
        <v>5400</v>
      </c>
      <c r="AW803" s="16">
        <v>5400</v>
      </c>
      <c r="AX803" s="16">
        <v>0</v>
      </c>
      <c r="AY803" s="16">
        <v>1000</v>
      </c>
      <c r="AZ803" s="16">
        <v>0</v>
      </c>
      <c r="BA803" s="17">
        <v>45108</v>
      </c>
      <c r="BB803" s="30" t="s">
        <v>175</v>
      </c>
      <c r="BC803" s="18" t="s">
        <v>156</v>
      </c>
      <c r="BD803" s="17">
        <v>45291</v>
      </c>
      <c r="BE803" s="17">
        <v>45350</v>
      </c>
      <c r="BF803" s="17">
        <v>45092</v>
      </c>
      <c r="BG803" s="10">
        <v>85521058</v>
      </c>
      <c r="BH803" s="9" t="s">
        <v>321</v>
      </c>
      <c r="BI803" s="19">
        <v>45047</v>
      </c>
      <c r="BJ803" s="20">
        <v>45047</v>
      </c>
      <c r="BK803" s="16">
        <v>0</v>
      </c>
      <c r="BL803" s="16">
        <v>0</v>
      </c>
      <c r="BM803" s="9" t="s">
        <v>177</v>
      </c>
      <c r="BN803" s="9" t="s">
        <v>178</v>
      </c>
      <c r="BO803" s="9" t="s">
        <v>156</v>
      </c>
      <c r="BP803" s="17">
        <v>45122</v>
      </c>
      <c r="BQ803" s="17" t="s">
        <v>156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156</v>
      </c>
      <c r="CE803" s="17" t="s">
        <v>156</v>
      </c>
      <c r="CF803" s="17" t="s">
        <v>156</v>
      </c>
      <c r="CG803" s="17">
        <v>45075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 t="s">
        <v>156</v>
      </c>
      <c r="CX803" s="10" t="s">
        <v>193</v>
      </c>
      <c r="CY803" s="17" t="s">
        <v>156</v>
      </c>
      <c r="CZ803" s="17" t="s">
        <v>156</v>
      </c>
      <c r="DA803" s="17">
        <v>45075</v>
      </c>
      <c r="DB803" s="17" t="s">
        <v>156</v>
      </c>
      <c r="DC803" s="16">
        <v>0</v>
      </c>
      <c r="DD803" s="10" t="s">
        <v>156</v>
      </c>
      <c r="DE803" s="10" t="s">
        <v>156</v>
      </c>
      <c r="DF803" s="18" t="s">
        <v>156</v>
      </c>
      <c r="DG803" s="17" t="s">
        <v>156</v>
      </c>
      <c r="DH803" s="10" t="s">
        <v>156</v>
      </c>
      <c r="DI803" s="17" t="s">
        <v>156</v>
      </c>
      <c r="DJ803" s="17" t="s">
        <v>156</v>
      </c>
      <c r="DK803" s="17">
        <v>45075</v>
      </c>
      <c r="DL803" s="17" t="s">
        <v>156</v>
      </c>
      <c r="DM803" s="16">
        <v>0</v>
      </c>
      <c r="DN803" s="10" t="s">
        <v>156</v>
      </c>
      <c r="DO803" s="10" t="s">
        <v>156</v>
      </c>
      <c r="DP803" s="16">
        <v>12</v>
      </c>
      <c r="DQ803" s="16">
        <v>8</v>
      </c>
      <c r="DR803" s="11">
        <v>8</v>
      </c>
      <c r="DS803" s="16">
        <v>12</v>
      </c>
      <c r="DT803" s="16">
        <v>1</v>
      </c>
      <c r="DU803" s="11" t="s">
        <v>181</v>
      </c>
      <c r="DV803" s="11" t="s">
        <v>182</v>
      </c>
      <c r="DW803" s="27" t="s">
        <v>156</v>
      </c>
      <c r="DX803" s="27" t="s">
        <v>156</v>
      </c>
      <c r="DY803" s="20" t="s">
        <v>1614</v>
      </c>
      <c r="DZ803" s="16">
        <v>7</v>
      </c>
      <c r="EA803" s="16">
        <v>55</v>
      </c>
      <c r="EB803" s="27" t="s">
        <v>185</v>
      </c>
      <c r="EC803" s="27" t="s">
        <v>185</v>
      </c>
      <c r="ED803" s="27" t="s">
        <v>182</v>
      </c>
      <c r="EE803" s="29">
        <v>45042.277557870373</v>
      </c>
      <c r="EF803" s="28" t="s">
        <v>1129</v>
      </c>
      <c r="EG803" s="28" t="s">
        <v>1130</v>
      </c>
      <c r="EH803" s="28" t="s">
        <v>190</v>
      </c>
      <c r="EI803" s="29">
        <v>45076.226701388892</v>
      </c>
      <c r="EJ803" s="28" t="s">
        <v>188</v>
      </c>
      <c r="EK803" s="28" t="s">
        <v>189</v>
      </c>
      <c r="EL803" s="28" t="s">
        <v>190</v>
      </c>
      <c r="EM803" s="45"/>
      <c r="EN803" s="46" t="str">
        <f t="shared" si="85"/>
        <v>343F105B</v>
      </c>
      <c r="EO803" s="47">
        <f t="shared" si="86"/>
        <v>45060</v>
      </c>
      <c r="EP803" s="47" t="str">
        <f t="shared" si="87"/>
        <v/>
      </c>
      <c r="EQ803" s="48" t="str">
        <f t="shared" ca="1" si="88"/>
        <v>Y</v>
      </c>
      <c r="ER803" s="49" t="str">
        <f t="shared" si="89"/>
        <v/>
      </c>
      <c r="ES803" s="50"/>
      <c r="ET803" s="51" t="str">
        <f t="shared" si="90"/>
        <v/>
      </c>
      <c r="EU803" s="52" t="str">
        <f t="shared" si="91"/>
        <v/>
      </c>
      <c r="EV803" s="46"/>
    </row>
    <row r="804" spans="1:153" ht="14.25" hidden="1" customHeight="1">
      <c r="A804" s="8">
        <v>797</v>
      </c>
      <c r="B804" s="9" t="s">
        <v>141</v>
      </c>
      <c r="C804" s="10" t="s">
        <v>206</v>
      </c>
      <c r="D804" s="10" t="s">
        <v>2008</v>
      </c>
      <c r="E804" s="10" t="s">
        <v>150</v>
      </c>
      <c r="F804" s="9" t="s">
        <v>2009</v>
      </c>
      <c r="G804" s="10" t="s">
        <v>432</v>
      </c>
      <c r="H804" s="9" t="s">
        <v>433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213</v>
      </c>
      <c r="S804" s="9" t="s">
        <v>154</v>
      </c>
      <c r="T804" s="9" t="s">
        <v>214</v>
      </c>
      <c r="U804" s="9" t="s">
        <v>215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2114</v>
      </c>
      <c r="AA804" s="9" t="s">
        <v>217</v>
      </c>
      <c r="AB804" s="12" t="s">
        <v>218</v>
      </c>
      <c r="AC804" s="10" t="s">
        <v>2115</v>
      </c>
      <c r="AD804" s="9" t="s">
        <v>217</v>
      </c>
      <c r="AE804" s="13" t="s">
        <v>218</v>
      </c>
      <c r="AF804" s="14" t="s">
        <v>442</v>
      </c>
      <c r="AG804" s="10" t="s">
        <v>2620</v>
      </c>
      <c r="AH804" s="11" t="s">
        <v>256</v>
      </c>
      <c r="AI804" s="11" t="s">
        <v>223</v>
      </c>
      <c r="AJ804" s="10" t="s">
        <v>257</v>
      </c>
      <c r="AK804" s="11" t="s">
        <v>223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5.3</v>
      </c>
      <c r="AU804" s="10" t="s">
        <v>206</v>
      </c>
      <c r="AV804" s="16">
        <v>5400</v>
      </c>
      <c r="AW804" s="16">
        <v>5400</v>
      </c>
      <c r="AX804" s="16">
        <v>0</v>
      </c>
      <c r="AY804" s="16">
        <v>1000</v>
      </c>
      <c r="AZ804" s="16">
        <v>0</v>
      </c>
      <c r="BA804" s="17">
        <v>45108</v>
      </c>
      <c r="BB804" s="30" t="s">
        <v>175</v>
      </c>
      <c r="BC804" s="18" t="s">
        <v>156</v>
      </c>
      <c r="BD804" s="17">
        <v>45291</v>
      </c>
      <c r="BE804" s="17">
        <v>45350</v>
      </c>
      <c r="BF804" s="17">
        <v>45092</v>
      </c>
      <c r="BG804" s="10">
        <v>85521059</v>
      </c>
      <c r="BH804" s="9" t="s">
        <v>258</v>
      </c>
      <c r="BI804" s="19">
        <v>45078</v>
      </c>
      <c r="BJ804" s="20">
        <v>45082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45153</v>
      </c>
      <c r="BQ804" s="17" t="s">
        <v>156</v>
      </c>
      <c r="BR804" s="17" t="s">
        <v>156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 t="s">
        <v>156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>
        <v>45075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 t="s">
        <v>156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 t="s">
        <v>156</v>
      </c>
      <c r="CX804" s="10" t="s">
        <v>193</v>
      </c>
      <c r="CY804" s="17" t="s">
        <v>156</v>
      </c>
      <c r="CZ804" s="17" t="s">
        <v>156</v>
      </c>
      <c r="DA804" s="17">
        <v>45075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 t="s">
        <v>156</v>
      </c>
      <c r="DH804" s="10" t="s">
        <v>156</v>
      </c>
      <c r="DI804" s="17" t="s">
        <v>156</v>
      </c>
      <c r="DJ804" s="17" t="s">
        <v>156</v>
      </c>
      <c r="DK804" s="17">
        <v>45075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12</v>
      </c>
      <c r="DQ804" s="16">
        <v>8</v>
      </c>
      <c r="DR804" s="11">
        <v>8</v>
      </c>
      <c r="DS804" s="16">
        <v>12</v>
      </c>
      <c r="DT804" s="16">
        <v>1</v>
      </c>
      <c r="DU804" s="11" t="s">
        <v>181</v>
      </c>
      <c r="DV804" s="11" t="s">
        <v>182</v>
      </c>
      <c r="DW804" s="27" t="s">
        <v>156</v>
      </c>
      <c r="DX804" s="27" t="s">
        <v>156</v>
      </c>
      <c r="DY804" s="20" t="s">
        <v>1529</v>
      </c>
      <c r="DZ804" s="16">
        <v>7</v>
      </c>
      <c r="EA804" s="16">
        <v>55</v>
      </c>
      <c r="EB804" s="27" t="s">
        <v>185</v>
      </c>
      <c r="EC804" s="27" t="s">
        <v>185</v>
      </c>
      <c r="ED804" s="27" t="s">
        <v>182</v>
      </c>
      <c r="EE804" s="29">
        <v>45042.277557870373</v>
      </c>
      <c r="EF804" s="28" t="s">
        <v>1129</v>
      </c>
      <c r="EG804" s="28" t="s">
        <v>1130</v>
      </c>
      <c r="EH804" s="28" t="s">
        <v>190</v>
      </c>
      <c r="EI804" s="29">
        <v>45076.226701388892</v>
      </c>
      <c r="EJ804" s="28" t="s">
        <v>188</v>
      </c>
      <c r="EK804" s="28" t="s">
        <v>189</v>
      </c>
      <c r="EL804" s="28" t="s">
        <v>190</v>
      </c>
      <c r="EM804" s="45"/>
      <c r="EN804" s="46" t="str">
        <f t="shared" si="85"/>
        <v>343F105B</v>
      </c>
      <c r="EO804" s="47">
        <f t="shared" si="86"/>
        <v>45091</v>
      </c>
      <c r="EP804" s="47" t="str">
        <f t="shared" si="87"/>
        <v/>
      </c>
      <c r="EQ804" s="48" t="str">
        <f t="shared" ca="1" si="88"/>
        <v>Y</v>
      </c>
      <c r="ER804" s="49" t="str">
        <f t="shared" si="89"/>
        <v/>
      </c>
      <c r="ES804" s="50"/>
      <c r="ET804" s="51" t="str">
        <f t="shared" si="90"/>
        <v/>
      </c>
      <c r="EU804" s="52" t="str">
        <f t="shared" si="91"/>
        <v/>
      </c>
      <c r="EV804" s="46"/>
    </row>
    <row r="805" spans="1:153" ht="14.25" hidden="1" customHeight="1">
      <c r="A805" s="8">
        <v>798</v>
      </c>
      <c r="B805" s="9" t="s">
        <v>141</v>
      </c>
      <c r="C805" s="10" t="s">
        <v>206</v>
      </c>
      <c r="D805" s="10" t="s">
        <v>2008</v>
      </c>
      <c r="E805" s="10" t="s">
        <v>150</v>
      </c>
      <c r="F805" s="9" t="s">
        <v>2009</v>
      </c>
      <c r="G805" s="10" t="s">
        <v>432</v>
      </c>
      <c r="H805" s="9" t="s">
        <v>433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213</v>
      </c>
      <c r="S805" s="9" t="s">
        <v>154</v>
      </c>
      <c r="T805" s="9" t="s">
        <v>214</v>
      </c>
      <c r="U805" s="9" t="s">
        <v>215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2114</v>
      </c>
      <c r="AA805" s="9" t="s">
        <v>217</v>
      </c>
      <c r="AB805" s="12" t="s">
        <v>218</v>
      </c>
      <c r="AC805" s="10" t="s">
        <v>2115</v>
      </c>
      <c r="AD805" s="9" t="s">
        <v>217</v>
      </c>
      <c r="AE805" s="13" t="s">
        <v>218</v>
      </c>
      <c r="AF805" s="14" t="s">
        <v>442</v>
      </c>
      <c r="AG805" s="10" t="s">
        <v>2620</v>
      </c>
      <c r="AH805" s="11" t="s">
        <v>256</v>
      </c>
      <c r="AI805" s="11" t="s">
        <v>223</v>
      </c>
      <c r="AJ805" s="10" t="s">
        <v>257</v>
      </c>
      <c r="AK805" s="11" t="s">
        <v>223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5.3</v>
      </c>
      <c r="AU805" s="10" t="s">
        <v>206</v>
      </c>
      <c r="AV805" s="16">
        <v>5400</v>
      </c>
      <c r="AW805" s="16">
        <v>5400</v>
      </c>
      <c r="AX805" s="16">
        <v>0</v>
      </c>
      <c r="AY805" s="16">
        <v>1000</v>
      </c>
      <c r="AZ805" s="16">
        <v>0</v>
      </c>
      <c r="BA805" s="17">
        <v>45108</v>
      </c>
      <c r="BB805" s="30" t="s">
        <v>175</v>
      </c>
      <c r="BC805" s="18" t="s">
        <v>156</v>
      </c>
      <c r="BD805" s="17">
        <v>45291</v>
      </c>
      <c r="BE805" s="17">
        <v>45350</v>
      </c>
      <c r="BF805" s="17">
        <v>45092</v>
      </c>
      <c r="BG805" s="10">
        <v>85654696</v>
      </c>
      <c r="BH805" s="9" t="s">
        <v>303</v>
      </c>
      <c r="BI805" s="19">
        <v>45170</v>
      </c>
      <c r="BJ805" s="20">
        <v>45173</v>
      </c>
      <c r="BK805" s="16">
        <v>0</v>
      </c>
      <c r="BL805" s="16">
        <v>0</v>
      </c>
      <c r="BM805" s="9" t="s">
        <v>177</v>
      </c>
      <c r="BN805" s="9" t="s">
        <v>178</v>
      </c>
      <c r="BO805" s="9" t="s">
        <v>156</v>
      </c>
      <c r="BP805" s="17">
        <v>45236</v>
      </c>
      <c r="BQ805" s="17" t="s">
        <v>156</v>
      </c>
      <c r="BR805" s="17">
        <v>45236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>
        <v>45068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>
        <v>45075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>
        <v>45068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 t="s">
        <v>156</v>
      </c>
      <c r="CX805" s="10" t="s">
        <v>193</v>
      </c>
      <c r="CY805" s="17" t="s">
        <v>156</v>
      </c>
      <c r="CZ805" s="17" t="s">
        <v>156</v>
      </c>
      <c r="DA805" s="17">
        <v>45075</v>
      </c>
      <c r="DB805" s="17" t="s">
        <v>156</v>
      </c>
      <c r="DC805" s="16">
        <v>0</v>
      </c>
      <c r="DD805" s="10" t="s">
        <v>156</v>
      </c>
      <c r="DE805" s="10" t="s">
        <v>156</v>
      </c>
      <c r="DF805" s="18" t="s">
        <v>156</v>
      </c>
      <c r="DG805" s="17" t="s">
        <v>156</v>
      </c>
      <c r="DH805" s="10" t="s">
        <v>156</v>
      </c>
      <c r="DI805" s="17" t="s">
        <v>156</v>
      </c>
      <c r="DJ805" s="17" t="s">
        <v>156</v>
      </c>
      <c r="DK805" s="17">
        <v>45075</v>
      </c>
      <c r="DL805" s="17" t="s">
        <v>156</v>
      </c>
      <c r="DM805" s="16">
        <v>0</v>
      </c>
      <c r="DN805" s="10" t="s">
        <v>156</v>
      </c>
      <c r="DO805" s="10" t="s">
        <v>156</v>
      </c>
      <c r="DP805" s="16">
        <v>12</v>
      </c>
      <c r="DQ805" s="16">
        <v>8</v>
      </c>
      <c r="DR805" s="11">
        <v>8</v>
      </c>
      <c r="DS805" s="16">
        <v>12</v>
      </c>
      <c r="DT805" s="16">
        <v>800</v>
      </c>
      <c r="DU805" s="11" t="s">
        <v>181</v>
      </c>
      <c r="DV805" s="11" t="s">
        <v>182</v>
      </c>
      <c r="DW805" s="27" t="s">
        <v>156</v>
      </c>
      <c r="DX805" s="27" t="s">
        <v>156</v>
      </c>
      <c r="DY805" s="20" t="s">
        <v>156</v>
      </c>
      <c r="DZ805" s="16">
        <v>7</v>
      </c>
      <c r="EA805" s="16">
        <v>55</v>
      </c>
      <c r="EB805" s="27" t="s">
        <v>185</v>
      </c>
      <c r="EC805" s="27" t="s">
        <v>185</v>
      </c>
      <c r="ED805" s="27" t="s">
        <v>182</v>
      </c>
      <c r="EE805" s="29">
        <v>45068.822800925926</v>
      </c>
      <c r="EF805" s="28" t="s">
        <v>186</v>
      </c>
      <c r="EG805" s="28" t="s">
        <v>156</v>
      </c>
      <c r="EH805" s="28" t="s">
        <v>187</v>
      </c>
      <c r="EI805" s="29">
        <v>45105.233553240738</v>
      </c>
      <c r="EJ805" s="28" t="s">
        <v>197</v>
      </c>
      <c r="EK805" s="28" t="s">
        <v>156</v>
      </c>
      <c r="EL805" s="28" t="s">
        <v>198</v>
      </c>
      <c r="EM805" s="45"/>
      <c r="EN805" s="46" t="str">
        <f t="shared" si="85"/>
        <v>343F105B</v>
      </c>
      <c r="EO805" s="47">
        <f t="shared" si="86"/>
        <v>45174</v>
      </c>
      <c r="EP805" s="47" t="str">
        <f t="shared" si="87"/>
        <v/>
      </c>
      <c r="EQ805" s="48" t="str">
        <f t="shared" ca="1" si="88"/>
        <v>Y</v>
      </c>
      <c r="ER805" s="49" t="str">
        <f t="shared" si="89"/>
        <v/>
      </c>
      <c r="ES805" s="50"/>
      <c r="ET805" s="51" t="str">
        <f t="shared" si="90"/>
        <v/>
      </c>
      <c r="EU805" s="52" t="str">
        <f t="shared" si="91"/>
        <v/>
      </c>
      <c r="EV805" s="46"/>
    </row>
    <row r="806" spans="1:153" ht="14.25" customHeight="1">
      <c r="A806" s="8">
        <v>799</v>
      </c>
      <c r="B806" s="9" t="s">
        <v>141</v>
      </c>
      <c r="C806" s="10" t="s">
        <v>206</v>
      </c>
      <c r="D806" s="10" t="s">
        <v>2008</v>
      </c>
      <c r="E806" s="10" t="s">
        <v>150</v>
      </c>
      <c r="F806" s="9" t="s">
        <v>2009</v>
      </c>
      <c r="G806" s="10" t="s">
        <v>432</v>
      </c>
      <c r="H806" s="9" t="s">
        <v>433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213</v>
      </c>
      <c r="S806" s="9" t="s">
        <v>154</v>
      </c>
      <c r="T806" s="9" t="s">
        <v>214</v>
      </c>
      <c r="U806" s="9" t="s">
        <v>215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2114</v>
      </c>
      <c r="AA806" s="9" t="s">
        <v>217</v>
      </c>
      <c r="AB806" s="12" t="s">
        <v>218</v>
      </c>
      <c r="AC806" s="10" t="s">
        <v>2115</v>
      </c>
      <c r="AD806" s="9" t="s">
        <v>217</v>
      </c>
      <c r="AE806" s="13" t="s">
        <v>218</v>
      </c>
      <c r="AF806" s="14" t="s">
        <v>442</v>
      </c>
      <c r="AG806" s="10" t="s">
        <v>2620</v>
      </c>
      <c r="AH806" s="11" t="s">
        <v>256</v>
      </c>
      <c r="AI806" s="11" t="s">
        <v>223</v>
      </c>
      <c r="AJ806" s="10" t="s">
        <v>257</v>
      </c>
      <c r="AK806" s="11" t="s">
        <v>223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5.3</v>
      </c>
      <c r="AU806" s="10" t="s">
        <v>206</v>
      </c>
      <c r="AV806" s="16">
        <v>5400</v>
      </c>
      <c r="AW806" s="16">
        <v>5400</v>
      </c>
      <c r="AX806" s="16">
        <v>0</v>
      </c>
      <c r="AY806" s="16">
        <v>1000</v>
      </c>
      <c r="AZ806" s="16">
        <v>0</v>
      </c>
      <c r="BA806" s="17">
        <v>45108</v>
      </c>
      <c r="BB806" s="30" t="s">
        <v>175</v>
      </c>
      <c r="BC806" s="18">
        <v>45057</v>
      </c>
      <c r="BD806" s="17">
        <v>45291</v>
      </c>
      <c r="BE806" s="17">
        <v>45350</v>
      </c>
      <c r="BF806" s="17">
        <v>45092</v>
      </c>
      <c r="BG806" s="10">
        <v>85136969</v>
      </c>
      <c r="BH806" s="9" t="s">
        <v>247</v>
      </c>
      <c r="BI806" s="19">
        <v>45170</v>
      </c>
      <c r="BJ806" s="20">
        <v>45173</v>
      </c>
      <c r="BK806" s="16">
        <v>0</v>
      </c>
      <c r="BL806" s="16">
        <v>0</v>
      </c>
      <c r="BM806" s="9" t="s">
        <v>177</v>
      </c>
      <c r="BN806" s="9" t="s">
        <v>383</v>
      </c>
      <c r="BO806" s="9" t="s">
        <v>156</v>
      </c>
      <c r="BP806" s="17">
        <v>45259</v>
      </c>
      <c r="BQ806" s="17" t="s">
        <v>156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>
        <v>45062</v>
      </c>
      <c r="CD806" s="10" t="s">
        <v>425</v>
      </c>
      <c r="CE806" s="17">
        <v>45051</v>
      </c>
      <c r="CF806" s="17" t="s">
        <v>156</v>
      </c>
      <c r="CG806" s="17">
        <v>45008</v>
      </c>
      <c r="CH806" s="17">
        <v>45057</v>
      </c>
      <c r="CI806" s="16">
        <v>500</v>
      </c>
      <c r="CJ806" s="10" t="s">
        <v>2628</v>
      </c>
      <c r="CK806" s="10" t="s">
        <v>230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>
        <v>45169</v>
      </c>
      <c r="CX806" s="10" t="s">
        <v>2603</v>
      </c>
      <c r="CY806" s="17">
        <v>45149</v>
      </c>
      <c r="CZ806" s="17" t="s">
        <v>156</v>
      </c>
      <c r="DA806" s="17">
        <v>45008</v>
      </c>
      <c r="DB806" s="17" t="s">
        <v>156</v>
      </c>
      <c r="DC806" s="16">
        <v>0</v>
      </c>
      <c r="DD806" s="10" t="s">
        <v>156</v>
      </c>
      <c r="DE806" s="10" t="s">
        <v>156</v>
      </c>
      <c r="DF806" s="18" t="s">
        <v>156</v>
      </c>
      <c r="DG806" s="17">
        <v>45169</v>
      </c>
      <c r="DH806" s="10" t="s">
        <v>2604</v>
      </c>
      <c r="DI806" s="17">
        <v>45170</v>
      </c>
      <c r="DJ806" s="17" t="s">
        <v>156</v>
      </c>
      <c r="DK806" s="17">
        <v>45008</v>
      </c>
      <c r="DL806" s="17" t="s">
        <v>156</v>
      </c>
      <c r="DM806" s="16">
        <v>0</v>
      </c>
      <c r="DN806" s="10" t="s">
        <v>156</v>
      </c>
      <c r="DO806" s="10" t="s">
        <v>156</v>
      </c>
      <c r="DP806" s="16">
        <v>12</v>
      </c>
      <c r="DQ806" s="16">
        <v>8</v>
      </c>
      <c r="DR806" s="11">
        <v>8</v>
      </c>
      <c r="DS806" s="16">
        <v>12</v>
      </c>
      <c r="DT806" s="16">
        <v>0</v>
      </c>
      <c r="DU806" s="11" t="s">
        <v>181</v>
      </c>
      <c r="DV806" s="11" t="s">
        <v>182</v>
      </c>
      <c r="DW806" s="27" t="s">
        <v>156</v>
      </c>
      <c r="DX806" s="27" t="s">
        <v>156</v>
      </c>
      <c r="DY806" s="20" t="s">
        <v>2629</v>
      </c>
      <c r="DZ806" s="16">
        <v>7</v>
      </c>
      <c r="EA806" s="16">
        <v>55</v>
      </c>
      <c r="EB806" s="27" t="s">
        <v>185</v>
      </c>
      <c r="EC806" s="27" t="s">
        <v>185</v>
      </c>
      <c r="ED806" s="27" t="s">
        <v>182</v>
      </c>
      <c r="EE806" s="29">
        <v>44910.388506944444</v>
      </c>
      <c r="EF806" s="28" t="s">
        <v>188</v>
      </c>
      <c r="EG806" s="28" t="s">
        <v>189</v>
      </c>
      <c r="EH806" s="28" t="s">
        <v>190</v>
      </c>
      <c r="EI806" s="29">
        <v>45105.301238425927</v>
      </c>
      <c r="EJ806" s="28" t="s">
        <v>2174</v>
      </c>
      <c r="EK806" s="28" t="s">
        <v>2175</v>
      </c>
      <c r="EL806" s="28" t="s">
        <v>2630</v>
      </c>
      <c r="EM806" s="45" t="s">
        <v>3713</v>
      </c>
      <c r="EN806" s="46" t="str">
        <f t="shared" si="85"/>
        <v>343F105B</v>
      </c>
      <c r="EO806" s="47">
        <f t="shared" si="86"/>
        <v>45197</v>
      </c>
      <c r="EP806" s="47">
        <f t="shared" si="87"/>
        <v>45169</v>
      </c>
      <c r="EQ806" s="48" t="str">
        <f t="shared" ca="1" si="88"/>
        <v>Y</v>
      </c>
      <c r="ER806" s="49">
        <f t="shared" si="89"/>
        <v>28</v>
      </c>
      <c r="ES806" s="50"/>
      <c r="ET806" s="51">
        <f t="shared" si="90"/>
        <v>28</v>
      </c>
      <c r="EU806" s="52">
        <f t="shared" si="91"/>
        <v>0</v>
      </c>
      <c r="EV806" s="46"/>
      <c r="EW806" s="23" t="s">
        <v>3714</v>
      </c>
    </row>
    <row r="807" spans="1:153" ht="14.25" customHeight="1">
      <c r="A807" s="8">
        <v>800</v>
      </c>
      <c r="B807" s="9" t="s">
        <v>141</v>
      </c>
      <c r="C807" s="10" t="s">
        <v>206</v>
      </c>
      <c r="D807" s="10" t="s">
        <v>2008</v>
      </c>
      <c r="E807" s="10" t="s">
        <v>150</v>
      </c>
      <c r="F807" s="9" t="s">
        <v>2009</v>
      </c>
      <c r="G807" s="10" t="s">
        <v>432</v>
      </c>
      <c r="H807" s="9" t="s">
        <v>433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213</v>
      </c>
      <c r="S807" s="9" t="s">
        <v>154</v>
      </c>
      <c r="T807" s="9" t="s">
        <v>214</v>
      </c>
      <c r="U807" s="9" t="s">
        <v>215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2114</v>
      </c>
      <c r="AA807" s="9" t="s">
        <v>217</v>
      </c>
      <c r="AB807" s="12" t="s">
        <v>218</v>
      </c>
      <c r="AC807" s="10" t="s">
        <v>2115</v>
      </c>
      <c r="AD807" s="9" t="s">
        <v>217</v>
      </c>
      <c r="AE807" s="13" t="s">
        <v>218</v>
      </c>
      <c r="AF807" s="14" t="s">
        <v>442</v>
      </c>
      <c r="AG807" s="10" t="s">
        <v>2620</v>
      </c>
      <c r="AH807" s="11" t="s">
        <v>256</v>
      </c>
      <c r="AI807" s="11" t="s">
        <v>223</v>
      </c>
      <c r="AJ807" s="10" t="s">
        <v>257</v>
      </c>
      <c r="AK807" s="11" t="s">
        <v>223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5.3</v>
      </c>
      <c r="AU807" s="10" t="s">
        <v>206</v>
      </c>
      <c r="AV807" s="16">
        <v>5400</v>
      </c>
      <c r="AW807" s="16">
        <v>5400</v>
      </c>
      <c r="AX807" s="16">
        <v>0</v>
      </c>
      <c r="AY807" s="16">
        <v>1000</v>
      </c>
      <c r="AZ807" s="16">
        <v>0</v>
      </c>
      <c r="BA807" s="17">
        <v>45108</v>
      </c>
      <c r="BB807" s="30" t="s">
        <v>175</v>
      </c>
      <c r="BC807" s="18">
        <v>45077</v>
      </c>
      <c r="BD807" s="17">
        <v>45291</v>
      </c>
      <c r="BE807" s="17">
        <v>45350</v>
      </c>
      <c r="BF807" s="17">
        <v>45092</v>
      </c>
      <c r="BG807" s="10">
        <v>85521060</v>
      </c>
      <c r="BH807" s="9" t="s">
        <v>176</v>
      </c>
      <c r="BI807" s="19">
        <v>45200</v>
      </c>
      <c r="BJ807" s="20">
        <v>45201</v>
      </c>
      <c r="BK807" s="16">
        <v>0</v>
      </c>
      <c r="BL807" s="16">
        <v>0</v>
      </c>
      <c r="BM807" s="9" t="s">
        <v>177</v>
      </c>
      <c r="BN807" s="9" t="s">
        <v>383</v>
      </c>
      <c r="BO807" s="9" t="s">
        <v>156</v>
      </c>
      <c r="BP807" s="17">
        <v>45275</v>
      </c>
      <c r="BQ807" s="17" t="s">
        <v>156</v>
      </c>
      <c r="BR807" s="17" t="s">
        <v>156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 t="s">
        <v>156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>
        <v>45079</v>
      </c>
      <c r="CD807" s="10" t="s">
        <v>156</v>
      </c>
      <c r="CE807" s="17">
        <v>45079</v>
      </c>
      <c r="CF807" s="17" t="s">
        <v>156</v>
      </c>
      <c r="CG807" s="17">
        <v>45049</v>
      </c>
      <c r="CH807" s="17">
        <v>45077</v>
      </c>
      <c r="CI807" s="16">
        <v>500</v>
      </c>
      <c r="CJ807" s="10" t="s">
        <v>2631</v>
      </c>
      <c r="CK807" s="10" t="s">
        <v>230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 t="s">
        <v>156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45188</v>
      </c>
      <c r="CX807" s="10" t="s">
        <v>2089</v>
      </c>
      <c r="CY807" s="17">
        <v>45177</v>
      </c>
      <c r="CZ807" s="17" t="s">
        <v>156</v>
      </c>
      <c r="DA807" s="17">
        <v>45049</v>
      </c>
      <c r="DB807" s="17" t="s">
        <v>156</v>
      </c>
      <c r="DC807" s="16">
        <v>0</v>
      </c>
      <c r="DD807" s="10" t="s">
        <v>156</v>
      </c>
      <c r="DE807" s="10" t="s">
        <v>156</v>
      </c>
      <c r="DF807" s="18" t="s">
        <v>156</v>
      </c>
      <c r="DG807" s="17">
        <v>45188</v>
      </c>
      <c r="DH807" s="10" t="s">
        <v>2216</v>
      </c>
      <c r="DI807" s="17">
        <v>45198</v>
      </c>
      <c r="DJ807" s="17" t="s">
        <v>156</v>
      </c>
      <c r="DK807" s="17">
        <v>45042</v>
      </c>
      <c r="DL807" s="17" t="s">
        <v>156</v>
      </c>
      <c r="DM807" s="16">
        <v>0</v>
      </c>
      <c r="DN807" s="10" t="s">
        <v>156</v>
      </c>
      <c r="DO807" s="10" t="s">
        <v>156</v>
      </c>
      <c r="DP807" s="16">
        <v>12</v>
      </c>
      <c r="DQ807" s="16">
        <v>8</v>
      </c>
      <c r="DR807" s="11">
        <v>8</v>
      </c>
      <c r="DS807" s="16">
        <v>12</v>
      </c>
      <c r="DT807" s="16">
        <v>0</v>
      </c>
      <c r="DU807" s="11" t="s">
        <v>181</v>
      </c>
      <c r="DV807" s="11" t="s">
        <v>182</v>
      </c>
      <c r="DW807" s="27" t="s">
        <v>156</v>
      </c>
      <c r="DX807" s="27" t="s">
        <v>156</v>
      </c>
      <c r="DY807" s="20" t="s">
        <v>553</v>
      </c>
      <c r="DZ807" s="16">
        <v>7</v>
      </c>
      <c r="EA807" s="16">
        <v>55</v>
      </c>
      <c r="EB807" s="27" t="s">
        <v>185</v>
      </c>
      <c r="EC807" s="27" t="s">
        <v>185</v>
      </c>
      <c r="ED807" s="27" t="s">
        <v>182</v>
      </c>
      <c r="EE807" s="29">
        <v>45042.277557870373</v>
      </c>
      <c r="EF807" s="28" t="s">
        <v>1129</v>
      </c>
      <c r="EG807" s="28" t="s">
        <v>1130</v>
      </c>
      <c r="EH807" s="28" t="s">
        <v>190</v>
      </c>
      <c r="EI807" s="29">
        <v>45105.301238425927</v>
      </c>
      <c r="EJ807" s="28" t="s">
        <v>197</v>
      </c>
      <c r="EK807" s="28" t="s">
        <v>156</v>
      </c>
      <c r="EL807" s="28" t="s">
        <v>2630</v>
      </c>
      <c r="EM807" s="45" t="s">
        <v>3713</v>
      </c>
      <c r="EN807" s="46" t="str">
        <f t="shared" si="85"/>
        <v>343F105B</v>
      </c>
      <c r="EO807" s="47">
        <f t="shared" si="86"/>
        <v>45213</v>
      </c>
      <c r="EP807" s="47">
        <f t="shared" si="87"/>
        <v>45188</v>
      </c>
      <c r="EQ807" s="48" t="str">
        <f t="shared" ca="1" si="88"/>
        <v>Y</v>
      </c>
      <c r="ER807" s="49">
        <f t="shared" si="89"/>
        <v>25</v>
      </c>
      <c r="ES807" s="50"/>
      <c r="ET807" s="51">
        <f t="shared" si="90"/>
        <v>25</v>
      </c>
      <c r="EU807" s="52">
        <f t="shared" si="91"/>
        <v>0</v>
      </c>
      <c r="EV807" s="46"/>
      <c r="EW807" s="23" t="s">
        <v>3714</v>
      </c>
    </row>
    <row r="808" spans="1:153" ht="14.25" customHeight="1">
      <c r="A808" s="8">
        <v>801</v>
      </c>
      <c r="B808" s="9" t="s">
        <v>141</v>
      </c>
      <c r="C808" s="10" t="s">
        <v>206</v>
      </c>
      <c r="D808" s="10" t="s">
        <v>2008</v>
      </c>
      <c r="E808" s="10" t="s">
        <v>150</v>
      </c>
      <c r="F808" s="9" t="s">
        <v>2009</v>
      </c>
      <c r="G808" s="10" t="s">
        <v>432</v>
      </c>
      <c r="H808" s="9" t="s">
        <v>433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259</v>
      </c>
      <c r="S808" s="9" t="s">
        <v>154</v>
      </c>
      <c r="T808" s="9" t="s">
        <v>260</v>
      </c>
      <c r="U808" s="9" t="s">
        <v>215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2149</v>
      </c>
      <c r="AA808" s="9" t="s">
        <v>262</v>
      </c>
      <c r="AB808" s="12" t="s">
        <v>263</v>
      </c>
      <c r="AC808" s="10" t="s">
        <v>2150</v>
      </c>
      <c r="AD808" s="9" t="s">
        <v>262</v>
      </c>
      <c r="AE808" s="13" t="s">
        <v>263</v>
      </c>
      <c r="AF808" s="14" t="s">
        <v>220</v>
      </c>
      <c r="AG808" s="10" t="s">
        <v>2632</v>
      </c>
      <c r="AH808" s="11" t="s">
        <v>222</v>
      </c>
      <c r="AI808" s="11" t="s">
        <v>223</v>
      </c>
      <c r="AJ808" s="10" t="s">
        <v>224</v>
      </c>
      <c r="AK808" s="11" t="s">
        <v>223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3.6</v>
      </c>
      <c r="AU808" s="10" t="s">
        <v>142</v>
      </c>
      <c r="AV808" s="16">
        <v>25000</v>
      </c>
      <c r="AW808" s="16">
        <v>25000</v>
      </c>
      <c r="AX808" s="16">
        <v>0</v>
      </c>
      <c r="AY808" s="16">
        <v>3000</v>
      </c>
      <c r="AZ808" s="16">
        <v>2000</v>
      </c>
      <c r="BA808" s="17">
        <v>45108</v>
      </c>
      <c r="BB808" s="30" t="s">
        <v>175</v>
      </c>
      <c r="BC808" s="18">
        <v>45117</v>
      </c>
      <c r="BD808" s="17">
        <v>45443</v>
      </c>
      <c r="BE808" s="17">
        <v>45504</v>
      </c>
      <c r="BF808" s="17">
        <v>45092</v>
      </c>
      <c r="BG808" s="10">
        <v>84925201</v>
      </c>
      <c r="BH808" s="9" t="s">
        <v>414</v>
      </c>
      <c r="BI808" s="19">
        <v>44927</v>
      </c>
      <c r="BJ808" s="20">
        <v>44928</v>
      </c>
      <c r="BK808" s="16">
        <v>6432</v>
      </c>
      <c r="BL808" s="16">
        <v>23155</v>
      </c>
      <c r="BM808" s="9" t="s">
        <v>177</v>
      </c>
      <c r="BN808" s="9" t="s">
        <v>436</v>
      </c>
      <c r="BO808" s="9" t="s">
        <v>635</v>
      </c>
      <c r="BP808" s="17">
        <v>45092</v>
      </c>
      <c r="BQ808" s="17">
        <v>45092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>
        <v>44922</v>
      </c>
      <c r="CD808" s="10" t="s">
        <v>2068</v>
      </c>
      <c r="CE808" s="17" t="s">
        <v>156</v>
      </c>
      <c r="CF808" s="17" t="s">
        <v>156</v>
      </c>
      <c r="CG808" s="17" t="s">
        <v>156</v>
      </c>
      <c r="CH808" s="17" t="s">
        <v>156</v>
      </c>
      <c r="CI808" s="16">
        <v>0</v>
      </c>
      <c r="CJ808" s="10" t="s">
        <v>156</v>
      </c>
      <c r="CK808" s="10" t="s">
        <v>156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44950</v>
      </c>
      <c r="CX808" s="10" t="s">
        <v>484</v>
      </c>
      <c r="CY808" s="17" t="s">
        <v>156</v>
      </c>
      <c r="CZ808" s="17" t="s">
        <v>156</v>
      </c>
      <c r="DA808" s="17" t="s">
        <v>156</v>
      </c>
      <c r="DB808" s="17">
        <v>44910</v>
      </c>
      <c r="DC808" s="16">
        <v>6432</v>
      </c>
      <c r="DD808" s="10" t="s">
        <v>2633</v>
      </c>
      <c r="DE808" s="10" t="s">
        <v>230</v>
      </c>
      <c r="DF808" s="18" t="s">
        <v>156</v>
      </c>
      <c r="DG808" s="17">
        <v>44957</v>
      </c>
      <c r="DH808" s="10" t="s">
        <v>1584</v>
      </c>
      <c r="DI808" s="17" t="s">
        <v>156</v>
      </c>
      <c r="DJ808" s="17" t="s">
        <v>156</v>
      </c>
      <c r="DK808" s="17" t="s">
        <v>156</v>
      </c>
      <c r="DL808" s="17">
        <v>44938</v>
      </c>
      <c r="DM808" s="16">
        <v>6432</v>
      </c>
      <c r="DN808" s="10" t="s">
        <v>2634</v>
      </c>
      <c r="DO808" s="10" t="s">
        <v>233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181</v>
      </c>
      <c r="DV808" s="11" t="s">
        <v>182</v>
      </c>
      <c r="DW808" s="27" t="s">
        <v>156</v>
      </c>
      <c r="DX808" s="27" t="s">
        <v>156</v>
      </c>
      <c r="DY808" s="20" t="s">
        <v>452</v>
      </c>
      <c r="DZ808" s="16">
        <v>7</v>
      </c>
      <c r="EA808" s="16">
        <v>55</v>
      </c>
      <c r="EB808" s="27" t="s">
        <v>185</v>
      </c>
      <c r="EC808" s="27" t="s">
        <v>185</v>
      </c>
      <c r="ED808" s="27" t="s">
        <v>182</v>
      </c>
      <c r="EE808" s="29">
        <v>44874.455300925925</v>
      </c>
      <c r="EF808" s="28" t="s">
        <v>195</v>
      </c>
      <c r="EG808" s="28" t="s">
        <v>196</v>
      </c>
      <c r="EH808" s="28" t="s">
        <v>190</v>
      </c>
      <c r="EI808" s="29">
        <v>45062.343865740739</v>
      </c>
      <c r="EJ808" s="28" t="s">
        <v>197</v>
      </c>
      <c r="EK808" s="28" t="s">
        <v>156</v>
      </c>
      <c r="EL808" s="28" t="s">
        <v>198</v>
      </c>
      <c r="EM808" s="45" t="s">
        <v>3713</v>
      </c>
      <c r="EN808" s="46" t="str">
        <f t="shared" si="85"/>
        <v>343F107A</v>
      </c>
      <c r="EO808" s="47">
        <f t="shared" si="86"/>
        <v>45030</v>
      </c>
      <c r="EP808" s="47">
        <f t="shared" si="87"/>
        <v>44950</v>
      </c>
      <c r="EQ808" s="48" t="str">
        <f t="shared" ca="1" si="88"/>
        <v>Past</v>
      </c>
      <c r="ER808" s="49">
        <f t="shared" si="89"/>
        <v>80</v>
      </c>
      <c r="ES808" s="50"/>
      <c r="ET808" s="51">
        <f t="shared" si="90"/>
        <v>80</v>
      </c>
      <c r="EU808" s="52">
        <f t="shared" si="91"/>
        <v>514560</v>
      </c>
      <c r="EV808" s="46"/>
      <c r="EW808" s="23" t="s">
        <v>3714</v>
      </c>
    </row>
    <row r="809" spans="1:153" ht="14.25" customHeight="1">
      <c r="A809" s="8">
        <v>802</v>
      </c>
      <c r="B809" s="9" t="s">
        <v>141</v>
      </c>
      <c r="C809" s="10" t="s">
        <v>206</v>
      </c>
      <c r="D809" s="10" t="s">
        <v>2008</v>
      </c>
      <c r="E809" s="10" t="s">
        <v>150</v>
      </c>
      <c r="F809" s="9" t="s">
        <v>2009</v>
      </c>
      <c r="G809" s="10" t="s">
        <v>432</v>
      </c>
      <c r="H809" s="9" t="s">
        <v>433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259</v>
      </c>
      <c r="S809" s="9" t="s">
        <v>154</v>
      </c>
      <c r="T809" s="9" t="s">
        <v>260</v>
      </c>
      <c r="U809" s="9" t="s">
        <v>215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2149</v>
      </c>
      <c r="AA809" s="9" t="s">
        <v>262</v>
      </c>
      <c r="AB809" s="12" t="s">
        <v>263</v>
      </c>
      <c r="AC809" s="10" t="s">
        <v>2150</v>
      </c>
      <c r="AD809" s="9" t="s">
        <v>262</v>
      </c>
      <c r="AE809" s="13" t="s">
        <v>263</v>
      </c>
      <c r="AF809" s="14" t="s">
        <v>220</v>
      </c>
      <c r="AG809" s="10" t="s">
        <v>2632</v>
      </c>
      <c r="AH809" s="11" t="s">
        <v>222</v>
      </c>
      <c r="AI809" s="11" t="s">
        <v>223</v>
      </c>
      <c r="AJ809" s="10" t="s">
        <v>224</v>
      </c>
      <c r="AK809" s="11" t="s">
        <v>223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3.6</v>
      </c>
      <c r="AU809" s="10" t="s">
        <v>142</v>
      </c>
      <c r="AV809" s="16">
        <v>25000</v>
      </c>
      <c r="AW809" s="16">
        <v>25000</v>
      </c>
      <c r="AX809" s="16">
        <v>0</v>
      </c>
      <c r="AY809" s="16">
        <v>3000</v>
      </c>
      <c r="AZ809" s="16">
        <v>2000</v>
      </c>
      <c r="BA809" s="17">
        <v>45108</v>
      </c>
      <c r="BB809" s="30" t="s">
        <v>175</v>
      </c>
      <c r="BC809" s="18">
        <v>45117</v>
      </c>
      <c r="BD809" s="17">
        <v>45443</v>
      </c>
      <c r="BE809" s="17">
        <v>45504</v>
      </c>
      <c r="BF809" s="17">
        <v>45092</v>
      </c>
      <c r="BG809" s="10">
        <v>84882406</v>
      </c>
      <c r="BH809" s="9" t="s">
        <v>319</v>
      </c>
      <c r="BI809" s="19">
        <v>44958</v>
      </c>
      <c r="BJ809" s="20">
        <v>44963</v>
      </c>
      <c r="BK809" s="16">
        <v>2676</v>
      </c>
      <c r="BL809" s="16">
        <v>9634</v>
      </c>
      <c r="BM809" s="9" t="s">
        <v>177</v>
      </c>
      <c r="BN809" s="9" t="s">
        <v>436</v>
      </c>
      <c r="BO809" s="9" t="s">
        <v>156</v>
      </c>
      <c r="BP809" s="17">
        <v>45122</v>
      </c>
      <c r="BQ809" s="17">
        <v>45122</v>
      </c>
      <c r="BR809" s="17">
        <v>45092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>
        <v>44872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>
        <v>44936</v>
      </c>
      <c r="CD809" s="10" t="s">
        <v>156</v>
      </c>
      <c r="CE809" s="17" t="s">
        <v>156</v>
      </c>
      <c r="CF809" s="17" t="s">
        <v>156</v>
      </c>
      <c r="CG809" s="17">
        <v>44872</v>
      </c>
      <c r="CH809" s="17" t="s">
        <v>156</v>
      </c>
      <c r="CI809" s="16">
        <v>0</v>
      </c>
      <c r="CJ809" s="10" t="s">
        <v>156</v>
      </c>
      <c r="CK809" s="10" t="s">
        <v>156</v>
      </c>
      <c r="CL809" s="18" t="s">
        <v>156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>
        <v>44872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>
        <v>44936</v>
      </c>
      <c r="CX809" s="10" t="s">
        <v>478</v>
      </c>
      <c r="CY809" s="17" t="s">
        <v>156</v>
      </c>
      <c r="CZ809" s="17" t="s">
        <v>156</v>
      </c>
      <c r="DA809" s="17">
        <v>44872</v>
      </c>
      <c r="DB809" s="17">
        <v>44938</v>
      </c>
      <c r="DC809" s="16">
        <v>2676</v>
      </c>
      <c r="DD809" s="10" t="s">
        <v>2635</v>
      </c>
      <c r="DE809" s="10" t="s">
        <v>230</v>
      </c>
      <c r="DF809" s="18" t="s">
        <v>156</v>
      </c>
      <c r="DG809" s="17">
        <v>44950</v>
      </c>
      <c r="DH809" s="10" t="s">
        <v>2050</v>
      </c>
      <c r="DI809" s="17" t="s">
        <v>156</v>
      </c>
      <c r="DJ809" s="17" t="s">
        <v>156</v>
      </c>
      <c r="DK809" s="17">
        <v>44872</v>
      </c>
      <c r="DL809" s="17">
        <v>44945</v>
      </c>
      <c r="DM809" s="16">
        <v>2676</v>
      </c>
      <c r="DN809" s="10" t="s">
        <v>2636</v>
      </c>
      <c r="DO809" s="10" t="s">
        <v>233</v>
      </c>
      <c r="DP809" s="16">
        <v>24</v>
      </c>
      <c r="DQ809" s="16">
        <v>12</v>
      </c>
      <c r="DR809" s="11">
        <v>12</v>
      </c>
      <c r="DS809" s="16">
        <v>12</v>
      </c>
      <c r="DT809" s="16">
        <v>0</v>
      </c>
      <c r="DU809" s="11" t="s">
        <v>181</v>
      </c>
      <c r="DV809" s="11" t="s">
        <v>182</v>
      </c>
      <c r="DW809" s="27" t="s">
        <v>156</v>
      </c>
      <c r="DX809" s="27" t="s">
        <v>2637</v>
      </c>
      <c r="DY809" s="20" t="s">
        <v>1614</v>
      </c>
      <c r="DZ809" s="16">
        <v>7</v>
      </c>
      <c r="EA809" s="16">
        <v>55</v>
      </c>
      <c r="EB809" s="27" t="s">
        <v>185</v>
      </c>
      <c r="EC809" s="27" t="s">
        <v>185</v>
      </c>
      <c r="ED809" s="27" t="s">
        <v>182</v>
      </c>
      <c r="EE809" s="29">
        <v>44873.012731481482</v>
      </c>
      <c r="EF809" s="28" t="s">
        <v>186</v>
      </c>
      <c r="EG809" s="28" t="s">
        <v>156</v>
      </c>
      <c r="EH809" s="28" t="s">
        <v>187</v>
      </c>
      <c r="EI809" s="29">
        <v>45062.343865740739</v>
      </c>
      <c r="EJ809" s="28" t="s">
        <v>197</v>
      </c>
      <c r="EK809" s="28" t="s">
        <v>156</v>
      </c>
      <c r="EL809" s="28" t="s">
        <v>198</v>
      </c>
      <c r="EM809" s="45" t="s">
        <v>3713</v>
      </c>
      <c r="EN809" s="46" t="str">
        <f t="shared" si="85"/>
        <v>343F107A</v>
      </c>
      <c r="EO809" s="47">
        <f t="shared" si="86"/>
        <v>45060</v>
      </c>
      <c r="EP809" s="47">
        <f t="shared" si="87"/>
        <v>44936</v>
      </c>
      <c r="EQ809" s="48" t="str">
        <f t="shared" ca="1" si="88"/>
        <v>Past</v>
      </c>
      <c r="ER809" s="49">
        <f t="shared" si="89"/>
        <v>124</v>
      </c>
      <c r="ES809" s="50"/>
      <c r="ET809" s="51">
        <f t="shared" si="90"/>
        <v>124</v>
      </c>
      <c r="EU809" s="52">
        <f t="shared" si="91"/>
        <v>331824</v>
      </c>
      <c r="EV809" s="46"/>
      <c r="EW809" s="23" t="s">
        <v>3714</v>
      </c>
    </row>
    <row r="810" spans="1:153" ht="14.25" hidden="1" customHeight="1">
      <c r="A810" s="8">
        <v>803</v>
      </c>
      <c r="B810" s="9" t="s">
        <v>141</v>
      </c>
      <c r="C810" s="10" t="s">
        <v>206</v>
      </c>
      <c r="D810" s="10" t="s">
        <v>2008</v>
      </c>
      <c r="E810" s="10" t="s">
        <v>150</v>
      </c>
      <c r="F810" s="9" t="s">
        <v>2009</v>
      </c>
      <c r="G810" s="10" t="s">
        <v>432</v>
      </c>
      <c r="H810" s="9" t="s">
        <v>433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259</v>
      </c>
      <c r="S810" s="9" t="s">
        <v>154</v>
      </c>
      <c r="T810" s="9" t="s">
        <v>260</v>
      </c>
      <c r="U810" s="9" t="s">
        <v>215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2149</v>
      </c>
      <c r="AA810" s="9" t="s">
        <v>262</v>
      </c>
      <c r="AB810" s="12" t="s">
        <v>263</v>
      </c>
      <c r="AC810" s="10" t="s">
        <v>2150</v>
      </c>
      <c r="AD810" s="9" t="s">
        <v>262</v>
      </c>
      <c r="AE810" s="13" t="s">
        <v>263</v>
      </c>
      <c r="AF810" s="14" t="s">
        <v>220</v>
      </c>
      <c r="AG810" s="10" t="s">
        <v>2632</v>
      </c>
      <c r="AH810" s="11" t="s">
        <v>222</v>
      </c>
      <c r="AI810" s="11" t="s">
        <v>223</v>
      </c>
      <c r="AJ810" s="10" t="s">
        <v>224</v>
      </c>
      <c r="AK810" s="11" t="s">
        <v>223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3.6</v>
      </c>
      <c r="AU810" s="10" t="s">
        <v>142</v>
      </c>
      <c r="AV810" s="16">
        <v>25000</v>
      </c>
      <c r="AW810" s="16">
        <v>25000</v>
      </c>
      <c r="AX810" s="16">
        <v>0</v>
      </c>
      <c r="AY810" s="16">
        <v>3000</v>
      </c>
      <c r="AZ810" s="16">
        <v>2000</v>
      </c>
      <c r="BA810" s="17">
        <v>45108</v>
      </c>
      <c r="BB810" s="30" t="s">
        <v>175</v>
      </c>
      <c r="BC810" s="18" t="s">
        <v>156</v>
      </c>
      <c r="BD810" s="17">
        <v>45443</v>
      </c>
      <c r="BE810" s="17">
        <v>45504</v>
      </c>
      <c r="BF810" s="17">
        <v>45092</v>
      </c>
      <c r="BG810" s="10">
        <v>85521069</v>
      </c>
      <c r="BH810" s="9" t="s">
        <v>321</v>
      </c>
      <c r="BI810" s="19">
        <v>45047</v>
      </c>
      <c r="BJ810" s="20">
        <v>45047</v>
      </c>
      <c r="BK810" s="16">
        <v>0</v>
      </c>
      <c r="BL810" s="16">
        <v>0</v>
      </c>
      <c r="BM810" s="9" t="s">
        <v>177</v>
      </c>
      <c r="BN810" s="9" t="s">
        <v>178</v>
      </c>
      <c r="BO810" s="9" t="s">
        <v>156</v>
      </c>
      <c r="BP810" s="17">
        <v>45122</v>
      </c>
      <c r="BQ810" s="17" t="s">
        <v>156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 t="s">
        <v>156</v>
      </c>
      <c r="CD810" s="10" t="s">
        <v>156</v>
      </c>
      <c r="CE810" s="17" t="s">
        <v>156</v>
      </c>
      <c r="CF810" s="17" t="s">
        <v>156</v>
      </c>
      <c r="CG810" s="17">
        <v>45075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 t="s">
        <v>156</v>
      </c>
      <c r="CX810" s="10" t="s">
        <v>193</v>
      </c>
      <c r="CY810" s="17" t="s">
        <v>156</v>
      </c>
      <c r="CZ810" s="17" t="s">
        <v>156</v>
      </c>
      <c r="DA810" s="17">
        <v>45075</v>
      </c>
      <c r="DB810" s="17" t="s">
        <v>156</v>
      </c>
      <c r="DC810" s="16">
        <v>0</v>
      </c>
      <c r="DD810" s="10" t="s">
        <v>156</v>
      </c>
      <c r="DE810" s="10" t="s">
        <v>156</v>
      </c>
      <c r="DF810" s="18" t="s">
        <v>156</v>
      </c>
      <c r="DG810" s="17" t="s">
        <v>156</v>
      </c>
      <c r="DH810" s="10" t="s">
        <v>156</v>
      </c>
      <c r="DI810" s="17" t="s">
        <v>156</v>
      </c>
      <c r="DJ810" s="17" t="s">
        <v>156</v>
      </c>
      <c r="DK810" s="17">
        <v>45075</v>
      </c>
      <c r="DL810" s="17" t="s">
        <v>156</v>
      </c>
      <c r="DM810" s="16">
        <v>0</v>
      </c>
      <c r="DN810" s="10" t="s">
        <v>156</v>
      </c>
      <c r="DO810" s="10" t="s">
        <v>156</v>
      </c>
      <c r="DP810" s="16">
        <v>24</v>
      </c>
      <c r="DQ810" s="16">
        <v>12</v>
      </c>
      <c r="DR810" s="11">
        <v>12</v>
      </c>
      <c r="DS810" s="16">
        <v>12</v>
      </c>
      <c r="DT810" s="16">
        <v>1</v>
      </c>
      <c r="DU810" s="11" t="s">
        <v>181</v>
      </c>
      <c r="DV810" s="11" t="s">
        <v>182</v>
      </c>
      <c r="DW810" s="27" t="s">
        <v>156</v>
      </c>
      <c r="DX810" s="27" t="s">
        <v>156</v>
      </c>
      <c r="DY810" s="20" t="s">
        <v>1614</v>
      </c>
      <c r="DZ810" s="16">
        <v>7</v>
      </c>
      <c r="EA810" s="16">
        <v>55</v>
      </c>
      <c r="EB810" s="27" t="s">
        <v>185</v>
      </c>
      <c r="EC810" s="27" t="s">
        <v>185</v>
      </c>
      <c r="ED810" s="27" t="s">
        <v>182</v>
      </c>
      <c r="EE810" s="29">
        <v>45042.277557870373</v>
      </c>
      <c r="EF810" s="28" t="s">
        <v>1129</v>
      </c>
      <c r="EG810" s="28" t="s">
        <v>1130</v>
      </c>
      <c r="EH810" s="28" t="s">
        <v>190</v>
      </c>
      <c r="EI810" s="29">
        <v>45076.226701388892</v>
      </c>
      <c r="EJ810" s="28" t="s">
        <v>188</v>
      </c>
      <c r="EK810" s="28" t="s">
        <v>189</v>
      </c>
      <c r="EL810" s="28" t="s">
        <v>190</v>
      </c>
      <c r="EM810" s="45"/>
      <c r="EN810" s="46" t="str">
        <f t="shared" si="85"/>
        <v>343F107A</v>
      </c>
      <c r="EO810" s="47">
        <f t="shared" si="86"/>
        <v>45060</v>
      </c>
      <c r="EP810" s="47" t="str">
        <f t="shared" si="87"/>
        <v/>
      </c>
      <c r="EQ810" s="48" t="str">
        <f t="shared" ca="1" si="88"/>
        <v>Y</v>
      </c>
      <c r="ER810" s="49" t="str">
        <f t="shared" si="89"/>
        <v/>
      </c>
      <c r="ES810" s="50"/>
      <c r="ET810" s="51" t="str">
        <f t="shared" si="90"/>
        <v/>
      </c>
      <c r="EU810" s="52" t="str">
        <f t="shared" si="91"/>
        <v/>
      </c>
      <c r="EV810" s="46"/>
    </row>
    <row r="811" spans="1:153" ht="14.25" hidden="1" customHeight="1">
      <c r="A811" s="8">
        <v>804</v>
      </c>
      <c r="B811" s="9" t="s">
        <v>141</v>
      </c>
      <c r="C811" s="10" t="s">
        <v>206</v>
      </c>
      <c r="D811" s="10" t="s">
        <v>2008</v>
      </c>
      <c r="E811" s="10" t="s">
        <v>150</v>
      </c>
      <c r="F811" s="9" t="s">
        <v>2009</v>
      </c>
      <c r="G811" s="10" t="s">
        <v>432</v>
      </c>
      <c r="H811" s="9" t="s">
        <v>433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259</v>
      </c>
      <c r="S811" s="9" t="s">
        <v>154</v>
      </c>
      <c r="T811" s="9" t="s">
        <v>260</v>
      </c>
      <c r="U811" s="9" t="s">
        <v>215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2149</v>
      </c>
      <c r="AA811" s="9" t="s">
        <v>262</v>
      </c>
      <c r="AB811" s="12" t="s">
        <v>263</v>
      </c>
      <c r="AC811" s="10" t="s">
        <v>2150</v>
      </c>
      <c r="AD811" s="9" t="s">
        <v>262</v>
      </c>
      <c r="AE811" s="13" t="s">
        <v>263</v>
      </c>
      <c r="AF811" s="14" t="s">
        <v>220</v>
      </c>
      <c r="AG811" s="10" t="s">
        <v>2632</v>
      </c>
      <c r="AH811" s="11" t="s">
        <v>222</v>
      </c>
      <c r="AI811" s="11" t="s">
        <v>223</v>
      </c>
      <c r="AJ811" s="10" t="s">
        <v>224</v>
      </c>
      <c r="AK811" s="11" t="s">
        <v>223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3.6</v>
      </c>
      <c r="AU811" s="10" t="s">
        <v>142</v>
      </c>
      <c r="AV811" s="16">
        <v>25000</v>
      </c>
      <c r="AW811" s="16">
        <v>25000</v>
      </c>
      <c r="AX811" s="16">
        <v>0</v>
      </c>
      <c r="AY811" s="16">
        <v>3000</v>
      </c>
      <c r="AZ811" s="16">
        <v>2000</v>
      </c>
      <c r="BA811" s="17">
        <v>45108</v>
      </c>
      <c r="BB811" s="30" t="s">
        <v>175</v>
      </c>
      <c r="BC811" s="18" t="s">
        <v>156</v>
      </c>
      <c r="BD811" s="17">
        <v>45443</v>
      </c>
      <c r="BE811" s="17">
        <v>45504</v>
      </c>
      <c r="BF811" s="17">
        <v>45092</v>
      </c>
      <c r="BG811" s="10">
        <v>85521070</v>
      </c>
      <c r="BH811" s="9" t="s">
        <v>258</v>
      </c>
      <c r="BI811" s="19">
        <v>45078</v>
      </c>
      <c r="BJ811" s="20">
        <v>45082</v>
      </c>
      <c r="BK811" s="16">
        <v>0</v>
      </c>
      <c r="BL811" s="16">
        <v>0</v>
      </c>
      <c r="BM811" s="9" t="s">
        <v>177</v>
      </c>
      <c r="BN811" s="9" t="s">
        <v>178</v>
      </c>
      <c r="BO811" s="9" t="s">
        <v>156</v>
      </c>
      <c r="BP811" s="17">
        <v>45153</v>
      </c>
      <c r="BQ811" s="17" t="s">
        <v>156</v>
      </c>
      <c r="BR811" s="17" t="s">
        <v>156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 t="s">
        <v>156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 t="s">
        <v>156</v>
      </c>
      <c r="CD811" s="10" t="s">
        <v>156</v>
      </c>
      <c r="CE811" s="17" t="s">
        <v>156</v>
      </c>
      <c r="CF811" s="17" t="s">
        <v>156</v>
      </c>
      <c r="CG811" s="17">
        <v>45075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 t="s">
        <v>156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 t="s">
        <v>156</v>
      </c>
      <c r="CX811" s="10" t="s">
        <v>193</v>
      </c>
      <c r="CY811" s="17" t="s">
        <v>156</v>
      </c>
      <c r="CZ811" s="17" t="s">
        <v>156</v>
      </c>
      <c r="DA811" s="17">
        <v>45075</v>
      </c>
      <c r="DB811" s="17" t="s">
        <v>156</v>
      </c>
      <c r="DC811" s="16">
        <v>0</v>
      </c>
      <c r="DD811" s="10" t="s">
        <v>156</v>
      </c>
      <c r="DE811" s="10" t="s">
        <v>156</v>
      </c>
      <c r="DF811" s="18" t="s">
        <v>156</v>
      </c>
      <c r="DG811" s="17" t="s">
        <v>156</v>
      </c>
      <c r="DH811" s="10" t="s">
        <v>156</v>
      </c>
      <c r="DI811" s="17" t="s">
        <v>156</v>
      </c>
      <c r="DJ811" s="17" t="s">
        <v>156</v>
      </c>
      <c r="DK811" s="17">
        <v>45075</v>
      </c>
      <c r="DL811" s="17" t="s">
        <v>156</v>
      </c>
      <c r="DM811" s="16">
        <v>0</v>
      </c>
      <c r="DN811" s="10" t="s">
        <v>156</v>
      </c>
      <c r="DO811" s="10" t="s">
        <v>156</v>
      </c>
      <c r="DP811" s="16">
        <v>24</v>
      </c>
      <c r="DQ811" s="16">
        <v>12</v>
      </c>
      <c r="DR811" s="11">
        <v>12</v>
      </c>
      <c r="DS811" s="16">
        <v>12</v>
      </c>
      <c r="DT811" s="16">
        <v>1</v>
      </c>
      <c r="DU811" s="11" t="s">
        <v>181</v>
      </c>
      <c r="DV811" s="11" t="s">
        <v>182</v>
      </c>
      <c r="DW811" s="27" t="s">
        <v>156</v>
      </c>
      <c r="DX811" s="27" t="s">
        <v>156</v>
      </c>
      <c r="DY811" s="20" t="s">
        <v>1529</v>
      </c>
      <c r="DZ811" s="16">
        <v>7</v>
      </c>
      <c r="EA811" s="16">
        <v>55</v>
      </c>
      <c r="EB811" s="27" t="s">
        <v>185</v>
      </c>
      <c r="EC811" s="27" t="s">
        <v>185</v>
      </c>
      <c r="ED811" s="27" t="s">
        <v>182</v>
      </c>
      <c r="EE811" s="29">
        <v>45042.277557870373</v>
      </c>
      <c r="EF811" s="28" t="s">
        <v>1129</v>
      </c>
      <c r="EG811" s="28" t="s">
        <v>1130</v>
      </c>
      <c r="EH811" s="28" t="s">
        <v>190</v>
      </c>
      <c r="EI811" s="29">
        <v>45076.226701388892</v>
      </c>
      <c r="EJ811" s="28" t="s">
        <v>188</v>
      </c>
      <c r="EK811" s="28" t="s">
        <v>189</v>
      </c>
      <c r="EL811" s="28" t="s">
        <v>190</v>
      </c>
      <c r="EM811" s="45"/>
      <c r="EN811" s="46" t="str">
        <f t="shared" si="85"/>
        <v>343F107A</v>
      </c>
      <c r="EO811" s="47">
        <f t="shared" si="86"/>
        <v>45091</v>
      </c>
      <c r="EP811" s="47" t="str">
        <f t="shared" si="87"/>
        <v/>
      </c>
      <c r="EQ811" s="48" t="str">
        <f t="shared" ca="1" si="88"/>
        <v>Y</v>
      </c>
      <c r="ER811" s="49" t="str">
        <f t="shared" si="89"/>
        <v/>
      </c>
      <c r="ES811" s="50"/>
      <c r="ET811" s="51" t="str">
        <f t="shared" si="90"/>
        <v/>
      </c>
      <c r="EU811" s="52" t="str">
        <f t="shared" si="91"/>
        <v/>
      </c>
      <c r="EV811" s="46"/>
    </row>
    <row r="812" spans="1:153" ht="14.25" hidden="1" customHeight="1">
      <c r="A812" s="8">
        <v>805</v>
      </c>
      <c r="B812" s="9" t="s">
        <v>141</v>
      </c>
      <c r="C812" s="10" t="s">
        <v>206</v>
      </c>
      <c r="D812" s="10" t="s">
        <v>2008</v>
      </c>
      <c r="E812" s="10" t="s">
        <v>150</v>
      </c>
      <c r="F812" s="9" t="s">
        <v>2009</v>
      </c>
      <c r="G812" s="10" t="s">
        <v>432</v>
      </c>
      <c r="H812" s="9" t="s">
        <v>433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259</v>
      </c>
      <c r="S812" s="9" t="s">
        <v>154</v>
      </c>
      <c r="T812" s="9" t="s">
        <v>260</v>
      </c>
      <c r="U812" s="9" t="s">
        <v>215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2149</v>
      </c>
      <c r="AA812" s="9" t="s">
        <v>262</v>
      </c>
      <c r="AB812" s="12" t="s">
        <v>263</v>
      </c>
      <c r="AC812" s="10" t="s">
        <v>2150</v>
      </c>
      <c r="AD812" s="9" t="s">
        <v>262</v>
      </c>
      <c r="AE812" s="13" t="s">
        <v>263</v>
      </c>
      <c r="AF812" s="14" t="s">
        <v>220</v>
      </c>
      <c r="AG812" s="10" t="s">
        <v>2632</v>
      </c>
      <c r="AH812" s="11" t="s">
        <v>222</v>
      </c>
      <c r="AI812" s="11" t="s">
        <v>223</v>
      </c>
      <c r="AJ812" s="10" t="s">
        <v>224</v>
      </c>
      <c r="AK812" s="11" t="s">
        <v>223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3.6</v>
      </c>
      <c r="AU812" s="10" t="s">
        <v>142</v>
      </c>
      <c r="AV812" s="16">
        <v>25000</v>
      </c>
      <c r="AW812" s="16">
        <v>25000</v>
      </c>
      <c r="AX812" s="16">
        <v>0</v>
      </c>
      <c r="AY812" s="16">
        <v>3000</v>
      </c>
      <c r="AZ812" s="16">
        <v>2000</v>
      </c>
      <c r="BA812" s="17">
        <v>45108</v>
      </c>
      <c r="BB812" s="30" t="s">
        <v>175</v>
      </c>
      <c r="BC812" s="18" t="s">
        <v>156</v>
      </c>
      <c r="BD812" s="17">
        <v>45443</v>
      </c>
      <c r="BE812" s="17">
        <v>45504</v>
      </c>
      <c r="BF812" s="17">
        <v>45092</v>
      </c>
      <c r="BG812" s="10">
        <v>84925203</v>
      </c>
      <c r="BH812" s="9" t="s">
        <v>303</v>
      </c>
      <c r="BI812" s="19">
        <v>45108</v>
      </c>
      <c r="BJ812" s="20">
        <v>45110</v>
      </c>
      <c r="BK812" s="16">
        <v>0</v>
      </c>
      <c r="BL812" s="16">
        <v>0</v>
      </c>
      <c r="BM812" s="9" t="s">
        <v>177</v>
      </c>
      <c r="BN812" s="9" t="s">
        <v>178</v>
      </c>
      <c r="BO812" s="9" t="s">
        <v>156</v>
      </c>
      <c r="BP812" s="17">
        <v>45184</v>
      </c>
      <c r="BQ812" s="17" t="s">
        <v>156</v>
      </c>
      <c r="BR812" s="17" t="s">
        <v>156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 t="s">
        <v>156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>
        <v>44922</v>
      </c>
      <c r="CD812" s="10" t="s">
        <v>2068</v>
      </c>
      <c r="CE812" s="17" t="s">
        <v>156</v>
      </c>
      <c r="CF812" s="17" t="s">
        <v>156</v>
      </c>
      <c r="CG812" s="17" t="s">
        <v>156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 t="s">
        <v>156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44950</v>
      </c>
      <c r="CX812" s="10" t="s">
        <v>1011</v>
      </c>
      <c r="CY812" s="17" t="s">
        <v>156</v>
      </c>
      <c r="CZ812" s="17" t="s">
        <v>156</v>
      </c>
      <c r="DA812" s="17" t="s">
        <v>156</v>
      </c>
      <c r="DB812" s="17" t="s">
        <v>156</v>
      </c>
      <c r="DC812" s="16">
        <v>0</v>
      </c>
      <c r="DD812" s="10" t="s">
        <v>156</v>
      </c>
      <c r="DE812" s="10" t="s">
        <v>156</v>
      </c>
      <c r="DF812" s="18" t="s">
        <v>156</v>
      </c>
      <c r="DG812" s="17">
        <v>44957</v>
      </c>
      <c r="DH812" s="10" t="s">
        <v>2469</v>
      </c>
      <c r="DI812" s="17" t="s">
        <v>156</v>
      </c>
      <c r="DJ812" s="17" t="s">
        <v>156</v>
      </c>
      <c r="DK812" s="17" t="s">
        <v>156</v>
      </c>
      <c r="DL812" s="17" t="s">
        <v>156</v>
      </c>
      <c r="DM812" s="16">
        <v>0</v>
      </c>
      <c r="DN812" s="10" t="s">
        <v>156</v>
      </c>
      <c r="DO812" s="10" t="s">
        <v>156</v>
      </c>
      <c r="DP812" s="16">
        <v>24</v>
      </c>
      <c r="DQ812" s="16">
        <v>12</v>
      </c>
      <c r="DR812" s="11">
        <v>12</v>
      </c>
      <c r="DS812" s="16">
        <v>12</v>
      </c>
      <c r="DT812" s="16">
        <v>0</v>
      </c>
      <c r="DU812" s="11" t="s">
        <v>181</v>
      </c>
      <c r="DV812" s="11" t="s">
        <v>182</v>
      </c>
      <c r="DW812" s="27" t="s">
        <v>156</v>
      </c>
      <c r="DX812" s="27" t="s">
        <v>156</v>
      </c>
      <c r="DY812" s="20" t="s">
        <v>2047</v>
      </c>
      <c r="DZ812" s="16">
        <v>7</v>
      </c>
      <c r="EA812" s="16">
        <v>55</v>
      </c>
      <c r="EB812" s="27" t="s">
        <v>185</v>
      </c>
      <c r="EC812" s="27" t="s">
        <v>185</v>
      </c>
      <c r="ED812" s="27" t="s">
        <v>182</v>
      </c>
      <c r="EE812" s="29">
        <v>44874.455300925925</v>
      </c>
      <c r="EF812" s="28" t="s">
        <v>195</v>
      </c>
      <c r="EG812" s="28" t="s">
        <v>196</v>
      </c>
      <c r="EH812" s="28" t="s">
        <v>190</v>
      </c>
      <c r="EI812" s="29">
        <v>45062.343865740739</v>
      </c>
      <c r="EJ812" s="28" t="s">
        <v>197</v>
      </c>
      <c r="EK812" s="28" t="s">
        <v>156</v>
      </c>
      <c r="EL812" s="28" t="s">
        <v>198</v>
      </c>
      <c r="EM812" s="45"/>
      <c r="EN812" s="46" t="str">
        <f t="shared" si="85"/>
        <v>343F107A</v>
      </c>
      <c r="EO812" s="47">
        <f t="shared" si="86"/>
        <v>45122</v>
      </c>
      <c r="EP812" s="47">
        <f t="shared" si="87"/>
        <v>44950</v>
      </c>
      <c r="EQ812" s="48" t="str">
        <f t="shared" ca="1" si="88"/>
        <v>Past</v>
      </c>
      <c r="ER812" s="49">
        <f t="shared" si="89"/>
        <v>172</v>
      </c>
      <c r="ES812" s="50"/>
      <c r="ET812" s="51">
        <f t="shared" si="90"/>
        <v>172</v>
      </c>
      <c r="EU812" s="52">
        <f t="shared" si="91"/>
        <v>0</v>
      </c>
      <c r="EV812" s="46"/>
    </row>
    <row r="813" spans="1:153" ht="14.25" customHeight="1">
      <c r="A813" s="8">
        <v>806</v>
      </c>
      <c r="B813" s="9" t="s">
        <v>141</v>
      </c>
      <c r="C813" s="10" t="s">
        <v>206</v>
      </c>
      <c r="D813" s="10" t="s">
        <v>2008</v>
      </c>
      <c r="E813" s="10" t="s">
        <v>150</v>
      </c>
      <c r="F813" s="9" t="s">
        <v>2009</v>
      </c>
      <c r="G813" s="10" t="s">
        <v>432</v>
      </c>
      <c r="H813" s="9" t="s">
        <v>433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259</v>
      </c>
      <c r="S813" s="9" t="s">
        <v>154</v>
      </c>
      <c r="T813" s="9" t="s">
        <v>260</v>
      </c>
      <c r="U813" s="9" t="s">
        <v>215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2149</v>
      </c>
      <c r="AA813" s="9" t="s">
        <v>262</v>
      </c>
      <c r="AB813" s="12" t="s">
        <v>263</v>
      </c>
      <c r="AC813" s="10" t="s">
        <v>2150</v>
      </c>
      <c r="AD813" s="9" t="s">
        <v>262</v>
      </c>
      <c r="AE813" s="13" t="s">
        <v>263</v>
      </c>
      <c r="AF813" s="14" t="s">
        <v>220</v>
      </c>
      <c r="AG813" s="10" t="s">
        <v>2632</v>
      </c>
      <c r="AH813" s="11" t="s">
        <v>222</v>
      </c>
      <c r="AI813" s="11" t="s">
        <v>223</v>
      </c>
      <c r="AJ813" s="10" t="s">
        <v>224</v>
      </c>
      <c r="AK813" s="11" t="s">
        <v>223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3.6</v>
      </c>
      <c r="AU813" s="10" t="s">
        <v>142</v>
      </c>
      <c r="AV813" s="16">
        <v>25000</v>
      </c>
      <c r="AW813" s="16">
        <v>25000</v>
      </c>
      <c r="AX813" s="16">
        <v>0</v>
      </c>
      <c r="AY813" s="16">
        <v>3000</v>
      </c>
      <c r="AZ813" s="16">
        <v>2000</v>
      </c>
      <c r="BA813" s="17">
        <v>45108</v>
      </c>
      <c r="BB813" s="30" t="s">
        <v>175</v>
      </c>
      <c r="BC813" s="18">
        <v>45117</v>
      </c>
      <c r="BD813" s="17">
        <v>45443</v>
      </c>
      <c r="BE813" s="17">
        <v>45504</v>
      </c>
      <c r="BF813" s="17">
        <v>45092</v>
      </c>
      <c r="BG813" s="10">
        <v>85431449</v>
      </c>
      <c r="BH813" s="9" t="s">
        <v>247</v>
      </c>
      <c r="BI813" s="19">
        <v>45108</v>
      </c>
      <c r="BJ813" s="20">
        <v>45110</v>
      </c>
      <c r="BK813" s="16">
        <v>2000</v>
      </c>
      <c r="BL813" s="16">
        <v>7200</v>
      </c>
      <c r="BM813" s="9" t="s">
        <v>177</v>
      </c>
      <c r="BN813" s="9" t="s">
        <v>383</v>
      </c>
      <c r="BO813" s="9" t="s">
        <v>156</v>
      </c>
      <c r="BP813" s="17">
        <v>45212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>
        <v>45065</v>
      </c>
      <c r="CD813" s="10" t="s">
        <v>1012</v>
      </c>
      <c r="CE813" s="17">
        <v>45065</v>
      </c>
      <c r="CF813" s="17" t="s">
        <v>156</v>
      </c>
      <c r="CG813" s="17">
        <v>45008</v>
      </c>
      <c r="CH813" s="17">
        <v>45035</v>
      </c>
      <c r="CI813" s="16">
        <v>2000</v>
      </c>
      <c r="CJ813" s="10" t="s">
        <v>2638</v>
      </c>
      <c r="CK813" s="10" t="s">
        <v>230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>
        <v>45125</v>
      </c>
      <c r="CX813" s="10" t="s">
        <v>1919</v>
      </c>
      <c r="CY813" s="17">
        <v>45121</v>
      </c>
      <c r="CZ813" s="17" t="s">
        <v>156</v>
      </c>
      <c r="DA813" s="17">
        <v>45008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>
        <v>45125</v>
      </c>
      <c r="DH813" s="10" t="s">
        <v>2099</v>
      </c>
      <c r="DI813" s="17">
        <v>45135</v>
      </c>
      <c r="DJ813" s="17" t="s">
        <v>156</v>
      </c>
      <c r="DK813" s="17">
        <v>45008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24</v>
      </c>
      <c r="DQ813" s="16">
        <v>12</v>
      </c>
      <c r="DR813" s="11">
        <v>12</v>
      </c>
      <c r="DS813" s="16">
        <v>12</v>
      </c>
      <c r="DT813" s="16">
        <v>0</v>
      </c>
      <c r="DU813" s="11" t="s">
        <v>181</v>
      </c>
      <c r="DV813" s="11" t="s">
        <v>182</v>
      </c>
      <c r="DW813" s="27" t="s">
        <v>156</v>
      </c>
      <c r="DX813" s="27" t="s">
        <v>156</v>
      </c>
      <c r="DY813" s="20" t="s">
        <v>2100</v>
      </c>
      <c r="DZ813" s="16">
        <v>7</v>
      </c>
      <c r="EA813" s="16">
        <v>55</v>
      </c>
      <c r="EB813" s="27" t="s">
        <v>185</v>
      </c>
      <c r="EC813" s="27" t="s">
        <v>185</v>
      </c>
      <c r="ED813" s="27" t="s">
        <v>182</v>
      </c>
      <c r="EE813" s="29">
        <v>44995.456643518519</v>
      </c>
      <c r="EF813" s="28" t="s">
        <v>195</v>
      </c>
      <c r="EG813" s="28" t="s">
        <v>196</v>
      </c>
      <c r="EH813" s="28" t="s">
        <v>190</v>
      </c>
      <c r="EI813" s="29">
        <v>45105.308599537035</v>
      </c>
      <c r="EJ813" s="28" t="s">
        <v>197</v>
      </c>
      <c r="EK813" s="28" t="s">
        <v>156</v>
      </c>
      <c r="EL813" s="28" t="s">
        <v>198</v>
      </c>
      <c r="EM813" s="45" t="s">
        <v>3713</v>
      </c>
      <c r="EN813" s="46" t="str">
        <f t="shared" si="85"/>
        <v>343F107A</v>
      </c>
      <c r="EO813" s="47">
        <f t="shared" si="86"/>
        <v>45150</v>
      </c>
      <c r="EP813" s="47">
        <f t="shared" si="87"/>
        <v>45125</v>
      </c>
      <c r="EQ813" s="48" t="str">
        <f t="shared" ca="1" si="88"/>
        <v>Y</v>
      </c>
      <c r="ER813" s="49">
        <f t="shared" si="89"/>
        <v>25</v>
      </c>
      <c r="ES813" s="50"/>
      <c r="ET813" s="51">
        <f t="shared" si="90"/>
        <v>25</v>
      </c>
      <c r="EU813" s="52">
        <f t="shared" si="91"/>
        <v>50000</v>
      </c>
      <c r="EV813" s="46"/>
      <c r="EW813" s="23" t="s">
        <v>3714</v>
      </c>
    </row>
    <row r="814" spans="1:153" ht="14.25" customHeight="1">
      <c r="A814" s="8">
        <v>807</v>
      </c>
      <c r="B814" s="9" t="s">
        <v>141</v>
      </c>
      <c r="C814" s="10" t="s">
        <v>206</v>
      </c>
      <c r="D814" s="10" t="s">
        <v>2008</v>
      </c>
      <c r="E814" s="10" t="s">
        <v>150</v>
      </c>
      <c r="F814" s="9" t="s">
        <v>2009</v>
      </c>
      <c r="G814" s="10" t="s">
        <v>432</v>
      </c>
      <c r="H814" s="9" t="s">
        <v>433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259</v>
      </c>
      <c r="S814" s="9" t="s">
        <v>154</v>
      </c>
      <c r="T814" s="9" t="s">
        <v>260</v>
      </c>
      <c r="U814" s="9" t="s">
        <v>215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2149</v>
      </c>
      <c r="AA814" s="9" t="s">
        <v>262</v>
      </c>
      <c r="AB814" s="12" t="s">
        <v>263</v>
      </c>
      <c r="AC814" s="10" t="s">
        <v>2150</v>
      </c>
      <c r="AD814" s="9" t="s">
        <v>262</v>
      </c>
      <c r="AE814" s="13" t="s">
        <v>263</v>
      </c>
      <c r="AF814" s="14" t="s">
        <v>220</v>
      </c>
      <c r="AG814" s="10" t="s">
        <v>2632</v>
      </c>
      <c r="AH814" s="11" t="s">
        <v>222</v>
      </c>
      <c r="AI814" s="11" t="s">
        <v>223</v>
      </c>
      <c r="AJ814" s="10" t="s">
        <v>224</v>
      </c>
      <c r="AK814" s="11" t="s">
        <v>223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3.6</v>
      </c>
      <c r="AU814" s="10" t="s">
        <v>142</v>
      </c>
      <c r="AV814" s="16">
        <v>25000</v>
      </c>
      <c r="AW814" s="16">
        <v>25000</v>
      </c>
      <c r="AX814" s="16">
        <v>0</v>
      </c>
      <c r="AY814" s="16">
        <v>3000</v>
      </c>
      <c r="AZ814" s="16">
        <v>2000</v>
      </c>
      <c r="BA814" s="17">
        <v>45108</v>
      </c>
      <c r="BB814" s="30" t="s">
        <v>175</v>
      </c>
      <c r="BC814" s="18">
        <v>45117</v>
      </c>
      <c r="BD814" s="17">
        <v>45443</v>
      </c>
      <c r="BE814" s="17">
        <v>45504</v>
      </c>
      <c r="BF814" s="17">
        <v>45092</v>
      </c>
      <c r="BG814" s="10">
        <v>84925202</v>
      </c>
      <c r="BH814" s="9" t="s">
        <v>176</v>
      </c>
      <c r="BI814" s="19">
        <v>45108</v>
      </c>
      <c r="BJ814" s="20">
        <v>45110</v>
      </c>
      <c r="BK814" s="16">
        <v>6888</v>
      </c>
      <c r="BL814" s="16">
        <v>24797</v>
      </c>
      <c r="BM814" s="9" t="s">
        <v>177</v>
      </c>
      <c r="BN814" s="9" t="s">
        <v>383</v>
      </c>
      <c r="BO814" s="9" t="s">
        <v>156</v>
      </c>
      <c r="BP814" s="17">
        <v>45235</v>
      </c>
      <c r="BQ814" s="17">
        <v>45235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>
        <v>45020</v>
      </c>
      <c r="CD814" s="10" t="s">
        <v>512</v>
      </c>
      <c r="CE814" s="17">
        <v>44978</v>
      </c>
      <c r="CF814" s="17" t="s">
        <v>156</v>
      </c>
      <c r="CG814" s="17">
        <v>44941</v>
      </c>
      <c r="CH814" s="17">
        <v>45015</v>
      </c>
      <c r="CI814" s="16">
        <v>3000</v>
      </c>
      <c r="CJ814" s="10" t="s">
        <v>2639</v>
      </c>
      <c r="CK814" s="10" t="s">
        <v>230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>
        <v>45069</v>
      </c>
      <c r="CX814" s="10" t="s">
        <v>2571</v>
      </c>
      <c r="CY814" s="17">
        <v>45034</v>
      </c>
      <c r="CZ814" s="17" t="s">
        <v>156</v>
      </c>
      <c r="DA814" s="17">
        <v>45006</v>
      </c>
      <c r="DB814" s="17">
        <v>45093</v>
      </c>
      <c r="DC814" s="16">
        <v>6888</v>
      </c>
      <c r="DD814" s="10" t="s">
        <v>2640</v>
      </c>
      <c r="DE814" s="10" t="s">
        <v>2641</v>
      </c>
      <c r="DF814" s="18" t="s">
        <v>156</v>
      </c>
      <c r="DG814" s="17">
        <v>45097</v>
      </c>
      <c r="DH814" s="10" t="s">
        <v>2208</v>
      </c>
      <c r="DI814" s="17">
        <v>45062</v>
      </c>
      <c r="DJ814" s="17" t="s">
        <v>156</v>
      </c>
      <c r="DK814" s="17">
        <v>45006</v>
      </c>
      <c r="DL814" s="17">
        <v>45112</v>
      </c>
      <c r="DM814" s="16">
        <v>6888</v>
      </c>
      <c r="DN814" s="10" t="s">
        <v>2642</v>
      </c>
      <c r="DO814" s="10" t="s">
        <v>2411</v>
      </c>
      <c r="DP814" s="16">
        <v>24</v>
      </c>
      <c r="DQ814" s="16">
        <v>12</v>
      </c>
      <c r="DR814" s="11">
        <v>12</v>
      </c>
      <c r="DS814" s="16">
        <v>12</v>
      </c>
      <c r="DT814" s="16">
        <v>0</v>
      </c>
      <c r="DU814" s="11" t="s">
        <v>181</v>
      </c>
      <c r="DV814" s="11" t="s">
        <v>182</v>
      </c>
      <c r="DW814" s="27" t="s">
        <v>156</v>
      </c>
      <c r="DX814" s="27" t="s">
        <v>2125</v>
      </c>
      <c r="DY814" s="20" t="s">
        <v>2643</v>
      </c>
      <c r="DZ814" s="16">
        <v>7</v>
      </c>
      <c r="EA814" s="16">
        <v>55</v>
      </c>
      <c r="EB814" s="27" t="s">
        <v>185</v>
      </c>
      <c r="EC814" s="27" t="s">
        <v>185</v>
      </c>
      <c r="ED814" s="27" t="s">
        <v>182</v>
      </c>
      <c r="EE814" s="29">
        <v>44874.455300925925</v>
      </c>
      <c r="EF814" s="28" t="s">
        <v>195</v>
      </c>
      <c r="EG814" s="28" t="s">
        <v>196</v>
      </c>
      <c r="EH814" s="28" t="s">
        <v>190</v>
      </c>
      <c r="EI814" s="29">
        <v>45112.784953703704</v>
      </c>
      <c r="EJ814" s="28" t="s">
        <v>505</v>
      </c>
      <c r="EK814" s="28" t="s">
        <v>506</v>
      </c>
      <c r="EL814" s="28" t="s">
        <v>237</v>
      </c>
      <c r="EM814" s="45" t="s">
        <v>3713</v>
      </c>
      <c r="EN814" s="46" t="str">
        <f t="shared" si="85"/>
        <v>343F107A</v>
      </c>
      <c r="EO814" s="47">
        <f t="shared" si="86"/>
        <v>45173</v>
      </c>
      <c r="EP814" s="47">
        <f t="shared" si="87"/>
        <v>45069</v>
      </c>
      <c r="EQ814" s="48" t="str">
        <f t="shared" ca="1" si="88"/>
        <v>Past</v>
      </c>
      <c r="ER814" s="49">
        <f t="shared" si="89"/>
        <v>104</v>
      </c>
      <c r="ES814" s="50"/>
      <c r="ET814" s="51">
        <f t="shared" si="90"/>
        <v>104</v>
      </c>
      <c r="EU814" s="52">
        <f t="shared" si="91"/>
        <v>716352</v>
      </c>
      <c r="EV814" s="46"/>
      <c r="EW814" s="23" t="s">
        <v>3714</v>
      </c>
    </row>
    <row r="815" spans="1:153" ht="14.25" customHeight="1">
      <c r="A815" s="8">
        <v>808</v>
      </c>
      <c r="B815" s="9" t="s">
        <v>141</v>
      </c>
      <c r="C815" s="10" t="s">
        <v>206</v>
      </c>
      <c r="D815" s="10" t="s">
        <v>2008</v>
      </c>
      <c r="E815" s="10" t="s">
        <v>150</v>
      </c>
      <c r="F815" s="9" t="s">
        <v>2009</v>
      </c>
      <c r="G815" s="10" t="s">
        <v>432</v>
      </c>
      <c r="H815" s="9" t="s">
        <v>433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259</v>
      </c>
      <c r="S815" s="9" t="s">
        <v>154</v>
      </c>
      <c r="T815" s="9" t="s">
        <v>260</v>
      </c>
      <c r="U815" s="9" t="s">
        <v>215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2149</v>
      </c>
      <c r="AA815" s="9" t="s">
        <v>262</v>
      </c>
      <c r="AB815" s="12" t="s">
        <v>263</v>
      </c>
      <c r="AC815" s="10" t="s">
        <v>2150</v>
      </c>
      <c r="AD815" s="9" t="s">
        <v>262</v>
      </c>
      <c r="AE815" s="13" t="s">
        <v>263</v>
      </c>
      <c r="AF815" s="14" t="s">
        <v>220</v>
      </c>
      <c r="AG815" s="10" t="s">
        <v>2632</v>
      </c>
      <c r="AH815" s="11" t="s">
        <v>222</v>
      </c>
      <c r="AI815" s="11" t="s">
        <v>223</v>
      </c>
      <c r="AJ815" s="10" t="s">
        <v>224</v>
      </c>
      <c r="AK815" s="11" t="s">
        <v>223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3.6</v>
      </c>
      <c r="AU815" s="10" t="s">
        <v>142</v>
      </c>
      <c r="AV815" s="16">
        <v>25000</v>
      </c>
      <c r="AW815" s="16">
        <v>25000</v>
      </c>
      <c r="AX815" s="16">
        <v>0</v>
      </c>
      <c r="AY815" s="16">
        <v>3000</v>
      </c>
      <c r="AZ815" s="16">
        <v>2000</v>
      </c>
      <c r="BA815" s="17">
        <v>45108</v>
      </c>
      <c r="BB815" s="30" t="s">
        <v>175</v>
      </c>
      <c r="BC815" s="18">
        <v>45117</v>
      </c>
      <c r="BD815" s="17">
        <v>45443</v>
      </c>
      <c r="BE815" s="17">
        <v>45504</v>
      </c>
      <c r="BF815" s="17">
        <v>45092</v>
      </c>
      <c r="BG815" s="10">
        <v>85546930</v>
      </c>
      <c r="BH815" s="9" t="s">
        <v>211</v>
      </c>
      <c r="BI815" s="19">
        <v>45139</v>
      </c>
      <c r="BJ815" s="20">
        <v>45145</v>
      </c>
      <c r="BK815" s="16">
        <v>8000</v>
      </c>
      <c r="BL815" s="16">
        <v>28800</v>
      </c>
      <c r="BM815" s="9" t="s">
        <v>177</v>
      </c>
      <c r="BN815" s="9" t="s">
        <v>383</v>
      </c>
      <c r="BO815" s="9" t="s">
        <v>156</v>
      </c>
      <c r="BP815" s="17">
        <v>45212</v>
      </c>
      <c r="BQ815" s="17" t="s">
        <v>156</v>
      </c>
      <c r="BR815" s="17" t="s">
        <v>156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 t="s">
        <v>156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>
        <v>45078</v>
      </c>
      <c r="CD815" s="10" t="s">
        <v>156</v>
      </c>
      <c r="CE815" s="17" t="s">
        <v>156</v>
      </c>
      <c r="CF815" s="17" t="s">
        <v>156</v>
      </c>
      <c r="CG815" s="17" t="s">
        <v>156</v>
      </c>
      <c r="CH815" s="17">
        <v>45077</v>
      </c>
      <c r="CI815" s="16">
        <v>8000</v>
      </c>
      <c r="CJ815" s="10" t="s">
        <v>2644</v>
      </c>
      <c r="CK815" s="10" t="s">
        <v>230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 t="s">
        <v>156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>
        <v>45127</v>
      </c>
      <c r="CX815" s="10" t="s">
        <v>193</v>
      </c>
      <c r="CY815" s="17" t="s">
        <v>156</v>
      </c>
      <c r="CZ815" s="17" t="s">
        <v>156</v>
      </c>
      <c r="DA815" s="17" t="s">
        <v>156</v>
      </c>
      <c r="DB815" s="17" t="s">
        <v>156</v>
      </c>
      <c r="DC815" s="16">
        <v>0</v>
      </c>
      <c r="DD815" s="10" t="s">
        <v>156</v>
      </c>
      <c r="DE815" s="10" t="s">
        <v>156</v>
      </c>
      <c r="DF815" s="18" t="s">
        <v>156</v>
      </c>
      <c r="DG815" s="17">
        <v>45125</v>
      </c>
      <c r="DH815" s="10" t="s">
        <v>156</v>
      </c>
      <c r="DI815" s="17" t="s">
        <v>156</v>
      </c>
      <c r="DJ815" s="17" t="s">
        <v>156</v>
      </c>
      <c r="DK815" s="17" t="s">
        <v>156</v>
      </c>
      <c r="DL815" s="17" t="s">
        <v>156</v>
      </c>
      <c r="DM815" s="16">
        <v>0</v>
      </c>
      <c r="DN815" s="10" t="s">
        <v>156</v>
      </c>
      <c r="DO815" s="10" t="s">
        <v>156</v>
      </c>
      <c r="DP815" s="16">
        <v>24</v>
      </c>
      <c r="DQ815" s="16">
        <v>12</v>
      </c>
      <c r="DR815" s="11">
        <v>12</v>
      </c>
      <c r="DS815" s="16">
        <v>12</v>
      </c>
      <c r="DT815" s="16">
        <v>0</v>
      </c>
      <c r="DU815" s="11" t="s">
        <v>181</v>
      </c>
      <c r="DV815" s="11" t="s">
        <v>182</v>
      </c>
      <c r="DW815" s="27" t="s">
        <v>156</v>
      </c>
      <c r="DX815" s="27" t="s">
        <v>156</v>
      </c>
      <c r="DY815" s="20" t="s">
        <v>2100</v>
      </c>
      <c r="DZ815" s="16">
        <v>7</v>
      </c>
      <c r="EA815" s="16">
        <v>55</v>
      </c>
      <c r="EB815" s="27" t="s">
        <v>185</v>
      </c>
      <c r="EC815" s="27" t="s">
        <v>185</v>
      </c>
      <c r="ED815" s="27" t="s">
        <v>182</v>
      </c>
      <c r="EE815" s="29">
        <v>45058.604386574072</v>
      </c>
      <c r="EF815" s="28" t="s">
        <v>195</v>
      </c>
      <c r="EG815" s="28" t="s">
        <v>196</v>
      </c>
      <c r="EH815" s="28" t="s">
        <v>210</v>
      </c>
      <c r="EI815" s="29">
        <v>45105.308599537035</v>
      </c>
      <c r="EJ815" s="28" t="s">
        <v>197</v>
      </c>
      <c r="EK815" s="28" t="s">
        <v>156</v>
      </c>
      <c r="EL815" s="28" t="s">
        <v>198</v>
      </c>
      <c r="EM815" s="45" t="s">
        <v>3713</v>
      </c>
      <c r="EN815" s="46" t="str">
        <f t="shared" si="85"/>
        <v>343F107A</v>
      </c>
      <c r="EO815" s="47">
        <f t="shared" si="86"/>
        <v>45150</v>
      </c>
      <c r="EP815" s="47">
        <f t="shared" si="87"/>
        <v>45127</v>
      </c>
      <c r="EQ815" s="48" t="str">
        <f t="shared" ca="1" si="88"/>
        <v>Y</v>
      </c>
      <c r="ER815" s="49">
        <f t="shared" si="89"/>
        <v>23</v>
      </c>
      <c r="ES815" s="50"/>
      <c r="ET815" s="51">
        <f t="shared" si="90"/>
        <v>23</v>
      </c>
      <c r="EU815" s="52">
        <f t="shared" si="91"/>
        <v>184000</v>
      </c>
      <c r="EV815" s="46"/>
      <c r="EW815" s="23" t="s">
        <v>3714</v>
      </c>
    </row>
    <row r="816" spans="1:153" ht="14.25" customHeight="1">
      <c r="A816" s="8">
        <v>809</v>
      </c>
      <c r="B816" s="9" t="s">
        <v>141</v>
      </c>
      <c r="C816" s="10" t="s">
        <v>206</v>
      </c>
      <c r="D816" s="10" t="s">
        <v>2008</v>
      </c>
      <c r="E816" s="10" t="s">
        <v>150</v>
      </c>
      <c r="F816" s="9" t="s">
        <v>2009</v>
      </c>
      <c r="G816" s="10" t="s">
        <v>432</v>
      </c>
      <c r="H816" s="9" t="s">
        <v>433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259</v>
      </c>
      <c r="S816" s="9" t="s">
        <v>154</v>
      </c>
      <c r="T816" s="9" t="s">
        <v>260</v>
      </c>
      <c r="U816" s="9" t="s">
        <v>215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2149</v>
      </c>
      <c r="AA816" s="9" t="s">
        <v>262</v>
      </c>
      <c r="AB816" s="12" t="s">
        <v>263</v>
      </c>
      <c r="AC816" s="10" t="s">
        <v>2150</v>
      </c>
      <c r="AD816" s="9" t="s">
        <v>262</v>
      </c>
      <c r="AE816" s="13" t="s">
        <v>263</v>
      </c>
      <c r="AF816" s="14" t="s">
        <v>220</v>
      </c>
      <c r="AG816" s="10" t="s">
        <v>2632</v>
      </c>
      <c r="AH816" s="11" t="s">
        <v>222</v>
      </c>
      <c r="AI816" s="11" t="s">
        <v>223</v>
      </c>
      <c r="AJ816" s="10" t="s">
        <v>224</v>
      </c>
      <c r="AK816" s="11" t="s">
        <v>223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3.6</v>
      </c>
      <c r="AU816" s="10" t="s">
        <v>142</v>
      </c>
      <c r="AV816" s="16">
        <v>25000</v>
      </c>
      <c r="AW816" s="16">
        <v>25000</v>
      </c>
      <c r="AX816" s="16">
        <v>0</v>
      </c>
      <c r="AY816" s="16">
        <v>3000</v>
      </c>
      <c r="AZ816" s="16">
        <v>2000</v>
      </c>
      <c r="BA816" s="17">
        <v>45108</v>
      </c>
      <c r="BB816" s="30" t="s">
        <v>175</v>
      </c>
      <c r="BC816" s="18">
        <v>45117</v>
      </c>
      <c r="BD816" s="17">
        <v>45443</v>
      </c>
      <c r="BE816" s="17">
        <v>45504</v>
      </c>
      <c r="BF816" s="17">
        <v>45092</v>
      </c>
      <c r="BG816" s="10">
        <v>85534060</v>
      </c>
      <c r="BH816" s="9" t="s">
        <v>201</v>
      </c>
      <c r="BI816" s="19">
        <v>45139</v>
      </c>
      <c r="BJ816" s="20">
        <v>45166</v>
      </c>
      <c r="BK816" s="16">
        <v>4000</v>
      </c>
      <c r="BL816" s="16">
        <v>14400</v>
      </c>
      <c r="BM816" s="9" t="s">
        <v>177</v>
      </c>
      <c r="BN816" s="9" t="s">
        <v>383</v>
      </c>
      <c r="BO816" s="9" t="s">
        <v>156</v>
      </c>
      <c r="BP816" s="17">
        <v>45231</v>
      </c>
      <c r="BQ816" s="17" t="s">
        <v>156</v>
      </c>
      <c r="BR816" s="17">
        <v>45224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>
        <v>45050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>
        <v>45090</v>
      </c>
      <c r="CD816" s="10" t="s">
        <v>156</v>
      </c>
      <c r="CE816" s="17">
        <v>45079</v>
      </c>
      <c r="CF816" s="17" t="s">
        <v>156</v>
      </c>
      <c r="CG816" s="17">
        <v>45050</v>
      </c>
      <c r="CH816" s="17">
        <v>45086</v>
      </c>
      <c r="CI816" s="16">
        <v>4000</v>
      </c>
      <c r="CJ816" s="10" t="s">
        <v>2645</v>
      </c>
      <c r="CK816" s="10" t="s">
        <v>230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>
        <v>45050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45105</v>
      </c>
      <c r="CX816" s="10" t="s">
        <v>2387</v>
      </c>
      <c r="CY816" s="17">
        <v>45135</v>
      </c>
      <c r="CZ816" s="17" t="s">
        <v>156</v>
      </c>
      <c r="DA816" s="17">
        <v>45050</v>
      </c>
      <c r="DB816" s="17" t="s">
        <v>156</v>
      </c>
      <c r="DC816" s="16">
        <v>0</v>
      </c>
      <c r="DD816" s="10" t="s">
        <v>156</v>
      </c>
      <c r="DE816" s="10" t="s">
        <v>156</v>
      </c>
      <c r="DF816" s="18" t="s">
        <v>156</v>
      </c>
      <c r="DG816" s="17">
        <v>45125</v>
      </c>
      <c r="DH816" s="10" t="s">
        <v>2180</v>
      </c>
      <c r="DI816" s="17">
        <v>45149</v>
      </c>
      <c r="DJ816" s="17" t="s">
        <v>156</v>
      </c>
      <c r="DK816" s="17">
        <v>45050</v>
      </c>
      <c r="DL816" s="17" t="s">
        <v>156</v>
      </c>
      <c r="DM816" s="16">
        <v>0</v>
      </c>
      <c r="DN816" s="10" t="s">
        <v>156</v>
      </c>
      <c r="DO816" s="10" t="s">
        <v>156</v>
      </c>
      <c r="DP816" s="16">
        <v>24</v>
      </c>
      <c r="DQ816" s="16">
        <v>12</v>
      </c>
      <c r="DR816" s="11">
        <v>12</v>
      </c>
      <c r="DS816" s="16">
        <v>12</v>
      </c>
      <c r="DT816" s="16">
        <v>0</v>
      </c>
      <c r="DU816" s="11" t="s">
        <v>181</v>
      </c>
      <c r="DV816" s="11" t="s">
        <v>182</v>
      </c>
      <c r="DW816" s="27" t="s">
        <v>156</v>
      </c>
      <c r="DX816" s="27" t="s">
        <v>156</v>
      </c>
      <c r="DY816" s="20" t="s">
        <v>156</v>
      </c>
      <c r="DZ816" s="16">
        <v>7</v>
      </c>
      <c r="EA816" s="16">
        <v>55</v>
      </c>
      <c r="EB816" s="27" t="s">
        <v>185</v>
      </c>
      <c r="EC816" s="27" t="s">
        <v>185</v>
      </c>
      <c r="ED816" s="27" t="s">
        <v>182</v>
      </c>
      <c r="EE816" s="29">
        <v>45050.979525462964</v>
      </c>
      <c r="EF816" s="28" t="s">
        <v>186</v>
      </c>
      <c r="EG816" s="28" t="s">
        <v>156</v>
      </c>
      <c r="EH816" s="28" t="s">
        <v>187</v>
      </c>
      <c r="EI816" s="29">
        <v>45115.510740740741</v>
      </c>
      <c r="EJ816" s="28" t="s">
        <v>542</v>
      </c>
      <c r="EK816" s="28" t="s">
        <v>156</v>
      </c>
      <c r="EL816" s="28" t="s">
        <v>543</v>
      </c>
      <c r="EM816" s="45" t="s">
        <v>3713</v>
      </c>
      <c r="EN816" s="46" t="str">
        <f t="shared" si="85"/>
        <v>343F107A</v>
      </c>
      <c r="EO816" s="47">
        <f t="shared" si="86"/>
        <v>45169</v>
      </c>
      <c r="EP816" s="47">
        <f t="shared" si="87"/>
        <v>45105</v>
      </c>
      <c r="EQ816" s="48" t="str">
        <f t="shared" ca="1" si="88"/>
        <v>Past</v>
      </c>
      <c r="ER816" s="49">
        <f t="shared" si="89"/>
        <v>64</v>
      </c>
      <c r="ES816" s="50"/>
      <c r="ET816" s="51">
        <f t="shared" si="90"/>
        <v>64</v>
      </c>
      <c r="EU816" s="52">
        <f t="shared" si="91"/>
        <v>256000</v>
      </c>
      <c r="EV816" s="46"/>
      <c r="EW816" s="23" t="s">
        <v>3714</v>
      </c>
    </row>
    <row r="817" spans="1:153" ht="14.25" hidden="1" customHeight="1">
      <c r="A817" s="8">
        <v>810</v>
      </c>
      <c r="B817" s="9" t="s">
        <v>141</v>
      </c>
      <c r="C817" s="10" t="s">
        <v>206</v>
      </c>
      <c r="D817" s="10" t="s">
        <v>2008</v>
      </c>
      <c r="E817" s="10" t="s">
        <v>150</v>
      </c>
      <c r="F817" s="9" t="s">
        <v>2009</v>
      </c>
      <c r="G817" s="10" t="s">
        <v>432</v>
      </c>
      <c r="H817" s="9" t="s">
        <v>433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259</v>
      </c>
      <c r="S817" s="9" t="s">
        <v>154</v>
      </c>
      <c r="T817" s="9" t="s">
        <v>260</v>
      </c>
      <c r="U817" s="9" t="s">
        <v>215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2149</v>
      </c>
      <c r="AA817" s="9" t="s">
        <v>262</v>
      </c>
      <c r="AB817" s="12" t="s">
        <v>263</v>
      </c>
      <c r="AC817" s="10" t="s">
        <v>2150</v>
      </c>
      <c r="AD817" s="9" t="s">
        <v>262</v>
      </c>
      <c r="AE817" s="13" t="s">
        <v>263</v>
      </c>
      <c r="AF817" s="14" t="s">
        <v>220</v>
      </c>
      <c r="AG817" s="10" t="s">
        <v>2632</v>
      </c>
      <c r="AH817" s="11" t="s">
        <v>222</v>
      </c>
      <c r="AI817" s="11" t="s">
        <v>223</v>
      </c>
      <c r="AJ817" s="10" t="s">
        <v>224</v>
      </c>
      <c r="AK817" s="11" t="s">
        <v>223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3.6</v>
      </c>
      <c r="AU817" s="10" t="s">
        <v>142</v>
      </c>
      <c r="AV817" s="16">
        <v>25000</v>
      </c>
      <c r="AW817" s="16">
        <v>25000</v>
      </c>
      <c r="AX817" s="16">
        <v>0</v>
      </c>
      <c r="AY817" s="16">
        <v>3000</v>
      </c>
      <c r="AZ817" s="16">
        <v>2000</v>
      </c>
      <c r="BA817" s="17">
        <v>45108</v>
      </c>
      <c r="BB817" s="30" t="s">
        <v>175</v>
      </c>
      <c r="BC817" s="18" t="s">
        <v>156</v>
      </c>
      <c r="BD817" s="17">
        <v>45443</v>
      </c>
      <c r="BE817" s="17">
        <v>45504</v>
      </c>
      <c r="BF817" s="17">
        <v>45092</v>
      </c>
      <c r="BG817" s="10">
        <v>85430698</v>
      </c>
      <c r="BH817" s="9" t="s">
        <v>274</v>
      </c>
      <c r="BI817" s="19">
        <v>45170</v>
      </c>
      <c r="BJ817" s="20">
        <v>45180</v>
      </c>
      <c r="BK817" s="16">
        <v>0</v>
      </c>
      <c r="BL817" s="16">
        <v>0</v>
      </c>
      <c r="BM817" s="9" t="s">
        <v>177</v>
      </c>
      <c r="BN817" s="9" t="s">
        <v>178</v>
      </c>
      <c r="BO817" s="9" t="s">
        <v>156</v>
      </c>
      <c r="BP817" s="17">
        <v>45261</v>
      </c>
      <c r="BQ817" s="17" t="s">
        <v>156</v>
      </c>
      <c r="BR817" s="17">
        <v>45219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>
        <v>44994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>
        <v>45114</v>
      </c>
      <c r="CD817" s="10" t="s">
        <v>2087</v>
      </c>
      <c r="CE817" s="17">
        <v>45072</v>
      </c>
      <c r="CF817" s="17">
        <v>45107</v>
      </c>
      <c r="CG817" s="17">
        <v>45014</v>
      </c>
      <c r="CH817" s="17" t="s">
        <v>156</v>
      </c>
      <c r="CI817" s="16">
        <v>0</v>
      </c>
      <c r="CJ817" s="10" t="s">
        <v>156</v>
      </c>
      <c r="CK817" s="10" t="s">
        <v>156</v>
      </c>
      <c r="CL817" s="18">
        <v>45107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>
        <v>44994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45120</v>
      </c>
      <c r="CX817" s="10" t="s">
        <v>2646</v>
      </c>
      <c r="CY817" s="17">
        <v>45121</v>
      </c>
      <c r="CZ817" s="17" t="s">
        <v>156</v>
      </c>
      <c r="DA817" s="17">
        <v>45013</v>
      </c>
      <c r="DB817" s="17" t="s">
        <v>156</v>
      </c>
      <c r="DC817" s="16">
        <v>0</v>
      </c>
      <c r="DD817" s="10" t="s">
        <v>156</v>
      </c>
      <c r="DE817" s="10" t="s">
        <v>156</v>
      </c>
      <c r="DF817" s="18" t="s">
        <v>156</v>
      </c>
      <c r="DG817" s="17">
        <v>45162</v>
      </c>
      <c r="DH817" s="10" t="s">
        <v>2647</v>
      </c>
      <c r="DI817" s="17">
        <v>45142</v>
      </c>
      <c r="DJ817" s="17" t="s">
        <v>156</v>
      </c>
      <c r="DK817" s="17">
        <v>45008</v>
      </c>
      <c r="DL817" s="17" t="s">
        <v>156</v>
      </c>
      <c r="DM817" s="16">
        <v>0</v>
      </c>
      <c r="DN817" s="10" t="s">
        <v>156</v>
      </c>
      <c r="DO817" s="10" t="s">
        <v>156</v>
      </c>
      <c r="DP817" s="16">
        <v>24</v>
      </c>
      <c r="DQ817" s="16">
        <v>12</v>
      </c>
      <c r="DR817" s="11">
        <v>12</v>
      </c>
      <c r="DS817" s="16">
        <v>12</v>
      </c>
      <c r="DT817" s="16">
        <v>2000</v>
      </c>
      <c r="DU817" s="11" t="s">
        <v>181</v>
      </c>
      <c r="DV817" s="11" t="s">
        <v>182</v>
      </c>
      <c r="DW817" s="27" t="s">
        <v>156</v>
      </c>
      <c r="DX817" s="27" t="s">
        <v>156</v>
      </c>
      <c r="DY817" s="20" t="s">
        <v>2553</v>
      </c>
      <c r="DZ817" s="16">
        <v>7</v>
      </c>
      <c r="EA817" s="16">
        <v>55</v>
      </c>
      <c r="EB817" s="27" t="s">
        <v>185</v>
      </c>
      <c r="EC817" s="27" t="s">
        <v>185</v>
      </c>
      <c r="ED817" s="27" t="s">
        <v>182</v>
      </c>
      <c r="EE817" s="29">
        <v>44994.981030092589</v>
      </c>
      <c r="EF817" s="28" t="s">
        <v>186</v>
      </c>
      <c r="EG817" s="28" t="s">
        <v>156</v>
      </c>
      <c r="EH817" s="28" t="s">
        <v>187</v>
      </c>
      <c r="EI817" s="29">
        <v>45114.620949074073</v>
      </c>
      <c r="EJ817" s="28" t="s">
        <v>195</v>
      </c>
      <c r="EK817" s="28" t="s">
        <v>196</v>
      </c>
      <c r="EL817" s="28" t="s">
        <v>210</v>
      </c>
      <c r="EM817" s="45"/>
      <c r="EN817" s="46" t="str">
        <f t="shared" si="85"/>
        <v>343F107A</v>
      </c>
      <c r="EO817" s="47">
        <f t="shared" si="86"/>
        <v>45199</v>
      </c>
      <c r="EP817" s="47">
        <f t="shared" si="87"/>
        <v>45120</v>
      </c>
      <c r="EQ817" s="48" t="str">
        <f t="shared" ca="1" si="88"/>
        <v>Past</v>
      </c>
      <c r="ER817" s="49">
        <f t="shared" si="89"/>
        <v>79</v>
      </c>
      <c r="ES817" s="50"/>
      <c r="ET817" s="51">
        <f t="shared" si="90"/>
        <v>79</v>
      </c>
      <c r="EU817" s="52">
        <f t="shared" si="91"/>
        <v>0</v>
      </c>
      <c r="EV817" s="46"/>
    </row>
    <row r="818" spans="1:153" ht="14.25" hidden="1" customHeight="1">
      <c r="A818" s="8">
        <v>811</v>
      </c>
      <c r="B818" s="9" t="s">
        <v>141</v>
      </c>
      <c r="C818" s="10" t="s">
        <v>206</v>
      </c>
      <c r="D818" s="10" t="s">
        <v>2008</v>
      </c>
      <c r="E818" s="10" t="s">
        <v>150</v>
      </c>
      <c r="F818" s="9" t="s">
        <v>2009</v>
      </c>
      <c r="G818" s="10" t="s">
        <v>432</v>
      </c>
      <c r="H818" s="9" t="s">
        <v>433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259</v>
      </c>
      <c r="S818" s="9" t="s">
        <v>154</v>
      </c>
      <c r="T818" s="9" t="s">
        <v>260</v>
      </c>
      <c r="U818" s="9" t="s">
        <v>215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2149</v>
      </c>
      <c r="AA818" s="9" t="s">
        <v>262</v>
      </c>
      <c r="AB818" s="12" t="s">
        <v>263</v>
      </c>
      <c r="AC818" s="10" t="s">
        <v>2150</v>
      </c>
      <c r="AD818" s="9" t="s">
        <v>262</v>
      </c>
      <c r="AE818" s="13" t="s">
        <v>263</v>
      </c>
      <c r="AF818" s="14" t="s">
        <v>220</v>
      </c>
      <c r="AG818" s="10" t="s">
        <v>2632</v>
      </c>
      <c r="AH818" s="11" t="s">
        <v>222</v>
      </c>
      <c r="AI818" s="11" t="s">
        <v>223</v>
      </c>
      <c r="AJ818" s="10" t="s">
        <v>224</v>
      </c>
      <c r="AK818" s="11" t="s">
        <v>223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3.6</v>
      </c>
      <c r="AU818" s="10" t="s">
        <v>142</v>
      </c>
      <c r="AV818" s="16">
        <v>25000</v>
      </c>
      <c r="AW818" s="16">
        <v>25000</v>
      </c>
      <c r="AX818" s="16">
        <v>0</v>
      </c>
      <c r="AY818" s="16">
        <v>3000</v>
      </c>
      <c r="AZ818" s="16">
        <v>2000</v>
      </c>
      <c r="BA818" s="17">
        <v>45108</v>
      </c>
      <c r="BB818" s="30" t="s">
        <v>175</v>
      </c>
      <c r="BC818" s="18" t="s">
        <v>156</v>
      </c>
      <c r="BD818" s="17">
        <v>45443</v>
      </c>
      <c r="BE818" s="17">
        <v>45504</v>
      </c>
      <c r="BF818" s="17">
        <v>45092</v>
      </c>
      <c r="BG818" s="10">
        <v>85521071</v>
      </c>
      <c r="BH818" s="9" t="s">
        <v>621</v>
      </c>
      <c r="BI818" s="19">
        <v>45200</v>
      </c>
      <c r="BJ818" s="20">
        <v>45201</v>
      </c>
      <c r="BK818" s="16">
        <v>0</v>
      </c>
      <c r="BL818" s="16">
        <v>0</v>
      </c>
      <c r="BM818" s="9" t="s">
        <v>177</v>
      </c>
      <c r="BN818" s="9" t="s">
        <v>178</v>
      </c>
      <c r="BO818" s="9" t="s">
        <v>156</v>
      </c>
      <c r="BP818" s="17">
        <v>45275</v>
      </c>
      <c r="BQ818" s="17" t="s">
        <v>156</v>
      </c>
      <c r="BR818" s="17" t="s">
        <v>156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 t="s">
        <v>156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45121</v>
      </c>
      <c r="CD818" s="10" t="s">
        <v>156</v>
      </c>
      <c r="CE818" s="17">
        <v>45121</v>
      </c>
      <c r="CF818" s="17" t="s">
        <v>156</v>
      </c>
      <c r="CG818" s="17">
        <v>45060</v>
      </c>
      <c r="CH818" s="17" t="s">
        <v>156</v>
      </c>
      <c r="CI818" s="16">
        <v>0</v>
      </c>
      <c r="CJ818" s="10" t="s">
        <v>156</v>
      </c>
      <c r="CK818" s="10" t="s">
        <v>156</v>
      </c>
      <c r="CL818" s="18" t="s">
        <v>156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 t="s">
        <v>156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>
        <v>45177</v>
      </c>
      <c r="CX818" s="10" t="s">
        <v>193</v>
      </c>
      <c r="CY818" s="17">
        <v>45177</v>
      </c>
      <c r="CZ818" s="17" t="s">
        <v>156</v>
      </c>
      <c r="DA818" s="17">
        <v>45060</v>
      </c>
      <c r="DB818" s="17" t="s">
        <v>156</v>
      </c>
      <c r="DC818" s="16">
        <v>0</v>
      </c>
      <c r="DD818" s="10" t="s">
        <v>156</v>
      </c>
      <c r="DE818" s="10" t="s">
        <v>156</v>
      </c>
      <c r="DF818" s="18" t="s">
        <v>156</v>
      </c>
      <c r="DG818" s="17">
        <v>45198</v>
      </c>
      <c r="DH818" s="10" t="s">
        <v>156</v>
      </c>
      <c r="DI818" s="17">
        <v>45198</v>
      </c>
      <c r="DJ818" s="17" t="s">
        <v>156</v>
      </c>
      <c r="DK818" s="17">
        <v>45042</v>
      </c>
      <c r="DL818" s="17" t="s">
        <v>156</v>
      </c>
      <c r="DM818" s="16">
        <v>0</v>
      </c>
      <c r="DN818" s="10" t="s">
        <v>156</v>
      </c>
      <c r="DO818" s="10" t="s">
        <v>156</v>
      </c>
      <c r="DP818" s="16">
        <v>24</v>
      </c>
      <c r="DQ818" s="16">
        <v>12</v>
      </c>
      <c r="DR818" s="11">
        <v>12</v>
      </c>
      <c r="DS818" s="16">
        <v>12</v>
      </c>
      <c r="DT818" s="16">
        <v>1</v>
      </c>
      <c r="DU818" s="11" t="s">
        <v>181</v>
      </c>
      <c r="DV818" s="11" t="s">
        <v>182</v>
      </c>
      <c r="DW818" s="27" t="s">
        <v>156</v>
      </c>
      <c r="DX818" s="27" t="s">
        <v>156</v>
      </c>
      <c r="DY818" s="20" t="s">
        <v>553</v>
      </c>
      <c r="DZ818" s="16">
        <v>7</v>
      </c>
      <c r="EA818" s="16">
        <v>55</v>
      </c>
      <c r="EB818" s="27" t="s">
        <v>185</v>
      </c>
      <c r="EC818" s="27" t="s">
        <v>185</v>
      </c>
      <c r="ED818" s="27" t="s">
        <v>182</v>
      </c>
      <c r="EE818" s="29">
        <v>45042.277557870373</v>
      </c>
      <c r="EF818" s="28" t="s">
        <v>1129</v>
      </c>
      <c r="EG818" s="28" t="s">
        <v>1130</v>
      </c>
      <c r="EH818" s="28" t="s">
        <v>190</v>
      </c>
      <c r="EI818" s="29">
        <v>45110.818703703706</v>
      </c>
      <c r="EJ818" s="28" t="s">
        <v>197</v>
      </c>
      <c r="EK818" s="28" t="s">
        <v>156</v>
      </c>
      <c r="EL818" s="28" t="s">
        <v>198</v>
      </c>
      <c r="EM818" s="45"/>
      <c r="EN818" s="46" t="str">
        <f t="shared" si="85"/>
        <v>343F107A</v>
      </c>
      <c r="EO818" s="47">
        <f t="shared" si="86"/>
        <v>45213</v>
      </c>
      <c r="EP818" s="47">
        <f t="shared" si="87"/>
        <v>45177</v>
      </c>
      <c r="EQ818" s="48" t="str">
        <f t="shared" ca="1" si="88"/>
        <v>Y</v>
      </c>
      <c r="ER818" s="49">
        <f t="shared" si="89"/>
        <v>36</v>
      </c>
      <c r="ES818" s="50"/>
      <c r="ET818" s="51">
        <f t="shared" si="90"/>
        <v>36</v>
      </c>
      <c r="EU818" s="52">
        <f t="shared" si="91"/>
        <v>0</v>
      </c>
      <c r="EV818" s="46"/>
    </row>
    <row r="819" spans="1:153" ht="14.25" customHeight="1">
      <c r="A819" s="8">
        <v>812</v>
      </c>
      <c r="B819" s="9" t="s">
        <v>141</v>
      </c>
      <c r="C819" s="10" t="s">
        <v>206</v>
      </c>
      <c r="D819" s="10" t="s">
        <v>2008</v>
      </c>
      <c r="E819" s="10" t="s">
        <v>150</v>
      </c>
      <c r="F819" s="9" t="s">
        <v>2009</v>
      </c>
      <c r="G819" s="10" t="s">
        <v>432</v>
      </c>
      <c r="H819" s="9" t="s">
        <v>433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259</v>
      </c>
      <c r="S819" s="9" t="s">
        <v>154</v>
      </c>
      <c r="T819" s="9" t="s">
        <v>260</v>
      </c>
      <c r="U819" s="9" t="s">
        <v>215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2149</v>
      </c>
      <c r="AA819" s="9" t="s">
        <v>262</v>
      </c>
      <c r="AB819" s="12" t="s">
        <v>263</v>
      </c>
      <c r="AC819" s="10" t="s">
        <v>2150</v>
      </c>
      <c r="AD819" s="9" t="s">
        <v>262</v>
      </c>
      <c r="AE819" s="13" t="s">
        <v>263</v>
      </c>
      <c r="AF819" s="14" t="s">
        <v>220</v>
      </c>
      <c r="AG819" s="10" t="s">
        <v>2648</v>
      </c>
      <c r="AH819" s="11" t="s">
        <v>256</v>
      </c>
      <c r="AI819" s="11" t="s">
        <v>223</v>
      </c>
      <c r="AJ819" s="10" t="s">
        <v>257</v>
      </c>
      <c r="AK819" s="11" t="s">
        <v>223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3.6</v>
      </c>
      <c r="AU819" s="10" t="s">
        <v>206</v>
      </c>
      <c r="AV819" s="16">
        <v>10000</v>
      </c>
      <c r="AW819" s="16">
        <v>10000</v>
      </c>
      <c r="AX819" s="16">
        <v>0</v>
      </c>
      <c r="AY819" s="16">
        <v>0</v>
      </c>
      <c r="AZ819" s="16">
        <v>1000</v>
      </c>
      <c r="BA819" s="17">
        <v>45108</v>
      </c>
      <c r="BB819" s="30" t="s">
        <v>175</v>
      </c>
      <c r="BC819" s="18">
        <v>45119</v>
      </c>
      <c r="BD819" s="17">
        <v>45443</v>
      </c>
      <c r="BE819" s="17">
        <v>45504</v>
      </c>
      <c r="BF819" s="17">
        <v>45092</v>
      </c>
      <c r="BG819" s="10">
        <v>84925361</v>
      </c>
      <c r="BH819" s="9" t="s">
        <v>694</v>
      </c>
      <c r="BI819" s="19">
        <v>44958</v>
      </c>
      <c r="BJ819" s="20">
        <v>44963</v>
      </c>
      <c r="BK819" s="16">
        <v>852</v>
      </c>
      <c r="BL819" s="16">
        <v>3067</v>
      </c>
      <c r="BM819" s="9" t="s">
        <v>177</v>
      </c>
      <c r="BN819" s="9" t="s">
        <v>436</v>
      </c>
      <c r="BO819" s="9" t="s">
        <v>635</v>
      </c>
      <c r="BP819" s="17">
        <v>45122</v>
      </c>
      <c r="BQ819" s="17">
        <v>45122</v>
      </c>
      <c r="BR819" s="17" t="s">
        <v>156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 t="s">
        <v>156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>
        <v>44922</v>
      </c>
      <c r="CD819" s="10" t="s">
        <v>2068</v>
      </c>
      <c r="CE819" s="17" t="s">
        <v>156</v>
      </c>
      <c r="CF819" s="17" t="s">
        <v>156</v>
      </c>
      <c r="CG819" s="17" t="s">
        <v>156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 t="s">
        <v>156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44950</v>
      </c>
      <c r="CX819" s="10" t="s">
        <v>484</v>
      </c>
      <c r="CY819" s="17" t="s">
        <v>156</v>
      </c>
      <c r="CZ819" s="17" t="s">
        <v>156</v>
      </c>
      <c r="DA819" s="17" t="s">
        <v>156</v>
      </c>
      <c r="DB819" s="17">
        <v>44910</v>
      </c>
      <c r="DC819" s="16">
        <v>852</v>
      </c>
      <c r="DD819" s="10" t="s">
        <v>2649</v>
      </c>
      <c r="DE819" s="10" t="s">
        <v>230</v>
      </c>
      <c r="DF819" s="18" t="s">
        <v>156</v>
      </c>
      <c r="DG819" s="17">
        <v>44957</v>
      </c>
      <c r="DH819" s="10" t="s">
        <v>1584</v>
      </c>
      <c r="DI819" s="17" t="s">
        <v>156</v>
      </c>
      <c r="DJ819" s="17" t="s">
        <v>156</v>
      </c>
      <c r="DK819" s="17" t="s">
        <v>156</v>
      </c>
      <c r="DL819" s="17">
        <v>44938</v>
      </c>
      <c r="DM819" s="16">
        <v>852</v>
      </c>
      <c r="DN819" s="10" t="s">
        <v>2650</v>
      </c>
      <c r="DO819" s="10" t="s">
        <v>233</v>
      </c>
      <c r="DP819" s="16">
        <v>24</v>
      </c>
      <c r="DQ819" s="16">
        <v>12</v>
      </c>
      <c r="DR819" s="11">
        <v>12</v>
      </c>
      <c r="DS819" s="16">
        <v>12</v>
      </c>
      <c r="DT819" s="16">
        <v>0</v>
      </c>
      <c r="DU819" s="11" t="s">
        <v>181</v>
      </c>
      <c r="DV819" s="11" t="s">
        <v>182</v>
      </c>
      <c r="DW819" s="27" t="s">
        <v>156</v>
      </c>
      <c r="DX819" s="27" t="s">
        <v>156</v>
      </c>
      <c r="DY819" s="20" t="s">
        <v>1614</v>
      </c>
      <c r="DZ819" s="16">
        <v>7</v>
      </c>
      <c r="EA819" s="16">
        <v>55</v>
      </c>
      <c r="EB819" s="27" t="s">
        <v>185</v>
      </c>
      <c r="EC819" s="27" t="s">
        <v>185</v>
      </c>
      <c r="ED819" s="27" t="s">
        <v>182</v>
      </c>
      <c r="EE819" s="29">
        <v>44874.52615740741</v>
      </c>
      <c r="EF819" s="28" t="s">
        <v>195</v>
      </c>
      <c r="EG819" s="28" t="s">
        <v>196</v>
      </c>
      <c r="EH819" s="28" t="s">
        <v>190</v>
      </c>
      <c r="EI819" s="29">
        <v>45062.343865740739</v>
      </c>
      <c r="EJ819" s="28" t="s">
        <v>197</v>
      </c>
      <c r="EK819" s="28" t="s">
        <v>156</v>
      </c>
      <c r="EL819" s="28" t="s">
        <v>198</v>
      </c>
      <c r="EM819" s="45" t="s">
        <v>3713</v>
      </c>
      <c r="EN819" s="46" t="str">
        <f t="shared" si="85"/>
        <v>343F107B</v>
      </c>
      <c r="EO819" s="47">
        <f t="shared" si="86"/>
        <v>45060</v>
      </c>
      <c r="EP819" s="47">
        <f t="shared" si="87"/>
        <v>44950</v>
      </c>
      <c r="EQ819" s="48" t="str">
        <f t="shared" ca="1" si="88"/>
        <v>Past</v>
      </c>
      <c r="ER819" s="49">
        <f t="shared" si="89"/>
        <v>110</v>
      </c>
      <c r="ES819" s="50"/>
      <c r="ET819" s="51">
        <f t="shared" si="90"/>
        <v>110</v>
      </c>
      <c r="EU819" s="52">
        <f t="shared" si="91"/>
        <v>93720</v>
      </c>
      <c r="EV819" s="46"/>
      <c r="EW819" s="23" t="s">
        <v>3714</v>
      </c>
    </row>
    <row r="820" spans="1:153" ht="14.25" customHeight="1">
      <c r="A820" s="8">
        <v>813</v>
      </c>
      <c r="B820" s="9" t="s">
        <v>141</v>
      </c>
      <c r="C820" s="10" t="s">
        <v>206</v>
      </c>
      <c r="D820" s="10" t="s">
        <v>2008</v>
      </c>
      <c r="E820" s="10" t="s">
        <v>150</v>
      </c>
      <c r="F820" s="9" t="s">
        <v>2009</v>
      </c>
      <c r="G820" s="10" t="s">
        <v>432</v>
      </c>
      <c r="H820" s="9" t="s">
        <v>433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259</v>
      </c>
      <c r="S820" s="9" t="s">
        <v>154</v>
      </c>
      <c r="T820" s="9" t="s">
        <v>260</v>
      </c>
      <c r="U820" s="9" t="s">
        <v>215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2149</v>
      </c>
      <c r="AA820" s="9" t="s">
        <v>262</v>
      </c>
      <c r="AB820" s="12" t="s">
        <v>263</v>
      </c>
      <c r="AC820" s="10" t="s">
        <v>2150</v>
      </c>
      <c r="AD820" s="9" t="s">
        <v>262</v>
      </c>
      <c r="AE820" s="13" t="s">
        <v>263</v>
      </c>
      <c r="AF820" s="14" t="s">
        <v>220</v>
      </c>
      <c r="AG820" s="10" t="s">
        <v>2648</v>
      </c>
      <c r="AH820" s="11" t="s">
        <v>256</v>
      </c>
      <c r="AI820" s="11" t="s">
        <v>223</v>
      </c>
      <c r="AJ820" s="10" t="s">
        <v>257</v>
      </c>
      <c r="AK820" s="11" t="s">
        <v>223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3.6</v>
      </c>
      <c r="AU820" s="10" t="s">
        <v>206</v>
      </c>
      <c r="AV820" s="16">
        <v>10000</v>
      </c>
      <c r="AW820" s="16">
        <v>10000</v>
      </c>
      <c r="AX820" s="16">
        <v>0</v>
      </c>
      <c r="AY820" s="16">
        <v>0</v>
      </c>
      <c r="AZ820" s="16">
        <v>1000</v>
      </c>
      <c r="BA820" s="17">
        <v>45108</v>
      </c>
      <c r="BB820" s="30" t="s">
        <v>175</v>
      </c>
      <c r="BC820" s="18">
        <v>45119</v>
      </c>
      <c r="BD820" s="17">
        <v>45443</v>
      </c>
      <c r="BE820" s="17">
        <v>45504</v>
      </c>
      <c r="BF820" s="17">
        <v>45092</v>
      </c>
      <c r="BG820" s="10">
        <v>84925363</v>
      </c>
      <c r="BH820" s="9" t="s">
        <v>695</v>
      </c>
      <c r="BI820" s="19">
        <v>44958</v>
      </c>
      <c r="BJ820" s="20">
        <v>44970</v>
      </c>
      <c r="BK820" s="16">
        <v>3000</v>
      </c>
      <c r="BL820" s="16">
        <v>10800</v>
      </c>
      <c r="BM820" s="9" t="s">
        <v>177</v>
      </c>
      <c r="BN820" s="9" t="s">
        <v>383</v>
      </c>
      <c r="BO820" s="9" t="s">
        <v>156</v>
      </c>
      <c r="BP820" s="17">
        <v>45122</v>
      </c>
      <c r="BQ820" s="17">
        <v>45122</v>
      </c>
      <c r="BR820" s="17" t="s">
        <v>156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 t="s">
        <v>156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 t="s">
        <v>156</v>
      </c>
      <c r="CD820" s="10" t="s">
        <v>2068</v>
      </c>
      <c r="CE820" s="17" t="s">
        <v>156</v>
      </c>
      <c r="CF820" s="17" t="s">
        <v>156</v>
      </c>
      <c r="CG820" s="17" t="s">
        <v>156</v>
      </c>
      <c r="CH820" s="17" t="s">
        <v>156</v>
      </c>
      <c r="CI820" s="16">
        <v>0</v>
      </c>
      <c r="CJ820" s="10" t="s">
        <v>156</v>
      </c>
      <c r="CK820" s="10" t="s">
        <v>156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 t="s">
        <v>156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44950</v>
      </c>
      <c r="CX820" s="10" t="s">
        <v>1885</v>
      </c>
      <c r="CY820" s="17" t="s">
        <v>156</v>
      </c>
      <c r="CZ820" s="17" t="s">
        <v>156</v>
      </c>
      <c r="DA820" s="17" t="s">
        <v>156</v>
      </c>
      <c r="DB820" s="17">
        <v>44944</v>
      </c>
      <c r="DC820" s="16">
        <v>3000</v>
      </c>
      <c r="DD820" s="10" t="s">
        <v>2651</v>
      </c>
      <c r="DE820" s="10" t="s">
        <v>230</v>
      </c>
      <c r="DF820" s="18" t="s">
        <v>156</v>
      </c>
      <c r="DG820" s="17">
        <v>44957</v>
      </c>
      <c r="DH820" s="10" t="s">
        <v>1241</v>
      </c>
      <c r="DI820" s="17" t="s">
        <v>156</v>
      </c>
      <c r="DJ820" s="17" t="s">
        <v>156</v>
      </c>
      <c r="DK820" s="17" t="s">
        <v>156</v>
      </c>
      <c r="DL820" s="17">
        <v>44953</v>
      </c>
      <c r="DM820" s="16">
        <v>3000</v>
      </c>
      <c r="DN820" s="10" t="s">
        <v>2652</v>
      </c>
      <c r="DO820" s="10" t="s">
        <v>233</v>
      </c>
      <c r="DP820" s="16">
        <v>24</v>
      </c>
      <c r="DQ820" s="16">
        <v>12</v>
      </c>
      <c r="DR820" s="11">
        <v>12</v>
      </c>
      <c r="DS820" s="16">
        <v>12</v>
      </c>
      <c r="DT820" s="16">
        <v>0</v>
      </c>
      <c r="DU820" s="11" t="s">
        <v>181</v>
      </c>
      <c r="DV820" s="11" t="s">
        <v>182</v>
      </c>
      <c r="DW820" s="27" t="s">
        <v>156</v>
      </c>
      <c r="DX820" s="27" t="s">
        <v>156</v>
      </c>
      <c r="DY820" s="20" t="s">
        <v>1614</v>
      </c>
      <c r="DZ820" s="16">
        <v>7</v>
      </c>
      <c r="EA820" s="16">
        <v>55</v>
      </c>
      <c r="EB820" s="27" t="s">
        <v>185</v>
      </c>
      <c r="EC820" s="27" t="s">
        <v>185</v>
      </c>
      <c r="ED820" s="27" t="s">
        <v>182</v>
      </c>
      <c r="EE820" s="29">
        <v>44874.52615740741</v>
      </c>
      <c r="EF820" s="28" t="s">
        <v>195</v>
      </c>
      <c r="EG820" s="28" t="s">
        <v>196</v>
      </c>
      <c r="EH820" s="28" t="s">
        <v>190</v>
      </c>
      <c r="EI820" s="29">
        <v>45062.343865740739</v>
      </c>
      <c r="EJ820" s="28" t="s">
        <v>197</v>
      </c>
      <c r="EK820" s="28" t="s">
        <v>156</v>
      </c>
      <c r="EL820" s="28" t="s">
        <v>198</v>
      </c>
      <c r="EM820" s="45" t="s">
        <v>3713</v>
      </c>
      <c r="EN820" s="46" t="str">
        <f t="shared" si="85"/>
        <v>343F107B</v>
      </c>
      <c r="EO820" s="47">
        <f t="shared" si="86"/>
        <v>45060</v>
      </c>
      <c r="EP820" s="47">
        <f t="shared" si="87"/>
        <v>44950</v>
      </c>
      <c r="EQ820" s="48" t="str">
        <f t="shared" ca="1" si="88"/>
        <v>Past</v>
      </c>
      <c r="ER820" s="49">
        <f t="shared" si="89"/>
        <v>110</v>
      </c>
      <c r="ES820" s="50"/>
      <c r="ET820" s="51">
        <f t="shared" si="90"/>
        <v>110</v>
      </c>
      <c r="EU820" s="52">
        <f t="shared" si="91"/>
        <v>330000</v>
      </c>
      <c r="EV820" s="46"/>
      <c r="EW820" s="23" t="s">
        <v>3714</v>
      </c>
    </row>
    <row r="821" spans="1:153" ht="14.25" hidden="1" customHeight="1">
      <c r="A821" s="8">
        <v>814</v>
      </c>
      <c r="B821" s="9" t="s">
        <v>141</v>
      </c>
      <c r="C821" s="10" t="s">
        <v>206</v>
      </c>
      <c r="D821" s="10" t="s">
        <v>2008</v>
      </c>
      <c r="E821" s="10" t="s">
        <v>150</v>
      </c>
      <c r="F821" s="9" t="s">
        <v>2009</v>
      </c>
      <c r="G821" s="10" t="s">
        <v>432</v>
      </c>
      <c r="H821" s="9" t="s">
        <v>433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259</v>
      </c>
      <c r="S821" s="9" t="s">
        <v>154</v>
      </c>
      <c r="T821" s="9" t="s">
        <v>260</v>
      </c>
      <c r="U821" s="9" t="s">
        <v>215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2149</v>
      </c>
      <c r="AA821" s="9" t="s">
        <v>262</v>
      </c>
      <c r="AB821" s="12" t="s">
        <v>263</v>
      </c>
      <c r="AC821" s="10" t="s">
        <v>2150</v>
      </c>
      <c r="AD821" s="9" t="s">
        <v>262</v>
      </c>
      <c r="AE821" s="13" t="s">
        <v>263</v>
      </c>
      <c r="AF821" s="14" t="s">
        <v>220</v>
      </c>
      <c r="AG821" s="10" t="s">
        <v>2648</v>
      </c>
      <c r="AH821" s="11" t="s">
        <v>256</v>
      </c>
      <c r="AI821" s="11" t="s">
        <v>223</v>
      </c>
      <c r="AJ821" s="10" t="s">
        <v>257</v>
      </c>
      <c r="AK821" s="11" t="s">
        <v>223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3.6</v>
      </c>
      <c r="AU821" s="10" t="s">
        <v>206</v>
      </c>
      <c r="AV821" s="16">
        <v>10000</v>
      </c>
      <c r="AW821" s="16">
        <v>10000</v>
      </c>
      <c r="AX821" s="16">
        <v>0</v>
      </c>
      <c r="AY821" s="16">
        <v>0</v>
      </c>
      <c r="AZ821" s="16">
        <v>1000</v>
      </c>
      <c r="BA821" s="17">
        <v>45108</v>
      </c>
      <c r="BB821" s="30" t="s">
        <v>175</v>
      </c>
      <c r="BC821" s="18" t="s">
        <v>156</v>
      </c>
      <c r="BD821" s="17">
        <v>45443</v>
      </c>
      <c r="BE821" s="17">
        <v>45504</v>
      </c>
      <c r="BF821" s="17">
        <v>45092</v>
      </c>
      <c r="BG821" s="10">
        <v>84995644</v>
      </c>
      <c r="BH821" s="9" t="s">
        <v>319</v>
      </c>
      <c r="BI821" s="19">
        <v>45017</v>
      </c>
      <c r="BJ821" s="20">
        <v>45019</v>
      </c>
      <c r="BK821" s="16">
        <v>0</v>
      </c>
      <c r="BL821" s="16">
        <v>0</v>
      </c>
      <c r="BM821" s="9" t="s">
        <v>177</v>
      </c>
      <c r="BN821" s="9" t="s">
        <v>178</v>
      </c>
      <c r="BO821" s="9" t="s">
        <v>156</v>
      </c>
      <c r="BP821" s="17">
        <v>45113</v>
      </c>
      <c r="BQ821" s="17" t="s">
        <v>156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 t="s">
        <v>156</v>
      </c>
      <c r="CD821" s="10" t="s">
        <v>156</v>
      </c>
      <c r="CE821" s="17" t="s">
        <v>156</v>
      </c>
      <c r="CF821" s="17" t="s">
        <v>156</v>
      </c>
      <c r="CG821" s="17" t="s">
        <v>156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44908</v>
      </c>
      <c r="CX821" s="10" t="s">
        <v>2653</v>
      </c>
      <c r="CY821" s="17" t="s">
        <v>156</v>
      </c>
      <c r="CZ821" s="17" t="s">
        <v>156</v>
      </c>
      <c r="DA821" s="17" t="s">
        <v>156</v>
      </c>
      <c r="DB821" s="17" t="s">
        <v>156</v>
      </c>
      <c r="DC821" s="16">
        <v>0</v>
      </c>
      <c r="DD821" s="10" t="s">
        <v>156</v>
      </c>
      <c r="DE821" s="10" t="s">
        <v>156</v>
      </c>
      <c r="DF821" s="18" t="s">
        <v>156</v>
      </c>
      <c r="DG821" s="17">
        <v>44908</v>
      </c>
      <c r="DH821" s="10" t="s">
        <v>444</v>
      </c>
      <c r="DI821" s="17" t="s">
        <v>156</v>
      </c>
      <c r="DJ821" s="17" t="s">
        <v>156</v>
      </c>
      <c r="DK821" s="17" t="s">
        <v>156</v>
      </c>
      <c r="DL821" s="17" t="s">
        <v>156</v>
      </c>
      <c r="DM821" s="16">
        <v>0</v>
      </c>
      <c r="DN821" s="10" t="s">
        <v>156</v>
      </c>
      <c r="DO821" s="10" t="s">
        <v>156</v>
      </c>
      <c r="DP821" s="16">
        <v>24</v>
      </c>
      <c r="DQ821" s="16">
        <v>12</v>
      </c>
      <c r="DR821" s="11">
        <v>12</v>
      </c>
      <c r="DS821" s="16">
        <v>12</v>
      </c>
      <c r="DT821" s="16">
        <v>0</v>
      </c>
      <c r="DU821" s="11" t="s">
        <v>181</v>
      </c>
      <c r="DV821" s="11" t="s">
        <v>182</v>
      </c>
      <c r="DW821" s="27" t="s">
        <v>156</v>
      </c>
      <c r="DX821" s="27" t="s">
        <v>156</v>
      </c>
      <c r="DY821" s="20" t="s">
        <v>1221</v>
      </c>
      <c r="DZ821" s="16">
        <v>7</v>
      </c>
      <c r="EA821" s="16">
        <v>55</v>
      </c>
      <c r="EB821" s="27" t="s">
        <v>185</v>
      </c>
      <c r="EC821" s="27" t="s">
        <v>185</v>
      </c>
      <c r="ED821" s="27" t="s">
        <v>182</v>
      </c>
      <c r="EE821" s="29">
        <v>44883.419664351852</v>
      </c>
      <c r="EF821" s="28" t="s">
        <v>195</v>
      </c>
      <c r="EG821" s="28" t="s">
        <v>196</v>
      </c>
      <c r="EH821" s="28" t="s">
        <v>190</v>
      </c>
      <c r="EI821" s="29">
        <v>45062.343865740739</v>
      </c>
      <c r="EJ821" s="28" t="s">
        <v>197</v>
      </c>
      <c r="EK821" s="28" t="s">
        <v>156</v>
      </c>
      <c r="EL821" s="28" t="s">
        <v>198</v>
      </c>
      <c r="EM821" s="45"/>
      <c r="EN821" s="46" t="str">
        <f t="shared" si="85"/>
        <v>343F107B</v>
      </c>
      <c r="EO821" s="47">
        <f t="shared" si="86"/>
        <v>45051</v>
      </c>
      <c r="EP821" s="47">
        <f t="shared" si="87"/>
        <v>44908</v>
      </c>
      <c r="EQ821" s="48" t="str">
        <f t="shared" ca="1" si="88"/>
        <v>Past</v>
      </c>
      <c r="ER821" s="49">
        <f t="shared" si="89"/>
        <v>143</v>
      </c>
      <c r="ES821" s="50"/>
      <c r="ET821" s="51">
        <f t="shared" si="90"/>
        <v>143</v>
      </c>
      <c r="EU821" s="52">
        <f t="shared" si="91"/>
        <v>0</v>
      </c>
      <c r="EV821" s="46"/>
    </row>
    <row r="822" spans="1:153" ht="14.25" customHeight="1">
      <c r="A822" s="8">
        <v>815</v>
      </c>
      <c r="B822" s="9" t="s">
        <v>141</v>
      </c>
      <c r="C822" s="10" t="s">
        <v>206</v>
      </c>
      <c r="D822" s="10" t="s">
        <v>2008</v>
      </c>
      <c r="E822" s="10" t="s">
        <v>150</v>
      </c>
      <c r="F822" s="9" t="s">
        <v>2009</v>
      </c>
      <c r="G822" s="10" t="s">
        <v>432</v>
      </c>
      <c r="H822" s="9" t="s">
        <v>433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259</v>
      </c>
      <c r="S822" s="9" t="s">
        <v>154</v>
      </c>
      <c r="T822" s="9" t="s">
        <v>260</v>
      </c>
      <c r="U822" s="9" t="s">
        <v>215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2149</v>
      </c>
      <c r="AA822" s="9" t="s">
        <v>262</v>
      </c>
      <c r="AB822" s="12" t="s">
        <v>263</v>
      </c>
      <c r="AC822" s="10" t="s">
        <v>2150</v>
      </c>
      <c r="AD822" s="9" t="s">
        <v>262</v>
      </c>
      <c r="AE822" s="13" t="s">
        <v>263</v>
      </c>
      <c r="AF822" s="14" t="s">
        <v>220</v>
      </c>
      <c r="AG822" s="10" t="s">
        <v>2648</v>
      </c>
      <c r="AH822" s="11" t="s">
        <v>256</v>
      </c>
      <c r="AI822" s="11" t="s">
        <v>223</v>
      </c>
      <c r="AJ822" s="10" t="s">
        <v>257</v>
      </c>
      <c r="AK822" s="11" t="s">
        <v>223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3.6</v>
      </c>
      <c r="AU822" s="10" t="s">
        <v>206</v>
      </c>
      <c r="AV822" s="16">
        <v>10000</v>
      </c>
      <c r="AW822" s="16">
        <v>10000</v>
      </c>
      <c r="AX822" s="16">
        <v>0</v>
      </c>
      <c r="AY822" s="16">
        <v>0</v>
      </c>
      <c r="AZ822" s="16">
        <v>1000</v>
      </c>
      <c r="BA822" s="17">
        <v>45108</v>
      </c>
      <c r="BB822" s="30" t="s">
        <v>175</v>
      </c>
      <c r="BC822" s="18">
        <v>45119</v>
      </c>
      <c r="BD822" s="17">
        <v>45443</v>
      </c>
      <c r="BE822" s="17">
        <v>45504</v>
      </c>
      <c r="BF822" s="17">
        <v>45092</v>
      </c>
      <c r="BG822" s="10">
        <v>85521072</v>
      </c>
      <c r="BH822" s="9" t="s">
        <v>321</v>
      </c>
      <c r="BI822" s="19">
        <v>45047</v>
      </c>
      <c r="BJ822" s="20">
        <v>45047</v>
      </c>
      <c r="BK822" s="16">
        <v>1</v>
      </c>
      <c r="BL822" s="16">
        <v>4</v>
      </c>
      <c r="BM822" s="9" t="s">
        <v>177</v>
      </c>
      <c r="BN822" s="9" t="s">
        <v>470</v>
      </c>
      <c r="BO822" s="9" t="s">
        <v>156</v>
      </c>
      <c r="BP822" s="17">
        <v>45122</v>
      </c>
      <c r="BQ822" s="17" t="s">
        <v>156</v>
      </c>
      <c r="BR822" s="17" t="s">
        <v>156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 t="s">
        <v>156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>
        <v>45075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 t="s">
        <v>156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 t="s">
        <v>156</v>
      </c>
      <c r="CX822" s="10" t="s">
        <v>193</v>
      </c>
      <c r="CY822" s="17" t="s">
        <v>156</v>
      </c>
      <c r="CZ822" s="17" t="s">
        <v>156</v>
      </c>
      <c r="DA822" s="17">
        <v>45075</v>
      </c>
      <c r="DB822" s="17" t="s">
        <v>156</v>
      </c>
      <c r="DC822" s="16">
        <v>0</v>
      </c>
      <c r="DD822" s="10" t="s">
        <v>156</v>
      </c>
      <c r="DE822" s="10" t="s">
        <v>156</v>
      </c>
      <c r="DF822" s="18" t="s">
        <v>156</v>
      </c>
      <c r="DG822" s="17" t="s">
        <v>156</v>
      </c>
      <c r="DH822" s="10" t="s">
        <v>156</v>
      </c>
      <c r="DI822" s="17" t="s">
        <v>156</v>
      </c>
      <c r="DJ822" s="17" t="s">
        <v>156</v>
      </c>
      <c r="DK822" s="17">
        <v>45075</v>
      </c>
      <c r="DL822" s="17" t="s">
        <v>156</v>
      </c>
      <c r="DM822" s="16">
        <v>0</v>
      </c>
      <c r="DN822" s="10" t="s">
        <v>156</v>
      </c>
      <c r="DO822" s="10" t="s">
        <v>156</v>
      </c>
      <c r="DP822" s="16">
        <v>24</v>
      </c>
      <c r="DQ822" s="16">
        <v>12</v>
      </c>
      <c r="DR822" s="11">
        <v>12</v>
      </c>
      <c r="DS822" s="16">
        <v>12</v>
      </c>
      <c r="DT822" s="16">
        <v>0</v>
      </c>
      <c r="DU822" s="11" t="s">
        <v>181</v>
      </c>
      <c r="DV822" s="11" t="s">
        <v>182</v>
      </c>
      <c r="DW822" s="27" t="s">
        <v>156</v>
      </c>
      <c r="DX822" s="27" t="s">
        <v>156</v>
      </c>
      <c r="DY822" s="20" t="s">
        <v>1614</v>
      </c>
      <c r="DZ822" s="16">
        <v>7</v>
      </c>
      <c r="EA822" s="16">
        <v>55</v>
      </c>
      <c r="EB822" s="27" t="s">
        <v>185</v>
      </c>
      <c r="EC822" s="27" t="s">
        <v>185</v>
      </c>
      <c r="ED822" s="27" t="s">
        <v>182</v>
      </c>
      <c r="EE822" s="29">
        <v>45042.277557870373</v>
      </c>
      <c r="EF822" s="28" t="s">
        <v>1129</v>
      </c>
      <c r="EG822" s="28" t="s">
        <v>1130</v>
      </c>
      <c r="EH822" s="28" t="s">
        <v>190</v>
      </c>
      <c r="EI822" s="29">
        <v>45075.990648148145</v>
      </c>
      <c r="EJ822" s="28" t="s">
        <v>197</v>
      </c>
      <c r="EK822" s="28" t="s">
        <v>156</v>
      </c>
      <c r="EL822" s="28" t="s">
        <v>198</v>
      </c>
      <c r="EM822" s="45" t="s">
        <v>3713</v>
      </c>
      <c r="EN822" s="46" t="str">
        <f t="shared" si="85"/>
        <v>343F107B</v>
      </c>
      <c r="EO822" s="47">
        <f t="shared" si="86"/>
        <v>45060</v>
      </c>
      <c r="EP822" s="47" t="str">
        <f t="shared" si="87"/>
        <v/>
      </c>
      <c r="EQ822" s="48" t="str">
        <f t="shared" ca="1" si="88"/>
        <v>Y</v>
      </c>
      <c r="ER822" s="49" t="str">
        <f t="shared" si="89"/>
        <v/>
      </c>
      <c r="ES822" s="50"/>
      <c r="ET822" s="51" t="str">
        <f t="shared" si="90"/>
        <v/>
      </c>
      <c r="EU822" s="52" t="str">
        <f t="shared" si="91"/>
        <v/>
      </c>
      <c r="EV822" s="46"/>
      <c r="EW822" s="23" t="s">
        <v>3721</v>
      </c>
    </row>
    <row r="823" spans="1:153" ht="14.25" customHeight="1">
      <c r="A823" s="8">
        <v>816</v>
      </c>
      <c r="B823" s="9" t="s">
        <v>141</v>
      </c>
      <c r="C823" s="10" t="s">
        <v>206</v>
      </c>
      <c r="D823" s="10" t="s">
        <v>2008</v>
      </c>
      <c r="E823" s="10" t="s">
        <v>150</v>
      </c>
      <c r="F823" s="9" t="s">
        <v>2009</v>
      </c>
      <c r="G823" s="10" t="s">
        <v>432</v>
      </c>
      <c r="H823" s="9" t="s">
        <v>433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259</v>
      </c>
      <c r="S823" s="9" t="s">
        <v>154</v>
      </c>
      <c r="T823" s="9" t="s">
        <v>260</v>
      </c>
      <c r="U823" s="9" t="s">
        <v>215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2149</v>
      </c>
      <c r="AA823" s="9" t="s">
        <v>262</v>
      </c>
      <c r="AB823" s="12" t="s">
        <v>263</v>
      </c>
      <c r="AC823" s="10" t="s">
        <v>2150</v>
      </c>
      <c r="AD823" s="9" t="s">
        <v>262</v>
      </c>
      <c r="AE823" s="13" t="s">
        <v>263</v>
      </c>
      <c r="AF823" s="14" t="s">
        <v>220</v>
      </c>
      <c r="AG823" s="10" t="s">
        <v>2648</v>
      </c>
      <c r="AH823" s="11" t="s">
        <v>256</v>
      </c>
      <c r="AI823" s="11" t="s">
        <v>223</v>
      </c>
      <c r="AJ823" s="10" t="s">
        <v>257</v>
      </c>
      <c r="AK823" s="11" t="s">
        <v>223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3.6</v>
      </c>
      <c r="AU823" s="10" t="s">
        <v>206</v>
      </c>
      <c r="AV823" s="16">
        <v>10000</v>
      </c>
      <c r="AW823" s="16">
        <v>10000</v>
      </c>
      <c r="AX823" s="16">
        <v>0</v>
      </c>
      <c r="AY823" s="16">
        <v>0</v>
      </c>
      <c r="AZ823" s="16">
        <v>1000</v>
      </c>
      <c r="BA823" s="17">
        <v>45108</v>
      </c>
      <c r="BB823" s="30" t="s">
        <v>175</v>
      </c>
      <c r="BC823" s="18">
        <v>45119</v>
      </c>
      <c r="BD823" s="17">
        <v>45443</v>
      </c>
      <c r="BE823" s="17">
        <v>45504</v>
      </c>
      <c r="BF823" s="17">
        <v>45092</v>
      </c>
      <c r="BG823" s="10">
        <v>85521073</v>
      </c>
      <c r="BH823" s="9" t="s">
        <v>258</v>
      </c>
      <c r="BI823" s="19">
        <v>45078</v>
      </c>
      <c r="BJ823" s="20">
        <v>45082</v>
      </c>
      <c r="BK823" s="16">
        <v>1</v>
      </c>
      <c r="BL823" s="16">
        <v>4</v>
      </c>
      <c r="BM823" s="9" t="s">
        <v>177</v>
      </c>
      <c r="BN823" s="9" t="s">
        <v>470</v>
      </c>
      <c r="BO823" s="9" t="s">
        <v>156</v>
      </c>
      <c r="BP823" s="17">
        <v>45153</v>
      </c>
      <c r="BQ823" s="17" t="s">
        <v>156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 t="s">
        <v>156</v>
      </c>
      <c r="CD823" s="10" t="s">
        <v>156</v>
      </c>
      <c r="CE823" s="17" t="s">
        <v>156</v>
      </c>
      <c r="CF823" s="17" t="s">
        <v>156</v>
      </c>
      <c r="CG823" s="17">
        <v>45105</v>
      </c>
      <c r="CH823" s="17" t="s">
        <v>156</v>
      </c>
      <c r="CI823" s="16">
        <v>0</v>
      </c>
      <c r="CJ823" s="10" t="s">
        <v>156</v>
      </c>
      <c r="CK823" s="10" t="s">
        <v>156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 t="s">
        <v>156</v>
      </c>
      <c r="CX823" s="10" t="s">
        <v>193</v>
      </c>
      <c r="CY823" s="17" t="s">
        <v>156</v>
      </c>
      <c r="CZ823" s="17" t="s">
        <v>156</v>
      </c>
      <c r="DA823" s="17">
        <v>45105</v>
      </c>
      <c r="DB823" s="17" t="s">
        <v>156</v>
      </c>
      <c r="DC823" s="16">
        <v>0</v>
      </c>
      <c r="DD823" s="10" t="s">
        <v>156</v>
      </c>
      <c r="DE823" s="10" t="s">
        <v>156</v>
      </c>
      <c r="DF823" s="18" t="s">
        <v>156</v>
      </c>
      <c r="DG823" s="17" t="s">
        <v>156</v>
      </c>
      <c r="DH823" s="10" t="s">
        <v>156</v>
      </c>
      <c r="DI823" s="17" t="s">
        <v>156</v>
      </c>
      <c r="DJ823" s="17" t="s">
        <v>156</v>
      </c>
      <c r="DK823" s="17">
        <v>45105</v>
      </c>
      <c r="DL823" s="17" t="s">
        <v>156</v>
      </c>
      <c r="DM823" s="16">
        <v>0</v>
      </c>
      <c r="DN823" s="10" t="s">
        <v>156</v>
      </c>
      <c r="DO823" s="10" t="s">
        <v>156</v>
      </c>
      <c r="DP823" s="16">
        <v>24</v>
      </c>
      <c r="DQ823" s="16">
        <v>12</v>
      </c>
      <c r="DR823" s="11">
        <v>12</v>
      </c>
      <c r="DS823" s="16">
        <v>12</v>
      </c>
      <c r="DT823" s="16">
        <v>0</v>
      </c>
      <c r="DU823" s="11" t="s">
        <v>181</v>
      </c>
      <c r="DV823" s="11" t="s">
        <v>182</v>
      </c>
      <c r="DW823" s="27" t="s">
        <v>156</v>
      </c>
      <c r="DX823" s="27" t="s">
        <v>156</v>
      </c>
      <c r="DY823" s="20" t="s">
        <v>1529</v>
      </c>
      <c r="DZ823" s="16">
        <v>7</v>
      </c>
      <c r="EA823" s="16">
        <v>55</v>
      </c>
      <c r="EB823" s="27" t="s">
        <v>185</v>
      </c>
      <c r="EC823" s="27" t="s">
        <v>185</v>
      </c>
      <c r="ED823" s="27" t="s">
        <v>182</v>
      </c>
      <c r="EE823" s="29">
        <v>45042.277557870373</v>
      </c>
      <c r="EF823" s="28" t="s">
        <v>1129</v>
      </c>
      <c r="EG823" s="28" t="s">
        <v>1130</v>
      </c>
      <c r="EH823" s="28" t="s">
        <v>190</v>
      </c>
      <c r="EI823" s="29">
        <v>45075.990648148145</v>
      </c>
      <c r="EJ823" s="28" t="s">
        <v>197</v>
      </c>
      <c r="EK823" s="28" t="s">
        <v>156</v>
      </c>
      <c r="EL823" s="28" t="s">
        <v>198</v>
      </c>
      <c r="EM823" s="45" t="s">
        <v>3713</v>
      </c>
      <c r="EN823" s="46" t="str">
        <f t="shared" si="85"/>
        <v>343F107B</v>
      </c>
      <c r="EO823" s="47">
        <f t="shared" si="86"/>
        <v>45091</v>
      </c>
      <c r="EP823" s="47" t="str">
        <f t="shared" si="87"/>
        <v/>
      </c>
      <c r="EQ823" s="48" t="str">
        <f t="shared" ca="1" si="88"/>
        <v>Y</v>
      </c>
      <c r="ER823" s="49" t="str">
        <f t="shared" si="89"/>
        <v/>
      </c>
      <c r="ES823" s="50"/>
      <c r="ET823" s="51" t="str">
        <f t="shared" si="90"/>
        <v/>
      </c>
      <c r="EU823" s="52" t="str">
        <f t="shared" si="91"/>
        <v/>
      </c>
      <c r="EV823" s="46"/>
      <c r="EW823" s="23" t="s">
        <v>3721</v>
      </c>
    </row>
    <row r="824" spans="1:153" ht="14.25" customHeight="1">
      <c r="A824" s="8">
        <v>817</v>
      </c>
      <c r="B824" s="9" t="s">
        <v>141</v>
      </c>
      <c r="C824" s="10" t="s">
        <v>206</v>
      </c>
      <c r="D824" s="10" t="s">
        <v>2008</v>
      </c>
      <c r="E824" s="10" t="s">
        <v>150</v>
      </c>
      <c r="F824" s="9" t="s">
        <v>2009</v>
      </c>
      <c r="G824" s="10" t="s">
        <v>432</v>
      </c>
      <c r="H824" s="9" t="s">
        <v>433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259</v>
      </c>
      <c r="S824" s="9" t="s">
        <v>154</v>
      </c>
      <c r="T824" s="9" t="s">
        <v>260</v>
      </c>
      <c r="U824" s="9" t="s">
        <v>215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2149</v>
      </c>
      <c r="AA824" s="9" t="s">
        <v>262</v>
      </c>
      <c r="AB824" s="12" t="s">
        <v>263</v>
      </c>
      <c r="AC824" s="10" t="s">
        <v>2150</v>
      </c>
      <c r="AD824" s="9" t="s">
        <v>262</v>
      </c>
      <c r="AE824" s="13" t="s">
        <v>263</v>
      </c>
      <c r="AF824" s="14" t="s">
        <v>220</v>
      </c>
      <c r="AG824" s="10" t="s">
        <v>2648</v>
      </c>
      <c r="AH824" s="11" t="s">
        <v>256</v>
      </c>
      <c r="AI824" s="11" t="s">
        <v>223</v>
      </c>
      <c r="AJ824" s="10" t="s">
        <v>257</v>
      </c>
      <c r="AK824" s="11" t="s">
        <v>223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3.6</v>
      </c>
      <c r="AU824" s="10" t="s">
        <v>206</v>
      </c>
      <c r="AV824" s="16">
        <v>10000</v>
      </c>
      <c r="AW824" s="16">
        <v>10000</v>
      </c>
      <c r="AX824" s="16">
        <v>0</v>
      </c>
      <c r="AY824" s="16">
        <v>0</v>
      </c>
      <c r="AZ824" s="16">
        <v>1000</v>
      </c>
      <c r="BA824" s="17">
        <v>45108</v>
      </c>
      <c r="BB824" s="30" t="s">
        <v>175</v>
      </c>
      <c r="BC824" s="18">
        <v>45119</v>
      </c>
      <c r="BD824" s="17">
        <v>45443</v>
      </c>
      <c r="BE824" s="17">
        <v>45504</v>
      </c>
      <c r="BF824" s="17">
        <v>45092</v>
      </c>
      <c r="BG824" s="10">
        <v>84882542</v>
      </c>
      <c r="BH824" s="9" t="s">
        <v>303</v>
      </c>
      <c r="BI824" s="19">
        <v>45108</v>
      </c>
      <c r="BJ824" s="20">
        <v>45110</v>
      </c>
      <c r="BK824" s="16">
        <v>2016</v>
      </c>
      <c r="BL824" s="16">
        <v>7258</v>
      </c>
      <c r="BM824" s="9" t="s">
        <v>177</v>
      </c>
      <c r="BN824" s="9" t="s">
        <v>436</v>
      </c>
      <c r="BO824" s="9" t="s">
        <v>156</v>
      </c>
      <c r="BP824" s="17">
        <v>45183</v>
      </c>
      <c r="BQ824" s="17">
        <v>45183</v>
      </c>
      <c r="BR824" s="17">
        <v>45092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>
        <v>44872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>
        <v>45037</v>
      </c>
      <c r="CD824" s="10" t="s">
        <v>156</v>
      </c>
      <c r="CE824" s="17" t="s">
        <v>156</v>
      </c>
      <c r="CF824" s="17" t="s">
        <v>156</v>
      </c>
      <c r="CG824" s="17">
        <v>44966</v>
      </c>
      <c r="CH824" s="17">
        <v>45035</v>
      </c>
      <c r="CI824" s="16">
        <v>2000</v>
      </c>
      <c r="CJ824" s="10" t="s">
        <v>2654</v>
      </c>
      <c r="CK824" s="10" t="s">
        <v>230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>
        <v>44872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45062</v>
      </c>
      <c r="CX824" s="10" t="s">
        <v>1873</v>
      </c>
      <c r="CY824" s="17">
        <v>45062</v>
      </c>
      <c r="CZ824" s="17" t="s">
        <v>156</v>
      </c>
      <c r="DA824" s="17">
        <v>45021</v>
      </c>
      <c r="DB824" s="17">
        <v>45057</v>
      </c>
      <c r="DC824" s="16">
        <v>2016</v>
      </c>
      <c r="DD824" s="10" t="s">
        <v>2655</v>
      </c>
      <c r="DE824" s="10" t="s">
        <v>230</v>
      </c>
      <c r="DF824" s="18" t="s">
        <v>156</v>
      </c>
      <c r="DG824" s="17">
        <v>45069</v>
      </c>
      <c r="DH824" s="10" t="s">
        <v>930</v>
      </c>
      <c r="DI824" s="17">
        <v>45097</v>
      </c>
      <c r="DJ824" s="17" t="s">
        <v>156</v>
      </c>
      <c r="DK824" s="17">
        <v>45021</v>
      </c>
      <c r="DL824" s="17">
        <v>45069</v>
      </c>
      <c r="DM824" s="16">
        <v>2016</v>
      </c>
      <c r="DN824" s="10" t="s">
        <v>2656</v>
      </c>
      <c r="DO824" s="10" t="s">
        <v>230</v>
      </c>
      <c r="DP824" s="16">
        <v>24</v>
      </c>
      <c r="DQ824" s="16">
        <v>12</v>
      </c>
      <c r="DR824" s="11">
        <v>12</v>
      </c>
      <c r="DS824" s="16">
        <v>12</v>
      </c>
      <c r="DT824" s="16">
        <v>0</v>
      </c>
      <c r="DU824" s="11" t="s">
        <v>181</v>
      </c>
      <c r="DV824" s="11" t="s">
        <v>182</v>
      </c>
      <c r="DW824" s="27" t="s">
        <v>156</v>
      </c>
      <c r="DX824" s="27" t="s">
        <v>156</v>
      </c>
      <c r="DY824" s="20" t="s">
        <v>2657</v>
      </c>
      <c r="DZ824" s="16">
        <v>7</v>
      </c>
      <c r="EA824" s="16">
        <v>55</v>
      </c>
      <c r="EB824" s="27" t="s">
        <v>185</v>
      </c>
      <c r="EC824" s="27" t="s">
        <v>185</v>
      </c>
      <c r="ED824" s="27" t="s">
        <v>182</v>
      </c>
      <c r="EE824" s="29">
        <v>44873.012731481482</v>
      </c>
      <c r="EF824" s="28" t="s">
        <v>186</v>
      </c>
      <c r="EG824" s="28" t="s">
        <v>156</v>
      </c>
      <c r="EH824" s="28" t="s">
        <v>187</v>
      </c>
      <c r="EI824" s="29">
        <v>45069.786458333336</v>
      </c>
      <c r="EJ824" s="28" t="s">
        <v>492</v>
      </c>
      <c r="EK824" s="28" t="s">
        <v>493</v>
      </c>
      <c r="EL824" s="28" t="s">
        <v>237</v>
      </c>
      <c r="EM824" s="45" t="s">
        <v>3713</v>
      </c>
      <c r="EN824" s="46" t="str">
        <f t="shared" si="85"/>
        <v>343F107B</v>
      </c>
      <c r="EO824" s="47">
        <f t="shared" si="86"/>
        <v>45121</v>
      </c>
      <c r="EP824" s="47">
        <f t="shared" si="87"/>
        <v>45062</v>
      </c>
      <c r="EQ824" s="48" t="str">
        <f t="shared" ca="1" si="88"/>
        <v>Past</v>
      </c>
      <c r="ER824" s="49">
        <f t="shared" si="89"/>
        <v>59</v>
      </c>
      <c r="ES824" s="50"/>
      <c r="ET824" s="51">
        <f t="shared" si="90"/>
        <v>59</v>
      </c>
      <c r="EU824" s="52">
        <f t="shared" si="91"/>
        <v>118944</v>
      </c>
      <c r="EV824" s="46"/>
      <c r="EW824" s="23" t="s">
        <v>3714</v>
      </c>
    </row>
    <row r="825" spans="1:153" ht="14.25" customHeight="1">
      <c r="A825" s="8">
        <v>818</v>
      </c>
      <c r="B825" s="9" t="s">
        <v>141</v>
      </c>
      <c r="C825" s="10" t="s">
        <v>206</v>
      </c>
      <c r="D825" s="10" t="s">
        <v>2008</v>
      </c>
      <c r="E825" s="10" t="s">
        <v>150</v>
      </c>
      <c r="F825" s="9" t="s">
        <v>2009</v>
      </c>
      <c r="G825" s="10" t="s">
        <v>432</v>
      </c>
      <c r="H825" s="9" t="s">
        <v>433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259</v>
      </c>
      <c r="S825" s="9" t="s">
        <v>154</v>
      </c>
      <c r="T825" s="9" t="s">
        <v>260</v>
      </c>
      <c r="U825" s="9" t="s">
        <v>215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2149</v>
      </c>
      <c r="AA825" s="9" t="s">
        <v>262</v>
      </c>
      <c r="AB825" s="12" t="s">
        <v>263</v>
      </c>
      <c r="AC825" s="10" t="s">
        <v>2150</v>
      </c>
      <c r="AD825" s="9" t="s">
        <v>262</v>
      </c>
      <c r="AE825" s="13" t="s">
        <v>263</v>
      </c>
      <c r="AF825" s="14" t="s">
        <v>220</v>
      </c>
      <c r="AG825" s="10" t="s">
        <v>2648</v>
      </c>
      <c r="AH825" s="11" t="s">
        <v>256</v>
      </c>
      <c r="AI825" s="11" t="s">
        <v>223</v>
      </c>
      <c r="AJ825" s="10" t="s">
        <v>257</v>
      </c>
      <c r="AK825" s="11" t="s">
        <v>223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3.6</v>
      </c>
      <c r="AU825" s="10" t="s">
        <v>206</v>
      </c>
      <c r="AV825" s="16">
        <v>10000</v>
      </c>
      <c r="AW825" s="16">
        <v>10000</v>
      </c>
      <c r="AX825" s="16">
        <v>0</v>
      </c>
      <c r="AY825" s="16">
        <v>0</v>
      </c>
      <c r="AZ825" s="16">
        <v>1000</v>
      </c>
      <c r="BA825" s="17">
        <v>45108</v>
      </c>
      <c r="BB825" s="30" t="s">
        <v>175</v>
      </c>
      <c r="BC825" s="18">
        <v>45119</v>
      </c>
      <c r="BD825" s="17">
        <v>45443</v>
      </c>
      <c r="BE825" s="17">
        <v>45504</v>
      </c>
      <c r="BF825" s="17">
        <v>45092</v>
      </c>
      <c r="BG825" s="10">
        <v>85431450</v>
      </c>
      <c r="BH825" s="9" t="s">
        <v>247</v>
      </c>
      <c r="BI825" s="19">
        <v>45139</v>
      </c>
      <c r="BJ825" s="20">
        <v>45145</v>
      </c>
      <c r="BK825" s="16">
        <v>7900</v>
      </c>
      <c r="BL825" s="16">
        <v>28440</v>
      </c>
      <c r="BM825" s="9" t="s">
        <v>177</v>
      </c>
      <c r="BN825" s="9" t="s">
        <v>383</v>
      </c>
      <c r="BO825" s="9" t="s">
        <v>156</v>
      </c>
      <c r="BP825" s="17">
        <v>45214</v>
      </c>
      <c r="BQ825" s="17" t="s">
        <v>156</v>
      </c>
      <c r="BR825" s="17" t="s">
        <v>156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 t="s">
        <v>156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>
        <v>45030</v>
      </c>
      <c r="CD825" s="10" t="s">
        <v>1945</v>
      </c>
      <c r="CE825" s="17">
        <v>45030</v>
      </c>
      <c r="CF825" s="17" t="s">
        <v>156</v>
      </c>
      <c r="CG825" s="17">
        <v>45008</v>
      </c>
      <c r="CH825" s="17">
        <v>45028</v>
      </c>
      <c r="CI825" s="16">
        <v>1900</v>
      </c>
      <c r="CJ825" s="10" t="s">
        <v>2658</v>
      </c>
      <c r="CK825" s="10" t="s">
        <v>230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 t="s">
        <v>156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45127</v>
      </c>
      <c r="CX825" s="10" t="s">
        <v>2615</v>
      </c>
      <c r="CY825" s="17">
        <v>45121</v>
      </c>
      <c r="CZ825" s="17" t="s">
        <v>156</v>
      </c>
      <c r="DA825" s="17">
        <v>45008</v>
      </c>
      <c r="DB825" s="17" t="s">
        <v>156</v>
      </c>
      <c r="DC825" s="16">
        <v>0</v>
      </c>
      <c r="DD825" s="10" t="s">
        <v>156</v>
      </c>
      <c r="DE825" s="10" t="s">
        <v>156</v>
      </c>
      <c r="DF825" s="18" t="s">
        <v>156</v>
      </c>
      <c r="DG825" s="17">
        <v>45127</v>
      </c>
      <c r="DH825" s="10" t="s">
        <v>2099</v>
      </c>
      <c r="DI825" s="17">
        <v>45135</v>
      </c>
      <c r="DJ825" s="17" t="s">
        <v>156</v>
      </c>
      <c r="DK825" s="17">
        <v>45008</v>
      </c>
      <c r="DL825" s="17" t="s">
        <v>156</v>
      </c>
      <c r="DM825" s="16">
        <v>0</v>
      </c>
      <c r="DN825" s="10" t="s">
        <v>156</v>
      </c>
      <c r="DO825" s="10" t="s">
        <v>156</v>
      </c>
      <c r="DP825" s="16">
        <v>24</v>
      </c>
      <c r="DQ825" s="16">
        <v>12</v>
      </c>
      <c r="DR825" s="11">
        <v>12</v>
      </c>
      <c r="DS825" s="16">
        <v>12</v>
      </c>
      <c r="DT825" s="16">
        <v>0</v>
      </c>
      <c r="DU825" s="11" t="s">
        <v>181</v>
      </c>
      <c r="DV825" s="11" t="s">
        <v>182</v>
      </c>
      <c r="DW825" s="27" t="s">
        <v>156</v>
      </c>
      <c r="DX825" s="27" t="s">
        <v>156</v>
      </c>
      <c r="DY825" s="20" t="s">
        <v>2616</v>
      </c>
      <c r="DZ825" s="16">
        <v>7</v>
      </c>
      <c r="EA825" s="16">
        <v>55</v>
      </c>
      <c r="EB825" s="27" t="s">
        <v>185</v>
      </c>
      <c r="EC825" s="27" t="s">
        <v>185</v>
      </c>
      <c r="ED825" s="27" t="s">
        <v>182</v>
      </c>
      <c r="EE825" s="29">
        <v>44995.456643518519</v>
      </c>
      <c r="EF825" s="28" t="s">
        <v>195</v>
      </c>
      <c r="EG825" s="28" t="s">
        <v>196</v>
      </c>
      <c r="EH825" s="28" t="s">
        <v>190</v>
      </c>
      <c r="EI825" s="29">
        <v>45115.510740740741</v>
      </c>
      <c r="EJ825" s="28" t="s">
        <v>542</v>
      </c>
      <c r="EK825" s="28" t="s">
        <v>156</v>
      </c>
      <c r="EL825" s="28" t="s">
        <v>543</v>
      </c>
      <c r="EM825" s="45" t="s">
        <v>3713</v>
      </c>
      <c r="EN825" s="46" t="str">
        <f t="shared" si="85"/>
        <v>343F107B</v>
      </c>
      <c r="EO825" s="47">
        <f t="shared" si="86"/>
        <v>45152</v>
      </c>
      <c r="EP825" s="47">
        <f t="shared" si="87"/>
        <v>45127</v>
      </c>
      <c r="EQ825" s="48" t="str">
        <f t="shared" ca="1" si="88"/>
        <v>Y</v>
      </c>
      <c r="ER825" s="49">
        <f t="shared" si="89"/>
        <v>25</v>
      </c>
      <c r="ES825" s="50"/>
      <c r="ET825" s="51">
        <f t="shared" si="90"/>
        <v>25</v>
      </c>
      <c r="EU825" s="52">
        <f t="shared" si="91"/>
        <v>197500</v>
      </c>
      <c r="EV825" s="46"/>
      <c r="EW825" s="23" t="s">
        <v>3714</v>
      </c>
    </row>
    <row r="826" spans="1:153" ht="14.25" customHeight="1">
      <c r="A826" s="8">
        <v>819</v>
      </c>
      <c r="B826" s="9" t="s">
        <v>141</v>
      </c>
      <c r="C826" s="10" t="s">
        <v>206</v>
      </c>
      <c r="D826" s="10" t="s">
        <v>2008</v>
      </c>
      <c r="E826" s="10" t="s">
        <v>150</v>
      </c>
      <c r="F826" s="9" t="s">
        <v>2009</v>
      </c>
      <c r="G826" s="10" t="s">
        <v>432</v>
      </c>
      <c r="H826" s="9" t="s">
        <v>433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259</v>
      </c>
      <c r="S826" s="9" t="s">
        <v>154</v>
      </c>
      <c r="T826" s="9" t="s">
        <v>260</v>
      </c>
      <c r="U826" s="9" t="s">
        <v>215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2149</v>
      </c>
      <c r="AA826" s="9" t="s">
        <v>262</v>
      </c>
      <c r="AB826" s="12" t="s">
        <v>263</v>
      </c>
      <c r="AC826" s="10" t="s">
        <v>2150</v>
      </c>
      <c r="AD826" s="9" t="s">
        <v>262</v>
      </c>
      <c r="AE826" s="13" t="s">
        <v>263</v>
      </c>
      <c r="AF826" s="14" t="s">
        <v>220</v>
      </c>
      <c r="AG826" s="10" t="s">
        <v>2648</v>
      </c>
      <c r="AH826" s="11" t="s">
        <v>256</v>
      </c>
      <c r="AI826" s="11" t="s">
        <v>223</v>
      </c>
      <c r="AJ826" s="10" t="s">
        <v>257</v>
      </c>
      <c r="AK826" s="11" t="s">
        <v>223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3.6</v>
      </c>
      <c r="AU826" s="10" t="s">
        <v>206</v>
      </c>
      <c r="AV826" s="16">
        <v>10000</v>
      </c>
      <c r="AW826" s="16">
        <v>10000</v>
      </c>
      <c r="AX826" s="16">
        <v>0</v>
      </c>
      <c r="AY826" s="16">
        <v>0</v>
      </c>
      <c r="AZ826" s="16">
        <v>1000</v>
      </c>
      <c r="BA826" s="17">
        <v>45108</v>
      </c>
      <c r="BB826" s="30" t="s">
        <v>246</v>
      </c>
      <c r="BC826" s="18">
        <v>45028</v>
      </c>
      <c r="BD826" s="17">
        <v>45443</v>
      </c>
      <c r="BE826" s="17">
        <v>45504</v>
      </c>
      <c r="BF826" s="17">
        <v>45092</v>
      </c>
      <c r="BG826" s="10">
        <v>85421959</v>
      </c>
      <c r="BH826" s="9" t="s">
        <v>176</v>
      </c>
      <c r="BI826" s="19">
        <v>45170</v>
      </c>
      <c r="BJ826" s="20">
        <v>45180</v>
      </c>
      <c r="BK826" s="16">
        <v>1000</v>
      </c>
      <c r="BL826" s="16">
        <v>3600</v>
      </c>
      <c r="BM826" s="9" t="s">
        <v>177</v>
      </c>
      <c r="BN826" s="9" t="s">
        <v>383</v>
      </c>
      <c r="BO826" s="9" t="s">
        <v>156</v>
      </c>
      <c r="BP826" s="17">
        <v>45247</v>
      </c>
      <c r="BQ826" s="17" t="s">
        <v>156</v>
      </c>
      <c r="BR826" s="17">
        <v>45247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>
        <v>44992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>
        <v>45030</v>
      </c>
      <c r="CD826" s="10" t="s">
        <v>156</v>
      </c>
      <c r="CE826" s="17">
        <v>45030</v>
      </c>
      <c r="CF826" s="17" t="s">
        <v>156</v>
      </c>
      <c r="CG826" s="17">
        <v>45008</v>
      </c>
      <c r="CH826" s="17">
        <v>45028</v>
      </c>
      <c r="CI826" s="16">
        <v>1000</v>
      </c>
      <c r="CJ826" s="10" t="s">
        <v>2659</v>
      </c>
      <c r="CK826" s="10" t="s">
        <v>230</v>
      </c>
      <c r="CL826" s="18">
        <v>45107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>
        <v>44992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 t="s">
        <v>156</v>
      </c>
      <c r="CX826" s="10" t="s">
        <v>2555</v>
      </c>
      <c r="CY826" s="17">
        <v>45132</v>
      </c>
      <c r="CZ826" s="17" t="s">
        <v>156</v>
      </c>
      <c r="DA826" s="17">
        <v>45105</v>
      </c>
      <c r="DB826" s="17" t="s">
        <v>156</v>
      </c>
      <c r="DC826" s="16">
        <v>0</v>
      </c>
      <c r="DD826" s="10" t="s">
        <v>156</v>
      </c>
      <c r="DE826" s="10" t="s">
        <v>156</v>
      </c>
      <c r="DF826" s="18" t="s">
        <v>156</v>
      </c>
      <c r="DG826" s="17" t="s">
        <v>156</v>
      </c>
      <c r="DH826" s="10" t="s">
        <v>2647</v>
      </c>
      <c r="DI826" s="17">
        <v>45160</v>
      </c>
      <c r="DJ826" s="17" t="s">
        <v>156</v>
      </c>
      <c r="DK826" s="17">
        <v>45105</v>
      </c>
      <c r="DL826" s="17" t="s">
        <v>156</v>
      </c>
      <c r="DM826" s="16">
        <v>0</v>
      </c>
      <c r="DN826" s="10" t="s">
        <v>156</v>
      </c>
      <c r="DO826" s="10" t="s">
        <v>156</v>
      </c>
      <c r="DP826" s="16">
        <v>24</v>
      </c>
      <c r="DQ826" s="16">
        <v>12</v>
      </c>
      <c r="DR826" s="11">
        <v>12</v>
      </c>
      <c r="DS826" s="16">
        <v>12</v>
      </c>
      <c r="DT826" s="16">
        <v>0</v>
      </c>
      <c r="DU826" s="11" t="s">
        <v>181</v>
      </c>
      <c r="DV826" s="11" t="s">
        <v>182</v>
      </c>
      <c r="DW826" s="27" t="s">
        <v>156</v>
      </c>
      <c r="DX826" s="27" t="s">
        <v>156</v>
      </c>
      <c r="DY826" s="20" t="s">
        <v>2660</v>
      </c>
      <c r="DZ826" s="16">
        <v>7</v>
      </c>
      <c r="EA826" s="16">
        <v>55</v>
      </c>
      <c r="EB826" s="27" t="s">
        <v>185</v>
      </c>
      <c r="EC826" s="27" t="s">
        <v>185</v>
      </c>
      <c r="ED826" s="27" t="s">
        <v>182</v>
      </c>
      <c r="EE826" s="29">
        <v>44992.979849537034</v>
      </c>
      <c r="EF826" s="28" t="s">
        <v>186</v>
      </c>
      <c r="EG826" s="28" t="s">
        <v>156</v>
      </c>
      <c r="EH826" s="28" t="s">
        <v>187</v>
      </c>
      <c r="EI826" s="29">
        <v>45118.624513888892</v>
      </c>
      <c r="EJ826" s="28" t="s">
        <v>197</v>
      </c>
      <c r="EK826" s="28" t="s">
        <v>156</v>
      </c>
      <c r="EL826" s="28" t="s">
        <v>198</v>
      </c>
      <c r="EM826" s="45" t="s">
        <v>3713</v>
      </c>
      <c r="EN826" s="46" t="str">
        <f t="shared" si="85"/>
        <v>343F107B</v>
      </c>
      <c r="EO826" s="47">
        <f t="shared" si="86"/>
        <v>45185</v>
      </c>
      <c r="EP826" s="47" t="str">
        <f t="shared" si="87"/>
        <v/>
      </c>
      <c r="EQ826" s="48" t="str">
        <f t="shared" ca="1" si="88"/>
        <v>Y</v>
      </c>
      <c r="ER826" s="49" t="str">
        <f t="shared" si="89"/>
        <v/>
      </c>
      <c r="ES826" s="50"/>
      <c r="ET826" s="51" t="str">
        <f t="shared" si="90"/>
        <v/>
      </c>
      <c r="EU826" s="52" t="str">
        <f t="shared" si="91"/>
        <v/>
      </c>
      <c r="EV826" s="46"/>
      <c r="EW826" s="23" t="s">
        <v>3714</v>
      </c>
    </row>
    <row r="827" spans="1:153" ht="14.25" hidden="1" customHeight="1">
      <c r="A827" s="8">
        <v>820</v>
      </c>
      <c r="B827" s="9" t="s">
        <v>141</v>
      </c>
      <c r="C827" s="10" t="s">
        <v>206</v>
      </c>
      <c r="D827" s="10" t="s">
        <v>2008</v>
      </c>
      <c r="E827" s="10" t="s">
        <v>150</v>
      </c>
      <c r="F827" s="9" t="s">
        <v>2009</v>
      </c>
      <c r="G827" s="10" t="s">
        <v>432</v>
      </c>
      <c r="H827" s="9" t="s">
        <v>433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259</v>
      </c>
      <c r="S827" s="9" t="s">
        <v>154</v>
      </c>
      <c r="T827" s="9" t="s">
        <v>260</v>
      </c>
      <c r="U827" s="9" t="s">
        <v>215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2149</v>
      </c>
      <c r="AA827" s="9" t="s">
        <v>262</v>
      </c>
      <c r="AB827" s="12" t="s">
        <v>263</v>
      </c>
      <c r="AC827" s="10" t="s">
        <v>2150</v>
      </c>
      <c r="AD827" s="9" t="s">
        <v>262</v>
      </c>
      <c r="AE827" s="13" t="s">
        <v>263</v>
      </c>
      <c r="AF827" s="14" t="s">
        <v>220</v>
      </c>
      <c r="AG827" s="10" t="s">
        <v>2648</v>
      </c>
      <c r="AH827" s="11" t="s">
        <v>256</v>
      </c>
      <c r="AI827" s="11" t="s">
        <v>223</v>
      </c>
      <c r="AJ827" s="10" t="s">
        <v>257</v>
      </c>
      <c r="AK827" s="11" t="s">
        <v>223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3.6</v>
      </c>
      <c r="AU827" s="10" t="s">
        <v>206</v>
      </c>
      <c r="AV827" s="16">
        <v>10000</v>
      </c>
      <c r="AW827" s="16">
        <v>10000</v>
      </c>
      <c r="AX827" s="16">
        <v>0</v>
      </c>
      <c r="AY827" s="16">
        <v>0</v>
      </c>
      <c r="AZ827" s="16">
        <v>1000</v>
      </c>
      <c r="BA827" s="17">
        <v>45108</v>
      </c>
      <c r="BB827" s="30" t="s">
        <v>175</v>
      </c>
      <c r="BC827" s="18" t="s">
        <v>156</v>
      </c>
      <c r="BD827" s="17">
        <v>45443</v>
      </c>
      <c r="BE827" s="17">
        <v>45504</v>
      </c>
      <c r="BF827" s="17">
        <v>45092</v>
      </c>
      <c r="BG827" s="10">
        <v>85521074</v>
      </c>
      <c r="BH827" s="9" t="s">
        <v>211</v>
      </c>
      <c r="BI827" s="19">
        <v>45200</v>
      </c>
      <c r="BJ827" s="20">
        <v>45201</v>
      </c>
      <c r="BK827" s="16">
        <v>0</v>
      </c>
      <c r="BL827" s="16">
        <v>0</v>
      </c>
      <c r="BM827" s="9" t="s">
        <v>177</v>
      </c>
      <c r="BN827" s="9" t="s">
        <v>178</v>
      </c>
      <c r="BO827" s="9" t="s">
        <v>156</v>
      </c>
      <c r="BP827" s="17">
        <v>45275</v>
      </c>
      <c r="BQ827" s="17" t="s">
        <v>156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>
        <v>45086</v>
      </c>
      <c r="CD827" s="10" t="s">
        <v>2079</v>
      </c>
      <c r="CE827" s="17">
        <v>45086</v>
      </c>
      <c r="CF827" s="17" t="s">
        <v>156</v>
      </c>
      <c r="CG827" s="17">
        <v>45053</v>
      </c>
      <c r="CH827" s="17" t="s">
        <v>156</v>
      </c>
      <c r="CI827" s="16">
        <v>0</v>
      </c>
      <c r="CJ827" s="10" t="s">
        <v>156</v>
      </c>
      <c r="CK827" s="10" t="s">
        <v>156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45177</v>
      </c>
      <c r="CX827" s="10" t="s">
        <v>193</v>
      </c>
      <c r="CY827" s="17">
        <v>45177</v>
      </c>
      <c r="CZ827" s="17" t="s">
        <v>156</v>
      </c>
      <c r="DA827" s="17">
        <v>45053</v>
      </c>
      <c r="DB827" s="17" t="s">
        <v>156</v>
      </c>
      <c r="DC827" s="16">
        <v>0</v>
      </c>
      <c r="DD827" s="10" t="s">
        <v>156</v>
      </c>
      <c r="DE827" s="10" t="s">
        <v>156</v>
      </c>
      <c r="DF827" s="18" t="s">
        <v>156</v>
      </c>
      <c r="DG827" s="17">
        <v>45198</v>
      </c>
      <c r="DH827" s="10" t="s">
        <v>156</v>
      </c>
      <c r="DI827" s="17">
        <v>45198</v>
      </c>
      <c r="DJ827" s="17" t="s">
        <v>156</v>
      </c>
      <c r="DK827" s="17">
        <v>45042</v>
      </c>
      <c r="DL827" s="17" t="s">
        <v>156</v>
      </c>
      <c r="DM827" s="16">
        <v>0</v>
      </c>
      <c r="DN827" s="10" t="s">
        <v>156</v>
      </c>
      <c r="DO827" s="10" t="s">
        <v>156</v>
      </c>
      <c r="DP827" s="16">
        <v>24</v>
      </c>
      <c r="DQ827" s="16">
        <v>12</v>
      </c>
      <c r="DR827" s="11">
        <v>12</v>
      </c>
      <c r="DS827" s="16">
        <v>12</v>
      </c>
      <c r="DT827" s="16">
        <v>1</v>
      </c>
      <c r="DU827" s="11" t="s">
        <v>181</v>
      </c>
      <c r="DV827" s="11" t="s">
        <v>182</v>
      </c>
      <c r="DW827" s="27" t="s">
        <v>156</v>
      </c>
      <c r="DX827" s="27" t="s">
        <v>156</v>
      </c>
      <c r="DY827" s="20" t="s">
        <v>553</v>
      </c>
      <c r="DZ827" s="16">
        <v>7</v>
      </c>
      <c r="EA827" s="16">
        <v>55</v>
      </c>
      <c r="EB827" s="27" t="s">
        <v>185</v>
      </c>
      <c r="EC827" s="27" t="s">
        <v>185</v>
      </c>
      <c r="ED827" s="27" t="s">
        <v>182</v>
      </c>
      <c r="EE827" s="29">
        <v>45042.277557870373</v>
      </c>
      <c r="EF827" s="28" t="s">
        <v>1129</v>
      </c>
      <c r="EG827" s="28" t="s">
        <v>1130</v>
      </c>
      <c r="EH827" s="28" t="s">
        <v>190</v>
      </c>
      <c r="EI827" s="29">
        <v>45089.818206018521</v>
      </c>
      <c r="EJ827" s="28" t="s">
        <v>197</v>
      </c>
      <c r="EK827" s="28" t="s">
        <v>156</v>
      </c>
      <c r="EL827" s="28" t="s">
        <v>198</v>
      </c>
      <c r="EM827" s="45"/>
      <c r="EN827" s="46" t="str">
        <f t="shared" si="85"/>
        <v>343F107B</v>
      </c>
      <c r="EO827" s="47">
        <f t="shared" si="86"/>
        <v>45213</v>
      </c>
      <c r="EP827" s="47">
        <f t="shared" si="87"/>
        <v>45177</v>
      </c>
      <c r="EQ827" s="48" t="str">
        <f t="shared" ca="1" si="88"/>
        <v>Y</v>
      </c>
      <c r="ER827" s="49">
        <f t="shared" si="89"/>
        <v>36</v>
      </c>
      <c r="ES827" s="50"/>
      <c r="ET827" s="51">
        <f t="shared" si="90"/>
        <v>36</v>
      </c>
      <c r="EU827" s="52">
        <f t="shared" si="91"/>
        <v>0</v>
      </c>
      <c r="EV827" s="46"/>
    </row>
    <row r="828" spans="1:153" ht="14.25" customHeight="1">
      <c r="A828" s="8">
        <v>821</v>
      </c>
      <c r="B828" s="9" t="s">
        <v>141</v>
      </c>
      <c r="C828" s="10" t="s">
        <v>206</v>
      </c>
      <c r="D828" s="10" t="s">
        <v>2008</v>
      </c>
      <c r="E828" s="10" t="s">
        <v>150</v>
      </c>
      <c r="F828" s="9" t="s">
        <v>2009</v>
      </c>
      <c r="G828" s="10" t="s">
        <v>432</v>
      </c>
      <c r="H828" s="9" t="s">
        <v>433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259</v>
      </c>
      <c r="S828" s="9" t="s">
        <v>154</v>
      </c>
      <c r="T828" s="9" t="s">
        <v>2225</v>
      </c>
      <c r="U828" s="9" t="s">
        <v>215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2226</v>
      </c>
      <c r="AA828" s="9" t="s">
        <v>293</v>
      </c>
      <c r="AB828" s="12" t="s">
        <v>294</v>
      </c>
      <c r="AC828" s="10" t="s">
        <v>2227</v>
      </c>
      <c r="AD828" s="9" t="s">
        <v>293</v>
      </c>
      <c r="AE828" s="13" t="s">
        <v>294</v>
      </c>
      <c r="AF828" s="14" t="s">
        <v>2661</v>
      </c>
      <c r="AG828" s="10" t="s">
        <v>2662</v>
      </c>
      <c r="AH828" s="11" t="s">
        <v>222</v>
      </c>
      <c r="AI828" s="11" t="s">
        <v>223</v>
      </c>
      <c r="AJ828" s="10" t="s">
        <v>224</v>
      </c>
      <c r="AK828" s="11" t="s">
        <v>223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5.7</v>
      </c>
      <c r="AU828" s="10" t="s">
        <v>142</v>
      </c>
      <c r="AV828" s="16">
        <v>17000</v>
      </c>
      <c r="AW828" s="16">
        <v>17000</v>
      </c>
      <c r="AX828" s="16">
        <v>0</v>
      </c>
      <c r="AY828" s="16">
        <v>2500</v>
      </c>
      <c r="AZ828" s="16">
        <v>2000</v>
      </c>
      <c r="BA828" s="17">
        <v>45108</v>
      </c>
      <c r="BB828" s="30" t="s">
        <v>175</v>
      </c>
      <c r="BC828" s="18">
        <v>45119</v>
      </c>
      <c r="BD828" s="17">
        <v>45443</v>
      </c>
      <c r="BE828" s="17">
        <v>45504</v>
      </c>
      <c r="BF828" s="17">
        <v>45092</v>
      </c>
      <c r="BG828" s="10">
        <v>84881487</v>
      </c>
      <c r="BH828" s="9" t="s">
        <v>414</v>
      </c>
      <c r="BI828" s="19">
        <v>44958</v>
      </c>
      <c r="BJ828" s="20">
        <v>44963</v>
      </c>
      <c r="BK828" s="16">
        <v>3160</v>
      </c>
      <c r="BL828" s="16">
        <v>18012</v>
      </c>
      <c r="BM828" s="9" t="s">
        <v>177</v>
      </c>
      <c r="BN828" s="9" t="s">
        <v>436</v>
      </c>
      <c r="BO828" s="9" t="s">
        <v>635</v>
      </c>
      <c r="BP828" s="17">
        <v>45127</v>
      </c>
      <c r="BQ828" s="17">
        <v>45127</v>
      </c>
      <c r="BR828" s="17">
        <v>45092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44872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>
        <v>44932</v>
      </c>
      <c r="CD828" s="10" t="s">
        <v>156</v>
      </c>
      <c r="CE828" s="17" t="s">
        <v>156</v>
      </c>
      <c r="CF828" s="17" t="s">
        <v>156</v>
      </c>
      <c r="CG828" s="17">
        <v>44872</v>
      </c>
      <c r="CH828" s="17" t="s">
        <v>156</v>
      </c>
      <c r="CI828" s="16">
        <v>0</v>
      </c>
      <c r="CJ828" s="10" t="s">
        <v>156</v>
      </c>
      <c r="CK828" s="10" t="s">
        <v>156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44872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>
        <v>44932</v>
      </c>
      <c r="CX828" s="10" t="s">
        <v>1536</v>
      </c>
      <c r="CY828" s="17" t="s">
        <v>156</v>
      </c>
      <c r="CZ828" s="17" t="s">
        <v>156</v>
      </c>
      <c r="DA828" s="17">
        <v>44872</v>
      </c>
      <c r="DB828" s="17">
        <v>44938</v>
      </c>
      <c r="DC828" s="16">
        <v>3160</v>
      </c>
      <c r="DD828" s="10" t="s">
        <v>2663</v>
      </c>
      <c r="DE828" s="10" t="s">
        <v>230</v>
      </c>
      <c r="DF828" s="18" t="s">
        <v>156</v>
      </c>
      <c r="DG828" s="17">
        <v>44950</v>
      </c>
      <c r="DH828" s="10" t="s">
        <v>2285</v>
      </c>
      <c r="DI828" s="17" t="s">
        <v>156</v>
      </c>
      <c r="DJ828" s="17" t="s">
        <v>156</v>
      </c>
      <c r="DK828" s="17">
        <v>44872</v>
      </c>
      <c r="DL828" s="17">
        <v>44945</v>
      </c>
      <c r="DM828" s="16">
        <v>3160</v>
      </c>
      <c r="DN828" s="10" t="s">
        <v>2664</v>
      </c>
      <c r="DO828" s="10" t="s">
        <v>233</v>
      </c>
      <c r="DP828" s="16">
        <v>12</v>
      </c>
      <c r="DQ828" s="16">
        <v>8</v>
      </c>
      <c r="DR828" s="11">
        <v>8</v>
      </c>
      <c r="DS828" s="16">
        <v>12</v>
      </c>
      <c r="DT828" s="16">
        <v>0</v>
      </c>
      <c r="DU828" s="11" t="s">
        <v>181</v>
      </c>
      <c r="DV828" s="11" t="s">
        <v>182</v>
      </c>
      <c r="DW828" s="27" t="s">
        <v>156</v>
      </c>
      <c r="DX828" s="27" t="s">
        <v>156</v>
      </c>
      <c r="DY828" s="20" t="s">
        <v>2665</v>
      </c>
      <c r="DZ828" s="16">
        <v>7</v>
      </c>
      <c r="EA828" s="16">
        <v>55</v>
      </c>
      <c r="EB828" s="27" t="s">
        <v>185</v>
      </c>
      <c r="EC828" s="27" t="s">
        <v>185</v>
      </c>
      <c r="ED828" s="27" t="s">
        <v>182</v>
      </c>
      <c r="EE828" s="29">
        <v>44873.012731481482</v>
      </c>
      <c r="EF828" s="28" t="s">
        <v>186</v>
      </c>
      <c r="EG828" s="28" t="s">
        <v>156</v>
      </c>
      <c r="EH828" s="28" t="s">
        <v>187</v>
      </c>
      <c r="EI828" s="29">
        <v>45062.343865740739</v>
      </c>
      <c r="EJ828" s="28" t="s">
        <v>197</v>
      </c>
      <c r="EK828" s="28" t="s">
        <v>156</v>
      </c>
      <c r="EL828" s="28" t="s">
        <v>198</v>
      </c>
      <c r="EM828" s="45" t="s">
        <v>3713</v>
      </c>
      <c r="EN828" s="46" t="str">
        <f t="shared" si="85"/>
        <v>343F106A</v>
      </c>
      <c r="EO828" s="47">
        <f t="shared" si="86"/>
        <v>45065</v>
      </c>
      <c r="EP828" s="47">
        <f t="shared" si="87"/>
        <v>44932</v>
      </c>
      <c r="EQ828" s="48" t="str">
        <f t="shared" ca="1" si="88"/>
        <v>Past</v>
      </c>
      <c r="ER828" s="49">
        <f t="shared" si="89"/>
        <v>133</v>
      </c>
      <c r="ES828" s="50"/>
      <c r="ET828" s="51">
        <f t="shared" si="90"/>
        <v>133</v>
      </c>
      <c r="EU828" s="52">
        <f t="shared" si="91"/>
        <v>420280</v>
      </c>
      <c r="EV828" s="46"/>
      <c r="EW828" s="23" t="s">
        <v>3714</v>
      </c>
    </row>
    <row r="829" spans="1:153" ht="14.25" customHeight="1">
      <c r="A829" s="8">
        <v>822</v>
      </c>
      <c r="B829" s="9" t="s">
        <v>141</v>
      </c>
      <c r="C829" s="10" t="s">
        <v>206</v>
      </c>
      <c r="D829" s="10" t="s">
        <v>2008</v>
      </c>
      <c r="E829" s="10" t="s">
        <v>150</v>
      </c>
      <c r="F829" s="9" t="s">
        <v>2009</v>
      </c>
      <c r="G829" s="10" t="s">
        <v>432</v>
      </c>
      <c r="H829" s="9" t="s">
        <v>433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259</v>
      </c>
      <c r="S829" s="9" t="s">
        <v>154</v>
      </c>
      <c r="T829" s="9" t="s">
        <v>2225</v>
      </c>
      <c r="U829" s="9" t="s">
        <v>215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2226</v>
      </c>
      <c r="AA829" s="9" t="s">
        <v>293</v>
      </c>
      <c r="AB829" s="12" t="s">
        <v>294</v>
      </c>
      <c r="AC829" s="10" t="s">
        <v>2227</v>
      </c>
      <c r="AD829" s="9" t="s">
        <v>293</v>
      </c>
      <c r="AE829" s="13" t="s">
        <v>294</v>
      </c>
      <c r="AF829" s="14" t="s">
        <v>2661</v>
      </c>
      <c r="AG829" s="10" t="s">
        <v>2662</v>
      </c>
      <c r="AH829" s="11" t="s">
        <v>222</v>
      </c>
      <c r="AI829" s="11" t="s">
        <v>223</v>
      </c>
      <c r="AJ829" s="10" t="s">
        <v>224</v>
      </c>
      <c r="AK829" s="11" t="s">
        <v>223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5.7</v>
      </c>
      <c r="AU829" s="10" t="s">
        <v>142</v>
      </c>
      <c r="AV829" s="16">
        <v>17000</v>
      </c>
      <c r="AW829" s="16">
        <v>17000</v>
      </c>
      <c r="AX829" s="16">
        <v>0</v>
      </c>
      <c r="AY829" s="16">
        <v>2500</v>
      </c>
      <c r="AZ829" s="16">
        <v>2000</v>
      </c>
      <c r="BA829" s="17">
        <v>45108</v>
      </c>
      <c r="BB829" s="30" t="s">
        <v>175</v>
      </c>
      <c r="BC829" s="18">
        <v>45119</v>
      </c>
      <c r="BD829" s="17">
        <v>45443</v>
      </c>
      <c r="BE829" s="17">
        <v>45504</v>
      </c>
      <c r="BF829" s="17">
        <v>45092</v>
      </c>
      <c r="BG829" s="10">
        <v>85182196</v>
      </c>
      <c r="BH829" s="9" t="s">
        <v>319</v>
      </c>
      <c r="BI829" s="19">
        <v>44986</v>
      </c>
      <c r="BJ829" s="20">
        <v>44991</v>
      </c>
      <c r="BK829" s="16">
        <v>5004</v>
      </c>
      <c r="BL829" s="16">
        <v>28523</v>
      </c>
      <c r="BM829" s="9" t="s">
        <v>177</v>
      </c>
      <c r="BN829" s="9" t="s">
        <v>383</v>
      </c>
      <c r="BO829" s="9" t="s">
        <v>156</v>
      </c>
      <c r="BP829" s="17">
        <v>45153</v>
      </c>
      <c r="BQ829" s="17">
        <v>45153</v>
      </c>
      <c r="BR829" s="17">
        <v>45153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>
        <v>44917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>
        <v>44936</v>
      </c>
      <c r="CD829" s="10" t="s">
        <v>156</v>
      </c>
      <c r="CE829" s="17">
        <v>44943</v>
      </c>
      <c r="CF829" s="17" t="s">
        <v>156</v>
      </c>
      <c r="CG829" s="17">
        <v>44917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>
        <v>44917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>
        <v>44936</v>
      </c>
      <c r="CX829" s="10" t="s">
        <v>193</v>
      </c>
      <c r="CY829" s="17">
        <v>44999</v>
      </c>
      <c r="CZ829" s="17" t="s">
        <v>156</v>
      </c>
      <c r="DA829" s="17">
        <v>44917</v>
      </c>
      <c r="DB829" s="17">
        <v>44938</v>
      </c>
      <c r="DC829" s="16">
        <v>5004</v>
      </c>
      <c r="DD829" s="10" t="s">
        <v>2666</v>
      </c>
      <c r="DE829" s="10" t="s">
        <v>230</v>
      </c>
      <c r="DF829" s="18" t="s">
        <v>156</v>
      </c>
      <c r="DG829" s="17">
        <v>44964</v>
      </c>
      <c r="DH829" s="10" t="s">
        <v>2161</v>
      </c>
      <c r="DI829" s="17">
        <v>45006</v>
      </c>
      <c r="DJ829" s="17" t="s">
        <v>156</v>
      </c>
      <c r="DK829" s="17">
        <v>44917</v>
      </c>
      <c r="DL829" s="17">
        <v>44965</v>
      </c>
      <c r="DM829" s="16">
        <v>5004</v>
      </c>
      <c r="DN829" s="10" t="s">
        <v>2667</v>
      </c>
      <c r="DO829" s="10" t="s">
        <v>230</v>
      </c>
      <c r="DP829" s="16">
        <v>12</v>
      </c>
      <c r="DQ829" s="16">
        <v>8</v>
      </c>
      <c r="DR829" s="11">
        <v>8</v>
      </c>
      <c r="DS829" s="16">
        <v>12</v>
      </c>
      <c r="DT829" s="16">
        <v>0</v>
      </c>
      <c r="DU829" s="11" t="s">
        <v>181</v>
      </c>
      <c r="DV829" s="11" t="s">
        <v>182</v>
      </c>
      <c r="DW829" s="27" t="s">
        <v>156</v>
      </c>
      <c r="DX829" s="27" t="s">
        <v>2125</v>
      </c>
      <c r="DY829" s="20" t="s">
        <v>1529</v>
      </c>
      <c r="DZ829" s="16">
        <v>7</v>
      </c>
      <c r="EA829" s="16">
        <v>55</v>
      </c>
      <c r="EB829" s="27" t="s">
        <v>185</v>
      </c>
      <c r="EC829" s="27" t="s">
        <v>185</v>
      </c>
      <c r="ED829" s="27" t="s">
        <v>182</v>
      </c>
      <c r="EE829" s="29">
        <v>44917.99591435185</v>
      </c>
      <c r="EF829" s="28" t="s">
        <v>186</v>
      </c>
      <c r="EG829" s="28" t="s">
        <v>156</v>
      </c>
      <c r="EH829" s="28" t="s">
        <v>187</v>
      </c>
      <c r="EI829" s="29">
        <v>45062.343865740739</v>
      </c>
      <c r="EJ829" s="28" t="s">
        <v>197</v>
      </c>
      <c r="EK829" s="28" t="s">
        <v>156</v>
      </c>
      <c r="EL829" s="28" t="s">
        <v>198</v>
      </c>
      <c r="EM829" s="45" t="s">
        <v>3713</v>
      </c>
      <c r="EN829" s="46" t="str">
        <f t="shared" si="85"/>
        <v>343F106A</v>
      </c>
      <c r="EO829" s="47">
        <f t="shared" si="86"/>
        <v>45091</v>
      </c>
      <c r="EP829" s="47">
        <f t="shared" si="87"/>
        <v>44936</v>
      </c>
      <c r="EQ829" s="48" t="str">
        <f t="shared" ca="1" si="88"/>
        <v>Past</v>
      </c>
      <c r="ER829" s="49">
        <f t="shared" si="89"/>
        <v>155</v>
      </c>
      <c r="ES829" s="50"/>
      <c r="ET829" s="51">
        <f t="shared" si="90"/>
        <v>155</v>
      </c>
      <c r="EU829" s="52">
        <f t="shared" si="91"/>
        <v>775620</v>
      </c>
      <c r="EV829" s="46"/>
      <c r="EW829" s="23" t="s">
        <v>3714</v>
      </c>
    </row>
    <row r="830" spans="1:153" ht="14.25" hidden="1" customHeight="1">
      <c r="A830" s="8">
        <v>823</v>
      </c>
      <c r="B830" s="9" t="s">
        <v>141</v>
      </c>
      <c r="C830" s="10" t="s">
        <v>206</v>
      </c>
      <c r="D830" s="10" t="s">
        <v>2008</v>
      </c>
      <c r="E830" s="10" t="s">
        <v>150</v>
      </c>
      <c r="F830" s="9" t="s">
        <v>2009</v>
      </c>
      <c r="G830" s="10" t="s">
        <v>432</v>
      </c>
      <c r="H830" s="9" t="s">
        <v>433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259</v>
      </c>
      <c r="S830" s="9" t="s">
        <v>154</v>
      </c>
      <c r="T830" s="9" t="s">
        <v>2225</v>
      </c>
      <c r="U830" s="9" t="s">
        <v>215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2226</v>
      </c>
      <c r="AA830" s="9" t="s">
        <v>293</v>
      </c>
      <c r="AB830" s="12" t="s">
        <v>294</v>
      </c>
      <c r="AC830" s="10" t="s">
        <v>2227</v>
      </c>
      <c r="AD830" s="9" t="s">
        <v>293</v>
      </c>
      <c r="AE830" s="13" t="s">
        <v>294</v>
      </c>
      <c r="AF830" s="14" t="s">
        <v>2661</v>
      </c>
      <c r="AG830" s="10" t="s">
        <v>2662</v>
      </c>
      <c r="AH830" s="11" t="s">
        <v>222</v>
      </c>
      <c r="AI830" s="11" t="s">
        <v>223</v>
      </c>
      <c r="AJ830" s="10" t="s">
        <v>224</v>
      </c>
      <c r="AK830" s="11" t="s">
        <v>223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5.7</v>
      </c>
      <c r="AU830" s="10" t="s">
        <v>142</v>
      </c>
      <c r="AV830" s="16">
        <v>17000</v>
      </c>
      <c r="AW830" s="16">
        <v>17000</v>
      </c>
      <c r="AX830" s="16">
        <v>0</v>
      </c>
      <c r="AY830" s="16">
        <v>2500</v>
      </c>
      <c r="AZ830" s="16">
        <v>2000</v>
      </c>
      <c r="BA830" s="17">
        <v>45108</v>
      </c>
      <c r="BB830" s="30" t="s">
        <v>175</v>
      </c>
      <c r="BC830" s="18" t="s">
        <v>156</v>
      </c>
      <c r="BD830" s="17">
        <v>45443</v>
      </c>
      <c r="BE830" s="17">
        <v>45504</v>
      </c>
      <c r="BF830" s="17">
        <v>45092</v>
      </c>
      <c r="BG830" s="10">
        <v>85521061</v>
      </c>
      <c r="BH830" s="9" t="s">
        <v>321</v>
      </c>
      <c r="BI830" s="19">
        <v>45047</v>
      </c>
      <c r="BJ830" s="20">
        <v>45047</v>
      </c>
      <c r="BK830" s="16">
        <v>0</v>
      </c>
      <c r="BL830" s="16">
        <v>0</v>
      </c>
      <c r="BM830" s="9" t="s">
        <v>177</v>
      </c>
      <c r="BN830" s="9" t="s">
        <v>178</v>
      </c>
      <c r="BO830" s="9" t="s">
        <v>156</v>
      </c>
      <c r="BP830" s="17">
        <v>45122</v>
      </c>
      <c r="BQ830" s="17" t="s">
        <v>156</v>
      </c>
      <c r="BR830" s="17" t="s">
        <v>156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 t="s">
        <v>156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 t="s">
        <v>156</v>
      </c>
      <c r="CD830" s="10" t="s">
        <v>156</v>
      </c>
      <c r="CE830" s="17" t="s">
        <v>156</v>
      </c>
      <c r="CF830" s="17" t="s">
        <v>156</v>
      </c>
      <c r="CG830" s="17">
        <v>45075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 t="s">
        <v>156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 t="s">
        <v>156</v>
      </c>
      <c r="CX830" s="10" t="s">
        <v>193</v>
      </c>
      <c r="CY830" s="17" t="s">
        <v>156</v>
      </c>
      <c r="CZ830" s="17" t="s">
        <v>156</v>
      </c>
      <c r="DA830" s="17">
        <v>45075</v>
      </c>
      <c r="DB830" s="17" t="s">
        <v>156</v>
      </c>
      <c r="DC830" s="16">
        <v>0</v>
      </c>
      <c r="DD830" s="10" t="s">
        <v>156</v>
      </c>
      <c r="DE830" s="10" t="s">
        <v>156</v>
      </c>
      <c r="DF830" s="18" t="s">
        <v>156</v>
      </c>
      <c r="DG830" s="17" t="s">
        <v>156</v>
      </c>
      <c r="DH830" s="10" t="s">
        <v>156</v>
      </c>
      <c r="DI830" s="17" t="s">
        <v>156</v>
      </c>
      <c r="DJ830" s="17" t="s">
        <v>156</v>
      </c>
      <c r="DK830" s="17">
        <v>45075</v>
      </c>
      <c r="DL830" s="17" t="s">
        <v>156</v>
      </c>
      <c r="DM830" s="16">
        <v>0</v>
      </c>
      <c r="DN830" s="10" t="s">
        <v>156</v>
      </c>
      <c r="DO830" s="10" t="s">
        <v>156</v>
      </c>
      <c r="DP830" s="16">
        <v>12</v>
      </c>
      <c r="DQ830" s="16">
        <v>8</v>
      </c>
      <c r="DR830" s="11">
        <v>8</v>
      </c>
      <c r="DS830" s="16">
        <v>12</v>
      </c>
      <c r="DT830" s="16">
        <v>1</v>
      </c>
      <c r="DU830" s="11" t="s">
        <v>181</v>
      </c>
      <c r="DV830" s="11" t="s">
        <v>182</v>
      </c>
      <c r="DW830" s="27" t="s">
        <v>156</v>
      </c>
      <c r="DX830" s="27" t="s">
        <v>156</v>
      </c>
      <c r="DY830" s="20" t="s">
        <v>1614</v>
      </c>
      <c r="DZ830" s="16">
        <v>7</v>
      </c>
      <c r="EA830" s="16">
        <v>55</v>
      </c>
      <c r="EB830" s="27" t="s">
        <v>185</v>
      </c>
      <c r="EC830" s="27" t="s">
        <v>185</v>
      </c>
      <c r="ED830" s="27" t="s">
        <v>182</v>
      </c>
      <c r="EE830" s="29">
        <v>45042.277557870373</v>
      </c>
      <c r="EF830" s="28" t="s">
        <v>1129</v>
      </c>
      <c r="EG830" s="28" t="s">
        <v>1130</v>
      </c>
      <c r="EH830" s="28" t="s">
        <v>190</v>
      </c>
      <c r="EI830" s="29">
        <v>45076.226701388892</v>
      </c>
      <c r="EJ830" s="28" t="s">
        <v>188</v>
      </c>
      <c r="EK830" s="28" t="s">
        <v>189</v>
      </c>
      <c r="EL830" s="28" t="s">
        <v>190</v>
      </c>
      <c r="EM830" s="45"/>
      <c r="EN830" s="46" t="str">
        <f t="shared" si="85"/>
        <v>343F106A</v>
      </c>
      <c r="EO830" s="47">
        <f t="shared" si="86"/>
        <v>45060</v>
      </c>
      <c r="EP830" s="47" t="str">
        <f t="shared" si="87"/>
        <v/>
      </c>
      <c r="EQ830" s="48" t="str">
        <f t="shared" ca="1" si="88"/>
        <v>Y</v>
      </c>
      <c r="ER830" s="49" t="str">
        <f t="shared" si="89"/>
        <v/>
      </c>
      <c r="ES830" s="50"/>
      <c r="ET830" s="51" t="str">
        <f t="shared" si="90"/>
        <v/>
      </c>
      <c r="EU830" s="52" t="str">
        <f t="shared" si="91"/>
        <v/>
      </c>
      <c r="EV830" s="46"/>
    </row>
    <row r="831" spans="1:153" ht="14.25" hidden="1" customHeight="1">
      <c r="A831" s="8">
        <v>824</v>
      </c>
      <c r="B831" s="9" t="s">
        <v>141</v>
      </c>
      <c r="C831" s="10" t="s">
        <v>206</v>
      </c>
      <c r="D831" s="10" t="s">
        <v>2008</v>
      </c>
      <c r="E831" s="10" t="s">
        <v>150</v>
      </c>
      <c r="F831" s="9" t="s">
        <v>2009</v>
      </c>
      <c r="G831" s="10" t="s">
        <v>432</v>
      </c>
      <c r="H831" s="9" t="s">
        <v>433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259</v>
      </c>
      <c r="S831" s="9" t="s">
        <v>154</v>
      </c>
      <c r="T831" s="9" t="s">
        <v>2225</v>
      </c>
      <c r="U831" s="9" t="s">
        <v>215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2226</v>
      </c>
      <c r="AA831" s="9" t="s">
        <v>293</v>
      </c>
      <c r="AB831" s="12" t="s">
        <v>294</v>
      </c>
      <c r="AC831" s="10" t="s">
        <v>2227</v>
      </c>
      <c r="AD831" s="9" t="s">
        <v>293</v>
      </c>
      <c r="AE831" s="13" t="s">
        <v>294</v>
      </c>
      <c r="AF831" s="14" t="s">
        <v>2661</v>
      </c>
      <c r="AG831" s="10" t="s">
        <v>2662</v>
      </c>
      <c r="AH831" s="11" t="s">
        <v>222</v>
      </c>
      <c r="AI831" s="11" t="s">
        <v>223</v>
      </c>
      <c r="AJ831" s="10" t="s">
        <v>224</v>
      </c>
      <c r="AK831" s="11" t="s">
        <v>223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5.7</v>
      </c>
      <c r="AU831" s="10" t="s">
        <v>142</v>
      </c>
      <c r="AV831" s="16">
        <v>17000</v>
      </c>
      <c r="AW831" s="16">
        <v>17000</v>
      </c>
      <c r="AX831" s="16">
        <v>0</v>
      </c>
      <c r="AY831" s="16">
        <v>2500</v>
      </c>
      <c r="AZ831" s="16">
        <v>2000</v>
      </c>
      <c r="BA831" s="17">
        <v>45108</v>
      </c>
      <c r="BB831" s="30" t="s">
        <v>175</v>
      </c>
      <c r="BC831" s="18" t="s">
        <v>156</v>
      </c>
      <c r="BD831" s="17">
        <v>45443</v>
      </c>
      <c r="BE831" s="17">
        <v>45504</v>
      </c>
      <c r="BF831" s="17">
        <v>45092</v>
      </c>
      <c r="BG831" s="10">
        <v>85521062</v>
      </c>
      <c r="BH831" s="9" t="s">
        <v>258</v>
      </c>
      <c r="BI831" s="19">
        <v>45078</v>
      </c>
      <c r="BJ831" s="20">
        <v>45082</v>
      </c>
      <c r="BK831" s="16">
        <v>0</v>
      </c>
      <c r="BL831" s="16">
        <v>0</v>
      </c>
      <c r="BM831" s="9" t="s">
        <v>177</v>
      </c>
      <c r="BN831" s="9" t="s">
        <v>178</v>
      </c>
      <c r="BO831" s="9" t="s">
        <v>156</v>
      </c>
      <c r="BP831" s="17">
        <v>45153</v>
      </c>
      <c r="BQ831" s="17" t="s">
        <v>156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 t="s">
        <v>156</v>
      </c>
      <c r="CD831" s="10" t="s">
        <v>156</v>
      </c>
      <c r="CE831" s="17" t="s">
        <v>156</v>
      </c>
      <c r="CF831" s="17" t="s">
        <v>156</v>
      </c>
      <c r="CG831" s="17">
        <v>45075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 t="s">
        <v>156</v>
      </c>
      <c r="CX831" s="10" t="s">
        <v>193</v>
      </c>
      <c r="CY831" s="17" t="s">
        <v>156</v>
      </c>
      <c r="CZ831" s="17" t="s">
        <v>156</v>
      </c>
      <c r="DA831" s="17">
        <v>45075</v>
      </c>
      <c r="DB831" s="17" t="s">
        <v>156</v>
      </c>
      <c r="DC831" s="16">
        <v>0</v>
      </c>
      <c r="DD831" s="10" t="s">
        <v>156</v>
      </c>
      <c r="DE831" s="10" t="s">
        <v>156</v>
      </c>
      <c r="DF831" s="18" t="s">
        <v>156</v>
      </c>
      <c r="DG831" s="17" t="s">
        <v>156</v>
      </c>
      <c r="DH831" s="10" t="s">
        <v>156</v>
      </c>
      <c r="DI831" s="17" t="s">
        <v>156</v>
      </c>
      <c r="DJ831" s="17" t="s">
        <v>156</v>
      </c>
      <c r="DK831" s="17">
        <v>45075</v>
      </c>
      <c r="DL831" s="17" t="s">
        <v>156</v>
      </c>
      <c r="DM831" s="16">
        <v>0</v>
      </c>
      <c r="DN831" s="10" t="s">
        <v>156</v>
      </c>
      <c r="DO831" s="10" t="s">
        <v>156</v>
      </c>
      <c r="DP831" s="16">
        <v>12</v>
      </c>
      <c r="DQ831" s="16">
        <v>8</v>
      </c>
      <c r="DR831" s="11">
        <v>8</v>
      </c>
      <c r="DS831" s="16">
        <v>12</v>
      </c>
      <c r="DT831" s="16">
        <v>1</v>
      </c>
      <c r="DU831" s="11" t="s">
        <v>181</v>
      </c>
      <c r="DV831" s="11" t="s">
        <v>182</v>
      </c>
      <c r="DW831" s="27" t="s">
        <v>156</v>
      </c>
      <c r="DX831" s="27" t="s">
        <v>156</v>
      </c>
      <c r="DY831" s="20" t="s">
        <v>1529</v>
      </c>
      <c r="DZ831" s="16">
        <v>7</v>
      </c>
      <c r="EA831" s="16">
        <v>55</v>
      </c>
      <c r="EB831" s="27" t="s">
        <v>185</v>
      </c>
      <c r="EC831" s="27" t="s">
        <v>185</v>
      </c>
      <c r="ED831" s="27" t="s">
        <v>182</v>
      </c>
      <c r="EE831" s="29">
        <v>45042.277557870373</v>
      </c>
      <c r="EF831" s="28" t="s">
        <v>1129</v>
      </c>
      <c r="EG831" s="28" t="s">
        <v>1130</v>
      </c>
      <c r="EH831" s="28" t="s">
        <v>190</v>
      </c>
      <c r="EI831" s="29">
        <v>45076.226701388892</v>
      </c>
      <c r="EJ831" s="28" t="s">
        <v>188</v>
      </c>
      <c r="EK831" s="28" t="s">
        <v>189</v>
      </c>
      <c r="EL831" s="28" t="s">
        <v>190</v>
      </c>
      <c r="EM831" s="45"/>
      <c r="EN831" s="46" t="str">
        <f t="shared" si="85"/>
        <v>343F106A</v>
      </c>
      <c r="EO831" s="47">
        <f t="shared" si="86"/>
        <v>45091</v>
      </c>
      <c r="EP831" s="47" t="str">
        <f t="shared" si="87"/>
        <v/>
      </c>
      <c r="EQ831" s="48" t="str">
        <f t="shared" ca="1" si="88"/>
        <v>Y</v>
      </c>
      <c r="ER831" s="49" t="str">
        <f t="shared" si="89"/>
        <v/>
      </c>
      <c r="ES831" s="50"/>
      <c r="ET831" s="51" t="str">
        <f t="shared" si="90"/>
        <v/>
      </c>
      <c r="EU831" s="52" t="str">
        <f t="shared" si="91"/>
        <v/>
      </c>
      <c r="EV831" s="46"/>
    </row>
    <row r="832" spans="1:153" ht="14.25" hidden="1" customHeight="1">
      <c r="A832" s="8">
        <v>825</v>
      </c>
      <c r="B832" s="9" t="s">
        <v>141</v>
      </c>
      <c r="C832" s="10" t="s">
        <v>206</v>
      </c>
      <c r="D832" s="10" t="s">
        <v>2008</v>
      </c>
      <c r="E832" s="10" t="s">
        <v>150</v>
      </c>
      <c r="F832" s="9" t="s">
        <v>2009</v>
      </c>
      <c r="G832" s="10" t="s">
        <v>432</v>
      </c>
      <c r="H832" s="9" t="s">
        <v>433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259</v>
      </c>
      <c r="S832" s="9" t="s">
        <v>154</v>
      </c>
      <c r="T832" s="9" t="s">
        <v>2225</v>
      </c>
      <c r="U832" s="9" t="s">
        <v>215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2226</v>
      </c>
      <c r="AA832" s="9" t="s">
        <v>293</v>
      </c>
      <c r="AB832" s="12" t="s">
        <v>294</v>
      </c>
      <c r="AC832" s="10" t="s">
        <v>2227</v>
      </c>
      <c r="AD832" s="9" t="s">
        <v>293</v>
      </c>
      <c r="AE832" s="13" t="s">
        <v>294</v>
      </c>
      <c r="AF832" s="14" t="s">
        <v>2661</v>
      </c>
      <c r="AG832" s="10" t="s">
        <v>2662</v>
      </c>
      <c r="AH832" s="11" t="s">
        <v>222</v>
      </c>
      <c r="AI832" s="11" t="s">
        <v>223</v>
      </c>
      <c r="AJ832" s="10" t="s">
        <v>224</v>
      </c>
      <c r="AK832" s="11" t="s">
        <v>223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5.7</v>
      </c>
      <c r="AU832" s="10" t="s">
        <v>142</v>
      </c>
      <c r="AV832" s="16">
        <v>17000</v>
      </c>
      <c r="AW832" s="16">
        <v>17000</v>
      </c>
      <c r="AX832" s="16">
        <v>0</v>
      </c>
      <c r="AY832" s="16">
        <v>2500</v>
      </c>
      <c r="AZ832" s="16">
        <v>2000</v>
      </c>
      <c r="BA832" s="17">
        <v>45108</v>
      </c>
      <c r="BB832" s="30" t="s">
        <v>175</v>
      </c>
      <c r="BC832" s="18" t="s">
        <v>156</v>
      </c>
      <c r="BD832" s="17">
        <v>45443</v>
      </c>
      <c r="BE832" s="17">
        <v>45504</v>
      </c>
      <c r="BF832" s="17">
        <v>45092</v>
      </c>
      <c r="BG832" s="10">
        <v>85654505</v>
      </c>
      <c r="BH832" s="9" t="s">
        <v>303</v>
      </c>
      <c r="BI832" s="19">
        <v>45108</v>
      </c>
      <c r="BJ832" s="20">
        <v>45110</v>
      </c>
      <c r="BK832" s="16">
        <v>0</v>
      </c>
      <c r="BL832" s="16">
        <v>0</v>
      </c>
      <c r="BM832" s="9" t="s">
        <v>177</v>
      </c>
      <c r="BN832" s="9" t="s">
        <v>178</v>
      </c>
      <c r="BO832" s="9" t="s">
        <v>156</v>
      </c>
      <c r="BP832" s="17">
        <v>45173</v>
      </c>
      <c r="BQ832" s="17" t="s">
        <v>156</v>
      </c>
      <c r="BR832" s="17">
        <v>45173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>
        <v>45068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 t="s">
        <v>156</v>
      </c>
      <c r="CD832" s="10" t="s">
        <v>156</v>
      </c>
      <c r="CE832" s="17" t="s">
        <v>156</v>
      </c>
      <c r="CF832" s="17" t="s">
        <v>156</v>
      </c>
      <c r="CG832" s="17">
        <v>45075</v>
      </c>
      <c r="CH832" s="17" t="s">
        <v>156</v>
      </c>
      <c r="CI832" s="16">
        <v>0</v>
      </c>
      <c r="CJ832" s="10" t="s">
        <v>156</v>
      </c>
      <c r="CK832" s="10" t="s">
        <v>156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>
        <v>45068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 t="s">
        <v>156</v>
      </c>
      <c r="CX832" s="10" t="s">
        <v>193</v>
      </c>
      <c r="CY832" s="17" t="s">
        <v>156</v>
      </c>
      <c r="CZ832" s="17" t="s">
        <v>156</v>
      </c>
      <c r="DA832" s="17">
        <v>45075</v>
      </c>
      <c r="DB832" s="17" t="s">
        <v>156</v>
      </c>
      <c r="DC832" s="16">
        <v>0</v>
      </c>
      <c r="DD832" s="10" t="s">
        <v>156</v>
      </c>
      <c r="DE832" s="10" t="s">
        <v>156</v>
      </c>
      <c r="DF832" s="18" t="s">
        <v>156</v>
      </c>
      <c r="DG832" s="17" t="s">
        <v>156</v>
      </c>
      <c r="DH832" s="10" t="s">
        <v>156</v>
      </c>
      <c r="DI832" s="17" t="s">
        <v>156</v>
      </c>
      <c r="DJ832" s="17" t="s">
        <v>156</v>
      </c>
      <c r="DK832" s="17">
        <v>45075</v>
      </c>
      <c r="DL832" s="17" t="s">
        <v>156</v>
      </c>
      <c r="DM832" s="16">
        <v>0</v>
      </c>
      <c r="DN832" s="10" t="s">
        <v>156</v>
      </c>
      <c r="DO832" s="10" t="s">
        <v>156</v>
      </c>
      <c r="DP832" s="16">
        <v>12</v>
      </c>
      <c r="DQ832" s="16">
        <v>8</v>
      </c>
      <c r="DR832" s="11">
        <v>8</v>
      </c>
      <c r="DS832" s="16">
        <v>12</v>
      </c>
      <c r="DT832" s="16">
        <v>1500</v>
      </c>
      <c r="DU832" s="11" t="s">
        <v>181</v>
      </c>
      <c r="DV832" s="11" t="s">
        <v>182</v>
      </c>
      <c r="DW832" s="27" t="s">
        <v>156</v>
      </c>
      <c r="DX832" s="27" t="s">
        <v>156</v>
      </c>
      <c r="DY832" s="20" t="s">
        <v>156</v>
      </c>
      <c r="DZ832" s="16">
        <v>7</v>
      </c>
      <c r="EA832" s="16">
        <v>55</v>
      </c>
      <c r="EB832" s="27" t="s">
        <v>185</v>
      </c>
      <c r="EC832" s="27" t="s">
        <v>185</v>
      </c>
      <c r="ED832" s="27" t="s">
        <v>182</v>
      </c>
      <c r="EE832" s="29">
        <v>45068.822800925926</v>
      </c>
      <c r="EF832" s="28" t="s">
        <v>186</v>
      </c>
      <c r="EG832" s="28" t="s">
        <v>156</v>
      </c>
      <c r="EH832" s="28" t="s">
        <v>187</v>
      </c>
      <c r="EI832" s="29">
        <v>45076.226701388892</v>
      </c>
      <c r="EJ832" s="28" t="s">
        <v>188</v>
      </c>
      <c r="EK832" s="28" t="s">
        <v>189</v>
      </c>
      <c r="EL832" s="28" t="s">
        <v>190</v>
      </c>
      <c r="EM832" s="45"/>
      <c r="EN832" s="46" t="str">
        <f t="shared" si="85"/>
        <v>343F106A</v>
      </c>
      <c r="EO832" s="47">
        <f t="shared" si="86"/>
        <v>45111</v>
      </c>
      <c r="EP832" s="47" t="str">
        <f t="shared" si="87"/>
        <v/>
      </c>
      <c r="EQ832" s="48" t="str">
        <f t="shared" ca="1" si="88"/>
        <v>Y</v>
      </c>
      <c r="ER832" s="49" t="str">
        <f t="shared" si="89"/>
        <v/>
      </c>
      <c r="ES832" s="50"/>
      <c r="ET832" s="51" t="str">
        <f t="shared" si="90"/>
        <v/>
      </c>
      <c r="EU832" s="52" t="str">
        <f t="shared" si="91"/>
        <v/>
      </c>
      <c r="EV832" s="46"/>
    </row>
    <row r="833" spans="1:153" ht="14.25" customHeight="1">
      <c r="A833" s="8">
        <v>826</v>
      </c>
      <c r="B833" s="9" t="s">
        <v>141</v>
      </c>
      <c r="C833" s="10" t="s">
        <v>206</v>
      </c>
      <c r="D833" s="10" t="s">
        <v>2008</v>
      </c>
      <c r="E833" s="10" t="s">
        <v>150</v>
      </c>
      <c r="F833" s="9" t="s">
        <v>2009</v>
      </c>
      <c r="G833" s="10" t="s">
        <v>432</v>
      </c>
      <c r="H833" s="9" t="s">
        <v>433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259</v>
      </c>
      <c r="S833" s="9" t="s">
        <v>154</v>
      </c>
      <c r="T833" s="9" t="s">
        <v>2225</v>
      </c>
      <c r="U833" s="9" t="s">
        <v>215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2226</v>
      </c>
      <c r="AA833" s="9" t="s">
        <v>293</v>
      </c>
      <c r="AB833" s="12" t="s">
        <v>294</v>
      </c>
      <c r="AC833" s="10" t="s">
        <v>2227</v>
      </c>
      <c r="AD833" s="9" t="s">
        <v>293</v>
      </c>
      <c r="AE833" s="13" t="s">
        <v>294</v>
      </c>
      <c r="AF833" s="14" t="s">
        <v>2661</v>
      </c>
      <c r="AG833" s="10" t="s">
        <v>2662</v>
      </c>
      <c r="AH833" s="11" t="s">
        <v>222</v>
      </c>
      <c r="AI833" s="11" t="s">
        <v>223</v>
      </c>
      <c r="AJ833" s="10" t="s">
        <v>224</v>
      </c>
      <c r="AK833" s="11" t="s">
        <v>223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5.7</v>
      </c>
      <c r="AU833" s="10" t="s">
        <v>142</v>
      </c>
      <c r="AV833" s="16">
        <v>17000</v>
      </c>
      <c r="AW833" s="16">
        <v>17000</v>
      </c>
      <c r="AX833" s="16">
        <v>0</v>
      </c>
      <c r="AY833" s="16">
        <v>2500</v>
      </c>
      <c r="AZ833" s="16">
        <v>2000</v>
      </c>
      <c r="BA833" s="17">
        <v>45108</v>
      </c>
      <c r="BB833" s="30" t="s">
        <v>175</v>
      </c>
      <c r="BC833" s="18">
        <v>45119</v>
      </c>
      <c r="BD833" s="17">
        <v>45443</v>
      </c>
      <c r="BE833" s="17">
        <v>45504</v>
      </c>
      <c r="BF833" s="17">
        <v>45092</v>
      </c>
      <c r="BG833" s="10">
        <v>85264249</v>
      </c>
      <c r="BH833" s="9" t="s">
        <v>247</v>
      </c>
      <c r="BI833" s="19">
        <v>45108</v>
      </c>
      <c r="BJ833" s="20">
        <v>45110</v>
      </c>
      <c r="BK833" s="16">
        <v>3000</v>
      </c>
      <c r="BL833" s="16">
        <v>17100</v>
      </c>
      <c r="BM833" s="9" t="s">
        <v>177</v>
      </c>
      <c r="BN833" s="9" t="s">
        <v>383</v>
      </c>
      <c r="BO833" s="9" t="s">
        <v>156</v>
      </c>
      <c r="BP833" s="17">
        <v>45199</v>
      </c>
      <c r="BQ833" s="17">
        <v>45199</v>
      </c>
      <c r="BR833" s="17" t="s">
        <v>156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 t="s">
        <v>156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>
        <v>45041</v>
      </c>
      <c r="CD833" s="10" t="s">
        <v>2381</v>
      </c>
      <c r="CE833" s="17">
        <v>45051</v>
      </c>
      <c r="CF833" s="17" t="s">
        <v>156</v>
      </c>
      <c r="CG833" s="17">
        <v>45021</v>
      </c>
      <c r="CH833" s="17">
        <v>45037</v>
      </c>
      <c r="CI833" s="16">
        <v>1000</v>
      </c>
      <c r="CJ833" s="10" t="s">
        <v>2668</v>
      </c>
      <c r="CK833" s="10" t="s">
        <v>230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 t="s">
        <v>156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45113</v>
      </c>
      <c r="CX833" s="10" t="s">
        <v>2532</v>
      </c>
      <c r="CY833" s="17">
        <v>45107</v>
      </c>
      <c r="CZ833" s="17" t="s">
        <v>156</v>
      </c>
      <c r="DA833" s="17">
        <v>45021</v>
      </c>
      <c r="DB833" s="17">
        <v>45112</v>
      </c>
      <c r="DC833" s="16">
        <v>3000</v>
      </c>
      <c r="DD833" s="10" t="s">
        <v>2669</v>
      </c>
      <c r="DE833" s="10" t="s">
        <v>1010</v>
      </c>
      <c r="DF833" s="18" t="s">
        <v>156</v>
      </c>
      <c r="DG833" s="17">
        <v>45113</v>
      </c>
      <c r="DH833" s="10" t="s">
        <v>2055</v>
      </c>
      <c r="DI833" s="17">
        <v>45121</v>
      </c>
      <c r="DJ833" s="17" t="s">
        <v>156</v>
      </c>
      <c r="DK833" s="17">
        <v>45008</v>
      </c>
      <c r="DL833" s="17">
        <v>45112</v>
      </c>
      <c r="DM833" s="16">
        <v>3000</v>
      </c>
      <c r="DN833" s="10" t="s">
        <v>2670</v>
      </c>
      <c r="DO833" s="10" t="s">
        <v>661</v>
      </c>
      <c r="DP833" s="16">
        <v>12</v>
      </c>
      <c r="DQ833" s="16">
        <v>8</v>
      </c>
      <c r="DR833" s="11">
        <v>8</v>
      </c>
      <c r="DS833" s="16">
        <v>12</v>
      </c>
      <c r="DT833" s="16">
        <v>0</v>
      </c>
      <c r="DU833" s="11" t="s">
        <v>181</v>
      </c>
      <c r="DV833" s="11" t="s">
        <v>182</v>
      </c>
      <c r="DW833" s="27" t="s">
        <v>156</v>
      </c>
      <c r="DX833" s="27" t="s">
        <v>156</v>
      </c>
      <c r="DY833" s="20" t="s">
        <v>2253</v>
      </c>
      <c r="DZ833" s="16">
        <v>7</v>
      </c>
      <c r="EA833" s="16">
        <v>55</v>
      </c>
      <c r="EB833" s="27" t="s">
        <v>185</v>
      </c>
      <c r="EC833" s="27" t="s">
        <v>185</v>
      </c>
      <c r="ED833" s="27" t="s">
        <v>182</v>
      </c>
      <c r="EE833" s="29">
        <v>44940.315532407411</v>
      </c>
      <c r="EF833" s="28" t="s">
        <v>188</v>
      </c>
      <c r="EG833" s="28" t="s">
        <v>189</v>
      </c>
      <c r="EH833" s="28" t="s">
        <v>190</v>
      </c>
      <c r="EI833" s="29">
        <v>45112.784953703704</v>
      </c>
      <c r="EJ833" s="28" t="s">
        <v>505</v>
      </c>
      <c r="EK833" s="28" t="s">
        <v>506</v>
      </c>
      <c r="EL833" s="28" t="s">
        <v>237</v>
      </c>
      <c r="EM833" s="45" t="s">
        <v>3713</v>
      </c>
      <c r="EN833" s="46" t="str">
        <f t="shared" si="85"/>
        <v>343F106A</v>
      </c>
      <c r="EO833" s="47">
        <f t="shared" si="86"/>
        <v>45137</v>
      </c>
      <c r="EP833" s="47">
        <f t="shared" si="87"/>
        <v>45113</v>
      </c>
      <c r="EQ833" s="48" t="str">
        <f t="shared" ca="1" si="88"/>
        <v>Past</v>
      </c>
      <c r="ER833" s="49">
        <f t="shared" si="89"/>
        <v>24</v>
      </c>
      <c r="ES833" s="50"/>
      <c r="ET833" s="51">
        <f t="shared" si="90"/>
        <v>24</v>
      </c>
      <c r="EU833" s="52">
        <f t="shared" si="91"/>
        <v>72000</v>
      </c>
      <c r="EV833" s="46"/>
      <c r="EW833" s="23" t="s">
        <v>3714</v>
      </c>
    </row>
    <row r="834" spans="1:153" ht="14.25" hidden="1" customHeight="1">
      <c r="A834" s="8">
        <v>827</v>
      </c>
      <c r="B834" s="9" t="s">
        <v>141</v>
      </c>
      <c r="C834" s="10" t="s">
        <v>206</v>
      </c>
      <c r="D834" s="10" t="s">
        <v>2008</v>
      </c>
      <c r="E834" s="10" t="s">
        <v>150</v>
      </c>
      <c r="F834" s="9" t="s">
        <v>2009</v>
      </c>
      <c r="G834" s="10" t="s">
        <v>432</v>
      </c>
      <c r="H834" s="9" t="s">
        <v>433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259</v>
      </c>
      <c r="S834" s="9" t="s">
        <v>154</v>
      </c>
      <c r="T834" s="9" t="s">
        <v>2225</v>
      </c>
      <c r="U834" s="9" t="s">
        <v>215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2226</v>
      </c>
      <c r="AA834" s="9" t="s">
        <v>293</v>
      </c>
      <c r="AB834" s="12" t="s">
        <v>294</v>
      </c>
      <c r="AC834" s="10" t="s">
        <v>2227</v>
      </c>
      <c r="AD834" s="9" t="s">
        <v>293</v>
      </c>
      <c r="AE834" s="13" t="s">
        <v>294</v>
      </c>
      <c r="AF834" s="14" t="s">
        <v>2661</v>
      </c>
      <c r="AG834" s="10" t="s">
        <v>2662</v>
      </c>
      <c r="AH834" s="11" t="s">
        <v>222</v>
      </c>
      <c r="AI834" s="11" t="s">
        <v>223</v>
      </c>
      <c r="AJ834" s="10" t="s">
        <v>224</v>
      </c>
      <c r="AK834" s="11" t="s">
        <v>223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5.7</v>
      </c>
      <c r="AU834" s="10" t="s">
        <v>142</v>
      </c>
      <c r="AV834" s="16">
        <v>17000</v>
      </c>
      <c r="AW834" s="16">
        <v>17000</v>
      </c>
      <c r="AX834" s="16">
        <v>0</v>
      </c>
      <c r="AY834" s="16">
        <v>2500</v>
      </c>
      <c r="AZ834" s="16">
        <v>2000</v>
      </c>
      <c r="BA834" s="17">
        <v>45108</v>
      </c>
      <c r="BB834" s="30" t="s">
        <v>175</v>
      </c>
      <c r="BC834" s="18">
        <v>45064</v>
      </c>
      <c r="BD834" s="17">
        <v>45443</v>
      </c>
      <c r="BE834" s="17">
        <v>45504</v>
      </c>
      <c r="BF834" s="17">
        <v>45092</v>
      </c>
      <c r="BG834" s="10">
        <v>85533895</v>
      </c>
      <c r="BH834" s="9" t="s">
        <v>176</v>
      </c>
      <c r="BI834" s="19">
        <v>45139</v>
      </c>
      <c r="BJ834" s="20">
        <v>45159</v>
      </c>
      <c r="BK834" s="16">
        <v>0</v>
      </c>
      <c r="BL834" s="16">
        <v>0</v>
      </c>
      <c r="BM834" s="9" t="s">
        <v>177</v>
      </c>
      <c r="BN834" s="9" t="s">
        <v>178</v>
      </c>
      <c r="BO834" s="9" t="s">
        <v>156</v>
      </c>
      <c r="BP834" s="17">
        <v>45223</v>
      </c>
      <c r="BQ834" s="17" t="s">
        <v>156</v>
      </c>
      <c r="BR834" s="17">
        <v>45209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>
        <v>45050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>
        <v>45065</v>
      </c>
      <c r="CD834" s="10" t="s">
        <v>156</v>
      </c>
      <c r="CE834" s="17">
        <v>45065</v>
      </c>
      <c r="CF834" s="17" t="s">
        <v>156</v>
      </c>
      <c r="CG834" s="17">
        <v>45050</v>
      </c>
      <c r="CH834" s="17">
        <v>45064</v>
      </c>
      <c r="CI834" s="16">
        <v>5300</v>
      </c>
      <c r="CJ834" s="10" t="s">
        <v>2671</v>
      </c>
      <c r="CK834" s="10" t="s">
        <v>230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>
        <v>45050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45105</v>
      </c>
      <c r="CX834" s="10" t="s">
        <v>2137</v>
      </c>
      <c r="CY834" s="17">
        <v>45114</v>
      </c>
      <c r="CZ834" s="17" t="s">
        <v>156</v>
      </c>
      <c r="DA834" s="17">
        <v>45055</v>
      </c>
      <c r="DB834" s="17" t="s">
        <v>156</v>
      </c>
      <c r="DC834" s="16">
        <v>0</v>
      </c>
      <c r="DD834" s="10" t="s">
        <v>156</v>
      </c>
      <c r="DE834" s="10" t="s">
        <v>156</v>
      </c>
      <c r="DF834" s="18" t="s">
        <v>156</v>
      </c>
      <c r="DG834" s="17">
        <v>45125</v>
      </c>
      <c r="DH834" s="10" t="s">
        <v>2211</v>
      </c>
      <c r="DI834" s="17">
        <v>45135</v>
      </c>
      <c r="DJ834" s="17" t="s">
        <v>156</v>
      </c>
      <c r="DK834" s="17">
        <v>45050</v>
      </c>
      <c r="DL834" s="17" t="s">
        <v>156</v>
      </c>
      <c r="DM834" s="16">
        <v>0</v>
      </c>
      <c r="DN834" s="10" t="s">
        <v>156</v>
      </c>
      <c r="DO834" s="10" t="s">
        <v>156</v>
      </c>
      <c r="DP834" s="16">
        <v>12</v>
      </c>
      <c r="DQ834" s="16">
        <v>8</v>
      </c>
      <c r="DR834" s="11">
        <v>8</v>
      </c>
      <c r="DS834" s="16">
        <v>12</v>
      </c>
      <c r="DT834" s="16">
        <v>5300</v>
      </c>
      <c r="DU834" s="11" t="s">
        <v>181</v>
      </c>
      <c r="DV834" s="11" t="s">
        <v>182</v>
      </c>
      <c r="DW834" s="27" t="s">
        <v>156</v>
      </c>
      <c r="DX834" s="27" t="s">
        <v>156</v>
      </c>
      <c r="DY834" s="20" t="s">
        <v>156</v>
      </c>
      <c r="DZ834" s="16">
        <v>7</v>
      </c>
      <c r="EA834" s="16">
        <v>55</v>
      </c>
      <c r="EB834" s="27" t="s">
        <v>185</v>
      </c>
      <c r="EC834" s="27" t="s">
        <v>185</v>
      </c>
      <c r="ED834" s="27" t="s">
        <v>182</v>
      </c>
      <c r="EE834" s="29">
        <v>45050.979525462964</v>
      </c>
      <c r="EF834" s="28" t="s">
        <v>186</v>
      </c>
      <c r="EG834" s="28" t="s">
        <v>156</v>
      </c>
      <c r="EH834" s="28" t="s">
        <v>187</v>
      </c>
      <c r="EI834" s="29">
        <v>45119.458854166667</v>
      </c>
      <c r="EJ834" s="28" t="s">
        <v>188</v>
      </c>
      <c r="EK834" s="28" t="s">
        <v>189</v>
      </c>
      <c r="EL834" s="28" t="s">
        <v>190</v>
      </c>
      <c r="EM834" s="45"/>
      <c r="EN834" s="46" t="str">
        <f t="shared" si="85"/>
        <v>343F106A</v>
      </c>
      <c r="EO834" s="47">
        <f t="shared" si="86"/>
        <v>45161</v>
      </c>
      <c r="EP834" s="47">
        <f t="shared" si="87"/>
        <v>45105</v>
      </c>
      <c r="EQ834" s="48" t="str">
        <f t="shared" ca="1" si="88"/>
        <v>Past</v>
      </c>
      <c r="ER834" s="49">
        <f t="shared" si="89"/>
        <v>56</v>
      </c>
      <c r="ES834" s="50"/>
      <c r="ET834" s="51">
        <f t="shared" si="90"/>
        <v>56</v>
      </c>
      <c r="EU834" s="52">
        <f t="shared" si="91"/>
        <v>0</v>
      </c>
      <c r="EV834" s="46"/>
    </row>
    <row r="835" spans="1:153" ht="14.25" customHeight="1">
      <c r="A835" s="8">
        <v>828</v>
      </c>
      <c r="B835" s="9" t="s">
        <v>141</v>
      </c>
      <c r="C835" s="10" t="s">
        <v>206</v>
      </c>
      <c r="D835" s="10" t="s">
        <v>2008</v>
      </c>
      <c r="E835" s="10" t="s">
        <v>150</v>
      </c>
      <c r="F835" s="9" t="s">
        <v>2009</v>
      </c>
      <c r="G835" s="10" t="s">
        <v>432</v>
      </c>
      <c r="H835" s="9" t="s">
        <v>433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259</v>
      </c>
      <c r="S835" s="9" t="s">
        <v>154</v>
      </c>
      <c r="T835" s="9" t="s">
        <v>2225</v>
      </c>
      <c r="U835" s="9" t="s">
        <v>215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2226</v>
      </c>
      <c r="AA835" s="9" t="s">
        <v>293</v>
      </c>
      <c r="AB835" s="12" t="s">
        <v>294</v>
      </c>
      <c r="AC835" s="10" t="s">
        <v>2227</v>
      </c>
      <c r="AD835" s="9" t="s">
        <v>293</v>
      </c>
      <c r="AE835" s="13" t="s">
        <v>294</v>
      </c>
      <c r="AF835" s="14" t="s">
        <v>2661</v>
      </c>
      <c r="AG835" s="10" t="s">
        <v>2662</v>
      </c>
      <c r="AH835" s="11" t="s">
        <v>222</v>
      </c>
      <c r="AI835" s="11" t="s">
        <v>223</v>
      </c>
      <c r="AJ835" s="10" t="s">
        <v>224</v>
      </c>
      <c r="AK835" s="11" t="s">
        <v>223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5.7</v>
      </c>
      <c r="AU835" s="10" t="s">
        <v>142</v>
      </c>
      <c r="AV835" s="16">
        <v>17000</v>
      </c>
      <c r="AW835" s="16">
        <v>17000</v>
      </c>
      <c r="AX835" s="16">
        <v>0</v>
      </c>
      <c r="AY835" s="16">
        <v>2500</v>
      </c>
      <c r="AZ835" s="16">
        <v>2000</v>
      </c>
      <c r="BA835" s="17">
        <v>45108</v>
      </c>
      <c r="BB835" s="30" t="s">
        <v>175</v>
      </c>
      <c r="BC835" s="18">
        <v>45119</v>
      </c>
      <c r="BD835" s="17">
        <v>45443</v>
      </c>
      <c r="BE835" s="17">
        <v>45504</v>
      </c>
      <c r="BF835" s="17">
        <v>45092</v>
      </c>
      <c r="BG835" s="10">
        <v>85432724</v>
      </c>
      <c r="BH835" s="9" t="s">
        <v>211</v>
      </c>
      <c r="BI835" s="19">
        <v>45170</v>
      </c>
      <c r="BJ835" s="20">
        <v>45187</v>
      </c>
      <c r="BK835" s="16">
        <v>2000</v>
      </c>
      <c r="BL835" s="16">
        <v>11400</v>
      </c>
      <c r="BM835" s="9" t="s">
        <v>177</v>
      </c>
      <c r="BN835" s="9" t="s">
        <v>470</v>
      </c>
      <c r="BO835" s="9" t="s">
        <v>156</v>
      </c>
      <c r="BP835" s="17">
        <v>45229</v>
      </c>
      <c r="BQ835" s="17" t="s">
        <v>156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>
        <v>45079</v>
      </c>
      <c r="CD835" s="10" t="s">
        <v>156</v>
      </c>
      <c r="CE835" s="17">
        <v>45079</v>
      </c>
      <c r="CF835" s="17" t="s">
        <v>156</v>
      </c>
      <c r="CG835" s="17">
        <v>45008</v>
      </c>
      <c r="CH835" s="17">
        <v>45077</v>
      </c>
      <c r="CI835" s="16">
        <v>2000</v>
      </c>
      <c r="CJ835" s="10" t="s">
        <v>2672</v>
      </c>
      <c r="CK835" s="10" t="s">
        <v>230</v>
      </c>
      <c r="CL835" s="18">
        <v>45107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 t="s">
        <v>156</v>
      </c>
      <c r="CX835" s="10" t="s">
        <v>2387</v>
      </c>
      <c r="CY835" s="17">
        <v>45121</v>
      </c>
      <c r="CZ835" s="17" t="s">
        <v>156</v>
      </c>
      <c r="DA835" s="17">
        <v>45105</v>
      </c>
      <c r="DB835" s="17" t="s">
        <v>156</v>
      </c>
      <c r="DC835" s="16">
        <v>0</v>
      </c>
      <c r="DD835" s="10" t="s">
        <v>156</v>
      </c>
      <c r="DE835" s="10" t="s">
        <v>156</v>
      </c>
      <c r="DF835" s="18" t="s">
        <v>156</v>
      </c>
      <c r="DG835" s="17" t="s">
        <v>156</v>
      </c>
      <c r="DH835" s="10" t="s">
        <v>2180</v>
      </c>
      <c r="DI835" s="17">
        <v>45160</v>
      </c>
      <c r="DJ835" s="17" t="s">
        <v>156</v>
      </c>
      <c r="DK835" s="17">
        <v>45105</v>
      </c>
      <c r="DL835" s="17" t="s">
        <v>156</v>
      </c>
      <c r="DM835" s="16">
        <v>0</v>
      </c>
      <c r="DN835" s="10" t="s">
        <v>156</v>
      </c>
      <c r="DO835" s="10" t="s">
        <v>156</v>
      </c>
      <c r="DP835" s="16">
        <v>12</v>
      </c>
      <c r="DQ835" s="16">
        <v>8</v>
      </c>
      <c r="DR835" s="11">
        <v>8</v>
      </c>
      <c r="DS835" s="16">
        <v>12</v>
      </c>
      <c r="DT835" s="16">
        <v>0</v>
      </c>
      <c r="DU835" s="11" t="s">
        <v>181</v>
      </c>
      <c r="DV835" s="11" t="s">
        <v>182</v>
      </c>
      <c r="DW835" s="27" t="s">
        <v>156</v>
      </c>
      <c r="DX835" s="27" t="s">
        <v>156</v>
      </c>
      <c r="DY835" s="20" t="s">
        <v>156</v>
      </c>
      <c r="DZ835" s="16">
        <v>7</v>
      </c>
      <c r="EA835" s="16">
        <v>55</v>
      </c>
      <c r="EB835" s="27" t="s">
        <v>185</v>
      </c>
      <c r="EC835" s="27" t="s">
        <v>185</v>
      </c>
      <c r="ED835" s="27" t="s">
        <v>182</v>
      </c>
      <c r="EE835" s="29">
        <v>44996.338541666664</v>
      </c>
      <c r="EF835" s="28" t="s">
        <v>195</v>
      </c>
      <c r="EG835" s="28" t="s">
        <v>196</v>
      </c>
      <c r="EH835" s="28" t="s">
        <v>190</v>
      </c>
      <c r="EI835" s="29">
        <v>45119.458854166667</v>
      </c>
      <c r="EJ835" s="28" t="s">
        <v>188</v>
      </c>
      <c r="EK835" s="28" t="s">
        <v>189</v>
      </c>
      <c r="EL835" s="28" t="s">
        <v>190</v>
      </c>
      <c r="EM835" s="45" t="s">
        <v>3713</v>
      </c>
      <c r="EN835" s="46" t="str">
        <f t="shared" si="85"/>
        <v>343F106A</v>
      </c>
      <c r="EO835" s="47">
        <f t="shared" si="86"/>
        <v>45167</v>
      </c>
      <c r="EP835" s="47" t="str">
        <f t="shared" si="87"/>
        <v/>
      </c>
      <c r="EQ835" s="48" t="str">
        <f t="shared" ca="1" si="88"/>
        <v>Y</v>
      </c>
      <c r="ER835" s="49" t="str">
        <f t="shared" si="89"/>
        <v/>
      </c>
      <c r="ES835" s="50"/>
      <c r="ET835" s="51" t="str">
        <f t="shared" si="90"/>
        <v/>
      </c>
      <c r="EU835" s="52" t="str">
        <f t="shared" si="91"/>
        <v/>
      </c>
      <c r="EV835" s="46"/>
      <c r="EW835" s="23" t="s">
        <v>3721</v>
      </c>
    </row>
    <row r="836" spans="1:153" ht="14.25" hidden="1" customHeight="1">
      <c r="A836" s="8">
        <v>829</v>
      </c>
      <c r="B836" s="9" t="s">
        <v>141</v>
      </c>
      <c r="C836" s="10" t="s">
        <v>206</v>
      </c>
      <c r="D836" s="10" t="s">
        <v>2008</v>
      </c>
      <c r="E836" s="10" t="s">
        <v>150</v>
      </c>
      <c r="F836" s="9" t="s">
        <v>2009</v>
      </c>
      <c r="G836" s="10" t="s">
        <v>432</v>
      </c>
      <c r="H836" s="9" t="s">
        <v>433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259</v>
      </c>
      <c r="S836" s="9" t="s">
        <v>154</v>
      </c>
      <c r="T836" s="9" t="s">
        <v>2225</v>
      </c>
      <c r="U836" s="9" t="s">
        <v>215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2226</v>
      </c>
      <c r="AA836" s="9" t="s">
        <v>293</v>
      </c>
      <c r="AB836" s="12" t="s">
        <v>294</v>
      </c>
      <c r="AC836" s="10" t="s">
        <v>2227</v>
      </c>
      <c r="AD836" s="9" t="s">
        <v>293</v>
      </c>
      <c r="AE836" s="13" t="s">
        <v>294</v>
      </c>
      <c r="AF836" s="14" t="s">
        <v>2661</v>
      </c>
      <c r="AG836" s="10" t="s">
        <v>2662</v>
      </c>
      <c r="AH836" s="11" t="s">
        <v>222</v>
      </c>
      <c r="AI836" s="11" t="s">
        <v>223</v>
      </c>
      <c r="AJ836" s="10" t="s">
        <v>224</v>
      </c>
      <c r="AK836" s="11" t="s">
        <v>223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5.7</v>
      </c>
      <c r="AU836" s="10" t="s">
        <v>142</v>
      </c>
      <c r="AV836" s="16">
        <v>17000</v>
      </c>
      <c r="AW836" s="16">
        <v>17000</v>
      </c>
      <c r="AX836" s="16">
        <v>0</v>
      </c>
      <c r="AY836" s="16">
        <v>2500</v>
      </c>
      <c r="AZ836" s="16">
        <v>2000</v>
      </c>
      <c r="BA836" s="17">
        <v>45108</v>
      </c>
      <c r="BB836" s="30" t="s">
        <v>175</v>
      </c>
      <c r="BC836" s="18" t="s">
        <v>156</v>
      </c>
      <c r="BD836" s="17">
        <v>45443</v>
      </c>
      <c r="BE836" s="17">
        <v>45504</v>
      </c>
      <c r="BF836" s="17">
        <v>45092</v>
      </c>
      <c r="BG836" s="10">
        <v>85521063</v>
      </c>
      <c r="BH836" s="9" t="s">
        <v>201</v>
      </c>
      <c r="BI836" s="19">
        <v>45170</v>
      </c>
      <c r="BJ836" s="20">
        <v>45173</v>
      </c>
      <c r="BK836" s="16">
        <v>0</v>
      </c>
      <c r="BL836" s="16">
        <v>0</v>
      </c>
      <c r="BM836" s="9" t="s">
        <v>177</v>
      </c>
      <c r="BN836" s="9" t="s">
        <v>178</v>
      </c>
      <c r="BO836" s="9" t="s">
        <v>156</v>
      </c>
      <c r="BP836" s="17">
        <v>45245</v>
      </c>
      <c r="BQ836" s="17" t="s">
        <v>156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45093</v>
      </c>
      <c r="CD836" s="10" t="s">
        <v>1022</v>
      </c>
      <c r="CE836" s="17">
        <v>45093</v>
      </c>
      <c r="CF836" s="17" t="s">
        <v>156</v>
      </c>
      <c r="CG836" s="17">
        <v>45047</v>
      </c>
      <c r="CH836" s="17" t="s">
        <v>156</v>
      </c>
      <c r="CI836" s="16">
        <v>0</v>
      </c>
      <c r="CJ836" s="10" t="s">
        <v>156</v>
      </c>
      <c r="CK836" s="10" t="s">
        <v>156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45149</v>
      </c>
      <c r="CX836" s="10" t="s">
        <v>193</v>
      </c>
      <c r="CY836" s="17">
        <v>45149</v>
      </c>
      <c r="CZ836" s="17" t="s">
        <v>156</v>
      </c>
      <c r="DA836" s="17">
        <v>45047</v>
      </c>
      <c r="DB836" s="17" t="s">
        <v>156</v>
      </c>
      <c r="DC836" s="16">
        <v>0</v>
      </c>
      <c r="DD836" s="10" t="s">
        <v>156</v>
      </c>
      <c r="DE836" s="10" t="s">
        <v>156</v>
      </c>
      <c r="DF836" s="18" t="s">
        <v>156</v>
      </c>
      <c r="DG836" s="17">
        <v>45170</v>
      </c>
      <c r="DH836" s="10" t="s">
        <v>156</v>
      </c>
      <c r="DI836" s="17">
        <v>45170</v>
      </c>
      <c r="DJ836" s="17" t="s">
        <v>156</v>
      </c>
      <c r="DK836" s="17">
        <v>45042</v>
      </c>
      <c r="DL836" s="17" t="s">
        <v>156</v>
      </c>
      <c r="DM836" s="16">
        <v>0</v>
      </c>
      <c r="DN836" s="10" t="s">
        <v>156</v>
      </c>
      <c r="DO836" s="10" t="s">
        <v>156</v>
      </c>
      <c r="DP836" s="16">
        <v>12</v>
      </c>
      <c r="DQ836" s="16">
        <v>8</v>
      </c>
      <c r="DR836" s="11">
        <v>8</v>
      </c>
      <c r="DS836" s="16">
        <v>12</v>
      </c>
      <c r="DT836" s="16">
        <v>1</v>
      </c>
      <c r="DU836" s="11" t="s">
        <v>181</v>
      </c>
      <c r="DV836" s="11" t="s">
        <v>182</v>
      </c>
      <c r="DW836" s="27" t="s">
        <v>156</v>
      </c>
      <c r="DX836" s="27" t="s">
        <v>156</v>
      </c>
      <c r="DY836" s="20" t="s">
        <v>2602</v>
      </c>
      <c r="DZ836" s="16">
        <v>7</v>
      </c>
      <c r="EA836" s="16">
        <v>55</v>
      </c>
      <c r="EB836" s="27" t="s">
        <v>185</v>
      </c>
      <c r="EC836" s="27" t="s">
        <v>185</v>
      </c>
      <c r="ED836" s="27" t="s">
        <v>182</v>
      </c>
      <c r="EE836" s="29">
        <v>45042.277557870373</v>
      </c>
      <c r="EF836" s="28" t="s">
        <v>1129</v>
      </c>
      <c r="EG836" s="28" t="s">
        <v>1130</v>
      </c>
      <c r="EH836" s="28" t="s">
        <v>190</v>
      </c>
      <c r="EI836" s="29">
        <v>45096.814641203702</v>
      </c>
      <c r="EJ836" s="28" t="s">
        <v>197</v>
      </c>
      <c r="EK836" s="28" t="s">
        <v>156</v>
      </c>
      <c r="EL836" s="28" t="s">
        <v>198</v>
      </c>
      <c r="EM836" s="45"/>
      <c r="EN836" s="46" t="str">
        <f t="shared" si="85"/>
        <v>343F106A</v>
      </c>
      <c r="EO836" s="47">
        <f t="shared" si="86"/>
        <v>45183</v>
      </c>
      <c r="EP836" s="47">
        <f t="shared" si="87"/>
        <v>45149</v>
      </c>
      <c r="EQ836" s="48" t="str">
        <f t="shared" ca="1" si="88"/>
        <v>Y</v>
      </c>
      <c r="ER836" s="49">
        <f t="shared" si="89"/>
        <v>34</v>
      </c>
      <c r="ES836" s="50"/>
      <c r="ET836" s="51">
        <f t="shared" si="90"/>
        <v>34</v>
      </c>
      <c r="EU836" s="52">
        <f t="shared" si="91"/>
        <v>0</v>
      </c>
      <c r="EV836" s="46"/>
    </row>
    <row r="837" spans="1:153" ht="14.25" customHeight="1">
      <c r="A837" s="8">
        <v>830</v>
      </c>
      <c r="B837" s="9" t="s">
        <v>141</v>
      </c>
      <c r="C837" s="10" t="s">
        <v>206</v>
      </c>
      <c r="D837" s="10" t="s">
        <v>2008</v>
      </c>
      <c r="E837" s="10" t="s">
        <v>150</v>
      </c>
      <c r="F837" s="9" t="s">
        <v>2009</v>
      </c>
      <c r="G837" s="10" t="s">
        <v>432</v>
      </c>
      <c r="H837" s="9" t="s">
        <v>433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259</v>
      </c>
      <c r="S837" s="9" t="s">
        <v>154</v>
      </c>
      <c r="T837" s="9" t="s">
        <v>2225</v>
      </c>
      <c r="U837" s="9" t="s">
        <v>215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2226</v>
      </c>
      <c r="AA837" s="9" t="s">
        <v>293</v>
      </c>
      <c r="AB837" s="12" t="s">
        <v>294</v>
      </c>
      <c r="AC837" s="10" t="s">
        <v>2227</v>
      </c>
      <c r="AD837" s="9" t="s">
        <v>293</v>
      </c>
      <c r="AE837" s="13" t="s">
        <v>294</v>
      </c>
      <c r="AF837" s="14" t="s">
        <v>2661</v>
      </c>
      <c r="AG837" s="10" t="s">
        <v>2662</v>
      </c>
      <c r="AH837" s="11" t="s">
        <v>222</v>
      </c>
      <c r="AI837" s="11" t="s">
        <v>223</v>
      </c>
      <c r="AJ837" s="10" t="s">
        <v>224</v>
      </c>
      <c r="AK837" s="11" t="s">
        <v>223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5.7</v>
      </c>
      <c r="AU837" s="10" t="s">
        <v>142</v>
      </c>
      <c r="AV837" s="16">
        <v>17000</v>
      </c>
      <c r="AW837" s="16">
        <v>17000</v>
      </c>
      <c r="AX837" s="16">
        <v>0</v>
      </c>
      <c r="AY837" s="16">
        <v>2500</v>
      </c>
      <c r="AZ837" s="16">
        <v>2000</v>
      </c>
      <c r="BA837" s="17">
        <v>45108</v>
      </c>
      <c r="BB837" s="30" t="s">
        <v>175</v>
      </c>
      <c r="BC837" s="18">
        <v>45119</v>
      </c>
      <c r="BD837" s="17">
        <v>45443</v>
      </c>
      <c r="BE837" s="17">
        <v>45504</v>
      </c>
      <c r="BF837" s="17">
        <v>45092</v>
      </c>
      <c r="BG837" s="10">
        <v>85654504</v>
      </c>
      <c r="BH837" s="9" t="s">
        <v>274</v>
      </c>
      <c r="BI837" s="19">
        <v>45170</v>
      </c>
      <c r="BJ837" s="20">
        <v>45187</v>
      </c>
      <c r="BK837" s="16">
        <v>800</v>
      </c>
      <c r="BL837" s="16">
        <v>4560</v>
      </c>
      <c r="BM837" s="9" t="s">
        <v>177</v>
      </c>
      <c r="BN837" s="9" t="s">
        <v>383</v>
      </c>
      <c r="BO837" s="9" t="s">
        <v>156</v>
      </c>
      <c r="BP837" s="17">
        <v>45250</v>
      </c>
      <c r="BQ837" s="17" t="s">
        <v>156</v>
      </c>
      <c r="BR837" s="17">
        <v>45250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>
        <v>45068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>
        <v>45090</v>
      </c>
      <c r="CD837" s="10" t="s">
        <v>156</v>
      </c>
      <c r="CE837" s="17">
        <v>45100</v>
      </c>
      <c r="CF837" s="17" t="s">
        <v>156</v>
      </c>
      <c r="CG837" s="17">
        <v>45070</v>
      </c>
      <c r="CH837" s="17">
        <v>45086</v>
      </c>
      <c r="CI837" s="16">
        <v>800</v>
      </c>
      <c r="CJ837" s="10" t="s">
        <v>2673</v>
      </c>
      <c r="CK837" s="10" t="s">
        <v>230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>
        <v>45068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45120</v>
      </c>
      <c r="CX837" s="10" t="s">
        <v>2557</v>
      </c>
      <c r="CY837" s="17">
        <v>45156</v>
      </c>
      <c r="CZ837" s="17" t="s">
        <v>156</v>
      </c>
      <c r="DA837" s="17">
        <v>45070</v>
      </c>
      <c r="DB837" s="17" t="s">
        <v>156</v>
      </c>
      <c r="DC837" s="16">
        <v>0</v>
      </c>
      <c r="DD837" s="10" t="s">
        <v>156</v>
      </c>
      <c r="DE837" s="10" t="s">
        <v>156</v>
      </c>
      <c r="DF837" s="18" t="s">
        <v>156</v>
      </c>
      <c r="DG837" s="17">
        <v>45153</v>
      </c>
      <c r="DH837" s="10" t="s">
        <v>2647</v>
      </c>
      <c r="DI837" s="17">
        <v>45170</v>
      </c>
      <c r="DJ837" s="17" t="s">
        <v>156</v>
      </c>
      <c r="DK837" s="17">
        <v>45070</v>
      </c>
      <c r="DL837" s="17" t="s">
        <v>156</v>
      </c>
      <c r="DM837" s="16">
        <v>0</v>
      </c>
      <c r="DN837" s="10" t="s">
        <v>156</v>
      </c>
      <c r="DO837" s="10" t="s">
        <v>156</v>
      </c>
      <c r="DP837" s="16">
        <v>12</v>
      </c>
      <c r="DQ837" s="16">
        <v>8</v>
      </c>
      <c r="DR837" s="11">
        <v>8</v>
      </c>
      <c r="DS837" s="16">
        <v>12</v>
      </c>
      <c r="DT837" s="16">
        <v>0</v>
      </c>
      <c r="DU837" s="11" t="s">
        <v>181</v>
      </c>
      <c r="DV837" s="11" t="s">
        <v>182</v>
      </c>
      <c r="DW837" s="27" t="s">
        <v>156</v>
      </c>
      <c r="DX837" s="27" t="s">
        <v>156</v>
      </c>
      <c r="DY837" s="20" t="s">
        <v>156</v>
      </c>
      <c r="DZ837" s="16">
        <v>7</v>
      </c>
      <c r="EA837" s="16">
        <v>55</v>
      </c>
      <c r="EB837" s="27" t="s">
        <v>185</v>
      </c>
      <c r="EC837" s="27" t="s">
        <v>185</v>
      </c>
      <c r="ED837" s="27" t="s">
        <v>182</v>
      </c>
      <c r="EE837" s="29">
        <v>45068.822800925926</v>
      </c>
      <c r="EF837" s="28" t="s">
        <v>186</v>
      </c>
      <c r="EG837" s="28" t="s">
        <v>156</v>
      </c>
      <c r="EH837" s="28" t="s">
        <v>187</v>
      </c>
      <c r="EI837" s="29">
        <v>45115.510740740741</v>
      </c>
      <c r="EJ837" s="28" t="s">
        <v>542</v>
      </c>
      <c r="EK837" s="28" t="s">
        <v>156</v>
      </c>
      <c r="EL837" s="28" t="s">
        <v>543</v>
      </c>
      <c r="EM837" s="45" t="s">
        <v>3713</v>
      </c>
      <c r="EN837" s="46" t="str">
        <f t="shared" si="85"/>
        <v>343F106A</v>
      </c>
      <c r="EO837" s="47">
        <f t="shared" si="86"/>
        <v>45188</v>
      </c>
      <c r="EP837" s="47">
        <f t="shared" si="87"/>
        <v>45120</v>
      </c>
      <c r="EQ837" s="48" t="str">
        <f t="shared" ca="1" si="88"/>
        <v>Past</v>
      </c>
      <c r="ER837" s="49">
        <f t="shared" si="89"/>
        <v>68</v>
      </c>
      <c r="ES837" s="50"/>
      <c r="ET837" s="51">
        <f t="shared" si="90"/>
        <v>68</v>
      </c>
      <c r="EU837" s="52">
        <f t="shared" si="91"/>
        <v>54400</v>
      </c>
      <c r="EV837" s="46"/>
      <c r="EW837" s="23" t="s">
        <v>3714</v>
      </c>
    </row>
    <row r="838" spans="1:153" ht="14.25" hidden="1" customHeight="1">
      <c r="A838" s="8">
        <v>831</v>
      </c>
      <c r="B838" s="9" t="s">
        <v>141</v>
      </c>
      <c r="C838" s="10" t="s">
        <v>206</v>
      </c>
      <c r="D838" s="10" t="s">
        <v>2008</v>
      </c>
      <c r="E838" s="10" t="s">
        <v>150</v>
      </c>
      <c r="F838" s="9" t="s">
        <v>2009</v>
      </c>
      <c r="G838" s="10" t="s">
        <v>432</v>
      </c>
      <c r="H838" s="9" t="s">
        <v>433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259</v>
      </c>
      <c r="S838" s="9" t="s">
        <v>154</v>
      </c>
      <c r="T838" s="9" t="s">
        <v>2225</v>
      </c>
      <c r="U838" s="9" t="s">
        <v>215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2226</v>
      </c>
      <c r="AA838" s="9" t="s">
        <v>293</v>
      </c>
      <c r="AB838" s="12" t="s">
        <v>294</v>
      </c>
      <c r="AC838" s="10" t="s">
        <v>2227</v>
      </c>
      <c r="AD838" s="9" t="s">
        <v>293</v>
      </c>
      <c r="AE838" s="13" t="s">
        <v>294</v>
      </c>
      <c r="AF838" s="14" t="s">
        <v>2661</v>
      </c>
      <c r="AG838" s="10" t="s">
        <v>2662</v>
      </c>
      <c r="AH838" s="11" t="s">
        <v>222</v>
      </c>
      <c r="AI838" s="11" t="s">
        <v>223</v>
      </c>
      <c r="AJ838" s="10" t="s">
        <v>224</v>
      </c>
      <c r="AK838" s="11" t="s">
        <v>223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5.7</v>
      </c>
      <c r="AU838" s="10" t="s">
        <v>142</v>
      </c>
      <c r="AV838" s="16">
        <v>17000</v>
      </c>
      <c r="AW838" s="16">
        <v>17000</v>
      </c>
      <c r="AX838" s="16">
        <v>0</v>
      </c>
      <c r="AY838" s="16">
        <v>2500</v>
      </c>
      <c r="AZ838" s="16">
        <v>2000</v>
      </c>
      <c r="BA838" s="17">
        <v>45108</v>
      </c>
      <c r="BB838" s="30" t="s">
        <v>175</v>
      </c>
      <c r="BC838" s="18" t="s">
        <v>156</v>
      </c>
      <c r="BD838" s="17">
        <v>45443</v>
      </c>
      <c r="BE838" s="17">
        <v>45504</v>
      </c>
      <c r="BF838" s="17">
        <v>45092</v>
      </c>
      <c r="BG838" s="10">
        <v>85521064</v>
      </c>
      <c r="BH838" s="9" t="s">
        <v>621</v>
      </c>
      <c r="BI838" s="19">
        <v>45200</v>
      </c>
      <c r="BJ838" s="20">
        <v>45201</v>
      </c>
      <c r="BK838" s="16">
        <v>0</v>
      </c>
      <c r="BL838" s="16">
        <v>0</v>
      </c>
      <c r="BM838" s="9" t="s">
        <v>177</v>
      </c>
      <c r="BN838" s="9" t="s">
        <v>178</v>
      </c>
      <c r="BO838" s="9" t="s">
        <v>156</v>
      </c>
      <c r="BP838" s="17">
        <v>45275</v>
      </c>
      <c r="BQ838" s="17" t="s">
        <v>156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>
        <v>45121</v>
      </c>
      <c r="CD838" s="10" t="s">
        <v>156</v>
      </c>
      <c r="CE838" s="17">
        <v>45121</v>
      </c>
      <c r="CF838" s="17" t="s">
        <v>156</v>
      </c>
      <c r="CG838" s="17">
        <v>45047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45177</v>
      </c>
      <c r="CX838" s="10" t="s">
        <v>193</v>
      </c>
      <c r="CY838" s="17">
        <v>45177</v>
      </c>
      <c r="CZ838" s="17" t="s">
        <v>156</v>
      </c>
      <c r="DA838" s="17">
        <v>45047</v>
      </c>
      <c r="DB838" s="17" t="s">
        <v>156</v>
      </c>
      <c r="DC838" s="16">
        <v>0</v>
      </c>
      <c r="DD838" s="10" t="s">
        <v>156</v>
      </c>
      <c r="DE838" s="10" t="s">
        <v>156</v>
      </c>
      <c r="DF838" s="18" t="s">
        <v>156</v>
      </c>
      <c r="DG838" s="17">
        <v>45198</v>
      </c>
      <c r="DH838" s="10" t="s">
        <v>156</v>
      </c>
      <c r="DI838" s="17">
        <v>45198</v>
      </c>
      <c r="DJ838" s="17" t="s">
        <v>156</v>
      </c>
      <c r="DK838" s="17">
        <v>45042</v>
      </c>
      <c r="DL838" s="17" t="s">
        <v>156</v>
      </c>
      <c r="DM838" s="16">
        <v>0</v>
      </c>
      <c r="DN838" s="10" t="s">
        <v>156</v>
      </c>
      <c r="DO838" s="10" t="s">
        <v>156</v>
      </c>
      <c r="DP838" s="16">
        <v>12</v>
      </c>
      <c r="DQ838" s="16">
        <v>8</v>
      </c>
      <c r="DR838" s="11">
        <v>8</v>
      </c>
      <c r="DS838" s="16">
        <v>12</v>
      </c>
      <c r="DT838" s="16">
        <v>1</v>
      </c>
      <c r="DU838" s="11" t="s">
        <v>181</v>
      </c>
      <c r="DV838" s="11" t="s">
        <v>182</v>
      </c>
      <c r="DW838" s="27" t="s">
        <v>156</v>
      </c>
      <c r="DX838" s="27" t="s">
        <v>156</v>
      </c>
      <c r="DY838" s="20" t="s">
        <v>553</v>
      </c>
      <c r="DZ838" s="16">
        <v>7</v>
      </c>
      <c r="EA838" s="16">
        <v>55</v>
      </c>
      <c r="EB838" s="27" t="s">
        <v>185</v>
      </c>
      <c r="EC838" s="27" t="s">
        <v>185</v>
      </c>
      <c r="ED838" s="27" t="s">
        <v>182</v>
      </c>
      <c r="EE838" s="29">
        <v>45042.277557870373</v>
      </c>
      <c r="EF838" s="28" t="s">
        <v>1129</v>
      </c>
      <c r="EG838" s="28" t="s">
        <v>1130</v>
      </c>
      <c r="EH838" s="28" t="s">
        <v>190</v>
      </c>
      <c r="EI838" s="29">
        <v>45110.818703703706</v>
      </c>
      <c r="EJ838" s="28" t="s">
        <v>197</v>
      </c>
      <c r="EK838" s="28" t="s">
        <v>156</v>
      </c>
      <c r="EL838" s="28" t="s">
        <v>198</v>
      </c>
      <c r="EM838" s="45"/>
      <c r="EN838" s="46" t="str">
        <f t="shared" si="85"/>
        <v>343F106A</v>
      </c>
      <c r="EO838" s="47">
        <f t="shared" si="86"/>
        <v>45213</v>
      </c>
      <c r="EP838" s="47">
        <f t="shared" si="87"/>
        <v>45177</v>
      </c>
      <c r="EQ838" s="48" t="str">
        <f t="shared" ca="1" si="88"/>
        <v>Y</v>
      </c>
      <c r="ER838" s="49">
        <f t="shared" si="89"/>
        <v>36</v>
      </c>
      <c r="ES838" s="50"/>
      <c r="ET838" s="51">
        <f t="shared" si="90"/>
        <v>36</v>
      </c>
      <c r="EU838" s="52">
        <f t="shared" si="91"/>
        <v>0</v>
      </c>
      <c r="EV838" s="46"/>
    </row>
    <row r="839" spans="1:153" ht="14.25" customHeight="1">
      <c r="A839" s="8">
        <v>832</v>
      </c>
      <c r="B839" s="9" t="s">
        <v>141</v>
      </c>
      <c r="C839" s="10" t="s">
        <v>206</v>
      </c>
      <c r="D839" s="10" t="s">
        <v>2008</v>
      </c>
      <c r="E839" s="10" t="s">
        <v>150</v>
      </c>
      <c r="F839" s="9" t="s">
        <v>2009</v>
      </c>
      <c r="G839" s="10" t="s">
        <v>432</v>
      </c>
      <c r="H839" s="9" t="s">
        <v>433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259</v>
      </c>
      <c r="S839" s="9" t="s">
        <v>154</v>
      </c>
      <c r="T839" s="9" t="s">
        <v>2225</v>
      </c>
      <c r="U839" s="9" t="s">
        <v>215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2226</v>
      </c>
      <c r="AA839" s="9" t="s">
        <v>293</v>
      </c>
      <c r="AB839" s="12" t="s">
        <v>294</v>
      </c>
      <c r="AC839" s="10" t="s">
        <v>2227</v>
      </c>
      <c r="AD839" s="9" t="s">
        <v>293</v>
      </c>
      <c r="AE839" s="13" t="s">
        <v>294</v>
      </c>
      <c r="AF839" s="14" t="s">
        <v>2661</v>
      </c>
      <c r="AG839" s="10" t="s">
        <v>2674</v>
      </c>
      <c r="AH839" s="11" t="s">
        <v>256</v>
      </c>
      <c r="AI839" s="11" t="s">
        <v>223</v>
      </c>
      <c r="AJ839" s="10" t="s">
        <v>257</v>
      </c>
      <c r="AK839" s="11" t="s">
        <v>223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5.7</v>
      </c>
      <c r="AU839" s="10" t="s">
        <v>206</v>
      </c>
      <c r="AV839" s="16">
        <v>7500</v>
      </c>
      <c r="AW839" s="16">
        <v>7500</v>
      </c>
      <c r="AX839" s="16">
        <v>0</v>
      </c>
      <c r="AY839" s="16">
        <v>2500</v>
      </c>
      <c r="AZ839" s="16">
        <v>0</v>
      </c>
      <c r="BA839" s="17">
        <v>45108</v>
      </c>
      <c r="BB839" s="30" t="s">
        <v>175</v>
      </c>
      <c r="BC839" s="18">
        <v>45117</v>
      </c>
      <c r="BD839" s="17">
        <v>45443</v>
      </c>
      <c r="BE839" s="17">
        <v>45504</v>
      </c>
      <c r="BF839" s="17">
        <v>45092</v>
      </c>
      <c r="BG839" s="10">
        <v>84880186</v>
      </c>
      <c r="BH839" s="9" t="s">
        <v>414</v>
      </c>
      <c r="BI839" s="19">
        <v>44958</v>
      </c>
      <c r="BJ839" s="20">
        <v>44963</v>
      </c>
      <c r="BK839" s="16">
        <v>1072</v>
      </c>
      <c r="BL839" s="16">
        <v>6110</v>
      </c>
      <c r="BM839" s="9" t="s">
        <v>177</v>
      </c>
      <c r="BN839" s="9" t="s">
        <v>436</v>
      </c>
      <c r="BO839" s="9" t="s">
        <v>635</v>
      </c>
      <c r="BP839" s="17">
        <v>45127</v>
      </c>
      <c r="BQ839" s="17">
        <v>45127</v>
      </c>
      <c r="BR839" s="17">
        <v>45092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>
        <v>44872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>
        <v>44872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>
        <v>44872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>
        <v>44932</v>
      </c>
      <c r="CX839" s="10" t="s">
        <v>1536</v>
      </c>
      <c r="CY839" s="17" t="s">
        <v>156</v>
      </c>
      <c r="CZ839" s="17" t="s">
        <v>156</v>
      </c>
      <c r="DA839" s="17">
        <v>44872</v>
      </c>
      <c r="DB839" s="17">
        <v>44938</v>
      </c>
      <c r="DC839" s="16">
        <v>1072</v>
      </c>
      <c r="DD839" s="10" t="s">
        <v>2675</v>
      </c>
      <c r="DE839" s="10" t="s">
        <v>230</v>
      </c>
      <c r="DF839" s="18" t="s">
        <v>156</v>
      </c>
      <c r="DG839" s="17">
        <v>44950</v>
      </c>
      <c r="DH839" s="10" t="s">
        <v>2285</v>
      </c>
      <c r="DI839" s="17" t="s">
        <v>156</v>
      </c>
      <c r="DJ839" s="17" t="s">
        <v>156</v>
      </c>
      <c r="DK839" s="17">
        <v>44872</v>
      </c>
      <c r="DL839" s="17">
        <v>44945</v>
      </c>
      <c r="DM839" s="16">
        <v>1072</v>
      </c>
      <c r="DN839" s="10" t="s">
        <v>2676</v>
      </c>
      <c r="DO839" s="10" t="s">
        <v>233</v>
      </c>
      <c r="DP839" s="16">
        <v>12</v>
      </c>
      <c r="DQ839" s="16">
        <v>8</v>
      </c>
      <c r="DR839" s="11">
        <v>8</v>
      </c>
      <c r="DS839" s="16">
        <v>12</v>
      </c>
      <c r="DT839" s="16">
        <v>0</v>
      </c>
      <c r="DU839" s="11" t="s">
        <v>181</v>
      </c>
      <c r="DV839" s="11" t="s">
        <v>182</v>
      </c>
      <c r="DW839" s="27" t="s">
        <v>156</v>
      </c>
      <c r="DX839" s="27" t="s">
        <v>156</v>
      </c>
      <c r="DY839" s="20" t="s">
        <v>2665</v>
      </c>
      <c r="DZ839" s="16">
        <v>7</v>
      </c>
      <c r="EA839" s="16">
        <v>55</v>
      </c>
      <c r="EB839" s="27" t="s">
        <v>185</v>
      </c>
      <c r="EC839" s="27" t="s">
        <v>185</v>
      </c>
      <c r="ED839" s="27" t="s">
        <v>182</v>
      </c>
      <c r="EE839" s="29">
        <v>44873.012731481482</v>
      </c>
      <c r="EF839" s="28" t="s">
        <v>186</v>
      </c>
      <c r="EG839" s="28" t="s">
        <v>156</v>
      </c>
      <c r="EH839" s="28" t="s">
        <v>187</v>
      </c>
      <c r="EI839" s="29">
        <v>45062.343865740739</v>
      </c>
      <c r="EJ839" s="28" t="s">
        <v>197</v>
      </c>
      <c r="EK839" s="28" t="s">
        <v>156</v>
      </c>
      <c r="EL839" s="28" t="s">
        <v>198</v>
      </c>
      <c r="EM839" s="45" t="s">
        <v>3713</v>
      </c>
      <c r="EN839" s="46" t="str">
        <f t="shared" si="85"/>
        <v>343F106B</v>
      </c>
      <c r="EO839" s="47">
        <f t="shared" si="86"/>
        <v>45065</v>
      </c>
      <c r="EP839" s="47">
        <f t="shared" si="87"/>
        <v>44932</v>
      </c>
      <c r="EQ839" s="48" t="str">
        <f t="shared" ca="1" si="88"/>
        <v>Past</v>
      </c>
      <c r="ER839" s="49">
        <f t="shared" si="89"/>
        <v>133</v>
      </c>
      <c r="ES839" s="50"/>
      <c r="ET839" s="51">
        <f t="shared" si="90"/>
        <v>133</v>
      </c>
      <c r="EU839" s="52">
        <f t="shared" si="91"/>
        <v>142576</v>
      </c>
      <c r="EV839" s="46"/>
      <c r="EW839" s="23" t="s">
        <v>3714</v>
      </c>
    </row>
    <row r="840" spans="1:153" ht="14.25" customHeight="1">
      <c r="A840" s="8">
        <v>833</v>
      </c>
      <c r="B840" s="9" t="s">
        <v>141</v>
      </c>
      <c r="C840" s="10" t="s">
        <v>206</v>
      </c>
      <c r="D840" s="10" t="s">
        <v>2008</v>
      </c>
      <c r="E840" s="10" t="s">
        <v>150</v>
      </c>
      <c r="F840" s="9" t="s">
        <v>2009</v>
      </c>
      <c r="G840" s="10" t="s">
        <v>432</v>
      </c>
      <c r="H840" s="9" t="s">
        <v>433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259</v>
      </c>
      <c r="S840" s="9" t="s">
        <v>154</v>
      </c>
      <c r="T840" s="9" t="s">
        <v>2225</v>
      </c>
      <c r="U840" s="9" t="s">
        <v>215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2226</v>
      </c>
      <c r="AA840" s="9" t="s">
        <v>293</v>
      </c>
      <c r="AB840" s="12" t="s">
        <v>294</v>
      </c>
      <c r="AC840" s="10" t="s">
        <v>2227</v>
      </c>
      <c r="AD840" s="9" t="s">
        <v>293</v>
      </c>
      <c r="AE840" s="13" t="s">
        <v>294</v>
      </c>
      <c r="AF840" s="14" t="s">
        <v>2661</v>
      </c>
      <c r="AG840" s="10" t="s">
        <v>2674</v>
      </c>
      <c r="AH840" s="11" t="s">
        <v>256</v>
      </c>
      <c r="AI840" s="11" t="s">
        <v>223</v>
      </c>
      <c r="AJ840" s="10" t="s">
        <v>257</v>
      </c>
      <c r="AK840" s="11" t="s">
        <v>223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5.7</v>
      </c>
      <c r="AU840" s="10" t="s">
        <v>206</v>
      </c>
      <c r="AV840" s="16">
        <v>7500</v>
      </c>
      <c r="AW840" s="16">
        <v>7500</v>
      </c>
      <c r="AX840" s="16">
        <v>0</v>
      </c>
      <c r="AY840" s="16">
        <v>2500</v>
      </c>
      <c r="AZ840" s="16">
        <v>0</v>
      </c>
      <c r="BA840" s="17">
        <v>45108</v>
      </c>
      <c r="BB840" s="30" t="s">
        <v>175</v>
      </c>
      <c r="BC840" s="18">
        <v>45117</v>
      </c>
      <c r="BD840" s="17">
        <v>45443</v>
      </c>
      <c r="BE840" s="17">
        <v>45504</v>
      </c>
      <c r="BF840" s="17">
        <v>45092</v>
      </c>
      <c r="BG840" s="10">
        <v>85136962</v>
      </c>
      <c r="BH840" s="9" t="s">
        <v>319</v>
      </c>
      <c r="BI840" s="19">
        <v>45139</v>
      </c>
      <c r="BJ840" s="20">
        <v>45145</v>
      </c>
      <c r="BK840" s="16">
        <v>1500</v>
      </c>
      <c r="BL840" s="16">
        <v>8550</v>
      </c>
      <c r="BM840" s="9" t="s">
        <v>177</v>
      </c>
      <c r="BN840" s="9" t="s">
        <v>470</v>
      </c>
      <c r="BO840" s="9" t="s">
        <v>156</v>
      </c>
      <c r="BP840" s="17">
        <v>45229</v>
      </c>
      <c r="BQ840" s="17" t="s">
        <v>156</v>
      </c>
      <c r="BR840" s="17" t="s">
        <v>156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 t="s">
        <v>156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>
        <v>45030</v>
      </c>
      <c r="CD840" s="10" t="s">
        <v>2135</v>
      </c>
      <c r="CE840" s="17">
        <v>45030</v>
      </c>
      <c r="CF840" s="17" t="s">
        <v>156</v>
      </c>
      <c r="CG840" s="17">
        <v>45008</v>
      </c>
      <c r="CH840" s="17">
        <v>45028</v>
      </c>
      <c r="CI840" s="16">
        <v>1500</v>
      </c>
      <c r="CJ840" s="10" t="s">
        <v>2677</v>
      </c>
      <c r="CK840" s="10" t="s">
        <v>230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 t="s">
        <v>156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>
        <v>45141</v>
      </c>
      <c r="CX840" s="10" t="s">
        <v>2387</v>
      </c>
      <c r="CY840" s="17">
        <v>45135</v>
      </c>
      <c r="CZ840" s="17" t="s">
        <v>156</v>
      </c>
      <c r="DA840" s="17">
        <v>45008</v>
      </c>
      <c r="DB840" s="17" t="s">
        <v>156</v>
      </c>
      <c r="DC840" s="16">
        <v>0</v>
      </c>
      <c r="DD840" s="10" t="s">
        <v>156</v>
      </c>
      <c r="DE840" s="10" t="s">
        <v>156</v>
      </c>
      <c r="DF840" s="18" t="s">
        <v>156</v>
      </c>
      <c r="DG840" s="17">
        <v>45155</v>
      </c>
      <c r="DH840" s="10" t="s">
        <v>2061</v>
      </c>
      <c r="DI840" s="17">
        <v>45149</v>
      </c>
      <c r="DJ840" s="17" t="s">
        <v>156</v>
      </c>
      <c r="DK840" s="17">
        <v>45008</v>
      </c>
      <c r="DL840" s="17" t="s">
        <v>156</v>
      </c>
      <c r="DM840" s="16">
        <v>0</v>
      </c>
      <c r="DN840" s="10" t="s">
        <v>156</v>
      </c>
      <c r="DO840" s="10" t="s">
        <v>156</v>
      </c>
      <c r="DP840" s="16">
        <v>12</v>
      </c>
      <c r="DQ840" s="16">
        <v>8</v>
      </c>
      <c r="DR840" s="11">
        <v>8</v>
      </c>
      <c r="DS840" s="16">
        <v>12</v>
      </c>
      <c r="DT840" s="16">
        <v>0</v>
      </c>
      <c r="DU840" s="11" t="s">
        <v>181</v>
      </c>
      <c r="DV840" s="11" t="s">
        <v>182</v>
      </c>
      <c r="DW840" s="27" t="s">
        <v>156</v>
      </c>
      <c r="DX840" s="27" t="s">
        <v>156</v>
      </c>
      <c r="DY840" s="20" t="s">
        <v>2678</v>
      </c>
      <c r="DZ840" s="16">
        <v>7</v>
      </c>
      <c r="EA840" s="16">
        <v>55</v>
      </c>
      <c r="EB840" s="27" t="s">
        <v>185</v>
      </c>
      <c r="EC840" s="27" t="s">
        <v>185</v>
      </c>
      <c r="ED840" s="27" t="s">
        <v>182</v>
      </c>
      <c r="EE840" s="29">
        <v>44910.388506944444</v>
      </c>
      <c r="EF840" s="28" t="s">
        <v>188</v>
      </c>
      <c r="EG840" s="28" t="s">
        <v>189</v>
      </c>
      <c r="EH840" s="28" t="s">
        <v>190</v>
      </c>
      <c r="EI840" s="29">
        <v>45115.510740740741</v>
      </c>
      <c r="EJ840" s="28" t="s">
        <v>542</v>
      </c>
      <c r="EK840" s="28" t="s">
        <v>156</v>
      </c>
      <c r="EL840" s="28" t="s">
        <v>543</v>
      </c>
      <c r="EM840" s="45" t="s">
        <v>3713</v>
      </c>
      <c r="EN840" s="46" t="str">
        <f t="shared" si="85"/>
        <v>343F106B</v>
      </c>
      <c r="EO840" s="47">
        <f t="shared" si="86"/>
        <v>45167</v>
      </c>
      <c r="EP840" s="47">
        <f t="shared" si="87"/>
        <v>45141</v>
      </c>
      <c r="EQ840" s="48" t="str">
        <f t="shared" ca="1" si="88"/>
        <v>Y</v>
      </c>
      <c r="ER840" s="49">
        <f t="shared" si="89"/>
        <v>26</v>
      </c>
      <c r="ES840" s="50"/>
      <c r="ET840" s="51">
        <f t="shared" si="90"/>
        <v>26</v>
      </c>
      <c r="EU840" s="52">
        <f t="shared" si="91"/>
        <v>39000</v>
      </c>
      <c r="EV840" s="46"/>
      <c r="EW840" s="23" t="s">
        <v>3721</v>
      </c>
    </row>
    <row r="841" spans="1:153" ht="14.25" customHeight="1">
      <c r="A841" s="8">
        <v>834</v>
      </c>
      <c r="B841" s="9" t="s">
        <v>141</v>
      </c>
      <c r="C841" s="10" t="s">
        <v>206</v>
      </c>
      <c r="D841" s="10" t="s">
        <v>2008</v>
      </c>
      <c r="E841" s="10" t="s">
        <v>150</v>
      </c>
      <c r="F841" s="9" t="s">
        <v>2009</v>
      </c>
      <c r="G841" s="10" t="s">
        <v>432</v>
      </c>
      <c r="H841" s="9" t="s">
        <v>433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259</v>
      </c>
      <c r="S841" s="9" t="s">
        <v>154</v>
      </c>
      <c r="T841" s="9" t="s">
        <v>2225</v>
      </c>
      <c r="U841" s="9" t="s">
        <v>215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2226</v>
      </c>
      <c r="AA841" s="9" t="s">
        <v>293</v>
      </c>
      <c r="AB841" s="12" t="s">
        <v>294</v>
      </c>
      <c r="AC841" s="10" t="s">
        <v>2227</v>
      </c>
      <c r="AD841" s="9" t="s">
        <v>293</v>
      </c>
      <c r="AE841" s="13" t="s">
        <v>294</v>
      </c>
      <c r="AF841" s="14" t="s">
        <v>2661</v>
      </c>
      <c r="AG841" s="10" t="s">
        <v>2674</v>
      </c>
      <c r="AH841" s="11" t="s">
        <v>256</v>
      </c>
      <c r="AI841" s="11" t="s">
        <v>223</v>
      </c>
      <c r="AJ841" s="10" t="s">
        <v>257</v>
      </c>
      <c r="AK841" s="11" t="s">
        <v>223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5.7</v>
      </c>
      <c r="AU841" s="10" t="s">
        <v>206</v>
      </c>
      <c r="AV841" s="16">
        <v>7500</v>
      </c>
      <c r="AW841" s="16">
        <v>7500</v>
      </c>
      <c r="AX841" s="16">
        <v>0</v>
      </c>
      <c r="AY841" s="16">
        <v>2500</v>
      </c>
      <c r="AZ841" s="16">
        <v>0</v>
      </c>
      <c r="BA841" s="17">
        <v>45108</v>
      </c>
      <c r="BB841" s="30" t="s">
        <v>175</v>
      </c>
      <c r="BC841" s="18">
        <v>45117</v>
      </c>
      <c r="BD841" s="17">
        <v>45443</v>
      </c>
      <c r="BE841" s="17">
        <v>45504</v>
      </c>
      <c r="BF841" s="17">
        <v>45092</v>
      </c>
      <c r="BG841" s="10">
        <v>85653996</v>
      </c>
      <c r="BH841" s="9" t="s">
        <v>321</v>
      </c>
      <c r="BI841" s="19">
        <v>45170</v>
      </c>
      <c r="BJ841" s="20">
        <v>45173</v>
      </c>
      <c r="BK841" s="16">
        <v>2000</v>
      </c>
      <c r="BL841" s="16">
        <v>11400</v>
      </c>
      <c r="BM841" s="9" t="s">
        <v>177</v>
      </c>
      <c r="BN841" s="9" t="s">
        <v>470</v>
      </c>
      <c r="BO841" s="9" t="s">
        <v>156</v>
      </c>
      <c r="BP841" s="17">
        <v>45245</v>
      </c>
      <c r="BQ841" s="17" t="s">
        <v>156</v>
      </c>
      <c r="BR841" s="17">
        <v>45173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>
        <v>45068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>
        <v>45090</v>
      </c>
      <c r="CD841" s="10" t="s">
        <v>156</v>
      </c>
      <c r="CE841" s="17" t="s">
        <v>156</v>
      </c>
      <c r="CF841" s="17" t="s">
        <v>156</v>
      </c>
      <c r="CG841" s="17">
        <v>45084</v>
      </c>
      <c r="CH841" s="17">
        <v>45086</v>
      </c>
      <c r="CI841" s="16">
        <v>2000</v>
      </c>
      <c r="CJ841" s="10" t="s">
        <v>2679</v>
      </c>
      <c r="CK841" s="10" t="s">
        <v>230</v>
      </c>
      <c r="CL841" s="18" t="s">
        <v>156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>
        <v>45068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45156</v>
      </c>
      <c r="CX841" s="10" t="s">
        <v>2555</v>
      </c>
      <c r="CY841" s="17">
        <v>45156</v>
      </c>
      <c r="CZ841" s="17" t="s">
        <v>156</v>
      </c>
      <c r="DA841" s="17">
        <v>45109</v>
      </c>
      <c r="DB841" s="17" t="s">
        <v>156</v>
      </c>
      <c r="DC841" s="16">
        <v>0</v>
      </c>
      <c r="DD841" s="10" t="s">
        <v>156</v>
      </c>
      <c r="DE841" s="10" t="s">
        <v>156</v>
      </c>
      <c r="DF841" s="18" t="s">
        <v>156</v>
      </c>
      <c r="DG841" s="17">
        <v>45170</v>
      </c>
      <c r="DH841" s="10" t="s">
        <v>2601</v>
      </c>
      <c r="DI841" s="17">
        <v>45170</v>
      </c>
      <c r="DJ841" s="17" t="s">
        <v>156</v>
      </c>
      <c r="DK841" s="17">
        <v>45109</v>
      </c>
      <c r="DL841" s="17" t="s">
        <v>156</v>
      </c>
      <c r="DM841" s="16">
        <v>0</v>
      </c>
      <c r="DN841" s="10" t="s">
        <v>156</v>
      </c>
      <c r="DO841" s="10" t="s">
        <v>156</v>
      </c>
      <c r="DP841" s="16">
        <v>12</v>
      </c>
      <c r="DQ841" s="16">
        <v>8</v>
      </c>
      <c r="DR841" s="11">
        <v>8</v>
      </c>
      <c r="DS841" s="16">
        <v>12</v>
      </c>
      <c r="DT841" s="16">
        <v>0</v>
      </c>
      <c r="DU841" s="11" t="s">
        <v>181</v>
      </c>
      <c r="DV841" s="11" t="s">
        <v>182</v>
      </c>
      <c r="DW841" s="27" t="s">
        <v>156</v>
      </c>
      <c r="DX841" s="27" t="s">
        <v>156</v>
      </c>
      <c r="DY841" s="20" t="s">
        <v>2602</v>
      </c>
      <c r="DZ841" s="16">
        <v>7</v>
      </c>
      <c r="EA841" s="16">
        <v>55</v>
      </c>
      <c r="EB841" s="27" t="s">
        <v>185</v>
      </c>
      <c r="EC841" s="27" t="s">
        <v>185</v>
      </c>
      <c r="ED841" s="27" t="s">
        <v>182</v>
      </c>
      <c r="EE841" s="29">
        <v>45068.822800925926</v>
      </c>
      <c r="EF841" s="28" t="s">
        <v>186</v>
      </c>
      <c r="EG841" s="28" t="s">
        <v>156</v>
      </c>
      <c r="EH841" s="28" t="s">
        <v>187</v>
      </c>
      <c r="EI841" s="29">
        <v>45115.510740740741</v>
      </c>
      <c r="EJ841" s="28" t="s">
        <v>542</v>
      </c>
      <c r="EK841" s="28" t="s">
        <v>156</v>
      </c>
      <c r="EL841" s="28" t="s">
        <v>543</v>
      </c>
      <c r="EM841" s="45" t="s">
        <v>3713</v>
      </c>
      <c r="EN841" s="46" t="str">
        <f t="shared" ref="EN841:EN904" si="92">MID(AG841,3,8)</f>
        <v>343F106B</v>
      </c>
      <c r="EO841" s="47">
        <f t="shared" ref="EO841:EO904" si="93">BP841-EA841-DZ841</f>
        <v>45183</v>
      </c>
      <c r="EP841" s="47">
        <f t="shared" ref="EP841:EP904" si="94">IF(AND(CM841="",CW841=""),"",MIN(CM841,CW841))</f>
        <v>45156</v>
      </c>
      <c r="EQ841" s="48" t="str">
        <f t="shared" ref="EQ841:EQ904" ca="1" si="95">IF(EP841&gt;$EQ$3,"Y","Past")</f>
        <v>Y</v>
      </c>
      <c r="ER841" s="49">
        <f t="shared" ref="ER841:ER904" si="96">IFERROR(EO841-EP841,"")</f>
        <v>27</v>
      </c>
      <c r="ES841" s="50"/>
      <c r="ET841" s="51">
        <f t="shared" ref="ET841:ET904" si="97">IF(ES841&lt;&gt;"",EO841-ES841,ER841)</f>
        <v>27</v>
      </c>
      <c r="EU841" s="52">
        <f t="shared" ref="EU841:EU904" si="98">IFERROR(BK841*ER841,"")</f>
        <v>54000</v>
      </c>
      <c r="EV841" s="46"/>
      <c r="EW841" s="23" t="s">
        <v>3721</v>
      </c>
    </row>
    <row r="842" spans="1:153" ht="14.25" customHeight="1">
      <c r="A842" s="8">
        <v>835</v>
      </c>
      <c r="B842" s="9" t="s">
        <v>141</v>
      </c>
      <c r="C842" s="10" t="s">
        <v>206</v>
      </c>
      <c r="D842" s="10" t="s">
        <v>2008</v>
      </c>
      <c r="E842" s="10" t="s">
        <v>150</v>
      </c>
      <c r="F842" s="9" t="s">
        <v>2009</v>
      </c>
      <c r="G842" s="10" t="s">
        <v>432</v>
      </c>
      <c r="H842" s="9" t="s">
        <v>433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259</v>
      </c>
      <c r="S842" s="9" t="s">
        <v>154</v>
      </c>
      <c r="T842" s="9" t="s">
        <v>2225</v>
      </c>
      <c r="U842" s="9" t="s">
        <v>215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2226</v>
      </c>
      <c r="AA842" s="9" t="s">
        <v>293</v>
      </c>
      <c r="AB842" s="12" t="s">
        <v>294</v>
      </c>
      <c r="AC842" s="10" t="s">
        <v>2227</v>
      </c>
      <c r="AD842" s="9" t="s">
        <v>293</v>
      </c>
      <c r="AE842" s="13" t="s">
        <v>294</v>
      </c>
      <c r="AF842" s="14" t="s">
        <v>2661</v>
      </c>
      <c r="AG842" s="10" t="s">
        <v>2674</v>
      </c>
      <c r="AH842" s="11" t="s">
        <v>256</v>
      </c>
      <c r="AI842" s="11" t="s">
        <v>223</v>
      </c>
      <c r="AJ842" s="10" t="s">
        <v>257</v>
      </c>
      <c r="AK842" s="11" t="s">
        <v>223</v>
      </c>
      <c r="AL842" s="11" t="s">
        <v>168</v>
      </c>
      <c r="AM842" s="10" t="s">
        <v>169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5.7</v>
      </c>
      <c r="AU842" s="10" t="s">
        <v>206</v>
      </c>
      <c r="AV842" s="16">
        <v>7500</v>
      </c>
      <c r="AW842" s="16">
        <v>7500</v>
      </c>
      <c r="AX842" s="16">
        <v>0</v>
      </c>
      <c r="AY842" s="16">
        <v>2500</v>
      </c>
      <c r="AZ842" s="16">
        <v>0</v>
      </c>
      <c r="BA842" s="17">
        <v>45108</v>
      </c>
      <c r="BB842" s="30" t="s">
        <v>175</v>
      </c>
      <c r="BC842" s="18">
        <v>45117</v>
      </c>
      <c r="BD842" s="17">
        <v>45443</v>
      </c>
      <c r="BE842" s="17">
        <v>45504</v>
      </c>
      <c r="BF842" s="17">
        <v>45092</v>
      </c>
      <c r="BG842" s="10">
        <v>85653995</v>
      </c>
      <c r="BH842" s="9" t="s">
        <v>258</v>
      </c>
      <c r="BI842" s="19">
        <v>45200</v>
      </c>
      <c r="BJ842" s="20">
        <v>45222</v>
      </c>
      <c r="BK842" s="16">
        <v>2000</v>
      </c>
      <c r="BL842" s="16">
        <v>11400</v>
      </c>
      <c r="BM842" s="9" t="s">
        <v>177</v>
      </c>
      <c r="BN842" s="9" t="s">
        <v>470</v>
      </c>
      <c r="BO842" s="9" t="s">
        <v>156</v>
      </c>
      <c r="BP842" s="17">
        <v>45278</v>
      </c>
      <c r="BQ842" s="17" t="s">
        <v>156</v>
      </c>
      <c r="BR842" s="17">
        <v>45250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45068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>
        <v>45107</v>
      </c>
      <c r="CD842" s="10" t="s">
        <v>156</v>
      </c>
      <c r="CE842" s="17" t="s">
        <v>156</v>
      </c>
      <c r="CF842" s="17" t="s">
        <v>156</v>
      </c>
      <c r="CG842" s="17">
        <v>45075</v>
      </c>
      <c r="CH842" s="17" t="s">
        <v>156</v>
      </c>
      <c r="CI842" s="16">
        <v>0</v>
      </c>
      <c r="CJ842" s="10" t="s">
        <v>156</v>
      </c>
      <c r="CK842" s="10" t="s">
        <v>156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45068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>
        <v>45191</v>
      </c>
      <c r="CX842" s="10" t="s">
        <v>2219</v>
      </c>
      <c r="CY842" s="17">
        <v>45191</v>
      </c>
      <c r="CZ842" s="17" t="s">
        <v>156</v>
      </c>
      <c r="DA842" s="17">
        <v>45109</v>
      </c>
      <c r="DB842" s="17" t="s">
        <v>156</v>
      </c>
      <c r="DC842" s="16">
        <v>0</v>
      </c>
      <c r="DD842" s="10" t="s">
        <v>156</v>
      </c>
      <c r="DE842" s="10" t="s">
        <v>156</v>
      </c>
      <c r="DF842" s="18" t="s">
        <v>156</v>
      </c>
      <c r="DG842" s="17">
        <v>45205</v>
      </c>
      <c r="DH842" s="10" t="s">
        <v>2220</v>
      </c>
      <c r="DI842" s="17">
        <v>45205</v>
      </c>
      <c r="DJ842" s="17" t="s">
        <v>156</v>
      </c>
      <c r="DK842" s="17">
        <v>45109</v>
      </c>
      <c r="DL842" s="17" t="s">
        <v>156</v>
      </c>
      <c r="DM842" s="16">
        <v>0</v>
      </c>
      <c r="DN842" s="10" t="s">
        <v>156</v>
      </c>
      <c r="DO842" s="10" t="s">
        <v>156</v>
      </c>
      <c r="DP842" s="16">
        <v>12</v>
      </c>
      <c r="DQ842" s="16">
        <v>8</v>
      </c>
      <c r="DR842" s="11">
        <v>8</v>
      </c>
      <c r="DS842" s="16">
        <v>12</v>
      </c>
      <c r="DT842" s="16">
        <v>0</v>
      </c>
      <c r="DU842" s="11" t="s">
        <v>181</v>
      </c>
      <c r="DV842" s="11" t="s">
        <v>182</v>
      </c>
      <c r="DW842" s="27" t="s">
        <v>156</v>
      </c>
      <c r="DX842" s="27" t="s">
        <v>156</v>
      </c>
      <c r="DY842" s="20" t="s">
        <v>156</v>
      </c>
      <c r="DZ842" s="16">
        <v>7</v>
      </c>
      <c r="EA842" s="16">
        <v>55</v>
      </c>
      <c r="EB842" s="27" t="s">
        <v>185</v>
      </c>
      <c r="EC842" s="27" t="s">
        <v>185</v>
      </c>
      <c r="ED842" s="27" t="s">
        <v>182</v>
      </c>
      <c r="EE842" s="29">
        <v>45068.822800925926</v>
      </c>
      <c r="EF842" s="28" t="s">
        <v>186</v>
      </c>
      <c r="EG842" s="28" t="s">
        <v>156</v>
      </c>
      <c r="EH842" s="28" t="s">
        <v>187</v>
      </c>
      <c r="EI842" s="29">
        <v>45110.818703703706</v>
      </c>
      <c r="EJ842" s="28" t="s">
        <v>197</v>
      </c>
      <c r="EK842" s="28" t="s">
        <v>156</v>
      </c>
      <c r="EL842" s="28" t="s">
        <v>198</v>
      </c>
      <c r="EM842" s="45" t="s">
        <v>3713</v>
      </c>
      <c r="EN842" s="46" t="str">
        <f t="shared" si="92"/>
        <v>343F106B</v>
      </c>
      <c r="EO842" s="47">
        <f t="shared" si="93"/>
        <v>45216</v>
      </c>
      <c r="EP842" s="47">
        <f t="shared" si="94"/>
        <v>45191</v>
      </c>
      <c r="EQ842" s="48" t="str">
        <f t="shared" ca="1" si="95"/>
        <v>Y</v>
      </c>
      <c r="ER842" s="49">
        <f t="shared" si="96"/>
        <v>25</v>
      </c>
      <c r="ES842" s="50"/>
      <c r="ET842" s="51">
        <f t="shared" si="97"/>
        <v>25</v>
      </c>
      <c r="EU842" s="52">
        <f t="shared" si="98"/>
        <v>50000</v>
      </c>
      <c r="EV842" s="46"/>
      <c r="EW842" s="23" t="s">
        <v>3721</v>
      </c>
    </row>
    <row r="843" spans="1:153" ht="14.25" customHeight="1">
      <c r="A843" s="8">
        <v>836</v>
      </c>
      <c r="B843" s="9" t="s">
        <v>141</v>
      </c>
      <c r="C843" s="10" t="s">
        <v>206</v>
      </c>
      <c r="D843" s="10" t="s">
        <v>2008</v>
      </c>
      <c r="E843" s="10" t="s">
        <v>150</v>
      </c>
      <c r="F843" s="9" t="s">
        <v>2009</v>
      </c>
      <c r="G843" s="10" t="s">
        <v>432</v>
      </c>
      <c r="H843" s="9" t="s">
        <v>433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336</v>
      </c>
      <c r="S843" s="9" t="s">
        <v>305</v>
      </c>
      <c r="T843" s="9" t="s">
        <v>306</v>
      </c>
      <c r="U843" s="9" t="s">
        <v>337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2273</v>
      </c>
      <c r="AA843" s="9" t="s">
        <v>363</v>
      </c>
      <c r="AB843" s="12" t="s">
        <v>2274</v>
      </c>
      <c r="AC843" s="10" t="s">
        <v>2275</v>
      </c>
      <c r="AD843" s="9" t="s">
        <v>2276</v>
      </c>
      <c r="AE843" s="13" t="s">
        <v>2277</v>
      </c>
      <c r="AF843" s="14" t="s">
        <v>2389</v>
      </c>
      <c r="AG843" s="10" t="s">
        <v>2680</v>
      </c>
      <c r="AH843" s="11" t="s">
        <v>368</v>
      </c>
      <c r="AI843" s="11" t="s">
        <v>369</v>
      </c>
      <c r="AJ843" s="10" t="s">
        <v>370</v>
      </c>
      <c r="AK843" s="11" t="s">
        <v>369</v>
      </c>
      <c r="AL843" s="11" t="s">
        <v>168</v>
      </c>
      <c r="AM843" s="10" t="s">
        <v>169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2.6</v>
      </c>
      <c r="AU843" s="10" t="s">
        <v>142</v>
      </c>
      <c r="AV843" s="16">
        <v>18000</v>
      </c>
      <c r="AW843" s="16">
        <v>18000</v>
      </c>
      <c r="AX843" s="16">
        <v>0</v>
      </c>
      <c r="AY843" s="16">
        <v>0</v>
      </c>
      <c r="AZ843" s="16">
        <v>1500</v>
      </c>
      <c r="BA843" s="17">
        <v>45108</v>
      </c>
      <c r="BB843" s="30" t="s">
        <v>175</v>
      </c>
      <c r="BC843" s="18">
        <v>45117</v>
      </c>
      <c r="BD843" s="17">
        <v>45443</v>
      </c>
      <c r="BE843" s="17">
        <v>45504</v>
      </c>
      <c r="BF843" s="17">
        <v>45092</v>
      </c>
      <c r="BG843" s="10">
        <v>84881435</v>
      </c>
      <c r="BH843" s="9" t="s">
        <v>414</v>
      </c>
      <c r="BI843" s="19">
        <v>44958</v>
      </c>
      <c r="BJ843" s="20">
        <v>44963</v>
      </c>
      <c r="BK843" s="16">
        <v>4620</v>
      </c>
      <c r="BL843" s="16">
        <v>12012</v>
      </c>
      <c r="BM843" s="9" t="s">
        <v>177</v>
      </c>
      <c r="BN843" s="9" t="s">
        <v>436</v>
      </c>
      <c r="BO843" s="9" t="s">
        <v>635</v>
      </c>
      <c r="BP843" s="17">
        <v>45106</v>
      </c>
      <c r="BQ843" s="17">
        <v>45106</v>
      </c>
      <c r="BR843" s="17">
        <v>45092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>
        <v>44872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 t="s">
        <v>156</v>
      </c>
      <c r="CD843" s="10" t="s">
        <v>156</v>
      </c>
      <c r="CE843" s="17" t="s">
        <v>156</v>
      </c>
      <c r="CF843" s="17" t="s">
        <v>156</v>
      </c>
      <c r="CG843" s="17">
        <v>44872</v>
      </c>
      <c r="CH843" s="17" t="s">
        <v>156</v>
      </c>
      <c r="CI843" s="16">
        <v>0</v>
      </c>
      <c r="CJ843" s="10" t="s">
        <v>156</v>
      </c>
      <c r="CK843" s="10" t="s">
        <v>156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>
        <v>44872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44883</v>
      </c>
      <c r="CX843" s="10" t="s">
        <v>193</v>
      </c>
      <c r="CY843" s="17" t="s">
        <v>156</v>
      </c>
      <c r="CZ843" s="17" t="s">
        <v>156</v>
      </c>
      <c r="DA843" s="17">
        <v>44872</v>
      </c>
      <c r="DB843" s="17">
        <v>44895</v>
      </c>
      <c r="DC843" s="16">
        <v>4620</v>
      </c>
      <c r="DD843" s="10" t="s">
        <v>2681</v>
      </c>
      <c r="DE843" s="10" t="s">
        <v>230</v>
      </c>
      <c r="DF843" s="18" t="s">
        <v>156</v>
      </c>
      <c r="DG843" s="17">
        <v>44915</v>
      </c>
      <c r="DH843" s="10" t="s">
        <v>1673</v>
      </c>
      <c r="DI843" s="17" t="s">
        <v>156</v>
      </c>
      <c r="DJ843" s="17" t="s">
        <v>156</v>
      </c>
      <c r="DK843" s="17">
        <v>44872</v>
      </c>
      <c r="DL843" s="17">
        <v>44910</v>
      </c>
      <c r="DM843" s="16">
        <v>4620</v>
      </c>
      <c r="DN843" s="10" t="s">
        <v>2682</v>
      </c>
      <c r="DO843" s="10" t="s">
        <v>233</v>
      </c>
      <c r="DP843" s="16">
        <v>36</v>
      </c>
      <c r="DQ843" s="16">
        <v>18</v>
      </c>
      <c r="DR843" s="11">
        <v>18</v>
      </c>
      <c r="DS843" s="16">
        <v>24</v>
      </c>
      <c r="DT843" s="16">
        <v>0</v>
      </c>
      <c r="DU843" s="11" t="s">
        <v>181</v>
      </c>
      <c r="DV843" s="11" t="s">
        <v>182</v>
      </c>
      <c r="DW843" s="27" t="s">
        <v>156</v>
      </c>
      <c r="DX843" s="27" t="s">
        <v>156</v>
      </c>
      <c r="DY843" s="20" t="s">
        <v>1003</v>
      </c>
      <c r="DZ843" s="16">
        <v>7</v>
      </c>
      <c r="EA843" s="16">
        <v>55</v>
      </c>
      <c r="EB843" s="27" t="s">
        <v>185</v>
      </c>
      <c r="EC843" s="27" t="s">
        <v>185</v>
      </c>
      <c r="ED843" s="27" t="s">
        <v>182</v>
      </c>
      <c r="EE843" s="29">
        <v>44873.012731481482</v>
      </c>
      <c r="EF843" s="28" t="s">
        <v>186</v>
      </c>
      <c r="EG843" s="28" t="s">
        <v>156</v>
      </c>
      <c r="EH843" s="28" t="s">
        <v>187</v>
      </c>
      <c r="EI843" s="29">
        <v>45062.343865740739</v>
      </c>
      <c r="EJ843" s="28" t="s">
        <v>197</v>
      </c>
      <c r="EK843" s="28" t="s">
        <v>156</v>
      </c>
      <c r="EL843" s="28" t="s">
        <v>198</v>
      </c>
      <c r="EM843" s="45" t="s">
        <v>3713</v>
      </c>
      <c r="EN843" s="46" t="str">
        <f t="shared" si="92"/>
        <v>343F111A</v>
      </c>
      <c r="EO843" s="47">
        <f t="shared" si="93"/>
        <v>45044</v>
      </c>
      <c r="EP843" s="47">
        <f t="shared" si="94"/>
        <v>44883</v>
      </c>
      <c r="EQ843" s="48" t="str">
        <f t="shared" ca="1" si="95"/>
        <v>Past</v>
      </c>
      <c r="ER843" s="49">
        <f t="shared" si="96"/>
        <v>161</v>
      </c>
      <c r="ES843" s="50"/>
      <c r="ET843" s="51">
        <f t="shared" si="97"/>
        <v>161</v>
      </c>
      <c r="EU843" s="52">
        <f t="shared" si="98"/>
        <v>743820</v>
      </c>
      <c r="EV843" s="46"/>
      <c r="EW843" s="23" t="s">
        <v>3714</v>
      </c>
    </row>
    <row r="844" spans="1:153" ht="14.25" customHeight="1">
      <c r="A844" s="8">
        <v>837</v>
      </c>
      <c r="B844" s="9" t="s">
        <v>141</v>
      </c>
      <c r="C844" s="10" t="s">
        <v>206</v>
      </c>
      <c r="D844" s="10" t="s">
        <v>2008</v>
      </c>
      <c r="E844" s="10" t="s">
        <v>150</v>
      </c>
      <c r="F844" s="9" t="s">
        <v>2009</v>
      </c>
      <c r="G844" s="10" t="s">
        <v>432</v>
      </c>
      <c r="H844" s="9" t="s">
        <v>433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336</v>
      </c>
      <c r="S844" s="9" t="s">
        <v>305</v>
      </c>
      <c r="T844" s="9" t="s">
        <v>306</v>
      </c>
      <c r="U844" s="9" t="s">
        <v>337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2273</v>
      </c>
      <c r="AA844" s="9" t="s">
        <v>363</v>
      </c>
      <c r="AB844" s="12" t="s">
        <v>2274</v>
      </c>
      <c r="AC844" s="10" t="s">
        <v>2275</v>
      </c>
      <c r="AD844" s="9" t="s">
        <v>2276</v>
      </c>
      <c r="AE844" s="13" t="s">
        <v>2277</v>
      </c>
      <c r="AF844" s="14" t="s">
        <v>2389</v>
      </c>
      <c r="AG844" s="10" t="s">
        <v>2680</v>
      </c>
      <c r="AH844" s="11" t="s">
        <v>368</v>
      </c>
      <c r="AI844" s="11" t="s">
        <v>369</v>
      </c>
      <c r="AJ844" s="10" t="s">
        <v>370</v>
      </c>
      <c r="AK844" s="11" t="s">
        <v>369</v>
      </c>
      <c r="AL844" s="11" t="s">
        <v>168</v>
      </c>
      <c r="AM844" s="10" t="s">
        <v>169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2.6</v>
      </c>
      <c r="AU844" s="10" t="s">
        <v>142</v>
      </c>
      <c r="AV844" s="16">
        <v>18000</v>
      </c>
      <c r="AW844" s="16">
        <v>18000</v>
      </c>
      <c r="AX844" s="16">
        <v>0</v>
      </c>
      <c r="AY844" s="16">
        <v>0</v>
      </c>
      <c r="AZ844" s="16">
        <v>1500</v>
      </c>
      <c r="BA844" s="17">
        <v>45108</v>
      </c>
      <c r="BB844" s="30" t="s">
        <v>175</v>
      </c>
      <c r="BC844" s="18">
        <v>45117</v>
      </c>
      <c r="BD844" s="17">
        <v>45443</v>
      </c>
      <c r="BE844" s="17">
        <v>45504</v>
      </c>
      <c r="BF844" s="17">
        <v>45092</v>
      </c>
      <c r="BG844" s="10">
        <v>85053344</v>
      </c>
      <c r="BH844" s="9" t="s">
        <v>319</v>
      </c>
      <c r="BI844" s="19">
        <v>44958</v>
      </c>
      <c r="BJ844" s="20">
        <v>44963</v>
      </c>
      <c r="BK844" s="16">
        <v>1980</v>
      </c>
      <c r="BL844" s="16">
        <v>5148</v>
      </c>
      <c r="BM844" s="9" t="s">
        <v>177</v>
      </c>
      <c r="BN844" s="9" t="s">
        <v>383</v>
      </c>
      <c r="BO844" s="9" t="s">
        <v>156</v>
      </c>
      <c r="BP844" s="17">
        <v>45122</v>
      </c>
      <c r="BQ844" s="17">
        <v>45122</v>
      </c>
      <c r="BR844" s="17" t="s">
        <v>156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 t="s">
        <v>156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44915</v>
      </c>
      <c r="CD844" s="10" t="s">
        <v>156</v>
      </c>
      <c r="CE844" s="17" t="s">
        <v>156</v>
      </c>
      <c r="CF844" s="17" t="s">
        <v>156</v>
      </c>
      <c r="CG844" s="17" t="s">
        <v>156</v>
      </c>
      <c r="CH844" s="17">
        <v>44917</v>
      </c>
      <c r="CI844" s="16">
        <v>2000</v>
      </c>
      <c r="CJ844" s="10" t="s">
        <v>2683</v>
      </c>
      <c r="CK844" s="10" t="s">
        <v>230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 t="s">
        <v>156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44932</v>
      </c>
      <c r="CX844" s="10" t="s">
        <v>1536</v>
      </c>
      <c r="CY844" s="17" t="s">
        <v>156</v>
      </c>
      <c r="CZ844" s="17" t="s">
        <v>156</v>
      </c>
      <c r="DA844" s="17" t="s">
        <v>156</v>
      </c>
      <c r="DB844" s="17">
        <v>44932</v>
      </c>
      <c r="DC844" s="16">
        <v>1980</v>
      </c>
      <c r="DD844" s="10" t="s">
        <v>2684</v>
      </c>
      <c r="DE844" s="10" t="s">
        <v>230</v>
      </c>
      <c r="DF844" s="18" t="s">
        <v>156</v>
      </c>
      <c r="DG844" s="17">
        <v>44936</v>
      </c>
      <c r="DH844" s="10" t="s">
        <v>2285</v>
      </c>
      <c r="DI844" s="17" t="s">
        <v>156</v>
      </c>
      <c r="DJ844" s="17" t="s">
        <v>156</v>
      </c>
      <c r="DK844" s="17" t="s">
        <v>156</v>
      </c>
      <c r="DL844" s="17">
        <v>44932</v>
      </c>
      <c r="DM844" s="16">
        <v>1980</v>
      </c>
      <c r="DN844" s="10" t="s">
        <v>2685</v>
      </c>
      <c r="DO844" s="10" t="s">
        <v>230</v>
      </c>
      <c r="DP844" s="16">
        <v>36</v>
      </c>
      <c r="DQ844" s="16">
        <v>18</v>
      </c>
      <c r="DR844" s="11">
        <v>18</v>
      </c>
      <c r="DS844" s="16">
        <v>24</v>
      </c>
      <c r="DT844" s="16">
        <v>0</v>
      </c>
      <c r="DU844" s="11" t="s">
        <v>181</v>
      </c>
      <c r="DV844" s="11" t="s">
        <v>182</v>
      </c>
      <c r="DW844" s="27" t="s">
        <v>156</v>
      </c>
      <c r="DX844" s="27" t="s">
        <v>156</v>
      </c>
      <c r="DY844" s="20" t="s">
        <v>1614</v>
      </c>
      <c r="DZ844" s="16">
        <v>7</v>
      </c>
      <c r="EA844" s="16">
        <v>55</v>
      </c>
      <c r="EB844" s="27" t="s">
        <v>185</v>
      </c>
      <c r="EC844" s="27" t="s">
        <v>185</v>
      </c>
      <c r="ED844" s="27" t="s">
        <v>182</v>
      </c>
      <c r="EE844" s="29">
        <v>44895.351886574077</v>
      </c>
      <c r="EF844" s="28" t="s">
        <v>188</v>
      </c>
      <c r="EG844" s="28" t="s">
        <v>189</v>
      </c>
      <c r="EH844" s="28" t="s">
        <v>190</v>
      </c>
      <c r="EI844" s="29">
        <v>45062.343865740739</v>
      </c>
      <c r="EJ844" s="28" t="s">
        <v>197</v>
      </c>
      <c r="EK844" s="28" t="s">
        <v>156</v>
      </c>
      <c r="EL844" s="28" t="s">
        <v>198</v>
      </c>
      <c r="EM844" s="45" t="s">
        <v>3713</v>
      </c>
      <c r="EN844" s="46" t="str">
        <f t="shared" si="92"/>
        <v>343F111A</v>
      </c>
      <c r="EO844" s="47">
        <f t="shared" si="93"/>
        <v>45060</v>
      </c>
      <c r="EP844" s="47">
        <f t="shared" si="94"/>
        <v>44932</v>
      </c>
      <c r="EQ844" s="48" t="str">
        <f t="shared" ca="1" si="95"/>
        <v>Past</v>
      </c>
      <c r="ER844" s="49">
        <f t="shared" si="96"/>
        <v>128</v>
      </c>
      <c r="ES844" s="50"/>
      <c r="ET844" s="51">
        <f t="shared" si="97"/>
        <v>128</v>
      </c>
      <c r="EU844" s="52">
        <f t="shared" si="98"/>
        <v>253440</v>
      </c>
      <c r="EV844" s="46"/>
      <c r="EW844" s="23" t="s">
        <v>3714</v>
      </c>
    </row>
    <row r="845" spans="1:153" ht="14.25" hidden="1" customHeight="1">
      <c r="A845" s="8">
        <v>838</v>
      </c>
      <c r="B845" s="9" t="s">
        <v>141</v>
      </c>
      <c r="C845" s="10" t="s">
        <v>206</v>
      </c>
      <c r="D845" s="10" t="s">
        <v>2008</v>
      </c>
      <c r="E845" s="10" t="s">
        <v>150</v>
      </c>
      <c r="F845" s="9" t="s">
        <v>2009</v>
      </c>
      <c r="G845" s="10" t="s">
        <v>432</v>
      </c>
      <c r="H845" s="9" t="s">
        <v>433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336</v>
      </c>
      <c r="S845" s="9" t="s">
        <v>305</v>
      </c>
      <c r="T845" s="9" t="s">
        <v>306</v>
      </c>
      <c r="U845" s="9" t="s">
        <v>337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2273</v>
      </c>
      <c r="AA845" s="9" t="s">
        <v>363</v>
      </c>
      <c r="AB845" s="12" t="s">
        <v>2274</v>
      </c>
      <c r="AC845" s="10" t="s">
        <v>2275</v>
      </c>
      <c r="AD845" s="9" t="s">
        <v>2276</v>
      </c>
      <c r="AE845" s="13" t="s">
        <v>2277</v>
      </c>
      <c r="AF845" s="14" t="s">
        <v>2389</v>
      </c>
      <c r="AG845" s="10" t="s">
        <v>2680</v>
      </c>
      <c r="AH845" s="11" t="s">
        <v>368</v>
      </c>
      <c r="AI845" s="11" t="s">
        <v>369</v>
      </c>
      <c r="AJ845" s="10" t="s">
        <v>370</v>
      </c>
      <c r="AK845" s="11" t="s">
        <v>369</v>
      </c>
      <c r="AL845" s="11" t="s">
        <v>168</v>
      </c>
      <c r="AM845" s="10" t="s">
        <v>169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2.6</v>
      </c>
      <c r="AU845" s="10" t="s">
        <v>142</v>
      </c>
      <c r="AV845" s="16">
        <v>18000</v>
      </c>
      <c r="AW845" s="16">
        <v>18000</v>
      </c>
      <c r="AX845" s="16">
        <v>0</v>
      </c>
      <c r="AY845" s="16">
        <v>0</v>
      </c>
      <c r="AZ845" s="16">
        <v>1500</v>
      </c>
      <c r="BA845" s="17">
        <v>45108</v>
      </c>
      <c r="BB845" s="30" t="s">
        <v>175</v>
      </c>
      <c r="BC845" s="18" t="s">
        <v>156</v>
      </c>
      <c r="BD845" s="17">
        <v>45443</v>
      </c>
      <c r="BE845" s="17">
        <v>45504</v>
      </c>
      <c r="BF845" s="17">
        <v>45092</v>
      </c>
      <c r="BG845" s="10">
        <v>85654472</v>
      </c>
      <c r="BH845" s="9" t="s">
        <v>321</v>
      </c>
      <c r="BI845" s="19">
        <v>45047</v>
      </c>
      <c r="BJ845" s="20">
        <v>45075</v>
      </c>
      <c r="BK845" s="16">
        <v>0</v>
      </c>
      <c r="BL845" s="16">
        <v>0</v>
      </c>
      <c r="BM845" s="9" t="s">
        <v>177</v>
      </c>
      <c r="BN845" s="9" t="s">
        <v>178</v>
      </c>
      <c r="BO845" s="9" t="s">
        <v>156</v>
      </c>
      <c r="BP845" s="17">
        <v>45138</v>
      </c>
      <c r="BQ845" s="17" t="s">
        <v>156</v>
      </c>
      <c r="BR845" s="17">
        <v>45138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>
        <v>45068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 t="s">
        <v>156</v>
      </c>
      <c r="CD845" s="10" t="s">
        <v>156</v>
      </c>
      <c r="CE845" s="17" t="s">
        <v>156</v>
      </c>
      <c r="CF845" s="17" t="s">
        <v>156</v>
      </c>
      <c r="CG845" s="17">
        <v>45075</v>
      </c>
      <c r="CH845" s="17" t="s">
        <v>156</v>
      </c>
      <c r="CI845" s="16">
        <v>0</v>
      </c>
      <c r="CJ845" s="10" t="s">
        <v>156</v>
      </c>
      <c r="CK845" s="10" t="s">
        <v>156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>
        <v>45068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 t="s">
        <v>156</v>
      </c>
      <c r="CX845" s="10" t="s">
        <v>193</v>
      </c>
      <c r="CY845" s="17" t="s">
        <v>156</v>
      </c>
      <c r="CZ845" s="17" t="s">
        <v>156</v>
      </c>
      <c r="DA845" s="17">
        <v>45075</v>
      </c>
      <c r="DB845" s="17" t="s">
        <v>156</v>
      </c>
      <c r="DC845" s="16">
        <v>0</v>
      </c>
      <c r="DD845" s="10" t="s">
        <v>156</v>
      </c>
      <c r="DE845" s="10" t="s">
        <v>156</v>
      </c>
      <c r="DF845" s="18" t="s">
        <v>156</v>
      </c>
      <c r="DG845" s="17" t="s">
        <v>156</v>
      </c>
      <c r="DH845" s="10" t="s">
        <v>156</v>
      </c>
      <c r="DI845" s="17" t="s">
        <v>156</v>
      </c>
      <c r="DJ845" s="17" t="s">
        <v>156</v>
      </c>
      <c r="DK845" s="17">
        <v>45075</v>
      </c>
      <c r="DL845" s="17" t="s">
        <v>156</v>
      </c>
      <c r="DM845" s="16">
        <v>0</v>
      </c>
      <c r="DN845" s="10" t="s">
        <v>156</v>
      </c>
      <c r="DO845" s="10" t="s">
        <v>156</v>
      </c>
      <c r="DP845" s="16">
        <v>36</v>
      </c>
      <c r="DQ845" s="16">
        <v>18</v>
      </c>
      <c r="DR845" s="11">
        <v>18</v>
      </c>
      <c r="DS845" s="16">
        <v>24</v>
      </c>
      <c r="DT845" s="16">
        <v>1600</v>
      </c>
      <c r="DU845" s="11" t="s">
        <v>181</v>
      </c>
      <c r="DV845" s="11" t="s">
        <v>182</v>
      </c>
      <c r="DW845" s="27" t="s">
        <v>156</v>
      </c>
      <c r="DX845" s="27" t="s">
        <v>156</v>
      </c>
      <c r="DY845" s="20" t="s">
        <v>156</v>
      </c>
      <c r="DZ845" s="16">
        <v>7</v>
      </c>
      <c r="EA845" s="16">
        <v>55</v>
      </c>
      <c r="EB845" s="27" t="s">
        <v>185</v>
      </c>
      <c r="EC845" s="27" t="s">
        <v>185</v>
      </c>
      <c r="ED845" s="27" t="s">
        <v>182</v>
      </c>
      <c r="EE845" s="29">
        <v>45068.822800925926</v>
      </c>
      <c r="EF845" s="28" t="s">
        <v>186</v>
      </c>
      <c r="EG845" s="28" t="s">
        <v>156</v>
      </c>
      <c r="EH845" s="28" t="s">
        <v>187</v>
      </c>
      <c r="EI845" s="29">
        <v>45076.226701388892</v>
      </c>
      <c r="EJ845" s="28" t="s">
        <v>188</v>
      </c>
      <c r="EK845" s="28" t="s">
        <v>189</v>
      </c>
      <c r="EL845" s="28" t="s">
        <v>190</v>
      </c>
      <c r="EM845" s="45"/>
      <c r="EN845" s="46" t="str">
        <f t="shared" si="92"/>
        <v>343F111A</v>
      </c>
      <c r="EO845" s="47">
        <f t="shared" si="93"/>
        <v>45076</v>
      </c>
      <c r="EP845" s="47" t="str">
        <f t="shared" si="94"/>
        <v/>
      </c>
      <c r="EQ845" s="48" t="str">
        <f t="shared" ca="1" si="95"/>
        <v>Y</v>
      </c>
      <c r="ER845" s="49" t="str">
        <f t="shared" si="96"/>
        <v/>
      </c>
      <c r="ES845" s="50"/>
      <c r="ET845" s="51" t="str">
        <f t="shared" si="97"/>
        <v/>
      </c>
      <c r="EU845" s="52" t="str">
        <f t="shared" si="98"/>
        <v/>
      </c>
      <c r="EV845" s="46"/>
    </row>
    <row r="846" spans="1:153" ht="14.25" hidden="1" customHeight="1">
      <c r="A846" s="8">
        <v>839</v>
      </c>
      <c r="B846" s="9" t="s">
        <v>141</v>
      </c>
      <c r="C846" s="10" t="s">
        <v>206</v>
      </c>
      <c r="D846" s="10" t="s">
        <v>2008</v>
      </c>
      <c r="E846" s="10" t="s">
        <v>150</v>
      </c>
      <c r="F846" s="9" t="s">
        <v>2009</v>
      </c>
      <c r="G846" s="10" t="s">
        <v>432</v>
      </c>
      <c r="H846" s="9" t="s">
        <v>433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336</v>
      </c>
      <c r="S846" s="9" t="s">
        <v>305</v>
      </c>
      <c r="T846" s="9" t="s">
        <v>306</v>
      </c>
      <c r="U846" s="9" t="s">
        <v>337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2273</v>
      </c>
      <c r="AA846" s="9" t="s">
        <v>363</v>
      </c>
      <c r="AB846" s="12" t="s">
        <v>2274</v>
      </c>
      <c r="AC846" s="10" t="s">
        <v>2275</v>
      </c>
      <c r="AD846" s="9" t="s">
        <v>2276</v>
      </c>
      <c r="AE846" s="13" t="s">
        <v>2277</v>
      </c>
      <c r="AF846" s="14" t="s">
        <v>2389</v>
      </c>
      <c r="AG846" s="10" t="s">
        <v>2680</v>
      </c>
      <c r="AH846" s="11" t="s">
        <v>368</v>
      </c>
      <c r="AI846" s="11" t="s">
        <v>369</v>
      </c>
      <c r="AJ846" s="10" t="s">
        <v>370</v>
      </c>
      <c r="AK846" s="11" t="s">
        <v>369</v>
      </c>
      <c r="AL846" s="11" t="s">
        <v>168</v>
      </c>
      <c r="AM846" s="10" t="s">
        <v>169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2.6</v>
      </c>
      <c r="AU846" s="10" t="s">
        <v>142</v>
      </c>
      <c r="AV846" s="16">
        <v>18000</v>
      </c>
      <c r="AW846" s="16">
        <v>18000</v>
      </c>
      <c r="AX846" s="16">
        <v>0</v>
      </c>
      <c r="AY846" s="16">
        <v>0</v>
      </c>
      <c r="AZ846" s="16">
        <v>1500</v>
      </c>
      <c r="BA846" s="17">
        <v>45108</v>
      </c>
      <c r="BB846" s="30" t="s">
        <v>175</v>
      </c>
      <c r="BC846" s="18" t="s">
        <v>156</v>
      </c>
      <c r="BD846" s="17">
        <v>45443</v>
      </c>
      <c r="BE846" s="17">
        <v>45504</v>
      </c>
      <c r="BF846" s="17">
        <v>45092</v>
      </c>
      <c r="BG846" s="10">
        <v>85654471</v>
      </c>
      <c r="BH846" s="9" t="s">
        <v>258</v>
      </c>
      <c r="BI846" s="19">
        <v>45078</v>
      </c>
      <c r="BJ846" s="20">
        <v>45096</v>
      </c>
      <c r="BK846" s="16">
        <v>0</v>
      </c>
      <c r="BL846" s="16">
        <v>0</v>
      </c>
      <c r="BM846" s="9" t="s">
        <v>177</v>
      </c>
      <c r="BN846" s="9" t="s">
        <v>178</v>
      </c>
      <c r="BO846" s="9" t="s">
        <v>156</v>
      </c>
      <c r="BP846" s="17">
        <v>45159</v>
      </c>
      <c r="BQ846" s="17" t="s">
        <v>156</v>
      </c>
      <c r="BR846" s="17">
        <v>45159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>
        <v>45068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 t="s">
        <v>156</v>
      </c>
      <c r="CD846" s="10" t="s">
        <v>156</v>
      </c>
      <c r="CE846" s="17" t="s">
        <v>156</v>
      </c>
      <c r="CF846" s="17" t="s">
        <v>156</v>
      </c>
      <c r="CG846" s="17">
        <v>45081</v>
      </c>
      <c r="CH846" s="17" t="s">
        <v>156</v>
      </c>
      <c r="CI846" s="16">
        <v>0</v>
      </c>
      <c r="CJ846" s="10" t="s">
        <v>156</v>
      </c>
      <c r="CK846" s="10" t="s">
        <v>156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>
        <v>45068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 t="s">
        <v>156</v>
      </c>
      <c r="CX846" s="10" t="s">
        <v>193</v>
      </c>
      <c r="CY846" s="17" t="s">
        <v>156</v>
      </c>
      <c r="CZ846" s="17" t="s">
        <v>156</v>
      </c>
      <c r="DA846" s="17">
        <v>45081</v>
      </c>
      <c r="DB846" s="17" t="s">
        <v>156</v>
      </c>
      <c r="DC846" s="16">
        <v>0</v>
      </c>
      <c r="DD846" s="10" t="s">
        <v>156</v>
      </c>
      <c r="DE846" s="10" t="s">
        <v>156</v>
      </c>
      <c r="DF846" s="18" t="s">
        <v>156</v>
      </c>
      <c r="DG846" s="17" t="s">
        <v>156</v>
      </c>
      <c r="DH846" s="10" t="s">
        <v>156</v>
      </c>
      <c r="DI846" s="17" t="s">
        <v>156</v>
      </c>
      <c r="DJ846" s="17" t="s">
        <v>156</v>
      </c>
      <c r="DK846" s="17">
        <v>45081</v>
      </c>
      <c r="DL846" s="17" t="s">
        <v>156</v>
      </c>
      <c r="DM846" s="16">
        <v>0</v>
      </c>
      <c r="DN846" s="10" t="s">
        <v>156</v>
      </c>
      <c r="DO846" s="10" t="s">
        <v>156</v>
      </c>
      <c r="DP846" s="16">
        <v>36</v>
      </c>
      <c r="DQ846" s="16">
        <v>18</v>
      </c>
      <c r="DR846" s="11">
        <v>18</v>
      </c>
      <c r="DS846" s="16">
        <v>24</v>
      </c>
      <c r="DT846" s="16">
        <v>3000</v>
      </c>
      <c r="DU846" s="11" t="s">
        <v>181</v>
      </c>
      <c r="DV846" s="11" t="s">
        <v>182</v>
      </c>
      <c r="DW846" s="27" t="s">
        <v>156</v>
      </c>
      <c r="DX846" s="27" t="s">
        <v>156</v>
      </c>
      <c r="DY846" s="20" t="s">
        <v>156</v>
      </c>
      <c r="DZ846" s="16">
        <v>7</v>
      </c>
      <c r="EA846" s="16">
        <v>55</v>
      </c>
      <c r="EB846" s="27" t="s">
        <v>185</v>
      </c>
      <c r="EC846" s="27" t="s">
        <v>185</v>
      </c>
      <c r="ED846" s="27" t="s">
        <v>182</v>
      </c>
      <c r="EE846" s="29">
        <v>45068.822800925926</v>
      </c>
      <c r="EF846" s="28" t="s">
        <v>186</v>
      </c>
      <c r="EG846" s="28" t="s">
        <v>156</v>
      </c>
      <c r="EH846" s="28" t="s">
        <v>187</v>
      </c>
      <c r="EI846" s="29">
        <v>45082.356307870374</v>
      </c>
      <c r="EJ846" s="28" t="s">
        <v>188</v>
      </c>
      <c r="EK846" s="28" t="s">
        <v>189</v>
      </c>
      <c r="EL846" s="28" t="s">
        <v>190</v>
      </c>
      <c r="EM846" s="45"/>
      <c r="EN846" s="46" t="str">
        <f t="shared" si="92"/>
        <v>343F111A</v>
      </c>
      <c r="EO846" s="47">
        <f t="shared" si="93"/>
        <v>45097</v>
      </c>
      <c r="EP846" s="47" t="str">
        <f t="shared" si="94"/>
        <v/>
      </c>
      <c r="EQ846" s="48" t="str">
        <f t="shared" ca="1" si="95"/>
        <v>Y</v>
      </c>
      <c r="ER846" s="49" t="str">
        <f t="shared" si="96"/>
        <v/>
      </c>
      <c r="ES846" s="50"/>
      <c r="ET846" s="51" t="str">
        <f t="shared" si="97"/>
        <v/>
      </c>
      <c r="EU846" s="52" t="str">
        <f t="shared" si="98"/>
        <v/>
      </c>
      <c r="EV846" s="46"/>
    </row>
    <row r="847" spans="1:153" ht="14.25" hidden="1" customHeight="1">
      <c r="A847" s="8">
        <v>840</v>
      </c>
      <c r="B847" s="9" t="s">
        <v>141</v>
      </c>
      <c r="C847" s="10" t="s">
        <v>206</v>
      </c>
      <c r="D847" s="10" t="s">
        <v>2008</v>
      </c>
      <c r="E847" s="10" t="s">
        <v>150</v>
      </c>
      <c r="F847" s="9" t="s">
        <v>2009</v>
      </c>
      <c r="G847" s="10" t="s">
        <v>432</v>
      </c>
      <c r="H847" s="9" t="s">
        <v>433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336</v>
      </c>
      <c r="S847" s="9" t="s">
        <v>305</v>
      </c>
      <c r="T847" s="9" t="s">
        <v>306</v>
      </c>
      <c r="U847" s="9" t="s">
        <v>337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2273</v>
      </c>
      <c r="AA847" s="9" t="s">
        <v>363</v>
      </c>
      <c r="AB847" s="12" t="s">
        <v>2274</v>
      </c>
      <c r="AC847" s="10" t="s">
        <v>2275</v>
      </c>
      <c r="AD847" s="9" t="s">
        <v>2276</v>
      </c>
      <c r="AE847" s="13" t="s">
        <v>2277</v>
      </c>
      <c r="AF847" s="14" t="s">
        <v>2389</v>
      </c>
      <c r="AG847" s="10" t="s">
        <v>2680</v>
      </c>
      <c r="AH847" s="11" t="s">
        <v>368</v>
      </c>
      <c r="AI847" s="11" t="s">
        <v>369</v>
      </c>
      <c r="AJ847" s="10" t="s">
        <v>370</v>
      </c>
      <c r="AK847" s="11" t="s">
        <v>369</v>
      </c>
      <c r="AL847" s="11" t="s">
        <v>168</v>
      </c>
      <c r="AM847" s="10" t="s">
        <v>169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2.6</v>
      </c>
      <c r="AU847" s="10" t="s">
        <v>142</v>
      </c>
      <c r="AV847" s="16">
        <v>18000</v>
      </c>
      <c r="AW847" s="16">
        <v>18000</v>
      </c>
      <c r="AX847" s="16">
        <v>0</v>
      </c>
      <c r="AY847" s="16">
        <v>0</v>
      </c>
      <c r="AZ847" s="16">
        <v>1500</v>
      </c>
      <c r="BA847" s="17">
        <v>45108</v>
      </c>
      <c r="BB847" s="30" t="s">
        <v>175</v>
      </c>
      <c r="BC847" s="18" t="s">
        <v>156</v>
      </c>
      <c r="BD847" s="17">
        <v>45443</v>
      </c>
      <c r="BE847" s="17">
        <v>45504</v>
      </c>
      <c r="BF847" s="17">
        <v>45092</v>
      </c>
      <c r="BG847" s="10">
        <v>85654470</v>
      </c>
      <c r="BH847" s="9" t="s">
        <v>303</v>
      </c>
      <c r="BI847" s="19">
        <v>45108</v>
      </c>
      <c r="BJ847" s="20">
        <v>45117</v>
      </c>
      <c r="BK847" s="16">
        <v>0</v>
      </c>
      <c r="BL847" s="16">
        <v>0</v>
      </c>
      <c r="BM847" s="9" t="s">
        <v>177</v>
      </c>
      <c r="BN847" s="9" t="s">
        <v>178</v>
      </c>
      <c r="BO847" s="9" t="s">
        <v>156</v>
      </c>
      <c r="BP847" s="17">
        <v>45180</v>
      </c>
      <c r="BQ847" s="17" t="s">
        <v>156</v>
      </c>
      <c r="BR847" s="17">
        <v>45180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>
        <v>45068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45086</v>
      </c>
      <c r="CD847" s="10" t="s">
        <v>2079</v>
      </c>
      <c r="CE847" s="17" t="s">
        <v>156</v>
      </c>
      <c r="CF847" s="17" t="s">
        <v>156</v>
      </c>
      <c r="CG847" s="17">
        <v>45081</v>
      </c>
      <c r="CH847" s="17" t="s">
        <v>156</v>
      </c>
      <c r="CI847" s="16">
        <v>0</v>
      </c>
      <c r="CJ847" s="10" t="s">
        <v>156</v>
      </c>
      <c r="CK847" s="10" t="s">
        <v>156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>
        <v>45068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45093</v>
      </c>
      <c r="CX847" s="10" t="s">
        <v>193</v>
      </c>
      <c r="CY847" s="17">
        <v>45093</v>
      </c>
      <c r="CZ847" s="17" t="s">
        <v>156</v>
      </c>
      <c r="DA847" s="17">
        <v>45082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45100</v>
      </c>
      <c r="DH847" s="10" t="s">
        <v>156</v>
      </c>
      <c r="DI847" s="17">
        <v>45100</v>
      </c>
      <c r="DJ847" s="17" t="s">
        <v>156</v>
      </c>
      <c r="DK847" s="17">
        <v>45082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36</v>
      </c>
      <c r="DQ847" s="16">
        <v>18</v>
      </c>
      <c r="DR847" s="11">
        <v>18</v>
      </c>
      <c r="DS847" s="16">
        <v>24</v>
      </c>
      <c r="DT847" s="16">
        <v>1300</v>
      </c>
      <c r="DU847" s="11" t="s">
        <v>181</v>
      </c>
      <c r="DV847" s="11" t="s">
        <v>182</v>
      </c>
      <c r="DW847" s="27" t="s">
        <v>156</v>
      </c>
      <c r="DX847" s="27" t="s">
        <v>156</v>
      </c>
      <c r="DY847" s="20" t="s">
        <v>156</v>
      </c>
      <c r="DZ847" s="16">
        <v>7</v>
      </c>
      <c r="EA847" s="16">
        <v>55</v>
      </c>
      <c r="EB847" s="27" t="s">
        <v>185</v>
      </c>
      <c r="EC847" s="27" t="s">
        <v>185</v>
      </c>
      <c r="ED847" s="27" t="s">
        <v>182</v>
      </c>
      <c r="EE847" s="29">
        <v>45068.822800925926</v>
      </c>
      <c r="EF847" s="28" t="s">
        <v>186</v>
      </c>
      <c r="EG847" s="28" t="s">
        <v>156</v>
      </c>
      <c r="EH847" s="28" t="s">
        <v>187</v>
      </c>
      <c r="EI847" s="29">
        <v>45084.176828703705</v>
      </c>
      <c r="EJ847" s="28" t="s">
        <v>195</v>
      </c>
      <c r="EK847" s="28" t="s">
        <v>196</v>
      </c>
      <c r="EL847" s="28" t="s">
        <v>210</v>
      </c>
      <c r="EM847" s="45"/>
      <c r="EN847" s="46" t="str">
        <f t="shared" si="92"/>
        <v>343F111A</v>
      </c>
      <c r="EO847" s="47">
        <f t="shared" si="93"/>
        <v>45118</v>
      </c>
      <c r="EP847" s="47">
        <f t="shared" si="94"/>
        <v>45093</v>
      </c>
      <c r="EQ847" s="48" t="str">
        <f t="shared" ca="1" si="95"/>
        <v>Past</v>
      </c>
      <c r="ER847" s="49">
        <f t="shared" si="96"/>
        <v>25</v>
      </c>
      <c r="ES847" s="50"/>
      <c r="ET847" s="51">
        <f t="shared" si="97"/>
        <v>25</v>
      </c>
      <c r="EU847" s="52">
        <f t="shared" si="98"/>
        <v>0</v>
      </c>
      <c r="EV847" s="46"/>
    </row>
    <row r="848" spans="1:153" ht="14.25" hidden="1" customHeight="1">
      <c r="A848" s="8">
        <v>841</v>
      </c>
      <c r="B848" s="9" t="s">
        <v>141</v>
      </c>
      <c r="C848" s="10" t="s">
        <v>206</v>
      </c>
      <c r="D848" s="10" t="s">
        <v>2008</v>
      </c>
      <c r="E848" s="10" t="s">
        <v>150</v>
      </c>
      <c r="F848" s="9" t="s">
        <v>2009</v>
      </c>
      <c r="G848" s="10" t="s">
        <v>432</v>
      </c>
      <c r="H848" s="9" t="s">
        <v>433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336</v>
      </c>
      <c r="S848" s="9" t="s">
        <v>305</v>
      </c>
      <c r="T848" s="9" t="s">
        <v>306</v>
      </c>
      <c r="U848" s="9" t="s">
        <v>337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2273</v>
      </c>
      <c r="AA848" s="9" t="s">
        <v>363</v>
      </c>
      <c r="AB848" s="12" t="s">
        <v>2274</v>
      </c>
      <c r="AC848" s="10" t="s">
        <v>2275</v>
      </c>
      <c r="AD848" s="9" t="s">
        <v>2276</v>
      </c>
      <c r="AE848" s="13" t="s">
        <v>2277</v>
      </c>
      <c r="AF848" s="14" t="s">
        <v>2389</v>
      </c>
      <c r="AG848" s="10" t="s">
        <v>2680</v>
      </c>
      <c r="AH848" s="11" t="s">
        <v>368</v>
      </c>
      <c r="AI848" s="11" t="s">
        <v>369</v>
      </c>
      <c r="AJ848" s="10" t="s">
        <v>370</v>
      </c>
      <c r="AK848" s="11" t="s">
        <v>369</v>
      </c>
      <c r="AL848" s="11" t="s">
        <v>168</v>
      </c>
      <c r="AM848" s="10" t="s">
        <v>169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2.6</v>
      </c>
      <c r="AU848" s="10" t="s">
        <v>142</v>
      </c>
      <c r="AV848" s="16">
        <v>18000</v>
      </c>
      <c r="AW848" s="16">
        <v>18000</v>
      </c>
      <c r="AX848" s="16">
        <v>0</v>
      </c>
      <c r="AY848" s="16">
        <v>0</v>
      </c>
      <c r="AZ848" s="16">
        <v>1500</v>
      </c>
      <c r="BA848" s="17">
        <v>45108</v>
      </c>
      <c r="BB848" s="30" t="s">
        <v>175</v>
      </c>
      <c r="BC848" s="18" t="s">
        <v>156</v>
      </c>
      <c r="BD848" s="17">
        <v>45443</v>
      </c>
      <c r="BE848" s="17">
        <v>45504</v>
      </c>
      <c r="BF848" s="17">
        <v>45092</v>
      </c>
      <c r="BG848" s="10">
        <v>85546932</v>
      </c>
      <c r="BH848" s="9" t="s">
        <v>247</v>
      </c>
      <c r="BI848" s="19">
        <v>45108</v>
      </c>
      <c r="BJ848" s="20">
        <v>45110</v>
      </c>
      <c r="BK848" s="16">
        <v>0</v>
      </c>
      <c r="BL848" s="16">
        <v>0</v>
      </c>
      <c r="BM848" s="9" t="s">
        <v>177</v>
      </c>
      <c r="BN848" s="9" t="s">
        <v>178</v>
      </c>
      <c r="BO848" s="9" t="s">
        <v>156</v>
      </c>
      <c r="BP848" s="17">
        <v>45189</v>
      </c>
      <c r="BQ848" s="17" t="s">
        <v>156</v>
      </c>
      <c r="BR848" s="17" t="s">
        <v>156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 t="s">
        <v>156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45062</v>
      </c>
      <c r="CD848" s="10" t="s">
        <v>156</v>
      </c>
      <c r="CE848" s="17" t="s">
        <v>156</v>
      </c>
      <c r="CF848" s="17" t="s">
        <v>156</v>
      </c>
      <c r="CG848" s="17" t="s">
        <v>156</v>
      </c>
      <c r="CH848" s="17" t="s">
        <v>156</v>
      </c>
      <c r="CI848" s="16">
        <v>0</v>
      </c>
      <c r="CJ848" s="10" t="s">
        <v>156</v>
      </c>
      <c r="CK848" s="10" t="s">
        <v>156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 t="s">
        <v>156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45106</v>
      </c>
      <c r="CX848" s="10" t="s">
        <v>2686</v>
      </c>
      <c r="CY848" s="17" t="s">
        <v>156</v>
      </c>
      <c r="CZ848" s="17" t="s">
        <v>156</v>
      </c>
      <c r="DA848" s="17" t="s">
        <v>156</v>
      </c>
      <c r="DB848" s="17" t="s">
        <v>156</v>
      </c>
      <c r="DC848" s="16">
        <v>0</v>
      </c>
      <c r="DD848" s="10" t="s">
        <v>156</v>
      </c>
      <c r="DE848" s="10" t="s">
        <v>156</v>
      </c>
      <c r="DF848" s="18" t="s">
        <v>156</v>
      </c>
      <c r="DG848" s="17">
        <v>45117</v>
      </c>
      <c r="DH848" s="10" t="s">
        <v>2170</v>
      </c>
      <c r="DI848" s="17" t="s">
        <v>156</v>
      </c>
      <c r="DJ848" s="17" t="s">
        <v>156</v>
      </c>
      <c r="DK848" s="17" t="s">
        <v>156</v>
      </c>
      <c r="DL848" s="17" t="s">
        <v>156</v>
      </c>
      <c r="DM848" s="16">
        <v>0</v>
      </c>
      <c r="DN848" s="10" t="s">
        <v>156</v>
      </c>
      <c r="DO848" s="10" t="s">
        <v>156</v>
      </c>
      <c r="DP848" s="16">
        <v>36</v>
      </c>
      <c r="DQ848" s="16">
        <v>18</v>
      </c>
      <c r="DR848" s="11">
        <v>18</v>
      </c>
      <c r="DS848" s="16">
        <v>24</v>
      </c>
      <c r="DT848" s="16">
        <v>3000</v>
      </c>
      <c r="DU848" s="11" t="s">
        <v>181</v>
      </c>
      <c r="DV848" s="11" t="s">
        <v>182</v>
      </c>
      <c r="DW848" s="27" t="s">
        <v>156</v>
      </c>
      <c r="DX848" s="27" t="s">
        <v>156</v>
      </c>
      <c r="DY848" s="20" t="s">
        <v>2591</v>
      </c>
      <c r="DZ848" s="16">
        <v>7</v>
      </c>
      <c r="EA848" s="16">
        <v>55</v>
      </c>
      <c r="EB848" s="27" t="s">
        <v>185</v>
      </c>
      <c r="EC848" s="27" t="s">
        <v>185</v>
      </c>
      <c r="ED848" s="27" t="s">
        <v>182</v>
      </c>
      <c r="EE848" s="29">
        <v>45058.604386574072</v>
      </c>
      <c r="EF848" s="28" t="s">
        <v>195</v>
      </c>
      <c r="EG848" s="28" t="s">
        <v>196</v>
      </c>
      <c r="EH848" s="28" t="s">
        <v>210</v>
      </c>
      <c r="EI848" s="29">
        <v>45098.261620370373</v>
      </c>
      <c r="EJ848" s="28" t="s">
        <v>195</v>
      </c>
      <c r="EK848" s="28" t="s">
        <v>196</v>
      </c>
      <c r="EL848" s="28" t="s">
        <v>210</v>
      </c>
      <c r="EM848" s="45"/>
      <c r="EN848" s="46" t="str">
        <f t="shared" si="92"/>
        <v>343F111A</v>
      </c>
      <c r="EO848" s="47">
        <f t="shared" si="93"/>
        <v>45127</v>
      </c>
      <c r="EP848" s="47">
        <f t="shared" si="94"/>
        <v>45106</v>
      </c>
      <c r="EQ848" s="48" t="str">
        <f t="shared" ca="1" si="95"/>
        <v>Past</v>
      </c>
      <c r="ER848" s="49">
        <f t="shared" si="96"/>
        <v>21</v>
      </c>
      <c r="ES848" s="50"/>
      <c r="ET848" s="51">
        <f t="shared" si="97"/>
        <v>21</v>
      </c>
      <c r="EU848" s="52">
        <f t="shared" si="98"/>
        <v>0</v>
      </c>
      <c r="EV848" s="46"/>
    </row>
    <row r="849" spans="1:153" ht="14.25" hidden="1" customHeight="1">
      <c r="A849" s="8">
        <v>842</v>
      </c>
      <c r="B849" s="9" t="s">
        <v>141</v>
      </c>
      <c r="C849" s="10" t="s">
        <v>206</v>
      </c>
      <c r="D849" s="10" t="s">
        <v>2008</v>
      </c>
      <c r="E849" s="10" t="s">
        <v>150</v>
      </c>
      <c r="F849" s="9" t="s">
        <v>2009</v>
      </c>
      <c r="G849" s="10" t="s">
        <v>432</v>
      </c>
      <c r="H849" s="9" t="s">
        <v>433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336</v>
      </c>
      <c r="S849" s="9" t="s">
        <v>305</v>
      </c>
      <c r="T849" s="9" t="s">
        <v>306</v>
      </c>
      <c r="U849" s="9" t="s">
        <v>337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2273</v>
      </c>
      <c r="AA849" s="9" t="s">
        <v>363</v>
      </c>
      <c r="AB849" s="12" t="s">
        <v>2274</v>
      </c>
      <c r="AC849" s="10" t="s">
        <v>2275</v>
      </c>
      <c r="AD849" s="9" t="s">
        <v>2276</v>
      </c>
      <c r="AE849" s="13" t="s">
        <v>2277</v>
      </c>
      <c r="AF849" s="14" t="s">
        <v>2389</v>
      </c>
      <c r="AG849" s="10" t="s">
        <v>2680</v>
      </c>
      <c r="AH849" s="11" t="s">
        <v>368</v>
      </c>
      <c r="AI849" s="11" t="s">
        <v>369</v>
      </c>
      <c r="AJ849" s="10" t="s">
        <v>370</v>
      </c>
      <c r="AK849" s="11" t="s">
        <v>369</v>
      </c>
      <c r="AL849" s="11" t="s">
        <v>168</v>
      </c>
      <c r="AM849" s="10" t="s">
        <v>169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2.6</v>
      </c>
      <c r="AU849" s="10" t="s">
        <v>142</v>
      </c>
      <c r="AV849" s="16">
        <v>18000</v>
      </c>
      <c r="AW849" s="16">
        <v>18000</v>
      </c>
      <c r="AX849" s="16">
        <v>0</v>
      </c>
      <c r="AY849" s="16">
        <v>0</v>
      </c>
      <c r="AZ849" s="16">
        <v>1500</v>
      </c>
      <c r="BA849" s="17">
        <v>45108</v>
      </c>
      <c r="BB849" s="30" t="s">
        <v>175</v>
      </c>
      <c r="BC849" s="18">
        <v>45117</v>
      </c>
      <c r="BD849" s="17">
        <v>45443</v>
      </c>
      <c r="BE849" s="17">
        <v>45504</v>
      </c>
      <c r="BF849" s="17">
        <v>45092</v>
      </c>
      <c r="BG849" s="10">
        <v>85546931</v>
      </c>
      <c r="BH849" s="9" t="s">
        <v>176</v>
      </c>
      <c r="BI849" s="19">
        <v>45108</v>
      </c>
      <c r="BJ849" s="20">
        <v>45110</v>
      </c>
      <c r="BK849" s="16">
        <v>1080</v>
      </c>
      <c r="BL849" s="16">
        <v>2808</v>
      </c>
      <c r="BM849" s="9" t="s">
        <v>177</v>
      </c>
      <c r="BN849" s="9" t="s">
        <v>226</v>
      </c>
      <c r="BO849" s="9" t="s">
        <v>156</v>
      </c>
      <c r="BP849" s="17">
        <v>45194</v>
      </c>
      <c r="BQ849" s="17">
        <v>45194</v>
      </c>
      <c r="BR849" s="17" t="s">
        <v>156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 t="s">
        <v>156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>
        <v>45062</v>
      </c>
      <c r="CD849" s="10" t="s">
        <v>156</v>
      </c>
      <c r="CE849" s="17" t="s">
        <v>156</v>
      </c>
      <c r="CF849" s="17" t="s">
        <v>156</v>
      </c>
      <c r="CG849" s="17" t="s">
        <v>156</v>
      </c>
      <c r="CH849" s="17">
        <v>45105</v>
      </c>
      <c r="CI849" s="16">
        <v>1000</v>
      </c>
      <c r="CJ849" s="10" t="s">
        <v>2687</v>
      </c>
      <c r="CK849" s="10" t="s">
        <v>230</v>
      </c>
      <c r="CL849" s="18" t="s">
        <v>156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 t="s">
        <v>156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45111</v>
      </c>
      <c r="CX849" s="10" t="s">
        <v>2532</v>
      </c>
      <c r="CY849" s="17" t="s">
        <v>156</v>
      </c>
      <c r="CZ849" s="17" t="s">
        <v>156</v>
      </c>
      <c r="DA849" s="17" t="s">
        <v>156</v>
      </c>
      <c r="DB849" s="17">
        <v>45105</v>
      </c>
      <c r="DC849" s="16">
        <v>1080</v>
      </c>
      <c r="DD849" s="10" t="s">
        <v>2688</v>
      </c>
      <c r="DE849" s="10" t="s">
        <v>417</v>
      </c>
      <c r="DF849" s="18" t="s">
        <v>156</v>
      </c>
      <c r="DG849" s="17">
        <v>45120</v>
      </c>
      <c r="DH849" s="10" t="s">
        <v>2554</v>
      </c>
      <c r="DI849" s="17" t="s">
        <v>156</v>
      </c>
      <c r="DJ849" s="17" t="s">
        <v>156</v>
      </c>
      <c r="DK849" s="17" t="s">
        <v>156</v>
      </c>
      <c r="DL849" s="17">
        <v>45112</v>
      </c>
      <c r="DM849" s="16">
        <v>1080</v>
      </c>
      <c r="DN849" s="10" t="s">
        <v>2689</v>
      </c>
      <c r="DO849" s="10" t="s">
        <v>661</v>
      </c>
      <c r="DP849" s="16">
        <v>36</v>
      </c>
      <c r="DQ849" s="16">
        <v>18</v>
      </c>
      <c r="DR849" s="11">
        <v>18</v>
      </c>
      <c r="DS849" s="16">
        <v>24</v>
      </c>
      <c r="DT849" s="16">
        <v>0</v>
      </c>
      <c r="DU849" s="11" t="s">
        <v>181</v>
      </c>
      <c r="DV849" s="11" t="s">
        <v>182</v>
      </c>
      <c r="DW849" s="27" t="s">
        <v>156</v>
      </c>
      <c r="DX849" s="27" t="s">
        <v>156</v>
      </c>
      <c r="DY849" s="20" t="s">
        <v>2690</v>
      </c>
      <c r="DZ849" s="16">
        <v>7</v>
      </c>
      <c r="EA849" s="16">
        <v>55</v>
      </c>
      <c r="EB849" s="27" t="s">
        <v>185</v>
      </c>
      <c r="EC849" s="27" t="s">
        <v>185</v>
      </c>
      <c r="ED849" s="27" t="s">
        <v>182</v>
      </c>
      <c r="EE849" s="29">
        <v>45058.604386574072</v>
      </c>
      <c r="EF849" s="28" t="s">
        <v>195</v>
      </c>
      <c r="EG849" s="28" t="s">
        <v>196</v>
      </c>
      <c r="EH849" s="28" t="s">
        <v>210</v>
      </c>
      <c r="EI849" s="29">
        <v>45112.355046296296</v>
      </c>
      <c r="EJ849" s="28" t="s">
        <v>505</v>
      </c>
      <c r="EK849" s="28" t="s">
        <v>506</v>
      </c>
      <c r="EL849" s="28" t="s">
        <v>237</v>
      </c>
      <c r="EM849" s="45" t="s">
        <v>3713</v>
      </c>
      <c r="EN849" s="46" t="str">
        <f t="shared" si="92"/>
        <v>343F111A</v>
      </c>
      <c r="EO849" s="47">
        <f t="shared" si="93"/>
        <v>45132</v>
      </c>
      <c r="EP849" s="47">
        <f t="shared" si="94"/>
        <v>45111</v>
      </c>
      <c r="EQ849" s="48" t="str">
        <f t="shared" ca="1" si="95"/>
        <v>Past</v>
      </c>
      <c r="ER849" s="49">
        <f t="shared" si="96"/>
        <v>21</v>
      </c>
      <c r="ES849" s="50"/>
      <c r="ET849" s="51">
        <f t="shared" si="97"/>
        <v>21</v>
      </c>
      <c r="EU849" s="52">
        <f t="shared" si="98"/>
        <v>22680</v>
      </c>
      <c r="EV849" s="46"/>
      <c r="EW849" s="23" t="s">
        <v>3717</v>
      </c>
    </row>
    <row r="850" spans="1:153" ht="14.25" hidden="1" customHeight="1">
      <c r="A850" s="8">
        <v>843</v>
      </c>
      <c r="B850" s="9" t="s">
        <v>141</v>
      </c>
      <c r="C850" s="10" t="s">
        <v>206</v>
      </c>
      <c r="D850" s="10" t="s">
        <v>2008</v>
      </c>
      <c r="E850" s="10" t="s">
        <v>150</v>
      </c>
      <c r="F850" s="9" t="s">
        <v>2009</v>
      </c>
      <c r="G850" s="10" t="s">
        <v>432</v>
      </c>
      <c r="H850" s="9" t="s">
        <v>433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336</v>
      </c>
      <c r="S850" s="9" t="s">
        <v>305</v>
      </c>
      <c r="T850" s="9" t="s">
        <v>306</v>
      </c>
      <c r="U850" s="9" t="s">
        <v>337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2273</v>
      </c>
      <c r="AA850" s="9" t="s">
        <v>363</v>
      </c>
      <c r="AB850" s="12" t="s">
        <v>2274</v>
      </c>
      <c r="AC850" s="10" t="s">
        <v>2275</v>
      </c>
      <c r="AD850" s="9" t="s">
        <v>2276</v>
      </c>
      <c r="AE850" s="13" t="s">
        <v>2277</v>
      </c>
      <c r="AF850" s="14" t="s">
        <v>2389</v>
      </c>
      <c r="AG850" s="10" t="s">
        <v>2680</v>
      </c>
      <c r="AH850" s="11" t="s">
        <v>368</v>
      </c>
      <c r="AI850" s="11" t="s">
        <v>369</v>
      </c>
      <c r="AJ850" s="10" t="s">
        <v>370</v>
      </c>
      <c r="AK850" s="11" t="s">
        <v>369</v>
      </c>
      <c r="AL850" s="11" t="s">
        <v>168</v>
      </c>
      <c r="AM850" s="10" t="s">
        <v>169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2.6</v>
      </c>
      <c r="AU850" s="10" t="s">
        <v>142</v>
      </c>
      <c r="AV850" s="16">
        <v>18000</v>
      </c>
      <c r="AW850" s="16">
        <v>18000</v>
      </c>
      <c r="AX850" s="16">
        <v>0</v>
      </c>
      <c r="AY850" s="16">
        <v>0</v>
      </c>
      <c r="AZ850" s="16">
        <v>1500</v>
      </c>
      <c r="BA850" s="17">
        <v>45108</v>
      </c>
      <c r="BB850" s="30" t="s">
        <v>175</v>
      </c>
      <c r="BC850" s="18" t="s">
        <v>156</v>
      </c>
      <c r="BD850" s="17">
        <v>45443</v>
      </c>
      <c r="BE850" s="17">
        <v>45504</v>
      </c>
      <c r="BF850" s="17">
        <v>45092</v>
      </c>
      <c r="BG850" s="10">
        <v>85654469</v>
      </c>
      <c r="BH850" s="9" t="s">
        <v>191</v>
      </c>
      <c r="BI850" s="19">
        <v>45108</v>
      </c>
      <c r="BJ850" s="20">
        <v>45138</v>
      </c>
      <c r="BK850" s="16">
        <v>0</v>
      </c>
      <c r="BL850" s="16">
        <v>0</v>
      </c>
      <c r="BM850" s="9" t="s">
        <v>177</v>
      </c>
      <c r="BN850" s="9" t="s">
        <v>178</v>
      </c>
      <c r="BO850" s="9" t="s">
        <v>156</v>
      </c>
      <c r="BP850" s="17">
        <v>45201</v>
      </c>
      <c r="BQ850" s="17" t="s">
        <v>156</v>
      </c>
      <c r="BR850" s="17">
        <v>45201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>
        <v>45068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45086</v>
      </c>
      <c r="CD850" s="10" t="s">
        <v>2079</v>
      </c>
      <c r="CE850" s="17" t="s">
        <v>156</v>
      </c>
      <c r="CF850" s="17" t="s">
        <v>156</v>
      </c>
      <c r="CG850" s="17">
        <v>45081</v>
      </c>
      <c r="CH850" s="17" t="s">
        <v>156</v>
      </c>
      <c r="CI850" s="16">
        <v>0</v>
      </c>
      <c r="CJ850" s="10" t="s">
        <v>156</v>
      </c>
      <c r="CK850" s="10" t="s">
        <v>156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>
        <v>45068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>
        <v>45114</v>
      </c>
      <c r="CX850" s="10" t="s">
        <v>193</v>
      </c>
      <c r="CY850" s="17">
        <v>45114</v>
      </c>
      <c r="CZ850" s="17" t="s">
        <v>156</v>
      </c>
      <c r="DA850" s="17">
        <v>45082</v>
      </c>
      <c r="DB850" s="17" t="s">
        <v>156</v>
      </c>
      <c r="DC850" s="16">
        <v>0</v>
      </c>
      <c r="DD850" s="10" t="s">
        <v>156</v>
      </c>
      <c r="DE850" s="10" t="s">
        <v>156</v>
      </c>
      <c r="DF850" s="18" t="s">
        <v>156</v>
      </c>
      <c r="DG850" s="17">
        <v>45121</v>
      </c>
      <c r="DH850" s="10" t="s">
        <v>156</v>
      </c>
      <c r="DI850" s="17">
        <v>45121</v>
      </c>
      <c r="DJ850" s="17" t="s">
        <v>156</v>
      </c>
      <c r="DK850" s="17">
        <v>45082</v>
      </c>
      <c r="DL850" s="17" t="s">
        <v>156</v>
      </c>
      <c r="DM850" s="16">
        <v>0</v>
      </c>
      <c r="DN850" s="10" t="s">
        <v>156</v>
      </c>
      <c r="DO850" s="10" t="s">
        <v>156</v>
      </c>
      <c r="DP850" s="16">
        <v>36</v>
      </c>
      <c r="DQ850" s="16">
        <v>18</v>
      </c>
      <c r="DR850" s="11">
        <v>18</v>
      </c>
      <c r="DS850" s="16">
        <v>24</v>
      </c>
      <c r="DT850" s="16">
        <v>1300</v>
      </c>
      <c r="DU850" s="11" t="s">
        <v>181</v>
      </c>
      <c r="DV850" s="11" t="s">
        <v>182</v>
      </c>
      <c r="DW850" s="27" t="s">
        <v>156</v>
      </c>
      <c r="DX850" s="27" t="s">
        <v>156</v>
      </c>
      <c r="DY850" s="20" t="s">
        <v>156</v>
      </c>
      <c r="DZ850" s="16">
        <v>7</v>
      </c>
      <c r="EA850" s="16">
        <v>55</v>
      </c>
      <c r="EB850" s="27" t="s">
        <v>185</v>
      </c>
      <c r="EC850" s="27" t="s">
        <v>185</v>
      </c>
      <c r="ED850" s="27" t="s">
        <v>182</v>
      </c>
      <c r="EE850" s="29">
        <v>45068.822800925926</v>
      </c>
      <c r="EF850" s="28" t="s">
        <v>186</v>
      </c>
      <c r="EG850" s="28" t="s">
        <v>156</v>
      </c>
      <c r="EH850" s="28" t="s">
        <v>187</v>
      </c>
      <c r="EI850" s="29">
        <v>45093.815104166664</v>
      </c>
      <c r="EJ850" s="28" t="s">
        <v>197</v>
      </c>
      <c r="EK850" s="28" t="s">
        <v>156</v>
      </c>
      <c r="EL850" s="28" t="s">
        <v>198</v>
      </c>
      <c r="EM850" s="45"/>
      <c r="EN850" s="46" t="str">
        <f t="shared" si="92"/>
        <v>343F111A</v>
      </c>
      <c r="EO850" s="47">
        <f t="shared" si="93"/>
        <v>45139</v>
      </c>
      <c r="EP850" s="47">
        <f t="shared" si="94"/>
        <v>45114</v>
      </c>
      <c r="EQ850" s="48" t="str">
        <f t="shared" ca="1" si="95"/>
        <v>Past</v>
      </c>
      <c r="ER850" s="49">
        <f t="shared" si="96"/>
        <v>25</v>
      </c>
      <c r="ES850" s="50"/>
      <c r="ET850" s="51">
        <f t="shared" si="97"/>
        <v>25</v>
      </c>
      <c r="EU850" s="52">
        <f t="shared" si="98"/>
        <v>0</v>
      </c>
      <c r="EV850" s="46"/>
    </row>
    <row r="851" spans="1:153" ht="14.25" customHeight="1">
      <c r="A851" s="8">
        <v>844</v>
      </c>
      <c r="B851" s="9" t="s">
        <v>141</v>
      </c>
      <c r="C851" s="10" t="s">
        <v>206</v>
      </c>
      <c r="D851" s="10" t="s">
        <v>2008</v>
      </c>
      <c r="E851" s="10" t="s">
        <v>150</v>
      </c>
      <c r="F851" s="9" t="s">
        <v>2009</v>
      </c>
      <c r="G851" s="10" t="s">
        <v>432</v>
      </c>
      <c r="H851" s="9" t="s">
        <v>433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336</v>
      </c>
      <c r="S851" s="9" t="s">
        <v>305</v>
      </c>
      <c r="T851" s="9" t="s">
        <v>306</v>
      </c>
      <c r="U851" s="9" t="s">
        <v>337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2273</v>
      </c>
      <c r="AA851" s="9" t="s">
        <v>363</v>
      </c>
      <c r="AB851" s="12" t="s">
        <v>2274</v>
      </c>
      <c r="AC851" s="10" t="s">
        <v>2275</v>
      </c>
      <c r="AD851" s="9" t="s">
        <v>2276</v>
      </c>
      <c r="AE851" s="13" t="s">
        <v>2277</v>
      </c>
      <c r="AF851" s="14" t="s">
        <v>2389</v>
      </c>
      <c r="AG851" s="10" t="s">
        <v>2680</v>
      </c>
      <c r="AH851" s="11" t="s">
        <v>368</v>
      </c>
      <c r="AI851" s="11" t="s">
        <v>369</v>
      </c>
      <c r="AJ851" s="10" t="s">
        <v>370</v>
      </c>
      <c r="AK851" s="11" t="s">
        <v>369</v>
      </c>
      <c r="AL851" s="11" t="s">
        <v>168</v>
      </c>
      <c r="AM851" s="10" t="s">
        <v>169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2.6</v>
      </c>
      <c r="AU851" s="10" t="s">
        <v>142</v>
      </c>
      <c r="AV851" s="16">
        <v>18000</v>
      </c>
      <c r="AW851" s="16">
        <v>18000</v>
      </c>
      <c r="AX851" s="16">
        <v>0</v>
      </c>
      <c r="AY851" s="16">
        <v>0</v>
      </c>
      <c r="AZ851" s="16">
        <v>1500</v>
      </c>
      <c r="BA851" s="17">
        <v>45108</v>
      </c>
      <c r="BB851" s="30" t="s">
        <v>175</v>
      </c>
      <c r="BC851" s="18">
        <v>45117</v>
      </c>
      <c r="BD851" s="17">
        <v>45443</v>
      </c>
      <c r="BE851" s="17">
        <v>45504</v>
      </c>
      <c r="BF851" s="17">
        <v>45092</v>
      </c>
      <c r="BG851" s="10">
        <v>84976453</v>
      </c>
      <c r="BH851" s="9" t="s">
        <v>199</v>
      </c>
      <c r="BI851" s="19">
        <v>45108</v>
      </c>
      <c r="BJ851" s="20">
        <v>45110</v>
      </c>
      <c r="BK851" s="16">
        <v>2280</v>
      </c>
      <c r="BL851" s="16">
        <v>5928</v>
      </c>
      <c r="BM851" s="9" t="s">
        <v>177</v>
      </c>
      <c r="BN851" s="9" t="s">
        <v>470</v>
      </c>
      <c r="BO851" s="9" t="s">
        <v>156</v>
      </c>
      <c r="BP851" s="17">
        <v>45201</v>
      </c>
      <c r="BQ851" s="17">
        <v>45201</v>
      </c>
      <c r="BR851" s="17" t="s">
        <v>156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 t="s">
        <v>156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44937</v>
      </c>
      <c r="CD851" s="10" t="s">
        <v>2691</v>
      </c>
      <c r="CE851" s="17">
        <v>44943</v>
      </c>
      <c r="CF851" s="17" t="s">
        <v>156</v>
      </c>
      <c r="CG851" s="17">
        <v>44917</v>
      </c>
      <c r="CH851" s="17">
        <v>44937</v>
      </c>
      <c r="CI851" s="16">
        <v>1500</v>
      </c>
      <c r="CJ851" s="10" t="s">
        <v>2692</v>
      </c>
      <c r="CK851" s="10" t="s">
        <v>230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 t="s">
        <v>156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45104</v>
      </c>
      <c r="CX851" s="10" t="s">
        <v>1341</v>
      </c>
      <c r="CY851" s="17">
        <v>45034</v>
      </c>
      <c r="CZ851" s="17" t="s">
        <v>156</v>
      </c>
      <c r="DA851" s="17">
        <v>45006</v>
      </c>
      <c r="DB851" s="17">
        <v>45104</v>
      </c>
      <c r="DC851" s="16">
        <v>2280</v>
      </c>
      <c r="DD851" s="10" t="s">
        <v>2693</v>
      </c>
      <c r="DE851" s="10" t="s">
        <v>230</v>
      </c>
      <c r="DF851" s="18" t="s">
        <v>156</v>
      </c>
      <c r="DG851" s="17">
        <v>45127</v>
      </c>
      <c r="DH851" s="10" t="s">
        <v>2496</v>
      </c>
      <c r="DI851" s="17">
        <v>45062</v>
      </c>
      <c r="DJ851" s="17" t="s">
        <v>156</v>
      </c>
      <c r="DK851" s="17">
        <v>45006</v>
      </c>
      <c r="DL851" s="17">
        <v>45113</v>
      </c>
      <c r="DM851" s="16">
        <v>2280</v>
      </c>
      <c r="DN851" s="10" t="s">
        <v>2694</v>
      </c>
      <c r="DO851" s="10" t="s">
        <v>2411</v>
      </c>
      <c r="DP851" s="16">
        <v>36</v>
      </c>
      <c r="DQ851" s="16">
        <v>18</v>
      </c>
      <c r="DR851" s="11">
        <v>18</v>
      </c>
      <c r="DS851" s="16">
        <v>24</v>
      </c>
      <c r="DT851" s="16">
        <v>0</v>
      </c>
      <c r="DU851" s="11" t="s">
        <v>181</v>
      </c>
      <c r="DV851" s="11" t="s">
        <v>182</v>
      </c>
      <c r="DW851" s="27" t="s">
        <v>156</v>
      </c>
      <c r="DX851" s="27" t="s">
        <v>2043</v>
      </c>
      <c r="DY851" s="20" t="s">
        <v>2695</v>
      </c>
      <c r="DZ851" s="16">
        <v>7</v>
      </c>
      <c r="EA851" s="16">
        <v>55</v>
      </c>
      <c r="EB851" s="27" t="s">
        <v>185</v>
      </c>
      <c r="EC851" s="27" t="s">
        <v>185</v>
      </c>
      <c r="ED851" s="27" t="s">
        <v>182</v>
      </c>
      <c r="EE851" s="29">
        <v>44881.269189814811</v>
      </c>
      <c r="EF851" s="28" t="s">
        <v>195</v>
      </c>
      <c r="EG851" s="28" t="s">
        <v>196</v>
      </c>
      <c r="EH851" s="28" t="s">
        <v>190</v>
      </c>
      <c r="EI851" s="29">
        <v>45113.787488425929</v>
      </c>
      <c r="EJ851" s="28" t="s">
        <v>492</v>
      </c>
      <c r="EK851" s="28" t="s">
        <v>493</v>
      </c>
      <c r="EL851" s="28" t="s">
        <v>237</v>
      </c>
      <c r="EM851" s="45" t="s">
        <v>3713</v>
      </c>
      <c r="EN851" s="46" t="str">
        <f t="shared" si="92"/>
        <v>343F111A</v>
      </c>
      <c r="EO851" s="47">
        <f t="shared" si="93"/>
        <v>45139</v>
      </c>
      <c r="EP851" s="47">
        <f t="shared" si="94"/>
        <v>45104</v>
      </c>
      <c r="EQ851" s="48" t="str">
        <f t="shared" ca="1" si="95"/>
        <v>Past</v>
      </c>
      <c r="ER851" s="49">
        <f t="shared" si="96"/>
        <v>35</v>
      </c>
      <c r="ES851" s="50"/>
      <c r="ET851" s="51">
        <f t="shared" si="97"/>
        <v>35</v>
      </c>
      <c r="EU851" s="52">
        <f t="shared" si="98"/>
        <v>79800</v>
      </c>
      <c r="EV851" s="46"/>
      <c r="EW851" s="23" t="s">
        <v>3721</v>
      </c>
    </row>
    <row r="852" spans="1:153" ht="14.25" hidden="1" customHeight="1">
      <c r="A852" s="8">
        <v>845</v>
      </c>
      <c r="B852" s="9" t="s">
        <v>141</v>
      </c>
      <c r="C852" s="10" t="s">
        <v>206</v>
      </c>
      <c r="D852" s="10" t="s">
        <v>2008</v>
      </c>
      <c r="E852" s="10" t="s">
        <v>150</v>
      </c>
      <c r="F852" s="9" t="s">
        <v>2009</v>
      </c>
      <c r="G852" s="10" t="s">
        <v>432</v>
      </c>
      <c r="H852" s="9" t="s">
        <v>433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336</v>
      </c>
      <c r="S852" s="9" t="s">
        <v>305</v>
      </c>
      <c r="T852" s="9" t="s">
        <v>306</v>
      </c>
      <c r="U852" s="9" t="s">
        <v>337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2273</v>
      </c>
      <c r="AA852" s="9" t="s">
        <v>363</v>
      </c>
      <c r="AB852" s="12" t="s">
        <v>2274</v>
      </c>
      <c r="AC852" s="10" t="s">
        <v>2275</v>
      </c>
      <c r="AD852" s="9" t="s">
        <v>2276</v>
      </c>
      <c r="AE852" s="13" t="s">
        <v>2277</v>
      </c>
      <c r="AF852" s="14" t="s">
        <v>2389</v>
      </c>
      <c r="AG852" s="10" t="s">
        <v>2680</v>
      </c>
      <c r="AH852" s="11" t="s">
        <v>368</v>
      </c>
      <c r="AI852" s="11" t="s">
        <v>369</v>
      </c>
      <c r="AJ852" s="10" t="s">
        <v>370</v>
      </c>
      <c r="AK852" s="11" t="s">
        <v>369</v>
      </c>
      <c r="AL852" s="11" t="s">
        <v>168</v>
      </c>
      <c r="AM852" s="10" t="s">
        <v>169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2.6</v>
      </c>
      <c r="AU852" s="10" t="s">
        <v>142</v>
      </c>
      <c r="AV852" s="16">
        <v>18000</v>
      </c>
      <c r="AW852" s="16">
        <v>18000</v>
      </c>
      <c r="AX852" s="16">
        <v>0</v>
      </c>
      <c r="AY852" s="16">
        <v>0</v>
      </c>
      <c r="AZ852" s="16">
        <v>1500</v>
      </c>
      <c r="BA852" s="17">
        <v>45108</v>
      </c>
      <c r="BB852" s="30" t="s">
        <v>175</v>
      </c>
      <c r="BC852" s="18">
        <v>45117</v>
      </c>
      <c r="BD852" s="17">
        <v>45443</v>
      </c>
      <c r="BE852" s="17">
        <v>45504</v>
      </c>
      <c r="BF852" s="17">
        <v>45092</v>
      </c>
      <c r="BG852" s="10">
        <v>85373682</v>
      </c>
      <c r="BH852" s="9" t="s">
        <v>200</v>
      </c>
      <c r="BI852" s="19">
        <v>45108</v>
      </c>
      <c r="BJ852" s="20">
        <v>45110</v>
      </c>
      <c r="BK852" s="16">
        <v>3000</v>
      </c>
      <c r="BL852" s="16">
        <v>7800</v>
      </c>
      <c r="BM852" s="9" t="s">
        <v>177</v>
      </c>
      <c r="BN852" s="9" t="s">
        <v>226</v>
      </c>
      <c r="BO852" s="9" t="s">
        <v>156</v>
      </c>
      <c r="BP852" s="17">
        <v>45201</v>
      </c>
      <c r="BQ852" s="17">
        <v>45201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>
        <v>45056</v>
      </c>
      <c r="CD852" s="10" t="s">
        <v>2696</v>
      </c>
      <c r="CE852" s="17">
        <v>45058</v>
      </c>
      <c r="CF852" s="17" t="s">
        <v>156</v>
      </c>
      <c r="CG852" s="17">
        <v>44976</v>
      </c>
      <c r="CH852" s="17">
        <v>45056</v>
      </c>
      <c r="CI852" s="16">
        <v>2800</v>
      </c>
      <c r="CJ852" s="10" t="s">
        <v>2697</v>
      </c>
      <c r="CK852" s="10" t="s">
        <v>230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>
        <v>45104</v>
      </c>
      <c r="CX852" s="10" t="s">
        <v>193</v>
      </c>
      <c r="CY852" s="17" t="s">
        <v>156</v>
      </c>
      <c r="CZ852" s="17" t="s">
        <v>156</v>
      </c>
      <c r="DA852" s="17" t="s">
        <v>156</v>
      </c>
      <c r="DB852" s="17">
        <v>45104</v>
      </c>
      <c r="DC852" s="16">
        <v>3000</v>
      </c>
      <c r="DD852" s="10" t="s">
        <v>2698</v>
      </c>
      <c r="DE852" s="10" t="s">
        <v>230</v>
      </c>
      <c r="DF852" s="18" t="s">
        <v>156</v>
      </c>
      <c r="DG852" s="17">
        <v>45127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>
        <v>45113</v>
      </c>
      <c r="DM852" s="16">
        <v>3000</v>
      </c>
      <c r="DN852" s="10" t="s">
        <v>2699</v>
      </c>
      <c r="DO852" s="10" t="s">
        <v>2411</v>
      </c>
      <c r="DP852" s="16">
        <v>36</v>
      </c>
      <c r="DQ852" s="16">
        <v>18</v>
      </c>
      <c r="DR852" s="11">
        <v>18</v>
      </c>
      <c r="DS852" s="16">
        <v>24</v>
      </c>
      <c r="DT852" s="16">
        <v>0</v>
      </c>
      <c r="DU852" s="11" t="s">
        <v>181</v>
      </c>
      <c r="DV852" s="11" t="s">
        <v>182</v>
      </c>
      <c r="DW852" s="27" t="s">
        <v>156</v>
      </c>
      <c r="DX852" s="27" t="s">
        <v>156</v>
      </c>
      <c r="DY852" s="20" t="s">
        <v>2695</v>
      </c>
      <c r="DZ852" s="16">
        <v>7</v>
      </c>
      <c r="EA852" s="16">
        <v>55</v>
      </c>
      <c r="EB852" s="27" t="s">
        <v>185</v>
      </c>
      <c r="EC852" s="27" t="s">
        <v>185</v>
      </c>
      <c r="ED852" s="27" t="s">
        <v>182</v>
      </c>
      <c r="EE852" s="29">
        <v>44975.967048611114</v>
      </c>
      <c r="EF852" s="28" t="s">
        <v>188</v>
      </c>
      <c r="EG852" s="28" t="s">
        <v>189</v>
      </c>
      <c r="EH852" s="28" t="s">
        <v>190</v>
      </c>
      <c r="EI852" s="29">
        <v>45113.787488425929</v>
      </c>
      <c r="EJ852" s="28" t="s">
        <v>492</v>
      </c>
      <c r="EK852" s="28" t="s">
        <v>493</v>
      </c>
      <c r="EL852" s="28" t="s">
        <v>237</v>
      </c>
      <c r="EM852" s="45" t="s">
        <v>3713</v>
      </c>
      <c r="EN852" s="46" t="str">
        <f t="shared" si="92"/>
        <v>343F111A</v>
      </c>
      <c r="EO852" s="47">
        <f t="shared" si="93"/>
        <v>45139</v>
      </c>
      <c r="EP852" s="47">
        <f t="shared" si="94"/>
        <v>45104</v>
      </c>
      <c r="EQ852" s="48" t="str">
        <f t="shared" ca="1" si="95"/>
        <v>Past</v>
      </c>
      <c r="ER852" s="49">
        <f t="shared" si="96"/>
        <v>35</v>
      </c>
      <c r="ES852" s="50"/>
      <c r="ET852" s="51">
        <f t="shared" si="97"/>
        <v>35</v>
      </c>
      <c r="EU852" s="52">
        <f t="shared" si="98"/>
        <v>105000</v>
      </c>
      <c r="EV852" s="46"/>
      <c r="EW852" s="23" t="s">
        <v>3717</v>
      </c>
    </row>
    <row r="853" spans="1:153" ht="14.25" customHeight="1">
      <c r="A853" s="8">
        <v>846</v>
      </c>
      <c r="B853" s="9" t="s">
        <v>141</v>
      </c>
      <c r="C853" s="10" t="s">
        <v>206</v>
      </c>
      <c r="D853" s="10" t="s">
        <v>2008</v>
      </c>
      <c r="E853" s="10" t="s">
        <v>150</v>
      </c>
      <c r="F853" s="9" t="s">
        <v>2009</v>
      </c>
      <c r="G853" s="10" t="s">
        <v>432</v>
      </c>
      <c r="H853" s="9" t="s">
        <v>433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336</v>
      </c>
      <c r="S853" s="9" t="s">
        <v>305</v>
      </c>
      <c r="T853" s="9" t="s">
        <v>306</v>
      </c>
      <c r="U853" s="9" t="s">
        <v>337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2273</v>
      </c>
      <c r="AA853" s="9" t="s">
        <v>363</v>
      </c>
      <c r="AB853" s="12" t="s">
        <v>2274</v>
      </c>
      <c r="AC853" s="10" t="s">
        <v>2275</v>
      </c>
      <c r="AD853" s="9" t="s">
        <v>2276</v>
      </c>
      <c r="AE853" s="13" t="s">
        <v>2277</v>
      </c>
      <c r="AF853" s="14" t="s">
        <v>2389</v>
      </c>
      <c r="AG853" s="10" t="s">
        <v>2680</v>
      </c>
      <c r="AH853" s="11" t="s">
        <v>368</v>
      </c>
      <c r="AI853" s="11" t="s">
        <v>369</v>
      </c>
      <c r="AJ853" s="10" t="s">
        <v>370</v>
      </c>
      <c r="AK853" s="11" t="s">
        <v>369</v>
      </c>
      <c r="AL853" s="11" t="s">
        <v>168</v>
      </c>
      <c r="AM853" s="10" t="s">
        <v>169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2.6</v>
      </c>
      <c r="AU853" s="10" t="s">
        <v>142</v>
      </c>
      <c r="AV853" s="16">
        <v>18000</v>
      </c>
      <c r="AW853" s="16">
        <v>18000</v>
      </c>
      <c r="AX853" s="16">
        <v>0</v>
      </c>
      <c r="AY853" s="16">
        <v>0</v>
      </c>
      <c r="AZ853" s="16">
        <v>1500</v>
      </c>
      <c r="BA853" s="17">
        <v>45108</v>
      </c>
      <c r="BB853" s="30" t="s">
        <v>175</v>
      </c>
      <c r="BC853" s="18">
        <v>45117</v>
      </c>
      <c r="BD853" s="17">
        <v>45443</v>
      </c>
      <c r="BE853" s="17">
        <v>45504</v>
      </c>
      <c r="BF853" s="17">
        <v>45092</v>
      </c>
      <c r="BG853" s="10">
        <v>84976454</v>
      </c>
      <c r="BH853" s="9" t="s">
        <v>201</v>
      </c>
      <c r="BI853" s="19">
        <v>45139</v>
      </c>
      <c r="BJ853" s="20">
        <v>45145</v>
      </c>
      <c r="BK853" s="16">
        <v>1800</v>
      </c>
      <c r="BL853" s="16">
        <v>4680</v>
      </c>
      <c r="BM853" s="9" t="s">
        <v>177</v>
      </c>
      <c r="BN853" s="9" t="s">
        <v>470</v>
      </c>
      <c r="BO853" s="9" t="s">
        <v>156</v>
      </c>
      <c r="BP853" s="17">
        <v>45226</v>
      </c>
      <c r="BQ853" s="17" t="s">
        <v>156</v>
      </c>
      <c r="BR853" s="17" t="s">
        <v>156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 t="s">
        <v>156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>
        <v>45044</v>
      </c>
      <c r="CD853" s="10" t="s">
        <v>937</v>
      </c>
      <c r="CE853" s="17">
        <v>45002</v>
      </c>
      <c r="CF853" s="17" t="s">
        <v>156</v>
      </c>
      <c r="CG853" s="17">
        <v>44917</v>
      </c>
      <c r="CH853" s="17">
        <v>45042</v>
      </c>
      <c r="CI853" s="16">
        <v>2000</v>
      </c>
      <c r="CJ853" s="10" t="s">
        <v>2700</v>
      </c>
      <c r="CK853" s="10" t="s">
        <v>230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 t="s">
        <v>156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>
        <v>45141</v>
      </c>
      <c r="CX853" s="10" t="s">
        <v>2060</v>
      </c>
      <c r="CY853" s="17">
        <v>45093</v>
      </c>
      <c r="CZ853" s="17" t="s">
        <v>156</v>
      </c>
      <c r="DA853" s="17">
        <v>44917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>
        <v>45152</v>
      </c>
      <c r="DH853" s="10" t="s">
        <v>2180</v>
      </c>
      <c r="DI853" s="17">
        <v>45107</v>
      </c>
      <c r="DJ853" s="17" t="s">
        <v>156</v>
      </c>
      <c r="DK853" s="17">
        <v>44917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36</v>
      </c>
      <c r="DQ853" s="16">
        <v>18</v>
      </c>
      <c r="DR853" s="11">
        <v>18</v>
      </c>
      <c r="DS853" s="16">
        <v>24</v>
      </c>
      <c r="DT853" s="16">
        <v>0</v>
      </c>
      <c r="DU853" s="11" t="s">
        <v>181</v>
      </c>
      <c r="DV853" s="11" t="s">
        <v>182</v>
      </c>
      <c r="DW853" s="27" t="s">
        <v>156</v>
      </c>
      <c r="DX853" s="27" t="s">
        <v>156</v>
      </c>
      <c r="DY853" s="20" t="s">
        <v>2701</v>
      </c>
      <c r="DZ853" s="16">
        <v>7</v>
      </c>
      <c r="EA853" s="16">
        <v>55</v>
      </c>
      <c r="EB853" s="27" t="s">
        <v>185</v>
      </c>
      <c r="EC853" s="27" t="s">
        <v>185</v>
      </c>
      <c r="ED853" s="27" t="s">
        <v>182</v>
      </c>
      <c r="EE853" s="29">
        <v>44881.269189814811</v>
      </c>
      <c r="EF853" s="28" t="s">
        <v>195</v>
      </c>
      <c r="EG853" s="28" t="s">
        <v>196</v>
      </c>
      <c r="EH853" s="28" t="s">
        <v>190</v>
      </c>
      <c r="EI853" s="29">
        <v>45090.464004629626</v>
      </c>
      <c r="EJ853" s="28" t="s">
        <v>2174</v>
      </c>
      <c r="EK853" s="28" t="s">
        <v>2175</v>
      </c>
      <c r="EL853" s="28" t="s">
        <v>190</v>
      </c>
      <c r="EM853" s="45" t="s">
        <v>3713</v>
      </c>
      <c r="EN853" s="46" t="str">
        <f t="shared" si="92"/>
        <v>343F111A</v>
      </c>
      <c r="EO853" s="47">
        <f t="shared" si="93"/>
        <v>45164</v>
      </c>
      <c r="EP853" s="47">
        <f t="shared" si="94"/>
        <v>45141</v>
      </c>
      <c r="EQ853" s="48" t="str">
        <f t="shared" ca="1" si="95"/>
        <v>Y</v>
      </c>
      <c r="ER853" s="49">
        <f t="shared" si="96"/>
        <v>23</v>
      </c>
      <c r="ES853" s="50"/>
      <c r="ET853" s="51">
        <f t="shared" si="97"/>
        <v>23</v>
      </c>
      <c r="EU853" s="52">
        <f t="shared" si="98"/>
        <v>41400</v>
      </c>
      <c r="EV853" s="46"/>
      <c r="EW853" s="23" t="s">
        <v>3721</v>
      </c>
    </row>
    <row r="854" spans="1:153" ht="14.25" customHeight="1">
      <c r="A854" s="8">
        <v>847</v>
      </c>
      <c r="B854" s="9" t="s">
        <v>141</v>
      </c>
      <c r="C854" s="10" t="s">
        <v>206</v>
      </c>
      <c r="D854" s="10" t="s">
        <v>2008</v>
      </c>
      <c r="E854" s="10" t="s">
        <v>150</v>
      </c>
      <c r="F854" s="9" t="s">
        <v>2009</v>
      </c>
      <c r="G854" s="10" t="s">
        <v>432</v>
      </c>
      <c r="H854" s="9" t="s">
        <v>433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336</v>
      </c>
      <c r="S854" s="9" t="s">
        <v>305</v>
      </c>
      <c r="T854" s="9" t="s">
        <v>306</v>
      </c>
      <c r="U854" s="9" t="s">
        <v>337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2273</v>
      </c>
      <c r="AA854" s="9" t="s">
        <v>363</v>
      </c>
      <c r="AB854" s="12" t="s">
        <v>2274</v>
      </c>
      <c r="AC854" s="10" t="s">
        <v>2275</v>
      </c>
      <c r="AD854" s="9" t="s">
        <v>2276</v>
      </c>
      <c r="AE854" s="13" t="s">
        <v>2277</v>
      </c>
      <c r="AF854" s="14" t="s">
        <v>2389</v>
      </c>
      <c r="AG854" s="10" t="s">
        <v>2680</v>
      </c>
      <c r="AH854" s="11" t="s">
        <v>368</v>
      </c>
      <c r="AI854" s="11" t="s">
        <v>369</v>
      </c>
      <c r="AJ854" s="10" t="s">
        <v>370</v>
      </c>
      <c r="AK854" s="11" t="s">
        <v>369</v>
      </c>
      <c r="AL854" s="11" t="s">
        <v>168</v>
      </c>
      <c r="AM854" s="10" t="s">
        <v>169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2.6</v>
      </c>
      <c r="AU854" s="10" t="s">
        <v>142</v>
      </c>
      <c r="AV854" s="16">
        <v>18000</v>
      </c>
      <c r="AW854" s="16">
        <v>18000</v>
      </c>
      <c r="AX854" s="16">
        <v>0</v>
      </c>
      <c r="AY854" s="16">
        <v>0</v>
      </c>
      <c r="AZ854" s="16">
        <v>1500</v>
      </c>
      <c r="BA854" s="17">
        <v>45108</v>
      </c>
      <c r="BB854" s="30" t="s">
        <v>175</v>
      </c>
      <c r="BC854" s="18">
        <v>45117</v>
      </c>
      <c r="BD854" s="17">
        <v>45443</v>
      </c>
      <c r="BE854" s="17">
        <v>45504</v>
      </c>
      <c r="BF854" s="17">
        <v>45092</v>
      </c>
      <c r="BG854" s="10">
        <v>85264243</v>
      </c>
      <c r="BH854" s="9" t="s">
        <v>274</v>
      </c>
      <c r="BI854" s="19">
        <v>45170</v>
      </c>
      <c r="BJ854" s="20">
        <v>45173</v>
      </c>
      <c r="BK854" s="16">
        <v>2000</v>
      </c>
      <c r="BL854" s="16">
        <v>5200</v>
      </c>
      <c r="BM854" s="9" t="s">
        <v>177</v>
      </c>
      <c r="BN854" s="9" t="s">
        <v>470</v>
      </c>
      <c r="BO854" s="9" t="s">
        <v>156</v>
      </c>
      <c r="BP854" s="17">
        <v>45245</v>
      </c>
      <c r="BQ854" s="17" t="s">
        <v>156</v>
      </c>
      <c r="BR854" s="17" t="s">
        <v>156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 t="s">
        <v>156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45065</v>
      </c>
      <c r="CD854" s="10" t="s">
        <v>1978</v>
      </c>
      <c r="CE854" s="17">
        <v>45065</v>
      </c>
      <c r="CF854" s="17" t="s">
        <v>156</v>
      </c>
      <c r="CG854" s="17">
        <v>45014</v>
      </c>
      <c r="CH854" s="17">
        <v>45064</v>
      </c>
      <c r="CI854" s="16">
        <v>4100</v>
      </c>
      <c r="CJ854" s="10" t="s">
        <v>2702</v>
      </c>
      <c r="CK854" s="10" t="s">
        <v>230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 t="s">
        <v>156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45162</v>
      </c>
      <c r="CX854" s="10" t="s">
        <v>2555</v>
      </c>
      <c r="CY854" s="17">
        <v>45156</v>
      </c>
      <c r="CZ854" s="17" t="s">
        <v>156</v>
      </c>
      <c r="DA854" s="17">
        <v>45014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45169</v>
      </c>
      <c r="DH854" s="10" t="s">
        <v>2601</v>
      </c>
      <c r="DI854" s="17">
        <v>45170</v>
      </c>
      <c r="DJ854" s="17" t="s">
        <v>156</v>
      </c>
      <c r="DK854" s="17">
        <v>45014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36</v>
      </c>
      <c r="DQ854" s="16">
        <v>18</v>
      </c>
      <c r="DR854" s="11">
        <v>18</v>
      </c>
      <c r="DS854" s="16">
        <v>24</v>
      </c>
      <c r="DT854" s="16">
        <v>0</v>
      </c>
      <c r="DU854" s="11" t="s">
        <v>181</v>
      </c>
      <c r="DV854" s="11" t="s">
        <v>182</v>
      </c>
      <c r="DW854" s="27" t="s">
        <v>156</v>
      </c>
      <c r="DX854" s="27" t="s">
        <v>156</v>
      </c>
      <c r="DY854" s="20" t="s">
        <v>2602</v>
      </c>
      <c r="DZ854" s="16">
        <v>7</v>
      </c>
      <c r="EA854" s="16">
        <v>55</v>
      </c>
      <c r="EB854" s="27" t="s">
        <v>185</v>
      </c>
      <c r="EC854" s="27" t="s">
        <v>185</v>
      </c>
      <c r="ED854" s="27" t="s">
        <v>182</v>
      </c>
      <c r="EE854" s="29">
        <v>44940.290752314817</v>
      </c>
      <c r="EF854" s="28" t="s">
        <v>188</v>
      </c>
      <c r="EG854" s="28" t="s">
        <v>189</v>
      </c>
      <c r="EH854" s="28" t="s">
        <v>190</v>
      </c>
      <c r="EI854" s="29">
        <v>45119.458854166667</v>
      </c>
      <c r="EJ854" s="28" t="s">
        <v>188</v>
      </c>
      <c r="EK854" s="28" t="s">
        <v>189</v>
      </c>
      <c r="EL854" s="28" t="s">
        <v>190</v>
      </c>
      <c r="EM854" s="45" t="s">
        <v>3713</v>
      </c>
      <c r="EN854" s="46" t="str">
        <f t="shared" si="92"/>
        <v>343F111A</v>
      </c>
      <c r="EO854" s="47">
        <f t="shared" si="93"/>
        <v>45183</v>
      </c>
      <c r="EP854" s="47">
        <f t="shared" si="94"/>
        <v>45162</v>
      </c>
      <c r="EQ854" s="48" t="str">
        <f t="shared" ca="1" si="95"/>
        <v>Y</v>
      </c>
      <c r="ER854" s="49">
        <f t="shared" si="96"/>
        <v>21</v>
      </c>
      <c r="ES854" s="50"/>
      <c r="ET854" s="51">
        <f t="shared" si="97"/>
        <v>21</v>
      </c>
      <c r="EU854" s="52">
        <f t="shared" si="98"/>
        <v>42000</v>
      </c>
      <c r="EV854" s="46"/>
      <c r="EW854" s="23" t="s">
        <v>3721</v>
      </c>
    </row>
    <row r="855" spans="1:153" ht="14.25" customHeight="1">
      <c r="A855" s="8">
        <v>848</v>
      </c>
      <c r="B855" s="9" t="s">
        <v>141</v>
      </c>
      <c r="C855" s="10" t="s">
        <v>206</v>
      </c>
      <c r="D855" s="10" t="s">
        <v>2008</v>
      </c>
      <c r="E855" s="10" t="s">
        <v>150</v>
      </c>
      <c r="F855" s="9" t="s">
        <v>2009</v>
      </c>
      <c r="G855" s="10" t="s">
        <v>432</v>
      </c>
      <c r="H855" s="9" t="s">
        <v>433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336</v>
      </c>
      <c r="S855" s="9" t="s">
        <v>305</v>
      </c>
      <c r="T855" s="9" t="s">
        <v>306</v>
      </c>
      <c r="U855" s="9" t="s">
        <v>337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2273</v>
      </c>
      <c r="AA855" s="9" t="s">
        <v>363</v>
      </c>
      <c r="AB855" s="12" t="s">
        <v>2274</v>
      </c>
      <c r="AC855" s="10" t="s">
        <v>2275</v>
      </c>
      <c r="AD855" s="9" t="s">
        <v>2276</v>
      </c>
      <c r="AE855" s="13" t="s">
        <v>2277</v>
      </c>
      <c r="AF855" s="14" t="s">
        <v>2389</v>
      </c>
      <c r="AG855" s="10" t="s">
        <v>2703</v>
      </c>
      <c r="AH855" s="11" t="s">
        <v>2297</v>
      </c>
      <c r="AI855" s="11" t="s">
        <v>369</v>
      </c>
      <c r="AJ855" s="10" t="s">
        <v>2298</v>
      </c>
      <c r="AK855" s="11" t="s">
        <v>369</v>
      </c>
      <c r="AL855" s="11" t="s">
        <v>168</v>
      </c>
      <c r="AM855" s="10" t="s">
        <v>169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2.6</v>
      </c>
      <c r="AU855" s="10" t="s">
        <v>150</v>
      </c>
      <c r="AV855" s="16">
        <v>5000</v>
      </c>
      <c r="AW855" s="16">
        <v>5000</v>
      </c>
      <c r="AX855" s="16">
        <v>0</v>
      </c>
      <c r="AY855" s="16">
        <v>0</v>
      </c>
      <c r="AZ855" s="16">
        <v>500</v>
      </c>
      <c r="BA855" s="17">
        <v>45108</v>
      </c>
      <c r="BB855" s="30" t="s">
        <v>175</v>
      </c>
      <c r="BC855" s="18">
        <v>45119</v>
      </c>
      <c r="BD855" s="17">
        <v>45443</v>
      </c>
      <c r="BE855" s="17">
        <v>45504</v>
      </c>
      <c r="BF855" s="17">
        <v>45092</v>
      </c>
      <c r="BG855" s="10">
        <v>84995602</v>
      </c>
      <c r="BH855" s="9" t="s">
        <v>414</v>
      </c>
      <c r="BI855" s="19">
        <v>44958</v>
      </c>
      <c r="BJ855" s="20">
        <v>44963</v>
      </c>
      <c r="BK855" s="16">
        <v>2190</v>
      </c>
      <c r="BL855" s="16">
        <v>5694</v>
      </c>
      <c r="BM855" s="9" t="s">
        <v>177</v>
      </c>
      <c r="BN855" s="9" t="s">
        <v>436</v>
      </c>
      <c r="BO855" s="9" t="s">
        <v>635</v>
      </c>
      <c r="BP855" s="17">
        <v>45120</v>
      </c>
      <c r="BQ855" s="17">
        <v>45120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 t="s">
        <v>156</v>
      </c>
      <c r="CD855" s="10" t="s">
        <v>156</v>
      </c>
      <c r="CE855" s="17" t="s">
        <v>156</v>
      </c>
      <c r="CF855" s="17" t="s">
        <v>156</v>
      </c>
      <c r="CG855" s="17" t="s">
        <v>156</v>
      </c>
      <c r="CH855" s="17" t="s">
        <v>156</v>
      </c>
      <c r="CI855" s="16">
        <v>0</v>
      </c>
      <c r="CJ855" s="10" t="s">
        <v>156</v>
      </c>
      <c r="CK855" s="10" t="s">
        <v>156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44887</v>
      </c>
      <c r="CX855" s="10" t="s">
        <v>446</v>
      </c>
      <c r="CY855" s="17" t="s">
        <v>156</v>
      </c>
      <c r="CZ855" s="17" t="s">
        <v>156</v>
      </c>
      <c r="DA855" s="17" t="s">
        <v>156</v>
      </c>
      <c r="DB855" s="17">
        <v>44895</v>
      </c>
      <c r="DC855" s="16">
        <v>2190</v>
      </c>
      <c r="DD855" s="10" t="s">
        <v>2704</v>
      </c>
      <c r="DE855" s="10" t="s">
        <v>230</v>
      </c>
      <c r="DF855" s="18" t="s">
        <v>156</v>
      </c>
      <c r="DG855" s="17">
        <v>44915</v>
      </c>
      <c r="DH855" s="10" t="s">
        <v>1673</v>
      </c>
      <c r="DI855" s="17" t="s">
        <v>156</v>
      </c>
      <c r="DJ855" s="17" t="s">
        <v>156</v>
      </c>
      <c r="DK855" s="17" t="s">
        <v>156</v>
      </c>
      <c r="DL855" s="17">
        <v>44910</v>
      </c>
      <c r="DM855" s="16">
        <v>2190</v>
      </c>
      <c r="DN855" s="10" t="s">
        <v>2705</v>
      </c>
      <c r="DO855" s="10" t="s">
        <v>230</v>
      </c>
      <c r="DP855" s="16">
        <v>36</v>
      </c>
      <c r="DQ855" s="16">
        <v>18</v>
      </c>
      <c r="DR855" s="11">
        <v>18</v>
      </c>
      <c r="DS855" s="16">
        <v>24</v>
      </c>
      <c r="DT855" s="16">
        <v>0</v>
      </c>
      <c r="DU855" s="11" t="s">
        <v>181</v>
      </c>
      <c r="DV855" s="11" t="s">
        <v>182</v>
      </c>
      <c r="DW855" s="27" t="s">
        <v>156</v>
      </c>
      <c r="DX855" s="27" t="s">
        <v>156</v>
      </c>
      <c r="DY855" s="20" t="s">
        <v>2706</v>
      </c>
      <c r="DZ855" s="16">
        <v>7</v>
      </c>
      <c r="EA855" s="16">
        <v>55</v>
      </c>
      <c r="EB855" s="27" t="s">
        <v>185</v>
      </c>
      <c r="EC855" s="27" t="s">
        <v>185</v>
      </c>
      <c r="ED855" s="27" t="s">
        <v>182</v>
      </c>
      <c r="EE855" s="29">
        <v>44883.3749537037</v>
      </c>
      <c r="EF855" s="28" t="s">
        <v>195</v>
      </c>
      <c r="EG855" s="28" t="s">
        <v>196</v>
      </c>
      <c r="EH855" s="28" t="s">
        <v>190</v>
      </c>
      <c r="EI855" s="29">
        <v>45062.343865740739</v>
      </c>
      <c r="EJ855" s="28" t="s">
        <v>197</v>
      </c>
      <c r="EK855" s="28" t="s">
        <v>156</v>
      </c>
      <c r="EL855" s="28" t="s">
        <v>198</v>
      </c>
      <c r="EM855" s="45" t="s">
        <v>3713</v>
      </c>
      <c r="EN855" s="46" t="str">
        <f t="shared" si="92"/>
        <v>343F111C</v>
      </c>
      <c r="EO855" s="47">
        <f t="shared" si="93"/>
        <v>45058</v>
      </c>
      <c r="EP855" s="47">
        <f t="shared" si="94"/>
        <v>44887</v>
      </c>
      <c r="EQ855" s="48" t="str">
        <f t="shared" ca="1" si="95"/>
        <v>Past</v>
      </c>
      <c r="ER855" s="49">
        <f t="shared" si="96"/>
        <v>171</v>
      </c>
      <c r="ES855" s="50"/>
      <c r="ET855" s="51">
        <f t="shared" si="97"/>
        <v>171</v>
      </c>
      <c r="EU855" s="52">
        <f t="shared" si="98"/>
        <v>374490</v>
      </c>
      <c r="EV855" s="46"/>
      <c r="EW855" s="23" t="s">
        <v>3714</v>
      </c>
    </row>
    <row r="856" spans="1:153" ht="14.25" hidden="1" customHeight="1">
      <c r="A856" s="8">
        <v>849</v>
      </c>
      <c r="B856" s="9" t="s">
        <v>141</v>
      </c>
      <c r="C856" s="10" t="s">
        <v>206</v>
      </c>
      <c r="D856" s="10" t="s">
        <v>2008</v>
      </c>
      <c r="E856" s="10" t="s">
        <v>150</v>
      </c>
      <c r="F856" s="9" t="s">
        <v>2009</v>
      </c>
      <c r="G856" s="10" t="s">
        <v>432</v>
      </c>
      <c r="H856" s="9" t="s">
        <v>433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336</v>
      </c>
      <c r="S856" s="9" t="s">
        <v>305</v>
      </c>
      <c r="T856" s="9" t="s">
        <v>306</v>
      </c>
      <c r="U856" s="9" t="s">
        <v>337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2273</v>
      </c>
      <c r="AA856" s="9" t="s">
        <v>363</v>
      </c>
      <c r="AB856" s="12" t="s">
        <v>2274</v>
      </c>
      <c r="AC856" s="10" t="s">
        <v>2275</v>
      </c>
      <c r="AD856" s="9" t="s">
        <v>2276</v>
      </c>
      <c r="AE856" s="13" t="s">
        <v>2277</v>
      </c>
      <c r="AF856" s="14" t="s">
        <v>2389</v>
      </c>
      <c r="AG856" s="10" t="s">
        <v>2703</v>
      </c>
      <c r="AH856" s="11" t="s">
        <v>2297</v>
      </c>
      <c r="AI856" s="11" t="s">
        <v>369</v>
      </c>
      <c r="AJ856" s="10" t="s">
        <v>2298</v>
      </c>
      <c r="AK856" s="11" t="s">
        <v>369</v>
      </c>
      <c r="AL856" s="11" t="s">
        <v>168</v>
      </c>
      <c r="AM856" s="10" t="s">
        <v>169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2.6</v>
      </c>
      <c r="AU856" s="10" t="s">
        <v>150</v>
      </c>
      <c r="AV856" s="16">
        <v>5000</v>
      </c>
      <c r="AW856" s="16">
        <v>5000</v>
      </c>
      <c r="AX856" s="16">
        <v>0</v>
      </c>
      <c r="AY856" s="16">
        <v>0</v>
      </c>
      <c r="AZ856" s="16">
        <v>500</v>
      </c>
      <c r="BA856" s="17">
        <v>45108</v>
      </c>
      <c r="BB856" s="30" t="s">
        <v>175</v>
      </c>
      <c r="BC856" s="18" t="s">
        <v>156</v>
      </c>
      <c r="BD856" s="17">
        <v>45443</v>
      </c>
      <c r="BE856" s="17">
        <v>45504</v>
      </c>
      <c r="BF856" s="17">
        <v>45092</v>
      </c>
      <c r="BG856" s="10">
        <v>85654884</v>
      </c>
      <c r="BH856" s="9" t="s">
        <v>319</v>
      </c>
      <c r="BI856" s="19">
        <v>45047</v>
      </c>
      <c r="BJ856" s="20">
        <v>45075</v>
      </c>
      <c r="BK856" s="16">
        <v>0</v>
      </c>
      <c r="BL856" s="16">
        <v>0</v>
      </c>
      <c r="BM856" s="9" t="s">
        <v>177</v>
      </c>
      <c r="BN856" s="9" t="s">
        <v>178</v>
      </c>
      <c r="BO856" s="9" t="s">
        <v>156</v>
      </c>
      <c r="BP856" s="17">
        <v>45138</v>
      </c>
      <c r="BQ856" s="17" t="s">
        <v>156</v>
      </c>
      <c r="BR856" s="17">
        <v>45138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>
        <v>45068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 t="s">
        <v>156</v>
      </c>
      <c r="CD856" s="10" t="s">
        <v>156</v>
      </c>
      <c r="CE856" s="17" t="s">
        <v>156</v>
      </c>
      <c r="CF856" s="17" t="s">
        <v>156</v>
      </c>
      <c r="CG856" s="17">
        <v>45075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>
        <v>45068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 t="s">
        <v>156</v>
      </c>
      <c r="CX856" s="10" t="s">
        <v>193</v>
      </c>
      <c r="CY856" s="17" t="s">
        <v>156</v>
      </c>
      <c r="CZ856" s="17" t="s">
        <v>156</v>
      </c>
      <c r="DA856" s="17">
        <v>45075</v>
      </c>
      <c r="DB856" s="17" t="s">
        <v>156</v>
      </c>
      <c r="DC856" s="16">
        <v>0</v>
      </c>
      <c r="DD856" s="10" t="s">
        <v>156</v>
      </c>
      <c r="DE856" s="10" t="s">
        <v>156</v>
      </c>
      <c r="DF856" s="18" t="s">
        <v>156</v>
      </c>
      <c r="DG856" s="17" t="s">
        <v>156</v>
      </c>
      <c r="DH856" s="10" t="s">
        <v>156</v>
      </c>
      <c r="DI856" s="17" t="s">
        <v>156</v>
      </c>
      <c r="DJ856" s="17" t="s">
        <v>156</v>
      </c>
      <c r="DK856" s="17">
        <v>45075</v>
      </c>
      <c r="DL856" s="17" t="s">
        <v>156</v>
      </c>
      <c r="DM856" s="16">
        <v>0</v>
      </c>
      <c r="DN856" s="10" t="s">
        <v>156</v>
      </c>
      <c r="DO856" s="10" t="s">
        <v>156</v>
      </c>
      <c r="DP856" s="16">
        <v>36</v>
      </c>
      <c r="DQ856" s="16">
        <v>18</v>
      </c>
      <c r="DR856" s="11">
        <v>18</v>
      </c>
      <c r="DS856" s="16">
        <v>24</v>
      </c>
      <c r="DT856" s="16">
        <v>1300</v>
      </c>
      <c r="DU856" s="11" t="s">
        <v>181</v>
      </c>
      <c r="DV856" s="11" t="s">
        <v>182</v>
      </c>
      <c r="DW856" s="27" t="s">
        <v>156</v>
      </c>
      <c r="DX856" s="27" t="s">
        <v>156</v>
      </c>
      <c r="DY856" s="20" t="s">
        <v>156</v>
      </c>
      <c r="DZ856" s="16">
        <v>7</v>
      </c>
      <c r="EA856" s="16">
        <v>55</v>
      </c>
      <c r="EB856" s="27" t="s">
        <v>185</v>
      </c>
      <c r="EC856" s="27" t="s">
        <v>185</v>
      </c>
      <c r="ED856" s="27" t="s">
        <v>182</v>
      </c>
      <c r="EE856" s="29">
        <v>45068.822800925926</v>
      </c>
      <c r="EF856" s="28" t="s">
        <v>186</v>
      </c>
      <c r="EG856" s="28" t="s">
        <v>156</v>
      </c>
      <c r="EH856" s="28" t="s">
        <v>187</v>
      </c>
      <c r="EI856" s="29">
        <v>45076.226701388892</v>
      </c>
      <c r="EJ856" s="28" t="s">
        <v>188</v>
      </c>
      <c r="EK856" s="28" t="s">
        <v>189</v>
      </c>
      <c r="EL856" s="28" t="s">
        <v>190</v>
      </c>
      <c r="EM856" s="45"/>
      <c r="EN856" s="46" t="str">
        <f t="shared" si="92"/>
        <v>343F111C</v>
      </c>
      <c r="EO856" s="47">
        <f t="shared" si="93"/>
        <v>45076</v>
      </c>
      <c r="EP856" s="47" t="str">
        <f t="shared" si="94"/>
        <v/>
      </c>
      <c r="EQ856" s="48" t="str">
        <f t="shared" ca="1" si="95"/>
        <v>Y</v>
      </c>
      <c r="ER856" s="49" t="str">
        <f t="shared" si="96"/>
        <v/>
      </c>
      <c r="ES856" s="50"/>
      <c r="ET856" s="51" t="str">
        <f t="shared" si="97"/>
        <v/>
      </c>
      <c r="EU856" s="52" t="str">
        <f t="shared" si="98"/>
        <v/>
      </c>
      <c r="EV856" s="46"/>
    </row>
    <row r="857" spans="1:153" ht="14.25" hidden="1" customHeight="1">
      <c r="A857" s="8">
        <v>850</v>
      </c>
      <c r="B857" s="9" t="s">
        <v>141</v>
      </c>
      <c r="C857" s="10" t="s">
        <v>206</v>
      </c>
      <c r="D857" s="10" t="s">
        <v>2008</v>
      </c>
      <c r="E857" s="10" t="s">
        <v>150</v>
      </c>
      <c r="F857" s="9" t="s">
        <v>2009</v>
      </c>
      <c r="G857" s="10" t="s">
        <v>432</v>
      </c>
      <c r="H857" s="9" t="s">
        <v>433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336</v>
      </c>
      <c r="S857" s="9" t="s">
        <v>305</v>
      </c>
      <c r="T857" s="9" t="s">
        <v>306</v>
      </c>
      <c r="U857" s="9" t="s">
        <v>337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2273</v>
      </c>
      <c r="AA857" s="9" t="s">
        <v>363</v>
      </c>
      <c r="AB857" s="12" t="s">
        <v>2274</v>
      </c>
      <c r="AC857" s="10" t="s">
        <v>2275</v>
      </c>
      <c r="AD857" s="9" t="s">
        <v>2276</v>
      </c>
      <c r="AE857" s="13" t="s">
        <v>2277</v>
      </c>
      <c r="AF857" s="14" t="s">
        <v>2389</v>
      </c>
      <c r="AG857" s="10" t="s">
        <v>2703</v>
      </c>
      <c r="AH857" s="11" t="s">
        <v>2297</v>
      </c>
      <c r="AI857" s="11" t="s">
        <v>369</v>
      </c>
      <c r="AJ857" s="10" t="s">
        <v>2298</v>
      </c>
      <c r="AK857" s="11" t="s">
        <v>369</v>
      </c>
      <c r="AL857" s="11" t="s">
        <v>168</v>
      </c>
      <c r="AM857" s="10" t="s">
        <v>169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2.6</v>
      </c>
      <c r="AU857" s="10" t="s">
        <v>150</v>
      </c>
      <c r="AV857" s="16">
        <v>5000</v>
      </c>
      <c r="AW857" s="16">
        <v>5000</v>
      </c>
      <c r="AX857" s="16">
        <v>0</v>
      </c>
      <c r="AY857" s="16">
        <v>0</v>
      </c>
      <c r="AZ857" s="16">
        <v>500</v>
      </c>
      <c r="BA857" s="17">
        <v>45108</v>
      </c>
      <c r="BB857" s="30" t="s">
        <v>175</v>
      </c>
      <c r="BC857" s="18" t="s">
        <v>156</v>
      </c>
      <c r="BD857" s="17">
        <v>45443</v>
      </c>
      <c r="BE857" s="17">
        <v>45504</v>
      </c>
      <c r="BF857" s="17">
        <v>45092</v>
      </c>
      <c r="BG857" s="10">
        <v>85654883</v>
      </c>
      <c r="BH857" s="9" t="s">
        <v>321</v>
      </c>
      <c r="BI857" s="19">
        <v>45078</v>
      </c>
      <c r="BJ857" s="20">
        <v>45096</v>
      </c>
      <c r="BK857" s="16">
        <v>0</v>
      </c>
      <c r="BL857" s="16">
        <v>0</v>
      </c>
      <c r="BM857" s="9" t="s">
        <v>177</v>
      </c>
      <c r="BN857" s="9" t="s">
        <v>178</v>
      </c>
      <c r="BO857" s="9" t="s">
        <v>156</v>
      </c>
      <c r="BP857" s="17">
        <v>45159</v>
      </c>
      <c r="BQ857" s="17" t="s">
        <v>156</v>
      </c>
      <c r="BR857" s="17">
        <v>45159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>
        <v>45068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>
        <v>45083</v>
      </c>
      <c r="CD857" s="10" t="s">
        <v>2568</v>
      </c>
      <c r="CE857" s="17" t="s">
        <v>156</v>
      </c>
      <c r="CF857" s="17" t="s">
        <v>156</v>
      </c>
      <c r="CG857" s="17">
        <v>45075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>
        <v>45068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 t="s">
        <v>156</v>
      </c>
      <c r="CX857" s="10" t="s">
        <v>193</v>
      </c>
      <c r="CY857" s="17" t="s">
        <v>156</v>
      </c>
      <c r="CZ857" s="17" t="s">
        <v>156</v>
      </c>
      <c r="DA857" s="17">
        <v>45075</v>
      </c>
      <c r="DB857" s="17" t="s">
        <v>156</v>
      </c>
      <c r="DC857" s="16">
        <v>0</v>
      </c>
      <c r="DD857" s="10" t="s">
        <v>156</v>
      </c>
      <c r="DE857" s="10" t="s">
        <v>156</v>
      </c>
      <c r="DF857" s="18" t="s">
        <v>156</v>
      </c>
      <c r="DG857" s="17" t="s">
        <v>156</v>
      </c>
      <c r="DH857" s="10" t="s">
        <v>156</v>
      </c>
      <c r="DI857" s="17" t="s">
        <v>156</v>
      </c>
      <c r="DJ857" s="17" t="s">
        <v>156</v>
      </c>
      <c r="DK857" s="17">
        <v>45075</v>
      </c>
      <c r="DL857" s="17" t="s">
        <v>156</v>
      </c>
      <c r="DM857" s="16">
        <v>0</v>
      </c>
      <c r="DN857" s="10" t="s">
        <v>156</v>
      </c>
      <c r="DO857" s="10" t="s">
        <v>156</v>
      </c>
      <c r="DP857" s="16">
        <v>36</v>
      </c>
      <c r="DQ857" s="16">
        <v>18</v>
      </c>
      <c r="DR857" s="11">
        <v>18</v>
      </c>
      <c r="DS857" s="16">
        <v>24</v>
      </c>
      <c r="DT857" s="16">
        <v>1300</v>
      </c>
      <c r="DU857" s="11" t="s">
        <v>181</v>
      </c>
      <c r="DV857" s="11" t="s">
        <v>182</v>
      </c>
      <c r="DW857" s="27" t="s">
        <v>156</v>
      </c>
      <c r="DX857" s="27" t="s">
        <v>156</v>
      </c>
      <c r="DY857" s="20" t="s">
        <v>156</v>
      </c>
      <c r="DZ857" s="16">
        <v>7</v>
      </c>
      <c r="EA857" s="16">
        <v>55</v>
      </c>
      <c r="EB857" s="27" t="s">
        <v>185</v>
      </c>
      <c r="EC857" s="27" t="s">
        <v>185</v>
      </c>
      <c r="ED857" s="27" t="s">
        <v>182</v>
      </c>
      <c r="EE857" s="29">
        <v>45068.822800925926</v>
      </c>
      <c r="EF857" s="28" t="s">
        <v>186</v>
      </c>
      <c r="EG857" s="28" t="s">
        <v>156</v>
      </c>
      <c r="EH857" s="28" t="s">
        <v>187</v>
      </c>
      <c r="EI857" s="29">
        <v>45089.818206018521</v>
      </c>
      <c r="EJ857" s="28" t="s">
        <v>197</v>
      </c>
      <c r="EK857" s="28" t="s">
        <v>156</v>
      </c>
      <c r="EL857" s="28" t="s">
        <v>198</v>
      </c>
      <c r="EM857" s="45"/>
      <c r="EN857" s="46" t="str">
        <f t="shared" si="92"/>
        <v>343F111C</v>
      </c>
      <c r="EO857" s="47">
        <f t="shared" si="93"/>
        <v>45097</v>
      </c>
      <c r="EP857" s="47" t="str">
        <f t="shared" si="94"/>
        <v/>
      </c>
      <c r="EQ857" s="48" t="str">
        <f t="shared" ca="1" si="95"/>
        <v>Y</v>
      </c>
      <c r="ER857" s="49" t="str">
        <f t="shared" si="96"/>
        <v/>
      </c>
      <c r="ES857" s="50"/>
      <c r="ET857" s="51" t="str">
        <f t="shared" si="97"/>
        <v/>
      </c>
      <c r="EU857" s="52" t="str">
        <f t="shared" si="98"/>
        <v/>
      </c>
      <c r="EV857" s="46"/>
    </row>
    <row r="858" spans="1:153" ht="14.25" hidden="1" customHeight="1">
      <c r="A858" s="8">
        <v>851</v>
      </c>
      <c r="B858" s="9" t="s">
        <v>141</v>
      </c>
      <c r="C858" s="10" t="s">
        <v>206</v>
      </c>
      <c r="D858" s="10" t="s">
        <v>2008</v>
      </c>
      <c r="E858" s="10" t="s">
        <v>150</v>
      </c>
      <c r="F858" s="9" t="s">
        <v>2009</v>
      </c>
      <c r="G858" s="10" t="s">
        <v>432</v>
      </c>
      <c r="H858" s="9" t="s">
        <v>433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336</v>
      </c>
      <c r="S858" s="9" t="s">
        <v>305</v>
      </c>
      <c r="T858" s="9" t="s">
        <v>306</v>
      </c>
      <c r="U858" s="9" t="s">
        <v>337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2273</v>
      </c>
      <c r="AA858" s="9" t="s">
        <v>363</v>
      </c>
      <c r="AB858" s="12" t="s">
        <v>2274</v>
      </c>
      <c r="AC858" s="10" t="s">
        <v>2275</v>
      </c>
      <c r="AD858" s="9" t="s">
        <v>2276</v>
      </c>
      <c r="AE858" s="13" t="s">
        <v>2277</v>
      </c>
      <c r="AF858" s="14" t="s">
        <v>2389</v>
      </c>
      <c r="AG858" s="10" t="s">
        <v>2703</v>
      </c>
      <c r="AH858" s="11" t="s">
        <v>2297</v>
      </c>
      <c r="AI858" s="11" t="s">
        <v>369</v>
      </c>
      <c r="AJ858" s="10" t="s">
        <v>2298</v>
      </c>
      <c r="AK858" s="11" t="s">
        <v>369</v>
      </c>
      <c r="AL858" s="11" t="s">
        <v>168</v>
      </c>
      <c r="AM858" s="10" t="s">
        <v>169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2.6</v>
      </c>
      <c r="AU858" s="10" t="s">
        <v>150</v>
      </c>
      <c r="AV858" s="16">
        <v>5000</v>
      </c>
      <c r="AW858" s="16">
        <v>5000</v>
      </c>
      <c r="AX858" s="16">
        <v>0</v>
      </c>
      <c r="AY858" s="16">
        <v>0</v>
      </c>
      <c r="AZ858" s="16">
        <v>500</v>
      </c>
      <c r="BA858" s="17">
        <v>45108</v>
      </c>
      <c r="BB858" s="30" t="s">
        <v>175</v>
      </c>
      <c r="BC858" s="18">
        <v>45119</v>
      </c>
      <c r="BD858" s="17">
        <v>45443</v>
      </c>
      <c r="BE858" s="17">
        <v>45504</v>
      </c>
      <c r="BF858" s="17">
        <v>45092</v>
      </c>
      <c r="BG858" s="10">
        <v>85349729</v>
      </c>
      <c r="BH858" s="9" t="s">
        <v>225</v>
      </c>
      <c r="BI858" s="19">
        <v>45108</v>
      </c>
      <c r="BJ858" s="20">
        <v>45110</v>
      </c>
      <c r="BK858" s="16">
        <v>1740</v>
      </c>
      <c r="BL858" s="16">
        <v>4524</v>
      </c>
      <c r="BM858" s="9" t="s">
        <v>177</v>
      </c>
      <c r="BN858" s="9" t="s">
        <v>226</v>
      </c>
      <c r="BO858" s="9" t="s">
        <v>156</v>
      </c>
      <c r="BP858" s="17">
        <v>45201</v>
      </c>
      <c r="BQ858" s="17">
        <v>45201</v>
      </c>
      <c r="BR858" s="17">
        <v>45160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>
        <v>44966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45077</v>
      </c>
      <c r="CD858" s="10" t="s">
        <v>2707</v>
      </c>
      <c r="CE858" s="17">
        <v>45079</v>
      </c>
      <c r="CF858" s="17">
        <v>45107</v>
      </c>
      <c r="CG858" s="17">
        <v>44990</v>
      </c>
      <c r="CH858" s="17">
        <v>45077</v>
      </c>
      <c r="CI858" s="16">
        <v>1700</v>
      </c>
      <c r="CJ858" s="10" t="s">
        <v>2708</v>
      </c>
      <c r="CK858" s="10" t="s">
        <v>230</v>
      </c>
      <c r="CL858" s="18">
        <v>45107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>
        <v>44966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>
        <v>45104</v>
      </c>
      <c r="CX858" s="10" t="s">
        <v>193</v>
      </c>
      <c r="CY858" s="17">
        <v>45072</v>
      </c>
      <c r="CZ858" s="17" t="s">
        <v>156</v>
      </c>
      <c r="DA858" s="17">
        <v>44966</v>
      </c>
      <c r="DB858" s="17">
        <v>45104</v>
      </c>
      <c r="DC858" s="16">
        <v>1740</v>
      </c>
      <c r="DD858" s="10" t="s">
        <v>2709</v>
      </c>
      <c r="DE858" s="10" t="s">
        <v>230</v>
      </c>
      <c r="DF858" s="18" t="s">
        <v>156</v>
      </c>
      <c r="DG858" s="17">
        <v>45127</v>
      </c>
      <c r="DH858" s="10" t="s">
        <v>156</v>
      </c>
      <c r="DI858" s="17">
        <v>45086</v>
      </c>
      <c r="DJ858" s="17" t="s">
        <v>156</v>
      </c>
      <c r="DK858" s="17">
        <v>44966</v>
      </c>
      <c r="DL858" s="17">
        <v>45113</v>
      </c>
      <c r="DM858" s="16">
        <v>1740</v>
      </c>
      <c r="DN858" s="10" t="s">
        <v>2710</v>
      </c>
      <c r="DO858" s="10" t="s">
        <v>2411</v>
      </c>
      <c r="DP858" s="16">
        <v>36</v>
      </c>
      <c r="DQ858" s="16">
        <v>18</v>
      </c>
      <c r="DR858" s="11">
        <v>18</v>
      </c>
      <c r="DS858" s="16">
        <v>24</v>
      </c>
      <c r="DT858" s="16">
        <v>0</v>
      </c>
      <c r="DU858" s="11" t="s">
        <v>181</v>
      </c>
      <c r="DV858" s="11" t="s">
        <v>182</v>
      </c>
      <c r="DW858" s="27" t="s">
        <v>156</v>
      </c>
      <c r="DX858" s="27" t="s">
        <v>156</v>
      </c>
      <c r="DY858" s="20" t="s">
        <v>2695</v>
      </c>
      <c r="DZ858" s="16">
        <v>7</v>
      </c>
      <c r="EA858" s="16">
        <v>55</v>
      </c>
      <c r="EB858" s="27" t="s">
        <v>185</v>
      </c>
      <c r="EC858" s="27" t="s">
        <v>185</v>
      </c>
      <c r="ED858" s="27" t="s">
        <v>182</v>
      </c>
      <c r="EE858" s="29">
        <v>44966.992118055554</v>
      </c>
      <c r="EF858" s="28" t="s">
        <v>186</v>
      </c>
      <c r="EG858" s="28" t="s">
        <v>156</v>
      </c>
      <c r="EH858" s="28" t="s">
        <v>187</v>
      </c>
      <c r="EI858" s="29">
        <v>45113.787488425929</v>
      </c>
      <c r="EJ858" s="28" t="s">
        <v>492</v>
      </c>
      <c r="EK858" s="28" t="s">
        <v>493</v>
      </c>
      <c r="EL858" s="28" t="s">
        <v>237</v>
      </c>
      <c r="EM858" s="45" t="s">
        <v>3713</v>
      </c>
      <c r="EN858" s="46" t="str">
        <f t="shared" si="92"/>
        <v>343F111C</v>
      </c>
      <c r="EO858" s="47">
        <f t="shared" si="93"/>
        <v>45139</v>
      </c>
      <c r="EP858" s="47">
        <f t="shared" si="94"/>
        <v>45104</v>
      </c>
      <c r="EQ858" s="48" t="str">
        <f t="shared" ca="1" si="95"/>
        <v>Past</v>
      </c>
      <c r="ER858" s="49">
        <f t="shared" si="96"/>
        <v>35</v>
      </c>
      <c r="ES858" s="50"/>
      <c r="ET858" s="51">
        <f t="shared" si="97"/>
        <v>35</v>
      </c>
      <c r="EU858" s="52">
        <f t="shared" si="98"/>
        <v>60900</v>
      </c>
      <c r="EV858" s="46"/>
      <c r="EW858" s="23" t="s">
        <v>3717</v>
      </c>
    </row>
    <row r="859" spans="1:153" ht="14.25" hidden="1" customHeight="1">
      <c r="A859" s="8">
        <v>852</v>
      </c>
      <c r="B859" s="9" t="s">
        <v>141</v>
      </c>
      <c r="C859" s="10" t="s">
        <v>206</v>
      </c>
      <c r="D859" s="10" t="s">
        <v>2008</v>
      </c>
      <c r="E859" s="10" t="s">
        <v>150</v>
      </c>
      <c r="F859" s="9" t="s">
        <v>2009</v>
      </c>
      <c r="G859" s="10" t="s">
        <v>432</v>
      </c>
      <c r="H859" s="9" t="s">
        <v>433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336</v>
      </c>
      <c r="S859" s="9" t="s">
        <v>305</v>
      </c>
      <c r="T859" s="9" t="s">
        <v>306</v>
      </c>
      <c r="U859" s="9" t="s">
        <v>337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2273</v>
      </c>
      <c r="AA859" s="9" t="s">
        <v>363</v>
      </c>
      <c r="AB859" s="12" t="s">
        <v>2274</v>
      </c>
      <c r="AC859" s="10" t="s">
        <v>2275</v>
      </c>
      <c r="AD859" s="9" t="s">
        <v>2276</v>
      </c>
      <c r="AE859" s="13" t="s">
        <v>2277</v>
      </c>
      <c r="AF859" s="14" t="s">
        <v>2389</v>
      </c>
      <c r="AG859" s="10" t="s">
        <v>2703</v>
      </c>
      <c r="AH859" s="11" t="s">
        <v>2297</v>
      </c>
      <c r="AI859" s="11" t="s">
        <v>369</v>
      </c>
      <c r="AJ859" s="10" t="s">
        <v>2298</v>
      </c>
      <c r="AK859" s="11" t="s">
        <v>369</v>
      </c>
      <c r="AL859" s="11" t="s">
        <v>168</v>
      </c>
      <c r="AM859" s="10" t="s">
        <v>169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2.6</v>
      </c>
      <c r="AU859" s="10" t="s">
        <v>150</v>
      </c>
      <c r="AV859" s="16">
        <v>5000</v>
      </c>
      <c r="AW859" s="16">
        <v>5000</v>
      </c>
      <c r="AX859" s="16">
        <v>0</v>
      </c>
      <c r="AY859" s="16">
        <v>0</v>
      </c>
      <c r="AZ859" s="16">
        <v>500</v>
      </c>
      <c r="BA859" s="17">
        <v>45108</v>
      </c>
      <c r="BB859" s="30" t="s">
        <v>175</v>
      </c>
      <c r="BC859" s="18" t="s">
        <v>156</v>
      </c>
      <c r="BD859" s="17">
        <v>45443</v>
      </c>
      <c r="BE859" s="17">
        <v>45504</v>
      </c>
      <c r="BF859" s="17">
        <v>45092</v>
      </c>
      <c r="BG859" s="10">
        <v>85654881</v>
      </c>
      <c r="BH859" s="9" t="s">
        <v>238</v>
      </c>
      <c r="BI859" s="19">
        <v>45108</v>
      </c>
      <c r="BJ859" s="20">
        <v>45138</v>
      </c>
      <c r="BK859" s="16">
        <v>0</v>
      </c>
      <c r="BL859" s="16">
        <v>0</v>
      </c>
      <c r="BM859" s="9" t="s">
        <v>177</v>
      </c>
      <c r="BN859" s="9" t="s">
        <v>178</v>
      </c>
      <c r="BO859" s="9" t="s">
        <v>156</v>
      </c>
      <c r="BP859" s="17">
        <v>45201</v>
      </c>
      <c r="BQ859" s="17" t="s">
        <v>156</v>
      </c>
      <c r="BR859" s="17">
        <v>45201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>
        <v>45068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 t="s">
        <v>156</v>
      </c>
      <c r="CD859" s="10" t="s">
        <v>156</v>
      </c>
      <c r="CE859" s="17" t="s">
        <v>156</v>
      </c>
      <c r="CF859" s="17" t="s">
        <v>156</v>
      </c>
      <c r="CG859" s="17">
        <v>45075</v>
      </c>
      <c r="CH859" s="17" t="s">
        <v>156</v>
      </c>
      <c r="CI859" s="16">
        <v>0</v>
      </c>
      <c r="CJ859" s="10" t="s">
        <v>156</v>
      </c>
      <c r="CK859" s="10" t="s">
        <v>156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>
        <v>45068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 t="s">
        <v>156</v>
      </c>
      <c r="CX859" s="10" t="s">
        <v>193</v>
      </c>
      <c r="CY859" s="17" t="s">
        <v>156</v>
      </c>
      <c r="CZ859" s="17" t="s">
        <v>156</v>
      </c>
      <c r="DA859" s="17">
        <v>45075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 t="s">
        <v>156</v>
      </c>
      <c r="DH859" s="10" t="s">
        <v>156</v>
      </c>
      <c r="DI859" s="17" t="s">
        <v>156</v>
      </c>
      <c r="DJ859" s="17" t="s">
        <v>156</v>
      </c>
      <c r="DK859" s="17">
        <v>45075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36</v>
      </c>
      <c r="DQ859" s="16">
        <v>18</v>
      </c>
      <c r="DR859" s="11">
        <v>18</v>
      </c>
      <c r="DS859" s="16">
        <v>24</v>
      </c>
      <c r="DT859" s="16">
        <v>1300</v>
      </c>
      <c r="DU859" s="11" t="s">
        <v>181</v>
      </c>
      <c r="DV859" s="11" t="s">
        <v>182</v>
      </c>
      <c r="DW859" s="27" t="s">
        <v>156</v>
      </c>
      <c r="DX859" s="27" t="s">
        <v>156</v>
      </c>
      <c r="DY859" s="20" t="s">
        <v>156</v>
      </c>
      <c r="DZ859" s="16">
        <v>7</v>
      </c>
      <c r="EA859" s="16">
        <v>55</v>
      </c>
      <c r="EB859" s="27" t="s">
        <v>185</v>
      </c>
      <c r="EC859" s="27" t="s">
        <v>185</v>
      </c>
      <c r="ED859" s="27" t="s">
        <v>182</v>
      </c>
      <c r="EE859" s="29">
        <v>45068.822800925926</v>
      </c>
      <c r="EF859" s="28" t="s">
        <v>186</v>
      </c>
      <c r="EG859" s="28" t="s">
        <v>156</v>
      </c>
      <c r="EH859" s="28" t="s">
        <v>187</v>
      </c>
      <c r="EI859" s="29">
        <v>45076.226701388892</v>
      </c>
      <c r="EJ859" s="28" t="s">
        <v>188</v>
      </c>
      <c r="EK859" s="28" t="s">
        <v>189</v>
      </c>
      <c r="EL859" s="28" t="s">
        <v>190</v>
      </c>
      <c r="EM859" s="45"/>
      <c r="EN859" s="46" t="str">
        <f t="shared" si="92"/>
        <v>343F111C</v>
      </c>
      <c r="EO859" s="47">
        <f t="shared" si="93"/>
        <v>45139</v>
      </c>
      <c r="EP859" s="47" t="str">
        <f t="shared" si="94"/>
        <v/>
      </c>
      <c r="EQ859" s="48" t="str">
        <f t="shared" ca="1" si="95"/>
        <v>Y</v>
      </c>
      <c r="ER859" s="49" t="str">
        <f t="shared" si="96"/>
        <v/>
      </c>
      <c r="ES859" s="50"/>
      <c r="ET859" s="51" t="str">
        <f t="shared" si="97"/>
        <v/>
      </c>
      <c r="EU859" s="52" t="str">
        <f t="shared" si="98"/>
        <v/>
      </c>
      <c r="EV859" s="46"/>
    </row>
    <row r="860" spans="1:153" ht="14.25" customHeight="1">
      <c r="A860" s="8">
        <v>853</v>
      </c>
      <c r="B860" s="9" t="s">
        <v>141</v>
      </c>
      <c r="C860" s="10" t="s">
        <v>206</v>
      </c>
      <c r="D860" s="10" t="s">
        <v>2008</v>
      </c>
      <c r="E860" s="10" t="s">
        <v>150</v>
      </c>
      <c r="F860" s="9" t="s">
        <v>2009</v>
      </c>
      <c r="G860" s="10" t="s">
        <v>432</v>
      </c>
      <c r="H860" s="9" t="s">
        <v>433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336</v>
      </c>
      <c r="S860" s="9" t="s">
        <v>305</v>
      </c>
      <c r="T860" s="9" t="s">
        <v>306</v>
      </c>
      <c r="U860" s="9" t="s">
        <v>337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2273</v>
      </c>
      <c r="AA860" s="9" t="s">
        <v>363</v>
      </c>
      <c r="AB860" s="12" t="s">
        <v>2274</v>
      </c>
      <c r="AC860" s="10" t="s">
        <v>2275</v>
      </c>
      <c r="AD860" s="9" t="s">
        <v>2276</v>
      </c>
      <c r="AE860" s="13" t="s">
        <v>2277</v>
      </c>
      <c r="AF860" s="14" t="s">
        <v>2389</v>
      </c>
      <c r="AG860" s="10" t="s">
        <v>2703</v>
      </c>
      <c r="AH860" s="11" t="s">
        <v>2297</v>
      </c>
      <c r="AI860" s="11" t="s">
        <v>369</v>
      </c>
      <c r="AJ860" s="10" t="s">
        <v>2298</v>
      </c>
      <c r="AK860" s="11" t="s">
        <v>369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2.6</v>
      </c>
      <c r="AU860" s="10" t="s">
        <v>150</v>
      </c>
      <c r="AV860" s="16">
        <v>5000</v>
      </c>
      <c r="AW860" s="16">
        <v>5000</v>
      </c>
      <c r="AX860" s="16">
        <v>0</v>
      </c>
      <c r="AY860" s="16">
        <v>0</v>
      </c>
      <c r="AZ860" s="16">
        <v>500</v>
      </c>
      <c r="BA860" s="17">
        <v>45108</v>
      </c>
      <c r="BB860" s="30" t="s">
        <v>175</v>
      </c>
      <c r="BC860" s="18">
        <v>45119</v>
      </c>
      <c r="BD860" s="17">
        <v>45443</v>
      </c>
      <c r="BE860" s="17">
        <v>45504</v>
      </c>
      <c r="BF860" s="17">
        <v>45092</v>
      </c>
      <c r="BG860" s="10">
        <v>85136910</v>
      </c>
      <c r="BH860" s="9" t="s">
        <v>303</v>
      </c>
      <c r="BI860" s="19">
        <v>45139</v>
      </c>
      <c r="BJ860" s="20">
        <v>45145</v>
      </c>
      <c r="BK860" s="16">
        <v>1200</v>
      </c>
      <c r="BL860" s="16">
        <v>3120</v>
      </c>
      <c r="BM860" s="9" t="s">
        <v>177</v>
      </c>
      <c r="BN860" s="9" t="s">
        <v>470</v>
      </c>
      <c r="BO860" s="9" t="s">
        <v>156</v>
      </c>
      <c r="BP860" s="17">
        <v>45227</v>
      </c>
      <c r="BQ860" s="17" t="s">
        <v>156</v>
      </c>
      <c r="BR860" s="17" t="s">
        <v>156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 t="s">
        <v>156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45009</v>
      </c>
      <c r="CD860" s="10" t="s">
        <v>156</v>
      </c>
      <c r="CE860" s="17">
        <v>44981</v>
      </c>
      <c r="CF860" s="17" t="s">
        <v>156</v>
      </c>
      <c r="CG860" s="17">
        <v>44971</v>
      </c>
      <c r="CH860" s="17">
        <v>45007</v>
      </c>
      <c r="CI860" s="16">
        <v>1700</v>
      </c>
      <c r="CJ860" s="10" t="s">
        <v>2711</v>
      </c>
      <c r="CK860" s="10" t="s">
        <v>230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 t="s">
        <v>156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45141</v>
      </c>
      <c r="CX860" s="10" t="s">
        <v>2060</v>
      </c>
      <c r="CY860" s="17">
        <v>45107</v>
      </c>
      <c r="CZ860" s="17" t="s">
        <v>156</v>
      </c>
      <c r="DA860" s="17">
        <v>44972</v>
      </c>
      <c r="DB860" s="17" t="s">
        <v>156</v>
      </c>
      <c r="DC860" s="16">
        <v>0</v>
      </c>
      <c r="DD860" s="10" t="s">
        <v>156</v>
      </c>
      <c r="DE860" s="10" t="s">
        <v>156</v>
      </c>
      <c r="DF860" s="18" t="s">
        <v>156</v>
      </c>
      <c r="DG860" s="17">
        <v>45155</v>
      </c>
      <c r="DH860" s="10" t="s">
        <v>2061</v>
      </c>
      <c r="DI860" s="17">
        <v>45121</v>
      </c>
      <c r="DJ860" s="17" t="s">
        <v>156</v>
      </c>
      <c r="DK860" s="17">
        <v>44917</v>
      </c>
      <c r="DL860" s="17" t="s">
        <v>156</v>
      </c>
      <c r="DM860" s="16">
        <v>0</v>
      </c>
      <c r="DN860" s="10" t="s">
        <v>156</v>
      </c>
      <c r="DO860" s="10" t="s">
        <v>156</v>
      </c>
      <c r="DP860" s="16">
        <v>36</v>
      </c>
      <c r="DQ860" s="16">
        <v>18</v>
      </c>
      <c r="DR860" s="11">
        <v>18</v>
      </c>
      <c r="DS860" s="16">
        <v>24</v>
      </c>
      <c r="DT860" s="16">
        <v>0</v>
      </c>
      <c r="DU860" s="11" t="s">
        <v>181</v>
      </c>
      <c r="DV860" s="11" t="s">
        <v>182</v>
      </c>
      <c r="DW860" s="27" t="s">
        <v>156</v>
      </c>
      <c r="DX860" s="27" t="s">
        <v>156</v>
      </c>
      <c r="DY860" s="20" t="s">
        <v>2260</v>
      </c>
      <c r="DZ860" s="16">
        <v>7</v>
      </c>
      <c r="EA860" s="16">
        <v>55</v>
      </c>
      <c r="EB860" s="27" t="s">
        <v>185</v>
      </c>
      <c r="EC860" s="27" t="s">
        <v>185</v>
      </c>
      <c r="ED860" s="27" t="s">
        <v>182</v>
      </c>
      <c r="EE860" s="29">
        <v>44910.37605324074</v>
      </c>
      <c r="EF860" s="28" t="s">
        <v>188</v>
      </c>
      <c r="EG860" s="28" t="s">
        <v>189</v>
      </c>
      <c r="EH860" s="28" t="s">
        <v>190</v>
      </c>
      <c r="EI860" s="29">
        <v>45079.739907407406</v>
      </c>
      <c r="EJ860" s="28" t="s">
        <v>542</v>
      </c>
      <c r="EK860" s="28" t="s">
        <v>156</v>
      </c>
      <c r="EL860" s="28" t="s">
        <v>543</v>
      </c>
      <c r="EM860" s="45" t="s">
        <v>3713</v>
      </c>
      <c r="EN860" s="46" t="str">
        <f t="shared" si="92"/>
        <v>343F111C</v>
      </c>
      <c r="EO860" s="47">
        <f t="shared" si="93"/>
        <v>45165</v>
      </c>
      <c r="EP860" s="47">
        <f t="shared" si="94"/>
        <v>45141</v>
      </c>
      <c r="EQ860" s="48" t="str">
        <f t="shared" ca="1" si="95"/>
        <v>Y</v>
      </c>
      <c r="ER860" s="49">
        <f t="shared" si="96"/>
        <v>24</v>
      </c>
      <c r="ES860" s="50"/>
      <c r="ET860" s="51">
        <f t="shared" si="97"/>
        <v>24</v>
      </c>
      <c r="EU860" s="52">
        <f t="shared" si="98"/>
        <v>28800</v>
      </c>
      <c r="EV860" s="46"/>
      <c r="EW860" s="23" t="s">
        <v>3721</v>
      </c>
    </row>
    <row r="861" spans="1:153" ht="14.25" customHeight="1">
      <c r="A861" s="8">
        <v>854</v>
      </c>
      <c r="B861" s="9" t="s">
        <v>141</v>
      </c>
      <c r="C861" s="10" t="s">
        <v>206</v>
      </c>
      <c r="D861" s="10" t="s">
        <v>2008</v>
      </c>
      <c r="E861" s="10" t="s">
        <v>150</v>
      </c>
      <c r="F861" s="9" t="s">
        <v>2009</v>
      </c>
      <c r="G861" s="10" t="s">
        <v>432</v>
      </c>
      <c r="H861" s="9" t="s">
        <v>433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336</v>
      </c>
      <c r="S861" s="9" t="s">
        <v>305</v>
      </c>
      <c r="T861" s="9" t="s">
        <v>306</v>
      </c>
      <c r="U861" s="9" t="s">
        <v>337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2273</v>
      </c>
      <c r="AA861" s="9" t="s">
        <v>363</v>
      </c>
      <c r="AB861" s="12" t="s">
        <v>2274</v>
      </c>
      <c r="AC861" s="10" t="s">
        <v>2275</v>
      </c>
      <c r="AD861" s="9" t="s">
        <v>2276</v>
      </c>
      <c r="AE861" s="13" t="s">
        <v>2277</v>
      </c>
      <c r="AF861" s="14" t="s">
        <v>2389</v>
      </c>
      <c r="AG861" s="10" t="s">
        <v>2703</v>
      </c>
      <c r="AH861" s="11" t="s">
        <v>2297</v>
      </c>
      <c r="AI861" s="11" t="s">
        <v>369</v>
      </c>
      <c r="AJ861" s="10" t="s">
        <v>2298</v>
      </c>
      <c r="AK861" s="11" t="s">
        <v>369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2.6</v>
      </c>
      <c r="AU861" s="10" t="s">
        <v>150</v>
      </c>
      <c r="AV861" s="16">
        <v>5000</v>
      </c>
      <c r="AW861" s="16">
        <v>5000</v>
      </c>
      <c r="AX861" s="16">
        <v>0</v>
      </c>
      <c r="AY861" s="16">
        <v>0</v>
      </c>
      <c r="AZ861" s="16">
        <v>500</v>
      </c>
      <c r="BA861" s="17">
        <v>45108</v>
      </c>
      <c r="BB861" s="30" t="s">
        <v>175</v>
      </c>
      <c r="BC861" s="18">
        <v>45119</v>
      </c>
      <c r="BD861" s="17">
        <v>45443</v>
      </c>
      <c r="BE861" s="17">
        <v>45504</v>
      </c>
      <c r="BF861" s="17">
        <v>45092</v>
      </c>
      <c r="BG861" s="10">
        <v>85654882</v>
      </c>
      <c r="BH861" s="9" t="s">
        <v>247</v>
      </c>
      <c r="BI861" s="19">
        <v>45170</v>
      </c>
      <c r="BJ861" s="20">
        <v>45173</v>
      </c>
      <c r="BK861" s="16">
        <v>1600</v>
      </c>
      <c r="BL861" s="16">
        <v>4160</v>
      </c>
      <c r="BM861" s="9" t="s">
        <v>177</v>
      </c>
      <c r="BN861" s="9" t="s">
        <v>470</v>
      </c>
      <c r="BO861" s="9" t="s">
        <v>156</v>
      </c>
      <c r="BP861" s="17">
        <v>45264</v>
      </c>
      <c r="BQ861" s="17" t="s">
        <v>156</v>
      </c>
      <c r="BR861" s="17">
        <v>45180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>
        <v>45068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>
        <v>45132</v>
      </c>
      <c r="CD861" s="10" t="s">
        <v>156</v>
      </c>
      <c r="CE861" s="17" t="s">
        <v>156</v>
      </c>
      <c r="CF861" s="17" t="s">
        <v>156</v>
      </c>
      <c r="CG861" s="17">
        <v>45084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>
        <v>45068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45180</v>
      </c>
      <c r="CX861" s="10" t="s">
        <v>2112</v>
      </c>
      <c r="CY861" s="17">
        <v>45149</v>
      </c>
      <c r="CZ861" s="17" t="s">
        <v>156</v>
      </c>
      <c r="DA861" s="17">
        <v>45091</v>
      </c>
      <c r="DB861" s="17" t="s">
        <v>156</v>
      </c>
      <c r="DC861" s="16">
        <v>0</v>
      </c>
      <c r="DD861" s="10" t="s">
        <v>156</v>
      </c>
      <c r="DE861" s="10" t="s">
        <v>156</v>
      </c>
      <c r="DF861" s="18" t="s">
        <v>156</v>
      </c>
      <c r="DG861" s="17">
        <v>45190</v>
      </c>
      <c r="DH861" s="10" t="s">
        <v>2090</v>
      </c>
      <c r="DI861" s="17">
        <v>45156</v>
      </c>
      <c r="DJ861" s="17" t="s">
        <v>156</v>
      </c>
      <c r="DK861" s="17">
        <v>45091</v>
      </c>
      <c r="DL861" s="17" t="s">
        <v>156</v>
      </c>
      <c r="DM861" s="16">
        <v>0</v>
      </c>
      <c r="DN861" s="10" t="s">
        <v>156</v>
      </c>
      <c r="DO861" s="10" t="s">
        <v>156</v>
      </c>
      <c r="DP861" s="16">
        <v>36</v>
      </c>
      <c r="DQ861" s="16">
        <v>18</v>
      </c>
      <c r="DR861" s="11">
        <v>18</v>
      </c>
      <c r="DS861" s="16">
        <v>24</v>
      </c>
      <c r="DT861" s="16">
        <v>0</v>
      </c>
      <c r="DU861" s="11" t="s">
        <v>181</v>
      </c>
      <c r="DV861" s="11" t="s">
        <v>182</v>
      </c>
      <c r="DW861" s="27" t="s">
        <v>156</v>
      </c>
      <c r="DX861" s="27" t="s">
        <v>156</v>
      </c>
      <c r="DY861" s="20" t="s">
        <v>2619</v>
      </c>
      <c r="DZ861" s="16">
        <v>7</v>
      </c>
      <c r="EA861" s="16">
        <v>55</v>
      </c>
      <c r="EB861" s="27" t="s">
        <v>185</v>
      </c>
      <c r="EC861" s="27" t="s">
        <v>185</v>
      </c>
      <c r="ED861" s="27" t="s">
        <v>182</v>
      </c>
      <c r="EE861" s="29">
        <v>45068.822800925926</v>
      </c>
      <c r="EF861" s="28" t="s">
        <v>186</v>
      </c>
      <c r="EG861" s="28" t="s">
        <v>156</v>
      </c>
      <c r="EH861" s="28" t="s">
        <v>187</v>
      </c>
      <c r="EI861" s="29">
        <v>45119.458854166667</v>
      </c>
      <c r="EJ861" s="28" t="s">
        <v>188</v>
      </c>
      <c r="EK861" s="28" t="s">
        <v>189</v>
      </c>
      <c r="EL861" s="28" t="s">
        <v>190</v>
      </c>
      <c r="EM861" s="45" t="s">
        <v>3713</v>
      </c>
      <c r="EN861" s="46" t="str">
        <f t="shared" si="92"/>
        <v>343F111C</v>
      </c>
      <c r="EO861" s="47">
        <f t="shared" si="93"/>
        <v>45202</v>
      </c>
      <c r="EP861" s="47">
        <f t="shared" si="94"/>
        <v>45180</v>
      </c>
      <c r="EQ861" s="48" t="str">
        <f t="shared" ca="1" si="95"/>
        <v>Y</v>
      </c>
      <c r="ER861" s="49">
        <f t="shared" si="96"/>
        <v>22</v>
      </c>
      <c r="ES861" s="50"/>
      <c r="ET861" s="51">
        <f t="shared" si="97"/>
        <v>22</v>
      </c>
      <c r="EU861" s="52">
        <f t="shared" si="98"/>
        <v>35200</v>
      </c>
      <c r="EV861" s="46"/>
      <c r="EW861" s="23" t="s">
        <v>3721</v>
      </c>
    </row>
    <row r="862" spans="1:153" ht="14.25" customHeight="1">
      <c r="A862" s="8">
        <v>855</v>
      </c>
      <c r="B862" s="9" t="s">
        <v>141</v>
      </c>
      <c r="C862" s="10" t="s">
        <v>206</v>
      </c>
      <c r="D862" s="10" t="s">
        <v>2008</v>
      </c>
      <c r="E862" s="10" t="s">
        <v>150</v>
      </c>
      <c r="F862" s="9" t="s">
        <v>2009</v>
      </c>
      <c r="G862" s="10" t="s">
        <v>432</v>
      </c>
      <c r="H862" s="9" t="s">
        <v>433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336</v>
      </c>
      <c r="S862" s="9" t="s">
        <v>305</v>
      </c>
      <c r="T862" s="9" t="s">
        <v>306</v>
      </c>
      <c r="U862" s="9" t="s">
        <v>337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2273</v>
      </c>
      <c r="AA862" s="9" t="s">
        <v>363</v>
      </c>
      <c r="AB862" s="12" t="s">
        <v>2274</v>
      </c>
      <c r="AC862" s="10" t="s">
        <v>2305</v>
      </c>
      <c r="AD862" s="9" t="s">
        <v>366</v>
      </c>
      <c r="AE862" s="13" t="s">
        <v>2306</v>
      </c>
      <c r="AF862" s="14" t="s">
        <v>2389</v>
      </c>
      <c r="AG862" s="10" t="s">
        <v>2712</v>
      </c>
      <c r="AH862" s="11" t="s">
        <v>368</v>
      </c>
      <c r="AI862" s="11" t="s">
        <v>369</v>
      </c>
      <c r="AJ862" s="10" t="s">
        <v>370</v>
      </c>
      <c r="AK862" s="11" t="s">
        <v>369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2.6</v>
      </c>
      <c r="AU862" s="10" t="s">
        <v>142</v>
      </c>
      <c r="AV862" s="16">
        <v>7000</v>
      </c>
      <c r="AW862" s="16">
        <v>7000</v>
      </c>
      <c r="AX862" s="16">
        <v>0</v>
      </c>
      <c r="AY862" s="16">
        <v>1000</v>
      </c>
      <c r="AZ862" s="16">
        <v>1000</v>
      </c>
      <c r="BA862" s="17">
        <v>45108</v>
      </c>
      <c r="BB862" s="30" t="s">
        <v>175</v>
      </c>
      <c r="BC862" s="18">
        <v>45117</v>
      </c>
      <c r="BD862" s="17">
        <v>45443</v>
      </c>
      <c r="BE862" s="17">
        <v>45504</v>
      </c>
      <c r="BF862" s="17">
        <v>45092</v>
      </c>
      <c r="BG862" s="10">
        <v>84951090</v>
      </c>
      <c r="BH862" s="9" t="s">
        <v>414</v>
      </c>
      <c r="BI862" s="19">
        <v>44927</v>
      </c>
      <c r="BJ862" s="20">
        <v>44928</v>
      </c>
      <c r="BK862" s="16">
        <v>3150</v>
      </c>
      <c r="BL862" s="16">
        <v>8190</v>
      </c>
      <c r="BM862" s="9" t="s">
        <v>177</v>
      </c>
      <c r="BN862" s="9" t="s">
        <v>436</v>
      </c>
      <c r="BO862" s="9" t="s">
        <v>635</v>
      </c>
      <c r="BP862" s="17">
        <v>45092</v>
      </c>
      <c r="BQ862" s="17">
        <v>45092</v>
      </c>
      <c r="BR862" s="17">
        <v>45092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44880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 t="s">
        <v>156</v>
      </c>
      <c r="CD862" s="10" t="s">
        <v>156</v>
      </c>
      <c r="CE862" s="17" t="s">
        <v>156</v>
      </c>
      <c r="CF862" s="17" t="s">
        <v>156</v>
      </c>
      <c r="CG862" s="17">
        <v>44880</v>
      </c>
      <c r="CH862" s="17" t="s">
        <v>156</v>
      </c>
      <c r="CI862" s="16">
        <v>0</v>
      </c>
      <c r="CJ862" s="10" t="s">
        <v>156</v>
      </c>
      <c r="CK862" s="10" t="s">
        <v>156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44880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>
        <v>44901</v>
      </c>
      <c r="CX862" s="10" t="s">
        <v>193</v>
      </c>
      <c r="CY862" s="17" t="s">
        <v>156</v>
      </c>
      <c r="CZ862" s="17" t="s">
        <v>156</v>
      </c>
      <c r="DA862" s="17">
        <v>44880</v>
      </c>
      <c r="DB862" s="17">
        <v>44895</v>
      </c>
      <c r="DC862" s="16">
        <v>3150</v>
      </c>
      <c r="DD862" s="10" t="s">
        <v>2713</v>
      </c>
      <c r="DE862" s="10" t="s">
        <v>230</v>
      </c>
      <c r="DF862" s="18" t="s">
        <v>156</v>
      </c>
      <c r="DG862" s="17">
        <v>44901</v>
      </c>
      <c r="DH862" s="10" t="s">
        <v>156</v>
      </c>
      <c r="DI862" s="17" t="s">
        <v>156</v>
      </c>
      <c r="DJ862" s="17" t="s">
        <v>156</v>
      </c>
      <c r="DK862" s="17">
        <v>44880</v>
      </c>
      <c r="DL862" s="17">
        <v>44896</v>
      </c>
      <c r="DM862" s="16">
        <v>3150</v>
      </c>
      <c r="DN862" s="10" t="s">
        <v>2714</v>
      </c>
      <c r="DO862" s="10" t="s">
        <v>233</v>
      </c>
      <c r="DP862" s="16">
        <v>36</v>
      </c>
      <c r="DQ862" s="16">
        <v>18</v>
      </c>
      <c r="DR862" s="11">
        <v>18</v>
      </c>
      <c r="DS862" s="16">
        <v>24</v>
      </c>
      <c r="DT862" s="16">
        <v>0</v>
      </c>
      <c r="DU862" s="11" t="s">
        <v>181</v>
      </c>
      <c r="DV862" s="11" t="s">
        <v>182</v>
      </c>
      <c r="DW862" s="27" t="s">
        <v>156</v>
      </c>
      <c r="DX862" s="27" t="s">
        <v>156</v>
      </c>
      <c r="DY862" s="20" t="s">
        <v>452</v>
      </c>
      <c r="DZ862" s="16">
        <v>7</v>
      </c>
      <c r="EA862" s="16">
        <v>55</v>
      </c>
      <c r="EB862" s="27" t="s">
        <v>185</v>
      </c>
      <c r="EC862" s="27" t="s">
        <v>185</v>
      </c>
      <c r="ED862" s="27" t="s">
        <v>182</v>
      </c>
      <c r="EE862" s="29">
        <v>44881.034733796296</v>
      </c>
      <c r="EF862" s="28" t="s">
        <v>186</v>
      </c>
      <c r="EG862" s="28" t="s">
        <v>156</v>
      </c>
      <c r="EH862" s="28" t="s">
        <v>187</v>
      </c>
      <c r="EI862" s="29">
        <v>45062.343865740739</v>
      </c>
      <c r="EJ862" s="28" t="s">
        <v>197</v>
      </c>
      <c r="EK862" s="28" t="s">
        <v>156</v>
      </c>
      <c r="EL862" s="28" t="s">
        <v>198</v>
      </c>
      <c r="EM862" s="45" t="s">
        <v>3713</v>
      </c>
      <c r="EN862" s="46" t="str">
        <f t="shared" si="92"/>
        <v>343F056A</v>
      </c>
      <c r="EO862" s="47">
        <f t="shared" si="93"/>
        <v>45030</v>
      </c>
      <c r="EP862" s="47">
        <f t="shared" si="94"/>
        <v>44901</v>
      </c>
      <c r="EQ862" s="48" t="str">
        <f t="shared" ca="1" si="95"/>
        <v>Past</v>
      </c>
      <c r="ER862" s="49">
        <f t="shared" si="96"/>
        <v>129</v>
      </c>
      <c r="ES862" s="50"/>
      <c r="ET862" s="51">
        <f t="shared" si="97"/>
        <v>129</v>
      </c>
      <c r="EU862" s="52">
        <f t="shared" si="98"/>
        <v>406350</v>
      </c>
      <c r="EV862" s="46"/>
      <c r="EW862" s="23" t="s">
        <v>3714</v>
      </c>
    </row>
    <row r="863" spans="1:153" ht="14.25" hidden="1" customHeight="1">
      <c r="A863" s="8">
        <v>856</v>
      </c>
      <c r="B863" s="9" t="s">
        <v>141</v>
      </c>
      <c r="C863" s="10" t="s">
        <v>206</v>
      </c>
      <c r="D863" s="10" t="s">
        <v>2008</v>
      </c>
      <c r="E863" s="10" t="s">
        <v>150</v>
      </c>
      <c r="F863" s="9" t="s">
        <v>2009</v>
      </c>
      <c r="G863" s="10" t="s">
        <v>432</v>
      </c>
      <c r="H863" s="9" t="s">
        <v>433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336</v>
      </c>
      <c r="S863" s="9" t="s">
        <v>305</v>
      </c>
      <c r="T863" s="9" t="s">
        <v>306</v>
      </c>
      <c r="U863" s="9" t="s">
        <v>337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2273</v>
      </c>
      <c r="AA863" s="9" t="s">
        <v>363</v>
      </c>
      <c r="AB863" s="12" t="s">
        <v>2274</v>
      </c>
      <c r="AC863" s="10" t="s">
        <v>2305</v>
      </c>
      <c r="AD863" s="9" t="s">
        <v>366</v>
      </c>
      <c r="AE863" s="13" t="s">
        <v>2306</v>
      </c>
      <c r="AF863" s="14" t="s">
        <v>2389</v>
      </c>
      <c r="AG863" s="10" t="s">
        <v>2712</v>
      </c>
      <c r="AH863" s="11" t="s">
        <v>368</v>
      </c>
      <c r="AI863" s="11" t="s">
        <v>369</v>
      </c>
      <c r="AJ863" s="10" t="s">
        <v>370</v>
      </c>
      <c r="AK863" s="11" t="s">
        <v>369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2.6</v>
      </c>
      <c r="AU863" s="10" t="s">
        <v>142</v>
      </c>
      <c r="AV863" s="16">
        <v>7000</v>
      </c>
      <c r="AW863" s="16">
        <v>7000</v>
      </c>
      <c r="AX863" s="16">
        <v>0</v>
      </c>
      <c r="AY863" s="16">
        <v>1000</v>
      </c>
      <c r="AZ863" s="16">
        <v>1000</v>
      </c>
      <c r="BA863" s="17">
        <v>45108</v>
      </c>
      <c r="BB863" s="30" t="s">
        <v>175</v>
      </c>
      <c r="BC863" s="18">
        <v>44917</v>
      </c>
      <c r="BD863" s="17">
        <v>45443</v>
      </c>
      <c r="BE863" s="17">
        <v>45504</v>
      </c>
      <c r="BF863" s="17">
        <v>45092</v>
      </c>
      <c r="BG863" s="10">
        <v>84976476</v>
      </c>
      <c r="BH863" s="9" t="s">
        <v>319</v>
      </c>
      <c r="BI863" s="19">
        <v>45017</v>
      </c>
      <c r="BJ863" s="20">
        <v>45019</v>
      </c>
      <c r="BK863" s="16">
        <v>0</v>
      </c>
      <c r="BL863" s="16">
        <v>0</v>
      </c>
      <c r="BM863" s="9" t="s">
        <v>177</v>
      </c>
      <c r="BN863" s="9" t="s">
        <v>178</v>
      </c>
      <c r="BO863" s="9" t="s">
        <v>156</v>
      </c>
      <c r="BP863" s="17">
        <v>45122</v>
      </c>
      <c r="BQ863" s="17" t="s">
        <v>156</v>
      </c>
      <c r="BR863" s="17" t="s">
        <v>156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 t="s">
        <v>156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44915</v>
      </c>
      <c r="CD863" s="10" t="s">
        <v>156</v>
      </c>
      <c r="CE863" s="17" t="s">
        <v>156</v>
      </c>
      <c r="CF863" s="17" t="s">
        <v>156</v>
      </c>
      <c r="CG863" s="17" t="s">
        <v>156</v>
      </c>
      <c r="CH863" s="17">
        <v>44917</v>
      </c>
      <c r="CI863" s="16">
        <v>1000</v>
      </c>
      <c r="CJ863" s="10" t="s">
        <v>2715</v>
      </c>
      <c r="CK863" s="10" t="s">
        <v>230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 t="s">
        <v>156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44950</v>
      </c>
      <c r="CX863" s="10" t="s">
        <v>193</v>
      </c>
      <c r="CY863" s="17" t="s">
        <v>156</v>
      </c>
      <c r="CZ863" s="17" t="s">
        <v>156</v>
      </c>
      <c r="DA863" s="17" t="s">
        <v>156</v>
      </c>
      <c r="DB863" s="17" t="s">
        <v>156</v>
      </c>
      <c r="DC863" s="16">
        <v>0</v>
      </c>
      <c r="DD863" s="10" t="s">
        <v>156</v>
      </c>
      <c r="DE863" s="10" t="s">
        <v>156</v>
      </c>
      <c r="DF863" s="18" t="s">
        <v>156</v>
      </c>
      <c r="DG863" s="17">
        <v>44957</v>
      </c>
      <c r="DH863" s="10" t="s">
        <v>156</v>
      </c>
      <c r="DI863" s="17" t="s">
        <v>156</v>
      </c>
      <c r="DJ863" s="17" t="s">
        <v>156</v>
      </c>
      <c r="DK863" s="17" t="s">
        <v>156</v>
      </c>
      <c r="DL863" s="17" t="s">
        <v>156</v>
      </c>
      <c r="DM863" s="16">
        <v>0</v>
      </c>
      <c r="DN863" s="10" t="s">
        <v>156</v>
      </c>
      <c r="DO863" s="10" t="s">
        <v>156</v>
      </c>
      <c r="DP863" s="16">
        <v>36</v>
      </c>
      <c r="DQ863" s="16">
        <v>18</v>
      </c>
      <c r="DR863" s="11">
        <v>18</v>
      </c>
      <c r="DS863" s="16">
        <v>24</v>
      </c>
      <c r="DT863" s="16">
        <v>1000</v>
      </c>
      <c r="DU863" s="11" t="s">
        <v>181</v>
      </c>
      <c r="DV863" s="11" t="s">
        <v>182</v>
      </c>
      <c r="DW863" s="27" t="s">
        <v>156</v>
      </c>
      <c r="DX863" s="27" t="s">
        <v>156</v>
      </c>
      <c r="DY863" s="20" t="s">
        <v>1614</v>
      </c>
      <c r="DZ863" s="16">
        <v>7</v>
      </c>
      <c r="EA863" s="16">
        <v>55</v>
      </c>
      <c r="EB863" s="27" t="s">
        <v>185</v>
      </c>
      <c r="EC863" s="27" t="s">
        <v>185</v>
      </c>
      <c r="ED863" s="27" t="s">
        <v>182</v>
      </c>
      <c r="EE863" s="29">
        <v>44881.287164351852</v>
      </c>
      <c r="EF863" s="28" t="s">
        <v>195</v>
      </c>
      <c r="EG863" s="28" t="s">
        <v>196</v>
      </c>
      <c r="EH863" s="28" t="s">
        <v>190</v>
      </c>
      <c r="EI863" s="29">
        <v>45062.343865740739</v>
      </c>
      <c r="EJ863" s="28" t="s">
        <v>197</v>
      </c>
      <c r="EK863" s="28" t="s">
        <v>156</v>
      </c>
      <c r="EL863" s="28" t="s">
        <v>198</v>
      </c>
      <c r="EM863" s="45"/>
      <c r="EN863" s="46" t="str">
        <f t="shared" si="92"/>
        <v>343F056A</v>
      </c>
      <c r="EO863" s="47">
        <f t="shared" si="93"/>
        <v>45060</v>
      </c>
      <c r="EP863" s="47">
        <f t="shared" si="94"/>
        <v>44950</v>
      </c>
      <c r="EQ863" s="48" t="str">
        <f t="shared" ca="1" si="95"/>
        <v>Past</v>
      </c>
      <c r="ER863" s="49">
        <f t="shared" si="96"/>
        <v>110</v>
      </c>
      <c r="ES863" s="50"/>
      <c r="ET863" s="51">
        <f t="shared" si="97"/>
        <v>110</v>
      </c>
      <c r="EU863" s="52">
        <f t="shared" si="98"/>
        <v>0</v>
      </c>
      <c r="EV863" s="46"/>
    </row>
    <row r="864" spans="1:153" ht="14.25" hidden="1" customHeight="1">
      <c r="A864" s="8">
        <v>857</v>
      </c>
      <c r="B864" s="9" t="s">
        <v>141</v>
      </c>
      <c r="C864" s="10" t="s">
        <v>206</v>
      </c>
      <c r="D864" s="10" t="s">
        <v>2008</v>
      </c>
      <c r="E864" s="10" t="s">
        <v>150</v>
      </c>
      <c r="F864" s="9" t="s">
        <v>2009</v>
      </c>
      <c r="G864" s="10" t="s">
        <v>432</v>
      </c>
      <c r="H864" s="9" t="s">
        <v>433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336</v>
      </c>
      <c r="S864" s="9" t="s">
        <v>305</v>
      </c>
      <c r="T864" s="9" t="s">
        <v>306</v>
      </c>
      <c r="U864" s="9" t="s">
        <v>337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2273</v>
      </c>
      <c r="AA864" s="9" t="s">
        <v>363</v>
      </c>
      <c r="AB864" s="12" t="s">
        <v>2274</v>
      </c>
      <c r="AC864" s="10" t="s">
        <v>2305</v>
      </c>
      <c r="AD864" s="9" t="s">
        <v>366</v>
      </c>
      <c r="AE864" s="13" t="s">
        <v>2306</v>
      </c>
      <c r="AF864" s="14" t="s">
        <v>2389</v>
      </c>
      <c r="AG864" s="10" t="s">
        <v>2712</v>
      </c>
      <c r="AH864" s="11" t="s">
        <v>368</v>
      </c>
      <c r="AI864" s="11" t="s">
        <v>369</v>
      </c>
      <c r="AJ864" s="10" t="s">
        <v>370</v>
      </c>
      <c r="AK864" s="11" t="s">
        <v>369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2.6</v>
      </c>
      <c r="AU864" s="10" t="s">
        <v>142</v>
      </c>
      <c r="AV864" s="16">
        <v>7000</v>
      </c>
      <c r="AW864" s="16">
        <v>7000</v>
      </c>
      <c r="AX864" s="16">
        <v>0</v>
      </c>
      <c r="AY864" s="16">
        <v>1000</v>
      </c>
      <c r="AZ864" s="16">
        <v>1000</v>
      </c>
      <c r="BA864" s="17">
        <v>45108</v>
      </c>
      <c r="BB864" s="30" t="s">
        <v>175</v>
      </c>
      <c r="BC864" s="18" t="s">
        <v>156</v>
      </c>
      <c r="BD864" s="17">
        <v>45443</v>
      </c>
      <c r="BE864" s="17">
        <v>45504</v>
      </c>
      <c r="BF864" s="17">
        <v>45092</v>
      </c>
      <c r="BG864" s="10">
        <v>84976477</v>
      </c>
      <c r="BH864" s="9" t="s">
        <v>321</v>
      </c>
      <c r="BI864" s="19">
        <v>45108</v>
      </c>
      <c r="BJ864" s="20">
        <v>45110</v>
      </c>
      <c r="BK864" s="16">
        <v>0</v>
      </c>
      <c r="BL864" s="16">
        <v>0</v>
      </c>
      <c r="BM864" s="9" t="s">
        <v>177</v>
      </c>
      <c r="BN864" s="9" t="s">
        <v>178</v>
      </c>
      <c r="BO864" s="9" t="s">
        <v>156</v>
      </c>
      <c r="BP864" s="17">
        <v>45214</v>
      </c>
      <c r="BQ864" s="17" t="s">
        <v>156</v>
      </c>
      <c r="BR864" s="17" t="s">
        <v>156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 t="s">
        <v>156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45044</v>
      </c>
      <c r="CD864" s="10" t="s">
        <v>156</v>
      </c>
      <c r="CE864" s="17">
        <v>45044</v>
      </c>
      <c r="CF864" s="17" t="s">
        <v>156</v>
      </c>
      <c r="CG864" s="17">
        <v>44917</v>
      </c>
      <c r="CH864" s="17" t="s">
        <v>156</v>
      </c>
      <c r="CI864" s="16">
        <v>0</v>
      </c>
      <c r="CJ864" s="10" t="s">
        <v>156</v>
      </c>
      <c r="CK864" s="10" t="s">
        <v>156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 t="s">
        <v>156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45128</v>
      </c>
      <c r="CX864" s="10" t="s">
        <v>193</v>
      </c>
      <c r="CY864" s="17">
        <v>45128</v>
      </c>
      <c r="CZ864" s="17" t="s">
        <v>156</v>
      </c>
      <c r="DA864" s="17">
        <v>44917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45135</v>
      </c>
      <c r="DH864" s="10" t="s">
        <v>156</v>
      </c>
      <c r="DI864" s="17">
        <v>45135</v>
      </c>
      <c r="DJ864" s="17" t="s">
        <v>156</v>
      </c>
      <c r="DK864" s="17">
        <v>44917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36</v>
      </c>
      <c r="DQ864" s="16">
        <v>18</v>
      </c>
      <c r="DR864" s="11">
        <v>18</v>
      </c>
      <c r="DS864" s="16">
        <v>24</v>
      </c>
      <c r="DT864" s="16">
        <v>550</v>
      </c>
      <c r="DU864" s="11" t="s">
        <v>181</v>
      </c>
      <c r="DV864" s="11" t="s">
        <v>182</v>
      </c>
      <c r="DW864" s="27" t="s">
        <v>156</v>
      </c>
      <c r="DX864" s="27" t="s">
        <v>156</v>
      </c>
      <c r="DY864" s="20" t="s">
        <v>2616</v>
      </c>
      <c r="DZ864" s="16">
        <v>7</v>
      </c>
      <c r="EA864" s="16">
        <v>55</v>
      </c>
      <c r="EB864" s="27" t="s">
        <v>185</v>
      </c>
      <c r="EC864" s="27" t="s">
        <v>185</v>
      </c>
      <c r="ED864" s="27" t="s">
        <v>182</v>
      </c>
      <c r="EE864" s="29">
        <v>44881.287164351852</v>
      </c>
      <c r="EF864" s="28" t="s">
        <v>195</v>
      </c>
      <c r="EG864" s="28" t="s">
        <v>196</v>
      </c>
      <c r="EH864" s="28" t="s">
        <v>190</v>
      </c>
      <c r="EI864" s="29">
        <v>45107.816157407404</v>
      </c>
      <c r="EJ864" s="28" t="s">
        <v>197</v>
      </c>
      <c r="EK864" s="28" t="s">
        <v>156</v>
      </c>
      <c r="EL864" s="28" t="s">
        <v>198</v>
      </c>
      <c r="EM864" s="45"/>
      <c r="EN864" s="46" t="str">
        <f t="shared" si="92"/>
        <v>343F056A</v>
      </c>
      <c r="EO864" s="47">
        <f t="shared" si="93"/>
        <v>45152</v>
      </c>
      <c r="EP864" s="47">
        <f t="shared" si="94"/>
        <v>45128</v>
      </c>
      <c r="EQ864" s="48" t="str">
        <f t="shared" ca="1" si="95"/>
        <v>Y</v>
      </c>
      <c r="ER864" s="49">
        <f t="shared" si="96"/>
        <v>24</v>
      </c>
      <c r="ES864" s="50"/>
      <c r="ET864" s="51">
        <f t="shared" si="97"/>
        <v>24</v>
      </c>
      <c r="EU864" s="52">
        <f t="shared" si="98"/>
        <v>0</v>
      </c>
      <c r="EV864" s="46"/>
    </row>
    <row r="865" spans="1:153" ht="14.25" customHeight="1">
      <c r="A865" s="8">
        <v>858</v>
      </c>
      <c r="B865" s="9" t="s">
        <v>141</v>
      </c>
      <c r="C865" s="10" t="s">
        <v>206</v>
      </c>
      <c r="D865" s="10" t="s">
        <v>2008</v>
      </c>
      <c r="E865" s="10" t="s">
        <v>150</v>
      </c>
      <c r="F865" s="9" t="s">
        <v>2009</v>
      </c>
      <c r="G865" s="10" t="s">
        <v>432</v>
      </c>
      <c r="H865" s="9" t="s">
        <v>433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336</v>
      </c>
      <c r="S865" s="9" t="s">
        <v>305</v>
      </c>
      <c r="T865" s="9" t="s">
        <v>306</v>
      </c>
      <c r="U865" s="9" t="s">
        <v>337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2273</v>
      </c>
      <c r="AA865" s="9" t="s">
        <v>363</v>
      </c>
      <c r="AB865" s="12" t="s">
        <v>2274</v>
      </c>
      <c r="AC865" s="10" t="s">
        <v>2305</v>
      </c>
      <c r="AD865" s="9" t="s">
        <v>366</v>
      </c>
      <c r="AE865" s="13" t="s">
        <v>2306</v>
      </c>
      <c r="AF865" s="14" t="s">
        <v>2389</v>
      </c>
      <c r="AG865" s="10" t="s">
        <v>2712</v>
      </c>
      <c r="AH865" s="11" t="s">
        <v>368</v>
      </c>
      <c r="AI865" s="11" t="s">
        <v>369</v>
      </c>
      <c r="AJ865" s="10" t="s">
        <v>370</v>
      </c>
      <c r="AK865" s="11" t="s">
        <v>369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2.6</v>
      </c>
      <c r="AU865" s="10" t="s">
        <v>142</v>
      </c>
      <c r="AV865" s="16">
        <v>7000</v>
      </c>
      <c r="AW865" s="16">
        <v>7000</v>
      </c>
      <c r="AX865" s="16">
        <v>0</v>
      </c>
      <c r="AY865" s="16">
        <v>1000</v>
      </c>
      <c r="AZ865" s="16">
        <v>1000</v>
      </c>
      <c r="BA865" s="17">
        <v>45108</v>
      </c>
      <c r="BB865" s="30" t="s">
        <v>175</v>
      </c>
      <c r="BC865" s="18">
        <v>45117</v>
      </c>
      <c r="BD865" s="17">
        <v>45443</v>
      </c>
      <c r="BE865" s="17">
        <v>45504</v>
      </c>
      <c r="BF865" s="17">
        <v>45092</v>
      </c>
      <c r="BG865" s="10">
        <v>85546933</v>
      </c>
      <c r="BH865" s="9" t="s">
        <v>258</v>
      </c>
      <c r="BI865" s="19">
        <v>45139</v>
      </c>
      <c r="BJ865" s="20">
        <v>45145</v>
      </c>
      <c r="BK865" s="16">
        <v>1000</v>
      </c>
      <c r="BL865" s="16">
        <v>2600</v>
      </c>
      <c r="BM865" s="9" t="s">
        <v>177</v>
      </c>
      <c r="BN865" s="9" t="s">
        <v>470</v>
      </c>
      <c r="BO865" s="9" t="s">
        <v>156</v>
      </c>
      <c r="BP865" s="17">
        <v>45215</v>
      </c>
      <c r="BQ865" s="17" t="s">
        <v>156</v>
      </c>
      <c r="BR865" s="17" t="s">
        <v>156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 t="s">
        <v>156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>
        <v>45069</v>
      </c>
      <c r="CD865" s="10" t="s">
        <v>156</v>
      </c>
      <c r="CE865" s="17" t="s">
        <v>156</v>
      </c>
      <c r="CF865" s="17" t="s">
        <v>156</v>
      </c>
      <c r="CG865" s="17" t="s">
        <v>156</v>
      </c>
      <c r="CH865" s="17">
        <v>45065</v>
      </c>
      <c r="CI865" s="16">
        <v>1000</v>
      </c>
      <c r="CJ865" s="10" t="s">
        <v>2716</v>
      </c>
      <c r="CK865" s="10" t="s">
        <v>230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 t="s">
        <v>156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>
        <v>45132</v>
      </c>
      <c r="CX865" s="10" t="s">
        <v>2717</v>
      </c>
      <c r="CY865" s="17" t="s">
        <v>156</v>
      </c>
      <c r="CZ865" s="17" t="s">
        <v>156</v>
      </c>
      <c r="DA865" s="17" t="s">
        <v>156</v>
      </c>
      <c r="DB865" s="17" t="s">
        <v>156</v>
      </c>
      <c r="DC865" s="16">
        <v>0</v>
      </c>
      <c r="DD865" s="10" t="s">
        <v>156</v>
      </c>
      <c r="DE865" s="10" t="s">
        <v>156</v>
      </c>
      <c r="DF865" s="18" t="s">
        <v>156</v>
      </c>
      <c r="DG865" s="17">
        <v>45141</v>
      </c>
      <c r="DH865" s="10" t="s">
        <v>986</v>
      </c>
      <c r="DI865" s="17" t="s">
        <v>156</v>
      </c>
      <c r="DJ865" s="17" t="s">
        <v>156</v>
      </c>
      <c r="DK865" s="17" t="s">
        <v>156</v>
      </c>
      <c r="DL865" s="17" t="s">
        <v>156</v>
      </c>
      <c r="DM865" s="16">
        <v>0</v>
      </c>
      <c r="DN865" s="10" t="s">
        <v>156</v>
      </c>
      <c r="DO865" s="10" t="s">
        <v>156</v>
      </c>
      <c r="DP865" s="16">
        <v>36</v>
      </c>
      <c r="DQ865" s="16">
        <v>18</v>
      </c>
      <c r="DR865" s="11">
        <v>18</v>
      </c>
      <c r="DS865" s="16">
        <v>24</v>
      </c>
      <c r="DT865" s="16">
        <v>0</v>
      </c>
      <c r="DU865" s="11" t="s">
        <v>181</v>
      </c>
      <c r="DV865" s="11" t="s">
        <v>182</v>
      </c>
      <c r="DW865" s="27" t="s">
        <v>156</v>
      </c>
      <c r="DX865" s="27" t="s">
        <v>156</v>
      </c>
      <c r="DY865" s="20" t="s">
        <v>2616</v>
      </c>
      <c r="DZ865" s="16">
        <v>7</v>
      </c>
      <c r="EA865" s="16">
        <v>55</v>
      </c>
      <c r="EB865" s="27" t="s">
        <v>185</v>
      </c>
      <c r="EC865" s="27" t="s">
        <v>185</v>
      </c>
      <c r="ED865" s="27" t="s">
        <v>182</v>
      </c>
      <c r="EE865" s="29">
        <v>45058.604386574072</v>
      </c>
      <c r="EF865" s="28" t="s">
        <v>195</v>
      </c>
      <c r="EG865" s="28" t="s">
        <v>196</v>
      </c>
      <c r="EH865" s="28" t="s">
        <v>210</v>
      </c>
      <c r="EI865" s="29">
        <v>45115.510740740741</v>
      </c>
      <c r="EJ865" s="28" t="s">
        <v>542</v>
      </c>
      <c r="EK865" s="28" t="s">
        <v>156</v>
      </c>
      <c r="EL865" s="28" t="s">
        <v>543</v>
      </c>
      <c r="EM865" s="45" t="s">
        <v>3713</v>
      </c>
      <c r="EN865" s="46" t="str">
        <f t="shared" si="92"/>
        <v>343F056A</v>
      </c>
      <c r="EO865" s="47">
        <f t="shared" si="93"/>
        <v>45153</v>
      </c>
      <c r="EP865" s="47">
        <f t="shared" si="94"/>
        <v>45132</v>
      </c>
      <c r="EQ865" s="48" t="str">
        <f t="shared" ca="1" si="95"/>
        <v>Y</v>
      </c>
      <c r="ER865" s="49">
        <f t="shared" si="96"/>
        <v>21</v>
      </c>
      <c r="ES865" s="50"/>
      <c r="ET865" s="51">
        <f t="shared" si="97"/>
        <v>21</v>
      </c>
      <c r="EU865" s="52">
        <f t="shared" si="98"/>
        <v>21000</v>
      </c>
      <c r="EV865" s="46"/>
      <c r="EW865" s="23" t="s">
        <v>3721</v>
      </c>
    </row>
    <row r="866" spans="1:153" ht="14.25" customHeight="1">
      <c r="A866" s="8">
        <v>859</v>
      </c>
      <c r="B866" s="9" t="s">
        <v>141</v>
      </c>
      <c r="C866" s="10" t="s">
        <v>206</v>
      </c>
      <c r="D866" s="10" t="s">
        <v>2008</v>
      </c>
      <c r="E866" s="10" t="s">
        <v>150</v>
      </c>
      <c r="F866" s="9" t="s">
        <v>2009</v>
      </c>
      <c r="G866" s="10" t="s">
        <v>432</v>
      </c>
      <c r="H866" s="9" t="s">
        <v>433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336</v>
      </c>
      <c r="S866" s="9" t="s">
        <v>305</v>
      </c>
      <c r="T866" s="9" t="s">
        <v>306</v>
      </c>
      <c r="U866" s="9" t="s">
        <v>337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2273</v>
      </c>
      <c r="AA866" s="9" t="s">
        <v>363</v>
      </c>
      <c r="AB866" s="12" t="s">
        <v>2274</v>
      </c>
      <c r="AC866" s="10" t="s">
        <v>2305</v>
      </c>
      <c r="AD866" s="9" t="s">
        <v>366</v>
      </c>
      <c r="AE866" s="13" t="s">
        <v>2306</v>
      </c>
      <c r="AF866" s="14" t="s">
        <v>2389</v>
      </c>
      <c r="AG866" s="10" t="s">
        <v>2712</v>
      </c>
      <c r="AH866" s="11" t="s">
        <v>368</v>
      </c>
      <c r="AI866" s="11" t="s">
        <v>369</v>
      </c>
      <c r="AJ866" s="10" t="s">
        <v>370</v>
      </c>
      <c r="AK866" s="11" t="s">
        <v>369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2.6</v>
      </c>
      <c r="AU866" s="10" t="s">
        <v>142</v>
      </c>
      <c r="AV866" s="16">
        <v>7000</v>
      </c>
      <c r="AW866" s="16">
        <v>7000</v>
      </c>
      <c r="AX866" s="16">
        <v>0</v>
      </c>
      <c r="AY866" s="16">
        <v>1000</v>
      </c>
      <c r="AZ866" s="16">
        <v>1000</v>
      </c>
      <c r="BA866" s="17">
        <v>45108</v>
      </c>
      <c r="BB866" s="30" t="s">
        <v>175</v>
      </c>
      <c r="BC866" s="18">
        <v>45117</v>
      </c>
      <c r="BD866" s="17">
        <v>45443</v>
      </c>
      <c r="BE866" s="17">
        <v>45504</v>
      </c>
      <c r="BF866" s="17">
        <v>45092</v>
      </c>
      <c r="BG866" s="10">
        <v>84951087</v>
      </c>
      <c r="BH866" s="9" t="s">
        <v>303</v>
      </c>
      <c r="BI866" s="19">
        <v>45170</v>
      </c>
      <c r="BJ866" s="20">
        <v>45173</v>
      </c>
      <c r="BK866" s="16">
        <v>1350</v>
      </c>
      <c r="BL866" s="16">
        <v>3510</v>
      </c>
      <c r="BM866" s="9" t="s">
        <v>177</v>
      </c>
      <c r="BN866" s="9" t="s">
        <v>470</v>
      </c>
      <c r="BO866" s="9" t="s">
        <v>156</v>
      </c>
      <c r="BP866" s="17">
        <v>45233</v>
      </c>
      <c r="BQ866" s="17" t="s">
        <v>156</v>
      </c>
      <c r="BR866" s="17">
        <v>45233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44880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>
        <v>45065</v>
      </c>
      <c r="CD866" s="10" t="s">
        <v>156</v>
      </c>
      <c r="CE866" s="17">
        <v>45065</v>
      </c>
      <c r="CF866" s="17" t="s">
        <v>156</v>
      </c>
      <c r="CG866" s="17">
        <v>44931</v>
      </c>
      <c r="CH866" s="17">
        <v>45064</v>
      </c>
      <c r="CI866" s="16">
        <v>1350</v>
      </c>
      <c r="CJ866" s="10" t="s">
        <v>2718</v>
      </c>
      <c r="CK866" s="10" t="s">
        <v>230</v>
      </c>
      <c r="CL866" s="18">
        <v>45107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44880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>
        <v>45148</v>
      </c>
      <c r="CX866" s="10" t="s">
        <v>2442</v>
      </c>
      <c r="CY866" s="17">
        <v>45142</v>
      </c>
      <c r="CZ866" s="17" t="s">
        <v>156</v>
      </c>
      <c r="DA866" s="17">
        <v>44931</v>
      </c>
      <c r="DB866" s="17" t="s">
        <v>156</v>
      </c>
      <c r="DC866" s="16">
        <v>0</v>
      </c>
      <c r="DD866" s="10" t="s">
        <v>156</v>
      </c>
      <c r="DE866" s="10" t="s">
        <v>156</v>
      </c>
      <c r="DF866" s="18" t="s">
        <v>156</v>
      </c>
      <c r="DG866" s="17">
        <v>45160</v>
      </c>
      <c r="DH866" s="10" t="s">
        <v>2443</v>
      </c>
      <c r="DI866" s="17">
        <v>45156</v>
      </c>
      <c r="DJ866" s="17" t="s">
        <v>156</v>
      </c>
      <c r="DK866" s="17">
        <v>44917</v>
      </c>
      <c r="DL866" s="17" t="s">
        <v>156</v>
      </c>
      <c r="DM866" s="16">
        <v>0</v>
      </c>
      <c r="DN866" s="10" t="s">
        <v>156</v>
      </c>
      <c r="DO866" s="10" t="s">
        <v>156</v>
      </c>
      <c r="DP866" s="16">
        <v>36</v>
      </c>
      <c r="DQ866" s="16">
        <v>18</v>
      </c>
      <c r="DR866" s="11">
        <v>18</v>
      </c>
      <c r="DS866" s="16">
        <v>24</v>
      </c>
      <c r="DT866" s="16">
        <v>0</v>
      </c>
      <c r="DU866" s="11" t="s">
        <v>181</v>
      </c>
      <c r="DV866" s="11" t="s">
        <v>182</v>
      </c>
      <c r="DW866" s="27" t="s">
        <v>156</v>
      </c>
      <c r="DX866" s="27" t="s">
        <v>156</v>
      </c>
      <c r="DY866" s="20" t="s">
        <v>156</v>
      </c>
      <c r="DZ866" s="16">
        <v>7</v>
      </c>
      <c r="EA866" s="16">
        <v>55</v>
      </c>
      <c r="EB866" s="27" t="s">
        <v>185</v>
      </c>
      <c r="EC866" s="27" t="s">
        <v>185</v>
      </c>
      <c r="ED866" s="27" t="s">
        <v>182</v>
      </c>
      <c r="EE866" s="29">
        <v>44881.034733796296</v>
      </c>
      <c r="EF866" s="28" t="s">
        <v>186</v>
      </c>
      <c r="EG866" s="28" t="s">
        <v>156</v>
      </c>
      <c r="EH866" s="28" t="s">
        <v>187</v>
      </c>
      <c r="EI866" s="29">
        <v>45119.458854166667</v>
      </c>
      <c r="EJ866" s="28" t="s">
        <v>188</v>
      </c>
      <c r="EK866" s="28" t="s">
        <v>189</v>
      </c>
      <c r="EL866" s="28" t="s">
        <v>190</v>
      </c>
      <c r="EM866" s="45" t="s">
        <v>3713</v>
      </c>
      <c r="EN866" s="46" t="str">
        <f t="shared" si="92"/>
        <v>343F056A</v>
      </c>
      <c r="EO866" s="47">
        <f t="shared" si="93"/>
        <v>45171</v>
      </c>
      <c r="EP866" s="47">
        <f t="shared" si="94"/>
        <v>45148</v>
      </c>
      <c r="EQ866" s="48" t="str">
        <f t="shared" ca="1" si="95"/>
        <v>Y</v>
      </c>
      <c r="ER866" s="49">
        <f t="shared" si="96"/>
        <v>23</v>
      </c>
      <c r="ES866" s="50"/>
      <c r="ET866" s="51">
        <f t="shared" si="97"/>
        <v>23</v>
      </c>
      <c r="EU866" s="52">
        <f t="shared" si="98"/>
        <v>31050</v>
      </c>
      <c r="EV866" s="46"/>
      <c r="EW866" s="23" t="s">
        <v>3721</v>
      </c>
    </row>
    <row r="867" spans="1:153" ht="14.25" hidden="1" customHeight="1">
      <c r="A867" s="8">
        <v>860</v>
      </c>
      <c r="B867" s="9" t="s">
        <v>141</v>
      </c>
      <c r="C867" s="10" t="s">
        <v>206</v>
      </c>
      <c r="D867" s="10" t="s">
        <v>2008</v>
      </c>
      <c r="E867" s="10" t="s">
        <v>150</v>
      </c>
      <c r="F867" s="9" t="s">
        <v>2009</v>
      </c>
      <c r="G867" s="10" t="s">
        <v>432</v>
      </c>
      <c r="H867" s="9" t="s">
        <v>433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336</v>
      </c>
      <c r="S867" s="9" t="s">
        <v>305</v>
      </c>
      <c r="T867" s="9" t="s">
        <v>306</v>
      </c>
      <c r="U867" s="9" t="s">
        <v>337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2273</v>
      </c>
      <c r="AA867" s="9" t="s">
        <v>363</v>
      </c>
      <c r="AB867" s="12" t="s">
        <v>2274</v>
      </c>
      <c r="AC867" s="10" t="s">
        <v>2305</v>
      </c>
      <c r="AD867" s="9" t="s">
        <v>366</v>
      </c>
      <c r="AE867" s="13" t="s">
        <v>2306</v>
      </c>
      <c r="AF867" s="14" t="s">
        <v>2389</v>
      </c>
      <c r="AG867" s="10" t="s">
        <v>2712</v>
      </c>
      <c r="AH867" s="11" t="s">
        <v>368</v>
      </c>
      <c r="AI867" s="11" t="s">
        <v>369</v>
      </c>
      <c r="AJ867" s="10" t="s">
        <v>370</v>
      </c>
      <c r="AK867" s="11" t="s">
        <v>369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2.6</v>
      </c>
      <c r="AU867" s="10" t="s">
        <v>142</v>
      </c>
      <c r="AV867" s="16">
        <v>7000</v>
      </c>
      <c r="AW867" s="16">
        <v>7000</v>
      </c>
      <c r="AX867" s="16">
        <v>0</v>
      </c>
      <c r="AY867" s="16">
        <v>1000</v>
      </c>
      <c r="AZ867" s="16">
        <v>1000</v>
      </c>
      <c r="BA867" s="17">
        <v>45108</v>
      </c>
      <c r="BB867" s="30" t="s">
        <v>246</v>
      </c>
      <c r="BC867" s="18" t="s">
        <v>156</v>
      </c>
      <c r="BD867" s="17">
        <v>45443</v>
      </c>
      <c r="BE867" s="17">
        <v>45504</v>
      </c>
      <c r="BF867" s="17">
        <v>45092</v>
      </c>
      <c r="BG867" s="10">
        <v>86268348</v>
      </c>
      <c r="BH867" s="9" t="s">
        <v>247</v>
      </c>
      <c r="BI867" s="19">
        <v>45170</v>
      </c>
      <c r="BJ867" s="20">
        <v>45173</v>
      </c>
      <c r="BK867" s="16">
        <v>2000</v>
      </c>
      <c r="BL867" s="16">
        <v>5200</v>
      </c>
      <c r="BM867" s="9" t="s">
        <v>177</v>
      </c>
      <c r="BN867" s="9" t="s">
        <v>226</v>
      </c>
      <c r="BO867" s="9" t="s">
        <v>156</v>
      </c>
      <c r="BP867" s="17">
        <v>45245</v>
      </c>
      <c r="BQ867" s="17" t="s">
        <v>156</v>
      </c>
      <c r="BR867" s="17" t="s">
        <v>156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 t="s">
        <v>156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45125</v>
      </c>
      <c r="CD867" s="10" t="s">
        <v>156</v>
      </c>
      <c r="CE867" s="17" t="s">
        <v>156</v>
      </c>
      <c r="CF867" s="17" t="s">
        <v>156</v>
      </c>
      <c r="CG867" s="17" t="s">
        <v>156</v>
      </c>
      <c r="CH867" s="17" t="s">
        <v>156</v>
      </c>
      <c r="CI867" s="16">
        <v>0</v>
      </c>
      <c r="CJ867" s="10" t="s">
        <v>156</v>
      </c>
      <c r="CK867" s="10" t="s">
        <v>156</v>
      </c>
      <c r="CL867" s="18" t="s">
        <v>156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 t="s">
        <v>156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 t="s">
        <v>156</v>
      </c>
      <c r="CX867" s="10" t="s">
        <v>193</v>
      </c>
      <c r="CY867" s="17" t="s">
        <v>156</v>
      </c>
      <c r="CZ867" s="17" t="s">
        <v>156</v>
      </c>
      <c r="DA867" s="17" t="s">
        <v>156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 t="s">
        <v>156</v>
      </c>
      <c r="DH867" s="10" t="s">
        <v>156</v>
      </c>
      <c r="DI867" s="17" t="s">
        <v>156</v>
      </c>
      <c r="DJ867" s="17" t="s">
        <v>156</v>
      </c>
      <c r="DK867" s="17" t="s">
        <v>156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36</v>
      </c>
      <c r="DQ867" s="16">
        <v>18</v>
      </c>
      <c r="DR867" s="11">
        <v>18</v>
      </c>
      <c r="DS867" s="16">
        <v>24</v>
      </c>
      <c r="DT867" s="16">
        <v>0</v>
      </c>
      <c r="DU867" s="11" t="s">
        <v>181</v>
      </c>
      <c r="DV867" s="11" t="s">
        <v>182</v>
      </c>
      <c r="DW867" s="27" t="s">
        <v>156</v>
      </c>
      <c r="DX867" s="27" t="s">
        <v>156</v>
      </c>
      <c r="DY867" s="20" t="s">
        <v>2602</v>
      </c>
      <c r="DZ867" s="16">
        <v>7</v>
      </c>
      <c r="EA867" s="16">
        <v>55</v>
      </c>
      <c r="EB867" s="27" t="s">
        <v>185</v>
      </c>
      <c r="EC867" s="27" t="s">
        <v>185</v>
      </c>
      <c r="ED867" s="27" t="s">
        <v>182</v>
      </c>
      <c r="EE867" s="29">
        <v>45119.458854166667</v>
      </c>
      <c r="EF867" s="28" t="s">
        <v>188</v>
      </c>
      <c r="EG867" s="28" t="s">
        <v>189</v>
      </c>
      <c r="EH867" s="28" t="s">
        <v>190</v>
      </c>
      <c r="EI867" s="29">
        <v>45119.459224537037</v>
      </c>
      <c r="EJ867" s="28" t="s">
        <v>197</v>
      </c>
      <c r="EK867" s="28" t="s">
        <v>156</v>
      </c>
      <c r="EL867" s="28" t="s">
        <v>198</v>
      </c>
      <c r="EM867" s="45"/>
      <c r="EN867" s="46" t="str">
        <f t="shared" si="92"/>
        <v>343F056A</v>
      </c>
      <c r="EO867" s="47">
        <f t="shared" si="93"/>
        <v>45183</v>
      </c>
      <c r="EP867" s="47" t="str">
        <f t="shared" si="94"/>
        <v/>
      </c>
      <c r="EQ867" s="48" t="str">
        <f t="shared" ca="1" si="95"/>
        <v>Y</v>
      </c>
      <c r="ER867" s="49" t="str">
        <f t="shared" si="96"/>
        <v/>
      </c>
      <c r="ES867" s="50"/>
      <c r="ET867" s="51" t="str">
        <f t="shared" si="97"/>
        <v/>
      </c>
      <c r="EU867" s="52" t="str">
        <f t="shared" si="98"/>
        <v/>
      </c>
      <c r="EV867" s="46"/>
      <c r="EW867" s="23" t="s">
        <v>3717</v>
      </c>
    </row>
    <row r="868" spans="1:153" ht="14.25" hidden="1" customHeight="1">
      <c r="A868" s="8">
        <v>861</v>
      </c>
      <c r="B868" s="9" t="s">
        <v>141</v>
      </c>
      <c r="C868" s="10" t="s">
        <v>206</v>
      </c>
      <c r="D868" s="10" t="s">
        <v>2008</v>
      </c>
      <c r="E868" s="10" t="s">
        <v>150</v>
      </c>
      <c r="F868" s="9" t="s">
        <v>2009</v>
      </c>
      <c r="G868" s="10" t="s">
        <v>432</v>
      </c>
      <c r="H868" s="9" t="s">
        <v>433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336</v>
      </c>
      <c r="S868" s="9" t="s">
        <v>305</v>
      </c>
      <c r="T868" s="9" t="s">
        <v>306</v>
      </c>
      <c r="U868" s="9" t="s">
        <v>337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2273</v>
      </c>
      <c r="AA868" s="9" t="s">
        <v>363</v>
      </c>
      <c r="AB868" s="12" t="s">
        <v>2274</v>
      </c>
      <c r="AC868" s="10" t="s">
        <v>2305</v>
      </c>
      <c r="AD868" s="9" t="s">
        <v>366</v>
      </c>
      <c r="AE868" s="13" t="s">
        <v>2306</v>
      </c>
      <c r="AF868" s="14" t="s">
        <v>2389</v>
      </c>
      <c r="AG868" s="10" t="s">
        <v>2712</v>
      </c>
      <c r="AH868" s="11" t="s">
        <v>368</v>
      </c>
      <c r="AI868" s="11" t="s">
        <v>369</v>
      </c>
      <c r="AJ868" s="10" t="s">
        <v>370</v>
      </c>
      <c r="AK868" s="11" t="s">
        <v>369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2.6</v>
      </c>
      <c r="AU868" s="10" t="s">
        <v>142</v>
      </c>
      <c r="AV868" s="16">
        <v>7000</v>
      </c>
      <c r="AW868" s="16">
        <v>7000</v>
      </c>
      <c r="AX868" s="16">
        <v>0</v>
      </c>
      <c r="AY868" s="16">
        <v>1000</v>
      </c>
      <c r="AZ868" s="16">
        <v>1000</v>
      </c>
      <c r="BA868" s="17">
        <v>45108</v>
      </c>
      <c r="BB868" s="30" t="s">
        <v>175</v>
      </c>
      <c r="BC868" s="18" t="s">
        <v>156</v>
      </c>
      <c r="BD868" s="17">
        <v>45443</v>
      </c>
      <c r="BE868" s="17">
        <v>45504</v>
      </c>
      <c r="BF868" s="17">
        <v>45092</v>
      </c>
      <c r="BG868" s="10">
        <v>85534559</v>
      </c>
      <c r="BH868" s="9" t="s">
        <v>176</v>
      </c>
      <c r="BI868" s="19">
        <v>45200</v>
      </c>
      <c r="BJ868" s="20">
        <v>45201</v>
      </c>
      <c r="BK868" s="16">
        <v>0</v>
      </c>
      <c r="BL868" s="16">
        <v>0</v>
      </c>
      <c r="BM868" s="9" t="s">
        <v>177</v>
      </c>
      <c r="BN868" s="9" t="s">
        <v>178</v>
      </c>
      <c r="BO868" s="9" t="s">
        <v>156</v>
      </c>
      <c r="BP868" s="17">
        <v>45266</v>
      </c>
      <c r="BQ868" s="17" t="s">
        <v>156</v>
      </c>
      <c r="BR868" s="17">
        <v>45266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>
        <v>45050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>
        <v>45065</v>
      </c>
      <c r="CD868" s="10" t="s">
        <v>1012</v>
      </c>
      <c r="CE868" s="17">
        <v>45065</v>
      </c>
      <c r="CF868" s="17" t="s">
        <v>156</v>
      </c>
      <c r="CG868" s="17">
        <v>45050</v>
      </c>
      <c r="CH868" s="17" t="s">
        <v>156</v>
      </c>
      <c r="CI868" s="16">
        <v>0</v>
      </c>
      <c r="CJ868" s="10" t="s">
        <v>156</v>
      </c>
      <c r="CK868" s="10" t="s">
        <v>156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>
        <v>45050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>
        <v>45177</v>
      </c>
      <c r="CX868" s="10" t="s">
        <v>193</v>
      </c>
      <c r="CY868" s="17">
        <v>45177</v>
      </c>
      <c r="CZ868" s="17" t="s">
        <v>156</v>
      </c>
      <c r="DA868" s="17">
        <v>45056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>
        <v>45191</v>
      </c>
      <c r="DH868" s="10" t="s">
        <v>156</v>
      </c>
      <c r="DI868" s="17">
        <v>45191</v>
      </c>
      <c r="DJ868" s="17" t="s">
        <v>156</v>
      </c>
      <c r="DK868" s="17">
        <v>45050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36</v>
      </c>
      <c r="DQ868" s="16">
        <v>18</v>
      </c>
      <c r="DR868" s="11">
        <v>18</v>
      </c>
      <c r="DS868" s="16">
        <v>24</v>
      </c>
      <c r="DT868" s="16">
        <v>300</v>
      </c>
      <c r="DU868" s="11" t="s">
        <v>181</v>
      </c>
      <c r="DV868" s="11" t="s">
        <v>182</v>
      </c>
      <c r="DW868" s="27" t="s">
        <v>156</v>
      </c>
      <c r="DX868" s="27" t="s">
        <v>156</v>
      </c>
      <c r="DY868" s="20" t="s">
        <v>156</v>
      </c>
      <c r="DZ868" s="16">
        <v>7</v>
      </c>
      <c r="EA868" s="16">
        <v>55</v>
      </c>
      <c r="EB868" s="27" t="s">
        <v>185</v>
      </c>
      <c r="EC868" s="27" t="s">
        <v>185</v>
      </c>
      <c r="ED868" s="27" t="s">
        <v>182</v>
      </c>
      <c r="EE868" s="29">
        <v>45050.979618055557</v>
      </c>
      <c r="EF868" s="28" t="s">
        <v>186</v>
      </c>
      <c r="EG868" s="28" t="s">
        <v>156</v>
      </c>
      <c r="EH868" s="28" t="s">
        <v>187</v>
      </c>
      <c r="EI868" s="29">
        <v>45068.815046296295</v>
      </c>
      <c r="EJ868" s="28" t="s">
        <v>197</v>
      </c>
      <c r="EK868" s="28" t="s">
        <v>156</v>
      </c>
      <c r="EL868" s="28" t="s">
        <v>198</v>
      </c>
      <c r="EM868" s="45"/>
      <c r="EN868" s="46" t="str">
        <f t="shared" si="92"/>
        <v>343F056A</v>
      </c>
      <c r="EO868" s="47">
        <f t="shared" si="93"/>
        <v>45204</v>
      </c>
      <c r="EP868" s="47">
        <f t="shared" si="94"/>
        <v>45177</v>
      </c>
      <c r="EQ868" s="48" t="str">
        <f t="shared" ca="1" si="95"/>
        <v>Y</v>
      </c>
      <c r="ER868" s="49">
        <f t="shared" si="96"/>
        <v>27</v>
      </c>
      <c r="ES868" s="50"/>
      <c r="ET868" s="51">
        <f t="shared" si="97"/>
        <v>27</v>
      </c>
      <c r="EU868" s="52">
        <f t="shared" si="98"/>
        <v>0</v>
      </c>
      <c r="EV868" s="46"/>
    </row>
    <row r="869" spans="1:153" ht="14.25" customHeight="1">
      <c r="A869" s="8">
        <v>862</v>
      </c>
      <c r="B869" s="9" t="s">
        <v>141</v>
      </c>
      <c r="C869" s="10" t="s">
        <v>206</v>
      </c>
      <c r="D869" s="10" t="s">
        <v>2008</v>
      </c>
      <c r="E869" s="10" t="s">
        <v>150</v>
      </c>
      <c r="F869" s="9" t="s">
        <v>2009</v>
      </c>
      <c r="G869" s="10" t="s">
        <v>432</v>
      </c>
      <c r="H869" s="9" t="s">
        <v>433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336</v>
      </c>
      <c r="S869" s="9" t="s">
        <v>305</v>
      </c>
      <c r="T869" s="9" t="s">
        <v>306</v>
      </c>
      <c r="U869" s="9" t="s">
        <v>337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2273</v>
      </c>
      <c r="AA869" s="9" t="s">
        <v>363</v>
      </c>
      <c r="AB869" s="12" t="s">
        <v>2274</v>
      </c>
      <c r="AC869" s="10" t="s">
        <v>2305</v>
      </c>
      <c r="AD869" s="9" t="s">
        <v>366</v>
      </c>
      <c r="AE869" s="13" t="s">
        <v>2306</v>
      </c>
      <c r="AF869" s="14" t="s">
        <v>2389</v>
      </c>
      <c r="AG869" s="10" t="s">
        <v>2719</v>
      </c>
      <c r="AH869" s="11" t="s">
        <v>374</v>
      </c>
      <c r="AI869" s="11" t="s">
        <v>375</v>
      </c>
      <c r="AJ869" s="10" t="s">
        <v>376</v>
      </c>
      <c r="AK869" s="11" t="s">
        <v>375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2.6</v>
      </c>
      <c r="AU869" s="10" t="s">
        <v>206</v>
      </c>
      <c r="AV869" s="16">
        <v>9500</v>
      </c>
      <c r="AW869" s="16">
        <v>9500</v>
      </c>
      <c r="AX869" s="16">
        <v>0</v>
      </c>
      <c r="AY869" s="16">
        <v>3000</v>
      </c>
      <c r="AZ869" s="16">
        <v>500</v>
      </c>
      <c r="BA869" s="17">
        <v>45108</v>
      </c>
      <c r="BB869" s="30" t="s">
        <v>175</v>
      </c>
      <c r="BC869" s="18">
        <v>45117</v>
      </c>
      <c r="BD869" s="17">
        <v>45443</v>
      </c>
      <c r="BE869" s="17">
        <v>45504</v>
      </c>
      <c r="BF869" s="17">
        <v>45092</v>
      </c>
      <c r="BG869" s="10">
        <v>84995609</v>
      </c>
      <c r="BH869" s="9" t="s">
        <v>414</v>
      </c>
      <c r="BI869" s="19">
        <v>44927</v>
      </c>
      <c r="BJ869" s="20">
        <v>44928</v>
      </c>
      <c r="BK869" s="16">
        <v>3000</v>
      </c>
      <c r="BL869" s="16">
        <v>7800</v>
      </c>
      <c r="BM869" s="9" t="s">
        <v>177</v>
      </c>
      <c r="BN869" s="9" t="s">
        <v>436</v>
      </c>
      <c r="BO869" s="9" t="s">
        <v>635</v>
      </c>
      <c r="BP869" s="17">
        <v>45092</v>
      </c>
      <c r="BQ869" s="17">
        <v>45092</v>
      </c>
      <c r="BR869" s="17" t="s">
        <v>156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 t="s">
        <v>156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 t="s">
        <v>156</v>
      </c>
      <c r="CD869" s="10" t="s">
        <v>156</v>
      </c>
      <c r="CE869" s="17" t="s">
        <v>156</v>
      </c>
      <c r="CF869" s="17" t="s">
        <v>156</v>
      </c>
      <c r="CG869" s="17" t="s">
        <v>156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 t="s">
        <v>156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44901</v>
      </c>
      <c r="CX869" s="10" t="s">
        <v>193</v>
      </c>
      <c r="CY869" s="17" t="s">
        <v>156</v>
      </c>
      <c r="CZ869" s="17" t="s">
        <v>156</v>
      </c>
      <c r="DA869" s="17" t="s">
        <v>156</v>
      </c>
      <c r="DB869" s="17">
        <v>44895</v>
      </c>
      <c r="DC869" s="16">
        <v>3000</v>
      </c>
      <c r="DD869" s="10" t="s">
        <v>2720</v>
      </c>
      <c r="DE869" s="10" t="s">
        <v>230</v>
      </c>
      <c r="DF869" s="18" t="s">
        <v>156</v>
      </c>
      <c r="DG869" s="17">
        <v>44901</v>
      </c>
      <c r="DH869" s="10" t="s">
        <v>156</v>
      </c>
      <c r="DI869" s="17" t="s">
        <v>156</v>
      </c>
      <c r="DJ869" s="17" t="s">
        <v>156</v>
      </c>
      <c r="DK869" s="17" t="s">
        <v>156</v>
      </c>
      <c r="DL869" s="17">
        <v>44896</v>
      </c>
      <c r="DM869" s="16">
        <v>3000</v>
      </c>
      <c r="DN869" s="10" t="s">
        <v>2721</v>
      </c>
      <c r="DO869" s="10" t="s">
        <v>233</v>
      </c>
      <c r="DP869" s="16">
        <v>36</v>
      </c>
      <c r="DQ869" s="16">
        <v>18</v>
      </c>
      <c r="DR869" s="11">
        <v>18</v>
      </c>
      <c r="DS869" s="16">
        <v>24</v>
      </c>
      <c r="DT869" s="16">
        <v>0</v>
      </c>
      <c r="DU869" s="11" t="s">
        <v>181</v>
      </c>
      <c r="DV869" s="11" t="s">
        <v>182</v>
      </c>
      <c r="DW869" s="27" t="s">
        <v>156</v>
      </c>
      <c r="DX869" s="27" t="s">
        <v>156</v>
      </c>
      <c r="DY869" s="20" t="s">
        <v>452</v>
      </c>
      <c r="DZ869" s="16">
        <v>7</v>
      </c>
      <c r="EA869" s="16">
        <v>55</v>
      </c>
      <c r="EB869" s="27" t="s">
        <v>185</v>
      </c>
      <c r="EC869" s="27" t="s">
        <v>185</v>
      </c>
      <c r="ED869" s="27" t="s">
        <v>182</v>
      </c>
      <c r="EE869" s="29">
        <v>44883.3749537037</v>
      </c>
      <c r="EF869" s="28" t="s">
        <v>195</v>
      </c>
      <c r="EG869" s="28" t="s">
        <v>196</v>
      </c>
      <c r="EH869" s="28" t="s">
        <v>190</v>
      </c>
      <c r="EI869" s="29">
        <v>45062.343865740739</v>
      </c>
      <c r="EJ869" s="28" t="s">
        <v>197</v>
      </c>
      <c r="EK869" s="28" t="s">
        <v>156</v>
      </c>
      <c r="EL869" s="28" t="s">
        <v>198</v>
      </c>
      <c r="EM869" s="45" t="s">
        <v>3713</v>
      </c>
      <c r="EN869" s="46" t="str">
        <f t="shared" si="92"/>
        <v>343F056B</v>
      </c>
      <c r="EO869" s="47">
        <f t="shared" si="93"/>
        <v>45030</v>
      </c>
      <c r="EP869" s="47">
        <f t="shared" si="94"/>
        <v>44901</v>
      </c>
      <c r="EQ869" s="48" t="str">
        <f t="shared" ca="1" si="95"/>
        <v>Past</v>
      </c>
      <c r="ER869" s="49">
        <f t="shared" si="96"/>
        <v>129</v>
      </c>
      <c r="ES869" s="50"/>
      <c r="ET869" s="51">
        <f t="shared" si="97"/>
        <v>129</v>
      </c>
      <c r="EU869" s="52">
        <f t="shared" si="98"/>
        <v>387000</v>
      </c>
      <c r="EV869" s="46"/>
      <c r="EW869" s="23" t="s">
        <v>3714</v>
      </c>
    </row>
    <row r="870" spans="1:153" ht="14.25" hidden="1" customHeight="1">
      <c r="A870" s="8">
        <v>863</v>
      </c>
      <c r="B870" s="9" t="s">
        <v>141</v>
      </c>
      <c r="C870" s="10" t="s">
        <v>206</v>
      </c>
      <c r="D870" s="10" t="s">
        <v>2008</v>
      </c>
      <c r="E870" s="10" t="s">
        <v>150</v>
      </c>
      <c r="F870" s="9" t="s">
        <v>2009</v>
      </c>
      <c r="G870" s="10" t="s">
        <v>432</v>
      </c>
      <c r="H870" s="9" t="s">
        <v>433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336</v>
      </c>
      <c r="S870" s="9" t="s">
        <v>305</v>
      </c>
      <c r="T870" s="9" t="s">
        <v>306</v>
      </c>
      <c r="U870" s="9" t="s">
        <v>337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2273</v>
      </c>
      <c r="AA870" s="9" t="s">
        <v>363</v>
      </c>
      <c r="AB870" s="12" t="s">
        <v>2274</v>
      </c>
      <c r="AC870" s="10" t="s">
        <v>2305</v>
      </c>
      <c r="AD870" s="9" t="s">
        <v>366</v>
      </c>
      <c r="AE870" s="13" t="s">
        <v>2306</v>
      </c>
      <c r="AF870" s="14" t="s">
        <v>2389</v>
      </c>
      <c r="AG870" s="10" t="s">
        <v>2719</v>
      </c>
      <c r="AH870" s="11" t="s">
        <v>374</v>
      </c>
      <c r="AI870" s="11" t="s">
        <v>375</v>
      </c>
      <c r="AJ870" s="10" t="s">
        <v>376</v>
      </c>
      <c r="AK870" s="11" t="s">
        <v>375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2.6</v>
      </c>
      <c r="AU870" s="10" t="s">
        <v>206</v>
      </c>
      <c r="AV870" s="16">
        <v>9500</v>
      </c>
      <c r="AW870" s="16">
        <v>9500</v>
      </c>
      <c r="AX870" s="16">
        <v>0</v>
      </c>
      <c r="AY870" s="16">
        <v>3000</v>
      </c>
      <c r="AZ870" s="16">
        <v>500</v>
      </c>
      <c r="BA870" s="17">
        <v>45108</v>
      </c>
      <c r="BB870" s="30" t="s">
        <v>175</v>
      </c>
      <c r="BC870" s="18" t="s">
        <v>156</v>
      </c>
      <c r="BD870" s="17">
        <v>45443</v>
      </c>
      <c r="BE870" s="17">
        <v>45504</v>
      </c>
      <c r="BF870" s="17">
        <v>45092</v>
      </c>
      <c r="BG870" s="10">
        <v>85305053</v>
      </c>
      <c r="BH870" s="9" t="s">
        <v>319</v>
      </c>
      <c r="BI870" s="19">
        <v>44986</v>
      </c>
      <c r="BJ870" s="20">
        <v>44991</v>
      </c>
      <c r="BK870" s="16">
        <v>0</v>
      </c>
      <c r="BL870" s="16">
        <v>0</v>
      </c>
      <c r="BM870" s="9" t="s">
        <v>177</v>
      </c>
      <c r="BN870" s="9" t="s">
        <v>178</v>
      </c>
      <c r="BO870" s="9" t="s">
        <v>156</v>
      </c>
      <c r="BP870" s="17">
        <v>45092</v>
      </c>
      <c r="BQ870" s="17" t="s">
        <v>156</v>
      </c>
      <c r="BR870" s="17">
        <v>45092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>
        <v>44952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 t="s">
        <v>156</v>
      </c>
      <c r="CD870" s="10" t="s">
        <v>156</v>
      </c>
      <c r="CE870" s="17" t="s">
        <v>156</v>
      </c>
      <c r="CF870" s="17" t="s">
        <v>156</v>
      </c>
      <c r="CG870" s="17">
        <v>44952</v>
      </c>
      <c r="CH870" s="17" t="s">
        <v>156</v>
      </c>
      <c r="CI870" s="16">
        <v>0</v>
      </c>
      <c r="CJ870" s="10" t="s">
        <v>156</v>
      </c>
      <c r="CK870" s="10" t="s">
        <v>156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>
        <v>44952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 t="s">
        <v>156</v>
      </c>
      <c r="CX870" s="10" t="s">
        <v>193</v>
      </c>
      <c r="CY870" s="17" t="s">
        <v>156</v>
      </c>
      <c r="CZ870" s="17" t="s">
        <v>156</v>
      </c>
      <c r="DA870" s="17">
        <v>44952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 t="s">
        <v>156</v>
      </c>
      <c r="DH870" s="10" t="s">
        <v>156</v>
      </c>
      <c r="DI870" s="17" t="s">
        <v>156</v>
      </c>
      <c r="DJ870" s="17" t="s">
        <v>156</v>
      </c>
      <c r="DK870" s="17">
        <v>44952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36</v>
      </c>
      <c r="DQ870" s="16">
        <v>18</v>
      </c>
      <c r="DR870" s="11">
        <v>18</v>
      </c>
      <c r="DS870" s="16">
        <v>24</v>
      </c>
      <c r="DT870" s="16">
        <v>2500</v>
      </c>
      <c r="DU870" s="11" t="s">
        <v>181</v>
      </c>
      <c r="DV870" s="11" t="s">
        <v>182</v>
      </c>
      <c r="DW870" s="27" t="s">
        <v>156</v>
      </c>
      <c r="DX870" s="27" t="s">
        <v>156</v>
      </c>
      <c r="DY870" s="20" t="s">
        <v>452</v>
      </c>
      <c r="DZ870" s="16">
        <v>7</v>
      </c>
      <c r="EA870" s="16">
        <v>55</v>
      </c>
      <c r="EB870" s="27" t="s">
        <v>185</v>
      </c>
      <c r="EC870" s="27" t="s">
        <v>185</v>
      </c>
      <c r="ED870" s="27" t="s">
        <v>182</v>
      </c>
      <c r="EE870" s="29">
        <v>44953.001585648148</v>
      </c>
      <c r="EF870" s="28" t="s">
        <v>186</v>
      </c>
      <c r="EG870" s="28" t="s">
        <v>156</v>
      </c>
      <c r="EH870" s="28" t="s">
        <v>187</v>
      </c>
      <c r="EI870" s="29">
        <v>45062.343865740739</v>
      </c>
      <c r="EJ870" s="28" t="s">
        <v>197</v>
      </c>
      <c r="EK870" s="28" t="s">
        <v>156</v>
      </c>
      <c r="EL870" s="28" t="s">
        <v>198</v>
      </c>
      <c r="EM870" s="45"/>
      <c r="EN870" s="46" t="str">
        <f t="shared" si="92"/>
        <v>343F056B</v>
      </c>
      <c r="EO870" s="47">
        <f t="shared" si="93"/>
        <v>45030</v>
      </c>
      <c r="EP870" s="47" t="str">
        <f t="shared" si="94"/>
        <v/>
      </c>
      <c r="EQ870" s="48" t="str">
        <f t="shared" ca="1" si="95"/>
        <v>Y</v>
      </c>
      <c r="ER870" s="49" t="str">
        <f t="shared" si="96"/>
        <v/>
      </c>
      <c r="ES870" s="50"/>
      <c r="ET870" s="51" t="str">
        <f t="shared" si="97"/>
        <v/>
      </c>
      <c r="EU870" s="52" t="str">
        <f t="shared" si="98"/>
        <v/>
      </c>
      <c r="EV870" s="46"/>
    </row>
    <row r="871" spans="1:153" ht="14.25" hidden="1" customHeight="1">
      <c r="A871" s="8">
        <v>864</v>
      </c>
      <c r="B871" s="9" t="s">
        <v>141</v>
      </c>
      <c r="C871" s="10" t="s">
        <v>206</v>
      </c>
      <c r="D871" s="10" t="s">
        <v>2008</v>
      </c>
      <c r="E871" s="10" t="s">
        <v>150</v>
      </c>
      <c r="F871" s="9" t="s">
        <v>2009</v>
      </c>
      <c r="G871" s="10" t="s">
        <v>432</v>
      </c>
      <c r="H871" s="9" t="s">
        <v>433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336</v>
      </c>
      <c r="S871" s="9" t="s">
        <v>305</v>
      </c>
      <c r="T871" s="9" t="s">
        <v>306</v>
      </c>
      <c r="U871" s="9" t="s">
        <v>337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2273</v>
      </c>
      <c r="AA871" s="9" t="s">
        <v>363</v>
      </c>
      <c r="AB871" s="12" t="s">
        <v>2274</v>
      </c>
      <c r="AC871" s="10" t="s">
        <v>2305</v>
      </c>
      <c r="AD871" s="9" t="s">
        <v>366</v>
      </c>
      <c r="AE871" s="13" t="s">
        <v>2306</v>
      </c>
      <c r="AF871" s="14" t="s">
        <v>2389</v>
      </c>
      <c r="AG871" s="10" t="s">
        <v>2719</v>
      </c>
      <c r="AH871" s="11" t="s">
        <v>374</v>
      </c>
      <c r="AI871" s="11" t="s">
        <v>375</v>
      </c>
      <c r="AJ871" s="10" t="s">
        <v>376</v>
      </c>
      <c r="AK871" s="11" t="s">
        <v>375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2.6</v>
      </c>
      <c r="AU871" s="10" t="s">
        <v>206</v>
      </c>
      <c r="AV871" s="16">
        <v>9500</v>
      </c>
      <c r="AW871" s="16">
        <v>9500</v>
      </c>
      <c r="AX871" s="16">
        <v>0</v>
      </c>
      <c r="AY871" s="16">
        <v>3000</v>
      </c>
      <c r="AZ871" s="16">
        <v>500</v>
      </c>
      <c r="BA871" s="17">
        <v>45108</v>
      </c>
      <c r="BB871" s="30" t="s">
        <v>175</v>
      </c>
      <c r="BC871" s="18">
        <v>44917</v>
      </c>
      <c r="BD871" s="17">
        <v>45443</v>
      </c>
      <c r="BE871" s="17">
        <v>45504</v>
      </c>
      <c r="BF871" s="17">
        <v>45092</v>
      </c>
      <c r="BG871" s="10">
        <v>85058761</v>
      </c>
      <c r="BH871" s="9" t="s">
        <v>346</v>
      </c>
      <c r="BI871" s="19">
        <v>45047</v>
      </c>
      <c r="BJ871" s="20">
        <v>45047</v>
      </c>
      <c r="BK871" s="16">
        <v>0</v>
      </c>
      <c r="BL871" s="16">
        <v>0</v>
      </c>
      <c r="BM871" s="9" t="s">
        <v>177</v>
      </c>
      <c r="BN871" s="9" t="s">
        <v>178</v>
      </c>
      <c r="BO871" s="9" t="s">
        <v>156</v>
      </c>
      <c r="BP871" s="17">
        <v>45122</v>
      </c>
      <c r="BQ871" s="17" t="s">
        <v>156</v>
      </c>
      <c r="BR871" s="17">
        <v>45122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>
        <v>44896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44915</v>
      </c>
      <c r="CD871" s="10" t="s">
        <v>156</v>
      </c>
      <c r="CE871" s="17" t="s">
        <v>156</v>
      </c>
      <c r="CF871" s="17" t="s">
        <v>156</v>
      </c>
      <c r="CG871" s="17">
        <v>44896</v>
      </c>
      <c r="CH871" s="17">
        <v>44917</v>
      </c>
      <c r="CI871" s="16">
        <v>2100</v>
      </c>
      <c r="CJ871" s="10" t="s">
        <v>2722</v>
      </c>
      <c r="CK871" s="10" t="s">
        <v>230</v>
      </c>
      <c r="CL871" s="18" t="s">
        <v>156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>
        <v>44896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44932</v>
      </c>
      <c r="CX871" s="10" t="s">
        <v>193</v>
      </c>
      <c r="CY871" s="17" t="s">
        <v>156</v>
      </c>
      <c r="CZ871" s="17" t="s">
        <v>156</v>
      </c>
      <c r="DA871" s="17">
        <v>44896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44936</v>
      </c>
      <c r="DH871" s="10" t="s">
        <v>156</v>
      </c>
      <c r="DI871" s="17" t="s">
        <v>156</v>
      </c>
      <c r="DJ871" s="17" t="s">
        <v>156</v>
      </c>
      <c r="DK871" s="17">
        <v>44896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36</v>
      </c>
      <c r="DQ871" s="16">
        <v>18</v>
      </c>
      <c r="DR871" s="11">
        <v>18</v>
      </c>
      <c r="DS871" s="16">
        <v>24</v>
      </c>
      <c r="DT871" s="16">
        <v>2100</v>
      </c>
      <c r="DU871" s="11" t="s">
        <v>181</v>
      </c>
      <c r="DV871" s="11" t="s">
        <v>182</v>
      </c>
      <c r="DW871" s="27" t="s">
        <v>156</v>
      </c>
      <c r="DX871" s="27" t="s">
        <v>156</v>
      </c>
      <c r="DY871" s="20" t="s">
        <v>1614</v>
      </c>
      <c r="DZ871" s="16">
        <v>7</v>
      </c>
      <c r="EA871" s="16">
        <v>55</v>
      </c>
      <c r="EB871" s="27" t="s">
        <v>185</v>
      </c>
      <c r="EC871" s="27" t="s">
        <v>185</v>
      </c>
      <c r="ED871" s="27" t="s">
        <v>182</v>
      </c>
      <c r="EE871" s="29">
        <v>44897.03837962963</v>
      </c>
      <c r="EF871" s="28" t="s">
        <v>186</v>
      </c>
      <c r="EG871" s="28" t="s">
        <v>156</v>
      </c>
      <c r="EH871" s="28" t="s">
        <v>187</v>
      </c>
      <c r="EI871" s="29">
        <v>45077.97965277778</v>
      </c>
      <c r="EJ871" s="28" t="s">
        <v>186</v>
      </c>
      <c r="EK871" s="28" t="s">
        <v>156</v>
      </c>
      <c r="EL871" s="28" t="s">
        <v>187</v>
      </c>
      <c r="EM871" s="45"/>
      <c r="EN871" s="46" t="str">
        <f t="shared" si="92"/>
        <v>343F056B</v>
      </c>
      <c r="EO871" s="47">
        <f t="shared" si="93"/>
        <v>45060</v>
      </c>
      <c r="EP871" s="47">
        <f t="shared" si="94"/>
        <v>44932</v>
      </c>
      <c r="EQ871" s="48" t="str">
        <f t="shared" ca="1" si="95"/>
        <v>Past</v>
      </c>
      <c r="ER871" s="49">
        <f t="shared" si="96"/>
        <v>128</v>
      </c>
      <c r="ES871" s="50"/>
      <c r="ET871" s="51">
        <f t="shared" si="97"/>
        <v>128</v>
      </c>
      <c r="EU871" s="52">
        <f t="shared" si="98"/>
        <v>0</v>
      </c>
      <c r="EV871" s="46"/>
    </row>
    <row r="872" spans="1:153" ht="14.25" hidden="1" customHeight="1">
      <c r="A872" s="8">
        <v>865</v>
      </c>
      <c r="B872" s="9" t="s">
        <v>141</v>
      </c>
      <c r="C872" s="10" t="s">
        <v>206</v>
      </c>
      <c r="D872" s="10" t="s">
        <v>2008</v>
      </c>
      <c r="E872" s="10" t="s">
        <v>150</v>
      </c>
      <c r="F872" s="9" t="s">
        <v>2009</v>
      </c>
      <c r="G872" s="10" t="s">
        <v>432</v>
      </c>
      <c r="H872" s="9" t="s">
        <v>433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336</v>
      </c>
      <c r="S872" s="9" t="s">
        <v>305</v>
      </c>
      <c r="T872" s="9" t="s">
        <v>306</v>
      </c>
      <c r="U872" s="9" t="s">
        <v>337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2273</v>
      </c>
      <c r="AA872" s="9" t="s">
        <v>363</v>
      </c>
      <c r="AB872" s="12" t="s">
        <v>2274</v>
      </c>
      <c r="AC872" s="10" t="s">
        <v>2305</v>
      </c>
      <c r="AD872" s="9" t="s">
        <v>366</v>
      </c>
      <c r="AE872" s="13" t="s">
        <v>2306</v>
      </c>
      <c r="AF872" s="14" t="s">
        <v>2389</v>
      </c>
      <c r="AG872" s="10" t="s">
        <v>2719</v>
      </c>
      <c r="AH872" s="11" t="s">
        <v>374</v>
      </c>
      <c r="AI872" s="11" t="s">
        <v>375</v>
      </c>
      <c r="AJ872" s="10" t="s">
        <v>376</v>
      </c>
      <c r="AK872" s="11" t="s">
        <v>375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2.6</v>
      </c>
      <c r="AU872" s="10" t="s">
        <v>206</v>
      </c>
      <c r="AV872" s="16">
        <v>9500</v>
      </c>
      <c r="AW872" s="16">
        <v>9500</v>
      </c>
      <c r="AX872" s="16">
        <v>0</v>
      </c>
      <c r="AY872" s="16">
        <v>3000</v>
      </c>
      <c r="AZ872" s="16">
        <v>500</v>
      </c>
      <c r="BA872" s="17">
        <v>45108</v>
      </c>
      <c r="BB872" s="30" t="s">
        <v>175</v>
      </c>
      <c r="BC872" s="18" t="s">
        <v>156</v>
      </c>
      <c r="BD872" s="17">
        <v>45443</v>
      </c>
      <c r="BE872" s="17">
        <v>45504</v>
      </c>
      <c r="BF872" s="17">
        <v>45092</v>
      </c>
      <c r="BG872" s="10">
        <v>85053347</v>
      </c>
      <c r="BH872" s="9" t="s">
        <v>349</v>
      </c>
      <c r="BI872" s="19">
        <v>45047</v>
      </c>
      <c r="BJ872" s="20">
        <v>45047</v>
      </c>
      <c r="BK872" s="16">
        <v>0</v>
      </c>
      <c r="BL872" s="16">
        <v>0</v>
      </c>
      <c r="BM872" s="9" t="s">
        <v>177</v>
      </c>
      <c r="BN872" s="9" t="s">
        <v>178</v>
      </c>
      <c r="BO872" s="9" t="s">
        <v>156</v>
      </c>
      <c r="BP872" s="17">
        <v>45122</v>
      </c>
      <c r="BQ872" s="17" t="s">
        <v>156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>
        <v>44915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44950</v>
      </c>
      <c r="CX872" s="10" t="s">
        <v>1536</v>
      </c>
      <c r="CY872" s="17" t="s">
        <v>156</v>
      </c>
      <c r="CZ872" s="17" t="s">
        <v>156</v>
      </c>
      <c r="DA872" s="17" t="s">
        <v>156</v>
      </c>
      <c r="DB872" s="17" t="s">
        <v>156</v>
      </c>
      <c r="DC872" s="16">
        <v>0</v>
      </c>
      <c r="DD872" s="10" t="s">
        <v>156</v>
      </c>
      <c r="DE872" s="10" t="s">
        <v>156</v>
      </c>
      <c r="DF872" s="18" t="s">
        <v>156</v>
      </c>
      <c r="DG872" s="17">
        <v>44957</v>
      </c>
      <c r="DH872" s="10" t="s">
        <v>2285</v>
      </c>
      <c r="DI872" s="17" t="s">
        <v>156</v>
      </c>
      <c r="DJ872" s="17" t="s">
        <v>156</v>
      </c>
      <c r="DK872" s="17" t="s">
        <v>156</v>
      </c>
      <c r="DL872" s="17" t="s">
        <v>156</v>
      </c>
      <c r="DM872" s="16">
        <v>0</v>
      </c>
      <c r="DN872" s="10" t="s">
        <v>156</v>
      </c>
      <c r="DO872" s="10" t="s">
        <v>156</v>
      </c>
      <c r="DP872" s="16">
        <v>36</v>
      </c>
      <c r="DQ872" s="16">
        <v>18</v>
      </c>
      <c r="DR872" s="11">
        <v>18</v>
      </c>
      <c r="DS872" s="16">
        <v>24</v>
      </c>
      <c r="DT872" s="16">
        <v>2000</v>
      </c>
      <c r="DU872" s="11" t="s">
        <v>181</v>
      </c>
      <c r="DV872" s="11" t="s">
        <v>182</v>
      </c>
      <c r="DW872" s="27" t="s">
        <v>156</v>
      </c>
      <c r="DX872" s="27" t="s">
        <v>156</v>
      </c>
      <c r="DY872" s="20" t="s">
        <v>1614</v>
      </c>
      <c r="DZ872" s="16">
        <v>7</v>
      </c>
      <c r="EA872" s="16">
        <v>55</v>
      </c>
      <c r="EB872" s="27" t="s">
        <v>185</v>
      </c>
      <c r="EC872" s="27" t="s">
        <v>185</v>
      </c>
      <c r="ED872" s="27" t="s">
        <v>182</v>
      </c>
      <c r="EE872" s="29">
        <v>44895.351886574077</v>
      </c>
      <c r="EF872" s="28" t="s">
        <v>188</v>
      </c>
      <c r="EG872" s="28" t="s">
        <v>189</v>
      </c>
      <c r="EH872" s="28" t="s">
        <v>190</v>
      </c>
      <c r="EI872" s="29">
        <v>45062.343865740739</v>
      </c>
      <c r="EJ872" s="28" t="s">
        <v>197</v>
      </c>
      <c r="EK872" s="28" t="s">
        <v>156</v>
      </c>
      <c r="EL872" s="28" t="s">
        <v>198</v>
      </c>
      <c r="EM872" s="45"/>
      <c r="EN872" s="46" t="str">
        <f t="shared" si="92"/>
        <v>343F056B</v>
      </c>
      <c r="EO872" s="47">
        <f t="shared" si="93"/>
        <v>45060</v>
      </c>
      <c r="EP872" s="47">
        <f t="shared" si="94"/>
        <v>44950</v>
      </c>
      <c r="EQ872" s="48" t="str">
        <f t="shared" ca="1" si="95"/>
        <v>Past</v>
      </c>
      <c r="ER872" s="49">
        <f t="shared" si="96"/>
        <v>110</v>
      </c>
      <c r="ES872" s="50"/>
      <c r="ET872" s="51">
        <f t="shared" si="97"/>
        <v>110</v>
      </c>
      <c r="EU872" s="52">
        <f t="shared" si="98"/>
        <v>0</v>
      </c>
      <c r="EV872" s="46"/>
    </row>
    <row r="873" spans="1:153" ht="14.25" hidden="1" customHeight="1">
      <c r="A873" s="8">
        <v>866</v>
      </c>
      <c r="B873" s="9" t="s">
        <v>141</v>
      </c>
      <c r="C873" s="10" t="s">
        <v>206</v>
      </c>
      <c r="D873" s="10" t="s">
        <v>2008</v>
      </c>
      <c r="E873" s="10" t="s">
        <v>150</v>
      </c>
      <c r="F873" s="9" t="s">
        <v>2009</v>
      </c>
      <c r="G873" s="10" t="s">
        <v>432</v>
      </c>
      <c r="H873" s="9" t="s">
        <v>433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336</v>
      </c>
      <c r="S873" s="9" t="s">
        <v>305</v>
      </c>
      <c r="T873" s="9" t="s">
        <v>306</v>
      </c>
      <c r="U873" s="9" t="s">
        <v>337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2273</v>
      </c>
      <c r="AA873" s="9" t="s">
        <v>363</v>
      </c>
      <c r="AB873" s="12" t="s">
        <v>2274</v>
      </c>
      <c r="AC873" s="10" t="s">
        <v>2305</v>
      </c>
      <c r="AD873" s="9" t="s">
        <v>366</v>
      </c>
      <c r="AE873" s="13" t="s">
        <v>2306</v>
      </c>
      <c r="AF873" s="14" t="s">
        <v>2389</v>
      </c>
      <c r="AG873" s="10" t="s">
        <v>2719</v>
      </c>
      <c r="AH873" s="11" t="s">
        <v>374</v>
      </c>
      <c r="AI873" s="11" t="s">
        <v>375</v>
      </c>
      <c r="AJ873" s="10" t="s">
        <v>376</v>
      </c>
      <c r="AK873" s="11" t="s">
        <v>375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2.6</v>
      </c>
      <c r="AU873" s="10" t="s">
        <v>206</v>
      </c>
      <c r="AV873" s="16">
        <v>9500</v>
      </c>
      <c r="AW873" s="16">
        <v>9500</v>
      </c>
      <c r="AX873" s="16">
        <v>0</v>
      </c>
      <c r="AY873" s="16">
        <v>3000</v>
      </c>
      <c r="AZ873" s="16">
        <v>500</v>
      </c>
      <c r="BA873" s="17">
        <v>45108</v>
      </c>
      <c r="BB873" s="30" t="s">
        <v>175</v>
      </c>
      <c r="BC873" s="18" t="s">
        <v>156</v>
      </c>
      <c r="BD873" s="17">
        <v>45443</v>
      </c>
      <c r="BE873" s="17">
        <v>45504</v>
      </c>
      <c r="BF873" s="17">
        <v>45092</v>
      </c>
      <c r="BG873" s="10">
        <v>85486606</v>
      </c>
      <c r="BH873" s="9" t="s">
        <v>258</v>
      </c>
      <c r="BI873" s="19">
        <v>45108</v>
      </c>
      <c r="BJ873" s="20">
        <v>45138</v>
      </c>
      <c r="BK873" s="16">
        <v>0</v>
      </c>
      <c r="BL873" s="16">
        <v>0</v>
      </c>
      <c r="BM873" s="9" t="s">
        <v>177</v>
      </c>
      <c r="BN873" s="9" t="s">
        <v>178</v>
      </c>
      <c r="BO873" s="9" t="s">
        <v>156</v>
      </c>
      <c r="BP873" s="17">
        <v>45202</v>
      </c>
      <c r="BQ873" s="17" t="s">
        <v>156</v>
      </c>
      <c r="BR873" s="17">
        <v>45202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>
        <v>45022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45037</v>
      </c>
      <c r="CD873" s="10" t="s">
        <v>2109</v>
      </c>
      <c r="CE873" s="17">
        <v>45037</v>
      </c>
      <c r="CF873" s="17" t="s">
        <v>156</v>
      </c>
      <c r="CG873" s="17">
        <v>45022</v>
      </c>
      <c r="CH873" s="17" t="s">
        <v>156</v>
      </c>
      <c r="CI873" s="16">
        <v>0</v>
      </c>
      <c r="CJ873" s="10" t="s">
        <v>156</v>
      </c>
      <c r="CK873" s="10" t="s">
        <v>156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>
        <v>45022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45114</v>
      </c>
      <c r="CX873" s="10" t="s">
        <v>193</v>
      </c>
      <c r="CY873" s="17">
        <v>45114</v>
      </c>
      <c r="CZ873" s="17" t="s">
        <v>156</v>
      </c>
      <c r="DA873" s="17">
        <v>45022</v>
      </c>
      <c r="DB873" s="17" t="s">
        <v>156</v>
      </c>
      <c r="DC873" s="16">
        <v>0</v>
      </c>
      <c r="DD873" s="10" t="s">
        <v>156</v>
      </c>
      <c r="DE873" s="10" t="s">
        <v>156</v>
      </c>
      <c r="DF873" s="18" t="s">
        <v>156</v>
      </c>
      <c r="DG873" s="17">
        <v>45128</v>
      </c>
      <c r="DH873" s="10" t="s">
        <v>156</v>
      </c>
      <c r="DI873" s="17">
        <v>45128</v>
      </c>
      <c r="DJ873" s="17" t="s">
        <v>156</v>
      </c>
      <c r="DK873" s="17">
        <v>45022</v>
      </c>
      <c r="DL873" s="17" t="s">
        <v>156</v>
      </c>
      <c r="DM873" s="16">
        <v>0</v>
      </c>
      <c r="DN873" s="10" t="s">
        <v>156</v>
      </c>
      <c r="DO873" s="10" t="s">
        <v>156</v>
      </c>
      <c r="DP873" s="16">
        <v>36</v>
      </c>
      <c r="DQ873" s="16">
        <v>18</v>
      </c>
      <c r="DR873" s="11">
        <v>18</v>
      </c>
      <c r="DS873" s="16">
        <v>24</v>
      </c>
      <c r="DT873" s="16">
        <v>100</v>
      </c>
      <c r="DU873" s="11" t="s">
        <v>181</v>
      </c>
      <c r="DV873" s="11" t="s">
        <v>182</v>
      </c>
      <c r="DW873" s="27" t="s">
        <v>156</v>
      </c>
      <c r="DX873" s="27" t="s">
        <v>156</v>
      </c>
      <c r="DY873" s="20" t="s">
        <v>156</v>
      </c>
      <c r="DZ873" s="16">
        <v>7</v>
      </c>
      <c r="EA873" s="16">
        <v>55</v>
      </c>
      <c r="EB873" s="27" t="s">
        <v>185</v>
      </c>
      <c r="EC873" s="27" t="s">
        <v>185</v>
      </c>
      <c r="ED873" s="27" t="s">
        <v>182</v>
      </c>
      <c r="EE873" s="29">
        <v>45022.97960648148</v>
      </c>
      <c r="EF873" s="28" t="s">
        <v>186</v>
      </c>
      <c r="EG873" s="28" t="s">
        <v>156</v>
      </c>
      <c r="EH873" s="28" t="s">
        <v>187</v>
      </c>
      <c r="EI873" s="29">
        <v>45100.817800925928</v>
      </c>
      <c r="EJ873" s="28" t="s">
        <v>197</v>
      </c>
      <c r="EK873" s="28" t="s">
        <v>156</v>
      </c>
      <c r="EL873" s="28" t="s">
        <v>198</v>
      </c>
      <c r="EM873" s="45"/>
      <c r="EN873" s="46" t="str">
        <f t="shared" si="92"/>
        <v>343F056B</v>
      </c>
      <c r="EO873" s="47">
        <f t="shared" si="93"/>
        <v>45140</v>
      </c>
      <c r="EP873" s="47">
        <f t="shared" si="94"/>
        <v>45114</v>
      </c>
      <c r="EQ873" s="48" t="str">
        <f t="shared" ca="1" si="95"/>
        <v>Past</v>
      </c>
      <c r="ER873" s="49">
        <f t="shared" si="96"/>
        <v>26</v>
      </c>
      <c r="ES873" s="50"/>
      <c r="ET873" s="51">
        <f t="shared" si="97"/>
        <v>26</v>
      </c>
      <c r="EU873" s="52">
        <f t="shared" si="98"/>
        <v>0</v>
      </c>
      <c r="EV873" s="46"/>
    </row>
    <row r="874" spans="1:153" ht="14.25" customHeight="1">
      <c r="A874" s="8">
        <v>867</v>
      </c>
      <c r="B874" s="9" t="s">
        <v>141</v>
      </c>
      <c r="C874" s="10" t="s">
        <v>206</v>
      </c>
      <c r="D874" s="10" t="s">
        <v>2008</v>
      </c>
      <c r="E874" s="10" t="s">
        <v>150</v>
      </c>
      <c r="F874" s="9" t="s">
        <v>2009</v>
      </c>
      <c r="G874" s="10" t="s">
        <v>432</v>
      </c>
      <c r="H874" s="9" t="s">
        <v>433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336</v>
      </c>
      <c r="S874" s="9" t="s">
        <v>305</v>
      </c>
      <c r="T874" s="9" t="s">
        <v>306</v>
      </c>
      <c r="U874" s="9" t="s">
        <v>337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2273</v>
      </c>
      <c r="AA874" s="9" t="s">
        <v>363</v>
      </c>
      <c r="AB874" s="12" t="s">
        <v>2274</v>
      </c>
      <c r="AC874" s="10" t="s">
        <v>2305</v>
      </c>
      <c r="AD874" s="9" t="s">
        <v>366</v>
      </c>
      <c r="AE874" s="13" t="s">
        <v>2306</v>
      </c>
      <c r="AF874" s="14" t="s">
        <v>2389</v>
      </c>
      <c r="AG874" s="10" t="s">
        <v>2719</v>
      </c>
      <c r="AH874" s="11" t="s">
        <v>374</v>
      </c>
      <c r="AI874" s="11" t="s">
        <v>375</v>
      </c>
      <c r="AJ874" s="10" t="s">
        <v>376</v>
      </c>
      <c r="AK874" s="11" t="s">
        <v>375</v>
      </c>
      <c r="AL874" s="11" t="s">
        <v>168</v>
      </c>
      <c r="AM874" s="10" t="s">
        <v>169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2.6</v>
      </c>
      <c r="AU874" s="10" t="s">
        <v>206</v>
      </c>
      <c r="AV874" s="16">
        <v>9500</v>
      </c>
      <c r="AW874" s="16">
        <v>9500</v>
      </c>
      <c r="AX874" s="16">
        <v>0</v>
      </c>
      <c r="AY874" s="16">
        <v>3000</v>
      </c>
      <c r="AZ874" s="16">
        <v>500</v>
      </c>
      <c r="BA874" s="17">
        <v>45108</v>
      </c>
      <c r="BB874" s="30" t="s">
        <v>175</v>
      </c>
      <c r="BC874" s="18">
        <v>45117</v>
      </c>
      <c r="BD874" s="17">
        <v>45443</v>
      </c>
      <c r="BE874" s="17">
        <v>45504</v>
      </c>
      <c r="BF874" s="17">
        <v>45092</v>
      </c>
      <c r="BG874" s="10">
        <v>85816139</v>
      </c>
      <c r="BH874" s="9" t="s">
        <v>303</v>
      </c>
      <c r="BI874" s="19">
        <v>45108</v>
      </c>
      <c r="BJ874" s="20">
        <v>45110</v>
      </c>
      <c r="BK874" s="16">
        <v>3000</v>
      </c>
      <c r="BL874" s="16">
        <v>7800</v>
      </c>
      <c r="BM874" s="9" t="s">
        <v>177</v>
      </c>
      <c r="BN874" s="9" t="s">
        <v>383</v>
      </c>
      <c r="BO874" s="9" t="s">
        <v>156</v>
      </c>
      <c r="BP874" s="17">
        <v>45250</v>
      </c>
      <c r="BQ874" s="17" t="s">
        <v>156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 t="s">
        <v>156</v>
      </c>
      <c r="CD874" s="10" t="s">
        <v>156</v>
      </c>
      <c r="CE874" s="17" t="s">
        <v>156</v>
      </c>
      <c r="CF874" s="17" t="s">
        <v>156</v>
      </c>
      <c r="CG874" s="17" t="s">
        <v>156</v>
      </c>
      <c r="CH874" s="17" t="s">
        <v>156</v>
      </c>
      <c r="CI874" s="16">
        <v>0</v>
      </c>
      <c r="CJ874" s="10" t="s">
        <v>156</v>
      </c>
      <c r="CK874" s="10" t="s">
        <v>156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45121</v>
      </c>
      <c r="CX874" s="10" t="s">
        <v>2495</v>
      </c>
      <c r="CY874" s="17">
        <v>45156</v>
      </c>
      <c r="CZ874" s="17" t="s">
        <v>156</v>
      </c>
      <c r="DA874" s="17">
        <v>45105</v>
      </c>
      <c r="DB874" s="17" t="s">
        <v>156</v>
      </c>
      <c r="DC874" s="16">
        <v>0</v>
      </c>
      <c r="DD874" s="10" t="s">
        <v>156</v>
      </c>
      <c r="DE874" s="10" t="s">
        <v>156</v>
      </c>
      <c r="DF874" s="18" t="s">
        <v>156</v>
      </c>
      <c r="DG874" s="17">
        <v>45135</v>
      </c>
      <c r="DH874" s="10" t="s">
        <v>2496</v>
      </c>
      <c r="DI874" s="17">
        <v>45163</v>
      </c>
      <c r="DJ874" s="17" t="s">
        <v>156</v>
      </c>
      <c r="DK874" s="17">
        <v>45088</v>
      </c>
      <c r="DL874" s="17" t="s">
        <v>156</v>
      </c>
      <c r="DM874" s="16">
        <v>0</v>
      </c>
      <c r="DN874" s="10" t="s">
        <v>156</v>
      </c>
      <c r="DO874" s="10" t="s">
        <v>156</v>
      </c>
      <c r="DP874" s="16">
        <v>36</v>
      </c>
      <c r="DQ874" s="16">
        <v>18</v>
      </c>
      <c r="DR874" s="11">
        <v>18</v>
      </c>
      <c r="DS874" s="16">
        <v>24</v>
      </c>
      <c r="DT874" s="16">
        <v>0</v>
      </c>
      <c r="DU874" s="11" t="s">
        <v>181</v>
      </c>
      <c r="DV874" s="11" t="s">
        <v>182</v>
      </c>
      <c r="DW874" s="27" t="s">
        <v>156</v>
      </c>
      <c r="DX874" s="27" t="s">
        <v>156</v>
      </c>
      <c r="DY874" s="20" t="s">
        <v>2723</v>
      </c>
      <c r="DZ874" s="16">
        <v>7</v>
      </c>
      <c r="EA874" s="16">
        <v>55</v>
      </c>
      <c r="EB874" s="27" t="s">
        <v>185</v>
      </c>
      <c r="EC874" s="27" t="s">
        <v>185</v>
      </c>
      <c r="ED874" s="27" t="s">
        <v>182</v>
      </c>
      <c r="EE874" s="29">
        <v>45082.362175925926</v>
      </c>
      <c r="EF874" s="28" t="s">
        <v>188</v>
      </c>
      <c r="EG874" s="28" t="s">
        <v>189</v>
      </c>
      <c r="EH874" s="28" t="s">
        <v>190</v>
      </c>
      <c r="EI874" s="29">
        <v>45119.437754629631</v>
      </c>
      <c r="EJ874" s="28" t="s">
        <v>197</v>
      </c>
      <c r="EK874" s="28" t="s">
        <v>156</v>
      </c>
      <c r="EL874" s="28" t="s">
        <v>198</v>
      </c>
      <c r="EM874" s="45" t="s">
        <v>3713</v>
      </c>
      <c r="EN874" s="46" t="str">
        <f t="shared" si="92"/>
        <v>343F056B</v>
      </c>
      <c r="EO874" s="47">
        <f t="shared" si="93"/>
        <v>45188</v>
      </c>
      <c r="EP874" s="47">
        <f t="shared" si="94"/>
        <v>45121</v>
      </c>
      <c r="EQ874" s="48" t="str">
        <f t="shared" ca="1" si="95"/>
        <v>Past</v>
      </c>
      <c r="ER874" s="49">
        <f t="shared" si="96"/>
        <v>67</v>
      </c>
      <c r="ES874" s="50"/>
      <c r="ET874" s="51">
        <f t="shared" si="97"/>
        <v>67</v>
      </c>
      <c r="EU874" s="52">
        <f t="shared" si="98"/>
        <v>201000</v>
      </c>
      <c r="EV874" s="46"/>
      <c r="EW874" s="23" t="s">
        <v>3714</v>
      </c>
    </row>
    <row r="875" spans="1:153" ht="14.25" customHeight="1">
      <c r="A875" s="8">
        <v>868</v>
      </c>
      <c r="B875" s="9" t="s">
        <v>141</v>
      </c>
      <c r="C875" s="10" t="s">
        <v>206</v>
      </c>
      <c r="D875" s="10" t="s">
        <v>2008</v>
      </c>
      <c r="E875" s="10" t="s">
        <v>150</v>
      </c>
      <c r="F875" s="9" t="s">
        <v>2009</v>
      </c>
      <c r="G875" s="10" t="s">
        <v>432</v>
      </c>
      <c r="H875" s="9" t="s">
        <v>433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336</v>
      </c>
      <c r="S875" s="9" t="s">
        <v>305</v>
      </c>
      <c r="T875" s="9" t="s">
        <v>306</v>
      </c>
      <c r="U875" s="9" t="s">
        <v>337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2273</v>
      </c>
      <c r="AA875" s="9" t="s">
        <v>363</v>
      </c>
      <c r="AB875" s="12" t="s">
        <v>2274</v>
      </c>
      <c r="AC875" s="10" t="s">
        <v>2305</v>
      </c>
      <c r="AD875" s="9" t="s">
        <v>366</v>
      </c>
      <c r="AE875" s="13" t="s">
        <v>2306</v>
      </c>
      <c r="AF875" s="14" t="s">
        <v>2389</v>
      </c>
      <c r="AG875" s="10" t="s">
        <v>2719</v>
      </c>
      <c r="AH875" s="11" t="s">
        <v>374</v>
      </c>
      <c r="AI875" s="11" t="s">
        <v>375</v>
      </c>
      <c r="AJ875" s="10" t="s">
        <v>376</v>
      </c>
      <c r="AK875" s="11" t="s">
        <v>375</v>
      </c>
      <c r="AL875" s="11" t="s">
        <v>168</v>
      </c>
      <c r="AM875" s="10" t="s">
        <v>169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2.6</v>
      </c>
      <c r="AU875" s="10" t="s">
        <v>206</v>
      </c>
      <c r="AV875" s="16">
        <v>9500</v>
      </c>
      <c r="AW875" s="16">
        <v>9500</v>
      </c>
      <c r="AX875" s="16">
        <v>0</v>
      </c>
      <c r="AY875" s="16">
        <v>3000</v>
      </c>
      <c r="AZ875" s="16">
        <v>500</v>
      </c>
      <c r="BA875" s="17">
        <v>45108</v>
      </c>
      <c r="BB875" s="30" t="s">
        <v>175</v>
      </c>
      <c r="BC875" s="18">
        <v>44917</v>
      </c>
      <c r="BD875" s="17">
        <v>45443</v>
      </c>
      <c r="BE875" s="17">
        <v>45504</v>
      </c>
      <c r="BF875" s="17">
        <v>45092</v>
      </c>
      <c r="BG875" s="10">
        <v>85037779</v>
      </c>
      <c r="BH875" s="9" t="s">
        <v>247</v>
      </c>
      <c r="BI875" s="19">
        <v>45139</v>
      </c>
      <c r="BJ875" s="20">
        <v>45145</v>
      </c>
      <c r="BK875" s="16">
        <v>0</v>
      </c>
      <c r="BL875" s="16">
        <v>0</v>
      </c>
      <c r="BM875" s="9" t="s">
        <v>177</v>
      </c>
      <c r="BN875" s="9" t="s">
        <v>470</v>
      </c>
      <c r="BO875" s="9" t="s">
        <v>156</v>
      </c>
      <c r="BP875" s="17">
        <v>45212</v>
      </c>
      <c r="BQ875" s="17" t="s">
        <v>156</v>
      </c>
      <c r="BR875" s="17">
        <v>45153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>
        <v>44894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44915</v>
      </c>
      <c r="CD875" s="10" t="s">
        <v>156</v>
      </c>
      <c r="CE875" s="17" t="s">
        <v>156</v>
      </c>
      <c r="CF875" s="17" t="s">
        <v>156</v>
      </c>
      <c r="CG875" s="17">
        <v>44894</v>
      </c>
      <c r="CH875" s="17">
        <v>44917</v>
      </c>
      <c r="CI875" s="16">
        <v>2000</v>
      </c>
      <c r="CJ875" s="10" t="s">
        <v>2724</v>
      </c>
      <c r="CK875" s="10" t="s">
        <v>230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>
        <v>44894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45127</v>
      </c>
      <c r="CX875" s="10" t="s">
        <v>2725</v>
      </c>
      <c r="CY875" s="17">
        <v>45121</v>
      </c>
      <c r="CZ875" s="17" t="s">
        <v>156</v>
      </c>
      <c r="DA875" s="17">
        <v>44976</v>
      </c>
      <c r="DB875" s="17" t="s">
        <v>156</v>
      </c>
      <c r="DC875" s="16">
        <v>0</v>
      </c>
      <c r="DD875" s="10" t="s">
        <v>156</v>
      </c>
      <c r="DE875" s="10" t="s">
        <v>156</v>
      </c>
      <c r="DF875" s="18" t="s">
        <v>156</v>
      </c>
      <c r="DG875" s="17">
        <v>45139</v>
      </c>
      <c r="DH875" s="10" t="s">
        <v>2140</v>
      </c>
      <c r="DI875" s="17">
        <v>45135</v>
      </c>
      <c r="DJ875" s="17" t="s">
        <v>156</v>
      </c>
      <c r="DK875" s="17">
        <v>44976</v>
      </c>
      <c r="DL875" s="17" t="s">
        <v>156</v>
      </c>
      <c r="DM875" s="16">
        <v>0</v>
      </c>
      <c r="DN875" s="10" t="s">
        <v>156</v>
      </c>
      <c r="DO875" s="10" t="s">
        <v>156</v>
      </c>
      <c r="DP875" s="16">
        <v>36</v>
      </c>
      <c r="DQ875" s="16">
        <v>18</v>
      </c>
      <c r="DR875" s="11">
        <v>18</v>
      </c>
      <c r="DS875" s="16">
        <v>24</v>
      </c>
      <c r="DT875" s="16">
        <v>0</v>
      </c>
      <c r="DU875" s="11" t="s">
        <v>181</v>
      </c>
      <c r="DV875" s="11" t="s">
        <v>182</v>
      </c>
      <c r="DW875" s="27" t="s">
        <v>156</v>
      </c>
      <c r="DX875" s="27" t="s">
        <v>156</v>
      </c>
      <c r="DY875" s="20" t="s">
        <v>2100</v>
      </c>
      <c r="DZ875" s="16">
        <v>7</v>
      </c>
      <c r="EA875" s="16">
        <v>55</v>
      </c>
      <c r="EB875" s="27" t="s">
        <v>185</v>
      </c>
      <c r="EC875" s="27" t="s">
        <v>185</v>
      </c>
      <c r="ED875" s="27" t="s">
        <v>182</v>
      </c>
      <c r="EE875" s="29">
        <v>44895.034375000003</v>
      </c>
      <c r="EF875" s="28" t="s">
        <v>186</v>
      </c>
      <c r="EG875" s="28" t="s">
        <v>156</v>
      </c>
      <c r="EH875" s="28" t="s">
        <v>187</v>
      </c>
      <c r="EI875" s="29">
        <v>45111.819930555554</v>
      </c>
      <c r="EJ875" s="28" t="s">
        <v>197</v>
      </c>
      <c r="EK875" s="28" t="s">
        <v>156</v>
      </c>
      <c r="EL875" s="28" t="s">
        <v>198</v>
      </c>
      <c r="EM875" s="45" t="s">
        <v>3713</v>
      </c>
      <c r="EN875" s="46" t="str">
        <f t="shared" si="92"/>
        <v>343F056B</v>
      </c>
      <c r="EO875" s="47">
        <f t="shared" si="93"/>
        <v>45150</v>
      </c>
      <c r="EP875" s="47">
        <f t="shared" si="94"/>
        <v>45127</v>
      </c>
      <c r="EQ875" s="48" t="str">
        <f t="shared" ca="1" si="95"/>
        <v>Y</v>
      </c>
      <c r="ER875" s="49">
        <f t="shared" si="96"/>
        <v>23</v>
      </c>
      <c r="ES875" s="50"/>
      <c r="ET875" s="51">
        <f t="shared" si="97"/>
        <v>23</v>
      </c>
      <c r="EU875" s="52">
        <f t="shared" si="98"/>
        <v>0</v>
      </c>
      <c r="EV875" s="46"/>
      <c r="EW875" s="23" t="s">
        <v>3721</v>
      </c>
    </row>
    <row r="876" spans="1:153" ht="14.25" hidden="1" customHeight="1">
      <c r="A876" s="8">
        <v>869</v>
      </c>
      <c r="B876" s="9" t="s">
        <v>141</v>
      </c>
      <c r="C876" s="10" t="s">
        <v>206</v>
      </c>
      <c r="D876" s="10" t="s">
        <v>2008</v>
      </c>
      <c r="E876" s="10" t="s">
        <v>150</v>
      </c>
      <c r="F876" s="9" t="s">
        <v>2009</v>
      </c>
      <c r="G876" s="10" t="s">
        <v>432</v>
      </c>
      <c r="H876" s="9" t="s">
        <v>433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336</v>
      </c>
      <c r="S876" s="9" t="s">
        <v>305</v>
      </c>
      <c r="T876" s="9" t="s">
        <v>306</v>
      </c>
      <c r="U876" s="9" t="s">
        <v>337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2273</v>
      </c>
      <c r="AA876" s="9" t="s">
        <v>363</v>
      </c>
      <c r="AB876" s="12" t="s">
        <v>2274</v>
      </c>
      <c r="AC876" s="10" t="s">
        <v>2305</v>
      </c>
      <c r="AD876" s="9" t="s">
        <v>366</v>
      </c>
      <c r="AE876" s="13" t="s">
        <v>2306</v>
      </c>
      <c r="AF876" s="14" t="s">
        <v>2389</v>
      </c>
      <c r="AG876" s="10" t="s">
        <v>2719</v>
      </c>
      <c r="AH876" s="11" t="s">
        <v>374</v>
      </c>
      <c r="AI876" s="11" t="s">
        <v>375</v>
      </c>
      <c r="AJ876" s="10" t="s">
        <v>376</v>
      </c>
      <c r="AK876" s="11" t="s">
        <v>375</v>
      </c>
      <c r="AL876" s="11" t="s">
        <v>168</v>
      </c>
      <c r="AM876" s="10" t="s">
        <v>169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2.6</v>
      </c>
      <c r="AU876" s="10" t="s">
        <v>206</v>
      </c>
      <c r="AV876" s="16">
        <v>9500</v>
      </c>
      <c r="AW876" s="16">
        <v>9500</v>
      </c>
      <c r="AX876" s="16">
        <v>0</v>
      </c>
      <c r="AY876" s="16">
        <v>3000</v>
      </c>
      <c r="AZ876" s="16">
        <v>500</v>
      </c>
      <c r="BA876" s="17">
        <v>45108</v>
      </c>
      <c r="BB876" s="30" t="s">
        <v>175</v>
      </c>
      <c r="BC876" s="18">
        <v>45117</v>
      </c>
      <c r="BD876" s="17">
        <v>45443</v>
      </c>
      <c r="BE876" s="17">
        <v>45504</v>
      </c>
      <c r="BF876" s="17">
        <v>45092</v>
      </c>
      <c r="BG876" s="10">
        <v>85546934</v>
      </c>
      <c r="BH876" s="9" t="s">
        <v>176</v>
      </c>
      <c r="BI876" s="19">
        <v>45139</v>
      </c>
      <c r="BJ876" s="20">
        <v>45145</v>
      </c>
      <c r="BK876" s="16">
        <v>1000</v>
      </c>
      <c r="BL876" s="16">
        <v>2600</v>
      </c>
      <c r="BM876" s="9" t="s">
        <v>177</v>
      </c>
      <c r="BN876" s="9" t="s">
        <v>226</v>
      </c>
      <c r="BO876" s="9" t="s">
        <v>156</v>
      </c>
      <c r="BP876" s="17">
        <v>45220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45069</v>
      </c>
      <c r="CD876" s="10" t="s">
        <v>156</v>
      </c>
      <c r="CE876" s="17" t="s">
        <v>156</v>
      </c>
      <c r="CF876" s="17" t="s">
        <v>156</v>
      </c>
      <c r="CG876" s="17" t="s">
        <v>156</v>
      </c>
      <c r="CH876" s="17">
        <v>45065</v>
      </c>
      <c r="CI876" s="16">
        <v>1000</v>
      </c>
      <c r="CJ876" s="10" t="s">
        <v>2726</v>
      </c>
      <c r="CK876" s="10" t="s">
        <v>230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45134</v>
      </c>
      <c r="CX876" s="10" t="s">
        <v>2420</v>
      </c>
      <c r="CY876" s="17" t="s">
        <v>156</v>
      </c>
      <c r="CZ876" s="17" t="s">
        <v>156</v>
      </c>
      <c r="DA876" s="17" t="s">
        <v>156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45148</v>
      </c>
      <c r="DH876" s="10" t="s">
        <v>2058</v>
      </c>
      <c r="DI876" s="17" t="s">
        <v>156</v>
      </c>
      <c r="DJ876" s="17" t="s">
        <v>156</v>
      </c>
      <c r="DK876" s="17" t="s">
        <v>156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36</v>
      </c>
      <c r="DQ876" s="16">
        <v>18</v>
      </c>
      <c r="DR876" s="11">
        <v>18</v>
      </c>
      <c r="DS876" s="16">
        <v>24</v>
      </c>
      <c r="DT876" s="16">
        <v>0</v>
      </c>
      <c r="DU876" s="11" t="s">
        <v>181</v>
      </c>
      <c r="DV876" s="11" t="s">
        <v>182</v>
      </c>
      <c r="DW876" s="27" t="s">
        <v>156</v>
      </c>
      <c r="DX876" s="27" t="s">
        <v>156</v>
      </c>
      <c r="DY876" s="20" t="s">
        <v>2078</v>
      </c>
      <c r="DZ876" s="16">
        <v>7</v>
      </c>
      <c r="EA876" s="16">
        <v>55</v>
      </c>
      <c r="EB876" s="27" t="s">
        <v>185</v>
      </c>
      <c r="EC876" s="27" t="s">
        <v>185</v>
      </c>
      <c r="ED876" s="27" t="s">
        <v>182</v>
      </c>
      <c r="EE876" s="29">
        <v>45058.604386574072</v>
      </c>
      <c r="EF876" s="28" t="s">
        <v>195</v>
      </c>
      <c r="EG876" s="28" t="s">
        <v>196</v>
      </c>
      <c r="EH876" s="28" t="s">
        <v>210</v>
      </c>
      <c r="EI876" s="29">
        <v>45115.510740740741</v>
      </c>
      <c r="EJ876" s="28" t="s">
        <v>542</v>
      </c>
      <c r="EK876" s="28" t="s">
        <v>156</v>
      </c>
      <c r="EL876" s="28" t="s">
        <v>543</v>
      </c>
      <c r="EM876" s="45"/>
      <c r="EN876" s="46" t="str">
        <f t="shared" si="92"/>
        <v>343F056B</v>
      </c>
      <c r="EO876" s="47">
        <f t="shared" si="93"/>
        <v>45158</v>
      </c>
      <c r="EP876" s="47">
        <f t="shared" si="94"/>
        <v>45134</v>
      </c>
      <c r="EQ876" s="48" t="str">
        <f t="shared" ca="1" si="95"/>
        <v>Y</v>
      </c>
      <c r="ER876" s="49">
        <f t="shared" si="96"/>
        <v>24</v>
      </c>
      <c r="ES876" s="50"/>
      <c r="ET876" s="51">
        <f t="shared" si="97"/>
        <v>24</v>
      </c>
      <c r="EU876" s="52">
        <f t="shared" si="98"/>
        <v>24000</v>
      </c>
      <c r="EV876" s="46"/>
      <c r="EW876" s="23" t="s">
        <v>3717</v>
      </c>
    </row>
    <row r="877" spans="1:153" ht="14.25" hidden="1" customHeight="1">
      <c r="A877" s="8">
        <v>870</v>
      </c>
      <c r="B877" s="9" t="s">
        <v>141</v>
      </c>
      <c r="C877" s="10" t="s">
        <v>206</v>
      </c>
      <c r="D877" s="10" t="s">
        <v>2008</v>
      </c>
      <c r="E877" s="10" t="s">
        <v>150</v>
      </c>
      <c r="F877" s="9" t="s">
        <v>2009</v>
      </c>
      <c r="G877" s="10" t="s">
        <v>432</v>
      </c>
      <c r="H877" s="9" t="s">
        <v>433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149</v>
      </c>
      <c r="N877" s="9" t="s">
        <v>150</v>
      </c>
      <c r="O877" s="9" t="s">
        <v>151</v>
      </c>
      <c r="P877" s="9" t="s">
        <v>142</v>
      </c>
      <c r="Q877" s="9" t="s">
        <v>152</v>
      </c>
      <c r="R877" s="9" t="s">
        <v>336</v>
      </c>
      <c r="S877" s="9" t="s">
        <v>305</v>
      </c>
      <c r="T877" s="9" t="s">
        <v>306</v>
      </c>
      <c r="U877" s="9" t="s">
        <v>337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2273</v>
      </c>
      <c r="AA877" s="9" t="s">
        <v>363</v>
      </c>
      <c r="AB877" s="12" t="s">
        <v>2274</v>
      </c>
      <c r="AC877" s="10" t="s">
        <v>2305</v>
      </c>
      <c r="AD877" s="9" t="s">
        <v>366</v>
      </c>
      <c r="AE877" s="13" t="s">
        <v>2306</v>
      </c>
      <c r="AF877" s="14" t="s">
        <v>2389</v>
      </c>
      <c r="AG877" s="10" t="s">
        <v>2719</v>
      </c>
      <c r="AH877" s="11" t="s">
        <v>374</v>
      </c>
      <c r="AI877" s="11" t="s">
        <v>375</v>
      </c>
      <c r="AJ877" s="10" t="s">
        <v>376</v>
      </c>
      <c r="AK877" s="11" t="s">
        <v>375</v>
      </c>
      <c r="AL877" s="11" t="s">
        <v>168</v>
      </c>
      <c r="AM877" s="10" t="s">
        <v>169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2.6</v>
      </c>
      <c r="AU877" s="10" t="s">
        <v>206</v>
      </c>
      <c r="AV877" s="16">
        <v>9500</v>
      </c>
      <c r="AW877" s="16">
        <v>9500</v>
      </c>
      <c r="AX877" s="16">
        <v>0</v>
      </c>
      <c r="AY877" s="16">
        <v>3000</v>
      </c>
      <c r="AZ877" s="16">
        <v>500</v>
      </c>
      <c r="BA877" s="17">
        <v>45108</v>
      </c>
      <c r="BB877" s="30" t="s">
        <v>175</v>
      </c>
      <c r="BC877" s="18" t="s">
        <v>156</v>
      </c>
      <c r="BD877" s="17">
        <v>45443</v>
      </c>
      <c r="BE877" s="17">
        <v>45504</v>
      </c>
      <c r="BF877" s="17">
        <v>45092</v>
      </c>
      <c r="BG877" s="10">
        <v>85313117</v>
      </c>
      <c r="BH877" s="9" t="s">
        <v>211</v>
      </c>
      <c r="BI877" s="19">
        <v>45170</v>
      </c>
      <c r="BJ877" s="20">
        <v>45173</v>
      </c>
      <c r="BK877" s="16">
        <v>0</v>
      </c>
      <c r="BL877" s="16">
        <v>0</v>
      </c>
      <c r="BM877" s="9" t="s">
        <v>177</v>
      </c>
      <c r="BN877" s="9" t="s">
        <v>178</v>
      </c>
      <c r="BO877" s="9" t="s">
        <v>156</v>
      </c>
      <c r="BP877" s="17">
        <v>45237</v>
      </c>
      <c r="BQ877" s="17" t="s">
        <v>156</v>
      </c>
      <c r="BR877" s="17">
        <v>45092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>
        <v>44957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>
        <v>45044</v>
      </c>
      <c r="CD877" s="10" t="s">
        <v>2727</v>
      </c>
      <c r="CE877" s="17" t="s">
        <v>156</v>
      </c>
      <c r="CF877" s="17" t="s">
        <v>156</v>
      </c>
      <c r="CG877" s="17">
        <v>44966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>
        <v>44957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45097</v>
      </c>
      <c r="CX877" s="10" t="s">
        <v>193</v>
      </c>
      <c r="CY877" s="17" t="s">
        <v>156</v>
      </c>
      <c r="CZ877" s="17" t="s">
        <v>156</v>
      </c>
      <c r="DA877" s="17">
        <v>44966</v>
      </c>
      <c r="DB877" s="17" t="s">
        <v>156</v>
      </c>
      <c r="DC877" s="16">
        <v>0</v>
      </c>
      <c r="DD877" s="10" t="s">
        <v>156</v>
      </c>
      <c r="DE877" s="10" t="s">
        <v>156</v>
      </c>
      <c r="DF877" s="18" t="s">
        <v>156</v>
      </c>
      <c r="DG877" s="17" t="s">
        <v>156</v>
      </c>
      <c r="DH877" s="10" t="s">
        <v>156</v>
      </c>
      <c r="DI877" s="17" t="s">
        <v>156</v>
      </c>
      <c r="DJ877" s="17" t="s">
        <v>156</v>
      </c>
      <c r="DK877" s="17">
        <v>44966</v>
      </c>
      <c r="DL877" s="17" t="s">
        <v>156</v>
      </c>
      <c r="DM877" s="16">
        <v>0</v>
      </c>
      <c r="DN877" s="10" t="s">
        <v>156</v>
      </c>
      <c r="DO877" s="10" t="s">
        <v>156</v>
      </c>
      <c r="DP877" s="16">
        <v>36</v>
      </c>
      <c r="DQ877" s="16">
        <v>18</v>
      </c>
      <c r="DR877" s="11">
        <v>18</v>
      </c>
      <c r="DS877" s="16">
        <v>24</v>
      </c>
      <c r="DT877" s="16">
        <v>2500</v>
      </c>
      <c r="DU877" s="11" t="s">
        <v>181</v>
      </c>
      <c r="DV877" s="11" t="s">
        <v>182</v>
      </c>
      <c r="DW877" s="27" t="s">
        <v>156</v>
      </c>
      <c r="DX877" s="27" t="s">
        <v>156</v>
      </c>
      <c r="DY877" s="20" t="s">
        <v>156</v>
      </c>
      <c r="DZ877" s="16">
        <v>7</v>
      </c>
      <c r="EA877" s="16">
        <v>55</v>
      </c>
      <c r="EB877" s="27" t="s">
        <v>185</v>
      </c>
      <c r="EC877" s="27" t="s">
        <v>185</v>
      </c>
      <c r="ED877" s="27" t="s">
        <v>182</v>
      </c>
      <c r="EE877" s="29">
        <v>44957.990254629629</v>
      </c>
      <c r="EF877" s="28" t="s">
        <v>186</v>
      </c>
      <c r="EG877" s="28" t="s">
        <v>156</v>
      </c>
      <c r="EH877" s="28" t="s">
        <v>187</v>
      </c>
      <c r="EI877" s="29">
        <v>45103.816863425927</v>
      </c>
      <c r="EJ877" s="28" t="s">
        <v>197</v>
      </c>
      <c r="EK877" s="28" t="s">
        <v>156</v>
      </c>
      <c r="EL877" s="28" t="s">
        <v>198</v>
      </c>
      <c r="EM877" s="45"/>
      <c r="EN877" s="46" t="str">
        <f t="shared" si="92"/>
        <v>343F056B</v>
      </c>
      <c r="EO877" s="47">
        <f t="shared" si="93"/>
        <v>45175</v>
      </c>
      <c r="EP877" s="47">
        <f t="shared" si="94"/>
        <v>45097</v>
      </c>
      <c r="EQ877" s="48" t="str">
        <f t="shared" ca="1" si="95"/>
        <v>Past</v>
      </c>
      <c r="ER877" s="49">
        <f t="shared" si="96"/>
        <v>78</v>
      </c>
      <c r="ES877" s="50"/>
      <c r="ET877" s="51">
        <f t="shared" si="97"/>
        <v>78</v>
      </c>
      <c r="EU877" s="52">
        <f t="shared" si="98"/>
        <v>0</v>
      </c>
      <c r="EV877" s="46"/>
    </row>
    <row r="878" spans="1:153" ht="14.25" customHeight="1">
      <c r="A878" s="8">
        <v>871</v>
      </c>
      <c r="B878" s="9" t="s">
        <v>141</v>
      </c>
      <c r="C878" s="10" t="s">
        <v>206</v>
      </c>
      <c r="D878" s="10" t="s">
        <v>2008</v>
      </c>
      <c r="E878" s="10" t="s">
        <v>150</v>
      </c>
      <c r="F878" s="9" t="s">
        <v>2009</v>
      </c>
      <c r="G878" s="10" t="s">
        <v>432</v>
      </c>
      <c r="H878" s="9" t="s">
        <v>433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149</v>
      </c>
      <c r="N878" s="9" t="s">
        <v>150</v>
      </c>
      <c r="O878" s="9" t="s">
        <v>151</v>
      </c>
      <c r="P878" s="9" t="s">
        <v>142</v>
      </c>
      <c r="Q878" s="9" t="s">
        <v>152</v>
      </c>
      <c r="R878" s="9" t="s">
        <v>336</v>
      </c>
      <c r="S878" s="9" t="s">
        <v>305</v>
      </c>
      <c r="T878" s="9" t="s">
        <v>306</v>
      </c>
      <c r="U878" s="9" t="s">
        <v>337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2273</v>
      </c>
      <c r="AA878" s="9" t="s">
        <v>363</v>
      </c>
      <c r="AB878" s="12" t="s">
        <v>2274</v>
      </c>
      <c r="AC878" s="10" t="s">
        <v>2305</v>
      </c>
      <c r="AD878" s="9" t="s">
        <v>366</v>
      </c>
      <c r="AE878" s="13" t="s">
        <v>2306</v>
      </c>
      <c r="AF878" s="14" t="s">
        <v>2389</v>
      </c>
      <c r="AG878" s="10" t="s">
        <v>2728</v>
      </c>
      <c r="AH878" s="11" t="s">
        <v>2297</v>
      </c>
      <c r="AI878" s="11" t="s">
        <v>369</v>
      </c>
      <c r="AJ878" s="10" t="s">
        <v>2298</v>
      </c>
      <c r="AK878" s="11" t="s">
        <v>369</v>
      </c>
      <c r="AL878" s="11" t="s">
        <v>168</v>
      </c>
      <c r="AM878" s="10" t="s">
        <v>169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2.6</v>
      </c>
      <c r="AU878" s="10" t="s">
        <v>150</v>
      </c>
      <c r="AV878" s="16">
        <v>5500</v>
      </c>
      <c r="AW878" s="16">
        <v>5500</v>
      </c>
      <c r="AX878" s="16">
        <v>0</v>
      </c>
      <c r="AY878" s="16">
        <v>1000</v>
      </c>
      <c r="AZ878" s="16">
        <v>500</v>
      </c>
      <c r="BA878" s="17">
        <v>45108</v>
      </c>
      <c r="BB878" s="30" t="s">
        <v>175</v>
      </c>
      <c r="BC878" s="18">
        <v>45117</v>
      </c>
      <c r="BD878" s="17">
        <v>45443</v>
      </c>
      <c r="BE878" s="17">
        <v>45504</v>
      </c>
      <c r="BF878" s="17">
        <v>45092</v>
      </c>
      <c r="BG878" s="10">
        <v>84995613</v>
      </c>
      <c r="BH878" s="9" t="s">
        <v>414</v>
      </c>
      <c r="BI878" s="19">
        <v>44927</v>
      </c>
      <c r="BJ878" s="20">
        <v>44928</v>
      </c>
      <c r="BK878" s="16">
        <v>1536</v>
      </c>
      <c r="BL878" s="16">
        <v>3994</v>
      </c>
      <c r="BM878" s="9" t="s">
        <v>177</v>
      </c>
      <c r="BN878" s="9" t="s">
        <v>436</v>
      </c>
      <c r="BO878" s="9" t="s">
        <v>635</v>
      </c>
      <c r="BP878" s="17">
        <v>45092</v>
      </c>
      <c r="BQ878" s="17">
        <v>45092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 t="s">
        <v>156</v>
      </c>
      <c r="CD878" s="10" t="s">
        <v>156</v>
      </c>
      <c r="CE878" s="17" t="s">
        <v>156</v>
      </c>
      <c r="CF878" s="17" t="s">
        <v>156</v>
      </c>
      <c r="CG878" s="17" t="s">
        <v>156</v>
      </c>
      <c r="CH878" s="17" t="s">
        <v>156</v>
      </c>
      <c r="CI878" s="16">
        <v>0</v>
      </c>
      <c r="CJ878" s="10" t="s">
        <v>156</v>
      </c>
      <c r="CK878" s="10" t="s">
        <v>156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>
        <v>44901</v>
      </c>
      <c r="CX878" s="10" t="s">
        <v>193</v>
      </c>
      <c r="CY878" s="17" t="s">
        <v>156</v>
      </c>
      <c r="CZ878" s="17" t="s">
        <v>156</v>
      </c>
      <c r="DA878" s="17" t="s">
        <v>156</v>
      </c>
      <c r="DB878" s="17">
        <v>44895</v>
      </c>
      <c r="DC878" s="16">
        <v>1536</v>
      </c>
      <c r="DD878" s="10" t="s">
        <v>2729</v>
      </c>
      <c r="DE878" s="10" t="s">
        <v>230</v>
      </c>
      <c r="DF878" s="18" t="s">
        <v>156</v>
      </c>
      <c r="DG878" s="17">
        <v>44901</v>
      </c>
      <c r="DH878" s="10" t="s">
        <v>156</v>
      </c>
      <c r="DI878" s="17" t="s">
        <v>156</v>
      </c>
      <c r="DJ878" s="17" t="s">
        <v>156</v>
      </c>
      <c r="DK878" s="17" t="s">
        <v>156</v>
      </c>
      <c r="DL878" s="17">
        <v>44896</v>
      </c>
      <c r="DM878" s="16">
        <v>1536</v>
      </c>
      <c r="DN878" s="10" t="s">
        <v>2730</v>
      </c>
      <c r="DO878" s="10" t="s">
        <v>233</v>
      </c>
      <c r="DP878" s="16">
        <v>36</v>
      </c>
      <c r="DQ878" s="16">
        <v>18</v>
      </c>
      <c r="DR878" s="11">
        <v>18</v>
      </c>
      <c r="DS878" s="16">
        <v>24</v>
      </c>
      <c r="DT878" s="16">
        <v>0</v>
      </c>
      <c r="DU878" s="11" t="s">
        <v>181</v>
      </c>
      <c r="DV878" s="11" t="s">
        <v>182</v>
      </c>
      <c r="DW878" s="27" t="s">
        <v>156</v>
      </c>
      <c r="DX878" s="27" t="s">
        <v>156</v>
      </c>
      <c r="DY878" s="20" t="s">
        <v>452</v>
      </c>
      <c r="DZ878" s="16">
        <v>7</v>
      </c>
      <c r="EA878" s="16">
        <v>55</v>
      </c>
      <c r="EB878" s="27" t="s">
        <v>185</v>
      </c>
      <c r="EC878" s="27" t="s">
        <v>185</v>
      </c>
      <c r="ED878" s="27" t="s">
        <v>182</v>
      </c>
      <c r="EE878" s="29">
        <v>44883.3749537037</v>
      </c>
      <c r="EF878" s="28" t="s">
        <v>195</v>
      </c>
      <c r="EG878" s="28" t="s">
        <v>196</v>
      </c>
      <c r="EH878" s="28" t="s">
        <v>190</v>
      </c>
      <c r="EI878" s="29">
        <v>45062.343865740739</v>
      </c>
      <c r="EJ878" s="28" t="s">
        <v>197</v>
      </c>
      <c r="EK878" s="28" t="s">
        <v>156</v>
      </c>
      <c r="EL878" s="28" t="s">
        <v>198</v>
      </c>
      <c r="EM878" s="45" t="s">
        <v>3713</v>
      </c>
      <c r="EN878" s="46" t="str">
        <f t="shared" si="92"/>
        <v>343F056C</v>
      </c>
      <c r="EO878" s="47">
        <f t="shared" si="93"/>
        <v>45030</v>
      </c>
      <c r="EP878" s="47">
        <f t="shared" si="94"/>
        <v>44901</v>
      </c>
      <c r="EQ878" s="48" t="str">
        <f t="shared" ca="1" si="95"/>
        <v>Past</v>
      </c>
      <c r="ER878" s="49">
        <f t="shared" si="96"/>
        <v>129</v>
      </c>
      <c r="ES878" s="50"/>
      <c r="ET878" s="51">
        <f t="shared" si="97"/>
        <v>129</v>
      </c>
      <c r="EU878" s="52">
        <f t="shared" si="98"/>
        <v>198144</v>
      </c>
      <c r="EV878" s="46"/>
      <c r="EW878" s="23" t="s">
        <v>3714</v>
      </c>
    </row>
    <row r="879" spans="1:153" ht="14.25" hidden="1" customHeight="1">
      <c r="A879" s="8">
        <v>872</v>
      </c>
      <c r="B879" s="9" t="s">
        <v>141</v>
      </c>
      <c r="C879" s="10" t="s">
        <v>206</v>
      </c>
      <c r="D879" s="10" t="s">
        <v>2008</v>
      </c>
      <c r="E879" s="10" t="s">
        <v>150</v>
      </c>
      <c r="F879" s="9" t="s">
        <v>2009</v>
      </c>
      <c r="G879" s="10" t="s">
        <v>432</v>
      </c>
      <c r="H879" s="9" t="s">
        <v>433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149</v>
      </c>
      <c r="N879" s="9" t="s">
        <v>150</v>
      </c>
      <c r="O879" s="9" t="s">
        <v>151</v>
      </c>
      <c r="P879" s="9" t="s">
        <v>142</v>
      </c>
      <c r="Q879" s="9" t="s">
        <v>152</v>
      </c>
      <c r="R879" s="9" t="s">
        <v>336</v>
      </c>
      <c r="S879" s="9" t="s">
        <v>305</v>
      </c>
      <c r="T879" s="9" t="s">
        <v>306</v>
      </c>
      <c r="U879" s="9" t="s">
        <v>337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2273</v>
      </c>
      <c r="AA879" s="9" t="s">
        <v>363</v>
      </c>
      <c r="AB879" s="12" t="s">
        <v>2274</v>
      </c>
      <c r="AC879" s="10" t="s">
        <v>2305</v>
      </c>
      <c r="AD879" s="9" t="s">
        <v>366</v>
      </c>
      <c r="AE879" s="13" t="s">
        <v>2306</v>
      </c>
      <c r="AF879" s="14" t="s">
        <v>2389</v>
      </c>
      <c r="AG879" s="10" t="s">
        <v>2728</v>
      </c>
      <c r="AH879" s="11" t="s">
        <v>2297</v>
      </c>
      <c r="AI879" s="11" t="s">
        <v>369</v>
      </c>
      <c r="AJ879" s="10" t="s">
        <v>2298</v>
      </c>
      <c r="AK879" s="11" t="s">
        <v>369</v>
      </c>
      <c r="AL879" s="11" t="s">
        <v>168</v>
      </c>
      <c r="AM879" s="10" t="s">
        <v>169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2.6</v>
      </c>
      <c r="AU879" s="10" t="s">
        <v>150</v>
      </c>
      <c r="AV879" s="16">
        <v>5500</v>
      </c>
      <c r="AW879" s="16">
        <v>5500</v>
      </c>
      <c r="AX879" s="16">
        <v>0</v>
      </c>
      <c r="AY879" s="16">
        <v>1000</v>
      </c>
      <c r="AZ879" s="16">
        <v>500</v>
      </c>
      <c r="BA879" s="17">
        <v>45108</v>
      </c>
      <c r="BB879" s="30" t="s">
        <v>175</v>
      </c>
      <c r="BC879" s="18" t="s">
        <v>156</v>
      </c>
      <c r="BD879" s="17">
        <v>45443</v>
      </c>
      <c r="BE879" s="17">
        <v>45504</v>
      </c>
      <c r="BF879" s="17">
        <v>45092</v>
      </c>
      <c r="BG879" s="10">
        <v>85305003</v>
      </c>
      <c r="BH879" s="9" t="s">
        <v>319</v>
      </c>
      <c r="BI879" s="19">
        <v>44986</v>
      </c>
      <c r="BJ879" s="20">
        <v>44991</v>
      </c>
      <c r="BK879" s="16">
        <v>0</v>
      </c>
      <c r="BL879" s="16">
        <v>0</v>
      </c>
      <c r="BM879" s="9" t="s">
        <v>177</v>
      </c>
      <c r="BN879" s="9" t="s">
        <v>178</v>
      </c>
      <c r="BO879" s="9" t="s">
        <v>156</v>
      </c>
      <c r="BP879" s="17">
        <v>45092</v>
      </c>
      <c r="BQ879" s="17" t="s">
        <v>156</v>
      </c>
      <c r="BR879" s="17">
        <v>45092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>
        <v>44952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 t="s">
        <v>156</v>
      </c>
      <c r="CD879" s="10" t="s">
        <v>156</v>
      </c>
      <c r="CE879" s="17" t="s">
        <v>156</v>
      </c>
      <c r="CF879" s="17" t="s">
        <v>156</v>
      </c>
      <c r="CG879" s="17">
        <v>44952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>
        <v>44952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 t="s">
        <v>156</v>
      </c>
      <c r="CX879" s="10" t="s">
        <v>193</v>
      </c>
      <c r="CY879" s="17" t="s">
        <v>156</v>
      </c>
      <c r="CZ879" s="17" t="s">
        <v>156</v>
      </c>
      <c r="DA879" s="17">
        <v>44952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 t="s">
        <v>156</v>
      </c>
      <c r="DH879" s="10" t="s">
        <v>156</v>
      </c>
      <c r="DI879" s="17" t="s">
        <v>156</v>
      </c>
      <c r="DJ879" s="17" t="s">
        <v>156</v>
      </c>
      <c r="DK879" s="17">
        <v>44952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36</v>
      </c>
      <c r="DQ879" s="16">
        <v>18</v>
      </c>
      <c r="DR879" s="11">
        <v>18</v>
      </c>
      <c r="DS879" s="16">
        <v>24</v>
      </c>
      <c r="DT879" s="16">
        <v>2500</v>
      </c>
      <c r="DU879" s="11" t="s">
        <v>181</v>
      </c>
      <c r="DV879" s="11" t="s">
        <v>182</v>
      </c>
      <c r="DW879" s="27" t="s">
        <v>156</v>
      </c>
      <c r="DX879" s="27" t="s">
        <v>156</v>
      </c>
      <c r="DY879" s="20" t="s">
        <v>452</v>
      </c>
      <c r="DZ879" s="16">
        <v>7</v>
      </c>
      <c r="EA879" s="16">
        <v>55</v>
      </c>
      <c r="EB879" s="27" t="s">
        <v>185</v>
      </c>
      <c r="EC879" s="27" t="s">
        <v>185</v>
      </c>
      <c r="ED879" s="27" t="s">
        <v>182</v>
      </c>
      <c r="EE879" s="29">
        <v>44953.001585648148</v>
      </c>
      <c r="EF879" s="28" t="s">
        <v>186</v>
      </c>
      <c r="EG879" s="28" t="s">
        <v>156</v>
      </c>
      <c r="EH879" s="28" t="s">
        <v>187</v>
      </c>
      <c r="EI879" s="29">
        <v>45062.343865740739</v>
      </c>
      <c r="EJ879" s="28" t="s">
        <v>197</v>
      </c>
      <c r="EK879" s="28" t="s">
        <v>156</v>
      </c>
      <c r="EL879" s="28" t="s">
        <v>198</v>
      </c>
      <c r="EM879" s="45"/>
      <c r="EN879" s="46" t="str">
        <f t="shared" si="92"/>
        <v>343F056C</v>
      </c>
      <c r="EO879" s="47">
        <f t="shared" si="93"/>
        <v>45030</v>
      </c>
      <c r="EP879" s="47" t="str">
        <f t="shared" si="94"/>
        <v/>
      </c>
      <c r="EQ879" s="48" t="str">
        <f t="shared" ca="1" si="95"/>
        <v>Y</v>
      </c>
      <c r="ER879" s="49" t="str">
        <f t="shared" si="96"/>
        <v/>
      </c>
      <c r="ES879" s="50"/>
      <c r="ET879" s="51" t="str">
        <f t="shared" si="97"/>
        <v/>
      </c>
      <c r="EU879" s="52" t="str">
        <f t="shared" si="98"/>
        <v/>
      </c>
      <c r="EV879" s="46"/>
    </row>
    <row r="880" spans="1:153" ht="14.25" hidden="1" customHeight="1">
      <c r="A880" s="8">
        <v>873</v>
      </c>
      <c r="B880" s="9" t="s">
        <v>141</v>
      </c>
      <c r="C880" s="10" t="s">
        <v>206</v>
      </c>
      <c r="D880" s="10" t="s">
        <v>2008</v>
      </c>
      <c r="E880" s="10" t="s">
        <v>150</v>
      </c>
      <c r="F880" s="9" t="s">
        <v>2009</v>
      </c>
      <c r="G880" s="10" t="s">
        <v>432</v>
      </c>
      <c r="H880" s="9" t="s">
        <v>433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149</v>
      </c>
      <c r="N880" s="9" t="s">
        <v>150</v>
      </c>
      <c r="O880" s="9" t="s">
        <v>151</v>
      </c>
      <c r="P880" s="9" t="s">
        <v>142</v>
      </c>
      <c r="Q880" s="9" t="s">
        <v>152</v>
      </c>
      <c r="R880" s="9" t="s">
        <v>336</v>
      </c>
      <c r="S880" s="9" t="s">
        <v>305</v>
      </c>
      <c r="T880" s="9" t="s">
        <v>306</v>
      </c>
      <c r="U880" s="9" t="s">
        <v>337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2273</v>
      </c>
      <c r="AA880" s="9" t="s">
        <v>363</v>
      </c>
      <c r="AB880" s="12" t="s">
        <v>2274</v>
      </c>
      <c r="AC880" s="10" t="s">
        <v>2305</v>
      </c>
      <c r="AD880" s="9" t="s">
        <v>366</v>
      </c>
      <c r="AE880" s="13" t="s">
        <v>2306</v>
      </c>
      <c r="AF880" s="14" t="s">
        <v>2389</v>
      </c>
      <c r="AG880" s="10" t="s">
        <v>2728</v>
      </c>
      <c r="AH880" s="11" t="s">
        <v>2297</v>
      </c>
      <c r="AI880" s="11" t="s">
        <v>369</v>
      </c>
      <c r="AJ880" s="10" t="s">
        <v>2298</v>
      </c>
      <c r="AK880" s="11" t="s">
        <v>369</v>
      </c>
      <c r="AL880" s="11" t="s">
        <v>168</v>
      </c>
      <c r="AM880" s="10" t="s">
        <v>169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2.6</v>
      </c>
      <c r="AU880" s="10" t="s">
        <v>150</v>
      </c>
      <c r="AV880" s="16">
        <v>5500</v>
      </c>
      <c r="AW880" s="16">
        <v>5500</v>
      </c>
      <c r="AX880" s="16">
        <v>0</v>
      </c>
      <c r="AY880" s="16">
        <v>1000</v>
      </c>
      <c r="AZ880" s="16">
        <v>500</v>
      </c>
      <c r="BA880" s="17">
        <v>45108</v>
      </c>
      <c r="BB880" s="30" t="s">
        <v>175</v>
      </c>
      <c r="BC880" s="18" t="s">
        <v>156</v>
      </c>
      <c r="BD880" s="17">
        <v>45443</v>
      </c>
      <c r="BE880" s="17">
        <v>45504</v>
      </c>
      <c r="BF880" s="17">
        <v>45092</v>
      </c>
      <c r="BG880" s="10">
        <v>85271471</v>
      </c>
      <c r="BH880" s="9" t="s">
        <v>321</v>
      </c>
      <c r="BI880" s="19">
        <v>45017</v>
      </c>
      <c r="BJ880" s="20">
        <v>45019</v>
      </c>
      <c r="BK880" s="16">
        <v>0</v>
      </c>
      <c r="BL880" s="16">
        <v>0</v>
      </c>
      <c r="BM880" s="9" t="s">
        <v>177</v>
      </c>
      <c r="BN880" s="9" t="s">
        <v>178</v>
      </c>
      <c r="BO880" s="9" t="s">
        <v>156</v>
      </c>
      <c r="BP880" s="17">
        <v>45106</v>
      </c>
      <c r="BQ880" s="17" t="s">
        <v>156</v>
      </c>
      <c r="BR880" s="17">
        <v>45092</v>
      </c>
      <c r="BS880" s="17" t="s">
        <v>156</v>
      </c>
      <c r="BT880" s="10" t="s">
        <v>156</v>
      </c>
      <c r="BU880" s="17" t="s">
        <v>156</v>
      </c>
      <c r="BV880" s="17" t="s">
        <v>156</v>
      </c>
      <c r="BW880" s="17">
        <v>44943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>
        <v>44950</v>
      </c>
      <c r="CD880" s="10" t="s">
        <v>2182</v>
      </c>
      <c r="CE880" s="17" t="s">
        <v>156</v>
      </c>
      <c r="CF880" s="17" t="s">
        <v>156</v>
      </c>
      <c r="CG880" s="17">
        <v>44945</v>
      </c>
      <c r="CH880" s="17" t="s">
        <v>156</v>
      </c>
      <c r="CI880" s="16">
        <v>0</v>
      </c>
      <c r="CJ880" s="10" t="s">
        <v>156</v>
      </c>
      <c r="CK880" s="10" t="s">
        <v>156</v>
      </c>
      <c r="CL880" s="18" t="s">
        <v>156</v>
      </c>
      <c r="CM880" s="17" t="s">
        <v>156</v>
      </c>
      <c r="CN880" s="10" t="s">
        <v>156</v>
      </c>
      <c r="CO880" s="17" t="s">
        <v>156</v>
      </c>
      <c r="CP880" s="17" t="s">
        <v>156</v>
      </c>
      <c r="CQ880" s="17">
        <v>44943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44964</v>
      </c>
      <c r="CX880" s="10" t="s">
        <v>323</v>
      </c>
      <c r="CY880" s="17" t="s">
        <v>156</v>
      </c>
      <c r="CZ880" s="17" t="s">
        <v>156</v>
      </c>
      <c r="DA880" s="17">
        <v>44945</v>
      </c>
      <c r="DB880" s="17" t="s">
        <v>156</v>
      </c>
      <c r="DC880" s="16">
        <v>0</v>
      </c>
      <c r="DD880" s="10" t="s">
        <v>156</v>
      </c>
      <c r="DE880" s="10" t="s">
        <v>156</v>
      </c>
      <c r="DF880" s="18" t="s">
        <v>156</v>
      </c>
      <c r="DG880" s="17">
        <v>44978</v>
      </c>
      <c r="DH880" s="10" t="s">
        <v>453</v>
      </c>
      <c r="DI880" s="17" t="s">
        <v>156</v>
      </c>
      <c r="DJ880" s="17" t="s">
        <v>156</v>
      </c>
      <c r="DK880" s="17">
        <v>44945</v>
      </c>
      <c r="DL880" s="17" t="s">
        <v>156</v>
      </c>
      <c r="DM880" s="16">
        <v>0</v>
      </c>
      <c r="DN880" s="10" t="s">
        <v>156</v>
      </c>
      <c r="DO880" s="10" t="s">
        <v>156</v>
      </c>
      <c r="DP880" s="16">
        <v>36</v>
      </c>
      <c r="DQ880" s="16">
        <v>18</v>
      </c>
      <c r="DR880" s="11">
        <v>18</v>
      </c>
      <c r="DS880" s="16">
        <v>24</v>
      </c>
      <c r="DT880" s="16">
        <v>1500</v>
      </c>
      <c r="DU880" s="11" t="s">
        <v>181</v>
      </c>
      <c r="DV880" s="11" t="s">
        <v>182</v>
      </c>
      <c r="DW880" s="27" t="s">
        <v>156</v>
      </c>
      <c r="DX880" s="27" t="s">
        <v>156</v>
      </c>
      <c r="DY880" s="20" t="s">
        <v>1003</v>
      </c>
      <c r="DZ880" s="16">
        <v>7</v>
      </c>
      <c r="EA880" s="16">
        <v>55</v>
      </c>
      <c r="EB880" s="27" t="s">
        <v>185</v>
      </c>
      <c r="EC880" s="27" t="s">
        <v>185</v>
      </c>
      <c r="ED880" s="27" t="s">
        <v>182</v>
      </c>
      <c r="EE880" s="29">
        <v>44943.994421296295</v>
      </c>
      <c r="EF880" s="28" t="s">
        <v>186</v>
      </c>
      <c r="EG880" s="28" t="s">
        <v>156</v>
      </c>
      <c r="EH880" s="28" t="s">
        <v>187</v>
      </c>
      <c r="EI880" s="29">
        <v>45062.343865740739</v>
      </c>
      <c r="EJ880" s="28" t="s">
        <v>197</v>
      </c>
      <c r="EK880" s="28" t="s">
        <v>156</v>
      </c>
      <c r="EL880" s="28" t="s">
        <v>198</v>
      </c>
      <c r="EM880" s="45"/>
      <c r="EN880" s="46" t="str">
        <f t="shared" si="92"/>
        <v>343F056C</v>
      </c>
      <c r="EO880" s="47">
        <f t="shared" si="93"/>
        <v>45044</v>
      </c>
      <c r="EP880" s="47">
        <f t="shared" si="94"/>
        <v>44964</v>
      </c>
      <c r="EQ880" s="48" t="str">
        <f t="shared" ca="1" si="95"/>
        <v>Past</v>
      </c>
      <c r="ER880" s="49">
        <f t="shared" si="96"/>
        <v>80</v>
      </c>
      <c r="ES880" s="50"/>
      <c r="ET880" s="51">
        <f t="shared" si="97"/>
        <v>80</v>
      </c>
      <c r="EU880" s="52">
        <f t="shared" si="98"/>
        <v>0</v>
      </c>
      <c r="EV880" s="46"/>
    </row>
    <row r="881" spans="1:153" ht="14.25" hidden="1" customHeight="1">
      <c r="A881" s="8">
        <v>874</v>
      </c>
      <c r="B881" s="9" t="s">
        <v>141</v>
      </c>
      <c r="C881" s="10" t="s">
        <v>206</v>
      </c>
      <c r="D881" s="10" t="s">
        <v>2008</v>
      </c>
      <c r="E881" s="10" t="s">
        <v>150</v>
      </c>
      <c r="F881" s="9" t="s">
        <v>2009</v>
      </c>
      <c r="G881" s="10" t="s">
        <v>432</v>
      </c>
      <c r="H881" s="9" t="s">
        <v>433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149</v>
      </c>
      <c r="N881" s="9" t="s">
        <v>150</v>
      </c>
      <c r="O881" s="9" t="s">
        <v>151</v>
      </c>
      <c r="P881" s="9" t="s">
        <v>142</v>
      </c>
      <c r="Q881" s="9" t="s">
        <v>152</v>
      </c>
      <c r="R881" s="9" t="s">
        <v>336</v>
      </c>
      <c r="S881" s="9" t="s">
        <v>305</v>
      </c>
      <c r="T881" s="9" t="s">
        <v>306</v>
      </c>
      <c r="U881" s="9" t="s">
        <v>337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2273</v>
      </c>
      <c r="AA881" s="9" t="s">
        <v>363</v>
      </c>
      <c r="AB881" s="12" t="s">
        <v>2274</v>
      </c>
      <c r="AC881" s="10" t="s">
        <v>2305</v>
      </c>
      <c r="AD881" s="9" t="s">
        <v>366</v>
      </c>
      <c r="AE881" s="13" t="s">
        <v>2306</v>
      </c>
      <c r="AF881" s="14" t="s">
        <v>2389</v>
      </c>
      <c r="AG881" s="10" t="s">
        <v>2728</v>
      </c>
      <c r="AH881" s="11" t="s">
        <v>2297</v>
      </c>
      <c r="AI881" s="11" t="s">
        <v>369</v>
      </c>
      <c r="AJ881" s="10" t="s">
        <v>2298</v>
      </c>
      <c r="AK881" s="11" t="s">
        <v>369</v>
      </c>
      <c r="AL881" s="11" t="s">
        <v>168</v>
      </c>
      <c r="AM881" s="10" t="s">
        <v>169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2.6</v>
      </c>
      <c r="AU881" s="10" t="s">
        <v>150</v>
      </c>
      <c r="AV881" s="16">
        <v>5500</v>
      </c>
      <c r="AW881" s="16">
        <v>5500</v>
      </c>
      <c r="AX881" s="16">
        <v>0</v>
      </c>
      <c r="AY881" s="16">
        <v>1000</v>
      </c>
      <c r="AZ881" s="16">
        <v>500</v>
      </c>
      <c r="BA881" s="17">
        <v>45108</v>
      </c>
      <c r="BB881" s="30" t="s">
        <v>175</v>
      </c>
      <c r="BC881" s="18" t="s">
        <v>156</v>
      </c>
      <c r="BD881" s="17">
        <v>45443</v>
      </c>
      <c r="BE881" s="17">
        <v>45504</v>
      </c>
      <c r="BF881" s="17">
        <v>45092</v>
      </c>
      <c r="BG881" s="10">
        <v>85136915</v>
      </c>
      <c r="BH881" s="9" t="s">
        <v>258</v>
      </c>
      <c r="BI881" s="19">
        <v>45047</v>
      </c>
      <c r="BJ881" s="20">
        <v>45047</v>
      </c>
      <c r="BK881" s="16">
        <v>0</v>
      </c>
      <c r="BL881" s="16">
        <v>0</v>
      </c>
      <c r="BM881" s="9" t="s">
        <v>177</v>
      </c>
      <c r="BN881" s="9" t="s">
        <v>178</v>
      </c>
      <c r="BO881" s="9" t="s">
        <v>156</v>
      </c>
      <c r="BP881" s="17">
        <v>45122</v>
      </c>
      <c r="BQ881" s="17" t="s">
        <v>156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44932</v>
      </c>
      <c r="CD881" s="10" t="s">
        <v>156</v>
      </c>
      <c r="CE881" s="17" t="s">
        <v>156</v>
      </c>
      <c r="CF881" s="17" t="s">
        <v>156</v>
      </c>
      <c r="CG881" s="17">
        <v>44929</v>
      </c>
      <c r="CH881" s="17" t="s">
        <v>156</v>
      </c>
      <c r="CI881" s="16">
        <v>0</v>
      </c>
      <c r="CJ881" s="10" t="s">
        <v>156</v>
      </c>
      <c r="CK881" s="10" t="s">
        <v>156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44932</v>
      </c>
      <c r="CX881" s="10" t="s">
        <v>193</v>
      </c>
      <c r="CY881" s="17" t="s">
        <v>156</v>
      </c>
      <c r="CZ881" s="17" t="s">
        <v>156</v>
      </c>
      <c r="DA881" s="17">
        <v>44929</v>
      </c>
      <c r="DB881" s="17" t="s">
        <v>156</v>
      </c>
      <c r="DC881" s="16">
        <v>0</v>
      </c>
      <c r="DD881" s="10" t="s">
        <v>156</v>
      </c>
      <c r="DE881" s="10" t="s">
        <v>156</v>
      </c>
      <c r="DF881" s="18" t="s">
        <v>156</v>
      </c>
      <c r="DG881" s="17">
        <v>44936</v>
      </c>
      <c r="DH881" s="10" t="s">
        <v>156</v>
      </c>
      <c r="DI881" s="17" t="s">
        <v>156</v>
      </c>
      <c r="DJ881" s="17" t="s">
        <v>156</v>
      </c>
      <c r="DK881" s="17">
        <v>44929</v>
      </c>
      <c r="DL881" s="17" t="s">
        <v>156</v>
      </c>
      <c r="DM881" s="16">
        <v>0</v>
      </c>
      <c r="DN881" s="10" t="s">
        <v>156</v>
      </c>
      <c r="DO881" s="10" t="s">
        <v>156</v>
      </c>
      <c r="DP881" s="16">
        <v>36</v>
      </c>
      <c r="DQ881" s="16">
        <v>18</v>
      </c>
      <c r="DR881" s="11">
        <v>18</v>
      </c>
      <c r="DS881" s="16">
        <v>24</v>
      </c>
      <c r="DT881" s="16">
        <v>800</v>
      </c>
      <c r="DU881" s="11" t="s">
        <v>181</v>
      </c>
      <c r="DV881" s="11" t="s">
        <v>182</v>
      </c>
      <c r="DW881" s="27" t="s">
        <v>156</v>
      </c>
      <c r="DX881" s="27" t="s">
        <v>156</v>
      </c>
      <c r="DY881" s="20" t="s">
        <v>1614</v>
      </c>
      <c r="DZ881" s="16">
        <v>7</v>
      </c>
      <c r="EA881" s="16">
        <v>55</v>
      </c>
      <c r="EB881" s="27" t="s">
        <v>185</v>
      </c>
      <c r="EC881" s="27" t="s">
        <v>185</v>
      </c>
      <c r="ED881" s="27" t="s">
        <v>182</v>
      </c>
      <c r="EE881" s="29">
        <v>44910.37605324074</v>
      </c>
      <c r="EF881" s="28" t="s">
        <v>188</v>
      </c>
      <c r="EG881" s="28" t="s">
        <v>189</v>
      </c>
      <c r="EH881" s="28" t="s">
        <v>190</v>
      </c>
      <c r="EI881" s="29">
        <v>45062.343865740739</v>
      </c>
      <c r="EJ881" s="28" t="s">
        <v>197</v>
      </c>
      <c r="EK881" s="28" t="s">
        <v>156</v>
      </c>
      <c r="EL881" s="28" t="s">
        <v>198</v>
      </c>
      <c r="EM881" s="45"/>
      <c r="EN881" s="46" t="str">
        <f t="shared" si="92"/>
        <v>343F056C</v>
      </c>
      <c r="EO881" s="47">
        <f t="shared" si="93"/>
        <v>45060</v>
      </c>
      <c r="EP881" s="47">
        <f t="shared" si="94"/>
        <v>44932</v>
      </c>
      <c r="EQ881" s="48" t="str">
        <f t="shared" ca="1" si="95"/>
        <v>Past</v>
      </c>
      <c r="ER881" s="49">
        <f t="shared" si="96"/>
        <v>128</v>
      </c>
      <c r="ES881" s="50"/>
      <c r="ET881" s="51">
        <f t="shared" si="97"/>
        <v>128</v>
      </c>
      <c r="EU881" s="52">
        <f t="shared" si="98"/>
        <v>0</v>
      </c>
      <c r="EV881" s="46"/>
    </row>
    <row r="882" spans="1:153" ht="14.25" hidden="1" customHeight="1">
      <c r="A882" s="8">
        <v>875</v>
      </c>
      <c r="B882" s="9" t="s">
        <v>141</v>
      </c>
      <c r="C882" s="10" t="s">
        <v>206</v>
      </c>
      <c r="D882" s="10" t="s">
        <v>2008</v>
      </c>
      <c r="E882" s="10" t="s">
        <v>150</v>
      </c>
      <c r="F882" s="9" t="s">
        <v>2009</v>
      </c>
      <c r="G882" s="10" t="s">
        <v>432</v>
      </c>
      <c r="H882" s="9" t="s">
        <v>433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149</v>
      </c>
      <c r="N882" s="9" t="s">
        <v>150</v>
      </c>
      <c r="O882" s="9" t="s">
        <v>151</v>
      </c>
      <c r="P882" s="9" t="s">
        <v>142</v>
      </c>
      <c r="Q882" s="9" t="s">
        <v>152</v>
      </c>
      <c r="R882" s="9" t="s">
        <v>336</v>
      </c>
      <c r="S882" s="9" t="s">
        <v>305</v>
      </c>
      <c r="T882" s="9" t="s">
        <v>306</v>
      </c>
      <c r="U882" s="9" t="s">
        <v>337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2273</v>
      </c>
      <c r="AA882" s="9" t="s">
        <v>363</v>
      </c>
      <c r="AB882" s="12" t="s">
        <v>2274</v>
      </c>
      <c r="AC882" s="10" t="s">
        <v>2305</v>
      </c>
      <c r="AD882" s="9" t="s">
        <v>366</v>
      </c>
      <c r="AE882" s="13" t="s">
        <v>2306</v>
      </c>
      <c r="AF882" s="14" t="s">
        <v>2389</v>
      </c>
      <c r="AG882" s="10" t="s">
        <v>2728</v>
      </c>
      <c r="AH882" s="11" t="s">
        <v>2297</v>
      </c>
      <c r="AI882" s="11" t="s">
        <v>369</v>
      </c>
      <c r="AJ882" s="10" t="s">
        <v>2298</v>
      </c>
      <c r="AK882" s="11" t="s">
        <v>369</v>
      </c>
      <c r="AL882" s="11" t="s">
        <v>168</v>
      </c>
      <c r="AM882" s="10" t="s">
        <v>169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2.6</v>
      </c>
      <c r="AU882" s="10" t="s">
        <v>150</v>
      </c>
      <c r="AV882" s="16">
        <v>5500</v>
      </c>
      <c r="AW882" s="16">
        <v>5500</v>
      </c>
      <c r="AX882" s="16">
        <v>0</v>
      </c>
      <c r="AY882" s="16">
        <v>1000</v>
      </c>
      <c r="AZ882" s="16">
        <v>500</v>
      </c>
      <c r="BA882" s="17">
        <v>45108</v>
      </c>
      <c r="BB882" s="30" t="s">
        <v>175</v>
      </c>
      <c r="BC882" s="18" t="s">
        <v>156</v>
      </c>
      <c r="BD882" s="17">
        <v>45443</v>
      </c>
      <c r="BE882" s="17">
        <v>45504</v>
      </c>
      <c r="BF882" s="17">
        <v>45092</v>
      </c>
      <c r="BG882" s="10">
        <v>85651279</v>
      </c>
      <c r="BH882" s="9" t="s">
        <v>303</v>
      </c>
      <c r="BI882" s="19">
        <v>45047</v>
      </c>
      <c r="BJ882" s="20">
        <v>45075</v>
      </c>
      <c r="BK882" s="16">
        <v>0</v>
      </c>
      <c r="BL882" s="16">
        <v>0</v>
      </c>
      <c r="BM882" s="9" t="s">
        <v>177</v>
      </c>
      <c r="BN882" s="9" t="s">
        <v>178</v>
      </c>
      <c r="BO882" s="9" t="s">
        <v>156</v>
      </c>
      <c r="BP882" s="17">
        <v>45138</v>
      </c>
      <c r="BQ882" s="17" t="s">
        <v>156</v>
      </c>
      <c r="BR882" s="17">
        <v>45138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>
        <v>45068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 t="s">
        <v>156</v>
      </c>
      <c r="CD882" s="10" t="s">
        <v>156</v>
      </c>
      <c r="CE882" s="17" t="s">
        <v>156</v>
      </c>
      <c r="CF882" s="17" t="s">
        <v>156</v>
      </c>
      <c r="CG882" s="17">
        <v>45075</v>
      </c>
      <c r="CH882" s="17" t="s">
        <v>156</v>
      </c>
      <c r="CI882" s="16">
        <v>0</v>
      </c>
      <c r="CJ882" s="10" t="s">
        <v>156</v>
      </c>
      <c r="CK882" s="10" t="s">
        <v>156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>
        <v>45068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 t="s">
        <v>156</v>
      </c>
      <c r="CX882" s="10" t="s">
        <v>193</v>
      </c>
      <c r="CY882" s="17" t="s">
        <v>156</v>
      </c>
      <c r="CZ882" s="17" t="s">
        <v>156</v>
      </c>
      <c r="DA882" s="17">
        <v>45075</v>
      </c>
      <c r="DB882" s="17" t="s">
        <v>156</v>
      </c>
      <c r="DC882" s="16">
        <v>0</v>
      </c>
      <c r="DD882" s="10" t="s">
        <v>156</v>
      </c>
      <c r="DE882" s="10" t="s">
        <v>156</v>
      </c>
      <c r="DF882" s="18" t="s">
        <v>156</v>
      </c>
      <c r="DG882" s="17" t="s">
        <v>156</v>
      </c>
      <c r="DH882" s="10" t="s">
        <v>156</v>
      </c>
      <c r="DI882" s="17" t="s">
        <v>156</v>
      </c>
      <c r="DJ882" s="17" t="s">
        <v>156</v>
      </c>
      <c r="DK882" s="17">
        <v>45075</v>
      </c>
      <c r="DL882" s="17" t="s">
        <v>156</v>
      </c>
      <c r="DM882" s="16">
        <v>0</v>
      </c>
      <c r="DN882" s="10" t="s">
        <v>156</v>
      </c>
      <c r="DO882" s="10" t="s">
        <v>156</v>
      </c>
      <c r="DP882" s="16">
        <v>36</v>
      </c>
      <c r="DQ882" s="16">
        <v>18</v>
      </c>
      <c r="DR882" s="11">
        <v>18</v>
      </c>
      <c r="DS882" s="16">
        <v>24</v>
      </c>
      <c r="DT882" s="16">
        <v>1300</v>
      </c>
      <c r="DU882" s="11" t="s">
        <v>181</v>
      </c>
      <c r="DV882" s="11" t="s">
        <v>182</v>
      </c>
      <c r="DW882" s="27" t="s">
        <v>156</v>
      </c>
      <c r="DX882" s="27" t="s">
        <v>156</v>
      </c>
      <c r="DY882" s="20" t="s">
        <v>156</v>
      </c>
      <c r="DZ882" s="16">
        <v>7</v>
      </c>
      <c r="EA882" s="16">
        <v>55</v>
      </c>
      <c r="EB882" s="27" t="s">
        <v>185</v>
      </c>
      <c r="EC882" s="27" t="s">
        <v>185</v>
      </c>
      <c r="ED882" s="27" t="s">
        <v>182</v>
      </c>
      <c r="EE882" s="29">
        <v>45068.822800925926</v>
      </c>
      <c r="EF882" s="28" t="s">
        <v>186</v>
      </c>
      <c r="EG882" s="28" t="s">
        <v>156</v>
      </c>
      <c r="EH882" s="28" t="s">
        <v>187</v>
      </c>
      <c r="EI882" s="29">
        <v>45076.226701388892</v>
      </c>
      <c r="EJ882" s="28" t="s">
        <v>188</v>
      </c>
      <c r="EK882" s="28" t="s">
        <v>189</v>
      </c>
      <c r="EL882" s="28" t="s">
        <v>190</v>
      </c>
      <c r="EM882" s="45"/>
      <c r="EN882" s="46" t="str">
        <f t="shared" si="92"/>
        <v>343F056C</v>
      </c>
      <c r="EO882" s="47">
        <f t="shared" si="93"/>
        <v>45076</v>
      </c>
      <c r="EP882" s="47" t="str">
        <f t="shared" si="94"/>
        <v/>
      </c>
      <c r="EQ882" s="48" t="str">
        <f t="shared" ca="1" si="95"/>
        <v>Y</v>
      </c>
      <c r="ER882" s="49" t="str">
        <f t="shared" si="96"/>
        <v/>
      </c>
      <c r="ES882" s="50"/>
      <c r="ET882" s="51" t="str">
        <f t="shared" si="97"/>
        <v/>
      </c>
      <c r="EU882" s="52" t="str">
        <f t="shared" si="98"/>
        <v/>
      </c>
      <c r="EV882" s="46"/>
    </row>
    <row r="883" spans="1:153" ht="14.25" hidden="1" customHeight="1">
      <c r="A883" s="8">
        <v>876</v>
      </c>
      <c r="B883" s="9" t="s">
        <v>141</v>
      </c>
      <c r="C883" s="10" t="s">
        <v>206</v>
      </c>
      <c r="D883" s="10" t="s">
        <v>2008</v>
      </c>
      <c r="E883" s="10" t="s">
        <v>150</v>
      </c>
      <c r="F883" s="9" t="s">
        <v>2009</v>
      </c>
      <c r="G883" s="10" t="s">
        <v>432</v>
      </c>
      <c r="H883" s="9" t="s">
        <v>433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149</v>
      </c>
      <c r="N883" s="9" t="s">
        <v>150</v>
      </c>
      <c r="O883" s="9" t="s">
        <v>151</v>
      </c>
      <c r="P883" s="9" t="s">
        <v>142</v>
      </c>
      <c r="Q883" s="9" t="s">
        <v>152</v>
      </c>
      <c r="R883" s="9" t="s">
        <v>336</v>
      </c>
      <c r="S883" s="9" t="s">
        <v>305</v>
      </c>
      <c r="T883" s="9" t="s">
        <v>306</v>
      </c>
      <c r="U883" s="9" t="s">
        <v>337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2273</v>
      </c>
      <c r="AA883" s="9" t="s">
        <v>363</v>
      </c>
      <c r="AB883" s="12" t="s">
        <v>2274</v>
      </c>
      <c r="AC883" s="10" t="s">
        <v>2305</v>
      </c>
      <c r="AD883" s="9" t="s">
        <v>366</v>
      </c>
      <c r="AE883" s="13" t="s">
        <v>2306</v>
      </c>
      <c r="AF883" s="14" t="s">
        <v>2389</v>
      </c>
      <c r="AG883" s="10" t="s">
        <v>2728</v>
      </c>
      <c r="AH883" s="11" t="s">
        <v>2297</v>
      </c>
      <c r="AI883" s="11" t="s">
        <v>369</v>
      </c>
      <c r="AJ883" s="10" t="s">
        <v>2298</v>
      </c>
      <c r="AK883" s="11" t="s">
        <v>369</v>
      </c>
      <c r="AL883" s="11" t="s">
        <v>168</v>
      </c>
      <c r="AM883" s="10" t="s">
        <v>169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2.6</v>
      </c>
      <c r="AU883" s="10" t="s">
        <v>150</v>
      </c>
      <c r="AV883" s="16">
        <v>5500</v>
      </c>
      <c r="AW883" s="16">
        <v>5500</v>
      </c>
      <c r="AX883" s="16">
        <v>0</v>
      </c>
      <c r="AY883" s="16">
        <v>1000</v>
      </c>
      <c r="AZ883" s="16">
        <v>500</v>
      </c>
      <c r="BA883" s="17">
        <v>45108</v>
      </c>
      <c r="BB883" s="30" t="s">
        <v>175</v>
      </c>
      <c r="BC883" s="18" t="s">
        <v>156</v>
      </c>
      <c r="BD883" s="17">
        <v>45443</v>
      </c>
      <c r="BE883" s="17">
        <v>45504</v>
      </c>
      <c r="BF883" s="17">
        <v>45092</v>
      </c>
      <c r="BG883" s="10">
        <v>85651278</v>
      </c>
      <c r="BH883" s="9" t="s">
        <v>247</v>
      </c>
      <c r="BI883" s="19">
        <v>45078</v>
      </c>
      <c r="BJ883" s="20">
        <v>45096</v>
      </c>
      <c r="BK883" s="16">
        <v>0</v>
      </c>
      <c r="BL883" s="16">
        <v>0</v>
      </c>
      <c r="BM883" s="9" t="s">
        <v>177</v>
      </c>
      <c r="BN883" s="9" t="s">
        <v>178</v>
      </c>
      <c r="BO883" s="9" t="s">
        <v>156</v>
      </c>
      <c r="BP883" s="17">
        <v>45159</v>
      </c>
      <c r="BQ883" s="17" t="s">
        <v>156</v>
      </c>
      <c r="BR883" s="17">
        <v>45159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>
        <v>45068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 t="s">
        <v>156</v>
      </c>
      <c r="CD883" s="10" t="s">
        <v>156</v>
      </c>
      <c r="CE883" s="17" t="s">
        <v>156</v>
      </c>
      <c r="CF883" s="17" t="s">
        <v>156</v>
      </c>
      <c r="CG883" s="17">
        <v>45081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 t="s">
        <v>156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>
        <v>45068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 t="s">
        <v>156</v>
      </c>
      <c r="CX883" s="10" t="s">
        <v>193</v>
      </c>
      <c r="CY883" s="17" t="s">
        <v>156</v>
      </c>
      <c r="CZ883" s="17" t="s">
        <v>156</v>
      </c>
      <c r="DA883" s="17">
        <v>45081</v>
      </c>
      <c r="DB883" s="17" t="s">
        <v>156</v>
      </c>
      <c r="DC883" s="16">
        <v>0</v>
      </c>
      <c r="DD883" s="10" t="s">
        <v>156</v>
      </c>
      <c r="DE883" s="10" t="s">
        <v>156</v>
      </c>
      <c r="DF883" s="18" t="s">
        <v>156</v>
      </c>
      <c r="DG883" s="17" t="s">
        <v>156</v>
      </c>
      <c r="DH883" s="10" t="s">
        <v>156</v>
      </c>
      <c r="DI883" s="17" t="s">
        <v>156</v>
      </c>
      <c r="DJ883" s="17" t="s">
        <v>156</v>
      </c>
      <c r="DK883" s="17">
        <v>45081</v>
      </c>
      <c r="DL883" s="17" t="s">
        <v>156</v>
      </c>
      <c r="DM883" s="16">
        <v>0</v>
      </c>
      <c r="DN883" s="10" t="s">
        <v>156</v>
      </c>
      <c r="DO883" s="10" t="s">
        <v>156</v>
      </c>
      <c r="DP883" s="16">
        <v>36</v>
      </c>
      <c r="DQ883" s="16">
        <v>18</v>
      </c>
      <c r="DR883" s="11">
        <v>18</v>
      </c>
      <c r="DS883" s="16">
        <v>24</v>
      </c>
      <c r="DT883" s="16">
        <v>700</v>
      </c>
      <c r="DU883" s="11" t="s">
        <v>181</v>
      </c>
      <c r="DV883" s="11" t="s">
        <v>182</v>
      </c>
      <c r="DW883" s="27" t="s">
        <v>156</v>
      </c>
      <c r="DX883" s="27" t="s">
        <v>156</v>
      </c>
      <c r="DY883" s="20" t="s">
        <v>156</v>
      </c>
      <c r="DZ883" s="16">
        <v>7</v>
      </c>
      <c r="EA883" s="16">
        <v>55</v>
      </c>
      <c r="EB883" s="27" t="s">
        <v>185</v>
      </c>
      <c r="EC883" s="27" t="s">
        <v>185</v>
      </c>
      <c r="ED883" s="27" t="s">
        <v>182</v>
      </c>
      <c r="EE883" s="29">
        <v>45068.822800925926</v>
      </c>
      <c r="EF883" s="28" t="s">
        <v>186</v>
      </c>
      <c r="EG883" s="28" t="s">
        <v>156</v>
      </c>
      <c r="EH883" s="28" t="s">
        <v>187</v>
      </c>
      <c r="EI883" s="29">
        <v>45082.362175925926</v>
      </c>
      <c r="EJ883" s="28" t="s">
        <v>188</v>
      </c>
      <c r="EK883" s="28" t="s">
        <v>189</v>
      </c>
      <c r="EL883" s="28" t="s">
        <v>190</v>
      </c>
      <c r="EM883" s="45"/>
      <c r="EN883" s="46" t="str">
        <f t="shared" si="92"/>
        <v>343F056C</v>
      </c>
      <c r="EO883" s="47">
        <f t="shared" si="93"/>
        <v>45097</v>
      </c>
      <c r="EP883" s="47" t="str">
        <f t="shared" si="94"/>
        <v/>
      </c>
      <c r="EQ883" s="48" t="str">
        <f t="shared" ca="1" si="95"/>
        <v>Y</v>
      </c>
      <c r="ER883" s="49" t="str">
        <f t="shared" si="96"/>
        <v/>
      </c>
      <c r="ES883" s="50"/>
      <c r="ET883" s="51" t="str">
        <f t="shared" si="97"/>
        <v/>
      </c>
      <c r="EU883" s="52" t="str">
        <f t="shared" si="98"/>
        <v/>
      </c>
      <c r="EV883" s="46"/>
    </row>
    <row r="884" spans="1:153" ht="14.25" hidden="1" customHeight="1">
      <c r="A884" s="8">
        <v>877</v>
      </c>
      <c r="B884" s="9" t="s">
        <v>141</v>
      </c>
      <c r="C884" s="10" t="s">
        <v>206</v>
      </c>
      <c r="D884" s="10" t="s">
        <v>2008</v>
      </c>
      <c r="E884" s="10" t="s">
        <v>150</v>
      </c>
      <c r="F884" s="9" t="s">
        <v>2009</v>
      </c>
      <c r="G884" s="10" t="s">
        <v>432</v>
      </c>
      <c r="H884" s="9" t="s">
        <v>433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149</v>
      </c>
      <c r="N884" s="9" t="s">
        <v>150</v>
      </c>
      <c r="O884" s="9" t="s">
        <v>151</v>
      </c>
      <c r="P884" s="9" t="s">
        <v>142</v>
      </c>
      <c r="Q884" s="9" t="s">
        <v>152</v>
      </c>
      <c r="R884" s="9" t="s">
        <v>336</v>
      </c>
      <c r="S884" s="9" t="s">
        <v>305</v>
      </c>
      <c r="T884" s="9" t="s">
        <v>306</v>
      </c>
      <c r="U884" s="9" t="s">
        <v>337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2273</v>
      </c>
      <c r="AA884" s="9" t="s">
        <v>363</v>
      </c>
      <c r="AB884" s="12" t="s">
        <v>2274</v>
      </c>
      <c r="AC884" s="10" t="s">
        <v>2305</v>
      </c>
      <c r="AD884" s="9" t="s">
        <v>366</v>
      </c>
      <c r="AE884" s="13" t="s">
        <v>2306</v>
      </c>
      <c r="AF884" s="14" t="s">
        <v>2389</v>
      </c>
      <c r="AG884" s="10" t="s">
        <v>2728</v>
      </c>
      <c r="AH884" s="11" t="s">
        <v>2297</v>
      </c>
      <c r="AI884" s="11" t="s">
        <v>369</v>
      </c>
      <c r="AJ884" s="10" t="s">
        <v>2298</v>
      </c>
      <c r="AK884" s="11" t="s">
        <v>369</v>
      </c>
      <c r="AL884" s="11" t="s">
        <v>168</v>
      </c>
      <c r="AM884" s="10" t="s">
        <v>169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2.6</v>
      </c>
      <c r="AU884" s="10" t="s">
        <v>150</v>
      </c>
      <c r="AV884" s="16">
        <v>5500</v>
      </c>
      <c r="AW884" s="16">
        <v>5500</v>
      </c>
      <c r="AX884" s="16">
        <v>0</v>
      </c>
      <c r="AY884" s="16">
        <v>1000</v>
      </c>
      <c r="AZ884" s="16">
        <v>500</v>
      </c>
      <c r="BA884" s="17">
        <v>45108</v>
      </c>
      <c r="BB884" s="30" t="s">
        <v>175</v>
      </c>
      <c r="BC884" s="18" t="s">
        <v>156</v>
      </c>
      <c r="BD884" s="17">
        <v>45443</v>
      </c>
      <c r="BE884" s="17">
        <v>45504</v>
      </c>
      <c r="BF884" s="17">
        <v>45092</v>
      </c>
      <c r="BG884" s="10">
        <v>85136916</v>
      </c>
      <c r="BH884" s="9" t="s">
        <v>176</v>
      </c>
      <c r="BI884" s="19">
        <v>45108</v>
      </c>
      <c r="BJ884" s="20">
        <v>45110</v>
      </c>
      <c r="BK884" s="16">
        <v>0</v>
      </c>
      <c r="BL884" s="16">
        <v>0</v>
      </c>
      <c r="BM884" s="9" t="s">
        <v>177</v>
      </c>
      <c r="BN884" s="9" t="s">
        <v>178</v>
      </c>
      <c r="BO884" s="9" t="s">
        <v>156</v>
      </c>
      <c r="BP884" s="17">
        <v>45168</v>
      </c>
      <c r="BQ884" s="17" t="s">
        <v>156</v>
      </c>
      <c r="BR884" s="17" t="s">
        <v>156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 t="s">
        <v>156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44995</v>
      </c>
      <c r="CD884" s="10" t="s">
        <v>156</v>
      </c>
      <c r="CE884" s="17">
        <v>44995</v>
      </c>
      <c r="CF884" s="17" t="s">
        <v>156</v>
      </c>
      <c r="CG884" s="17">
        <v>44917</v>
      </c>
      <c r="CH884" s="17" t="s">
        <v>156</v>
      </c>
      <c r="CI884" s="16">
        <v>0</v>
      </c>
      <c r="CJ884" s="10" t="s">
        <v>156</v>
      </c>
      <c r="CK884" s="10" t="s">
        <v>156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 t="s">
        <v>156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45079</v>
      </c>
      <c r="CX884" s="10" t="s">
        <v>193</v>
      </c>
      <c r="CY884" s="17">
        <v>45079</v>
      </c>
      <c r="CZ884" s="17" t="s">
        <v>156</v>
      </c>
      <c r="DA884" s="17">
        <v>44917</v>
      </c>
      <c r="DB884" s="17" t="s">
        <v>156</v>
      </c>
      <c r="DC884" s="16">
        <v>0</v>
      </c>
      <c r="DD884" s="10" t="s">
        <v>156</v>
      </c>
      <c r="DE884" s="10" t="s">
        <v>156</v>
      </c>
      <c r="DF884" s="18" t="s">
        <v>156</v>
      </c>
      <c r="DG884" s="17">
        <v>45093</v>
      </c>
      <c r="DH884" s="10" t="s">
        <v>156</v>
      </c>
      <c r="DI884" s="17">
        <v>45093</v>
      </c>
      <c r="DJ884" s="17" t="s">
        <v>156</v>
      </c>
      <c r="DK884" s="17">
        <v>44917</v>
      </c>
      <c r="DL884" s="17" t="s">
        <v>156</v>
      </c>
      <c r="DM884" s="16">
        <v>0</v>
      </c>
      <c r="DN884" s="10" t="s">
        <v>156</v>
      </c>
      <c r="DO884" s="10" t="s">
        <v>156</v>
      </c>
      <c r="DP884" s="16">
        <v>36</v>
      </c>
      <c r="DQ884" s="16">
        <v>18</v>
      </c>
      <c r="DR884" s="11">
        <v>18</v>
      </c>
      <c r="DS884" s="16">
        <v>24</v>
      </c>
      <c r="DT884" s="16">
        <v>900</v>
      </c>
      <c r="DU884" s="11" t="s">
        <v>181</v>
      </c>
      <c r="DV884" s="11" t="s">
        <v>182</v>
      </c>
      <c r="DW884" s="27" t="s">
        <v>156</v>
      </c>
      <c r="DX884" s="27" t="s">
        <v>156</v>
      </c>
      <c r="DY884" s="20" t="s">
        <v>156</v>
      </c>
      <c r="DZ884" s="16">
        <v>7</v>
      </c>
      <c r="EA884" s="16">
        <v>55</v>
      </c>
      <c r="EB884" s="27" t="s">
        <v>185</v>
      </c>
      <c r="EC884" s="27" t="s">
        <v>185</v>
      </c>
      <c r="ED884" s="27" t="s">
        <v>182</v>
      </c>
      <c r="EE884" s="29">
        <v>44910.37605324074</v>
      </c>
      <c r="EF884" s="28" t="s">
        <v>188</v>
      </c>
      <c r="EG884" s="28" t="s">
        <v>189</v>
      </c>
      <c r="EH884" s="28" t="s">
        <v>190</v>
      </c>
      <c r="EI884" s="29">
        <v>45065.817465277774</v>
      </c>
      <c r="EJ884" s="28" t="s">
        <v>197</v>
      </c>
      <c r="EK884" s="28" t="s">
        <v>156</v>
      </c>
      <c r="EL884" s="28" t="s">
        <v>198</v>
      </c>
      <c r="EM884" s="45"/>
      <c r="EN884" s="46" t="str">
        <f t="shared" si="92"/>
        <v>343F056C</v>
      </c>
      <c r="EO884" s="47">
        <f t="shared" si="93"/>
        <v>45106</v>
      </c>
      <c r="EP884" s="47">
        <f t="shared" si="94"/>
        <v>45079</v>
      </c>
      <c r="EQ884" s="48" t="str">
        <f t="shared" ca="1" si="95"/>
        <v>Past</v>
      </c>
      <c r="ER884" s="49">
        <f t="shared" si="96"/>
        <v>27</v>
      </c>
      <c r="ES884" s="50"/>
      <c r="ET884" s="51">
        <f t="shared" si="97"/>
        <v>27</v>
      </c>
      <c r="EU884" s="52">
        <f t="shared" si="98"/>
        <v>0</v>
      </c>
      <c r="EV884" s="46"/>
    </row>
    <row r="885" spans="1:153" ht="14.25" hidden="1" customHeight="1">
      <c r="A885" s="8">
        <v>878</v>
      </c>
      <c r="B885" s="9" t="s">
        <v>141</v>
      </c>
      <c r="C885" s="10" t="s">
        <v>206</v>
      </c>
      <c r="D885" s="10" t="s">
        <v>2008</v>
      </c>
      <c r="E885" s="10" t="s">
        <v>150</v>
      </c>
      <c r="F885" s="9" t="s">
        <v>2009</v>
      </c>
      <c r="G885" s="10" t="s">
        <v>432</v>
      </c>
      <c r="H885" s="9" t="s">
        <v>433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149</v>
      </c>
      <c r="N885" s="9" t="s">
        <v>150</v>
      </c>
      <c r="O885" s="9" t="s">
        <v>151</v>
      </c>
      <c r="P885" s="9" t="s">
        <v>142</v>
      </c>
      <c r="Q885" s="9" t="s">
        <v>152</v>
      </c>
      <c r="R885" s="9" t="s">
        <v>336</v>
      </c>
      <c r="S885" s="9" t="s">
        <v>305</v>
      </c>
      <c r="T885" s="9" t="s">
        <v>306</v>
      </c>
      <c r="U885" s="9" t="s">
        <v>337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2273</v>
      </c>
      <c r="AA885" s="9" t="s">
        <v>363</v>
      </c>
      <c r="AB885" s="12" t="s">
        <v>2274</v>
      </c>
      <c r="AC885" s="10" t="s">
        <v>2305</v>
      </c>
      <c r="AD885" s="9" t="s">
        <v>366</v>
      </c>
      <c r="AE885" s="13" t="s">
        <v>2306</v>
      </c>
      <c r="AF885" s="14" t="s">
        <v>2389</v>
      </c>
      <c r="AG885" s="10" t="s">
        <v>2728</v>
      </c>
      <c r="AH885" s="11" t="s">
        <v>2297</v>
      </c>
      <c r="AI885" s="11" t="s">
        <v>369</v>
      </c>
      <c r="AJ885" s="10" t="s">
        <v>2298</v>
      </c>
      <c r="AK885" s="11" t="s">
        <v>369</v>
      </c>
      <c r="AL885" s="11" t="s">
        <v>168</v>
      </c>
      <c r="AM885" s="10" t="s">
        <v>169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2.6</v>
      </c>
      <c r="AU885" s="10" t="s">
        <v>150</v>
      </c>
      <c r="AV885" s="16">
        <v>5500</v>
      </c>
      <c r="AW885" s="16">
        <v>5500</v>
      </c>
      <c r="AX885" s="16">
        <v>0</v>
      </c>
      <c r="AY885" s="16">
        <v>1000</v>
      </c>
      <c r="AZ885" s="16">
        <v>500</v>
      </c>
      <c r="BA885" s="17">
        <v>45108</v>
      </c>
      <c r="BB885" s="30" t="s">
        <v>175</v>
      </c>
      <c r="BC885" s="18" t="s">
        <v>156</v>
      </c>
      <c r="BD885" s="17">
        <v>45443</v>
      </c>
      <c r="BE885" s="17">
        <v>45504</v>
      </c>
      <c r="BF885" s="17">
        <v>45092</v>
      </c>
      <c r="BG885" s="10">
        <v>85651277</v>
      </c>
      <c r="BH885" s="9" t="s">
        <v>211</v>
      </c>
      <c r="BI885" s="19">
        <v>45108</v>
      </c>
      <c r="BJ885" s="20">
        <v>45117</v>
      </c>
      <c r="BK885" s="16">
        <v>0</v>
      </c>
      <c r="BL885" s="16">
        <v>0</v>
      </c>
      <c r="BM885" s="9" t="s">
        <v>177</v>
      </c>
      <c r="BN885" s="9" t="s">
        <v>178</v>
      </c>
      <c r="BO885" s="9" t="s">
        <v>156</v>
      </c>
      <c r="BP885" s="17">
        <v>45180</v>
      </c>
      <c r="BQ885" s="17" t="s">
        <v>156</v>
      </c>
      <c r="BR885" s="17">
        <v>45180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>
        <v>45068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 t="s">
        <v>156</v>
      </c>
      <c r="CD885" s="10" t="s">
        <v>156</v>
      </c>
      <c r="CE885" s="17" t="s">
        <v>156</v>
      </c>
      <c r="CF885" s="17" t="s">
        <v>156</v>
      </c>
      <c r="CG885" s="17">
        <v>45075</v>
      </c>
      <c r="CH885" s="17" t="s">
        <v>156</v>
      </c>
      <c r="CI885" s="16">
        <v>0</v>
      </c>
      <c r="CJ885" s="10" t="s">
        <v>156</v>
      </c>
      <c r="CK885" s="10" t="s">
        <v>156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>
        <v>45068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 t="s">
        <v>156</v>
      </c>
      <c r="CX885" s="10" t="s">
        <v>193</v>
      </c>
      <c r="CY885" s="17" t="s">
        <v>156</v>
      </c>
      <c r="CZ885" s="17" t="s">
        <v>156</v>
      </c>
      <c r="DA885" s="17">
        <v>45075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 t="s">
        <v>156</v>
      </c>
      <c r="DH885" s="10" t="s">
        <v>156</v>
      </c>
      <c r="DI885" s="17" t="s">
        <v>156</v>
      </c>
      <c r="DJ885" s="17" t="s">
        <v>156</v>
      </c>
      <c r="DK885" s="17">
        <v>45075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36</v>
      </c>
      <c r="DQ885" s="16">
        <v>18</v>
      </c>
      <c r="DR885" s="11">
        <v>18</v>
      </c>
      <c r="DS885" s="16">
        <v>24</v>
      </c>
      <c r="DT885" s="16">
        <v>1300</v>
      </c>
      <c r="DU885" s="11" t="s">
        <v>181</v>
      </c>
      <c r="DV885" s="11" t="s">
        <v>182</v>
      </c>
      <c r="DW885" s="27" t="s">
        <v>156</v>
      </c>
      <c r="DX885" s="27" t="s">
        <v>156</v>
      </c>
      <c r="DY885" s="20" t="s">
        <v>156</v>
      </c>
      <c r="DZ885" s="16">
        <v>7</v>
      </c>
      <c r="EA885" s="16">
        <v>55</v>
      </c>
      <c r="EB885" s="27" t="s">
        <v>185</v>
      </c>
      <c r="EC885" s="27" t="s">
        <v>185</v>
      </c>
      <c r="ED885" s="27" t="s">
        <v>182</v>
      </c>
      <c r="EE885" s="29">
        <v>45068.822800925926</v>
      </c>
      <c r="EF885" s="28" t="s">
        <v>186</v>
      </c>
      <c r="EG885" s="28" t="s">
        <v>156</v>
      </c>
      <c r="EH885" s="28" t="s">
        <v>187</v>
      </c>
      <c r="EI885" s="29">
        <v>45076.226701388892</v>
      </c>
      <c r="EJ885" s="28" t="s">
        <v>188</v>
      </c>
      <c r="EK885" s="28" t="s">
        <v>189</v>
      </c>
      <c r="EL885" s="28" t="s">
        <v>190</v>
      </c>
      <c r="EM885" s="45"/>
      <c r="EN885" s="46" t="str">
        <f t="shared" si="92"/>
        <v>343F056C</v>
      </c>
      <c r="EO885" s="47">
        <f t="shared" si="93"/>
        <v>45118</v>
      </c>
      <c r="EP885" s="47" t="str">
        <f t="shared" si="94"/>
        <v/>
      </c>
      <c r="EQ885" s="48" t="str">
        <f t="shared" ca="1" si="95"/>
        <v>Y</v>
      </c>
      <c r="ER885" s="49" t="str">
        <f t="shared" si="96"/>
        <v/>
      </c>
      <c r="ES885" s="50"/>
      <c r="ET885" s="51" t="str">
        <f t="shared" si="97"/>
        <v/>
      </c>
      <c r="EU885" s="52" t="str">
        <f t="shared" si="98"/>
        <v/>
      </c>
      <c r="EV885" s="46"/>
    </row>
    <row r="886" spans="1:153" ht="14.25" hidden="1" customHeight="1">
      <c r="A886" s="8">
        <v>879</v>
      </c>
      <c r="B886" s="9" t="s">
        <v>141</v>
      </c>
      <c r="C886" s="10" t="s">
        <v>206</v>
      </c>
      <c r="D886" s="10" t="s">
        <v>2008</v>
      </c>
      <c r="E886" s="10" t="s">
        <v>150</v>
      </c>
      <c r="F886" s="9" t="s">
        <v>2009</v>
      </c>
      <c r="G886" s="10" t="s">
        <v>432</v>
      </c>
      <c r="H886" s="9" t="s">
        <v>433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149</v>
      </c>
      <c r="N886" s="9" t="s">
        <v>150</v>
      </c>
      <c r="O886" s="9" t="s">
        <v>151</v>
      </c>
      <c r="P886" s="9" t="s">
        <v>142</v>
      </c>
      <c r="Q886" s="9" t="s">
        <v>152</v>
      </c>
      <c r="R886" s="9" t="s">
        <v>336</v>
      </c>
      <c r="S886" s="9" t="s">
        <v>305</v>
      </c>
      <c r="T886" s="9" t="s">
        <v>306</v>
      </c>
      <c r="U886" s="9" t="s">
        <v>337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2273</v>
      </c>
      <c r="AA886" s="9" t="s">
        <v>363</v>
      </c>
      <c r="AB886" s="12" t="s">
        <v>2274</v>
      </c>
      <c r="AC886" s="10" t="s">
        <v>2305</v>
      </c>
      <c r="AD886" s="9" t="s">
        <v>366</v>
      </c>
      <c r="AE886" s="13" t="s">
        <v>2306</v>
      </c>
      <c r="AF886" s="14" t="s">
        <v>2389</v>
      </c>
      <c r="AG886" s="10" t="s">
        <v>2728</v>
      </c>
      <c r="AH886" s="11" t="s">
        <v>2297</v>
      </c>
      <c r="AI886" s="11" t="s">
        <v>369</v>
      </c>
      <c r="AJ886" s="10" t="s">
        <v>2298</v>
      </c>
      <c r="AK886" s="11" t="s">
        <v>369</v>
      </c>
      <c r="AL886" s="11" t="s">
        <v>168</v>
      </c>
      <c r="AM886" s="10" t="s">
        <v>169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2.6</v>
      </c>
      <c r="AU886" s="10" t="s">
        <v>150</v>
      </c>
      <c r="AV886" s="16">
        <v>5500</v>
      </c>
      <c r="AW886" s="16">
        <v>5500</v>
      </c>
      <c r="AX886" s="16">
        <v>0</v>
      </c>
      <c r="AY886" s="16">
        <v>1000</v>
      </c>
      <c r="AZ886" s="16">
        <v>500</v>
      </c>
      <c r="BA886" s="17">
        <v>45108</v>
      </c>
      <c r="BB886" s="30" t="s">
        <v>175</v>
      </c>
      <c r="BC886" s="18" t="s">
        <v>156</v>
      </c>
      <c r="BD886" s="17">
        <v>45443</v>
      </c>
      <c r="BE886" s="17">
        <v>45504</v>
      </c>
      <c r="BF886" s="17">
        <v>45092</v>
      </c>
      <c r="BG886" s="10">
        <v>85313041</v>
      </c>
      <c r="BH886" s="9" t="s">
        <v>201</v>
      </c>
      <c r="BI886" s="19">
        <v>45139</v>
      </c>
      <c r="BJ886" s="20">
        <v>45145</v>
      </c>
      <c r="BK886" s="16">
        <v>0</v>
      </c>
      <c r="BL886" s="16">
        <v>0</v>
      </c>
      <c r="BM886" s="9" t="s">
        <v>177</v>
      </c>
      <c r="BN886" s="9" t="s">
        <v>178</v>
      </c>
      <c r="BO886" s="9" t="s">
        <v>156</v>
      </c>
      <c r="BP886" s="17">
        <v>45220</v>
      </c>
      <c r="BQ886" s="17" t="s">
        <v>156</v>
      </c>
      <c r="BR886" s="17">
        <v>45092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44957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45009</v>
      </c>
      <c r="CD886" s="10" t="s">
        <v>2727</v>
      </c>
      <c r="CE886" s="17">
        <v>45009</v>
      </c>
      <c r="CF886" s="17" t="s">
        <v>156</v>
      </c>
      <c r="CG886" s="17">
        <v>44980</v>
      </c>
      <c r="CH886" s="17" t="s">
        <v>156</v>
      </c>
      <c r="CI886" s="16">
        <v>0</v>
      </c>
      <c r="CJ886" s="10" t="s">
        <v>156</v>
      </c>
      <c r="CK886" s="10" t="s">
        <v>156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44957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45093</v>
      </c>
      <c r="CX886" s="10" t="s">
        <v>193</v>
      </c>
      <c r="CY886" s="17">
        <v>45093</v>
      </c>
      <c r="CZ886" s="17" t="s">
        <v>156</v>
      </c>
      <c r="DA886" s="17">
        <v>44980</v>
      </c>
      <c r="DB886" s="17" t="s">
        <v>156</v>
      </c>
      <c r="DC886" s="16">
        <v>0</v>
      </c>
      <c r="DD886" s="10" t="s">
        <v>156</v>
      </c>
      <c r="DE886" s="10" t="s">
        <v>156</v>
      </c>
      <c r="DF886" s="18" t="s">
        <v>156</v>
      </c>
      <c r="DG886" s="17">
        <v>45142</v>
      </c>
      <c r="DH886" s="10" t="s">
        <v>156</v>
      </c>
      <c r="DI886" s="17">
        <v>45142</v>
      </c>
      <c r="DJ886" s="17" t="s">
        <v>156</v>
      </c>
      <c r="DK886" s="17">
        <v>44976</v>
      </c>
      <c r="DL886" s="17" t="s">
        <v>156</v>
      </c>
      <c r="DM886" s="16">
        <v>0</v>
      </c>
      <c r="DN886" s="10" t="s">
        <v>156</v>
      </c>
      <c r="DO886" s="10" t="s">
        <v>156</v>
      </c>
      <c r="DP886" s="16">
        <v>36</v>
      </c>
      <c r="DQ886" s="16">
        <v>18</v>
      </c>
      <c r="DR886" s="11">
        <v>18</v>
      </c>
      <c r="DS886" s="16">
        <v>24</v>
      </c>
      <c r="DT886" s="16">
        <v>2500</v>
      </c>
      <c r="DU886" s="11" t="s">
        <v>181</v>
      </c>
      <c r="DV886" s="11" t="s">
        <v>182</v>
      </c>
      <c r="DW886" s="27" t="s">
        <v>156</v>
      </c>
      <c r="DX886" s="27" t="s">
        <v>156</v>
      </c>
      <c r="DY886" s="20" t="s">
        <v>2078</v>
      </c>
      <c r="DZ886" s="16">
        <v>7</v>
      </c>
      <c r="EA886" s="16">
        <v>55</v>
      </c>
      <c r="EB886" s="27" t="s">
        <v>185</v>
      </c>
      <c r="EC886" s="27" t="s">
        <v>185</v>
      </c>
      <c r="ED886" s="27" t="s">
        <v>182</v>
      </c>
      <c r="EE886" s="29">
        <v>44957.990254629629</v>
      </c>
      <c r="EF886" s="28" t="s">
        <v>186</v>
      </c>
      <c r="EG886" s="28" t="s">
        <v>156</v>
      </c>
      <c r="EH886" s="28" t="s">
        <v>187</v>
      </c>
      <c r="EI886" s="29">
        <v>45114.821099537039</v>
      </c>
      <c r="EJ886" s="28" t="s">
        <v>197</v>
      </c>
      <c r="EK886" s="28" t="s">
        <v>156</v>
      </c>
      <c r="EL886" s="28" t="s">
        <v>198</v>
      </c>
      <c r="EM886" s="45"/>
      <c r="EN886" s="46" t="str">
        <f t="shared" si="92"/>
        <v>343F056C</v>
      </c>
      <c r="EO886" s="47">
        <f t="shared" si="93"/>
        <v>45158</v>
      </c>
      <c r="EP886" s="47">
        <f t="shared" si="94"/>
        <v>45093</v>
      </c>
      <c r="EQ886" s="48" t="str">
        <f t="shared" ca="1" si="95"/>
        <v>Past</v>
      </c>
      <c r="ER886" s="49">
        <f t="shared" si="96"/>
        <v>65</v>
      </c>
      <c r="ES886" s="50"/>
      <c r="ET886" s="51">
        <f t="shared" si="97"/>
        <v>65</v>
      </c>
      <c r="EU886" s="52">
        <f t="shared" si="98"/>
        <v>0</v>
      </c>
      <c r="EV886" s="46"/>
    </row>
    <row r="887" spans="1:153" ht="14.25" customHeight="1">
      <c r="A887" s="8">
        <v>880</v>
      </c>
      <c r="B887" s="9" t="s">
        <v>141</v>
      </c>
      <c r="C887" s="10" t="s">
        <v>206</v>
      </c>
      <c r="D887" s="10" t="s">
        <v>2008</v>
      </c>
      <c r="E887" s="10" t="s">
        <v>150</v>
      </c>
      <c r="F887" s="9" t="s">
        <v>2009</v>
      </c>
      <c r="G887" s="10" t="s">
        <v>432</v>
      </c>
      <c r="H887" s="9" t="s">
        <v>433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149</v>
      </c>
      <c r="N887" s="9" t="s">
        <v>150</v>
      </c>
      <c r="O887" s="9" t="s">
        <v>151</v>
      </c>
      <c r="P887" s="9" t="s">
        <v>142</v>
      </c>
      <c r="Q887" s="9" t="s">
        <v>152</v>
      </c>
      <c r="R887" s="9" t="s">
        <v>336</v>
      </c>
      <c r="S887" s="9" t="s">
        <v>305</v>
      </c>
      <c r="T887" s="9" t="s">
        <v>306</v>
      </c>
      <c r="U887" s="9" t="s">
        <v>337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2273</v>
      </c>
      <c r="AA887" s="9" t="s">
        <v>363</v>
      </c>
      <c r="AB887" s="12" t="s">
        <v>2274</v>
      </c>
      <c r="AC887" s="10" t="s">
        <v>2305</v>
      </c>
      <c r="AD887" s="9" t="s">
        <v>366</v>
      </c>
      <c r="AE887" s="13" t="s">
        <v>2306</v>
      </c>
      <c r="AF887" s="14" t="s">
        <v>2389</v>
      </c>
      <c r="AG887" s="10" t="s">
        <v>2728</v>
      </c>
      <c r="AH887" s="11" t="s">
        <v>2297</v>
      </c>
      <c r="AI887" s="11" t="s">
        <v>369</v>
      </c>
      <c r="AJ887" s="10" t="s">
        <v>2298</v>
      </c>
      <c r="AK887" s="11" t="s">
        <v>369</v>
      </c>
      <c r="AL887" s="11" t="s">
        <v>168</v>
      </c>
      <c r="AM887" s="10" t="s">
        <v>169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2.6</v>
      </c>
      <c r="AU887" s="10" t="s">
        <v>150</v>
      </c>
      <c r="AV887" s="16">
        <v>5500</v>
      </c>
      <c r="AW887" s="16">
        <v>5500</v>
      </c>
      <c r="AX887" s="16">
        <v>0</v>
      </c>
      <c r="AY887" s="16">
        <v>1000</v>
      </c>
      <c r="AZ887" s="16">
        <v>500</v>
      </c>
      <c r="BA887" s="17">
        <v>45108</v>
      </c>
      <c r="BB887" s="30" t="s">
        <v>175</v>
      </c>
      <c r="BC887" s="18">
        <v>45117</v>
      </c>
      <c r="BD887" s="17">
        <v>45443</v>
      </c>
      <c r="BE887" s="17">
        <v>45504</v>
      </c>
      <c r="BF887" s="17">
        <v>45092</v>
      </c>
      <c r="BG887" s="10">
        <v>85651276</v>
      </c>
      <c r="BH887" s="9" t="s">
        <v>274</v>
      </c>
      <c r="BI887" s="19">
        <v>45139</v>
      </c>
      <c r="BJ887" s="20">
        <v>45145</v>
      </c>
      <c r="BK887" s="16">
        <v>1500</v>
      </c>
      <c r="BL887" s="16">
        <v>3900</v>
      </c>
      <c r="BM887" s="9" t="s">
        <v>177</v>
      </c>
      <c r="BN887" s="9" t="s">
        <v>470</v>
      </c>
      <c r="BO887" s="9" t="s">
        <v>156</v>
      </c>
      <c r="BP887" s="17">
        <v>45229</v>
      </c>
      <c r="BQ887" s="17" t="s">
        <v>156</v>
      </c>
      <c r="BR887" s="17">
        <v>45201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>
        <v>45068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45086</v>
      </c>
      <c r="CD887" s="10" t="s">
        <v>156</v>
      </c>
      <c r="CE887" s="17" t="s">
        <v>156</v>
      </c>
      <c r="CF887" s="17" t="s">
        <v>156</v>
      </c>
      <c r="CG887" s="17">
        <v>45081</v>
      </c>
      <c r="CH887" s="17">
        <v>45084</v>
      </c>
      <c r="CI887" s="16">
        <v>1500</v>
      </c>
      <c r="CJ887" s="10" t="s">
        <v>2731</v>
      </c>
      <c r="CK887" s="10" t="s">
        <v>230</v>
      </c>
      <c r="CL887" s="18" t="s">
        <v>156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>
        <v>45068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>
        <v>45146</v>
      </c>
      <c r="CX887" s="10" t="s">
        <v>2387</v>
      </c>
      <c r="CY887" s="17" t="s">
        <v>156</v>
      </c>
      <c r="CZ887" s="17" t="s">
        <v>156</v>
      </c>
      <c r="DA887" s="17">
        <v>45081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>
        <v>45155</v>
      </c>
      <c r="DH887" s="10" t="s">
        <v>2061</v>
      </c>
      <c r="DI887" s="17" t="s">
        <v>156</v>
      </c>
      <c r="DJ887" s="17" t="s">
        <v>156</v>
      </c>
      <c r="DK887" s="17">
        <v>45081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36</v>
      </c>
      <c r="DQ887" s="16">
        <v>18</v>
      </c>
      <c r="DR887" s="11">
        <v>18</v>
      </c>
      <c r="DS887" s="16">
        <v>24</v>
      </c>
      <c r="DT887" s="16">
        <v>0</v>
      </c>
      <c r="DU887" s="11" t="s">
        <v>181</v>
      </c>
      <c r="DV887" s="11" t="s">
        <v>182</v>
      </c>
      <c r="DW887" s="27" t="s">
        <v>156</v>
      </c>
      <c r="DX887" s="27" t="s">
        <v>156</v>
      </c>
      <c r="DY887" s="20" t="s">
        <v>2678</v>
      </c>
      <c r="DZ887" s="16">
        <v>7</v>
      </c>
      <c r="EA887" s="16">
        <v>55</v>
      </c>
      <c r="EB887" s="27" t="s">
        <v>185</v>
      </c>
      <c r="EC887" s="27" t="s">
        <v>185</v>
      </c>
      <c r="ED887" s="27" t="s">
        <v>182</v>
      </c>
      <c r="EE887" s="29">
        <v>45068.822800925926</v>
      </c>
      <c r="EF887" s="28" t="s">
        <v>186</v>
      </c>
      <c r="EG887" s="28" t="s">
        <v>156</v>
      </c>
      <c r="EH887" s="28" t="s">
        <v>187</v>
      </c>
      <c r="EI887" s="29">
        <v>45115.510740740741</v>
      </c>
      <c r="EJ887" s="28" t="s">
        <v>542</v>
      </c>
      <c r="EK887" s="28" t="s">
        <v>156</v>
      </c>
      <c r="EL887" s="28" t="s">
        <v>543</v>
      </c>
      <c r="EM887" s="45" t="s">
        <v>3713</v>
      </c>
      <c r="EN887" s="46" t="str">
        <f t="shared" si="92"/>
        <v>343F056C</v>
      </c>
      <c r="EO887" s="47">
        <f t="shared" si="93"/>
        <v>45167</v>
      </c>
      <c r="EP887" s="47">
        <f t="shared" si="94"/>
        <v>45146</v>
      </c>
      <c r="EQ887" s="48" t="str">
        <f t="shared" ca="1" si="95"/>
        <v>Y</v>
      </c>
      <c r="ER887" s="49">
        <f t="shared" si="96"/>
        <v>21</v>
      </c>
      <c r="ES887" s="50"/>
      <c r="ET887" s="51">
        <f t="shared" si="97"/>
        <v>21</v>
      </c>
      <c r="EU887" s="52">
        <f t="shared" si="98"/>
        <v>31500</v>
      </c>
      <c r="EV887" s="46"/>
      <c r="EW887" s="23" t="s">
        <v>3721</v>
      </c>
    </row>
    <row r="888" spans="1:153" ht="14.25" hidden="1" customHeight="1">
      <c r="A888" s="8">
        <v>881</v>
      </c>
      <c r="B888" s="9" t="s">
        <v>141</v>
      </c>
      <c r="C888" s="10" t="s">
        <v>206</v>
      </c>
      <c r="D888" s="10" t="s">
        <v>2008</v>
      </c>
      <c r="E888" s="10" t="s">
        <v>150</v>
      </c>
      <c r="F888" s="9" t="s">
        <v>2009</v>
      </c>
      <c r="G888" s="10" t="s">
        <v>432</v>
      </c>
      <c r="H888" s="9" t="s">
        <v>433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149</v>
      </c>
      <c r="N888" s="9" t="s">
        <v>150</v>
      </c>
      <c r="O888" s="9" t="s">
        <v>151</v>
      </c>
      <c r="P888" s="9" t="s">
        <v>142</v>
      </c>
      <c r="Q888" s="9" t="s">
        <v>152</v>
      </c>
      <c r="R888" s="9" t="s">
        <v>336</v>
      </c>
      <c r="S888" s="9" t="s">
        <v>305</v>
      </c>
      <c r="T888" s="9" t="s">
        <v>306</v>
      </c>
      <c r="U888" s="9" t="s">
        <v>337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2273</v>
      </c>
      <c r="AA888" s="9" t="s">
        <v>363</v>
      </c>
      <c r="AB888" s="12" t="s">
        <v>2274</v>
      </c>
      <c r="AC888" s="10" t="s">
        <v>2305</v>
      </c>
      <c r="AD888" s="9" t="s">
        <v>366</v>
      </c>
      <c r="AE888" s="13" t="s">
        <v>2306</v>
      </c>
      <c r="AF888" s="14" t="s">
        <v>2389</v>
      </c>
      <c r="AG888" s="10" t="s">
        <v>2728</v>
      </c>
      <c r="AH888" s="11" t="s">
        <v>2297</v>
      </c>
      <c r="AI888" s="11" t="s">
        <v>369</v>
      </c>
      <c r="AJ888" s="10" t="s">
        <v>2298</v>
      </c>
      <c r="AK888" s="11" t="s">
        <v>369</v>
      </c>
      <c r="AL888" s="11" t="s">
        <v>168</v>
      </c>
      <c r="AM888" s="10" t="s">
        <v>169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2.6</v>
      </c>
      <c r="AU888" s="10" t="s">
        <v>150</v>
      </c>
      <c r="AV888" s="16">
        <v>5500</v>
      </c>
      <c r="AW888" s="16">
        <v>5500</v>
      </c>
      <c r="AX888" s="16">
        <v>0</v>
      </c>
      <c r="AY888" s="16">
        <v>1000</v>
      </c>
      <c r="AZ888" s="16">
        <v>500</v>
      </c>
      <c r="BA888" s="17">
        <v>45108</v>
      </c>
      <c r="BB888" s="30" t="s">
        <v>175</v>
      </c>
      <c r="BC888" s="18" t="s">
        <v>156</v>
      </c>
      <c r="BD888" s="17">
        <v>45443</v>
      </c>
      <c r="BE888" s="17">
        <v>45504</v>
      </c>
      <c r="BF888" s="17">
        <v>45092</v>
      </c>
      <c r="BG888" s="10">
        <v>85373683</v>
      </c>
      <c r="BH888" s="9" t="s">
        <v>621</v>
      </c>
      <c r="BI888" s="19">
        <v>45170</v>
      </c>
      <c r="BJ888" s="20">
        <v>45173</v>
      </c>
      <c r="BK888" s="16">
        <v>0</v>
      </c>
      <c r="BL888" s="16">
        <v>0</v>
      </c>
      <c r="BM888" s="9" t="s">
        <v>177</v>
      </c>
      <c r="BN888" s="9" t="s">
        <v>178</v>
      </c>
      <c r="BO888" s="9" t="s">
        <v>156</v>
      </c>
      <c r="BP888" s="17">
        <v>45257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45083</v>
      </c>
      <c r="CD888" s="10" t="s">
        <v>2568</v>
      </c>
      <c r="CE888" s="17">
        <v>45058</v>
      </c>
      <c r="CF888" s="17" t="s">
        <v>156</v>
      </c>
      <c r="CG888" s="17">
        <v>44976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>
        <v>45107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45174</v>
      </c>
      <c r="CX888" s="10" t="s">
        <v>2603</v>
      </c>
      <c r="CY888" s="17" t="s">
        <v>156</v>
      </c>
      <c r="CZ888" s="17" t="s">
        <v>156</v>
      </c>
      <c r="DA888" s="17" t="s">
        <v>156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45183</v>
      </c>
      <c r="DH888" s="10" t="s">
        <v>2604</v>
      </c>
      <c r="DI888" s="17" t="s">
        <v>156</v>
      </c>
      <c r="DJ888" s="17" t="s">
        <v>156</v>
      </c>
      <c r="DK888" s="17" t="s">
        <v>156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36</v>
      </c>
      <c r="DQ888" s="16">
        <v>18</v>
      </c>
      <c r="DR888" s="11">
        <v>18</v>
      </c>
      <c r="DS888" s="16">
        <v>24</v>
      </c>
      <c r="DT888" s="16">
        <v>700</v>
      </c>
      <c r="DU888" s="11" t="s">
        <v>181</v>
      </c>
      <c r="DV888" s="11" t="s">
        <v>182</v>
      </c>
      <c r="DW888" s="27" t="s">
        <v>156</v>
      </c>
      <c r="DX888" s="27" t="s">
        <v>156</v>
      </c>
      <c r="DY888" s="20" t="s">
        <v>2362</v>
      </c>
      <c r="DZ888" s="16">
        <v>7</v>
      </c>
      <c r="EA888" s="16">
        <v>55</v>
      </c>
      <c r="EB888" s="27" t="s">
        <v>185</v>
      </c>
      <c r="EC888" s="27" t="s">
        <v>185</v>
      </c>
      <c r="ED888" s="27" t="s">
        <v>182</v>
      </c>
      <c r="EE888" s="29">
        <v>44975.967048611114</v>
      </c>
      <c r="EF888" s="28" t="s">
        <v>188</v>
      </c>
      <c r="EG888" s="28" t="s">
        <v>189</v>
      </c>
      <c r="EH888" s="28" t="s">
        <v>190</v>
      </c>
      <c r="EI888" s="29">
        <v>45089.818206018521</v>
      </c>
      <c r="EJ888" s="28" t="s">
        <v>197</v>
      </c>
      <c r="EK888" s="28" t="s">
        <v>156</v>
      </c>
      <c r="EL888" s="28" t="s">
        <v>198</v>
      </c>
      <c r="EM888" s="45"/>
      <c r="EN888" s="46" t="str">
        <f t="shared" si="92"/>
        <v>343F056C</v>
      </c>
      <c r="EO888" s="47">
        <f t="shared" si="93"/>
        <v>45195</v>
      </c>
      <c r="EP888" s="47">
        <f t="shared" si="94"/>
        <v>45174</v>
      </c>
      <c r="EQ888" s="48" t="str">
        <f t="shared" ca="1" si="95"/>
        <v>Y</v>
      </c>
      <c r="ER888" s="49">
        <f t="shared" si="96"/>
        <v>21</v>
      </c>
      <c r="ES888" s="50"/>
      <c r="ET888" s="51">
        <f t="shared" si="97"/>
        <v>21</v>
      </c>
      <c r="EU888" s="52">
        <f t="shared" si="98"/>
        <v>0</v>
      </c>
      <c r="EV888" s="46"/>
    </row>
    <row r="889" spans="1:153" ht="14.25" customHeight="1">
      <c r="A889" s="8">
        <v>882</v>
      </c>
      <c r="B889" s="9" t="s">
        <v>141</v>
      </c>
      <c r="C889" s="10" t="s">
        <v>206</v>
      </c>
      <c r="D889" s="10" t="s">
        <v>2008</v>
      </c>
      <c r="E889" s="10" t="s">
        <v>150</v>
      </c>
      <c r="F889" s="9" t="s">
        <v>2009</v>
      </c>
      <c r="G889" s="10" t="s">
        <v>1544</v>
      </c>
      <c r="H889" s="9" t="s">
        <v>1545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149</v>
      </c>
      <c r="N889" s="9" t="s">
        <v>150</v>
      </c>
      <c r="O889" s="9" t="s">
        <v>151</v>
      </c>
      <c r="P889" s="9" t="s">
        <v>142</v>
      </c>
      <c r="Q889" s="9" t="s">
        <v>152</v>
      </c>
      <c r="R889" s="9" t="s">
        <v>213</v>
      </c>
      <c r="S889" s="9" t="s">
        <v>154</v>
      </c>
      <c r="T889" s="9" t="s">
        <v>214</v>
      </c>
      <c r="U889" s="9" t="s">
        <v>215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2114</v>
      </c>
      <c r="AA889" s="9" t="s">
        <v>217</v>
      </c>
      <c r="AB889" s="12" t="s">
        <v>218</v>
      </c>
      <c r="AC889" s="10" t="s">
        <v>2115</v>
      </c>
      <c r="AD889" s="9" t="s">
        <v>217</v>
      </c>
      <c r="AE889" s="13" t="s">
        <v>218</v>
      </c>
      <c r="AF889" s="14" t="s">
        <v>442</v>
      </c>
      <c r="AG889" s="10" t="s">
        <v>2732</v>
      </c>
      <c r="AH889" s="11" t="s">
        <v>222</v>
      </c>
      <c r="AI889" s="11" t="s">
        <v>223</v>
      </c>
      <c r="AJ889" s="10" t="s">
        <v>224</v>
      </c>
      <c r="AK889" s="11" t="s">
        <v>223</v>
      </c>
      <c r="AL889" s="11" t="s">
        <v>168</v>
      </c>
      <c r="AM889" s="10" t="s">
        <v>169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5.3</v>
      </c>
      <c r="AU889" s="10" t="s">
        <v>142</v>
      </c>
      <c r="AV889" s="16">
        <v>9500</v>
      </c>
      <c r="AW889" s="16">
        <v>9500</v>
      </c>
      <c r="AX889" s="16">
        <v>0</v>
      </c>
      <c r="AY889" s="16">
        <v>2500</v>
      </c>
      <c r="AZ889" s="16">
        <v>0</v>
      </c>
      <c r="BA889" s="17">
        <v>45117</v>
      </c>
      <c r="BB889" s="30" t="s">
        <v>175</v>
      </c>
      <c r="BC889" s="18">
        <v>45112</v>
      </c>
      <c r="BD889" s="17">
        <v>45322</v>
      </c>
      <c r="BE889" s="17">
        <v>45322</v>
      </c>
      <c r="BF889" s="17">
        <v>45092</v>
      </c>
      <c r="BG889" s="10">
        <v>85249986</v>
      </c>
      <c r="BH889" s="9" t="s">
        <v>414</v>
      </c>
      <c r="BI889" s="19">
        <v>45047</v>
      </c>
      <c r="BJ889" s="20">
        <v>45047</v>
      </c>
      <c r="BK889" s="16">
        <v>1496</v>
      </c>
      <c r="BL889" s="16">
        <v>7929</v>
      </c>
      <c r="BM889" s="9" t="s">
        <v>177</v>
      </c>
      <c r="BN889" s="9" t="s">
        <v>383</v>
      </c>
      <c r="BO889" s="9" t="s">
        <v>156</v>
      </c>
      <c r="BP889" s="17">
        <v>45122</v>
      </c>
      <c r="BQ889" s="17">
        <v>45122</v>
      </c>
      <c r="BR889" s="17" t="s">
        <v>156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 t="s">
        <v>156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 t="s">
        <v>156</v>
      </c>
      <c r="CD889" s="10" t="s">
        <v>156</v>
      </c>
      <c r="CE889" s="17" t="s">
        <v>156</v>
      </c>
      <c r="CF889" s="17" t="s">
        <v>156</v>
      </c>
      <c r="CG889" s="17" t="s">
        <v>156</v>
      </c>
      <c r="CH889" s="17" t="s">
        <v>156</v>
      </c>
      <c r="CI889" s="16">
        <v>0</v>
      </c>
      <c r="CJ889" s="10" t="s">
        <v>156</v>
      </c>
      <c r="CK889" s="10" t="s">
        <v>156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 t="s">
        <v>156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44950</v>
      </c>
      <c r="CX889" s="10" t="s">
        <v>193</v>
      </c>
      <c r="CY889" s="17" t="s">
        <v>156</v>
      </c>
      <c r="CZ889" s="17" t="s">
        <v>156</v>
      </c>
      <c r="DA889" s="17" t="s">
        <v>156</v>
      </c>
      <c r="DB889" s="17">
        <v>44945</v>
      </c>
      <c r="DC889" s="16">
        <v>1496</v>
      </c>
      <c r="DD889" s="10" t="s">
        <v>2733</v>
      </c>
      <c r="DE889" s="10" t="s">
        <v>230</v>
      </c>
      <c r="DF889" s="18" t="s">
        <v>156</v>
      </c>
      <c r="DG889" s="17">
        <v>44978</v>
      </c>
      <c r="DH889" s="10" t="s">
        <v>453</v>
      </c>
      <c r="DI889" s="17" t="s">
        <v>156</v>
      </c>
      <c r="DJ889" s="17" t="s">
        <v>156</v>
      </c>
      <c r="DK889" s="17" t="s">
        <v>156</v>
      </c>
      <c r="DL889" s="17">
        <v>44972</v>
      </c>
      <c r="DM889" s="16">
        <v>1496</v>
      </c>
      <c r="DN889" s="10" t="s">
        <v>2734</v>
      </c>
      <c r="DO889" s="10" t="s">
        <v>230</v>
      </c>
      <c r="DP889" s="16">
        <v>12</v>
      </c>
      <c r="DQ889" s="16">
        <v>8</v>
      </c>
      <c r="DR889" s="11">
        <v>8</v>
      </c>
      <c r="DS889" s="16">
        <v>12</v>
      </c>
      <c r="DT889" s="16">
        <v>0</v>
      </c>
      <c r="DU889" s="11" t="s">
        <v>181</v>
      </c>
      <c r="DV889" s="11" t="s">
        <v>182</v>
      </c>
      <c r="DW889" s="27" t="s">
        <v>156</v>
      </c>
      <c r="DX889" s="27" t="s">
        <v>156</v>
      </c>
      <c r="DY889" s="20" t="s">
        <v>156</v>
      </c>
      <c r="DZ889" s="16">
        <v>7</v>
      </c>
      <c r="EA889" s="16">
        <v>82</v>
      </c>
      <c r="EB889" s="27" t="s">
        <v>185</v>
      </c>
      <c r="EC889" s="27" t="s">
        <v>185</v>
      </c>
      <c r="ED889" s="27" t="s">
        <v>182</v>
      </c>
      <c r="EE889" s="29">
        <v>44938.25917824074</v>
      </c>
      <c r="EF889" s="28" t="s">
        <v>188</v>
      </c>
      <c r="EG889" s="28" t="s">
        <v>189</v>
      </c>
      <c r="EH889" s="28" t="s">
        <v>190</v>
      </c>
      <c r="EI889" s="29">
        <v>45062.343865740739</v>
      </c>
      <c r="EJ889" s="28" t="s">
        <v>197</v>
      </c>
      <c r="EK889" s="28" t="s">
        <v>156</v>
      </c>
      <c r="EL889" s="28" t="s">
        <v>198</v>
      </c>
      <c r="EM889" s="45" t="s">
        <v>3713</v>
      </c>
      <c r="EN889" s="46" t="str">
        <f t="shared" si="92"/>
        <v>343F105A</v>
      </c>
      <c r="EO889" s="47">
        <f t="shared" si="93"/>
        <v>45033</v>
      </c>
      <c r="EP889" s="47">
        <f t="shared" si="94"/>
        <v>44950</v>
      </c>
      <c r="EQ889" s="48" t="str">
        <f t="shared" ca="1" si="95"/>
        <v>Past</v>
      </c>
      <c r="ER889" s="49">
        <f t="shared" si="96"/>
        <v>83</v>
      </c>
      <c r="ES889" s="50"/>
      <c r="ET889" s="51">
        <f t="shared" si="97"/>
        <v>83</v>
      </c>
      <c r="EU889" s="52">
        <f t="shared" si="98"/>
        <v>124168</v>
      </c>
      <c r="EV889" s="46"/>
      <c r="EW889" s="23" t="s">
        <v>3714</v>
      </c>
    </row>
    <row r="890" spans="1:153" ht="14.25" customHeight="1">
      <c r="A890" s="8">
        <v>883</v>
      </c>
      <c r="B890" s="9" t="s">
        <v>141</v>
      </c>
      <c r="C890" s="10" t="s">
        <v>206</v>
      </c>
      <c r="D890" s="10" t="s">
        <v>2008</v>
      </c>
      <c r="E890" s="10" t="s">
        <v>150</v>
      </c>
      <c r="F890" s="9" t="s">
        <v>2009</v>
      </c>
      <c r="G890" s="10" t="s">
        <v>1544</v>
      </c>
      <c r="H890" s="9" t="s">
        <v>1545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149</v>
      </c>
      <c r="N890" s="9" t="s">
        <v>150</v>
      </c>
      <c r="O890" s="9" t="s">
        <v>151</v>
      </c>
      <c r="P890" s="9" t="s">
        <v>142</v>
      </c>
      <c r="Q890" s="9" t="s">
        <v>152</v>
      </c>
      <c r="R890" s="9" t="s">
        <v>213</v>
      </c>
      <c r="S890" s="9" t="s">
        <v>154</v>
      </c>
      <c r="T890" s="9" t="s">
        <v>214</v>
      </c>
      <c r="U890" s="9" t="s">
        <v>215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2114</v>
      </c>
      <c r="AA890" s="9" t="s">
        <v>217</v>
      </c>
      <c r="AB890" s="12" t="s">
        <v>218</v>
      </c>
      <c r="AC890" s="10" t="s">
        <v>2115</v>
      </c>
      <c r="AD890" s="9" t="s">
        <v>217</v>
      </c>
      <c r="AE890" s="13" t="s">
        <v>218</v>
      </c>
      <c r="AF890" s="14" t="s">
        <v>442</v>
      </c>
      <c r="AG890" s="10" t="s">
        <v>2732</v>
      </c>
      <c r="AH890" s="11" t="s">
        <v>222</v>
      </c>
      <c r="AI890" s="11" t="s">
        <v>223</v>
      </c>
      <c r="AJ890" s="10" t="s">
        <v>224</v>
      </c>
      <c r="AK890" s="11" t="s">
        <v>223</v>
      </c>
      <c r="AL890" s="11" t="s">
        <v>168</v>
      </c>
      <c r="AM890" s="10" t="s">
        <v>169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5.3</v>
      </c>
      <c r="AU890" s="10" t="s">
        <v>142</v>
      </c>
      <c r="AV890" s="16">
        <v>9500</v>
      </c>
      <c r="AW890" s="16">
        <v>9500</v>
      </c>
      <c r="AX890" s="16">
        <v>0</v>
      </c>
      <c r="AY890" s="16">
        <v>2500</v>
      </c>
      <c r="AZ890" s="16">
        <v>0</v>
      </c>
      <c r="BA890" s="17">
        <v>45117</v>
      </c>
      <c r="BB890" s="30" t="s">
        <v>175</v>
      </c>
      <c r="BC890" s="18">
        <v>45112</v>
      </c>
      <c r="BD890" s="17">
        <v>45322</v>
      </c>
      <c r="BE890" s="17">
        <v>45322</v>
      </c>
      <c r="BF890" s="17">
        <v>45092</v>
      </c>
      <c r="BG890" s="10">
        <v>85249987</v>
      </c>
      <c r="BH890" s="9" t="s">
        <v>319</v>
      </c>
      <c r="BI890" s="19">
        <v>45078</v>
      </c>
      <c r="BJ890" s="20">
        <v>45082</v>
      </c>
      <c r="BK890" s="16">
        <v>1012</v>
      </c>
      <c r="BL890" s="16">
        <v>5364</v>
      </c>
      <c r="BM890" s="9" t="s">
        <v>177</v>
      </c>
      <c r="BN890" s="9" t="s">
        <v>383</v>
      </c>
      <c r="BO890" s="9" t="s">
        <v>156</v>
      </c>
      <c r="BP890" s="17">
        <v>45221</v>
      </c>
      <c r="BQ890" s="17">
        <v>45221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45034</v>
      </c>
      <c r="CD890" s="10" t="s">
        <v>2381</v>
      </c>
      <c r="CE890" s="17" t="s">
        <v>156</v>
      </c>
      <c r="CF890" s="17" t="s">
        <v>156</v>
      </c>
      <c r="CG890" s="17">
        <v>45029</v>
      </c>
      <c r="CH890" s="17">
        <v>45035</v>
      </c>
      <c r="CI890" s="16">
        <v>1000</v>
      </c>
      <c r="CJ890" s="10" t="s">
        <v>2735</v>
      </c>
      <c r="CK890" s="10" t="s">
        <v>230</v>
      </c>
      <c r="CL890" s="18" t="s">
        <v>156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>
        <v>45048</v>
      </c>
      <c r="CX890" s="10" t="s">
        <v>2736</v>
      </c>
      <c r="CY890" s="17" t="s">
        <v>156</v>
      </c>
      <c r="CZ890" s="17" t="s">
        <v>156</v>
      </c>
      <c r="DA890" s="17">
        <v>45029</v>
      </c>
      <c r="DB890" s="17">
        <v>45056</v>
      </c>
      <c r="DC890" s="16">
        <v>1012</v>
      </c>
      <c r="DD890" s="10" t="s">
        <v>2737</v>
      </c>
      <c r="DE890" s="10" t="s">
        <v>230</v>
      </c>
      <c r="DF890" s="18" t="s">
        <v>156</v>
      </c>
      <c r="DG890" s="17">
        <v>45057</v>
      </c>
      <c r="DH890" s="10" t="s">
        <v>2135</v>
      </c>
      <c r="DI890" s="17" t="s">
        <v>156</v>
      </c>
      <c r="DJ890" s="17" t="s">
        <v>156</v>
      </c>
      <c r="DK890" s="17">
        <v>45029</v>
      </c>
      <c r="DL890" s="17">
        <v>45092</v>
      </c>
      <c r="DM890" s="16">
        <v>1012</v>
      </c>
      <c r="DN890" s="10" t="s">
        <v>2738</v>
      </c>
      <c r="DO890" s="10" t="s">
        <v>417</v>
      </c>
      <c r="DP890" s="16">
        <v>12</v>
      </c>
      <c r="DQ890" s="16">
        <v>8</v>
      </c>
      <c r="DR890" s="11">
        <v>8</v>
      </c>
      <c r="DS890" s="16">
        <v>12</v>
      </c>
      <c r="DT890" s="16">
        <v>0</v>
      </c>
      <c r="DU890" s="11" t="s">
        <v>181</v>
      </c>
      <c r="DV890" s="11" t="s">
        <v>182</v>
      </c>
      <c r="DW890" s="27" t="s">
        <v>156</v>
      </c>
      <c r="DX890" s="27" t="s">
        <v>156</v>
      </c>
      <c r="DY890" s="20" t="s">
        <v>2690</v>
      </c>
      <c r="DZ890" s="16">
        <v>7</v>
      </c>
      <c r="EA890" s="16">
        <v>82</v>
      </c>
      <c r="EB890" s="27" t="s">
        <v>185</v>
      </c>
      <c r="EC890" s="27" t="s">
        <v>185</v>
      </c>
      <c r="ED890" s="27" t="s">
        <v>182</v>
      </c>
      <c r="EE890" s="29">
        <v>44938.25917824074</v>
      </c>
      <c r="EF890" s="28" t="s">
        <v>188</v>
      </c>
      <c r="EG890" s="28" t="s">
        <v>189</v>
      </c>
      <c r="EH890" s="28" t="s">
        <v>190</v>
      </c>
      <c r="EI890" s="29">
        <v>45092.742083333331</v>
      </c>
      <c r="EJ890" s="28" t="s">
        <v>505</v>
      </c>
      <c r="EK890" s="28" t="s">
        <v>506</v>
      </c>
      <c r="EL890" s="28" t="s">
        <v>237</v>
      </c>
      <c r="EM890" s="45" t="s">
        <v>3713</v>
      </c>
      <c r="EN890" s="46" t="str">
        <f t="shared" si="92"/>
        <v>343F105A</v>
      </c>
      <c r="EO890" s="47">
        <f t="shared" si="93"/>
        <v>45132</v>
      </c>
      <c r="EP890" s="47">
        <f t="shared" si="94"/>
        <v>45048</v>
      </c>
      <c r="EQ890" s="48" t="str">
        <f t="shared" ca="1" si="95"/>
        <v>Past</v>
      </c>
      <c r="ER890" s="49">
        <f t="shared" si="96"/>
        <v>84</v>
      </c>
      <c r="ES890" s="50"/>
      <c r="ET890" s="51">
        <f t="shared" si="97"/>
        <v>84</v>
      </c>
      <c r="EU890" s="52">
        <f t="shared" si="98"/>
        <v>85008</v>
      </c>
      <c r="EV890" s="46"/>
      <c r="EW890" s="23" t="s">
        <v>3714</v>
      </c>
    </row>
    <row r="891" spans="1:153" ht="14.25" customHeight="1">
      <c r="A891" s="8">
        <v>884</v>
      </c>
      <c r="B891" s="9" t="s">
        <v>141</v>
      </c>
      <c r="C891" s="10" t="s">
        <v>206</v>
      </c>
      <c r="D891" s="10" t="s">
        <v>2008</v>
      </c>
      <c r="E891" s="10" t="s">
        <v>150</v>
      </c>
      <c r="F891" s="9" t="s">
        <v>2009</v>
      </c>
      <c r="G891" s="10" t="s">
        <v>1544</v>
      </c>
      <c r="H891" s="9" t="s">
        <v>1545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149</v>
      </c>
      <c r="N891" s="9" t="s">
        <v>150</v>
      </c>
      <c r="O891" s="9" t="s">
        <v>151</v>
      </c>
      <c r="P891" s="9" t="s">
        <v>142</v>
      </c>
      <c r="Q891" s="9" t="s">
        <v>152</v>
      </c>
      <c r="R891" s="9" t="s">
        <v>213</v>
      </c>
      <c r="S891" s="9" t="s">
        <v>154</v>
      </c>
      <c r="T891" s="9" t="s">
        <v>214</v>
      </c>
      <c r="U891" s="9" t="s">
        <v>215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2114</v>
      </c>
      <c r="AA891" s="9" t="s">
        <v>217</v>
      </c>
      <c r="AB891" s="12" t="s">
        <v>218</v>
      </c>
      <c r="AC891" s="10" t="s">
        <v>2115</v>
      </c>
      <c r="AD891" s="9" t="s">
        <v>217</v>
      </c>
      <c r="AE891" s="13" t="s">
        <v>218</v>
      </c>
      <c r="AF891" s="14" t="s">
        <v>442</v>
      </c>
      <c r="AG891" s="10" t="s">
        <v>2732</v>
      </c>
      <c r="AH891" s="11" t="s">
        <v>222</v>
      </c>
      <c r="AI891" s="11" t="s">
        <v>223</v>
      </c>
      <c r="AJ891" s="10" t="s">
        <v>224</v>
      </c>
      <c r="AK891" s="11" t="s">
        <v>223</v>
      </c>
      <c r="AL891" s="11" t="s">
        <v>168</v>
      </c>
      <c r="AM891" s="10" t="s">
        <v>169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5.3</v>
      </c>
      <c r="AU891" s="10" t="s">
        <v>142</v>
      </c>
      <c r="AV891" s="16">
        <v>9500</v>
      </c>
      <c r="AW891" s="16">
        <v>9500</v>
      </c>
      <c r="AX891" s="16">
        <v>0</v>
      </c>
      <c r="AY891" s="16">
        <v>2500</v>
      </c>
      <c r="AZ891" s="16">
        <v>0</v>
      </c>
      <c r="BA891" s="17">
        <v>45117</v>
      </c>
      <c r="BB891" s="30" t="s">
        <v>175</v>
      </c>
      <c r="BC891" s="18">
        <v>45112</v>
      </c>
      <c r="BD891" s="17">
        <v>45322</v>
      </c>
      <c r="BE891" s="17">
        <v>45322</v>
      </c>
      <c r="BF891" s="17">
        <v>45092</v>
      </c>
      <c r="BG891" s="10">
        <v>85249988</v>
      </c>
      <c r="BH891" s="9" t="s">
        <v>321</v>
      </c>
      <c r="BI891" s="19">
        <v>45108</v>
      </c>
      <c r="BJ891" s="20">
        <v>45110</v>
      </c>
      <c r="BK891" s="16">
        <v>972</v>
      </c>
      <c r="BL891" s="16">
        <v>5152</v>
      </c>
      <c r="BM891" s="9" t="s">
        <v>177</v>
      </c>
      <c r="BN891" s="9" t="s">
        <v>470</v>
      </c>
      <c r="BO891" s="9" t="s">
        <v>156</v>
      </c>
      <c r="BP891" s="17">
        <v>45199</v>
      </c>
      <c r="BQ891" s="17">
        <v>45199</v>
      </c>
      <c r="BR891" s="17" t="s">
        <v>156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 t="s">
        <v>156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45037</v>
      </c>
      <c r="CD891" s="10" t="s">
        <v>156</v>
      </c>
      <c r="CE891" s="17">
        <v>45037</v>
      </c>
      <c r="CF891" s="17" t="s">
        <v>156</v>
      </c>
      <c r="CG891" s="17">
        <v>45021</v>
      </c>
      <c r="CH891" s="17">
        <v>45035</v>
      </c>
      <c r="CI891" s="16">
        <v>1000</v>
      </c>
      <c r="CJ891" s="10" t="s">
        <v>2739</v>
      </c>
      <c r="CK891" s="10" t="s">
        <v>230</v>
      </c>
      <c r="CL891" s="18" t="s">
        <v>156</v>
      </c>
      <c r="CM891" s="17" t="s">
        <v>156</v>
      </c>
      <c r="CN891" s="10" t="s">
        <v>156</v>
      </c>
      <c r="CO891" s="17" t="s">
        <v>156</v>
      </c>
      <c r="CP891" s="17" t="s">
        <v>156</v>
      </c>
      <c r="CQ891" s="17" t="s">
        <v>156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45085</v>
      </c>
      <c r="CX891" s="10" t="s">
        <v>2168</v>
      </c>
      <c r="CY891" s="17">
        <v>45093</v>
      </c>
      <c r="CZ891" s="17" t="s">
        <v>156</v>
      </c>
      <c r="DA891" s="17">
        <v>45021</v>
      </c>
      <c r="DB891" s="17">
        <v>45084</v>
      </c>
      <c r="DC891" s="16">
        <v>3504</v>
      </c>
      <c r="DD891" s="10" t="s">
        <v>2740</v>
      </c>
      <c r="DE891" s="10" t="s">
        <v>2641</v>
      </c>
      <c r="DF891" s="18" t="s">
        <v>156</v>
      </c>
      <c r="DG891" s="17">
        <v>45099</v>
      </c>
      <c r="DH891" s="10" t="s">
        <v>2170</v>
      </c>
      <c r="DI891" s="17">
        <v>45107</v>
      </c>
      <c r="DJ891" s="17" t="s">
        <v>156</v>
      </c>
      <c r="DK891" s="17">
        <v>45021</v>
      </c>
      <c r="DL891" s="17">
        <v>45097</v>
      </c>
      <c r="DM891" s="16">
        <v>972</v>
      </c>
      <c r="DN891" s="10" t="s">
        <v>2741</v>
      </c>
      <c r="DO891" s="10" t="s">
        <v>1010</v>
      </c>
      <c r="DP891" s="16">
        <v>12</v>
      </c>
      <c r="DQ891" s="16">
        <v>8</v>
      </c>
      <c r="DR891" s="11">
        <v>8</v>
      </c>
      <c r="DS891" s="16">
        <v>12</v>
      </c>
      <c r="DT891" s="16">
        <v>0</v>
      </c>
      <c r="DU891" s="11" t="s">
        <v>181</v>
      </c>
      <c r="DV891" s="11" t="s">
        <v>182</v>
      </c>
      <c r="DW891" s="27" t="s">
        <v>156</v>
      </c>
      <c r="DX891" s="27" t="s">
        <v>156</v>
      </c>
      <c r="DY891" s="20" t="s">
        <v>156</v>
      </c>
      <c r="DZ891" s="16">
        <v>7</v>
      </c>
      <c r="EA891" s="16">
        <v>82</v>
      </c>
      <c r="EB891" s="27" t="s">
        <v>185</v>
      </c>
      <c r="EC891" s="27" t="s">
        <v>185</v>
      </c>
      <c r="ED891" s="27" t="s">
        <v>182</v>
      </c>
      <c r="EE891" s="29">
        <v>44938.25917824074</v>
      </c>
      <c r="EF891" s="28" t="s">
        <v>188</v>
      </c>
      <c r="EG891" s="28" t="s">
        <v>189</v>
      </c>
      <c r="EH891" s="28" t="s">
        <v>190</v>
      </c>
      <c r="EI891" s="29">
        <v>45097.840949074074</v>
      </c>
      <c r="EJ891" s="28" t="s">
        <v>440</v>
      </c>
      <c r="EK891" s="28" t="s">
        <v>441</v>
      </c>
      <c r="EL891" s="28" t="s">
        <v>237</v>
      </c>
      <c r="EM891" s="45" t="s">
        <v>3713</v>
      </c>
      <c r="EN891" s="46" t="str">
        <f t="shared" si="92"/>
        <v>343F105A</v>
      </c>
      <c r="EO891" s="47">
        <f t="shared" si="93"/>
        <v>45110</v>
      </c>
      <c r="EP891" s="47">
        <f t="shared" si="94"/>
        <v>45085</v>
      </c>
      <c r="EQ891" s="48" t="str">
        <f t="shared" ca="1" si="95"/>
        <v>Past</v>
      </c>
      <c r="ER891" s="49">
        <f t="shared" si="96"/>
        <v>25</v>
      </c>
      <c r="ES891" s="50"/>
      <c r="ET891" s="51">
        <f t="shared" si="97"/>
        <v>25</v>
      </c>
      <c r="EU891" s="52">
        <f t="shared" si="98"/>
        <v>24300</v>
      </c>
      <c r="EV891" s="46"/>
      <c r="EW891" s="23" t="s">
        <v>3721</v>
      </c>
    </row>
    <row r="892" spans="1:153" ht="14.25" hidden="1" customHeight="1">
      <c r="A892" s="8">
        <v>885</v>
      </c>
      <c r="B892" s="9" t="s">
        <v>141</v>
      </c>
      <c r="C892" s="10" t="s">
        <v>206</v>
      </c>
      <c r="D892" s="10" t="s">
        <v>2008</v>
      </c>
      <c r="E892" s="10" t="s">
        <v>150</v>
      </c>
      <c r="F892" s="9" t="s">
        <v>2009</v>
      </c>
      <c r="G892" s="10" t="s">
        <v>1544</v>
      </c>
      <c r="H892" s="9" t="s">
        <v>1545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149</v>
      </c>
      <c r="N892" s="9" t="s">
        <v>150</v>
      </c>
      <c r="O892" s="9" t="s">
        <v>151</v>
      </c>
      <c r="P892" s="9" t="s">
        <v>142</v>
      </c>
      <c r="Q892" s="9" t="s">
        <v>152</v>
      </c>
      <c r="R892" s="9" t="s">
        <v>213</v>
      </c>
      <c r="S892" s="9" t="s">
        <v>154</v>
      </c>
      <c r="T892" s="9" t="s">
        <v>214</v>
      </c>
      <c r="U892" s="9" t="s">
        <v>215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2114</v>
      </c>
      <c r="AA892" s="9" t="s">
        <v>217</v>
      </c>
      <c r="AB892" s="12" t="s">
        <v>218</v>
      </c>
      <c r="AC892" s="10" t="s">
        <v>2115</v>
      </c>
      <c r="AD892" s="9" t="s">
        <v>217</v>
      </c>
      <c r="AE892" s="13" t="s">
        <v>218</v>
      </c>
      <c r="AF892" s="14" t="s">
        <v>442</v>
      </c>
      <c r="AG892" s="10" t="s">
        <v>2732</v>
      </c>
      <c r="AH892" s="11" t="s">
        <v>222</v>
      </c>
      <c r="AI892" s="11" t="s">
        <v>223</v>
      </c>
      <c r="AJ892" s="10" t="s">
        <v>224</v>
      </c>
      <c r="AK892" s="11" t="s">
        <v>223</v>
      </c>
      <c r="AL892" s="11" t="s">
        <v>168</v>
      </c>
      <c r="AM892" s="10" t="s">
        <v>169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5.3</v>
      </c>
      <c r="AU892" s="10" t="s">
        <v>142</v>
      </c>
      <c r="AV892" s="16">
        <v>9500</v>
      </c>
      <c r="AW892" s="16">
        <v>9500</v>
      </c>
      <c r="AX892" s="16">
        <v>0</v>
      </c>
      <c r="AY892" s="16">
        <v>2500</v>
      </c>
      <c r="AZ892" s="16">
        <v>0</v>
      </c>
      <c r="BA892" s="17">
        <v>45117</v>
      </c>
      <c r="BB892" s="30" t="s">
        <v>175</v>
      </c>
      <c r="BC892" s="18" t="s">
        <v>156</v>
      </c>
      <c r="BD892" s="17">
        <v>45322</v>
      </c>
      <c r="BE892" s="17">
        <v>45322</v>
      </c>
      <c r="BF892" s="17">
        <v>45092</v>
      </c>
      <c r="BG892" s="10">
        <v>85521104</v>
      </c>
      <c r="BH892" s="9" t="s">
        <v>258</v>
      </c>
      <c r="BI892" s="19">
        <v>45170</v>
      </c>
      <c r="BJ892" s="20">
        <v>45173</v>
      </c>
      <c r="BK892" s="16">
        <v>0</v>
      </c>
      <c r="BL892" s="16">
        <v>0</v>
      </c>
      <c r="BM892" s="9" t="s">
        <v>177</v>
      </c>
      <c r="BN892" s="9" t="s">
        <v>178</v>
      </c>
      <c r="BO892" s="9" t="s">
        <v>156</v>
      </c>
      <c r="BP892" s="17">
        <v>45245</v>
      </c>
      <c r="BQ892" s="17" t="s">
        <v>156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45065</v>
      </c>
      <c r="CD892" s="10" t="s">
        <v>1012</v>
      </c>
      <c r="CE892" s="17">
        <v>45065</v>
      </c>
      <c r="CF892" s="17" t="s">
        <v>156</v>
      </c>
      <c r="CG892" s="17">
        <v>45042</v>
      </c>
      <c r="CH892" s="17" t="s">
        <v>156</v>
      </c>
      <c r="CI892" s="16">
        <v>0</v>
      </c>
      <c r="CJ892" s="10" t="s">
        <v>156</v>
      </c>
      <c r="CK892" s="10" t="s">
        <v>156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45121</v>
      </c>
      <c r="CX892" s="10" t="s">
        <v>193</v>
      </c>
      <c r="CY892" s="17">
        <v>45121</v>
      </c>
      <c r="CZ892" s="17" t="s">
        <v>156</v>
      </c>
      <c r="DA892" s="17">
        <v>45042</v>
      </c>
      <c r="DB892" s="17" t="s">
        <v>156</v>
      </c>
      <c r="DC892" s="16">
        <v>0</v>
      </c>
      <c r="DD892" s="10" t="s">
        <v>156</v>
      </c>
      <c r="DE892" s="10" t="s">
        <v>156</v>
      </c>
      <c r="DF892" s="18" t="s">
        <v>156</v>
      </c>
      <c r="DG892" s="17">
        <v>45142</v>
      </c>
      <c r="DH892" s="10" t="s">
        <v>156</v>
      </c>
      <c r="DI892" s="17">
        <v>45142</v>
      </c>
      <c r="DJ892" s="17" t="s">
        <v>156</v>
      </c>
      <c r="DK892" s="17">
        <v>45042</v>
      </c>
      <c r="DL892" s="17" t="s">
        <v>156</v>
      </c>
      <c r="DM892" s="16">
        <v>0</v>
      </c>
      <c r="DN892" s="10" t="s">
        <v>156</v>
      </c>
      <c r="DO892" s="10" t="s">
        <v>156</v>
      </c>
      <c r="DP892" s="16">
        <v>12</v>
      </c>
      <c r="DQ892" s="16">
        <v>8</v>
      </c>
      <c r="DR892" s="11">
        <v>8</v>
      </c>
      <c r="DS892" s="16">
        <v>12</v>
      </c>
      <c r="DT892" s="16">
        <v>1</v>
      </c>
      <c r="DU892" s="11" t="s">
        <v>181</v>
      </c>
      <c r="DV892" s="11" t="s">
        <v>182</v>
      </c>
      <c r="DW892" s="27" t="s">
        <v>156</v>
      </c>
      <c r="DX892" s="27" t="s">
        <v>156</v>
      </c>
      <c r="DY892" s="20" t="s">
        <v>156</v>
      </c>
      <c r="DZ892" s="16">
        <v>7</v>
      </c>
      <c r="EA892" s="16">
        <v>82</v>
      </c>
      <c r="EB892" s="27" t="s">
        <v>185</v>
      </c>
      <c r="EC892" s="27" t="s">
        <v>185</v>
      </c>
      <c r="ED892" s="27" t="s">
        <v>182</v>
      </c>
      <c r="EE892" s="29">
        <v>45042.277557870373</v>
      </c>
      <c r="EF892" s="28" t="s">
        <v>1129</v>
      </c>
      <c r="EG892" s="28" t="s">
        <v>1130</v>
      </c>
      <c r="EH892" s="28" t="s">
        <v>190</v>
      </c>
      <c r="EI892" s="29">
        <v>45110.818703703706</v>
      </c>
      <c r="EJ892" s="28" t="s">
        <v>197</v>
      </c>
      <c r="EK892" s="28" t="s">
        <v>156</v>
      </c>
      <c r="EL892" s="28" t="s">
        <v>198</v>
      </c>
      <c r="EM892" s="45"/>
      <c r="EN892" s="46" t="str">
        <f t="shared" si="92"/>
        <v>343F105A</v>
      </c>
      <c r="EO892" s="47">
        <f t="shared" si="93"/>
        <v>45156</v>
      </c>
      <c r="EP892" s="47">
        <f t="shared" si="94"/>
        <v>45121</v>
      </c>
      <c r="EQ892" s="48" t="str">
        <f t="shared" ca="1" si="95"/>
        <v>Past</v>
      </c>
      <c r="ER892" s="49">
        <f t="shared" si="96"/>
        <v>35</v>
      </c>
      <c r="ES892" s="50"/>
      <c r="ET892" s="51">
        <f t="shared" si="97"/>
        <v>35</v>
      </c>
      <c r="EU892" s="52">
        <f t="shared" si="98"/>
        <v>0</v>
      </c>
      <c r="EV892" s="46"/>
    </row>
    <row r="893" spans="1:153" ht="14.25" hidden="1" customHeight="1">
      <c r="A893" s="8">
        <v>886</v>
      </c>
      <c r="B893" s="9" t="s">
        <v>141</v>
      </c>
      <c r="C893" s="10" t="s">
        <v>206</v>
      </c>
      <c r="D893" s="10" t="s">
        <v>2008</v>
      </c>
      <c r="E893" s="10" t="s">
        <v>150</v>
      </c>
      <c r="F893" s="9" t="s">
        <v>2009</v>
      </c>
      <c r="G893" s="10" t="s">
        <v>1544</v>
      </c>
      <c r="H893" s="9" t="s">
        <v>1545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149</v>
      </c>
      <c r="N893" s="9" t="s">
        <v>150</v>
      </c>
      <c r="O893" s="9" t="s">
        <v>151</v>
      </c>
      <c r="P893" s="9" t="s">
        <v>142</v>
      </c>
      <c r="Q893" s="9" t="s">
        <v>152</v>
      </c>
      <c r="R893" s="9" t="s">
        <v>213</v>
      </c>
      <c r="S893" s="9" t="s">
        <v>154</v>
      </c>
      <c r="T893" s="9" t="s">
        <v>214</v>
      </c>
      <c r="U893" s="9" t="s">
        <v>215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2114</v>
      </c>
      <c r="AA893" s="9" t="s">
        <v>217</v>
      </c>
      <c r="AB893" s="12" t="s">
        <v>218</v>
      </c>
      <c r="AC893" s="10" t="s">
        <v>2115</v>
      </c>
      <c r="AD893" s="9" t="s">
        <v>217</v>
      </c>
      <c r="AE893" s="13" t="s">
        <v>218</v>
      </c>
      <c r="AF893" s="14" t="s">
        <v>442</v>
      </c>
      <c r="AG893" s="10" t="s">
        <v>2732</v>
      </c>
      <c r="AH893" s="11" t="s">
        <v>222</v>
      </c>
      <c r="AI893" s="11" t="s">
        <v>223</v>
      </c>
      <c r="AJ893" s="10" t="s">
        <v>224</v>
      </c>
      <c r="AK893" s="11" t="s">
        <v>223</v>
      </c>
      <c r="AL893" s="11" t="s">
        <v>168</v>
      </c>
      <c r="AM893" s="10" t="s">
        <v>169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5.3</v>
      </c>
      <c r="AU893" s="10" t="s">
        <v>142</v>
      </c>
      <c r="AV893" s="16">
        <v>9500</v>
      </c>
      <c r="AW893" s="16">
        <v>9500</v>
      </c>
      <c r="AX893" s="16">
        <v>0</v>
      </c>
      <c r="AY893" s="16">
        <v>2500</v>
      </c>
      <c r="AZ893" s="16">
        <v>0</v>
      </c>
      <c r="BA893" s="17">
        <v>45117</v>
      </c>
      <c r="BB893" s="30" t="s">
        <v>175</v>
      </c>
      <c r="BC893" s="18" t="s">
        <v>156</v>
      </c>
      <c r="BD893" s="17">
        <v>45322</v>
      </c>
      <c r="BE893" s="17">
        <v>45322</v>
      </c>
      <c r="BF893" s="17">
        <v>45092</v>
      </c>
      <c r="BG893" s="10">
        <v>85521105</v>
      </c>
      <c r="BH893" s="9" t="s">
        <v>303</v>
      </c>
      <c r="BI893" s="19">
        <v>45200</v>
      </c>
      <c r="BJ893" s="20">
        <v>45201</v>
      </c>
      <c r="BK893" s="16">
        <v>0</v>
      </c>
      <c r="BL893" s="16">
        <v>0</v>
      </c>
      <c r="BM893" s="9" t="s">
        <v>177</v>
      </c>
      <c r="BN893" s="9" t="s">
        <v>178</v>
      </c>
      <c r="BO893" s="9" t="s">
        <v>156</v>
      </c>
      <c r="BP893" s="17">
        <v>45275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>
        <v>45100</v>
      </c>
      <c r="CD893" s="10" t="s">
        <v>2141</v>
      </c>
      <c r="CE893" s="17">
        <v>45100</v>
      </c>
      <c r="CF893" s="17" t="s">
        <v>156</v>
      </c>
      <c r="CG893" s="17">
        <v>45042</v>
      </c>
      <c r="CH893" s="17" t="s">
        <v>156</v>
      </c>
      <c r="CI893" s="16">
        <v>0</v>
      </c>
      <c r="CJ893" s="10" t="s">
        <v>156</v>
      </c>
      <c r="CK893" s="10" t="s">
        <v>156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>
        <v>45156</v>
      </c>
      <c r="CX893" s="10" t="s">
        <v>193</v>
      </c>
      <c r="CY893" s="17">
        <v>45156</v>
      </c>
      <c r="CZ893" s="17" t="s">
        <v>156</v>
      </c>
      <c r="DA893" s="17">
        <v>45042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>
        <v>45170</v>
      </c>
      <c r="DH893" s="10" t="s">
        <v>156</v>
      </c>
      <c r="DI893" s="17">
        <v>45170</v>
      </c>
      <c r="DJ893" s="17" t="s">
        <v>156</v>
      </c>
      <c r="DK893" s="17">
        <v>45042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12</v>
      </c>
      <c r="DQ893" s="16">
        <v>8</v>
      </c>
      <c r="DR893" s="11">
        <v>8</v>
      </c>
      <c r="DS893" s="16">
        <v>12</v>
      </c>
      <c r="DT893" s="16">
        <v>1</v>
      </c>
      <c r="DU893" s="11" t="s">
        <v>181</v>
      </c>
      <c r="DV893" s="11" t="s">
        <v>182</v>
      </c>
      <c r="DW893" s="27" t="s">
        <v>156</v>
      </c>
      <c r="DX893" s="27" t="s">
        <v>156</v>
      </c>
      <c r="DY893" s="20" t="s">
        <v>156</v>
      </c>
      <c r="DZ893" s="16">
        <v>7</v>
      </c>
      <c r="EA893" s="16">
        <v>82</v>
      </c>
      <c r="EB893" s="27" t="s">
        <v>185</v>
      </c>
      <c r="EC893" s="27" t="s">
        <v>185</v>
      </c>
      <c r="ED893" s="27" t="s">
        <v>182</v>
      </c>
      <c r="EE893" s="29">
        <v>45042.277557870373</v>
      </c>
      <c r="EF893" s="28" t="s">
        <v>1129</v>
      </c>
      <c r="EG893" s="28" t="s">
        <v>1130</v>
      </c>
      <c r="EH893" s="28" t="s">
        <v>190</v>
      </c>
      <c r="EI893" s="29">
        <v>45103.816863425927</v>
      </c>
      <c r="EJ893" s="28" t="s">
        <v>197</v>
      </c>
      <c r="EK893" s="28" t="s">
        <v>156</v>
      </c>
      <c r="EL893" s="28" t="s">
        <v>198</v>
      </c>
      <c r="EM893" s="45"/>
      <c r="EN893" s="46" t="str">
        <f t="shared" si="92"/>
        <v>343F105A</v>
      </c>
      <c r="EO893" s="47">
        <f t="shared" si="93"/>
        <v>45186</v>
      </c>
      <c r="EP893" s="47">
        <f t="shared" si="94"/>
        <v>45156</v>
      </c>
      <c r="EQ893" s="48" t="str">
        <f t="shared" ca="1" si="95"/>
        <v>Y</v>
      </c>
      <c r="ER893" s="49">
        <f t="shared" si="96"/>
        <v>30</v>
      </c>
      <c r="ES893" s="50"/>
      <c r="ET893" s="51">
        <f t="shared" si="97"/>
        <v>30</v>
      </c>
      <c r="EU893" s="52">
        <f t="shared" si="98"/>
        <v>0</v>
      </c>
      <c r="EV893" s="46"/>
    </row>
    <row r="894" spans="1:153" ht="14.25" customHeight="1">
      <c r="A894" s="8">
        <v>887</v>
      </c>
      <c r="B894" s="9" t="s">
        <v>141</v>
      </c>
      <c r="C894" s="10" t="s">
        <v>206</v>
      </c>
      <c r="D894" s="10" t="s">
        <v>2008</v>
      </c>
      <c r="E894" s="10" t="s">
        <v>150</v>
      </c>
      <c r="F894" s="9" t="s">
        <v>2009</v>
      </c>
      <c r="G894" s="10" t="s">
        <v>562</v>
      </c>
      <c r="H894" s="9" t="s">
        <v>563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574</v>
      </c>
      <c r="N894" s="9" t="s">
        <v>206</v>
      </c>
      <c r="O894" s="9" t="s">
        <v>151</v>
      </c>
      <c r="P894" s="9" t="s">
        <v>142</v>
      </c>
      <c r="Q894" s="9" t="s">
        <v>575</v>
      </c>
      <c r="R894" s="9" t="s">
        <v>336</v>
      </c>
      <c r="S894" s="9" t="s">
        <v>305</v>
      </c>
      <c r="T894" s="9" t="s">
        <v>306</v>
      </c>
      <c r="U894" s="9" t="s">
        <v>307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2332</v>
      </c>
      <c r="AA894" s="9" t="s">
        <v>577</v>
      </c>
      <c r="AB894" s="12" t="s">
        <v>578</v>
      </c>
      <c r="AC894" s="10" t="s">
        <v>2333</v>
      </c>
      <c r="AD894" s="9" t="s">
        <v>577</v>
      </c>
      <c r="AE894" s="13" t="s">
        <v>578</v>
      </c>
      <c r="AF894" s="14" t="s">
        <v>564</v>
      </c>
      <c r="AG894" s="10" t="s">
        <v>2742</v>
      </c>
      <c r="AH894" s="11" t="s">
        <v>582</v>
      </c>
      <c r="AI894" s="11" t="s">
        <v>583</v>
      </c>
      <c r="AJ894" s="10" t="s">
        <v>584</v>
      </c>
      <c r="AK894" s="11" t="s">
        <v>583</v>
      </c>
      <c r="AL894" s="11" t="s">
        <v>168</v>
      </c>
      <c r="AM894" s="10" t="s">
        <v>169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2.4</v>
      </c>
      <c r="AU894" s="10" t="s">
        <v>142</v>
      </c>
      <c r="AV894" s="16">
        <v>73000</v>
      </c>
      <c r="AW894" s="16">
        <v>75500</v>
      </c>
      <c r="AX894" s="16">
        <v>0</v>
      </c>
      <c r="AY894" s="16">
        <v>3939</v>
      </c>
      <c r="AZ894" s="16">
        <v>10000</v>
      </c>
      <c r="BA894" s="17">
        <v>45110</v>
      </c>
      <c r="BB894" s="30" t="s">
        <v>175</v>
      </c>
      <c r="BC894" s="18">
        <v>45119</v>
      </c>
      <c r="BD894" s="17">
        <v>45291</v>
      </c>
      <c r="BE894" s="17">
        <v>45322</v>
      </c>
      <c r="BF894" s="17">
        <v>45092</v>
      </c>
      <c r="BG894" s="10">
        <v>85169997</v>
      </c>
      <c r="BH894" s="9" t="s">
        <v>414</v>
      </c>
      <c r="BI894" s="19">
        <v>44986</v>
      </c>
      <c r="BJ894" s="20">
        <v>44991</v>
      </c>
      <c r="BK894" s="16">
        <v>17064</v>
      </c>
      <c r="BL894" s="16">
        <v>40954</v>
      </c>
      <c r="BM894" s="9" t="s">
        <v>177</v>
      </c>
      <c r="BN894" s="9" t="s">
        <v>436</v>
      </c>
      <c r="BO894" s="9" t="s">
        <v>635</v>
      </c>
      <c r="BP894" s="17">
        <v>45092</v>
      </c>
      <c r="BQ894" s="17">
        <v>45092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 t="s">
        <v>156</v>
      </c>
      <c r="CD894" s="10" t="s">
        <v>156</v>
      </c>
      <c r="CE894" s="17" t="s">
        <v>156</v>
      </c>
      <c r="CF894" s="17" t="s">
        <v>156</v>
      </c>
      <c r="CG894" s="17" t="s">
        <v>156</v>
      </c>
      <c r="CH894" s="17" t="s">
        <v>156</v>
      </c>
      <c r="CI894" s="16">
        <v>0</v>
      </c>
      <c r="CJ894" s="10" t="s">
        <v>156</v>
      </c>
      <c r="CK894" s="10" t="s">
        <v>156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>
        <v>44922</v>
      </c>
      <c r="CX894" s="10" t="s">
        <v>193</v>
      </c>
      <c r="CY894" s="17" t="s">
        <v>156</v>
      </c>
      <c r="CZ894" s="17" t="s">
        <v>156</v>
      </c>
      <c r="DA894" s="17" t="s">
        <v>156</v>
      </c>
      <c r="DB894" s="17">
        <v>44918</v>
      </c>
      <c r="DC894" s="16">
        <v>17064</v>
      </c>
      <c r="DD894" s="10" t="s">
        <v>2743</v>
      </c>
      <c r="DE894" s="10" t="s">
        <v>417</v>
      </c>
      <c r="DF894" s="18" t="s">
        <v>156</v>
      </c>
      <c r="DG894" s="17">
        <v>44971</v>
      </c>
      <c r="DH894" s="10" t="s">
        <v>2027</v>
      </c>
      <c r="DI894" s="17" t="s">
        <v>156</v>
      </c>
      <c r="DJ894" s="17" t="s">
        <v>156</v>
      </c>
      <c r="DK894" s="17" t="s">
        <v>156</v>
      </c>
      <c r="DL894" s="17">
        <v>44967</v>
      </c>
      <c r="DM894" s="16">
        <v>17064</v>
      </c>
      <c r="DN894" s="10" t="s">
        <v>2744</v>
      </c>
      <c r="DO894" s="10" t="s">
        <v>233</v>
      </c>
      <c r="DP894" s="16">
        <v>36</v>
      </c>
      <c r="DQ894" s="16">
        <v>24</v>
      </c>
      <c r="DR894" s="11">
        <v>24</v>
      </c>
      <c r="DS894" s="16">
        <v>24</v>
      </c>
      <c r="DT894" s="16">
        <v>0</v>
      </c>
      <c r="DU894" s="11" t="s">
        <v>181</v>
      </c>
      <c r="DV894" s="11" t="s">
        <v>182</v>
      </c>
      <c r="DW894" s="27" t="s">
        <v>156</v>
      </c>
      <c r="DX894" s="27" t="s">
        <v>156</v>
      </c>
      <c r="DY894" s="20" t="s">
        <v>2745</v>
      </c>
      <c r="DZ894" s="16">
        <v>7</v>
      </c>
      <c r="EA894" s="16">
        <v>14</v>
      </c>
      <c r="EB894" s="27" t="s">
        <v>185</v>
      </c>
      <c r="EC894" s="27" t="s">
        <v>185</v>
      </c>
      <c r="ED894" s="27" t="s">
        <v>182</v>
      </c>
      <c r="EE894" s="29">
        <v>44916.992847222224</v>
      </c>
      <c r="EF894" s="28" t="s">
        <v>188</v>
      </c>
      <c r="EG894" s="28" t="s">
        <v>189</v>
      </c>
      <c r="EH894" s="28" t="s">
        <v>190</v>
      </c>
      <c r="EI894" s="29">
        <v>45062.343865740739</v>
      </c>
      <c r="EJ894" s="28" t="s">
        <v>197</v>
      </c>
      <c r="EK894" s="28" t="s">
        <v>156</v>
      </c>
      <c r="EL894" s="28" t="s">
        <v>198</v>
      </c>
      <c r="EM894" s="45" t="s">
        <v>3713</v>
      </c>
      <c r="EN894" s="46" t="str">
        <f t="shared" si="92"/>
        <v>243F010H</v>
      </c>
      <c r="EO894" s="47">
        <f t="shared" si="93"/>
        <v>45071</v>
      </c>
      <c r="EP894" s="47">
        <f t="shared" si="94"/>
        <v>44922</v>
      </c>
      <c r="EQ894" s="48" t="str">
        <f t="shared" ca="1" si="95"/>
        <v>Past</v>
      </c>
      <c r="ER894" s="49">
        <f t="shared" si="96"/>
        <v>149</v>
      </c>
      <c r="ES894" s="50"/>
      <c r="ET894" s="51">
        <f t="shared" si="97"/>
        <v>149</v>
      </c>
      <c r="EU894" s="52">
        <f t="shared" si="98"/>
        <v>2542536</v>
      </c>
      <c r="EV894" s="46"/>
      <c r="EW894" s="23" t="s">
        <v>3714</v>
      </c>
    </row>
    <row r="895" spans="1:153" ht="14.25" customHeight="1">
      <c r="A895" s="8">
        <v>888</v>
      </c>
      <c r="B895" s="9" t="s">
        <v>141</v>
      </c>
      <c r="C895" s="10" t="s">
        <v>206</v>
      </c>
      <c r="D895" s="10" t="s">
        <v>2008</v>
      </c>
      <c r="E895" s="10" t="s">
        <v>150</v>
      </c>
      <c r="F895" s="9" t="s">
        <v>2009</v>
      </c>
      <c r="G895" s="10" t="s">
        <v>562</v>
      </c>
      <c r="H895" s="9" t="s">
        <v>563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574</v>
      </c>
      <c r="N895" s="9" t="s">
        <v>206</v>
      </c>
      <c r="O895" s="9" t="s">
        <v>151</v>
      </c>
      <c r="P895" s="9" t="s">
        <v>142</v>
      </c>
      <c r="Q895" s="9" t="s">
        <v>575</v>
      </c>
      <c r="R895" s="9" t="s">
        <v>336</v>
      </c>
      <c r="S895" s="9" t="s">
        <v>305</v>
      </c>
      <c r="T895" s="9" t="s">
        <v>306</v>
      </c>
      <c r="U895" s="9" t="s">
        <v>307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2332</v>
      </c>
      <c r="AA895" s="9" t="s">
        <v>577</v>
      </c>
      <c r="AB895" s="12" t="s">
        <v>578</v>
      </c>
      <c r="AC895" s="10" t="s">
        <v>2333</v>
      </c>
      <c r="AD895" s="9" t="s">
        <v>577</v>
      </c>
      <c r="AE895" s="13" t="s">
        <v>578</v>
      </c>
      <c r="AF895" s="14" t="s">
        <v>564</v>
      </c>
      <c r="AG895" s="10" t="s">
        <v>2742</v>
      </c>
      <c r="AH895" s="11" t="s">
        <v>582</v>
      </c>
      <c r="AI895" s="11" t="s">
        <v>583</v>
      </c>
      <c r="AJ895" s="10" t="s">
        <v>584</v>
      </c>
      <c r="AK895" s="11" t="s">
        <v>583</v>
      </c>
      <c r="AL895" s="11" t="s">
        <v>168</v>
      </c>
      <c r="AM895" s="10" t="s">
        <v>169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2.4</v>
      </c>
      <c r="AU895" s="10" t="s">
        <v>142</v>
      </c>
      <c r="AV895" s="16">
        <v>73000</v>
      </c>
      <c r="AW895" s="16">
        <v>75500</v>
      </c>
      <c r="AX895" s="16">
        <v>0</v>
      </c>
      <c r="AY895" s="16">
        <v>3939</v>
      </c>
      <c r="AZ895" s="16">
        <v>10000</v>
      </c>
      <c r="BA895" s="17">
        <v>45110</v>
      </c>
      <c r="BB895" s="30" t="s">
        <v>175</v>
      </c>
      <c r="BC895" s="18">
        <v>45119</v>
      </c>
      <c r="BD895" s="17">
        <v>45291</v>
      </c>
      <c r="BE895" s="17">
        <v>45322</v>
      </c>
      <c r="BF895" s="17">
        <v>45092</v>
      </c>
      <c r="BG895" s="10">
        <v>85521171</v>
      </c>
      <c r="BH895" s="9" t="s">
        <v>319</v>
      </c>
      <c r="BI895" s="19">
        <v>45047</v>
      </c>
      <c r="BJ895" s="20">
        <v>45047</v>
      </c>
      <c r="BK895" s="16">
        <v>1</v>
      </c>
      <c r="BL895" s="16">
        <v>2</v>
      </c>
      <c r="BM895" s="9" t="s">
        <v>177</v>
      </c>
      <c r="BN895" s="9" t="s">
        <v>470</v>
      </c>
      <c r="BO895" s="9" t="s">
        <v>156</v>
      </c>
      <c r="BP895" s="17">
        <v>45092</v>
      </c>
      <c r="BQ895" s="17" t="s">
        <v>156</v>
      </c>
      <c r="BR895" s="17" t="s">
        <v>156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 t="s">
        <v>156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 t="s">
        <v>156</v>
      </c>
      <c r="CD895" s="10" t="s">
        <v>156</v>
      </c>
      <c r="CE895" s="17" t="s">
        <v>156</v>
      </c>
      <c r="CF895" s="17" t="s">
        <v>156</v>
      </c>
      <c r="CG895" s="17">
        <v>45075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 t="s">
        <v>156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 t="s">
        <v>156</v>
      </c>
      <c r="CX895" s="10" t="s">
        <v>193</v>
      </c>
      <c r="CY895" s="17" t="s">
        <v>156</v>
      </c>
      <c r="CZ895" s="17" t="s">
        <v>156</v>
      </c>
      <c r="DA895" s="17">
        <v>45075</v>
      </c>
      <c r="DB895" s="17" t="s">
        <v>156</v>
      </c>
      <c r="DC895" s="16">
        <v>0</v>
      </c>
      <c r="DD895" s="10" t="s">
        <v>156</v>
      </c>
      <c r="DE895" s="10" t="s">
        <v>156</v>
      </c>
      <c r="DF895" s="18" t="s">
        <v>156</v>
      </c>
      <c r="DG895" s="17" t="s">
        <v>156</v>
      </c>
      <c r="DH895" s="10" t="s">
        <v>156</v>
      </c>
      <c r="DI895" s="17" t="s">
        <v>156</v>
      </c>
      <c r="DJ895" s="17" t="s">
        <v>156</v>
      </c>
      <c r="DK895" s="17">
        <v>45075</v>
      </c>
      <c r="DL895" s="17" t="s">
        <v>156</v>
      </c>
      <c r="DM895" s="16">
        <v>0</v>
      </c>
      <c r="DN895" s="10" t="s">
        <v>156</v>
      </c>
      <c r="DO895" s="10" t="s">
        <v>156</v>
      </c>
      <c r="DP895" s="16">
        <v>36</v>
      </c>
      <c r="DQ895" s="16">
        <v>24</v>
      </c>
      <c r="DR895" s="11">
        <v>24</v>
      </c>
      <c r="DS895" s="16">
        <v>24</v>
      </c>
      <c r="DT895" s="16">
        <v>0</v>
      </c>
      <c r="DU895" s="11" t="s">
        <v>181</v>
      </c>
      <c r="DV895" s="11" t="s">
        <v>182</v>
      </c>
      <c r="DW895" s="27" t="s">
        <v>156</v>
      </c>
      <c r="DX895" s="27" t="s">
        <v>156</v>
      </c>
      <c r="DY895" s="20" t="s">
        <v>2745</v>
      </c>
      <c r="DZ895" s="16">
        <v>7</v>
      </c>
      <c r="EA895" s="16">
        <v>14</v>
      </c>
      <c r="EB895" s="27" t="s">
        <v>185</v>
      </c>
      <c r="EC895" s="27" t="s">
        <v>185</v>
      </c>
      <c r="ED895" s="27" t="s">
        <v>182</v>
      </c>
      <c r="EE895" s="29">
        <v>45042.277557870373</v>
      </c>
      <c r="EF895" s="28" t="s">
        <v>1129</v>
      </c>
      <c r="EG895" s="28" t="s">
        <v>1130</v>
      </c>
      <c r="EH895" s="28" t="s">
        <v>190</v>
      </c>
      <c r="EI895" s="29">
        <v>45075.990648148145</v>
      </c>
      <c r="EJ895" s="28" t="s">
        <v>197</v>
      </c>
      <c r="EK895" s="28" t="s">
        <v>156</v>
      </c>
      <c r="EL895" s="28" t="s">
        <v>198</v>
      </c>
      <c r="EM895" s="45" t="s">
        <v>3713</v>
      </c>
      <c r="EN895" s="46" t="str">
        <f t="shared" si="92"/>
        <v>243F010H</v>
      </c>
      <c r="EO895" s="47">
        <f t="shared" si="93"/>
        <v>45071</v>
      </c>
      <c r="EP895" s="47" t="str">
        <f t="shared" si="94"/>
        <v/>
      </c>
      <c r="EQ895" s="48" t="str">
        <f t="shared" ca="1" si="95"/>
        <v>Y</v>
      </c>
      <c r="ER895" s="49" t="str">
        <f t="shared" si="96"/>
        <v/>
      </c>
      <c r="ES895" s="50"/>
      <c r="ET895" s="51" t="str">
        <f t="shared" si="97"/>
        <v/>
      </c>
      <c r="EU895" s="52" t="str">
        <f t="shared" si="98"/>
        <v/>
      </c>
      <c r="EV895" s="46"/>
      <c r="EW895" s="23" t="s">
        <v>3721</v>
      </c>
    </row>
    <row r="896" spans="1:153" ht="14.25" customHeight="1">
      <c r="A896" s="8">
        <v>889</v>
      </c>
      <c r="B896" s="9" t="s">
        <v>141</v>
      </c>
      <c r="C896" s="10" t="s">
        <v>206</v>
      </c>
      <c r="D896" s="10" t="s">
        <v>2008</v>
      </c>
      <c r="E896" s="10" t="s">
        <v>150</v>
      </c>
      <c r="F896" s="9" t="s">
        <v>2009</v>
      </c>
      <c r="G896" s="10" t="s">
        <v>562</v>
      </c>
      <c r="H896" s="9" t="s">
        <v>563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574</v>
      </c>
      <c r="N896" s="9" t="s">
        <v>206</v>
      </c>
      <c r="O896" s="9" t="s">
        <v>151</v>
      </c>
      <c r="P896" s="9" t="s">
        <v>142</v>
      </c>
      <c r="Q896" s="9" t="s">
        <v>575</v>
      </c>
      <c r="R896" s="9" t="s">
        <v>336</v>
      </c>
      <c r="S896" s="9" t="s">
        <v>305</v>
      </c>
      <c r="T896" s="9" t="s">
        <v>306</v>
      </c>
      <c r="U896" s="9" t="s">
        <v>307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2332</v>
      </c>
      <c r="AA896" s="9" t="s">
        <v>577</v>
      </c>
      <c r="AB896" s="12" t="s">
        <v>578</v>
      </c>
      <c r="AC896" s="10" t="s">
        <v>2333</v>
      </c>
      <c r="AD896" s="9" t="s">
        <v>577</v>
      </c>
      <c r="AE896" s="13" t="s">
        <v>578</v>
      </c>
      <c r="AF896" s="14" t="s">
        <v>564</v>
      </c>
      <c r="AG896" s="10" t="s">
        <v>2742</v>
      </c>
      <c r="AH896" s="11" t="s">
        <v>582</v>
      </c>
      <c r="AI896" s="11" t="s">
        <v>583</v>
      </c>
      <c r="AJ896" s="10" t="s">
        <v>584</v>
      </c>
      <c r="AK896" s="11" t="s">
        <v>583</v>
      </c>
      <c r="AL896" s="11" t="s">
        <v>168</v>
      </c>
      <c r="AM896" s="10" t="s">
        <v>169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2.4</v>
      </c>
      <c r="AU896" s="10" t="s">
        <v>142</v>
      </c>
      <c r="AV896" s="16">
        <v>73000</v>
      </c>
      <c r="AW896" s="16">
        <v>75500</v>
      </c>
      <c r="AX896" s="16">
        <v>0</v>
      </c>
      <c r="AY896" s="16">
        <v>3939</v>
      </c>
      <c r="AZ896" s="16">
        <v>10000</v>
      </c>
      <c r="BA896" s="17">
        <v>45110</v>
      </c>
      <c r="BB896" s="30" t="s">
        <v>175</v>
      </c>
      <c r="BC896" s="18">
        <v>45119</v>
      </c>
      <c r="BD896" s="17">
        <v>45291</v>
      </c>
      <c r="BE896" s="17">
        <v>45322</v>
      </c>
      <c r="BF896" s="17">
        <v>45092</v>
      </c>
      <c r="BG896" s="10">
        <v>85521172</v>
      </c>
      <c r="BH896" s="9" t="s">
        <v>321</v>
      </c>
      <c r="BI896" s="19">
        <v>45078</v>
      </c>
      <c r="BJ896" s="20">
        <v>45082</v>
      </c>
      <c r="BK896" s="16">
        <v>1</v>
      </c>
      <c r="BL896" s="16">
        <v>2</v>
      </c>
      <c r="BM896" s="9" t="s">
        <v>177</v>
      </c>
      <c r="BN896" s="9" t="s">
        <v>470</v>
      </c>
      <c r="BO896" s="9" t="s">
        <v>156</v>
      </c>
      <c r="BP896" s="17">
        <v>45123</v>
      </c>
      <c r="BQ896" s="17" t="s">
        <v>156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 t="s">
        <v>156</v>
      </c>
      <c r="CD896" s="10" t="s">
        <v>156</v>
      </c>
      <c r="CE896" s="17" t="s">
        <v>156</v>
      </c>
      <c r="CF896" s="17" t="s">
        <v>156</v>
      </c>
      <c r="CG896" s="17">
        <v>45105</v>
      </c>
      <c r="CH896" s="17" t="s">
        <v>156</v>
      </c>
      <c r="CI896" s="16">
        <v>0</v>
      </c>
      <c r="CJ896" s="10" t="s">
        <v>156</v>
      </c>
      <c r="CK896" s="10" t="s">
        <v>156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 t="s">
        <v>156</v>
      </c>
      <c r="CX896" s="10" t="s">
        <v>193</v>
      </c>
      <c r="CY896" s="17" t="s">
        <v>156</v>
      </c>
      <c r="CZ896" s="17" t="s">
        <v>156</v>
      </c>
      <c r="DA896" s="17">
        <v>45105</v>
      </c>
      <c r="DB896" s="17" t="s">
        <v>156</v>
      </c>
      <c r="DC896" s="16">
        <v>0</v>
      </c>
      <c r="DD896" s="10" t="s">
        <v>156</v>
      </c>
      <c r="DE896" s="10" t="s">
        <v>156</v>
      </c>
      <c r="DF896" s="18" t="s">
        <v>156</v>
      </c>
      <c r="DG896" s="17" t="s">
        <v>156</v>
      </c>
      <c r="DH896" s="10" t="s">
        <v>156</v>
      </c>
      <c r="DI896" s="17" t="s">
        <v>156</v>
      </c>
      <c r="DJ896" s="17" t="s">
        <v>156</v>
      </c>
      <c r="DK896" s="17">
        <v>45105</v>
      </c>
      <c r="DL896" s="17" t="s">
        <v>156</v>
      </c>
      <c r="DM896" s="16">
        <v>0</v>
      </c>
      <c r="DN896" s="10" t="s">
        <v>156</v>
      </c>
      <c r="DO896" s="10" t="s">
        <v>156</v>
      </c>
      <c r="DP896" s="16">
        <v>36</v>
      </c>
      <c r="DQ896" s="16">
        <v>24</v>
      </c>
      <c r="DR896" s="11">
        <v>24</v>
      </c>
      <c r="DS896" s="16">
        <v>24</v>
      </c>
      <c r="DT896" s="16">
        <v>0</v>
      </c>
      <c r="DU896" s="11" t="s">
        <v>181</v>
      </c>
      <c r="DV896" s="11" t="s">
        <v>182</v>
      </c>
      <c r="DW896" s="27" t="s">
        <v>156</v>
      </c>
      <c r="DX896" s="27" t="s">
        <v>156</v>
      </c>
      <c r="DY896" s="20" t="s">
        <v>2627</v>
      </c>
      <c r="DZ896" s="16">
        <v>7</v>
      </c>
      <c r="EA896" s="16">
        <v>14</v>
      </c>
      <c r="EB896" s="27" t="s">
        <v>185</v>
      </c>
      <c r="EC896" s="27" t="s">
        <v>185</v>
      </c>
      <c r="ED896" s="27" t="s">
        <v>182</v>
      </c>
      <c r="EE896" s="29">
        <v>45042.277557870373</v>
      </c>
      <c r="EF896" s="28" t="s">
        <v>1129</v>
      </c>
      <c r="EG896" s="28" t="s">
        <v>1130</v>
      </c>
      <c r="EH896" s="28" t="s">
        <v>190</v>
      </c>
      <c r="EI896" s="29">
        <v>45075.990648148145</v>
      </c>
      <c r="EJ896" s="28" t="s">
        <v>197</v>
      </c>
      <c r="EK896" s="28" t="s">
        <v>156</v>
      </c>
      <c r="EL896" s="28" t="s">
        <v>198</v>
      </c>
      <c r="EM896" s="45" t="s">
        <v>3713</v>
      </c>
      <c r="EN896" s="46" t="str">
        <f t="shared" si="92"/>
        <v>243F010H</v>
      </c>
      <c r="EO896" s="47">
        <f t="shared" si="93"/>
        <v>45102</v>
      </c>
      <c r="EP896" s="47" t="str">
        <f t="shared" si="94"/>
        <v/>
      </c>
      <c r="EQ896" s="48" t="str">
        <f t="shared" ca="1" si="95"/>
        <v>Y</v>
      </c>
      <c r="ER896" s="49" t="str">
        <f t="shared" si="96"/>
        <v/>
      </c>
      <c r="ES896" s="50"/>
      <c r="ET896" s="51" t="str">
        <f t="shared" si="97"/>
        <v/>
      </c>
      <c r="EU896" s="52" t="str">
        <f t="shared" si="98"/>
        <v/>
      </c>
      <c r="EV896" s="46"/>
      <c r="EW896" s="23" t="s">
        <v>3721</v>
      </c>
    </row>
    <row r="897" spans="1:153" ht="14.25" customHeight="1">
      <c r="A897" s="8">
        <v>890</v>
      </c>
      <c r="B897" s="9" t="s">
        <v>141</v>
      </c>
      <c r="C897" s="10" t="s">
        <v>206</v>
      </c>
      <c r="D897" s="10" t="s">
        <v>2008</v>
      </c>
      <c r="E897" s="10" t="s">
        <v>150</v>
      </c>
      <c r="F897" s="9" t="s">
        <v>2009</v>
      </c>
      <c r="G897" s="10" t="s">
        <v>562</v>
      </c>
      <c r="H897" s="9" t="s">
        <v>563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574</v>
      </c>
      <c r="N897" s="9" t="s">
        <v>206</v>
      </c>
      <c r="O897" s="9" t="s">
        <v>151</v>
      </c>
      <c r="P897" s="9" t="s">
        <v>142</v>
      </c>
      <c r="Q897" s="9" t="s">
        <v>575</v>
      </c>
      <c r="R897" s="9" t="s">
        <v>336</v>
      </c>
      <c r="S897" s="9" t="s">
        <v>305</v>
      </c>
      <c r="T897" s="9" t="s">
        <v>306</v>
      </c>
      <c r="U897" s="9" t="s">
        <v>307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2332</v>
      </c>
      <c r="AA897" s="9" t="s">
        <v>577</v>
      </c>
      <c r="AB897" s="12" t="s">
        <v>578</v>
      </c>
      <c r="AC897" s="10" t="s">
        <v>2333</v>
      </c>
      <c r="AD897" s="9" t="s">
        <v>577</v>
      </c>
      <c r="AE897" s="13" t="s">
        <v>578</v>
      </c>
      <c r="AF897" s="14" t="s">
        <v>564</v>
      </c>
      <c r="AG897" s="10" t="s">
        <v>2742</v>
      </c>
      <c r="AH897" s="11" t="s">
        <v>582</v>
      </c>
      <c r="AI897" s="11" t="s">
        <v>583</v>
      </c>
      <c r="AJ897" s="10" t="s">
        <v>584</v>
      </c>
      <c r="AK897" s="11" t="s">
        <v>583</v>
      </c>
      <c r="AL897" s="11" t="s">
        <v>168</v>
      </c>
      <c r="AM897" s="10" t="s">
        <v>169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2.4</v>
      </c>
      <c r="AU897" s="10" t="s">
        <v>142</v>
      </c>
      <c r="AV897" s="16">
        <v>73000</v>
      </c>
      <c r="AW897" s="16">
        <v>75500</v>
      </c>
      <c r="AX897" s="16">
        <v>0</v>
      </c>
      <c r="AY897" s="16">
        <v>3939</v>
      </c>
      <c r="AZ897" s="16">
        <v>10000</v>
      </c>
      <c r="BA897" s="17">
        <v>45110</v>
      </c>
      <c r="BB897" s="30" t="s">
        <v>175</v>
      </c>
      <c r="BC897" s="18">
        <v>45119</v>
      </c>
      <c r="BD897" s="17">
        <v>45291</v>
      </c>
      <c r="BE897" s="17">
        <v>45322</v>
      </c>
      <c r="BF897" s="17">
        <v>45092</v>
      </c>
      <c r="BG897" s="10">
        <v>85170019</v>
      </c>
      <c r="BH897" s="9" t="s">
        <v>258</v>
      </c>
      <c r="BI897" s="19">
        <v>45108</v>
      </c>
      <c r="BJ897" s="20">
        <v>45110</v>
      </c>
      <c r="BK897" s="16">
        <v>12024</v>
      </c>
      <c r="BL897" s="16">
        <v>28858</v>
      </c>
      <c r="BM897" s="9" t="s">
        <v>177</v>
      </c>
      <c r="BN897" s="9" t="s">
        <v>383</v>
      </c>
      <c r="BO897" s="9" t="s">
        <v>156</v>
      </c>
      <c r="BP897" s="17">
        <v>45164</v>
      </c>
      <c r="BQ897" s="17">
        <v>45164</v>
      </c>
      <c r="BR897" s="17" t="s">
        <v>156</v>
      </c>
      <c r="BS897" s="17" t="s">
        <v>156</v>
      </c>
      <c r="BT897" s="10" t="s">
        <v>2050</v>
      </c>
      <c r="BU897" s="17" t="s">
        <v>156</v>
      </c>
      <c r="BV897" s="17" t="s">
        <v>156</v>
      </c>
      <c r="BW897" s="17" t="s">
        <v>156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44985</v>
      </c>
      <c r="CD897" s="10" t="s">
        <v>2050</v>
      </c>
      <c r="CE897" s="17">
        <v>44992</v>
      </c>
      <c r="CF897" s="17" t="s">
        <v>156</v>
      </c>
      <c r="CG897" s="17">
        <v>44920</v>
      </c>
      <c r="CH897" s="17">
        <v>44981</v>
      </c>
      <c r="CI897" s="16">
        <v>12000</v>
      </c>
      <c r="CJ897" s="10" t="s">
        <v>2746</v>
      </c>
      <c r="CK897" s="10" t="s">
        <v>230</v>
      </c>
      <c r="CL897" s="18" t="s">
        <v>156</v>
      </c>
      <c r="CM897" s="17" t="s">
        <v>156</v>
      </c>
      <c r="CN897" s="10" t="s">
        <v>2339</v>
      </c>
      <c r="CO897" s="17" t="s">
        <v>156</v>
      </c>
      <c r="CP897" s="17" t="s">
        <v>156</v>
      </c>
      <c r="CQ897" s="17" t="s">
        <v>156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45062</v>
      </c>
      <c r="CX897" s="10" t="s">
        <v>1873</v>
      </c>
      <c r="CY897" s="17">
        <v>45055</v>
      </c>
      <c r="CZ897" s="17" t="s">
        <v>156</v>
      </c>
      <c r="DA897" s="17">
        <v>45014</v>
      </c>
      <c r="DB897" s="17">
        <v>45058</v>
      </c>
      <c r="DC897" s="16">
        <v>12024</v>
      </c>
      <c r="DD897" s="10" t="s">
        <v>2747</v>
      </c>
      <c r="DE897" s="10" t="s">
        <v>230</v>
      </c>
      <c r="DF897" s="18" t="s">
        <v>156</v>
      </c>
      <c r="DG897" s="17">
        <v>45062</v>
      </c>
      <c r="DH897" s="10" t="s">
        <v>1779</v>
      </c>
      <c r="DI897" s="17">
        <v>45097</v>
      </c>
      <c r="DJ897" s="17" t="s">
        <v>156</v>
      </c>
      <c r="DK897" s="17">
        <v>45014</v>
      </c>
      <c r="DL897" s="17">
        <v>45058</v>
      </c>
      <c r="DM897" s="16">
        <v>12024</v>
      </c>
      <c r="DN897" s="10" t="s">
        <v>2748</v>
      </c>
      <c r="DO897" s="10" t="s">
        <v>230</v>
      </c>
      <c r="DP897" s="16">
        <v>36</v>
      </c>
      <c r="DQ897" s="16">
        <v>24</v>
      </c>
      <c r="DR897" s="11">
        <v>24</v>
      </c>
      <c r="DS897" s="16">
        <v>24</v>
      </c>
      <c r="DT897" s="16">
        <v>0</v>
      </c>
      <c r="DU897" s="11" t="s">
        <v>181</v>
      </c>
      <c r="DV897" s="11" t="s">
        <v>182</v>
      </c>
      <c r="DW897" s="27" t="s">
        <v>156</v>
      </c>
      <c r="DX897" s="27" t="s">
        <v>156</v>
      </c>
      <c r="DY897" s="20" t="s">
        <v>2749</v>
      </c>
      <c r="DZ897" s="16">
        <v>7</v>
      </c>
      <c r="EA897" s="16">
        <v>14</v>
      </c>
      <c r="EB897" s="27" t="s">
        <v>185</v>
      </c>
      <c r="EC897" s="27" t="s">
        <v>185</v>
      </c>
      <c r="ED897" s="27" t="s">
        <v>182</v>
      </c>
      <c r="EE897" s="29">
        <v>44917.036203703705</v>
      </c>
      <c r="EF897" s="28" t="s">
        <v>188</v>
      </c>
      <c r="EG897" s="28" t="s">
        <v>189</v>
      </c>
      <c r="EH897" s="28" t="s">
        <v>190</v>
      </c>
      <c r="EI897" s="29">
        <v>45062.343865740739</v>
      </c>
      <c r="EJ897" s="28" t="s">
        <v>197</v>
      </c>
      <c r="EK897" s="28" t="s">
        <v>156</v>
      </c>
      <c r="EL897" s="28" t="s">
        <v>198</v>
      </c>
      <c r="EM897" s="45" t="s">
        <v>3713</v>
      </c>
      <c r="EN897" s="46" t="str">
        <f t="shared" si="92"/>
        <v>243F010H</v>
      </c>
      <c r="EO897" s="47">
        <f t="shared" si="93"/>
        <v>45143</v>
      </c>
      <c r="EP897" s="47">
        <f t="shared" si="94"/>
        <v>45062</v>
      </c>
      <c r="EQ897" s="48" t="str">
        <f t="shared" ca="1" si="95"/>
        <v>Past</v>
      </c>
      <c r="ER897" s="49">
        <f t="shared" si="96"/>
        <v>81</v>
      </c>
      <c r="ES897" s="50"/>
      <c r="ET897" s="51">
        <f t="shared" si="97"/>
        <v>81</v>
      </c>
      <c r="EU897" s="52">
        <f t="shared" si="98"/>
        <v>973944</v>
      </c>
      <c r="EV897" s="46"/>
      <c r="EW897" s="23" t="s">
        <v>3714</v>
      </c>
    </row>
    <row r="898" spans="1:153" ht="14.25" customHeight="1">
      <c r="A898" s="8">
        <v>891</v>
      </c>
      <c r="B898" s="9" t="s">
        <v>141</v>
      </c>
      <c r="C898" s="10" t="s">
        <v>206</v>
      </c>
      <c r="D898" s="10" t="s">
        <v>2008</v>
      </c>
      <c r="E898" s="10" t="s">
        <v>150</v>
      </c>
      <c r="F898" s="9" t="s">
        <v>2009</v>
      </c>
      <c r="G898" s="10" t="s">
        <v>562</v>
      </c>
      <c r="H898" s="9" t="s">
        <v>563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574</v>
      </c>
      <c r="N898" s="9" t="s">
        <v>206</v>
      </c>
      <c r="O898" s="9" t="s">
        <v>151</v>
      </c>
      <c r="P898" s="9" t="s">
        <v>142</v>
      </c>
      <c r="Q898" s="9" t="s">
        <v>575</v>
      </c>
      <c r="R898" s="9" t="s">
        <v>336</v>
      </c>
      <c r="S898" s="9" t="s">
        <v>305</v>
      </c>
      <c r="T898" s="9" t="s">
        <v>306</v>
      </c>
      <c r="U898" s="9" t="s">
        <v>307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2332</v>
      </c>
      <c r="AA898" s="9" t="s">
        <v>577</v>
      </c>
      <c r="AB898" s="12" t="s">
        <v>578</v>
      </c>
      <c r="AC898" s="10" t="s">
        <v>2333</v>
      </c>
      <c r="AD898" s="9" t="s">
        <v>577</v>
      </c>
      <c r="AE898" s="13" t="s">
        <v>578</v>
      </c>
      <c r="AF898" s="14" t="s">
        <v>564</v>
      </c>
      <c r="AG898" s="10" t="s">
        <v>2742</v>
      </c>
      <c r="AH898" s="11" t="s">
        <v>582</v>
      </c>
      <c r="AI898" s="11" t="s">
        <v>583</v>
      </c>
      <c r="AJ898" s="10" t="s">
        <v>584</v>
      </c>
      <c r="AK898" s="11" t="s">
        <v>583</v>
      </c>
      <c r="AL898" s="11" t="s">
        <v>168</v>
      </c>
      <c r="AM898" s="10" t="s">
        <v>169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2.4</v>
      </c>
      <c r="AU898" s="10" t="s">
        <v>142</v>
      </c>
      <c r="AV898" s="16">
        <v>73000</v>
      </c>
      <c r="AW898" s="16">
        <v>75500</v>
      </c>
      <c r="AX898" s="16">
        <v>0</v>
      </c>
      <c r="AY898" s="16">
        <v>3939</v>
      </c>
      <c r="AZ898" s="16">
        <v>10000</v>
      </c>
      <c r="BA898" s="17">
        <v>45110</v>
      </c>
      <c r="BB898" s="30" t="s">
        <v>175</v>
      </c>
      <c r="BC898" s="18">
        <v>45119</v>
      </c>
      <c r="BD898" s="17">
        <v>45291</v>
      </c>
      <c r="BE898" s="17">
        <v>45322</v>
      </c>
      <c r="BF898" s="17">
        <v>45092</v>
      </c>
      <c r="BG898" s="10">
        <v>85170003</v>
      </c>
      <c r="BH898" s="9" t="s">
        <v>303</v>
      </c>
      <c r="BI898" s="19">
        <v>45139</v>
      </c>
      <c r="BJ898" s="20">
        <v>45145</v>
      </c>
      <c r="BK898" s="16">
        <v>1500</v>
      </c>
      <c r="BL898" s="16">
        <v>3600</v>
      </c>
      <c r="BM898" s="9" t="s">
        <v>177</v>
      </c>
      <c r="BN898" s="9" t="s">
        <v>470</v>
      </c>
      <c r="BO898" s="9" t="s">
        <v>156</v>
      </c>
      <c r="BP898" s="17">
        <v>45184</v>
      </c>
      <c r="BQ898" s="17" t="s">
        <v>156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45114</v>
      </c>
      <c r="CD898" s="10" t="s">
        <v>2087</v>
      </c>
      <c r="CE898" s="17">
        <v>45100</v>
      </c>
      <c r="CF898" s="17" t="s">
        <v>156</v>
      </c>
      <c r="CG898" s="17">
        <v>44920</v>
      </c>
      <c r="CH898" s="17">
        <v>45112</v>
      </c>
      <c r="CI898" s="16">
        <v>1500</v>
      </c>
      <c r="CJ898" s="10" t="s">
        <v>2750</v>
      </c>
      <c r="CK898" s="10" t="s">
        <v>661</v>
      </c>
      <c r="CL898" s="18" t="s">
        <v>156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45142</v>
      </c>
      <c r="CX898" s="10" t="s">
        <v>2354</v>
      </c>
      <c r="CY898" s="17">
        <v>45135</v>
      </c>
      <c r="CZ898" s="17" t="s">
        <v>156</v>
      </c>
      <c r="DA898" s="17">
        <v>44917</v>
      </c>
      <c r="DB898" s="17" t="s">
        <v>156</v>
      </c>
      <c r="DC898" s="16">
        <v>0</v>
      </c>
      <c r="DD898" s="10" t="s">
        <v>156</v>
      </c>
      <c r="DE898" s="10" t="s">
        <v>156</v>
      </c>
      <c r="DF898" s="18" t="s">
        <v>156</v>
      </c>
      <c r="DG898" s="17">
        <v>45152</v>
      </c>
      <c r="DH898" s="10" t="s">
        <v>2355</v>
      </c>
      <c r="DI898" s="17">
        <v>45149</v>
      </c>
      <c r="DJ898" s="17" t="s">
        <v>156</v>
      </c>
      <c r="DK898" s="17">
        <v>44917</v>
      </c>
      <c r="DL898" s="17" t="s">
        <v>156</v>
      </c>
      <c r="DM898" s="16">
        <v>0</v>
      </c>
      <c r="DN898" s="10" t="s">
        <v>156</v>
      </c>
      <c r="DO898" s="10" t="s">
        <v>156</v>
      </c>
      <c r="DP898" s="16">
        <v>36</v>
      </c>
      <c r="DQ898" s="16">
        <v>24</v>
      </c>
      <c r="DR898" s="11">
        <v>24</v>
      </c>
      <c r="DS898" s="16">
        <v>24</v>
      </c>
      <c r="DT898" s="16">
        <v>0</v>
      </c>
      <c r="DU898" s="11" t="s">
        <v>181</v>
      </c>
      <c r="DV898" s="11" t="s">
        <v>182</v>
      </c>
      <c r="DW898" s="27" t="s">
        <v>156</v>
      </c>
      <c r="DX898" s="27" t="s">
        <v>156</v>
      </c>
      <c r="DY898" s="20" t="s">
        <v>2181</v>
      </c>
      <c r="DZ898" s="16">
        <v>7</v>
      </c>
      <c r="EA898" s="16">
        <v>14</v>
      </c>
      <c r="EB898" s="27" t="s">
        <v>185</v>
      </c>
      <c r="EC898" s="27" t="s">
        <v>185</v>
      </c>
      <c r="ED898" s="27" t="s">
        <v>182</v>
      </c>
      <c r="EE898" s="29">
        <v>44916.992847222224</v>
      </c>
      <c r="EF898" s="28" t="s">
        <v>188</v>
      </c>
      <c r="EG898" s="28" t="s">
        <v>189</v>
      </c>
      <c r="EH898" s="28" t="s">
        <v>190</v>
      </c>
      <c r="EI898" s="29">
        <v>45117.81590277778</v>
      </c>
      <c r="EJ898" s="28" t="s">
        <v>197</v>
      </c>
      <c r="EK898" s="28" t="s">
        <v>156</v>
      </c>
      <c r="EL898" s="28" t="s">
        <v>198</v>
      </c>
      <c r="EM898" s="45" t="s">
        <v>3713</v>
      </c>
      <c r="EN898" s="46" t="str">
        <f t="shared" si="92"/>
        <v>243F010H</v>
      </c>
      <c r="EO898" s="47">
        <f t="shared" si="93"/>
        <v>45163</v>
      </c>
      <c r="EP898" s="47">
        <f t="shared" si="94"/>
        <v>45142</v>
      </c>
      <c r="EQ898" s="48" t="str">
        <f t="shared" ca="1" si="95"/>
        <v>Y</v>
      </c>
      <c r="ER898" s="49">
        <f t="shared" si="96"/>
        <v>21</v>
      </c>
      <c r="ES898" s="50"/>
      <c r="ET898" s="51">
        <f t="shared" si="97"/>
        <v>21</v>
      </c>
      <c r="EU898" s="52">
        <f t="shared" si="98"/>
        <v>31500</v>
      </c>
      <c r="EV898" s="46"/>
      <c r="EW898" s="23" t="s">
        <v>3721</v>
      </c>
    </row>
    <row r="899" spans="1:153" ht="14.25" customHeight="1">
      <c r="A899" s="8">
        <v>892</v>
      </c>
      <c r="B899" s="9" t="s">
        <v>141</v>
      </c>
      <c r="C899" s="10" t="s">
        <v>206</v>
      </c>
      <c r="D899" s="10" t="s">
        <v>2008</v>
      </c>
      <c r="E899" s="10" t="s">
        <v>150</v>
      </c>
      <c r="F899" s="9" t="s">
        <v>2009</v>
      </c>
      <c r="G899" s="10" t="s">
        <v>562</v>
      </c>
      <c r="H899" s="9" t="s">
        <v>563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574</v>
      </c>
      <c r="N899" s="9" t="s">
        <v>206</v>
      </c>
      <c r="O899" s="9" t="s">
        <v>151</v>
      </c>
      <c r="P899" s="9" t="s">
        <v>142</v>
      </c>
      <c r="Q899" s="9" t="s">
        <v>575</v>
      </c>
      <c r="R899" s="9" t="s">
        <v>336</v>
      </c>
      <c r="S899" s="9" t="s">
        <v>305</v>
      </c>
      <c r="T899" s="9" t="s">
        <v>306</v>
      </c>
      <c r="U899" s="9" t="s">
        <v>307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2332</v>
      </c>
      <c r="AA899" s="9" t="s">
        <v>577</v>
      </c>
      <c r="AB899" s="12" t="s">
        <v>578</v>
      </c>
      <c r="AC899" s="10" t="s">
        <v>2333</v>
      </c>
      <c r="AD899" s="9" t="s">
        <v>577</v>
      </c>
      <c r="AE899" s="13" t="s">
        <v>578</v>
      </c>
      <c r="AF899" s="14" t="s">
        <v>564</v>
      </c>
      <c r="AG899" s="10" t="s">
        <v>2742</v>
      </c>
      <c r="AH899" s="11" t="s">
        <v>582</v>
      </c>
      <c r="AI899" s="11" t="s">
        <v>583</v>
      </c>
      <c r="AJ899" s="10" t="s">
        <v>584</v>
      </c>
      <c r="AK899" s="11" t="s">
        <v>583</v>
      </c>
      <c r="AL899" s="11" t="s">
        <v>168</v>
      </c>
      <c r="AM899" s="10" t="s">
        <v>169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2.4</v>
      </c>
      <c r="AU899" s="10" t="s">
        <v>142</v>
      </c>
      <c r="AV899" s="16">
        <v>73000</v>
      </c>
      <c r="AW899" s="16">
        <v>75500</v>
      </c>
      <c r="AX899" s="16">
        <v>0</v>
      </c>
      <c r="AY899" s="16">
        <v>3939</v>
      </c>
      <c r="AZ899" s="16">
        <v>10000</v>
      </c>
      <c r="BA899" s="17">
        <v>45110</v>
      </c>
      <c r="BB899" s="30" t="s">
        <v>175</v>
      </c>
      <c r="BC899" s="18">
        <v>45119</v>
      </c>
      <c r="BD899" s="17">
        <v>45291</v>
      </c>
      <c r="BE899" s="17">
        <v>45322</v>
      </c>
      <c r="BF899" s="17">
        <v>45092</v>
      </c>
      <c r="BG899" s="10">
        <v>85170000</v>
      </c>
      <c r="BH899" s="9" t="s">
        <v>247</v>
      </c>
      <c r="BI899" s="19">
        <v>45139</v>
      </c>
      <c r="BJ899" s="20">
        <v>45145</v>
      </c>
      <c r="BK899" s="16">
        <v>9360</v>
      </c>
      <c r="BL899" s="16">
        <v>22464</v>
      </c>
      <c r="BM899" s="9" t="s">
        <v>177</v>
      </c>
      <c r="BN899" s="9" t="s">
        <v>383</v>
      </c>
      <c r="BO899" s="9" t="s">
        <v>156</v>
      </c>
      <c r="BP899" s="17">
        <v>45190</v>
      </c>
      <c r="BQ899" s="17">
        <v>45190</v>
      </c>
      <c r="BR899" s="17" t="s">
        <v>156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 t="s">
        <v>156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44932</v>
      </c>
      <c r="CD899" s="10" t="s">
        <v>156</v>
      </c>
      <c r="CE899" s="17">
        <v>44957</v>
      </c>
      <c r="CF899" s="17" t="s">
        <v>156</v>
      </c>
      <c r="CG899" s="17">
        <v>44920</v>
      </c>
      <c r="CH899" s="17">
        <v>44930</v>
      </c>
      <c r="CI899" s="16">
        <v>11000</v>
      </c>
      <c r="CJ899" s="10" t="s">
        <v>2751</v>
      </c>
      <c r="CK899" s="10" t="s">
        <v>230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 t="s">
        <v>156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>
        <v>45027</v>
      </c>
      <c r="CX899" s="10" t="s">
        <v>2752</v>
      </c>
      <c r="CY899" s="17">
        <v>45013</v>
      </c>
      <c r="CZ899" s="17" t="s">
        <v>156</v>
      </c>
      <c r="DA899" s="17">
        <v>44920</v>
      </c>
      <c r="DB899" s="17">
        <v>45023</v>
      </c>
      <c r="DC899" s="16">
        <v>9360</v>
      </c>
      <c r="DD899" s="10" t="s">
        <v>2753</v>
      </c>
      <c r="DE899" s="10" t="s">
        <v>230</v>
      </c>
      <c r="DF899" s="18" t="s">
        <v>156</v>
      </c>
      <c r="DG899" s="17">
        <v>45062</v>
      </c>
      <c r="DH899" s="10" t="s">
        <v>2027</v>
      </c>
      <c r="DI899" s="17">
        <v>45034</v>
      </c>
      <c r="DJ899" s="17" t="s">
        <v>156</v>
      </c>
      <c r="DK899" s="17">
        <v>44920</v>
      </c>
      <c r="DL899" s="17">
        <v>45057</v>
      </c>
      <c r="DM899" s="16">
        <v>9360</v>
      </c>
      <c r="DN899" s="10" t="s">
        <v>2754</v>
      </c>
      <c r="DO899" s="10" t="s">
        <v>230</v>
      </c>
      <c r="DP899" s="16">
        <v>36</v>
      </c>
      <c r="DQ899" s="16">
        <v>24</v>
      </c>
      <c r="DR899" s="11">
        <v>24</v>
      </c>
      <c r="DS899" s="16">
        <v>24</v>
      </c>
      <c r="DT899" s="16">
        <v>0</v>
      </c>
      <c r="DU899" s="11" t="s">
        <v>181</v>
      </c>
      <c r="DV899" s="11" t="s">
        <v>182</v>
      </c>
      <c r="DW899" s="27" t="s">
        <v>156</v>
      </c>
      <c r="DX899" s="27" t="s">
        <v>156</v>
      </c>
      <c r="DY899" s="20" t="s">
        <v>2388</v>
      </c>
      <c r="DZ899" s="16">
        <v>7</v>
      </c>
      <c r="EA899" s="16">
        <v>14</v>
      </c>
      <c r="EB899" s="27" t="s">
        <v>185</v>
      </c>
      <c r="EC899" s="27" t="s">
        <v>185</v>
      </c>
      <c r="ED899" s="27" t="s">
        <v>182</v>
      </c>
      <c r="EE899" s="29">
        <v>44916.992847222224</v>
      </c>
      <c r="EF899" s="28" t="s">
        <v>188</v>
      </c>
      <c r="EG899" s="28" t="s">
        <v>189</v>
      </c>
      <c r="EH899" s="28" t="s">
        <v>190</v>
      </c>
      <c r="EI899" s="29">
        <v>45062.343865740739</v>
      </c>
      <c r="EJ899" s="28" t="s">
        <v>197</v>
      </c>
      <c r="EK899" s="28" t="s">
        <v>156</v>
      </c>
      <c r="EL899" s="28" t="s">
        <v>198</v>
      </c>
      <c r="EM899" s="45" t="s">
        <v>3713</v>
      </c>
      <c r="EN899" s="46" t="str">
        <f t="shared" si="92"/>
        <v>243F010H</v>
      </c>
      <c r="EO899" s="47">
        <f t="shared" si="93"/>
        <v>45169</v>
      </c>
      <c r="EP899" s="47">
        <f t="shared" si="94"/>
        <v>45027</v>
      </c>
      <c r="EQ899" s="48" t="str">
        <f t="shared" ca="1" si="95"/>
        <v>Past</v>
      </c>
      <c r="ER899" s="49">
        <f t="shared" si="96"/>
        <v>142</v>
      </c>
      <c r="ES899" s="50"/>
      <c r="ET899" s="51">
        <f t="shared" si="97"/>
        <v>142</v>
      </c>
      <c r="EU899" s="52">
        <f t="shared" si="98"/>
        <v>1329120</v>
      </c>
      <c r="EV899" s="46"/>
      <c r="EW899" s="23" t="s">
        <v>3714</v>
      </c>
    </row>
    <row r="900" spans="1:153" ht="14.25" hidden="1" customHeight="1">
      <c r="A900" s="8">
        <v>893</v>
      </c>
      <c r="B900" s="9" t="s">
        <v>141</v>
      </c>
      <c r="C900" s="10" t="s">
        <v>206</v>
      </c>
      <c r="D900" s="10" t="s">
        <v>2008</v>
      </c>
      <c r="E900" s="10" t="s">
        <v>150</v>
      </c>
      <c r="F900" s="9" t="s">
        <v>2009</v>
      </c>
      <c r="G900" s="10" t="s">
        <v>562</v>
      </c>
      <c r="H900" s="9" t="s">
        <v>563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574</v>
      </c>
      <c r="N900" s="9" t="s">
        <v>206</v>
      </c>
      <c r="O900" s="9" t="s">
        <v>151</v>
      </c>
      <c r="P900" s="9" t="s">
        <v>142</v>
      </c>
      <c r="Q900" s="9" t="s">
        <v>575</v>
      </c>
      <c r="R900" s="9" t="s">
        <v>336</v>
      </c>
      <c r="S900" s="9" t="s">
        <v>305</v>
      </c>
      <c r="T900" s="9" t="s">
        <v>306</v>
      </c>
      <c r="U900" s="9" t="s">
        <v>307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2332</v>
      </c>
      <c r="AA900" s="9" t="s">
        <v>577</v>
      </c>
      <c r="AB900" s="12" t="s">
        <v>578</v>
      </c>
      <c r="AC900" s="10" t="s">
        <v>2333</v>
      </c>
      <c r="AD900" s="9" t="s">
        <v>577</v>
      </c>
      <c r="AE900" s="13" t="s">
        <v>578</v>
      </c>
      <c r="AF900" s="14" t="s">
        <v>564</v>
      </c>
      <c r="AG900" s="10" t="s">
        <v>2742</v>
      </c>
      <c r="AH900" s="11" t="s">
        <v>582</v>
      </c>
      <c r="AI900" s="11" t="s">
        <v>583</v>
      </c>
      <c r="AJ900" s="10" t="s">
        <v>584</v>
      </c>
      <c r="AK900" s="11" t="s">
        <v>583</v>
      </c>
      <c r="AL900" s="11" t="s">
        <v>168</v>
      </c>
      <c r="AM900" s="10" t="s">
        <v>169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2.4</v>
      </c>
      <c r="AU900" s="10" t="s">
        <v>142</v>
      </c>
      <c r="AV900" s="16">
        <v>73000</v>
      </c>
      <c r="AW900" s="16">
        <v>75500</v>
      </c>
      <c r="AX900" s="16">
        <v>0</v>
      </c>
      <c r="AY900" s="16">
        <v>3939</v>
      </c>
      <c r="AZ900" s="16">
        <v>10000</v>
      </c>
      <c r="BA900" s="17">
        <v>45110</v>
      </c>
      <c r="BB900" s="30" t="s">
        <v>246</v>
      </c>
      <c r="BC900" s="18" t="s">
        <v>156</v>
      </c>
      <c r="BD900" s="17">
        <v>45291</v>
      </c>
      <c r="BE900" s="17">
        <v>45322</v>
      </c>
      <c r="BF900" s="17">
        <v>45092</v>
      </c>
      <c r="BG900" s="10">
        <v>85170022</v>
      </c>
      <c r="BH900" s="9" t="s">
        <v>176</v>
      </c>
      <c r="BI900" s="19">
        <v>45139</v>
      </c>
      <c r="BJ900" s="20">
        <v>45145</v>
      </c>
      <c r="BK900" s="16">
        <v>0</v>
      </c>
      <c r="BL900" s="16">
        <v>0</v>
      </c>
      <c r="BM900" s="9" t="s">
        <v>177</v>
      </c>
      <c r="BN900" s="9" t="s">
        <v>178</v>
      </c>
      <c r="BO900" s="9" t="s">
        <v>156</v>
      </c>
      <c r="BP900" s="17">
        <v>45191</v>
      </c>
      <c r="BQ900" s="17" t="s">
        <v>156</v>
      </c>
      <c r="BR900" s="17" t="s">
        <v>156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 t="s">
        <v>156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>
        <v>45121</v>
      </c>
      <c r="CD900" s="10" t="s">
        <v>156</v>
      </c>
      <c r="CE900" s="17">
        <v>45107</v>
      </c>
      <c r="CF900" s="17" t="s">
        <v>156</v>
      </c>
      <c r="CG900" s="17">
        <v>44920</v>
      </c>
      <c r="CH900" s="17" t="s">
        <v>156</v>
      </c>
      <c r="CI900" s="16">
        <v>0</v>
      </c>
      <c r="CJ900" s="10" t="s">
        <v>156</v>
      </c>
      <c r="CK900" s="10" t="s">
        <v>156</v>
      </c>
      <c r="CL900" s="18">
        <v>45114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 t="s">
        <v>156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193</v>
      </c>
      <c r="CY900" s="17" t="s">
        <v>156</v>
      </c>
      <c r="CZ900" s="17" t="s">
        <v>156</v>
      </c>
      <c r="DA900" s="17" t="s">
        <v>156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 t="s">
        <v>156</v>
      </c>
      <c r="DJ900" s="17" t="s">
        <v>156</v>
      </c>
      <c r="DK900" s="17" t="s">
        <v>156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36</v>
      </c>
      <c r="DQ900" s="16">
        <v>24</v>
      </c>
      <c r="DR900" s="11">
        <v>24</v>
      </c>
      <c r="DS900" s="16">
        <v>24</v>
      </c>
      <c r="DT900" s="16">
        <v>5000</v>
      </c>
      <c r="DU900" s="11" t="s">
        <v>181</v>
      </c>
      <c r="DV900" s="11" t="s">
        <v>182</v>
      </c>
      <c r="DW900" s="27" t="s">
        <v>156</v>
      </c>
      <c r="DX900" s="27" t="s">
        <v>156</v>
      </c>
      <c r="DY900" s="20" t="s">
        <v>2755</v>
      </c>
      <c r="DZ900" s="16">
        <v>7</v>
      </c>
      <c r="EA900" s="16">
        <v>14</v>
      </c>
      <c r="EB900" s="27" t="s">
        <v>185</v>
      </c>
      <c r="EC900" s="27" t="s">
        <v>185</v>
      </c>
      <c r="ED900" s="27" t="s">
        <v>182</v>
      </c>
      <c r="EE900" s="29">
        <v>44917.036203703705</v>
      </c>
      <c r="EF900" s="28" t="s">
        <v>188</v>
      </c>
      <c r="EG900" s="28" t="s">
        <v>189</v>
      </c>
      <c r="EH900" s="28" t="s">
        <v>190</v>
      </c>
      <c r="EI900" s="29">
        <v>45110.818703703706</v>
      </c>
      <c r="EJ900" s="28" t="s">
        <v>197</v>
      </c>
      <c r="EK900" s="28" t="s">
        <v>156</v>
      </c>
      <c r="EL900" s="28" t="s">
        <v>198</v>
      </c>
      <c r="EM900" s="45"/>
      <c r="EN900" s="46" t="str">
        <f t="shared" si="92"/>
        <v>243F010H</v>
      </c>
      <c r="EO900" s="47">
        <f t="shared" si="93"/>
        <v>45170</v>
      </c>
      <c r="EP900" s="47" t="str">
        <f t="shared" si="94"/>
        <v/>
      </c>
      <c r="EQ900" s="48" t="str">
        <f t="shared" ca="1" si="95"/>
        <v>Y</v>
      </c>
      <c r="ER900" s="49" t="str">
        <f t="shared" si="96"/>
        <v/>
      </c>
      <c r="ES900" s="50"/>
      <c r="ET900" s="51" t="str">
        <f t="shared" si="97"/>
        <v/>
      </c>
      <c r="EU900" s="52" t="str">
        <f t="shared" si="98"/>
        <v/>
      </c>
      <c r="EV900" s="46"/>
    </row>
    <row r="901" spans="1:153" ht="14.25" customHeight="1">
      <c r="A901" s="8">
        <v>894</v>
      </c>
      <c r="B901" s="9" t="s">
        <v>141</v>
      </c>
      <c r="C901" s="10" t="s">
        <v>206</v>
      </c>
      <c r="D901" s="10" t="s">
        <v>2008</v>
      </c>
      <c r="E901" s="10" t="s">
        <v>150</v>
      </c>
      <c r="F901" s="9" t="s">
        <v>2009</v>
      </c>
      <c r="G901" s="10" t="s">
        <v>562</v>
      </c>
      <c r="H901" s="9" t="s">
        <v>563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574</v>
      </c>
      <c r="N901" s="9" t="s">
        <v>206</v>
      </c>
      <c r="O901" s="9" t="s">
        <v>151</v>
      </c>
      <c r="P901" s="9" t="s">
        <v>142</v>
      </c>
      <c r="Q901" s="9" t="s">
        <v>575</v>
      </c>
      <c r="R901" s="9" t="s">
        <v>336</v>
      </c>
      <c r="S901" s="9" t="s">
        <v>305</v>
      </c>
      <c r="T901" s="9" t="s">
        <v>306</v>
      </c>
      <c r="U901" s="9" t="s">
        <v>307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2332</v>
      </c>
      <c r="AA901" s="9" t="s">
        <v>577</v>
      </c>
      <c r="AB901" s="12" t="s">
        <v>578</v>
      </c>
      <c r="AC901" s="10" t="s">
        <v>2333</v>
      </c>
      <c r="AD901" s="9" t="s">
        <v>577</v>
      </c>
      <c r="AE901" s="13" t="s">
        <v>578</v>
      </c>
      <c r="AF901" s="14" t="s">
        <v>564</v>
      </c>
      <c r="AG901" s="10" t="s">
        <v>2742</v>
      </c>
      <c r="AH901" s="11" t="s">
        <v>582</v>
      </c>
      <c r="AI901" s="11" t="s">
        <v>583</v>
      </c>
      <c r="AJ901" s="10" t="s">
        <v>584</v>
      </c>
      <c r="AK901" s="11" t="s">
        <v>583</v>
      </c>
      <c r="AL901" s="11" t="s">
        <v>168</v>
      </c>
      <c r="AM901" s="10" t="s">
        <v>169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2.4</v>
      </c>
      <c r="AU901" s="10" t="s">
        <v>142</v>
      </c>
      <c r="AV901" s="16">
        <v>73000</v>
      </c>
      <c r="AW901" s="16">
        <v>75500</v>
      </c>
      <c r="AX901" s="16">
        <v>0</v>
      </c>
      <c r="AY901" s="16">
        <v>3939</v>
      </c>
      <c r="AZ901" s="16">
        <v>10000</v>
      </c>
      <c r="BA901" s="17">
        <v>45110</v>
      </c>
      <c r="BB901" s="30" t="s">
        <v>175</v>
      </c>
      <c r="BC901" s="18" t="s">
        <v>156</v>
      </c>
      <c r="BD901" s="17">
        <v>45291</v>
      </c>
      <c r="BE901" s="17">
        <v>45322</v>
      </c>
      <c r="BF901" s="17">
        <v>45092</v>
      </c>
      <c r="BG901" s="10">
        <v>85534363</v>
      </c>
      <c r="BH901" s="9" t="s">
        <v>191</v>
      </c>
      <c r="BI901" s="19">
        <v>45170</v>
      </c>
      <c r="BJ901" s="20">
        <v>45173</v>
      </c>
      <c r="BK901" s="16">
        <v>0</v>
      </c>
      <c r="BL901" s="16">
        <v>0</v>
      </c>
      <c r="BM901" s="9" t="s">
        <v>177</v>
      </c>
      <c r="BN901" s="9" t="s">
        <v>470</v>
      </c>
      <c r="BO901" s="9" t="s">
        <v>156</v>
      </c>
      <c r="BP901" s="17">
        <v>45199</v>
      </c>
      <c r="BQ901" s="17" t="s">
        <v>156</v>
      </c>
      <c r="BR901" s="17">
        <v>45199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>
        <v>45050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>
        <v>45121</v>
      </c>
      <c r="CD901" s="10" t="s">
        <v>156</v>
      </c>
      <c r="CE901" s="17">
        <v>45121</v>
      </c>
      <c r="CF901" s="17" t="s">
        <v>156</v>
      </c>
      <c r="CG901" s="17">
        <v>45060</v>
      </c>
      <c r="CH901" s="17" t="s">
        <v>156</v>
      </c>
      <c r="CI901" s="16">
        <v>0</v>
      </c>
      <c r="CJ901" s="10" t="s">
        <v>156</v>
      </c>
      <c r="CK901" s="10" t="s">
        <v>156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>
        <v>45050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45155</v>
      </c>
      <c r="CX901" s="10" t="s">
        <v>193</v>
      </c>
      <c r="CY901" s="17">
        <v>45149</v>
      </c>
      <c r="CZ901" s="17" t="s">
        <v>156</v>
      </c>
      <c r="DA901" s="17">
        <v>45060</v>
      </c>
      <c r="DB901" s="17" t="s">
        <v>156</v>
      </c>
      <c r="DC901" s="16">
        <v>0</v>
      </c>
      <c r="DD901" s="10" t="s">
        <v>156</v>
      </c>
      <c r="DE901" s="10" t="s">
        <v>156</v>
      </c>
      <c r="DF901" s="18" t="s">
        <v>156</v>
      </c>
      <c r="DG901" s="17">
        <v>45167</v>
      </c>
      <c r="DH901" s="10" t="s">
        <v>156</v>
      </c>
      <c r="DI901" s="17">
        <v>45163</v>
      </c>
      <c r="DJ901" s="17" t="s">
        <v>156</v>
      </c>
      <c r="DK901" s="17">
        <v>45060</v>
      </c>
      <c r="DL901" s="17" t="s">
        <v>156</v>
      </c>
      <c r="DM901" s="16">
        <v>0</v>
      </c>
      <c r="DN901" s="10" t="s">
        <v>156</v>
      </c>
      <c r="DO901" s="10" t="s">
        <v>156</v>
      </c>
      <c r="DP901" s="16">
        <v>36</v>
      </c>
      <c r="DQ901" s="16">
        <v>24</v>
      </c>
      <c r="DR901" s="11">
        <v>24</v>
      </c>
      <c r="DS901" s="16">
        <v>24</v>
      </c>
      <c r="DT901" s="16">
        <v>0</v>
      </c>
      <c r="DU901" s="11" t="s">
        <v>181</v>
      </c>
      <c r="DV901" s="11" t="s">
        <v>182</v>
      </c>
      <c r="DW901" s="27" t="s">
        <v>156</v>
      </c>
      <c r="DX901" s="27" t="s">
        <v>156</v>
      </c>
      <c r="DY901" s="20" t="s">
        <v>2524</v>
      </c>
      <c r="DZ901" s="16">
        <v>7</v>
      </c>
      <c r="EA901" s="16">
        <v>14</v>
      </c>
      <c r="EB901" s="27" t="s">
        <v>185</v>
      </c>
      <c r="EC901" s="27" t="s">
        <v>185</v>
      </c>
      <c r="ED901" s="27" t="s">
        <v>182</v>
      </c>
      <c r="EE901" s="29">
        <v>45050.979525462964</v>
      </c>
      <c r="EF901" s="28" t="s">
        <v>186</v>
      </c>
      <c r="EG901" s="28" t="s">
        <v>156</v>
      </c>
      <c r="EH901" s="28" t="s">
        <v>187</v>
      </c>
      <c r="EI901" s="29">
        <v>45110.818703703706</v>
      </c>
      <c r="EJ901" s="28" t="s">
        <v>197</v>
      </c>
      <c r="EK901" s="28" t="s">
        <v>156</v>
      </c>
      <c r="EL901" s="28" t="s">
        <v>198</v>
      </c>
      <c r="EM901" s="45" t="s">
        <v>3713</v>
      </c>
      <c r="EN901" s="46" t="str">
        <f t="shared" si="92"/>
        <v>243F010H</v>
      </c>
      <c r="EO901" s="47">
        <f t="shared" si="93"/>
        <v>45178</v>
      </c>
      <c r="EP901" s="47">
        <f t="shared" si="94"/>
        <v>45155</v>
      </c>
      <c r="EQ901" s="48" t="str">
        <f t="shared" ca="1" si="95"/>
        <v>Y</v>
      </c>
      <c r="ER901" s="49">
        <f t="shared" si="96"/>
        <v>23</v>
      </c>
      <c r="ES901" s="50"/>
      <c r="ET901" s="51">
        <f t="shared" si="97"/>
        <v>23</v>
      </c>
      <c r="EU901" s="52">
        <f t="shared" si="98"/>
        <v>0</v>
      </c>
      <c r="EV901" s="46"/>
      <c r="EW901" s="23" t="s">
        <v>3721</v>
      </c>
    </row>
    <row r="902" spans="1:153" ht="14.25" customHeight="1">
      <c r="A902" s="8">
        <v>895</v>
      </c>
      <c r="B902" s="9" t="s">
        <v>141</v>
      </c>
      <c r="C902" s="10" t="s">
        <v>206</v>
      </c>
      <c r="D902" s="10" t="s">
        <v>2008</v>
      </c>
      <c r="E902" s="10" t="s">
        <v>150</v>
      </c>
      <c r="F902" s="9" t="s">
        <v>2009</v>
      </c>
      <c r="G902" s="10" t="s">
        <v>562</v>
      </c>
      <c r="H902" s="9" t="s">
        <v>563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574</v>
      </c>
      <c r="N902" s="9" t="s">
        <v>206</v>
      </c>
      <c r="O902" s="9" t="s">
        <v>151</v>
      </c>
      <c r="P902" s="9" t="s">
        <v>142</v>
      </c>
      <c r="Q902" s="9" t="s">
        <v>575</v>
      </c>
      <c r="R902" s="9" t="s">
        <v>336</v>
      </c>
      <c r="S902" s="9" t="s">
        <v>305</v>
      </c>
      <c r="T902" s="9" t="s">
        <v>306</v>
      </c>
      <c r="U902" s="9" t="s">
        <v>307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2332</v>
      </c>
      <c r="AA902" s="9" t="s">
        <v>577</v>
      </c>
      <c r="AB902" s="12" t="s">
        <v>578</v>
      </c>
      <c r="AC902" s="10" t="s">
        <v>2333</v>
      </c>
      <c r="AD902" s="9" t="s">
        <v>577</v>
      </c>
      <c r="AE902" s="13" t="s">
        <v>578</v>
      </c>
      <c r="AF902" s="14" t="s">
        <v>564</v>
      </c>
      <c r="AG902" s="10" t="s">
        <v>2742</v>
      </c>
      <c r="AH902" s="11" t="s">
        <v>582</v>
      </c>
      <c r="AI902" s="11" t="s">
        <v>583</v>
      </c>
      <c r="AJ902" s="10" t="s">
        <v>584</v>
      </c>
      <c r="AK902" s="11" t="s">
        <v>583</v>
      </c>
      <c r="AL902" s="11" t="s">
        <v>168</v>
      </c>
      <c r="AM902" s="10" t="s">
        <v>169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2.4</v>
      </c>
      <c r="AU902" s="10" t="s">
        <v>142</v>
      </c>
      <c r="AV902" s="16">
        <v>73000</v>
      </c>
      <c r="AW902" s="16">
        <v>75500</v>
      </c>
      <c r="AX902" s="16">
        <v>0</v>
      </c>
      <c r="AY902" s="16">
        <v>3939</v>
      </c>
      <c r="AZ902" s="16">
        <v>10000</v>
      </c>
      <c r="BA902" s="17">
        <v>45110</v>
      </c>
      <c r="BB902" s="30" t="s">
        <v>175</v>
      </c>
      <c r="BC902" s="18">
        <v>45119</v>
      </c>
      <c r="BD902" s="17">
        <v>45291</v>
      </c>
      <c r="BE902" s="17">
        <v>45322</v>
      </c>
      <c r="BF902" s="17">
        <v>45092</v>
      </c>
      <c r="BG902" s="10">
        <v>85170021</v>
      </c>
      <c r="BH902" s="9" t="s">
        <v>199</v>
      </c>
      <c r="BI902" s="19">
        <v>45170</v>
      </c>
      <c r="BJ902" s="20">
        <v>45173</v>
      </c>
      <c r="BK902" s="16">
        <v>10000</v>
      </c>
      <c r="BL902" s="16">
        <v>24000</v>
      </c>
      <c r="BM902" s="9" t="s">
        <v>177</v>
      </c>
      <c r="BN902" s="9" t="s">
        <v>470</v>
      </c>
      <c r="BO902" s="9" t="s">
        <v>156</v>
      </c>
      <c r="BP902" s="17">
        <v>45199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>
        <v>45128</v>
      </c>
      <c r="CD902" s="10" t="s">
        <v>2055</v>
      </c>
      <c r="CE902" s="17">
        <v>45121</v>
      </c>
      <c r="CF902" s="17" t="s">
        <v>156</v>
      </c>
      <c r="CG902" s="17">
        <v>45011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>
        <v>45156</v>
      </c>
      <c r="CX902" s="10" t="s">
        <v>2756</v>
      </c>
      <c r="CY902" s="17">
        <v>45149</v>
      </c>
      <c r="CZ902" s="17" t="s">
        <v>156</v>
      </c>
      <c r="DA902" s="17">
        <v>45011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>
        <v>45167</v>
      </c>
      <c r="DH902" s="10" t="s">
        <v>2757</v>
      </c>
      <c r="DI902" s="17">
        <v>45163</v>
      </c>
      <c r="DJ902" s="17" t="s">
        <v>156</v>
      </c>
      <c r="DK902" s="17">
        <v>44917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36</v>
      </c>
      <c r="DQ902" s="16">
        <v>24</v>
      </c>
      <c r="DR902" s="11">
        <v>24</v>
      </c>
      <c r="DS902" s="16">
        <v>24</v>
      </c>
      <c r="DT902" s="16">
        <v>0</v>
      </c>
      <c r="DU902" s="11" t="s">
        <v>181</v>
      </c>
      <c r="DV902" s="11" t="s">
        <v>182</v>
      </c>
      <c r="DW902" s="27" t="s">
        <v>156</v>
      </c>
      <c r="DX902" s="27" t="s">
        <v>156</v>
      </c>
      <c r="DY902" s="20" t="s">
        <v>2524</v>
      </c>
      <c r="DZ902" s="16">
        <v>7</v>
      </c>
      <c r="EA902" s="16">
        <v>14</v>
      </c>
      <c r="EB902" s="27" t="s">
        <v>185</v>
      </c>
      <c r="EC902" s="27" t="s">
        <v>185</v>
      </c>
      <c r="ED902" s="27" t="s">
        <v>182</v>
      </c>
      <c r="EE902" s="29">
        <v>44917.036203703705</v>
      </c>
      <c r="EF902" s="28" t="s">
        <v>188</v>
      </c>
      <c r="EG902" s="28" t="s">
        <v>189</v>
      </c>
      <c r="EH902" s="28" t="s">
        <v>190</v>
      </c>
      <c r="EI902" s="29">
        <v>45117.81590277778</v>
      </c>
      <c r="EJ902" s="28" t="s">
        <v>197</v>
      </c>
      <c r="EK902" s="28" t="s">
        <v>156</v>
      </c>
      <c r="EL902" s="28" t="s">
        <v>198</v>
      </c>
      <c r="EM902" s="45" t="s">
        <v>3713</v>
      </c>
      <c r="EN902" s="46" t="str">
        <f t="shared" si="92"/>
        <v>243F010H</v>
      </c>
      <c r="EO902" s="47">
        <f t="shared" si="93"/>
        <v>45178</v>
      </c>
      <c r="EP902" s="47">
        <f t="shared" si="94"/>
        <v>45156</v>
      </c>
      <c r="EQ902" s="48" t="str">
        <f t="shared" ca="1" si="95"/>
        <v>Y</v>
      </c>
      <c r="ER902" s="49">
        <f t="shared" si="96"/>
        <v>22</v>
      </c>
      <c r="ES902" s="50"/>
      <c r="ET902" s="51">
        <f t="shared" si="97"/>
        <v>22</v>
      </c>
      <c r="EU902" s="52">
        <f t="shared" si="98"/>
        <v>220000</v>
      </c>
      <c r="EV902" s="46"/>
      <c r="EW902" s="23" t="s">
        <v>3721</v>
      </c>
    </row>
    <row r="903" spans="1:153" ht="14.25" customHeight="1">
      <c r="A903" s="8">
        <v>896</v>
      </c>
      <c r="B903" s="9" t="s">
        <v>141</v>
      </c>
      <c r="C903" s="10" t="s">
        <v>206</v>
      </c>
      <c r="D903" s="10" t="s">
        <v>2008</v>
      </c>
      <c r="E903" s="10" t="s">
        <v>150</v>
      </c>
      <c r="F903" s="9" t="s">
        <v>2009</v>
      </c>
      <c r="G903" s="10" t="s">
        <v>562</v>
      </c>
      <c r="H903" s="9" t="s">
        <v>563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574</v>
      </c>
      <c r="N903" s="9" t="s">
        <v>206</v>
      </c>
      <c r="O903" s="9" t="s">
        <v>151</v>
      </c>
      <c r="P903" s="9" t="s">
        <v>142</v>
      </c>
      <c r="Q903" s="9" t="s">
        <v>575</v>
      </c>
      <c r="R903" s="9" t="s">
        <v>336</v>
      </c>
      <c r="S903" s="9" t="s">
        <v>305</v>
      </c>
      <c r="T903" s="9" t="s">
        <v>306</v>
      </c>
      <c r="U903" s="9" t="s">
        <v>307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2332</v>
      </c>
      <c r="AA903" s="9" t="s">
        <v>577</v>
      </c>
      <c r="AB903" s="12" t="s">
        <v>578</v>
      </c>
      <c r="AC903" s="10" t="s">
        <v>2333</v>
      </c>
      <c r="AD903" s="9" t="s">
        <v>577</v>
      </c>
      <c r="AE903" s="13" t="s">
        <v>578</v>
      </c>
      <c r="AF903" s="14" t="s">
        <v>564</v>
      </c>
      <c r="AG903" s="10" t="s">
        <v>2742</v>
      </c>
      <c r="AH903" s="11" t="s">
        <v>582</v>
      </c>
      <c r="AI903" s="11" t="s">
        <v>583</v>
      </c>
      <c r="AJ903" s="10" t="s">
        <v>584</v>
      </c>
      <c r="AK903" s="11" t="s">
        <v>583</v>
      </c>
      <c r="AL903" s="11" t="s">
        <v>168</v>
      </c>
      <c r="AM903" s="10" t="s">
        <v>169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2.4</v>
      </c>
      <c r="AU903" s="10" t="s">
        <v>142</v>
      </c>
      <c r="AV903" s="16">
        <v>73000</v>
      </c>
      <c r="AW903" s="16">
        <v>75500</v>
      </c>
      <c r="AX903" s="16">
        <v>0</v>
      </c>
      <c r="AY903" s="16">
        <v>3939</v>
      </c>
      <c r="AZ903" s="16">
        <v>10000</v>
      </c>
      <c r="BA903" s="17">
        <v>45110</v>
      </c>
      <c r="BB903" s="30" t="s">
        <v>175</v>
      </c>
      <c r="BC903" s="18" t="s">
        <v>156</v>
      </c>
      <c r="BD903" s="17">
        <v>45291</v>
      </c>
      <c r="BE903" s="17">
        <v>45322</v>
      </c>
      <c r="BF903" s="17">
        <v>45092</v>
      </c>
      <c r="BG903" s="10">
        <v>85496197</v>
      </c>
      <c r="BH903" s="9" t="s">
        <v>200</v>
      </c>
      <c r="BI903" s="19">
        <v>45170</v>
      </c>
      <c r="BJ903" s="20">
        <v>45173</v>
      </c>
      <c r="BK903" s="16">
        <v>0</v>
      </c>
      <c r="BL903" s="16">
        <v>0</v>
      </c>
      <c r="BM903" s="9" t="s">
        <v>177</v>
      </c>
      <c r="BN903" s="9" t="s">
        <v>470</v>
      </c>
      <c r="BO903" s="9" t="s">
        <v>156</v>
      </c>
      <c r="BP903" s="17">
        <v>45199</v>
      </c>
      <c r="BQ903" s="17" t="s">
        <v>156</v>
      </c>
      <c r="BR903" s="17">
        <v>45199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>
        <v>45027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45128</v>
      </c>
      <c r="CD903" s="10" t="s">
        <v>156</v>
      </c>
      <c r="CE903" s="17">
        <v>45114</v>
      </c>
      <c r="CF903" s="17" t="s">
        <v>156</v>
      </c>
      <c r="CG903" s="17">
        <v>45034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>
        <v>45027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>
        <v>45156</v>
      </c>
      <c r="CX903" s="10" t="s">
        <v>193</v>
      </c>
      <c r="CY903" s="17">
        <v>45149</v>
      </c>
      <c r="CZ903" s="17" t="s">
        <v>156</v>
      </c>
      <c r="DA903" s="17">
        <v>45027</v>
      </c>
      <c r="DB903" s="17" t="s">
        <v>156</v>
      </c>
      <c r="DC903" s="16">
        <v>0</v>
      </c>
      <c r="DD903" s="10" t="s">
        <v>156</v>
      </c>
      <c r="DE903" s="10" t="s">
        <v>156</v>
      </c>
      <c r="DF903" s="18" t="s">
        <v>156</v>
      </c>
      <c r="DG903" s="17">
        <v>45167</v>
      </c>
      <c r="DH903" s="10" t="s">
        <v>156</v>
      </c>
      <c r="DI903" s="17">
        <v>45163</v>
      </c>
      <c r="DJ903" s="17" t="s">
        <v>156</v>
      </c>
      <c r="DK903" s="17">
        <v>45027</v>
      </c>
      <c r="DL903" s="17" t="s">
        <v>156</v>
      </c>
      <c r="DM903" s="16">
        <v>0</v>
      </c>
      <c r="DN903" s="10" t="s">
        <v>156</v>
      </c>
      <c r="DO903" s="10" t="s">
        <v>156</v>
      </c>
      <c r="DP903" s="16">
        <v>36</v>
      </c>
      <c r="DQ903" s="16">
        <v>24</v>
      </c>
      <c r="DR903" s="11">
        <v>24</v>
      </c>
      <c r="DS903" s="16">
        <v>24</v>
      </c>
      <c r="DT903" s="16">
        <v>0</v>
      </c>
      <c r="DU903" s="11" t="s">
        <v>181</v>
      </c>
      <c r="DV903" s="11" t="s">
        <v>182</v>
      </c>
      <c r="DW903" s="27" t="s">
        <v>156</v>
      </c>
      <c r="DX903" s="27" t="s">
        <v>156</v>
      </c>
      <c r="DY903" s="20" t="s">
        <v>2524</v>
      </c>
      <c r="DZ903" s="16">
        <v>7</v>
      </c>
      <c r="EA903" s="16">
        <v>14</v>
      </c>
      <c r="EB903" s="27" t="s">
        <v>185</v>
      </c>
      <c r="EC903" s="27" t="s">
        <v>185</v>
      </c>
      <c r="ED903" s="27" t="s">
        <v>182</v>
      </c>
      <c r="EE903" s="29">
        <v>45027.979618055557</v>
      </c>
      <c r="EF903" s="28" t="s">
        <v>186</v>
      </c>
      <c r="EG903" s="28" t="s">
        <v>156</v>
      </c>
      <c r="EH903" s="28" t="s">
        <v>187</v>
      </c>
      <c r="EI903" s="29">
        <v>45117.81590277778</v>
      </c>
      <c r="EJ903" s="28" t="s">
        <v>197</v>
      </c>
      <c r="EK903" s="28" t="s">
        <v>156</v>
      </c>
      <c r="EL903" s="28" t="s">
        <v>198</v>
      </c>
      <c r="EM903" s="45" t="s">
        <v>3713</v>
      </c>
      <c r="EN903" s="46" t="str">
        <f t="shared" si="92"/>
        <v>243F010H</v>
      </c>
      <c r="EO903" s="47">
        <f t="shared" si="93"/>
        <v>45178</v>
      </c>
      <c r="EP903" s="47">
        <f t="shared" si="94"/>
        <v>45156</v>
      </c>
      <c r="EQ903" s="48" t="str">
        <f t="shared" ca="1" si="95"/>
        <v>Y</v>
      </c>
      <c r="ER903" s="49">
        <f t="shared" si="96"/>
        <v>22</v>
      </c>
      <c r="ES903" s="50"/>
      <c r="ET903" s="51">
        <f t="shared" si="97"/>
        <v>22</v>
      </c>
      <c r="EU903" s="52">
        <f t="shared" si="98"/>
        <v>0</v>
      </c>
      <c r="EV903" s="46"/>
      <c r="EW903" s="23" t="s">
        <v>3721</v>
      </c>
    </row>
    <row r="904" spans="1:153" ht="14.25" hidden="1" customHeight="1">
      <c r="A904" s="8">
        <v>897</v>
      </c>
      <c r="B904" s="9" t="s">
        <v>141</v>
      </c>
      <c r="C904" s="10" t="s">
        <v>206</v>
      </c>
      <c r="D904" s="10" t="s">
        <v>2008</v>
      </c>
      <c r="E904" s="10" t="s">
        <v>150</v>
      </c>
      <c r="F904" s="9" t="s">
        <v>2009</v>
      </c>
      <c r="G904" s="10" t="s">
        <v>562</v>
      </c>
      <c r="H904" s="9" t="s">
        <v>563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574</v>
      </c>
      <c r="N904" s="9" t="s">
        <v>206</v>
      </c>
      <c r="O904" s="9" t="s">
        <v>151</v>
      </c>
      <c r="P904" s="9" t="s">
        <v>142</v>
      </c>
      <c r="Q904" s="9" t="s">
        <v>575</v>
      </c>
      <c r="R904" s="9" t="s">
        <v>336</v>
      </c>
      <c r="S904" s="9" t="s">
        <v>305</v>
      </c>
      <c r="T904" s="9" t="s">
        <v>306</v>
      </c>
      <c r="U904" s="9" t="s">
        <v>307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2332</v>
      </c>
      <c r="AA904" s="9" t="s">
        <v>577</v>
      </c>
      <c r="AB904" s="12" t="s">
        <v>578</v>
      </c>
      <c r="AC904" s="10" t="s">
        <v>2333</v>
      </c>
      <c r="AD904" s="9" t="s">
        <v>577</v>
      </c>
      <c r="AE904" s="13" t="s">
        <v>578</v>
      </c>
      <c r="AF904" s="14" t="s">
        <v>564</v>
      </c>
      <c r="AG904" s="10" t="s">
        <v>2742</v>
      </c>
      <c r="AH904" s="11" t="s">
        <v>582</v>
      </c>
      <c r="AI904" s="11" t="s">
        <v>583</v>
      </c>
      <c r="AJ904" s="10" t="s">
        <v>584</v>
      </c>
      <c r="AK904" s="11" t="s">
        <v>583</v>
      </c>
      <c r="AL904" s="11" t="s">
        <v>168</v>
      </c>
      <c r="AM904" s="10" t="s">
        <v>169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2.4</v>
      </c>
      <c r="AU904" s="10" t="s">
        <v>142</v>
      </c>
      <c r="AV904" s="16">
        <v>73000</v>
      </c>
      <c r="AW904" s="16">
        <v>75500</v>
      </c>
      <c r="AX904" s="16">
        <v>0</v>
      </c>
      <c r="AY904" s="16">
        <v>3939</v>
      </c>
      <c r="AZ904" s="16">
        <v>10000</v>
      </c>
      <c r="BA904" s="17">
        <v>45110</v>
      </c>
      <c r="BB904" s="30" t="s">
        <v>246</v>
      </c>
      <c r="BC904" s="18" t="s">
        <v>156</v>
      </c>
      <c r="BD904" s="17">
        <v>45291</v>
      </c>
      <c r="BE904" s="17">
        <v>45322</v>
      </c>
      <c r="BF904" s="17">
        <v>45092</v>
      </c>
      <c r="BG904" s="10">
        <v>85170023</v>
      </c>
      <c r="BH904" s="9" t="s">
        <v>201</v>
      </c>
      <c r="BI904" s="19">
        <v>45170</v>
      </c>
      <c r="BJ904" s="20">
        <v>45173</v>
      </c>
      <c r="BK904" s="16">
        <v>0</v>
      </c>
      <c r="BL904" s="16">
        <v>0</v>
      </c>
      <c r="BM904" s="9" t="s">
        <v>177</v>
      </c>
      <c r="BN904" s="9" t="s">
        <v>226</v>
      </c>
      <c r="BO904" s="9" t="s">
        <v>156</v>
      </c>
      <c r="BP904" s="17">
        <v>45206</v>
      </c>
      <c r="BQ904" s="17" t="s">
        <v>156</v>
      </c>
      <c r="BR904" s="17" t="s">
        <v>156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 t="s">
        <v>156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45128</v>
      </c>
      <c r="CD904" s="10" t="s">
        <v>156</v>
      </c>
      <c r="CE904" s="17">
        <v>45128</v>
      </c>
      <c r="CF904" s="17" t="s">
        <v>156</v>
      </c>
      <c r="CG904" s="17">
        <v>44920</v>
      </c>
      <c r="CH904" s="17" t="s">
        <v>156</v>
      </c>
      <c r="CI904" s="16">
        <v>0</v>
      </c>
      <c r="CJ904" s="10" t="s">
        <v>156</v>
      </c>
      <c r="CK904" s="10" t="s">
        <v>156</v>
      </c>
      <c r="CL904" s="18">
        <v>45114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 t="s">
        <v>156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 t="s">
        <v>156</v>
      </c>
      <c r="CX904" s="10" t="s">
        <v>193</v>
      </c>
      <c r="CY904" s="17" t="s">
        <v>156</v>
      </c>
      <c r="CZ904" s="17" t="s">
        <v>156</v>
      </c>
      <c r="DA904" s="17" t="s">
        <v>156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 t="s">
        <v>156</v>
      </c>
      <c r="DH904" s="10" t="s">
        <v>156</v>
      </c>
      <c r="DI904" s="17" t="s">
        <v>156</v>
      </c>
      <c r="DJ904" s="17" t="s">
        <v>156</v>
      </c>
      <c r="DK904" s="17" t="s">
        <v>156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36</v>
      </c>
      <c r="DQ904" s="16">
        <v>24</v>
      </c>
      <c r="DR904" s="11">
        <v>24</v>
      </c>
      <c r="DS904" s="16">
        <v>24</v>
      </c>
      <c r="DT904" s="16">
        <v>0</v>
      </c>
      <c r="DU904" s="11" t="s">
        <v>181</v>
      </c>
      <c r="DV904" s="11" t="s">
        <v>182</v>
      </c>
      <c r="DW904" s="27" t="s">
        <v>156</v>
      </c>
      <c r="DX904" s="27" t="s">
        <v>156</v>
      </c>
      <c r="DY904" s="20" t="s">
        <v>2660</v>
      </c>
      <c r="DZ904" s="16">
        <v>7</v>
      </c>
      <c r="EA904" s="16">
        <v>14</v>
      </c>
      <c r="EB904" s="27" t="s">
        <v>185</v>
      </c>
      <c r="EC904" s="27" t="s">
        <v>185</v>
      </c>
      <c r="ED904" s="27" t="s">
        <v>182</v>
      </c>
      <c r="EE904" s="29">
        <v>44917.036203703705</v>
      </c>
      <c r="EF904" s="28" t="s">
        <v>188</v>
      </c>
      <c r="EG904" s="28" t="s">
        <v>189</v>
      </c>
      <c r="EH904" s="28" t="s">
        <v>190</v>
      </c>
      <c r="EI904" s="29">
        <v>45117.81590277778</v>
      </c>
      <c r="EJ904" s="28" t="s">
        <v>197</v>
      </c>
      <c r="EK904" s="28" t="s">
        <v>156</v>
      </c>
      <c r="EL904" s="28" t="s">
        <v>198</v>
      </c>
      <c r="EM904" s="45"/>
      <c r="EN904" s="46" t="str">
        <f t="shared" si="92"/>
        <v>243F010H</v>
      </c>
      <c r="EO904" s="47">
        <f t="shared" si="93"/>
        <v>45185</v>
      </c>
      <c r="EP904" s="47" t="str">
        <f t="shared" si="94"/>
        <v/>
      </c>
      <c r="EQ904" s="48" t="str">
        <f t="shared" ca="1" si="95"/>
        <v>Y</v>
      </c>
      <c r="ER904" s="49" t="str">
        <f t="shared" si="96"/>
        <v/>
      </c>
      <c r="ES904" s="50"/>
      <c r="ET904" s="51" t="str">
        <f t="shared" si="97"/>
        <v/>
      </c>
      <c r="EU904" s="52" t="str">
        <f t="shared" si="98"/>
        <v/>
      </c>
      <c r="EV904" s="46"/>
      <c r="EW904" s="23" t="s">
        <v>3717</v>
      </c>
    </row>
    <row r="905" spans="1:153" ht="14.25" customHeight="1">
      <c r="A905" s="8">
        <v>898</v>
      </c>
      <c r="B905" s="9" t="s">
        <v>141</v>
      </c>
      <c r="C905" s="10" t="s">
        <v>206</v>
      </c>
      <c r="D905" s="10" t="s">
        <v>2008</v>
      </c>
      <c r="E905" s="10" t="s">
        <v>150</v>
      </c>
      <c r="F905" s="9" t="s">
        <v>2009</v>
      </c>
      <c r="G905" s="10" t="s">
        <v>562</v>
      </c>
      <c r="H905" s="9" t="s">
        <v>563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574</v>
      </c>
      <c r="N905" s="9" t="s">
        <v>206</v>
      </c>
      <c r="O905" s="9" t="s">
        <v>151</v>
      </c>
      <c r="P905" s="9" t="s">
        <v>142</v>
      </c>
      <c r="Q905" s="9" t="s">
        <v>575</v>
      </c>
      <c r="R905" s="9" t="s">
        <v>336</v>
      </c>
      <c r="S905" s="9" t="s">
        <v>305</v>
      </c>
      <c r="T905" s="9" t="s">
        <v>306</v>
      </c>
      <c r="U905" s="9" t="s">
        <v>307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2332</v>
      </c>
      <c r="AA905" s="9" t="s">
        <v>577</v>
      </c>
      <c r="AB905" s="12" t="s">
        <v>578</v>
      </c>
      <c r="AC905" s="10" t="s">
        <v>2333</v>
      </c>
      <c r="AD905" s="9" t="s">
        <v>577</v>
      </c>
      <c r="AE905" s="13" t="s">
        <v>578</v>
      </c>
      <c r="AF905" s="14" t="s">
        <v>564</v>
      </c>
      <c r="AG905" s="10" t="s">
        <v>2742</v>
      </c>
      <c r="AH905" s="11" t="s">
        <v>582</v>
      </c>
      <c r="AI905" s="11" t="s">
        <v>583</v>
      </c>
      <c r="AJ905" s="10" t="s">
        <v>584</v>
      </c>
      <c r="AK905" s="11" t="s">
        <v>583</v>
      </c>
      <c r="AL905" s="11" t="s">
        <v>168</v>
      </c>
      <c r="AM905" s="10" t="s">
        <v>169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2.4</v>
      </c>
      <c r="AU905" s="10" t="s">
        <v>142</v>
      </c>
      <c r="AV905" s="16">
        <v>73000</v>
      </c>
      <c r="AW905" s="16">
        <v>75500</v>
      </c>
      <c r="AX905" s="16">
        <v>0</v>
      </c>
      <c r="AY905" s="16">
        <v>3939</v>
      </c>
      <c r="AZ905" s="16">
        <v>10000</v>
      </c>
      <c r="BA905" s="17">
        <v>45110</v>
      </c>
      <c r="BB905" s="30" t="s">
        <v>175</v>
      </c>
      <c r="BC905" s="18" t="s">
        <v>156</v>
      </c>
      <c r="BD905" s="17">
        <v>45291</v>
      </c>
      <c r="BE905" s="17">
        <v>45322</v>
      </c>
      <c r="BF905" s="17">
        <v>45092</v>
      </c>
      <c r="BG905" s="10">
        <v>85235751</v>
      </c>
      <c r="BH905" s="9" t="s">
        <v>274</v>
      </c>
      <c r="BI905" s="19">
        <v>45200</v>
      </c>
      <c r="BJ905" s="20">
        <v>45201</v>
      </c>
      <c r="BK905" s="16">
        <v>0</v>
      </c>
      <c r="BL905" s="16">
        <v>0</v>
      </c>
      <c r="BM905" s="9" t="s">
        <v>177</v>
      </c>
      <c r="BN905" s="9" t="s">
        <v>470</v>
      </c>
      <c r="BO905" s="9" t="s">
        <v>156</v>
      </c>
      <c r="BP905" s="17">
        <v>45206</v>
      </c>
      <c r="BQ905" s="17" t="s">
        <v>156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>
        <v>45135</v>
      </c>
      <c r="CD905" s="10" t="s">
        <v>2758</v>
      </c>
      <c r="CE905" s="17">
        <v>45128</v>
      </c>
      <c r="CF905" s="17" t="s">
        <v>156</v>
      </c>
      <c r="CG905" s="17">
        <v>45034</v>
      </c>
      <c r="CH905" s="17" t="s">
        <v>156</v>
      </c>
      <c r="CI905" s="16">
        <v>0</v>
      </c>
      <c r="CJ905" s="10" t="s">
        <v>156</v>
      </c>
      <c r="CK905" s="10" t="s">
        <v>156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45163</v>
      </c>
      <c r="CX905" s="10" t="s">
        <v>2759</v>
      </c>
      <c r="CY905" s="17">
        <v>45156</v>
      </c>
      <c r="CZ905" s="17" t="s">
        <v>156</v>
      </c>
      <c r="DA905" s="17">
        <v>45034</v>
      </c>
      <c r="DB905" s="17" t="s">
        <v>156</v>
      </c>
      <c r="DC905" s="16">
        <v>0</v>
      </c>
      <c r="DD905" s="10" t="s">
        <v>156</v>
      </c>
      <c r="DE905" s="10" t="s">
        <v>156</v>
      </c>
      <c r="DF905" s="18" t="s">
        <v>156</v>
      </c>
      <c r="DG905" s="17">
        <v>45174</v>
      </c>
      <c r="DH905" s="10" t="s">
        <v>2760</v>
      </c>
      <c r="DI905" s="17">
        <v>45170</v>
      </c>
      <c r="DJ905" s="17" t="s">
        <v>156</v>
      </c>
      <c r="DK905" s="17">
        <v>44936</v>
      </c>
      <c r="DL905" s="17" t="s">
        <v>156</v>
      </c>
      <c r="DM905" s="16">
        <v>0</v>
      </c>
      <c r="DN905" s="10" t="s">
        <v>156</v>
      </c>
      <c r="DO905" s="10" t="s">
        <v>156</v>
      </c>
      <c r="DP905" s="16">
        <v>36</v>
      </c>
      <c r="DQ905" s="16">
        <v>24</v>
      </c>
      <c r="DR905" s="11">
        <v>24</v>
      </c>
      <c r="DS905" s="16">
        <v>24</v>
      </c>
      <c r="DT905" s="16">
        <v>0</v>
      </c>
      <c r="DU905" s="11" t="s">
        <v>181</v>
      </c>
      <c r="DV905" s="11" t="s">
        <v>182</v>
      </c>
      <c r="DW905" s="27" t="s">
        <v>156</v>
      </c>
      <c r="DX905" s="27" t="s">
        <v>156</v>
      </c>
      <c r="DY905" s="20" t="s">
        <v>156</v>
      </c>
      <c r="DZ905" s="16">
        <v>7</v>
      </c>
      <c r="EA905" s="16">
        <v>14</v>
      </c>
      <c r="EB905" s="27" t="s">
        <v>185</v>
      </c>
      <c r="EC905" s="27" t="s">
        <v>185</v>
      </c>
      <c r="ED905" s="27" t="s">
        <v>182</v>
      </c>
      <c r="EE905" s="29">
        <v>44936.339444444442</v>
      </c>
      <c r="EF905" s="28" t="s">
        <v>188</v>
      </c>
      <c r="EG905" s="28" t="s">
        <v>189</v>
      </c>
      <c r="EH905" s="28" t="s">
        <v>190</v>
      </c>
      <c r="EI905" s="29">
        <v>45100.603576388887</v>
      </c>
      <c r="EJ905" s="28" t="s">
        <v>2761</v>
      </c>
      <c r="EK905" s="28" t="s">
        <v>2762</v>
      </c>
      <c r="EL905" s="28" t="s">
        <v>2763</v>
      </c>
      <c r="EM905" s="45" t="s">
        <v>3713</v>
      </c>
      <c r="EN905" s="46" t="str">
        <f t="shared" ref="EN905:EN968" si="99">MID(AG905,3,8)</f>
        <v>243F010H</v>
      </c>
      <c r="EO905" s="47">
        <f t="shared" ref="EO905:EO968" si="100">BP905-EA905-DZ905</f>
        <v>45185</v>
      </c>
      <c r="EP905" s="47">
        <f t="shared" ref="EP905:EP968" si="101">IF(AND(CM905="",CW905=""),"",MIN(CM905,CW905))</f>
        <v>45163</v>
      </c>
      <c r="EQ905" s="48" t="str">
        <f t="shared" ref="EQ905:EQ968" ca="1" si="102">IF(EP905&gt;$EQ$3,"Y","Past")</f>
        <v>Y</v>
      </c>
      <c r="ER905" s="49">
        <f t="shared" ref="ER905:ER968" si="103">IFERROR(EO905-EP905,"")</f>
        <v>22</v>
      </c>
      <c r="ES905" s="50"/>
      <c r="ET905" s="51">
        <f t="shared" ref="ET905:ET968" si="104">IF(ES905&lt;&gt;"",EO905-ES905,ER905)</f>
        <v>22</v>
      </c>
      <c r="EU905" s="52">
        <f t="shared" ref="EU905:EU968" si="105">IFERROR(BK905*ER905,"")</f>
        <v>0</v>
      </c>
      <c r="EV905" s="46"/>
      <c r="EW905" s="23" t="s">
        <v>3721</v>
      </c>
    </row>
    <row r="906" spans="1:153" ht="14.25" customHeight="1">
      <c r="A906" s="8">
        <v>899</v>
      </c>
      <c r="B906" s="9" t="s">
        <v>141</v>
      </c>
      <c r="C906" s="10" t="s">
        <v>206</v>
      </c>
      <c r="D906" s="10" t="s">
        <v>2008</v>
      </c>
      <c r="E906" s="10" t="s">
        <v>150</v>
      </c>
      <c r="F906" s="9" t="s">
        <v>2009</v>
      </c>
      <c r="G906" s="10" t="s">
        <v>562</v>
      </c>
      <c r="H906" s="9" t="s">
        <v>563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574</v>
      </c>
      <c r="N906" s="9" t="s">
        <v>206</v>
      </c>
      <c r="O906" s="9" t="s">
        <v>151</v>
      </c>
      <c r="P906" s="9" t="s">
        <v>142</v>
      </c>
      <c r="Q906" s="9" t="s">
        <v>575</v>
      </c>
      <c r="R906" s="9" t="s">
        <v>336</v>
      </c>
      <c r="S906" s="9" t="s">
        <v>305</v>
      </c>
      <c r="T906" s="9" t="s">
        <v>306</v>
      </c>
      <c r="U906" s="9" t="s">
        <v>307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2332</v>
      </c>
      <c r="AA906" s="9" t="s">
        <v>577</v>
      </c>
      <c r="AB906" s="12" t="s">
        <v>578</v>
      </c>
      <c r="AC906" s="10" t="s">
        <v>2333</v>
      </c>
      <c r="AD906" s="9" t="s">
        <v>577</v>
      </c>
      <c r="AE906" s="13" t="s">
        <v>578</v>
      </c>
      <c r="AF906" s="14" t="s">
        <v>564</v>
      </c>
      <c r="AG906" s="10" t="s">
        <v>2742</v>
      </c>
      <c r="AH906" s="11" t="s">
        <v>582</v>
      </c>
      <c r="AI906" s="11" t="s">
        <v>583</v>
      </c>
      <c r="AJ906" s="10" t="s">
        <v>584</v>
      </c>
      <c r="AK906" s="11" t="s">
        <v>583</v>
      </c>
      <c r="AL906" s="11" t="s">
        <v>168</v>
      </c>
      <c r="AM906" s="10" t="s">
        <v>169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2.4</v>
      </c>
      <c r="AU906" s="10" t="s">
        <v>142</v>
      </c>
      <c r="AV906" s="16">
        <v>73000</v>
      </c>
      <c r="AW906" s="16">
        <v>75500</v>
      </c>
      <c r="AX906" s="16">
        <v>0</v>
      </c>
      <c r="AY906" s="16">
        <v>3939</v>
      </c>
      <c r="AZ906" s="16">
        <v>10000</v>
      </c>
      <c r="BA906" s="17">
        <v>45110</v>
      </c>
      <c r="BB906" s="30" t="s">
        <v>175</v>
      </c>
      <c r="BC906" s="18" t="s">
        <v>156</v>
      </c>
      <c r="BD906" s="17">
        <v>45291</v>
      </c>
      <c r="BE906" s="17">
        <v>45322</v>
      </c>
      <c r="BF906" s="17">
        <v>45092</v>
      </c>
      <c r="BG906" s="10">
        <v>85654292</v>
      </c>
      <c r="BH906" s="9" t="s">
        <v>277</v>
      </c>
      <c r="BI906" s="19">
        <v>45200</v>
      </c>
      <c r="BJ906" s="20">
        <v>45201</v>
      </c>
      <c r="BK906" s="16">
        <v>0</v>
      </c>
      <c r="BL906" s="16">
        <v>0</v>
      </c>
      <c r="BM906" s="9" t="s">
        <v>177</v>
      </c>
      <c r="BN906" s="9" t="s">
        <v>470</v>
      </c>
      <c r="BO906" s="9" t="s">
        <v>156</v>
      </c>
      <c r="BP906" s="17">
        <v>45229</v>
      </c>
      <c r="BQ906" s="17" t="s">
        <v>156</v>
      </c>
      <c r="BR906" s="17">
        <v>45229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>
        <v>45068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45145</v>
      </c>
      <c r="CD906" s="10" t="s">
        <v>156</v>
      </c>
      <c r="CE906" s="17">
        <v>45145</v>
      </c>
      <c r="CF906" s="17" t="s">
        <v>156</v>
      </c>
      <c r="CG906" s="17">
        <v>45070</v>
      </c>
      <c r="CH906" s="17" t="s">
        <v>156</v>
      </c>
      <c r="CI906" s="16">
        <v>0</v>
      </c>
      <c r="CJ906" s="10" t="s">
        <v>156</v>
      </c>
      <c r="CK906" s="10" t="s">
        <v>156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>
        <v>45068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45175</v>
      </c>
      <c r="CX906" s="10" t="s">
        <v>193</v>
      </c>
      <c r="CY906" s="17">
        <v>45175</v>
      </c>
      <c r="CZ906" s="17" t="s">
        <v>156</v>
      </c>
      <c r="DA906" s="17">
        <v>45070</v>
      </c>
      <c r="DB906" s="17" t="s">
        <v>156</v>
      </c>
      <c r="DC906" s="16">
        <v>0</v>
      </c>
      <c r="DD906" s="10" t="s">
        <v>156</v>
      </c>
      <c r="DE906" s="10" t="s">
        <v>156</v>
      </c>
      <c r="DF906" s="18" t="s">
        <v>156</v>
      </c>
      <c r="DG906" s="17">
        <v>45191</v>
      </c>
      <c r="DH906" s="10" t="s">
        <v>156</v>
      </c>
      <c r="DI906" s="17">
        <v>45191</v>
      </c>
      <c r="DJ906" s="17" t="s">
        <v>156</v>
      </c>
      <c r="DK906" s="17">
        <v>45070</v>
      </c>
      <c r="DL906" s="17" t="s">
        <v>156</v>
      </c>
      <c r="DM906" s="16">
        <v>0</v>
      </c>
      <c r="DN906" s="10" t="s">
        <v>156</v>
      </c>
      <c r="DO906" s="10" t="s">
        <v>156</v>
      </c>
      <c r="DP906" s="16">
        <v>36</v>
      </c>
      <c r="DQ906" s="16">
        <v>24</v>
      </c>
      <c r="DR906" s="11">
        <v>24</v>
      </c>
      <c r="DS906" s="16">
        <v>24</v>
      </c>
      <c r="DT906" s="16">
        <v>0</v>
      </c>
      <c r="DU906" s="11" t="s">
        <v>181</v>
      </c>
      <c r="DV906" s="11" t="s">
        <v>182</v>
      </c>
      <c r="DW906" s="27" t="s">
        <v>156</v>
      </c>
      <c r="DX906" s="27" t="s">
        <v>156</v>
      </c>
      <c r="DY906" s="20" t="s">
        <v>2217</v>
      </c>
      <c r="DZ906" s="16">
        <v>7</v>
      </c>
      <c r="EA906" s="16">
        <v>14</v>
      </c>
      <c r="EB906" s="27" t="s">
        <v>185</v>
      </c>
      <c r="EC906" s="27" t="s">
        <v>185</v>
      </c>
      <c r="ED906" s="27" t="s">
        <v>182</v>
      </c>
      <c r="EE906" s="29">
        <v>45068.822800925926</v>
      </c>
      <c r="EF906" s="28" t="s">
        <v>186</v>
      </c>
      <c r="EG906" s="28" t="s">
        <v>156</v>
      </c>
      <c r="EH906" s="28" t="s">
        <v>187</v>
      </c>
      <c r="EI906" s="29">
        <v>45075.61954861111</v>
      </c>
      <c r="EJ906" s="28" t="s">
        <v>2761</v>
      </c>
      <c r="EK906" s="28" t="s">
        <v>2762</v>
      </c>
      <c r="EL906" s="28" t="s">
        <v>190</v>
      </c>
      <c r="EM906" s="45" t="s">
        <v>3713</v>
      </c>
      <c r="EN906" s="46" t="str">
        <f t="shared" si="99"/>
        <v>243F010H</v>
      </c>
      <c r="EO906" s="47">
        <f t="shared" si="100"/>
        <v>45208</v>
      </c>
      <c r="EP906" s="47">
        <f t="shared" si="101"/>
        <v>45175</v>
      </c>
      <c r="EQ906" s="48" t="str">
        <f t="shared" ca="1" si="102"/>
        <v>Y</v>
      </c>
      <c r="ER906" s="49">
        <f t="shared" si="103"/>
        <v>33</v>
      </c>
      <c r="ES906" s="50"/>
      <c r="ET906" s="51">
        <f t="shared" si="104"/>
        <v>33</v>
      </c>
      <c r="EU906" s="52">
        <f t="shared" si="105"/>
        <v>0</v>
      </c>
      <c r="EV906" s="46"/>
      <c r="EW906" s="23" t="s">
        <v>3721</v>
      </c>
    </row>
    <row r="907" spans="1:153" ht="14.25" hidden="1" customHeight="1">
      <c r="A907" s="8">
        <v>900</v>
      </c>
      <c r="B907" s="9" t="s">
        <v>141</v>
      </c>
      <c r="C907" s="10" t="s">
        <v>206</v>
      </c>
      <c r="D907" s="10" t="s">
        <v>2008</v>
      </c>
      <c r="E907" s="10" t="s">
        <v>150</v>
      </c>
      <c r="F907" s="9" t="s">
        <v>2009</v>
      </c>
      <c r="G907" s="10" t="s">
        <v>562</v>
      </c>
      <c r="H907" s="9" t="s">
        <v>563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574</v>
      </c>
      <c r="N907" s="9" t="s">
        <v>206</v>
      </c>
      <c r="O907" s="9" t="s">
        <v>151</v>
      </c>
      <c r="P907" s="9" t="s">
        <v>142</v>
      </c>
      <c r="Q907" s="9" t="s">
        <v>575</v>
      </c>
      <c r="R907" s="9" t="s">
        <v>336</v>
      </c>
      <c r="S907" s="9" t="s">
        <v>305</v>
      </c>
      <c r="T907" s="9" t="s">
        <v>306</v>
      </c>
      <c r="U907" s="9" t="s">
        <v>307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2332</v>
      </c>
      <c r="AA907" s="9" t="s">
        <v>577</v>
      </c>
      <c r="AB907" s="12" t="s">
        <v>578</v>
      </c>
      <c r="AC907" s="10" t="s">
        <v>2333</v>
      </c>
      <c r="AD907" s="9" t="s">
        <v>577</v>
      </c>
      <c r="AE907" s="13" t="s">
        <v>578</v>
      </c>
      <c r="AF907" s="14" t="s">
        <v>564</v>
      </c>
      <c r="AG907" s="10" t="s">
        <v>2742</v>
      </c>
      <c r="AH907" s="11" t="s">
        <v>582</v>
      </c>
      <c r="AI907" s="11" t="s">
        <v>583</v>
      </c>
      <c r="AJ907" s="10" t="s">
        <v>584</v>
      </c>
      <c r="AK907" s="11" t="s">
        <v>583</v>
      </c>
      <c r="AL907" s="11" t="s">
        <v>168</v>
      </c>
      <c r="AM907" s="10" t="s">
        <v>169</v>
      </c>
      <c r="AN907" s="10" t="s">
        <v>170</v>
      </c>
      <c r="AO907" s="9" t="s">
        <v>171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2.4</v>
      </c>
      <c r="AU907" s="10" t="s">
        <v>142</v>
      </c>
      <c r="AV907" s="16">
        <v>73000</v>
      </c>
      <c r="AW907" s="16">
        <v>75500</v>
      </c>
      <c r="AX907" s="16">
        <v>0</v>
      </c>
      <c r="AY907" s="16">
        <v>3939</v>
      </c>
      <c r="AZ907" s="16">
        <v>10000</v>
      </c>
      <c r="BA907" s="17">
        <v>45110</v>
      </c>
      <c r="BB907" s="30" t="s">
        <v>246</v>
      </c>
      <c r="BC907" s="18" t="s">
        <v>156</v>
      </c>
      <c r="BD907" s="17">
        <v>45291</v>
      </c>
      <c r="BE907" s="17">
        <v>45322</v>
      </c>
      <c r="BF907" s="17">
        <v>45092</v>
      </c>
      <c r="BG907" s="10">
        <v>85170024</v>
      </c>
      <c r="BH907" s="9" t="s">
        <v>279</v>
      </c>
      <c r="BI907" s="19">
        <v>45200</v>
      </c>
      <c r="BJ907" s="20">
        <v>45201</v>
      </c>
      <c r="BK907" s="16">
        <v>10000</v>
      </c>
      <c r="BL907" s="16">
        <v>24000</v>
      </c>
      <c r="BM907" s="9" t="s">
        <v>177</v>
      </c>
      <c r="BN907" s="9" t="s">
        <v>226</v>
      </c>
      <c r="BO907" s="9" t="s">
        <v>156</v>
      </c>
      <c r="BP907" s="17">
        <v>45229</v>
      </c>
      <c r="BQ907" s="17" t="s">
        <v>156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45142</v>
      </c>
      <c r="CD907" s="10" t="s">
        <v>156</v>
      </c>
      <c r="CE907" s="17">
        <v>45128</v>
      </c>
      <c r="CF907" s="17" t="s">
        <v>156</v>
      </c>
      <c r="CG907" s="17">
        <v>44920</v>
      </c>
      <c r="CH907" s="17" t="s">
        <v>156</v>
      </c>
      <c r="CI907" s="16">
        <v>0</v>
      </c>
      <c r="CJ907" s="10" t="s">
        <v>156</v>
      </c>
      <c r="CK907" s="10" t="s">
        <v>156</v>
      </c>
      <c r="CL907" s="18">
        <v>45114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 t="s">
        <v>156</v>
      </c>
      <c r="CX907" s="10" t="s">
        <v>193</v>
      </c>
      <c r="CY907" s="17" t="s">
        <v>156</v>
      </c>
      <c r="CZ907" s="17" t="s">
        <v>156</v>
      </c>
      <c r="DA907" s="17" t="s">
        <v>156</v>
      </c>
      <c r="DB907" s="17" t="s">
        <v>156</v>
      </c>
      <c r="DC907" s="16">
        <v>0</v>
      </c>
      <c r="DD907" s="10" t="s">
        <v>156</v>
      </c>
      <c r="DE907" s="10" t="s">
        <v>156</v>
      </c>
      <c r="DF907" s="18" t="s">
        <v>156</v>
      </c>
      <c r="DG907" s="17" t="s">
        <v>156</v>
      </c>
      <c r="DH907" s="10" t="s">
        <v>156</v>
      </c>
      <c r="DI907" s="17" t="s">
        <v>156</v>
      </c>
      <c r="DJ907" s="17" t="s">
        <v>156</v>
      </c>
      <c r="DK907" s="17" t="s">
        <v>156</v>
      </c>
      <c r="DL907" s="17" t="s">
        <v>156</v>
      </c>
      <c r="DM907" s="16">
        <v>0</v>
      </c>
      <c r="DN907" s="10" t="s">
        <v>156</v>
      </c>
      <c r="DO907" s="10" t="s">
        <v>156</v>
      </c>
      <c r="DP907" s="16">
        <v>36</v>
      </c>
      <c r="DQ907" s="16">
        <v>24</v>
      </c>
      <c r="DR907" s="11">
        <v>24</v>
      </c>
      <c r="DS907" s="16">
        <v>24</v>
      </c>
      <c r="DT907" s="16">
        <v>0</v>
      </c>
      <c r="DU907" s="11" t="s">
        <v>181</v>
      </c>
      <c r="DV907" s="11" t="s">
        <v>182</v>
      </c>
      <c r="DW907" s="27" t="s">
        <v>156</v>
      </c>
      <c r="DX907" s="27" t="s">
        <v>156</v>
      </c>
      <c r="DY907" s="20" t="s">
        <v>2217</v>
      </c>
      <c r="DZ907" s="16">
        <v>7</v>
      </c>
      <c r="EA907" s="16">
        <v>14</v>
      </c>
      <c r="EB907" s="27" t="s">
        <v>185</v>
      </c>
      <c r="EC907" s="27" t="s">
        <v>185</v>
      </c>
      <c r="ED907" s="27" t="s">
        <v>182</v>
      </c>
      <c r="EE907" s="29">
        <v>44917.036203703705</v>
      </c>
      <c r="EF907" s="28" t="s">
        <v>188</v>
      </c>
      <c r="EG907" s="28" t="s">
        <v>189</v>
      </c>
      <c r="EH907" s="28" t="s">
        <v>190</v>
      </c>
      <c r="EI907" s="29">
        <v>45075.61954861111</v>
      </c>
      <c r="EJ907" s="28" t="s">
        <v>2761</v>
      </c>
      <c r="EK907" s="28" t="s">
        <v>2762</v>
      </c>
      <c r="EL907" s="28" t="s">
        <v>190</v>
      </c>
      <c r="EM907" s="45"/>
      <c r="EN907" s="46" t="str">
        <f t="shared" si="99"/>
        <v>243F010H</v>
      </c>
      <c r="EO907" s="47">
        <f t="shared" si="100"/>
        <v>45208</v>
      </c>
      <c r="EP907" s="47" t="str">
        <f t="shared" si="101"/>
        <v/>
      </c>
      <c r="EQ907" s="48" t="str">
        <f t="shared" ca="1" si="102"/>
        <v>Y</v>
      </c>
      <c r="ER907" s="49" t="str">
        <f t="shared" si="103"/>
        <v/>
      </c>
      <c r="ES907" s="50"/>
      <c r="ET907" s="51" t="str">
        <f t="shared" si="104"/>
        <v/>
      </c>
      <c r="EU907" s="52" t="str">
        <f t="shared" si="105"/>
        <v/>
      </c>
      <c r="EV907" s="46"/>
      <c r="EW907" s="23" t="s">
        <v>3717</v>
      </c>
    </row>
    <row r="908" spans="1:153" ht="14.25" customHeight="1">
      <c r="A908" s="8">
        <v>901</v>
      </c>
      <c r="B908" s="9" t="s">
        <v>141</v>
      </c>
      <c r="C908" s="10" t="s">
        <v>206</v>
      </c>
      <c r="D908" s="10" t="s">
        <v>2008</v>
      </c>
      <c r="E908" s="10" t="s">
        <v>150</v>
      </c>
      <c r="F908" s="9" t="s">
        <v>2009</v>
      </c>
      <c r="G908" s="10" t="s">
        <v>562</v>
      </c>
      <c r="H908" s="9" t="s">
        <v>563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574</v>
      </c>
      <c r="N908" s="9" t="s">
        <v>206</v>
      </c>
      <c r="O908" s="9" t="s">
        <v>151</v>
      </c>
      <c r="P908" s="9" t="s">
        <v>142</v>
      </c>
      <c r="Q908" s="9" t="s">
        <v>575</v>
      </c>
      <c r="R908" s="9" t="s">
        <v>336</v>
      </c>
      <c r="S908" s="9" t="s">
        <v>305</v>
      </c>
      <c r="T908" s="9" t="s">
        <v>306</v>
      </c>
      <c r="U908" s="9" t="s">
        <v>307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2332</v>
      </c>
      <c r="AA908" s="9" t="s">
        <v>577</v>
      </c>
      <c r="AB908" s="12" t="s">
        <v>578</v>
      </c>
      <c r="AC908" s="10" t="s">
        <v>2333</v>
      </c>
      <c r="AD908" s="9" t="s">
        <v>577</v>
      </c>
      <c r="AE908" s="13" t="s">
        <v>578</v>
      </c>
      <c r="AF908" s="14" t="s">
        <v>564</v>
      </c>
      <c r="AG908" s="10" t="s">
        <v>2742</v>
      </c>
      <c r="AH908" s="11" t="s">
        <v>582</v>
      </c>
      <c r="AI908" s="11" t="s">
        <v>583</v>
      </c>
      <c r="AJ908" s="10" t="s">
        <v>584</v>
      </c>
      <c r="AK908" s="11" t="s">
        <v>583</v>
      </c>
      <c r="AL908" s="11" t="s">
        <v>168</v>
      </c>
      <c r="AM908" s="10" t="s">
        <v>169</v>
      </c>
      <c r="AN908" s="10" t="s">
        <v>170</v>
      </c>
      <c r="AO908" s="9" t="s">
        <v>171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2.4</v>
      </c>
      <c r="AU908" s="10" t="s">
        <v>142</v>
      </c>
      <c r="AV908" s="16">
        <v>73000</v>
      </c>
      <c r="AW908" s="16">
        <v>75500</v>
      </c>
      <c r="AX908" s="16">
        <v>0</v>
      </c>
      <c r="AY908" s="16">
        <v>3939</v>
      </c>
      <c r="AZ908" s="16">
        <v>10000</v>
      </c>
      <c r="BA908" s="17">
        <v>45110</v>
      </c>
      <c r="BB908" s="30" t="s">
        <v>175</v>
      </c>
      <c r="BC908" s="18">
        <v>45119</v>
      </c>
      <c r="BD908" s="17">
        <v>45291</v>
      </c>
      <c r="BE908" s="17">
        <v>45322</v>
      </c>
      <c r="BF908" s="17">
        <v>45092</v>
      </c>
      <c r="BG908" s="10">
        <v>85170020</v>
      </c>
      <c r="BH908" s="9" t="s">
        <v>280</v>
      </c>
      <c r="BI908" s="19">
        <v>45200</v>
      </c>
      <c r="BJ908" s="20">
        <v>45201</v>
      </c>
      <c r="BK908" s="16">
        <v>4000</v>
      </c>
      <c r="BL908" s="16">
        <v>9600</v>
      </c>
      <c r="BM908" s="9" t="s">
        <v>177</v>
      </c>
      <c r="BN908" s="9" t="s">
        <v>383</v>
      </c>
      <c r="BO908" s="9" t="s">
        <v>156</v>
      </c>
      <c r="BP908" s="17">
        <v>45230</v>
      </c>
      <c r="BQ908" s="17" t="s">
        <v>156</v>
      </c>
      <c r="BR908" s="17" t="s">
        <v>156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 t="s">
        <v>156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>
        <v>45006</v>
      </c>
      <c r="CD908" s="10" t="s">
        <v>156</v>
      </c>
      <c r="CE908" s="17">
        <v>45006</v>
      </c>
      <c r="CF908" s="17" t="s">
        <v>156</v>
      </c>
      <c r="CG908" s="17">
        <v>44966</v>
      </c>
      <c r="CH908" s="17">
        <v>45002</v>
      </c>
      <c r="CI908" s="16">
        <v>3000</v>
      </c>
      <c r="CJ908" s="10" t="s">
        <v>2764</v>
      </c>
      <c r="CK908" s="10" t="s">
        <v>230</v>
      </c>
      <c r="CL908" s="18" t="s">
        <v>156</v>
      </c>
      <c r="CM908" s="17" t="s">
        <v>156</v>
      </c>
      <c r="CN908" s="10" t="s">
        <v>2135</v>
      </c>
      <c r="CO908" s="17" t="s">
        <v>156</v>
      </c>
      <c r="CP908" s="17" t="s">
        <v>156</v>
      </c>
      <c r="CQ908" s="17" t="s">
        <v>156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45132</v>
      </c>
      <c r="CX908" s="10" t="s">
        <v>2717</v>
      </c>
      <c r="CY908" s="17">
        <v>45055</v>
      </c>
      <c r="CZ908" s="17" t="s">
        <v>156</v>
      </c>
      <c r="DA908" s="17">
        <v>44966</v>
      </c>
      <c r="DB908" s="17" t="s">
        <v>156</v>
      </c>
      <c r="DC908" s="16">
        <v>0</v>
      </c>
      <c r="DD908" s="10" t="s">
        <v>156</v>
      </c>
      <c r="DE908" s="10" t="s">
        <v>156</v>
      </c>
      <c r="DF908" s="18" t="s">
        <v>156</v>
      </c>
      <c r="DG908" s="17">
        <v>45174</v>
      </c>
      <c r="DH908" s="10" t="s">
        <v>2647</v>
      </c>
      <c r="DI908" s="17">
        <v>45097</v>
      </c>
      <c r="DJ908" s="17" t="s">
        <v>156</v>
      </c>
      <c r="DK908" s="17">
        <v>44920</v>
      </c>
      <c r="DL908" s="17" t="s">
        <v>156</v>
      </c>
      <c r="DM908" s="16">
        <v>0</v>
      </c>
      <c r="DN908" s="10" t="s">
        <v>156</v>
      </c>
      <c r="DO908" s="10" t="s">
        <v>156</v>
      </c>
      <c r="DP908" s="16">
        <v>36</v>
      </c>
      <c r="DQ908" s="16">
        <v>24</v>
      </c>
      <c r="DR908" s="11">
        <v>24</v>
      </c>
      <c r="DS908" s="16">
        <v>24</v>
      </c>
      <c r="DT908" s="16">
        <v>0</v>
      </c>
      <c r="DU908" s="11" t="s">
        <v>181</v>
      </c>
      <c r="DV908" s="11" t="s">
        <v>182</v>
      </c>
      <c r="DW908" s="27" t="s">
        <v>156</v>
      </c>
      <c r="DX908" s="27" t="s">
        <v>156</v>
      </c>
      <c r="DY908" s="20" t="s">
        <v>2514</v>
      </c>
      <c r="DZ908" s="16">
        <v>7</v>
      </c>
      <c r="EA908" s="16">
        <v>14</v>
      </c>
      <c r="EB908" s="27" t="s">
        <v>185</v>
      </c>
      <c r="EC908" s="27" t="s">
        <v>185</v>
      </c>
      <c r="ED908" s="27" t="s">
        <v>182</v>
      </c>
      <c r="EE908" s="29">
        <v>44917.036203703705</v>
      </c>
      <c r="EF908" s="28" t="s">
        <v>188</v>
      </c>
      <c r="EG908" s="28" t="s">
        <v>189</v>
      </c>
      <c r="EH908" s="28" t="s">
        <v>190</v>
      </c>
      <c r="EI908" s="29">
        <v>45117.81590277778</v>
      </c>
      <c r="EJ908" s="28" t="s">
        <v>197</v>
      </c>
      <c r="EK908" s="28" t="s">
        <v>156</v>
      </c>
      <c r="EL908" s="28" t="s">
        <v>198</v>
      </c>
      <c r="EM908" s="45" t="s">
        <v>3713</v>
      </c>
      <c r="EN908" s="46" t="str">
        <f t="shared" si="99"/>
        <v>243F010H</v>
      </c>
      <c r="EO908" s="47">
        <f t="shared" si="100"/>
        <v>45209</v>
      </c>
      <c r="EP908" s="47">
        <f t="shared" si="101"/>
        <v>45132</v>
      </c>
      <c r="EQ908" s="48" t="str">
        <f t="shared" ca="1" si="102"/>
        <v>Y</v>
      </c>
      <c r="ER908" s="49">
        <f t="shared" si="103"/>
        <v>77</v>
      </c>
      <c r="ES908" s="50"/>
      <c r="ET908" s="51">
        <f t="shared" si="104"/>
        <v>77</v>
      </c>
      <c r="EU908" s="52">
        <f t="shared" si="105"/>
        <v>308000</v>
      </c>
      <c r="EV908" s="46"/>
      <c r="EW908" s="23" t="s">
        <v>3714</v>
      </c>
    </row>
    <row r="909" spans="1:153" ht="14.25" customHeight="1">
      <c r="A909" s="8">
        <v>902</v>
      </c>
      <c r="B909" s="9" t="s">
        <v>141</v>
      </c>
      <c r="C909" s="10" t="s">
        <v>206</v>
      </c>
      <c r="D909" s="10" t="s">
        <v>2008</v>
      </c>
      <c r="E909" s="10" t="s">
        <v>150</v>
      </c>
      <c r="F909" s="9" t="s">
        <v>2009</v>
      </c>
      <c r="G909" s="10" t="s">
        <v>562</v>
      </c>
      <c r="H909" s="9" t="s">
        <v>563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574</v>
      </c>
      <c r="N909" s="9" t="s">
        <v>206</v>
      </c>
      <c r="O909" s="9" t="s">
        <v>151</v>
      </c>
      <c r="P909" s="9" t="s">
        <v>142</v>
      </c>
      <c r="Q909" s="9" t="s">
        <v>575</v>
      </c>
      <c r="R909" s="9" t="s">
        <v>336</v>
      </c>
      <c r="S909" s="9" t="s">
        <v>305</v>
      </c>
      <c r="T909" s="9" t="s">
        <v>306</v>
      </c>
      <c r="U909" s="9" t="s">
        <v>307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2332</v>
      </c>
      <c r="AA909" s="9" t="s">
        <v>577</v>
      </c>
      <c r="AB909" s="12" t="s">
        <v>578</v>
      </c>
      <c r="AC909" s="10" t="s">
        <v>2333</v>
      </c>
      <c r="AD909" s="9" t="s">
        <v>577</v>
      </c>
      <c r="AE909" s="13" t="s">
        <v>578</v>
      </c>
      <c r="AF909" s="14" t="s">
        <v>564</v>
      </c>
      <c r="AG909" s="10" t="s">
        <v>2765</v>
      </c>
      <c r="AH909" s="11" t="s">
        <v>592</v>
      </c>
      <c r="AI909" s="11" t="s">
        <v>593</v>
      </c>
      <c r="AJ909" s="10" t="s">
        <v>594</v>
      </c>
      <c r="AK909" s="11" t="s">
        <v>593</v>
      </c>
      <c r="AL909" s="11" t="s">
        <v>168</v>
      </c>
      <c r="AM909" s="10" t="s">
        <v>169</v>
      </c>
      <c r="AN909" s="10" t="s">
        <v>170</v>
      </c>
      <c r="AO909" s="9" t="s">
        <v>171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2.4</v>
      </c>
      <c r="AU909" s="10" t="s">
        <v>206</v>
      </c>
      <c r="AV909" s="16">
        <v>17000</v>
      </c>
      <c r="AW909" s="16">
        <v>17000</v>
      </c>
      <c r="AX909" s="16">
        <v>0</v>
      </c>
      <c r="AY909" s="16">
        <v>2361</v>
      </c>
      <c r="AZ909" s="16">
        <v>0</v>
      </c>
      <c r="BA909" s="17">
        <v>45110</v>
      </c>
      <c r="BB909" s="30" t="s">
        <v>175</v>
      </c>
      <c r="BC909" s="18">
        <v>45117</v>
      </c>
      <c r="BD909" s="17">
        <v>45291</v>
      </c>
      <c r="BE909" s="17">
        <v>45322</v>
      </c>
      <c r="BF909" s="17">
        <v>45092</v>
      </c>
      <c r="BG909" s="10">
        <v>85170029</v>
      </c>
      <c r="BH909" s="9" t="s">
        <v>414</v>
      </c>
      <c r="BI909" s="19">
        <v>44986</v>
      </c>
      <c r="BJ909" s="20">
        <v>44991</v>
      </c>
      <c r="BK909" s="16">
        <v>3072</v>
      </c>
      <c r="BL909" s="16">
        <v>7373</v>
      </c>
      <c r="BM909" s="9" t="s">
        <v>177</v>
      </c>
      <c r="BN909" s="9" t="s">
        <v>436</v>
      </c>
      <c r="BO909" s="9" t="s">
        <v>635</v>
      </c>
      <c r="BP909" s="17">
        <v>45092</v>
      </c>
      <c r="BQ909" s="17">
        <v>45092</v>
      </c>
      <c r="BR909" s="17" t="s">
        <v>156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 t="s">
        <v>156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44923</v>
      </c>
      <c r="CD909" s="10" t="s">
        <v>156</v>
      </c>
      <c r="CE909" s="17" t="s">
        <v>156</v>
      </c>
      <c r="CF909" s="17" t="s">
        <v>156</v>
      </c>
      <c r="CG909" s="17">
        <v>44922</v>
      </c>
      <c r="CH909" s="17" t="s">
        <v>156</v>
      </c>
      <c r="CI909" s="16">
        <v>0</v>
      </c>
      <c r="CJ909" s="10" t="s">
        <v>156</v>
      </c>
      <c r="CK909" s="10" t="s">
        <v>156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 t="s">
        <v>156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44923</v>
      </c>
      <c r="CX909" s="10" t="s">
        <v>193</v>
      </c>
      <c r="CY909" s="17" t="s">
        <v>156</v>
      </c>
      <c r="CZ909" s="17" t="s">
        <v>156</v>
      </c>
      <c r="DA909" s="17">
        <v>44922</v>
      </c>
      <c r="DB909" s="17">
        <v>44923</v>
      </c>
      <c r="DC909" s="16">
        <v>3072</v>
      </c>
      <c r="DD909" s="10" t="s">
        <v>2766</v>
      </c>
      <c r="DE909" s="10" t="s">
        <v>230</v>
      </c>
      <c r="DF909" s="18" t="s">
        <v>156</v>
      </c>
      <c r="DG909" s="17">
        <v>44971</v>
      </c>
      <c r="DH909" s="10" t="s">
        <v>2027</v>
      </c>
      <c r="DI909" s="17" t="s">
        <v>156</v>
      </c>
      <c r="DJ909" s="17" t="s">
        <v>156</v>
      </c>
      <c r="DK909" s="17">
        <v>44922</v>
      </c>
      <c r="DL909" s="17">
        <v>44967</v>
      </c>
      <c r="DM909" s="16">
        <v>3072</v>
      </c>
      <c r="DN909" s="10" t="s">
        <v>2767</v>
      </c>
      <c r="DO909" s="10" t="s">
        <v>233</v>
      </c>
      <c r="DP909" s="16">
        <v>36</v>
      </c>
      <c r="DQ909" s="16">
        <v>24</v>
      </c>
      <c r="DR909" s="11">
        <v>24</v>
      </c>
      <c r="DS909" s="16">
        <v>24</v>
      </c>
      <c r="DT909" s="16">
        <v>0</v>
      </c>
      <c r="DU909" s="11" t="s">
        <v>181</v>
      </c>
      <c r="DV909" s="11" t="s">
        <v>182</v>
      </c>
      <c r="DW909" s="27" t="s">
        <v>156</v>
      </c>
      <c r="DX909" s="27" t="s">
        <v>156</v>
      </c>
      <c r="DY909" s="20" t="s">
        <v>2745</v>
      </c>
      <c r="DZ909" s="16">
        <v>7</v>
      </c>
      <c r="EA909" s="16">
        <v>14</v>
      </c>
      <c r="EB909" s="27" t="s">
        <v>185</v>
      </c>
      <c r="EC909" s="27" t="s">
        <v>185</v>
      </c>
      <c r="ED909" s="27" t="s">
        <v>182</v>
      </c>
      <c r="EE909" s="29">
        <v>44917.036203703705</v>
      </c>
      <c r="EF909" s="28" t="s">
        <v>188</v>
      </c>
      <c r="EG909" s="28" t="s">
        <v>189</v>
      </c>
      <c r="EH909" s="28" t="s">
        <v>190</v>
      </c>
      <c r="EI909" s="29">
        <v>45062.343865740739</v>
      </c>
      <c r="EJ909" s="28" t="s">
        <v>197</v>
      </c>
      <c r="EK909" s="28" t="s">
        <v>156</v>
      </c>
      <c r="EL909" s="28" t="s">
        <v>198</v>
      </c>
      <c r="EM909" s="45" t="s">
        <v>3713</v>
      </c>
      <c r="EN909" s="46" t="str">
        <f t="shared" si="99"/>
        <v>243F010I</v>
      </c>
      <c r="EO909" s="47">
        <f t="shared" si="100"/>
        <v>45071</v>
      </c>
      <c r="EP909" s="47">
        <f t="shared" si="101"/>
        <v>44923</v>
      </c>
      <c r="EQ909" s="48" t="str">
        <f t="shared" ca="1" si="102"/>
        <v>Past</v>
      </c>
      <c r="ER909" s="49">
        <f t="shared" si="103"/>
        <v>148</v>
      </c>
      <c r="ES909" s="50"/>
      <c r="ET909" s="51">
        <f t="shared" si="104"/>
        <v>148</v>
      </c>
      <c r="EU909" s="52">
        <f t="shared" si="105"/>
        <v>454656</v>
      </c>
      <c r="EV909" s="46"/>
      <c r="EW909" s="23" t="s">
        <v>3714</v>
      </c>
    </row>
    <row r="910" spans="1:153" ht="14.25" customHeight="1">
      <c r="A910" s="8">
        <v>903</v>
      </c>
      <c r="B910" s="9" t="s">
        <v>141</v>
      </c>
      <c r="C910" s="10" t="s">
        <v>206</v>
      </c>
      <c r="D910" s="10" t="s">
        <v>2008</v>
      </c>
      <c r="E910" s="10" t="s">
        <v>150</v>
      </c>
      <c r="F910" s="9" t="s">
        <v>2009</v>
      </c>
      <c r="G910" s="10" t="s">
        <v>562</v>
      </c>
      <c r="H910" s="9" t="s">
        <v>563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574</v>
      </c>
      <c r="N910" s="9" t="s">
        <v>206</v>
      </c>
      <c r="O910" s="9" t="s">
        <v>151</v>
      </c>
      <c r="P910" s="9" t="s">
        <v>142</v>
      </c>
      <c r="Q910" s="9" t="s">
        <v>575</v>
      </c>
      <c r="R910" s="9" t="s">
        <v>336</v>
      </c>
      <c r="S910" s="9" t="s">
        <v>305</v>
      </c>
      <c r="T910" s="9" t="s">
        <v>306</v>
      </c>
      <c r="U910" s="9" t="s">
        <v>307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2332</v>
      </c>
      <c r="AA910" s="9" t="s">
        <v>577</v>
      </c>
      <c r="AB910" s="12" t="s">
        <v>578</v>
      </c>
      <c r="AC910" s="10" t="s">
        <v>2333</v>
      </c>
      <c r="AD910" s="9" t="s">
        <v>577</v>
      </c>
      <c r="AE910" s="13" t="s">
        <v>578</v>
      </c>
      <c r="AF910" s="14" t="s">
        <v>564</v>
      </c>
      <c r="AG910" s="10" t="s">
        <v>2765</v>
      </c>
      <c r="AH910" s="11" t="s">
        <v>592</v>
      </c>
      <c r="AI910" s="11" t="s">
        <v>593</v>
      </c>
      <c r="AJ910" s="10" t="s">
        <v>594</v>
      </c>
      <c r="AK910" s="11" t="s">
        <v>593</v>
      </c>
      <c r="AL910" s="11" t="s">
        <v>168</v>
      </c>
      <c r="AM910" s="10" t="s">
        <v>169</v>
      </c>
      <c r="AN910" s="10" t="s">
        <v>170</v>
      </c>
      <c r="AO910" s="9" t="s">
        <v>171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2.4</v>
      </c>
      <c r="AU910" s="10" t="s">
        <v>206</v>
      </c>
      <c r="AV910" s="16">
        <v>17000</v>
      </c>
      <c r="AW910" s="16">
        <v>17000</v>
      </c>
      <c r="AX910" s="16">
        <v>0</v>
      </c>
      <c r="AY910" s="16">
        <v>2361</v>
      </c>
      <c r="AZ910" s="16">
        <v>0</v>
      </c>
      <c r="BA910" s="17">
        <v>45110</v>
      </c>
      <c r="BB910" s="30" t="s">
        <v>175</v>
      </c>
      <c r="BC910" s="18">
        <v>45117</v>
      </c>
      <c r="BD910" s="17">
        <v>45291</v>
      </c>
      <c r="BE910" s="17">
        <v>45322</v>
      </c>
      <c r="BF910" s="17">
        <v>45092</v>
      </c>
      <c r="BG910" s="10">
        <v>85521173</v>
      </c>
      <c r="BH910" s="9" t="s">
        <v>319</v>
      </c>
      <c r="BI910" s="19">
        <v>45047</v>
      </c>
      <c r="BJ910" s="20">
        <v>45047</v>
      </c>
      <c r="BK910" s="16">
        <v>1</v>
      </c>
      <c r="BL910" s="16">
        <v>2</v>
      </c>
      <c r="BM910" s="9" t="s">
        <v>177</v>
      </c>
      <c r="BN910" s="9" t="s">
        <v>470</v>
      </c>
      <c r="BO910" s="9" t="s">
        <v>156</v>
      </c>
      <c r="BP910" s="17">
        <v>45092</v>
      </c>
      <c r="BQ910" s="17" t="s">
        <v>156</v>
      </c>
      <c r="BR910" s="17" t="s">
        <v>156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 t="s">
        <v>156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 t="s">
        <v>156</v>
      </c>
      <c r="CD910" s="10" t="s">
        <v>156</v>
      </c>
      <c r="CE910" s="17" t="s">
        <v>156</v>
      </c>
      <c r="CF910" s="17" t="s">
        <v>156</v>
      </c>
      <c r="CG910" s="17">
        <v>45075</v>
      </c>
      <c r="CH910" s="17" t="s">
        <v>156</v>
      </c>
      <c r="CI910" s="16">
        <v>0</v>
      </c>
      <c r="CJ910" s="10" t="s">
        <v>156</v>
      </c>
      <c r="CK910" s="10" t="s">
        <v>156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 t="s">
        <v>156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 t="s">
        <v>156</v>
      </c>
      <c r="CX910" s="10" t="s">
        <v>193</v>
      </c>
      <c r="CY910" s="17" t="s">
        <v>156</v>
      </c>
      <c r="CZ910" s="17" t="s">
        <v>156</v>
      </c>
      <c r="DA910" s="17">
        <v>45075</v>
      </c>
      <c r="DB910" s="17" t="s">
        <v>156</v>
      </c>
      <c r="DC910" s="16">
        <v>0</v>
      </c>
      <c r="DD910" s="10" t="s">
        <v>156</v>
      </c>
      <c r="DE910" s="10" t="s">
        <v>156</v>
      </c>
      <c r="DF910" s="18" t="s">
        <v>156</v>
      </c>
      <c r="DG910" s="17" t="s">
        <v>156</v>
      </c>
      <c r="DH910" s="10" t="s">
        <v>156</v>
      </c>
      <c r="DI910" s="17" t="s">
        <v>156</v>
      </c>
      <c r="DJ910" s="17" t="s">
        <v>156</v>
      </c>
      <c r="DK910" s="17">
        <v>45075</v>
      </c>
      <c r="DL910" s="17" t="s">
        <v>156</v>
      </c>
      <c r="DM910" s="16">
        <v>0</v>
      </c>
      <c r="DN910" s="10" t="s">
        <v>156</v>
      </c>
      <c r="DO910" s="10" t="s">
        <v>156</v>
      </c>
      <c r="DP910" s="16">
        <v>36</v>
      </c>
      <c r="DQ910" s="16">
        <v>24</v>
      </c>
      <c r="DR910" s="11">
        <v>24</v>
      </c>
      <c r="DS910" s="16">
        <v>24</v>
      </c>
      <c r="DT910" s="16">
        <v>0</v>
      </c>
      <c r="DU910" s="11" t="s">
        <v>181</v>
      </c>
      <c r="DV910" s="11" t="s">
        <v>182</v>
      </c>
      <c r="DW910" s="27" t="s">
        <v>156</v>
      </c>
      <c r="DX910" s="27" t="s">
        <v>156</v>
      </c>
      <c r="DY910" s="20" t="s">
        <v>2745</v>
      </c>
      <c r="DZ910" s="16">
        <v>7</v>
      </c>
      <c r="EA910" s="16">
        <v>14</v>
      </c>
      <c r="EB910" s="27" t="s">
        <v>185</v>
      </c>
      <c r="EC910" s="27" t="s">
        <v>185</v>
      </c>
      <c r="ED910" s="27" t="s">
        <v>182</v>
      </c>
      <c r="EE910" s="29">
        <v>45042.277557870373</v>
      </c>
      <c r="EF910" s="28" t="s">
        <v>1129</v>
      </c>
      <c r="EG910" s="28" t="s">
        <v>1130</v>
      </c>
      <c r="EH910" s="28" t="s">
        <v>190</v>
      </c>
      <c r="EI910" s="29">
        <v>45075.990648148145</v>
      </c>
      <c r="EJ910" s="28" t="s">
        <v>197</v>
      </c>
      <c r="EK910" s="28" t="s">
        <v>156</v>
      </c>
      <c r="EL910" s="28" t="s">
        <v>198</v>
      </c>
      <c r="EM910" s="45" t="s">
        <v>3713</v>
      </c>
      <c r="EN910" s="46" t="str">
        <f t="shared" si="99"/>
        <v>243F010I</v>
      </c>
      <c r="EO910" s="47">
        <f t="shared" si="100"/>
        <v>45071</v>
      </c>
      <c r="EP910" s="47" t="str">
        <f t="shared" si="101"/>
        <v/>
      </c>
      <c r="EQ910" s="48" t="str">
        <f t="shared" ca="1" si="102"/>
        <v>Y</v>
      </c>
      <c r="ER910" s="49" t="str">
        <f t="shared" si="103"/>
        <v/>
      </c>
      <c r="ES910" s="50"/>
      <c r="ET910" s="51" t="str">
        <f t="shared" si="104"/>
        <v/>
      </c>
      <c r="EU910" s="52" t="str">
        <f t="shared" si="105"/>
        <v/>
      </c>
      <c r="EV910" s="46"/>
      <c r="EW910" s="23" t="s">
        <v>3721</v>
      </c>
    </row>
    <row r="911" spans="1:153" ht="14.25" customHeight="1">
      <c r="A911" s="8">
        <v>904</v>
      </c>
      <c r="B911" s="9" t="s">
        <v>141</v>
      </c>
      <c r="C911" s="10" t="s">
        <v>206</v>
      </c>
      <c r="D911" s="10" t="s">
        <v>2008</v>
      </c>
      <c r="E911" s="10" t="s">
        <v>150</v>
      </c>
      <c r="F911" s="9" t="s">
        <v>2009</v>
      </c>
      <c r="G911" s="10" t="s">
        <v>562</v>
      </c>
      <c r="H911" s="9" t="s">
        <v>563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574</v>
      </c>
      <c r="N911" s="9" t="s">
        <v>206</v>
      </c>
      <c r="O911" s="9" t="s">
        <v>151</v>
      </c>
      <c r="P911" s="9" t="s">
        <v>142</v>
      </c>
      <c r="Q911" s="9" t="s">
        <v>575</v>
      </c>
      <c r="R911" s="9" t="s">
        <v>336</v>
      </c>
      <c r="S911" s="9" t="s">
        <v>305</v>
      </c>
      <c r="T911" s="9" t="s">
        <v>306</v>
      </c>
      <c r="U911" s="9" t="s">
        <v>307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2332</v>
      </c>
      <c r="AA911" s="9" t="s">
        <v>577</v>
      </c>
      <c r="AB911" s="12" t="s">
        <v>578</v>
      </c>
      <c r="AC911" s="10" t="s">
        <v>2333</v>
      </c>
      <c r="AD911" s="9" t="s">
        <v>577</v>
      </c>
      <c r="AE911" s="13" t="s">
        <v>578</v>
      </c>
      <c r="AF911" s="14" t="s">
        <v>564</v>
      </c>
      <c r="AG911" s="10" t="s">
        <v>2765</v>
      </c>
      <c r="AH911" s="11" t="s">
        <v>592</v>
      </c>
      <c r="AI911" s="11" t="s">
        <v>593</v>
      </c>
      <c r="AJ911" s="10" t="s">
        <v>594</v>
      </c>
      <c r="AK911" s="11" t="s">
        <v>593</v>
      </c>
      <c r="AL911" s="11" t="s">
        <v>168</v>
      </c>
      <c r="AM911" s="10" t="s">
        <v>169</v>
      </c>
      <c r="AN911" s="10" t="s">
        <v>170</v>
      </c>
      <c r="AO911" s="9" t="s">
        <v>171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2.4</v>
      </c>
      <c r="AU911" s="10" t="s">
        <v>206</v>
      </c>
      <c r="AV911" s="16">
        <v>17000</v>
      </c>
      <c r="AW911" s="16">
        <v>17000</v>
      </c>
      <c r="AX911" s="16">
        <v>0</v>
      </c>
      <c r="AY911" s="16">
        <v>2361</v>
      </c>
      <c r="AZ911" s="16">
        <v>0</v>
      </c>
      <c r="BA911" s="17">
        <v>45110</v>
      </c>
      <c r="BB911" s="30" t="s">
        <v>175</v>
      </c>
      <c r="BC911" s="18">
        <v>45117</v>
      </c>
      <c r="BD911" s="17">
        <v>45291</v>
      </c>
      <c r="BE911" s="17">
        <v>45322</v>
      </c>
      <c r="BF911" s="17">
        <v>45092</v>
      </c>
      <c r="BG911" s="10">
        <v>85521174</v>
      </c>
      <c r="BH911" s="9" t="s">
        <v>321</v>
      </c>
      <c r="BI911" s="19">
        <v>45078</v>
      </c>
      <c r="BJ911" s="20">
        <v>45082</v>
      </c>
      <c r="BK911" s="16">
        <v>1</v>
      </c>
      <c r="BL911" s="16">
        <v>2</v>
      </c>
      <c r="BM911" s="9" t="s">
        <v>177</v>
      </c>
      <c r="BN911" s="9" t="s">
        <v>470</v>
      </c>
      <c r="BO911" s="9" t="s">
        <v>156</v>
      </c>
      <c r="BP911" s="17">
        <v>45123</v>
      </c>
      <c r="BQ911" s="17" t="s">
        <v>156</v>
      </c>
      <c r="BR911" s="17" t="s">
        <v>156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 t="s">
        <v>156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 t="s">
        <v>156</v>
      </c>
      <c r="CD911" s="10" t="s">
        <v>156</v>
      </c>
      <c r="CE911" s="17" t="s">
        <v>156</v>
      </c>
      <c r="CF911" s="17" t="s">
        <v>156</v>
      </c>
      <c r="CG911" s="17">
        <v>45105</v>
      </c>
      <c r="CH911" s="17" t="s">
        <v>156</v>
      </c>
      <c r="CI911" s="16">
        <v>0</v>
      </c>
      <c r="CJ911" s="10" t="s">
        <v>156</v>
      </c>
      <c r="CK911" s="10" t="s">
        <v>156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 t="s">
        <v>156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 t="s">
        <v>156</v>
      </c>
      <c r="CX911" s="10" t="s">
        <v>193</v>
      </c>
      <c r="CY911" s="17" t="s">
        <v>156</v>
      </c>
      <c r="CZ911" s="17" t="s">
        <v>156</v>
      </c>
      <c r="DA911" s="17">
        <v>45105</v>
      </c>
      <c r="DB911" s="17" t="s">
        <v>156</v>
      </c>
      <c r="DC911" s="16">
        <v>0</v>
      </c>
      <c r="DD911" s="10" t="s">
        <v>156</v>
      </c>
      <c r="DE911" s="10" t="s">
        <v>156</v>
      </c>
      <c r="DF911" s="18" t="s">
        <v>156</v>
      </c>
      <c r="DG911" s="17" t="s">
        <v>156</v>
      </c>
      <c r="DH911" s="10" t="s">
        <v>156</v>
      </c>
      <c r="DI911" s="17" t="s">
        <v>156</v>
      </c>
      <c r="DJ911" s="17" t="s">
        <v>156</v>
      </c>
      <c r="DK911" s="17">
        <v>45105</v>
      </c>
      <c r="DL911" s="17" t="s">
        <v>156</v>
      </c>
      <c r="DM911" s="16">
        <v>0</v>
      </c>
      <c r="DN911" s="10" t="s">
        <v>156</v>
      </c>
      <c r="DO911" s="10" t="s">
        <v>156</v>
      </c>
      <c r="DP911" s="16">
        <v>36</v>
      </c>
      <c r="DQ911" s="16">
        <v>24</v>
      </c>
      <c r="DR911" s="11">
        <v>24</v>
      </c>
      <c r="DS911" s="16">
        <v>24</v>
      </c>
      <c r="DT911" s="16">
        <v>0</v>
      </c>
      <c r="DU911" s="11" t="s">
        <v>181</v>
      </c>
      <c r="DV911" s="11" t="s">
        <v>182</v>
      </c>
      <c r="DW911" s="27" t="s">
        <v>156</v>
      </c>
      <c r="DX911" s="27" t="s">
        <v>156</v>
      </c>
      <c r="DY911" s="20" t="s">
        <v>2627</v>
      </c>
      <c r="DZ911" s="16">
        <v>7</v>
      </c>
      <c r="EA911" s="16">
        <v>14</v>
      </c>
      <c r="EB911" s="27" t="s">
        <v>185</v>
      </c>
      <c r="EC911" s="27" t="s">
        <v>185</v>
      </c>
      <c r="ED911" s="27" t="s">
        <v>182</v>
      </c>
      <c r="EE911" s="29">
        <v>45042.277557870373</v>
      </c>
      <c r="EF911" s="28" t="s">
        <v>1129</v>
      </c>
      <c r="EG911" s="28" t="s">
        <v>1130</v>
      </c>
      <c r="EH911" s="28" t="s">
        <v>190</v>
      </c>
      <c r="EI911" s="29">
        <v>45075.990648148145</v>
      </c>
      <c r="EJ911" s="28" t="s">
        <v>197</v>
      </c>
      <c r="EK911" s="28" t="s">
        <v>156</v>
      </c>
      <c r="EL911" s="28" t="s">
        <v>198</v>
      </c>
      <c r="EM911" s="45" t="s">
        <v>3713</v>
      </c>
      <c r="EN911" s="46" t="str">
        <f t="shared" si="99"/>
        <v>243F010I</v>
      </c>
      <c r="EO911" s="47">
        <f t="shared" si="100"/>
        <v>45102</v>
      </c>
      <c r="EP911" s="47" t="str">
        <f t="shared" si="101"/>
        <v/>
      </c>
      <c r="EQ911" s="48" t="str">
        <f t="shared" ca="1" si="102"/>
        <v>Y</v>
      </c>
      <c r="ER911" s="49" t="str">
        <f t="shared" si="103"/>
        <v/>
      </c>
      <c r="ES911" s="50"/>
      <c r="ET911" s="51" t="str">
        <f t="shared" si="104"/>
        <v/>
      </c>
      <c r="EU911" s="52" t="str">
        <f t="shared" si="105"/>
        <v/>
      </c>
      <c r="EV911" s="46"/>
      <c r="EW911" s="23" t="s">
        <v>3721</v>
      </c>
    </row>
    <row r="912" spans="1:153" ht="14.25" customHeight="1">
      <c r="A912" s="8">
        <v>905</v>
      </c>
      <c r="B912" s="9" t="s">
        <v>141</v>
      </c>
      <c r="C912" s="10" t="s">
        <v>206</v>
      </c>
      <c r="D912" s="10" t="s">
        <v>2008</v>
      </c>
      <c r="E912" s="10" t="s">
        <v>150</v>
      </c>
      <c r="F912" s="9" t="s">
        <v>2009</v>
      </c>
      <c r="G912" s="10" t="s">
        <v>562</v>
      </c>
      <c r="H912" s="9" t="s">
        <v>563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574</v>
      </c>
      <c r="N912" s="9" t="s">
        <v>206</v>
      </c>
      <c r="O912" s="9" t="s">
        <v>151</v>
      </c>
      <c r="P912" s="9" t="s">
        <v>142</v>
      </c>
      <c r="Q912" s="9" t="s">
        <v>575</v>
      </c>
      <c r="R912" s="9" t="s">
        <v>336</v>
      </c>
      <c r="S912" s="9" t="s">
        <v>305</v>
      </c>
      <c r="T912" s="9" t="s">
        <v>306</v>
      </c>
      <c r="U912" s="9" t="s">
        <v>307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2332</v>
      </c>
      <c r="AA912" s="9" t="s">
        <v>577</v>
      </c>
      <c r="AB912" s="12" t="s">
        <v>578</v>
      </c>
      <c r="AC912" s="10" t="s">
        <v>2333</v>
      </c>
      <c r="AD912" s="9" t="s">
        <v>577</v>
      </c>
      <c r="AE912" s="13" t="s">
        <v>578</v>
      </c>
      <c r="AF912" s="14" t="s">
        <v>564</v>
      </c>
      <c r="AG912" s="10" t="s">
        <v>2765</v>
      </c>
      <c r="AH912" s="11" t="s">
        <v>592</v>
      </c>
      <c r="AI912" s="11" t="s">
        <v>593</v>
      </c>
      <c r="AJ912" s="10" t="s">
        <v>594</v>
      </c>
      <c r="AK912" s="11" t="s">
        <v>593</v>
      </c>
      <c r="AL912" s="11" t="s">
        <v>168</v>
      </c>
      <c r="AM912" s="10" t="s">
        <v>169</v>
      </c>
      <c r="AN912" s="10" t="s">
        <v>170</v>
      </c>
      <c r="AO912" s="9" t="s">
        <v>171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2.4</v>
      </c>
      <c r="AU912" s="10" t="s">
        <v>206</v>
      </c>
      <c r="AV912" s="16">
        <v>17000</v>
      </c>
      <c r="AW912" s="16">
        <v>17000</v>
      </c>
      <c r="AX912" s="16">
        <v>0</v>
      </c>
      <c r="AY912" s="16">
        <v>2361</v>
      </c>
      <c r="AZ912" s="16">
        <v>0</v>
      </c>
      <c r="BA912" s="17">
        <v>45110</v>
      </c>
      <c r="BB912" s="30" t="s">
        <v>175</v>
      </c>
      <c r="BC912" s="18">
        <v>45117</v>
      </c>
      <c r="BD912" s="17">
        <v>45291</v>
      </c>
      <c r="BE912" s="17">
        <v>45322</v>
      </c>
      <c r="BF912" s="17">
        <v>45092</v>
      </c>
      <c r="BG912" s="10">
        <v>85220632</v>
      </c>
      <c r="BH912" s="9" t="s">
        <v>258</v>
      </c>
      <c r="BI912" s="19">
        <v>45139</v>
      </c>
      <c r="BJ912" s="20">
        <v>45145</v>
      </c>
      <c r="BK912" s="16">
        <v>1524</v>
      </c>
      <c r="BL912" s="16">
        <v>3658</v>
      </c>
      <c r="BM912" s="9" t="s">
        <v>177</v>
      </c>
      <c r="BN912" s="9" t="s">
        <v>470</v>
      </c>
      <c r="BO912" s="9" t="s">
        <v>156</v>
      </c>
      <c r="BP912" s="17">
        <v>45168</v>
      </c>
      <c r="BQ912" s="17">
        <v>45168</v>
      </c>
      <c r="BR912" s="17">
        <v>45168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44929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45072</v>
      </c>
      <c r="CD912" s="10" t="s">
        <v>2768</v>
      </c>
      <c r="CE912" s="17">
        <v>45058</v>
      </c>
      <c r="CF912" s="17" t="s">
        <v>156</v>
      </c>
      <c r="CG912" s="17">
        <v>44969</v>
      </c>
      <c r="CH912" s="17" t="s">
        <v>156</v>
      </c>
      <c r="CI912" s="16">
        <v>0</v>
      </c>
      <c r="CJ912" s="10" t="s">
        <v>156</v>
      </c>
      <c r="CK912" s="10" t="s">
        <v>156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44929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45126</v>
      </c>
      <c r="CX912" s="10" t="s">
        <v>2769</v>
      </c>
      <c r="CY912" s="17">
        <v>45121</v>
      </c>
      <c r="CZ912" s="17" t="s">
        <v>156</v>
      </c>
      <c r="DA912" s="17">
        <v>44969</v>
      </c>
      <c r="DB912" s="17">
        <v>45058</v>
      </c>
      <c r="DC912" s="16">
        <v>1524</v>
      </c>
      <c r="DD912" s="10" t="s">
        <v>2770</v>
      </c>
      <c r="DE912" s="10" t="s">
        <v>659</v>
      </c>
      <c r="DF912" s="18" t="s">
        <v>156</v>
      </c>
      <c r="DG912" s="17">
        <v>45135</v>
      </c>
      <c r="DH912" s="10" t="s">
        <v>2351</v>
      </c>
      <c r="DI912" s="17">
        <v>45135</v>
      </c>
      <c r="DJ912" s="17" t="s">
        <v>156</v>
      </c>
      <c r="DK912" s="17">
        <v>44929</v>
      </c>
      <c r="DL912" s="17">
        <v>45058</v>
      </c>
      <c r="DM912" s="16">
        <v>1524</v>
      </c>
      <c r="DN912" s="10" t="s">
        <v>2771</v>
      </c>
      <c r="DO912" s="10" t="s">
        <v>661</v>
      </c>
      <c r="DP912" s="16">
        <v>36</v>
      </c>
      <c r="DQ912" s="16">
        <v>24</v>
      </c>
      <c r="DR912" s="11">
        <v>24</v>
      </c>
      <c r="DS912" s="16">
        <v>24</v>
      </c>
      <c r="DT912" s="16">
        <v>0</v>
      </c>
      <c r="DU912" s="11" t="s">
        <v>181</v>
      </c>
      <c r="DV912" s="11" t="s">
        <v>182</v>
      </c>
      <c r="DW912" s="27" t="s">
        <v>156</v>
      </c>
      <c r="DX912" s="27" t="s">
        <v>156</v>
      </c>
      <c r="DY912" s="20" t="s">
        <v>156</v>
      </c>
      <c r="DZ912" s="16">
        <v>7</v>
      </c>
      <c r="EA912" s="16">
        <v>14</v>
      </c>
      <c r="EB912" s="27" t="s">
        <v>185</v>
      </c>
      <c r="EC912" s="27" t="s">
        <v>185</v>
      </c>
      <c r="ED912" s="27" t="s">
        <v>182</v>
      </c>
      <c r="EE912" s="29">
        <v>44929.989571759259</v>
      </c>
      <c r="EF912" s="28" t="s">
        <v>186</v>
      </c>
      <c r="EG912" s="28" t="s">
        <v>156</v>
      </c>
      <c r="EH912" s="28" t="s">
        <v>187</v>
      </c>
      <c r="EI912" s="29">
        <v>45107.816157407404</v>
      </c>
      <c r="EJ912" s="28" t="s">
        <v>197</v>
      </c>
      <c r="EK912" s="28" t="s">
        <v>156</v>
      </c>
      <c r="EL912" s="28" t="s">
        <v>198</v>
      </c>
      <c r="EM912" s="45" t="s">
        <v>3713</v>
      </c>
      <c r="EN912" s="46" t="str">
        <f t="shared" si="99"/>
        <v>243F010I</v>
      </c>
      <c r="EO912" s="47">
        <f t="shared" si="100"/>
        <v>45147</v>
      </c>
      <c r="EP912" s="47">
        <f t="shared" si="101"/>
        <v>45126</v>
      </c>
      <c r="EQ912" s="48" t="str">
        <f t="shared" ca="1" si="102"/>
        <v>Y</v>
      </c>
      <c r="ER912" s="49">
        <f t="shared" si="103"/>
        <v>21</v>
      </c>
      <c r="ES912" s="50"/>
      <c r="ET912" s="51">
        <f t="shared" si="104"/>
        <v>21</v>
      </c>
      <c r="EU912" s="52">
        <f t="shared" si="105"/>
        <v>32004</v>
      </c>
      <c r="EV912" s="46"/>
      <c r="EW912" s="23" t="s">
        <v>3721</v>
      </c>
    </row>
    <row r="913" spans="1:153" ht="14.25" customHeight="1">
      <c r="A913" s="8">
        <v>906</v>
      </c>
      <c r="B913" s="9" t="s">
        <v>141</v>
      </c>
      <c r="C913" s="10" t="s">
        <v>206</v>
      </c>
      <c r="D913" s="10" t="s">
        <v>2008</v>
      </c>
      <c r="E913" s="10" t="s">
        <v>150</v>
      </c>
      <c r="F913" s="9" t="s">
        <v>2009</v>
      </c>
      <c r="G913" s="10" t="s">
        <v>562</v>
      </c>
      <c r="H913" s="9" t="s">
        <v>563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574</v>
      </c>
      <c r="N913" s="9" t="s">
        <v>206</v>
      </c>
      <c r="O913" s="9" t="s">
        <v>151</v>
      </c>
      <c r="P913" s="9" t="s">
        <v>142</v>
      </c>
      <c r="Q913" s="9" t="s">
        <v>575</v>
      </c>
      <c r="R913" s="9" t="s">
        <v>336</v>
      </c>
      <c r="S913" s="9" t="s">
        <v>305</v>
      </c>
      <c r="T913" s="9" t="s">
        <v>306</v>
      </c>
      <c r="U913" s="9" t="s">
        <v>307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2332</v>
      </c>
      <c r="AA913" s="9" t="s">
        <v>577</v>
      </c>
      <c r="AB913" s="12" t="s">
        <v>578</v>
      </c>
      <c r="AC913" s="10" t="s">
        <v>2333</v>
      </c>
      <c r="AD913" s="9" t="s">
        <v>577</v>
      </c>
      <c r="AE913" s="13" t="s">
        <v>578</v>
      </c>
      <c r="AF913" s="14" t="s">
        <v>564</v>
      </c>
      <c r="AG913" s="10" t="s">
        <v>2765</v>
      </c>
      <c r="AH913" s="11" t="s">
        <v>592</v>
      </c>
      <c r="AI913" s="11" t="s">
        <v>593</v>
      </c>
      <c r="AJ913" s="10" t="s">
        <v>594</v>
      </c>
      <c r="AK913" s="11" t="s">
        <v>593</v>
      </c>
      <c r="AL913" s="11" t="s">
        <v>168</v>
      </c>
      <c r="AM913" s="10" t="s">
        <v>169</v>
      </c>
      <c r="AN913" s="10" t="s">
        <v>170</v>
      </c>
      <c r="AO913" s="9" t="s">
        <v>171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2.4</v>
      </c>
      <c r="AU913" s="10" t="s">
        <v>206</v>
      </c>
      <c r="AV913" s="16">
        <v>17000</v>
      </c>
      <c r="AW913" s="16">
        <v>17000</v>
      </c>
      <c r="AX913" s="16">
        <v>0</v>
      </c>
      <c r="AY913" s="16">
        <v>2361</v>
      </c>
      <c r="AZ913" s="16">
        <v>0</v>
      </c>
      <c r="BA913" s="17">
        <v>45110</v>
      </c>
      <c r="BB913" s="30" t="s">
        <v>175</v>
      </c>
      <c r="BC913" s="18">
        <v>45117</v>
      </c>
      <c r="BD913" s="17">
        <v>45291</v>
      </c>
      <c r="BE913" s="17">
        <v>45322</v>
      </c>
      <c r="BF913" s="17">
        <v>45092</v>
      </c>
      <c r="BG913" s="10">
        <v>85224361</v>
      </c>
      <c r="BH913" s="9" t="s">
        <v>240</v>
      </c>
      <c r="BI913" s="19">
        <v>45139</v>
      </c>
      <c r="BJ913" s="20">
        <v>45145</v>
      </c>
      <c r="BK913" s="16">
        <v>1008</v>
      </c>
      <c r="BL913" s="16">
        <v>2419</v>
      </c>
      <c r="BM913" s="9" t="s">
        <v>177</v>
      </c>
      <c r="BN913" s="9" t="s">
        <v>383</v>
      </c>
      <c r="BO913" s="9" t="s">
        <v>156</v>
      </c>
      <c r="BP913" s="17">
        <v>45184</v>
      </c>
      <c r="BQ913" s="17">
        <v>45184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>
        <v>45006</v>
      </c>
      <c r="CD913" s="10" t="s">
        <v>1396</v>
      </c>
      <c r="CE913" s="17" t="s">
        <v>156</v>
      </c>
      <c r="CF913" s="17" t="s">
        <v>156</v>
      </c>
      <c r="CG913" s="17" t="s">
        <v>156</v>
      </c>
      <c r="CH913" s="17">
        <v>45002</v>
      </c>
      <c r="CI913" s="16">
        <v>3000</v>
      </c>
      <c r="CJ913" s="10" t="s">
        <v>2772</v>
      </c>
      <c r="CK913" s="10" t="s">
        <v>230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45027</v>
      </c>
      <c r="CX913" s="10" t="s">
        <v>2752</v>
      </c>
      <c r="CY913" s="17" t="s">
        <v>156</v>
      </c>
      <c r="CZ913" s="17" t="s">
        <v>156</v>
      </c>
      <c r="DA913" s="17" t="s">
        <v>156</v>
      </c>
      <c r="DB913" s="17">
        <v>45023</v>
      </c>
      <c r="DC913" s="16">
        <v>1008</v>
      </c>
      <c r="DD913" s="10" t="s">
        <v>2773</v>
      </c>
      <c r="DE913" s="10" t="s">
        <v>230</v>
      </c>
      <c r="DF913" s="18" t="s">
        <v>156</v>
      </c>
      <c r="DG913" s="17">
        <v>45055</v>
      </c>
      <c r="DH913" s="10" t="s">
        <v>2027</v>
      </c>
      <c r="DI913" s="17" t="s">
        <v>156</v>
      </c>
      <c r="DJ913" s="17" t="s">
        <v>156</v>
      </c>
      <c r="DK913" s="17" t="s">
        <v>156</v>
      </c>
      <c r="DL913" s="17">
        <v>45049</v>
      </c>
      <c r="DM913" s="16">
        <v>1008</v>
      </c>
      <c r="DN913" s="10" t="s">
        <v>2774</v>
      </c>
      <c r="DO913" s="10" t="s">
        <v>230</v>
      </c>
      <c r="DP913" s="16">
        <v>36</v>
      </c>
      <c r="DQ913" s="16">
        <v>24</v>
      </c>
      <c r="DR913" s="11">
        <v>24</v>
      </c>
      <c r="DS913" s="16">
        <v>24</v>
      </c>
      <c r="DT913" s="16">
        <v>0</v>
      </c>
      <c r="DU913" s="11" t="s">
        <v>181</v>
      </c>
      <c r="DV913" s="11" t="s">
        <v>182</v>
      </c>
      <c r="DW913" s="27" t="s">
        <v>156</v>
      </c>
      <c r="DX913" s="27" t="s">
        <v>156</v>
      </c>
      <c r="DY913" s="20" t="s">
        <v>2181</v>
      </c>
      <c r="DZ913" s="16">
        <v>7</v>
      </c>
      <c r="EA913" s="16">
        <v>14</v>
      </c>
      <c r="EB913" s="27" t="s">
        <v>185</v>
      </c>
      <c r="EC913" s="27" t="s">
        <v>185</v>
      </c>
      <c r="ED913" s="27" t="s">
        <v>182</v>
      </c>
      <c r="EE913" s="29">
        <v>44931.579293981478</v>
      </c>
      <c r="EF913" s="28" t="s">
        <v>188</v>
      </c>
      <c r="EG913" s="28" t="s">
        <v>189</v>
      </c>
      <c r="EH913" s="28" t="s">
        <v>190</v>
      </c>
      <c r="EI913" s="29">
        <v>45062.343865740739</v>
      </c>
      <c r="EJ913" s="28" t="s">
        <v>197</v>
      </c>
      <c r="EK913" s="28" t="s">
        <v>156</v>
      </c>
      <c r="EL913" s="28" t="s">
        <v>198</v>
      </c>
      <c r="EM913" s="45" t="s">
        <v>3713</v>
      </c>
      <c r="EN913" s="46" t="str">
        <f t="shared" si="99"/>
        <v>243F010I</v>
      </c>
      <c r="EO913" s="47">
        <f t="shared" si="100"/>
        <v>45163</v>
      </c>
      <c r="EP913" s="47">
        <f t="shared" si="101"/>
        <v>45027</v>
      </c>
      <c r="EQ913" s="48" t="str">
        <f t="shared" ca="1" si="102"/>
        <v>Past</v>
      </c>
      <c r="ER913" s="49">
        <f t="shared" si="103"/>
        <v>136</v>
      </c>
      <c r="ES913" s="50"/>
      <c r="ET913" s="51">
        <f t="shared" si="104"/>
        <v>136</v>
      </c>
      <c r="EU913" s="52">
        <f t="shared" si="105"/>
        <v>137088</v>
      </c>
      <c r="EV913" s="46"/>
      <c r="EW913" s="23" t="s">
        <v>3714</v>
      </c>
    </row>
    <row r="914" spans="1:153" ht="14.25" customHeight="1">
      <c r="A914" s="8">
        <v>907</v>
      </c>
      <c r="B914" s="9" t="s">
        <v>141</v>
      </c>
      <c r="C914" s="10" t="s">
        <v>206</v>
      </c>
      <c r="D914" s="10" t="s">
        <v>2008</v>
      </c>
      <c r="E914" s="10" t="s">
        <v>150</v>
      </c>
      <c r="F914" s="9" t="s">
        <v>2009</v>
      </c>
      <c r="G914" s="10" t="s">
        <v>562</v>
      </c>
      <c r="H914" s="9" t="s">
        <v>563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574</v>
      </c>
      <c r="N914" s="9" t="s">
        <v>206</v>
      </c>
      <c r="O914" s="9" t="s">
        <v>151</v>
      </c>
      <c r="P914" s="9" t="s">
        <v>142</v>
      </c>
      <c r="Q914" s="9" t="s">
        <v>575</v>
      </c>
      <c r="R914" s="9" t="s">
        <v>336</v>
      </c>
      <c r="S914" s="9" t="s">
        <v>305</v>
      </c>
      <c r="T914" s="9" t="s">
        <v>306</v>
      </c>
      <c r="U914" s="9" t="s">
        <v>307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2332</v>
      </c>
      <c r="AA914" s="9" t="s">
        <v>577</v>
      </c>
      <c r="AB914" s="12" t="s">
        <v>578</v>
      </c>
      <c r="AC914" s="10" t="s">
        <v>2333</v>
      </c>
      <c r="AD914" s="9" t="s">
        <v>577</v>
      </c>
      <c r="AE914" s="13" t="s">
        <v>578</v>
      </c>
      <c r="AF914" s="14" t="s">
        <v>564</v>
      </c>
      <c r="AG914" s="10" t="s">
        <v>2765</v>
      </c>
      <c r="AH914" s="11" t="s">
        <v>592</v>
      </c>
      <c r="AI914" s="11" t="s">
        <v>593</v>
      </c>
      <c r="AJ914" s="10" t="s">
        <v>594</v>
      </c>
      <c r="AK914" s="11" t="s">
        <v>593</v>
      </c>
      <c r="AL914" s="11" t="s">
        <v>168</v>
      </c>
      <c r="AM914" s="10" t="s">
        <v>169</v>
      </c>
      <c r="AN914" s="10" t="s">
        <v>170</v>
      </c>
      <c r="AO914" s="9" t="s">
        <v>171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2.4</v>
      </c>
      <c r="AU914" s="10" t="s">
        <v>206</v>
      </c>
      <c r="AV914" s="16">
        <v>17000</v>
      </c>
      <c r="AW914" s="16">
        <v>17000</v>
      </c>
      <c r="AX914" s="16">
        <v>0</v>
      </c>
      <c r="AY914" s="16">
        <v>2361</v>
      </c>
      <c r="AZ914" s="16">
        <v>0</v>
      </c>
      <c r="BA914" s="17">
        <v>45110</v>
      </c>
      <c r="BB914" s="30" t="s">
        <v>175</v>
      </c>
      <c r="BC914" s="18">
        <v>45117</v>
      </c>
      <c r="BD914" s="17">
        <v>45291</v>
      </c>
      <c r="BE914" s="17">
        <v>45322</v>
      </c>
      <c r="BF914" s="17">
        <v>45092</v>
      </c>
      <c r="BG914" s="10">
        <v>85412166</v>
      </c>
      <c r="BH914" s="9" t="s">
        <v>244</v>
      </c>
      <c r="BI914" s="19">
        <v>45139</v>
      </c>
      <c r="BJ914" s="20">
        <v>45145</v>
      </c>
      <c r="BK914" s="16">
        <v>1700</v>
      </c>
      <c r="BL914" s="16">
        <v>4080</v>
      </c>
      <c r="BM914" s="9" t="s">
        <v>177</v>
      </c>
      <c r="BN914" s="9" t="s">
        <v>470</v>
      </c>
      <c r="BO914" s="9" t="s">
        <v>156</v>
      </c>
      <c r="BP914" s="17">
        <v>45184</v>
      </c>
      <c r="BQ914" s="17" t="s">
        <v>156</v>
      </c>
      <c r="BR914" s="17">
        <v>45168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>
        <v>44987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45083</v>
      </c>
      <c r="CD914" s="10" t="s">
        <v>2775</v>
      </c>
      <c r="CE914" s="17">
        <v>45072</v>
      </c>
      <c r="CF914" s="17" t="s">
        <v>156</v>
      </c>
      <c r="CG914" s="17">
        <v>44990</v>
      </c>
      <c r="CH914" s="17">
        <v>45106</v>
      </c>
      <c r="CI914" s="16">
        <v>1700</v>
      </c>
      <c r="CJ914" s="10" t="s">
        <v>2776</v>
      </c>
      <c r="CK914" s="10" t="s">
        <v>661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>
        <v>44987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45142</v>
      </c>
      <c r="CX914" s="10" t="s">
        <v>2354</v>
      </c>
      <c r="CY914" s="17">
        <v>45135</v>
      </c>
      <c r="CZ914" s="17" t="s">
        <v>156</v>
      </c>
      <c r="DA914" s="17">
        <v>44990</v>
      </c>
      <c r="DB914" s="17" t="s">
        <v>156</v>
      </c>
      <c r="DC914" s="16">
        <v>0</v>
      </c>
      <c r="DD914" s="10" t="s">
        <v>156</v>
      </c>
      <c r="DE914" s="10" t="s">
        <v>156</v>
      </c>
      <c r="DF914" s="18" t="s">
        <v>156</v>
      </c>
      <c r="DG914" s="17">
        <v>45152</v>
      </c>
      <c r="DH914" s="10" t="s">
        <v>2355</v>
      </c>
      <c r="DI914" s="17">
        <v>45149</v>
      </c>
      <c r="DJ914" s="17" t="s">
        <v>156</v>
      </c>
      <c r="DK914" s="17">
        <v>44990</v>
      </c>
      <c r="DL914" s="17" t="s">
        <v>156</v>
      </c>
      <c r="DM914" s="16">
        <v>0</v>
      </c>
      <c r="DN914" s="10" t="s">
        <v>156</v>
      </c>
      <c r="DO914" s="10" t="s">
        <v>156</v>
      </c>
      <c r="DP914" s="16">
        <v>36</v>
      </c>
      <c r="DQ914" s="16">
        <v>24</v>
      </c>
      <c r="DR914" s="11">
        <v>24</v>
      </c>
      <c r="DS914" s="16">
        <v>24</v>
      </c>
      <c r="DT914" s="16">
        <v>0</v>
      </c>
      <c r="DU914" s="11" t="s">
        <v>181</v>
      </c>
      <c r="DV914" s="11" t="s">
        <v>182</v>
      </c>
      <c r="DW914" s="27" t="s">
        <v>156</v>
      </c>
      <c r="DX914" s="27" t="s">
        <v>156</v>
      </c>
      <c r="DY914" s="20" t="s">
        <v>2181</v>
      </c>
      <c r="DZ914" s="16">
        <v>7</v>
      </c>
      <c r="EA914" s="16">
        <v>14</v>
      </c>
      <c r="EB914" s="27" t="s">
        <v>185</v>
      </c>
      <c r="EC914" s="27" t="s">
        <v>185</v>
      </c>
      <c r="ED914" s="27" t="s">
        <v>182</v>
      </c>
      <c r="EE914" s="29">
        <v>44987.983101851853</v>
      </c>
      <c r="EF914" s="28" t="s">
        <v>186</v>
      </c>
      <c r="EG914" s="28" t="s">
        <v>156</v>
      </c>
      <c r="EH914" s="28" t="s">
        <v>187</v>
      </c>
      <c r="EI914" s="29">
        <v>45106.714178240742</v>
      </c>
      <c r="EJ914" s="28" t="s">
        <v>1656</v>
      </c>
      <c r="EK914" s="28" t="s">
        <v>1657</v>
      </c>
      <c r="EL914" s="28" t="s">
        <v>237</v>
      </c>
      <c r="EM914" s="45" t="s">
        <v>3713</v>
      </c>
      <c r="EN914" s="46" t="str">
        <f t="shared" si="99"/>
        <v>243F010I</v>
      </c>
      <c r="EO914" s="47">
        <f t="shared" si="100"/>
        <v>45163</v>
      </c>
      <c r="EP914" s="47">
        <f t="shared" si="101"/>
        <v>45142</v>
      </c>
      <c r="EQ914" s="48" t="str">
        <f t="shared" ca="1" si="102"/>
        <v>Y</v>
      </c>
      <c r="ER914" s="49">
        <f t="shared" si="103"/>
        <v>21</v>
      </c>
      <c r="ES914" s="50"/>
      <c r="ET914" s="51">
        <f t="shared" si="104"/>
        <v>21</v>
      </c>
      <c r="EU914" s="52">
        <f t="shared" si="105"/>
        <v>35700</v>
      </c>
      <c r="EV914" s="46"/>
      <c r="EW914" s="23" t="s">
        <v>3721</v>
      </c>
    </row>
    <row r="915" spans="1:153" ht="14.25" hidden="1" customHeight="1">
      <c r="A915" s="8">
        <v>908</v>
      </c>
      <c r="B915" s="9" t="s">
        <v>141</v>
      </c>
      <c r="C915" s="10" t="s">
        <v>206</v>
      </c>
      <c r="D915" s="10" t="s">
        <v>2008</v>
      </c>
      <c r="E915" s="10" t="s">
        <v>150</v>
      </c>
      <c r="F915" s="9" t="s">
        <v>2009</v>
      </c>
      <c r="G915" s="10" t="s">
        <v>562</v>
      </c>
      <c r="H915" s="9" t="s">
        <v>563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574</v>
      </c>
      <c r="N915" s="9" t="s">
        <v>206</v>
      </c>
      <c r="O915" s="9" t="s">
        <v>151</v>
      </c>
      <c r="P915" s="9" t="s">
        <v>142</v>
      </c>
      <c r="Q915" s="9" t="s">
        <v>575</v>
      </c>
      <c r="R915" s="9" t="s">
        <v>336</v>
      </c>
      <c r="S915" s="9" t="s">
        <v>305</v>
      </c>
      <c r="T915" s="9" t="s">
        <v>306</v>
      </c>
      <c r="U915" s="9" t="s">
        <v>307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2332</v>
      </c>
      <c r="AA915" s="9" t="s">
        <v>577</v>
      </c>
      <c r="AB915" s="12" t="s">
        <v>578</v>
      </c>
      <c r="AC915" s="10" t="s">
        <v>2333</v>
      </c>
      <c r="AD915" s="9" t="s">
        <v>577</v>
      </c>
      <c r="AE915" s="13" t="s">
        <v>578</v>
      </c>
      <c r="AF915" s="14" t="s">
        <v>564</v>
      </c>
      <c r="AG915" s="10" t="s">
        <v>2765</v>
      </c>
      <c r="AH915" s="11" t="s">
        <v>592</v>
      </c>
      <c r="AI915" s="11" t="s">
        <v>593</v>
      </c>
      <c r="AJ915" s="10" t="s">
        <v>594</v>
      </c>
      <c r="AK915" s="11" t="s">
        <v>593</v>
      </c>
      <c r="AL915" s="11" t="s">
        <v>168</v>
      </c>
      <c r="AM915" s="10" t="s">
        <v>169</v>
      </c>
      <c r="AN915" s="10" t="s">
        <v>170</v>
      </c>
      <c r="AO915" s="9" t="s">
        <v>171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2.4</v>
      </c>
      <c r="AU915" s="10" t="s">
        <v>206</v>
      </c>
      <c r="AV915" s="16">
        <v>17000</v>
      </c>
      <c r="AW915" s="16">
        <v>17000</v>
      </c>
      <c r="AX915" s="16">
        <v>0</v>
      </c>
      <c r="AY915" s="16">
        <v>2361</v>
      </c>
      <c r="AZ915" s="16">
        <v>0</v>
      </c>
      <c r="BA915" s="17">
        <v>45110</v>
      </c>
      <c r="BB915" s="30" t="s">
        <v>175</v>
      </c>
      <c r="BC915" s="18">
        <v>45117</v>
      </c>
      <c r="BD915" s="17">
        <v>45291</v>
      </c>
      <c r="BE915" s="17">
        <v>45322</v>
      </c>
      <c r="BF915" s="17">
        <v>45092</v>
      </c>
      <c r="BG915" s="10">
        <v>85170030</v>
      </c>
      <c r="BH915" s="9" t="s">
        <v>285</v>
      </c>
      <c r="BI915" s="19">
        <v>45170</v>
      </c>
      <c r="BJ915" s="20">
        <v>45173</v>
      </c>
      <c r="BK915" s="16">
        <v>2560</v>
      </c>
      <c r="BL915" s="16">
        <v>6144</v>
      </c>
      <c r="BM915" s="9" t="s">
        <v>177</v>
      </c>
      <c r="BN915" s="9" t="s">
        <v>226</v>
      </c>
      <c r="BO915" s="9" t="s">
        <v>156</v>
      </c>
      <c r="BP915" s="17">
        <v>45214</v>
      </c>
      <c r="BQ915" s="17" t="s">
        <v>156</v>
      </c>
      <c r="BR915" s="17" t="s">
        <v>156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 t="s">
        <v>156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45100</v>
      </c>
      <c r="CD915" s="10" t="s">
        <v>1891</v>
      </c>
      <c r="CE915" s="17">
        <v>45100</v>
      </c>
      <c r="CF915" s="17">
        <v>45114</v>
      </c>
      <c r="CG915" s="17">
        <v>44990</v>
      </c>
      <c r="CH915" s="17">
        <v>45100</v>
      </c>
      <c r="CI915" s="16">
        <v>2560</v>
      </c>
      <c r="CJ915" s="10" t="s">
        <v>2777</v>
      </c>
      <c r="CK915" s="10" t="s">
        <v>230</v>
      </c>
      <c r="CL915" s="18">
        <v>45114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 t="s">
        <v>156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45170</v>
      </c>
      <c r="CX915" s="10" t="s">
        <v>2360</v>
      </c>
      <c r="CY915" s="17" t="s">
        <v>156</v>
      </c>
      <c r="CZ915" s="17" t="s">
        <v>156</v>
      </c>
      <c r="DA915" s="17" t="s">
        <v>156</v>
      </c>
      <c r="DB915" s="17" t="s">
        <v>156</v>
      </c>
      <c r="DC915" s="16">
        <v>0</v>
      </c>
      <c r="DD915" s="10" t="s">
        <v>156</v>
      </c>
      <c r="DE915" s="10" t="s">
        <v>156</v>
      </c>
      <c r="DF915" s="18" t="s">
        <v>156</v>
      </c>
      <c r="DG915" s="17">
        <v>45180</v>
      </c>
      <c r="DH915" s="10" t="s">
        <v>2361</v>
      </c>
      <c r="DI915" s="17" t="s">
        <v>156</v>
      </c>
      <c r="DJ915" s="17" t="s">
        <v>156</v>
      </c>
      <c r="DK915" s="17" t="s">
        <v>156</v>
      </c>
      <c r="DL915" s="17" t="s">
        <v>156</v>
      </c>
      <c r="DM915" s="16">
        <v>0</v>
      </c>
      <c r="DN915" s="10" t="s">
        <v>156</v>
      </c>
      <c r="DO915" s="10" t="s">
        <v>156</v>
      </c>
      <c r="DP915" s="16">
        <v>36</v>
      </c>
      <c r="DQ915" s="16">
        <v>24</v>
      </c>
      <c r="DR915" s="11">
        <v>24</v>
      </c>
      <c r="DS915" s="16">
        <v>24</v>
      </c>
      <c r="DT915" s="16">
        <v>0</v>
      </c>
      <c r="DU915" s="11" t="s">
        <v>181</v>
      </c>
      <c r="DV915" s="11" t="s">
        <v>182</v>
      </c>
      <c r="DW915" s="27" t="s">
        <v>156</v>
      </c>
      <c r="DX915" s="27" t="s">
        <v>156</v>
      </c>
      <c r="DY915" s="20" t="s">
        <v>2778</v>
      </c>
      <c r="DZ915" s="16">
        <v>7</v>
      </c>
      <c r="EA915" s="16">
        <v>14</v>
      </c>
      <c r="EB915" s="27" t="s">
        <v>185</v>
      </c>
      <c r="EC915" s="27" t="s">
        <v>185</v>
      </c>
      <c r="ED915" s="27" t="s">
        <v>182</v>
      </c>
      <c r="EE915" s="29">
        <v>44917.036203703705</v>
      </c>
      <c r="EF915" s="28" t="s">
        <v>188</v>
      </c>
      <c r="EG915" s="28" t="s">
        <v>189</v>
      </c>
      <c r="EH915" s="28" t="s">
        <v>190</v>
      </c>
      <c r="EI915" s="29">
        <v>45103.816863425927</v>
      </c>
      <c r="EJ915" s="28" t="s">
        <v>197</v>
      </c>
      <c r="EK915" s="28" t="s">
        <v>156</v>
      </c>
      <c r="EL915" s="28" t="s">
        <v>198</v>
      </c>
      <c r="EM915" s="45"/>
      <c r="EN915" s="46" t="str">
        <f t="shared" si="99"/>
        <v>243F010I</v>
      </c>
      <c r="EO915" s="47">
        <f t="shared" si="100"/>
        <v>45193</v>
      </c>
      <c r="EP915" s="47">
        <f t="shared" si="101"/>
        <v>45170</v>
      </c>
      <c r="EQ915" s="48" t="str">
        <f t="shared" ca="1" si="102"/>
        <v>Y</v>
      </c>
      <c r="ER915" s="49">
        <f t="shared" si="103"/>
        <v>23</v>
      </c>
      <c r="ES915" s="50"/>
      <c r="ET915" s="51">
        <f t="shared" si="104"/>
        <v>23</v>
      </c>
      <c r="EU915" s="52">
        <f t="shared" si="105"/>
        <v>58880</v>
      </c>
      <c r="EV915" s="46"/>
      <c r="EW915" s="23" t="s">
        <v>3717</v>
      </c>
    </row>
    <row r="916" spans="1:153" ht="14.25" customHeight="1">
      <c r="A916" s="8">
        <v>909</v>
      </c>
      <c r="B916" s="9" t="s">
        <v>141</v>
      </c>
      <c r="C916" s="10" t="s">
        <v>206</v>
      </c>
      <c r="D916" s="10" t="s">
        <v>2008</v>
      </c>
      <c r="E916" s="10" t="s">
        <v>150</v>
      </c>
      <c r="F916" s="9" t="s">
        <v>2009</v>
      </c>
      <c r="G916" s="10" t="s">
        <v>562</v>
      </c>
      <c r="H916" s="9" t="s">
        <v>563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574</v>
      </c>
      <c r="N916" s="9" t="s">
        <v>206</v>
      </c>
      <c r="O916" s="9" t="s">
        <v>151</v>
      </c>
      <c r="P916" s="9" t="s">
        <v>142</v>
      </c>
      <c r="Q916" s="9" t="s">
        <v>575</v>
      </c>
      <c r="R916" s="9" t="s">
        <v>336</v>
      </c>
      <c r="S916" s="9" t="s">
        <v>305</v>
      </c>
      <c r="T916" s="9" t="s">
        <v>306</v>
      </c>
      <c r="U916" s="9" t="s">
        <v>307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2332</v>
      </c>
      <c r="AA916" s="9" t="s">
        <v>577</v>
      </c>
      <c r="AB916" s="12" t="s">
        <v>578</v>
      </c>
      <c r="AC916" s="10" t="s">
        <v>2333</v>
      </c>
      <c r="AD916" s="9" t="s">
        <v>577</v>
      </c>
      <c r="AE916" s="13" t="s">
        <v>578</v>
      </c>
      <c r="AF916" s="14" t="s">
        <v>564</v>
      </c>
      <c r="AG916" s="10" t="s">
        <v>2765</v>
      </c>
      <c r="AH916" s="11" t="s">
        <v>592</v>
      </c>
      <c r="AI916" s="11" t="s">
        <v>593</v>
      </c>
      <c r="AJ916" s="10" t="s">
        <v>594</v>
      </c>
      <c r="AK916" s="11" t="s">
        <v>593</v>
      </c>
      <c r="AL916" s="11" t="s">
        <v>168</v>
      </c>
      <c r="AM916" s="10" t="s">
        <v>169</v>
      </c>
      <c r="AN916" s="10" t="s">
        <v>170</v>
      </c>
      <c r="AO916" s="9" t="s">
        <v>171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2.4</v>
      </c>
      <c r="AU916" s="10" t="s">
        <v>206</v>
      </c>
      <c r="AV916" s="16">
        <v>17000</v>
      </c>
      <c r="AW916" s="16">
        <v>17000</v>
      </c>
      <c r="AX916" s="16">
        <v>0</v>
      </c>
      <c r="AY916" s="16">
        <v>2361</v>
      </c>
      <c r="AZ916" s="16">
        <v>0</v>
      </c>
      <c r="BA916" s="17">
        <v>45110</v>
      </c>
      <c r="BB916" s="30" t="s">
        <v>175</v>
      </c>
      <c r="BC916" s="18">
        <v>45117</v>
      </c>
      <c r="BD916" s="17">
        <v>45291</v>
      </c>
      <c r="BE916" s="17">
        <v>45322</v>
      </c>
      <c r="BF916" s="17">
        <v>45092</v>
      </c>
      <c r="BG916" s="10">
        <v>85413592</v>
      </c>
      <c r="BH916" s="9" t="s">
        <v>289</v>
      </c>
      <c r="BI916" s="19">
        <v>45170</v>
      </c>
      <c r="BJ916" s="20">
        <v>45173</v>
      </c>
      <c r="BK916" s="16">
        <v>4050</v>
      </c>
      <c r="BL916" s="16">
        <v>9720</v>
      </c>
      <c r="BM916" s="9" t="s">
        <v>177</v>
      </c>
      <c r="BN916" s="9" t="s">
        <v>470</v>
      </c>
      <c r="BO916" s="9" t="s">
        <v>156</v>
      </c>
      <c r="BP916" s="17">
        <v>45214</v>
      </c>
      <c r="BQ916" s="17" t="s">
        <v>156</v>
      </c>
      <c r="BR916" s="17" t="s">
        <v>156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 t="s">
        <v>156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>
        <v>45118</v>
      </c>
      <c r="CD916" s="10" t="s">
        <v>2779</v>
      </c>
      <c r="CE916" s="17">
        <v>45100</v>
      </c>
      <c r="CF916" s="17" t="s">
        <v>156</v>
      </c>
      <c r="CG916" s="17">
        <v>44990</v>
      </c>
      <c r="CH916" s="17">
        <v>45114</v>
      </c>
      <c r="CI916" s="16">
        <v>4050</v>
      </c>
      <c r="CJ916" s="10" t="s">
        <v>2780</v>
      </c>
      <c r="CK916" s="10" t="s">
        <v>661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 t="s">
        <v>156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>
        <v>45170</v>
      </c>
      <c r="CX916" s="10" t="s">
        <v>2360</v>
      </c>
      <c r="CY916" s="17">
        <v>45163</v>
      </c>
      <c r="CZ916" s="17" t="s">
        <v>156</v>
      </c>
      <c r="DA916" s="17">
        <v>44990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>
        <v>45182</v>
      </c>
      <c r="DH916" s="10" t="s">
        <v>2361</v>
      </c>
      <c r="DI916" s="17">
        <v>45177</v>
      </c>
      <c r="DJ916" s="17" t="s">
        <v>156</v>
      </c>
      <c r="DK916" s="17">
        <v>44990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24</v>
      </c>
      <c r="DR916" s="11">
        <v>24</v>
      </c>
      <c r="DS916" s="16">
        <v>24</v>
      </c>
      <c r="DT916" s="16">
        <v>0</v>
      </c>
      <c r="DU916" s="11" t="s">
        <v>181</v>
      </c>
      <c r="DV916" s="11" t="s">
        <v>182</v>
      </c>
      <c r="DW916" s="27" t="s">
        <v>156</v>
      </c>
      <c r="DX916" s="27" t="s">
        <v>156</v>
      </c>
      <c r="DY916" s="20" t="s">
        <v>2778</v>
      </c>
      <c r="DZ916" s="16">
        <v>7</v>
      </c>
      <c r="EA916" s="16">
        <v>14</v>
      </c>
      <c r="EB916" s="27" t="s">
        <v>185</v>
      </c>
      <c r="EC916" s="27" t="s">
        <v>185</v>
      </c>
      <c r="ED916" s="27" t="s">
        <v>182</v>
      </c>
      <c r="EE916" s="29">
        <v>44989.942743055559</v>
      </c>
      <c r="EF916" s="28" t="s">
        <v>188</v>
      </c>
      <c r="EG916" s="28" t="s">
        <v>189</v>
      </c>
      <c r="EH916" s="28" t="s">
        <v>190</v>
      </c>
      <c r="EI916" s="29">
        <v>45114.663124999999</v>
      </c>
      <c r="EJ916" s="28" t="s">
        <v>1656</v>
      </c>
      <c r="EK916" s="28" t="s">
        <v>1657</v>
      </c>
      <c r="EL916" s="28" t="s">
        <v>237</v>
      </c>
      <c r="EM916" s="45" t="s">
        <v>3713</v>
      </c>
      <c r="EN916" s="46" t="str">
        <f t="shared" si="99"/>
        <v>243F010I</v>
      </c>
      <c r="EO916" s="47">
        <f t="shared" si="100"/>
        <v>45193</v>
      </c>
      <c r="EP916" s="47">
        <f t="shared" si="101"/>
        <v>45170</v>
      </c>
      <c r="EQ916" s="48" t="str">
        <f t="shared" ca="1" si="102"/>
        <v>Y</v>
      </c>
      <c r="ER916" s="49">
        <f t="shared" si="103"/>
        <v>23</v>
      </c>
      <c r="ES916" s="50"/>
      <c r="ET916" s="51">
        <f t="shared" si="104"/>
        <v>23</v>
      </c>
      <c r="EU916" s="52">
        <f t="shared" si="105"/>
        <v>93150</v>
      </c>
      <c r="EV916" s="46"/>
      <c r="EW916" s="23" t="s">
        <v>3721</v>
      </c>
    </row>
    <row r="917" spans="1:153" ht="14.25" hidden="1" customHeight="1">
      <c r="A917" s="8">
        <v>910</v>
      </c>
      <c r="B917" s="9" t="s">
        <v>141</v>
      </c>
      <c r="C917" s="10" t="s">
        <v>206</v>
      </c>
      <c r="D917" s="10" t="s">
        <v>2008</v>
      </c>
      <c r="E917" s="10" t="s">
        <v>150</v>
      </c>
      <c r="F917" s="9" t="s">
        <v>2009</v>
      </c>
      <c r="G917" s="10" t="s">
        <v>562</v>
      </c>
      <c r="H917" s="9" t="s">
        <v>563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574</v>
      </c>
      <c r="N917" s="9" t="s">
        <v>206</v>
      </c>
      <c r="O917" s="9" t="s">
        <v>151</v>
      </c>
      <c r="P917" s="9" t="s">
        <v>142</v>
      </c>
      <c r="Q917" s="9" t="s">
        <v>575</v>
      </c>
      <c r="R917" s="9" t="s">
        <v>336</v>
      </c>
      <c r="S917" s="9" t="s">
        <v>305</v>
      </c>
      <c r="T917" s="9" t="s">
        <v>306</v>
      </c>
      <c r="U917" s="9" t="s">
        <v>307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2332</v>
      </c>
      <c r="AA917" s="9" t="s">
        <v>577</v>
      </c>
      <c r="AB917" s="12" t="s">
        <v>578</v>
      </c>
      <c r="AC917" s="10" t="s">
        <v>2333</v>
      </c>
      <c r="AD917" s="9" t="s">
        <v>577</v>
      </c>
      <c r="AE917" s="13" t="s">
        <v>578</v>
      </c>
      <c r="AF917" s="14" t="s">
        <v>564</v>
      </c>
      <c r="AG917" s="10" t="s">
        <v>2765</v>
      </c>
      <c r="AH917" s="11" t="s">
        <v>592</v>
      </c>
      <c r="AI917" s="11" t="s">
        <v>593</v>
      </c>
      <c r="AJ917" s="10" t="s">
        <v>594</v>
      </c>
      <c r="AK917" s="11" t="s">
        <v>593</v>
      </c>
      <c r="AL917" s="11" t="s">
        <v>168</v>
      </c>
      <c r="AM917" s="10" t="s">
        <v>169</v>
      </c>
      <c r="AN917" s="10" t="s">
        <v>170</v>
      </c>
      <c r="AO917" s="9" t="s">
        <v>171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2.4</v>
      </c>
      <c r="AU917" s="10" t="s">
        <v>206</v>
      </c>
      <c r="AV917" s="16">
        <v>17000</v>
      </c>
      <c r="AW917" s="16">
        <v>17000</v>
      </c>
      <c r="AX917" s="16">
        <v>0</v>
      </c>
      <c r="AY917" s="16">
        <v>2361</v>
      </c>
      <c r="AZ917" s="16">
        <v>0</v>
      </c>
      <c r="BA917" s="17">
        <v>45110</v>
      </c>
      <c r="BB917" s="30" t="s">
        <v>175</v>
      </c>
      <c r="BC917" s="18" t="s">
        <v>156</v>
      </c>
      <c r="BD917" s="17">
        <v>45291</v>
      </c>
      <c r="BE917" s="17">
        <v>45322</v>
      </c>
      <c r="BF917" s="17">
        <v>45092</v>
      </c>
      <c r="BG917" s="10">
        <v>85654736</v>
      </c>
      <c r="BH917" s="9" t="s">
        <v>176</v>
      </c>
      <c r="BI917" s="19">
        <v>45200</v>
      </c>
      <c r="BJ917" s="20">
        <v>45201</v>
      </c>
      <c r="BK917" s="16">
        <v>0</v>
      </c>
      <c r="BL917" s="16">
        <v>0</v>
      </c>
      <c r="BM917" s="9" t="s">
        <v>177</v>
      </c>
      <c r="BN917" s="9" t="s">
        <v>178</v>
      </c>
      <c r="BO917" s="9" t="s">
        <v>156</v>
      </c>
      <c r="BP917" s="17">
        <v>45229</v>
      </c>
      <c r="BQ917" s="17" t="s">
        <v>156</v>
      </c>
      <c r="BR917" s="17">
        <v>45229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>
        <v>45068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>
        <v>45068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>
        <v>45068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 t="s">
        <v>156</v>
      </c>
      <c r="CX917" s="10" t="s">
        <v>193</v>
      </c>
      <c r="CY917" s="17" t="s">
        <v>156</v>
      </c>
      <c r="CZ917" s="17" t="s">
        <v>156</v>
      </c>
      <c r="DA917" s="17">
        <v>45068</v>
      </c>
      <c r="DB917" s="17" t="s">
        <v>156</v>
      </c>
      <c r="DC917" s="16">
        <v>0</v>
      </c>
      <c r="DD917" s="10" t="s">
        <v>156</v>
      </c>
      <c r="DE917" s="10" t="s">
        <v>156</v>
      </c>
      <c r="DF917" s="18" t="s">
        <v>156</v>
      </c>
      <c r="DG917" s="17" t="s">
        <v>156</v>
      </c>
      <c r="DH917" s="10" t="s">
        <v>156</v>
      </c>
      <c r="DI917" s="17" t="s">
        <v>156</v>
      </c>
      <c r="DJ917" s="17" t="s">
        <v>156</v>
      </c>
      <c r="DK917" s="17">
        <v>45068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24</v>
      </c>
      <c r="DR917" s="11">
        <v>24</v>
      </c>
      <c r="DS917" s="16">
        <v>24</v>
      </c>
      <c r="DT917" s="16">
        <v>2000</v>
      </c>
      <c r="DU917" s="11" t="s">
        <v>181</v>
      </c>
      <c r="DV917" s="11" t="s">
        <v>182</v>
      </c>
      <c r="DW917" s="27" t="s">
        <v>156</v>
      </c>
      <c r="DX917" s="27" t="s">
        <v>156</v>
      </c>
      <c r="DY917" s="20" t="s">
        <v>2217</v>
      </c>
      <c r="DZ917" s="16">
        <v>7</v>
      </c>
      <c r="EA917" s="16">
        <v>14</v>
      </c>
      <c r="EB917" s="27" t="s">
        <v>185</v>
      </c>
      <c r="EC917" s="27" t="s">
        <v>185</v>
      </c>
      <c r="ED917" s="27" t="s">
        <v>182</v>
      </c>
      <c r="EE917" s="29">
        <v>45068.822800925926</v>
      </c>
      <c r="EF917" s="28" t="s">
        <v>186</v>
      </c>
      <c r="EG917" s="28" t="s">
        <v>156</v>
      </c>
      <c r="EH917" s="28" t="s">
        <v>187</v>
      </c>
      <c r="EI917" s="29">
        <v>45069.694050925929</v>
      </c>
      <c r="EJ917" s="28" t="s">
        <v>188</v>
      </c>
      <c r="EK917" s="28" t="s">
        <v>189</v>
      </c>
      <c r="EL917" s="28" t="s">
        <v>190</v>
      </c>
      <c r="EM917" s="45"/>
      <c r="EN917" s="46" t="str">
        <f t="shared" si="99"/>
        <v>243F010I</v>
      </c>
      <c r="EO917" s="47">
        <f t="shared" si="100"/>
        <v>45208</v>
      </c>
      <c r="EP917" s="47" t="str">
        <f t="shared" si="101"/>
        <v/>
      </c>
      <c r="EQ917" s="48" t="str">
        <f t="shared" ca="1" si="102"/>
        <v>Y</v>
      </c>
      <c r="ER917" s="49" t="str">
        <f t="shared" si="103"/>
        <v/>
      </c>
      <c r="ES917" s="50"/>
      <c r="ET917" s="51" t="str">
        <f t="shared" si="104"/>
        <v/>
      </c>
      <c r="EU917" s="52" t="str">
        <f t="shared" si="105"/>
        <v/>
      </c>
      <c r="EV917" s="46"/>
    </row>
    <row r="918" spans="1:153" ht="14.25" customHeight="1">
      <c r="A918" s="8">
        <v>911</v>
      </c>
      <c r="B918" s="9" t="s">
        <v>141</v>
      </c>
      <c r="C918" s="10" t="s">
        <v>206</v>
      </c>
      <c r="D918" s="10" t="s">
        <v>2008</v>
      </c>
      <c r="E918" s="10" t="s">
        <v>150</v>
      </c>
      <c r="F918" s="9" t="s">
        <v>2009</v>
      </c>
      <c r="G918" s="10" t="s">
        <v>562</v>
      </c>
      <c r="H918" s="9" t="s">
        <v>563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259</v>
      </c>
      <c r="S918" s="9" t="s">
        <v>154</v>
      </c>
      <c r="T918" s="9" t="s">
        <v>2225</v>
      </c>
      <c r="U918" s="9" t="s">
        <v>215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2226</v>
      </c>
      <c r="AA918" s="9" t="s">
        <v>293</v>
      </c>
      <c r="AB918" s="12" t="s">
        <v>294</v>
      </c>
      <c r="AC918" s="10" t="s">
        <v>2227</v>
      </c>
      <c r="AD918" s="9" t="s">
        <v>293</v>
      </c>
      <c r="AE918" s="13" t="s">
        <v>294</v>
      </c>
      <c r="AF918" s="14" t="s">
        <v>2781</v>
      </c>
      <c r="AG918" s="10" t="s">
        <v>2782</v>
      </c>
      <c r="AH918" s="11" t="s">
        <v>222</v>
      </c>
      <c r="AI918" s="11" t="s">
        <v>223</v>
      </c>
      <c r="AJ918" s="10" t="s">
        <v>224</v>
      </c>
      <c r="AK918" s="11" t="s">
        <v>223</v>
      </c>
      <c r="AL918" s="11" t="s">
        <v>168</v>
      </c>
      <c r="AM918" s="10" t="s">
        <v>169</v>
      </c>
      <c r="AN918" s="10" t="s">
        <v>170</v>
      </c>
      <c r="AO918" s="9" t="s">
        <v>171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5.7</v>
      </c>
      <c r="AU918" s="10" t="s">
        <v>142</v>
      </c>
      <c r="AV918" s="16">
        <v>16200</v>
      </c>
      <c r="AW918" s="16">
        <v>17600</v>
      </c>
      <c r="AX918" s="16">
        <v>0</v>
      </c>
      <c r="AY918" s="16">
        <v>3203</v>
      </c>
      <c r="AZ918" s="16">
        <v>1600</v>
      </c>
      <c r="BA918" s="17">
        <v>45131</v>
      </c>
      <c r="BB918" s="30" t="s">
        <v>175</v>
      </c>
      <c r="BC918" s="18">
        <v>45117</v>
      </c>
      <c r="BD918" s="17">
        <v>45291</v>
      </c>
      <c r="BE918" s="17">
        <v>45322</v>
      </c>
      <c r="BF918" s="17">
        <v>45092</v>
      </c>
      <c r="BG918" s="10">
        <v>85249992</v>
      </c>
      <c r="BH918" s="9" t="s">
        <v>414</v>
      </c>
      <c r="BI918" s="19">
        <v>45047</v>
      </c>
      <c r="BJ918" s="20">
        <v>45047</v>
      </c>
      <c r="BK918" s="16">
        <v>2516</v>
      </c>
      <c r="BL918" s="16">
        <v>14341</v>
      </c>
      <c r="BM918" s="9" t="s">
        <v>177</v>
      </c>
      <c r="BN918" s="9" t="s">
        <v>436</v>
      </c>
      <c r="BO918" s="9" t="s">
        <v>635</v>
      </c>
      <c r="BP918" s="17">
        <v>45099</v>
      </c>
      <c r="BQ918" s="17">
        <v>45099</v>
      </c>
      <c r="BR918" s="17" t="s">
        <v>156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 t="s">
        <v>156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>
        <v>44943</v>
      </c>
      <c r="CD918" s="10" t="s">
        <v>156</v>
      </c>
      <c r="CE918" s="17" t="s">
        <v>156</v>
      </c>
      <c r="CF918" s="17" t="s">
        <v>156</v>
      </c>
      <c r="CG918" s="17" t="s">
        <v>156</v>
      </c>
      <c r="CH918" s="17">
        <v>44939</v>
      </c>
      <c r="CI918" s="16">
        <v>2400</v>
      </c>
      <c r="CJ918" s="10" t="s">
        <v>2783</v>
      </c>
      <c r="CK918" s="10" t="s">
        <v>230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 t="s">
        <v>156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>
        <v>44950</v>
      </c>
      <c r="CX918" s="10" t="s">
        <v>193</v>
      </c>
      <c r="CY918" s="17" t="s">
        <v>156</v>
      </c>
      <c r="CZ918" s="17" t="s">
        <v>156</v>
      </c>
      <c r="DA918" s="17" t="s">
        <v>156</v>
      </c>
      <c r="DB918" s="17">
        <v>44946</v>
      </c>
      <c r="DC918" s="16">
        <v>2516</v>
      </c>
      <c r="DD918" s="10" t="s">
        <v>2784</v>
      </c>
      <c r="DE918" s="10" t="s">
        <v>230</v>
      </c>
      <c r="DF918" s="18" t="s">
        <v>156</v>
      </c>
      <c r="DG918" s="17">
        <v>44978</v>
      </c>
      <c r="DH918" s="10" t="s">
        <v>156</v>
      </c>
      <c r="DI918" s="17" t="s">
        <v>156</v>
      </c>
      <c r="DJ918" s="17" t="s">
        <v>156</v>
      </c>
      <c r="DK918" s="17" t="s">
        <v>156</v>
      </c>
      <c r="DL918" s="17">
        <v>44974</v>
      </c>
      <c r="DM918" s="16">
        <v>2516</v>
      </c>
      <c r="DN918" s="10" t="s">
        <v>2785</v>
      </c>
      <c r="DO918" s="10" t="s">
        <v>233</v>
      </c>
      <c r="DP918" s="16">
        <v>12</v>
      </c>
      <c r="DQ918" s="16">
        <v>8</v>
      </c>
      <c r="DR918" s="11">
        <v>8</v>
      </c>
      <c r="DS918" s="16">
        <v>12</v>
      </c>
      <c r="DT918" s="16">
        <v>0</v>
      </c>
      <c r="DU918" s="11" t="s">
        <v>181</v>
      </c>
      <c r="DV918" s="11" t="s">
        <v>182</v>
      </c>
      <c r="DW918" s="27" t="s">
        <v>156</v>
      </c>
      <c r="DX918" s="27" t="s">
        <v>156</v>
      </c>
      <c r="DY918" s="20" t="s">
        <v>2786</v>
      </c>
      <c r="DZ918" s="16">
        <v>7</v>
      </c>
      <c r="EA918" s="16">
        <v>14</v>
      </c>
      <c r="EB918" s="27" t="s">
        <v>185</v>
      </c>
      <c r="EC918" s="27" t="s">
        <v>185</v>
      </c>
      <c r="ED918" s="27" t="s">
        <v>182</v>
      </c>
      <c r="EE918" s="29">
        <v>44938.263425925928</v>
      </c>
      <c r="EF918" s="28" t="s">
        <v>188</v>
      </c>
      <c r="EG918" s="28" t="s">
        <v>189</v>
      </c>
      <c r="EH918" s="28" t="s">
        <v>190</v>
      </c>
      <c r="EI918" s="29">
        <v>45062.343865740739</v>
      </c>
      <c r="EJ918" s="28" t="s">
        <v>197</v>
      </c>
      <c r="EK918" s="28" t="s">
        <v>156</v>
      </c>
      <c r="EL918" s="28" t="s">
        <v>198</v>
      </c>
      <c r="EM918" s="45" t="s">
        <v>3713</v>
      </c>
      <c r="EN918" s="46" t="str">
        <f t="shared" si="99"/>
        <v>343F106A</v>
      </c>
      <c r="EO918" s="47">
        <f t="shared" si="100"/>
        <v>45078</v>
      </c>
      <c r="EP918" s="47">
        <f t="shared" si="101"/>
        <v>44950</v>
      </c>
      <c r="EQ918" s="48" t="str">
        <f t="shared" ca="1" si="102"/>
        <v>Past</v>
      </c>
      <c r="ER918" s="49">
        <f t="shared" si="103"/>
        <v>128</v>
      </c>
      <c r="ES918" s="50"/>
      <c r="ET918" s="51">
        <f t="shared" si="104"/>
        <v>128</v>
      </c>
      <c r="EU918" s="52">
        <f t="shared" si="105"/>
        <v>322048</v>
      </c>
      <c r="EV918" s="46"/>
      <c r="EW918" s="23" t="s">
        <v>3714</v>
      </c>
    </row>
    <row r="919" spans="1:153" ht="14.25" hidden="1" customHeight="1">
      <c r="A919" s="8">
        <v>912</v>
      </c>
      <c r="B919" s="9" t="s">
        <v>141</v>
      </c>
      <c r="C919" s="10" t="s">
        <v>206</v>
      </c>
      <c r="D919" s="10" t="s">
        <v>2008</v>
      </c>
      <c r="E919" s="10" t="s">
        <v>150</v>
      </c>
      <c r="F919" s="9" t="s">
        <v>2009</v>
      </c>
      <c r="G919" s="10" t="s">
        <v>562</v>
      </c>
      <c r="H919" s="9" t="s">
        <v>563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259</v>
      </c>
      <c r="S919" s="9" t="s">
        <v>154</v>
      </c>
      <c r="T919" s="9" t="s">
        <v>2225</v>
      </c>
      <c r="U919" s="9" t="s">
        <v>215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2226</v>
      </c>
      <c r="AA919" s="9" t="s">
        <v>293</v>
      </c>
      <c r="AB919" s="12" t="s">
        <v>294</v>
      </c>
      <c r="AC919" s="10" t="s">
        <v>2227</v>
      </c>
      <c r="AD919" s="9" t="s">
        <v>293</v>
      </c>
      <c r="AE919" s="13" t="s">
        <v>294</v>
      </c>
      <c r="AF919" s="14" t="s">
        <v>2781</v>
      </c>
      <c r="AG919" s="10" t="s">
        <v>2782</v>
      </c>
      <c r="AH919" s="11" t="s">
        <v>222</v>
      </c>
      <c r="AI919" s="11" t="s">
        <v>223</v>
      </c>
      <c r="AJ919" s="10" t="s">
        <v>224</v>
      </c>
      <c r="AK919" s="11" t="s">
        <v>223</v>
      </c>
      <c r="AL919" s="11" t="s">
        <v>168</v>
      </c>
      <c r="AM919" s="10" t="s">
        <v>169</v>
      </c>
      <c r="AN919" s="10" t="s">
        <v>170</v>
      </c>
      <c r="AO919" s="9" t="s">
        <v>171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5.7</v>
      </c>
      <c r="AU919" s="10" t="s">
        <v>142</v>
      </c>
      <c r="AV919" s="16">
        <v>16200</v>
      </c>
      <c r="AW919" s="16">
        <v>17600</v>
      </c>
      <c r="AX919" s="16">
        <v>0</v>
      </c>
      <c r="AY919" s="16">
        <v>3203</v>
      </c>
      <c r="AZ919" s="16">
        <v>1600</v>
      </c>
      <c r="BA919" s="17">
        <v>45131</v>
      </c>
      <c r="BB919" s="30" t="s">
        <v>175</v>
      </c>
      <c r="BC919" s="18" t="s">
        <v>156</v>
      </c>
      <c r="BD919" s="17">
        <v>45291</v>
      </c>
      <c r="BE919" s="17">
        <v>45322</v>
      </c>
      <c r="BF919" s="17">
        <v>45092</v>
      </c>
      <c r="BG919" s="10">
        <v>85521180</v>
      </c>
      <c r="BH919" s="9" t="s">
        <v>319</v>
      </c>
      <c r="BI919" s="19">
        <v>45078</v>
      </c>
      <c r="BJ919" s="20">
        <v>45082</v>
      </c>
      <c r="BK919" s="16">
        <v>0</v>
      </c>
      <c r="BL919" s="16">
        <v>0</v>
      </c>
      <c r="BM919" s="9" t="s">
        <v>177</v>
      </c>
      <c r="BN919" s="9" t="s">
        <v>178</v>
      </c>
      <c r="BO919" s="9" t="s">
        <v>156</v>
      </c>
      <c r="BP919" s="17">
        <v>45123</v>
      </c>
      <c r="BQ919" s="17" t="s">
        <v>156</v>
      </c>
      <c r="BR919" s="17" t="s">
        <v>156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 t="s">
        <v>156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 t="s">
        <v>156</v>
      </c>
      <c r="CD919" s="10" t="s">
        <v>156</v>
      </c>
      <c r="CE919" s="17" t="s">
        <v>156</v>
      </c>
      <c r="CF919" s="17" t="s">
        <v>156</v>
      </c>
      <c r="CG919" s="17">
        <v>45075</v>
      </c>
      <c r="CH919" s="17" t="s">
        <v>156</v>
      </c>
      <c r="CI919" s="16">
        <v>0</v>
      </c>
      <c r="CJ919" s="10" t="s">
        <v>156</v>
      </c>
      <c r="CK919" s="10" t="s">
        <v>156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 t="s">
        <v>156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 t="s">
        <v>156</v>
      </c>
      <c r="CX919" s="10" t="s">
        <v>193</v>
      </c>
      <c r="CY919" s="17" t="s">
        <v>156</v>
      </c>
      <c r="CZ919" s="17" t="s">
        <v>156</v>
      </c>
      <c r="DA919" s="17">
        <v>45075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 t="s">
        <v>156</v>
      </c>
      <c r="DH919" s="10" t="s">
        <v>156</v>
      </c>
      <c r="DI919" s="17" t="s">
        <v>156</v>
      </c>
      <c r="DJ919" s="17" t="s">
        <v>156</v>
      </c>
      <c r="DK919" s="17">
        <v>45075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12</v>
      </c>
      <c r="DQ919" s="16">
        <v>8</v>
      </c>
      <c r="DR919" s="11">
        <v>8</v>
      </c>
      <c r="DS919" s="16">
        <v>12</v>
      </c>
      <c r="DT919" s="16">
        <v>1</v>
      </c>
      <c r="DU919" s="11" t="s">
        <v>181</v>
      </c>
      <c r="DV919" s="11" t="s">
        <v>182</v>
      </c>
      <c r="DW919" s="27" t="s">
        <v>156</v>
      </c>
      <c r="DX919" s="27" t="s">
        <v>156</v>
      </c>
      <c r="DY919" s="20" t="s">
        <v>2627</v>
      </c>
      <c r="DZ919" s="16">
        <v>7</v>
      </c>
      <c r="EA919" s="16">
        <v>14</v>
      </c>
      <c r="EB919" s="27" t="s">
        <v>185</v>
      </c>
      <c r="EC919" s="27" t="s">
        <v>185</v>
      </c>
      <c r="ED919" s="27" t="s">
        <v>182</v>
      </c>
      <c r="EE919" s="29">
        <v>45042.277557870373</v>
      </c>
      <c r="EF919" s="28" t="s">
        <v>1129</v>
      </c>
      <c r="EG919" s="28" t="s">
        <v>1130</v>
      </c>
      <c r="EH919" s="28" t="s">
        <v>190</v>
      </c>
      <c r="EI919" s="29">
        <v>45076.226701388892</v>
      </c>
      <c r="EJ919" s="28" t="s">
        <v>188</v>
      </c>
      <c r="EK919" s="28" t="s">
        <v>189</v>
      </c>
      <c r="EL919" s="28" t="s">
        <v>190</v>
      </c>
      <c r="EM919" s="45"/>
      <c r="EN919" s="46" t="str">
        <f t="shared" si="99"/>
        <v>343F106A</v>
      </c>
      <c r="EO919" s="47">
        <f t="shared" si="100"/>
        <v>45102</v>
      </c>
      <c r="EP919" s="47" t="str">
        <f t="shared" si="101"/>
        <v/>
      </c>
      <c r="EQ919" s="48" t="str">
        <f t="shared" ca="1" si="102"/>
        <v>Y</v>
      </c>
      <c r="ER919" s="49" t="str">
        <f t="shared" si="103"/>
        <v/>
      </c>
      <c r="ES919" s="50"/>
      <c r="ET919" s="51" t="str">
        <f t="shared" si="104"/>
        <v/>
      </c>
      <c r="EU919" s="52" t="str">
        <f t="shared" si="105"/>
        <v/>
      </c>
      <c r="EV919" s="46"/>
    </row>
    <row r="920" spans="1:153" ht="14.25" hidden="1" customHeight="1">
      <c r="A920" s="8">
        <v>913</v>
      </c>
      <c r="B920" s="9" t="s">
        <v>141</v>
      </c>
      <c r="C920" s="10" t="s">
        <v>206</v>
      </c>
      <c r="D920" s="10" t="s">
        <v>2008</v>
      </c>
      <c r="E920" s="10" t="s">
        <v>150</v>
      </c>
      <c r="F920" s="9" t="s">
        <v>2009</v>
      </c>
      <c r="G920" s="10" t="s">
        <v>562</v>
      </c>
      <c r="H920" s="9" t="s">
        <v>563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259</v>
      </c>
      <c r="S920" s="9" t="s">
        <v>154</v>
      </c>
      <c r="T920" s="9" t="s">
        <v>2225</v>
      </c>
      <c r="U920" s="9" t="s">
        <v>215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2226</v>
      </c>
      <c r="AA920" s="9" t="s">
        <v>293</v>
      </c>
      <c r="AB920" s="12" t="s">
        <v>294</v>
      </c>
      <c r="AC920" s="10" t="s">
        <v>2227</v>
      </c>
      <c r="AD920" s="9" t="s">
        <v>293</v>
      </c>
      <c r="AE920" s="13" t="s">
        <v>294</v>
      </c>
      <c r="AF920" s="14" t="s">
        <v>2781</v>
      </c>
      <c r="AG920" s="10" t="s">
        <v>2782</v>
      </c>
      <c r="AH920" s="11" t="s">
        <v>222</v>
      </c>
      <c r="AI920" s="11" t="s">
        <v>223</v>
      </c>
      <c r="AJ920" s="10" t="s">
        <v>224</v>
      </c>
      <c r="AK920" s="11" t="s">
        <v>223</v>
      </c>
      <c r="AL920" s="11" t="s">
        <v>168</v>
      </c>
      <c r="AM920" s="10" t="s">
        <v>169</v>
      </c>
      <c r="AN920" s="10" t="s">
        <v>170</v>
      </c>
      <c r="AO920" s="9" t="s">
        <v>171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5.7</v>
      </c>
      <c r="AU920" s="10" t="s">
        <v>142</v>
      </c>
      <c r="AV920" s="16">
        <v>16200</v>
      </c>
      <c r="AW920" s="16">
        <v>17600</v>
      </c>
      <c r="AX920" s="16">
        <v>0</v>
      </c>
      <c r="AY920" s="16">
        <v>3203</v>
      </c>
      <c r="AZ920" s="16">
        <v>1600</v>
      </c>
      <c r="BA920" s="17">
        <v>45131</v>
      </c>
      <c r="BB920" s="30" t="s">
        <v>175</v>
      </c>
      <c r="BC920" s="18" t="s">
        <v>156</v>
      </c>
      <c r="BD920" s="17">
        <v>45291</v>
      </c>
      <c r="BE920" s="17">
        <v>45322</v>
      </c>
      <c r="BF920" s="17">
        <v>45092</v>
      </c>
      <c r="BG920" s="10">
        <v>85370932</v>
      </c>
      <c r="BH920" s="9" t="s">
        <v>321</v>
      </c>
      <c r="BI920" s="19">
        <v>45139</v>
      </c>
      <c r="BJ920" s="20">
        <v>45152</v>
      </c>
      <c r="BK920" s="16">
        <v>0</v>
      </c>
      <c r="BL920" s="16">
        <v>0</v>
      </c>
      <c r="BM920" s="9" t="s">
        <v>177</v>
      </c>
      <c r="BN920" s="9" t="s">
        <v>178</v>
      </c>
      <c r="BO920" s="9" t="s">
        <v>156</v>
      </c>
      <c r="BP920" s="17">
        <v>45178</v>
      </c>
      <c r="BQ920" s="17" t="s">
        <v>156</v>
      </c>
      <c r="BR920" s="17">
        <v>45178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>
        <v>44973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45072</v>
      </c>
      <c r="CD920" s="10" t="s">
        <v>2346</v>
      </c>
      <c r="CE920" s="17">
        <v>45072</v>
      </c>
      <c r="CF920" s="17" t="s">
        <v>156</v>
      </c>
      <c r="CG920" s="17">
        <v>45008</v>
      </c>
      <c r="CH920" s="17" t="s">
        <v>156</v>
      </c>
      <c r="CI920" s="16">
        <v>0</v>
      </c>
      <c r="CJ920" s="10" t="s">
        <v>156</v>
      </c>
      <c r="CK920" s="10" t="s">
        <v>156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>
        <v>44973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 t="s">
        <v>156</v>
      </c>
      <c r="CX920" s="10" t="s">
        <v>193</v>
      </c>
      <c r="CY920" s="17" t="s">
        <v>156</v>
      </c>
      <c r="CZ920" s="17" t="s">
        <v>156</v>
      </c>
      <c r="DA920" s="17">
        <v>44973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 t="s">
        <v>156</v>
      </c>
      <c r="DH920" s="10" t="s">
        <v>156</v>
      </c>
      <c r="DI920" s="17" t="s">
        <v>156</v>
      </c>
      <c r="DJ920" s="17" t="s">
        <v>156</v>
      </c>
      <c r="DK920" s="17">
        <v>44973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12</v>
      </c>
      <c r="DQ920" s="16">
        <v>8</v>
      </c>
      <c r="DR920" s="11">
        <v>8</v>
      </c>
      <c r="DS920" s="16">
        <v>12</v>
      </c>
      <c r="DT920" s="16">
        <v>550</v>
      </c>
      <c r="DU920" s="11" t="s">
        <v>181</v>
      </c>
      <c r="DV920" s="11" t="s">
        <v>182</v>
      </c>
      <c r="DW920" s="27" t="s">
        <v>156</v>
      </c>
      <c r="DX920" s="27" t="s">
        <v>156</v>
      </c>
      <c r="DY920" s="20" t="s">
        <v>987</v>
      </c>
      <c r="DZ920" s="16">
        <v>7</v>
      </c>
      <c r="EA920" s="16">
        <v>14</v>
      </c>
      <c r="EB920" s="27" t="s">
        <v>185</v>
      </c>
      <c r="EC920" s="27" t="s">
        <v>185</v>
      </c>
      <c r="ED920" s="27" t="s">
        <v>182</v>
      </c>
      <c r="EE920" s="29">
        <v>44973.990636574075</v>
      </c>
      <c r="EF920" s="28" t="s">
        <v>186</v>
      </c>
      <c r="EG920" s="28" t="s">
        <v>156</v>
      </c>
      <c r="EH920" s="28" t="s">
        <v>187</v>
      </c>
      <c r="EI920" s="29">
        <v>45077.979664351849</v>
      </c>
      <c r="EJ920" s="28" t="s">
        <v>186</v>
      </c>
      <c r="EK920" s="28" t="s">
        <v>156</v>
      </c>
      <c r="EL920" s="28" t="s">
        <v>187</v>
      </c>
      <c r="EM920" s="45"/>
      <c r="EN920" s="46" t="str">
        <f t="shared" si="99"/>
        <v>343F106A</v>
      </c>
      <c r="EO920" s="47">
        <f t="shared" si="100"/>
        <v>45157</v>
      </c>
      <c r="EP920" s="47" t="str">
        <f t="shared" si="101"/>
        <v/>
      </c>
      <c r="EQ920" s="48" t="str">
        <f t="shared" ca="1" si="102"/>
        <v>Y</v>
      </c>
      <c r="ER920" s="49" t="str">
        <f t="shared" si="103"/>
        <v/>
      </c>
      <c r="ES920" s="50"/>
      <c r="ET920" s="51" t="str">
        <f t="shared" si="104"/>
        <v/>
      </c>
      <c r="EU920" s="52" t="str">
        <f t="shared" si="105"/>
        <v/>
      </c>
      <c r="EV920" s="46"/>
    </row>
    <row r="921" spans="1:153" ht="14.25" hidden="1" customHeight="1">
      <c r="A921" s="8">
        <v>914</v>
      </c>
      <c r="B921" s="9" t="s">
        <v>141</v>
      </c>
      <c r="C921" s="10" t="s">
        <v>206</v>
      </c>
      <c r="D921" s="10" t="s">
        <v>2008</v>
      </c>
      <c r="E921" s="10" t="s">
        <v>150</v>
      </c>
      <c r="F921" s="9" t="s">
        <v>2009</v>
      </c>
      <c r="G921" s="10" t="s">
        <v>562</v>
      </c>
      <c r="H921" s="9" t="s">
        <v>563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259</v>
      </c>
      <c r="S921" s="9" t="s">
        <v>154</v>
      </c>
      <c r="T921" s="9" t="s">
        <v>2225</v>
      </c>
      <c r="U921" s="9" t="s">
        <v>215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2226</v>
      </c>
      <c r="AA921" s="9" t="s">
        <v>293</v>
      </c>
      <c r="AB921" s="12" t="s">
        <v>294</v>
      </c>
      <c r="AC921" s="10" t="s">
        <v>2227</v>
      </c>
      <c r="AD921" s="9" t="s">
        <v>293</v>
      </c>
      <c r="AE921" s="13" t="s">
        <v>294</v>
      </c>
      <c r="AF921" s="14" t="s">
        <v>2781</v>
      </c>
      <c r="AG921" s="10" t="s">
        <v>2782</v>
      </c>
      <c r="AH921" s="11" t="s">
        <v>222</v>
      </c>
      <c r="AI921" s="11" t="s">
        <v>223</v>
      </c>
      <c r="AJ921" s="10" t="s">
        <v>224</v>
      </c>
      <c r="AK921" s="11" t="s">
        <v>223</v>
      </c>
      <c r="AL921" s="11" t="s">
        <v>168</v>
      </c>
      <c r="AM921" s="10" t="s">
        <v>169</v>
      </c>
      <c r="AN921" s="10" t="s">
        <v>170</v>
      </c>
      <c r="AO921" s="9" t="s">
        <v>171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5.7</v>
      </c>
      <c r="AU921" s="10" t="s">
        <v>142</v>
      </c>
      <c r="AV921" s="16">
        <v>16200</v>
      </c>
      <c r="AW921" s="16">
        <v>17600</v>
      </c>
      <c r="AX921" s="16">
        <v>0</v>
      </c>
      <c r="AY921" s="16">
        <v>3203</v>
      </c>
      <c r="AZ921" s="16">
        <v>1600</v>
      </c>
      <c r="BA921" s="17">
        <v>45131</v>
      </c>
      <c r="BB921" s="30" t="s">
        <v>175</v>
      </c>
      <c r="BC921" s="18">
        <v>45044</v>
      </c>
      <c r="BD921" s="17">
        <v>45291</v>
      </c>
      <c r="BE921" s="17">
        <v>45322</v>
      </c>
      <c r="BF921" s="17">
        <v>45092</v>
      </c>
      <c r="BG921" s="10">
        <v>85370934</v>
      </c>
      <c r="BH921" s="9" t="s">
        <v>258</v>
      </c>
      <c r="BI921" s="19">
        <v>45139</v>
      </c>
      <c r="BJ921" s="20">
        <v>45152</v>
      </c>
      <c r="BK921" s="16">
        <v>0</v>
      </c>
      <c r="BL921" s="16">
        <v>0</v>
      </c>
      <c r="BM921" s="9" t="s">
        <v>177</v>
      </c>
      <c r="BN921" s="9" t="s">
        <v>178</v>
      </c>
      <c r="BO921" s="9" t="s">
        <v>156</v>
      </c>
      <c r="BP921" s="17">
        <v>45185</v>
      </c>
      <c r="BQ921" s="17" t="s">
        <v>156</v>
      </c>
      <c r="BR921" s="17">
        <v>45178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>
        <v>44973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>
        <v>45048</v>
      </c>
      <c r="CD921" s="10" t="s">
        <v>2135</v>
      </c>
      <c r="CE921" s="17">
        <v>45058</v>
      </c>
      <c r="CF921" s="17" t="s">
        <v>156</v>
      </c>
      <c r="CG921" s="17">
        <v>45032</v>
      </c>
      <c r="CH921" s="17">
        <v>45044</v>
      </c>
      <c r="CI921" s="16">
        <v>3800</v>
      </c>
      <c r="CJ921" s="10" t="s">
        <v>2787</v>
      </c>
      <c r="CK921" s="10" t="s">
        <v>230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>
        <v>44973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45141</v>
      </c>
      <c r="CX921" s="10" t="s">
        <v>2060</v>
      </c>
      <c r="CY921" s="17">
        <v>45114</v>
      </c>
      <c r="CZ921" s="17" t="s">
        <v>156</v>
      </c>
      <c r="DA921" s="17">
        <v>45032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45152</v>
      </c>
      <c r="DH921" s="10" t="s">
        <v>2180</v>
      </c>
      <c r="DI921" s="17">
        <v>45142</v>
      </c>
      <c r="DJ921" s="17" t="s">
        <v>156</v>
      </c>
      <c r="DK921" s="17">
        <v>45008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12</v>
      </c>
      <c r="DQ921" s="16">
        <v>8</v>
      </c>
      <c r="DR921" s="11">
        <v>8</v>
      </c>
      <c r="DS921" s="16">
        <v>12</v>
      </c>
      <c r="DT921" s="16">
        <v>3800</v>
      </c>
      <c r="DU921" s="11" t="s">
        <v>181</v>
      </c>
      <c r="DV921" s="11" t="s">
        <v>182</v>
      </c>
      <c r="DW921" s="27" t="s">
        <v>156</v>
      </c>
      <c r="DX921" s="27" t="s">
        <v>156</v>
      </c>
      <c r="DY921" s="20" t="s">
        <v>2701</v>
      </c>
      <c r="DZ921" s="16">
        <v>7</v>
      </c>
      <c r="EA921" s="16">
        <v>14</v>
      </c>
      <c r="EB921" s="27" t="s">
        <v>185</v>
      </c>
      <c r="EC921" s="27" t="s">
        <v>185</v>
      </c>
      <c r="ED921" s="27" t="s">
        <v>182</v>
      </c>
      <c r="EE921" s="29">
        <v>44973.990636574075</v>
      </c>
      <c r="EF921" s="28" t="s">
        <v>186</v>
      </c>
      <c r="EG921" s="28" t="s">
        <v>156</v>
      </c>
      <c r="EH921" s="28" t="s">
        <v>187</v>
      </c>
      <c r="EI921" s="29">
        <v>45119.458854166667</v>
      </c>
      <c r="EJ921" s="28" t="s">
        <v>188</v>
      </c>
      <c r="EK921" s="28" t="s">
        <v>189</v>
      </c>
      <c r="EL921" s="28" t="s">
        <v>190</v>
      </c>
      <c r="EM921" s="45"/>
      <c r="EN921" s="46" t="str">
        <f t="shared" si="99"/>
        <v>343F106A</v>
      </c>
      <c r="EO921" s="47">
        <f t="shared" si="100"/>
        <v>45164</v>
      </c>
      <c r="EP921" s="47">
        <f t="shared" si="101"/>
        <v>45141</v>
      </c>
      <c r="EQ921" s="48" t="str">
        <f t="shared" ca="1" si="102"/>
        <v>Y</v>
      </c>
      <c r="ER921" s="49">
        <f t="shared" si="103"/>
        <v>23</v>
      </c>
      <c r="ES921" s="50"/>
      <c r="ET921" s="51">
        <f t="shared" si="104"/>
        <v>23</v>
      </c>
      <c r="EU921" s="52">
        <f t="shared" si="105"/>
        <v>0</v>
      </c>
      <c r="EV921" s="46"/>
    </row>
    <row r="922" spans="1:153" ht="14.25" customHeight="1">
      <c r="A922" s="8">
        <v>915</v>
      </c>
      <c r="B922" s="9" t="s">
        <v>141</v>
      </c>
      <c r="C922" s="10" t="s">
        <v>206</v>
      </c>
      <c r="D922" s="10" t="s">
        <v>2008</v>
      </c>
      <c r="E922" s="10" t="s">
        <v>150</v>
      </c>
      <c r="F922" s="9" t="s">
        <v>2009</v>
      </c>
      <c r="G922" s="10" t="s">
        <v>562</v>
      </c>
      <c r="H922" s="9" t="s">
        <v>563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304</v>
      </c>
      <c r="S922" s="9" t="s">
        <v>305</v>
      </c>
      <c r="T922" s="9" t="s">
        <v>306</v>
      </c>
      <c r="U922" s="9" t="s">
        <v>337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2394</v>
      </c>
      <c r="AA922" s="9" t="s">
        <v>2395</v>
      </c>
      <c r="AB922" s="12" t="s">
        <v>2396</v>
      </c>
      <c r="AC922" s="10" t="s">
        <v>2397</v>
      </c>
      <c r="AD922" s="9" t="s">
        <v>2398</v>
      </c>
      <c r="AE922" s="13" t="s">
        <v>2399</v>
      </c>
      <c r="AF922" s="14" t="s">
        <v>2788</v>
      </c>
      <c r="AG922" s="10" t="s">
        <v>2789</v>
      </c>
      <c r="AH922" s="11" t="s">
        <v>2401</v>
      </c>
      <c r="AI922" s="11" t="s">
        <v>2402</v>
      </c>
      <c r="AJ922" s="10" t="s">
        <v>2403</v>
      </c>
      <c r="AK922" s="11" t="s">
        <v>2402</v>
      </c>
      <c r="AL922" s="11" t="s">
        <v>168</v>
      </c>
      <c r="AM922" s="10" t="s">
        <v>169</v>
      </c>
      <c r="AN922" s="10" t="s">
        <v>170</v>
      </c>
      <c r="AO922" s="9" t="s">
        <v>171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4.3</v>
      </c>
      <c r="AU922" s="10" t="s">
        <v>142</v>
      </c>
      <c r="AV922" s="16">
        <v>7000</v>
      </c>
      <c r="AW922" s="16">
        <v>7000</v>
      </c>
      <c r="AX922" s="16">
        <v>0</v>
      </c>
      <c r="AY922" s="16">
        <v>0</v>
      </c>
      <c r="AZ922" s="16">
        <v>0</v>
      </c>
      <c r="BA922" s="17">
        <v>45131</v>
      </c>
      <c r="BB922" s="30" t="s">
        <v>175</v>
      </c>
      <c r="BC922" s="18">
        <v>45119</v>
      </c>
      <c r="BD922" s="17">
        <v>45230</v>
      </c>
      <c r="BE922" s="17">
        <v>45260</v>
      </c>
      <c r="BF922" s="17">
        <v>45092</v>
      </c>
      <c r="BG922" s="10">
        <v>85136954</v>
      </c>
      <c r="BH922" s="9" t="s">
        <v>414</v>
      </c>
      <c r="BI922" s="19">
        <v>44986</v>
      </c>
      <c r="BJ922" s="20">
        <v>44991</v>
      </c>
      <c r="BK922" s="16">
        <v>4040</v>
      </c>
      <c r="BL922" s="16">
        <v>17372</v>
      </c>
      <c r="BM922" s="9" t="s">
        <v>177</v>
      </c>
      <c r="BN922" s="9" t="s">
        <v>436</v>
      </c>
      <c r="BO922" s="9" t="s">
        <v>635</v>
      </c>
      <c r="BP922" s="17">
        <v>45103</v>
      </c>
      <c r="BQ922" s="17">
        <v>45103</v>
      </c>
      <c r="BR922" s="17" t="s">
        <v>156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 t="s">
        <v>156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 t="s">
        <v>156</v>
      </c>
      <c r="CD922" s="10" t="s">
        <v>156</v>
      </c>
      <c r="CE922" s="17" t="s">
        <v>156</v>
      </c>
      <c r="CF922" s="17" t="s">
        <v>156</v>
      </c>
      <c r="CG922" s="17" t="s">
        <v>156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 t="s">
        <v>156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>
        <v>44922</v>
      </c>
      <c r="CX922" s="10" t="s">
        <v>193</v>
      </c>
      <c r="CY922" s="17" t="s">
        <v>156</v>
      </c>
      <c r="CZ922" s="17" t="s">
        <v>156</v>
      </c>
      <c r="DA922" s="17" t="s">
        <v>156</v>
      </c>
      <c r="DB922" s="17">
        <v>44918</v>
      </c>
      <c r="DC922" s="16">
        <v>4040</v>
      </c>
      <c r="DD922" s="10" t="s">
        <v>2790</v>
      </c>
      <c r="DE922" s="10" t="s">
        <v>230</v>
      </c>
      <c r="DF922" s="18" t="s">
        <v>156</v>
      </c>
      <c r="DG922" s="17">
        <v>44967</v>
      </c>
      <c r="DH922" s="10" t="s">
        <v>282</v>
      </c>
      <c r="DI922" s="17" t="s">
        <v>156</v>
      </c>
      <c r="DJ922" s="17" t="s">
        <v>156</v>
      </c>
      <c r="DK922" s="17" t="s">
        <v>156</v>
      </c>
      <c r="DL922" s="17">
        <v>45009</v>
      </c>
      <c r="DM922" s="16">
        <v>4040</v>
      </c>
      <c r="DN922" s="10" t="s">
        <v>2791</v>
      </c>
      <c r="DO922" s="10" t="s">
        <v>233</v>
      </c>
      <c r="DP922" s="16">
        <v>24</v>
      </c>
      <c r="DQ922" s="16">
        <v>16</v>
      </c>
      <c r="DR922" s="11">
        <v>16</v>
      </c>
      <c r="DS922" s="16">
        <v>16</v>
      </c>
      <c r="DT922" s="16">
        <v>0</v>
      </c>
      <c r="DU922" s="11" t="s">
        <v>181</v>
      </c>
      <c r="DV922" s="11" t="s">
        <v>182</v>
      </c>
      <c r="DW922" s="27" t="s">
        <v>156</v>
      </c>
      <c r="DX922" s="27" t="s">
        <v>156</v>
      </c>
      <c r="DY922" s="20" t="s">
        <v>845</v>
      </c>
      <c r="DZ922" s="16">
        <v>7</v>
      </c>
      <c r="EA922" s="16">
        <v>14</v>
      </c>
      <c r="EB922" s="27" t="s">
        <v>185</v>
      </c>
      <c r="EC922" s="27" t="s">
        <v>185</v>
      </c>
      <c r="ED922" s="27" t="s">
        <v>182</v>
      </c>
      <c r="EE922" s="29">
        <v>44910.388506944444</v>
      </c>
      <c r="EF922" s="28" t="s">
        <v>188</v>
      </c>
      <c r="EG922" s="28" t="s">
        <v>189</v>
      </c>
      <c r="EH922" s="28" t="s">
        <v>190</v>
      </c>
      <c r="EI922" s="29">
        <v>45062.343865740739</v>
      </c>
      <c r="EJ922" s="28" t="s">
        <v>197</v>
      </c>
      <c r="EK922" s="28" t="s">
        <v>156</v>
      </c>
      <c r="EL922" s="28" t="s">
        <v>198</v>
      </c>
      <c r="EM922" s="45" t="s">
        <v>3713</v>
      </c>
      <c r="EN922" s="46" t="str">
        <f t="shared" si="99"/>
        <v>343F062A</v>
      </c>
      <c r="EO922" s="47">
        <f t="shared" si="100"/>
        <v>45082</v>
      </c>
      <c r="EP922" s="47">
        <f t="shared" si="101"/>
        <v>44922</v>
      </c>
      <c r="EQ922" s="48" t="str">
        <f t="shared" ca="1" si="102"/>
        <v>Past</v>
      </c>
      <c r="ER922" s="49">
        <f t="shared" si="103"/>
        <v>160</v>
      </c>
      <c r="ES922" s="50"/>
      <c r="ET922" s="51">
        <f t="shared" si="104"/>
        <v>160</v>
      </c>
      <c r="EU922" s="52">
        <f t="shared" si="105"/>
        <v>646400</v>
      </c>
      <c r="EV922" s="46"/>
      <c r="EW922" s="23" t="s">
        <v>3714</v>
      </c>
    </row>
    <row r="923" spans="1:153" ht="14.25" customHeight="1">
      <c r="A923" s="8">
        <v>916</v>
      </c>
      <c r="B923" s="9" t="s">
        <v>141</v>
      </c>
      <c r="C923" s="10" t="s">
        <v>206</v>
      </c>
      <c r="D923" s="10" t="s">
        <v>2008</v>
      </c>
      <c r="E923" s="10" t="s">
        <v>150</v>
      </c>
      <c r="F923" s="9" t="s">
        <v>2009</v>
      </c>
      <c r="G923" s="10" t="s">
        <v>562</v>
      </c>
      <c r="H923" s="9" t="s">
        <v>563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304</v>
      </c>
      <c r="S923" s="9" t="s">
        <v>305</v>
      </c>
      <c r="T923" s="9" t="s">
        <v>306</v>
      </c>
      <c r="U923" s="9" t="s">
        <v>337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2394</v>
      </c>
      <c r="AA923" s="9" t="s">
        <v>2395</v>
      </c>
      <c r="AB923" s="12" t="s">
        <v>2396</v>
      </c>
      <c r="AC923" s="10" t="s">
        <v>2397</v>
      </c>
      <c r="AD923" s="9" t="s">
        <v>2398</v>
      </c>
      <c r="AE923" s="13" t="s">
        <v>2399</v>
      </c>
      <c r="AF923" s="14" t="s">
        <v>2788</v>
      </c>
      <c r="AG923" s="10" t="s">
        <v>2789</v>
      </c>
      <c r="AH923" s="11" t="s">
        <v>2401</v>
      </c>
      <c r="AI923" s="11" t="s">
        <v>2402</v>
      </c>
      <c r="AJ923" s="10" t="s">
        <v>2403</v>
      </c>
      <c r="AK923" s="11" t="s">
        <v>2402</v>
      </c>
      <c r="AL923" s="11" t="s">
        <v>168</v>
      </c>
      <c r="AM923" s="10" t="s">
        <v>169</v>
      </c>
      <c r="AN923" s="10" t="s">
        <v>170</v>
      </c>
      <c r="AO923" s="9" t="s">
        <v>171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4.3</v>
      </c>
      <c r="AU923" s="10" t="s">
        <v>142</v>
      </c>
      <c r="AV923" s="16">
        <v>7000</v>
      </c>
      <c r="AW923" s="16">
        <v>7000</v>
      </c>
      <c r="AX923" s="16">
        <v>0</v>
      </c>
      <c r="AY923" s="16">
        <v>0</v>
      </c>
      <c r="AZ923" s="16">
        <v>0</v>
      </c>
      <c r="BA923" s="17">
        <v>45131</v>
      </c>
      <c r="BB923" s="30" t="s">
        <v>175</v>
      </c>
      <c r="BC923" s="18">
        <v>45119</v>
      </c>
      <c r="BD923" s="17">
        <v>45230</v>
      </c>
      <c r="BE923" s="17">
        <v>45260</v>
      </c>
      <c r="BF923" s="17">
        <v>45092</v>
      </c>
      <c r="BG923" s="10">
        <v>85136955</v>
      </c>
      <c r="BH923" s="9" t="s">
        <v>319</v>
      </c>
      <c r="BI923" s="19">
        <v>45017</v>
      </c>
      <c r="BJ923" s="20">
        <v>45019</v>
      </c>
      <c r="BK923" s="16">
        <v>1808</v>
      </c>
      <c r="BL923" s="16">
        <v>7774</v>
      </c>
      <c r="BM923" s="9" t="s">
        <v>177</v>
      </c>
      <c r="BN923" s="9" t="s">
        <v>383</v>
      </c>
      <c r="BO923" s="9" t="s">
        <v>156</v>
      </c>
      <c r="BP923" s="17">
        <v>45122</v>
      </c>
      <c r="BQ923" s="17">
        <v>45122</v>
      </c>
      <c r="BR923" s="17" t="s">
        <v>156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 t="s">
        <v>156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>
        <v>44932</v>
      </c>
      <c r="CD923" s="10" t="s">
        <v>156</v>
      </c>
      <c r="CE923" s="17" t="s">
        <v>156</v>
      </c>
      <c r="CF923" s="17" t="s">
        <v>156</v>
      </c>
      <c r="CG923" s="17">
        <v>44929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 t="s">
        <v>156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44932</v>
      </c>
      <c r="CX923" s="10" t="s">
        <v>281</v>
      </c>
      <c r="CY923" s="17" t="s">
        <v>156</v>
      </c>
      <c r="CZ923" s="17" t="s">
        <v>156</v>
      </c>
      <c r="DA923" s="17">
        <v>44929</v>
      </c>
      <c r="DB923" s="17">
        <v>44932</v>
      </c>
      <c r="DC923" s="16">
        <v>1808</v>
      </c>
      <c r="DD923" s="10" t="s">
        <v>2792</v>
      </c>
      <c r="DE923" s="10" t="s">
        <v>230</v>
      </c>
      <c r="DF923" s="18" t="s">
        <v>156</v>
      </c>
      <c r="DG923" s="17">
        <v>44967</v>
      </c>
      <c r="DH923" s="10" t="s">
        <v>282</v>
      </c>
      <c r="DI923" s="17" t="s">
        <v>156</v>
      </c>
      <c r="DJ923" s="17" t="s">
        <v>156</v>
      </c>
      <c r="DK923" s="17">
        <v>44929</v>
      </c>
      <c r="DL923" s="17">
        <v>44967</v>
      </c>
      <c r="DM923" s="16">
        <v>1808</v>
      </c>
      <c r="DN923" s="10" t="s">
        <v>2793</v>
      </c>
      <c r="DO923" s="10" t="s">
        <v>230</v>
      </c>
      <c r="DP923" s="16">
        <v>24</v>
      </c>
      <c r="DQ923" s="16">
        <v>16</v>
      </c>
      <c r="DR923" s="11">
        <v>16</v>
      </c>
      <c r="DS923" s="16">
        <v>16</v>
      </c>
      <c r="DT923" s="16">
        <v>0</v>
      </c>
      <c r="DU923" s="11" t="s">
        <v>181</v>
      </c>
      <c r="DV923" s="11" t="s">
        <v>182</v>
      </c>
      <c r="DW923" s="27" t="s">
        <v>156</v>
      </c>
      <c r="DX923" s="27" t="s">
        <v>156</v>
      </c>
      <c r="DY923" s="20" t="s">
        <v>1015</v>
      </c>
      <c r="DZ923" s="16">
        <v>7</v>
      </c>
      <c r="EA923" s="16">
        <v>14</v>
      </c>
      <c r="EB923" s="27" t="s">
        <v>185</v>
      </c>
      <c r="EC923" s="27" t="s">
        <v>185</v>
      </c>
      <c r="ED923" s="27" t="s">
        <v>182</v>
      </c>
      <c r="EE923" s="29">
        <v>44910.388506944444</v>
      </c>
      <c r="EF923" s="28" t="s">
        <v>188</v>
      </c>
      <c r="EG923" s="28" t="s">
        <v>189</v>
      </c>
      <c r="EH923" s="28" t="s">
        <v>190</v>
      </c>
      <c r="EI923" s="29">
        <v>45062.343865740739</v>
      </c>
      <c r="EJ923" s="28" t="s">
        <v>197</v>
      </c>
      <c r="EK923" s="28" t="s">
        <v>156</v>
      </c>
      <c r="EL923" s="28" t="s">
        <v>198</v>
      </c>
      <c r="EM923" s="45" t="s">
        <v>3713</v>
      </c>
      <c r="EN923" s="46" t="str">
        <f t="shared" si="99"/>
        <v>343F062A</v>
      </c>
      <c r="EO923" s="47">
        <f t="shared" si="100"/>
        <v>45101</v>
      </c>
      <c r="EP923" s="47">
        <f t="shared" si="101"/>
        <v>44932</v>
      </c>
      <c r="EQ923" s="48" t="str">
        <f t="shared" ca="1" si="102"/>
        <v>Past</v>
      </c>
      <c r="ER923" s="49">
        <f t="shared" si="103"/>
        <v>169</v>
      </c>
      <c r="ES923" s="50"/>
      <c r="ET923" s="51">
        <f t="shared" si="104"/>
        <v>169</v>
      </c>
      <c r="EU923" s="52">
        <f t="shared" si="105"/>
        <v>305552</v>
      </c>
      <c r="EV923" s="46"/>
      <c r="EW923" s="23" t="s">
        <v>3714</v>
      </c>
    </row>
    <row r="924" spans="1:153" ht="14.25" customHeight="1">
      <c r="A924" s="8">
        <v>917</v>
      </c>
      <c r="B924" s="9" t="s">
        <v>141</v>
      </c>
      <c r="C924" s="10" t="s">
        <v>206</v>
      </c>
      <c r="D924" s="10" t="s">
        <v>2008</v>
      </c>
      <c r="E924" s="10" t="s">
        <v>150</v>
      </c>
      <c r="F924" s="9" t="s">
        <v>2009</v>
      </c>
      <c r="G924" s="10" t="s">
        <v>562</v>
      </c>
      <c r="H924" s="9" t="s">
        <v>563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304</v>
      </c>
      <c r="S924" s="9" t="s">
        <v>305</v>
      </c>
      <c r="T924" s="9" t="s">
        <v>306</v>
      </c>
      <c r="U924" s="9" t="s">
        <v>337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2394</v>
      </c>
      <c r="AA924" s="9" t="s">
        <v>2395</v>
      </c>
      <c r="AB924" s="12" t="s">
        <v>2396</v>
      </c>
      <c r="AC924" s="10" t="s">
        <v>2397</v>
      </c>
      <c r="AD924" s="9" t="s">
        <v>2398</v>
      </c>
      <c r="AE924" s="13" t="s">
        <v>2399</v>
      </c>
      <c r="AF924" s="14" t="s">
        <v>2788</v>
      </c>
      <c r="AG924" s="10" t="s">
        <v>2789</v>
      </c>
      <c r="AH924" s="11" t="s">
        <v>2401</v>
      </c>
      <c r="AI924" s="11" t="s">
        <v>2402</v>
      </c>
      <c r="AJ924" s="10" t="s">
        <v>2403</v>
      </c>
      <c r="AK924" s="11" t="s">
        <v>2402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4.3</v>
      </c>
      <c r="AU924" s="10" t="s">
        <v>142</v>
      </c>
      <c r="AV924" s="16">
        <v>7000</v>
      </c>
      <c r="AW924" s="16">
        <v>7000</v>
      </c>
      <c r="AX924" s="16">
        <v>0</v>
      </c>
      <c r="AY924" s="16">
        <v>0</v>
      </c>
      <c r="AZ924" s="16">
        <v>0</v>
      </c>
      <c r="BA924" s="17">
        <v>45131</v>
      </c>
      <c r="BB924" s="30" t="s">
        <v>175</v>
      </c>
      <c r="BC924" s="18">
        <v>45119</v>
      </c>
      <c r="BD924" s="17">
        <v>45230</v>
      </c>
      <c r="BE924" s="17">
        <v>45260</v>
      </c>
      <c r="BF924" s="17">
        <v>45092</v>
      </c>
      <c r="BG924" s="10">
        <v>85136956</v>
      </c>
      <c r="BH924" s="9" t="s">
        <v>321</v>
      </c>
      <c r="BI924" s="19">
        <v>45139</v>
      </c>
      <c r="BJ924" s="20">
        <v>45145</v>
      </c>
      <c r="BK924" s="16">
        <v>2150</v>
      </c>
      <c r="BL924" s="16">
        <v>9245</v>
      </c>
      <c r="BM924" s="9" t="s">
        <v>177</v>
      </c>
      <c r="BN924" s="9" t="s">
        <v>470</v>
      </c>
      <c r="BO924" s="9" t="s">
        <v>156</v>
      </c>
      <c r="BP924" s="17">
        <v>45199</v>
      </c>
      <c r="BQ924" s="17" t="s">
        <v>156</v>
      </c>
      <c r="BR924" s="17" t="s">
        <v>156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 t="s">
        <v>156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45030</v>
      </c>
      <c r="CD924" s="10" t="s">
        <v>2208</v>
      </c>
      <c r="CE924" s="17">
        <v>45030</v>
      </c>
      <c r="CF924" s="17" t="s">
        <v>156</v>
      </c>
      <c r="CG924" s="17">
        <v>45008</v>
      </c>
      <c r="CH924" s="17">
        <v>45028</v>
      </c>
      <c r="CI924" s="16">
        <v>2150</v>
      </c>
      <c r="CJ924" s="10" t="s">
        <v>2794</v>
      </c>
      <c r="CK924" s="10" t="s">
        <v>230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 t="s">
        <v>156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45132</v>
      </c>
      <c r="CX924" s="10" t="s">
        <v>2615</v>
      </c>
      <c r="CY924" s="17">
        <v>45121</v>
      </c>
      <c r="CZ924" s="17" t="s">
        <v>156</v>
      </c>
      <c r="DA924" s="17">
        <v>45021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45167</v>
      </c>
      <c r="DH924" s="10" t="s">
        <v>2371</v>
      </c>
      <c r="DI924" s="17">
        <v>45163</v>
      </c>
      <c r="DJ924" s="17" t="s">
        <v>156</v>
      </c>
      <c r="DK924" s="17">
        <v>45008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24</v>
      </c>
      <c r="DQ924" s="16">
        <v>16</v>
      </c>
      <c r="DR924" s="11">
        <v>16</v>
      </c>
      <c r="DS924" s="16">
        <v>16</v>
      </c>
      <c r="DT924" s="16">
        <v>0</v>
      </c>
      <c r="DU924" s="11" t="s">
        <v>181</v>
      </c>
      <c r="DV924" s="11" t="s">
        <v>182</v>
      </c>
      <c r="DW924" s="27" t="s">
        <v>156</v>
      </c>
      <c r="DX924" s="27" t="s">
        <v>156</v>
      </c>
      <c r="DY924" s="20" t="s">
        <v>2524</v>
      </c>
      <c r="DZ924" s="16">
        <v>7</v>
      </c>
      <c r="EA924" s="16">
        <v>14</v>
      </c>
      <c r="EB924" s="27" t="s">
        <v>185</v>
      </c>
      <c r="EC924" s="27" t="s">
        <v>185</v>
      </c>
      <c r="ED924" s="27" t="s">
        <v>182</v>
      </c>
      <c r="EE924" s="29">
        <v>44910.388506944444</v>
      </c>
      <c r="EF924" s="28" t="s">
        <v>188</v>
      </c>
      <c r="EG924" s="28" t="s">
        <v>189</v>
      </c>
      <c r="EH924" s="28" t="s">
        <v>190</v>
      </c>
      <c r="EI924" s="29">
        <v>45117.81590277778</v>
      </c>
      <c r="EJ924" s="28" t="s">
        <v>197</v>
      </c>
      <c r="EK924" s="28" t="s">
        <v>156</v>
      </c>
      <c r="EL924" s="28" t="s">
        <v>198</v>
      </c>
      <c r="EM924" s="45" t="s">
        <v>3713</v>
      </c>
      <c r="EN924" s="46" t="str">
        <f t="shared" si="99"/>
        <v>343F062A</v>
      </c>
      <c r="EO924" s="47">
        <f t="shared" si="100"/>
        <v>45178</v>
      </c>
      <c r="EP924" s="47">
        <f t="shared" si="101"/>
        <v>45132</v>
      </c>
      <c r="EQ924" s="48" t="str">
        <f t="shared" ca="1" si="102"/>
        <v>Y</v>
      </c>
      <c r="ER924" s="49">
        <f t="shared" si="103"/>
        <v>46</v>
      </c>
      <c r="ES924" s="50"/>
      <c r="ET924" s="51">
        <f t="shared" si="104"/>
        <v>46</v>
      </c>
      <c r="EU924" s="52">
        <f t="shared" si="105"/>
        <v>98900</v>
      </c>
      <c r="EV924" s="46"/>
      <c r="EW924" s="23" t="s">
        <v>3721</v>
      </c>
    </row>
    <row r="925" spans="1:153" ht="14.25" customHeight="1">
      <c r="A925" s="8">
        <v>918</v>
      </c>
      <c r="B925" s="9" t="s">
        <v>141</v>
      </c>
      <c r="C925" s="10" t="s">
        <v>206</v>
      </c>
      <c r="D925" s="10" t="s">
        <v>2008</v>
      </c>
      <c r="E925" s="10" t="s">
        <v>150</v>
      </c>
      <c r="F925" s="9" t="s">
        <v>2009</v>
      </c>
      <c r="G925" s="10" t="s">
        <v>562</v>
      </c>
      <c r="H925" s="9" t="s">
        <v>563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304</v>
      </c>
      <c r="S925" s="9" t="s">
        <v>305</v>
      </c>
      <c r="T925" s="9" t="s">
        <v>306</v>
      </c>
      <c r="U925" s="9" t="s">
        <v>337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2394</v>
      </c>
      <c r="AA925" s="9" t="s">
        <v>2395</v>
      </c>
      <c r="AB925" s="12" t="s">
        <v>2396</v>
      </c>
      <c r="AC925" s="10" t="s">
        <v>2422</v>
      </c>
      <c r="AD925" s="9" t="s">
        <v>2423</v>
      </c>
      <c r="AE925" s="13" t="s">
        <v>2424</v>
      </c>
      <c r="AF925" s="14" t="s">
        <v>2788</v>
      </c>
      <c r="AG925" s="10" t="s">
        <v>2795</v>
      </c>
      <c r="AH925" s="11" t="s">
        <v>2401</v>
      </c>
      <c r="AI925" s="11" t="s">
        <v>2402</v>
      </c>
      <c r="AJ925" s="10" t="s">
        <v>2403</v>
      </c>
      <c r="AK925" s="11" t="s">
        <v>2402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4.3</v>
      </c>
      <c r="AU925" s="10" t="s">
        <v>142</v>
      </c>
      <c r="AV925" s="16">
        <v>9000</v>
      </c>
      <c r="AW925" s="16">
        <v>9000</v>
      </c>
      <c r="AX925" s="16">
        <v>0</v>
      </c>
      <c r="AY925" s="16">
        <v>0</v>
      </c>
      <c r="AZ925" s="16">
        <v>0</v>
      </c>
      <c r="BA925" s="17">
        <v>45131</v>
      </c>
      <c r="BB925" s="30" t="s">
        <v>175</v>
      </c>
      <c r="BC925" s="18">
        <v>45119</v>
      </c>
      <c r="BD925" s="17">
        <v>45230</v>
      </c>
      <c r="BE925" s="17">
        <v>45260</v>
      </c>
      <c r="BF925" s="17">
        <v>45092</v>
      </c>
      <c r="BG925" s="10">
        <v>85091922</v>
      </c>
      <c r="BH925" s="9" t="s">
        <v>414</v>
      </c>
      <c r="BI925" s="19">
        <v>44986</v>
      </c>
      <c r="BJ925" s="20">
        <v>44991</v>
      </c>
      <c r="BK925" s="16">
        <v>3408</v>
      </c>
      <c r="BL925" s="16">
        <v>14654</v>
      </c>
      <c r="BM925" s="9" t="s">
        <v>177</v>
      </c>
      <c r="BN925" s="9" t="s">
        <v>436</v>
      </c>
      <c r="BO925" s="9" t="s">
        <v>635</v>
      </c>
      <c r="BP925" s="17">
        <v>45103</v>
      </c>
      <c r="BQ925" s="17">
        <v>45103</v>
      </c>
      <c r="BR925" s="17">
        <v>45092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>
        <v>44901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 t="s">
        <v>156</v>
      </c>
      <c r="CD925" s="10" t="s">
        <v>156</v>
      </c>
      <c r="CE925" s="17" t="s">
        <v>156</v>
      </c>
      <c r="CF925" s="17" t="s">
        <v>156</v>
      </c>
      <c r="CG925" s="17">
        <v>44901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>
        <v>44901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>
        <v>44922</v>
      </c>
      <c r="CX925" s="10" t="s">
        <v>193</v>
      </c>
      <c r="CY925" s="17" t="s">
        <v>156</v>
      </c>
      <c r="CZ925" s="17" t="s">
        <v>156</v>
      </c>
      <c r="DA925" s="17">
        <v>44901</v>
      </c>
      <c r="DB925" s="17">
        <v>44918</v>
      </c>
      <c r="DC925" s="16">
        <v>3408</v>
      </c>
      <c r="DD925" s="10" t="s">
        <v>2796</v>
      </c>
      <c r="DE925" s="10" t="s">
        <v>230</v>
      </c>
      <c r="DF925" s="18" t="s">
        <v>156</v>
      </c>
      <c r="DG925" s="17">
        <v>44967</v>
      </c>
      <c r="DH925" s="10" t="s">
        <v>282</v>
      </c>
      <c r="DI925" s="17" t="s">
        <v>156</v>
      </c>
      <c r="DJ925" s="17" t="s">
        <v>156</v>
      </c>
      <c r="DK925" s="17">
        <v>44901</v>
      </c>
      <c r="DL925" s="17">
        <v>45009</v>
      </c>
      <c r="DM925" s="16">
        <v>3408</v>
      </c>
      <c r="DN925" s="10" t="s">
        <v>2797</v>
      </c>
      <c r="DO925" s="10" t="s">
        <v>233</v>
      </c>
      <c r="DP925" s="16">
        <v>24</v>
      </c>
      <c r="DQ925" s="16">
        <v>16</v>
      </c>
      <c r="DR925" s="11">
        <v>16</v>
      </c>
      <c r="DS925" s="16">
        <v>16</v>
      </c>
      <c r="DT925" s="16">
        <v>0</v>
      </c>
      <c r="DU925" s="11" t="s">
        <v>181</v>
      </c>
      <c r="DV925" s="11" t="s">
        <v>182</v>
      </c>
      <c r="DW925" s="27" t="s">
        <v>156</v>
      </c>
      <c r="DX925" s="27" t="s">
        <v>156</v>
      </c>
      <c r="DY925" s="20" t="s">
        <v>845</v>
      </c>
      <c r="DZ925" s="16">
        <v>7</v>
      </c>
      <c r="EA925" s="16">
        <v>14</v>
      </c>
      <c r="EB925" s="27" t="s">
        <v>185</v>
      </c>
      <c r="EC925" s="27" t="s">
        <v>185</v>
      </c>
      <c r="ED925" s="27" t="s">
        <v>182</v>
      </c>
      <c r="EE925" s="29">
        <v>44902.259895833333</v>
      </c>
      <c r="EF925" s="28" t="s">
        <v>186</v>
      </c>
      <c r="EG925" s="28" t="s">
        <v>156</v>
      </c>
      <c r="EH925" s="28" t="s">
        <v>187</v>
      </c>
      <c r="EI925" s="29">
        <v>45062.343865740739</v>
      </c>
      <c r="EJ925" s="28" t="s">
        <v>197</v>
      </c>
      <c r="EK925" s="28" t="s">
        <v>156</v>
      </c>
      <c r="EL925" s="28" t="s">
        <v>198</v>
      </c>
      <c r="EM925" s="45" t="s">
        <v>3713</v>
      </c>
      <c r="EN925" s="46" t="str">
        <f t="shared" si="99"/>
        <v>343F114A</v>
      </c>
      <c r="EO925" s="47">
        <f t="shared" si="100"/>
        <v>45082</v>
      </c>
      <c r="EP925" s="47">
        <f t="shared" si="101"/>
        <v>44922</v>
      </c>
      <c r="EQ925" s="48" t="str">
        <f t="shared" ca="1" si="102"/>
        <v>Past</v>
      </c>
      <c r="ER925" s="49">
        <f t="shared" si="103"/>
        <v>160</v>
      </c>
      <c r="ES925" s="50"/>
      <c r="ET925" s="51">
        <f t="shared" si="104"/>
        <v>160</v>
      </c>
      <c r="EU925" s="52">
        <f t="shared" si="105"/>
        <v>545280</v>
      </c>
      <c r="EV925" s="46"/>
      <c r="EW925" s="23" t="s">
        <v>3714</v>
      </c>
    </row>
    <row r="926" spans="1:153" ht="14.25" customHeight="1">
      <c r="A926" s="8">
        <v>919</v>
      </c>
      <c r="B926" s="9" t="s">
        <v>141</v>
      </c>
      <c r="C926" s="10" t="s">
        <v>206</v>
      </c>
      <c r="D926" s="10" t="s">
        <v>2008</v>
      </c>
      <c r="E926" s="10" t="s">
        <v>150</v>
      </c>
      <c r="F926" s="9" t="s">
        <v>2009</v>
      </c>
      <c r="G926" s="10" t="s">
        <v>562</v>
      </c>
      <c r="H926" s="9" t="s">
        <v>563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304</v>
      </c>
      <c r="S926" s="9" t="s">
        <v>305</v>
      </c>
      <c r="T926" s="9" t="s">
        <v>306</v>
      </c>
      <c r="U926" s="9" t="s">
        <v>337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2394</v>
      </c>
      <c r="AA926" s="9" t="s">
        <v>2395</v>
      </c>
      <c r="AB926" s="12" t="s">
        <v>2396</v>
      </c>
      <c r="AC926" s="10" t="s">
        <v>2422</v>
      </c>
      <c r="AD926" s="9" t="s">
        <v>2423</v>
      </c>
      <c r="AE926" s="13" t="s">
        <v>2424</v>
      </c>
      <c r="AF926" s="14" t="s">
        <v>2788</v>
      </c>
      <c r="AG926" s="10" t="s">
        <v>2795</v>
      </c>
      <c r="AH926" s="11" t="s">
        <v>2401</v>
      </c>
      <c r="AI926" s="11" t="s">
        <v>2402</v>
      </c>
      <c r="AJ926" s="10" t="s">
        <v>2403</v>
      </c>
      <c r="AK926" s="11" t="s">
        <v>2402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4.3</v>
      </c>
      <c r="AU926" s="10" t="s">
        <v>142</v>
      </c>
      <c r="AV926" s="16">
        <v>9000</v>
      </c>
      <c r="AW926" s="16">
        <v>9000</v>
      </c>
      <c r="AX926" s="16">
        <v>0</v>
      </c>
      <c r="AY926" s="16">
        <v>0</v>
      </c>
      <c r="AZ926" s="16">
        <v>0</v>
      </c>
      <c r="BA926" s="17">
        <v>45131</v>
      </c>
      <c r="BB926" s="30" t="s">
        <v>175</v>
      </c>
      <c r="BC926" s="18">
        <v>45119</v>
      </c>
      <c r="BD926" s="17">
        <v>45230</v>
      </c>
      <c r="BE926" s="17">
        <v>45260</v>
      </c>
      <c r="BF926" s="17">
        <v>45092</v>
      </c>
      <c r="BG926" s="10">
        <v>85091921</v>
      </c>
      <c r="BH926" s="9" t="s">
        <v>319</v>
      </c>
      <c r="BI926" s="19">
        <v>45047</v>
      </c>
      <c r="BJ926" s="20">
        <v>45047</v>
      </c>
      <c r="BK926" s="16">
        <v>1520</v>
      </c>
      <c r="BL926" s="16">
        <v>6536</v>
      </c>
      <c r="BM926" s="9" t="s">
        <v>177</v>
      </c>
      <c r="BN926" s="9" t="s">
        <v>383</v>
      </c>
      <c r="BO926" s="9" t="s">
        <v>156</v>
      </c>
      <c r="BP926" s="17">
        <v>45153</v>
      </c>
      <c r="BQ926" s="17">
        <v>45153</v>
      </c>
      <c r="BR926" s="17">
        <v>45153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44901</v>
      </c>
      <c r="BX926" s="17" t="s">
        <v>156</v>
      </c>
      <c r="BY926" s="16">
        <v>0</v>
      </c>
      <c r="BZ926" s="10" t="s">
        <v>156</v>
      </c>
      <c r="CA926" s="10" t="s">
        <v>156</v>
      </c>
      <c r="CB926" s="18" t="s">
        <v>156</v>
      </c>
      <c r="CC926" s="17">
        <v>44936</v>
      </c>
      <c r="CD926" s="10" t="s">
        <v>282</v>
      </c>
      <c r="CE926" s="17">
        <v>44971</v>
      </c>
      <c r="CF926" s="17" t="s">
        <v>156</v>
      </c>
      <c r="CG926" s="17">
        <v>44917</v>
      </c>
      <c r="CH926" s="17">
        <v>44932</v>
      </c>
      <c r="CI926" s="16">
        <v>1500</v>
      </c>
      <c r="CJ926" s="10" t="s">
        <v>2798</v>
      </c>
      <c r="CK926" s="10" t="s">
        <v>230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44901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44978</v>
      </c>
      <c r="CX926" s="10" t="s">
        <v>1885</v>
      </c>
      <c r="CY926" s="17">
        <v>45006</v>
      </c>
      <c r="CZ926" s="17" t="s">
        <v>156</v>
      </c>
      <c r="DA926" s="17">
        <v>44917</v>
      </c>
      <c r="DB926" s="17">
        <v>44974</v>
      </c>
      <c r="DC926" s="16">
        <v>1520</v>
      </c>
      <c r="DD926" s="10" t="s">
        <v>2799</v>
      </c>
      <c r="DE926" s="10" t="s">
        <v>230</v>
      </c>
      <c r="DF926" s="18" t="s">
        <v>156</v>
      </c>
      <c r="DG926" s="17">
        <v>44985</v>
      </c>
      <c r="DH926" s="10" t="s">
        <v>1435</v>
      </c>
      <c r="DI926" s="17">
        <v>45062</v>
      </c>
      <c r="DJ926" s="17" t="s">
        <v>156</v>
      </c>
      <c r="DK926" s="17">
        <v>44917</v>
      </c>
      <c r="DL926" s="17">
        <v>44981</v>
      </c>
      <c r="DM926" s="16">
        <v>1520</v>
      </c>
      <c r="DN926" s="10" t="s">
        <v>2800</v>
      </c>
      <c r="DO926" s="10" t="s">
        <v>230</v>
      </c>
      <c r="DP926" s="16">
        <v>24</v>
      </c>
      <c r="DQ926" s="16">
        <v>16</v>
      </c>
      <c r="DR926" s="11">
        <v>16</v>
      </c>
      <c r="DS926" s="16">
        <v>16</v>
      </c>
      <c r="DT926" s="16">
        <v>0</v>
      </c>
      <c r="DU926" s="11" t="s">
        <v>181</v>
      </c>
      <c r="DV926" s="11" t="s">
        <v>182</v>
      </c>
      <c r="DW926" s="27" t="s">
        <v>156</v>
      </c>
      <c r="DX926" s="27" t="s">
        <v>2801</v>
      </c>
      <c r="DY926" s="20" t="s">
        <v>2690</v>
      </c>
      <c r="DZ926" s="16">
        <v>7</v>
      </c>
      <c r="EA926" s="16">
        <v>14</v>
      </c>
      <c r="EB926" s="27" t="s">
        <v>185</v>
      </c>
      <c r="EC926" s="27" t="s">
        <v>185</v>
      </c>
      <c r="ED926" s="27" t="s">
        <v>182</v>
      </c>
      <c r="EE926" s="29">
        <v>44902.259895833333</v>
      </c>
      <c r="EF926" s="28" t="s">
        <v>186</v>
      </c>
      <c r="EG926" s="28" t="s">
        <v>156</v>
      </c>
      <c r="EH926" s="28" t="s">
        <v>187</v>
      </c>
      <c r="EI926" s="29">
        <v>45077.97965277778</v>
      </c>
      <c r="EJ926" s="28" t="s">
        <v>186</v>
      </c>
      <c r="EK926" s="28" t="s">
        <v>156</v>
      </c>
      <c r="EL926" s="28" t="s">
        <v>187</v>
      </c>
      <c r="EM926" s="45" t="s">
        <v>3713</v>
      </c>
      <c r="EN926" s="46" t="str">
        <f t="shared" si="99"/>
        <v>343F114A</v>
      </c>
      <c r="EO926" s="47">
        <f t="shared" si="100"/>
        <v>45132</v>
      </c>
      <c r="EP926" s="47">
        <f t="shared" si="101"/>
        <v>44978</v>
      </c>
      <c r="EQ926" s="48" t="str">
        <f t="shared" ca="1" si="102"/>
        <v>Past</v>
      </c>
      <c r="ER926" s="49">
        <f t="shared" si="103"/>
        <v>154</v>
      </c>
      <c r="ES926" s="50"/>
      <c r="ET926" s="51">
        <f t="shared" si="104"/>
        <v>154</v>
      </c>
      <c r="EU926" s="52">
        <f t="shared" si="105"/>
        <v>234080</v>
      </c>
      <c r="EV926" s="46"/>
      <c r="EW926" s="23" t="s">
        <v>3714</v>
      </c>
    </row>
    <row r="927" spans="1:153" ht="14.25" customHeight="1">
      <c r="A927" s="8">
        <v>920</v>
      </c>
      <c r="B927" s="9" t="s">
        <v>141</v>
      </c>
      <c r="C927" s="10" t="s">
        <v>206</v>
      </c>
      <c r="D927" s="10" t="s">
        <v>2008</v>
      </c>
      <c r="E927" s="10" t="s">
        <v>150</v>
      </c>
      <c r="F927" s="9" t="s">
        <v>2009</v>
      </c>
      <c r="G927" s="10" t="s">
        <v>562</v>
      </c>
      <c r="H927" s="9" t="s">
        <v>563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304</v>
      </c>
      <c r="S927" s="9" t="s">
        <v>305</v>
      </c>
      <c r="T927" s="9" t="s">
        <v>306</v>
      </c>
      <c r="U927" s="9" t="s">
        <v>337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2394</v>
      </c>
      <c r="AA927" s="9" t="s">
        <v>2395</v>
      </c>
      <c r="AB927" s="12" t="s">
        <v>2396</v>
      </c>
      <c r="AC927" s="10" t="s">
        <v>2422</v>
      </c>
      <c r="AD927" s="9" t="s">
        <v>2423</v>
      </c>
      <c r="AE927" s="13" t="s">
        <v>2424</v>
      </c>
      <c r="AF927" s="14" t="s">
        <v>2788</v>
      </c>
      <c r="AG927" s="10" t="s">
        <v>2795</v>
      </c>
      <c r="AH927" s="11" t="s">
        <v>2401</v>
      </c>
      <c r="AI927" s="11" t="s">
        <v>2402</v>
      </c>
      <c r="AJ927" s="10" t="s">
        <v>2403</v>
      </c>
      <c r="AK927" s="11" t="s">
        <v>2402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4.3</v>
      </c>
      <c r="AU927" s="10" t="s">
        <v>142</v>
      </c>
      <c r="AV927" s="16">
        <v>9000</v>
      </c>
      <c r="AW927" s="16">
        <v>9000</v>
      </c>
      <c r="AX927" s="16">
        <v>0</v>
      </c>
      <c r="AY927" s="16">
        <v>0</v>
      </c>
      <c r="AZ927" s="16">
        <v>0</v>
      </c>
      <c r="BA927" s="17">
        <v>45131</v>
      </c>
      <c r="BB927" s="30" t="s">
        <v>175</v>
      </c>
      <c r="BC927" s="18">
        <v>45119</v>
      </c>
      <c r="BD927" s="17">
        <v>45230</v>
      </c>
      <c r="BE927" s="17">
        <v>45260</v>
      </c>
      <c r="BF927" s="17">
        <v>45092</v>
      </c>
      <c r="BG927" s="10">
        <v>85108381</v>
      </c>
      <c r="BH927" s="9" t="s">
        <v>321</v>
      </c>
      <c r="BI927" s="19">
        <v>45139</v>
      </c>
      <c r="BJ927" s="20">
        <v>45152</v>
      </c>
      <c r="BK927" s="16">
        <v>2000</v>
      </c>
      <c r="BL927" s="16">
        <v>8600</v>
      </c>
      <c r="BM927" s="9" t="s">
        <v>177</v>
      </c>
      <c r="BN927" s="9" t="s">
        <v>470</v>
      </c>
      <c r="BO927" s="9" t="s">
        <v>156</v>
      </c>
      <c r="BP927" s="17">
        <v>45199</v>
      </c>
      <c r="BQ927" s="17" t="s">
        <v>156</v>
      </c>
      <c r="BR927" s="17">
        <v>45178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44903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45048</v>
      </c>
      <c r="CD927" s="10" t="s">
        <v>1918</v>
      </c>
      <c r="CE927" s="17" t="s">
        <v>156</v>
      </c>
      <c r="CF927" s="17" t="s">
        <v>156</v>
      </c>
      <c r="CG927" s="17">
        <v>45034</v>
      </c>
      <c r="CH927" s="17">
        <v>45044</v>
      </c>
      <c r="CI927" s="16">
        <v>3350</v>
      </c>
      <c r="CJ927" s="10" t="s">
        <v>2802</v>
      </c>
      <c r="CK927" s="10" t="s">
        <v>230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44903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45132</v>
      </c>
      <c r="CX927" s="10" t="s">
        <v>2717</v>
      </c>
      <c r="CY927" s="17" t="s">
        <v>156</v>
      </c>
      <c r="CZ927" s="17" t="s">
        <v>156</v>
      </c>
      <c r="DA927" s="17">
        <v>45034</v>
      </c>
      <c r="DB927" s="17" t="s">
        <v>156</v>
      </c>
      <c r="DC927" s="16">
        <v>0</v>
      </c>
      <c r="DD927" s="10" t="s">
        <v>156</v>
      </c>
      <c r="DE927" s="10" t="s">
        <v>156</v>
      </c>
      <c r="DF927" s="18" t="s">
        <v>156</v>
      </c>
      <c r="DG927" s="17">
        <v>45166</v>
      </c>
      <c r="DH927" s="10" t="s">
        <v>2211</v>
      </c>
      <c r="DI927" s="17" t="s">
        <v>156</v>
      </c>
      <c r="DJ927" s="17" t="s">
        <v>156</v>
      </c>
      <c r="DK927" s="17">
        <v>45034</v>
      </c>
      <c r="DL927" s="17" t="s">
        <v>156</v>
      </c>
      <c r="DM927" s="16">
        <v>0</v>
      </c>
      <c r="DN927" s="10" t="s">
        <v>156</v>
      </c>
      <c r="DO927" s="10" t="s">
        <v>156</v>
      </c>
      <c r="DP927" s="16">
        <v>24</v>
      </c>
      <c r="DQ927" s="16">
        <v>16</v>
      </c>
      <c r="DR927" s="11">
        <v>16</v>
      </c>
      <c r="DS927" s="16">
        <v>16</v>
      </c>
      <c r="DT927" s="16">
        <v>0</v>
      </c>
      <c r="DU927" s="11" t="s">
        <v>181</v>
      </c>
      <c r="DV927" s="11" t="s">
        <v>182</v>
      </c>
      <c r="DW927" s="27" t="s">
        <v>156</v>
      </c>
      <c r="DX927" s="27" t="s">
        <v>156</v>
      </c>
      <c r="DY927" s="20" t="s">
        <v>2524</v>
      </c>
      <c r="DZ927" s="16">
        <v>7</v>
      </c>
      <c r="EA927" s="16">
        <v>14</v>
      </c>
      <c r="EB927" s="27" t="s">
        <v>185</v>
      </c>
      <c r="EC927" s="27" t="s">
        <v>185</v>
      </c>
      <c r="ED927" s="27" t="s">
        <v>182</v>
      </c>
      <c r="EE927" s="29">
        <v>44904.011400462965</v>
      </c>
      <c r="EF927" s="28" t="s">
        <v>186</v>
      </c>
      <c r="EG927" s="28" t="s">
        <v>156</v>
      </c>
      <c r="EH927" s="28" t="s">
        <v>187</v>
      </c>
      <c r="EI927" s="29">
        <v>45117.81590277778</v>
      </c>
      <c r="EJ927" s="28" t="s">
        <v>197</v>
      </c>
      <c r="EK927" s="28" t="s">
        <v>156</v>
      </c>
      <c r="EL927" s="28" t="s">
        <v>198</v>
      </c>
      <c r="EM927" s="45" t="s">
        <v>3713</v>
      </c>
      <c r="EN927" s="46" t="str">
        <f t="shared" si="99"/>
        <v>343F114A</v>
      </c>
      <c r="EO927" s="47">
        <f t="shared" si="100"/>
        <v>45178</v>
      </c>
      <c r="EP927" s="47">
        <f t="shared" si="101"/>
        <v>45132</v>
      </c>
      <c r="EQ927" s="48" t="str">
        <f t="shared" ca="1" si="102"/>
        <v>Y</v>
      </c>
      <c r="ER927" s="49">
        <f t="shared" si="103"/>
        <v>46</v>
      </c>
      <c r="ES927" s="50"/>
      <c r="ET927" s="51">
        <f t="shared" si="104"/>
        <v>46</v>
      </c>
      <c r="EU927" s="52">
        <f t="shared" si="105"/>
        <v>92000</v>
      </c>
      <c r="EV927" s="46"/>
      <c r="EW927" s="23" t="s">
        <v>3721</v>
      </c>
    </row>
    <row r="928" spans="1:153" ht="14.25" customHeight="1">
      <c r="A928" s="8">
        <v>921</v>
      </c>
      <c r="B928" s="9" t="s">
        <v>141</v>
      </c>
      <c r="C928" s="10" t="s">
        <v>206</v>
      </c>
      <c r="D928" s="10" t="s">
        <v>2008</v>
      </c>
      <c r="E928" s="10" t="s">
        <v>150</v>
      </c>
      <c r="F928" s="9" t="s">
        <v>2009</v>
      </c>
      <c r="G928" s="10" t="s">
        <v>562</v>
      </c>
      <c r="H928" s="9" t="s">
        <v>563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149</v>
      </c>
      <c r="N928" s="9" t="s">
        <v>150</v>
      </c>
      <c r="O928" s="9" t="s">
        <v>151</v>
      </c>
      <c r="P928" s="9" t="s">
        <v>142</v>
      </c>
      <c r="Q928" s="9" t="s">
        <v>152</v>
      </c>
      <c r="R928" s="9" t="s">
        <v>304</v>
      </c>
      <c r="S928" s="9" t="s">
        <v>305</v>
      </c>
      <c r="T928" s="9" t="s">
        <v>306</v>
      </c>
      <c r="U928" s="9" t="s">
        <v>337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2394</v>
      </c>
      <c r="AA928" s="9" t="s">
        <v>2395</v>
      </c>
      <c r="AB928" s="12" t="s">
        <v>2396</v>
      </c>
      <c r="AC928" s="10" t="s">
        <v>2422</v>
      </c>
      <c r="AD928" s="9" t="s">
        <v>2423</v>
      </c>
      <c r="AE928" s="13" t="s">
        <v>2424</v>
      </c>
      <c r="AF928" s="14" t="s">
        <v>2788</v>
      </c>
      <c r="AG928" s="10" t="s">
        <v>2795</v>
      </c>
      <c r="AH928" s="11" t="s">
        <v>2401</v>
      </c>
      <c r="AI928" s="11" t="s">
        <v>2402</v>
      </c>
      <c r="AJ928" s="10" t="s">
        <v>2403</v>
      </c>
      <c r="AK928" s="11" t="s">
        <v>2402</v>
      </c>
      <c r="AL928" s="11" t="s">
        <v>168</v>
      </c>
      <c r="AM928" s="10" t="s">
        <v>169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4.3</v>
      </c>
      <c r="AU928" s="10" t="s">
        <v>142</v>
      </c>
      <c r="AV928" s="16">
        <v>9000</v>
      </c>
      <c r="AW928" s="16">
        <v>9000</v>
      </c>
      <c r="AX928" s="16">
        <v>0</v>
      </c>
      <c r="AY928" s="16">
        <v>0</v>
      </c>
      <c r="AZ928" s="16">
        <v>0</v>
      </c>
      <c r="BA928" s="17">
        <v>45131</v>
      </c>
      <c r="BB928" s="30" t="s">
        <v>175</v>
      </c>
      <c r="BC928" s="18">
        <v>45119</v>
      </c>
      <c r="BD928" s="17">
        <v>45230</v>
      </c>
      <c r="BE928" s="17">
        <v>45260</v>
      </c>
      <c r="BF928" s="17">
        <v>45092</v>
      </c>
      <c r="BG928" s="10">
        <v>85108380</v>
      </c>
      <c r="BH928" s="9" t="s">
        <v>258</v>
      </c>
      <c r="BI928" s="19">
        <v>45170</v>
      </c>
      <c r="BJ928" s="20">
        <v>45180</v>
      </c>
      <c r="BK928" s="16">
        <v>1000</v>
      </c>
      <c r="BL928" s="16">
        <v>4300</v>
      </c>
      <c r="BM928" s="9" t="s">
        <v>177</v>
      </c>
      <c r="BN928" s="9" t="s">
        <v>470</v>
      </c>
      <c r="BO928" s="9" t="s">
        <v>156</v>
      </c>
      <c r="BP928" s="17">
        <v>45206</v>
      </c>
      <c r="BQ928" s="17" t="s">
        <v>156</v>
      </c>
      <c r="BR928" s="17">
        <v>45206</v>
      </c>
      <c r="BS928" s="17" t="s">
        <v>156</v>
      </c>
      <c r="BT928" s="10" t="s">
        <v>156</v>
      </c>
      <c r="BU928" s="17" t="s">
        <v>156</v>
      </c>
      <c r="BV928" s="17" t="s">
        <v>156</v>
      </c>
      <c r="BW928" s="17">
        <v>44903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45030</v>
      </c>
      <c r="CD928" s="10" t="s">
        <v>1978</v>
      </c>
      <c r="CE928" s="17">
        <v>45030</v>
      </c>
      <c r="CF928" s="17" t="s">
        <v>156</v>
      </c>
      <c r="CG928" s="17">
        <v>45008</v>
      </c>
      <c r="CH928" s="17">
        <v>45028</v>
      </c>
      <c r="CI928" s="16">
        <v>1000</v>
      </c>
      <c r="CJ928" s="10" t="s">
        <v>2803</v>
      </c>
      <c r="CK928" s="10" t="s">
        <v>230</v>
      </c>
      <c r="CL928" s="18" t="s">
        <v>156</v>
      </c>
      <c r="CM928" s="17" t="s">
        <v>156</v>
      </c>
      <c r="CN928" s="10" t="s">
        <v>156</v>
      </c>
      <c r="CO928" s="17" t="s">
        <v>156</v>
      </c>
      <c r="CP928" s="17" t="s">
        <v>156</v>
      </c>
      <c r="CQ928" s="17">
        <v>44903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>
        <v>45139</v>
      </c>
      <c r="CX928" s="10" t="s">
        <v>2137</v>
      </c>
      <c r="CY928" s="17">
        <v>45128</v>
      </c>
      <c r="CZ928" s="17" t="s">
        <v>156</v>
      </c>
      <c r="DA928" s="17">
        <v>45021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>
        <v>45174</v>
      </c>
      <c r="DH928" s="10" t="s">
        <v>2804</v>
      </c>
      <c r="DI928" s="17">
        <v>45170</v>
      </c>
      <c r="DJ928" s="17" t="s">
        <v>156</v>
      </c>
      <c r="DK928" s="17">
        <v>45008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24</v>
      </c>
      <c r="DQ928" s="16">
        <v>16</v>
      </c>
      <c r="DR928" s="11">
        <v>16</v>
      </c>
      <c r="DS928" s="16">
        <v>16</v>
      </c>
      <c r="DT928" s="16">
        <v>0</v>
      </c>
      <c r="DU928" s="11" t="s">
        <v>181</v>
      </c>
      <c r="DV928" s="11" t="s">
        <v>182</v>
      </c>
      <c r="DW928" s="27" t="s">
        <v>156</v>
      </c>
      <c r="DX928" s="27" t="s">
        <v>156</v>
      </c>
      <c r="DY928" s="20" t="s">
        <v>2660</v>
      </c>
      <c r="DZ928" s="16">
        <v>7</v>
      </c>
      <c r="EA928" s="16">
        <v>14</v>
      </c>
      <c r="EB928" s="27" t="s">
        <v>185</v>
      </c>
      <c r="EC928" s="27" t="s">
        <v>185</v>
      </c>
      <c r="ED928" s="27" t="s">
        <v>182</v>
      </c>
      <c r="EE928" s="29">
        <v>44904.011400462965</v>
      </c>
      <c r="EF928" s="28" t="s">
        <v>186</v>
      </c>
      <c r="EG928" s="28" t="s">
        <v>156</v>
      </c>
      <c r="EH928" s="28" t="s">
        <v>187</v>
      </c>
      <c r="EI928" s="29">
        <v>45115.510740740741</v>
      </c>
      <c r="EJ928" s="28" t="s">
        <v>542</v>
      </c>
      <c r="EK928" s="28" t="s">
        <v>156</v>
      </c>
      <c r="EL928" s="28" t="s">
        <v>543</v>
      </c>
      <c r="EM928" s="45" t="s">
        <v>3713</v>
      </c>
      <c r="EN928" s="46" t="str">
        <f t="shared" si="99"/>
        <v>343F114A</v>
      </c>
      <c r="EO928" s="47">
        <f t="shared" si="100"/>
        <v>45185</v>
      </c>
      <c r="EP928" s="47">
        <f t="shared" si="101"/>
        <v>45139</v>
      </c>
      <c r="EQ928" s="48" t="str">
        <f t="shared" ca="1" si="102"/>
        <v>Y</v>
      </c>
      <c r="ER928" s="49">
        <f t="shared" si="103"/>
        <v>46</v>
      </c>
      <c r="ES928" s="50"/>
      <c r="ET928" s="51">
        <f t="shared" si="104"/>
        <v>46</v>
      </c>
      <c r="EU928" s="52">
        <f t="shared" si="105"/>
        <v>46000</v>
      </c>
      <c r="EV928" s="46"/>
      <c r="EW928" s="23" t="s">
        <v>3721</v>
      </c>
    </row>
    <row r="929" spans="1:153" ht="14.25" hidden="1" customHeight="1">
      <c r="A929" s="8">
        <v>922</v>
      </c>
      <c r="B929" s="9" t="s">
        <v>141</v>
      </c>
      <c r="C929" s="10" t="s">
        <v>206</v>
      </c>
      <c r="D929" s="10" t="s">
        <v>2008</v>
      </c>
      <c r="E929" s="10" t="s">
        <v>150</v>
      </c>
      <c r="F929" s="9" t="s">
        <v>2009</v>
      </c>
      <c r="G929" s="10" t="s">
        <v>562</v>
      </c>
      <c r="H929" s="9" t="s">
        <v>563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149</v>
      </c>
      <c r="N929" s="9" t="s">
        <v>150</v>
      </c>
      <c r="O929" s="9" t="s">
        <v>151</v>
      </c>
      <c r="P929" s="9" t="s">
        <v>142</v>
      </c>
      <c r="Q929" s="9" t="s">
        <v>152</v>
      </c>
      <c r="R929" s="9" t="s">
        <v>304</v>
      </c>
      <c r="S929" s="9" t="s">
        <v>305</v>
      </c>
      <c r="T929" s="9" t="s">
        <v>306</v>
      </c>
      <c r="U929" s="9" t="s">
        <v>337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2394</v>
      </c>
      <c r="AA929" s="9" t="s">
        <v>2395</v>
      </c>
      <c r="AB929" s="12" t="s">
        <v>2396</v>
      </c>
      <c r="AC929" s="10" t="s">
        <v>2422</v>
      </c>
      <c r="AD929" s="9" t="s">
        <v>2423</v>
      </c>
      <c r="AE929" s="13" t="s">
        <v>2424</v>
      </c>
      <c r="AF929" s="14" t="s">
        <v>2788</v>
      </c>
      <c r="AG929" s="10" t="s">
        <v>2795</v>
      </c>
      <c r="AH929" s="11" t="s">
        <v>2401</v>
      </c>
      <c r="AI929" s="11" t="s">
        <v>2402</v>
      </c>
      <c r="AJ929" s="10" t="s">
        <v>2403</v>
      </c>
      <c r="AK929" s="11" t="s">
        <v>2402</v>
      </c>
      <c r="AL929" s="11" t="s">
        <v>168</v>
      </c>
      <c r="AM929" s="10" t="s">
        <v>169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4.3</v>
      </c>
      <c r="AU929" s="10" t="s">
        <v>142</v>
      </c>
      <c r="AV929" s="16">
        <v>9000</v>
      </c>
      <c r="AW929" s="16">
        <v>9000</v>
      </c>
      <c r="AX929" s="16">
        <v>0</v>
      </c>
      <c r="AY929" s="16">
        <v>0</v>
      </c>
      <c r="AZ929" s="16">
        <v>0</v>
      </c>
      <c r="BA929" s="17">
        <v>45131</v>
      </c>
      <c r="BB929" s="30" t="s">
        <v>175</v>
      </c>
      <c r="BC929" s="18" t="s">
        <v>156</v>
      </c>
      <c r="BD929" s="17">
        <v>45230</v>
      </c>
      <c r="BE929" s="17">
        <v>45260</v>
      </c>
      <c r="BF929" s="17">
        <v>45092</v>
      </c>
      <c r="BG929" s="10">
        <v>85524120</v>
      </c>
      <c r="BH929" s="9" t="s">
        <v>303</v>
      </c>
      <c r="BI929" s="19">
        <v>45200</v>
      </c>
      <c r="BJ929" s="20">
        <v>45201</v>
      </c>
      <c r="BK929" s="16">
        <v>0</v>
      </c>
      <c r="BL929" s="16">
        <v>0</v>
      </c>
      <c r="BM929" s="9" t="s">
        <v>177</v>
      </c>
      <c r="BN929" s="9" t="s">
        <v>178</v>
      </c>
      <c r="BO929" s="9" t="s">
        <v>156</v>
      </c>
      <c r="BP929" s="17">
        <v>45251</v>
      </c>
      <c r="BQ929" s="17" t="s">
        <v>156</v>
      </c>
      <c r="BR929" s="17">
        <v>45251</v>
      </c>
      <c r="BS929" s="17" t="s">
        <v>156</v>
      </c>
      <c r="BT929" s="10" t="s">
        <v>156</v>
      </c>
      <c r="BU929" s="17" t="s">
        <v>156</v>
      </c>
      <c r="BV929" s="17" t="s">
        <v>156</v>
      </c>
      <c r="BW929" s="17">
        <v>45043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45062</v>
      </c>
      <c r="CD929" s="10" t="s">
        <v>2469</v>
      </c>
      <c r="CE929" s="17">
        <v>45062</v>
      </c>
      <c r="CF929" s="17" t="s">
        <v>156</v>
      </c>
      <c r="CG929" s="17">
        <v>45043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156</v>
      </c>
      <c r="CO929" s="17" t="s">
        <v>156</v>
      </c>
      <c r="CP929" s="17" t="s">
        <v>156</v>
      </c>
      <c r="CQ929" s="17">
        <v>45043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45139</v>
      </c>
      <c r="CX929" s="10" t="s">
        <v>193</v>
      </c>
      <c r="CY929" s="17">
        <v>45139</v>
      </c>
      <c r="CZ929" s="17" t="s">
        <v>156</v>
      </c>
      <c r="DA929" s="17">
        <v>45043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45181</v>
      </c>
      <c r="DH929" s="10" t="s">
        <v>156</v>
      </c>
      <c r="DI929" s="17">
        <v>45181</v>
      </c>
      <c r="DJ929" s="17" t="s">
        <v>156</v>
      </c>
      <c r="DK929" s="17">
        <v>45043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24</v>
      </c>
      <c r="DQ929" s="16">
        <v>16</v>
      </c>
      <c r="DR929" s="11">
        <v>16</v>
      </c>
      <c r="DS929" s="16">
        <v>16</v>
      </c>
      <c r="DT929" s="16">
        <v>1400</v>
      </c>
      <c r="DU929" s="11" t="s">
        <v>181</v>
      </c>
      <c r="DV929" s="11" t="s">
        <v>182</v>
      </c>
      <c r="DW929" s="27" t="s">
        <v>156</v>
      </c>
      <c r="DX929" s="27" t="s">
        <v>156</v>
      </c>
      <c r="DY929" s="20" t="s">
        <v>2580</v>
      </c>
      <c r="DZ929" s="16">
        <v>7</v>
      </c>
      <c r="EA929" s="16">
        <v>14</v>
      </c>
      <c r="EB929" s="27" t="s">
        <v>185</v>
      </c>
      <c r="EC929" s="27" t="s">
        <v>185</v>
      </c>
      <c r="ED929" s="27" t="s">
        <v>182</v>
      </c>
      <c r="EE929" s="29">
        <v>45043.979502314818</v>
      </c>
      <c r="EF929" s="28" t="s">
        <v>186</v>
      </c>
      <c r="EG929" s="28" t="s">
        <v>156</v>
      </c>
      <c r="EH929" s="28" t="s">
        <v>187</v>
      </c>
      <c r="EI929" s="29">
        <v>45077.97965277778</v>
      </c>
      <c r="EJ929" s="28" t="s">
        <v>186</v>
      </c>
      <c r="EK929" s="28" t="s">
        <v>156</v>
      </c>
      <c r="EL929" s="28" t="s">
        <v>187</v>
      </c>
      <c r="EM929" s="45"/>
      <c r="EN929" s="46" t="str">
        <f t="shared" si="99"/>
        <v>343F114A</v>
      </c>
      <c r="EO929" s="47">
        <f t="shared" si="100"/>
        <v>45230</v>
      </c>
      <c r="EP929" s="47">
        <f t="shared" si="101"/>
        <v>45139</v>
      </c>
      <c r="EQ929" s="48" t="str">
        <f t="shared" ca="1" si="102"/>
        <v>Y</v>
      </c>
      <c r="ER929" s="49">
        <f t="shared" si="103"/>
        <v>91</v>
      </c>
      <c r="ES929" s="50"/>
      <c r="ET929" s="51">
        <f t="shared" si="104"/>
        <v>91</v>
      </c>
      <c r="EU929" s="52">
        <f t="shared" si="105"/>
        <v>0</v>
      </c>
      <c r="EV929" s="46"/>
    </row>
    <row r="930" spans="1:153" ht="14.25" customHeight="1">
      <c r="A930" s="8">
        <v>923</v>
      </c>
      <c r="B930" s="9" t="s">
        <v>141</v>
      </c>
      <c r="C930" s="10" t="s">
        <v>206</v>
      </c>
      <c r="D930" s="10" t="s">
        <v>2008</v>
      </c>
      <c r="E930" s="10" t="s">
        <v>150</v>
      </c>
      <c r="F930" s="9" t="s">
        <v>2009</v>
      </c>
      <c r="G930" s="10" t="s">
        <v>562</v>
      </c>
      <c r="H930" s="9" t="s">
        <v>563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149</v>
      </c>
      <c r="N930" s="9" t="s">
        <v>150</v>
      </c>
      <c r="O930" s="9" t="s">
        <v>151</v>
      </c>
      <c r="P930" s="9" t="s">
        <v>142</v>
      </c>
      <c r="Q930" s="9" t="s">
        <v>152</v>
      </c>
      <c r="R930" s="9" t="s">
        <v>336</v>
      </c>
      <c r="S930" s="9" t="s">
        <v>305</v>
      </c>
      <c r="T930" s="9" t="s">
        <v>306</v>
      </c>
      <c r="U930" s="9" t="s">
        <v>337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2034</v>
      </c>
      <c r="AA930" s="9" t="s">
        <v>339</v>
      </c>
      <c r="AB930" s="12" t="s">
        <v>340</v>
      </c>
      <c r="AC930" s="10" t="s">
        <v>2533</v>
      </c>
      <c r="AD930" s="9" t="s">
        <v>2534</v>
      </c>
      <c r="AE930" s="13" t="s">
        <v>2535</v>
      </c>
      <c r="AF930" s="14" t="s">
        <v>564</v>
      </c>
      <c r="AG930" s="10" t="s">
        <v>2805</v>
      </c>
      <c r="AH930" s="11" t="s">
        <v>316</v>
      </c>
      <c r="AI930" s="11" t="s">
        <v>317</v>
      </c>
      <c r="AJ930" s="10" t="s">
        <v>318</v>
      </c>
      <c r="AK930" s="11" t="s">
        <v>317</v>
      </c>
      <c r="AL930" s="11" t="s">
        <v>168</v>
      </c>
      <c r="AM930" s="10" t="s">
        <v>169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2.6</v>
      </c>
      <c r="AU930" s="10" t="s">
        <v>142</v>
      </c>
      <c r="AV930" s="16">
        <v>8000</v>
      </c>
      <c r="AW930" s="16">
        <v>8000</v>
      </c>
      <c r="AX930" s="16">
        <v>0</v>
      </c>
      <c r="AY930" s="16">
        <v>456</v>
      </c>
      <c r="AZ930" s="16">
        <v>0</v>
      </c>
      <c r="BA930" s="17">
        <v>45131</v>
      </c>
      <c r="BB930" s="30" t="s">
        <v>175</v>
      </c>
      <c r="BC930" s="18">
        <v>45119</v>
      </c>
      <c r="BD930" s="17">
        <v>45260</v>
      </c>
      <c r="BE930" s="17">
        <v>45322</v>
      </c>
      <c r="BF930" s="17">
        <v>45092</v>
      </c>
      <c r="BG930" s="10">
        <v>85136905</v>
      </c>
      <c r="BH930" s="9" t="s">
        <v>414</v>
      </c>
      <c r="BI930" s="19">
        <v>44986</v>
      </c>
      <c r="BJ930" s="20">
        <v>44991</v>
      </c>
      <c r="BK930" s="16">
        <v>3024</v>
      </c>
      <c r="BL930" s="16">
        <v>7862</v>
      </c>
      <c r="BM930" s="9" t="s">
        <v>177</v>
      </c>
      <c r="BN930" s="9" t="s">
        <v>436</v>
      </c>
      <c r="BO930" s="9" t="s">
        <v>635</v>
      </c>
      <c r="BP930" s="17">
        <v>45092</v>
      </c>
      <c r="BQ930" s="17">
        <v>45092</v>
      </c>
      <c r="BR930" s="17" t="s">
        <v>156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 t="s">
        <v>156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 t="s">
        <v>156</v>
      </c>
      <c r="CD930" s="10" t="s">
        <v>156</v>
      </c>
      <c r="CE930" s="17" t="s">
        <v>156</v>
      </c>
      <c r="CF930" s="17" t="s">
        <v>156</v>
      </c>
      <c r="CG930" s="17">
        <v>44929</v>
      </c>
      <c r="CH930" s="17" t="s">
        <v>156</v>
      </c>
      <c r="CI930" s="16">
        <v>0</v>
      </c>
      <c r="CJ930" s="10" t="s">
        <v>156</v>
      </c>
      <c r="CK930" s="10" t="s">
        <v>156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 t="s">
        <v>156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>
        <v>44932</v>
      </c>
      <c r="CX930" s="10" t="s">
        <v>193</v>
      </c>
      <c r="CY930" s="17" t="s">
        <v>156</v>
      </c>
      <c r="CZ930" s="17" t="s">
        <v>156</v>
      </c>
      <c r="DA930" s="17">
        <v>44929</v>
      </c>
      <c r="DB930" s="17">
        <v>44938</v>
      </c>
      <c r="DC930" s="16">
        <v>3024</v>
      </c>
      <c r="DD930" s="10" t="s">
        <v>2806</v>
      </c>
      <c r="DE930" s="10" t="s">
        <v>230</v>
      </c>
      <c r="DF930" s="18" t="s">
        <v>156</v>
      </c>
      <c r="DG930" s="17">
        <v>44967</v>
      </c>
      <c r="DH930" s="10" t="s">
        <v>156</v>
      </c>
      <c r="DI930" s="17" t="s">
        <v>156</v>
      </c>
      <c r="DJ930" s="17" t="s">
        <v>156</v>
      </c>
      <c r="DK930" s="17">
        <v>44929</v>
      </c>
      <c r="DL930" s="17">
        <v>44967</v>
      </c>
      <c r="DM930" s="16">
        <v>3024</v>
      </c>
      <c r="DN930" s="10" t="s">
        <v>2807</v>
      </c>
      <c r="DO930" s="10" t="s">
        <v>233</v>
      </c>
      <c r="DP930" s="16">
        <v>36</v>
      </c>
      <c r="DQ930" s="16">
        <v>18</v>
      </c>
      <c r="DR930" s="11">
        <v>18</v>
      </c>
      <c r="DS930" s="16">
        <v>24</v>
      </c>
      <c r="DT930" s="16">
        <v>0</v>
      </c>
      <c r="DU930" s="11" t="s">
        <v>181</v>
      </c>
      <c r="DV930" s="11" t="s">
        <v>182</v>
      </c>
      <c r="DW930" s="27" t="s">
        <v>156</v>
      </c>
      <c r="DX930" s="27" t="s">
        <v>156</v>
      </c>
      <c r="DY930" s="20" t="s">
        <v>2745</v>
      </c>
      <c r="DZ930" s="16">
        <v>7</v>
      </c>
      <c r="EA930" s="16">
        <v>14</v>
      </c>
      <c r="EB930" s="27" t="s">
        <v>185</v>
      </c>
      <c r="EC930" s="27" t="s">
        <v>185</v>
      </c>
      <c r="ED930" s="27" t="s">
        <v>182</v>
      </c>
      <c r="EE930" s="29">
        <v>44910.366643518515</v>
      </c>
      <c r="EF930" s="28" t="s">
        <v>188</v>
      </c>
      <c r="EG930" s="28" t="s">
        <v>189</v>
      </c>
      <c r="EH930" s="28" t="s">
        <v>190</v>
      </c>
      <c r="EI930" s="29">
        <v>45062.343865740739</v>
      </c>
      <c r="EJ930" s="28" t="s">
        <v>197</v>
      </c>
      <c r="EK930" s="28" t="s">
        <v>156</v>
      </c>
      <c r="EL930" s="28" t="s">
        <v>198</v>
      </c>
      <c r="EM930" s="45" t="s">
        <v>3713</v>
      </c>
      <c r="EN930" s="46" t="str">
        <f t="shared" si="99"/>
        <v>343F060A</v>
      </c>
      <c r="EO930" s="47">
        <f t="shared" si="100"/>
        <v>45071</v>
      </c>
      <c r="EP930" s="47">
        <f t="shared" si="101"/>
        <v>44932</v>
      </c>
      <c r="EQ930" s="48" t="str">
        <f t="shared" ca="1" si="102"/>
        <v>Past</v>
      </c>
      <c r="ER930" s="49">
        <f t="shared" si="103"/>
        <v>139</v>
      </c>
      <c r="ES930" s="50"/>
      <c r="ET930" s="51">
        <f t="shared" si="104"/>
        <v>139</v>
      </c>
      <c r="EU930" s="52">
        <f t="shared" si="105"/>
        <v>420336</v>
      </c>
      <c r="EV930" s="46"/>
      <c r="EW930" s="23" t="s">
        <v>3714</v>
      </c>
    </row>
    <row r="931" spans="1:153" ht="14.25" customHeight="1">
      <c r="A931" s="8">
        <v>924</v>
      </c>
      <c r="B931" s="9" t="s">
        <v>141</v>
      </c>
      <c r="C931" s="10" t="s">
        <v>206</v>
      </c>
      <c r="D931" s="10" t="s">
        <v>2008</v>
      </c>
      <c r="E931" s="10" t="s">
        <v>150</v>
      </c>
      <c r="F931" s="9" t="s">
        <v>2009</v>
      </c>
      <c r="G931" s="10" t="s">
        <v>562</v>
      </c>
      <c r="H931" s="9" t="s">
        <v>563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149</v>
      </c>
      <c r="N931" s="9" t="s">
        <v>150</v>
      </c>
      <c r="O931" s="9" t="s">
        <v>151</v>
      </c>
      <c r="P931" s="9" t="s">
        <v>142</v>
      </c>
      <c r="Q931" s="9" t="s">
        <v>152</v>
      </c>
      <c r="R931" s="9" t="s">
        <v>336</v>
      </c>
      <c r="S931" s="9" t="s">
        <v>305</v>
      </c>
      <c r="T931" s="9" t="s">
        <v>306</v>
      </c>
      <c r="U931" s="9" t="s">
        <v>337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2034</v>
      </c>
      <c r="AA931" s="9" t="s">
        <v>339</v>
      </c>
      <c r="AB931" s="12" t="s">
        <v>340</v>
      </c>
      <c r="AC931" s="10" t="s">
        <v>2533</v>
      </c>
      <c r="AD931" s="9" t="s">
        <v>2534</v>
      </c>
      <c r="AE931" s="13" t="s">
        <v>2535</v>
      </c>
      <c r="AF931" s="14" t="s">
        <v>564</v>
      </c>
      <c r="AG931" s="10" t="s">
        <v>2805</v>
      </c>
      <c r="AH931" s="11" t="s">
        <v>316</v>
      </c>
      <c r="AI931" s="11" t="s">
        <v>317</v>
      </c>
      <c r="AJ931" s="10" t="s">
        <v>318</v>
      </c>
      <c r="AK931" s="11" t="s">
        <v>317</v>
      </c>
      <c r="AL931" s="11" t="s">
        <v>168</v>
      </c>
      <c r="AM931" s="10" t="s">
        <v>169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2.6</v>
      </c>
      <c r="AU931" s="10" t="s">
        <v>142</v>
      </c>
      <c r="AV931" s="16">
        <v>8000</v>
      </c>
      <c r="AW931" s="16">
        <v>8000</v>
      </c>
      <c r="AX931" s="16">
        <v>0</v>
      </c>
      <c r="AY931" s="16">
        <v>456</v>
      </c>
      <c r="AZ931" s="16">
        <v>0</v>
      </c>
      <c r="BA931" s="17">
        <v>45131</v>
      </c>
      <c r="BB931" s="30" t="s">
        <v>175</v>
      </c>
      <c r="BC931" s="18">
        <v>45119</v>
      </c>
      <c r="BD931" s="17">
        <v>45260</v>
      </c>
      <c r="BE931" s="17">
        <v>45322</v>
      </c>
      <c r="BF931" s="17">
        <v>45092</v>
      </c>
      <c r="BG931" s="10">
        <v>85136906</v>
      </c>
      <c r="BH931" s="9" t="s">
        <v>319</v>
      </c>
      <c r="BI931" s="19">
        <v>44986</v>
      </c>
      <c r="BJ931" s="20">
        <v>44991</v>
      </c>
      <c r="BK931" s="16">
        <v>2016</v>
      </c>
      <c r="BL931" s="16">
        <v>5242</v>
      </c>
      <c r="BM931" s="9" t="s">
        <v>177</v>
      </c>
      <c r="BN931" s="9" t="s">
        <v>383</v>
      </c>
      <c r="BO931" s="9" t="s">
        <v>156</v>
      </c>
      <c r="BP931" s="17">
        <v>45103</v>
      </c>
      <c r="BQ931" s="17">
        <v>45103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44932</v>
      </c>
      <c r="CD931" s="10" t="s">
        <v>156</v>
      </c>
      <c r="CE931" s="17" t="s">
        <v>156</v>
      </c>
      <c r="CF931" s="17" t="s">
        <v>156</v>
      </c>
      <c r="CG931" s="17">
        <v>44929</v>
      </c>
      <c r="CH931" s="17">
        <v>44939</v>
      </c>
      <c r="CI931" s="16">
        <v>2000</v>
      </c>
      <c r="CJ931" s="10" t="s">
        <v>2808</v>
      </c>
      <c r="CK931" s="10" t="s">
        <v>230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44932</v>
      </c>
      <c r="CX931" s="10" t="s">
        <v>193</v>
      </c>
      <c r="CY931" s="17" t="s">
        <v>156</v>
      </c>
      <c r="CZ931" s="17" t="s">
        <v>156</v>
      </c>
      <c r="DA931" s="17">
        <v>44929</v>
      </c>
      <c r="DB931" s="17">
        <v>44938</v>
      </c>
      <c r="DC931" s="16">
        <v>2016</v>
      </c>
      <c r="DD931" s="10" t="s">
        <v>2809</v>
      </c>
      <c r="DE931" s="10" t="s">
        <v>230</v>
      </c>
      <c r="DF931" s="18" t="s">
        <v>156</v>
      </c>
      <c r="DG931" s="17">
        <v>44967</v>
      </c>
      <c r="DH931" s="10" t="s">
        <v>156</v>
      </c>
      <c r="DI931" s="17" t="s">
        <v>156</v>
      </c>
      <c r="DJ931" s="17" t="s">
        <v>156</v>
      </c>
      <c r="DK931" s="17">
        <v>44929</v>
      </c>
      <c r="DL931" s="17">
        <v>45009</v>
      </c>
      <c r="DM931" s="16">
        <v>2016</v>
      </c>
      <c r="DN931" s="10" t="s">
        <v>2810</v>
      </c>
      <c r="DO931" s="10" t="s">
        <v>233</v>
      </c>
      <c r="DP931" s="16">
        <v>36</v>
      </c>
      <c r="DQ931" s="16">
        <v>18</v>
      </c>
      <c r="DR931" s="11">
        <v>18</v>
      </c>
      <c r="DS931" s="16">
        <v>24</v>
      </c>
      <c r="DT931" s="16">
        <v>0</v>
      </c>
      <c r="DU931" s="11" t="s">
        <v>181</v>
      </c>
      <c r="DV931" s="11" t="s">
        <v>182</v>
      </c>
      <c r="DW931" s="27" t="s">
        <v>156</v>
      </c>
      <c r="DX931" s="27" t="s">
        <v>156</v>
      </c>
      <c r="DY931" s="20" t="s">
        <v>845</v>
      </c>
      <c r="DZ931" s="16">
        <v>7</v>
      </c>
      <c r="EA931" s="16">
        <v>14</v>
      </c>
      <c r="EB931" s="27" t="s">
        <v>185</v>
      </c>
      <c r="EC931" s="27" t="s">
        <v>185</v>
      </c>
      <c r="ED931" s="27" t="s">
        <v>182</v>
      </c>
      <c r="EE931" s="29">
        <v>44910.366643518515</v>
      </c>
      <c r="EF931" s="28" t="s">
        <v>188</v>
      </c>
      <c r="EG931" s="28" t="s">
        <v>189</v>
      </c>
      <c r="EH931" s="28" t="s">
        <v>190</v>
      </c>
      <c r="EI931" s="29">
        <v>45062.343865740739</v>
      </c>
      <c r="EJ931" s="28" t="s">
        <v>197</v>
      </c>
      <c r="EK931" s="28" t="s">
        <v>156</v>
      </c>
      <c r="EL931" s="28" t="s">
        <v>198</v>
      </c>
      <c r="EM931" s="45" t="s">
        <v>3713</v>
      </c>
      <c r="EN931" s="46" t="str">
        <f t="shared" si="99"/>
        <v>343F060A</v>
      </c>
      <c r="EO931" s="47">
        <f t="shared" si="100"/>
        <v>45082</v>
      </c>
      <c r="EP931" s="47">
        <f t="shared" si="101"/>
        <v>44932</v>
      </c>
      <c r="EQ931" s="48" t="str">
        <f t="shared" ca="1" si="102"/>
        <v>Past</v>
      </c>
      <c r="ER931" s="49">
        <f t="shared" si="103"/>
        <v>150</v>
      </c>
      <c r="ES931" s="50"/>
      <c r="ET931" s="51">
        <f t="shared" si="104"/>
        <v>150</v>
      </c>
      <c r="EU931" s="52">
        <f t="shared" si="105"/>
        <v>302400</v>
      </c>
      <c r="EV931" s="46"/>
      <c r="EW931" s="23" t="s">
        <v>3714</v>
      </c>
    </row>
    <row r="932" spans="1:153" ht="14.25" customHeight="1">
      <c r="A932" s="8">
        <v>925</v>
      </c>
      <c r="B932" s="9" t="s">
        <v>141</v>
      </c>
      <c r="C932" s="10" t="s">
        <v>206</v>
      </c>
      <c r="D932" s="10" t="s">
        <v>2008</v>
      </c>
      <c r="E932" s="10" t="s">
        <v>150</v>
      </c>
      <c r="F932" s="9" t="s">
        <v>2009</v>
      </c>
      <c r="G932" s="10" t="s">
        <v>562</v>
      </c>
      <c r="H932" s="9" t="s">
        <v>563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149</v>
      </c>
      <c r="N932" s="9" t="s">
        <v>150</v>
      </c>
      <c r="O932" s="9" t="s">
        <v>151</v>
      </c>
      <c r="P932" s="9" t="s">
        <v>142</v>
      </c>
      <c r="Q932" s="9" t="s">
        <v>152</v>
      </c>
      <c r="R932" s="9" t="s">
        <v>336</v>
      </c>
      <c r="S932" s="9" t="s">
        <v>305</v>
      </c>
      <c r="T932" s="9" t="s">
        <v>306</v>
      </c>
      <c r="U932" s="9" t="s">
        <v>337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2034</v>
      </c>
      <c r="AA932" s="9" t="s">
        <v>339</v>
      </c>
      <c r="AB932" s="12" t="s">
        <v>340</v>
      </c>
      <c r="AC932" s="10" t="s">
        <v>2533</v>
      </c>
      <c r="AD932" s="9" t="s">
        <v>2534</v>
      </c>
      <c r="AE932" s="13" t="s">
        <v>2535</v>
      </c>
      <c r="AF932" s="14" t="s">
        <v>564</v>
      </c>
      <c r="AG932" s="10" t="s">
        <v>2805</v>
      </c>
      <c r="AH932" s="11" t="s">
        <v>316</v>
      </c>
      <c r="AI932" s="11" t="s">
        <v>317</v>
      </c>
      <c r="AJ932" s="10" t="s">
        <v>318</v>
      </c>
      <c r="AK932" s="11" t="s">
        <v>317</v>
      </c>
      <c r="AL932" s="11" t="s">
        <v>168</v>
      </c>
      <c r="AM932" s="10" t="s">
        <v>169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2.6</v>
      </c>
      <c r="AU932" s="10" t="s">
        <v>142</v>
      </c>
      <c r="AV932" s="16">
        <v>8000</v>
      </c>
      <c r="AW932" s="16">
        <v>8000</v>
      </c>
      <c r="AX932" s="16">
        <v>0</v>
      </c>
      <c r="AY932" s="16">
        <v>456</v>
      </c>
      <c r="AZ932" s="16">
        <v>0</v>
      </c>
      <c r="BA932" s="17">
        <v>45131</v>
      </c>
      <c r="BB932" s="30" t="s">
        <v>175</v>
      </c>
      <c r="BC932" s="18">
        <v>45119</v>
      </c>
      <c r="BD932" s="17">
        <v>45260</v>
      </c>
      <c r="BE932" s="17">
        <v>45322</v>
      </c>
      <c r="BF932" s="17">
        <v>45092</v>
      </c>
      <c r="BG932" s="10">
        <v>85125388</v>
      </c>
      <c r="BH932" s="9" t="s">
        <v>321</v>
      </c>
      <c r="BI932" s="19">
        <v>45017</v>
      </c>
      <c r="BJ932" s="20">
        <v>45019</v>
      </c>
      <c r="BK932" s="16">
        <v>1200</v>
      </c>
      <c r="BL932" s="16">
        <v>3120</v>
      </c>
      <c r="BM932" s="9" t="s">
        <v>177</v>
      </c>
      <c r="BN932" s="9" t="s">
        <v>383</v>
      </c>
      <c r="BO932" s="9" t="s">
        <v>156</v>
      </c>
      <c r="BP932" s="17">
        <v>45151</v>
      </c>
      <c r="BQ932" s="17">
        <v>45151</v>
      </c>
      <c r="BR932" s="17">
        <v>45122</v>
      </c>
      <c r="BS932" s="17" t="s">
        <v>156</v>
      </c>
      <c r="BT932" s="10" t="s">
        <v>156</v>
      </c>
      <c r="BU932" s="17" t="s">
        <v>156</v>
      </c>
      <c r="BV932" s="17" t="s">
        <v>156</v>
      </c>
      <c r="BW932" s="17">
        <v>44908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>
        <v>44957</v>
      </c>
      <c r="CD932" s="10" t="s">
        <v>156</v>
      </c>
      <c r="CE932" s="17">
        <v>44936</v>
      </c>
      <c r="CF932" s="17" t="s">
        <v>156</v>
      </c>
      <c r="CG932" s="17">
        <v>44917</v>
      </c>
      <c r="CH932" s="17">
        <v>44953</v>
      </c>
      <c r="CI932" s="16">
        <v>1200</v>
      </c>
      <c r="CJ932" s="10" t="s">
        <v>2811</v>
      </c>
      <c r="CK932" s="10" t="s">
        <v>230</v>
      </c>
      <c r="CL932" s="18" t="s">
        <v>156</v>
      </c>
      <c r="CM932" s="17" t="s">
        <v>156</v>
      </c>
      <c r="CN932" s="10" t="s">
        <v>156</v>
      </c>
      <c r="CO932" s="17" t="s">
        <v>156</v>
      </c>
      <c r="CP932" s="17" t="s">
        <v>156</v>
      </c>
      <c r="CQ932" s="17">
        <v>44908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>
        <v>44957</v>
      </c>
      <c r="CX932" s="10" t="s">
        <v>1850</v>
      </c>
      <c r="CY932" s="17">
        <v>44978</v>
      </c>
      <c r="CZ932" s="17" t="s">
        <v>156</v>
      </c>
      <c r="DA932" s="17">
        <v>44917</v>
      </c>
      <c r="DB932" s="17">
        <v>44953</v>
      </c>
      <c r="DC932" s="16">
        <v>1200</v>
      </c>
      <c r="DD932" s="10" t="s">
        <v>2812</v>
      </c>
      <c r="DE932" s="10" t="s">
        <v>230</v>
      </c>
      <c r="DF932" s="18" t="s">
        <v>156</v>
      </c>
      <c r="DG932" s="17">
        <v>44967</v>
      </c>
      <c r="DH932" s="10" t="s">
        <v>1241</v>
      </c>
      <c r="DI932" s="17">
        <v>45034</v>
      </c>
      <c r="DJ932" s="17" t="s">
        <v>156</v>
      </c>
      <c r="DK932" s="17">
        <v>44917</v>
      </c>
      <c r="DL932" s="17">
        <v>44967</v>
      </c>
      <c r="DM932" s="16">
        <v>1200</v>
      </c>
      <c r="DN932" s="10" t="s">
        <v>2813</v>
      </c>
      <c r="DO932" s="10" t="s">
        <v>230</v>
      </c>
      <c r="DP932" s="16">
        <v>36</v>
      </c>
      <c r="DQ932" s="16">
        <v>18</v>
      </c>
      <c r="DR932" s="11">
        <v>18</v>
      </c>
      <c r="DS932" s="16">
        <v>24</v>
      </c>
      <c r="DT932" s="16">
        <v>0</v>
      </c>
      <c r="DU932" s="11" t="s">
        <v>181</v>
      </c>
      <c r="DV932" s="11" t="s">
        <v>182</v>
      </c>
      <c r="DW932" s="27" t="s">
        <v>156</v>
      </c>
      <c r="DX932" s="27" t="s">
        <v>156</v>
      </c>
      <c r="DY932" s="20" t="s">
        <v>2522</v>
      </c>
      <c r="DZ932" s="16">
        <v>7</v>
      </c>
      <c r="EA932" s="16">
        <v>14</v>
      </c>
      <c r="EB932" s="27" t="s">
        <v>185</v>
      </c>
      <c r="EC932" s="27" t="s">
        <v>185</v>
      </c>
      <c r="ED932" s="27" t="s">
        <v>182</v>
      </c>
      <c r="EE932" s="29">
        <v>44909.012939814813</v>
      </c>
      <c r="EF932" s="28" t="s">
        <v>186</v>
      </c>
      <c r="EG932" s="28" t="s">
        <v>156</v>
      </c>
      <c r="EH932" s="28" t="s">
        <v>187</v>
      </c>
      <c r="EI932" s="29">
        <v>45062.343865740739</v>
      </c>
      <c r="EJ932" s="28" t="s">
        <v>197</v>
      </c>
      <c r="EK932" s="28" t="s">
        <v>156</v>
      </c>
      <c r="EL932" s="28" t="s">
        <v>198</v>
      </c>
      <c r="EM932" s="45" t="s">
        <v>3713</v>
      </c>
      <c r="EN932" s="46" t="str">
        <f t="shared" si="99"/>
        <v>343F060A</v>
      </c>
      <c r="EO932" s="47">
        <f t="shared" si="100"/>
        <v>45130</v>
      </c>
      <c r="EP932" s="47">
        <f t="shared" si="101"/>
        <v>44957</v>
      </c>
      <c r="EQ932" s="48" t="str">
        <f t="shared" ca="1" si="102"/>
        <v>Past</v>
      </c>
      <c r="ER932" s="49">
        <f t="shared" si="103"/>
        <v>173</v>
      </c>
      <c r="ES932" s="50"/>
      <c r="ET932" s="51">
        <f t="shared" si="104"/>
        <v>173</v>
      </c>
      <c r="EU932" s="52">
        <f t="shared" si="105"/>
        <v>207600</v>
      </c>
      <c r="EV932" s="46"/>
      <c r="EW932" s="23" t="s">
        <v>3714</v>
      </c>
    </row>
    <row r="933" spans="1:153" ht="14.25" hidden="1" customHeight="1">
      <c r="A933" s="8">
        <v>926</v>
      </c>
      <c r="B933" s="9" t="s">
        <v>141</v>
      </c>
      <c r="C933" s="10" t="s">
        <v>206</v>
      </c>
      <c r="D933" s="10" t="s">
        <v>2008</v>
      </c>
      <c r="E933" s="10" t="s">
        <v>150</v>
      </c>
      <c r="F933" s="9" t="s">
        <v>2009</v>
      </c>
      <c r="G933" s="10" t="s">
        <v>562</v>
      </c>
      <c r="H933" s="9" t="s">
        <v>563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149</v>
      </c>
      <c r="N933" s="9" t="s">
        <v>150</v>
      </c>
      <c r="O933" s="9" t="s">
        <v>151</v>
      </c>
      <c r="P933" s="9" t="s">
        <v>142</v>
      </c>
      <c r="Q933" s="9" t="s">
        <v>152</v>
      </c>
      <c r="R933" s="9" t="s">
        <v>336</v>
      </c>
      <c r="S933" s="9" t="s">
        <v>305</v>
      </c>
      <c r="T933" s="9" t="s">
        <v>306</v>
      </c>
      <c r="U933" s="9" t="s">
        <v>337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2034</v>
      </c>
      <c r="AA933" s="9" t="s">
        <v>339</v>
      </c>
      <c r="AB933" s="12" t="s">
        <v>340</v>
      </c>
      <c r="AC933" s="10" t="s">
        <v>2533</v>
      </c>
      <c r="AD933" s="9" t="s">
        <v>2534</v>
      </c>
      <c r="AE933" s="13" t="s">
        <v>2535</v>
      </c>
      <c r="AF933" s="14" t="s">
        <v>564</v>
      </c>
      <c r="AG933" s="10" t="s">
        <v>2805</v>
      </c>
      <c r="AH933" s="11" t="s">
        <v>316</v>
      </c>
      <c r="AI933" s="11" t="s">
        <v>317</v>
      </c>
      <c r="AJ933" s="10" t="s">
        <v>318</v>
      </c>
      <c r="AK933" s="11" t="s">
        <v>317</v>
      </c>
      <c r="AL933" s="11" t="s">
        <v>168</v>
      </c>
      <c r="AM933" s="10" t="s">
        <v>169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2.6</v>
      </c>
      <c r="AU933" s="10" t="s">
        <v>142</v>
      </c>
      <c r="AV933" s="16">
        <v>8000</v>
      </c>
      <c r="AW933" s="16">
        <v>8000</v>
      </c>
      <c r="AX933" s="16">
        <v>0</v>
      </c>
      <c r="AY933" s="16">
        <v>456</v>
      </c>
      <c r="AZ933" s="16">
        <v>0</v>
      </c>
      <c r="BA933" s="17">
        <v>45131</v>
      </c>
      <c r="BB933" s="30" t="s">
        <v>175</v>
      </c>
      <c r="BC933" s="18" t="s">
        <v>156</v>
      </c>
      <c r="BD933" s="17">
        <v>45260</v>
      </c>
      <c r="BE933" s="17">
        <v>45322</v>
      </c>
      <c r="BF933" s="17">
        <v>45092</v>
      </c>
      <c r="BG933" s="10">
        <v>85650916</v>
      </c>
      <c r="BH933" s="9" t="s">
        <v>258</v>
      </c>
      <c r="BI933" s="19">
        <v>45108</v>
      </c>
      <c r="BJ933" s="20">
        <v>45124</v>
      </c>
      <c r="BK933" s="16">
        <v>0</v>
      </c>
      <c r="BL933" s="16">
        <v>0</v>
      </c>
      <c r="BM933" s="9" t="s">
        <v>177</v>
      </c>
      <c r="BN933" s="9" t="s">
        <v>178</v>
      </c>
      <c r="BO933" s="9" t="s">
        <v>156</v>
      </c>
      <c r="BP933" s="17">
        <v>45152</v>
      </c>
      <c r="BQ933" s="17" t="s">
        <v>156</v>
      </c>
      <c r="BR933" s="17">
        <v>45152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>
        <v>45068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 t="s">
        <v>156</v>
      </c>
      <c r="CD933" s="10" t="s">
        <v>156</v>
      </c>
      <c r="CE933" s="17" t="s">
        <v>156</v>
      </c>
      <c r="CF933" s="17" t="s">
        <v>156</v>
      </c>
      <c r="CG933" s="17">
        <v>45075</v>
      </c>
      <c r="CH933" s="17" t="s">
        <v>156</v>
      </c>
      <c r="CI933" s="16">
        <v>0</v>
      </c>
      <c r="CJ933" s="10" t="s">
        <v>156</v>
      </c>
      <c r="CK933" s="10" t="s">
        <v>156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>
        <v>45068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 t="s">
        <v>156</v>
      </c>
      <c r="CX933" s="10" t="s">
        <v>193</v>
      </c>
      <c r="CY933" s="17" t="s">
        <v>156</v>
      </c>
      <c r="CZ933" s="17" t="s">
        <v>156</v>
      </c>
      <c r="DA933" s="17">
        <v>45075</v>
      </c>
      <c r="DB933" s="17" t="s">
        <v>156</v>
      </c>
      <c r="DC933" s="16">
        <v>0</v>
      </c>
      <c r="DD933" s="10" t="s">
        <v>156</v>
      </c>
      <c r="DE933" s="10" t="s">
        <v>156</v>
      </c>
      <c r="DF933" s="18" t="s">
        <v>156</v>
      </c>
      <c r="DG933" s="17" t="s">
        <v>156</v>
      </c>
      <c r="DH933" s="10" t="s">
        <v>156</v>
      </c>
      <c r="DI933" s="17" t="s">
        <v>156</v>
      </c>
      <c r="DJ933" s="17" t="s">
        <v>156</v>
      </c>
      <c r="DK933" s="17">
        <v>45075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36</v>
      </c>
      <c r="DQ933" s="16">
        <v>18</v>
      </c>
      <c r="DR933" s="11">
        <v>18</v>
      </c>
      <c r="DS933" s="16">
        <v>24</v>
      </c>
      <c r="DT933" s="16">
        <v>1000</v>
      </c>
      <c r="DU933" s="11" t="s">
        <v>181</v>
      </c>
      <c r="DV933" s="11" t="s">
        <v>182</v>
      </c>
      <c r="DW933" s="27" t="s">
        <v>156</v>
      </c>
      <c r="DX933" s="27" t="s">
        <v>156</v>
      </c>
      <c r="DY933" s="20" t="s">
        <v>970</v>
      </c>
      <c r="DZ933" s="16">
        <v>7</v>
      </c>
      <c r="EA933" s="16">
        <v>14</v>
      </c>
      <c r="EB933" s="27" t="s">
        <v>185</v>
      </c>
      <c r="EC933" s="27" t="s">
        <v>185</v>
      </c>
      <c r="ED933" s="27" t="s">
        <v>182</v>
      </c>
      <c r="EE933" s="29">
        <v>45068.822800925926</v>
      </c>
      <c r="EF933" s="28" t="s">
        <v>186</v>
      </c>
      <c r="EG933" s="28" t="s">
        <v>156</v>
      </c>
      <c r="EH933" s="28" t="s">
        <v>187</v>
      </c>
      <c r="EI933" s="29">
        <v>45076.226701388892</v>
      </c>
      <c r="EJ933" s="28" t="s">
        <v>188</v>
      </c>
      <c r="EK933" s="28" t="s">
        <v>189</v>
      </c>
      <c r="EL933" s="28" t="s">
        <v>190</v>
      </c>
      <c r="EM933" s="45"/>
      <c r="EN933" s="46" t="str">
        <f t="shared" si="99"/>
        <v>343F060A</v>
      </c>
      <c r="EO933" s="47">
        <f t="shared" si="100"/>
        <v>45131</v>
      </c>
      <c r="EP933" s="47" t="str">
        <f t="shared" si="101"/>
        <v/>
      </c>
      <c r="EQ933" s="48" t="str">
        <f t="shared" ca="1" si="102"/>
        <v>Y</v>
      </c>
      <c r="ER933" s="49" t="str">
        <f t="shared" si="103"/>
        <v/>
      </c>
      <c r="ES933" s="50"/>
      <c r="ET933" s="51" t="str">
        <f t="shared" si="104"/>
        <v/>
      </c>
      <c r="EU933" s="52" t="str">
        <f t="shared" si="105"/>
        <v/>
      </c>
      <c r="EV933" s="46"/>
    </row>
    <row r="934" spans="1:153" ht="14.25" hidden="1" customHeight="1">
      <c r="A934" s="8">
        <v>927</v>
      </c>
      <c r="B934" s="9" t="s">
        <v>141</v>
      </c>
      <c r="C934" s="10" t="s">
        <v>206</v>
      </c>
      <c r="D934" s="10" t="s">
        <v>2008</v>
      </c>
      <c r="E934" s="10" t="s">
        <v>150</v>
      </c>
      <c r="F934" s="9" t="s">
        <v>2009</v>
      </c>
      <c r="G934" s="10" t="s">
        <v>562</v>
      </c>
      <c r="H934" s="9" t="s">
        <v>563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149</v>
      </c>
      <c r="N934" s="9" t="s">
        <v>150</v>
      </c>
      <c r="O934" s="9" t="s">
        <v>151</v>
      </c>
      <c r="P934" s="9" t="s">
        <v>142</v>
      </c>
      <c r="Q934" s="9" t="s">
        <v>152</v>
      </c>
      <c r="R934" s="9" t="s">
        <v>336</v>
      </c>
      <c r="S934" s="9" t="s">
        <v>305</v>
      </c>
      <c r="T934" s="9" t="s">
        <v>306</v>
      </c>
      <c r="U934" s="9" t="s">
        <v>337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2034</v>
      </c>
      <c r="AA934" s="9" t="s">
        <v>339</v>
      </c>
      <c r="AB934" s="12" t="s">
        <v>340</v>
      </c>
      <c r="AC934" s="10" t="s">
        <v>2533</v>
      </c>
      <c r="AD934" s="9" t="s">
        <v>2534</v>
      </c>
      <c r="AE934" s="13" t="s">
        <v>2535</v>
      </c>
      <c r="AF934" s="14" t="s">
        <v>564</v>
      </c>
      <c r="AG934" s="10" t="s">
        <v>2805</v>
      </c>
      <c r="AH934" s="11" t="s">
        <v>316</v>
      </c>
      <c r="AI934" s="11" t="s">
        <v>317</v>
      </c>
      <c r="AJ934" s="10" t="s">
        <v>318</v>
      </c>
      <c r="AK934" s="11" t="s">
        <v>317</v>
      </c>
      <c r="AL934" s="11" t="s">
        <v>168</v>
      </c>
      <c r="AM934" s="10" t="s">
        <v>169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2.6</v>
      </c>
      <c r="AU934" s="10" t="s">
        <v>142</v>
      </c>
      <c r="AV934" s="16">
        <v>8000</v>
      </c>
      <c r="AW934" s="16">
        <v>8000</v>
      </c>
      <c r="AX934" s="16">
        <v>0</v>
      </c>
      <c r="AY934" s="16">
        <v>456</v>
      </c>
      <c r="AZ934" s="16">
        <v>0</v>
      </c>
      <c r="BA934" s="17">
        <v>45131</v>
      </c>
      <c r="BB934" s="30" t="s">
        <v>246</v>
      </c>
      <c r="BC934" s="18" t="s">
        <v>156</v>
      </c>
      <c r="BD934" s="17">
        <v>45260</v>
      </c>
      <c r="BE934" s="17">
        <v>45322</v>
      </c>
      <c r="BF934" s="17">
        <v>45092</v>
      </c>
      <c r="BG934" s="10">
        <v>85366759</v>
      </c>
      <c r="BH934" s="9" t="s">
        <v>303</v>
      </c>
      <c r="BI934" s="19">
        <v>45139</v>
      </c>
      <c r="BJ934" s="20">
        <v>45159</v>
      </c>
      <c r="BK934" s="16">
        <v>0</v>
      </c>
      <c r="BL934" s="16">
        <v>0</v>
      </c>
      <c r="BM934" s="9" t="s">
        <v>177</v>
      </c>
      <c r="BN934" s="9" t="s">
        <v>178</v>
      </c>
      <c r="BO934" s="9" t="s">
        <v>156</v>
      </c>
      <c r="BP934" s="17">
        <v>45185</v>
      </c>
      <c r="BQ934" s="17" t="s">
        <v>156</v>
      </c>
      <c r="BR934" s="17">
        <v>45185</v>
      </c>
      <c r="BS934" s="17" t="s">
        <v>156</v>
      </c>
      <c r="BT934" s="10" t="s">
        <v>156</v>
      </c>
      <c r="BU934" s="17" t="s">
        <v>156</v>
      </c>
      <c r="BV934" s="17" t="s">
        <v>156</v>
      </c>
      <c r="BW934" s="17">
        <v>44973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 t="s">
        <v>156</v>
      </c>
      <c r="CD934" s="10" t="s">
        <v>156</v>
      </c>
      <c r="CE934" s="17" t="s">
        <v>156</v>
      </c>
      <c r="CF934" s="17" t="s">
        <v>156</v>
      </c>
      <c r="CG934" s="17">
        <v>45075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156</v>
      </c>
      <c r="CO934" s="17" t="s">
        <v>156</v>
      </c>
      <c r="CP934" s="17" t="s">
        <v>156</v>
      </c>
      <c r="CQ934" s="17">
        <v>44973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 t="s">
        <v>156</v>
      </c>
      <c r="CX934" s="10" t="s">
        <v>193</v>
      </c>
      <c r="CY934" s="17" t="s">
        <v>156</v>
      </c>
      <c r="CZ934" s="17" t="s">
        <v>156</v>
      </c>
      <c r="DA934" s="17">
        <v>44973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 t="s">
        <v>156</v>
      </c>
      <c r="DH934" s="10" t="s">
        <v>156</v>
      </c>
      <c r="DI934" s="17" t="s">
        <v>156</v>
      </c>
      <c r="DJ934" s="17" t="s">
        <v>156</v>
      </c>
      <c r="DK934" s="17">
        <v>44973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36</v>
      </c>
      <c r="DQ934" s="16">
        <v>18</v>
      </c>
      <c r="DR934" s="11">
        <v>18</v>
      </c>
      <c r="DS934" s="16">
        <v>24</v>
      </c>
      <c r="DT934" s="16">
        <v>800</v>
      </c>
      <c r="DU934" s="11" t="s">
        <v>181</v>
      </c>
      <c r="DV934" s="11" t="s">
        <v>182</v>
      </c>
      <c r="DW934" s="27" t="s">
        <v>156</v>
      </c>
      <c r="DX934" s="27" t="s">
        <v>156</v>
      </c>
      <c r="DY934" s="20" t="s">
        <v>2701</v>
      </c>
      <c r="DZ934" s="16">
        <v>7</v>
      </c>
      <c r="EA934" s="16">
        <v>14</v>
      </c>
      <c r="EB934" s="27" t="s">
        <v>185</v>
      </c>
      <c r="EC934" s="27" t="s">
        <v>185</v>
      </c>
      <c r="ED934" s="27" t="s">
        <v>182</v>
      </c>
      <c r="EE934" s="29">
        <v>44973.990613425929</v>
      </c>
      <c r="EF934" s="28" t="s">
        <v>186</v>
      </c>
      <c r="EG934" s="28" t="s">
        <v>156</v>
      </c>
      <c r="EH934" s="28" t="s">
        <v>187</v>
      </c>
      <c r="EI934" s="29">
        <v>45076.226701388892</v>
      </c>
      <c r="EJ934" s="28" t="s">
        <v>188</v>
      </c>
      <c r="EK934" s="28" t="s">
        <v>189</v>
      </c>
      <c r="EL934" s="28" t="s">
        <v>190</v>
      </c>
      <c r="EM934" s="45"/>
      <c r="EN934" s="46" t="str">
        <f t="shared" si="99"/>
        <v>343F060A</v>
      </c>
      <c r="EO934" s="47">
        <f t="shared" si="100"/>
        <v>45164</v>
      </c>
      <c r="EP934" s="47" t="str">
        <f t="shared" si="101"/>
        <v/>
      </c>
      <c r="EQ934" s="48" t="str">
        <f t="shared" ca="1" si="102"/>
        <v>Y</v>
      </c>
      <c r="ER934" s="49" t="str">
        <f t="shared" si="103"/>
        <v/>
      </c>
      <c r="ES934" s="50"/>
      <c r="ET934" s="51" t="str">
        <f t="shared" si="104"/>
        <v/>
      </c>
      <c r="EU934" s="52" t="str">
        <f t="shared" si="105"/>
        <v/>
      </c>
      <c r="EV934" s="46"/>
    </row>
    <row r="935" spans="1:153" ht="14.25" hidden="1" customHeight="1">
      <c r="A935" s="8">
        <v>928</v>
      </c>
      <c r="B935" s="9" t="s">
        <v>141</v>
      </c>
      <c r="C935" s="10" t="s">
        <v>206</v>
      </c>
      <c r="D935" s="10" t="s">
        <v>2008</v>
      </c>
      <c r="E935" s="10" t="s">
        <v>150</v>
      </c>
      <c r="F935" s="9" t="s">
        <v>2009</v>
      </c>
      <c r="G935" s="10" t="s">
        <v>562</v>
      </c>
      <c r="H935" s="9" t="s">
        <v>563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149</v>
      </c>
      <c r="N935" s="9" t="s">
        <v>150</v>
      </c>
      <c r="O935" s="9" t="s">
        <v>151</v>
      </c>
      <c r="P935" s="9" t="s">
        <v>142</v>
      </c>
      <c r="Q935" s="9" t="s">
        <v>152</v>
      </c>
      <c r="R935" s="9" t="s">
        <v>336</v>
      </c>
      <c r="S935" s="9" t="s">
        <v>305</v>
      </c>
      <c r="T935" s="9" t="s">
        <v>306</v>
      </c>
      <c r="U935" s="9" t="s">
        <v>337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2034</v>
      </c>
      <c r="AA935" s="9" t="s">
        <v>339</v>
      </c>
      <c r="AB935" s="12" t="s">
        <v>340</v>
      </c>
      <c r="AC935" s="10" t="s">
        <v>2533</v>
      </c>
      <c r="AD935" s="9" t="s">
        <v>2534</v>
      </c>
      <c r="AE935" s="13" t="s">
        <v>2535</v>
      </c>
      <c r="AF935" s="14" t="s">
        <v>564</v>
      </c>
      <c r="AG935" s="10" t="s">
        <v>2805</v>
      </c>
      <c r="AH935" s="11" t="s">
        <v>316</v>
      </c>
      <c r="AI935" s="11" t="s">
        <v>317</v>
      </c>
      <c r="AJ935" s="10" t="s">
        <v>318</v>
      </c>
      <c r="AK935" s="11" t="s">
        <v>317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2.6</v>
      </c>
      <c r="AU935" s="10" t="s">
        <v>142</v>
      </c>
      <c r="AV935" s="16">
        <v>8000</v>
      </c>
      <c r="AW935" s="16">
        <v>8000</v>
      </c>
      <c r="AX935" s="16">
        <v>0</v>
      </c>
      <c r="AY935" s="16">
        <v>456</v>
      </c>
      <c r="AZ935" s="16">
        <v>0</v>
      </c>
      <c r="BA935" s="17">
        <v>45131</v>
      </c>
      <c r="BB935" s="30" t="s">
        <v>175</v>
      </c>
      <c r="BC935" s="18" t="s">
        <v>156</v>
      </c>
      <c r="BD935" s="17">
        <v>45260</v>
      </c>
      <c r="BE935" s="17">
        <v>45322</v>
      </c>
      <c r="BF935" s="17">
        <v>45092</v>
      </c>
      <c r="BG935" s="10">
        <v>85366756</v>
      </c>
      <c r="BH935" s="9" t="s">
        <v>247</v>
      </c>
      <c r="BI935" s="19">
        <v>45170</v>
      </c>
      <c r="BJ935" s="20">
        <v>45173</v>
      </c>
      <c r="BK935" s="16">
        <v>0</v>
      </c>
      <c r="BL935" s="16">
        <v>0</v>
      </c>
      <c r="BM935" s="9" t="s">
        <v>177</v>
      </c>
      <c r="BN935" s="9" t="s">
        <v>178</v>
      </c>
      <c r="BO935" s="9" t="s">
        <v>156</v>
      </c>
      <c r="BP935" s="17">
        <v>45199</v>
      </c>
      <c r="BQ935" s="17" t="s">
        <v>156</v>
      </c>
      <c r="BR935" s="17">
        <v>45199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>
        <v>44973</v>
      </c>
      <c r="BX935" s="17" t="s">
        <v>156</v>
      </c>
      <c r="BY935" s="16">
        <v>0</v>
      </c>
      <c r="BZ935" s="10" t="s">
        <v>156</v>
      </c>
      <c r="CA935" s="10" t="s">
        <v>156</v>
      </c>
      <c r="CB935" s="18" t="s">
        <v>156</v>
      </c>
      <c r="CC935" s="17">
        <v>45030</v>
      </c>
      <c r="CD935" s="10" t="s">
        <v>2814</v>
      </c>
      <c r="CE935" s="17">
        <v>45030</v>
      </c>
      <c r="CF935" s="17" t="s">
        <v>156</v>
      </c>
      <c r="CG935" s="17">
        <v>45008</v>
      </c>
      <c r="CH935" s="17" t="s">
        <v>156</v>
      </c>
      <c r="CI935" s="16">
        <v>0</v>
      </c>
      <c r="CJ935" s="10" t="s">
        <v>156</v>
      </c>
      <c r="CK935" s="10" t="s">
        <v>156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>
        <v>44973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 t="s">
        <v>156</v>
      </c>
      <c r="CX935" s="10" t="s">
        <v>193</v>
      </c>
      <c r="CY935" s="17" t="s">
        <v>156</v>
      </c>
      <c r="CZ935" s="17" t="s">
        <v>156</v>
      </c>
      <c r="DA935" s="17">
        <v>44973</v>
      </c>
      <c r="DB935" s="17" t="s">
        <v>156</v>
      </c>
      <c r="DC935" s="16">
        <v>0</v>
      </c>
      <c r="DD935" s="10" t="s">
        <v>156</v>
      </c>
      <c r="DE935" s="10" t="s">
        <v>156</v>
      </c>
      <c r="DF935" s="18" t="s">
        <v>156</v>
      </c>
      <c r="DG935" s="17" t="s">
        <v>156</v>
      </c>
      <c r="DH935" s="10" t="s">
        <v>156</v>
      </c>
      <c r="DI935" s="17" t="s">
        <v>156</v>
      </c>
      <c r="DJ935" s="17" t="s">
        <v>156</v>
      </c>
      <c r="DK935" s="17">
        <v>44973</v>
      </c>
      <c r="DL935" s="17" t="s">
        <v>156</v>
      </c>
      <c r="DM935" s="16">
        <v>0</v>
      </c>
      <c r="DN935" s="10" t="s">
        <v>156</v>
      </c>
      <c r="DO935" s="10" t="s">
        <v>156</v>
      </c>
      <c r="DP935" s="16">
        <v>36</v>
      </c>
      <c r="DQ935" s="16">
        <v>18</v>
      </c>
      <c r="DR935" s="11">
        <v>18</v>
      </c>
      <c r="DS935" s="16">
        <v>24</v>
      </c>
      <c r="DT935" s="16">
        <v>0</v>
      </c>
      <c r="DU935" s="11" t="s">
        <v>181</v>
      </c>
      <c r="DV935" s="11" t="s">
        <v>182</v>
      </c>
      <c r="DW935" s="27" t="s">
        <v>156</v>
      </c>
      <c r="DX935" s="27" t="s">
        <v>156</v>
      </c>
      <c r="DY935" s="20" t="s">
        <v>2524</v>
      </c>
      <c r="DZ935" s="16">
        <v>7</v>
      </c>
      <c r="EA935" s="16">
        <v>14</v>
      </c>
      <c r="EB935" s="27" t="s">
        <v>185</v>
      </c>
      <c r="EC935" s="27" t="s">
        <v>185</v>
      </c>
      <c r="ED935" s="27" t="s">
        <v>182</v>
      </c>
      <c r="EE935" s="29">
        <v>44973.990613425929</v>
      </c>
      <c r="EF935" s="28" t="s">
        <v>186</v>
      </c>
      <c r="EG935" s="28" t="s">
        <v>156</v>
      </c>
      <c r="EH935" s="28" t="s">
        <v>187</v>
      </c>
      <c r="EI935" s="29">
        <v>45062.343865740739</v>
      </c>
      <c r="EJ935" s="28" t="s">
        <v>197</v>
      </c>
      <c r="EK935" s="28" t="s">
        <v>156</v>
      </c>
      <c r="EL935" s="28" t="s">
        <v>198</v>
      </c>
      <c r="EM935" s="45"/>
      <c r="EN935" s="46" t="str">
        <f t="shared" si="99"/>
        <v>343F060A</v>
      </c>
      <c r="EO935" s="47">
        <f t="shared" si="100"/>
        <v>45178</v>
      </c>
      <c r="EP935" s="47" t="str">
        <f t="shared" si="101"/>
        <v/>
      </c>
      <c r="EQ935" s="48" t="str">
        <f t="shared" ca="1" si="102"/>
        <v>Y</v>
      </c>
      <c r="ER935" s="49" t="str">
        <f t="shared" si="103"/>
        <v/>
      </c>
      <c r="ES935" s="50"/>
      <c r="ET935" s="51" t="str">
        <f t="shared" si="104"/>
        <v/>
      </c>
      <c r="EU935" s="52" t="str">
        <f t="shared" si="105"/>
        <v/>
      </c>
      <c r="EV935" s="46"/>
    </row>
    <row r="936" spans="1:153" ht="14.25" hidden="1" customHeight="1">
      <c r="A936" s="8">
        <v>929</v>
      </c>
      <c r="B936" s="9" t="s">
        <v>141</v>
      </c>
      <c r="C936" s="10" t="s">
        <v>206</v>
      </c>
      <c r="D936" s="10" t="s">
        <v>2008</v>
      </c>
      <c r="E936" s="10" t="s">
        <v>150</v>
      </c>
      <c r="F936" s="9" t="s">
        <v>2009</v>
      </c>
      <c r="G936" s="10" t="s">
        <v>562</v>
      </c>
      <c r="H936" s="9" t="s">
        <v>563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149</v>
      </c>
      <c r="N936" s="9" t="s">
        <v>150</v>
      </c>
      <c r="O936" s="9" t="s">
        <v>151</v>
      </c>
      <c r="P936" s="9" t="s">
        <v>142</v>
      </c>
      <c r="Q936" s="9" t="s">
        <v>152</v>
      </c>
      <c r="R936" s="9" t="s">
        <v>336</v>
      </c>
      <c r="S936" s="9" t="s">
        <v>305</v>
      </c>
      <c r="T936" s="9" t="s">
        <v>306</v>
      </c>
      <c r="U936" s="9" t="s">
        <v>337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2034</v>
      </c>
      <c r="AA936" s="9" t="s">
        <v>339</v>
      </c>
      <c r="AB936" s="12" t="s">
        <v>340</v>
      </c>
      <c r="AC936" s="10" t="s">
        <v>2533</v>
      </c>
      <c r="AD936" s="9" t="s">
        <v>2534</v>
      </c>
      <c r="AE936" s="13" t="s">
        <v>2535</v>
      </c>
      <c r="AF936" s="14" t="s">
        <v>564</v>
      </c>
      <c r="AG936" s="10" t="s">
        <v>2805</v>
      </c>
      <c r="AH936" s="11" t="s">
        <v>316</v>
      </c>
      <c r="AI936" s="11" t="s">
        <v>317</v>
      </c>
      <c r="AJ936" s="10" t="s">
        <v>318</v>
      </c>
      <c r="AK936" s="11" t="s">
        <v>317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2.6</v>
      </c>
      <c r="AU936" s="10" t="s">
        <v>142</v>
      </c>
      <c r="AV936" s="16">
        <v>8000</v>
      </c>
      <c r="AW936" s="16">
        <v>8000</v>
      </c>
      <c r="AX936" s="16">
        <v>0</v>
      </c>
      <c r="AY936" s="16">
        <v>456</v>
      </c>
      <c r="AZ936" s="16">
        <v>0</v>
      </c>
      <c r="BA936" s="17">
        <v>45131</v>
      </c>
      <c r="BB936" s="30" t="s">
        <v>175</v>
      </c>
      <c r="BC936" s="18" t="s">
        <v>156</v>
      </c>
      <c r="BD936" s="17">
        <v>45260</v>
      </c>
      <c r="BE936" s="17">
        <v>45322</v>
      </c>
      <c r="BF936" s="17">
        <v>45092</v>
      </c>
      <c r="BG936" s="10">
        <v>85493366</v>
      </c>
      <c r="BH936" s="9" t="s">
        <v>176</v>
      </c>
      <c r="BI936" s="19">
        <v>45170</v>
      </c>
      <c r="BJ936" s="20">
        <v>45180</v>
      </c>
      <c r="BK936" s="16">
        <v>0</v>
      </c>
      <c r="BL936" s="16">
        <v>0</v>
      </c>
      <c r="BM936" s="9" t="s">
        <v>177</v>
      </c>
      <c r="BN936" s="9" t="s">
        <v>178</v>
      </c>
      <c r="BO936" s="9" t="s">
        <v>156</v>
      </c>
      <c r="BP936" s="17">
        <v>45203</v>
      </c>
      <c r="BQ936" s="17" t="s">
        <v>156</v>
      </c>
      <c r="BR936" s="17">
        <v>45203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45027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>
        <v>45037</v>
      </c>
      <c r="CD936" s="10" t="s">
        <v>2109</v>
      </c>
      <c r="CE936" s="17">
        <v>45037</v>
      </c>
      <c r="CF936" s="17" t="s">
        <v>156</v>
      </c>
      <c r="CG936" s="17">
        <v>45027</v>
      </c>
      <c r="CH936" s="17" t="s">
        <v>156</v>
      </c>
      <c r="CI936" s="16">
        <v>0</v>
      </c>
      <c r="CJ936" s="10" t="s">
        <v>156</v>
      </c>
      <c r="CK936" s="10" t="s">
        <v>156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45027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45128</v>
      </c>
      <c r="CX936" s="10" t="s">
        <v>193</v>
      </c>
      <c r="CY936" s="17">
        <v>45128</v>
      </c>
      <c r="CZ936" s="17" t="s">
        <v>156</v>
      </c>
      <c r="DA936" s="17">
        <v>45027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>
        <v>45170</v>
      </c>
      <c r="DH936" s="10" t="s">
        <v>156</v>
      </c>
      <c r="DI936" s="17">
        <v>45170</v>
      </c>
      <c r="DJ936" s="17" t="s">
        <v>156</v>
      </c>
      <c r="DK936" s="17">
        <v>45027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36</v>
      </c>
      <c r="DQ936" s="16">
        <v>18</v>
      </c>
      <c r="DR936" s="11">
        <v>18</v>
      </c>
      <c r="DS936" s="16">
        <v>24</v>
      </c>
      <c r="DT936" s="16">
        <v>0</v>
      </c>
      <c r="DU936" s="11" t="s">
        <v>181</v>
      </c>
      <c r="DV936" s="11" t="s">
        <v>182</v>
      </c>
      <c r="DW936" s="27" t="s">
        <v>156</v>
      </c>
      <c r="DX936" s="27" t="s">
        <v>156</v>
      </c>
      <c r="DY936" s="20" t="s">
        <v>156</v>
      </c>
      <c r="DZ936" s="16">
        <v>7</v>
      </c>
      <c r="EA936" s="16">
        <v>14</v>
      </c>
      <c r="EB936" s="27" t="s">
        <v>185</v>
      </c>
      <c r="EC936" s="27" t="s">
        <v>185</v>
      </c>
      <c r="ED936" s="27" t="s">
        <v>182</v>
      </c>
      <c r="EE936" s="29">
        <v>45027.979502314818</v>
      </c>
      <c r="EF936" s="28" t="s">
        <v>186</v>
      </c>
      <c r="EG936" s="28" t="s">
        <v>156</v>
      </c>
      <c r="EH936" s="28" t="s">
        <v>187</v>
      </c>
      <c r="EI936" s="29">
        <v>45117.81590277778</v>
      </c>
      <c r="EJ936" s="28" t="s">
        <v>197</v>
      </c>
      <c r="EK936" s="28" t="s">
        <v>156</v>
      </c>
      <c r="EL936" s="28" t="s">
        <v>198</v>
      </c>
      <c r="EM936" s="45"/>
      <c r="EN936" s="46" t="str">
        <f t="shared" si="99"/>
        <v>343F060A</v>
      </c>
      <c r="EO936" s="47">
        <f t="shared" si="100"/>
        <v>45182</v>
      </c>
      <c r="EP936" s="47">
        <f t="shared" si="101"/>
        <v>45128</v>
      </c>
      <c r="EQ936" s="48" t="str">
        <f t="shared" ca="1" si="102"/>
        <v>Y</v>
      </c>
      <c r="ER936" s="49">
        <f t="shared" si="103"/>
        <v>54</v>
      </c>
      <c r="ES936" s="50"/>
      <c r="ET936" s="51">
        <f t="shared" si="104"/>
        <v>54</v>
      </c>
      <c r="EU936" s="52">
        <f t="shared" si="105"/>
        <v>0</v>
      </c>
      <c r="EV936" s="46"/>
    </row>
    <row r="937" spans="1:153" ht="14.25" customHeight="1">
      <c r="A937" s="8">
        <v>930</v>
      </c>
      <c r="B937" s="9" t="s">
        <v>141</v>
      </c>
      <c r="C937" s="10" t="s">
        <v>206</v>
      </c>
      <c r="D937" s="10" t="s">
        <v>2008</v>
      </c>
      <c r="E937" s="10" t="s">
        <v>150</v>
      </c>
      <c r="F937" s="9" t="s">
        <v>2009</v>
      </c>
      <c r="G937" s="10" t="s">
        <v>562</v>
      </c>
      <c r="H937" s="9" t="s">
        <v>563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149</v>
      </c>
      <c r="N937" s="9" t="s">
        <v>150</v>
      </c>
      <c r="O937" s="9" t="s">
        <v>151</v>
      </c>
      <c r="P937" s="9" t="s">
        <v>142</v>
      </c>
      <c r="Q937" s="9" t="s">
        <v>152</v>
      </c>
      <c r="R937" s="9" t="s">
        <v>336</v>
      </c>
      <c r="S937" s="9" t="s">
        <v>305</v>
      </c>
      <c r="T937" s="9" t="s">
        <v>306</v>
      </c>
      <c r="U937" s="9" t="s">
        <v>337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2034</v>
      </c>
      <c r="AA937" s="9" t="s">
        <v>339</v>
      </c>
      <c r="AB937" s="12" t="s">
        <v>340</v>
      </c>
      <c r="AC937" s="10" t="s">
        <v>2533</v>
      </c>
      <c r="AD937" s="9" t="s">
        <v>2534</v>
      </c>
      <c r="AE937" s="13" t="s">
        <v>2535</v>
      </c>
      <c r="AF937" s="14" t="s">
        <v>564</v>
      </c>
      <c r="AG937" s="10" t="s">
        <v>2805</v>
      </c>
      <c r="AH937" s="11" t="s">
        <v>316</v>
      </c>
      <c r="AI937" s="11" t="s">
        <v>317</v>
      </c>
      <c r="AJ937" s="10" t="s">
        <v>318</v>
      </c>
      <c r="AK937" s="11" t="s">
        <v>317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2.6</v>
      </c>
      <c r="AU937" s="10" t="s">
        <v>142</v>
      </c>
      <c r="AV937" s="16">
        <v>8000</v>
      </c>
      <c r="AW937" s="16">
        <v>8000</v>
      </c>
      <c r="AX937" s="16">
        <v>0</v>
      </c>
      <c r="AY937" s="16">
        <v>456</v>
      </c>
      <c r="AZ937" s="16">
        <v>0</v>
      </c>
      <c r="BA937" s="17">
        <v>45131</v>
      </c>
      <c r="BB937" s="30" t="s">
        <v>175</v>
      </c>
      <c r="BC937" s="18">
        <v>45119</v>
      </c>
      <c r="BD937" s="17">
        <v>45260</v>
      </c>
      <c r="BE937" s="17">
        <v>45322</v>
      </c>
      <c r="BF937" s="17">
        <v>45092</v>
      </c>
      <c r="BG937" s="10">
        <v>85136907</v>
      </c>
      <c r="BH937" s="9" t="s">
        <v>211</v>
      </c>
      <c r="BI937" s="19">
        <v>45170</v>
      </c>
      <c r="BJ937" s="20">
        <v>45173</v>
      </c>
      <c r="BK937" s="16">
        <v>1300</v>
      </c>
      <c r="BL937" s="16">
        <v>3380</v>
      </c>
      <c r="BM937" s="9" t="s">
        <v>177</v>
      </c>
      <c r="BN937" s="9" t="s">
        <v>470</v>
      </c>
      <c r="BO937" s="9" t="s">
        <v>156</v>
      </c>
      <c r="BP937" s="17">
        <v>45214</v>
      </c>
      <c r="BQ937" s="17" t="s">
        <v>156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45030</v>
      </c>
      <c r="CD937" s="10" t="s">
        <v>2208</v>
      </c>
      <c r="CE937" s="17">
        <v>45030</v>
      </c>
      <c r="CF937" s="17" t="s">
        <v>156</v>
      </c>
      <c r="CG937" s="17">
        <v>45008</v>
      </c>
      <c r="CH937" s="17">
        <v>45028</v>
      </c>
      <c r="CI937" s="16">
        <v>1750</v>
      </c>
      <c r="CJ937" s="10" t="s">
        <v>2815</v>
      </c>
      <c r="CK937" s="10" t="s">
        <v>230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45146</v>
      </c>
      <c r="CX937" s="10" t="s">
        <v>2615</v>
      </c>
      <c r="CY937" s="17">
        <v>45121</v>
      </c>
      <c r="CZ937" s="17" t="s">
        <v>156</v>
      </c>
      <c r="DA937" s="17">
        <v>45008</v>
      </c>
      <c r="DB937" s="17" t="s">
        <v>156</v>
      </c>
      <c r="DC937" s="16">
        <v>0</v>
      </c>
      <c r="DD937" s="10" t="s">
        <v>156</v>
      </c>
      <c r="DE937" s="10" t="s">
        <v>156</v>
      </c>
      <c r="DF937" s="18" t="s">
        <v>156</v>
      </c>
      <c r="DG937" s="17">
        <v>45181</v>
      </c>
      <c r="DH937" s="10" t="s">
        <v>2371</v>
      </c>
      <c r="DI937" s="17">
        <v>45163</v>
      </c>
      <c r="DJ937" s="17" t="s">
        <v>156</v>
      </c>
      <c r="DK937" s="17">
        <v>45008</v>
      </c>
      <c r="DL937" s="17" t="s">
        <v>156</v>
      </c>
      <c r="DM937" s="16">
        <v>0</v>
      </c>
      <c r="DN937" s="10" t="s">
        <v>156</v>
      </c>
      <c r="DO937" s="10" t="s">
        <v>156</v>
      </c>
      <c r="DP937" s="16">
        <v>36</v>
      </c>
      <c r="DQ937" s="16">
        <v>18</v>
      </c>
      <c r="DR937" s="11">
        <v>18</v>
      </c>
      <c r="DS937" s="16">
        <v>24</v>
      </c>
      <c r="DT937" s="16">
        <v>0</v>
      </c>
      <c r="DU937" s="11" t="s">
        <v>181</v>
      </c>
      <c r="DV937" s="11" t="s">
        <v>182</v>
      </c>
      <c r="DW937" s="27" t="s">
        <v>156</v>
      </c>
      <c r="DX937" s="27" t="s">
        <v>156</v>
      </c>
      <c r="DY937" s="20" t="s">
        <v>2778</v>
      </c>
      <c r="DZ937" s="16">
        <v>7</v>
      </c>
      <c r="EA937" s="16">
        <v>14</v>
      </c>
      <c r="EB937" s="27" t="s">
        <v>185</v>
      </c>
      <c r="EC937" s="27" t="s">
        <v>185</v>
      </c>
      <c r="ED937" s="27" t="s">
        <v>182</v>
      </c>
      <c r="EE937" s="29">
        <v>44910.366643518515</v>
      </c>
      <c r="EF937" s="28" t="s">
        <v>188</v>
      </c>
      <c r="EG937" s="28" t="s">
        <v>189</v>
      </c>
      <c r="EH937" s="28" t="s">
        <v>190</v>
      </c>
      <c r="EI937" s="29">
        <v>45119.459224537037</v>
      </c>
      <c r="EJ937" s="28" t="s">
        <v>197</v>
      </c>
      <c r="EK937" s="28" t="s">
        <v>156</v>
      </c>
      <c r="EL937" s="28" t="s">
        <v>198</v>
      </c>
      <c r="EM937" s="45" t="s">
        <v>3713</v>
      </c>
      <c r="EN937" s="46" t="str">
        <f t="shared" si="99"/>
        <v>343F060A</v>
      </c>
      <c r="EO937" s="47">
        <f t="shared" si="100"/>
        <v>45193</v>
      </c>
      <c r="EP937" s="47">
        <f t="shared" si="101"/>
        <v>45146</v>
      </c>
      <c r="EQ937" s="48" t="str">
        <f t="shared" ca="1" si="102"/>
        <v>Y</v>
      </c>
      <c r="ER937" s="49">
        <f t="shared" si="103"/>
        <v>47</v>
      </c>
      <c r="ES937" s="50"/>
      <c r="ET937" s="51">
        <f t="shared" si="104"/>
        <v>47</v>
      </c>
      <c r="EU937" s="52">
        <f t="shared" si="105"/>
        <v>61100</v>
      </c>
      <c r="EV937" s="46"/>
      <c r="EW937" s="23" t="s">
        <v>3721</v>
      </c>
    </row>
    <row r="938" spans="1:153" ht="14.25" hidden="1" customHeight="1">
      <c r="A938" s="8">
        <v>931</v>
      </c>
      <c r="B938" s="9" t="s">
        <v>141</v>
      </c>
      <c r="C938" s="10" t="s">
        <v>206</v>
      </c>
      <c r="D938" s="10" t="s">
        <v>2008</v>
      </c>
      <c r="E938" s="10" t="s">
        <v>150</v>
      </c>
      <c r="F938" s="9" t="s">
        <v>2009</v>
      </c>
      <c r="G938" s="10" t="s">
        <v>562</v>
      </c>
      <c r="H938" s="9" t="s">
        <v>563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149</v>
      </c>
      <c r="N938" s="9" t="s">
        <v>150</v>
      </c>
      <c r="O938" s="9" t="s">
        <v>151</v>
      </c>
      <c r="P938" s="9" t="s">
        <v>142</v>
      </c>
      <c r="Q938" s="9" t="s">
        <v>152</v>
      </c>
      <c r="R938" s="9" t="s">
        <v>336</v>
      </c>
      <c r="S938" s="9" t="s">
        <v>305</v>
      </c>
      <c r="T938" s="9" t="s">
        <v>306</v>
      </c>
      <c r="U938" s="9" t="s">
        <v>337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2034</v>
      </c>
      <c r="AA938" s="9" t="s">
        <v>339</v>
      </c>
      <c r="AB938" s="12" t="s">
        <v>340</v>
      </c>
      <c r="AC938" s="10" t="s">
        <v>2533</v>
      </c>
      <c r="AD938" s="9" t="s">
        <v>2534</v>
      </c>
      <c r="AE938" s="13" t="s">
        <v>2535</v>
      </c>
      <c r="AF938" s="14" t="s">
        <v>564</v>
      </c>
      <c r="AG938" s="10" t="s">
        <v>2805</v>
      </c>
      <c r="AH938" s="11" t="s">
        <v>316</v>
      </c>
      <c r="AI938" s="11" t="s">
        <v>317</v>
      </c>
      <c r="AJ938" s="10" t="s">
        <v>318</v>
      </c>
      <c r="AK938" s="11" t="s">
        <v>317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2.6</v>
      </c>
      <c r="AU938" s="10" t="s">
        <v>142</v>
      </c>
      <c r="AV938" s="16">
        <v>8000</v>
      </c>
      <c r="AW938" s="16">
        <v>8000</v>
      </c>
      <c r="AX938" s="16">
        <v>0</v>
      </c>
      <c r="AY938" s="16">
        <v>456</v>
      </c>
      <c r="AZ938" s="16">
        <v>0</v>
      </c>
      <c r="BA938" s="17">
        <v>45131</v>
      </c>
      <c r="BB938" s="30" t="s">
        <v>175</v>
      </c>
      <c r="BC938" s="18" t="s">
        <v>156</v>
      </c>
      <c r="BD938" s="17">
        <v>45260</v>
      </c>
      <c r="BE938" s="17">
        <v>45322</v>
      </c>
      <c r="BF938" s="17">
        <v>45092</v>
      </c>
      <c r="BG938" s="10">
        <v>85493365</v>
      </c>
      <c r="BH938" s="9" t="s">
        <v>201</v>
      </c>
      <c r="BI938" s="19">
        <v>45170</v>
      </c>
      <c r="BJ938" s="20">
        <v>45194</v>
      </c>
      <c r="BK938" s="16">
        <v>0</v>
      </c>
      <c r="BL938" s="16">
        <v>0</v>
      </c>
      <c r="BM938" s="9" t="s">
        <v>177</v>
      </c>
      <c r="BN938" s="9" t="s">
        <v>178</v>
      </c>
      <c r="BO938" s="9" t="s">
        <v>156</v>
      </c>
      <c r="BP938" s="17">
        <v>45218</v>
      </c>
      <c r="BQ938" s="17" t="s">
        <v>156</v>
      </c>
      <c r="BR938" s="17">
        <v>45218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>
        <v>45027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45037</v>
      </c>
      <c r="CD938" s="10" t="s">
        <v>2109</v>
      </c>
      <c r="CE938" s="17">
        <v>45037</v>
      </c>
      <c r="CF938" s="17" t="s">
        <v>156</v>
      </c>
      <c r="CG938" s="17">
        <v>45027</v>
      </c>
      <c r="CH938" s="17" t="s">
        <v>156</v>
      </c>
      <c r="CI938" s="16">
        <v>0</v>
      </c>
      <c r="CJ938" s="10" t="s">
        <v>156</v>
      </c>
      <c r="CK938" s="10" t="s">
        <v>156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>
        <v>45027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45142</v>
      </c>
      <c r="CX938" s="10" t="s">
        <v>193</v>
      </c>
      <c r="CY938" s="17">
        <v>45142</v>
      </c>
      <c r="CZ938" s="17" t="s">
        <v>156</v>
      </c>
      <c r="DA938" s="17">
        <v>45028</v>
      </c>
      <c r="DB938" s="17" t="s">
        <v>156</v>
      </c>
      <c r="DC938" s="16">
        <v>0</v>
      </c>
      <c r="DD938" s="10" t="s">
        <v>156</v>
      </c>
      <c r="DE938" s="10" t="s">
        <v>156</v>
      </c>
      <c r="DF938" s="18" t="s">
        <v>156</v>
      </c>
      <c r="DG938" s="17">
        <v>45184</v>
      </c>
      <c r="DH938" s="10" t="s">
        <v>156</v>
      </c>
      <c r="DI938" s="17">
        <v>45184</v>
      </c>
      <c r="DJ938" s="17" t="s">
        <v>156</v>
      </c>
      <c r="DK938" s="17">
        <v>45027</v>
      </c>
      <c r="DL938" s="17" t="s">
        <v>156</v>
      </c>
      <c r="DM938" s="16">
        <v>0</v>
      </c>
      <c r="DN938" s="10" t="s">
        <v>156</v>
      </c>
      <c r="DO938" s="10" t="s">
        <v>156</v>
      </c>
      <c r="DP938" s="16">
        <v>36</v>
      </c>
      <c r="DQ938" s="16">
        <v>18</v>
      </c>
      <c r="DR938" s="11">
        <v>18</v>
      </c>
      <c r="DS938" s="16">
        <v>24</v>
      </c>
      <c r="DT938" s="16">
        <v>0</v>
      </c>
      <c r="DU938" s="11" t="s">
        <v>181</v>
      </c>
      <c r="DV938" s="11" t="s">
        <v>182</v>
      </c>
      <c r="DW938" s="27" t="s">
        <v>156</v>
      </c>
      <c r="DX938" s="27" t="s">
        <v>156</v>
      </c>
      <c r="DY938" s="20" t="s">
        <v>156</v>
      </c>
      <c r="DZ938" s="16">
        <v>7</v>
      </c>
      <c r="EA938" s="16">
        <v>14</v>
      </c>
      <c r="EB938" s="27" t="s">
        <v>185</v>
      </c>
      <c r="EC938" s="27" t="s">
        <v>185</v>
      </c>
      <c r="ED938" s="27" t="s">
        <v>182</v>
      </c>
      <c r="EE938" s="29">
        <v>45027.979502314818</v>
      </c>
      <c r="EF938" s="28" t="s">
        <v>186</v>
      </c>
      <c r="EG938" s="28" t="s">
        <v>156</v>
      </c>
      <c r="EH938" s="28" t="s">
        <v>187</v>
      </c>
      <c r="EI938" s="29">
        <v>45062.343865740739</v>
      </c>
      <c r="EJ938" s="28" t="s">
        <v>197</v>
      </c>
      <c r="EK938" s="28" t="s">
        <v>156</v>
      </c>
      <c r="EL938" s="28" t="s">
        <v>198</v>
      </c>
      <c r="EM938" s="45"/>
      <c r="EN938" s="46" t="str">
        <f t="shared" si="99"/>
        <v>343F060A</v>
      </c>
      <c r="EO938" s="47">
        <f t="shared" si="100"/>
        <v>45197</v>
      </c>
      <c r="EP938" s="47">
        <f t="shared" si="101"/>
        <v>45142</v>
      </c>
      <c r="EQ938" s="48" t="str">
        <f t="shared" ca="1" si="102"/>
        <v>Y</v>
      </c>
      <c r="ER938" s="49">
        <f t="shared" si="103"/>
        <v>55</v>
      </c>
      <c r="ES938" s="50"/>
      <c r="ET938" s="51">
        <f t="shared" si="104"/>
        <v>55</v>
      </c>
      <c r="EU938" s="52">
        <f t="shared" si="105"/>
        <v>0</v>
      </c>
      <c r="EV938" s="46"/>
    </row>
    <row r="939" spans="1:153" ht="14.25" hidden="1" customHeight="1">
      <c r="A939" s="8">
        <v>932</v>
      </c>
      <c r="B939" s="9" t="s">
        <v>141</v>
      </c>
      <c r="C939" s="10" t="s">
        <v>206</v>
      </c>
      <c r="D939" s="10" t="s">
        <v>2008</v>
      </c>
      <c r="E939" s="10" t="s">
        <v>150</v>
      </c>
      <c r="F939" s="9" t="s">
        <v>2009</v>
      </c>
      <c r="G939" s="10" t="s">
        <v>562</v>
      </c>
      <c r="H939" s="9" t="s">
        <v>563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149</v>
      </c>
      <c r="N939" s="9" t="s">
        <v>150</v>
      </c>
      <c r="O939" s="9" t="s">
        <v>151</v>
      </c>
      <c r="P939" s="9" t="s">
        <v>142</v>
      </c>
      <c r="Q939" s="9" t="s">
        <v>152</v>
      </c>
      <c r="R939" s="9" t="s">
        <v>336</v>
      </c>
      <c r="S939" s="9" t="s">
        <v>305</v>
      </c>
      <c r="T939" s="9" t="s">
        <v>306</v>
      </c>
      <c r="U939" s="9" t="s">
        <v>337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2034</v>
      </c>
      <c r="AA939" s="9" t="s">
        <v>339</v>
      </c>
      <c r="AB939" s="12" t="s">
        <v>340</v>
      </c>
      <c r="AC939" s="10" t="s">
        <v>2533</v>
      </c>
      <c r="AD939" s="9" t="s">
        <v>2534</v>
      </c>
      <c r="AE939" s="13" t="s">
        <v>2535</v>
      </c>
      <c r="AF939" s="14" t="s">
        <v>564</v>
      </c>
      <c r="AG939" s="10" t="s">
        <v>2805</v>
      </c>
      <c r="AH939" s="11" t="s">
        <v>316</v>
      </c>
      <c r="AI939" s="11" t="s">
        <v>317</v>
      </c>
      <c r="AJ939" s="10" t="s">
        <v>318</v>
      </c>
      <c r="AK939" s="11" t="s">
        <v>317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2.6</v>
      </c>
      <c r="AU939" s="10" t="s">
        <v>142</v>
      </c>
      <c r="AV939" s="16">
        <v>8000</v>
      </c>
      <c r="AW939" s="16">
        <v>8000</v>
      </c>
      <c r="AX939" s="16">
        <v>0</v>
      </c>
      <c r="AY939" s="16">
        <v>456</v>
      </c>
      <c r="AZ939" s="16">
        <v>0</v>
      </c>
      <c r="BA939" s="17">
        <v>45131</v>
      </c>
      <c r="BB939" s="30" t="s">
        <v>175</v>
      </c>
      <c r="BC939" s="18" t="s">
        <v>156</v>
      </c>
      <c r="BD939" s="17">
        <v>45260</v>
      </c>
      <c r="BE939" s="17">
        <v>45322</v>
      </c>
      <c r="BF939" s="17">
        <v>45092</v>
      </c>
      <c r="BG939" s="10">
        <v>85493364</v>
      </c>
      <c r="BH939" s="9" t="s">
        <v>618</v>
      </c>
      <c r="BI939" s="19">
        <v>45200</v>
      </c>
      <c r="BJ939" s="20">
        <v>45208</v>
      </c>
      <c r="BK939" s="16">
        <v>0</v>
      </c>
      <c r="BL939" s="16">
        <v>0</v>
      </c>
      <c r="BM939" s="9" t="s">
        <v>177</v>
      </c>
      <c r="BN939" s="9" t="s">
        <v>178</v>
      </c>
      <c r="BO939" s="9" t="s">
        <v>156</v>
      </c>
      <c r="BP939" s="17">
        <v>45232</v>
      </c>
      <c r="BQ939" s="17" t="s">
        <v>156</v>
      </c>
      <c r="BR939" s="17">
        <v>45232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>
        <v>45027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45037</v>
      </c>
      <c r="CD939" s="10" t="s">
        <v>2109</v>
      </c>
      <c r="CE939" s="17">
        <v>45037</v>
      </c>
      <c r="CF939" s="17" t="s">
        <v>156</v>
      </c>
      <c r="CG939" s="17">
        <v>45027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>
        <v>45027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>
        <v>45156</v>
      </c>
      <c r="CX939" s="10" t="s">
        <v>193</v>
      </c>
      <c r="CY939" s="17">
        <v>45156</v>
      </c>
      <c r="CZ939" s="17" t="s">
        <v>156</v>
      </c>
      <c r="DA939" s="17">
        <v>45028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>
        <v>45198</v>
      </c>
      <c r="DH939" s="10" t="s">
        <v>156</v>
      </c>
      <c r="DI939" s="17">
        <v>45198</v>
      </c>
      <c r="DJ939" s="17" t="s">
        <v>156</v>
      </c>
      <c r="DK939" s="17">
        <v>45027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36</v>
      </c>
      <c r="DQ939" s="16">
        <v>18</v>
      </c>
      <c r="DR939" s="11">
        <v>18</v>
      </c>
      <c r="DS939" s="16">
        <v>24</v>
      </c>
      <c r="DT939" s="16">
        <v>0</v>
      </c>
      <c r="DU939" s="11" t="s">
        <v>181</v>
      </c>
      <c r="DV939" s="11" t="s">
        <v>182</v>
      </c>
      <c r="DW939" s="27" t="s">
        <v>156</v>
      </c>
      <c r="DX939" s="27" t="s">
        <v>156</v>
      </c>
      <c r="DY939" s="20" t="s">
        <v>156</v>
      </c>
      <c r="DZ939" s="16">
        <v>7</v>
      </c>
      <c r="EA939" s="16">
        <v>14</v>
      </c>
      <c r="EB939" s="27" t="s">
        <v>185</v>
      </c>
      <c r="EC939" s="27" t="s">
        <v>185</v>
      </c>
      <c r="ED939" s="27" t="s">
        <v>182</v>
      </c>
      <c r="EE939" s="29">
        <v>45027.979502314818</v>
      </c>
      <c r="EF939" s="28" t="s">
        <v>186</v>
      </c>
      <c r="EG939" s="28" t="s">
        <v>156</v>
      </c>
      <c r="EH939" s="28" t="s">
        <v>187</v>
      </c>
      <c r="EI939" s="29">
        <v>45062.343865740739</v>
      </c>
      <c r="EJ939" s="28" t="s">
        <v>197</v>
      </c>
      <c r="EK939" s="28" t="s">
        <v>156</v>
      </c>
      <c r="EL939" s="28" t="s">
        <v>198</v>
      </c>
      <c r="EM939" s="45"/>
      <c r="EN939" s="46" t="str">
        <f t="shared" si="99"/>
        <v>343F060A</v>
      </c>
      <c r="EO939" s="47">
        <f t="shared" si="100"/>
        <v>45211</v>
      </c>
      <c r="EP939" s="47">
        <f t="shared" si="101"/>
        <v>45156</v>
      </c>
      <c r="EQ939" s="48" t="str">
        <f t="shared" ca="1" si="102"/>
        <v>Y</v>
      </c>
      <c r="ER939" s="49">
        <f t="shared" si="103"/>
        <v>55</v>
      </c>
      <c r="ES939" s="50"/>
      <c r="ET939" s="51">
        <f t="shared" si="104"/>
        <v>55</v>
      </c>
      <c r="EU939" s="52">
        <f t="shared" si="105"/>
        <v>0</v>
      </c>
      <c r="EV939" s="46"/>
    </row>
    <row r="940" spans="1:153" ht="14.25" hidden="1" customHeight="1">
      <c r="A940" s="8">
        <v>933</v>
      </c>
      <c r="B940" s="9" t="s">
        <v>141</v>
      </c>
      <c r="C940" s="10" t="s">
        <v>206</v>
      </c>
      <c r="D940" s="10" t="s">
        <v>2008</v>
      </c>
      <c r="E940" s="10" t="s">
        <v>150</v>
      </c>
      <c r="F940" s="9" t="s">
        <v>2009</v>
      </c>
      <c r="G940" s="10" t="s">
        <v>562</v>
      </c>
      <c r="H940" s="9" t="s">
        <v>563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149</v>
      </c>
      <c r="N940" s="9" t="s">
        <v>150</v>
      </c>
      <c r="O940" s="9" t="s">
        <v>151</v>
      </c>
      <c r="P940" s="9" t="s">
        <v>142</v>
      </c>
      <c r="Q940" s="9" t="s">
        <v>152</v>
      </c>
      <c r="R940" s="9" t="s">
        <v>336</v>
      </c>
      <c r="S940" s="9" t="s">
        <v>305</v>
      </c>
      <c r="T940" s="9" t="s">
        <v>306</v>
      </c>
      <c r="U940" s="9" t="s">
        <v>337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2034</v>
      </c>
      <c r="AA940" s="9" t="s">
        <v>339</v>
      </c>
      <c r="AB940" s="12" t="s">
        <v>340</v>
      </c>
      <c r="AC940" s="10" t="s">
        <v>2533</v>
      </c>
      <c r="AD940" s="9" t="s">
        <v>2534</v>
      </c>
      <c r="AE940" s="13" t="s">
        <v>2535</v>
      </c>
      <c r="AF940" s="14" t="s">
        <v>564</v>
      </c>
      <c r="AG940" s="10" t="s">
        <v>2805</v>
      </c>
      <c r="AH940" s="11" t="s">
        <v>316</v>
      </c>
      <c r="AI940" s="11" t="s">
        <v>317</v>
      </c>
      <c r="AJ940" s="10" t="s">
        <v>318</v>
      </c>
      <c r="AK940" s="11" t="s">
        <v>317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2.6</v>
      </c>
      <c r="AU940" s="10" t="s">
        <v>142</v>
      </c>
      <c r="AV940" s="16">
        <v>8000</v>
      </c>
      <c r="AW940" s="16">
        <v>8000</v>
      </c>
      <c r="AX940" s="16">
        <v>0</v>
      </c>
      <c r="AY940" s="16">
        <v>456</v>
      </c>
      <c r="AZ940" s="16">
        <v>0</v>
      </c>
      <c r="BA940" s="17">
        <v>45131</v>
      </c>
      <c r="BB940" s="30" t="s">
        <v>175</v>
      </c>
      <c r="BC940" s="18" t="s">
        <v>156</v>
      </c>
      <c r="BD940" s="17">
        <v>45260</v>
      </c>
      <c r="BE940" s="17">
        <v>45322</v>
      </c>
      <c r="BF940" s="17">
        <v>45092</v>
      </c>
      <c r="BG940" s="10">
        <v>85512276</v>
      </c>
      <c r="BH940" s="9" t="s">
        <v>620</v>
      </c>
      <c r="BI940" s="19">
        <v>45200</v>
      </c>
      <c r="BJ940" s="20">
        <v>45208</v>
      </c>
      <c r="BK940" s="16">
        <v>0</v>
      </c>
      <c r="BL940" s="16">
        <v>0</v>
      </c>
      <c r="BM940" s="9" t="s">
        <v>177</v>
      </c>
      <c r="BN940" s="9" t="s">
        <v>178</v>
      </c>
      <c r="BO940" s="9" t="s">
        <v>156</v>
      </c>
      <c r="BP940" s="17">
        <v>45232</v>
      </c>
      <c r="BQ940" s="17" t="s">
        <v>156</v>
      </c>
      <c r="BR940" s="17">
        <v>45232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>
        <v>45036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45051</v>
      </c>
      <c r="CD940" s="10" t="s">
        <v>2110</v>
      </c>
      <c r="CE940" s="17">
        <v>45051</v>
      </c>
      <c r="CF940" s="17" t="s">
        <v>156</v>
      </c>
      <c r="CG940" s="17">
        <v>45036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>
        <v>45036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>
        <v>45156</v>
      </c>
      <c r="CX940" s="10" t="s">
        <v>193</v>
      </c>
      <c r="CY940" s="17">
        <v>45156</v>
      </c>
      <c r="CZ940" s="17" t="s">
        <v>156</v>
      </c>
      <c r="DA940" s="17">
        <v>45042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>
        <v>45198</v>
      </c>
      <c r="DH940" s="10" t="s">
        <v>156</v>
      </c>
      <c r="DI940" s="17">
        <v>45198</v>
      </c>
      <c r="DJ940" s="17" t="s">
        <v>156</v>
      </c>
      <c r="DK940" s="17">
        <v>45036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36</v>
      </c>
      <c r="DQ940" s="16">
        <v>18</v>
      </c>
      <c r="DR940" s="11">
        <v>18</v>
      </c>
      <c r="DS940" s="16">
        <v>24</v>
      </c>
      <c r="DT940" s="16">
        <v>400</v>
      </c>
      <c r="DU940" s="11" t="s">
        <v>181</v>
      </c>
      <c r="DV940" s="11" t="s">
        <v>182</v>
      </c>
      <c r="DW940" s="27" t="s">
        <v>156</v>
      </c>
      <c r="DX940" s="27" t="s">
        <v>156</v>
      </c>
      <c r="DY940" s="20" t="s">
        <v>156</v>
      </c>
      <c r="DZ940" s="16">
        <v>7</v>
      </c>
      <c r="EA940" s="16">
        <v>14</v>
      </c>
      <c r="EB940" s="27" t="s">
        <v>185</v>
      </c>
      <c r="EC940" s="27" t="s">
        <v>185</v>
      </c>
      <c r="ED940" s="27" t="s">
        <v>182</v>
      </c>
      <c r="EE940" s="29">
        <v>45036.979513888888</v>
      </c>
      <c r="EF940" s="28" t="s">
        <v>186</v>
      </c>
      <c r="EG940" s="28" t="s">
        <v>156</v>
      </c>
      <c r="EH940" s="28" t="s">
        <v>187</v>
      </c>
      <c r="EI940" s="29">
        <v>45062.343865740739</v>
      </c>
      <c r="EJ940" s="28" t="s">
        <v>197</v>
      </c>
      <c r="EK940" s="28" t="s">
        <v>156</v>
      </c>
      <c r="EL940" s="28" t="s">
        <v>198</v>
      </c>
      <c r="EM940" s="45"/>
      <c r="EN940" s="46" t="str">
        <f t="shared" si="99"/>
        <v>343F060A</v>
      </c>
      <c r="EO940" s="47">
        <f t="shared" si="100"/>
        <v>45211</v>
      </c>
      <c r="EP940" s="47">
        <f t="shared" si="101"/>
        <v>45156</v>
      </c>
      <c r="EQ940" s="48" t="str">
        <f t="shared" ca="1" si="102"/>
        <v>Y</v>
      </c>
      <c r="ER940" s="49">
        <f t="shared" si="103"/>
        <v>55</v>
      </c>
      <c r="ES940" s="50"/>
      <c r="ET940" s="51">
        <f t="shared" si="104"/>
        <v>55</v>
      </c>
      <c r="EU940" s="52">
        <f t="shared" si="105"/>
        <v>0</v>
      </c>
      <c r="EV940" s="46"/>
    </row>
    <row r="941" spans="1:153" ht="14.25" hidden="1" customHeight="1">
      <c r="A941" s="8">
        <v>934</v>
      </c>
      <c r="B941" s="9" t="s">
        <v>141</v>
      </c>
      <c r="C941" s="10" t="s">
        <v>206</v>
      </c>
      <c r="D941" s="10" t="s">
        <v>2008</v>
      </c>
      <c r="E941" s="10" t="s">
        <v>150</v>
      </c>
      <c r="F941" s="9" t="s">
        <v>2009</v>
      </c>
      <c r="G941" s="10" t="s">
        <v>562</v>
      </c>
      <c r="H941" s="9" t="s">
        <v>563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149</v>
      </c>
      <c r="N941" s="9" t="s">
        <v>150</v>
      </c>
      <c r="O941" s="9" t="s">
        <v>151</v>
      </c>
      <c r="P941" s="9" t="s">
        <v>142</v>
      </c>
      <c r="Q941" s="9" t="s">
        <v>152</v>
      </c>
      <c r="R941" s="9" t="s">
        <v>336</v>
      </c>
      <c r="S941" s="9" t="s">
        <v>305</v>
      </c>
      <c r="T941" s="9" t="s">
        <v>306</v>
      </c>
      <c r="U941" s="9" t="s">
        <v>337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2034</v>
      </c>
      <c r="AA941" s="9" t="s">
        <v>339</v>
      </c>
      <c r="AB941" s="12" t="s">
        <v>340</v>
      </c>
      <c r="AC941" s="10" t="s">
        <v>2533</v>
      </c>
      <c r="AD941" s="9" t="s">
        <v>2534</v>
      </c>
      <c r="AE941" s="13" t="s">
        <v>2535</v>
      </c>
      <c r="AF941" s="14" t="s">
        <v>564</v>
      </c>
      <c r="AG941" s="10" t="s">
        <v>2805</v>
      </c>
      <c r="AH941" s="11" t="s">
        <v>316</v>
      </c>
      <c r="AI941" s="11" t="s">
        <v>317</v>
      </c>
      <c r="AJ941" s="10" t="s">
        <v>318</v>
      </c>
      <c r="AK941" s="11" t="s">
        <v>317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2.6</v>
      </c>
      <c r="AU941" s="10" t="s">
        <v>142</v>
      </c>
      <c r="AV941" s="16">
        <v>8000</v>
      </c>
      <c r="AW941" s="16">
        <v>8000</v>
      </c>
      <c r="AX941" s="16">
        <v>0</v>
      </c>
      <c r="AY941" s="16">
        <v>456</v>
      </c>
      <c r="AZ941" s="16">
        <v>0</v>
      </c>
      <c r="BA941" s="17">
        <v>45131</v>
      </c>
      <c r="BB941" s="30" t="s">
        <v>175</v>
      </c>
      <c r="BC941" s="18" t="s">
        <v>156</v>
      </c>
      <c r="BD941" s="17">
        <v>45260</v>
      </c>
      <c r="BE941" s="17">
        <v>45322</v>
      </c>
      <c r="BF941" s="17">
        <v>45092</v>
      </c>
      <c r="BG941" s="10">
        <v>85534593</v>
      </c>
      <c r="BH941" s="9" t="s">
        <v>621</v>
      </c>
      <c r="BI941" s="19">
        <v>45200</v>
      </c>
      <c r="BJ941" s="20">
        <v>45215</v>
      </c>
      <c r="BK941" s="16">
        <v>0</v>
      </c>
      <c r="BL941" s="16">
        <v>0</v>
      </c>
      <c r="BM941" s="9" t="s">
        <v>177</v>
      </c>
      <c r="BN941" s="9" t="s">
        <v>178</v>
      </c>
      <c r="BO941" s="9" t="s">
        <v>156</v>
      </c>
      <c r="BP941" s="17">
        <v>45238</v>
      </c>
      <c r="BQ941" s="17" t="s">
        <v>156</v>
      </c>
      <c r="BR941" s="17">
        <v>45238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>
        <v>45050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45065</v>
      </c>
      <c r="CD941" s="10" t="s">
        <v>1012</v>
      </c>
      <c r="CE941" s="17">
        <v>45065</v>
      </c>
      <c r="CF941" s="17" t="s">
        <v>156</v>
      </c>
      <c r="CG941" s="17">
        <v>45050</v>
      </c>
      <c r="CH941" s="17" t="s">
        <v>156</v>
      </c>
      <c r="CI941" s="16">
        <v>0</v>
      </c>
      <c r="CJ941" s="10" t="s">
        <v>156</v>
      </c>
      <c r="CK941" s="10" t="s">
        <v>156</v>
      </c>
      <c r="CL941" s="18" t="s">
        <v>156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>
        <v>45050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>
        <v>45156</v>
      </c>
      <c r="CX941" s="10" t="s">
        <v>193</v>
      </c>
      <c r="CY941" s="17">
        <v>45156</v>
      </c>
      <c r="CZ941" s="17" t="s">
        <v>156</v>
      </c>
      <c r="DA941" s="17">
        <v>45055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>
        <v>45205</v>
      </c>
      <c r="DH941" s="10" t="s">
        <v>156</v>
      </c>
      <c r="DI941" s="17">
        <v>45205</v>
      </c>
      <c r="DJ941" s="17" t="s">
        <v>156</v>
      </c>
      <c r="DK941" s="17">
        <v>45050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36</v>
      </c>
      <c r="DQ941" s="16">
        <v>18</v>
      </c>
      <c r="DR941" s="11">
        <v>18</v>
      </c>
      <c r="DS941" s="16">
        <v>24</v>
      </c>
      <c r="DT941" s="16">
        <v>560</v>
      </c>
      <c r="DU941" s="11" t="s">
        <v>181</v>
      </c>
      <c r="DV941" s="11" t="s">
        <v>182</v>
      </c>
      <c r="DW941" s="27" t="s">
        <v>156</v>
      </c>
      <c r="DX941" s="27" t="s">
        <v>156</v>
      </c>
      <c r="DY941" s="20" t="s">
        <v>156</v>
      </c>
      <c r="DZ941" s="16">
        <v>7</v>
      </c>
      <c r="EA941" s="16">
        <v>14</v>
      </c>
      <c r="EB941" s="27" t="s">
        <v>185</v>
      </c>
      <c r="EC941" s="27" t="s">
        <v>185</v>
      </c>
      <c r="ED941" s="27" t="s">
        <v>182</v>
      </c>
      <c r="EE941" s="29">
        <v>45050.979618055557</v>
      </c>
      <c r="EF941" s="28" t="s">
        <v>186</v>
      </c>
      <c r="EG941" s="28" t="s">
        <v>156</v>
      </c>
      <c r="EH941" s="28" t="s">
        <v>187</v>
      </c>
      <c r="EI941" s="29">
        <v>45068.979525462964</v>
      </c>
      <c r="EJ941" s="28" t="s">
        <v>186</v>
      </c>
      <c r="EK941" s="28" t="s">
        <v>156</v>
      </c>
      <c r="EL941" s="28" t="s">
        <v>187</v>
      </c>
      <c r="EM941" s="45"/>
      <c r="EN941" s="46" t="str">
        <f t="shared" si="99"/>
        <v>343F060A</v>
      </c>
      <c r="EO941" s="47">
        <f t="shared" si="100"/>
        <v>45217</v>
      </c>
      <c r="EP941" s="47">
        <f t="shared" si="101"/>
        <v>45156</v>
      </c>
      <c r="EQ941" s="48" t="str">
        <f t="shared" ca="1" si="102"/>
        <v>Y</v>
      </c>
      <c r="ER941" s="49">
        <f t="shared" si="103"/>
        <v>61</v>
      </c>
      <c r="ES941" s="50"/>
      <c r="ET941" s="51">
        <f t="shared" si="104"/>
        <v>61</v>
      </c>
      <c r="EU941" s="52">
        <f t="shared" si="105"/>
        <v>0</v>
      </c>
      <c r="EV941" s="46"/>
    </row>
    <row r="942" spans="1:153" ht="14.25" hidden="1" customHeight="1">
      <c r="A942" s="8">
        <v>935</v>
      </c>
      <c r="B942" s="9" t="s">
        <v>141</v>
      </c>
      <c r="C942" s="10" t="s">
        <v>206</v>
      </c>
      <c r="D942" s="10" t="s">
        <v>2008</v>
      </c>
      <c r="E942" s="10" t="s">
        <v>150</v>
      </c>
      <c r="F942" s="9" t="s">
        <v>2009</v>
      </c>
      <c r="G942" s="10" t="s">
        <v>562</v>
      </c>
      <c r="H942" s="9" t="s">
        <v>563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149</v>
      </c>
      <c r="N942" s="9" t="s">
        <v>150</v>
      </c>
      <c r="O942" s="9" t="s">
        <v>151</v>
      </c>
      <c r="P942" s="9" t="s">
        <v>142</v>
      </c>
      <c r="Q942" s="9" t="s">
        <v>152</v>
      </c>
      <c r="R942" s="9" t="s">
        <v>336</v>
      </c>
      <c r="S942" s="9" t="s">
        <v>305</v>
      </c>
      <c r="T942" s="9" t="s">
        <v>306</v>
      </c>
      <c r="U942" s="9" t="s">
        <v>337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2034</v>
      </c>
      <c r="AA942" s="9" t="s">
        <v>339</v>
      </c>
      <c r="AB942" s="12" t="s">
        <v>340</v>
      </c>
      <c r="AC942" s="10" t="s">
        <v>2533</v>
      </c>
      <c r="AD942" s="9" t="s">
        <v>2534</v>
      </c>
      <c r="AE942" s="13" t="s">
        <v>2535</v>
      </c>
      <c r="AF942" s="14" t="s">
        <v>564</v>
      </c>
      <c r="AG942" s="10" t="s">
        <v>2805</v>
      </c>
      <c r="AH942" s="11" t="s">
        <v>316</v>
      </c>
      <c r="AI942" s="11" t="s">
        <v>317</v>
      </c>
      <c r="AJ942" s="10" t="s">
        <v>318</v>
      </c>
      <c r="AK942" s="11" t="s">
        <v>317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2.6</v>
      </c>
      <c r="AU942" s="10" t="s">
        <v>142</v>
      </c>
      <c r="AV942" s="16">
        <v>8000</v>
      </c>
      <c r="AW942" s="16">
        <v>8000</v>
      </c>
      <c r="AX942" s="16">
        <v>0</v>
      </c>
      <c r="AY942" s="16">
        <v>456</v>
      </c>
      <c r="AZ942" s="16">
        <v>0</v>
      </c>
      <c r="BA942" s="17">
        <v>45131</v>
      </c>
      <c r="BB942" s="30" t="s">
        <v>175</v>
      </c>
      <c r="BC942" s="18" t="s">
        <v>156</v>
      </c>
      <c r="BD942" s="17">
        <v>45260</v>
      </c>
      <c r="BE942" s="17">
        <v>45322</v>
      </c>
      <c r="BF942" s="17">
        <v>45092</v>
      </c>
      <c r="BG942" s="10">
        <v>85521187</v>
      </c>
      <c r="BH942" s="9" t="s">
        <v>280</v>
      </c>
      <c r="BI942" s="19">
        <v>45200</v>
      </c>
      <c r="BJ942" s="20">
        <v>45201</v>
      </c>
      <c r="BK942" s="16">
        <v>0</v>
      </c>
      <c r="BL942" s="16">
        <v>0</v>
      </c>
      <c r="BM942" s="9" t="s">
        <v>177</v>
      </c>
      <c r="BN942" s="9" t="s">
        <v>178</v>
      </c>
      <c r="BO942" s="9" t="s">
        <v>156</v>
      </c>
      <c r="BP942" s="17">
        <v>45245</v>
      </c>
      <c r="BQ942" s="17" t="s">
        <v>156</v>
      </c>
      <c r="BR942" s="17" t="s">
        <v>156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 t="s">
        <v>156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45065</v>
      </c>
      <c r="CD942" s="10" t="s">
        <v>1012</v>
      </c>
      <c r="CE942" s="17">
        <v>45065</v>
      </c>
      <c r="CF942" s="17" t="s">
        <v>156</v>
      </c>
      <c r="CG942" s="17">
        <v>45055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 t="s">
        <v>156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45163</v>
      </c>
      <c r="CX942" s="10" t="s">
        <v>193</v>
      </c>
      <c r="CY942" s="17">
        <v>45163</v>
      </c>
      <c r="CZ942" s="17" t="s">
        <v>156</v>
      </c>
      <c r="DA942" s="17">
        <v>45056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45205</v>
      </c>
      <c r="DH942" s="10" t="s">
        <v>156</v>
      </c>
      <c r="DI942" s="17">
        <v>45205</v>
      </c>
      <c r="DJ942" s="17" t="s">
        <v>156</v>
      </c>
      <c r="DK942" s="17">
        <v>45042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36</v>
      </c>
      <c r="DQ942" s="16">
        <v>18</v>
      </c>
      <c r="DR942" s="11">
        <v>18</v>
      </c>
      <c r="DS942" s="16">
        <v>24</v>
      </c>
      <c r="DT942" s="16">
        <v>1</v>
      </c>
      <c r="DU942" s="11" t="s">
        <v>181</v>
      </c>
      <c r="DV942" s="11" t="s">
        <v>182</v>
      </c>
      <c r="DW942" s="27" t="s">
        <v>156</v>
      </c>
      <c r="DX942" s="27" t="s">
        <v>156</v>
      </c>
      <c r="DY942" s="20" t="s">
        <v>2816</v>
      </c>
      <c r="DZ942" s="16">
        <v>7</v>
      </c>
      <c r="EA942" s="16">
        <v>14</v>
      </c>
      <c r="EB942" s="27" t="s">
        <v>185</v>
      </c>
      <c r="EC942" s="27" t="s">
        <v>185</v>
      </c>
      <c r="ED942" s="27" t="s">
        <v>182</v>
      </c>
      <c r="EE942" s="29">
        <v>45042.277557870373</v>
      </c>
      <c r="EF942" s="28" t="s">
        <v>1129</v>
      </c>
      <c r="EG942" s="28" t="s">
        <v>1130</v>
      </c>
      <c r="EH942" s="28" t="s">
        <v>190</v>
      </c>
      <c r="EI942" s="29">
        <v>45068.815046296295</v>
      </c>
      <c r="EJ942" s="28" t="s">
        <v>197</v>
      </c>
      <c r="EK942" s="28" t="s">
        <v>156</v>
      </c>
      <c r="EL942" s="28" t="s">
        <v>198</v>
      </c>
      <c r="EM942" s="45"/>
      <c r="EN942" s="46" t="str">
        <f t="shared" si="99"/>
        <v>343F060A</v>
      </c>
      <c r="EO942" s="47">
        <f t="shared" si="100"/>
        <v>45224</v>
      </c>
      <c r="EP942" s="47">
        <f t="shared" si="101"/>
        <v>45163</v>
      </c>
      <c r="EQ942" s="48" t="str">
        <f t="shared" ca="1" si="102"/>
        <v>Y</v>
      </c>
      <c r="ER942" s="49">
        <f t="shared" si="103"/>
        <v>61</v>
      </c>
      <c r="ES942" s="50"/>
      <c r="ET942" s="51">
        <f t="shared" si="104"/>
        <v>61</v>
      </c>
      <c r="EU942" s="52">
        <f t="shared" si="105"/>
        <v>0</v>
      </c>
      <c r="EV942" s="46"/>
    </row>
    <row r="943" spans="1:153" ht="14.25" hidden="1" customHeight="1">
      <c r="A943" s="8">
        <v>936</v>
      </c>
      <c r="B943" s="9" t="s">
        <v>141</v>
      </c>
      <c r="C943" s="10" t="s">
        <v>206</v>
      </c>
      <c r="D943" s="10" t="s">
        <v>2008</v>
      </c>
      <c r="E943" s="10" t="s">
        <v>150</v>
      </c>
      <c r="F943" s="9" t="s">
        <v>2009</v>
      </c>
      <c r="G943" s="10" t="s">
        <v>562</v>
      </c>
      <c r="H943" s="9" t="s">
        <v>563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149</v>
      </c>
      <c r="N943" s="9" t="s">
        <v>150</v>
      </c>
      <c r="O943" s="9" t="s">
        <v>151</v>
      </c>
      <c r="P943" s="9" t="s">
        <v>142</v>
      </c>
      <c r="Q943" s="9" t="s">
        <v>152</v>
      </c>
      <c r="R943" s="9" t="s">
        <v>336</v>
      </c>
      <c r="S943" s="9" t="s">
        <v>305</v>
      </c>
      <c r="T943" s="9" t="s">
        <v>306</v>
      </c>
      <c r="U943" s="9" t="s">
        <v>337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2034</v>
      </c>
      <c r="AA943" s="9" t="s">
        <v>339</v>
      </c>
      <c r="AB943" s="12" t="s">
        <v>340</v>
      </c>
      <c r="AC943" s="10" t="s">
        <v>2533</v>
      </c>
      <c r="AD943" s="9" t="s">
        <v>2534</v>
      </c>
      <c r="AE943" s="13" t="s">
        <v>2535</v>
      </c>
      <c r="AF943" s="14" t="s">
        <v>564</v>
      </c>
      <c r="AG943" s="10" t="s">
        <v>2805</v>
      </c>
      <c r="AH943" s="11" t="s">
        <v>316</v>
      </c>
      <c r="AI943" s="11" t="s">
        <v>317</v>
      </c>
      <c r="AJ943" s="10" t="s">
        <v>318</v>
      </c>
      <c r="AK943" s="11" t="s">
        <v>317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2.6</v>
      </c>
      <c r="AU943" s="10" t="s">
        <v>142</v>
      </c>
      <c r="AV943" s="16">
        <v>8000</v>
      </c>
      <c r="AW943" s="16">
        <v>8000</v>
      </c>
      <c r="AX943" s="16">
        <v>0</v>
      </c>
      <c r="AY943" s="16">
        <v>456</v>
      </c>
      <c r="AZ943" s="16">
        <v>0</v>
      </c>
      <c r="BA943" s="17">
        <v>45131</v>
      </c>
      <c r="BB943" s="30" t="s">
        <v>175</v>
      </c>
      <c r="BC943" s="18" t="s">
        <v>156</v>
      </c>
      <c r="BD943" s="17">
        <v>45260</v>
      </c>
      <c r="BE943" s="17">
        <v>45322</v>
      </c>
      <c r="BF943" s="17">
        <v>45092</v>
      </c>
      <c r="BG943" s="10">
        <v>85493363</v>
      </c>
      <c r="BH943" s="9" t="s">
        <v>2817</v>
      </c>
      <c r="BI943" s="19">
        <v>45200</v>
      </c>
      <c r="BJ943" s="20">
        <v>45222</v>
      </c>
      <c r="BK943" s="16">
        <v>0</v>
      </c>
      <c r="BL943" s="16">
        <v>0</v>
      </c>
      <c r="BM943" s="9" t="s">
        <v>177</v>
      </c>
      <c r="BN943" s="9" t="s">
        <v>178</v>
      </c>
      <c r="BO943" s="9" t="s">
        <v>156</v>
      </c>
      <c r="BP943" s="17">
        <v>45246</v>
      </c>
      <c r="BQ943" s="17" t="s">
        <v>156</v>
      </c>
      <c r="BR943" s="17">
        <v>45246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>
        <v>45027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45037</v>
      </c>
      <c r="CD943" s="10" t="s">
        <v>2109</v>
      </c>
      <c r="CE943" s="17">
        <v>45037</v>
      </c>
      <c r="CF943" s="17" t="s">
        <v>156</v>
      </c>
      <c r="CG943" s="17">
        <v>45027</v>
      </c>
      <c r="CH943" s="17" t="s">
        <v>156</v>
      </c>
      <c r="CI943" s="16">
        <v>0</v>
      </c>
      <c r="CJ943" s="10" t="s">
        <v>156</v>
      </c>
      <c r="CK943" s="10" t="s">
        <v>156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>
        <v>45027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45163</v>
      </c>
      <c r="CX943" s="10" t="s">
        <v>193</v>
      </c>
      <c r="CY943" s="17">
        <v>45163</v>
      </c>
      <c r="CZ943" s="17" t="s">
        <v>156</v>
      </c>
      <c r="DA943" s="17">
        <v>45028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45212</v>
      </c>
      <c r="DH943" s="10" t="s">
        <v>156</v>
      </c>
      <c r="DI943" s="17">
        <v>45212</v>
      </c>
      <c r="DJ943" s="17" t="s">
        <v>156</v>
      </c>
      <c r="DK943" s="17">
        <v>45027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36</v>
      </c>
      <c r="DQ943" s="16">
        <v>18</v>
      </c>
      <c r="DR943" s="11">
        <v>18</v>
      </c>
      <c r="DS943" s="16">
        <v>24</v>
      </c>
      <c r="DT943" s="16">
        <v>0</v>
      </c>
      <c r="DU943" s="11" t="s">
        <v>181</v>
      </c>
      <c r="DV943" s="11" t="s">
        <v>182</v>
      </c>
      <c r="DW943" s="27" t="s">
        <v>156</v>
      </c>
      <c r="DX943" s="27" t="s">
        <v>156</v>
      </c>
      <c r="DY943" s="20" t="s">
        <v>156</v>
      </c>
      <c r="DZ943" s="16">
        <v>7</v>
      </c>
      <c r="EA943" s="16">
        <v>14</v>
      </c>
      <c r="EB943" s="27" t="s">
        <v>185</v>
      </c>
      <c r="EC943" s="27" t="s">
        <v>185</v>
      </c>
      <c r="ED943" s="27" t="s">
        <v>182</v>
      </c>
      <c r="EE943" s="29">
        <v>45027.979502314818</v>
      </c>
      <c r="EF943" s="28" t="s">
        <v>186</v>
      </c>
      <c r="EG943" s="28" t="s">
        <v>156</v>
      </c>
      <c r="EH943" s="28" t="s">
        <v>187</v>
      </c>
      <c r="EI943" s="29">
        <v>45062.343865740739</v>
      </c>
      <c r="EJ943" s="28" t="s">
        <v>197</v>
      </c>
      <c r="EK943" s="28" t="s">
        <v>156</v>
      </c>
      <c r="EL943" s="28" t="s">
        <v>198</v>
      </c>
      <c r="EM943" s="45"/>
      <c r="EN943" s="46" t="str">
        <f t="shared" si="99"/>
        <v>343F060A</v>
      </c>
      <c r="EO943" s="47">
        <f t="shared" si="100"/>
        <v>45225</v>
      </c>
      <c r="EP943" s="47">
        <f t="shared" si="101"/>
        <v>45163</v>
      </c>
      <c r="EQ943" s="48" t="str">
        <f t="shared" ca="1" si="102"/>
        <v>Y</v>
      </c>
      <c r="ER943" s="49">
        <f t="shared" si="103"/>
        <v>62</v>
      </c>
      <c r="ES943" s="50"/>
      <c r="ET943" s="51">
        <f t="shared" si="104"/>
        <v>62</v>
      </c>
      <c r="EU943" s="52">
        <f t="shared" si="105"/>
        <v>0</v>
      </c>
      <c r="EV943" s="46"/>
    </row>
    <row r="944" spans="1:153" ht="14.25" hidden="1" customHeight="1">
      <c r="A944" s="8">
        <v>937</v>
      </c>
      <c r="B944" s="9" t="s">
        <v>141</v>
      </c>
      <c r="C944" s="10" t="s">
        <v>206</v>
      </c>
      <c r="D944" s="10" t="s">
        <v>2008</v>
      </c>
      <c r="E944" s="10" t="s">
        <v>150</v>
      </c>
      <c r="F944" s="9" t="s">
        <v>2009</v>
      </c>
      <c r="G944" s="10" t="s">
        <v>562</v>
      </c>
      <c r="H944" s="9" t="s">
        <v>563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149</v>
      </c>
      <c r="N944" s="9" t="s">
        <v>150</v>
      </c>
      <c r="O944" s="9" t="s">
        <v>151</v>
      </c>
      <c r="P944" s="9" t="s">
        <v>142</v>
      </c>
      <c r="Q944" s="9" t="s">
        <v>152</v>
      </c>
      <c r="R944" s="9" t="s">
        <v>336</v>
      </c>
      <c r="S944" s="9" t="s">
        <v>305</v>
      </c>
      <c r="T944" s="9" t="s">
        <v>306</v>
      </c>
      <c r="U944" s="9" t="s">
        <v>337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2034</v>
      </c>
      <c r="AA944" s="9" t="s">
        <v>339</v>
      </c>
      <c r="AB944" s="12" t="s">
        <v>340</v>
      </c>
      <c r="AC944" s="10" t="s">
        <v>2533</v>
      </c>
      <c r="AD944" s="9" t="s">
        <v>2534</v>
      </c>
      <c r="AE944" s="13" t="s">
        <v>2535</v>
      </c>
      <c r="AF944" s="14" t="s">
        <v>564</v>
      </c>
      <c r="AG944" s="10" t="s">
        <v>2805</v>
      </c>
      <c r="AH944" s="11" t="s">
        <v>316</v>
      </c>
      <c r="AI944" s="11" t="s">
        <v>317</v>
      </c>
      <c r="AJ944" s="10" t="s">
        <v>318</v>
      </c>
      <c r="AK944" s="11" t="s">
        <v>317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2.6</v>
      </c>
      <c r="AU944" s="10" t="s">
        <v>142</v>
      </c>
      <c r="AV944" s="16">
        <v>8000</v>
      </c>
      <c r="AW944" s="16">
        <v>8000</v>
      </c>
      <c r="AX944" s="16">
        <v>0</v>
      </c>
      <c r="AY944" s="16">
        <v>456</v>
      </c>
      <c r="AZ944" s="16">
        <v>0</v>
      </c>
      <c r="BA944" s="17">
        <v>45131</v>
      </c>
      <c r="BB944" s="30" t="s">
        <v>175</v>
      </c>
      <c r="BC944" s="18" t="s">
        <v>156</v>
      </c>
      <c r="BD944" s="17">
        <v>45260</v>
      </c>
      <c r="BE944" s="17">
        <v>45322</v>
      </c>
      <c r="BF944" s="17">
        <v>45092</v>
      </c>
      <c r="BG944" s="10">
        <v>85512275</v>
      </c>
      <c r="BH944" s="9" t="s">
        <v>2818</v>
      </c>
      <c r="BI944" s="19">
        <v>45200</v>
      </c>
      <c r="BJ944" s="20">
        <v>45222</v>
      </c>
      <c r="BK944" s="16">
        <v>0</v>
      </c>
      <c r="BL944" s="16">
        <v>0</v>
      </c>
      <c r="BM944" s="9" t="s">
        <v>177</v>
      </c>
      <c r="BN944" s="9" t="s">
        <v>178</v>
      </c>
      <c r="BO944" s="9" t="s">
        <v>156</v>
      </c>
      <c r="BP944" s="17">
        <v>45246</v>
      </c>
      <c r="BQ944" s="17" t="s">
        <v>156</v>
      </c>
      <c r="BR944" s="17">
        <v>45246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>
        <v>45036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>
        <v>45051</v>
      </c>
      <c r="CD944" s="10" t="s">
        <v>2110</v>
      </c>
      <c r="CE944" s="17">
        <v>45051</v>
      </c>
      <c r="CF944" s="17" t="s">
        <v>156</v>
      </c>
      <c r="CG944" s="17">
        <v>45036</v>
      </c>
      <c r="CH944" s="17" t="s">
        <v>156</v>
      </c>
      <c r="CI944" s="16">
        <v>0</v>
      </c>
      <c r="CJ944" s="10" t="s">
        <v>156</v>
      </c>
      <c r="CK944" s="10" t="s">
        <v>156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>
        <v>45036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>
        <v>45163</v>
      </c>
      <c r="CX944" s="10" t="s">
        <v>193</v>
      </c>
      <c r="CY944" s="17">
        <v>45163</v>
      </c>
      <c r="CZ944" s="17" t="s">
        <v>156</v>
      </c>
      <c r="DA944" s="17">
        <v>45042</v>
      </c>
      <c r="DB944" s="17" t="s">
        <v>156</v>
      </c>
      <c r="DC944" s="16">
        <v>0</v>
      </c>
      <c r="DD944" s="10" t="s">
        <v>156</v>
      </c>
      <c r="DE944" s="10" t="s">
        <v>156</v>
      </c>
      <c r="DF944" s="18" t="s">
        <v>156</v>
      </c>
      <c r="DG944" s="17">
        <v>45212</v>
      </c>
      <c r="DH944" s="10" t="s">
        <v>156</v>
      </c>
      <c r="DI944" s="17">
        <v>45212</v>
      </c>
      <c r="DJ944" s="17" t="s">
        <v>156</v>
      </c>
      <c r="DK944" s="17">
        <v>45036</v>
      </c>
      <c r="DL944" s="17" t="s">
        <v>156</v>
      </c>
      <c r="DM944" s="16">
        <v>0</v>
      </c>
      <c r="DN944" s="10" t="s">
        <v>156</v>
      </c>
      <c r="DO944" s="10" t="s">
        <v>156</v>
      </c>
      <c r="DP944" s="16">
        <v>36</v>
      </c>
      <c r="DQ944" s="16">
        <v>18</v>
      </c>
      <c r="DR944" s="11">
        <v>18</v>
      </c>
      <c r="DS944" s="16">
        <v>24</v>
      </c>
      <c r="DT944" s="16">
        <v>410</v>
      </c>
      <c r="DU944" s="11" t="s">
        <v>181</v>
      </c>
      <c r="DV944" s="11" t="s">
        <v>182</v>
      </c>
      <c r="DW944" s="27" t="s">
        <v>156</v>
      </c>
      <c r="DX944" s="27" t="s">
        <v>156</v>
      </c>
      <c r="DY944" s="20" t="s">
        <v>156</v>
      </c>
      <c r="DZ944" s="16">
        <v>7</v>
      </c>
      <c r="EA944" s="16">
        <v>14</v>
      </c>
      <c r="EB944" s="27" t="s">
        <v>185</v>
      </c>
      <c r="EC944" s="27" t="s">
        <v>185</v>
      </c>
      <c r="ED944" s="27" t="s">
        <v>182</v>
      </c>
      <c r="EE944" s="29">
        <v>45036.979513888888</v>
      </c>
      <c r="EF944" s="28" t="s">
        <v>186</v>
      </c>
      <c r="EG944" s="28" t="s">
        <v>156</v>
      </c>
      <c r="EH944" s="28" t="s">
        <v>187</v>
      </c>
      <c r="EI944" s="29">
        <v>45062.343865740739</v>
      </c>
      <c r="EJ944" s="28" t="s">
        <v>197</v>
      </c>
      <c r="EK944" s="28" t="s">
        <v>156</v>
      </c>
      <c r="EL944" s="28" t="s">
        <v>198</v>
      </c>
      <c r="EM944" s="45"/>
      <c r="EN944" s="46" t="str">
        <f t="shared" si="99"/>
        <v>343F060A</v>
      </c>
      <c r="EO944" s="47">
        <f t="shared" si="100"/>
        <v>45225</v>
      </c>
      <c r="EP944" s="47">
        <f t="shared" si="101"/>
        <v>45163</v>
      </c>
      <c r="EQ944" s="48" t="str">
        <f t="shared" ca="1" si="102"/>
        <v>Y</v>
      </c>
      <c r="ER944" s="49">
        <f t="shared" si="103"/>
        <v>62</v>
      </c>
      <c r="ES944" s="50"/>
      <c r="ET944" s="51">
        <f t="shared" si="104"/>
        <v>62</v>
      </c>
      <c r="EU944" s="52">
        <f t="shared" si="105"/>
        <v>0</v>
      </c>
      <c r="EV944" s="46"/>
    </row>
    <row r="945" spans="1:153" ht="14.25" hidden="1" customHeight="1">
      <c r="A945" s="8">
        <v>938</v>
      </c>
      <c r="B945" s="9" t="s">
        <v>141</v>
      </c>
      <c r="C945" s="10" t="s">
        <v>206</v>
      </c>
      <c r="D945" s="10" t="s">
        <v>2008</v>
      </c>
      <c r="E945" s="10" t="s">
        <v>150</v>
      </c>
      <c r="F945" s="9" t="s">
        <v>2009</v>
      </c>
      <c r="G945" s="10" t="s">
        <v>572</v>
      </c>
      <c r="H945" s="9" t="s">
        <v>573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574</v>
      </c>
      <c r="N945" s="9" t="s">
        <v>206</v>
      </c>
      <c r="O945" s="9" t="s">
        <v>151</v>
      </c>
      <c r="P945" s="9" t="s">
        <v>142</v>
      </c>
      <c r="Q945" s="9" t="s">
        <v>575</v>
      </c>
      <c r="R945" s="9" t="s">
        <v>336</v>
      </c>
      <c r="S945" s="9" t="s">
        <v>305</v>
      </c>
      <c r="T945" s="9" t="s">
        <v>306</v>
      </c>
      <c r="U945" s="9" t="s">
        <v>307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2454</v>
      </c>
      <c r="AA945" s="9" t="s">
        <v>2455</v>
      </c>
      <c r="AB945" s="12" t="s">
        <v>2456</v>
      </c>
      <c r="AC945" s="10" t="s">
        <v>2457</v>
      </c>
      <c r="AD945" s="9" t="s">
        <v>2455</v>
      </c>
      <c r="AE945" s="13" t="s">
        <v>2456</v>
      </c>
      <c r="AF945" s="14" t="s">
        <v>391</v>
      </c>
      <c r="AG945" s="10" t="s">
        <v>2819</v>
      </c>
      <c r="AH945" s="11" t="s">
        <v>2459</v>
      </c>
      <c r="AI945" s="11" t="s">
        <v>2460</v>
      </c>
      <c r="AJ945" s="10" t="s">
        <v>2461</v>
      </c>
      <c r="AK945" s="11" t="s">
        <v>2460</v>
      </c>
      <c r="AL945" s="11" t="s">
        <v>2462</v>
      </c>
      <c r="AM945" s="10" t="s">
        <v>2463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1.7</v>
      </c>
      <c r="AU945" s="10" t="s">
        <v>142</v>
      </c>
      <c r="AV945" s="16">
        <v>3712</v>
      </c>
      <c r="AW945" s="16">
        <v>3712</v>
      </c>
      <c r="AX945" s="16">
        <v>0</v>
      </c>
      <c r="AY945" s="16">
        <v>0</v>
      </c>
      <c r="AZ945" s="16">
        <v>0</v>
      </c>
      <c r="BA945" s="17">
        <v>45166</v>
      </c>
      <c r="BB945" s="30" t="s">
        <v>175</v>
      </c>
      <c r="BC945" s="18" t="s">
        <v>156</v>
      </c>
      <c r="BD945" s="17">
        <v>45350</v>
      </c>
      <c r="BE945" s="17">
        <v>45382</v>
      </c>
      <c r="BF945" s="17">
        <v>45153</v>
      </c>
      <c r="BG945" s="10">
        <v>84933365</v>
      </c>
      <c r="BH945" s="9" t="s">
        <v>414</v>
      </c>
      <c r="BI945" s="19">
        <v>45078</v>
      </c>
      <c r="BJ945" s="20">
        <v>45082</v>
      </c>
      <c r="BK945" s="16">
        <v>0</v>
      </c>
      <c r="BL945" s="16">
        <v>0</v>
      </c>
      <c r="BM945" s="9" t="s">
        <v>177</v>
      </c>
      <c r="BN945" s="9" t="s">
        <v>178</v>
      </c>
      <c r="BO945" s="9" t="s">
        <v>635</v>
      </c>
      <c r="BP945" s="17">
        <v>45153</v>
      </c>
      <c r="BQ945" s="17" t="s">
        <v>156</v>
      </c>
      <c r="BR945" s="17">
        <v>45153</v>
      </c>
      <c r="BS945" s="17" t="s">
        <v>156</v>
      </c>
      <c r="BT945" s="10" t="s">
        <v>2464</v>
      </c>
      <c r="BU945" s="17" t="s">
        <v>156</v>
      </c>
      <c r="BV945" s="17" t="s">
        <v>156</v>
      </c>
      <c r="BW945" s="17">
        <v>44875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45009</v>
      </c>
      <c r="CD945" s="10" t="s">
        <v>1488</v>
      </c>
      <c r="CE945" s="17">
        <v>44999</v>
      </c>
      <c r="CF945" s="17" t="s">
        <v>156</v>
      </c>
      <c r="CG945" s="17">
        <v>44920</v>
      </c>
      <c r="CH945" s="17" t="s">
        <v>156</v>
      </c>
      <c r="CI945" s="16">
        <v>0</v>
      </c>
      <c r="CJ945" s="10" t="s">
        <v>156</v>
      </c>
      <c r="CK945" s="10" t="s">
        <v>156</v>
      </c>
      <c r="CL945" s="18" t="s">
        <v>156</v>
      </c>
      <c r="CM945" s="17" t="s">
        <v>156</v>
      </c>
      <c r="CN945" s="10" t="s">
        <v>2339</v>
      </c>
      <c r="CO945" s="17" t="s">
        <v>156</v>
      </c>
      <c r="CP945" s="17" t="s">
        <v>156</v>
      </c>
      <c r="CQ945" s="17">
        <v>44875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45020</v>
      </c>
      <c r="CX945" s="10" t="s">
        <v>2340</v>
      </c>
      <c r="CY945" s="17">
        <v>45048</v>
      </c>
      <c r="CZ945" s="17" t="s">
        <v>156</v>
      </c>
      <c r="DA945" s="17">
        <v>44920</v>
      </c>
      <c r="DB945" s="17" t="s">
        <v>156</v>
      </c>
      <c r="DC945" s="16">
        <v>0</v>
      </c>
      <c r="DD945" s="10" t="s">
        <v>156</v>
      </c>
      <c r="DE945" s="10" t="s">
        <v>156</v>
      </c>
      <c r="DF945" s="18" t="s">
        <v>156</v>
      </c>
      <c r="DG945" s="17" t="s">
        <v>156</v>
      </c>
      <c r="DH945" s="10" t="s">
        <v>1918</v>
      </c>
      <c r="DI945" s="17">
        <v>45062</v>
      </c>
      <c r="DJ945" s="17" t="s">
        <v>156</v>
      </c>
      <c r="DK945" s="17">
        <v>44920</v>
      </c>
      <c r="DL945" s="17" t="s">
        <v>156</v>
      </c>
      <c r="DM945" s="16">
        <v>0</v>
      </c>
      <c r="DN945" s="10" t="s">
        <v>156</v>
      </c>
      <c r="DO945" s="10" t="s">
        <v>156</v>
      </c>
      <c r="DP945" s="16">
        <v>36</v>
      </c>
      <c r="DQ945" s="16">
        <v>24</v>
      </c>
      <c r="DR945" s="11">
        <v>24</v>
      </c>
      <c r="DS945" s="16">
        <v>12</v>
      </c>
      <c r="DT945" s="16">
        <v>1</v>
      </c>
      <c r="DU945" s="11" t="s">
        <v>181</v>
      </c>
      <c r="DV945" s="11" t="s">
        <v>182</v>
      </c>
      <c r="DW945" s="27" t="s">
        <v>156</v>
      </c>
      <c r="DX945" s="27" t="s">
        <v>156</v>
      </c>
      <c r="DY945" s="20" t="s">
        <v>1921</v>
      </c>
      <c r="DZ945" s="16">
        <v>7</v>
      </c>
      <c r="EA945" s="16">
        <v>0</v>
      </c>
      <c r="EB945" s="27" t="s">
        <v>185</v>
      </c>
      <c r="EC945" s="27" t="s">
        <v>419</v>
      </c>
      <c r="ED945" s="27" t="s">
        <v>182</v>
      </c>
      <c r="EE945" s="29">
        <v>44876.018738425926</v>
      </c>
      <c r="EF945" s="28" t="s">
        <v>186</v>
      </c>
      <c r="EG945" s="28" t="s">
        <v>156</v>
      </c>
      <c r="EH945" s="28" t="s">
        <v>187</v>
      </c>
      <c r="EI945" s="29">
        <v>45062.343865740739</v>
      </c>
      <c r="EJ945" s="28" t="s">
        <v>197</v>
      </c>
      <c r="EK945" s="28" t="s">
        <v>156</v>
      </c>
      <c r="EL945" s="28" t="s">
        <v>198</v>
      </c>
      <c r="EM945" s="45"/>
      <c r="EN945" s="46" t="str">
        <f t="shared" si="99"/>
        <v>243F004G</v>
      </c>
      <c r="EO945" s="47">
        <f t="shared" si="100"/>
        <v>45146</v>
      </c>
      <c r="EP945" s="47">
        <f t="shared" si="101"/>
        <v>45020</v>
      </c>
      <c r="EQ945" s="48" t="str">
        <f t="shared" ca="1" si="102"/>
        <v>Past</v>
      </c>
      <c r="ER945" s="49">
        <f t="shared" si="103"/>
        <v>126</v>
      </c>
      <c r="ES945" s="50"/>
      <c r="ET945" s="51">
        <f t="shared" si="104"/>
        <v>126</v>
      </c>
      <c r="EU945" s="52">
        <f t="shared" si="105"/>
        <v>0</v>
      </c>
      <c r="EV945" s="46"/>
    </row>
    <row r="946" spans="1:153" ht="14.25" customHeight="1">
      <c r="A946" s="8">
        <v>939</v>
      </c>
      <c r="B946" s="9" t="s">
        <v>141</v>
      </c>
      <c r="C946" s="10" t="s">
        <v>206</v>
      </c>
      <c r="D946" s="10" t="s">
        <v>2008</v>
      </c>
      <c r="E946" s="10" t="s">
        <v>150</v>
      </c>
      <c r="F946" s="9" t="s">
        <v>2009</v>
      </c>
      <c r="G946" s="10" t="s">
        <v>572</v>
      </c>
      <c r="H946" s="9" t="s">
        <v>573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574</v>
      </c>
      <c r="N946" s="9" t="s">
        <v>206</v>
      </c>
      <c r="O946" s="9" t="s">
        <v>151</v>
      </c>
      <c r="P946" s="9" t="s">
        <v>142</v>
      </c>
      <c r="Q946" s="9" t="s">
        <v>575</v>
      </c>
      <c r="R946" s="9" t="s">
        <v>336</v>
      </c>
      <c r="S946" s="9" t="s">
        <v>305</v>
      </c>
      <c r="T946" s="9" t="s">
        <v>306</v>
      </c>
      <c r="U946" s="9" t="s">
        <v>307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2454</v>
      </c>
      <c r="AA946" s="9" t="s">
        <v>2455</v>
      </c>
      <c r="AB946" s="12" t="s">
        <v>2456</v>
      </c>
      <c r="AC946" s="10" t="s">
        <v>2457</v>
      </c>
      <c r="AD946" s="9" t="s">
        <v>2455</v>
      </c>
      <c r="AE946" s="13" t="s">
        <v>2456</v>
      </c>
      <c r="AF946" s="14" t="s">
        <v>391</v>
      </c>
      <c r="AG946" s="10" t="s">
        <v>2819</v>
      </c>
      <c r="AH946" s="11" t="s">
        <v>2459</v>
      </c>
      <c r="AI946" s="11" t="s">
        <v>2460</v>
      </c>
      <c r="AJ946" s="10" t="s">
        <v>2461</v>
      </c>
      <c r="AK946" s="11" t="s">
        <v>2460</v>
      </c>
      <c r="AL946" s="11" t="s">
        <v>2462</v>
      </c>
      <c r="AM946" s="10" t="s">
        <v>2463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1.7</v>
      </c>
      <c r="AU946" s="10" t="s">
        <v>142</v>
      </c>
      <c r="AV946" s="16">
        <v>3712</v>
      </c>
      <c r="AW946" s="16">
        <v>3712</v>
      </c>
      <c r="AX946" s="16">
        <v>0</v>
      </c>
      <c r="AY946" s="16">
        <v>0</v>
      </c>
      <c r="AZ946" s="16">
        <v>0</v>
      </c>
      <c r="BA946" s="17">
        <v>45166</v>
      </c>
      <c r="BB946" s="30" t="s">
        <v>175</v>
      </c>
      <c r="BC946" s="18" t="s">
        <v>156</v>
      </c>
      <c r="BD946" s="17">
        <v>45350</v>
      </c>
      <c r="BE946" s="17">
        <v>45382</v>
      </c>
      <c r="BF946" s="17">
        <v>45153</v>
      </c>
      <c r="BG946" s="10">
        <v>85187355</v>
      </c>
      <c r="BH946" s="9" t="s">
        <v>1687</v>
      </c>
      <c r="BI946" s="19">
        <v>45139</v>
      </c>
      <c r="BJ946" s="20">
        <v>45145</v>
      </c>
      <c r="BK946" s="16">
        <v>0</v>
      </c>
      <c r="BL946" s="16">
        <v>0</v>
      </c>
      <c r="BM946" s="9" t="s">
        <v>177</v>
      </c>
      <c r="BN946" s="9" t="s">
        <v>383</v>
      </c>
      <c r="BO946" s="9" t="s">
        <v>156</v>
      </c>
      <c r="BP946" s="17">
        <v>45184</v>
      </c>
      <c r="BQ946" s="17" t="s">
        <v>156</v>
      </c>
      <c r="BR946" s="17" t="s">
        <v>156</v>
      </c>
      <c r="BS946" s="17" t="s">
        <v>156</v>
      </c>
      <c r="BT946" s="10" t="s">
        <v>2469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45020</v>
      </c>
      <c r="CD946" s="10" t="s">
        <v>512</v>
      </c>
      <c r="CE946" s="17">
        <v>45048</v>
      </c>
      <c r="CF946" s="17" t="s">
        <v>156</v>
      </c>
      <c r="CG946" s="17">
        <v>44979</v>
      </c>
      <c r="CH946" s="17" t="s">
        <v>156</v>
      </c>
      <c r="CI946" s="16">
        <v>0</v>
      </c>
      <c r="CJ946" s="10" t="s">
        <v>156</v>
      </c>
      <c r="CK946" s="10" t="s">
        <v>156</v>
      </c>
      <c r="CL946" s="18" t="s">
        <v>156</v>
      </c>
      <c r="CM946" s="17" t="s">
        <v>156</v>
      </c>
      <c r="CN946" s="10" t="s">
        <v>1867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45090</v>
      </c>
      <c r="CX946" s="10" t="s">
        <v>1341</v>
      </c>
      <c r="CY946" s="17">
        <v>45090</v>
      </c>
      <c r="CZ946" s="17" t="s">
        <v>156</v>
      </c>
      <c r="DA946" s="17">
        <v>45041</v>
      </c>
      <c r="DB946" s="17" t="s">
        <v>156</v>
      </c>
      <c r="DC946" s="16">
        <v>0</v>
      </c>
      <c r="DD946" s="10" t="s">
        <v>156</v>
      </c>
      <c r="DE946" s="10" t="s">
        <v>156</v>
      </c>
      <c r="DF946" s="18" t="s">
        <v>156</v>
      </c>
      <c r="DG946" s="17">
        <v>45125</v>
      </c>
      <c r="DH946" s="10" t="s">
        <v>2470</v>
      </c>
      <c r="DI946" s="17">
        <v>45125</v>
      </c>
      <c r="DJ946" s="17" t="s">
        <v>156</v>
      </c>
      <c r="DK946" s="17">
        <v>45041</v>
      </c>
      <c r="DL946" s="17" t="s">
        <v>156</v>
      </c>
      <c r="DM946" s="16">
        <v>0</v>
      </c>
      <c r="DN946" s="10" t="s">
        <v>156</v>
      </c>
      <c r="DO946" s="10" t="s">
        <v>156</v>
      </c>
      <c r="DP946" s="16">
        <v>36</v>
      </c>
      <c r="DQ946" s="16">
        <v>24</v>
      </c>
      <c r="DR946" s="11">
        <v>24</v>
      </c>
      <c r="DS946" s="16">
        <v>12</v>
      </c>
      <c r="DT946" s="16">
        <v>0</v>
      </c>
      <c r="DU946" s="11" t="s">
        <v>181</v>
      </c>
      <c r="DV946" s="11" t="s">
        <v>182</v>
      </c>
      <c r="DW946" s="27" t="s">
        <v>156</v>
      </c>
      <c r="DX946" s="27" t="s">
        <v>156</v>
      </c>
      <c r="DY946" s="20" t="s">
        <v>2388</v>
      </c>
      <c r="DZ946" s="16">
        <v>7</v>
      </c>
      <c r="EA946" s="16">
        <v>0</v>
      </c>
      <c r="EB946" s="27" t="s">
        <v>185</v>
      </c>
      <c r="EC946" s="27" t="s">
        <v>419</v>
      </c>
      <c r="ED946" s="27" t="s">
        <v>182</v>
      </c>
      <c r="EE946" s="29">
        <v>44919.01635416667</v>
      </c>
      <c r="EF946" s="28" t="s">
        <v>188</v>
      </c>
      <c r="EG946" s="28" t="s">
        <v>189</v>
      </c>
      <c r="EH946" s="28" t="s">
        <v>190</v>
      </c>
      <c r="EI946" s="29">
        <v>45097.818483796298</v>
      </c>
      <c r="EJ946" s="28" t="s">
        <v>197</v>
      </c>
      <c r="EK946" s="28" t="s">
        <v>156</v>
      </c>
      <c r="EL946" s="28" t="s">
        <v>198</v>
      </c>
      <c r="EM946" s="45" t="s">
        <v>3713</v>
      </c>
      <c r="EN946" s="46" t="str">
        <f t="shared" si="99"/>
        <v>243F004G</v>
      </c>
      <c r="EO946" s="47">
        <f t="shared" si="100"/>
        <v>45177</v>
      </c>
      <c r="EP946" s="47">
        <f t="shared" si="101"/>
        <v>45090</v>
      </c>
      <c r="EQ946" s="48" t="str">
        <f t="shared" ca="1" si="102"/>
        <v>Past</v>
      </c>
      <c r="ER946" s="49">
        <f t="shared" si="103"/>
        <v>87</v>
      </c>
      <c r="ES946" s="50"/>
      <c r="ET946" s="51">
        <f t="shared" si="104"/>
        <v>87</v>
      </c>
      <c r="EU946" s="52">
        <f t="shared" si="105"/>
        <v>0</v>
      </c>
      <c r="EV946" s="46"/>
      <c r="EW946" s="23" t="s">
        <v>3714</v>
      </c>
    </row>
    <row r="947" spans="1:153" ht="14.25" customHeight="1">
      <c r="A947" s="8">
        <v>940</v>
      </c>
      <c r="B947" s="9" t="s">
        <v>141</v>
      </c>
      <c r="C947" s="10" t="s">
        <v>206</v>
      </c>
      <c r="D947" s="10" t="s">
        <v>2008</v>
      </c>
      <c r="E947" s="10" t="s">
        <v>150</v>
      </c>
      <c r="F947" s="9" t="s">
        <v>2009</v>
      </c>
      <c r="G947" s="10" t="s">
        <v>572</v>
      </c>
      <c r="H947" s="9" t="s">
        <v>573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574</v>
      </c>
      <c r="N947" s="9" t="s">
        <v>206</v>
      </c>
      <c r="O947" s="9" t="s">
        <v>151</v>
      </c>
      <c r="P947" s="9" t="s">
        <v>142</v>
      </c>
      <c r="Q947" s="9" t="s">
        <v>575</v>
      </c>
      <c r="R947" s="9" t="s">
        <v>336</v>
      </c>
      <c r="S947" s="9" t="s">
        <v>305</v>
      </c>
      <c r="T947" s="9" t="s">
        <v>306</v>
      </c>
      <c r="U947" s="9" t="s">
        <v>307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2454</v>
      </c>
      <c r="AA947" s="9" t="s">
        <v>2455</v>
      </c>
      <c r="AB947" s="12" t="s">
        <v>2456</v>
      </c>
      <c r="AC947" s="10" t="s">
        <v>2457</v>
      </c>
      <c r="AD947" s="9" t="s">
        <v>2455</v>
      </c>
      <c r="AE947" s="13" t="s">
        <v>2456</v>
      </c>
      <c r="AF947" s="14" t="s">
        <v>391</v>
      </c>
      <c r="AG947" s="10" t="s">
        <v>2819</v>
      </c>
      <c r="AH947" s="11" t="s">
        <v>2459</v>
      </c>
      <c r="AI947" s="11" t="s">
        <v>2460</v>
      </c>
      <c r="AJ947" s="10" t="s">
        <v>2461</v>
      </c>
      <c r="AK947" s="11" t="s">
        <v>2460</v>
      </c>
      <c r="AL947" s="11" t="s">
        <v>2462</v>
      </c>
      <c r="AM947" s="10" t="s">
        <v>2463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1.7</v>
      </c>
      <c r="AU947" s="10" t="s">
        <v>142</v>
      </c>
      <c r="AV947" s="16">
        <v>3712</v>
      </c>
      <c r="AW947" s="16">
        <v>3712</v>
      </c>
      <c r="AX947" s="16">
        <v>0</v>
      </c>
      <c r="AY947" s="16">
        <v>0</v>
      </c>
      <c r="AZ947" s="16">
        <v>0</v>
      </c>
      <c r="BA947" s="17">
        <v>45166</v>
      </c>
      <c r="BB947" s="30" t="s">
        <v>175</v>
      </c>
      <c r="BC947" s="18" t="s">
        <v>156</v>
      </c>
      <c r="BD947" s="17">
        <v>45350</v>
      </c>
      <c r="BE947" s="17">
        <v>45382</v>
      </c>
      <c r="BF947" s="17">
        <v>45153</v>
      </c>
      <c r="BG947" s="10">
        <v>85459337</v>
      </c>
      <c r="BH947" s="9" t="s">
        <v>1691</v>
      </c>
      <c r="BI947" s="19">
        <v>45139</v>
      </c>
      <c r="BJ947" s="20">
        <v>45145</v>
      </c>
      <c r="BK947" s="16">
        <v>0</v>
      </c>
      <c r="BL947" s="16">
        <v>0</v>
      </c>
      <c r="BM947" s="9" t="s">
        <v>177</v>
      </c>
      <c r="BN947" s="9" t="s">
        <v>383</v>
      </c>
      <c r="BO947" s="9" t="s">
        <v>156</v>
      </c>
      <c r="BP947" s="17">
        <v>45184</v>
      </c>
      <c r="BQ947" s="17" t="s">
        <v>156</v>
      </c>
      <c r="BR947" s="17">
        <v>45184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>
        <v>45008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 t="s">
        <v>156</v>
      </c>
      <c r="CD947" s="10" t="s">
        <v>156</v>
      </c>
      <c r="CE947" s="17">
        <v>45048</v>
      </c>
      <c r="CF947" s="17" t="s">
        <v>156</v>
      </c>
      <c r="CG947" s="17">
        <v>45008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>
        <v>45008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 t="s">
        <v>156</v>
      </c>
      <c r="CX947" s="10" t="s">
        <v>193</v>
      </c>
      <c r="CY947" s="17">
        <v>45090</v>
      </c>
      <c r="CZ947" s="17" t="s">
        <v>156</v>
      </c>
      <c r="DA947" s="17">
        <v>45008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 t="s">
        <v>156</v>
      </c>
      <c r="DH947" s="10" t="s">
        <v>156</v>
      </c>
      <c r="DI947" s="17">
        <v>45125</v>
      </c>
      <c r="DJ947" s="17" t="s">
        <v>156</v>
      </c>
      <c r="DK947" s="17">
        <v>45008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36</v>
      </c>
      <c r="DQ947" s="16">
        <v>24</v>
      </c>
      <c r="DR947" s="11">
        <v>24</v>
      </c>
      <c r="DS947" s="16">
        <v>12</v>
      </c>
      <c r="DT947" s="16">
        <v>0</v>
      </c>
      <c r="DU947" s="11" t="s">
        <v>181</v>
      </c>
      <c r="DV947" s="11" t="s">
        <v>182</v>
      </c>
      <c r="DW947" s="27" t="s">
        <v>156</v>
      </c>
      <c r="DX947" s="27" t="s">
        <v>156</v>
      </c>
      <c r="DY947" s="20" t="s">
        <v>1453</v>
      </c>
      <c r="DZ947" s="16">
        <v>7</v>
      </c>
      <c r="EA947" s="16">
        <v>0</v>
      </c>
      <c r="EB947" s="27" t="s">
        <v>185</v>
      </c>
      <c r="EC947" s="27" t="s">
        <v>419</v>
      </c>
      <c r="ED947" s="27" t="s">
        <v>182</v>
      </c>
      <c r="EE947" s="29">
        <v>45008.983229166668</v>
      </c>
      <c r="EF947" s="28" t="s">
        <v>186</v>
      </c>
      <c r="EG947" s="28" t="s">
        <v>156</v>
      </c>
      <c r="EH947" s="28" t="s">
        <v>187</v>
      </c>
      <c r="EI947" s="29">
        <v>45062.343865740739</v>
      </c>
      <c r="EJ947" s="28" t="s">
        <v>197</v>
      </c>
      <c r="EK947" s="28" t="s">
        <v>156</v>
      </c>
      <c r="EL947" s="28" t="s">
        <v>198</v>
      </c>
      <c r="EM947" s="45" t="s">
        <v>3713</v>
      </c>
      <c r="EN947" s="46" t="str">
        <f t="shared" si="99"/>
        <v>243F004G</v>
      </c>
      <c r="EO947" s="47">
        <f t="shared" si="100"/>
        <v>45177</v>
      </c>
      <c r="EP947" s="47" t="str">
        <f t="shared" si="101"/>
        <v/>
      </c>
      <c r="EQ947" s="48" t="str">
        <f t="shared" ca="1" si="102"/>
        <v>Y</v>
      </c>
      <c r="ER947" s="49" t="str">
        <f t="shared" si="103"/>
        <v/>
      </c>
      <c r="ES947" s="50"/>
      <c r="ET947" s="51" t="str">
        <f t="shared" si="104"/>
        <v/>
      </c>
      <c r="EU947" s="52" t="str">
        <f t="shared" si="105"/>
        <v/>
      </c>
      <c r="EV947" s="46"/>
      <c r="EW947" s="23" t="s">
        <v>3714</v>
      </c>
    </row>
    <row r="948" spans="1:153" ht="14.25" customHeight="1">
      <c r="A948" s="8">
        <v>941</v>
      </c>
      <c r="B948" s="9" t="s">
        <v>141</v>
      </c>
      <c r="C948" s="10" t="s">
        <v>206</v>
      </c>
      <c r="D948" s="10" t="s">
        <v>2008</v>
      </c>
      <c r="E948" s="10" t="s">
        <v>150</v>
      </c>
      <c r="F948" s="9" t="s">
        <v>2009</v>
      </c>
      <c r="G948" s="10" t="s">
        <v>572</v>
      </c>
      <c r="H948" s="9" t="s">
        <v>573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574</v>
      </c>
      <c r="N948" s="9" t="s">
        <v>206</v>
      </c>
      <c r="O948" s="9" t="s">
        <v>151</v>
      </c>
      <c r="P948" s="9" t="s">
        <v>142</v>
      </c>
      <c r="Q948" s="9" t="s">
        <v>575</v>
      </c>
      <c r="R948" s="9" t="s">
        <v>336</v>
      </c>
      <c r="S948" s="9" t="s">
        <v>305</v>
      </c>
      <c r="T948" s="9" t="s">
        <v>306</v>
      </c>
      <c r="U948" s="9" t="s">
        <v>307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2454</v>
      </c>
      <c r="AA948" s="9" t="s">
        <v>2455</v>
      </c>
      <c r="AB948" s="12" t="s">
        <v>2456</v>
      </c>
      <c r="AC948" s="10" t="s">
        <v>2457</v>
      </c>
      <c r="AD948" s="9" t="s">
        <v>2455</v>
      </c>
      <c r="AE948" s="13" t="s">
        <v>2456</v>
      </c>
      <c r="AF948" s="14" t="s">
        <v>391</v>
      </c>
      <c r="AG948" s="10" t="s">
        <v>2819</v>
      </c>
      <c r="AH948" s="11" t="s">
        <v>2459</v>
      </c>
      <c r="AI948" s="11" t="s">
        <v>2460</v>
      </c>
      <c r="AJ948" s="10" t="s">
        <v>2461</v>
      </c>
      <c r="AK948" s="11" t="s">
        <v>2460</v>
      </c>
      <c r="AL948" s="11" t="s">
        <v>2462</v>
      </c>
      <c r="AM948" s="10" t="s">
        <v>2463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1.7</v>
      </c>
      <c r="AU948" s="10" t="s">
        <v>142</v>
      </c>
      <c r="AV948" s="16">
        <v>3712</v>
      </c>
      <c r="AW948" s="16">
        <v>3712</v>
      </c>
      <c r="AX948" s="16">
        <v>0</v>
      </c>
      <c r="AY948" s="16">
        <v>0</v>
      </c>
      <c r="AZ948" s="16">
        <v>0</v>
      </c>
      <c r="BA948" s="17">
        <v>45166</v>
      </c>
      <c r="BB948" s="30" t="s">
        <v>175</v>
      </c>
      <c r="BC948" s="18" t="s">
        <v>156</v>
      </c>
      <c r="BD948" s="17">
        <v>45350</v>
      </c>
      <c r="BE948" s="17">
        <v>45382</v>
      </c>
      <c r="BF948" s="17">
        <v>45153</v>
      </c>
      <c r="BG948" s="10">
        <v>85462989</v>
      </c>
      <c r="BH948" s="9" t="s">
        <v>321</v>
      </c>
      <c r="BI948" s="19">
        <v>45170</v>
      </c>
      <c r="BJ948" s="20">
        <v>45173</v>
      </c>
      <c r="BK948" s="16">
        <v>0</v>
      </c>
      <c r="BL948" s="16">
        <v>0</v>
      </c>
      <c r="BM948" s="9" t="s">
        <v>177</v>
      </c>
      <c r="BN948" s="9" t="s">
        <v>383</v>
      </c>
      <c r="BO948" s="9" t="s">
        <v>156</v>
      </c>
      <c r="BP948" s="17">
        <v>45199</v>
      </c>
      <c r="BQ948" s="17" t="s">
        <v>156</v>
      </c>
      <c r="BR948" s="17" t="s">
        <v>156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 t="s">
        <v>156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>
        <v>45041</v>
      </c>
      <c r="CD948" s="10" t="s">
        <v>1779</v>
      </c>
      <c r="CE948" s="17">
        <v>45076</v>
      </c>
      <c r="CF948" s="17" t="s">
        <v>156</v>
      </c>
      <c r="CG948" s="17">
        <v>45021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 t="s">
        <v>156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>
        <v>45062</v>
      </c>
      <c r="CX948" s="10" t="s">
        <v>193</v>
      </c>
      <c r="CY948" s="17">
        <v>45125</v>
      </c>
      <c r="CZ948" s="17" t="s">
        <v>156</v>
      </c>
      <c r="DA948" s="17">
        <v>45021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>
        <v>45083</v>
      </c>
      <c r="DH948" s="10" t="s">
        <v>156</v>
      </c>
      <c r="DI948" s="17">
        <v>45153</v>
      </c>
      <c r="DJ948" s="17" t="s">
        <v>156</v>
      </c>
      <c r="DK948" s="17">
        <v>45021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36</v>
      </c>
      <c r="DQ948" s="16">
        <v>24</v>
      </c>
      <c r="DR948" s="11">
        <v>24</v>
      </c>
      <c r="DS948" s="16">
        <v>12</v>
      </c>
      <c r="DT948" s="16">
        <v>0</v>
      </c>
      <c r="DU948" s="11" t="s">
        <v>181</v>
      </c>
      <c r="DV948" s="11" t="s">
        <v>182</v>
      </c>
      <c r="DW948" s="27" t="s">
        <v>156</v>
      </c>
      <c r="DX948" s="27" t="s">
        <v>156</v>
      </c>
      <c r="DY948" s="20" t="s">
        <v>993</v>
      </c>
      <c r="DZ948" s="16">
        <v>7</v>
      </c>
      <c r="EA948" s="16">
        <v>0</v>
      </c>
      <c r="EB948" s="27" t="s">
        <v>185</v>
      </c>
      <c r="EC948" s="27" t="s">
        <v>419</v>
      </c>
      <c r="ED948" s="27" t="s">
        <v>182</v>
      </c>
      <c r="EE948" s="29">
        <v>45012.586840277778</v>
      </c>
      <c r="EF948" s="28" t="s">
        <v>2820</v>
      </c>
      <c r="EG948" s="28" t="s">
        <v>2821</v>
      </c>
      <c r="EH948" s="28" t="s">
        <v>190</v>
      </c>
      <c r="EI948" s="29">
        <v>45062.343865740739</v>
      </c>
      <c r="EJ948" s="28" t="s">
        <v>197</v>
      </c>
      <c r="EK948" s="28" t="s">
        <v>156</v>
      </c>
      <c r="EL948" s="28" t="s">
        <v>198</v>
      </c>
      <c r="EM948" s="45" t="s">
        <v>3713</v>
      </c>
      <c r="EN948" s="46" t="str">
        <f t="shared" si="99"/>
        <v>243F004G</v>
      </c>
      <c r="EO948" s="47">
        <f t="shared" si="100"/>
        <v>45192</v>
      </c>
      <c r="EP948" s="47">
        <f t="shared" si="101"/>
        <v>45062</v>
      </c>
      <c r="EQ948" s="48" t="str">
        <f t="shared" ca="1" si="102"/>
        <v>Past</v>
      </c>
      <c r="ER948" s="49">
        <f t="shared" si="103"/>
        <v>130</v>
      </c>
      <c r="ES948" s="50"/>
      <c r="ET948" s="51">
        <f t="shared" si="104"/>
        <v>130</v>
      </c>
      <c r="EU948" s="52">
        <f t="shared" si="105"/>
        <v>0</v>
      </c>
      <c r="EV948" s="46"/>
      <c r="EW948" s="23" t="s">
        <v>3714</v>
      </c>
    </row>
    <row r="949" spans="1:153" ht="14.25" customHeight="1">
      <c r="A949" s="8">
        <v>942</v>
      </c>
      <c r="B949" s="9" t="s">
        <v>141</v>
      </c>
      <c r="C949" s="10" t="s">
        <v>206</v>
      </c>
      <c r="D949" s="10" t="s">
        <v>2008</v>
      </c>
      <c r="E949" s="10" t="s">
        <v>150</v>
      </c>
      <c r="F949" s="9" t="s">
        <v>2009</v>
      </c>
      <c r="G949" s="10" t="s">
        <v>572</v>
      </c>
      <c r="H949" s="9" t="s">
        <v>573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574</v>
      </c>
      <c r="N949" s="9" t="s">
        <v>206</v>
      </c>
      <c r="O949" s="9" t="s">
        <v>151</v>
      </c>
      <c r="P949" s="9" t="s">
        <v>142</v>
      </c>
      <c r="Q949" s="9" t="s">
        <v>575</v>
      </c>
      <c r="R949" s="9" t="s">
        <v>336</v>
      </c>
      <c r="S949" s="9" t="s">
        <v>305</v>
      </c>
      <c r="T949" s="9" t="s">
        <v>306</v>
      </c>
      <c r="U949" s="9" t="s">
        <v>307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2454</v>
      </c>
      <c r="AA949" s="9" t="s">
        <v>2455</v>
      </c>
      <c r="AB949" s="12" t="s">
        <v>2456</v>
      </c>
      <c r="AC949" s="10" t="s">
        <v>2457</v>
      </c>
      <c r="AD949" s="9" t="s">
        <v>2455</v>
      </c>
      <c r="AE949" s="13" t="s">
        <v>2456</v>
      </c>
      <c r="AF949" s="14" t="s">
        <v>391</v>
      </c>
      <c r="AG949" s="10" t="s">
        <v>2819</v>
      </c>
      <c r="AH949" s="11" t="s">
        <v>2459</v>
      </c>
      <c r="AI949" s="11" t="s">
        <v>2460</v>
      </c>
      <c r="AJ949" s="10" t="s">
        <v>2461</v>
      </c>
      <c r="AK949" s="11" t="s">
        <v>2460</v>
      </c>
      <c r="AL949" s="11" t="s">
        <v>2462</v>
      </c>
      <c r="AM949" s="10" t="s">
        <v>2463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1.7</v>
      </c>
      <c r="AU949" s="10" t="s">
        <v>142</v>
      </c>
      <c r="AV949" s="16">
        <v>3712</v>
      </c>
      <c r="AW949" s="16">
        <v>3712</v>
      </c>
      <c r="AX949" s="16">
        <v>0</v>
      </c>
      <c r="AY949" s="16">
        <v>0</v>
      </c>
      <c r="AZ949" s="16">
        <v>0</v>
      </c>
      <c r="BA949" s="17">
        <v>45166</v>
      </c>
      <c r="BB949" s="30" t="s">
        <v>175</v>
      </c>
      <c r="BC949" s="18" t="s">
        <v>156</v>
      </c>
      <c r="BD949" s="17">
        <v>45350</v>
      </c>
      <c r="BE949" s="17">
        <v>45382</v>
      </c>
      <c r="BF949" s="17">
        <v>45153</v>
      </c>
      <c r="BG949" s="10">
        <v>85183015</v>
      </c>
      <c r="BH949" s="9" t="s">
        <v>258</v>
      </c>
      <c r="BI949" s="19">
        <v>45200</v>
      </c>
      <c r="BJ949" s="20">
        <v>45215</v>
      </c>
      <c r="BK949" s="16">
        <v>0</v>
      </c>
      <c r="BL949" s="16">
        <v>0</v>
      </c>
      <c r="BM949" s="9" t="s">
        <v>177</v>
      </c>
      <c r="BN949" s="9" t="s">
        <v>383</v>
      </c>
      <c r="BO949" s="9" t="s">
        <v>156</v>
      </c>
      <c r="BP949" s="17">
        <v>45227</v>
      </c>
      <c r="BQ949" s="17" t="s">
        <v>156</v>
      </c>
      <c r="BR949" s="17">
        <v>45227</v>
      </c>
      <c r="BS949" s="17" t="s">
        <v>156</v>
      </c>
      <c r="BT949" s="10" t="s">
        <v>2822</v>
      </c>
      <c r="BU949" s="17" t="s">
        <v>156</v>
      </c>
      <c r="BV949" s="17" t="s">
        <v>156</v>
      </c>
      <c r="BW949" s="17">
        <v>44917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 t="s">
        <v>156</v>
      </c>
      <c r="CD949" s="10" t="s">
        <v>2822</v>
      </c>
      <c r="CE949" s="17">
        <v>45170</v>
      </c>
      <c r="CF949" s="17" t="s">
        <v>156</v>
      </c>
      <c r="CG949" s="17">
        <v>44920</v>
      </c>
      <c r="CH949" s="17" t="s">
        <v>156</v>
      </c>
      <c r="CI949" s="16">
        <v>0</v>
      </c>
      <c r="CJ949" s="10" t="s">
        <v>156</v>
      </c>
      <c r="CK949" s="10" t="s">
        <v>156</v>
      </c>
      <c r="CL949" s="18" t="s">
        <v>156</v>
      </c>
      <c r="CM949" s="17" t="s">
        <v>156</v>
      </c>
      <c r="CN949" s="10" t="s">
        <v>2823</v>
      </c>
      <c r="CO949" s="17" t="s">
        <v>156</v>
      </c>
      <c r="CP949" s="17" t="s">
        <v>156</v>
      </c>
      <c r="CQ949" s="17">
        <v>44917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 t="s">
        <v>156</v>
      </c>
      <c r="CX949" s="10" t="s">
        <v>2824</v>
      </c>
      <c r="CY949" s="17">
        <v>45198</v>
      </c>
      <c r="CZ949" s="17" t="s">
        <v>156</v>
      </c>
      <c r="DA949" s="17">
        <v>44920</v>
      </c>
      <c r="DB949" s="17" t="s">
        <v>156</v>
      </c>
      <c r="DC949" s="16">
        <v>0</v>
      </c>
      <c r="DD949" s="10" t="s">
        <v>156</v>
      </c>
      <c r="DE949" s="10" t="s">
        <v>156</v>
      </c>
      <c r="DF949" s="18" t="s">
        <v>156</v>
      </c>
      <c r="DG949" s="17" t="s">
        <v>156</v>
      </c>
      <c r="DH949" s="10" t="s">
        <v>2825</v>
      </c>
      <c r="DI949" s="17">
        <v>45205</v>
      </c>
      <c r="DJ949" s="17" t="s">
        <v>156</v>
      </c>
      <c r="DK949" s="17">
        <v>44920</v>
      </c>
      <c r="DL949" s="17" t="s">
        <v>156</v>
      </c>
      <c r="DM949" s="16">
        <v>0</v>
      </c>
      <c r="DN949" s="10" t="s">
        <v>156</v>
      </c>
      <c r="DO949" s="10" t="s">
        <v>156</v>
      </c>
      <c r="DP949" s="16">
        <v>36</v>
      </c>
      <c r="DQ949" s="16">
        <v>24</v>
      </c>
      <c r="DR949" s="11">
        <v>24</v>
      </c>
      <c r="DS949" s="16">
        <v>12</v>
      </c>
      <c r="DT949" s="16">
        <v>0</v>
      </c>
      <c r="DU949" s="11" t="s">
        <v>181</v>
      </c>
      <c r="DV949" s="11" t="s">
        <v>182</v>
      </c>
      <c r="DW949" s="27" t="s">
        <v>156</v>
      </c>
      <c r="DX949" s="27" t="s">
        <v>156</v>
      </c>
      <c r="DY949" s="20" t="s">
        <v>2224</v>
      </c>
      <c r="DZ949" s="16">
        <v>7</v>
      </c>
      <c r="EA949" s="16">
        <v>0</v>
      </c>
      <c r="EB949" s="27" t="s">
        <v>185</v>
      </c>
      <c r="EC949" s="27" t="s">
        <v>419</v>
      </c>
      <c r="ED949" s="27" t="s">
        <v>182</v>
      </c>
      <c r="EE949" s="29">
        <v>44917.99591435185</v>
      </c>
      <c r="EF949" s="28" t="s">
        <v>186</v>
      </c>
      <c r="EG949" s="28" t="s">
        <v>156</v>
      </c>
      <c r="EH949" s="28" t="s">
        <v>187</v>
      </c>
      <c r="EI949" s="29">
        <v>45062.343865740739</v>
      </c>
      <c r="EJ949" s="28" t="s">
        <v>197</v>
      </c>
      <c r="EK949" s="28" t="s">
        <v>156</v>
      </c>
      <c r="EL949" s="28" t="s">
        <v>198</v>
      </c>
      <c r="EM949" s="45" t="s">
        <v>3713</v>
      </c>
      <c r="EN949" s="46" t="str">
        <f t="shared" si="99"/>
        <v>243F004G</v>
      </c>
      <c r="EO949" s="47">
        <f t="shared" si="100"/>
        <v>45220</v>
      </c>
      <c r="EP949" s="47" t="str">
        <f t="shared" si="101"/>
        <v/>
      </c>
      <c r="EQ949" s="48" t="str">
        <f t="shared" ca="1" si="102"/>
        <v>Y</v>
      </c>
      <c r="ER949" s="49" t="str">
        <f t="shared" si="103"/>
        <v/>
      </c>
      <c r="ES949" s="50"/>
      <c r="ET949" s="51" t="str">
        <f t="shared" si="104"/>
        <v/>
      </c>
      <c r="EU949" s="52" t="str">
        <f t="shared" si="105"/>
        <v/>
      </c>
      <c r="EV949" s="46"/>
      <c r="EW949" s="23" t="s">
        <v>3714</v>
      </c>
    </row>
    <row r="950" spans="1:153" ht="14.25" hidden="1" customHeight="1">
      <c r="A950" s="8">
        <v>943</v>
      </c>
      <c r="B950" s="9" t="s">
        <v>141</v>
      </c>
      <c r="C950" s="10" t="s">
        <v>206</v>
      </c>
      <c r="D950" s="10" t="s">
        <v>2008</v>
      </c>
      <c r="E950" s="10" t="s">
        <v>150</v>
      </c>
      <c r="F950" s="9" t="s">
        <v>2009</v>
      </c>
      <c r="G950" s="10" t="s">
        <v>572</v>
      </c>
      <c r="H950" s="9" t="s">
        <v>573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574</v>
      </c>
      <c r="N950" s="9" t="s">
        <v>206</v>
      </c>
      <c r="O950" s="9" t="s">
        <v>151</v>
      </c>
      <c r="P950" s="9" t="s">
        <v>142</v>
      </c>
      <c r="Q950" s="9" t="s">
        <v>575</v>
      </c>
      <c r="R950" s="9" t="s">
        <v>336</v>
      </c>
      <c r="S950" s="9" t="s">
        <v>305</v>
      </c>
      <c r="T950" s="9" t="s">
        <v>306</v>
      </c>
      <c r="U950" s="9" t="s">
        <v>307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2454</v>
      </c>
      <c r="AA950" s="9" t="s">
        <v>2455</v>
      </c>
      <c r="AB950" s="12" t="s">
        <v>2456</v>
      </c>
      <c r="AC950" s="10" t="s">
        <v>2457</v>
      </c>
      <c r="AD950" s="9" t="s">
        <v>2455</v>
      </c>
      <c r="AE950" s="13" t="s">
        <v>2456</v>
      </c>
      <c r="AF950" s="14" t="s">
        <v>391</v>
      </c>
      <c r="AG950" s="10" t="s">
        <v>2826</v>
      </c>
      <c r="AH950" s="11" t="s">
        <v>2459</v>
      </c>
      <c r="AI950" s="11" t="s">
        <v>2460</v>
      </c>
      <c r="AJ950" s="10" t="s">
        <v>2461</v>
      </c>
      <c r="AK950" s="11" t="s">
        <v>2460</v>
      </c>
      <c r="AL950" s="11" t="s">
        <v>2462</v>
      </c>
      <c r="AM950" s="10" t="s">
        <v>2463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1.7</v>
      </c>
      <c r="AU950" s="10" t="s">
        <v>206</v>
      </c>
      <c r="AV950" s="16">
        <v>1488</v>
      </c>
      <c r="AW950" s="16">
        <v>1488</v>
      </c>
      <c r="AX950" s="16">
        <v>0</v>
      </c>
      <c r="AY950" s="16">
        <v>0</v>
      </c>
      <c r="AZ950" s="16">
        <v>0</v>
      </c>
      <c r="BA950" s="17">
        <v>45166</v>
      </c>
      <c r="BB950" s="30" t="s">
        <v>175</v>
      </c>
      <c r="BC950" s="18">
        <v>45027</v>
      </c>
      <c r="BD950" s="17">
        <v>45350</v>
      </c>
      <c r="BE950" s="17">
        <v>45382</v>
      </c>
      <c r="BF950" s="17">
        <v>45153</v>
      </c>
      <c r="BG950" s="10">
        <v>85491500</v>
      </c>
      <c r="BH950" s="9" t="s">
        <v>414</v>
      </c>
      <c r="BI950" s="19">
        <v>45078</v>
      </c>
      <c r="BJ950" s="20">
        <v>45082</v>
      </c>
      <c r="BK950" s="16">
        <v>0</v>
      </c>
      <c r="BL950" s="16">
        <v>0</v>
      </c>
      <c r="BM950" s="9" t="s">
        <v>177</v>
      </c>
      <c r="BN950" s="9" t="s">
        <v>178</v>
      </c>
      <c r="BO950" s="9" t="s">
        <v>635</v>
      </c>
      <c r="BP950" s="17">
        <v>45153</v>
      </c>
      <c r="BQ950" s="17" t="s">
        <v>156</v>
      </c>
      <c r="BR950" s="17" t="s">
        <v>156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 t="s">
        <v>156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 t="s">
        <v>156</v>
      </c>
      <c r="CD950" s="10" t="s">
        <v>156</v>
      </c>
      <c r="CE950" s="17" t="s">
        <v>156</v>
      </c>
      <c r="CF950" s="17" t="s">
        <v>156</v>
      </c>
      <c r="CG950" s="17" t="s">
        <v>156</v>
      </c>
      <c r="CH950" s="17" t="s">
        <v>156</v>
      </c>
      <c r="CI950" s="16">
        <v>0</v>
      </c>
      <c r="CJ950" s="10" t="s">
        <v>156</v>
      </c>
      <c r="CK950" s="10" t="s">
        <v>156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 t="s">
        <v>156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45027</v>
      </c>
      <c r="CX950" s="10" t="s">
        <v>193</v>
      </c>
      <c r="CY950" s="17" t="s">
        <v>156</v>
      </c>
      <c r="CZ950" s="17" t="s">
        <v>156</v>
      </c>
      <c r="DA950" s="17" t="s">
        <v>156</v>
      </c>
      <c r="DB950" s="17">
        <v>45027</v>
      </c>
      <c r="DC950" s="16">
        <v>744</v>
      </c>
      <c r="DD950" s="10" t="s">
        <v>2827</v>
      </c>
      <c r="DE950" s="10" t="s">
        <v>659</v>
      </c>
      <c r="DF950" s="18" t="s">
        <v>156</v>
      </c>
      <c r="DG950" s="17">
        <v>45055</v>
      </c>
      <c r="DH950" s="10" t="s">
        <v>156</v>
      </c>
      <c r="DI950" s="17" t="s">
        <v>156</v>
      </c>
      <c r="DJ950" s="17" t="s">
        <v>156</v>
      </c>
      <c r="DK950" s="17" t="s">
        <v>156</v>
      </c>
      <c r="DL950" s="17" t="s">
        <v>156</v>
      </c>
      <c r="DM950" s="16">
        <v>0</v>
      </c>
      <c r="DN950" s="10" t="s">
        <v>156</v>
      </c>
      <c r="DO950" s="10" t="s">
        <v>156</v>
      </c>
      <c r="DP950" s="16">
        <v>36</v>
      </c>
      <c r="DQ950" s="16">
        <v>24</v>
      </c>
      <c r="DR950" s="11">
        <v>24</v>
      </c>
      <c r="DS950" s="16">
        <v>12</v>
      </c>
      <c r="DT950" s="16">
        <v>1</v>
      </c>
      <c r="DU950" s="11" t="s">
        <v>181</v>
      </c>
      <c r="DV950" s="11" t="s">
        <v>182</v>
      </c>
      <c r="DW950" s="27" t="s">
        <v>156</v>
      </c>
      <c r="DX950" s="27" t="s">
        <v>156</v>
      </c>
      <c r="DY950" s="20" t="s">
        <v>1921</v>
      </c>
      <c r="DZ950" s="16">
        <v>7</v>
      </c>
      <c r="EA950" s="16">
        <v>0</v>
      </c>
      <c r="EB950" s="27" t="s">
        <v>185</v>
      </c>
      <c r="EC950" s="27" t="s">
        <v>419</v>
      </c>
      <c r="ED950" s="27" t="s">
        <v>182</v>
      </c>
      <c r="EE950" s="29">
        <v>45027.269166666665</v>
      </c>
      <c r="EF950" s="28" t="s">
        <v>2761</v>
      </c>
      <c r="EG950" s="28" t="s">
        <v>2762</v>
      </c>
      <c r="EH950" s="28" t="s">
        <v>190</v>
      </c>
      <c r="EI950" s="29">
        <v>45062.343865740739</v>
      </c>
      <c r="EJ950" s="28" t="s">
        <v>197</v>
      </c>
      <c r="EK950" s="28" t="s">
        <v>156</v>
      </c>
      <c r="EL950" s="28" t="s">
        <v>198</v>
      </c>
      <c r="EM950" s="45"/>
      <c r="EN950" s="46" t="str">
        <f t="shared" si="99"/>
        <v>243F004H</v>
      </c>
      <c r="EO950" s="47">
        <f t="shared" si="100"/>
        <v>45146</v>
      </c>
      <c r="EP950" s="47">
        <f t="shared" si="101"/>
        <v>45027</v>
      </c>
      <c r="EQ950" s="48" t="str">
        <f t="shared" ca="1" si="102"/>
        <v>Past</v>
      </c>
      <c r="ER950" s="49">
        <f t="shared" si="103"/>
        <v>119</v>
      </c>
      <c r="ES950" s="50"/>
      <c r="ET950" s="51">
        <f t="shared" si="104"/>
        <v>119</v>
      </c>
      <c r="EU950" s="52">
        <f t="shared" si="105"/>
        <v>0</v>
      </c>
      <c r="EV950" s="46"/>
    </row>
    <row r="951" spans="1:153" ht="14.25" hidden="1" customHeight="1">
      <c r="A951" s="8">
        <v>944</v>
      </c>
      <c r="B951" s="9" t="s">
        <v>141</v>
      </c>
      <c r="C951" s="10" t="s">
        <v>206</v>
      </c>
      <c r="D951" s="10" t="s">
        <v>2008</v>
      </c>
      <c r="E951" s="10" t="s">
        <v>150</v>
      </c>
      <c r="F951" s="9" t="s">
        <v>2009</v>
      </c>
      <c r="G951" s="10" t="s">
        <v>572</v>
      </c>
      <c r="H951" s="9" t="s">
        <v>573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574</v>
      </c>
      <c r="N951" s="9" t="s">
        <v>206</v>
      </c>
      <c r="O951" s="9" t="s">
        <v>151</v>
      </c>
      <c r="P951" s="9" t="s">
        <v>142</v>
      </c>
      <c r="Q951" s="9" t="s">
        <v>575</v>
      </c>
      <c r="R951" s="9" t="s">
        <v>336</v>
      </c>
      <c r="S951" s="9" t="s">
        <v>305</v>
      </c>
      <c r="T951" s="9" t="s">
        <v>306</v>
      </c>
      <c r="U951" s="9" t="s">
        <v>307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2454</v>
      </c>
      <c r="AA951" s="9" t="s">
        <v>2455</v>
      </c>
      <c r="AB951" s="12" t="s">
        <v>2456</v>
      </c>
      <c r="AC951" s="10" t="s">
        <v>2475</v>
      </c>
      <c r="AD951" s="9" t="s">
        <v>2476</v>
      </c>
      <c r="AE951" s="13" t="s">
        <v>2477</v>
      </c>
      <c r="AF951" s="14" t="s">
        <v>391</v>
      </c>
      <c r="AG951" s="10" t="s">
        <v>2828</v>
      </c>
      <c r="AH951" s="11" t="s">
        <v>2479</v>
      </c>
      <c r="AI951" s="11" t="s">
        <v>2480</v>
      </c>
      <c r="AJ951" s="10" t="s">
        <v>2481</v>
      </c>
      <c r="AK951" s="11" t="s">
        <v>2480</v>
      </c>
      <c r="AL951" s="11" t="s">
        <v>2462</v>
      </c>
      <c r="AM951" s="10" t="s">
        <v>2463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2</v>
      </c>
      <c r="AU951" s="10" t="s">
        <v>142</v>
      </c>
      <c r="AV951" s="16">
        <v>1300</v>
      </c>
      <c r="AW951" s="16">
        <v>1300</v>
      </c>
      <c r="AX951" s="16">
        <v>0</v>
      </c>
      <c r="AY951" s="16">
        <v>0</v>
      </c>
      <c r="AZ951" s="16">
        <v>0</v>
      </c>
      <c r="BA951" s="17">
        <v>45166</v>
      </c>
      <c r="BB951" s="30" t="s">
        <v>175</v>
      </c>
      <c r="BC951" s="18" t="s">
        <v>156</v>
      </c>
      <c r="BD951" s="17">
        <v>45350</v>
      </c>
      <c r="BE951" s="17">
        <v>45350</v>
      </c>
      <c r="BF951" s="17">
        <v>45153</v>
      </c>
      <c r="BG951" s="10">
        <v>85315849</v>
      </c>
      <c r="BH951" s="9" t="s">
        <v>414</v>
      </c>
      <c r="BI951" s="19">
        <v>45108</v>
      </c>
      <c r="BJ951" s="20">
        <v>45110</v>
      </c>
      <c r="BK951" s="16">
        <v>0</v>
      </c>
      <c r="BL951" s="16">
        <v>0</v>
      </c>
      <c r="BM951" s="9" t="s">
        <v>177</v>
      </c>
      <c r="BN951" s="9" t="s">
        <v>178</v>
      </c>
      <c r="BO951" s="9" t="s">
        <v>635</v>
      </c>
      <c r="BP951" s="17">
        <v>45153</v>
      </c>
      <c r="BQ951" s="17" t="s">
        <v>156</v>
      </c>
      <c r="BR951" s="17">
        <v>45153</v>
      </c>
      <c r="BS951" s="17" t="s">
        <v>156</v>
      </c>
      <c r="BT951" s="10" t="s">
        <v>2465</v>
      </c>
      <c r="BU951" s="17">
        <v>45128</v>
      </c>
      <c r="BV951" s="17" t="s">
        <v>156</v>
      </c>
      <c r="BW951" s="17">
        <v>44978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45009</v>
      </c>
      <c r="CD951" s="10" t="s">
        <v>1488</v>
      </c>
      <c r="CE951" s="17">
        <v>45034</v>
      </c>
      <c r="CF951" s="17" t="s">
        <v>156</v>
      </c>
      <c r="CG951" s="17">
        <v>44957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2339</v>
      </c>
      <c r="CO951" s="17" t="s">
        <v>156</v>
      </c>
      <c r="CP951" s="17" t="s">
        <v>156</v>
      </c>
      <c r="CQ951" s="17">
        <v>44957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>
        <v>45020</v>
      </c>
      <c r="CX951" s="10" t="s">
        <v>2340</v>
      </c>
      <c r="CY951" s="17">
        <v>45076</v>
      </c>
      <c r="CZ951" s="17" t="s">
        <v>156</v>
      </c>
      <c r="DA951" s="17">
        <v>44957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>
        <v>45055</v>
      </c>
      <c r="DH951" s="10" t="s">
        <v>1918</v>
      </c>
      <c r="DI951" s="17">
        <v>45097</v>
      </c>
      <c r="DJ951" s="17" t="s">
        <v>156</v>
      </c>
      <c r="DK951" s="17">
        <v>44957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36</v>
      </c>
      <c r="DQ951" s="16">
        <v>24</v>
      </c>
      <c r="DR951" s="11">
        <v>24</v>
      </c>
      <c r="DS951" s="16">
        <v>12</v>
      </c>
      <c r="DT951" s="16">
        <v>0</v>
      </c>
      <c r="DU951" s="11" t="s">
        <v>181</v>
      </c>
      <c r="DV951" s="11" t="s">
        <v>182</v>
      </c>
      <c r="DW951" s="27" t="s">
        <v>156</v>
      </c>
      <c r="DX951" s="27" t="s">
        <v>156</v>
      </c>
      <c r="DY951" s="20" t="s">
        <v>1921</v>
      </c>
      <c r="DZ951" s="16">
        <v>7</v>
      </c>
      <c r="EA951" s="16">
        <v>0</v>
      </c>
      <c r="EB951" s="27" t="s">
        <v>185</v>
      </c>
      <c r="EC951" s="27" t="s">
        <v>419</v>
      </c>
      <c r="ED951" s="27" t="s">
        <v>182</v>
      </c>
      <c r="EE951" s="29">
        <v>44957.990347222221</v>
      </c>
      <c r="EF951" s="28" t="s">
        <v>186</v>
      </c>
      <c r="EG951" s="28" t="s">
        <v>156</v>
      </c>
      <c r="EH951" s="28" t="s">
        <v>187</v>
      </c>
      <c r="EI951" s="29">
        <v>45069.577210648145</v>
      </c>
      <c r="EJ951" s="28" t="s">
        <v>2829</v>
      </c>
      <c r="EK951" s="28" t="s">
        <v>2830</v>
      </c>
      <c r="EL951" s="28" t="s">
        <v>190</v>
      </c>
      <c r="EM951" s="45"/>
      <c r="EN951" s="46" t="str">
        <f t="shared" si="99"/>
        <v>243F118G</v>
      </c>
      <c r="EO951" s="47">
        <f t="shared" si="100"/>
        <v>45146</v>
      </c>
      <c r="EP951" s="47">
        <f t="shared" si="101"/>
        <v>45020</v>
      </c>
      <c r="EQ951" s="48" t="str">
        <f t="shared" ca="1" si="102"/>
        <v>Past</v>
      </c>
      <c r="ER951" s="49">
        <f t="shared" si="103"/>
        <v>126</v>
      </c>
      <c r="ES951" s="50"/>
      <c r="ET951" s="51">
        <f t="shared" si="104"/>
        <v>126</v>
      </c>
      <c r="EU951" s="52">
        <f t="shared" si="105"/>
        <v>0</v>
      </c>
      <c r="EV951" s="46"/>
    </row>
    <row r="952" spans="1:153" ht="14.25" customHeight="1">
      <c r="A952" s="8">
        <v>945</v>
      </c>
      <c r="B952" s="9" t="s">
        <v>141</v>
      </c>
      <c r="C952" s="10" t="s">
        <v>206</v>
      </c>
      <c r="D952" s="10" t="s">
        <v>2008</v>
      </c>
      <c r="E952" s="10" t="s">
        <v>150</v>
      </c>
      <c r="F952" s="9" t="s">
        <v>2009</v>
      </c>
      <c r="G952" s="10" t="s">
        <v>572</v>
      </c>
      <c r="H952" s="9" t="s">
        <v>573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574</v>
      </c>
      <c r="N952" s="9" t="s">
        <v>206</v>
      </c>
      <c r="O952" s="9" t="s">
        <v>151</v>
      </c>
      <c r="P952" s="9" t="s">
        <v>142</v>
      </c>
      <c r="Q952" s="9" t="s">
        <v>575</v>
      </c>
      <c r="R952" s="9" t="s">
        <v>336</v>
      </c>
      <c r="S952" s="9" t="s">
        <v>305</v>
      </c>
      <c r="T952" s="9" t="s">
        <v>306</v>
      </c>
      <c r="U952" s="9" t="s">
        <v>307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2332</v>
      </c>
      <c r="AA952" s="9" t="s">
        <v>577</v>
      </c>
      <c r="AB952" s="12" t="s">
        <v>578</v>
      </c>
      <c r="AC952" s="10" t="s">
        <v>2333</v>
      </c>
      <c r="AD952" s="9" t="s">
        <v>577</v>
      </c>
      <c r="AE952" s="13" t="s">
        <v>578</v>
      </c>
      <c r="AF952" s="14" t="s">
        <v>580</v>
      </c>
      <c r="AG952" s="10" t="s">
        <v>2831</v>
      </c>
      <c r="AH952" s="11" t="s">
        <v>582</v>
      </c>
      <c r="AI952" s="11" t="s">
        <v>583</v>
      </c>
      <c r="AJ952" s="10" t="s">
        <v>584</v>
      </c>
      <c r="AK952" s="11" t="s">
        <v>583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2.4</v>
      </c>
      <c r="AU952" s="10" t="s">
        <v>142</v>
      </c>
      <c r="AV952" s="16">
        <v>9700</v>
      </c>
      <c r="AW952" s="16">
        <v>11640</v>
      </c>
      <c r="AX952" s="16">
        <v>0</v>
      </c>
      <c r="AY952" s="16">
        <v>1092</v>
      </c>
      <c r="AZ952" s="16">
        <v>0</v>
      </c>
      <c r="BA952" s="17">
        <v>45103</v>
      </c>
      <c r="BB952" s="30" t="s">
        <v>175</v>
      </c>
      <c r="BC952" s="18">
        <v>45119</v>
      </c>
      <c r="BD952" s="17">
        <v>45291</v>
      </c>
      <c r="BE952" s="17">
        <v>45322</v>
      </c>
      <c r="BF952" s="17">
        <v>45092</v>
      </c>
      <c r="BG952" s="10">
        <v>85187354</v>
      </c>
      <c r="BH952" s="9" t="s">
        <v>414</v>
      </c>
      <c r="BI952" s="19">
        <v>44986</v>
      </c>
      <c r="BJ952" s="20">
        <v>44991</v>
      </c>
      <c r="BK952" s="16">
        <v>3096</v>
      </c>
      <c r="BL952" s="16">
        <v>7430</v>
      </c>
      <c r="BM952" s="9" t="s">
        <v>177</v>
      </c>
      <c r="BN952" s="9" t="s">
        <v>436</v>
      </c>
      <c r="BO952" s="9" t="s">
        <v>635</v>
      </c>
      <c r="BP952" s="17">
        <v>45046</v>
      </c>
      <c r="BQ952" s="17">
        <v>45046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 t="s">
        <v>156</v>
      </c>
      <c r="CD952" s="10" t="s">
        <v>156</v>
      </c>
      <c r="CE952" s="17" t="s">
        <v>156</v>
      </c>
      <c r="CF952" s="17" t="s">
        <v>156</v>
      </c>
      <c r="CG952" s="17" t="s">
        <v>156</v>
      </c>
      <c r="CH952" s="17" t="s">
        <v>156</v>
      </c>
      <c r="CI952" s="16">
        <v>0</v>
      </c>
      <c r="CJ952" s="10" t="s">
        <v>156</v>
      </c>
      <c r="CK952" s="10" t="s">
        <v>156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>
        <v>44922</v>
      </c>
      <c r="CX952" s="10" t="s">
        <v>193</v>
      </c>
      <c r="CY952" s="17" t="s">
        <v>156</v>
      </c>
      <c r="CZ952" s="17" t="s">
        <v>156</v>
      </c>
      <c r="DA952" s="17" t="s">
        <v>156</v>
      </c>
      <c r="DB952" s="17">
        <v>44922</v>
      </c>
      <c r="DC952" s="16">
        <v>3096</v>
      </c>
      <c r="DD952" s="10" t="s">
        <v>2832</v>
      </c>
      <c r="DE952" s="10" t="s">
        <v>417</v>
      </c>
      <c r="DF952" s="18" t="s">
        <v>156</v>
      </c>
      <c r="DG952" s="17">
        <v>44971</v>
      </c>
      <c r="DH952" s="10" t="s">
        <v>2027</v>
      </c>
      <c r="DI952" s="17" t="s">
        <v>156</v>
      </c>
      <c r="DJ952" s="17" t="s">
        <v>156</v>
      </c>
      <c r="DK952" s="17" t="s">
        <v>156</v>
      </c>
      <c r="DL952" s="17">
        <v>44966</v>
      </c>
      <c r="DM952" s="16">
        <v>3096</v>
      </c>
      <c r="DN952" s="10" t="s">
        <v>2833</v>
      </c>
      <c r="DO952" s="10" t="s">
        <v>233</v>
      </c>
      <c r="DP952" s="16">
        <v>36</v>
      </c>
      <c r="DQ952" s="16">
        <v>24</v>
      </c>
      <c r="DR952" s="11">
        <v>24</v>
      </c>
      <c r="DS952" s="16">
        <v>12</v>
      </c>
      <c r="DT952" s="16">
        <v>0</v>
      </c>
      <c r="DU952" s="11" t="s">
        <v>181</v>
      </c>
      <c r="DV952" s="11" t="s">
        <v>182</v>
      </c>
      <c r="DW952" s="27" t="s">
        <v>156</v>
      </c>
      <c r="DX952" s="27" t="s">
        <v>156</v>
      </c>
      <c r="DY952" s="20" t="s">
        <v>1848</v>
      </c>
      <c r="DZ952" s="16">
        <v>7</v>
      </c>
      <c r="EA952" s="16">
        <v>0</v>
      </c>
      <c r="EB952" s="27" t="s">
        <v>185</v>
      </c>
      <c r="EC952" s="27" t="s">
        <v>185</v>
      </c>
      <c r="ED952" s="27" t="s">
        <v>182</v>
      </c>
      <c r="EE952" s="29">
        <v>44919.01635416667</v>
      </c>
      <c r="EF952" s="28" t="s">
        <v>188</v>
      </c>
      <c r="EG952" s="28" t="s">
        <v>189</v>
      </c>
      <c r="EH952" s="28" t="s">
        <v>190</v>
      </c>
      <c r="EI952" s="29">
        <v>45062.343865740739</v>
      </c>
      <c r="EJ952" s="28" t="s">
        <v>197</v>
      </c>
      <c r="EK952" s="28" t="s">
        <v>156</v>
      </c>
      <c r="EL952" s="28" t="s">
        <v>198</v>
      </c>
      <c r="EM952" s="45" t="s">
        <v>3713</v>
      </c>
      <c r="EN952" s="46" t="str">
        <f t="shared" si="99"/>
        <v>243F010H</v>
      </c>
      <c r="EO952" s="47">
        <f t="shared" si="100"/>
        <v>45039</v>
      </c>
      <c r="EP952" s="47">
        <f t="shared" si="101"/>
        <v>44922</v>
      </c>
      <c r="EQ952" s="48" t="str">
        <f t="shared" ca="1" si="102"/>
        <v>Past</v>
      </c>
      <c r="ER952" s="49">
        <f t="shared" si="103"/>
        <v>117</v>
      </c>
      <c r="ES952" s="50"/>
      <c r="ET952" s="51">
        <f t="shared" si="104"/>
        <v>117</v>
      </c>
      <c r="EU952" s="52">
        <f t="shared" si="105"/>
        <v>362232</v>
      </c>
      <c r="EV952" s="46"/>
      <c r="EW952" s="23" t="s">
        <v>3714</v>
      </c>
    </row>
    <row r="953" spans="1:153" ht="14.25" customHeight="1">
      <c r="A953" s="8">
        <v>946</v>
      </c>
      <c r="B953" s="9" t="s">
        <v>141</v>
      </c>
      <c r="C953" s="10" t="s">
        <v>206</v>
      </c>
      <c r="D953" s="10" t="s">
        <v>2008</v>
      </c>
      <c r="E953" s="10" t="s">
        <v>150</v>
      </c>
      <c r="F953" s="9" t="s">
        <v>2009</v>
      </c>
      <c r="G953" s="10" t="s">
        <v>572</v>
      </c>
      <c r="H953" s="9" t="s">
        <v>573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574</v>
      </c>
      <c r="N953" s="9" t="s">
        <v>206</v>
      </c>
      <c r="O953" s="9" t="s">
        <v>151</v>
      </c>
      <c r="P953" s="9" t="s">
        <v>142</v>
      </c>
      <c r="Q953" s="9" t="s">
        <v>575</v>
      </c>
      <c r="R953" s="9" t="s">
        <v>336</v>
      </c>
      <c r="S953" s="9" t="s">
        <v>305</v>
      </c>
      <c r="T953" s="9" t="s">
        <v>306</v>
      </c>
      <c r="U953" s="9" t="s">
        <v>307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2332</v>
      </c>
      <c r="AA953" s="9" t="s">
        <v>577</v>
      </c>
      <c r="AB953" s="12" t="s">
        <v>578</v>
      </c>
      <c r="AC953" s="10" t="s">
        <v>2333</v>
      </c>
      <c r="AD953" s="9" t="s">
        <v>577</v>
      </c>
      <c r="AE953" s="13" t="s">
        <v>578</v>
      </c>
      <c r="AF953" s="14" t="s">
        <v>580</v>
      </c>
      <c r="AG953" s="10" t="s">
        <v>2831</v>
      </c>
      <c r="AH953" s="11" t="s">
        <v>582</v>
      </c>
      <c r="AI953" s="11" t="s">
        <v>583</v>
      </c>
      <c r="AJ953" s="10" t="s">
        <v>584</v>
      </c>
      <c r="AK953" s="11" t="s">
        <v>583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2.4</v>
      </c>
      <c r="AU953" s="10" t="s">
        <v>142</v>
      </c>
      <c r="AV953" s="16">
        <v>9700</v>
      </c>
      <c r="AW953" s="16">
        <v>11640</v>
      </c>
      <c r="AX953" s="16">
        <v>0</v>
      </c>
      <c r="AY953" s="16">
        <v>1092</v>
      </c>
      <c r="AZ953" s="16">
        <v>0</v>
      </c>
      <c r="BA953" s="17">
        <v>45103</v>
      </c>
      <c r="BB953" s="30" t="s">
        <v>175</v>
      </c>
      <c r="BC953" s="18" t="s">
        <v>156</v>
      </c>
      <c r="BD953" s="17">
        <v>45291</v>
      </c>
      <c r="BE953" s="17">
        <v>45322</v>
      </c>
      <c r="BF953" s="17">
        <v>45092</v>
      </c>
      <c r="BG953" s="10">
        <v>85149736</v>
      </c>
      <c r="BH953" s="9" t="s">
        <v>319</v>
      </c>
      <c r="BI953" s="19">
        <v>45047</v>
      </c>
      <c r="BJ953" s="20">
        <v>45047</v>
      </c>
      <c r="BK953" s="16">
        <v>0</v>
      </c>
      <c r="BL953" s="16">
        <v>0</v>
      </c>
      <c r="BM953" s="9" t="s">
        <v>177</v>
      </c>
      <c r="BN953" s="9" t="s">
        <v>436</v>
      </c>
      <c r="BO953" s="9" t="s">
        <v>156</v>
      </c>
      <c r="BP953" s="17">
        <v>45092</v>
      </c>
      <c r="BQ953" s="17" t="s">
        <v>156</v>
      </c>
      <c r="BR953" s="17">
        <v>45092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44910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 t="s">
        <v>156</v>
      </c>
      <c r="CD953" s="10" t="s">
        <v>156</v>
      </c>
      <c r="CE953" s="17" t="s">
        <v>156</v>
      </c>
      <c r="CF953" s="17" t="s">
        <v>156</v>
      </c>
      <c r="CG953" s="17">
        <v>44910</v>
      </c>
      <c r="CH953" s="17" t="s">
        <v>156</v>
      </c>
      <c r="CI953" s="16">
        <v>0</v>
      </c>
      <c r="CJ953" s="10" t="s">
        <v>156</v>
      </c>
      <c r="CK953" s="10" t="s">
        <v>156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44910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>
        <v>44999</v>
      </c>
      <c r="CX953" s="10" t="s">
        <v>193</v>
      </c>
      <c r="CY953" s="17" t="s">
        <v>156</v>
      </c>
      <c r="CZ953" s="17" t="s">
        <v>156</v>
      </c>
      <c r="DA953" s="17">
        <v>44910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>
        <v>45013</v>
      </c>
      <c r="DH953" s="10" t="s">
        <v>156</v>
      </c>
      <c r="DI953" s="17" t="s">
        <v>156</v>
      </c>
      <c r="DJ953" s="17" t="s">
        <v>156</v>
      </c>
      <c r="DK953" s="17">
        <v>44910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36</v>
      </c>
      <c r="DQ953" s="16">
        <v>24</v>
      </c>
      <c r="DR953" s="11">
        <v>24</v>
      </c>
      <c r="DS953" s="16">
        <v>12</v>
      </c>
      <c r="DT953" s="16">
        <v>0</v>
      </c>
      <c r="DU953" s="11" t="s">
        <v>181</v>
      </c>
      <c r="DV953" s="11" t="s">
        <v>182</v>
      </c>
      <c r="DW953" s="27" t="s">
        <v>156</v>
      </c>
      <c r="DX953" s="27" t="s">
        <v>156</v>
      </c>
      <c r="DY953" s="20" t="s">
        <v>1299</v>
      </c>
      <c r="DZ953" s="16">
        <v>7</v>
      </c>
      <c r="EA953" s="16">
        <v>0</v>
      </c>
      <c r="EB953" s="27" t="s">
        <v>185</v>
      </c>
      <c r="EC953" s="27" t="s">
        <v>185</v>
      </c>
      <c r="ED953" s="27" t="s">
        <v>182</v>
      </c>
      <c r="EE953" s="29">
        <v>44911.009467592594</v>
      </c>
      <c r="EF953" s="28" t="s">
        <v>186</v>
      </c>
      <c r="EG953" s="28" t="s">
        <v>156</v>
      </c>
      <c r="EH953" s="28" t="s">
        <v>187</v>
      </c>
      <c r="EI953" s="29">
        <v>45068.979548611111</v>
      </c>
      <c r="EJ953" s="28" t="s">
        <v>186</v>
      </c>
      <c r="EK953" s="28" t="s">
        <v>156</v>
      </c>
      <c r="EL953" s="28" t="s">
        <v>187</v>
      </c>
      <c r="EM953" s="45" t="s">
        <v>3713</v>
      </c>
      <c r="EN953" s="46" t="str">
        <f t="shared" si="99"/>
        <v>243F010H</v>
      </c>
      <c r="EO953" s="47">
        <f t="shared" si="100"/>
        <v>45085</v>
      </c>
      <c r="EP953" s="47">
        <f t="shared" si="101"/>
        <v>44999</v>
      </c>
      <c r="EQ953" s="48" t="str">
        <f t="shared" ca="1" si="102"/>
        <v>Past</v>
      </c>
      <c r="ER953" s="49">
        <f t="shared" si="103"/>
        <v>86</v>
      </c>
      <c r="ES953" s="50"/>
      <c r="ET953" s="51">
        <f t="shared" si="104"/>
        <v>86</v>
      </c>
      <c r="EU953" s="52">
        <f t="shared" si="105"/>
        <v>0</v>
      </c>
      <c r="EV953" s="46"/>
      <c r="EW953" s="23" t="s">
        <v>3714</v>
      </c>
    </row>
    <row r="954" spans="1:153" ht="14.25" customHeight="1">
      <c r="A954" s="8">
        <v>947</v>
      </c>
      <c r="B954" s="9" t="s">
        <v>141</v>
      </c>
      <c r="C954" s="10" t="s">
        <v>206</v>
      </c>
      <c r="D954" s="10" t="s">
        <v>2008</v>
      </c>
      <c r="E954" s="10" t="s">
        <v>150</v>
      </c>
      <c r="F954" s="9" t="s">
        <v>2009</v>
      </c>
      <c r="G954" s="10" t="s">
        <v>572</v>
      </c>
      <c r="H954" s="9" t="s">
        <v>573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574</v>
      </c>
      <c r="N954" s="9" t="s">
        <v>206</v>
      </c>
      <c r="O954" s="9" t="s">
        <v>151</v>
      </c>
      <c r="P954" s="9" t="s">
        <v>142</v>
      </c>
      <c r="Q954" s="9" t="s">
        <v>575</v>
      </c>
      <c r="R954" s="9" t="s">
        <v>336</v>
      </c>
      <c r="S954" s="9" t="s">
        <v>305</v>
      </c>
      <c r="T954" s="9" t="s">
        <v>306</v>
      </c>
      <c r="U954" s="9" t="s">
        <v>307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2332</v>
      </c>
      <c r="AA954" s="9" t="s">
        <v>577</v>
      </c>
      <c r="AB954" s="12" t="s">
        <v>578</v>
      </c>
      <c r="AC954" s="10" t="s">
        <v>2333</v>
      </c>
      <c r="AD954" s="9" t="s">
        <v>577</v>
      </c>
      <c r="AE954" s="13" t="s">
        <v>578</v>
      </c>
      <c r="AF954" s="14" t="s">
        <v>580</v>
      </c>
      <c r="AG954" s="10" t="s">
        <v>2831</v>
      </c>
      <c r="AH954" s="11" t="s">
        <v>582</v>
      </c>
      <c r="AI954" s="11" t="s">
        <v>583</v>
      </c>
      <c r="AJ954" s="10" t="s">
        <v>584</v>
      </c>
      <c r="AK954" s="11" t="s">
        <v>583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2.4</v>
      </c>
      <c r="AU954" s="10" t="s">
        <v>142</v>
      </c>
      <c r="AV954" s="16">
        <v>9700</v>
      </c>
      <c r="AW954" s="16">
        <v>11640</v>
      </c>
      <c r="AX954" s="16">
        <v>0</v>
      </c>
      <c r="AY954" s="16">
        <v>1092</v>
      </c>
      <c r="AZ954" s="16">
        <v>0</v>
      </c>
      <c r="BA954" s="17">
        <v>45103</v>
      </c>
      <c r="BB954" s="30" t="s">
        <v>175</v>
      </c>
      <c r="BC954" s="18">
        <v>45119</v>
      </c>
      <c r="BD954" s="17">
        <v>45291</v>
      </c>
      <c r="BE954" s="17">
        <v>45322</v>
      </c>
      <c r="BF954" s="17">
        <v>45092</v>
      </c>
      <c r="BG954" s="10">
        <v>85169975</v>
      </c>
      <c r="BH954" s="9" t="s">
        <v>321</v>
      </c>
      <c r="BI954" s="19">
        <v>45078</v>
      </c>
      <c r="BJ954" s="20">
        <v>45082</v>
      </c>
      <c r="BK954" s="16">
        <v>3000</v>
      </c>
      <c r="BL954" s="16">
        <v>7200</v>
      </c>
      <c r="BM954" s="9" t="s">
        <v>177</v>
      </c>
      <c r="BN954" s="9" t="s">
        <v>383</v>
      </c>
      <c r="BO954" s="9" t="s">
        <v>156</v>
      </c>
      <c r="BP954" s="17">
        <v>45122</v>
      </c>
      <c r="BQ954" s="17">
        <v>45122</v>
      </c>
      <c r="BR954" s="17" t="s">
        <v>156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 t="s">
        <v>156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45006</v>
      </c>
      <c r="CD954" s="10" t="s">
        <v>1396</v>
      </c>
      <c r="CE954" s="17">
        <v>45006</v>
      </c>
      <c r="CF954" s="17" t="s">
        <v>156</v>
      </c>
      <c r="CG954" s="17">
        <v>44966</v>
      </c>
      <c r="CH954" s="17">
        <v>45001</v>
      </c>
      <c r="CI954" s="16">
        <v>3000</v>
      </c>
      <c r="CJ954" s="10" t="s">
        <v>2834</v>
      </c>
      <c r="CK954" s="10" t="s">
        <v>230</v>
      </c>
      <c r="CL954" s="18" t="s">
        <v>156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 t="s">
        <v>156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>
        <v>45020</v>
      </c>
      <c r="CX954" s="10" t="s">
        <v>193</v>
      </c>
      <c r="CY954" s="17">
        <v>45055</v>
      </c>
      <c r="CZ954" s="17" t="s">
        <v>156</v>
      </c>
      <c r="DA954" s="17">
        <v>44966</v>
      </c>
      <c r="DB954" s="17">
        <v>45016</v>
      </c>
      <c r="DC954" s="16">
        <v>3000</v>
      </c>
      <c r="DD954" s="10" t="s">
        <v>2835</v>
      </c>
      <c r="DE954" s="10" t="s">
        <v>230</v>
      </c>
      <c r="DF954" s="18" t="s">
        <v>156</v>
      </c>
      <c r="DG954" s="17">
        <v>45041</v>
      </c>
      <c r="DH954" s="10" t="s">
        <v>156</v>
      </c>
      <c r="DI954" s="17">
        <v>45097</v>
      </c>
      <c r="DJ954" s="17" t="s">
        <v>156</v>
      </c>
      <c r="DK954" s="17">
        <v>44920</v>
      </c>
      <c r="DL954" s="17">
        <v>45036</v>
      </c>
      <c r="DM954" s="16">
        <v>3000</v>
      </c>
      <c r="DN954" s="10" t="s">
        <v>2836</v>
      </c>
      <c r="DO954" s="10" t="s">
        <v>230</v>
      </c>
      <c r="DP954" s="16">
        <v>36</v>
      </c>
      <c r="DQ954" s="16">
        <v>24</v>
      </c>
      <c r="DR954" s="11">
        <v>24</v>
      </c>
      <c r="DS954" s="16">
        <v>12</v>
      </c>
      <c r="DT954" s="16">
        <v>0</v>
      </c>
      <c r="DU954" s="11" t="s">
        <v>181</v>
      </c>
      <c r="DV954" s="11" t="s">
        <v>182</v>
      </c>
      <c r="DW954" s="27" t="s">
        <v>156</v>
      </c>
      <c r="DX954" s="27" t="s">
        <v>156</v>
      </c>
      <c r="DY954" s="20" t="s">
        <v>1793</v>
      </c>
      <c r="DZ954" s="16">
        <v>7</v>
      </c>
      <c r="EA954" s="16">
        <v>0</v>
      </c>
      <c r="EB954" s="27" t="s">
        <v>185</v>
      </c>
      <c r="EC954" s="27" t="s">
        <v>185</v>
      </c>
      <c r="ED954" s="27" t="s">
        <v>182</v>
      </c>
      <c r="EE954" s="29">
        <v>44916.979664351849</v>
      </c>
      <c r="EF954" s="28" t="s">
        <v>188</v>
      </c>
      <c r="EG954" s="28" t="s">
        <v>189</v>
      </c>
      <c r="EH954" s="28" t="s">
        <v>190</v>
      </c>
      <c r="EI954" s="29">
        <v>45062.343865740739</v>
      </c>
      <c r="EJ954" s="28" t="s">
        <v>197</v>
      </c>
      <c r="EK954" s="28" t="s">
        <v>156</v>
      </c>
      <c r="EL954" s="28" t="s">
        <v>198</v>
      </c>
      <c r="EM954" s="45" t="s">
        <v>3713</v>
      </c>
      <c r="EN954" s="46" t="str">
        <f t="shared" si="99"/>
        <v>243F010H</v>
      </c>
      <c r="EO954" s="47">
        <f t="shared" si="100"/>
        <v>45115</v>
      </c>
      <c r="EP954" s="47">
        <f t="shared" si="101"/>
        <v>45020</v>
      </c>
      <c r="EQ954" s="48" t="str">
        <f t="shared" ca="1" si="102"/>
        <v>Past</v>
      </c>
      <c r="ER954" s="49">
        <f t="shared" si="103"/>
        <v>95</v>
      </c>
      <c r="ES954" s="50"/>
      <c r="ET954" s="51">
        <f t="shared" si="104"/>
        <v>95</v>
      </c>
      <c r="EU954" s="52">
        <f t="shared" si="105"/>
        <v>285000</v>
      </c>
      <c r="EV954" s="46"/>
      <c r="EW954" s="23" t="s">
        <v>3714</v>
      </c>
    </row>
    <row r="955" spans="1:153" ht="14.25" customHeight="1">
      <c r="A955" s="8">
        <v>948</v>
      </c>
      <c r="B955" s="9" t="s">
        <v>141</v>
      </c>
      <c r="C955" s="10" t="s">
        <v>206</v>
      </c>
      <c r="D955" s="10" t="s">
        <v>2008</v>
      </c>
      <c r="E955" s="10" t="s">
        <v>150</v>
      </c>
      <c r="F955" s="9" t="s">
        <v>2009</v>
      </c>
      <c r="G955" s="10" t="s">
        <v>572</v>
      </c>
      <c r="H955" s="9" t="s">
        <v>573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574</v>
      </c>
      <c r="N955" s="9" t="s">
        <v>206</v>
      </c>
      <c r="O955" s="9" t="s">
        <v>151</v>
      </c>
      <c r="P955" s="9" t="s">
        <v>142</v>
      </c>
      <c r="Q955" s="9" t="s">
        <v>575</v>
      </c>
      <c r="R955" s="9" t="s">
        <v>336</v>
      </c>
      <c r="S955" s="9" t="s">
        <v>305</v>
      </c>
      <c r="T955" s="9" t="s">
        <v>306</v>
      </c>
      <c r="U955" s="9" t="s">
        <v>307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2332</v>
      </c>
      <c r="AA955" s="9" t="s">
        <v>577</v>
      </c>
      <c r="AB955" s="12" t="s">
        <v>578</v>
      </c>
      <c r="AC955" s="10" t="s">
        <v>2333</v>
      </c>
      <c r="AD955" s="9" t="s">
        <v>577</v>
      </c>
      <c r="AE955" s="13" t="s">
        <v>578</v>
      </c>
      <c r="AF955" s="14" t="s">
        <v>580</v>
      </c>
      <c r="AG955" s="10" t="s">
        <v>2831</v>
      </c>
      <c r="AH955" s="11" t="s">
        <v>582</v>
      </c>
      <c r="AI955" s="11" t="s">
        <v>583</v>
      </c>
      <c r="AJ955" s="10" t="s">
        <v>584</v>
      </c>
      <c r="AK955" s="11" t="s">
        <v>583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2.4</v>
      </c>
      <c r="AU955" s="10" t="s">
        <v>142</v>
      </c>
      <c r="AV955" s="16">
        <v>9700</v>
      </c>
      <c r="AW955" s="16">
        <v>11640</v>
      </c>
      <c r="AX955" s="16">
        <v>0</v>
      </c>
      <c r="AY955" s="16">
        <v>1092</v>
      </c>
      <c r="AZ955" s="16">
        <v>0</v>
      </c>
      <c r="BA955" s="17">
        <v>45103</v>
      </c>
      <c r="BB955" s="30" t="s">
        <v>175</v>
      </c>
      <c r="BC955" s="18">
        <v>45119</v>
      </c>
      <c r="BD955" s="17">
        <v>45291</v>
      </c>
      <c r="BE955" s="17">
        <v>45322</v>
      </c>
      <c r="BF955" s="17">
        <v>45092</v>
      </c>
      <c r="BG955" s="10">
        <v>85480557</v>
      </c>
      <c r="BH955" s="9" t="s">
        <v>414</v>
      </c>
      <c r="BI955" s="19">
        <v>45108</v>
      </c>
      <c r="BJ955" s="20">
        <v>45138</v>
      </c>
      <c r="BK955" s="16">
        <v>720</v>
      </c>
      <c r="BL955" s="16">
        <v>1728</v>
      </c>
      <c r="BM955" s="9" t="s">
        <v>177</v>
      </c>
      <c r="BN955" s="9" t="s">
        <v>470</v>
      </c>
      <c r="BO955" s="9" t="s">
        <v>156</v>
      </c>
      <c r="BP955" s="17">
        <v>45147</v>
      </c>
      <c r="BQ955" s="17" t="s">
        <v>156</v>
      </c>
      <c r="BR955" s="17">
        <v>45147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>
        <v>45020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45111</v>
      </c>
      <c r="CD955" s="10" t="s">
        <v>2467</v>
      </c>
      <c r="CE955" s="17">
        <v>45072</v>
      </c>
      <c r="CF955" s="17" t="s">
        <v>156</v>
      </c>
      <c r="CG955" s="17">
        <v>45026</v>
      </c>
      <c r="CH955" s="17">
        <v>45090</v>
      </c>
      <c r="CI955" s="16">
        <v>1064</v>
      </c>
      <c r="CJ955" s="10" t="s">
        <v>2837</v>
      </c>
      <c r="CK955" s="10" t="s">
        <v>230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>
        <v>45020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45120</v>
      </c>
      <c r="CX955" s="10" t="s">
        <v>2131</v>
      </c>
      <c r="CY955" s="17">
        <v>45112</v>
      </c>
      <c r="CZ955" s="17" t="s">
        <v>156</v>
      </c>
      <c r="DA955" s="17">
        <v>45026</v>
      </c>
      <c r="DB955" s="17">
        <v>45119</v>
      </c>
      <c r="DC955" s="16">
        <v>720</v>
      </c>
      <c r="DD955" s="10" t="s">
        <v>2838</v>
      </c>
      <c r="DE955" s="10" t="s">
        <v>659</v>
      </c>
      <c r="DF955" s="18" t="s">
        <v>156</v>
      </c>
      <c r="DG955" s="17">
        <v>45128</v>
      </c>
      <c r="DH955" s="10" t="s">
        <v>2839</v>
      </c>
      <c r="DI955" s="17">
        <v>45128</v>
      </c>
      <c r="DJ955" s="17" t="s">
        <v>156</v>
      </c>
      <c r="DK955" s="17">
        <v>45020</v>
      </c>
      <c r="DL955" s="17" t="s">
        <v>156</v>
      </c>
      <c r="DM955" s="16">
        <v>0</v>
      </c>
      <c r="DN955" s="10" t="s">
        <v>2840</v>
      </c>
      <c r="DO955" s="10" t="s">
        <v>156</v>
      </c>
      <c r="DP955" s="16">
        <v>36</v>
      </c>
      <c r="DQ955" s="16">
        <v>24</v>
      </c>
      <c r="DR955" s="11">
        <v>24</v>
      </c>
      <c r="DS955" s="16">
        <v>12</v>
      </c>
      <c r="DT955" s="16">
        <v>0</v>
      </c>
      <c r="DU955" s="11" t="s">
        <v>181</v>
      </c>
      <c r="DV955" s="11" t="s">
        <v>182</v>
      </c>
      <c r="DW955" s="27" t="s">
        <v>156</v>
      </c>
      <c r="DX955" s="27" t="s">
        <v>156</v>
      </c>
      <c r="DY955" s="20" t="s">
        <v>156</v>
      </c>
      <c r="DZ955" s="16">
        <v>7</v>
      </c>
      <c r="EA955" s="16">
        <v>0</v>
      </c>
      <c r="EB955" s="27" t="s">
        <v>185</v>
      </c>
      <c r="EC955" s="27" t="s">
        <v>185</v>
      </c>
      <c r="ED955" s="27" t="s">
        <v>182</v>
      </c>
      <c r="EE955" s="29">
        <v>45021.321643518517</v>
      </c>
      <c r="EF955" s="28" t="s">
        <v>186</v>
      </c>
      <c r="EG955" s="28" t="s">
        <v>156</v>
      </c>
      <c r="EH955" s="28" t="s">
        <v>187</v>
      </c>
      <c r="EI955" s="29">
        <v>45119.265879629631</v>
      </c>
      <c r="EJ955" s="28" t="s">
        <v>2841</v>
      </c>
      <c r="EK955" s="28" t="s">
        <v>2842</v>
      </c>
      <c r="EL955" s="28" t="s">
        <v>237</v>
      </c>
      <c r="EM955" s="45" t="s">
        <v>3713</v>
      </c>
      <c r="EN955" s="46" t="str">
        <f t="shared" si="99"/>
        <v>243F010H</v>
      </c>
      <c r="EO955" s="47">
        <f t="shared" si="100"/>
        <v>45140</v>
      </c>
      <c r="EP955" s="47">
        <f t="shared" si="101"/>
        <v>45120</v>
      </c>
      <c r="EQ955" s="48" t="str">
        <f t="shared" ca="1" si="102"/>
        <v>Past</v>
      </c>
      <c r="ER955" s="49">
        <f t="shared" si="103"/>
        <v>20</v>
      </c>
      <c r="ES955" s="50"/>
      <c r="ET955" s="51">
        <f t="shared" si="104"/>
        <v>20</v>
      </c>
      <c r="EU955" s="52">
        <f t="shared" si="105"/>
        <v>14400</v>
      </c>
      <c r="EV955" s="46"/>
      <c r="EW955" s="23" t="s">
        <v>3721</v>
      </c>
    </row>
    <row r="956" spans="1:153" ht="14.25" customHeight="1">
      <c r="A956" s="8">
        <v>949</v>
      </c>
      <c r="B956" s="9" t="s">
        <v>141</v>
      </c>
      <c r="C956" s="10" t="s">
        <v>206</v>
      </c>
      <c r="D956" s="10" t="s">
        <v>2008</v>
      </c>
      <c r="E956" s="10" t="s">
        <v>150</v>
      </c>
      <c r="F956" s="9" t="s">
        <v>2009</v>
      </c>
      <c r="G956" s="10" t="s">
        <v>572</v>
      </c>
      <c r="H956" s="9" t="s">
        <v>573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574</v>
      </c>
      <c r="N956" s="9" t="s">
        <v>206</v>
      </c>
      <c r="O956" s="9" t="s">
        <v>151</v>
      </c>
      <c r="P956" s="9" t="s">
        <v>142</v>
      </c>
      <c r="Q956" s="9" t="s">
        <v>575</v>
      </c>
      <c r="R956" s="9" t="s">
        <v>336</v>
      </c>
      <c r="S956" s="9" t="s">
        <v>305</v>
      </c>
      <c r="T956" s="9" t="s">
        <v>306</v>
      </c>
      <c r="U956" s="9" t="s">
        <v>307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2332</v>
      </c>
      <c r="AA956" s="9" t="s">
        <v>577</v>
      </c>
      <c r="AB956" s="12" t="s">
        <v>578</v>
      </c>
      <c r="AC956" s="10" t="s">
        <v>2333</v>
      </c>
      <c r="AD956" s="9" t="s">
        <v>577</v>
      </c>
      <c r="AE956" s="13" t="s">
        <v>578</v>
      </c>
      <c r="AF956" s="14" t="s">
        <v>580</v>
      </c>
      <c r="AG956" s="10" t="s">
        <v>2831</v>
      </c>
      <c r="AH956" s="11" t="s">
        <v>582</v>
      </c>
      <c r="AI956" s="11" t="s">
        <v>583</v>
      </c>
      <c r="AJ956" s="10" t="s">
        <v>584</v>
      </c>
      <c r="AK956" s="11" t="s">
        <v>583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2.4</v>
      </c>
      <c r="AU956" s="10" t="s">
        <v>142</v>
      </c>
      <c r="AV956" s="16">
        <v>9700</v>
      </c>
      <c r="AW956" s="16">
        <v>11640</v>
      </c>
      <c r="AX956" s="16">
        <v>0</v>
      </c>
      <c r="AY956" s="16">
        <v>1092</v>
      </c>
      <c r="AZ956" s="16">
        <v>0</v>
      </c>
      <c r="BA956" s="17">
        <v>45103</v>
      </c>
      <c r="BB956" s="30" t="s">
        <v>175</v>
      </c>
      <c r="BC956" s="18" t="s">
        <v>156</v>
      </c>
      <c r="BD956" s="17">
        <v>45291</v>
      </c>
      <c r="BE956" s="17">
        <v>45322</v>
      </c>
      <c r="BF956" s="17">
        <v>45092</v>
      </c>
      <c r="BG956" s="10">
        <v>85521204</v>
      </c>
      <c r="BH956" s="9" t="s">
        <v>303</v>
      </c>
      <c r="BI956" s="19">
        <v>45139</v>
      </c>
      <c r="BJ956" s="20">
        <v>45145</v>
      </c>
      <c r="BK956" s="16">
        <v>0</v>
      </c>
      <c r="BL956" s="16">
        <v>0</v>
      </c>
      <c r="BM956" s="9" t="s">
        <v>177</v>
      </c>
      <c r="BN956" s="9" t="s">
        <v>470</v>
      </c>
      <c r="BO956" s="9" t="s">
        <v>156</v>
      </c>
      <c r="BP956" s="17">
        <v>45184</v>
      </c>
      <c r="BQ956" s="17" t="s">
        <v>156</v>
      </c>
      <c r="BR956" s="17" t="s">
        <v>156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 t="s">
        <v>156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45114</v>
      </c>
      <c r="CD956" s="10" t="s">
        <v>156</v>
      </c>
      <c r="CE956" s="17">
        <v>45114</v>
      </c>
      <c r="CF956" s="17" t="s">
        <v>156</v>
      </c>
      <c r="CG956" s="17">
        <v>45042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 t="s">
        <v>156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45142</v>
      </c>
      <c r="CX956" s="10" t="s">
        <v>193</v>
      </c>
      <c r="CY956" s="17">
        <v>45142</v>
      </c>
      <c r="CZ956" s="17" t="s">
        <v>156</v>
      </c>
      <c r="DA956" s="17">
        <v>45063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45163</v>
      </c>
      <c r="DH956" s="10" t="s">
        <v>156</v>
      </c>
      <c r="DI956" s="17">
        <v>45163</v>
      </c>
      <c r="DJ956" s="17" t="s">
        <v>156</v>
      </c>
      <c r="DK956" s="17">
        <v>45042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36</v>
      </c>
      <c r="DQ956" s="16">
        <v>24</v>
      </c>
      <c r="DR956" s="11">
        <v>24</v>
      </c>
      <c r="DS956" s="16">
        <v>12</v>
      </c>
      <c r="DT956" s="16">
        <v>0</v>
      </c>
      <c r="DU956" s="11" t="s">
        <v>181</v>
      </c>
      <c r="DV956" s="11" t="s">
        <v>182</v>
      </c>
      <c r="DW956" s="27" t="s">
        <v>156</v>
      </c>
      <c r="DX956" s="27" t="s">
        <v>156</v>
      </c>
      <c r="DY956" s="20" t="s">
        <v>1453</v>
      </c>
      <c r="DZ956" s="16">
        <v>7</v>
      </c>
      <c r="EA956" s="16">
        <v>0</v>
      </c>
      <c r="EB956" s="27" t="s">
        <v>185</v>
      </c>
      <c r="EC956" s="27" t="s">
        <v>185</v>
      </c>
      <c r="ED956" s="27" t="s">
        <v>182</v>
      </c>
      <c r="EE956" s="29">
        <v>45042.277557870373</v>
      </c>
      <c r="EF956" s="28" t="s">
        <v>1129</v>
      </c>
      <c r="EG956" s="28" t="s">
        <v>1130</v>
      </c>
      <c r="EH956" s="28" t="s">
        <v>190</v>
      </c>
      <c r="EI956" s="29">
        <v>45117.81590277778</v>
      </c>
      <c r="EJ956" s="28" t="s">
        <v>197</v>
      </c>
      <c r="EK956" s="28" t="s">
        <v>156</v>
      </c>
      <c r="EL956" s="28" t="s">
        <v>198</v>
      </c>
      <c r="EM956" s="45" t="s">
        <v>3713</v>
      </c>
      <c r="EN956" s="46" t="str">
        <f t="shared" si="99"/>
        <v>243F010H</v>
      </c>
      <c r="EO956" s="47">
        <f t="shared" si="100"/>
        <v>45177</v>
      </c>
      <c r="EP956" s="47">
        <f t="shared" si="101"/>
        <v>45142</v>
      </c>
      <c r="EQ956" s="48" t="str">
        <f t="shared" ca="1" si="102"/>
        <v>Y</v>
      </c>
      <c r="ER956" s="49">
        <f t="shared" si="103"/>
        <v>35</v>
      </c>
      <c r="ES956" s="50"/>
      <c r="ET956" s="51">
        <f t="shared" si="104"/>
        <v>35</v>
      </c>
      <c r="EU956" s="52">
        <f t="shared" si="105"/>
        <v>0</v>
      </c>
      <c r="EV956" s="46"/>
      <c r="EW956" s="23" t="s">
        <v>3721</v>
      </c>
    </row>
    <row r="957" spans="1:153" ht="14.25" customHeight="1">
      <c r="A957" s="8">
        <v>950</v>
      </c>
      <c r="B957" s="9" t="s">
        <v>141</v>
      </c>
      <c r="C957" s="10" t="s">
        <v>206</v>
      </c>
      <c r="D957" s="10" t="s">
        <v>2008</v>
      </c>
      <c r="E957" s="10" t="s">
        <v>150</v>
      </c>
      <c r="F957" s="9" t="s">
        <v>2009</v>
      </c>
      <c r="G957" s="10" t="s">
        <v>572</v>
      </c>
      <c r="H957" s="9" t="s">
        <v>573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574</v>
      </c>
      <c r="N957" s="9" t="s">
        <v>206</v>
      </c>
      <c r="O957" s="9" t="s">
        <v>151</v>
      </c>
      <c r="P957" s="9" t="s">
        <v>142</v>
      </c>
      <c r="Q957" s="9" t="s">
        <v>575</v>
      </c>
      <c r="R957" s="9" t="s">
        <v>336</v>
      </c>
      <c r="S957" s="9" t="s">
        <v>305</v>
      </c>
      <c r="T957" s="9" t="s">
        <v>306</v>
      </c>
      <c r="U957" s="9" t="s">
        <v>307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2332</v>
      </c>
      <c r="AA957" s="9" t="s">
        <v>577</v>
      </c>
      <c r="AB957" s="12" t="s">
        <v>578</v>
      </c>
      <c r="AC957" s="10" t="s">
        <v>2333</v>
      </c>
      <c r="AD957" s="9" t="s">
        <v>577</v>
      </c>
      <c r="AE957" s="13" t="s">
        <v>578</v>
      </c>
      <c r="AF957" s="14" t="s">
        <v>580</v>
      </c>
      <c r="AG957" s="10" t="s">
        <v>2831</v>
      </c>
      <c r="AH957" s="11" t="s">
        <v>582</v>
      </c>
      <c r="AI957" s="11" t="s">
        <v>583</v>
      </c>
      <c r="AJ957" s="10" t="s">
        <v>584</v>
      </c>
      <c r="AK957" s="11" t="s">
        <v>583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2.4</v>
      </c>
      <c r="AU957" s="10" t="s">
        <v>142</v>
      </c>
      <c r="AV957" s="16">
        <v>9700</v>
      </c>
      <c r="AW957" s="16">
        <v>11640</v>
      </c>
      <c r="AX957" s="16">
        <v>0</v>
      </c>
      <c r="AY957" s="16">
        <v>1092</v>
      </c>
      <c r="AZ957" s="16">
        <v>0</v>
      </c>
      <c r="BA957" s="17">
        <v>45103</v>
      </c>
      <c r="BB957" s="30" t="s">
        <v>175</v>
      </c>
      <c r="BC957" s="18">
        <v>45119</v>
      </c>
      <c r="BD957" s="17">
        <v>45291</v>
      </c>
      <c r="BE957" s="17">
        <v>45322</v>
      </c>
      <c r="BF957" s="17">
        <v>45092</v>
      </c>
      <c r="BG957" s="10">
        <v>85136897</v>
      </c>
      <c r="BH957" s="9" t="s">
        <v>247</v>
      </c>
      <c r="BI957" s="19">
        <v>45170</v>
      </c>
      <c r="BJ957" s="20">
        <v>45173</v>
      </c>
      <c r="BK957" s="16">
        <v>2000</v>
      </c>
      <c r="BL957" s="16">
        <v>4800</v>
      </c>
      <c r="BM957" s="9" t="s">
        <v>177</v>
      </c>
      <c r="BN957" s="9" t="s">
        <v>470</v>
      </c>
      <c r="BO957" s="9" t="s">
        <v>156</v>
      </c>
      <c r="BP957" s="17">
        <v>45199</v>
      </c>
      <c r="BQ957" s="17" t="s">
        <v>156</v>
      </c>
      <c r="BR957" s="17" t="s">
        <v>156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 t="s">
        <v>156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45142</v>
      </c>
      <c r="CD957" s="10" t="s">
        <v>2356</v>
      </c>
      <c r="CE957" s="17">
        <v>45128</v>
      </c>
      <c r="CF957" s="17" t="s">
        <v>156</v>
      </c>
      <c r="CG957" s="17">
        <v>44920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 t="s">
        <v>156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45170</v>
      </c>
      <c r="CX957" s="10" t="s">
        <v>2360</v>
      </c>
      <c r="CY957" s="17">
        <v>45163</v>
      </c>
      <c r="CZ957" s="17" t="s">
        <v>156</v>
      </c>
      <c r="DA957" s="17">
        <v>44990</v>
      </c>
      <c r="DB957" s="17" t="s">
        <v>156</v>
      </c>
      <c r="DC957" s="16">
        <v>0</v>
      </c>
      <c r="DD957" s="10" t="s">
        <v>156</v>
      </c>
      <c r="DE957" s="10" t="s">
        <v>156</v>
      </c>
      <c r="DF957" s="18" t="s">
        <v>156</v>
      </c>
      <c r="DG957" s="17">
        <v>45182</v>
      </c>
      <c r="DH957" s="10" t="s">
        <v>2361</v>
      </c>
      <c r="DI957" s="17">
        <v>45177</v>
      </c>
      <c r="DJ957" s="17" t="s">
        <v>156</v>
      </c>
      <c r="DK957" s="17">
        <v>44916</v>
      </c>
      <c r="DL957" s="17" t="s">
        <v>156</v>
      </c>
      <c r="DM957" s="16">
        <v>0</v>
      </c>
      <c r="DN957" s="10" t="s">
        <v>156</v>
      </c>
      <c r="DO957" s="10" t="s">
        <v>156</v>
      </c>
      <c r="DP957" s="16">
        <v>36</v>
      </c>
      <c r="DQ957" s="16">
        <v>24</v>
      </c>
      <c r="DR957" s="11">
        <v>24</v>
      </c>
      <c r="DS957" s="16">
        <v>12</v>
      </c>
      <c r="DT957" s="16">
        <v>0</v>
      </c>
      <c r="DU957" s="11" t="s">
        <v>181</v>
      </c>
      <c r="DV957" s="11" t="s">
        <v>182</v>
      </c>
      <c r="DW957" s="27" t="s">
        <v>156</v>
      </c>
      <c r="DX957" s="27" t="s">
        <v>156</v>
      </c>
      <c r="DY957" s="20" t="s">
        <v>993</v>
      </c>
      <c r="DZ957" s="16">
        <v>7</v>
      </c>
      <c r="EA957" s="16">
        <v>0</v>
      </c>
      <c r="EB957" s="27" t="s">
        <v>185</v>
      </c>
      <c r="EC957" s="27" t="s">
        <v>185</v>
      </c>
      <c r="ED957" s="27" t="s">
        <v>182</v>
      </c>
      <c r="EE957" s="29">
        <v>44910.366643518515</v>
      </c>
      <c r="EF957" s="28" t="s">
        <v>188</v>
      </c>
      <c r="EG957" s="28" t="s">
        <v>189</v>
      </c>
      <c r="EH957" s="28" t="s">
        <v>190</v>
      </c>
      <c r="EI957" s="29">
        <v>45108.573240740741</v>
      </c>
      <c r="EJ957" s="28" t="s">
        <v>542</v>
      </c>
      <c r="EK957" s="28" t="s">
        <v>156</v>
      </c>
      <c r="EL957" s="28" t="s">
        <v>543</v>
      </c>
      <c r="EM957" s="45" t="s">
        <v>3713</v>
      </c>
      <c r="EN957" s="46" t="str">
        <f t="shared" si="99"/>
        <v>243F010H</v>
      </c>
      <c r="EO957" s="47">
        <f t="shared" si="100"/>
        <v>45192</v>
      </c>
      <c r="EP957" s="47">
        <f t="shared" si="101"/>
        <v>45170</v>
      </c>
      <c r="EQ957" s="48" t="str">
        <f t="shared" ca="1" si="102"/>
        <v>Y</v>
      </c>
      <c r="ER957" s="49">
        <f t="shared" si="103"/>
        <v>22</v>
      </c>
      <c r="ES957" s="50"/>
      <c r="ET957" s="51">
        <f t="shared" si="104"/>
        <v>22</v>
      </c>
      <c r="EU957" s="52">
        <f t="shared" si="105"/>
        <v>44000</v>
      </c>
      <c r="EV957" s="46"/>
      <c r="EW957" s="23" t="s">
        <v>3721</v>
      </c>
    </row>
    <row r="958" spans="1:153" ht="14.25" hidden="1" customHeight="1">
      <c r="A958" s="8">
        <v>951</v>
      </c>
      <c r="B958" s="9" t="s">
        <v>141</v>
      </c>
      <c r="C958" s="10" t="s">
        <v>206</v>
      </c>
      <c r="D958" s="10" t="s">
        <v>2008</v>
      </c>
      <c r="E958" s="10" t="s">
        <v>150</v>
      </c>
      <c r="F958" s="9" t="s">
        <v>2009</v>
      </c>
      <c r="G958" s="10" t="s">
        <v>572</v>
      </c>
      <c r="H958" s="9" t="s">
        <v>573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574</v>
      </c>
      <c r="N958" s="9" t="s">
        <v>206</v>
      </c>
      <c r="O958" s="9" t="s">
        <v>151</v>
      </c>
      <c r="P958" s="9" t="s">
        <v>142</v>
      </c>
      <c r="Q958" s="9" t="s">
        <v>575</v>
      </c>
      <c r="R958" s="9" t="s">
        <v>336</v>
      </c>
      <c r="S958" s="9" t="s">
        <v>305</v>
      </c>
      <c r="T958" s="9" t="s">
        <v>306</v>
      </c>
      <c r="U958" s="9" t="s">
        <v>307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2332</v>
      </c>
      <c r="AA958" s="9" t="s">
        <v>577</v>
      </c>
      <c r="AB958" s="12" t="s">
        <v>578</v>
      </c>
      <c r="AC958" s="10" t="s">
        <v>2333</v>
      </c>
      <c r="AD958" s="9" t="s">
        <v>577</v>
      </c>
      <c r="AE958" s="13" t="s">
        <v>578</v>
      </c>
      <c r="AF958" s="14" t="s">
        <v>580</v>
      </c>
      <c r="AG958" s="10" t="s">
        <v>2831</v>
      </c>
      <c r="AH958" s="11" t="s">
        <v>582</v>
      </c>
      <c r="AI958" s="11" t="s">
        <v>583</v>
      </c>
      <c r="AJ958" s="10" t="s">
        <v>584</v>
      </c>
      <c r="AK958" s="11" t="s">
        <v>583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2.4</v>
      </c>
      <c r="AU958" s="10" t="s">
        <v>142</v>
      </c>
      <c r="AV958" s="16">
        <v>9700</v>
      </c>
      <c r="AW958" s="16">
        <v>11640</v>
      </c>
      <c r="AX958" s="16">
        <v>0</v>
      </c>
      <c r="AY958" s="16">
        <v>1092</v>
      </c>
      <c r="AZ958" s="16">
        <v>0</v>
      </c>
      <c r="BA958" s="17">
        <v>45103</v>
      </c>
      <c r="BB958" s="30" t="s">
        <v>246</v>
      </c>
      <c r="BC958" s="18" t="s">
        <v>156</v>
      </c>
      <c r="BD958" s="17">
        <v>45291</v>
      </c>
      <c r="BE958" s="17">
        <v>45322</v>
      </c>
      <c r="BF958" s="17">
        <v>45092</v>
      </c>
      <c r="BG958" s="10">
        <v>85169976</v>
      </c>
      <c r="BH958" s="9" t="s">
        <v>176</v>
      </c>
      <c r="BI958" s="19">
        <v>45170</v>
      </c>
      <c r="BJ958" s="20">
        <v>45173</v>
      </c>
      <c r="BK958" s="16">
        <v>1700</v>
      </c>
      <c r="BL958" s="16">
        <v>4080</v>
      </c>
      <c r="BM958" s="9" t="s">
        <v>177</v>
      </c>
      <c r="BN958" s="9" t="s">
        <v>226</v>
      </c>
      <c r="BO958" s="9" t="s">
        <v>156</v>
      </c>
      <c r="BP958" s="17">
        <v>45206</v>
      </c>
      <c r="BQ958" s="17" t="s">
        <v>156</v>
      </c>
      <c r="BR958" s="17" t="s">
        <v>156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 t="s">
        <v>156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45149</v>
      </c>
      <c r="CD958" s="10" t="s">
        <v>156</v>
      </c>
      <c r="CE958" s="17">
        <v>45135</v>
      </c>
      <c r="CF958" s="17" t="s">
        <v>156</v>
      </c>
      <c r="CG958" s="17">
        <v>44920</v>
      </c>
      <c r="CH958" s="17" t="s">
        <v>156</v>
      </c>
      <c r="CI958" s="16">
        <v>0</v>
      </c>
      <c r="CJ958" s="10" t="s">
        <v>156</v>
      </c>
      <c r="CK958" s="10" t="s">
        <v>156</v>
      </c>
      <c r="CL958" s="18">
        <v>45107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 t="s">
        <v>156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 t="s">
        <v>156</v>
      </c>
      <c r="CX958" s="10" t="s">
        <v>193</v>
      </c>
      <c r="CY958" s="17" t="s">
        <v>156</v>
      </c>
      <c r="CZ958" s="17" t="s">
        <v>156</v>
      </c>
      <c r="DA958" s="17" t="s">
        <v>156</v>
      </c>
      <c r="DB958" s="17" t="s">
        <v>156</v>
      </c>
      <c r="DC958" s="16">
        <v>0</v>
      </c>
      <c r="DD958" s="10" t="s">
        <v>156</v>
      </c>
      <c r="DE958" s="10" t="s">
        <v>156</v>
      </c>
      <c r="DF958" s="18" t="s">
        <v>156</v>
      </c>
      <c r="DG958" s="17" t="s">
        <v>156</v>
      </c>
      <c r="DH958" s="10" t="s">
        <v>156</v>
      </c>
      <c r="DI958" s="17" t="s">
        <v>156</v>
      </c>
      <c r="DJ958" s="17" t="s">
        <v>156</v>
      </c>
      <c r="DK958" s="17" t="s">
        <v>156</v>
      </c>
      <c r="DL958" s="17" t="s">
        <v>156</v>
      </c>
      <c r="DM958" s="16">
        <v>0</v>
      </c>
      <c r="DN958" s="10" t="s">
        <v>156</v>
      </c>
      <c r="DO958" s="10" t="s">
        <v>156</v>
      </c>
      <c r="DP958" s="16">
        <v>36</v>
      </c>
      <c r="DQ958" s="16">
        <v>24</v>
      </c>
      <c r="DR958" s="11">
        <v>24</v>
      </c>
      <c r="DS958" s="16">
        <v>12</v>
      </c>
      <c r="DT958" s="16">
        <v>0</v>
      </c>
      <c r="DU958" s="11" t="s">
        <v>181</v>
      </c>
      <c r="DV958" s="11" t="s">
        <v>182</v>
      </c>
      <c r="DW958" s="27" t="s">
        <v>156</v>
      </c>
      <c r="DX958" s="27" t="s">
        <v>156</v>
      </c>
      <c r="DY958" s="20" t="s">
        <v>2553</v>
      </c>
      <c r="DZ958" s="16">
        <v>7</v>
      </c>
      <c r="EA958" s="16">
        <v>0</v>
      </c>
      <c r="EB958" s="27" t="s">
        <v>185</v>
      </c>
      <c r="EC958" s="27" t="s">
        <v>185</v>
      </c>
      <c r="ED958" s="27" t="s">
        <v>182</v>
      </c>
      <c r="EE958" s="29">
        <v>44916.979664351849</v>
      </c>
      <c r="EF958" s="28" t="s">
        <v>188</v>
      </c>
      <c r="EG958" s="28" t="s">
        <v>189</v>
      </c>
      <c r="EH958" s="28" t="s">
        <v>190</v>
      </c>
      <c r="EI958" s="29">
        <v>45062.343865740739</v>
      </c>
      <c r="EJ958" s="28" t="s">
        <v>197</v>
      </c>
      <c r="EK958" s="28" t="s">
        <v>156</v>
      </c>
      <c r="EL958" s="28" t="s">
        <v>198</v>
      </c>
      <c r="EM958" s="45"/>
      <c r="EN958" s="46" t="str">
        <f t="shared" si="99"/>
        <v>243F010H</v>
      </c>
      <c r="EO958" s="47">
        <f t="shared" si="100"/>
        <v>45199</v>
      </c>
      <c r="EP958" s="47" t="str">
        <f t="shared" si="101"/>
        <v/>
      </c>
      <c r="EQ958" s="48" t="str">
        <f t="shared" ca="1" si="102"/>
        <v>Y</v>
      </c>
      <c r="ER958" s="49" t="str">
        <f t="shared" si="103"/>
        <v/>
      </c>
      <c r="ES958" s="50"/>
      <c r="ET958" s="51" t="str">
        <f t="shared" si="104"/>
        <v/>
      </c>
      <c r="EU958" s="52" t="str">
        <f t="shared" si="105"/>
        <v/>
      </c>
      <c r="EV958" s="46"/>
      <c r="EW958" s="23" t="s">
        <v>3717</v>
      </c>
    </row>
    <row r="959" spans="1:153" ht="14.25" customHeight="1">
      <c r="A959" s="8">
        <v>952</v>
      </c>
      <c r="B959" s="9" t="s">
        <v>141</v>
      </c>
      <c r="C959" s="10" t="s">
        <v>206</v>
      </c>
      <c r="D959" s="10" t="s">
        <v>2008</v>
      </c>
      <c r="E959" s="10" t="s">
        <v>150</v>
      </c>
      <c r="F959" s="9" t="s">
        <v>2009</v>
      </c>
      <c r="G959" s="10" t="s">
        <v>572</v>
      </c>
      <c r="H959" s="9" t="s">
        <v>573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574</v>
      </c>
      <c r="N959" s="9" t="s">
        <v>206</v>
      </c>
      <c r="O959" s="9" t="s">
        <v>151</v>
      </c>
      <c r="P959" s="9" t="s">
        <v>142</v>
      </c>
      <c r="Q959" s="9" t="s">
        <v>575</v>
      </c>
      <c r="R959" s="9" t="s">
        <v>336</v>
      </c>
      <c r="S959" s="9" t="s">
        <v>305</v>
      </c>
      <c r="T959" s="9" t="s">
        <v>306</v>
      </c>
      <c r="U959" s="9" t="s">
        <v>307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2332</v>
      </c>
      <c r="AA959" s="9" t="s">
        <v>577</v>
      </c>
      <c r="AB959" s="12" t="s">
        <v>578</v>
      </c>
      <c r="AC959" s="10" t="s">
        <v>2333</v>
      </c>
      <c r="AD959" s="9" t="s">
        <v>577</v>
      </c>
      <c r="AE959" s="13" t="s">
        <v>578</v>
      </c>
      <c r="AF959" s="14" t="s">
        <v>580</v>
      </c>
      <c r="AG959" s="10" t="s">
        <v>2831</v>
      </c>
      <c r="AH959" s="11" t="s">
        <v>582</v>
      </c>
      <c r="AI959" s="11" t="s">
        <v>583</v>
      </c>
      <c r="AJ959" s="10" t="s">
        <v>584</v>
      </c>
      <c r="AK959" s="11" t="s">
        <v>583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2.4</v>
      </c>
      <c r="AU959" s="10" t="s">
        <v>142</v>
      </c>
      <c r="AV959" s="16">
        <v>9700</v>
      </c>
      <c r="AW959" s="16">
        <v>11640</v>
      </c>
      <c r="AX959" s="16">
        <v>0</v>
      </c>
      <c r="AY959" s="16">
        <v>1092</v>
      </c>
      <c r="AZ959" s="16">
        <v>0</v>
      </c>
      <c r="BA959" s="17">
        <v>45103</v>
      </c>
      <c r="BB959" s="30" t="s">
        <v>175</v>
      </c>
      <c r="BC959" s="18">
        <v>45119</v>
      </c>
      <c r="BD959" s="17">
        <v>45291</v>
      </c>
      <c r="BE959" s="17">
        <v>45322</v>
      </c>
      <c r="BF959" s="17">
        <v>45092</v>
      </c>
      <c r="BG959" s="10">
        <v>85654375</v>
      </c>
      <c r="BH959" s="9" t="s">
        <v>211</v>
      </c>
      <c r="BI959" s="19">
        <v>45200</v>
      </c>
      <c r="BJ959" s="20">
        <v>45208</v>
      </c>
      <c r="BK959" s="16">
        <v>300</v>
      </c>
      <c r="BL959" s="16">
        <v>720</v>
      </c>
      <c r="BM959" s="9" t="s">
        <v>177</v>
      </c>
      <c r="BN959" s="9" t="s">
        <v>470</v>
      </c>
      <c r="BO959" s="9" t="s">
        <v>156</v>
      </c>
      <c r="BP959" s="17">
        <v>45222</v>
      </c>
      <c r="BQ959" s="17" t="s">
        <v>156</v>
      </c>
      <c r="BR959" s="17">
        <v>45222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>
        <v>45068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45160</v>
      </c>
      <c r="CD959" s="10" t="s">
        <v>2822</v>
      </c>
      <c r="CE959" s="17">
        <v>45156</v>
      </c>
      <c r="CF959" s="17" t="s">
        <v>156</v>
      </c>
      <c r="CG959" s="17">
        <v>45075</v>
      </c>
      <c r="CH959" s="17" t="s">
        <v>156</v>
      </c>
      <c r="CI959" s="16">
        <v>0</v>
      </c>
      <c r="CJ959" s="10" t="s">
        <v>156</v>
      </c>
      <c r="CK959" s="10" t="s">
        <v>156</v>
      </c>
      <c r="CL959" s="18" t="s">
        <v>156</v>
      </c>
      <c r="CM959" s="17" t="s">
        <v>156</v>
      </c>
      <c r="CN959" s="10" t="s">
        <v>156</v>
      </c>
      <c r="CO959" s="17" t="s">
        <v>156</v>
      </c>
      <c r="CP959" s="17" t="s">
        <v>156</v>
      </c>
      <c r="CQ959" s="17">
        <v>45068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45195</v>
      </c>
      <c r="CX959" s="10" t="s">
        <v>2843</v>
      </c>
      <c r="CY959" s="17">
        <v>45184</v>
      </c>
      <c r="CZ959" s="17" t="s">
        <v>156</v>
      </c>
      <c r="DA959" s="17">
        <v>45075</v>
      </c>
      <c r="DB959" s="17" t="s">
        <v>156</v>
      </c>
      <c r="DC959" s="16">
        <v>0</v>
      </c>
      <c r="DD959" s="10" t="s">
        <v>156</v>
      </c>
      <c r="DE959" s="10" t="s">
        <v>156</v>
      </c>
      <c r="DF959" s="18" t="s">
        <v>156</v>
      </c>
      <c r="DG959" s="17">
        <v>45205</v>
      </c>
      <c r="DH959" s="10" t="s">
        <v>2844</v>
      </c>
      <c r="DI959" s="17">
        <v>45198</v>
      </c>
      <c r="DJ959" s="17" t="s">
        <v>156</v>
      </c>
      <c r="DK959" s="17">
        <v>45070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36</v>
      </c>
      <c r="DQ959" s="16">
        <v>24</v>
      </c>
      <c r="DR959" s="11">
        <v>24</v>
      </c>
      <c r="DS959" s="16">
        <v>12</v>
      </c>
      <c r="DT959" s="16">
        <v>0</v>
      </c>
      <c r="DU959" s="11" t="s">
        <v>181</v>
      </c>
      <c r="DV959" s="11" t="s">
        <v>182</v>
      </c>
      <c r="DW959" s="27" t="s">
        <v>156</v>
      </c>
      <c r="DX959" s="27" t="s">
        <v>156</v>
      </c>
      <c r="DY959" s="20" t="s">
        <v>2221</v>
      </c>
      <c r="DZ959" s="16">
        <v>7</v>
      </c>
      <c r="EA959" s="16">
        <v>0</v>
      </c>
      <c r="EB959" s="27" t="s">
        <v>185</v>
      </c>
      <c r="EC959" s="27" t="s">
        <v>185</v>
      </c>
      <c r="ED959" s="27" t="s">
        <v>182</v>
      </c>
      <c r="EE959" s="29">
        <v>45068.822800925926</v>
      </c>
      <c r="EF959" s="28" t="s">
        <v>186</v>
      </c>
      <c r="EG959" s="28" t="s">
        <v>156</v>
      </c>
      <c r="EH959" s="28" t="s">
        <v>187</v>
      </c>
      <c r="EI959" s="29">
        <v>45100.603576388887</v>
      </c>
      <c r="EJ959" s="28" t="s">
        <v>2366</v>
      </c>
      <c r="EK959" s="28" t="s">
        <v>2367</v>
      </c>
      <c r="EL959" s="28" t="s">
        <v>2763</v>
      </c>
      <c r="EM959" s="45" t="s">
        <v>3713</v>
      </c>
      <c r="EN959" s="46" t="str">
        <f t="shared" si="99"/>
        <v>243F010H</v>
      </c>
      <c r="EO959" s="47">
        <f t="shared" si="100"/>
        <v>45215</v>
      </c>
      <c r="EP959" s="47">
        <f t="shared" si="101"/>
        <v>45195</v>
      </c>
      <c r="EQ959" s="48" t="str">
        <f t="shared" ca="1" si="102"/>
        <v>Y</v>
      </c>
      <c r="ER959" s="49">
        <f t="shared" si="103"/>
        <v>20</v>
      </c>
      <c r="ES959" s="50"/>
      <c r="ET959" s="51">
        <f t="shared" si="104"/>
        <v>20</v>
      </c>
      <c r="EU959" s="52">
        <f t="shared" si="105"/>
        <v>6000</v>
      </c>
      <c r="EV959" s="46"/>
      <c r="EW959" s="23" t="s">
        <v>3721</v>
      </c>
    </row>
    <row r="960" spans="1:153" ht="14.25" customHeight="1">
      <c r="A960" s="8">
        <v>953</v>
      </c>
      <c r="B960" s="9" t="s">
        <v>141</v>
      </c>
      <c r="C960" s="10" t="s">
        <v>206</v>
      </c>
      <c r="D960" s="10" t="s">
        <v>2008</v>
      </c>
      <c r="E960" s="10" t="s">
        <v>150</v>
      </c>
      <c r="F960" s="9" t="s">
        <v>2009</v>
      </c>
      <c r="G960" s="10" t="s">
        <v>572</v>
      </c>
      <c r="H960" s="9" t="s">
        <v>573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574</v>
      </c>
      <c r="N960" s="9" t="s">
        <v>206</v>
      </c>
      <c r="O960" s="9" t="s">
        <v>151</v>
      </c>
      <c r="P960" s="9" t="s">
        <v>142</v>
      </c>
      <c r="Q960" s="9" t="s">
        <v>575</v>
      </c>
      <c r="R960" s="9" t="s">
        <v>336</v>
      </c>
      <c r="S960" s="9" t="s">
        <v>305</v>
      </c>
      <c r="T960" s="9" t="s">
        <v>306</v>
      </c>
      <c r="U960" s="9" t="s">
        <v>307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2332</v>
      </c>
      <c r="AA960" s="9" t="s">
        <v>577</v>
      </c>
      <c r="AB960" s="12" t="s">
        <v>578</v>
      </c>
      <c r="AC960" s="10" t="s">
        <v>2333</v>
      </c>
      <c r="AD960" s="9" t="s">
        <v>577</v>
      </c>
      <c r="AE960" s="13" t="s">
        <v>578</v>
      </c>
      <c r="AF960" s="14" t="s">
        <v>580</v>
      </c>
      <c r="AG960" s="10" t="s">
        <v>2831</v>
      </c>
      <c r="AH960" s="11" t="s">
        <v>582</v>
      </c>
      <c r="AI960" s="11" t="s">
        <v>583</v>
      </c>
      <c r="AJ960" s="10" t="s">
        <v>584</v>
      </c>
      <c r="AK960" s="11" t="s">
        <v>583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2.4</v>
      </c>
      <c r="AU960" s="10" t="s">
        <v>142</v>
      </c>
      <c r="AV960" s="16">
        <v>9700</v>
      </c>
      <c r="AW960" s="16">
        <v>11640</v>
      </c>
      <c r="AX960" s="16">
        <v>0</v>
      </c>
      <c r="AY960" s="16">
        <v>1092</v>
      </c>
      <c r="AZ960" s="16">
        <v>0</v>
      </c>
      <c r="BA960" s="17">
        <v>45103</v>
      </c>
      <c r="BB960" s="30" t="s">
        <v>175</v>
      </c>
      <c r="BC960" s="18" t="s">
        <v>156</v>
      </c>
      <c r="BD960" s="17">
        <v>45291</v>
      </c>
      <c r="BE960" s="17">
        <v>45322</v>
      </c>
      <c r="BF960" s="17">
        <v>45092</v>
      </c>
      <c r="BG960" s="10">
        <v>85521205</v>
      </c>
      <c r="BH960" s="9" t="s">
        <v>201</v>
      </c>
      <c r="BI960" s="19">
        <v>45200</v>
      </c>
      <c r="BJ960" s="20">
        <v>45201</v>
      </c>
      <c r="BK960" s="16">
        <v>0</v>
      </c>
      <c r="BL960" s="16">
        <v>0</v>
      </c>
      <c r="BM960" s="9" t="s">
        <v>177</v>
      </c>
      <c r="BN960" s="9" t="s">
        <v>470</v>
      </c>
      <c r="BO960" s="9" t="s">
        <v>156</v>
      </c>
      <c r="BP960" s="17">
        <v>45245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45142</v>
      </c>
      <c r="CD960" s="10" t="s">
        <v>156</v>
      </c>
      <c r="CE960" s="17">
        <v>45142</v>
      </c>
      <c r="CF960" s="17" t="s">
        <v>156</v>
      </c>
      <c r="CG960" s="17">
        <v>45081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45170</v>
      </c>
      <c r="CX960" s="10" t="s">
        <v>193</v>
      </c>
      <c r="CY960" s="17">
        <v>45170</v>
      </c>
      <c r="CZ960" s="17" t="s">
        <v>156</v>
      </c>
      <c r="DA960" s="17">
        <v>45081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45219</v>
      </c>
      <c r="DH960" s="10" t="s">
        <v>156</v>
      </c>
      <c r="DI960" s="17">
        <v>45219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36</v>
      </c>
      <c r="DQ960" s="16">
        <v>24</v>
      </c>
      <c r="DR960" s="11">
        <v>24</v>
      </c>
      <c r="DS960" s="16">
        <v>12</v>
      </c>
      <c r="DT960" s="16">
        <v>0</v>
      </c>
      <c r="DU960" s="11" t="s">
        <v>181</v>
      </c>
      <c r="DV960" s="11" t="s">
        <v>182</v>
      </c>
      <c r="DW960" s="27" t="s">
        <v>156</v>
      </c>
      <c r="DX960" s="27" t="s">
        <v>156</v>
      </c>
      <c r="DY960" s="20" t="s">
        <v>2845</v>
      </c>
      <c r="DZ960" s="16">
        <v>7</v>
      </c>
      <c r="EA960" s="16">
        <v>0</v>
      </c>
      <c r="EB960" s="27" t="s">
        <v>185</v>
      </c>
      <c r="EC960" s="27" t="s">
        <v>185</v>
      </c>
      <c r="ED960" s="27" t="s">
        <v>182</v>
      </c>
      <c r="EE960" s="29">
        <v>45042.277557870373</v>
      </c>
      <c r="EF960" s="28" t="s">
        <v>1129</v>
      </c>
      <c r="EG960" s="28" t="s">
        <v>1130</v>
      </c>
      <c r="EH960" s="28" t="s">
        <v>190</v>
      </c>
      <c r="EI960" s="29">
        <v>45082.356307870374</v>
      </c>
      <c r="EJ960" s="28" t="s">
        <v>188</v>
      </c>
      <c r="EK960" s="28" t="s">
        <v>189</v>
      </c>
      <c r="EL960" s="28" t="s">
        <v>190</v>
      </c>
      <c r="EM960" s="45" t="s">
        <v>3713</v>
      </c>
      <c r="EN960" s="46" t="str">
        <f t="shared" si="99"/>
        <v>243F010H</v>
      </c>
      <c r="EO960" s="47">
        <f t="shared" si="100"/>
        <v>45238</v>
      </c>
      <c r="EP960" s="47">
        <f t="shared" si="101"/>
        <v>45170</v>
      </c>
      <c r="EQ960" s="48" t="str">
        <f t="shared" ca="1" si="102"/>
        <v>Y</v>
      </c>
      <c r="ER960" s="49">
        <f t="shared" si="103"/>
        <v>68</v>
      </c>
      <c r="ES960" s="50"/>
      <c r="ET960" s="51">
        <f t="shared" si="104"/>
        <v>68</v>
      </c>
      <c r="EU960" s="52">
        <f t="shared" si="105"/>
        <v>0</v>
      </c>
      <c r="EV960" s="46"/>
      <c r="EW960" s="23" t="s">
        <v>3721</v>
      </c>
    </row>
    <row r="961" spans="1:153" ht="14.25" customHeight="1">
      <c r="A961" s="8">
        <v>954</v>
      </c>
      <c r="B961" s="9" t="s">
        <v>141</v>
      </c>
      <c r="C961" s="10" t="s">
        <v>206</v>
      </c>
      <c r="D961" s="10" t="s">
        <v>2008</v>
      </c>
      <c r="E961" s="10" t="s">
        <v>150</v>
      </c>
      <c r="F961" s="9" t="s">
        <v>2009</v>
      </c>
      <c r="G961" s="10" t="s">
        <v>572</v>
      </c>
      <c r="H961" s="9" t="s">
        <v>573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574</v>
      </c>
      <c r="N961" s="9" t="s">
        <v>206</v>
      </c>
      <c r="O961" s="9" t="s">
        <v>151</v>
      </c>
      <c r="P961" s="9" t="s">
        <v>142</v>
      </c>
      <c r="Q961" s="9" t="s">
        <v>575</v>
      </c>
      <c r="R961" s="9" t="s">
        <v>336</v>
      </c>
      <c r="S961" s="9" t="s">
        <v>305</v>
      </c>
      <c r="T961" s="9" t="s">
        <v>306</v>
      </c>
      <c r="U961" s="9" t="s">
        <v>307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2332</v>
      </c>
      <c r="AA961" s="9" t="s">
        <v>577</v>
      </c>
      <c r="AB961" s="12" t="s">
        <v>578</v>
      </c>
      <c r="AC961" s="10" t="s">
        <v>2333</v>
      </c>
      <c r="AD961" s="9" t="s">
        <v>577</v>
      </c>
      <c r="AE961" s="13" t="s">
        <v>578</v>
      </c>
      <c r="AF961" s="14" t="s">
        <v>580</v>
      </c>
      <c r="AG961" s="10" t="s">
        <v>2846</v>
      </c>
      <c r="AH961" s="11" t="s">
        <v>592</v>
      </c>
      <c r="AI961" s="11" t="s">
        <v>593</v>
      </c>
      <c r="AJ961" s="10" t="s">
        <v>594</v>
      </c>
      <c r="AK961" s="11" t="s">
        <v>593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2.4</v>
      </c>
      <c r="AU961" s="10" t="s">
        <v>206</v>
      </c>
      <c r="AV961" s="16">
        <v>1800</v>
      </c>
      <c r="AW961" s="16">
        <v>2160</v>
      </c>
      <c r="AX961" s="16">
        <v>0</v>
      </c>
      <c r="AY961" s="16">
        <v>108</v>
      </c>
      <c r="AZ961" s="16">
        <v>0</v>
      </c>
      <c r="BA961" s="17">
        <v>45103</v>
      </c>
      <c r="BB961" s="30" t="s">
        <v>175</v>
      </c>
      <c r="BC961" s="18">
        <v>45119</v>
      </c>
      <c r="BD961" s="17">
        <v>45291</v>
      </c>
      <c r="BE961" s="17">
        <v>45322</v>
      </c>
      <c r="BF961" s="17">
        <v>45092</v>
      </c>
      <c r="BG961" s="10">
        <v>85170027</v>
      </c>
      <c r="BH961" s="9" t="s">
        <v>414</v>
      </c>
      <c r="BI961" s="19">
        <v>44986</v>
      </c>
      <c r="BJ961" s="20">
        <v>44991</v>
      </c>
      <c r="BK961" s="16">
        <v>480</v>
      </c>
      <c r="BL961" s="16">
        <v>1152</v>
      </c>
      <c r="BM961" s="9" t="s">
        <v>177</v>
      </c>
      <c r="BN961" s="9" t="s">
        <v>436</v>
      </c>
      <c r="BO961" s="9" t="s">
        <v>635</v>
      </c>
      <c r="BP961" s="17">
        <v>45046</v>
      </c>
      <c r="BQ961" s="17">
        <v>45046</v>
      </c>
      <c r="BR961" s="17" t="s">
        <v>156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 t="s">
        <v>156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 t="s">
        <v>156</v>
      </c>
      <c r="CD961" s="10" t="s">
        <v>156</v>
      </c>
      <c r="CE961" s="17" t="s">
        <v>156</v>
      </c>
      <c r="CF961" s="17" t="s">
        <v>156</v>
      </c>
      <c r="CG961" s="17">
        <v>44921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 t="s">
        <v>156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 t="s">
        <v>156</v>
      </c>
      <c r="CX961" s="10" t="s">
        <v>193</v>
      </c>
      <c r="CY961" s="17" t="s">
        <v>156</v>
      </c>
      <c r="CZ961" s="17" t="s">
        <v>156</v>
      </c>
      <c r="DA961" s="17">
        <v>44921</v>
      </c>
      <c r="DB961" s="17">
        <v>44922</v>
      </c>
      <c r="DC961" s="16">
        <v>480</v>
      </c>
      <c r="DD961" s="10" t="s">
        <v>2847</v>
      </c>
      <c r="DE961" s="10" t="s">
        <v>417</v>
      </c>
      <c r="DF961" s="18" t="s">
        <v>156</v>
      </c>
      <c r="DG961" s="17">
        <v>44971</v>
      </c>
      <c r="DH961" s="10" t="s">
        <v>2027</v>
      </c>
      <c r="DI961" s="17" t="s">
        <v>156</v>
      </c>
      <c r="DJ961" s="17" t="s">
        <v>156</v>
      </c>
      <c r="DK961" s="17">
        <v>44921</v>
      </c>
      <c r="DL961" s="17">
        <v>44966</v>
      </c>
      <c r="DM961" s="16">
        <v>480</v>
      </c>
      <c r="DN961" s="10" t="s">
        <v>2848</v>
      </c>
      <c r="DO961" s="10" t="s">
        <v>233</v>
      </c>
      <c r="DP961" s="16">
        <v>36</v>
      </c>
      <c r="DQ961" s="16">
        <v>24</v>
      </c>
      <c r="DR961" s="11">
        <v>24</v>
      </c>
      <c r="DS961" s="16">
        <v>12</v>
      </c>
      <c r="DT961" s="16">
        <v>0</v>
      </c>
      <c r="DU961" s="11" t="s">
        <v>181</v>
      </c>
      <c r="DV961" s="11" t="s">
        <v>182</v>
      </c>
      <c r="DW961" s="27" t="s">
        <v>156</v>
      </c>
      <c r="DX961" s="27" t="s">
        <v>156</v>
      </c>
      <c r="DY961" s="20" t="s">
        <v>1848</v>
      </c>
      <c r="DZ961" s="16">
        <v>7</v>
      </c>
      <c r="EA961" s="16">
        <v>0</v>
      </c>
      <c r="EB961" s="27" t="s">
        <v>185</v>
      </c>
      <c r="EC961" s="27" t="s">
        <v>185</v>
      </c>
      <c r="ED961" s="27" t="s">
        <v>182</v>
      </c>
      <c r="EE961" s="29">
        <v>44917.036203703705</v>
      </c>
      <c r="EF961" s="28" t="s">
        <v>188</v>
      </c>
      <c r="EG961" s="28" t="s">
        <v>189</v>
      </c>
      <c r="EH961" s="28" t="s">
        <v>190</v>
      </c>
      <c r="EI961" s="29">
        <v>45062.343865740739</v>
      </c>
      <c r="EJ961" s="28" t="s">
        <v>197</v>
      </c>
      <c r="EK961" s="28" t="s">
        <v>156</v>
      </c>
      <c r="EL961" s="28" t="s">
        <v>198</v>
      </c>
      <c r="EM961" s="45" t="s">
        <v>3713</v>
      </c>
      <c r="EN961" s="46" t="str">
        <f t="shared" si="99"/>
        <v>243F010I</v>
      </c>
      <c r="EO961" s="47">
        <f t="shared" si="100"/>
        <v>45039</v>
      </c>
      <c r="EP961" s="47" t="str">
        <f t="shared" si="101"/>
        <v/>
      </c>
      <c r="EQ961" s="48" t="str">
        <f t="shared" ca="1" si="102"/>
        <v>Y</v>
      </c>
      <c r="ER961" s="49" t="str">
        <f t="shared" si="103"/>
        <v/>
      </c>
      <c r="ES961" s="50"/>
      <c r="ET961" s="51" t="str">
        <f t="shared" si="104"/>
        <v/>
      </c>
      <c r="EU961" s="52" t="str">
        <f t="shared" si="105"/>
        <v/>
      </c>
      <c r="EV961" s="46"/>
      <c r="EW961" s="23" t="s">
        <v>3714</v>
      </c>
    </row>
    <row r="962" spans="1:153" ht="14.25" hidden="1" customHeight="1">
      <c r="A962" s="8">
        <v>955</v>
      </c>
      <c r="B962" s="9" t="s">
        <v>141</v>
      </c>
      <c r="C962" s="10" t="s">
        <v>206</v>
      </c>
      <c r="D962" s="10" t="s">
        <v>2008</v>
      </c>
      <c r="E962" s="10" t="s">
        <v>150</v>
      </c>
      <c r="F962" s="9" t="s">
        <v>2009</v>
      </c>
      <c r="G962" s="10" t="s">
        <v>572</v>
      </c>
      <c r="H962" s="9" t="s">
        <v>573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574</v>
      </c>
      <c r="N962" s="9" t="s">
        <v>206</v>
      </c>
      <c r="O962" s="9" t="s">
        <v>151</v>
      </c>
      <c r="P962" s="9" t="s">
        <v>142</v>
      </c>
      <c r="Q962" s="9" t="s">
        <v>575</v>
      </c>
      <c r="R962" s="9" t="s">
        <v>336</v>
      </c>
      <c r="S962" s="9" t="s">
        <v>305</v>
      </c>
      <c r="T962" s="9" t="s">
        <v>306</v>
      </c>
      <c r="U962" s="9" t="s">
        <v>307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2332</v>
      </c>
      <c r="AA962" s="9" t="s">
        <v>577</v>
      </c>
      <c r="AB962" s="12" t="s">
        <v>578</v>
      </c>
      <c r="AC962" s="10" t="s">
        <v>2333</v>
      </c>
      <c r="AD962" s="9" t="s">
        <v>577</v>
      </c>
      <c r="AE962" s="13" t="s">
        <v>578</v>
      </c>
      <c r="AF962" s="14" t="s">
        <v>580</v>
      </c>
      <c r="AG962" s="10" t="s">
        <v>2846</v>
      </c>
      <c r="AH962" s="11" t="s">
        <v>592</v>
      </c>
      <c r="AI962" s="11" t="s">
        <v>593</v>
      </c>
      <c r="AJ962" s="10" t="s">
        <v>594</v>
      </c>
      <c r="AK962" s="11" t="s">
        <v>593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2.4</v>
      </c>
      <c r="AU962" s="10" t="s">
        <v>206</v>
      </c>
      <c r="AV962" s="16">
        <v>1800</v>
      </c>
      <c r="AW962" s="16">
        <v>2160</v>
      </c>
      <c r="AX962" s="16">
        <v>0</v>
      </c>
      <c r="AY962" s="16">
        <v>108</v>
      </c>
      <c r="AZ962" s="16">
        <v>0</v>
      </c>
      <c r="BA962" s="17">
        <v>45103</v>
      </c>
      <c r="BB962" s="30" t="s">
        <v>175</v>
      </c>
      <c r="BC962" s="18">
        <v>45119</v>
      </c>
      <c r="BD962" s="17">
        <v>45291</v>
      </c>
      <c r="BE962" s="17">
        <v>45322</v>
      </c>
      <c r="BF962" s="17">
        <v>45092</v>
      </c>
      <c r="BG962" s="10">
        <v>85170028</v>
      </c>
      <c r="BH962" s="9" t="s">
        <v>319</v>
      </c>
      <c r="BI962" s="19">
        <v>45108</v>
      </c>
      <c r="BJ962" s="20">
        <v>45110</v>
      </c>
      <c r="BK962" s="16">
        <v>500</v>
      </c>
      <c r="BL962" s="16">
        <v>1200</v>
      </c>
      <c r="BM962" s="9" t="s">
        <v>177</v>
      </c>
      <c r="BN962" s="9" t="s">
        <v>226</v>
      </c>
      <c r="BO962" s="9" t="s">
        <v>156</v>
      </c>
      <c r="BP962" s="17">
        <v>45153</v>
      </c>
      <c r="BQ962" s="17" t="s">
        <v>156</v>
      </c>
      <c r="BR962" s="17" t="s">
        <v>156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 t="s">
        <v>156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>
        <v>45058</v>
      </c>
      <c r="CD962" s="10" t="s">
        <v>156</v>
      </c>
      <c r="CE962" s="17">
        <v>45058</v>
      </c>
      <c r="CF962" s="17" t="s">
        <v>156</v>
      </c>
      <c r="CG962" s="17">
        <v>44966</v>
      </c>
      <c r="CH962" s="17">
        <v>45057</v>
      </c>
      <c r="CI962" s="16">
        <v>500</v>
      </c>
      <c r="CJ962" s="10" t="s">
        <v>2849</v>
      </c>
      <c r="CK962" s="10" t="s">
        <v>230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 t="s">
        <v>156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45125</v>
      </c>
      <c r="CX962" s="10" t="s">
        <v>2178</v>
      </c>
      <c r="CY962" s="17" t="s">
        <v>156</v>
      </c>
      <c r="CZ962" s="17" t="s">
        <v>156</v>
      </c>
      <c r="DA962" s="17" t="s">
        <v>156</v>
      </c>
      <c r="DB962" s="17" t="s">
        <v>156</v>
      </c>
      <c r="DC962" s="16">
        <v>0</v>
      </c>
      <c r="DD962" s="10" t="s">
        <v>156</v>
      </c>
      <c r="DE962" s="10" t="s">
        <v>156</v>
      </c>
      <c r="DF962" s="18" t="s">
        <v>156</v>
      </c>
      <c r="DG962" s="17">
        <v>45134</v>
      </c>
      <c r="DH962" s="10" t="s">
        <v>2356</v>
      </c>
      <c r="DI962" s="17" t="s">
        <v>156</v>
      </c>
      <c r="DJ962" s="17" t="s">
        <v>156</v>
      </c>
      <c r="DK962" s="17" t="s">
        <v>156</v>
      </c>
      <c r="DL962" s="17" t="s">
        <v>156</v>
      </c>
      <c r="DM962" s="16">
        <v>0</v>
      </c>
      <c r="DN962" s="10" t="s">
        <v>156</v>
      </c>
      <c r="DO962" s="10" t="s">
        <v>156</v>
      </c>
      <c r="DP962" s="16">
        <v>36</v>
      </c>
      <c r="DQ962" s="16">
        <v>24</v>
      </c>
      <c r="DR962" s="11">
        <v>24</v>
      </c>
      <c r="DS962" s="16">
        <v>12</v>
      </c>
      <c r="DT962" s="16">
        <v>0</v>
      </c>
      <c r="DU962" s="11" t="s">
        <v>181</v>
      </c>
      <c r="DV962" s="11" t="s">
        <v>182</v>
      </c>
      <c r="DW962" s="27" t="s">
        <v>156</v>
      </c>
      <c r="DX962" s="27" t="s">
        <v>156</v>
      </c>
      <c r="DY962" s="20" t="s">
        <v>1921</v>
      </c>
      <c r="DZ962" s="16">
        <v>7</v>
      </c>
      <c r="EA962" s="16">
        <v>0</v>
      </c>
      <c r="EB962" s="27" t="s">
        <v>185</v>
      </c>
      <c r="EC962" s="27" t="s">
        <v>185</v>
      </c>
      <c r="ED962" s="27" t="s">
        <v>182</v>
      </c>
      <c r="EE962" s="29">
        <v>44917.036203703705</v>
      </c>
      <c r="EF962" s="28" t="s">
        <v>188</v>
      </c>
      <c r="EG962" s="28" t="s">
        <v>189</v>
      </c>
      <c r="EH962" s="28" t="s">
        <v>190</v>
      </c>
      <c r="EI962" s="29">
        <v>45106.815983796296</v>
      </c>
      <c r="EJ962" s="28" t="s">
        <v>197</v>
      </c>
      <c r="EK962" s="28" t="s">
        <v>156</v>
      </c>
      <c r="EL962" s="28" t="s">
        <v>198</v>
      </c>
      <c r="EM962" s="45"/>
      <c r="EN962" s="46" t="str">
        <f t="shared" si="99"/>
        <v>243F010I</v>
      </c>
      <c r="EO962" s="47">
        <f t="shared" si="100"/>
        <v>45146</v>
      </c>
      <c r="EP962" s="47">
        <f t="shared" si="101"/>
        <v>45125</v>
      </c>
      <c r="EQ962" s="48" t="str">
        <f t="shared" ca="1" si="102"/>
        <v>Y</v>
      </c>
      <c r="ER962" s="49">
        <f t="shared" si="103"/>
        <v>21</v>
      </c>
      <c r="ES962" s="50"/>
      <c r="ET962" s="51">
        <f t="shared" si="104"/>
        <v>21</v>
      </c>
      <c r="EU962" s="52">
        <f t="shared" si="105"/>
        <v>10500</v>
      </c>
      <c r="EV962" s="46"/>
      <c r="EW962" s="23" t="s">
        <v>3717</v>
      </c>
    </row>
    <row r="963" spans="1:153" ht="14.25" customHeight="1">
      <c r="A963" s="8">
        <v>956</v>
      </c>
      <c r="B963" s="9" t="s">
        <v>141</v>
      </c>
      <c r="C963" s="10" t="s">
        <v>206</v>
      </c>
      <c r="D963" s="10" t="s">
        <v>2008</v>
      </c>
      <c r="E963" s="10" t="s">
        <v>150</v>
      </c>
      <c r="F963" s="9" t="s">
        <v>2009</v>
      </c>
      <c r="G963" s="10" t="s">
        <v>572</v>
      </c>
      <c r="H963" s="9" t="s">
        <v>573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574</v>
      </c>
      <c r="N963" s="9" t="s">
        <v>206</v>
      </c>
      <c r="O963" s="9" t="s">
        <v>151</v>
      </c>
      <c r="P963" s="9" t="s">
        <v>142</v>
      </c>
      <c r="Q963" s="9" t="s">
        <v>575</v>
      </c>
      <c r="R963" s="9" t="s">
        <v>336</v>
      </c>
      <c r="S963" s="9" t="s">
        <v>305</v>
      </c>
      <c r="T963" s="9" t="s">
        <v>306</v>
      </c>
      <c r="U963" s="9" t="s">
        <v>307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2332</v>
      </c>
      <c r="AA963" s="9" t="s">
        <v>577</v>
      </c>
      <c r="AB963" s="12" t="s">
        <v>578</v>
      </c>
      <c r="AC963" s="10" t="s">
        <v>2333</v>
      </c>
      <c r="AD963" s="9" t="s">
        <v>577</v>
      </c>
      <c r="AE963" s="13" t="s">
        <v>578</v>
      </c>
      <c r="AF963" s="14" t="s">
        <v>580</v>
      </c>
      <c r="AG963" s="10" t="s">
        <v>2846</v>
      </c>
      <c r="AH963" s="11" t="s">
        <v>592</v>
      </c>
      <c r="AI963" s="11" t="s">
        <v>593</v>
      </c>
      <c r="AJ963" s="10" t="s">
        <v>594</v>
      </c>
      <c r="AK963" s="11" t="s">
        <v>593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2.4</v>
      </c>
      <c r="AU963" s="10" t="s">
        <v>206</v>
      </c>
      <c r="AV963" s="16">
        <v>1800</v>
      </c>
      <c r="AW963" s="16">
        <v>2160</v>
      </c>
      <c r="AX963" s="16">
        <v>0</v>
      </c>
      <c r="AY963" s="16">
        <v>108</v>
      </c>
      <c r="AZ963" s="16">
        <v>0</v>
      </c>
      <c r="BA963" s="17">
        <v>45103</v>
      </c>
      <c r="BB963" s="30" t="s">
        <v>175</v>
      </c>
      <c r="BC963" s="18">
        <v>45119</v>
      </c>
      <c r="BD963" s="17">
        <v>45291</v>
      </c>
      <c r="BE963" s="17">
        <v>45322</v>
      </c>
      <c r="BF963" s="17">
        <v>45092</v>
      </c>
      <c r="BG963" s="10">
        <v>85224360</v>
      </c>
      <c r="BH963" s="9" t="s">
        <v>321</v>
      </c>
      <c r="BI963" s="19">
        <v>45139</v>
      </c>
      <c r="BJ963" s="20">
        <v>45145</v>
      </c>
      <c r="BK963" s="16">
        <v>660</v>
      </c>
      <c r="BL963" s="16">
        <v>1584</v>
      </c>
      <c r="BM963" s="9" t="s">
        <v>177</v>
      </c>
      <c r="BN963" s="9" t="s">
        <v>383</v>
      </c>
      <c r="BO963" s="9" t="s">
        <v>156</v>
      </c>
      <c r="BP963" s="17">
        <v>45143</v>
      </c>
      <c r="BQ963" s="17">
        <v>45143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>
        <v>44992</v>
      </c>
      <c r="CD963" s="10" t="s">
        <v>156</v>
      </c>
      <c r="CE963" s="17">
        <v>44992</v>
      </c>
      <c r="CF963" s="17" t="s">
        <v>156</v>
      </c>
      <c r="CG963" s="17">
        <v>44966</v>
      </c>
      <c r="CH963" s="17">
        <v>44987</v>
      </c>
      <c r="CI963" s="16">
        <v>420</v>
      </c>
      <c r="CJ963" s="10" t="s">
        <v>2850</v>
      </c>
      <c r="CK963" s="10" t="s">
        <v>230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>
        <v>45076</v>
      </c>
      <c r="CX963" s="10" t="s">
        <v>2466</v>
      </c>
      <c r="CY963" s="17">
        <v>45069</v>
      </c>
      <c r="CZ963" s="17" t="s">
        <v>156</v>
      </c>
      <c r="DA963" s="17">
        <v>44966</v>
      </c>
      <c r="DB963" s="17">
        <v>45072</v>
      </c>
      <c r="DC963" s="16">
        <v>660</v>
      </c>
      <c r="DD963" s="10" t="s">
        <v>2851</v>
      </c>
      <c r="DE963" s="10" t="s">
        <v>659</v>
      </c>
      <c r="DF963" s="18" t="s">
        <v>156</v>
      </c>
      <c r="DG963" s="17">
        <v>45111</v>
      </c>
      <c r="DH963" s="10" t="s">
        <v>2852</v>
      </c>
      <c r="DI963" s="17">
        <v>45097</v>
      </c>
      <c r="DJ963" s="17" t="s">
        <v>156</v>
      </c>
      <c r="DK963" s="17">
        <v>44931</v>
      </c>
      <c r="DL963" s="17">
        <v>45112</v>
      </c>
      <c r="DM963" s="16">
        <v>660</v>
      </c>
      <c r="DN963" s="10" t="s">
        <v>2853</v>
      </c>
      <c r="DO963" s="10" t="s">
        <v>417</v>
      </c>
      <c r="DP963" s="16">
        <v>36</v>
      </c>
      <c r="DQ963" s="16">
        <v>24</v>
      </c>
      <c r="DR963" s="11">
        <v>24</v>
      </c>
      <c r="DS963" s="16">
        <v>12</v>
      </c>
      <c r="DT963" s="16">
        <v>0</v>
      </c>
      <c r="DU963" s="11" t="s">
        <v>181</v>
      </c>
      <c r="DV963" s="11" t="s">
        <v>182</v>
      </c>
      <c r="DW963" s="27" t="s">
        <v>156</v>
      </c>
      <c r="DX963" s="27" t="s">
        <v>156</v>
      </c>
      <c r="DY963" s="20" t="s">
        <v>156</v>
      </c>
      <c r="DZ963" s="16">
        <v>7</v>
      </c>
      <c r="EA963" s="16">
        <v>0</v>
      </c>
      <c r="EB963" s="27" t="s">
        <v>185</v>
      </c>
      <c r="EC963" s="27" t="s">
        <v>185</v>
      </c>
      <c r="ED963" s="27" t="s">
        <v>182</v>
      </c>
      <c r="EE963" s="29">
        <v>44931.579293981478</v>
      </c>
      <c r="EF963" s="28" t="s">
        <v>188</v>
      </c>
      <c r="EG963" s="28" t="s">
        <v>189</v>
      </c>
      <c r="EH963" s="28" t="s">
        <v>190</v>
      </c>
      <c r="EI963" s="29">
        <v>45112.294953703706</v>
      </c>
      <c r="EJ963" s="28" t="s">
        <v>519</v>
      </c>
      <c r="EK963" s="28" t="s">
        <v>520</v>
      </c>
      <c r="EL963" s="28" t="s">
        <v>237</v>
      </c>
      <c r="EM963" s="45" t="s">
        <v>3713</v>
      </c>
      <c r="EN963" s="46" t="str">
        <f t="shared" si="99"/>
        <v>243F010I</v>
      </c>
      <c r="EO963" s="47">
        <f t="shared" si="100"/>
        <v>45136</v>
      </c>
      <c r="EP963" s="47">
        <f t="shared" si="101"/>
        <v>45076</v>
      </c>
      <c r="EQ963" s="48" t="str">
        <f t="shared" ca="1" si="102"/>
        <v>Past</v>
      </c>
      <c r="ER963" s="49">
        <f t="shared" si="103"/>
        <v>60</v>
      </c>
      <c r="ES963" s="50"/>
      <c r="ET963" s="51">
        <f t="shared" si="104"/>
        <v>60</v>
      </c>
      <c r="EU963" s="52">
        <f t="shared" si="105"/>
        <v>39600</v>
      </c>
      <c r="EV963" s="46"/>
      <c r="EW963" s="23" t="s">
        <v>3714</v>
      </c>
    </row>
    <row r="964" spans="1:153" ht="14.25" customHeight="1">
      <c r="A964" s="8">
        <v>957</v>
      </c>
      <c r="B964" s="9" t="s">
        <v>141</v>
      </c>
      <c r="C964" s="10" t="s">
        <v>206</v>
      </c>
      <c r="D964" s="10" t="s">
        <v>2008</v>
      </c>
      <c r="E964" s="10" t="s">
        <v>150</v>
      </c>
      <c r="F964" s="9" t="s">
        <v>2009</v>
      </c>
      <c r="G964" s="10" t="s">
        <v>572</v>
      </c>
      <c r="H964" s="9" t="s">
        <v>573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574</v>
      </c>
      <c r="N964" s="9" t="s">
        <v>206</v>
      </c>
      <c r="O964" s="9" t="s">
        <v>151</v>
      </c>
      <c r="P964" s="9" t="s">
        <v>142</v>
      </c>
      <c r="Q964" s="9" t="s">
        <v>575</v>
      </c>
      <c r="R964" s="9" t="s">
        <v>336</v>
      </c>
      <c r="S964" s="9" t="s">
        <v>305</v>
      </c>
      <c r="T964" s="9" t="s">
        <v>306</v>
      </c>
      <c r="U964" s="9" t="s">
        <v>307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2332</v>
      </c>
      <c r="AA964" s="9" t="s">
        <v>577</v>
      </c>
      <c r="AB964" s="12" t="s">
        <v>578</v>
      </c>
      <c r="AC964" s="10" t="s">
        <v>2333</v>
      </c>
      <c r="AD964" s="9" t="s">
        <v>577</v>
      </c>
      <c r="AE964" s="13" t="s">
        <v>578</v>
      </c>
      <c r="AF964" s="14" t="s">
        <v>580</v>
      </c>
      <c r="AG964" s="10" t="s">
        <v>2846</v>
      </c>
      <c r="AH964" s="11" t="s">
        <v>592</v>
      </c>
      <c r="AI964" s="11" t="s">
        <v>593</v>
      </c>
      <c r="AJ964" s="10" t="s">
        <v>594</v>
      </c>
      <c r="AK964" s="11" t="s">
        <v>593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2.4</v>
      </c>
      <c r="AU964" s="10" t="s">
        <v>206</v>
      </c>
      <c r="AV964" s="16">
        <v>1800</v>
      </c>
      <c r="AW964" s="16">
        <v>2160</v>
      </c>
      <c r="AX964" s="16">
        <v>0</v>
      </c>
      <c r="AY964" s="16">
        <v>108</v>
      </c>
      <c r="AZ964" s="16">
        <v>0</v>
      </c>
      <c r="BA964" s="17">
        <v>45103</v>
      </c>
      <c r="BB964" s="30" t="s">
        <v>175</v>
      </c>
      <c r="BC964" s="18" t="s">
        <v>156</v>
      </c>
      <c r="BD964" s="17">
        <v>45291</v>
      </c>
      <c r="BE964" s="17">
        <v>45322</v>
      </c>
      <c r="BF964" s="17">
        <v>45092</v>
      </c>
      <c r="BG964" s="10">
        <v>85521206</v>
      </c>
      <c r="BH964" s="9" t="s">
        <v>258</v>
      </c>
      <c r="BI964" s="19">
        <v>45139</v>
      </c>
      <c r="BJ964" s="20">
        <v>45145</v>
      </c>
      <c r="BK964" s="16">
        <v>0</v>
      </c>
      <c r="BL964" s="16">
        <v>0</v>
      </c>
      <c r="BM964" s="9" t="s">
        <v>177</v>
      </c>
      <c r="BN964" s="9" t="s">
        <v>470</v>
      </c>
      <c r="BO964" s="9" t="s">
        <v>156</v>
      </c>
      <c r="BP964" s="17">
        <v>45184</v>
      </c>
      <c r="BQ964" s="17" t="s">
        <v>156</v>
      </c>
      <c r="BR964" s="17" t="s">
        <v>156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 t="s">
        <v>156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>
        <v>45086</v>
      </c>
      <c r="CD964" s="10" t="s">
        <v>156</v>
      </c>
      <c r="CE964" s="17">
        <v>45086</v>
      </c>
      <c r="CF964" s="17" t="s">
        <v>156</v>
      </c>
      <c r="CG964" s="17">
        <v>45042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 t="s">
        <v>156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>
        <v>45142</v>
      </c>
      <c r="CX964" s="10" t="s">
        <v>193</v>
      </c>
      <c r="CY964" s="17">
        <v>45142</v>
      </c>
      <c r="CZ964" s="17" t="s">
        <v>156</v>
      </c>
      <c r="DA964" s="17">
        <v>45063</v>
      </c>
      <c r="DB964" s="17" t="s">
        <v>156</v>
      </c>
      <c r="DC964" s="16">
        <v>0</v>
      </c>
      <c r="DD964" s="10" t="s">
        <v>156</v>
      </c>
      <c r="DE964" s="10" t="s">
        <v>156</v>
      </c>
      <c r="DF964" s="18" t="s">
        <v>156</v>
      </c>
      <c r="DG964" s="17">
        <v>45163</v>
      </c>
      <c r="DH964" s="10" t="s">
        <v>156</v>
      </c>
      <c r="DI964" s="17">
        <v>45163</v>
      </c>
      <c r="DJ964" s="17" t="s">
        <v>156</v>
      </c>
      <c r="DK964" s="17">
        <v>45042</v>
      </c>
      <c r="DL964" s="17" t="s">
        <v>156</v>
      </c>
      <c r="DM964" s="16">
        <v>0</v>
      </c>
      <c r="DN964" s="10" t="s">
        <v>156</v>
      </c>
      <c r="DO964" s="10" t="s">
        <v>156</v>
      </c>
      <c r="DP964" s="16">
        <v>36</v>
      </c>
      <c r="DQ964" s="16">
        <v>24</v>
      </c>
      <c r="DR964" s="11">
        <v>24</v>
      </c>
      <c r="DS964" s="16">
        <v>12</v>
      </c>
      <c r="DT964" s="16">
        <v>0</v>
      </c>
      <c r="DU964" s="11" t="s">
        <v>181</v>
      </c>
      <c r="DV964" s="11" t="s">
        <v>182</v>
      </c>
      <c r="DW964" s="27" t="s">
        <v>156</v>
      </c>
      <c r="DX964" s="27" t="s">
        <v>156</v>
      </c>
      <c r="DY964" s="20" t="s">
        <v>1453</v>
      </c>
      <c r="DZ964" s="16">
        <v>7</v>
      </c>
      <c r="EA964" s="16">
        <v>0</v>
      </c>
      <c r="EB964" s="27" t="s">
        <v>185</v>
      </c>
      <c r="EC964" s="27" t="s">
        <v>185</v>
      </c>
      <c r="ED964" s="27" t="s">
        <v>182</v>
      </c>
      <c r="EE964" s="29">
        <v>45042.277557870373</v>
      </c>
      <c r="EF964" s="28" t="s">
        <v>1129</v>
      </c>
      <c r="EG964" s="28" t="s">
        <v>1130</v>
      </c>
      <c r="EH964" s="28" t="s">
        <v>190</v>
      </c>
      <c r="EI964" s="29">
        <v>45089.818206018521</v>
      </c>
      <c r="EJ964" s="28" t="s">
        <v>197</v>
      </c>
      <c r="EK964" s="28" t="s">
        <v>156</v>
      </c>
      <c r="EL964" s="28" t="s">
        <v>198</v>
      </c>
      <c r="EM964" s="45" t="s">
        <v>3713</v>
      </c>
      <c r="EN964" s="46" t="str">
        <f t="shared" si="99"/>
        <v>243F010I</v>
      </c>
      <c r="EO964" s="47">
        <f t="shared" si="100"/>
        <v>45177</v>
      </c>
      <c r="EP964" s="47">
        <f t="shared" si="101"/>
        <v>45142</v>
      </c>
      <c r="EQ964" s="48" t="str">
        <f t="shared" ca="1" si="102"/>
        <v>Y</v>
      </c>
      <c r="ER964" s="49">
        <f t="shared" si="103"/>
        <v>35</v>
      </c>
      <c r="ES964" s="50"/>
      <c r="ET964" s="51">
        <f t="shared" si="104"/>
        <v>35</v>
      </c>
      <c r="EU964" s="52">
        <f t="shared" si="105"/>
        <v>0</v>
      </c>
      <c r="EV964" s="46"/>
      <c r="EW964" s="23" t="s">
        <v>3721</v>
      </c>
    </row>
    <row r="965" spans="1:153" ht="14.25" customHeight="1">
      <c r="A965" s="8">
        <v>958</v>
      </c>
      <c r="B965" s="9" t="s">
        <v>141</v>
      </c>
      <c r="C965" s="10" t="s">
        <v>206</v>
      </c>
      <c r="D965" s="10" t="s">
        <v>2008</v>
      </c>
      <c r="E965" s="10" t="s">
        <v>150</v>
      </c>
      <c r="F965" s="9" t="s">
        <v>2009</v>
      </c>
      <c r="G965" s="10" t="s">
        <v>572</v>
      </c>
      <c r="H965" s="9" t="s">
        <v>573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574</v>
      </c>
      <c r="N965" s="9" t="s">
        <v>206</v>
      </c>
      <c r="O965" s="9" t="s">
        <v>151</v>
      </c>
      <c r="P965" s="9" t="s">
        <v>142</v>
      </c>
      <c r="Q965" s="9" t="s">
        <v>575</v>
      </c>
      <c r="R965" s="9" t="s">
        <v>336</v>
      </c>
      <c r="S965" s="9" t="s">
        <v>305</v>
      </c>
      <c r="T965" s="9" t="s">
        <v>306</v>
      </c>
      <c r="U965" s="9" t="s">
        <v>307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2332</v>
      </c>
      <c r="AA965" s="9" t="s">
        <v>577</v>
      </c>
      <c r="AB965" s="12" t="s">
        <v>578</v>
      </c>
      <c r="AC965" s="10" t="s">
        <v>2333</v>
      </c>
      <c r="AD965" s="9" t="s">
        <v>577</v>
      </c>
      <c r="AE965" s="13" t="s">
        <v>578</v>
      </c>
      <c r="AF965" s="14" t="s">
        <v>580</v>
      </c>
      <c r="AG965" s="10" t="s">
        <v>2846</v>
      </c>
      <c r="AH965" s="11" t="s">
        <v>592</v>
      </c>
      <c r="AI965" s="11" t="s">
        <v>593</v>
      </c>
      <c r="AJ965" s="10" t="s">
        <v>594</v>
      </c>
      <c r="AK965" s="11" t="s">
        <v>593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2.4</v>
      </c>
      <c r="AU965" s="10" t="s">
        <v>206</v>
      </c>
      <c r="AV965" s="16">
        <v>1800</v>
      </c>
      <c r="AW965" s="16">
        <v>2160</v>
      </c>
      <c r="AX965" s="16">
        <v>0</v>
      </c>
      <c r="AY965" s="16">
        <v>108</v>
      </c>
      <c r="AZ965" s="16">
        <v>0</v>
      </c>
      <c r="BA965" s="17">
        <v>45103</v>
      </c>
      <c r="BB965" s="30" t="s">
        <v>175</v>
      </c>
      <c r="BC965" s="18">
        <v>45119</v>
      </c>
      <c r="BD965" s="17">
        <v>45291</v>
      </c>
      <c r="BE965" s="17">
        <v>45322</v>
      </c>
      <c r="BF965" s="17">
        <v>45092</v>
      </c>
      <c r="BG965" s="10">
        <v>85653976</v>
      </c>
      <c r="BH965" s="9" t="s">
        <v>303</v>
      </c>
      <c r="BI965" s="19">
        <v>45200</v>
      </c>
      <c r="BJ965" s="20">
        <v>45208</v>
      </c>
      <c r="BK965" s="16">
        <v>300</v>
      </c>
      <c r="BL965" s="16">
        <v>720</v>
      </c>
      <c r="BM965" s="9" t="s">
        <v>177</v>
      </c>
      <c r="BN965" s="9" t="s">
        <v>470</v>
      </c>
      <c r="BO965" s="9" t="s">
        <v>156</v>
      </c>
      <c r="BP965" s="17">
        <v>45222</v>
      </c>
      <c r="BQ965" s="17" t="s">
        <v>156</v>
      </c>
      <c r="BR965" s="17">
        <v>45222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>
        <v>45068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45139</v>
      </c>
      <c r="CD965" s="10" t="s">
        <v>2140</v>
      </c>
      <c r="CE965" s="17">
        <v>45121</v>
      </c>
      <c r="CF965" s="17" t="s">
        <v>156</v>
      </c>
      <c r="CG965" s="17">
        <v>45075</v>
      </c>
      <c r="CH965" s="17" t="s">
        <v>156</v>
      </c>
      <c r="CI965" s="16">
        <v>0</v>
      </c>
      <c r="CJ965" s="10" t="s">
        <v>156</v>
      </c>
      <c r="CK965" s="10" t="s">
        <v>156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>
        <v>45068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45195</v>
      </c>
      <c r="CX965" s="10" t="s">
        <v>2843</v>
      </c>
      <c r="CY965" s="17">
        <v>45184</v>
      </c>
      <c r="CZ965" s="17" t="s">
        <v>156</v>
      </c>
      <c r="DA965" s="17">
        <v>45075</v>
      </c>
      <c r="DB965" s="17" t="s">
        <v>156</v>
      </c>
      <c r="DC965" s="16">
        <v>0</v>
      </c>
      <c r="DD965" s="10" t="s">
        <v>156</v>
      </c>
      <c r="DE965" s="10" t="s">
        <v>156</v>
      </c>
      <c r="DF965" s="18" t="s">
        <v>156</v>
      </c>
      <c r="DG965" s="17">
        <v>45205</v>
      </c>
      <c r="DH965" s="10" t="s">
        <v>2844</v>
      </c>
      <c r="DI965" s="17">
        <v>45198</v>
      </c>
      <c r="DJ965" s="17" t="s">
        <v>156</v>
      </c>
      <c r="DK965" s="17">
        <v>45070</v>
      </c>
      <c r="DL965" s="17" t="s">
        <v>156</v>
      </c>
      <c r="DM965" s="16">
        <v>0</v>
      </c>
      <c r="DN965" s="10" t="s">
        <v>156</v>
      </c>
      <c r="DO965" s="10" t="s">
        <v>156</v>
      </c>
      <c r="DP965" s="16">
        <v>36</v>
      </c>
      <c r="DQ965" s="16">
        <v>24</v>
      </c>
      <c r="DR965" s="11">
        <v>24</v>
      </c>
      <c r="DS965" s="16">
        <v>12</v>
      </c>
      <c r="DT965" s="16">
        <v>0</v>
      </c>
      <c r="DU965" s="11" t="s">
        <v>181</v>
      </c>
      <c r="DV965" s="11" t="s">
        <v>182</v>
      </c>
      <c r="DW965" s="27" t="s">
        <v>156</v>
      </c>
      <c r="DX965" s="27" t="s">
        <v>156</v>
      </c>
      <c r="DY965" s="20" t="s">
        <v>2221</v>
      </c>
      <c r="DZ965" s="16">
        <v>7</v>
      </c>
      <c r="EA965" s="16">
        <v>0</v>
      </c>
      <c r="EB965" s="27" t="s">
        <v>185</v>
      </c>
      <c r="EC965" s="27" t="s">
        <v>185</v>
      </c>
      <c r="ED965" s="27" t="s">
        <v>182</v>
      </c>
      <c r="EE965" s="29">
        <v>45068.822800925926</v>
      </c>
      <c r="EF965" s="28" t="s">
        <v>186</v>
      </c>
      <c r="EG965" s="28" t="s">
        <v>156</v>
      </c>
      <c r="EH965" s="28" t="s">
        <v>187</v>
      </c>
      <c r="EI965" s="29">
        <v>45100.603576388887</v>
      </c>
      <c r="EJ965" s="28" t="s">
        <v>2366</v>
      </c>
      <c r="EK965" s="28" t="s">
        <v>2367</v>
      </c>
      <c r="EL965" s="28" t="s">
        <v>2763</v>
      </c>
      <c r="EM965" s="45" t="s">
        <v>3713</v>
      </c>
      <c r="EN965" s="46" t="str">
        <f t="shared" si="99"/>
        <v>243F010I</v>
      </c>
      <c r="EO965" s="47">
        <f t="shared" si="100"/>
        <v>45215</v>
      </c>
      <c r="EP965" s="47">
        <f t="shared" si="101"/>
        <v>45195</v>
      </c>
      <c r="EQ965" s="48" t="str">
        <f t="shared" ca="1" si="102"/>
        <v>Y</v>
      </c>
      <c r="ER965" s="49">
        <f t="shared" si="103"/>
        <v>20</v>
      </c>
      <c r="ES965" s="50"/>
      <c r="ET965" s="51">
        <f t="shared" si="104"/>
        <v>20</v>
      </c>
      <c r="EU965" s="52">
        <f t="shared" si="105"/>
        <v>6000</v>
      </c>
      <c r="EV965" s="46"/>
      <c r="EW965" s="23" t="s">
        <v>3721</v>
      </c>
    </row>
    <row r="966" spans="1:153" ht="14.25" customHeight="1">
      <c r="A966" s="8">
        <v>959</v>
      </c>
      <c r="B966" s="9" t="s">
        <v>141</v>
      </c>
      <c r="C966" s="10" t="s">
        <v>206</v>
      </c>
      <c r="D966" s="10" t="s">
        <v>2008</v>
      </c>
      <c r="E966" s="10" t="s">
        <v>150</v>
      </c>
      <c r="F966" s="9" t="s">
        <v>2009</v>
      </c>
      <c r="G966" s="10" t="s">
        <v>572</v>
      </c>
      <c r="H966" s="9" t="s">
        <v>573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574</v>
      </c>
      <c r="N966" s="9" t="s">
        <v>206</v>
      </c>
      <c r="O966" s="9" t="s">
        <v>151</v>
      </c>
      <c r="P966" s="9" t="s">
        <v>142</v>
      </c>
      <c r="Q966" s="9" t="s">
        <v>575</v>
      </c>
      <c r="R966" s="9" t="s">
        <v>336</v>
      </c>
      <c r="S966" s="9" t="s">
        <v>305</v>
      </c>
      <c r="T966" s="9" t="s">
        <v>306</v>
      </c>
      <c r="U966" s="9" t="s">
        <v>307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2332</v>
      </c>
      <c r="AA966" s="9" t="s">
        <v>577</v>
      </c>
      <c r="AB966" s="12" t="s">
        <v>578</v>
      </c>
      <c r="AC966" s="10" t="s">
        <v>2333</v>
      </c>
      <c r="AD966" s="9" t="s">
        <v>577</v>
      </c>
      <c r="AE966" s="13" t="s">
        <v>578</v>
      </c>
      <c r="AF966" s="14" t="s">
        <v>580</v>
      </c>
      <c r="AG966" s="10" t="s">
        <v>2846</v>
      </c>
      <c r="AH966" s="11" t="s">
        <v>592</v>
      </c>
      <c r="AI966" s="11" t="s">
        <v>593</v>
      </c>
      <c r="AJ966" s="10" t="s">
        <v>594</v>
      </c>
      <c r="AK966" s="11" t="s">
        <v>593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2.4</v>
      </c>
      <c r="AU966" s="10" t="s">
        <v>206</v>
      </c>
      <c r="AV966" s="16">
        <v>1800</v>
      </c>
      <c r="AW966" s="16">
        <v>2160</v>
      </c>
      <c r="AX966" s="16">
        <v>0</v>
      </c>
      <c r="AY966" s="16">
        <v>108</v>
      </c>
      <c r="AZ966" s="16">
        <v>0</v>
      </c>
      <c r="BA966" s="17">
        <v>45103</v>
      </c>
      <c r="BB966" s="30" t="s">
        <v>175</v>
      </c>
      <c r="BC966" s="18" t="s">
        <v>156</v>
      </c>
      <c r="BD966" s="17">
        <v>45291</v>
      </c>
      <c r="BE966" s="17">
        <v>45322</v>
      </c>
      <c r="BF966" s="17">
        <v>45092</v>
      </c>
      <c r="BG966" s="10">
        <v>85521207</v>
      </c>
      <c r="BH966" s="9" t="s">
        <v>247</v>
      </c>
      <c r="BI966" s="19">
        <v>45200</v>
      </c>
      <c r="BJ966" s="20">
        <v>45201</v>
      </c>
      <c r="BK966" s="16">
        <v>0</v>
      </c>
      <c r="BL966" s="16">
        <v>0</v>
      </c>
      <c r="BM966" s="9" t="s">
        <v>177</v>
      </c>
      <c r="BN966" s="9" t="s">
        <v>470</v>
      </c>
      <c r="BO966" s="9" t="s">
        <v>156</v>
      </c>
      <c r="BP966" s="17">
        <v>45245</v>
      </c>
      <c r="BQ966" s="17" t="s">
        <v>156</v>
      </c>
      <c r="BR966" s="17" t="s">
        <v>156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 t="s">
        <v>156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45118</v>
      </c>
      <c r="CD966" s="10" t="s">
        <v>156</v>
      </c>
      <c r="CE966" s="17">
        <v>45118</v>
      </c>
      <c r="CF966" s="17" t="s">
        <v>156</v>
      </c>
      <c r="CG966" s="17">
        <v>45081</v>
      </c>
      <c r="CH966" s="17" t="s">
        <v>156</v>
      </c>
      <c r="CI966" s="16">
        <v>0</v>
      </c>
      <c r="CJ966" s="10" t="s">
        <v>156</v>
      </c>
      <c r="CK966" s="10" t="s">
        <v>156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 t="s">
        <v>156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45170</v>
      </c>
      <c r="CX966" s="10" t="s">
        <v>193</v>
      </c>
      <c r="CY966" s="17">
        <v>45170</v>
      </c>
      <c r="CZ966" s="17" t="s">
        <v>156</v>
      </c>
      <c r="DA966" s="17">
        <v>45081</v>
      </c>
      <c r="DB966" s="17" t="s">
        <v>156</v>
      </c>
      <c r="DC966" s="16">
        <v>0</v>
      </c>
      <c r="DD966" s="10" t="s">
        <v>156</v>
      </c>
      <c r="DE966" s="10" t="s">
        <v>156</v>
      </c>
      <c r="DF966" s="18" t="s">
        <v>156</v>
      </c>
      <c r="DG966" s="17">
        <v>45219</v>
      </c>
      <c r="DH966" s="10" t="s">
        <v>156</v>
      </c>
      <c r="DI966" s="17">
        <v>45219</v>
      </c>
      <c r="DJ966" s="17" t="s">
        <v>156</v>
      </c>
      <c r="DK966" s="17">
        <v>45042</v>
      </c>
      <c r="DL966" s="17" t="s">
        <v>156</v>
      </c>
      <c r="DM966" s="16">
        <v>0</v>
      </c>
      <c r="DN966" s="10" t="s">
        <v>156</v>
      </c>
      <c r="DO966" s="10" t="s">
        <v>156</v>
      </c>
      <c r="DP966" s="16">
        <v>36</v>
      </c>
      <c r="DQ966" s="16">
        <v>24</v>
      </c>
      <c r="DR966" s="11">
        <v>24</v>
      </c>
      <c r="DS966" s="16">
        <v>12</v>
      </c>
      <c r="DT966" s="16">
        <v>0</v>
      </c>
      <c r="DU966" s="11" t="s">
        <v>181</v>
      </c>
      <c r="DV966" s="11" t="s">
        <v>182</v>
      </c>
      <c r="DW966" s="27" t="s">
        <v>156</v>
      </c>
      <c r="DX966" s="27" t="s">
        <v>156</v>
      </c>
      <c r="DY966" s="20" t="s">
        <v>2845</v>
      </c>
      <c r="DZ966" s="16">
        <v>7</v>
      </c>
      <c r="EA966" s="16">
        <v>0</v>
      </c>
      <c r="EB966" s="27" t="s">
        <v>185</v>
      </c>
      <c r="EC966" s="27" t="s">
        <v>185</v>
      </c>
      <c r="ED966" s="27" t="s">
        <v>182</v>
      </c>
      <c r="EE966" s="29">
        <v>45042.277557870373</v>
      </c>
      <c r="EF966" s="28" t="s">
        <v>1129</v>
      </c>
      <c r="EG966" s="28" t="s">
        <v>1130</v>
      </c>
      <c r="EH966" s="28" t="s">
        <v>190</v>
      </c>
      <c r="EI966" s="29">
        <v>45103.816863425927</v>
      </c>
      <c r="EJ966" s="28" t="s">
        <v>197</v>
      </c>
      <c r="EK966" s="28" t="s">
        <v>156</v>
      </c>
      <c r="EL966" s="28" t="s">
        <v>198</v>
      </c>
      <c r="EM966" s="45" t="s">
        <v>3713</v>
      </c>
      <c r="EN966" s="46" t="str">
        <f t="shared" si="99"/>
        <v>243F010I</v>
      </c>
      <c r="EO966" s="47">
        <f t="shared" si="100"/>
        <v>45238</v>
      </c>
      <c r="EP966" s="47">
        <f t="shared" si="101"/>
        <v>45170</v>
      </c>
      <c r="EQ966" s="48" t="str">
        <f t="shared" ca="1" si="102"/>
        <v>Y</v>
      </c>
      <c r="ER966" s="49">
        <f t="shared" si="103"/>
        <v>68</v>
      </c>
      <c r="ES966" s="50"/>
      <c r="ET966" s="51">
        <f t="shared" si="104"/>
        <v>68</v>
      </c>
      <c r="EU966" s="52">
        <f t="shared" si="105"/>
        <v>0</v>
      </c>
      <c r="EV966" s="46"/>
      <c r="EW966" s="23" t="s">
        <v>3721</v>
      </c>
    </row>
    <row r="967" spans="1:153" ht="14.25" customHeight="1">
      <c r="A967" s="8">
        <v>960</v>
      </c>
      <c r="B967" s="9" t="s">
        <v>141</v>
      </c>
      <c r="C967" s="10" t="s">
        <v>206</v>
      </c>
      <c r="D967" s="10" t="s">
        <v>2008</v>
      </c>
      <c r="E967" s="10" t="s">
        <v>150</v>
      </c>
      <c r="F967" s="9" t="s">
        <v>2009</v>
      </c>
      <c r="G967" s="10" t="s">
        <v>572</v>
      </c>
      <c r="H967" s="9" t="s">
        <v>573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153</v>
      </c>
      <c r="S967" s="9" t="s">
        <v>154</v>
      </c>
      <c r="T967" s="9" t="s">
        <v>153</v>
      </c>
      <c r="U967" s="9" t="s">
        <v>215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2010</v>
      </c>
      <c r="AA967" s="9" t="s">
        <v>2011</v>
      </c>
      <c r="AB967" s="12" t="s">
        <v>159</v>
      </c>
      <c r="AC967" s="10" t="s">
        <v>2012</v>
      </c>
      <c r="AD967" s="9" t="s">
        <v>2011</v>
      </c>
      <c r="AE967" s="13" t="s">
        <v>159</v>
      </c>
      <c r="AF967" s="14" t="s">
        <v>596</v>
      </c>
      <c r="AG967" s="10" t="s">
        <v>2854</v>
      </c>
      <c r="AH967" s="11" t="s">
        <v>165</v>
      </c>
      <c r="AI967" s="11" t="s">
        <v>166</v>
      </c>
      <c r="AJ967" s="10" t="s">
        <v>167</v>
      </c>
      <c r="AK967" s="11" t="s">
        <v>166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4.5</v>
      </c>
      <c r="AU967" s="10" t="s">
        <v>142</v>
      </c>
      <c r="AV967" s="16">
        <v>3800</v>
      </c>
      <c r="AW967" s="16">
        <v>3800</v>
      </c>
      <c r="AX967" s="16">
        <v>0</v>
      </c>
      <c r="AY967" s="16">
        <v>1021</v>
      </c>
      <c r="AZ967" s="16">
        <v>1500</v>
      </c>
      <c r="BA967" s="17">
        <v>45131</v>
      </c>
      <c r="BB967" s="30" t="s">
        <v>175</v>
      </c>
      <c r="BC967" s="18">
        <v>45117</v>
      </c>
      <c r="BD967" s="17">
        <v>45291</v>
      </c>
      <c r="BE967" s="17">
        <v>45322</v>
      </c>
      <c r="BF967" s="17">
        <v>45092</v>
      </c>
      <c r="BG967" s="10">
        <v>84995767</v>
      </c>
      <c r="BH967" s="9" t="s">
        <v>414</v>
      </c>
      <c r="BI967" s="19">
        <v>44986</v>
      </c>
      <c r="BJ967" s="20">
        <v>44991</v>
      </c>
      <c r="BK967" s="16">
        <v>1656</v>
      </c>
      <c r="BL967" s="16">
        <v>7452</v>
      </c>
      <c r="BM967" s="9" t="s">
        <v>177</v>
      </c>
      <c r="BN967" s="9" t="s">
        <v>436</v>
      </c>
      <c r="BO967" s="9" t="s">
        <v>635</v>
      </c>
      <c r="BP967" s="17">
        <v>45092</v>
      </c>
      <c r="BQ967" s="17">
        <v>45092</v>
      </c>
      <c r="BR967" s="17" t="s">
        <v>156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 t="s">
        <v>156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44915</v>
      </c>
      <c r="CD967" s="10" t="s">
        <v>156</v>
      </c>
      <c r="CE967" s="17" t="s">
        <v>156</v>
      </c>
      <c r="CF967" s="17" t="s">
        <v>156</v>
      </c>
      <c r="CG967" s="17" t="s">
        <v>156</v>
      </c>
      <c r="CH967" s="17">
        <v>44918</v>
      </c>
      <c r="CI967" s="16">
        <v>2000</v>
      </c>
      <c r="CJ967" s="10" t="s">
        <v>2855</v>
      </c>
      <c r="CK967" s="10" t="s">
        <v>230</v>
      </c>
      <c r="CL967" s="18" t="s">
        <v>156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 t="s">
        <v>156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44936</v>
      </c>
      <c r="CX967" s="10" t="s">
        <v>1536</v>
      </c>
      <c r="CY967" s="17" t="s">
        <v>156</v>
      </c>
      <c r="CZ967" s="17" t="s">
        <v>156</v>
      </c>
      <c r="DA967" s="17" t="s">
        <v>156</v>
      </c>
      <c r="DB967" s="17">
        <v>44939</v>
      </c>
      <c r="DC967" s="16">
        <v>1656</v>
      </c>
      <c r="DD967" s="10" t="s">
        <v>2856</v>
      </c>
      <c r="DE967" s="10" t="s">
        <v>230</v>
      </c>
      <c r="DF967" s="18" t="s">
        <v>156</v>
      </c>
      <c r="DG967" s="17">
        <v>44967</v>
      </c>
      <c r="DH967" s="10" t="s">
        <v>2285</v>
      </c>
      <c r="DI967" s="17" t="s">
        <v>156</v>
      </c>
      <c r="DJ967" s="17" t="s">
        <v>156</v>
      </c>
      <c r="DK967" s="17" t="s">
        <v>156</v>
      </c>
      <c r="DL967" s="17">
        <v>45013</v>
      </c>
      <c r="DM967" s="16">
        <v>1656</v>
      </c>
      <c r="DN967" s="10" t="s">
        <v>2857</v>
      </c>
      <c r="DO967" s="10" t="s">
        <v>233</v>
      </c>
      <c r="DP967" s="16">
        <v>24</v>
      </c>
      <c r="DQ967" s="16">
        <v>12</v>
      </c>
      <c r="DR967" s="11">
        <v>12</v>
      </c>
      <c r="DS967" s="16">
        <v>12</v>
      </c>
      <c r="DT967" s="16">
        <v>0</v>
      </c>
      <c r="DU967" s="11" t="s">
        <v>181</v>
      </c>
      <c r="DV967" s="11" t="s">
        <v>182</v>
      </c>
      <c r="DW967" s="27" t="s">
        <v>156</v>
      </c>
      <c r="DX967" s="27" t="s">
        <v>2858</v>
      </c>
      <c r="DY967" s="20" t="s">
        <v>1299</v>
      </c>
      <c r="DZ967" s="16">
        <v>7</v>
      </c>
      <c r="EA967" s="16">
        <v>0</v>
      </c>
      <c r="EB967" s="27" t="s">
        <v>185</v>
      </c>
      <c r="EC967" s="27" t="s">
        <v>185</v>
      </c>
      <c r="ED967" s="27" t="s">
        <v>182</v>
      </c>
      <c r="EE967" s="29">
        <v>44883.484895833331</v>
      </c>
      <c r="EF967" s="28" t="s">
        <v>195</v>
      </c>
      <c r="EG967" s="28" t="s">
        <v>196</v>
      </c>
      <c r="EH967" s="28" t="s">
        <v>190</v>
      </c>
      <c r="EI967" s="29">
        <v>45062.343865740739</v>
      </c>
      <c r="EJ967" s="28" t="s">
        <v>197</v>
      </c>
      <c r="EK967" s="28" t="s">
        <v>156</v>
      </c>
      <c r="EL967" s="28" t="s">
        <v>198</v>
      </c>
      <c r="EM967" s="45" t="s">
        <v>3713</v>
      </c>
      <c r="EN967" s="46" t="str">
        <f t="shared" si="99"/>
        <v>343F103A</v>
      </c>
      <c r="EO967" s="47">
        <f t="shared" si="100"/>
        <v>45085</v>
      </c>
      <c r="EP967" s="47">
        <f t="shared" si="101"/>
        <v>44936</v>
      </c>
      <c r="EQ967" s="48" t="str">
        <f t="shared" ca="1" si="102"/>
        <v>Past</v>
      </c>
      <c r="ER967" s="49">
        <f t="shared" si="103"/>
        <v>149</v>
      </c>
      <c r="ES967" s="50"/>
      <c r="ET967" s="51">
        <f t="shared" si="104"/>
        <v>149</v>
      </c>
      <c r="EU967" s="52">
        <f t="shared" si="105"/>
        <v>246744</v>
      </c>
      <c r="EV967" s="46"/>
      <c r="EW967" s="23" t="s">
        <v>3714</v>
      </c>
    </row>
    <row r="968" spans="1:153" ht="14.25" hidden="1" customHeight="1">
      <c r="A968" s="8">
        <v>961</v>
      </c>
      <c r="B968" s="9" t="s">
        <v>141</v>
      </c>
      <c r="C968" s="10" t="s">
        <v>206</v>
      </c>
      <c r="D968" s="10" t="s">
        <v>2008</v>
      </c>
      <c r="E968" s="10" t="s">
        <v>150</v>
      </c>
      <c r="F968" s="9" t="s">
        <v>2009</v>
      </c>
      <c r="G968" s="10" t="s">
        <v>572</v>
      </c>
      <c r="H968" s="9" t="s">
        <v>573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153</v>
      </c>
      <c r="S968" s="9" t="s">
        <v>154</v>
      </c>
      <c r="T968" s="9" t="s">
        <v>153</v>
      </c>
      <c r="U968" s="9" t="s">
        <v>215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2010</v>
      </c>
      <c r="AA968" s="9" t="s">
        <v>2011</v>
      </c>
      <c r="AB968" s="12" t="s">
        <v>159</v>
      </c>
      <c r="AC968" s="10" t="s">
        <v>2012</v>
      </c>
      <c r="AD968" s="9" t="s">
        <v>2011</v>
      </c>
      <c r="AE968" s="13" t="s">
        <v>159</v>
      </c>
      <c r="AF968" s="14" t="s">
        <v>596</v>
      </c>
      <c r="AG968" s="10" t="s">
        <v>2854</v>
      </c>
      <c r="AH968" s="11" t="s">
        <v>165</v>
      </c>
      <c r="AI968" s="11" t="s">
        <v>166</v>
      </c>
      <c r="AJ968" s="10" t="s">
        <v>167</v>
      </c>
      <c r="AK968" s="11" t="s">
        <v>166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4.5</v>
      </c>
      <c r="AU968" s="10" t="s">
        <v>142</v>
      </c>
      <c r="AV968" s="16">
        <v>3800</v>
      </c>
      <c r="AW968" s="16">
        <v>3800</v>
      </c>
      <c r="AX968" s="16">
        <v>0</v>
      </c>
      <c r="AY968" s="16">
        <v>1021</v>
      </c>
      <c r="AZ968" s="16">
        <v>1500</v>
      </c>
      <c r="BA968" s="17">
        <v>45131</v>
      </c>
      <c r="BB968" s="30" t="s">
        <v>175</v>
      </c>
      <c r="BC968" s="18" t="s">
        <v>156</v>
      </c>
      <c r="BD968" s="17">
        <v>45291</v>
      </c>
      <c r="BE968" s="17">
        <v>45322</v>
      </c>
      <c r="BF968" s="17">
        <v>45092</v>
      </c>
      <c r="BG968" s="10">
        <v>85264251</v>
      </c>
      <c r="BH968" s="9" t="s">
        <v>319</v>
      </c>
      <c r="BI968" s="19">
        <v>45108</v>
      </c>
      <c r="BJ968" s="20">
        <v>45110</v>
      </c>
      <c r="BK968" s="16">
        <v>0</v>
      </c>
      <c r="BL968" s="16">
        <v>0</v>
      </c>
      <c r="BM968" s="9" t="s">
        <v>177</v>
      </c>
      <c r="BN968" s="9" t="s">
        <v>178</v>
      </c>
      <c r="BO968" s="9" t="s">
        <v>156</v>
      </c>
      <c r="BP968" s="17">
        <v>45122</v>
      </c>
      <c r="BQ968" s="17" t="s">
        <v>156</v>
      </c>
      <c r="BR968" s="17" t="s">
        <v>156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 t="s">
        <v>156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44971</v>
      </c>
      <c r="CD968" s="10" t="s">
        <v>156</v>
      </c>
      <c r="CE968" s="17">
        <v>44978</v>
      </c>
      <c r="CF968" s="17" t="s">
        <v>156</v>
      </c>
      <c r="CG968" s="17">
        <v>44941</v>
      </c>
      <c r="CH968" s="17" t="s">
        <v>156</v>
      </c>
      <c r="CI968" s="16">
        <v>0</v>
      </c>
      <c r="CJ968" s="10" t="s">
        <v>156</v>
      </c>
      <c r="CK968" s="10" t="s">
        <v>156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 t="s">
        <v>156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44978</v>
      </c>
      <c r="CX968" s="10" t="s">
        <v>298</v>
      </c>
      <c r="CY968" s="17">
        <v>45027</v>
      </c>
      <c r="CZ968" s="17" t="s">
        <v>156</v>
      </c>
      <c r="DA968" s="17">
        <v>44941</v>
      </c>
      <c r="DB968" s="17" t="s">
        <v>156</v>
      </c>
      <c r="DC968" s="16">
        <v>0</v>
      </c>
      <c r="DD968" s="10" t="s">
        <v>156</v>
      </c>
      <c r="DE968" s="10" t="s">
        <v>156</v>
      </c>
      <c r="DF968" s="18" t="s">
        <v>156</v>
      </c>
      <c r="DG968" s="17">
        <v>44999</v>
      </c>
      <c r="DH968" s="10" t="s">
        <v>453</v>
      </c>
      <c r="DI968" s="17">
        <v>45041</v>
      </c>
      <c r="DJ968" s="17" t="s">
        <v>156</v>
      </c>
      <c r="DK968" s="17">
        <v>44941</v>
      </c>
      <c r="DL968" s="17" t="s">
        <v>156</v>
      </c>
      <c r="DM968" s="16">
        <v>0</v>
      </c>
      <c r="DN968" s="10" t="s">
        <v>156</v>
      </c>
      <c r="DO968" s="10" t="s">
        <v>156</v>
      </c>
      <c r="DP968" s="16">
        <v>24</v>
      </c>
      <c r="DQ968" s="16">
        <v>12</v>
      </c>
      <c r="DR968" s="11">
        <v>12</v>
      </c>
      <c r="DS968" s="16">
        <v>12</v>
      </c>
      <c r="DT968" s="16">
        <v>0</v>
      </c>
      <c r="DU968" s="11" t="s">
        <v>181</v>
      </c>
      <c r="DV968" s="11" t="s">
        <v>182</v>
      </c>
      <c r="DW968" s="27" t="s">
        <v>156</v>
      </c>
      <c r="DX968" s="27" t="s">
        <v>156</v>
      </c>
      <c r="DY968" s="20" t="s">
        <v>1793</v>
      </c>
      <c r="DZ968" s="16">
        <v>7</v>
      </c>
      <c r="EA968" s="16">
        <v>0</v>
      </c>
      <c r="EB968" s="27" t="s">
        <v>185</v>
      </c>
      <c r="EC968" s="27" t="s">
        <v>185</v>
      </c>
      <c r="ED968" s="27" t="s">
        <v>182</v>
      </c>
      <c r="EE968" s="29">
        <v>44940.315532407411</v>
      </c>
      <c r="EF968" s="28" t="s">
        <v>188</v>
      </c>
      <c r="EG968" s="28" t="s">
        <v>189</v>
      </c>
      <c r="EH968" s="28" t="s">
        <v>190</v>
      </c>
      <c r="EI968" s="29">
        <v>45062.343865740739</v>
      </c>
      <c r="EJ968" s="28" t="s">
        <v>197</v>
      </c>
      <c r="EK968" s="28" t="s">
        <v>156</v>
      </c>
      <c r="EL968" s="28" t="s">
        <v>198</v>
      </c>
      <c r="EM968" s="45"/>
      <c r="EN968" s="46" t="str">
        <f t="shared" si="99"/>
        <v>343F103A</v>
      </c>
      <c r="EO968" s="47">
        <f t="shared" si="100"/>
        <v>45115</v>
      </c>
      <c r="EP968" s="47">
        <f t="shared" si="101"/>
        <v>44978</v>
      </c>
      <c r="EQ968" s="48" t="str">
        <f t="shared" ca="1" si="102"/>
        <v>Past</v>
      </c>
      <c r="ER968" s="49">
        <f t="shared" si="103"/>
        <v>137</v>
      </c>
      <c r="ES968" s="50"/>
      <c r="ET968" s="51">
        <f t="shared" si="104"/>
        <v>137</v>
      </c>
      <c r="EU968" s="52">
        <f t="shared" si="105"/>
        <v>0</v>
      </c>
      <c r="EV968" s="46"/>
    </row>
    <row r="969" spans="1:153" ht="14.25" customHeight="1">
      <c r="A969" s="8">
        <v>962</v>
      </c>
      <c r="B969" s="9" t="s">
        <v>141</v>
      </c>
      <c r="C969" s="10" t="s">
        <v>206</v>
      </c>
      <c r="D969" s="10" t="s">
        <v>2008</v>
      </c>
      <c r="E969" s="10" t="s">
        <v>150</v>
      </c>
      <c r="F969" s="9" t="s">
        <v>2009</v>
      </c>
      <c r="G969" s="10" t="s">
        <v>572</v>
      </c>
      <c r="H969" s="9" t="s">
        <v>573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153</v>
      </c>
      <c r="S969" s="9" t="s">
        <v>154</v>
      </c>
      <c r="T969" s="9" t="s">
        <v>153</v>
      </c>
      <c r="U969" s="9" t="s">
        <v>215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2010</v>
      </c>
      <c r="AA969" s="9" t="s">
        <v>2011</v>
      </c>
      <c r="AB969" s="12" t="s">
        <v>159</v>
      </c>
      <c r="AC969" s="10" t="s">
        <v>2012</v>
      </c>
      <c r="AD969" s="9" t="s">
        <v>2011</v>
      </c>
      <c r="AE969" s="13" t="s">
        <v>159</v>
      </c>
      <c r="AF969" s="14" t="s">
        <v>596</v>
      </c>
      <c r="AG969" s="10" t="s">
        <v>2854</v>
      </c>
      <c r="AH969" s="11" t="s">
        <v>165</v>
      </c>
      <c r="AI969" s="11" t="s">
        <v>166</v>
      </c>
      <c r="AJ969" s="10" t="s">
        <v>167</v>
      </c>
      <c r="AK969" s="11" t="s">
        <v>166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4.5</v>
      </c>
      <c r="AU969" s="10" t="s">
        <v>142</v>
      </c>
      <c r="AV969" s="16">
        <v>3800</v>
      </c>
      <c r="AW969" s="16">
        <v>3800</v>
      </c>
      <c r="AX969" s="16">
        <v>0</v>
      </c>
      <c r="AY969" s="16">
        <v>1021</v>
      </c>
      <c r="AZ969" s="16">
        <v>1500</v>
      </c>
      <c r="BA969" s="17">
        <v>45131</v>
      </c>
      <c r="BB969" s="30" t="s">
        <v>175</v>
      </c>
      <c r="BC969" s="18">
        <v>45117</v>
      </c>
      <c r="BD969" s="17">
        <v>45291</v>
      </c>
      <c r="BE969" s="17">
        <v>45322</v>
      </c>
      <c r="BF969" s="17">
        <v>45092</v>
      </c>
      <c r="BG969" s="10">
        <v>85223245</v>
      </c>
      <c r="BH969" s="9" t="s">
        <v>321</v>
      </c>
      <c r="BI969" s="19">
        <v>45139</v>
      </c>
      <c r="BJ969" s="20">
        <v>45145</v>
      </c>
      <c r="BK969" s="16">
        <v>700</v>
      </c>
      <c r="BL969" s="16">
        <v>3150</v>
      </c>
      <c r="BM969" s="9" t="s">
        <v>177</v>
      </c>
      <c r="BN969" s="9" t="s">
        <v>470</v>
      </c>
      <c r="BO969" s="9" t="s">
        <v>156</v>
      </c>
      <c r="BP969" s="17">
        <v>45184</v>
      </c>
      <c r="BQ969" s="17" t="s">
        <v>156</v>
      </c>
      <c r="BR969" s="17" t="s">
        <v>156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 t="s">
        <v>156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45041</v>
      </c>
      <c r="CD969" s="10" t="s">
        <v>2208</v>
      </c>
      <c r="CE969" s="17">
        <v>45079</v>
      </c>
      <c r="CF969" s="17" t="s">
        <v>156</v>
      </c>
      <c r="CG969" s="17">
        <v>45029</v>
      </c>
      <c r="CH969" s="17">
        <v>45037</v>
      </c>
      <c r="CI969" s="16">
        <v>700</v>
      </c>
      <c r="CJ969" s="10" t="s">
        <v>2859</v>
      </c>
      <c r="CK969" s="10" t="s">
        <v>230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 t="s">
        <v>156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45152</v>
      </c>
      <c r="CX969" s="10" t="s">
        <v>2495</v>
      </c>
      <c r="CY969" s="17">
        <v>45135</v>
      </c>
      <c r="CZ969" s="17" t="s">
        <v>156</v>
      </c>
      <c r="DA969" s="17">
        <v>45008</v>
      </c>
      <c r="DB969" s="17" t="s">
        <v>156</v>
      </c>
      <c r="DC969" s="16">
        <v>0</v>
      </c>
      <c r="DD969" s="10" t="s">
        <v>156</v>
      </c>
      <c r="DE969" s="10" t="s">
        <v>156</v>
      </c>
      <c r="DF969" s="18" t="s">
        <v>156</v>
      </c>
      <c r="DG969" s="17">
        <v>45167</v>
      </c>
      <c r="DH969" s="10" t="s">
        <v>2496</v>
      </c>
      <c r="DI969" s="17">
        <v>45163</v>
      </c>
      <c r="DJ969" s="17" t="s">
        <v>156</v>
      </c>
      <c r="DK969" s="17">
        <v>45008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24</v>
      </c>
      <c r="DQ969" s="16">
        <v>12</v>
      </c>
      <c r="DR969" s="11">
        <v>12</v>
      </c>
      <c r="DS969" s="16">
        <v>12</v>
      </c>
      <c r="DT969" s="16">
        <v>0</v>
      </c>
      <c r="DU969" s="11" t="s">
        <v>181</v>
      </c>
      <c r="DV969" s="11" t="s">
        <v>182</v>
      </c>
      <c r="DW969" s="27" t="s">
        <v>156</v>
      </c>
      <c r="DX969" s="27" t="s">
        <v>156</v>
      </c>
      <c r="DY969" s="20" t="s">
        <v>1453</v>
      </c>
      <c r="DZ969" s="16">
        <v>7</v>
      </c>
      <c r="EA969" s="16">
        <v>0</v>
      </c>
      <c r="EB969" s="27" t="s">
        <v>185</v>
      </c>
      <c r="EC969" s="27" t="s">
        <v>185</v>
      </c>
      <c r="ED969" s="27" t="s">
        <v>182</v>
      </c>
      <c r="EE969" s="29">
        <v>44930.540127314816</v>
      </c>
      <c r="EF969" s="28" t="s">
        <v>188</v>
      </c>
      <c r="EG969" s="28" t="s">
        <v>189</v>
      </c>
      <c r="EH969" s="28" t="s">
        <v>190</v>
      </c>
      <c r="EI969" s="29">
        <v>45115.510740740741</v>
      </c>
      <c r="EJ969" s="28" t="s">
        <v>542</v>
      </c>
      <c r="EK969" s="28" t="s">
        <v>156</v>
      </c>
      <c r="EL969" s="28" t="s">
        <v>543</v>
      </c>
      <c r="EM969" s="45" t="s">
        <v>3713</v>
      </c>
      <c r="EN969" s="46" t="str">
        <f t="shared" ref="EN969:EN1032" si="106">MID(AG969,3,8)</f>
        <v>343F103A</v>
      </c>
      <c r="EO969" s="47">
        <f t="shared" ref="EO969:EO1032" si="107">BP969-EA969-DZ969</f>
        <v>45177</v>
      </c>
      <c r="EP969" s="47">
        <f t="shared" ref="EP969:EP1032" si="108">IF(AND(CM969="",CW969=""),"",MIN(CM969,CW969))</f>
        <v>45152</v>
      </c>
      <c r="EQ969" s="48" t="str">
        <f t="shared" ref="EQ969:EQ1032" ca="1" si="109">IF(EP969&gt;$EQ$3,"Y","Past")</f>
        <v>Y</v>
      </c>
      <c r="ER969" s="49">
        <f t="shared" ref="ER969:ER1032" si="110">IFERROR(EO969-EP969,"")</f>
        <v>25</v>
      </c>
      <c r="ES969" s="50"/>
      <c r="ET969" s="51">
        <f t="shared" ref="ET969:ET1032" si="111">IF(ES969&lt;&gt;"",EO969-ES969,ER969)</f>
        <v>25</v>
      </c>
      <c r="EU969" s="52">
        <f t="shared" ref="EU969:EU1032" si="112">IFERROR(BK969*ER969,"")</f>
        <v>17500</v>
      </c>
      <c r="EV969" s="46"/>
      <c r="EW969" s="23" t="s">
        <v>3721</v>
      </c>
    </row>
    <row r="970" spans="1:153" ht="14.25" hidden="1" customHeight="1">
      <c r="A970" s="8">
        <v>963</v>
      </c>
      <c r="B970" s="9" t="s">
        <v>141</v>
      </c>
      <c r="C970" s="10" t="s">
        <v>206</v>
      </c>
      <c r="D970" s="10" t="s">
        <v>2008</v>
      </c>
      <c r="E970" s="10" t="s">
        <v>150</v>
      </c>
      <c r="F970" s="9" t="s">
        <v>2009</v>
      </c>
      <c r="G970" s="10" t="s">
        <v>572</v>
      </c>
      <c r="H970" s="9" t="s">
        <v>573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153</v>
      </c>
      <c r="S970" s="9" t="s">
        <v>154</v>
      </c>
      <c r="T970" s="9" t="s">
        <v>153</v>
      </c>
      <c r="U970" s="9" t="s">
        <v>215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2010</v>
      </c>
      <c r="AA970" s="9" t="s">
        <v>2011</v>
      </c>
      <c r="AB970" s="12" t="s">
        <v>159</v>
      </c>
      <c r="AC970" s="10" t="s">
        <v>2012</v>
      </c>
      <c r="AD970" s="9" t="s">
        <v>2011</v>
      </c>
      <c r="AE970" s="13" t="s">
        <v>159</v>
      </c>
      <c r="AF970" s="14" t="s">
        <v>596</v>
      </c>
      <c r="AG970" s="10" t="s">
        <v>2854</v>
      </c>
      <c r="AH970" s="11" t="s">
        <v>165</v>
      </c>
      <c r="AI970" s="11" t="s">
        <v>166</v>
      </c>
      <c r="AJ970" s="10" t="s">
        <v>167</v>
      </c>
      <c r="AK970" s="11" t="s">
        <v>166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4.5</v>
      </c>
      <c r="AU970" s="10" t="s">
        <v>142</v>
      </c>
      <c r="AV970" s="16">
        <v>3800</v>
      </c>
      <c r="AW970" s="16">
        <v>3800</v>
      </c>
      <c r="AX970" s="16">
        <v>0</v>
      </c>
      <c r="AY970" s="16">
        <v>1021</v>
      </c>
      <c r="AZ970" s="16">
        <v>1500</v>
      </c>
      <c r="BA970" s="17">
        <v>45131</v>
      </c>
      <c r="BB970" s="30" t="s">
        <v>175</v>
      </c>
      <c r="BC970" s="18">
        <v>45117</v>
      </c>
      <c r="BD970" s="17">
        <v>45291</v>
      </c>
      <c r="BE970" s="17">
        <v>45322</v>
      </c>
      <c r="BF970" s="17">
        <v>45092</v>
      </c>
      <c r="BG970" s="10">
        <v>85513674</v>
      </c>
      <c r="BH970" s="9" t="s">
        <v>258</v>
      </c>
      <c r="BI970" s="19">
        <v>45170</v>
      </c>
      <c r="BJ970" s="20">
        <v>45180</v>
      </c>
      <c r="BK970" s="16">
        <v>270</v>
      </c>
      <c r="BL970" s="16">
        <v>1215</v>
      </c>
      <c r="BM970" s="9" t="s">
        <v>177</v>
      </c>
      <c r="BN970" s="9" t="s">
        <v>521</v>
      </c>
      <c r="BO970" s="9" t="s">
        <v>156</v>
      </c>
      <c r="BP970" s="17">
        <v>45189</v>
      </c>
      <c r="BQ970" s="17" t="s">
        <v>156</v>
      </c>
      <c r="BR970" s="17">
        <v>45189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>
        <v>45036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45093</v>
      </c>
      <c r="CD970" s="10" t="s">
        <v>156</v>
      </c>
      <c r="CE970" s="17">
        <v>45093</v>
      </c>
      <c r="CF970" s="17" t="s">
        <v>156</v>
      </c>
      <c r="CG970" s="17">
        <v>45042</v>
      </c>
      <c r="CH970" s="17">
        <v>45092</v>
      </c>
      <c r="CI970" s="16">
        <v>270</v>
      </c>
      <c r="CJ970" s="10" t="s">
        <v>2860</v>
      </c>
      <c r="CK970" s="10" t="s">
        <v>230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>
        <v>45036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45155</v>
      </c>
      <c r="CX970" s="10" t="s">
        <v>2555</v>
      </c>
      <c r="CY970" s="17">
        <v>45149</v>
      </c>
      <c r="CZ970" s="17" t="s">
        <v>156</v>
      </c>
      <c r="DA970" s="17">
        <v>45042</v>
      </c>
      <c r="DB970" s="17" t="s">
        <v>156</v>
      </c>
      <c r="DC970" s="16">
        <v>0</v>
      </c>
      <c r="DD970" s="10" t="s">
        <v>156</v>
      </c>
      <c r="DE970" s="10" t="s">
        <v>156</v>
      </c>
      <c r="DF970" s="18" t="s">
        <v>156</v>
      </c>
      <c r="DG970" s="17">
        <v>45169</v>
      </c>
      <c r="DH970" s="10" t="s">
        <v>2601</v>
      </c>
      <c r="DI970" s="17">
        <v>45170</v>
      </c>
      <c r="DJ970" s="17" t="s">
        <v>156</v>
      </c>
      <c r="DK970" s="17">
        <v>45036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24</v>
      </c>
      <c r="DQ970" s="16">
        <v>12</v>
      </c>
      <c r="DR970" s="11">
        <v>12</v>
      </c>
      <c r="DS970" s="16">
        <v>12</v>
      </c>
      <c r="DT970" s="16">
        <v>0</v>
      </c>
      <c r="DU970" s="11" t="s">
        <v>181</v>
      </c>
      <c r="DV970" s="11" t="s">
        <v>182</v>
      </c>
      <c r="DW970" s="27" t="s">
        <v>156</v>
      </c>
      <c r="DX970" s="27" t="s">
        <v>156</v>
      </c>
      <c r="DY970" s="20" t="s">
        <v>156</v>
      </c>
      <c r="DZ970" s="16">
        <v>7</v>
      </c>
      <c r="EA970" s="16">
        <v>0</v>
      </c>
      <c r="EB970" s="27" t="s">
        <v>185</v>
      </c>
      <c r="EC970" s="27" t="s">
        <v>185</v>
      </c>
      <c r="ED970" s="27" t="s">
        <v>182</v>
      </c>
      <c r="EE970" s="29">
        <v>45036.979629629626</v>
      </c>
      <c r="EF970" s="28" t="s">
        <v>186</v>
      </c>
      <c r="EG970" s="28" t="s">
        <v>156</v>
      </c>
      <c r="EH970" s="28" t="s">
        <v>187</v>
      </c>
      <c r="EI970" s="29">
        <v>45115.510740740741</v>
      </c>
      <c r="EJ970" s="28" t="s">
        <v>542</v>
      </c>
      <c r="EK970" s="28" t="s">
        <v>156</v>
      </c>
      <c r="EL970" s="28" t="s">
        <v>543</v>
      </c>
      <c r="EM970" s="45"/>
      <c r="EN970" s="46" t="str">
        <f t="shared" si="106"/>
        <v>343F103A</v>
      </c>
      <c r="EO970" s="47">
        <f t="shared" si="107"/>
        <v>45182</v>
      </c>
      <c r="EP970" s="47">
        <f t="shared" si="108"/>
        <v>45155</v>
      </c>
      <c r="EQ970" s="48" t="str">
        <f t="shared" ca="1" si="109"/>
        <v>Y</v>
      </c>
      <c r="ER970" s="49">
        <f t="shared" si="110"/>
        <v>27</v>
      </c>
      <c r="ES970" s="50"/>
      <c r="ET970" s="51">
        <f t="shared" si="111"/>
        <v>27</v>
      </c>
      <c r="EU970" s="52">
        <f t="shared" si="112"/>
        <v>7290</v>
      </c>
      <c r="EV970" s="46"/>
      <c r="EW970" s="23" t="s">
        <v>3717</v>
      </c>
    </row>
    <row r="971" spans="1:153" ht="14.25" hidden="1" customHeight="1">
      <c r="A971" s="8">
        <v>964</v>
      </c>
      <c r="B971" s="9" t="s">
        <v>141</v>
      </c>
      <c r="C971" s="10" t="s">
        <v>206</v>
      </c>
      <c r="D971" s="10" t="s">
        <v>2008</v>
      </c>
      <c r="E971" s="10" t="s">
        <v>150</v>
      </c>
      <c r="F971" s="9" t="s">
        <v>2009</v>
      </c>
      <c r="G971" s="10" t="s">
        <v>572</v>
      </c>
      <c r="H971" s="9" t="s">
        <v>573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153</v>
      </c>
      <c r="S971" s="9" t="s">
        <v>154</v>
      </c>
      <c r="T971" s="9" t="s">
        <v>153</v>
      </c>
      <c r="U971" s="9" t="s">
        <v>215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2010</v>
      </c>
      <c r="AA971" s="9" t="s">
        <v>2011</v>
      </c>
      <c r="AB971" s="12" t="s">
        <v>159</v>
      </c>
      <c r="AC971" s="10" t="s">
        <v>2012</v>
      </c>
      <c r="AD971" s="9" t="s">
        <v>2011</v>
      </c>
      <c r="AE971" s="13" t="s">
        <v>159</v>
      </c>
      <c r="AF971" s="14" t="s">
        <v>596</v>
      </c>
      <c r="AG971" s="10" t="s">
        <v>2854</v>
      </c>
      <c r="AH971" s="11" t="s">
        <v>165</v>
      </c>
      <c r="AI971" s="11" t="s">
        <v>166</v>
      </c>
      <c r="AJ971" s="10" t="s">
        <v>167</v>
      </c>
      <c r="AK971" s="11" t="s">
        <v>166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4.5</v>
      </c>
      <c r="AU971" s="10" t="s">
        <v>142</v>
      </c>
      <c r="AV971" s="16">
        <v>3800</v>
      </c>
      <c r="AW971" s="16">
        <v>3800</v>
      </c>
      <c r="AX971" s="16">
        <v>0</v>
      </c>
      <c r="AY971" s="16">
        <v>1021</v>
      </c>
      <c r="AZ971" s="16">
        <v>1500</v>
      </c>
      <c r="BA971" s="17">
        <v>45131</v>
      </c>
      <c r="BB971" s="30" t="s">
        <v>246</v>
      </c>
      <c r="BC971" s="18" t="s">
        <v>156</v>
      </c>
      <c r="BD971" s="17">
        <v>45291</v>
      </c>
      <c r="BE971" s="17">
        <v>45322</v>
      </c>
      <c r="BF971" s="17">
        <v>45092</v>
      </c>
      <c r="BG971" s="10">
        <v>85473666</v>
      </c>
      <c r="BH971" s="9" t="s">
        <v>303</v>
      </c>
      <c r="BI971" s="19">
        <v>45170</v>
      </c>
      <c r="BJ971" s="20">
        <v>45187</v>
      </c>
      <c r="BK971" s="16">
        <v>950</v>
      </c>
      <c r="BL971" s="16">
        <v>4275</v>
      </c>
      <c r="BM971" s="9" t="s">
        <v>177</v>
      </c>
      <c r="BN971" s="9" t="s">
        <v>226</v>
      </c>
      <c r="BO971" s="9" t="s">
        <v>156</v>
      </c>
      <c r="BP971" s="17">
        <v>45197</v>
      </c>
      <c r="BQ971" s="17" t="s">
        <v>156</v>
      </c>
      <c r="BR971" s="17">
        <v>45197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45015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>
        <v>45100</v>
      </c>
      <c r="CD971" s="10" t="s">
        <v>156</v>
      </c>
      <c r="CE971" s="17">
        <v>45100</v>
      </c>
      <c r="CF971" s="17">
        <v>45142</v>
      </c>
      <c r="CG971" s="17">
        <v>45018</v>
      </c>
      <c r="CH971" s="17" t="s">
        <v>156</v>
      </c>
      <c r="CI971" s="16">
        <v>0</v>
      </c>
      <c r="CJ971" s="10" t="s">
        <v>156</v>
      </c>
      <c r="CK971" s="10" t="s">
        <v>156</v>
      </c>
      <c r="CL971" s="18">
        <v>45142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45015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193</v>
      </c>
      <c r="CY971" s="17">
        <v>45135</v>
      </c>
      <c r="CZ971" s="17" t="s">
        <v>156</v>
      </c>
      <c r="DA971" s="17">
        <v>45015</v>
      </c>
      <c r="DB971" s="17" t="s">
        <v>156</v>
      </c>
      <c r="DC971" s="16">
        <v>0</v>
      </c>
      <c r="DD971" s="10" t="s">
        <v>156</v>
      </c>
      <c r="DE971" s="10" t="s">
        <v>156</v>
      </c>
      <c r="DF971" s="18" t="s">
        <v>156</v>
      </c>
      <c r="DG971" s="17" t="s">
        <v>156</v>
      </c>
      <c r="DH971" s="10" t="s">
        <v>156</v>
      </c>
      <c r="DI971" s="17">
        <v>45177</v>
      </c>
      <c r="DJ971" s="17" t="s">
        <v>156</v>
      </c>
      <c r="DK971" s="17">
        <v>45015</v>
      </c>
      <c r="DL971" s="17" t="s">
        <v>156</v>
      </c>
      <c r="DM971" s="16">
        <v>0</v>
      </c>
      <c r="DN971" s="10" t="s">
        <v>156</v>
      </c>
      <c r="DO971" s="10" t="s">
        <v>156</v>
      </c>
      <c r="DP971" s="16">
        <v>24</v>
      </c>
      <c r="DQ971" s="16">
        <v>12</v>
      </c>
      <c r="DR971" s="11">
        <v>12</v>
      </c>
      <c r="DS971" s="16">
        <v>12</v>
      </c>
      <c r="DT971" s="16">
        <v>0</v>
      </c>
      <c r="DU971" s="11" t="s">
        <v>181</v>
      </c>
      <c r="DV971" s="11" t="s">
        <v>182</v>
      </c>
      <c r="DW971" s="27" t="s">
        <v>156</v>
      </c>
      <c r="DX971" s="27" t="s">
        <v>156</v>
      </c>
      <c r="DY971" s="20" t="s">
        <v>156</v>
      </c>
      <c r="DZ971" s="16">
        <v>7</v>
      </c>
      <c r="EA971" s="16">
        <v>0</v>
      </c>
      <c r="EB971" s="27" t="s">
        <v>185</v>
      </c>
      <c r="EC971" s="27" t="s">
        <v>185</v>
      </c>
      <c r="ED971" s="27" t="s">
        <v>182</v>
      </c>
      <c r="EE971" s="29">
        <v>45015.979710648149</v>
      </c>
      <c r="EF971" s="28" t="s">
        <v>186</v>
      </c>
      <c r="EG971" s="28" t="s">
        <v>156</v>
      </c>
      <c r="EH971" s="28" t="s">
        <v>187</v>
      </c>
      <c r="EI971" s="29">
        <v>45103.816863425927</v>
      </c>
      <c r="EJ971" s="28" t="s">
        <v>197</v>
      </c>
      <c r="EK971" s="28" t="s">
        <v>156</v>
      </c>
      <c r="EL971" s="28" t="s">
        <v>198</v>
      </c>
      <c r="EM971" s="45"/>
      <c r="EN971" s="46" t="str">
        <f t="shared" si="106"/>
        <v>343F103A</v>
      </c>
      <c r="EO971" s="47">
        <f t="shared" si="107"/>
        <v>45190</v>
      </c>
      <c r="EP971" s="47" t="str">
        <f t="shared" si="108"/>
        <v/>
      </c>
      <c r="EQ971" s="48" t="str">
        <f t="shared" ca="1" si="109"/>
        <v>Y</v>
      </c>
      <c r="ER971" s="49" t="str">
        <f t="shared" si="110"/>
        <v/>
      </c>
      <c r="ES971" s="50"/>
      <c r="ET971" s="51" t="str">
        <f t="shared" si="111"/>
        <v/>
      </c>
      <c r="EU971" s="52" t="str">
        <f t="shared" si="112"/>
        <v/>
      </c>
      <c r="EV971" s="46"/>
      <c r="EW971" s="23" t="s">
        <v>3717</v>
      </c>
    </row>
    <row r="972" spans="1:153" ht="14.25" customHeight="1">
      <c r="A972" s="8">
        <v>965</v>
      </c>
      <c r="B972" s="9" t="s">
        <v>141</v>
      </c>
      <c r="C972" s="10" t="s">
        <v>206</v>
      </c>
      <c r="D972" s="10" t="s">
        <v>2008</v>
      </c>
      <c r="E972" s="10" t="s">
        <v>150</v>
      </c>
      <c r="F972" s="9" t="s">
        <v>2009</v>
      </c>
      <c r="G972" s="10" t="s">
        <v>572</v>
      </c>
      <c r="H972" s="9" t="s">
        <v>573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153</v>
      </c>
      <c r="S972" s="9" t="s">
        <v>154</v>
      </c>
      <c r="T972" s="9" t="s">
        <v>153</v>
      </c>
      <c r="U972" s="9" t="s">
        <v>215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2010</v>
      </c>
      <c r="AA972" s="9" t="s">
        <v>2011</v>
      </c>
      <c r="AB972" s="12" t="s">
        <v>159</v>
      </c>
      <c r="AC972" s="10" t="s">
        <v>2012</v>
      </c>
      <c r="AD972" s="9" t="s">
        <v>2011</v>
      </c>
      <c r="AE972" s="13" t="s">
        <v>159</v>
      </c>
      <c r="AF972" s="14" t="s">
        <v>596</v>
      </c>
      <c r="AG972" s="10" t="s">
        <v>2854</v>
      </c>
      <c r="AH972" s="11" t="s">
        <v>165</v>
      </c>
      <c r="AI972" s="11" t="s">
        <v>166</v>
      </c>
      <c r="AJ972" s="10" t="s">
        <v>167</v>
      </c>
      <c r="AK972" s="11" t="s">
        <v>166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4.5</v>
      </c>
      <c r="AU972" s="10" t="s">
        <v>142</v>
      </c>
      <c r="AV972" s="16">
        <v>3800</v>
      </c>
      <c r="AW972" s="16">
        <v>3800</v>
      </c>
      <c r="AX972" s="16">
        <v>0</v>
      </c>
      <c r="AY972" s="16">
        <v>1021</v>
      </c>
      <c r="AZ972" s="16">
        <v>1500</v>
      </c>
      <c r="BA972" s="17">
        <v>45131</v>
      </c>
      <c r="BB972" s="30" t="s">
        <v>175</v>
      </c>
      <c r="BC972" s="18" t="s">
        <v>156</v>
      </c>
      <c r="BD972" s="17">
        <v>45291</v>
      </c>
      <c r="BE972" s="17">
        <v>45322</v>
      </c>
      <c r="BF972" s="17">
        <v>45092</v>
      </c>
      <c r="BG972" s="10">
        <v>85521208</v>
      </c>
      <c r="BH972" s="9" t="s">
        <v>247</v>
      </c>
      <c r="BI972" s="19">
        <v>45170</v>
      </c>
      <c r="BJ972" s="20">
        <v>45173</v>
      </c>
      <c r="BK972" s="16">
        <v>0</v>
      </c>
      <c r="BL972" s="16">
        <v>0</v>
      </c>
      <c r="BM972" s="9" t="s">
        <v>177</v>
      </c>
      <c r="BN972" s="9" t="s">
        <v>470</v>
      </c>
      <c r="BO972" s="9" t="s">
        <v>156</v>
      </c>
      <c r="BP972" s="17">
        <v>45215</v>
      </c>
      <c r="BQ972" s="17" t="s">
        <v>156</v>
      </c>
      <c r="BR972" s="17" t="s">
        <v>156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 t="s">
        <v>156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45093</v>
      </c>
      <c r="CD972" s="10" t="s">
        <v>156</v>
      </c>
      <c r="CE972" s="17">
        <v>45093</v>
      </c>
      <c r="CF972" s="17" t="s">
        <v>156</v>
      </c>
      <c r="CG972" s="17">
        <v>45063</v>
      </c>
      <c r="CH972" s="17" t="s">
        <v>156</v>
      </c>
      <c r="CI972" s="16">
        <v>0</v>
      </c>
      <c r="CJ972" s="10" t="s">
        <v>156</v>
      </c>
      <c r="CK972" s="10" t="s">
        <v>156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 t="s">
        <v>156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45155</v>
      </c>
      <c r="CX972" s="10" t="s">
        <v>193</v>
      </c>
      <c r="CY972" s="17">
        <v>45155</v>
      </c>
      <c r="CZ972" s="17" t="s">
        <v>156</v>
      </c>
      <c r="DA972" s="17">
        <v>45063</v>
      </c>
      <c r="DB972" s="17" t="s">
        <v>156</v>
      </c>
      <c r="DC972" s="16">
        <v>0</v>
      </c>
      <c r="DD972" s="10" t="s">
        <v>156</v>
      </c>
      <c r="DE972" s="10" t="s">
        <v>156</v>
      </c>
      <c r="DF972" s="18" t="s">
        <v>156</v>
      </c>
      <c r="DG972" s="17">
        <v>45191</v>
      </c>
      <c r="DH972" s="10" t="s">
        <v>156</v>
      </c>
      <c r="DI972" s="17">
        <v>45191</v>
      </c>
      <c r="DJ972" s="17" t="s">
        <v>156</v>
      </c>
      <c r="DK972" s="17">
        <v>45042</v>
      </c>
      <c r="DL972" s="17" t="s">
        <v>156</v>
      </c>
      <c r="DM972" s="16">
        <v>0</v>
      </c>
      <c r="DN972" s="10" t="s">
        <v>156</v>
      </c>
      <c r="DO972" s="10" t="s">
        <v>156</v>
      </c>
      <c r="DP972" s="16">
        <v>24</v>
      </c>
      <c r="DQ972" s="16">
        <v>12</v>
      </c>
      <c r="DR972" s="11">
        <v>12</v>
      </c>
      <c r="DS972" s="16">
        <v>12</v>
      </c>
      <c r="DT972" s="16">
        <v>0</v>
      </c>
      <c r="DU972" s="11" t="s">
        <v>181</v>
      </c>
      <c r="DV972" s="11" t="s">
        <v>182</v>
      </c>
      <c r="DW972" s="27" t="s">
        <v>156</v>
      </c>
      <c r="DX972" s="27" t="s">
        <v>156</v>
      </c>
      <c r="DY972" s="20" t="s">
        <v>2217</v>
      </c>
      <c r="DZ972" s="16">
        <v>7</v>
      </c>
      <c r="EA972" s="16">
        <v>0</v>
      </c>
      <c r="EB972" s="27" t="s">
        <v>185</v>
      </c>
      <c r="EC972" s="27" t="s">
        <v>185</v>
      </c>
      <c r="ED972" s="27" t="s">
        <v>182</v>
      </c>
      <c r="EE972" s="29">
        <v>45042.277557870373</v>
      </c>
      <c r="EF972" s="28" t="s">
        <v>1129</v>
      </c>
      <c r="EG972" s="28" t="s">
        <v>1130</v>
      </c>
      <c r="EH972" s="28" t="s">
        <v>190</v>
      </c>
      <c r="EI972" s="29">
        <v>45096.814641203702</v>
      </c>
      <c r="EJ972" s="28" t="s">
        <v>197</v>
      </c>
      <c r="EK972" s="28" t="s">
        <v>156</v>
      </c>
      <c r="EL972" s="28" t="s">
        <v>198</v>
      </c>
      <c r="EM972" s="45" t="s">
        <v>3713</v>
      </c>
      <c r="EN972" s="46" t="str">
        <f t="shared" si="106"/>
        <v>343F103A</v>
      </c>
      <c r="EO972" s="47">
        <f t="shared" si="107"/>
        <v>45208</v>
      </c>
      <c r="EP972" s="47">
        <f t="shared" si="108"/>
        <v>45155</v>
      </c>
      <c r="EQ972" s="48" t="str">
        <f t="shared" ca="1" si="109"/>
        <v>Y</v>
      </c>
      <c r="ER972" s="49">
        <f t="shared" si="110"/>
        <v>53</v>
      </c>
      <c r="ES972" s="50"/>
      <c r="ET972" s="51">
        <f t="shared" si="111"/>
        <v>53</v>
      </c>
      <c r="EU972" s="52">
        <f t="shared" si="112"/>
        <v>0</v>
      </c>
      <c r="EV972" s="46"/>
      <c r="EW972" s="23" t="s">
        <v>3721</v>
      </c>
    </row>
    <row r="973" spans="1:153" ht="14.25" hidden="1" customHeight="1">
      <c r="A973" s="8">
        <v>966</v>
      </c>
      <c r="B973" s="9" t="s">
        <v>141</v>
      </c>
      <c r="C973" s="10" t="s">
        <v>206</v>
      </c>
      <c r="D973" s="10" t="s">
        <v>2008</v>
      </c>
      <c r="E973" s="10" t="s">
        <v>150</v>
      </c>
      <c r="F973" s="9" t="s">
        <v>2009</v>
      </c>
      <c r="G973" s="10" t="s">
        <v>572</v>
      </c>
      <c r="H973" s="9" t="s">
        <v>573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153</v>
      </c>
      <c r="S973" s="9" t="s">
        <v>154</v>
      </c>
      <c r="T973" s="9" t="s">
        <v>153</v>
      </c>
      <c r="U973" s="9" t="s">
        <v>215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2010</v>
      </c>
      <c r="AA973" s="9" t="s">
        <v>2011</v>
      </c>
      <c r="AB973" s="12" t="s">
        <v>159</v>
      </c>
      <c r="AC973" s="10" t="s">
        <v>2012</v>
      </c>
      <c r="AD973" s="9" t="s">
        <v>2011</v>
      </c>
      <c r="AE973" s="13" t="s">
        <v>159</v>
      </c>
      <c r="AF973" s="14" t="s">
        <v>596</v>
      </c>
      <c r="AG973" s="10" t="s">
        <v>2854</v>
      </c>
      <c r="AH973" s="11" t="s">
        <v>165</v>
      </c>
      <c r="AI973" s="11" t="s">
        <v>166</v>
      </c>
      <c r="AJ973" s="10" t="s">
        <v>167</v>
      </c>
      <c r="AK973" s="11" t="s">
        <v>166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4.5</v>
      </c>
      <c r="AU973" s="10" t="s">
        <v>142</v>
      </c>
      <c r="AV973" s="16">
        <v>3800</v>
      </c>
      <c r="AW973" s="16">
        <v>3800</v>
      </c>
      <c r="AX973" s="16">
        <v>0</v>
      </c>
      <c r="AY973" s="16">
        <v>1021</v>
      </c>
      <c r="AZ973" s="16">
        <v>1500</v>
      </c>
      <c r="BA973" s="17">
        <v>45131</v>
      </c>
      <c r="BB973" s="30" t="s">
        <v>175</v>
      </c>
      <c r="BC973" s="18" t="s">
        <v>156</v>
      </c>
      <c r="BD973" s="17">
        <v>45291</v>
      </c>
      <c r="BE973" s="17">
        <v>45322</v>
      </c>
      <c r="BF973" s="17">
        <v>45092</v>
      </c>
      <c r="BG973" s="10">
        <v>85508890</v>
      </c>
      <c r="BH973" s="9" t="s">
        <v>176</v>
      </c>
      <c r="BI973" s="19">
        <v>45200</v>
      </c>
      <c r="BJ973" s="20">
        <v>45229</v>
      </c>
      <c r="BK973" s="16">
        <v>0</v>
      </c>
      <c r="BL973" s="16">
        <v>0</v>
      </c>
      <c r="BM973" s="9" t="s">
        <v>177</v>
      </c>
      <c r="BN973" s="9" t="s">
        <v>521</v>
      </c>
      <c r="BO973" s="9" t="s">
        <v>156</v>
      </c>
      <c r="BP973" s="17">
        <v>45240</v>
      </c>
      <c r="BQ973" s="17" t="s">
        <v>156</v>
      </c>
      <c r="BR973" s="17">
        <v>45240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>
        <v>45034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>
        <v>45079</v>
      </c>
      <c r="CD973" s="10" t="s">
        <v>156</v>
      </c>
      <c r="CE973" s="17">
        <v>45079</v>
      </c>
      <c r="CF973" s="17" t="s">
        <v>156</v>
      </c>
      <c r="CG973" s="17">
        <v>45034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>
        <v>45034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>
        <v>45209</v>
      </c>
      <c r="CX973" s="10" t="s">
        <v>193</v>
      </c>
      <c r="CY973" s="17">
        <v>45135</v>
      </c>
      <c r="CZ973" s="17" t="s">
        <v>156</v>
      </c>
      <c r="DA973" s="17">
        <v>45034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>
        <v>45223</v>
      </c>
      <c r="DH973" s="10" t="s">
        <v>156</v>
      </c>
      <c r="DI973" s="17">
        <v>45219</v>
      </c>
      <c r="DJ973" s="17" t="s">
        <v>156</v>
      </c>
      <c r="DK973" s="17">
        <v>45034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24</v>
      </c>
      <c r="DQ973" s="16">
        <v>12</v>
      </c>
      <c r="DR973" s="11">
        <v>12</v>
      </c>
      <c r="DS973" s="16">
        <v>12</v>
      </c>
      <c r="DT973" s="16">
        <v>0</v>
      </c>
      <c r="DU973" s="11" t="s">
        <v>181</v>
      </c>
      <c r="DV973" s="11" t="s">
        <v>182</v>
      </c>
      <c r="DW973" s="27" t="s">
        <v>156</v>
      </c>
      <c r="DX973" s="27" t="s">
        <v>156</v>
      </c>
      <c r="DY973" s="20" t="s">
        <v>156</v>
      </c>
      <c r="DZ973" s="16">
        <v>7</v>
      </c>
      <c r="EA973" s="16">
        <v>0</v>
      </c>
      <c r="EB973" s="27" t="s">
        <v>185</v>
      </c>
      <c r="EC973" s="27" t="s">
        <v>185</v>
      </c>
      <c r="ED973" s="27" t="s">
        <v>182</v>
      </c>
      <c r="EE973" s="29">
        <v>45034.979629629626</v>
      </c>
      <c r="EF973" s="28" t="s">
        <v>186</v>
      </c>
      <c r="EG973" s="28" t="s">
        <v>156</v>
      </c>
      <c r="EH973" s="28" t="s">
        <v>187</v>
      </c>
      <c r="EI973" s="29">
        <v>45082.816805555558</v>
      </c>
      <c r="EJ973" s="28" t="s">
        <v>197</v>
      </c>
      <c r="EK973" s="28" t="s">
        <v>156</v>
      </c>
      <c r="EL973" s="28" t="s">
        <v>198</v>
      </c>
      <c r="EM973" s="45"/>
      <c r="EN973" s="46" t="str">
        <f t="shared" si="106"/>
        <v>343F103A</v>
      </c>
      <c r="EO973" s="47">
        <f t="shared" si="107"/>
        <v>45233</v>
      </c>
      <c r="EP973" s="47">
        <f t="shared" si="108"/>
        <v>45209</v>
      </c>
      <c r="EQ973" s="48" t="str">
        <f t="shared" ca="1" si="109"/>
        <v>Y</v>
      </c>
      <c r="ER973" s="49">
        <f t="shared" si="110"/>
        <v>24</v>
      </c>
      <c r="ES973" s="50"/>
      <c r="ET973" s="51">
        <f t="shared" si="111"/>
        <v>24</v>
      </c>
      <c r="EU973" s="52">
        <f t="shared" si="112"/>
        <v>0</v>
      </c>
      <c r="EV973" s="46"/>
      <c r="EW973" s="23" t="s">
        <v>3717</v>
      </c>
    </row>
    <row r="974" spans="1:153" ht="14.25" hidden="1" customHeight="1">
      <c r="A974" s="8">
        <v>967</v>
      </c>
      <c r="B974" s="9" t="s">
        <v>141</v>
      </c>
      <c r="C974" s="10" t="s">
        <v>206</v>
      </c>
      <c r="D974" s="10" t="s">
        <v>2008</v>
      </c>
      <c r="E974" s="10" t="s">
        <v>150</v>
      </c>
      <c r="F974" s="9" t="s">
        <v>2009</v>
      </c>
      <c r="G974" s="10" t="s">
        <v>572</v>
      </c>
      <c r="H974" s="9" t="s">
        <v>573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153</v>
      </c>
      <c r="S974" s="9" t="s">
        <v>154</v>
      </c>
      <c r="T974" s="9" t="s">
        <v>153</v>
      </c>
      <c r="U974" s="9" t="s">
        <v>215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2010</v>
      </c>
      <c r="AA974" s="9" t="s">
        <v>2011</v>
      </c>
      <c r="AB974" s="12" t="s">
        <v>159</v>
      </c>
      <c r="AC974" s="10" t="s">
        <v>2012</v>
      </c>
      <c r="AD974" s="9" t="s">
        <v>2011</v>
      </c>
      <c r="AE974" s="13" t="s">
        <v>159</v>
      </c>
      <c r="AF974" s="14" t="s">
        <v>596</v>
      </c>
      <c r="AG974" s="10" t="s">
        <v>2854</v>
      </c>
      <c r="AH974" s="11" t="s">
        <v>165</v>
      </c>
      <c r="AI974" s="11" t="s">
        <v>166</v>
      </c>
      <c r="AJ974" s="10" t="s">
        <v>167</v>
      </c>
      <c r="AK974" s="11" t="s">
        <v>166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4.5</v>
      </c>
      <c r="AU974" s="10" t="s">
        <v>142</v>
      </c>
      <c r="AV974" s="16">
        <v>3800</v>
      </c>
      <c r="AW974" s="16">
        <v>3800</v>
      </c>
      <c r="AX974" s="16">
        <v>0</v>
      </c>
      <c r="AY974" s="16">
        <v>1021</v>
      </c>
      <c r="AZ974" s="16">
        <v>1500</v>
      </c>
      <c r="BA974" s="17">
        <v>45131</v>
      </c>
      <c r="BB974" s="30" t="s">
        <v>175</v>
      </c>
      <c r="BC974" s="18" t="s">
        <v>156</v>
      </c>
      <c r="BD974" s="17">
        <v>45291</v>
      </c>
      <c r="BE974" s="17">
        <v>45322</v>
      </c>
      <c r="BF974" s="17">
        <v>45092</v>
      </c>
      <c r="BG974" s="10">
        <v>85541048</v>
      </c>
      <c r="BH974" s="9" t="s">
        <v>211</v>
      </c>
      <c r="BI974" s="19">
        <v>45231</v>
      </c>
      <c r="BJ974" s="20">
        <v>45250</v>
      </c>
      <c r="BK974" s="16">
        <v>0</v>
      </c>
      <c r="BL974" s="16">
        <v>0</v>
      </c>
      <c r="BM974" s="9" t="s">
        <v>177</v>
      </c>
      <c r="BN974" s="9" t="s">
        <v>521</v>
      </c>
      <c r="BO974" s="9" t="s">
        <v>156</v>
      </c>
      <c r="BP974" s="17">
        <v>45261</v>
      </c>
      <c r="BQ974" s="17" t="s">
        <v>156</v>
      </c>
      <c r="BR974" s="17">
        <v>45261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>
        <v>45055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>
        <v>45121</v>
      </c>
      <c r="CD974" s="10" t="s">
        <v>156</v>
      </c>
      <c r="CE974" s="17">
        <v>45121</v>
      </c>
      <c r="CF974" s="17" t="s">
        <v>156</v>
      </c>
      <c r="CG974" s="17">
        <v>45055</v>
      </c>
      <c r="CH974" s="17" t="s">
        <v>156</v>
      </c>
      <c r="CI974" s="16">
        <v>0</v>
      </c>
      <c r="CJ974" s="10" t="s">
        <v>156</v>
      </c>
      <c r="CK974" s="10" t="s">
        <v>156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>
        <v>45055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>
        <v>45230</v>
      </c>
      <c r="CX974" s="10" t="s">
        <v>193</v>
      </c>
      <c r="CY974" s="17">
        <v>45177</v>
      </c>
      <c r="CZ974" s="17" t="s">
        <v>156</v>
      </c>
      <c r="DA974" s="17">
        <v>45055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>
        <v>45244</v>
      </c>
      <c r="DH974" s="10" t="s">
        <v>156</v>
      </c>
      <c r="DI974" s="17">
        <v>45240</v>
      </c>
      <c r="DJ974" s="17" t="s">
        <v>156</v>
      </c>
      <c r="DK974" s="17">
        <v>45055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24</v>
      </c>
      <c r="DQ974" s="16">
        <v>12</v>
      </c>
      <c r="DR974" s="11">
        <v>12</v>
      </c>
      <c r="DS974" s="16">
        <v>12</v>
      </c>
      <c r="DT974" s="16">
        <v>0</v>
      </c>
      <c r="DU974" s="11" t="s">
        <v>181</v>
      </c>
      <c r="DV974" s="11" t="s">
        <v>182</v>
      </c>
      <c r="DW974" s="27" t="s">
        <v>156</v>
      </c>
      <c r="DX974" s="27" t="s">
        <v>156</v>
      </c>
      <c r="DY974" s="20" t="s">
        <v>156</v>
      </c>
      <c r="DZ974" s="16">
        <v>7</v>
      </c>
      <c r="EA974" s="16">
        <v>0</v>
      </c>
      <c r="EB974" s="27" t="s">
        <v>185</v>
      </c>
      <c r="EC974" s="27" t="s">
        <v>185</v>
      </c>
      <c r="ED974" s="27" t="s">
        <v>182</v>
      </c>
      <c r="EE974" s="29">
        <v>45055.979490740741</v>
      </c>
      <c r="EF974" s="28" t="s">
        <v>186</v>
      </c>
      <c r="EG974" s="28" t="s">
        <v>156</v>
      </c>
      <c r="EH974" s="28" t="s">
        <v>187</v>
      </c>
      <c r="EI974" s="29">
        <v>45110.818703703706</v>
      </c>
      <c r="EJ974" s="28" t="s">
        <v>197</v>
      </c>
      <c r="EK974" s="28" t="s">
        <v>156</v>
      </c>
      <c r="EL974" s="28" t="s">
        <v>198</v>
      </c>
      <c r="EM974" s="45"/>
      <c r="EN974" s="46" t="str">
        <f t="shared" si="106"/>
        <v>343F103A</v>
      </c>
      <c r="EO974" s="47">
        <f t="shared" si="107"/>
        <v>45254</v>
      </c>
      <c r="EP974" s="47">
        <f t="shared" si="108"/>
        <v>45230</v>
      </c>
      <c r="EQ974" s="48" t="str">
        <f t="shared" ca="1" si="109"/>
        <v>Y</v>
      </c>
      <c r="ER974" s="49">
        <f t="shared" si="110"/>
        <v>24</v>
      </c>
      <c r="ES974" s="50"/>
      <c r="ET974" s="51">
        <f t="shared" si="111"/>
        <v>24</v>
      </c>
      <c r="EU974" s="52">
        <f t="shared" si="112"/>
        <v>0</v>
      </c>
      <c r="EV974" s="46"/>
      <c r="EW974" s="23" t="s">
        <v>3717</v>
      </c>
    </row>
    <row r="975" spans="1:153" ht="14.25" customHeight="1">
      <c r="A975" s="8">
        <v>968</v>
      </c>
      <c r="B975" s="9" t="s">
        <v>141</v>
      </c>
      <c r="C975" s="10" t="s">
        <v>206</v>
      </c>
      <c r="D975" s="10" t="s">
        <v>2008</v>
      </c>
      <c r="E975" s="10" t="s">
        <v>150</v>
      </c>
      <c r="F975" s="9" t="s">
        <v>2009</v>
      </c>
      <c r="G975" s="10" t="s">
        <v>572</v>
      </c>
      <c r="H975" s="9" t="s">
        <v>573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153</v>
      </c>
      <c r="S975" s="9" t="s">
        <v>154</v>
      </c>
      <c r="T975" s="9" t="s">
        <v>153</v>
      </c>
      <c r="U975" s="9" t="s">
        <v>215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2010</v>
      </c>
      <c r="AA975" s="9" t="s">
        <v>2011</v>
      </c>
      <c r="AB975" s="12" t="s">
        <v>159</v>
      </c>
      <c r="AC975" s="10" t="s">
        <v>2012</v>
      </c>
      <c r="AD975" s="9" t="s">
        <v>2011</v>
      </c>
      <c r="AE975" s="13" t="s">
        <v>159</v>
      </c>
      <c r="AF975" s="14" t="s">
        <v>596</v>
      </c>
      <c r="AG975" s="10" t="s">
        <v>2861</v>
      </c>
      <c r="AH975" s="11" t="s">
        <v>204</v>
      </c>
      <c r="AI975" s="11" t="s">
        <v>166</v>
      </c>
      <c r="AJ975" s="10" t="s">
        <v>205</v>
      </c>
      <c r="AK975" s="11" t="s">
        <v>166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4.5</v>
      </c>
      <c r="AU975" s="10" t="s">
        <v>206</v>
      </c>
      <c r="AV975" s="16">
        <v>600</v>
      </c>
      <c r="AW975" s="16">
        <v>600</v>
      </c>
      <c r="AX975" s="16">
        <v>0</v>
      </c>
      <c r="AY975" s="16">
        <v>313</v>
      </c>
      <c r="AZ975" s="16">
        <v>0</v>
      </c>
      <c r="BA975" s="17">
        <v>45131</v>
      </c>
      <c r="BB975" s="30" t="s">
        <v>175</v>
      </c>
      <c r="BC975" s="18">
        <v>45112</v>
      </c>
      <c r="BD975" s="17">
        <v>45291</v>
      </c>
      <c r="BE975" s="17">
        <v>45322</v>
      </c>
      <c r="BF975" s="17">
        <v>45092</v>
      </c>
      <c r="BG975" s="10">
        <v>85132067</v>
      </c>
      <c r="BH975" s="9" t="s">
        <v>414</v>
      </c>
      <c r="BI975" s="19">
        <v>44986</v>
      </c>
      <c r="BJ975" s="20">
        <v>44991</v>
      </c>
      <c r="BK975" s="16">
        <v>420</v>
      </c>
      <c r="BL975" s="16">
        <v>1890</v>
      </c>
      <c r="BM975" s="9" t="s">
        <v>177</v>
      </c>
      <c r="BN975" s="9" t="s">
        <v>436</v>
      </c>
      <c r="BO975" s="9" t="s">
        <v>635</v>
      </c>
      <c r="BP975" s="17">
        <v>45092</v>
      </c>
      <c r="BQ975" s="17">
        <v>45092</v>
      </c>
      <c r="BR975" s="17">
        <v>45092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>
        <v>44908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44922</v>
      </c>
      <c r="CD975" s="10" t="s">
        <v>156</v>
      </c>
      <c r="CE975" s="17" t="s">
        <v>156</v>
      </c>
      <c r="CF975" s="17" t="s">
        <v>156</v>
      </c>
      <c r="CG975" s="17">
        <v>44908</v>
      </c>
      <c r="CH975" s="17">
        <v>44918</v>
      </c>
      <c r="CI975" s="16">
        <v>300</v>
      </c>
      <c r="CJ975" s="10" t="s">
        <v>2862</v>
      </c>
      <c r="CK975" s="10" t="s">
        <v>230</v>
      </c>
      <c r="CL975" s="18" t="s">
        <v>156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>
        <v>44908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>
        <v>44939</v>
      </c>
      <c r="CX975" s="10" t="s">
        <v>193</v>
      </c>
      <c r="CY975" s="17" t="s">
        <v>156</v>
      </c>
      <c r="CZ975" s="17" t="s">
        <v>156</v>
      </c>
      <c r="DA975" s="17">
        <v>44908</v>
      </c>
      <c r="DB975" s="17">
        <v>44939</v>
      </c>
      <c r="DC975" s="16">
        <v>420</v>
      </c>
      <c r="DD975" s="10" t="s">
        <v>2863</v>
      </c>
      <c r="DE975" s="10" t="s">
        <v>230</v>
      </c>
      <c r="DF975" s="18" t="s">
        <v>156</v>
      </c>
      <c r="DG975" s="17">
        <v>44967</v>
      </c>
      <c r="DH975" s="10" t="s">
        <v>156</v>
      </c>
      <c r="DI975" s="17" t="s">
        <v>156</v>
      </c>
      <c r="DJ975" s="17" t="s">
        <v>156</v>
      </c>
      <c r="DK975" s="17">
        <v>44908</v>
      </c>
      <c r="DL975" s="17">
        <v>45005</v>
      </c>
      <c r="DM975" s="16">
        <v>420</v>
      </c>
      <c r="DN975" s="10" t="s">
        <v>2864</v>
      </c>
      <c r="DO975" s="10" t="s">
        <v>233</v>
      </c>
      <c r="DP975" s="16">
        <v>24</v>
      </c>
      <c r="DQ975" s="16">
        <v>12</v>
      </c>
      <c r="DR975" s="11">
        <v>12</v>
      </c>
      <c r="DS975" s="16">
        <v>12</v>
      </c>
      <c r="DT975" s="16">
        <v>0</v>
      </c>
      <c r="DU975" s="11" t="s">
        <v>181</v>
      </c>
      <c r="DV975" s="11" t="s">
        <v>182</v>
      </c>
      <c r="DW975" s="27" t="s">
        <v>156</v>
      </c>
      <c r="DX975" s="27" t="s">
        <v>2563</v>
      </c>
      <c r="DY975" s="20" t="s">
        <v>1299</v>
      </c>
      <c r="DZ975" s="16">
        <v>7</v>
      </c>
      <c r="EA975" s="16">
        <v>0</v>
      </c>
      <c r="EB975" s="27" t="s">
        <v>185</v>
      </c>
      <c r="EC975" s="27" t="s">
        <v>185</v>
      </c>
      <c r="ED975" s="27" t="s">
        <v>182</v>
      </c>
      <c r="EE975" s="29">
        <v>44909.012962962966</v>
      </c>
      <c r="EF975" s="28" t="s">
        <v>186</v>
      </c>
      <c r="EG975" s="28" t="s">
        <v>156</v>
      </c>
      <c r="EH975" s="28" t="s">
        <v>187</v>
      </c>
      <c r="EI975" s="29">
        <v>45062.343865740739</v>
      </c>
      <c r="EJ975" s="28" t="s">
        <v>197</v>
      </c>
      <c r="EK975" s="28" t="s">
        <v>156</v>
      </c>
      <c r="EL975" s="28" t="s">
        <v>198</v>
      </c>
      <c r="EM975" s="45" t="s">
        <v>3713</v>
      </c>
      <c r="EN975" s="46" t="str">
        <f t="shared" si="106"/>
        <v>343F103B</v>
      </c>
      <c r="EO975" s="47">
        <f t="shared" si="107"/>
        <v>45085</v>
      </c>
      <c r="EP975" s="47">
        <f t="shared" si="108"/>
        <v>44939</v>
      </c>
      <c r="EQ975" s="48" t="str">
        <f t="shared" ca="1" si="109"/>
        <v>Past</v>
      </c>
      <c r="ER975" s="49">
        <f t="shared" si="110"/>
        <v>146</v>
      </c>
      <c r="ES975" s="50"/>
      <c r="ET975" s="51">
        <f t="shared" si="111"/>
        <v>146</v>
      </c>
      <c r="EU975" s="52">
        <f t="shared" si="112"/>
        <v>61320</v>
      </c>
      <c r="EV975" s="46"/>
      <c r="EW975" s="23" t="s">
        <v>3714</v>
      </c>
    </row>
    <row r="976" spans="1:153" ht="14.25" customHeight="1">
      <c r="A976" s="8">
        <v>969</v>
      </c>
      <c r="B976" s="9" t="s">
        <v>141</v>
      </c>
      <c r="C976" s="10" t="s">
        <v>206</v>
      </c>
      <c r="D976" s="10" t="s">
        <v>2008</v>
      </c>
      <c r="E976" s="10" t="s">
        <v>150</v>
      </c>
      <c r="F976" s="9" t="s">
        <v>2009</v>
      </c>
      <c r="G976" s="10" t="s">
        <v>572</v>
      </c>
      <c r="H976" s="9" t="s">
        <v>573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153</v>
      </c>
      <c r="S976" s="9" t="s">
        <v>154</v>
      </c>
      <c r="T976" s="9" t="s">
        <v>153</v>
      </c>
      <c r="U976" s="9" t="s">
        <v>215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2010</v>
      </c>
      <c r="AA976" s="9" t="s">
        <v>2011</v>
      </c>
      <c r="AB976" s="12" t="s">
        <v>159</v>
      </c>
      <c r="AC976" s="10" t="s">
        <v>2012</v>
      </c>
      <c r="AD976" s="9" t="s">
        <v>2011</v>
      </c>
      <c r="AE976" s="13" t="s">
        <v>159</v>
      </c>
      <c r="AF976" s="14" t="s">
        <v>596</v>
      </c>
      <c r="AG976" s="10" t="s">
        <v>2861</v>
      </c>
      <c r="AH976" s="11" t="s">
        <v>204</v>
      </c>
      <c r="AI976" s="11" t="s">
        <v>166</v>
      </c>
      <c r="AJ976" s="10" t="s">
        <v>205</v>
      </c>
      <c r="AK976" s="11" t="s">
        <v>166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4.5</v>
      </c>
      <c r="AU976" s="10" t="s">
        <v>206</v>
      </c>
      <c r="AV976" s="16">
        <v>600</v>
      </c>
      <c r="AW976" s="16">
        <v>600</v>
      </c>
      <c r="AX976" s="16">
        <v>0</v>
      </c>
      <c r="AY976" s="16">
        <v>313</v>
      </c>
      <c r="AZ976" s="16">
        <v>0</v>
      </c>
      <c r="BA976" s="17">
        <v>45131</v>
      </c>
      <c r="BB976" s="30" t="s">
        <v>175</v>
      </c>
      <c r="BC976" s="18">
        <v>45112</v>
      </c>
      <c r="BD976" s="17">
        <v>45291</v>
      </c>
      <c r="BE976" s="17">
        <v>45322</v>
      </c>
      <c r="BF976" s="17">
        <v>45092</v>
      </c>
      <c r="BG976" s="10">
        <v>85202417</v>
      </c>
      <c r="BH976" s="9" t="s">
        <v>319</v>
      </c>
      <c r="BI976" s="19">
        <v>45139</v>
      </c>
      <c r="BJ976" s="20">
        <v>45145</v>
      </c>
      <c r="BK976" s="16">
        <v>216</v>
      </c>
      <c r="BL976" s="16">
        <v>972</v>
      </c>
      <c r="BM976" s="9" t="s">
        <v>177</v>
      </c>
      <c r="BN976" s="9" t="s">
        <v>383</v>
      </c>
      <c r="BO976" s="9" t="s">
        <v>156</v>
      </c>
      <c r="BP976" s="17">
        <v>45181</v>
      </c>
      <c r="BQ976" s="17" t="s">
        <v>156</v>
      </c>
      <c r="BR976" s="17">
        <v>45153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>
        <v>44922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44988</v>
      </c>
      <c r="CD976" s="10" t="s">
        <v>2865</v>
      </c>
      <c r="CE976" s="17">
        <v>44971</v>
      </c>
      <c r="CF976" s="17" t="s">
        <v>156</v>
      </c>
      <c r="CG976" s="17">
        <v>44922</v>
      </c>
      <c r="CH976" s="17">
        <v>44986</v>
      </c>
      <c r="CI976" s="16">
        <v>200</v>
      </c>
      <c r="CJ976" s="10" t="s">
        <v>2866</v>
      </c>
      <c r="CK976" s="10" t="s">
        <v>230</v>
      </c>
      <c r="CL976" s="18" t="s">
        <v>156</v>
      </c>
      <c r="CM976" s="17" t="s">
        <v>156</v>
      </c>
      <c r="CN976" s="10" t="s">
        <v>2865</v>
      </c>
      <c r="CO976" s="17" t="s">
        <v>156</v>
      </c>
      <c r="CP976" s="17" t="s">
        <v>156</v>
      </c>
      <c r="CQ976" s="17">
        <v>44922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45057</v>
      </c>
      <c r="CX976" s="10" t="s">
        <v>2532</v>
      </c>
      <c r="CY976" s="17">
        <v>45097</v>
      </c>
      <c r="CZ976" s="17" t="s">
        <v>156</v>
      </c>
      <c r="DA976" s="17">
        <v>45006</v>
      </c>
      <c r="DB976" s="17">
        <v>45057</v>
      </c>
      <c r="DC976" s="16">
        <v>216</v>
      </c>
      <c r="DD976" s="10" t="s">
        <v>2867</v>
      </c>
      <c r="DE976" s="10" t="s">
        <v>230</v>
      </c>
      <c r="DF976" s="18" t="s">
        <v>156</v>
      </c>
      <c r="DG976" s="17">
        <v>45139</v>
      </c>
      <c r="DH976" s="10" t="s">
        <v>2099</v>
      </c>
      <c r="DI976" s="17">
        <v>45125</v>
      </c>
      <c r="DJ976" s="17" t="s">
        <v>156</v>
      </c>
      <c r="DK976" s="17">
        <v>45006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24</v>
      </c>
      <c r="DQ976" s="16">
        <v>12</v>
      </c>
      <c r="DR976" s="11">
        <v>12</v>
      </c>
      <c r="DS976" s="16">
        <v>12</v>
      </c>
      <c r="DT976" s="16">
        <v>0</v>
      </c>
      <c r="DU976" s="11" t="s">
        <v>181</v>
      </c>
      <c r="DV976" s="11" t="s">
        <v>182</v>
      </c>
      <c r="DW976" s="27" t="s">
        <v>156</v>
      </c>
      <c r="DX976" s="27" t="s">
        <v>2801</v>
      </c>
      <c r="DY976" s="20" t="s">
        <v>2082</v>
      </c>
      <c r="DZ976" s="16">
        <v>7</v>
      </c>
      <c r="EA976" s="16">
        <v>0</v>
      </c>
      <c r="EB976" s="27" t="s">
        <v>185</v>
      </c>
      <c r="EC976" s="27" t="s">
        <v>185</v>
      </c>
      <c r="ED976" s="27" t="s">
        <v>182</v>
      </c>
      <c r="EE976" s="29">
        <v>44922.981874999998</v>
      </c>
      <c r="EF976" s="28" t="s">
        <v>186</v>
      </c>
      <c r="EG976" s="28" t="s">
        <v>156</v>
      </c>
      <c r="EH976" s="28" t="s">
        <v>187</v>
      </c>
      <c r="EI976" s="29">
        <v>45111.819930555554</v>
      </c>
      <c r="EJ976" s="28" t="s">
        <v>197</v>
      </c>
      <c r="EK976" s="28" t="s">
        <v>156</v>
      </c>
      <c r="EL976" s="28" t="s">
        <v>198</v>
      </c>
      <c r="EM976" s="45" t="s">
        <v>3713</v>
      </c>
      <c r="EN976" s="46" t="str">
        <f t="shared" si="106"/>
        <v>343F103B</v>
      </c>
      <c r="EO976" s="47">
        <f t="shared" si="107"/>
        <v>45174</v>
      </c>
      <c r="EP976" s="47">
        <f t="shared" si="108"/>
        <v>45057</v>
      </c>
      <c r="EQ976" s="48" t="str">
        <f t="shared" ca="1" si="109"/>
        <v>Past</v>
      </c>
      <c r="ER976" s="49">
        <f t="shared" si="110"/>
        <v>117</v>
      </c>
      <c r="ES976" s="50"/>
      <c r="ET976" s="51">
        <f t="shared" si="111"/>
        <v>117</v>
      </c>
      <c r="EU976" s="52">
        <f t="shared" si="112"/>
        <v>25272</v>
      </c>
      <c r="EV976" s="46"/>
      <c r="EW976" s="23" t="s">
        <v>3714</v>
      </c>
    </row>
    <row r="977" spans="1:153" ht="14.25" customHeight="1">
      <c r="A977" s="8">
        <v>970</v>
      </c>
      <c r="B977" s="9" t="s">
        <v>141</v>
      </c>
      <c r="C977" s="10" t="s">
        <v>206</v>
      </c>
      <c r="D977" s="10" t="s">
        <v>2008</v>
      </c>
      <c r="E977" s="10" t="s">
        <v>150</v>
      </c>
      <c r="F977" s="9" t="s">
        <v>2009</v>
      </c>
      <c r="G977" s="10" t="s">
        <v>572</v>
      </c>
      <c r="H977" s="9" t="s">
        <v>573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153</v>
      </c>
      <c r="S977" s="9" t="s">
        <v>154</v>
      </c>
      <c r="T977" s="9" t="s">
        <v>153</v>
      </c>
      <c r="U977" s="9" t="s">
        <v>215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2010</v>
      </c>
      <c r="AA977" s="9" t="s">
        <v>2011</v>
      </c>
      <c r="AB977" s="12" t="s">
        <v>159</v>
      </c>
      <c r="AC977" s="10" t="s">
        <v>2012</v>
      </c>
      <c r="AD977" s="9" t="s">
        <v>2011</v>
      </c>
      <c r="AE977" s="13" t="s">
        <v>159</v>
      </c>
      <c r="AF977" s="14" t="s">
        <v>596</v>
      </c>
      <c r="AG977" s="10" t="s">
        <v>2861</v>
      </c>
      <c r="AH977" s="11" t="s">
        <v>204</v>
      </c>
      <c r="AI977" s="11" t="s">
        <v>166</v>
      </c>
      <c r="AJ977" s="10" t="s">
        <v>205</v>
      </c>
      <c r="AK977" s="11" t="s">
        <v>166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4.5</v>
      </c>
      <c r="AU977" s="10" t="s">
        <v>206</v>
      </c>
      <c r="AV977" s="16">
        <v>600</v>
      </c>
      <c r="AW977" s="16">
        <v>600</v>
      </c>
      <c r="AX977" s="16">
        <v>0</v>
      </c>
      <c r="AY977" s="16">
        <v>313</v>
      </c>
      <c r="AZ977" s="16">
        <v>0</v>
      </c>
      <c r="BA977" s="17">
        <v>45131</v>
      </c>
      <c r="BB977" s="30" t="s">
        <v>175</v>
      </c>
      <c r="BC977" s="18" t="s">
        <v>156</v>
      </c>
      <c r="BD977" s="17">
        <v>45291</v>
      </c>
      <c r="BE977" s="17">
        <v>45322</v>
      </c>
      <c r="BF977" s="17">
        <v>45092</v>
      </c>
      <c r="BG977" s="10">
        <v>85521209</v>
      </c>
      <c r="BH977" s="9" t="s">
        <v>321</v>
      </c>
      <c r="BI977" s="19">
        <v>45170</v>
      </c>
      <c r="BJ977" s="20">
        <v>45173</v>
      </c>
      <c r="BK977" s="16">
        <v>0</v>
      </c>
      <c r="BL977" s="16">
        <v>0</v>
      </c>
      <c r="BM977" s="9" t="s">
        <v>177</v>
      </c>
      <c r="BN977" s="9" t="s">
        <v>470</v>
      </c>
      <c r="BO977" s="9" t="s">
        <v>156</v>
      </c>
      <c r="BP977" s="17">
        <v>45215</v>
      </c>
      <c r="BQ977" s="17" t="s">
        <v>156</v>
      </c>
      <c r="BR977" s="17" t="s">
        <v>156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 t="s">
        <v>156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45086</v>
      </c>
      <c r="CD977" s="10" t="s">
        <v>156</v>
      </c>
      <c r="CE977" s="17">
        <v>45086</v>
      </c>
      <c r="CF977" s="17" t="s">
        <v>156</v>
      </c>
      <c r="CG977" s="17">
        <v>45042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 t="s">
        <v>156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 t="s">
        <v>156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>
        <v>45177</v>
      </c>
      <c r="CX977" s="10" t="s">
        <v>193</v>
      </c>
      <c r="CY977" s="17">
        <v>45177</v>
      </c>
      <c r="CZ977" s="17" t="s">
        <v>156</v>
      </c>
      <c r="DA977" s="17">
        <v>45042</v>
      </c>
      <c r="DB977" s="17" t="s">
        <v>156</v>
      </c>
      <c r="DC977" s="16">
        <v>0</v>
      </c>
      <c r="DD977" s="10" t="s">
        <v>156</v>
      </c>
      <c r="DE977" s="10" t="s">
        <v>156</v>
      </c>
      <c r="DF977" s="18" t="s">
        <v>156</v>
      </c>
      <c r="DG977" s="17">
        <v>45191</v>
      </c>
      <c r="DH977" s="10" t="s">
        <v>156</v>
      </c>
      <c r="DI977" s="17">
        <v>45191</v>
      </c>
      <c r="DJ977" s="17" t="s">
        <v>156</v>
      </c>
      <c r="DK977" s="17">
        <v>45042</v>
      </c>
      <c r="DL977" s="17" t="s">
        <v>156</v>
      </c>
      <c r="DM977" s="16">
        <v>0</v>
      </c>
      <c r="DN977" s="10" t="s">
        <v>156</v>
      </c>
      <c r="DO977" s="10" t="s">
        <v>156</v>
      </c>
      <c r="DP977" s="16">
        <v>24</v>
      </c>
      <c r="DQ977" s="16">
        <v>12</v>
      </c>
      <c r="DR977" s="11">
        <v>12</v>
      </c>
      <c r="DS977" s="16">
        <v>12</v>
      </c>
      <c r="DT977" s="16">
        <v>0</v>
      </c>
      <c r="DU977" s="11" t="s">
        <v>181</v>
      </c>
      <c r="DV977" s="11" t="s">
        <v>182</v>
      </c>
      <c r="DW977" s="27" t="s">
        <v>156</v>
      </c>
      <c r="DX977" s="27" t="s">
        <v>156</v>
      </c>
      <c r="DY977" s="20" t="s">
        <v>2217</v>
      </c>
      <c r="DZ977" s="16">
        <v>7</v>
      </c>
      <c r="EA977" s="16">
        <v>0</v>
      </c>
      <c r="EB977" s="27" t="s">
        <v>185</v>
      </c>
      <c r="EC977" s="27" t="s">
        <v>185</v>
      </c>
      <c r="ED977" s="27" t="s">
        <v>182</v>
      </c>
      <c r="EE977" s="29">
        <v>45042.277557870373</v>
      </c>
      <c r="EF977" s="28" t="s">
        <v>1129</v>
      </c>
      <c r="EG977" s="28" t="s">
        <v>1130</v>
      </c>
      <c r="EH977" s="28" t="s">
        <v>190</v>
      </c>
      <c r="EI977" s="29">
        <v>45089.818206018521</v>
      </c>
      <c r="EJ977" s="28" t="s">
        <v>197</v>
      </c>
      <c r="EK977" s="28" t="s">
        <v>156</v>
      </c>
      <c r="EL977" s="28" t="s">
        <v>198</v>
      </c>
      <c r="EM977" s="45" t="s">
        <v>3713</v>
      </c>
      <c r="EN977" s="46" t="str">
        <f t="shared" si="106"/>
        <v>343F103B</v>
      </c>
      <c r="EO977" s="47">
        <f t="shared" si="107"/>
        <v>45208</v>
      </c>
      <c r="EP977" s="47">
        <f t="shared" si="108"/>
        <v>45177</v>
      </c>
      <c r="EQ977" s="48" t="str">
        <f t="shared" ca="1" si="109"/>
        <v>Y</v>
      </c>
      <c r="ER977" s="49">
        <f t="shared" si="110"/>
        <v>31</v>
      </c>
      <c r="ES977" s="50"/>
      <c r="ET977" s="51">
        <f t="shared" si="111"/>
        <v>31</v>
      </c>
      <c r="EU977" s="52">
        <f t="shared" si="112"/>
        <v>0</v>
      </c>
      <c r="EV977" s="46"/>
      <c r="EW977" s="23" t="s">
        <v>3721</v>
      </c>
    </row>
    <row r="978" spans="1:153" ht="14.25" customHeight="1">
      <c r="A978" s="8">
        <v>971</v>
      </c>
      <c r="B978" s="9" t="s">
        <v>141</v>
      </c>
      <c r="C978" s="10" t="s">
        <v>206</v>
      </c>
      <c r="D978" s="10" t="s">
        <v>2008</v>
      </c>
      <c r="E978" s="10" t="s">
        <v>150</v>
      </c>
      <c r="F978" s="9" t="s">
        <v>2009</v>
      </c>
      <c r="G978" s="10" t="s">
        <v>572</v>
      </c>
      <c r="H978" s="9" t="s">
        <v>573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153</v>
      </c>
      <c r="S978" s="9" t="s">
        <v>154</v>
      </c>
      <c r="T978" s="9" t="s">
        <v>153</v>
      </c>
      <c r="U978" s="9" t="s">
        <v>215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2010</v>
      </c>
      <c r="AA978" s="9" t="s">
        <v>2011</v>
      </c>
      <c r="AB978" s="12" t="s">
        <v>159</v>
      </c>
      <c r="AC978" s="10" t="s">
        <v>2012</v>
      </c>
      <c r="AD978" s="9" t="s">
        <v>2011</v>
      </c>
      <c r="AE978" s="13" t="s">
        <v>159</v>
      </c>
      <c r="AF978" s="14" t="s">
        <v>596</v>
      </c>
      <c r="AG978" s="10" t="s">
        <v>2861</v>
      </c>
      <c r="AH978" s="11" t="s">
        <v>204</v>
      </c>
      <c r="AI978" s="11" t="s">
        <v>166</v>
      </c>
      <c r="AJ978" s="10" t="s">
        <v>205</v>
      </c>
      <c r="AK978" s="11" t="s">
        <v>166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4.5</v>
      </c>
      <c r="AU978" s="10" t="s">
        <v>206</v>
      </c>
      <c r="AV978" s="16">
        <v>600</v>
      </c>
      <c r="AW978" s="16">
        <v>600</v>
      </c>
      <c r="AX978" s="16">
        <v>0</v>
      </c>
      <c r="AY978" s="16">
        <v>313</v>
      </c>
      <c r="AZ978" s="16">
        <v>0</v>
      </c>
      <c r="BA978" s="17">
        <v>45131</v>
      </c>
      <c r="BB978" s="30" t="s">
        <v>175</v>
      </c>
      <c r="BC978" s="18" t="s">
        <v>156</v>
      </c>
      <c r="BD978" s="17">
        <v>45291</v>
      </c>
      <c r="BE978" s="17">
        <v>45322</v>
      </c>
      <c r="BF978" s="17">
        <v>45092</v>
      </c>
      <c r="BG978" s="10">
        <v>85175584</v>
      </c>
      <c r="BH978" s="9" t="s">
        <v>258</v>
      </c>
      <c r="BI978" s="19">
        <v>45200</v>
      </c>
      <c r="BJ978" s="20">
        <v>45201</v>
      </c>
      <c r="BK978" s="16">
        <v>0</v>
      </c>
      <c r="BL978" s="16">
        <v>0</v>
      </c>
      <c r="BM978" s="9" t="s">
        <v>177</v>
      </c>
      <c r="BN978" s="9" t="s">
        <v>470</v>
      </c>
      <c r="BO978" s="9" t="s">
        <v>156</v>
      </c>
      <c r="BP978" s="17">
        <v>45213</v>
      </c>
      <c r="BQ978" s="17" t="s">
        <v>156</v>
      </c>
      <c r="BR978" s="17">
        <v>45213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>
        <v>44917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 t="s">
        <v>156</v>
      </c>
      <c r="CD978" s="10" t="s">
        <v>156</v>
      </c>
      <c r="CE978" s="17" t="s">
        <v>156</v>
      </c>
      <c r="CF978" s="17" t="s">
        <v>156</v>
      </c>
      <c r="CG978" s="17">
        <v>44917</v>
      </c>
      <c r="CH978" s="17" t="s">
        <v>156</v>
      </c>
      <c r="CI978" s="16">
        <v>0</v>
      </c>
      <c r="CJ978" s="10" t="s">
        <v>156</v>
      </c>
      <c r="CK978" s="10" t="s">
        <v>156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>
        <v>44917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 t="s">
        <v>156</v>
      </c>
      <c r="CX978" s="10" t="s">
        <v>193</v>
      </c>
      <c r="CY978" s="17" t="s">
        <v>156</v>
      </c>
      <c r="CZ978" s="17" t="s">
        <v>156</v>
      </c>
      <c r="DA978" s="17">
        <v>44917</v>
      </c>
      <c r="DB978" s="17" t="s">
        <v>156</v>
      </c>
      <c r="DC978" s="16">
        <v>0</v>
      </c>
      <c r="DD978" s="10" t="s">
        <v>156</v>
      </c>
      <c r="DE978" s="10" t="s">
        <v>156</v>
      </c>
      <c r="DF978" s="18" t="s">
        <v>156</v>
      </c>
      <c r="DG978" s="17" t="s">
        <v>156</v>
      </c>
      <c r="DH978" s="10" t="s">
        <v>156</v>
      </c>
      <c r="DI978" s="17" t="s">
        <v>156</v>
      </c>
      <c r="DJ978" s="17" t="s">
        <v>156</v>
      </c>
      <c r="DK978" s="17">
        <v>44917</v>
      </c>
      <c r="DL978" s="17" t="s">
        <v>156</v>
      </c>
      <c r="DM978" s="16">
        <v>0</v>
      </c>
      <c r="DN978" s="10" t="s">
        <v>156</v>
      </c>
      <c r="DO978" s="10" t="s">
        <v>156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181</v>
      </c>
      <c r="DV978" s="11" t="s">
        <v>182</v>
      </c>
      <c r="DW978" s="27" t="s">
        <v>156</v>
      </c>
      <c r="DX978" s="27" t="s">
        <v>156</v>
      </c>
      <c r="DY978" s="20" t="s">
        <v>2868</v>
      </c>
      <c r="DZ978" s="16">
        <v>7</v>
      </c>
      <c r="EA978" s="16">
        <v>0</v>
      </c>
      <c r="EB978" s="27" t="s">
        <v>185</v>
      </c>
      <c r="EC978" s="27" t="s">
        <v>185</v>
      </c>
      <c r="ED978" s="27" t="s">
        <v>182</v>
      </c>
      <c r="EE978" s="29">
        <v>44917.995787037034</v>
      </c>
      <c r="EF978" s="28" t="s">
        <v>186</v>
      </c>
      <c r="EG978" s="28" t="s">
        <v>156</v>
      </c>
      <c r="EH978" s="28" t="s">
        <v>187</v>
      </c>
      <c r="EI978" s="29">
        <v>45062.343865740739</v>
      </c>
      <c r="EJ978" s="28" t="s">
        <v>197</v>
      </c>
      <c r="EK978" s="28" t="s">
        <v>156</v>
      </c>
      <c r="EL978" s="28" t="s">
        <v>198</v>
      </c>
      <c r="EM978" s="45" t="s">
        <v>3713</v>
      </c>
      <c r="EN978" s="46" t="str">
        <f t="shared" si="106"/>
        <v>343F103B</v>
      </c>
      <c r="EO978" s="47">
        <f t="shared" si="107"/>
        <v>45206</v>
      </c>
      <c r="EP978" s="47" t="str">
        <f t="shared" si="108"/>
        <v/>
      </c>
      <c r="EQ978" s="48" t="str">
        <f t="shared" ca="1" si="109"/>
        <v>Y</v>
      </c>
      <c r="ER978" s="49" t="str">
        <f t="shared" si="110"/>
        <v/>
      </c>
      <c r="ES978" s="50"/>
      <c r="ET978" s="51" t="str">
        <f t="shared" si="111"/>
        <v/>
      </c>
      <c r="EU978" s="52" t="str">
        <f t="shared" si="112"/>
        <v/>
      </c>
      <c r="EV978" s="46"/>
      <c r="EW978" s="23" t="s">
        <v>3721</v>
      </c>
    </row>
    <row r="979" spans="1:153" ht="14.25" customHeight="1">
      <c r="A979" s="8">
        <v>972</v>
      </c>
      <c r="B979" s="9" t="s">
        <v>141</v>
      </c>
      <c r="C979" s="10" t="s">
        <v>206</v>
      </c>
      <c r="D979" s="10" t="s">
        <v>2008</v>
      </c>
      <c r="E979" s="10" t="s">
        <v>150</v>
      </c>
      <c r="F979" s="9" t="s">
        <v>2009</v>
      </c>
      <c r="G979" s="10" t="s">
        <v>572</v>
      </c>
      <c r="H979" s="9" t="s">
        <v>573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213</v>
      </c>
      <c r="S979" s="9" t="s">
        <v>154</v>
      </c>
      <c r="T979" s="9" t="s">
        <v>214</v>
      </c>
      <c r="U979" s="9" t="s">
        <v>215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2114</v>
      </c>
      <c r="AA979" s="9" t="s">
        <v>217</v>
      </c>
      <c r="AB979" s="12" t="s">
        <v>218</v>
      </c>
      <c r="AC979" s="10" t="s">
        <v>2115</v>
      </c>
      <c r="AD979" s="9" t="s">
        <v>217</v>
      </c>
      <c r="AE979" s="13" t="s">
        <v>218</v>
      </c>
      <c r="AF979" s="14" t="s">
        <v>2869</v>
      </c>
      <c r="AG979" s="10" t="s">
        <v>2870</v>
      </c>
      <c r="AH979" s="11" t="s">
        <v>222</v>
      </c>
      <c r="AI979" s="11" t="s">
        <v>223</v>
      </c>
      <c r="AJ979" s="10" t="s">
        <v>224</v>
      </c>
      <c r="AK979" s="11" t="s">
        <v>223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5.3</v>
      </c>
      <c r="AU979" s="10" t="s">
        <v>142</v>
      </c>
      <c r="AV979" s="16">
        <v>2500</v>
      </c>
      <c r="AW979" s="16">
        <v>2500</v>
      </c>
      <c r="AX979" s="16">
        <v>0</v>
      </c>
      <c r="AY979" s="16">
        <v>800</v>
      </c>
      <c r="AZ979" s="16">
        <v>700</v>
      </c>
      <c r="BA979" s="17">
        <v>45131</v>
      </c>
      <c r="BB979" s="30" t="s">
        <v>175</v>
      </c>
      <c r="BC979" s="18">
        <v>45117</v>
      </c>
      <c r="BD979" s="17">
        <v>45291</v>
      </c>
      <c r="BE979" s="17">
        <v>45322</v>
      </c>
      <c r="BF979" s="17">
        <v>45092</v>
      </c>
      <c r="BG979" s="10">
        <v>84882274</v>
      </c>
      <c r="BH979" s="9" t="s">
        <v>414</v>
      </c>
      <c r="BI979" s="19">
        <v>44986</v>
      </c>
      <c r="BJ979" s="20">
        <v>44991</v>
      </c>
      <c r="BK979" s="16">
        <v>1460</v>
      </c>
      <c r="BL979" s="16">
        <v>7738</v>
      </c>
      <c r="BM979" s="9" t="s">
        <v>177</v>
      </c>
      <c r="BN979" s="9" t="s">
        <v>436</v>
      </c>
      <c r="BO979" s="9" t="s">
        <v>635</v>
      </c>
      <c r="BP979" s="17">
        <v>45092</v>
      </c>
      <c r="BQ979" s="17">
        <v>45092</v>
      </c>
      <c r="BR979" s="17">
        <v>45092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>
        <v>44872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 t="s">
        <v>156</v>
      </c>
      <c r="CD979" s="10" t="s">
        <v>156</v>
      </c>
      <c r="CE979" s="17" t="s">
        <v>156</v>
      </c>
      <c r="CF979" s="17" t="s">
        <v>156</v>
      </c>
      <c r="CG979" s="17">
        <v>44872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>
        <v>44872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>
        <v>44936</v>
      </c>
      <c r="CX979" s="10" t="s">
        <v>1536</v>
      </c>
      <c r="CY979" s="17" t="s">
        <v>156</v>
      </c>
      <c r="CZ979" s="17" t="s">
        <v>156</v>
      </c>
      <c r="DA979" s="17">
        <v>44872</v>
      </c>
      <c r="DB979" s="17">
        <v>44952</v>
      </c>
      <c r="DC979" s="16">
        <v>1460</v>
      </c>
      <c r="DD979" s="10" t="s">
        <v>2871</v>
      </c>
      <c r="DE979" s="10" t="s">
        <v>230</v>
      </c>
      <c r="DF979" s="18" t="s">
        <v>156</v>
      </c>
      <c r="DG979" s="17">
        <v>44957</v>
      </c>
      <c r="DH979" s="10" t="s">
        <v>1241</v>
      </c>
      <c r="DI979" s="17" t="s">
        <v>156</v>
      </c>
      <c r="DJ979" s="17" t="s">
        <v>156</v>
      </c>
      <c r="DK979" s="17">
        <v>44872</v>
      </c>
      <c r="DL979" s="17">
        <v>44953</v>
      </c>
      <c r="DM979" s="16">
        <v>1460</v>
      </c>
      <c r="DN979" s="10" t="s">
        <v>2872</v>
      </c>
      <c r="DO979" s="10" t="s">
        <v>230</v>
      </c>
      <c r="DP979" s="16">
        <v>12</v>
      </c>
      <c r="DQ979" s="16">
        <v>8</v>
      </c>
      <c r="DR979" s="11">
        <v>8</v>
      </c>
      <c r="DS979" s="16">
        <v>12</v>
      </c>
      <c r="DT979" s="16">
        <v>0</v>
      </c>
      <c r="DU979" s="11" t="s">
        <v>181</v>
      </c>
      <c r="DV979" s="11" t="s">
        <v>182</v>
      </c>
      <c r="DW979" s="27" t="s">
        <v>156</v>
      </c>
      <c r="DX979" s="27" t="s">
        <v>2163</v>
      </c>
      <c r="DY979" s="20" t="s">
        <v>1299</v>
      </c>
      <c r="DZ979" s="16">
        <v>7</v>
      </c>
      <c r="EA979" s="16">
        <v>0</v>
      </c>
      <c r="EB979" s="27" t="s">
        <v>185</v>
      </c>
      <c r="EC979" s="27" t="s">
        <v>185</v>
      </c>
      <c r="ED979" s="27" t="s">
        <v>182</v>
      </c>
      <c r="EE979" s="29">
        <v>44873.012731481482</v>
      </c>
      <c r="EF979" s="28" t="s">
        <v>186</v>
      </c>
      <c r="EG979" s="28" t="s">
        <v>156</v>
      </c>
      <c r="EH979" s="28" t="s">
        <v>187</v>
      </c>
      <c r="EI979" s="29">
        <v>45062.343865740739</v>
      </c>
      <c r="EJ979" s="28" t="s">
        <v>197</v>
      </c>
      <c r="EK979" s="28" t="s">
        <v>156</v>
      </c>
      <c r="EL979" s="28" t="s">
        <v>198</v>
      </c>
      <c r="EM979" s="45" t="s">
        <v>3713</v>
      </c>
      <c r="EN979" s="46" t="str">
        <f t="shared" si="106"/>
        <v>343F105A</v>
      </c>
      <c r="EO979" s="47">
        <f t="shared" si="107"/>
        <v>45085</v>
      </c>
      <c r="EP979" s="47">
        <f t="shared" si="108"/>
        <v>44936</v>
      </c>
      <c r="EQ979" s="48" t="str">
        <f t="shared" ca="1" si="109"/>
        <v>Past</v>
      </c>
      <c r="ER979" s="49">
        <f t="shared" si="110"/>
        <v>149</v>
      </c>
      <c r="ES979" s="50"/>
      <c r="ET979" s="51">
        <f t="shared" si="111"/>
        <v>149</v>
      </c>
      <c r="EU979" s="52">
        <f t="shared" si="112"/>
        <v>217540</v>
      </c>
      <c r="EV979" s="46"/>
      <c r="EW979" s="23" t="s">
        <v>3714</v>
      </c>
    </row>
    <row r="980" spans="1:153" ht="14.25" customHeight="1">
      <c r="A980" s="8">
        <v>973</v>
      </c>
      <c r="B980" s="9" t="s">
        <v>141</v>
      </c>
      <c r="C980" s="10" t="s">
        <v>206</v>
      </c>
      <c r="D980" s="10" t="s">
        <v>2008</v>
      </c>
      <c r="E980" s="10" t="s">
        <v>150</v>
      </c>
      <c r="F980" s="9" t="s">
        <v>2009</v>
      </c>
      <c r="G980" s="10" t="s">
        <v>572</v>
      </c>
      <c r="H980" s="9" t="s">
        <v>573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213</v>
      </c>
      <c r="S980" s="9" t="s">
        <v>154</v>
      </c>
      <c r="T980" s="9" t="s">
        <v>214</v>
      </c>
      <c r="U980" s="9" t="s">
        <v>215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2114</v>
      </c>
      <c r="AA980" s="9" t="s">
        <v>217</v>
      </c>
      <c r="AB980" s="12" t="s">
        <v>218</v>
      </c>
      <c r="AC980" s="10" t="s">
        <v>2115</v>
      </c>
      <c r="AD980" s="9" t="s">
        <v>217</v>
      </c>
      <c r="AE980" s="13" t="s">
        <v>218</v>
      </c>
      <c r="AF980" s="14" t="s">
        <v>2869</v>
      </c>
      <c r="AG980" s="10" t="s">
        <v>2870</v>
      </c>
      <c r="AH980" s="11" t="s">
        <v>222</v>
      </c>
      <c r="AI980" s="11" t="s">
        <v>223</v>
      </c>
      <c r="AJ980" s="10" t="s">
        <v>224</v>
      </c>
      <c r="AK980" s="11" t="s">
        <v>223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5.3</v>
      </c>
      <c r="AU980" s="10" t="s">
        <v>142</v>
      </c>
      <c r="AV980" s="16">
        <v>2500</v>
      </c>
      <c r="AW980" s="16">
        <v>2500</v>
      </c>
      <c r="AX980" s="16">
        <v>0</v>
      </c>
      <c r="AY980" s="16">
        <v>800</v>
      </c>
      <c r="AZ980" s="16">
        <v>700</v>
      </c>
      <c r="BA980" s="17">
        <v>45131</v>
      </c>
      <c r="BB980" s="30" t="s">
        <v>175</v>
      </c>
      <c r="BC980" s="18">
        <v>45117</v>
      </c>
      <c r="BD980" s="17">
        <v>45291</v>
      </c>
      <c r="BE980" s="17">
        <v>45322</v>
      </c>
      <c r="BF980" s="17">
        <v>45092</v>
      </c>
      <c r="BG980" s="10">
        <v>85521212</v>
      </c>
      <c r="BH980" s="9" t="s">
        <v>319</v>
      </c>
      <c r="BI980" s="19">
        <v>45047</v>
      </c>
      <c r="BJ980" s="20">
        <v>45047</v>
      </c>
      <c r="BK980" s="16">
        <v>1</v>
      </c>
      <c r="BL980" s="16">
        <v>5</v>
      </c>
      <c r="BM980" s="9" t="s">
        <v>177</v>
      </c>
      <c r="BN980" s="9" t="s">
        <v>470</v>
      </c>
      <c r="BO980" s="9" t="s">
        <v>156</v>
      </c>
      <c r="BP980" s="17">
        <v>45092</v>
      </c>
      <c r="BQ980" s="17" t="s">
        <v>156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 t="s">
        <v>156</v>
      </c>
      <c r="CD980" s="10" t="s">
        <v>156</v>
      </c>
      <c r="CE980" s="17" t="s">
        <v>156</v>
      </c>
      <c r="CF980" s="17" t="s">
        <v>156</v>
      </c>
      <c r="CG980" s="17">
        <v>45075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 t="s">
        <v>156</v>
      </c>
      <c r="CX980" s="10" t="s">
        <v>193</v>
      </c>
      <c r="CY980" s="17" t="s">
        <v>156</v>
      </c>
      <c r="CZ980" s="17" t="s">
        <v>156</v>
      </c>
      <c r="DA980" s="17">
        <v>45075</v>
      </c>
      <c r="DB980" s="17" t="s">
        <v>156</v>
      </c>
      <c r="DC980" s="16">
        <v>0</v>
      </c>
      <c r="DD980" s="10" t="s">
        <v>156</v>
      </c>
      <c r="DE980" s="10" t="s">
        <v>156</v>
      </c>
      <c r="DF980" s="18" t="s">
        <v>156</v>
      </c>
      <c r="DG980" s="17" t="s">
        <v>156</v>
      </c>
      <c r="DH980" s="10" t="s">
        <v>156</v>
      </c>
      <c r="DI980" s="17" t="s">
        <v>156</v>
      </c>
      <c r="DJ980" s="17" t="s">
        <v>156</v>
      </c>
      <c r="DK980" s="17">
        <v>45075</v>
      </c>
      <c r="DL980" s="17" t="s">
        <v>156</v>
      </c>
      <c r="DM980" s="16">
        <v>0</v>
      </c>
      <c r="DN980" s="10" t="s">
        <v>156</v>
      </c>
      <c r="DO980" s="10" t="s">
        <v>156</v>
      </c>
      <c r="DP980" s="16">
        <v>12</v>
      </c>
      <c r="DQ980" s="16">
        <v>8</v>
      </c>
      <c r="DR980" s="11">
        <v>8</v>
      </c>
      <c r="DS980" s="16">
        <v>12</v>
      </c>
      <c r="DT980" s="16">
        <v>0</v>
      </c>
      <c r="DU980" s="11" t="s">
        <v>181</v>
      </c>
      <c r="DV980" s="11" t="s">
        <v>182</v>
      </c>
      <c r="DW980" s="27" t="s">
        <v>156</v>
      </c>
      <c r="DX980" s="27" t="s">
        <v>156</v>
      </c>
      <c r="DY980" s="20" t="s">
        <v>1299</v>
      </c>
      <c r="DZ980" s="16">
        <v>7</v>
      </c>
      <c r="EA980" s="16">
        <v>0</v>
      </c>
      <c r="EB980" s="27" t="s">
        <v>185</v>
      </c>
      <c r="EC980" s="27" t="s">
        <v>185</v>
      </c>
      <c r="ED980" s="27" t="s">
        <v>182</v>
      </c>
      <c r="EE980" s="29">
        <v>45042.277557870373</v>
      </c>
      <c r="EF980" s="28" t="s">
        <v>1129</v>
      </c>
      <c r="EG980" s="28" t="s">
        <v>1130</v>
      </c>
      <c r="EH980" s="28" t="s">
        <v>190</v>
      </c>
      <c r="EI980" s="29">
        <v>45075.990648148145</v>
      </c>
      <c r="EJ980" s="28" t="s">
        <v>197</v>
      </c>
      <c r="EK980" s="28" t="s">
        <v>156</v>
      </c>
      <c r="EL980" s="28" t="s">
        <v>198</v>
      </c>
      <c r="EM980" s="45" t="s">
        <v>3713</v>
      </c>
      <c r="EN980" s="46" t="str">
        <f t="shared" si="106"/>
        <v>343F105A</v>
      </c>
      <c r="EO980" s="47">
        <f t="shared" si="107"/>
        <v>45085</v>
      </c>
      <c r="EP980" s="47" t="str">
        <f t="shared" si="108"/>
        <v/>
      </c>
      <c r="EQ980" s="48" t="str">
        <f t="shared" ca="1" si="109"/>
        <v>Y</v>
      </c>
      <c r="ER980" s="49" t="str">
        <f t="shared" si="110"/>
        <v/>
      </c>
      <c r="ES980" s="50"/>
      <c r="ET980" s="51" t="str">
        <f t="shared" si="111"/>
        <v/>
      </c>
      <c r="EU980" s="52" t="str">
        <f t="shared" si="112"/>
        <v/>
      </c>
      <c r="EV980" s="46"/>
      <c r="EW980" s="23" t="s">
        <v>3721</v>
      </c>
    </row>
    <row r="981" spans="1:153" ht="14.25" customHeight="1">
      <c r="A981" s="8">
        <v>974</v>
      </c>
      <c r="B981" s="9" t="s">
        <v>141</v>
      </c>
      <c r="C981" s="10" t="s">
        <v>206</v>
      </c>
      <c r="D981" s="10" t="s">
        <v>2008</v>
      </c>
      <c r="E981" s="10" t="s">
        <v>150</v>
      </c>
      <c r="F981" s="9" t="s">
        <v>2009</v>
      </c>
      <c r="G981" s="10" t="s">
        <v>572</v>
      </c>
      <c r="H981" s="9" t="s">
        <v>573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213</v>
      </c>
      <c r="S981" s="9" t="s">
        <v>154</v>
      </c>
      <c r="T981" s="9" t="s">
        <v>214</v>
      </c>
      <c r="U981" s="9" t="s">
        <v>215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2114</v>
      </c>
      <c r="AA981" s="9" t="s">
        <v>217</v>
      </c>
      <c r="AB981" s="12" t="s">
        <v>218</v>
      </c>
      <c r="AC981" s="10" t="s">
        <v>2115</v>
      </c>
      <c r="AD981" s="9" t="s">
        <v>217</v>
      </c>
      <c r="AE981" s="13" t="s">
        <v>218</v>
      </c>
      <c r="AF981" s="14" t="s">
        <v>2869</v>
      </c>
      <c r="AG981" s="10" t="s">
        <v>2870</v>
      </c>
      <c r="AH981" s="11" t="s">
        <v>222</v>
      </c>
      <c r="AI981" s="11" t="s">
        <v>223</v>
      </c>
      <c r="AJ981" s="10" t="s">
        <v>224</v>
      </c>
      <c r="AK981" s="11" t="s">
        <v>223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5.3</v>
      </c>
      <c r="AU981" s="10" t="s">
        <v>142</v>
      </c>
      <c r="AV981" s="16">
        <v>2500</v>
      </c>
      <c r="AW981" s="16">
        <v>2500</v>
      </c>
      <c r="AX981" s="16">
        <v>0</v>
      </c>
      <c r="AY981" s="16">
        <v>800</v>
      </c>
      <c r="AZ981" s="16">
        <v>700</v>
      </c>
      <c r="BA981" s="17">
        <v>45131</v>
      </c>
      <c r="BB981" s="30" t="s">
        <v>175</v>
      </c>
      <c r="BC981" s="18" t="s">
        <v>156</v>
      </c>
      <c r="BD981" s="17">
        <v>45291</v>
      </c>
      <c r="BE981" s="17">
        <v>45322</v>
      </c>
      <c r="BF981" s="17">
        <v>45092</v>
      </c>
      <c r="BG981" s="10">
        <v>85521213</v>
      </c>
      <c r="BH981" s="9" t="s">
        <v>321</v>
      </c>
      <c r="BI981" s="19">
        <v>45078</v>
      </c>
      <c r="BJ981" s="20">
        <v>45082</v>
      </c>
      <c r="BK981" s="16">
        <v>0</v>
      </c>
      <c r="BL981" s="16">
        <v>0</v>
      </c>
      <c r="BM981" s="9" t="s">
        <v>177</v>
      </c>
      <c r="BN981" s="9" t="s">
        <v>470</v>
      </c>
      <c r="BO981" s="9" t="s">
        <v>156</v>
      </c>
      <c r="BP981" s="17">
        <v>45123</v>
      </c>
      <c r="BQ981" s="17" t="s">
        <v>156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 t="s">
        <v>156</v>
      </c>
      <c r="CD981" s="10" t="s">
        <v>156</v>
      </c>
      <c r="CE981" s="17" t="s">
        <v>156</v>
      </c>
      <c r="CF981" s="17" t="s">
        <v>156</v>
      </c>
      <c r="CG981" s="17">
        <v>45068</v>
      </c>
      <c r="CH981" s="17" t="s">
        <v>156</v>
      </c>
      <c r="CI981" s="16">
        <v>0</v>
      </c>
      <c r="CJ981" s="10" t="s">
        <v>156</v>
      </c>
      <c r="CK981" s="10" t="s">
        <v>156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 t="s">
        <v>156</v>
      </c>
      <c r="CX981" s="10" t="s">
        <v>193</v>
      </c>
      <c r="CY981" s="17" t="s">
        <v>156</v>
      </c>
      <c r="CZ981" s="17" t="s">
        <v>156</v>
      </c>
      <c r="DA981" s="17">
        <v>45068</v>
      </c>
      <c r="DB981" s="17" t="s">
        <v>156</v>
      </c>
      <c r="DC981" s="16">
        <v>0</v>
      </c>
      <c r="DD981" s="10" t="s">
        <v>156</v>
      </c>
      <c r="DE981" s="10" t="s">
        <v>156</v>
      </c>
      <c r="DF981" s="18" t="s">
        <v>156</v>
      </c>
      <c r="DG981" s="17" t="s">
        <v>156</v>
      </c>
      <c r="DH981" s="10" t="s">
        <v>156</v>
      </c>
      <c r="DI981" s="17" t="s">
        <v>156</v>
      </c>
      <c r="DJ981" s="17" t="s">
        <v>156</v>
      </c>
      <c r="DK981" s="17">
        <v>45068</v>
      </c>
      <c r="DL981" s="17" t="s">
        <v>156</v>
      </c>
      <c r="DM981" s="16">
        <v>0</v>
      </c>
      <c r="DN981" s="10" t="s">
        <v>156</v>
      </c>
      <c r="DO981" s="10" t="s">
        <v>156</v>
      </c>
      <c r="DP981" s="16">
        <v>12</v>
      </c>
      <c r="DQ981" s="16">
        <v>8</v>
      </c>
      <c r="DR981" s="11">
        <v>8</v>
      </c>
      <c r="DS981" s="16">
        <v>12</v>
      </c>
      <c r="DT981" s="16">
        <v>0</v>
      </c>
      <c r="DU981" s="11" t="s">
        <v>181</v>
      </c>
      <c r="DV981" s="11" t="s">
        <v>182</v>
      </c>
      <c r="DW981" s="27" t="s">
        <v>156</v>
      </c>
      <c r="DX981" s="27" t="s">
        <v>156</v>
      </c>
      <c r="DY981" s="20" t="s">
        <v>423</v>
      </c>
      <c r="DZ981" s="16">
        <v>7</v>
      </c>
      <c r="EA981" s="16">
        <v>0</v>
      </c>
      <c r="EB981" s="27" t="s">
        <v>185</v>
      </c>
      <c r="EC981" s="27" t="s">
        <v>185</v>
      </c>
      <c r="ED981" s="27" t="s">
        <v>182</v>
      </c>
      <c r="EE981" s="29">
        <v>45042.277557870373</v>
      </c>
      <c r="EF981" s="28" t="s">
        <v>1129</v>
      </c>
      <c r="EG981" s="28" t="s">
        <v>1130</v>
      </c>
      <c r="EH981" s="28" t="s">
        <v>190</v>
      </c>
      <c r="EI981" s="29">
        <v>45069.440000000002</v>
      </c>
      <c r="EJ981" s="28" t="s">
        <v>197</v>
      </c>
      <c r="EK981" s="28" t="s">
        <v>156</v>
      </c>
      <c r="EL981" s="28" t="s">
        <v>2576</v>
      </c>
      <c r="EM981" s="45" t="s">
        <v>3713</v>
      </c>
      <c r="EN981" s="46" t="str">
        <f t="shared" si="106"/>
        <v>343F105A</v>
      </c>
      <c r="EO981" s="47">
        <f t="shared" si="107"/>
        <v>45116</v>
      </c>
      <c r="EP981" s="47" t="str">
        <f t="shared" si="108"/>
        <v/>
      </c>
      <c r="EQ981" s="48" t="str">
        <f t="shared" ca="1" si="109"/>
        <v>Y</v>
      </c>
      <c r="ER981" s="49" t="str">
        <f t="shared" si="110"/>
        <v/>
      </c>
      <c r="ES981" s="50"/>
      <c r="ET981" s="51" t="str">
        <f t="shared" si="111"/>
        <v/>
      </c>
      <c r="EU981" s="52" t="str">
        <f t="shared" si="112"/>
        <v/>
      </c>
      <c r="EV981" s="46"/>
      <c r="EW981" s="23" t="s">
        <v>3721</v>
      </c>
    </row>
    <row r="982" spans="1:153" ht="14.25" hidden="1" customHeight="1">
      <c r="A982" s="8">
        <v>975</v>
      </c>
      <c r="B982" s="9" t="s">
        <v>141</v>
      </c>
      <c r="C982" s="10" t="s">
        <v>206</v>
      </c>
      <c r="D982" s="10" t="s">
        <v>2008</v>
      </c>
      <c r="E982" s="10" t="s">
        <v>150</v>
      </c>
      <c r="F982" s="9" t="s">
        <v>2009</v>
      </c>
      <c r="G982" s="10" t="s">
        <v>572</v>
      </c>
      <c r="H982" s="9" t="s">
        <v>573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213</v>
      </c>
      <c r="S982" s="9" t="s">
        <v>154</v>
      </c>
      <c r="T982" s="9" t="s">
        <v>214</v>
      </c>
      <c r="U982" s="9" t="s">
        <v>215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2114</v>
      </c>
      <c r="AA982" s="9" t="s">
        <v>217</v>
      </c>
      <c r="AB982" s="12" t="s">
        <v>218</v>
      </c>
      <c r="AC982" s="10" t="s">
        <v>2115</v>
      </c>
      <c r="AD982" s="9" t="s">
        <v>217</v>
      </c>
      <c r="AE982" s="13" t="s">
        <v>218</v>
      </c>
      <c r="AF982" s="14" t="s">
        <v>2869</v>
      </c>
      <c r="AG982" s="10" t="s">
        <v>2870</v>
      </c>
      <c r="AH982" s="11" t="s">
        <v>222</v>
      </c>
      <c r="AI982" s="11" t="s">
        <v>223</v>
      </c>
      <c r="AJ982" s="10" t="s">
        <v>224</v>
      </c>
      <c r="AK982" s="11" t="s">
        <v>223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5.3</v>
      </c>
      <c r="AU982" s="10" t="s">
        <v>142</v>
      </c>
      <c r="AV982" s="16">
        <v>2500</v>
      </c>
      <c r="AW982" s="16">
        <v>2500</v>
      </c>
      <c r="AX982" s="16">
        <v>0</v>
      </c>
      <c r="AY982" s="16">
        <v>800</v>
      </c>
      <c r="AZ982" s="16">
        <v>700</v>
      </c>
      <c r="BA982" s="17">
        <v>45131</v>
      </c>
      <c r="BB982" s="30" t="s">
        <v>175</v>
      </c>
      <c r="BC982" s="18">
        <v>45037</v>
      </c>
      <c r="BD982" s="17">
        <v>45291</v>
      </c>
      <c r="BE982" s="17">
        <v>45322</v>
      </c>
      <c r="BF982" s="17">
        <v>45092</v>
      </c>
      <c r="BG982" s="10">
        <v>85370526</v>
      </c>
      <c r="BH982" s="9" t="s">
        <v>258</v>
      </c>
      <c r="BI982" s="19">
        <v>45108</v>
      </c>
      <c r="BJ982" s="20">
        <v>45138</v>
      </c>
      <c r="BK982" s="16">
        <v>0</v>
      </c>
      <c r="BL982" s="16">
        <v>0</v>
      </c>
      <c r="BM982" s="9" t="s">
        <v>177</v>
      </c>
      <c r="BN982" s="9" t="s">
        <v>178</v>
      </c>
      <c r="BO982" s="9" t="s">
        <v>156</v>
      </c>
      <c r="BP982" s="17">
        <v>45150</v>
      </c>
      <c r="BQ982" s="17" t="s">
        <v>156</v>
      </c>
      <c r="BR982" s="17">
        <v>45150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44973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45041</v>
      </c>
      <c r="CD982" s="10" t="s">
        <v>1945</v>
      </c>
      <c r="CE982" s="17">
        <v>45058</v>
      </c>
      <c r="CF982" s="17" t="s">
        <v>156</v>
      </c>
      <c r="CG982" s="17">
        <v>45011</v>
      </c>
      <c r="CH982" s="17">
        <v>45037</v>
      </c>
      <c r="CI982" s="16">
        <v>460</v>
      </c>
      <c r="CJ982" s="10" t="s">
        <v>2873</v>
      </c>
      <c r="CK982" s="10" t="s">
        <v>230</v>
      </c>
      <c r="CL982" s="18" t="s">
        <v>156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44973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>
        <v>45120</v>
      </c>
      <c r="CX982" s="10" t="s">
        <v>2178</v>
      </c>
      <c r="CY982" s="17">
        <v>45114</v>
      </c>
      <c r="CZ982" s="17" t="s">
        <v>156</v>
      </c>
      <c r="DA982" s="17">
        <v>45011</v>
      </c>
      <c r="DB982" s="17" t="s">
        <v>156</v>
      </c>
      <c r="DC982" s="16">
        <v>0</v>
      </c>
      <c r="DD982" s="10" t="s">
        <v>156</v>
      </c>
      <c r="DE982" s="10" t="s">
        <v>156</v>
      </c>
      <c r="DF982" s="18" t="s">
        <v>156</v>
      </c>
      <c r="DG982" s="17">
        <v>45132</v>
      </c>
      <c r="DH982" s="10" t="s">
        <v>2132</v>
      </c>
      <c r="DI982" s="17">
        <v>45128</v>
      </c>
      <c r="DJ982" s="17" t="s">
        <v>156</v>
      </c>
      <c r="DK982" s="17">
        <v>45008</v>
      </c>
      <c r="DL982" s="17" t="s">
        <v>156</v>
      </c>
      <c r="DM982" s="16">
        <v>0</v>
      </c>
      <c r="DN982" s="10" t="s">
        <v>156</v>
      </c>
      <c r="DO982" s="10" t="s">
        <v>156</v>
      </c>
      <c r="DP982" s="16">
        <v>12</v>
      </c>
      <c r="DQ982" s="16">
        <v>8</v>
      </c>
      <c r="DR982" s="11">
        <v>8</v>
      </c>
      <c r="DS982" s="16">
        <v>12</v>
      </c>
      <c r="DT982" s="16">
        <v>200</v>
      </c>
      <c r="DU982" s="11" t="s">
        <v>181</v>
      </c>
      <c r="DV982" s="11" t="s">
        <v>182</v>
      </c>
      <c r="DW982" s="27" t="s">
        <v>156</v>
      </c>
      <c r="DX982" s="27" t="s">
        <v>156</v>
      </c>
      <c r="DY982" s="20" t="s">
        <v>2749</v>
      </c>
      <c r="DZ982" s="16">
        <v>7</v>
      </c>
      <c r="EA982" s="16">
        <v>0</v>
      </c>
      <c r="EB982" s="27" t="s">
        <v>185</v>
      </c>
      <c r="EC982" s="27" t="s">
        <v>185</v>
      </c>
      <c r="ED982" s="27" t="s">
        <v>182</v>
      </c>
      <c r="EE982" s="29">
        <v>44973.990636574075</v>
      </c>
      <c r="EF982" s="28" t="s">
        <v>186</v>
      </c>
      <c r="EG982" s="28" t="s">
        <v>156</v>
      </c>
      <c r="EH982" s="28" t="s">
        <v>187</v>
      </c>
      <c r="EI982" s="29">
        <v>45113.415682870371</v>
      </c>
      <c r="EJ982" s="28" t="s">
        <v>188</v>
      </c>
      <c r="EK982" s="28" t="s">
        <v>189</v>
      </c>
      <c r="EL982" s="28" t="s">
        <v>190</v>
      </c>
      <c r="EM982" s="45"/>
      <c r="EN982" s="46" t="str">
        <f t="shared" si="106"/>
        <v>343F105A</v>
      </c>
      <c r="EO982" s="47">
        <f t="shared" si="107"/>
        <v>45143</v>
      </c>
      <c r="EP982" s="47">
        <f t="shared" si="108"/>
        <v>45120</v>
      </c>
      <c r="EQ982" s="48" t="str">
        <f t="shared" ca="1" si="109"/>
        <v>Past</v>
      </c>
      <c r="ER982" s="49">
        <f t="shared" si="110"/>
        <v>23</v>
      </c>
      <c r="ES982" s="50"/>
      <c r="ET982" s="51">
        <f t="shared" si="111"/>
        <v>23</v>
      </c>
      <c r="EU982" s="52">
        <f t="shared" si="112"/>
        <v>0</v>
      </c>
      <c r="EV982" s="46"/>
    </row>
    <row r="983" spans="1:153" ht="14.25" customHeight="1">
      <c r="A983" s="8">
        <v>976</v>
      </c>
      <c r="B983" s="9" t="s">
        <v>141</v>
      </c>
      <c r="C983" s="10" t="s">
        <v>206</v>
      </c>
      <c r="D983" s="10" t="s">
        <v>2008</v>
      </c>
      <c r="E983" s="10" t="s">
        <v>150</v>
      </c>
      <c r="F983" s="9" t="s">
        <v>2009</v>
      </c>
      <c r="G983" s="10" t="s">
        <v>572</v>
      </c>
      <c r="H983" s="9" t="s">
        <v>573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213</v>
      </c>
      <c r="S983" s="9" t="s">
        <v>154</v>
      </c>
      <c r="T983" s="9" t="s">
        <v>214</v>
      </c>
      <c r="U983" s="9" t="s">
        <v>215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2114</v>
      </c>
      <c r="AA983" s="9" t="s">
        <v>217</v>
      </c>
      <c r="AB983" s="12" t="s">
        <v>218</v>
      </c>
      <c r="AC983" s="10" t="s">
        <v>2115</v>
      </c>
      <c r="AD983" s="9" t="s">
        <v>217</v>
      </c>
      <c r="AE983" s="13" t="s">
        <v>218</v>
      </c>
      <c r="AF983" s="14" t="s">
        <v>2869</v>
      </c>
      <c r="AG983" s="10" t="s">
        <v>2870</v>
      </c>
      <c r="AH983" s="11" t="s">
        <v>222</v>
      </c>
      <c r="AI983" s="11" t="s">
        <v>223</v>
      </c>
      <c r="AJ983" s="10" t="s">
        <v>224</v>
      </c>
      <c r="AK983" s="11" t="s">
        <v>223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5.3</v>
      </c>
      <c r="AU983" s="10" t="s">
        <v>142</v>
      </c>
      <c r="AV983" s="16">
        <v>2500</v>
      </c>
      <c r="AW983" s="16">
        <v>2500</v>
      </c>
      <c r="AX983" s="16">
        <v>0</v>
      </c>
      <c r="AY983" s="16">
        <v>800</v>
      </c>
      <c r="AZ983" s="16">
        <v>700</v>
      </c>
      <c r="BA983" s="17">
        <v>45131</v>
      </c>
      <c r="BB983" s="30" t="s">
        <v>175</v>
      </c>
      <c r="BC983" s="18">
        <v>45117</v>
      </c>
      <c r="BD983" s="17">
        <v>45291</v>
      </c>
      <c r="BE983" s="17">
        <v>45322</v>
      </c>
      <c r="BF983" s="17">
        <v>45092</v>
      </c>
      <c r="BG983" s="10">
        <v>85370527</v>
      </c>
      <c r="BH983" s="9" t="s">
        <v>240</v>
      </c>
      <c r="BI983" s="19">
        <v>45139</v>
      </c>
      <c r="BJ983" s="20">
        <v>45152</v>
      </c>
      <c r="BK983" s="16">
        <v>500</v>
      </c>
      <c r="BL983" s="16">
        <v>2650</v>
      </c>
      <c r="BM983" s="9" t="s">
        <v>177</v>
      </c>
      <c r="BN983" s="9" t="s">
        <v>470</v>
      </c>
      <c r="BO983" s="9" t="s">
        <v>156</v>
      </c>
      <c r="BP983" s="17">
        <v>45184</v>
      </c>
      <c r="BQ983" s="17" t="s">
        <v>156</v>
      </c>
      <c r="BR983" s="17">
        <v>45164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>
        <v>44973</v>
      </c>
      <c r="BX983" s="17" t="s">
        <v>156</v>
      </c>
      <c r="BY983" s="16">
        <v>0</v>
      </c>
      <c r="BZ983" s="10" t="s">
        <v>156</v>
      </c>
      <c r="CA983" s="10" t="s">
        <v>156</v>
      </c>
      <c r="CB983" s="18" t="s">
        <v>156</v>
      </c>
      <c r="CC983" s="17">
        <v>45048</v>
      </c>
      <c r="CD983" s="10" t="s">
        <v>2208</v>
      </c>
      <c r="CE983" s="17">
        <v>45086</v>
      </c>
      <c r="CF983" s="17" t="s">
        <v>156</v>
      </c>
      <c r="CG983" s="17">
        <v>45011</v>
      </c>
      <c r="CH983" s="17">
        <v>45043</v>
      </c>
      <c r="CI983" s="16">
        <v>470</v>
      </c>
      <c r="CJ983" s="10" t="s">
        <v>2874</v>
      </c>
      <c r="CK983" s="10" t="s">
        <v>230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>
        <v>44973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45152</v>
      </c>
      <c r="CX983" s="10" t="s">
        <v>2495</v>
      </c>
      <c r="CY983" s="17">
        <v>45142</v>
      </c>
      <c r="CZ983" s="17" t="s">
        <v>156</v>
      </c>
      <c r="DA983" s="17">
        <v>45011</v>
      </c>
      <c r="DB983" s="17" t="s">
        <v>156</v>
      </c>
      <c r="DC983" s="16">
        <v>0</v>
      </c>
      <c r="DD983" s="10" t="s">
        <v>156</v>
      </c>
      <c r="DE983" s="10" t="s">
        <v>156</v>
      </c>
      <c r="DF983" s="18" t="s">
        <v>156</v>
      </c>
      <c r="DG983" s="17">
        <v>45167</v>
      </c>
      <c r="DH983" s="10" t="s">
        <v>2496</v>
      </c>
      <c r="DI983" s="17">
        <v>45163</v>
      </c>
      <c r="DJ983" s="17" t="s">
        <v>156</v>
      </c>
      <c r="DK983" s="17">
        <v>45008</v>
      </c>
      <c r="DL983" s="17" t="s">
        <v>156</v>
      </c>
      <c r="DM983" s="16">
        <v>0</v>
      </c>
      <c r="DN983" s="10" t="s">
        <v>156</v>
      </c>
      <c r="DO983" s="10" t="s">
        <v>156</v>
      </c>
      <c r="DP983" s="16">
        <v>12</v>
      </c>
      <c r="DQ983" s="16">
        <v>8</v>
      </c>
      <c r="DR983" s="11">
        <v>8</v>
      </c>
      <c r="DS983" s="16">
        <v>12</v>
      </c>
      <c r="DT983" s="16">
        <v>0</v>
      </c>
      <c r="DU983" s="11" t="s">
        <v>181</v>
      </c>
      <c r="DV983" s="11" t="s">
        <v>182</v>
      </c>
      <c r="DW983" s="27" t="s">
        <v>156</v>
      </c>
      <c r="DX983" s="27" t="s">
        <v>156</v>
      </c>
      <c r="DY983" s="20" t="s">
        <v>1453</v>
      </c>
      <c r="DZ983" s="16">
        <v>7</v>
      </c>
      <c r="EA983" s="16">
        <v>0</v>
      </c>
      <c r="EB983" s="27" t="s">
        <v>185</v>
      </c>
      <c r="EC983" s="27" t="s">
        <v>185</v>
      </c>
      <c r="ED983" s="27" t="s">
        <v>182</v>
      </c>
      <c r="EE983" s="29">
        <v>44973.990636574075</v>
      </c>
      <c r="EF983" s="28" t="s">
        <v>186</v>
      </c>
      <c r="EG983" s="28" t="s">
        <v>156</v>
      </c>
      <c r="EH983" s="28" t="s">
        <v>187</v>
      </c>
      <c r="EI983" s="29">
        <v>45115.510740740741</v>
      </c>
      <c r="EJ983" s="28" t="s">
        <v>542</v>
      </c>
      <c r="EK983" s="28" t="s">
        <v>156</v>
      </c>
      <c r="EL983" s="28" t="s">
        <v>543</v>
      </c>
      <c r="EM983" s="45" t="s">
        <v>3713</v>
      </c>
      <c r="EN983" s="46" t="str">
        <f t="shared" si="106"/>
        <v>343F105A</v>
      </c>
      <c r="EO983" s="47">
        <f t="shared" si="107"/>
        <v>45177</v>
      </c>
      <c r="EP983" s="47">
        <f t="shared" si="108"/>
        <v>45152</v>
      </c>
      <c r="EQ983" s="48" t="str">
        <f t="shared" ca="1" si="109"/>
        <v>Y</v>
      </c>
      <c r="ER983" s="49">
        <f t="shared" si="110"/>
        <v>25</v>
      </c>
      <c r="ES983" s="50"/>
      <c r="ET983" s="51">
        <f t="shared" si="111"/>
        <v>25</v>
      </c>
      <c r="EU983" s="52">
        <f t="shared" si="112"/>
        <v>12500</v>
      </c>
      <c r="EV983" s="46"/>
      <c r="EW983" s="23" t="s">
        <v>3721</v>
      </c>
    </row>
    <row r="984" spans="1:153" ht="14.25" hidden="1" customHeight="1">
      <c r="A984" s="8">
        <v>977</v>
      </c>
      <c r="B984" s="9" t="s">
        <v>141</v>
      </c>
      <c r="C984" s="10" t="s">
        <v>206</v>
      </c>
      <c r="D984" s="10" t="s">
        <v>2008</v>
      </c>
      <c r="E984" s="10" t="s">
        <v>150</v>
      </c>
      <c r="F984" s="9" t="s">
        <v>2009</v>
      </c>
      <c r="G984" s="10" t="s">
        <v>572</v>
      </c>
      <c r="H984" s="9" t="s">
        <v>573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213</v>
      </c>
      <c r="S984" s="9" t="s">
        <v>154</v>
      </c>
      <c r="T984" s="9" t="s">
        <v>214</v>
      </c>
      <c r="U984" s="9" t="s">
        <v>215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2114</v>
      </c>
      <c r="AA984" s="9" t="s">
        <v>217</v>
      </c>
      <c r="AB984" s="12" t="s">
        <v>218</v>
      </c>
      <c r="AC984" s="10" t="s">
        <v>2115</v>
      </c>
      <c r="AD984" s="9" t="s">
        <v>217</v>
      </c>
      <c r="AE984" s="13" t="s">
        <v>218</v>
      </c>
      <c r="AF984" s="14" t="s">
        <v>2869</v>
      </c>
      <c r="AG984" s="10" t="s">
        <v>2870</v>
      </c>
      <c r="AH984" s="11" t="s">
        <v>222</v>
      </c>
      <c r="AI984" s="11" t="s">
        <v>223</v>
      </c>
      <c r="AJ984" s="10" t="s">
        <v>224</v>
      </c>
      <c r="AK984" s="11" t="s">
        <v>223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5.3</v>
      </c>
      <c r="AU984" s="10" t="s">
        <v>142</v>
      </c>
      <c r="AV984" s="16">
        <v>2500</v>
      </c>
      <c r="AW984" s="16">
        <v>2500</v>
      </c>
      <c r="AX984" s="16">
        <v>0</v>
      </c>
      <c r="AY984" s="16">
        <v>800</v>
      </c>
      <c r="AZ984" s="16">
        <v>700</v>
      </c>
      <c r="BA984" s="17">
        <v>45131</v>
      </c>
      <c r="BB984" s="30" t="s">
        <v>175</v>
      </c>
      <c r="BC984" s="18">
        <v>45043</v>
      </c>
      <c r="BD984" s="17">
        <v>45291</v>
      </c>
      <c r="BE984" s="17">
        <v>45322</v>
      </c>
      <c r="BF984" s="17">
        <v>45092</v>
      </c>
      <c r="BG984" s="10">
        <v>85509067</v>
      </c>
      <c r="BH984" s="9" t="s">
        <v>244</v>
      </c>
      <c r="BI984" s="19">
        <v>45139</v>
      </c>
      <c r="BJ984" s="20">
        <v>45152</v>
      </c>
      <c r="BK984" s="16">
        <v>0</v>
      </c>
      <c r="BL984" s="16">
        <v>0</v>
      </c>
      <c r="BM984" s="9" t="s">
        <v>177</v>
      </c>
      <c r="BN984" s="9" t="s">
        <v>178</v>
      </c>
      <c r="BO984" s="9" t="s">
        <v>156</v>
      </c>
      <c r="BP984" s="17">
        <v>45184</v>
      </c>
      <c r="BQ984" s="17" t="s">
        <v>156</v>
      </c>
      <c r="BR984" s="17">
        <v>45184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45034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45048</v>
      </c>
      <c r="CD984" s="10" t="s">
        <v>156</v>
      </c>
      <c r="CE984" s="17">
        <v>45086</v>
      </c>
      <c r="CF984" s="17" t="s">
        <v>156</v>
      </c>
      <c r="CG984" s="17">
        <v>45034</v>
      </c>
      <c r="CH984" s="17">
        <v>45043</v>
      </c>
      <c r="CI984" s="16">
        <v>240</v>
      </c>
      <c r="CJ984" s="10" t="s">
        <v>2875</v>
      </c>
      <c r="CK984" s="10" t="s">
        <v>230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45034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45152</v>
      </c>
      <c r="CX984" s="10" t="s">
        <v>2495</v>
      </c>
      <c r="CY984" s="17">
        <v>45142</v>
      </c>
      <c r="CZ984" s="17" t="s">
        <v>156</v>
      </c>
      <c r="DA984" s="17">
        <v>45034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45167</v>
      </c>
      <c r="DH984" s="10" t="s">
        <v>2496</v>
      </c>
      <c r="DI984" s="17">
        <v>45163</v>
      </c>
      <c r="DJ984" s="17" t="s">
        <v>156</v>
      </c>
      <c r="DK984" s="17">
        <v>45034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12</v>
      </c>
      <c r="DQ984" s="16">
        <v>8</v>
      </c>
      <c r="DR984" s="11">
        <v>8</v>
      </c>
      <c r="DS984" s="16">
        <v>12</v>
      </c>
      <c r="DT984" s="16">
        <v>100</v>
      </c>
      <c r="DU984" s="11" t="s">
        <v>181</v>
      </c>
      <c r="DV984" s="11" t="s">
        <v>182</v>
      </c>
      <c r="DW984" s="27" t="s">
        <v>156</v>
      </c>
      <c r="DX984" s="27" t="s">
        <v>156</v>
      </c>
      <c r="DY984" s="20" t="s">
        <v>1453</v>
      </c>
      <c r="DZ984" s="16">
        <v>7</v>
      </c>
      <c r="EA984" s="16">
        <v>0</v>
      </c>
      <c r="EB984" s="27" t="s">
        <v>185</v>
      </c>
      <c r="EC984" s="27" t="s">
        <v>185</v>
      </c>
      <c r="ED984" s="27" t="s">
        <v>182</v>
      </c>
      <c r="EE984" s="29">
        <v>45034.979629629626</v>
      </c>
      <c r="EF984" s="28" t="s">
        <v>186</v>
      </c>
      <c r="EG984" s="28" t="s">
        <v>156</v>
      </c>
      <c r="EH984" s="28" t="s">
        <v>187</v>
      </c>
      <c r="EI984" s="29">
        <v>45115.510740740741</v>
      </c>
      <c r="EJ984" s="28" t="s">
        <v>542</v>
      </c>
      <c r="EK984" s="28" t="s">
        <v>156</v>
      </c>
      <c r="EL984" s="28" t="s">
        <v>543</v>
      </c>
      <c r="EM984" s="45"/>
      <c r="EN984" s="46" t="str">
        <f t="shared" si="106"/>
        <v>343F105A</v>
      </c>
      <c r="EO984" s="47">
        <f t="shared" si="107"/>
        <v>45177</v>
      </c>
      <c r="EP984" s="47">
        <f t="shared" si="108"/>
        <v>45152</v>
      </c>
      <c r="EQ984" s="48" t="str">
        <f t="shared" ca="1" si="109"/>
        <v>Y</v>
      </c>
      <c r="ER984" s="49">
        <f t="shared" si="110"/>
        <v>25</v>
      </c>
      <c r="ES984" s="50"/>
      <c r="ET984" s="51">
        <f t="shared" si="111"/>
        <v>25</v>
      </c>
      <c r="EU984" s="52">
        <f t="shared" si="112"/>
        <v>0</v>
      </c>
      <c r="EV984" s="46"/>
    </row>
    <row r="985" spans="1:153" ht="14.25" customHeight="1">
      <c r="A985" s="8">
        <v>978</v>
      </c>
      <c r="B985" s="9" t="s">
        <v>141</v>
      </c>
      <c r="C985" s="10" t="s">
        <v>206</v>
      </c>
      <c r="D985" s="10" t="s">
        <v>2008</v>
      </c>
      <c r="E985" s="10" t="s">
        <v>150</v>
      </c>
      <c r="F985" s="9" t="s">
        <v>2009</v>
      </c>
      <c r="G985" s="10" t="s">
        <v>572</v>
      </c>
      <c r="H985" s="9" t="s">
        <v>573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213</v>
      </c>
      <c r="S985" s="9" t="s">
        <v>154</v>
      </c>
      <c r="T985" s="9" t="s">
        <v>214</v>
      </c>
      <c r="U985" s="9" t="s">
        <v>215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2114</v>
      </c>
      <c r="AA985" s="9" t="s">
        <v>217</v>
      </c>
      <c r="AB985" s="12" t="s">
        <v>218</v>
      </c>
      <c r="AC985" s="10" t="s">
        <v>2115</v>
      </c>
      <c r="AD985" s="9" t="s">
        <v>217</v>
      </c>
      <c r="AE985" s="13" t="s">
        <v>218</v>
      </c>
      <c r="AF985" s="14" t="s">
        <v>2869</v>
      </c>
      <c r="AG985" s="10" t="s">
        <v>2870</v>
      </c>
      <c r="AH985" s="11" t="s">
        <v>222</v>
      </c>
      <c r="AI985" s="11" t="s">
        <v>223</v>
      </c>
      <c r="AJ985" s="10" t="s">
        <v>224</v>
      </c>
      <c r="AK985" s="11" t="s">
        <v>223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5.3</v>
      </c>
      <c r="AU985" s="10" t="s">
        <v>142</v>
      </c>
      <c r="AV985" s="16">
        <v>2500</v>
      </c>
      <c r="AW985" s="16">
        <v>2500</v>
      </c>
      <c r="AX985" s="16">
        <v>0</v>
      </c>
      <c r="AY985" s="16">
        <v>800</v>
      </c>
      <c r="AZ985" s="16">
        <v>700</v>
      </c>
      <c r="BA985" s="17">
        <v>45131</v>
      </c>
      <c r="BB985" s="30" t="s">
        <v>175</v>
      </c>
      <c r="BC985" s="18" t="s">
        <v>156</v>
      </c>
      <c r="BD985" s="17">
        <v>45291</v>
      </c>
      <c r="BE985" s="17">
        <v>45322</v>
      </c>
      <c r="BF985" s="17">
        <v>45092</v>
      </c>
      <c r="BG985" s="10">
        <v>85521214</v>
      </c>
      <c r="BH985" s="9" t="s">
        <v>247</v>
      </c>
      <c r="BI985" s="19">
        <v>45170</v>
      </c>
      <c r="BJ985" s="20">
        <v>45173</v>
      </c>
      <c r="BK985" s="16">
        <v>0</v>
      </c>
      <c r="BL985" s="16">
        <v>0</v>
      </c>
      <c r="BM985" s="9" t="s">
        <v>177</v>
      </c>
      <c r="BN985" s="9" t="s">
        <v>470</v>
      </c>
      <c r="BO985" s="9" t="s">
        <v>156</v>
      </c>
      <c r="BP985" s="17">
        <v>45215</v>
      </c>
      <c r="BQ985" s="17" t="s">
        <v>156</v>
      </c>
      <c r="BR985" s="17" t="s">
        <v>156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 t="s">
        <v>156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45100</v>
      </c>
      <c r="CD985" s="10" t="s">
        <v>156</v>
      </c>
      <c r="CE985" s="17">
        <v>45100</v>
      </c>
      <c r="CF985" s="17" t="s">
        <v>156</v>
      </c>
      <c r="CG985" s="17">
        <v>45042</v>
      </c>
      <c r="CH985" s="17" t="s">
        <v>156</v>
      </c>
      <c r="CI985" s="16">
        <v>0</v>
      </c>
      <c r="CJ985" s="10" t="s">
        <v>156</v>
      </c>
      <c r="CK985" s="10" t="s">
        <v>156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 t="s">
        <v>156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45156</v>
      </c>
      <c r="CX985" s="10" t="s">
        <v>193</v>
      </c>
      <c r="CY985" s="17">
        <v>45156</v>
      </c>
      <c r="CZ985" s="17" t="s">
        <v>156</v>
      </c>
      <c r="DA985" s="17">
        <v>45042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45191</v>
      </c>
      <c r="DH985" s="10" t="s">
        <v>156</v>
      </c>
      <c r="DI985" s="17">
        <v>45191</v>
      </c>
      <c r="DJ985" s="17" t="s">
        <v>156</v>
      </c>
      <c r="DK985" s="17">
        <v>45042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12</v>
      </c>
      <c r="DQ985" s="16">
        <v>8</v>
      </c>
      <c r="DR985" s="11">
        <v>8</v>
      </c>
      <c r="DS985" s="16">
        <v>12</v>
      </c>
      <c r="DT985" s="16">
        <v>0</v>
      </c>
      <c r="DU985" s="11" t="s">
        <v>181</v>
      </c>
      <c r="DV985" s="11" t="s">
        <v>182</v>
      </c>
      <c r="DW985" s="27" t="s">
        <v>156</v>
      </c>
      <c r="DX985" s="27" t="s">
        <v>156</v>
      </c>
      <c r="DY985" s="20" t="s">
        <v>2217</v>
      </c>
      <c r="DZ985" s="16">
        <v>7</v>
      </c>
      <c r="EA985" s="16">
        <v>0</v>
      </c>
      <c r="EB985" s="27" t="s">
        <v>185</v>
      </c>
      <c r="EC985" s="27" t="s">
        <v>185</v>
      </c>
      <c r="ED985" s="27" t="s">
        <v>182</v>
      </c>
      <c r="EE985" s="29">
        <v>45042.277557870373</v>
      </c>
      <c r="EF985" s="28" t="s">
        <v>1129</v>
      </c>
      <c r="EG985" s="28" t="s">
        <v>1130</v>
      </c>
      <c r="EH985" s="28" t="s">
        <v>190</v>
      </c>
      <c r="EI985" s="29">
        <v>45103.816863425927</v>
      </c>
      <c r="EJ985" s="28" t="s">
        <v>197</v>
      </c>
      <c r="EK985" s="28" t="s">
        <v>156</v>
      </c>
      <c r="EL985" s="28" t="s">
        <v>198</v>
      </c>
      <c r="EM985" s="45" t="s">
        <v>3713</v>
      </c>
      <c r="EN985" s="46" t="str">
        <f t="shared" si="106"/>
        <v>343F105A</v>
      </c>
      <c r="EO985" s="47">
        <f t="shared" si="107"/>
        <v>45208</v>
      </c>
      <c r="EP985" s="47">
        <f t="shared" si="108"/>
        <v>45156</v>
      </c>
      <c r="EQ985" s="48" t="str">
        <f t="shared" ca="1" si="109"/>
        <v>Y</v>
      </c>
      <c r="ER985" s="49">
        <f t="shared" si="110"/>
        <v>52</v>
      </c>
      <c r="ES985" s="50"/>
      <c r="ET985" s="51">
        <f t="shared" si="111"/>
        <v>52</v>
      </c>
      <c r="EU985" s="52">
        <f t="shared" si="112"/>
        <v>0</v>
      </c>
      <c r="EV985" s="46"/>
      <c r="EW985" s="23" t="s">
        <v>3721</v>
      </c>
    </row>
    <row r="986" spans="1:153" ht="14.25" customHeight="1">
      <c r="A986" s="8">
        <v>979</v>
      </c>
      <c r="B986" s="9" t="s">
        <v>141</v>
      </c>
      <c r="C986" s="10" t="s">
        <v>206</v>
      </c>
      <c r="D986" s="10" t="s">
        <v>2008</v>
      </c>
      <c r="E986" s="10" t="s">
        <v>150</v>
      </c>
      <c r="F986" s="9" t="s">
        <v>2009</v>
      </c>
      <c r="G986" s="10" t="s">
        <v>572</v>
      </c>
      <c r="H986" s="9" t="s">
        <v>573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213</v>
      </c>
      <c r="S986" s="9" t="s">
        <v>154</v>
      </c>
      <c r="T986" s="9" t="s">
        <v>214</v>
      </c>
      <c r="U986" s="9" t="s">
        <v>215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2114</v>
      </c>
      <c r="AA986" s="9" t="s">
        <v>217</v>
      </c>
      <c r="AB986" s="12" t="s">
        <v>218</v>
      </c>
      <c r="AC986" s="10" t="s">
        <v>2115</v>
      </c>
      <c r="AD986" s="9" t="s">
        <v>217</v>
      </c>
      <c r="AE986" s="13" t="s">
        <v>218</v>
      </c>
      <c r="AF986" s="14" t="s">
        <v>2869</v>
      </c>
      <c r="AG986" s="10" t="s">
        <v>2870</v>
      </c>
      <c r="AH986" s="11" t="s">
        <v>222</v>
      </c>
      <c r="AI986" s="11" t="s">
        <v>223</v>
      </c>
      <c r="AJ986" s="10" t="s">
        <v>224</v>
      </c>
      <c r="AK986" s="11" t="s">
        <v>223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5.3</v>
      </c>
      <c r="AU986" s="10" t="s">
        <v>142</v>
      </c>
      <c r="AV986" s="16">
        <v>2500</v>
      </c>
      <c r="AW986" s="16">
        <v>2500</v>
      </c>
      <c r="AX986" s="16">
        <v>0</v>
      </c>
      <c r="AY986" s="16">
        <v>800</v>
      </c>
      <c r="AZ986" s="16">
        <v>700</v>
      </c>
      <c r="BA986" s="17">
        <v>45131</v>
      </c>
      <c r="BB986" s="30" t="s">
        <v>175</v>
      </c>
      <c r="BC986" s="18" t="s">
        <v>156</v>
      </c>
      <c r="BD986" s="17">
        <v>45291</v>
      </c>
      <c r="BE986" s="17">
        <v>45322</v>
      </c>
      <c r="BF986" s="17">
        <v>45092</v>
      </c>
      <c r="BG986" s="10">
        <v>85521215</v>
      </c>
      <c r="BH986" s="9" t="s">
        <v>176</v>
      </c>
      <c r="BI986" s="19">
        <v>45200</v>
      </c>
      <c r="BJ986" s="20">
        <v>45201</v>
      </c>
      <c r="BK986" s="16">
        <v>0</v>
      </c>
      <c r="BL986" s="16">
        <v>0</v>
      </c>
      <c r="BM986" s="9" t="s">
        <v>177</v>
      </c>
      <c r="BN986" s="9" t="s">
        <v>470</v>
      </c>
      <c r="BO986" s="9" t="s">
        <v>156</v>
      </c>
      <c r="BP986" s="17">
        <v>45245</v>
      </c>
      <c r="BQ986" s="17" t="s">
        <v>156</v>
      </c>
      <c r="BR986" s="17" t="s">
        <v>156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 t="s">
        <v>156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45100</v>
      </c>
      <c r="CD986" s="10" t="s">
        <v>156</v>
      </c>
      <c r="CE986" s="17">
        <v>45100</v>
      </c>
      <c r="CF986" s="17" t="s">
        <v>156</v>
      </c>
      <c r="CG986" s="17">
        <v>45042</v>
      </c>
      <c r="CH986" s="17" t="s">
        <v>156</v>
      </c>
      <c r="CI986" s="16">
        <v>0</v>
      </c>
      <c r="CJ986" s="10" t="s">
        <v>156</v>
      </c>
      <c r="CK986" s="10" t="s">
        <v>156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 t="s">
        <v>156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>
        <v>45156</v>
      </c>
      <c r="CX986" s="10" t="s">
        <v>193</v>
      </c>
      <c r="CY986" s="17">
        <v>45156</v>
      </c>
      <c r="CZ986" s="17" t="s">
        <v>156</v>
      </c>
      <c r="DA986" s="17">
        <v>45042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>
        <v>45219</v>
      </c>
      <c r="DH986" s="10" t="s">
        <v>156</v>
      </c>
      <c r="DI986" s="17">
        <v>45219</v>
      </c>
      <c r="DJ986" s="17" t="s">
        <v>156</v>
      </c>
      <c r="DK986" s="17">
        <v>45042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12</v>
      </c>
      <c r="DQ986" s="16">
        <v>8</v>
      </c>
      <c r="DR986" s="11">
        <v>8</v>
      </c>
      <c r="DS986" s="16">
        <v>12</v>
      </c>
      <c r="DT986" s="16">
        <v>0</v>
      </c>
      <c r="DU986" s="11" t="s">
        <v>181</v>
      </c>
      <c r="DV986" s="11" t="s">
        <v>182</v>
      </c>
      <c r="DW986" s="27" t="s">
        <v>156</v>
      </c>
      <c r="DX986" s="27" t="s">
        <v>156</v>
      </c>
      <c r="DY986" s="20" t="s">
        <v>2845</v>
      </c>
      <c r="DZ986" s="16">
        <v>7</v>
      </c>
      <c r="EA986" s="16">
        <v>0</v>
      </c>
      <c r="EB986" s="27" t="s">
        <v>185</v>
      </c>
      <c r="EC986" s="27" t="s">
        <v>185</v>
      </c>
      <c r="ED986" s="27" t="s">
        <v>182</v>
      </c>
      <c r="EE986" s="29">
        <v>45042.277557870373</v>
      </c>
      <c r="EF986" s="28" t="s">
        <v>1129</v>
      </c>
      <c r="EG986" s="28" t="s">
        <v>1130</v>
      </c>
      <c r="EH986" s="28" t="s">
        <v>190</v>
      </c>
      <c r="EI986" s="29">
        <v>45103.816863425927</v>
      </c>
      <c r="EJ986" s="28" t="s">
        <v>197</v>
      </c>
      <c r="EK986" s="28" t="s">
        <v>156</v>
      </c>
      <c r="EL986" s="28" t="s">
        <v>198</v>
      </c>
      <c r="EM986" s="45" t="s">
        <v>3713</v>
      </c>
      <c r="EN986" s="46" t="str">
        <f t="shared" si="106"/>
        <v>343F105A</v>
      </c>
      <c r="EO986" s="47">
        <f t="shared" si="107"/>
        <v>45238</v>
      </c>
      <c r="EP986" s="47">
        <f t="shared" si="108"/>
        <v>45156</v>
      </c>
      <c r="EQ986" s="48" t="str">
        <f t="shared" ca="1" si="109"/>
        <v>Y</v>
      </c>
      <c r="ER986" s="49">
        <f t="shared" si="110"/>
        <v>82</v>
      </c>
      <c r="ES986" s="50"/>
      <c r="ET986" s="51">
        <f t="shared" si="111"/>
        <v>82</v>
      </c>
      <c r="EU986" s="52">
        <f t="shared" si="112"/>
        <v>0</v>
      </c>
      <c r="EV986" s="46"/>
      <c r="EW986" s="23" t="s">
        <v>3721</v>
      </c>
    </row>
    <row r="987" spans="1:153" ht="14.25" hidden="1" customHeight="1">
      <c r="A987" s="8">
        <v>980</v>
      </c>
      <c r="B987" s="9" t="s">
        <v>141</v>
      </c>
      <c r="C987" s="10" t="s">
        <v>206</v>
      </c>
      <c r="D987" s="10" t="s">
        <v>2008</v>
      </c>
      <c r="E987" s="10" t="s">
        <v>150</v>
      </c>
      <c r="F987" s="9" t="s">
        <v>2009</v>
      </c>
      <c r="G987" s="10" t="s">
        <v>572</v>
      </c>
      <c r="H987" s="9" t="s">
        <v>573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213</v>
      </c>
      <c r="S987" s="9" t="s">
        <v>154</v>
      </c>
      <c r="T987" s="9" t="s">
        <v>214</v>
      </c>
      <c r="U987" s="9" t="s">
        <v>215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2114</v>
      </c>
      <c r="AA987" s="9" t="s">
        <v>217</v>
      </c>
      <c r="AB987" s="12" t="s">
        <v>218</v>
      </c>
      <c r="AC987" s="10" t="s">
        <v>2115</v>
      </c>
      <c r="AD987" s="9" t="s">
        <v>217</v>
      </c>
      <c r="AE987" s="13" t="s">
        <v>218</v>
      </c>
      <c r="AF987" s="14" t="s">
        <v>2869</v>
      </c>
      <c r="AG987" s="10" t="s">
        <v>2870</v>
      </c>
      <c r="AH987" s="11" t="s">
        <v>222</v>
      </c>
      <c r="AI987" s="11" t="s">
        <v>223</v>
      </c>
      <c r="AJ987" s="10" t="s">
        <v>224</v>
      </c>
      <c r="AK987" s="11" t="s">
        <v>223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5.3</v>
      </c>
      <c r="AU987" s="10" t="s">
        <v>142</v>
      </c>
      <c r="AV987" s="16">
        <v>2500</v>
      </c>
      <c r="AW987" s="16">
        <v>2500</v>
      </c>
      <c r="AX987" s="16">
        <v>0</v>
      </c>
      <c r="AY987" s="16">
        <v>800</v>
      </c>
      <c r="AZ987" s="16">
        <v>700</v>
      </c>
      <c r="BA987" s="17">
        <v>45131</v>
      </c>
      <c r="BB987" s="30" t="s">
        <v>175</v>
      </c>
      <c r="BC987" s="18">
        <v>45043</v>
      </c>
      <c r="BD987" s="17">
        <v>45291</v>
      </c>
      <c r="BE987" s="17">
        <v>45322</v>
      </c>
      <c r="BF987" s="17">
        <v>45092</v>
      </c>
      <c r="BG987" s="10">
        <v>85509066</v>
      </c>
      <c r="BH987" s="9" t="s">
        <v>211</v>
      </c>
      <c r="BI987" s="19">
        <v>45231</v>
      </c>
      <c r="BJ987" s="20">
        <v>45236</v>
      </c>
      <c r="BK987" s="16">
        <v>0</v>
      </c>
      <c r="BL987" s="16">
        <v>0</v>
      </c>
      <c r="BM987" s="9" t="s">
        <v>177</v>
      </c>
      <c r="BN987" s="9" t="s">
        <v>521</v>
      </c>
      <c r="BO987" s="9" t="s">
        <v>156</v>
      </c>
      <c r="BP987" s="17">
        <v>45246</v>
      </c>
      <c r="BQ987" s="17" t="s">
        <v>156</v>
      </c>
      <c r="BR987" s="17">
        <v>45246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>
        <v>45034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45048</v>
      </c>
      <c r="CD987" s="10" t="s">
        <v>156</v>
      </c>
      <c r="CE987" s="17">
        <v>45149</v>
      </c>
      <c r="CF987" s="17" t="s">
        <v>156</v>
      </c>
      <c r="CG987" s="17">
        <v>45034</v>
      </c>
      <c r="CH987" s="17">
        <v>45043</v>
      </c>
      <c r="CI987" s="16">
        <v>170</v>
      </c>
      <c r="CJ987" s="10" t="s">
        <v>2876</v>
      </c>
      <c r="CK987" s="10" t="s">
        <v>230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>
        <v>45034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45216</v>
      </c>
      <c r="CX987" s="10" t="s">
        <v>193</v>
      </c>
      <c r="CY987" s="17">
        <v>45205</v>
      </c>
      <c r="CZ987" s="17" t="s">
        <v>156</v>
      </c>
      <c r="DA987" s="17">
        <v>45034</v>
      </c>
      <c r="DB987" s="17" t="s">
        <v>156</v>
      </c>
      <c r="DC987" s="16">
        <v>0</v>
      </c>
      <c r="DD987" s="10" t="s">
        <v>156</v>
      </c>
      <c r="DE987" s="10" t="s">
        <v>156</v>
      </c>
      <c r="DF987" s="18" t="s">
        <v>156</v>
      </c>
      <c r="DG987" s="17">
        <v>45225</v>
      </c>
      <c r="DH987" s="10" t="s">
        <v>156</v>
      </c>
      <c r="DI987" s="17">
        <v>45226</v>
      </c>
      <c r="DJ987" s="17" t="s">
        <v>156</v>
      </c>
      <c r="DK987" s="17">
        <v>45034</v>
      </c>
      <c r="DL987" s="17" t="s">
        <v>156</v>
      </c>
      <c r="DM987" s="16">
        <v>0</v>
      </c>
      <c r="DN987" s="10" t="s">
        <v>156</v>
      </c>
      <c r="DO987" s="10" t="s">
        <v>156</v>
      </c>
      <c r="DP987" s="16">
        <v>12</v>
      </c>
      <c r="DQ987" s="16">
        <v>8</v>
      </c>
      <c r="DR987" s="11">
        <v>8</v>
      </c>
      <c r="DS987" s="16">
        <v>12</v>
      </c>
      <c r="DT987" s="16">
        <v>0</v>
      </c>
      <c r="DU987" s="11" t="s">
        <v>181</v>
      </c>
      <c r="DV987" s="11" t="s">
        <v>182</v>
      </c>
      <c r="DW987" s="27" t="s">
        <v>156</v>
      </c>
      <c r="DX987" s="27" t="s">
        <v>156</v>
      </c>
      <c r="DY987" s="20" t="s">
        <v>156</v>
      </c>
      <c r="DZ987" s="16">
        <v>7</v>
      </c>
      <c r="EA987" s="16">
        <v>0</v>
      </c>
      <c r="EB987" s="27" t="s">
        <v>185</v>
      </c>
      <c r="EC987" s="27" t="s">
        <v>185</v>
      </c>
      <c r="ED987" s="27" t="s">
        <v>182</v>
      </c>
      <c r="EE987" s="29">
        <v>45034.979629629626</v>
      </c>
      <c r="EF987" s="28" t="s">
        <v>186</v>
      </c>
      <c r="EG987" s="28" t="s">
        <v>156</v>
      </c>
      <c r="EH987" s="28" t="s">
        <v>187</v>
      </c>
      <c r="EI987" s="29">
        <v>45077.979664351849</v>
      </c>
      <c r="EJ987" s="28" t="s">
        <v>186</v>
      </c>
      <c r="EK987" s="28" t="s">
        <v>156</v>
      </c>
      <c r="EL987" s="28" t="s">
        <v>187</v>
      </c>
      <c r="EM987" s="45"/>
      <c r="EN987" s="46" t="str">
        <f t="shared" si="106"/>
        <v>343F105A</v>
      </c>
      <c r="EO987" s="47">
        <f t="shared" si="107"/>
        <v>45239</v>
      </c>
      <c r="EP987" s="47">
        <f t="shared" si="108"/>
        <v>45216</v>
      </c>
      <c r="EQ987" s="48" t="str">
        <f t="shared" ca="1" si="109"/>
        <v>Y</v>
      </c>
      <c r="ER987" s="49">
        <f t="shared" si="110"/>
        <v>23</v>
      </c>
      <c r="ES987" s="50"/>
      <c r="ET987" s="51">
        <f t="shared" si="111"/>
        <v>23</v>
      </c>
      <c r="EU987" s="52">
        <f t="shared" si="112"/>
        <v>0</v>
      </c>
      <c r="EV987" s="46"/>
      <c r="EW987" s="23" t="s">
        <v>3717</v>
      </c>
    </row>
    <row r="988" spans="1:153" ht="14.25" customHeight="1">
      <c r="A988" s="8">
        <v>981</v>
      </c>
      <c r="B988" s="9" t="s">
        <v>141</v>
      </c>
      <c r="C988" s="10" t="s">
        <v>206</v>
      </c>
      <c r="D988" s="10" t="s">
        <v>2008</v>
      </c>
      <c r="E988" s="10" t="s">
        <v>150</v>
      </c>
      <c r="F988" s="9" t="s">
        <v>2009</v>
      </c>
      <c r="G988" s="10" t="s">
        <v>572</v>
      </c>
      <c r="H988" s="9" t="s">
        <v>573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213</v>
      </c>
      <c r="S988" s="9" t="s">
        <v>154</v>
      </c>
      <c r="T988" s="9" t="s">
        <v>214</v>
      </c>
      <c r="U988" s="9" t="s">
        <v>215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2114</v>
      </c>
      <c r="AA988" s="9" t="s">
        <v>217</v>
      </c>
      <c r="AB988" s="12" t="s">
        <v>218</v>
      </c>
      <c r="AC988" s="10" t="s">
        <v>2115</v>
      </c>
      <c r="AD988" s="9" t="s">
        <v>217</v>
      </c>
      <c r="AE988" s="13" t="s">
        <v>218</v>
      </c>
      <c r="AF988" s="14" t="s">
        <v>2869</v>
      </c>
      <c r="AG988" s="10" t="s">
        <v>2877</v>
      </c>
      <c r="AH988" s="11" t="s">
        <v>256</v>
      </c>
      <c r="AI988" s="11" t="s">
        <v>223</v>
      </c>
      <c r="AJ988" s="10" t="s">
        <v>257</v>
      </c>
      <c r="AK988" s="11" t="s">
        <v>223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5.3</v>
      </c>
      <c r="AU988" s="10" t="s">
        <v>206</v>
      </c>
      <c r="AV988" s="16">
        <v>500</v>
      </c>
      <c r="AW988" s="16">
        <v>500</v>
      </c>
      <c r="AX988" s="16">
        <v>0</v>
      </c>
      <c r="AY988" s="16">
        <v>0</v>
      </c>
      <c r="AZ988" s="16">
        <v>0</v>
      </c>
      <c r="BA988" s="17">
        <v>45131</v>
      </c>
      <c r="BB988" s="30" t="s">
        <v>175</v>
      </c>
      <c r="BC988" s="18">
        <v>45084</v>
      </c>
      <c r="BD988" s="17">
        <v>45291</v>
      </c>
      <c r="BE988" s="17">
        <v>45322</v>
      </c>
      <c r="BF988" s="17">
        <v>45092</v>
      </c>
      <c r="BG988" s="10">
        <v>85298231</v>
      </c>
      <c r="BH988" s="9" t="s">
        <v>694</v>
      </c>
      <c r="BI988" s="19">
        <v>45017</v>
      </c>
      <c r="BJ988" s="20">
        <v>45019</v>
      </c>
      <c r="BK988" s="16">
        <v>228</v>
      </c>
      <c r="BL988" s="16">
        <v>1208</v>
      </c>
      <c r="BM988" s="9" t="s">
        <v>177</v>
      </c>
      <c r="BN988" s="9" t="s">
        <v>383</v>
      </c>
      <c r="BO988" s="9" t="s">
        <v>156</v>
      </c>
      <c r="BP988" s="17">
        <v>45092</v>
      </c>
      <c r="BQ988" s="17">
        <v>45092</v>
      </c>
      <c r="BR988" s="17">
        <v>45199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>
        <v>44950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 t="s">
        <v>156</v>
      </c>
      <c r="CD988" s="10" t="s">
        <v>156</v>
      </c>
      <c r="CE988" s="17" t="s">
        <v>156</v>
      </c>
      <c r="CF988" s="17" t="s">
        <v>156</v>
      </c>
      <c r="CG988" s="17">
        <v>44950</v>
      </c>
      <c r="CH988" s="17" t="s">
        <v>156</v>
      </c>
      <c r="CI988" s="16">
        <v>0</v>
      </c>
      <c r="CJ988" s="10" t="s">
        <v>156</v>
      </c>
      <c r="CK988" s="10" t="s">
        <v>156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>
        <v>44950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 t="s">
        <v>156</v>
      </c>
      <c r="CX988" s="10" t="s">
        <v>193</v>
      </c>
      <c r="CY988" s="17" t="s">
        <v>156</v>
      </c>
      <c r="CZ988" s="17" t="s">
        <v>156</v>
      </c>
      <c r="DA988" s="17">
        <v>44950</v>
      </c>
      <c r="DB988" s="17">
        <v>44952</v>
      </c>
      <c r="DC988" s="16">
        <v>228</v>
      </c>
      <c r="DD988" s="10" t="s">
        <v>2878</v>
      </c>
      <c r="DE988" s="10" t="s">
        <v>230</v>
      </c>
      <c r="DF988" s="18" t="s">
        <v>156</v>
      </c>
      <c r="DG988" s="17">
        <v>44981</v>
      </c>
      <c r="DH988" s="10" t="s">
        <v>156</v>
      </c>
      <c r="DI988" s="17" t="s">
        <v>156</v>
      </c>
      <c r="DJ988" s="17" t="s">
        <v>156</v>
      </c>
      <c r="DK988" s="17">
        <v>44950</v>
      </c>
      <c r="DL988" s="17">
        <v>44979</v>
      </c>
      <c r="DM988" s="16">
        <v>228</v>
      </c>
      <c r="DN988" s="10" t="s">
        <v>2879</v>
      </c>
      <c r="DO988" s="10" t="s">
        <v>233</v>
      </c>
      <c r="DP988" s="16">
        <v>12</v>
      </c>
      <c r="DQ988" s="16">
        <v>8</v>
      </c>
      <c r="DR988" s="11">
        <v>8</v>
      </c>
      <c r="DS988" s="16">
        <v>12</v>
      </c>
      <c r="DT988" s="16">
        <v>0</v>
      </c>
      <c r="DU988" s="11" t="s">
        <v>181</v>
      </c>
      <c r="DV988" s="11" t="s">
        <v>182</v>
      </c>
      <c r="DW988" s="27" t="s">
        <v>156</v>
      </c>
      <c r="DX988" s="27" t="s">
        <v>156</v>
      </c>
      <c r="DY988" s="20" t="s">
        <v>1299</v>
      </c>
      <c r="DZ988" s="16">
        <v>7</v>
      </c>
      <c r="EA988" s="16">
        <v>0</v>
      </c>
      <c r="EB988" s="27" t="s">
        <v>185</v>
      </c>
      <c r="EC988" s="27" t="s">
        <v>185</v>
      </c>
      <c r="ED988" s="27" t="s">
        <v>182</v>
      </c>
      <c r="EE988" s="29">
        <v>44950.998136574075</v>
      </c>
      <c r="EF988" s="28" t="s">
        <v>186</v>
      </c>
      <c r="EG988" s="28" t="s">
        <v>156</v>
      </c>
      <c r="EH988" s="28" t="s">
        <v>187</v>
      </c>
      <c r="EI988" s="29">
        <v>45062.343865740739</v>
      </c>
      <c r="EJ988" s="28" t="s">
        <v>197</v>
      </c>
      <c r="EK988" s="28" t="s">
        <v>156</v>
      </c>
      <c r="EL988" s="28" t="s">
        <v>198</v>
      </c>
      <c r="EM988" s="45" t="s">
        <v>3713</v>
      </c>
      <c r="EN988" s="46" t="str">
        <f t="shared" si="106"/>
        <v>343F105B</v>
      </c>
      <c r="EO988" s="47">
        <f t="shared" si="107"/>
        <v>45085</v>
      </c>
      <c r="EP988" s="47" t="str">
        <f t="shared" si="108"/>
        <v/>
      </c>
      <c r="EQ988" s="48" t="str">
        <f t="shared" ca="1" si="109"/>
        <v>Y</v>
      </c>
      <c r="ER988" s="49" t="str">
        <f t="shared" si="110"/>
        <v/>
      </c>
      <c r="ES988" s="50"/>
      <c r="ET988" s="51" t="str">
        <f t="shared" si="111"/>
        <v/>
      </c>
      <c r="EU988" s="52" t="str">
        <f t="shared" si="112"/>
        <v/>
      </c>
      <c r="EV988" s="46"/>
      <c r="EW988" s="23" t="s">
        <v>3714</v>
      </c>
    </row>
    <row r="989" spans="1:153" ht="14.25" customHeight="1">
      <c r="A989" s="8">
        <v>982</v>
      </c>
      <c r="B989" s="9" t="s">
        <v>141</v>
      </c>
      <c r="C989" s="10" t="s">
        <v>206</v>
      </c>
      <c r="D989" s="10" t="s">
        <v>2008</v>
      </c>
      <c r="E989" s="10" t="s">
        <v>150</v>
      </c>
      <c r="F989" s="9" t="s">
        <v>2009</v>
      </c>
      <c r="G989" s="10" t="s">
        <v>572</v>
      </c>
      <c r="H989" s="9" t="s">
        <v>573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213</v>
      </c>
      <c r="S989" s="9" t="s">
        <v>154</v>
      </c>
      <c r="T989" s="9" t="s">
        <v>214</v>
      </c>
      <c r="U989" s="9" t="s">
        <v>215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2114</v>
      </c>
      <c r="AA989" s="9" t="s">
        <v>217</v>
      </c>
      <c r="AB989" s="12" t="s">
        <v>218</v>
      </c>
      <c r="AC989" s="10" t="s">
        <v>2115</v>
      </c>
      <c r="AD989" s="9" t="s">
        <v>217</v>
      </c>
      <c r="AE989" s="13" t="s">
        <v>218</v>
      </c>
      <c r="AF989" s="14" t="s">
        <v>2869</v>
      </c>
      <c r="AG989" s="10" t="s">
        <v>2877</v>
      </c>
      <c r="AH989" s="11" t="s">
        <v>256</v>
      </c>
      <c r="AI989" s="11" t="s">
        <v>223</v>
      </c>
      <c r="AJ989" s="10" t="s">
        <v>257</v>
      </c>
      <c r="AK989" s="11" t="s">
        <v>223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5.3</v>
      </c>
      <c r="AU989" s="10" t="s">
        <v>206</v>
      </c>
      <c r="AV989" s="16">
        <v>500</v>
      </c>
      <c r="AW989" s="16">
        <v>500</v>
      </c>
      <c r="AX989" s="16">
        <v>0</v>
      </c>
      <c r="AY989" s="16">
        <v>0</v>
      </c>
      <c r="AZ989" s="16">
        <v>0</v>
      </c>
      <c r="BA989" s="17">
        <v>45131</v>
      </c>
      <c r="BB989" s="30" t="s">
        <v>175</v>
      </c>
      <c r="BC989" s="18">
        <v>45084</v>
      </c>
      <c r="BD989" s="17">
        <v>45291</v>
      </c>
      <c r="BE989" s="17">
        <v>45322</v>
      </c>
      <c r="BF989" s="17">
        <v>45092</v>
      </c>
      <c r="BG989" s="10">
        <v>85136970</v>
      </c>
      <c r="BH989" s="9" t="s">
        <v>695</v>
      </c>
      <c r="BI989" s="19">
        <v>45017</v>
      </c>
      <c r="BJ989" s="20">
        <v>45019</v>
      </c>
      <c r="BK989" s="16">
        <v>380</v>
      </c>
      <c r="BL989" s="16">
        <v>2014</v>
      </c>
      <c r="BM989" s="9" t="s">
        <v>177</v>
      </c>
      <c r="BN989" s="9" t="s">
        <v>436</v>
      </c>
      <c r="BO989" s="9" t="s">
        <v>156</v>
      </c>
      <c r="BP989" s="17">
        <v>45092</v>
      </c>
      <c r="BQ989" s="17">
        <v>45092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>
        <v>44922</v>
      </c>
      <c r="CD989" s="10" t="s">
        <v>156</v>
      </c>
      <c r="CE989" s="17" t="s">
        <v>156</v>
      </c>
      <c r="CF989" s="17" t="s">
        <v>156</v>
      </c>
      <c r="CG989" s="17" t="s">
        <v>156</v>
      </c>
      <c r="CH989" s="17" t="s">
        <v>156</v>
      </c>
      <c r="CI989" s="16">
        <v>0</v>
      </c>
      <c r="CJ989" s="10" t="s">
        <v>156</v>
      </c>
      <c r="CK989" s="10" t="s">
        <v>156</v>
      </c>
      <c r="CL989" s="18" t="s">
        <v>156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>
        <v>44946</v>
      </c>
      <c r="CX989" s="10" t="s">
        <v>193</v>
      </c>
      <c r="CY989" s="17" t="s">
        <v>156</v>
      </c>
      <c r="CZ989" s="17" t="s">
        <v>156</v>
      </c>
      <c r="DA989" s="17" t="s">
        <v>156</v>
      </c>
      <c r="DB989" s="17">
        <v>44952</v>
      </c>
      <c r="DC989" s="16">
        <v>380</v>
      </c>
      <c r="DD989" s="10" t="s">
        <v>2880</v>
      </c>
      <c r="DE989" s="10" t="s">
        <v>230</v>
      </c>
      <c r="DF989" s="18" t="s">
        <v>156</v>
      </c>
      <c r="DG989" s="17">
        <v>44992</v>
      </c>
      <c r="DH989" s="10" t="s">
        <v>2465</v>
      </c>
      <c r="DI989" s="17" t="s">
        <v>156</v>
      </c>
      <c r="DJ989" s="17" t="s">
        <v>156</v>
      </c>
      <c r="DK989" s="17" t="s">
        <v>156</v>
      </c>
      <c r="DL989" s="17">
        <v>44987</v>
      </c>
      <c r="DM989" s="16">
        <v>380</v>
      </c>
      <c r="DN989" s="10" t="s">
        <v>2881</v>
      </c>
      <c r="DO989" s="10" t="s">
        <v>233</v>
      </c>
      <c r="DP989" s="16">
        <v>12</v>
      </c>
      <c r="DQ989" s="16">
        <v>8</v>
      </c>
      <c r="DR989" s="11">
        <v>8</v>
      </c>
      <c r="DS989" s="16">
        <v>12</v>
      </c>
      <c r="DT989" s="16">
        <v>0</v>
      </c>
      <c r="DU989" s="11" t="s">
        <v>181</v>
      </c>
      <c r="DV989" s="11" t="s">
        <v>182</v>
      </c>
      <c r="DW989" s="27" t="s">
        <v>156</v>
      </c>
      <c r="DX989" s="27" t="s">
        <v>156</v>
      </c>
      <c r="DY989" s="20" t="s">
        <v>1299</v>
      </c>
      <c r="DZ989" s="16">
        <v>7</v>
      </c>
      <c r="EA989" s="16">
        <v>0</v>
      </c>
      <c r="EB989" s="27" t="s">
        <v>185</v>
      </c>
      <c r="EC989" s="27" t="s">
        <v>185</v>
      </c>
      <c r="ED989" s="27" t="s">
        <v>182</v>
      </c>
      <c r="EE989" s="29">
        <v>44910.388506944444</v>
      </c>
      <c r="EF989" s="28" t="s">
        <v>188</v>
      </c>
      <c r="EG989" s="28" t="s">
        <v>189</v>
      </c>
      <c r="EH989" s="28" t="s">
        <v>190</v>
      </c>
      <c r="EI989" s="29">
        <v>45062.343865740739</v>
      </c>
      <c r="EJ989" s="28" t="s">
        <v>197</v>
      </c>
      <c r="EK989" s="28" t="s">
        <v>156</v>
      </c>
      <c r="EL989" s="28" t="s">
        <v>198</v>
      </c>
      <c r="EM989" s="45" t="s">
        <v>3713</v>
      </c>
      <c r="EN989" s="46" t="str">
        <f t="shared" si="106"/>
        <v>343F105B</v>
      </c>
      <c r="EO989" s="47">
        <f t="shared" si="107"/>
        <v>45085</v>
      </c>
      <c r="EP989" s="47">
        <f t="shared" si="108"/>
        <v>44946</v>
      </c>
      <c r="EQ989" s="48" t="str">
        <f t="shared" ca="1" si="109"/>
        <v>Past</v>
      </c>
      <c r="ER989" s="49">
        <f t="shared" si="110"/>
        <v>139</v>
      </c>
      <c r="ES989" s="50"/>
      <c r="ET989" s="51">
        <f t="shared" si="111"/>
        <v>139</v>
      </c>
      <c r="EU989" s="52">
        <f t="shared" si="112"/>
        <v>52820</v>
      </c>
      <c r="EV989" s="46"/>
      <c r="EW989" s="23" t="s">
        <v>3714</v>
      </c>
    </row>
    <row r="990" spans="1:153" ht="14.25" customHeight="1">
      <c r="A990" s="8">
        <v>983</v>
      </c>
      <c r="B990" s="9" t="s">
        <v>141</v>
      </c>
      <c r="C990" s="10" t="s">
        <v>206</v>
      </c>
      <c r="D990" s="10" t="s">
        <v>2008</v>
      </c>
      <c r="E990" s="10" t="s">
        <v>150</v>
      </c>
      <c r="F990" s="9" t="s">
        <v>2009</v>
      </c>
      <c r="G990" s="10" t="s">
        <v>572</v>
      </c>
      <c r="H990" s="9" t="s">
        <v>573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213</v>
      </c>
      <c r="S990" s="9" t="s">
        <v>154</v>
      </c>
      <c r="T990" s="9" t="s">
        <v>214</v>
      </c>
      <c r="U990" s="9" t="s">
        <v>215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2114</v>
      </c>
      <c r="AA990" s="9" t="s">
        <v>217</v>
      </c>
      <c r="AB990" s="12" t="s">
        <v>218</v>
      </c>
      <c r="AC990" s="10" t="s">
        <v>2115</v>
      </c>
      <c r="AD990" s="9" t="s">
        <v>217</v>
      </c>
      <c r="AE990" s="13" t="s">
        <v>218</v>
      </c>
      <c r="AF990" s="14" t="s">
        <v>2869</v>
      </c>
      <c r="AG990" s="10" t="s">
        <v>2877</v>
      </c>
      <c r="AH990" s="11" t="s">
        <v>256</v>
      </c>
      <c r="AI990" s="11" t="s">
        <v>223</v>
      </c>
      <c r="AJ990" s="10" t="s">
        <v>257</v>
      </c>
      <c r="AK990" s="11" t="s">
        <v>223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5.3</v>
      </c>
      <c r="AU990" s="10" t="s">
        <v>206</v>
      </c>
      <c r="AV990" s="16">
        <v>500</v>
      </c>
      <c r="AW990" s="16">
        <v>500</v>
      </c>
      <c r="AX990" s="16">
        <v>0</v>
      </c>
      <c r="AY990" s="16">
        <v>0</v>
      </c>
      <c r="AZ990" s="16">
        <v>0</v>
      </c>
      <c r="BA990" s="17">
        <v>45131</v>
      </c>
      <c r="BB990" s="30" t="s">
        <v>175</v>
      </c>
      <c r="BC990" s="18">
        <v>45084</v>
      </c>
      <c r="BD990" s="17">
        <v>45291</v>
      </c>
      <c r="BE990" s="17">
        <v>45322</v>
      </c>
      <c r="BF990" s="17">
        <v>45092</v>
      </c>
      <c r="BG990" s="10">
        <v>85521216</v>
      </c>
      <c r="BH990" s="9" t="s">
        <v>319</v>
      </c>
      <c r="BI990" s="19">
        <v>45047</v>
      </c>
      <c r="BJ990" s="20">
        <v>45047</v>
      </c>
      <c r="BK990" s="16">
        <v>1</v>
      </c>
      <c r="BL990" s="16">
        <v>5</v>
      </c>
      <c r="BM990" s="9" t="s">
        <v>177</v>
      </c>
      <c r="BN990" s="9" t="s">
        <v>470</v>
      </c>
      <c r="BO990" s="9" t="s">
        <v>156</v>
      </c>
      <c r="BP990" s="17">
        <v>45092</v>
      </c>
      <c r="BQ990" s="17" t="s">
        <v>156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>
        <v>45075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 t="s">
        <v>156</v>
      </c>
      <c r="CX990" s="10" t="s">
        <v>193</v>
      </c>
      <c r="CY990" s="17" t="s">
        <v>156</v>
      </c>
      <c r="CZ990" s="17" t="s">
        <v>156</v>
      </c>
      <c r="DA990" s="17">
        <v>45075</v>
      </c>
      <c r="DB990" s="17" t="s">
        <v>156</v>
      </c>
      <c r="DC990" s="16">
        <v>0</v>
      </c>
      <c r="DD990" s="10" t="s">
        <v>156</v>
      </c>
      <c r="DE990" s="10" t="s">
        <v>156</v>
      </c>
      <c r="DF990" s="18" t="s">
        <v>156</v>
      </c>
      <c r="DG990" s="17" t="s">
        <v>156</v>
      </c>
      <c r="DH990" s="10" t="s">
        <v>156</v>
      </c>
      <c r="DI990" s="17" t="s">
        <v>156</v>
      </c>
      <c r="DJ990" s="17" t="s">
        <v>156</v>
      </c>
      <c r="DK990" s="17">
        <v>45075</v>
      </c>
      <c r="DL990" s="17" t="s">
        <v>156</v>
      </c>
      <c r="DM990" s="16">
        <v>0</v>
      </c>
      <c r="DN990" s="10" t="s">
        <v>156</v>
      </c>
      <c r="DO990" s="10" t="s">
        <v>156</v>
      </c>
      <c r="DP990" s="16">
        <v>12</v>
      </c>
      <c r="DQ990" s="16">
        <v>8</v>
      </c>
      <c r="DR990" s="11">
        <v>8</v>
      </c>
      <c r="DS990" s="16">
        <v>12</v>
      </c>
      <c r="DT990" s="16">
        <v>0</v>
      </c>
      <c r="DU990" s="11" t="s">
        <v>181</v>
      </c>
      <c r="DV990" s="11" t="s">
        <v>182</v>
      </c>
      <c r="DW990" s="27" t="s">
        <v>156</v>
      </c>
      <c r="DX990" s="27" t="s">
        <v>156</v>
      </c>
      <c r="DY990" s="20" t="s">
        <v>1299</v>
      </c>
      <c r="DZ990" s="16">
        <v>7</v>
      </c>
      <c r="EA990" s="16">
        <v>0</v>
      </c>
      <c r="EB990" s="27" t="s">
        <v>185</v>
      </c>
      <c r="EC990" s="27" t="s">
        <v>185</v>
      </c>
      <c r="ED990" s="27" t="s">
        <v>182</v>
      </c>
      <c r="EE990" s="29">
        <v>45042.277557870373</v>
      </c>
      <c r="EF990" s="28" t="s">
        <v>1129</v>
      </c>
      <c r="EG990" s="28" t="s">
        <v>1130</v>
      </c>
      <c r="EH990" s="28" t="s">
        <v>190</v>
      </c>
      <c r="EI990" s="29">
        <v>45075.990648148145</v>
      </c>
      <c r="EJ990" s="28" t="s">
        <v>197</v>
      </c>
      <c r="EK990" s="28" t="s">
        <v>156</v>
      </c>
      <c r="EL990" s="28" t="s">
        <v>198</v>
      </c>
      <c r="EM990" s="45" t="s">
        <v>3713</v>
      </c>
      <c r="EN990" s="46" t="str">
        <f t="shared" si="106"/>
        <v>343F105B</v>
      </c>
      <c r="EO990" s="47">
        <f t="shared" si="107"/>
        <v>45085</v>
      </c>
      <c r="EP990" s="47" t="str">
        <f t="shared" si="108"/>
        <v/>
      </c>
      <c r="EQ990" s="48" t="str">
        <f t="shared" ca="1" si="109"/>
        <v>Y</v>
      </c>
      <c r="ER990" s="49" t="str">
        <f t="shared" si="110"/>
        <v/>
      </c>
      <c r="ES990" s="50"/>
      <c r="ET990" s="51" t="str">
        <f t="shared" si="111"/>
        <v/>
      </c>
      <c r="EU990" s="52" t="str">
        <f t="shared" si="112"/>
        <v/>
      </c>
      <c r="EV990" s="46"/>
      <c r="EW990" s="23" t="s">
        <v>3721</v>
      </c>
    </row>
    <row r="991" spans="1:153" ht="14.25" customHeight="1">
      <c r="A991" s="8">
        <v>984</v>
      </c>
      <c r="B991" s="9" t="s">
        <v>141</v>
      </c>
      <c r="C991" s="10" t="s">
        <v>206</v>
      </c>
      <c r="D991" s="10" t="s">
        <v>2008</v>
      </c>
      <c r="E991" s="10" t="s">
        <v>150</v>
      </c>
      <c r="F991" s="9" t="s">
        <v>2009</v>
      </c>
      <c r="G991" s="10" t="s">
        <v>572</v>
      </c>
      <c r="H991" s="9" t="s">
        <v>573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213</v>
      </c>
      <c r="S991" s="9" t="s">
        <v>154</v>
      </c>
      <c r="T991" s="9" t="s">
        <v>214</v>
      </c>
      <c r="U991" s="9" t="s">
        <v>215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2114</v>
      </c>
      <c r="AA991" s="9" t="s">
        <v>217</v>
      </c>
      <c r="AB991" s="12" t="s">
        <v>218</v>
      </c>
      <c r="AC991" s="10" t="s">
        <v>2115</v>
      </c>
      <c r="AD991" s="9" t="s">
        <v>217</v>
      </c>
      <c r="AE991" s="13" t="s">
        <v>218</v>
      </c>
      <c r="AF991" s="14" t="s">
        <v>2869</v>
      </c>
      <c r="AG991" s="10" t="s">
        <v>2877</v>
      </c>
      <c r="AH991" s="11" t="s">
        <v>256</v>
      </c>
      <c r="AI991" s="11" t="s">
        <v>223</v>
      </c>
      <c r="AJ991" s="10" t="s">
        <v>257</v>
      </c>
      <c r="AK991" s="11" t="s">
        <v>223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5.3</v>
      </c>
      <c r="AU991" s="10" t="s">
        <v>206</v>
      </c>
      <c r="AV991" s="16">
        <v>500</v>
      </c>
      <c r="AW991" s="16">
        <v>500</v>
      </c>
      <c r="AX991" s="16">
        <v>0</v>
      </c>
      <c r="AY991" s="16">
        <v>0</v>
      </c>
      <c r="AZ991" s="16">
        <v>0</v>
      </c>
      <c r="BA991" s="17">
        <v>45131</v>
      </c>
      <c r="BB991" s="30" t="s">
        <v>175</v>
      </c>
      <c r="BC991" s="18" t="s">
        <v>156</v>
      </c>
      <c r="BD991" s="17">
        <v>45291</v>
      </c>
      <c r="BE991" s="17">
        <v>45322</v>
      </c>
      <c r="BF991" s="17">
        <v>45092</v>
      </c>
      <c r="BG991" s="10">
        <v>85521217</v>
      </c>
      <c r="BH991" s="9" t="s">
        <v>321</v>
      </c>
      <c r="BI991" s="19">
        <v>45078</v>
      </c>
      <c r="BJ991" s="20">
        <v>45082</v>
      </c>
      <c r="BK991" s="16">
        <v>0</v>
      </c>
      <c r="BL991" s="16">
        <v>0</v>
      </c>
      <c r="BM991" s="9" t="s">
        <v>177</v>
      </c>
      <c r="BN991" s="9" t="s">
        <v>470</v>
      </c>
      <c r="BO991" s="9" t="s">
        <v>156</v>
      </c>
      <c r="BP991" s="17">
        <v>45123</v>
      </c>
      <c r="BQ991" s="17" t="s">
        <v>156</v>
      </c>
      <c r="BR991" s="17" t="s">
        <v>156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 t="s">
        <v>156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>
        <v>45068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 t="s">
        <v>156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 t="s">
        <v>156</v>
      </c>
      <c r="CX991" s="10" t="s">
        <v>193</v>
      </c>
      <c r="CY991" s="17" t="s">
        <v>156</v>
      </c>
      <c r="CZ991" s="17" t="s">
        <v>156</v>
      </c>
      <c r="DA991" s="17">
        <v>45068</v>
      </c>
      <c r="DB991" s="17" t="s">
        <v>156</v>
      </c>
      <c r="DC991" s="16">
        <v>0</v>
      </c>
      <c r="DD991" s="10" t="s">
        <v>156</v>
      </c>
      <c r="DE991" s="10" t="s">
        <v>156</v>
      </c>
      <c r="DF991" s="18" t="s">
        <v>156</v>
      </c>
      <c r="DG991" s="17" t="s">
        <v>156</v>
      </c>
      <c r="DH991" s="10" t="s">
        <v>156</v>
      </c>
      <c r="DI991" s="17" t="s">
        <v>156</v>
      </c>
      <c r="DJ991" s="17" t="s">
        <v>156</v>
      </c>
      <c r="DK991" s="17">
        <v>45068</v>
      </c>
      <c r="DL991" s="17" t="s">
        <v>156</v>
      </c>
      <c r="DM991" s="16">
        <v>0</v>
      </c>
      <c r="DN991" s="10" t="s">
        <v>156</v>
      </c>
      <c r="DO991" s="10" t="s">
        <v>156</v>
      </c>
      <c r="DP991" s="16">
        <v>12</v>
      </c>
      <c r="DQ991" s="16">
        <v>8</v>
      </c>
      <c r="DR991" s="11">
        <v>8</v>
      </c>
      <c r="DS991" s="16">
        <v>12</v>
      </c>
      <c r="DT991" s="16">
        <v>0</v>
      </c>
      <c r="DU991" s="11" t="s">
        <v>181</v>
      </c>
      <c r="DV991" s="11" t="s">
        <v>182</v>
      </c>
      <c r="DW991" s="27" t="s">
        <v>156</v>
      </c>
      <c r="DX991" s="27" t="s">
        <v>156</v>
      </c>
      <c r="DY991" s="20" t="s">
        <v>423</v>
      </c>
      <c r="DZ991" s="16">
        <v>7</v>
      </c>
      <c r="EA991" s="16">
        <v>0</v>
      </c>
      <c r="EB991" s="27" t="s">
        <v>185</v>
      </c>
      <c r="EC991" s="27" t="s">
        <v>185</v>
      </c>
      <c r="ED991" s="27" t="s">
        <v>182</v>
      </c>
      <c r="EE991" s="29">
        <v>45042.277557870373</v>
      </c>
      <c r="EF991" s="28" t="s">
        <v>1129</v>
      </c>
      <c r="EG991" s="28" t="s">
        <v>1130</v>
      </c>
      <c r="EH991" s="28" t="s">
        <v>190</v>
      </c>
      <c r="EI991" s="29">
        <v>45069.440000000002</v>
      </c>
      <c r="EJ991" s="28" t="s">
        <v>197</v>
      </c>
      <c r="EK991" s="28" t="s">
        <v>156</v>
      </c>
      <c r="EL991" s="28" t="s">
        <v>2576</v>
      </c>
      <c r="EM991" s="45" t="s">
        <v>3713</v>
      </c>
      <c r="EN991" s="46" t="str">
        <f t="shared" si="106"/>
        <v>343F105B</v>
      </c>
      <c r="EO991" s="47">
        <f t="shared" si="107"/>
        <v>45116</v>
      </c>
      <c r="EP991" s="47" t="str">
        <f t="shared" si="108"/>
        <v/>
      </c>
      <c r="EQ991" s="48" t="str">
        <f t="shared" ca="1" si="109"/>
        <v>Y</v>
      </c>
      <c r="ER991" s="49" t="str">
        <f t="shared" si="110"/>
        <v/>
      </c>
      <c r="ES991" s="50"/>
      <c r="ET991" s="51" t="str">
        <f t="shared" si="111"/>
        <v/>
      </c>
      <c r="EU991" s="52" t="str">
        <f t="shared" si="112"/>
        <v/>
      </c>
      <c r="EV991" s="46"/>
      <c r="EW991" s="23" t="s">
        <v>3721</v>
      </c>
    </row>
    <row r="992" spans="1:153" ht="14.25" hidden="1" customHeight="1">
      <c r="A992" s="8">
        <v>985</v>
      </c>
      <c r="B992" s="9" t="s">
        <v>141</v>
      </c>
      <c r="C992" s="10" t="s">
        <v>206</v>
      </c>
      <c r="D992" s="10" t="s">
        <v>2008</v>
      </c>
      <c r="E992" s="10" t="s">
        <v>150</v>
      </c>
      <c r="F992" s="9" t="s">
        <v>2009</v>
      </c>
      <c r="G992" s="10" t="s">
        <v>572</v>
      </c>
      <c r="H992" s="9" t="s">
        <v>573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213</v>
      </c>
      <c r="S992" s="9" t="s">
        <v>154</v>
      </c>
      <c r="T992" s="9" t="s">
        <v>214</v>
      </c>
      <c r="U992" s="9" t="s">
        <v>215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2114</v>
      </c>
      <c r="AA992" s="9" t="s">
        <v>217</v>
      </c>
      <c r="AB992" s="12" t="s">
        <v>218</v>
      </c>
      <c r="AC992" s="10" t="s">
        <v>2115</v>
      </c>
      <c r="AD992" s="9" t="s">
        <v>217</v>
      </c>
      <c r="AE992" s="13" t="s">
        <v>218</v>
      </c>
      <c r="AF992" s="14" t="s">
        <v>2869</v>
      </c>
      <c r="AG992" s="10" t="s">
        <v>2877</v>
      </c>
      <c r="AH992" s="11" t="s">
        <v>256</v>
      </c>
      <c r="AI992" s="11" t="s">
        <v>223</v>
      </c>
      <c r="AJ992" s="10" t="s">
        <v>257</v>
      </c>
      <c r="AK992" s="11" t="s">
        <v>223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5.3</v>
      </c>
      <c r="AU992" s="10" t="s">
        <v>206</v>
      </c>
      <c r="AV992" s="16">
        <v>500</v>
      </c>
      <c r="AW992" s="16">
        <v>500</v>
      </c>
      <c r="AX992" s="16">
        <v>0</v>
      </c>
      <c r="AY992" s="16">
        <v>0</v>
      </c>
      <c r="AZ992" s="16">
        <v>0</v>
      </c>
      <c r="BA992" s="17">
        <v>45131</v>
      </c>
      <c r="BB992" s="30" t="s">
        <v>175</v>
      </c>
      <c r="BC992" s="18" t="s">
        <v>156</v>
      </c>
      <c r="BD992" s="17">
        <v>45291</v>
      </c>
      <c r="BE992" s="17">
        <v>45322</v>
      </c>
      <c r="BF992" s="17">
        <v>45092</v>
      </c>
      <c r="BG992" s="10">
        <v>85521218</v>
      </c>
      <c r="BH992" s="9" t="s">
        <v>258</v>
      </c>
      <c r="BI992" s="19">
        <v>45170</v>
      </c>
      <c r="BJ992" s="20">
        <v>45173</v>
      </c>
      <c r="BK992" s="16">
        <v>0</v>
      </c>
      <c r="BL992" s="16">
        <v>0</v>
      </c>
      <c r="BM992" s="9" t="s">
        <v>177</v>
      </c>
      <c r="BN992" s="9" t="s">
        <v>178</v>
      </c>
      <c r="BO992" s="9" t="s">
        <v>156</v>
      </c>
      <c r="BP992" s="17">
        <v>45215</v>
      </c>
      <c r="BQ992" s="17" t="s">
        <v>156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45072</v>
      </c>
      <c r="CD992" s="10" t="s">
        <v>2346</v>
      </c>
      <c r="CE992" s="17">
        <v>45072</v>
      </c>
      <c r="CF992" s="17" t="s">
        <v>156</v>
      </c>
      <c r="CG992" s="17">
        <v>45049</v>
      </c>
      <c r="CH992" s="17" t="s">
        <v>156</v>
      </c>
      <c r="CI992" s="16">
        <v>0</v>
      </c>
      <c r="CJ992" s="10" t="s">
        <v>156</v>
      </c>
      <c r="CK992" s="10" t="s">
        <v>156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45177</v>
      </c>
      <c r="CX992" s="10" t="s">
        <v>193</v>
      </c>
      <c r="CY992" s="17">
        <v>45177</v>
      </c>
      <c r="CZ992" s="17" t="s">
        <v>156</v>
      </c>
      <c r="DA992" s="17">
        <v>45049</v>
      </c>
      <c r="DB992" s="17" t="s">
        <v>156</v>
      </c>
      <c r="DC992" s="16">
        <v>0</v>
      </c>
      <c r="DD992" s="10" t="s">
        <v>156</v>
      </c>
      <c r="DE992" s="10" t="s">
        <v>156</v>
      </c>
      <c r="DF992" s="18" t="s">
        <v>156</v>
      </c>
      <c r="DG992" s="17">
        <v>45191</v>
      </c>
      <c r="DH992" s="10" t="s">
        <v>156</v>
      </c>
      <c r="DI992" s="17">
        <v>45191</v>
      </c>
      <c r="DJ992" s="17" t="s">
        <v>156</v>
      </c>
      <c r="DK992" s="17">
        <v>45042</v>
      </c>
      <c r="DL992" s="17" t="s">
        <v>156</v>
      </c>
      <c r="DM992" s="16">
        <v>0</v>
      </c>
      <c r="DN992" s="10" t="s">
        <v>156</v>
      </c>
      <c r="DO992" s="10" t="s">
        <v>156</v>
      </c>
      <c r="DP992" s="16">
        <v>12</v>
      </c>
      <c r="DQ992" s="16">
        <v>8</v>
      </c>
      <c r="DR992" s="11">
        <v>8</v>
      </c>
      <c r="DS992" s="16">
        <v>12</v>
      </c>
      <c r="DT992" s="16">
        <v>1</v>
      </c>
      <c r="DU992" s="11" t="s">
        <v>181</v>
      </c>
      <c r="DV992" s="11" t="s">
        <v>182</v>
      </c>
      <c r="DW992" s="27" t="s">
        <v>156</v>
      </c>
      <c r="DX992" s="27" t="s">
        <v>156</v>
      </c>
      <c r="DY992" s="20" t="s">
        <v>2217</v>
      </c>
      <c r="DZ992" s="16">
        <v>7</v>
      </c>
      <c r="EA992" s="16">
        <v>0</v>
      </c>
      <c r="EB992" s="27" t="s">
        <v>185</v>
      </c>
      <c r="EC992" s="27" t="s">
        <v>185</v>
      </c>
      <c r="ED992" s="27" t="s">
        <v>182</v>
      </c>
      <c r="EE992" s="29">
        <v>45042.277557870373</v>
      </c>
      <c r="EF992" s="28" t="s">
        <v>1129</v>
      </c>
      <c r="EG992" s="28" t="s">
        <v>1130</v>
      </c>
      <c r="EH992" s="28" t="s">
        <v>190</v>
      </c>
      <c r="EI992" s="29">
        <v>45075.818182870367</v>
      </c>
      <c r="EJ992" s="28" t="s">
        <v>197</v>
      </c>
      <c r="EK992" s="28" t="s">
        <v>156</v>
      </c>
      <c r="EL992" s="28" t="s">
        <v>198</v>
      </c>
      <c r="EM992" s="45"/>
      <c r="EN992" s="46" t="str">
        <f t="shared" si="106"/>
        <v>343F105B</v>
      </c>
      <c r="EO992" s="47">
        <f t="shared" si="107"/>
        <v>45208</v>
      </c>
      <c r="EP992" s="47">
        <f t="shared" si="108"/>
        <v>45177</v>
      </c>
      <c r="EQ992" s="48" t="str">
        <f t="shared" ca="1" si="109"/>
        <v>Y</v>
      </c>
      <c r="ER992" s="49">
        <f t="shared" si="110"/>
        <v>31</v>
      </c>
      <c r="ES992" s="50"/>
      <c r="ET992" s="51">
        <f t="shared" si="111"/>
        <v>31</v>
      </c>
      <c r="EU992" s="52">
        <f t="shared" si="112"/>
        <v>0</v>
      </c>
      <c r="EV992" s="46"/>
    </row>
    <row r="993" spans="1:153" ht="14.25" customHeight="1">
      <c r="A993" s="8">
        <v>986</v>
      </c>
      <c r="B993" s="9" t="s">
        <v>141</v>
      </c>
      <c r="C993" s="10" t="s">
        <v>206</v>
      </c>
      <c r="D993" s="10" t="s">
        <v>2008</v>
      </c>
      <c r="E993" s="10" t="s">
        <v>150</v>
      </c>
      <c r="F993" s="9" t="s">
        <v>2009</v>
      </c>
      <c r="G993" s="10" t="s">
        <v>572</v>
      </c>
      <c r="H993" s="9" t="s">
        <v>573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213</v>
      </c>
      <c r="S993" s="9" t="s">
        <v>154</v>
      </c>
      <c r="T993" s="9" t="s">
        <v>214</v>
      </c>
      <c r="U993" s="9" t="s">
        <v>215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2114</v>
      </c>
      <c r="AA993" s="9" t="s">
        <v>217</v>
      </c>
      <c r="AB993" s="12" t="s">
        <v>218</v>
      </c>
      <c r="AC993" s="10" t="s">
        <v>2115</v>
      </c>
      <c r="AD993" s="9" t="s">
        <v>217</v>
      </c>
      <c r="AE993" s="13" t="s">
        <v>218</v>
      </c>
      <c r="AF993" s="14" t="s">
        <v>2869</v>
      </c>
      <c r="AG993" s="10" t="s">
        <v>2877</v>
      </c>
      <c r="AH993" s="11" t="s">
        <v>256</v>
      </c>
      <c r="AI993" s="11" t="s">
        <v>223</v>
      </c>
      <c r="AJ993" s="10" t="s">
        <v>257</v>
      </c>
      <c r="AK993" s="11" t="s">
        <v>223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5.3</v>
      </c>
      <c r="AU993" s="10" t="s">
        <v>206</v>
      </c>
      <c r="AV993" s="16">
        <v>500</v>
      </c>
      <c r="AW993" s="16">
        <v>500</v>
      </c>
      <c r="AX993" s="16">
        <v>0</v>
      </c>
      <c r="AY993" s="16">
        <v>0</v>
      </c>
      <c r="AZ993" s="16">
        <v>0</v>
      </c>
      <c r="BA993" s="17">
        <v>45131</v>
      </c>
      <c r="BB993" s="30" t="s">
        <v>175</v>
      </c>
      <c r="BC993" s="18" t="s">
        <v>156</v>
      </c>
      <c r="BD993" s="17">
        <v>45291</v>
      </c>
      <c r="BE993" s="17">
        <v>45322</v>
      </c>
      <c r="BF993" s="17">
        <v>45092</v>
      </c>
      <c r="BG993" s="10">
        <v>85521219</v>
      </c>
      <c r="BH993" s="9" t="s">
        <v>303</v>
      </c>
      <c r="BI993" s="19">
        <v>45200</v>
      </c>
      <c r="BJ993" s="20">
        <v>45201</v>
      </c>
      <c r="BK993" s="16">
        <v>0</v>
      </c>
      <c r="BL993" s="16">
        <v>0</v>
      </c>
      <c r="BM993" s="9" t="s">
        <v>177</v>
      </c>
      <c r="BN993" s="9" t="s">
        <v>470</v>
      </c>
      <c r="BO993" s="9" t="s">
        <v>156</v>
      </c>
      <c r="BP993" s="17">
        <v>45245</v>
      </c>
      <c r="BQ993" s="17" t="s">
        <v>156</v>
      </c>
      <c r="BR993" s="17" t="s">
        <v>156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 t="s">
        <v>156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45079</v>
      </c>
      <c r="CD993" s="10" t="s">
        <v>156</v>
      </c>
      <c r="CE993" s="17">
        <v>45079</v>
      </c>
      <c r="CF993" s="17" t="s">
        <v>156</v>
      </c>
      <c r="CG993" s="17">
        <v>45049</v>
      </c>
      <c r="CH993" s="17" t="s">
        <v>156</v>
      </c>
      <c r="CI993" s="16">
        <v>0</v>
      </c>
      <c r="CJ993" s="10" t="s">
        <v>156</v>
      </c>
      <c r="CK993" s="10" t="s">
        <v>156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 t="s">
        <v>156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45177</v>
      </c>
      <c r="CX993" s="10" t="s">
        <v>193</v>
      </c>
      <c r="CY993" s="17">
        <v>45177</v>
      </c>
      <c r="CZ993" s="17" t="s">
        <v>156</v>
      </c>
      <c r="DA993" s="17">
        <v>45049</v>
      </c>
      <c r="DB993" s="17" t="s">
        <v>156</v>
      </c>
      <c r="DC993" s="16">
        <v>0</v>
      </c>
      <c r="DD993" s="10" t="s">
        <v>156</v>
      </c>
      <c r="DE993" s="10" t="s">
        <v>156</v>
      </c>
      <c r="DF993" s="18" t="s">
        <v>156</v>
      </c>
      <c r="DG993" s="17">
        <v>45219</v>
      </c>
      <c r="DH993" s="10" t="s">
        <v>156</v>
      </c>
      <c r="DI993" s="17">
        <v>45219</v>
      </c>
      <c r="DJ993" s="17" t="s">
        <v>156</v>
      </c>
      <c r="DK993" s="17">
        <v>45042</v>
      </c>
      <c r="DL993" s="17" t="s">
        <v>156</v>
      </c>
      <c r="DM993" s="16">
        <v>0</v>
      </c>
      <c r="DN993" s="10" t="s">
        <v>156</v>
      </c>
      <c r="DO993" s="10" t="s">
        <v>156</v>
      </c>
      <c r="DP993" s="16">
        <v>12</v>
      </c>
      <c r="DQ993" s="16">
        <v>8</v>
      </c>
      <c r="DR993" s="11">
        <v>8</v>
      </c>
      <c r="DS993" s="16">
        <v>12</v>
      </c>
      <c r="DT993" s="16">
        <v>0</v>
      </c>
      <c r="DU993" s="11" t="s">
        <v>181</v>
      </c>
      <c r="DV993" s="11" t="s">
        <v>182</v>
      </c>
      <c r="DW993" s="27" t="s">
        <v>156</v>
      </c>
      <c r="DX993" s="27" t="s">
        <v>156</v>
      </c>
      <c r="DY993" s="20" t="s">
        <v>2845</v>
      </c>
      <c r="DZ993" s="16">
        <v>7</v>
      </c>
      <c r="EA993" s="16">
        <v>0</v>
      </c>
      <c r="EB993" s="27" t="s">
        <v>185</v>
      </c>
      <c r="EC993" s="27" t="s">
        <v>185</v>
      </c>
      <c r="ED993" s="27" t="s">
        <v>182</v>
      </c>
      <c r="EE993" s="29">
        <v>45042.277557870373</v>
      </c>
      <c r="EF993" s="28" t="s">
        <v>1129</v>
      </c>
      <c r="EG993" s="28" t="s">
        <v>1130</v>
      </c>
      <c r="EH993" s="28" t="s">
        <v>190</v>
      </c>
      <c r="EI993" s="29">
        <v>45082.816805555558</v>
      </c>
      <c r="EJ993" s="28" t="s">
        <v>197</v>
      </c>
      <c r="EK993" s="28" t="s">
        <v>156</v>
      </c>
      <c r="EL993" s="28" t="s">
        <v>198</v>
      </c>
      <c r="EM993" s="45" t="s">
        <v>3713</v>
      </c>
      <c r="EN993" s="46" t="str">
        <f t="shared" si="106"/>
        <v>343F105B</v>
      </c>
      <c r="EO993" s="47">
        <f t="shared" si="107"/>
        <v>45238</v>
      </c>
      <c r="EP993" s="47">
        <f t="shared" si="108"/>
        <v>45177</v>
      </c>
      <c r="EQ993" s="48" t="str">
        <f t="shared" ca="1" si="109"/>
        <v>Y</v>
      </c>
      <c r="ER993" s="49">
        <f t="shared" si="110"/>
        <v>61</v>
      </c>
      <c r="ES993" s="50"/>
      <c r="ET993" s="51">
        <f t="shared" si="111"/>
        <v>61</v>
      </c>
      <c r="EU993" s="52">
        <f t="shared" si="112"/>
        <v>0</v>
      </c>
      <c r="EV993" s="46"/>
      <c r="EW993" s="23" t="s">
        <v>3721</v>
      </c>
    </row>
    <row r="994" spans="1:153" ht="14.25" customHeight="1">
      <c r="A994" s="8">
        <v>987</v>
      </c>
      <c r="B994" s="9" t="s">
        <v>141</v>
      </c>
      <c r="C994" s="10" t="s">
        <v>206</v>
      </c>
      <c r="D994" s="10" t="s">
        <v>2008</v>
      </c>
      <c r="E994" s="10" t="s">
        <v>150</v>
      </c>
      <c r="F994" s="9" t="s">
        <v>2009</v>
      </c>
      <c r="G994" s="10" t="s">
        <v>572</v>
      </c>
      <c r="H994" s="9" t="s">
        <v>573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259</v>
      </c>
      <c r="S994" s="9" t="s">
        <v>154</v>
      </c>
      <c r="T994" s="9" t="s">
        <v>260</v>
      </c>
      <c r="U994" s="9" t="s">
        <v>215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2149</v>
      </c>
      <c r="AA994" s="9" t="s">
        <v>262</v>
      </c>
      <c r="AB994" s="12" t="s">
        <v>263</v>
      </c>
      <c r="AC994" s="10" t="s">
        <v>2150</v>
      </c>
      <c r="AD994" s="9" t="s">
        <v>262</v>
      </c>
      <c r="AE994" s="13" t="s">
        <v>263</v>
      </c>
      <c r="AF994" s="14" t="s">
        <v>596</v>
      </c>
      <c r="AG994" s="10" t="s">
        <v>2882</v>
      </c>
      <c r="AH994" s="11" t="s">
        <v>222</v>
      </c>
      <c r="AI994" s="11" t="s">
        <v>223</v>
      </c>
      <c r="AJ994" s="10" t="s">
        <v>224</v>
      </c>
      <c r="AK994" s="11" t="s">
        <v>223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3.6</v>
      </c>
      <c r="AU994" s="10" t="s">
        <v>142</v>
      </c>
      <c r="AV994" s="16">
        <v>3200</v>
      </c>
      <c r="AW994" s="16">
        <v>3700</v>
      </c>
      <c r="AX994" s="16">
        <v>0</v>
      </c>
      <c r="AY994" s="16">
        <v>0</v>
      </c>
      <c r="AZ994" s="16">
        <v>900</v>
      </c>
      <c r="BA994" s="17">
        <v>45131</v>
      </c>
      <c r="BB994" s="30" t="s">
        <v>175</v>
      </c>
      <c r="BC994" s="18">
        <v>45119</v>
      </c>
      <c r="BD994" s="17">
        <v>45291</v>
      </c>
      <c r="BE994" s="17">
        <v>45322</v>
      </c>
      <c r="BF994" s="17">
        <v>45092</v>
      </c>
      <c r="BG994" s="10">
        <v>84880270</v>
      </c>
      <c r="BH994" s="9" t="s">
        <v>414</v>
      </c>
      <c r="BI994" s="19">
        <v>45017</v>
      </c>
      <c r="BJ994" s="20">
        <v>45019</v>
      </c>
      <c r="BK994" s="16">
        <v>1020</v>
      </c>
      <c r="BL994" s="16">
        <v>3672</v>
      </c>
      <c r="BM994" s="9" t="s">
        <v>177</v>
      </c>
      <c r="BN994" s="9" t="s">
        <v>436</v>
      </c>
      <c r="BO994" s="9" t="s">
        <v>635</v>
      </c>
      <c r="BP994" s="17">
        <v>45136</v>
      </c>
      <c r="BQ994" s="17">
        <v>45136</v>
      </c>
      <c r="BR994" s="17">
        <v>45092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>
        <v>44872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44936</v>
      </c>
      <c r="CD994" s="10" t="s">
        <v>2883</v>
      </c>
      <c r="CE994" s="17" t="s">
        <v>156</v>
      </c>
      <c r="CF994" s="17" t="s">
        <v>156</v>
      </c>
      <c r="CG994" s="17">
        <v>44872</v>
      </c>
      <c r="CH994" s="17" t="s">
        <v>156</v>
      </c>
      <c r="CI994" s="16">
        <v>0</v>
      </c>
      <c r="CJ994" s="10" t="s">
        <v>156</v>
      </c>
      <c r="CK994" s="10" t="s">
        <v>156</v>
      </c>
      <c r="CL994" s="18" t="s">
        <v>156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>
        <v>44872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44964</v>
      </c>
      <c r="CX994" s="10" t="s">
        <v>2340</v>
      </c>
      <c r="CY994" s="17" t="s">
        <v>156</v>
      </c>
      <c r="CZ994" s="17" t="s">
        <v>156</v>
      </c>
      <c r="DA994" s="17">
        <v>44872</v>
      </c>
      <c r="DB994" s="17">
        <v>44910</v>
      </c>
      <c r="DC994" s="16">
        <v>1020</v>
      </c>
      <c r="DD994" s="10" t="s">
        <v>2884</v>
      </c>
      <c r="DE994" s="10" t="s">
        <v>230</v>
      </c>
      <c r="DF994" s="18" t="s">
        <v>156</v>
      </c>
      <c r="DG994" s="17">
        <v>44978</v>
      </c>
      <c r="DH994" s="10" t="s">
        <v>453</v>
      </c>
      <c r="DI994" s="17" t="s">
        <v>156</v>
      </c>
      <c r="DJ994" s="17" t="s">
        <v>156</v>
      </c>
      <c r="DK994" s="17">
        <v>44872</v>
      </c>
      <c r="DL994" s="17">
        <v>44972</v>
      </c>
      <c r="DM994" s="16">
        <v>1020</v>
      </c>
      <c r="DN994" s="10" t="s">
        <v>2885</v>
      </c>
      <c r="DO994" s="10" t="s">
        <v>230</v>
      </c>
      <c r="DP994" s="16">
        <v>24</v>
      </c>
      <c r="DQ994" s="16">
        <v>12</v>
      </c>
      <c r="DR994" s="11">
        <v>12</v>
      </c>
      <c r="DS994" s="16">
        <v>12</v>
      </c>
      <c r="DT994" s="16">
        <v>0</v>
      </c>
      <c r="DU994" s="11" t="s">
        <v>181</v>
      </c>
      <c r="DV994" s="11" t="s">
        <v>182</v>
      </c>
      <c r="DW994" s="27" t="s">
        <v>156</v>
      </c>
      <c r="DX994" s="27" t="s">
        <v>156</v>
      </c>
      <c r="DY994" s="20" t="s">
        <v>1892</v>
      </c>
      <c r="DZ994" s="16">
        <v>7</v>
      </c>
      <c r="EA994" s="16">
        <v>0</v>
      </c>
      <c r="EB994" s="27" t="s">
        <v>185</v>
      </c>
      <c r="EC994" s="27" t="s">
        <v>185</v>
      </c>
      <c r="ED994" s="27" t="s">
        <v>182</v>
      </c>
      <c r="EE994" s="29">
        <v>44873.012731481482</v>
      </c>
      <c r="EF994" s="28" t="s">
        <v>186</v>
      </c>
      <c r="EG994" s="28" t="s">
        <v>156</v>
      </c>
      <c r="EH994" s="28" t="s">
        <v>187</v>
      </c>
      <c r="EI994" s="29">
        <v>45062.343865740739</v>
      </c>
      <c r="EJ994" s="28" t="s">
        <v>197</v>
      </c>
      <c r="EK994" s="28" t="s">
        <v>156</v>
      </c>
      <c r="EL994" s="28" t="s">
        <v>198</v>
      </c>
      <c r="EM994" s="45" t="s">
        <v>3713</v>
      </c>
      <c r="EN994" s="46" t="str">
        <f t="shared" si="106"/>
        <v>343F107A</v>
      </c>
      <c r="EO994" s="47">
        <f t="shared" si="107"/>
        <v>45129</v>
      </c>
      <c r="EP994" s="47">
        <f t="shared" si="108"/>
        <v>44964</v>
      </c>
      <c r="EQ994" s="48" t="str">
        <f t="shared" ca="1" si="109"/>
        <v>Past</v>
      </c>
      <c r="ER994" s="49">
        <f t="shared" si="110"/>
        <v>165</v>
      </c>
      <c r="ES994" s="50"/>
      <c r="ET994" s="51">
        <f t="shared" si="111"/>
        <v>165</v>
      </c>
      <c r="EU994" s="52">
        <f t="shared" si="112"/>
        <v>168300</v>
      </c>
      <c r="EV994" s="46"/>
      <c r="EW994" s="23" t="s">
        <v>3714</v>
      </c>
    </row>
    <row r="995" spans="1:153" ht="14.25" customHeight="1">
      <c r="A995" s="8">
        <v>988</v>
      </c>
      <c r="B995" s="9" t="s">
        <v>141</v>
      </c>
      <c r="C995" s="10" t="s">
        <v>206</v>
      </c>
      <c r="D995" s="10" t="s">
        <v>2008</v>
      </c>
      <c r="E995" s="10" t="s">
        <v>150</v>
      </c>
      <c r="F995" s="9" t="s">
        <v>2009</v>
      </c>
      <c r="G995" s="10" t="s">
        <v>572</v>
      </c>
      <c r="H995" s="9" t="s">
        <v>573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259</v>
      </c>
      <c r="S995" s="9" t="s">
        <v>154</v>
      </c>
      <c r="T995" s="9" t="s">
        <v>260</v>
      </c>
      <c r="U995" s="9" t="s">
        <v>215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2149</v>
      </c>
      <c r="AA995" s="9" t="s">
        <v>262</v>
      </c>
      <c r="AB995" s="12" t="s">
        <v>263</v>
      </c>
      <c r="AC995" s="10" t="s">
        <v>2150</v>
      </c>
      <c r="AD995" s="9" t="s">
        <v>262</v>
      </c>
      <c r="AE995" s="13" t="s">
        <v>263</v>
      </c>
      <c r="AF995" s="14" t="s">
        <v>596</v>
      </c>
      <c r="AG995" s="10" t="s">
        <v>2882</v>
      </c>
      <c r="AH995" s="11" t="s">
        <v>222</v>
      </c>
      <c r="AI995" s="11" t="s">
        <v>223</v>
      </c>
      <c r="AJ995" s="10" t="s">
        <v>224</v>
      </c>
      <c r="AK995" s="11" t="s">
        <v>223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3.6</v>
      </c>
      <c r="AU995" s="10" t="s">
        <v>142</v>
      </c>
      <c r="AV995" s="16">
        <v>3200</v>
      </c>
      <c r="AW995" s="16">
        <v>3700</v>
      </c>
      <c r="AX995" s="16">
        <v>0</v>
      </c>
      <c r="AY995" s="16">
        <v>0</v>
      </c>
      <c r="AZ995" s="16">
        <v>900</v>
      </c>
      <c r="BA995" s="17">
        <v>45131</v>
      </c>
      <c r="BB995" s="30" t="s">
        <v>175</v>
      </c>
      <c r="BC995" s="18">
        <v>45119</v>
      </c>
      <c r="BD995" s="17">
        <v>45291</v>
      </c>
      <c r="BE995" s="17">
        <v>45322</v>
      </c>
      <c r="BF995" s="17">
        <v>45092</v>
      </c>
      <c r="BG995" s="10">
        <v>85221801</v>
      </c>
      <c r="BH995" s="9" t="s">
        <v>319</v>
      </c>
      <c r="BI995" s="19">
        <v>45017</v>
      </c>
      <c r="BJ995" s="20">
        <v>45019</v>
      </c>
      <c r="BK995" s="16">
        <v>948</v>
      </c>
      <c r="BL995" s="16">
        <v>3413</v>
      </c>
      <c r="BM995" s="9" t="s">
        <v>177</v>
      </c>
      <c r="BN995" s="9" t="s">
        <v>383</v>
      </c>
      <c r="BO995" s="9" t="s">
        <v>156</v>
      </c>
      <c r="BP995" s="17">
        <v>45153</v>
      </c>
      <c r="BQ995" s="17">
        <v>45153</v>
      </c>
      <c r="BR995" s="17">
        <v>45153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>
        <v>44929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>
        <v>44936</v>
      </c>
      <c r="CD995" s="10" t="s">
        <v>156</v>
      </c>
      <c r="CE995" s="17">
        <v>45006</v>
      </c>
      <c r="CF995" s="17" t="s">
        <v>156</v>
      </c>
      <c r="CG995" s="17">
        <v>44929</v>
      </c>
      <c r="CH995" s="17">
        <v>44932</v>
      </c>
      <c r="CI995" s="16">
        <v>910</v>
      </c>
      <c r="CJ995" s="10" t="s">
        <v>2886</v>
      </c>
      <c r="CK995" s="10" t="s">
        <v>230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>
        <v>44929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>
        <v>44978</v>
      </c>
      <c r="CX995" s="10" t="s">
        <v>298</v>
      </c>
      <c r="CY995" s="17">
        <v>45062</v>
      </c>
      <c r="CZ995" s="17" t="s">
        <v>156</v>
      </c>
      <c r="DA995" s="17">
        <v>44929</v>
      </c>
      <c r="DB995" s="17">
        <v>44972</v>
      </c>
      <c r="DC995" s="16">
        <v>948</v>
      </c>
      <c r="DD995" s="10" t="s">
        <v>2887</v>
      </c>
      <c r="DE995" s="10" t="s">
        <v>230</v>
      </c>
      <c r="DF995" s="18" t="s">
        <v>156</v>
      </c>
      <c r="DG995" s="17">
        <v>44999</v>
      </c>
      <c r="DH995" s="10" t="s">
        <v>453</v>
      </c>
      <c r="DI995" s="17">
        <v>45069</v>
      </c>
      <c r="DJ995" s="17" t="s">
        <v>156</v>
      </c>
      <c r="DK995" s="17">
        <v>44929</v>
      </c>
      <c r="DL995" s="17">
        <v>44994</v>
      </c>
      <c r="DM995" s="16">
        <v>948</v>
      </c>
      <c r="DN995" s="10" t="s">
        <v>2888</v>
      </c>
      <c r="DO995" s="10" t="s">
        <v>230</v>
      </c>
      <c r="DP995" s="16">
        <v>24</v>
      </c>
      <c r="DQ995" s="16">
        <v>12</v>
      </c>
      <c r="DR995" s="11">
        <v>12</v>
      </c>
      <c r="DS995" s="16">
        <v>12</v>
      </c>
      <c r="DT995" s="16">
        <v>0</v>
      </c>
      <c r="DU995" s="11" t="s">
        <v>181</v>
      </c>
      <c r="DV995" s="11" t="s">
        <v>182</v>
      </c>
      <c r="DW995" s="27" t="s">
        <v>156</v>
      </c>
      <c r="DX995" s="27" t="s">
        <v>2637</v>
      </c>
      <c r="DY995" s="20" t="s">
        <v>1921</v>
      </c>
      <c r="DZ995" s="16">
        <v>7</v>
      </c>
      <c r="EA995" s="16">
        <v>0</v>
      </c>
      <c r="EB995" s="27" t="s">
        <v>185</v>
      </c>
      <c r="EC995" s="27" t="s">
        <v>185</v>
      </c>
      <c r="ED995" s="27" t="s">
        <v>182</v>
      </c>
      <c r="EE995" s="29">
        <v>44929.989664351851</v>
      </c>
      <c r="EF995" s="28" t="s">
        <v>186</v>
      </c>
      <c r="EG995" s="28" t="s">
        <v>156</v>
      </c>
      <c r="EH995" s="28" t="s">
        <v>187</v>
      </c>
      <c r="EI995" s="29">
        <v>45062.343865740739</v>
      </c>
      <c r="EJ995" s="28" t="s">
        <v>197</v>
      </c>
      <c r="EK995" s="28" t="s">
        <v>156</v>
      </c>
      <c r="EL995" s="28" t="s">
        <v>198</v>
      </c>
      <c r="EM995" s="45" t="s">
        <v>3713</v>
      </c>
      <c r="EN995" s="46" t="str">
        <f t="shared" si="106"/>
        <v>343F107A</v>
      </c>
      <c r="EO995" s="47">
        <f t="shared" si="107"/>
        <v>45146</v>
      </c>
      <c r="EP995" s="47">
        <f t="shared" si="108"/>
        <v>44978</v>
      </c>
      <c r="EQ995" s="48" t="str">
        <f t="shared" ca="1" si="109"/>
        <v>Past</v>
      </c>
      <c r="ER995" s="49">
        <f t="shared" si="110"/>
        <v>168</v>
      </c>
      <c r="ES995" s="50"/>
      <c r="ET995" s="51">
        <f t="shared" si="111"/>
        <v>168</v>
      </c>
      <c r="EU995" s="52">
        <f t="shared" si="112"/>
        <v>159264</v>
      </c>
      <c r="EV995" s="46"/>
      <c r="EW995" s="23" t="s">
        <v>3714</v>
      </c>
    </row>
    <row r="996" spans="1:153" ht="14.25" customHeight="1">
      <c r="A996" s="8">
        <v>989</v>
      </c>
      <c r="B996" s="9" t="s">
        <v>141</v>
      </c>
      <c r="C996" s="10" t="s">
        <v>206</v>
      </c>
      <c r="D996" s="10" t="s">
        <v>2008</v>
      </c>
      <c r="E996" s="10" t="s">
        <v>150</v>
      </c>
      <c r="F996" s="9" t="s">
        <v>2009</v>
      </c>
      <c r="G996" s="10" t="s">
        <v>572</v>
      </c>
      <c r="H996" s="9" t="s">
        <v>573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259</v>
      </c>
      <c r="S996" s="9" t="s">
        <v>154</v>
      </c>
      <c r="T996" s="9" t="s">
        <v>260</v>
      </c>
      <c r="U996" s="9" t="s">
        <v>215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2149</v>
      </c>
      <c r="AA996" s="9" t="s">
        <v>262</v>
      </c>
      <c r="AB996" s="12" t="s">
        <v>263</v>
      </c>
      <c r="AC996" s="10" t="s">
        <v>2150</v>
      </c>
      <c r="AD996" s="9" t="s">
        <v>262</v>
      </c>
      <c r="AE996" s="13" t="s">
        <v>263</v>
      </c>
      <c r="AF996" s="14" t="s">
        <v>596</v>
      </c>
      <c r="AG996" s="10" t="s">
        <v>2882</v>
      </c>
      <c r="AH996" s="11" t="s">
        <v>222</v>
      </c>
      <c r="AI996" s="11" t="s">
        <v>223</v>
      </c>
      <c r="AJ996" s="10" t="s">
        <v>224</v>
      </c>
      <c r="AK996" s="11" t="s">
        <v>223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3.6</v>
      </c>
      <c r="AU996" s="10" t="s">
        <v>142</v>
      </c>
      <c r="AV996" s="16">
        <v>3200</v>
      </c>
      <c r="AW996" s="16">
        <v>3700</v>
      </c>
      <c r="AX996" s="16">
        <v>0</v>
      </c>
      <c r="AY996" s="16">
        <v>0</v>
      </c>
      <c r="AZ996" s="16">
        <v>900</v>
      </c>
      <c r="BA996" s="17">
        <v>45131</v>
      </c>
      <c r="BB996" s="30" t="s">
        <v>175</v>
      </c>
      <c r="BC996" s="18">
        <v>45119</v>
      </c>
      <c r="BD996" s="17">
        <v>45291</v>
      </c>
      <c r="BE996" s="17">
        <v>45322</v>
      </c>
      <c r="BF996" s="17">
        <v>45092</v>
      </c>
      <c r="BG996" s="10">
        <v>85521228</v>
      </c>
      <c r="BH996" s="9" t="s">
        <v>321</v>
      </c>
      <c r="BI996" s="19">
        <v>45078</v>
      </c>
      <c r="BJ996" s="20">
        <v>45082</v>
      </c>
      <c r="BK996" s="16">
        <v>1</v>
      </c>
      <c r="BL996" s="16">
        <v>4</v>
      </c>
      <c r="BM996" s="9" t="s">
        <v>177</v>
      </c>
      <c r="BN996" s="9" t="s">
        <v>470</v>
      </c>
      <c r="BO996" s="9" t="s">
        <v>156</v>
      </c>
      <c r="BP996" s="17">
        <v>45123</v>
      </c>
      <c r="BQ996" s="17" t="s">
        <v>156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 t="s">
        <v>156</v>
      </c>
      <c r="CD996" s="10" t="s">
        <v>156</v>
      </c>
      <c r="CE996" s="17" t="s">
        <v>156</v>
      </c>
      <c r="CF996" s="17" t="s">
        <v>156</v>
      </c>
      <c r="CG996" s="17">
        <v>45105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 t="s">
        <v>156</v>
      </c>
      <c r="CX996" s="10" t="s">
        <v>193</v>
      </c>
      <c r="CY996" s="17" t="s">
        <v>156</v>
      </c>
      <c r="CZ996" s="17" t="s">
        <v>156</v>
      </c>
      <c r="DA996" s="17">
        <v>45105</v>
      </c>
      <c r="DB996" s="17" t="s">
        <v>156</v>
      </c>
      <c r="DC996" s="16">
        <v>0</v>
      </c>
      <c r="DD996" s="10" t="s">
        <v>156</v>
      </c>
      <c r="DE996" s="10" t="s">
        <v>156</v>
      </c>
      <c r="DF996" s="18" t="s">
        <v>156</v>
      </c>
      <c r="DG996" s="17" t="s">
        <v>156</v>
      </c>
      <c r="DH996" s="10" t="s">
        <v>156</v>
      </c>
      <c r="DI996" s="17" t="s">
        <v>156</v>
      </c>
      <c r="DJ996" s="17" t="s">
        <v>156</v>
      </c>
      <c r="DK996" s="17">
        <v>45105</v>
      </c>
      <c r="DL996" s="17" t="s">
        <v>156</v>
      </c>
      <c r="DM996" s="16">
        <v>0</v>
      </c>
      <c r="DN996" s="10" t="s">
        <v>156</v>
      </c>
      <c r="DO996" s="10" t="s">
        <v>156</v>
      </c>
      <c r="DP996" s="16">
        <v>24</v>
      </c>
      <c r="DQ996" s="16">
        <v>12</v>
      </c>
      <c r="DR996" s="11">
        <v>12</v>
      </c>
      <c r="DS996" s="16">
        <v>12</v>
      </c>
      <c r="DT996" s="16">
        <v>0</v>
      </c>
      <c r="DU996" s="11" t="s">
        <v>181</v>
      </c>
      <c r="DV996" s="11" t="s">
        <v>182</v>
      </c>
      <c r="DW996" s="27" t="s">
        <v>156</v>
      </c>
      <c r="DX996" s="27" t="s">
        <v>156</v>
      </c>
      <c r="DY996" s="20" t="s">
        <v>423</v>
      </c>
      <c r="DZ996" s="16">
        <v>7</v>
      </c>
      <c r="EA996" s="16">
        <v>0</v>
      </c>
      <c r="EB996" s="27" t="s">
        <v>185</v>
      </c>
      <c r="EC996" s="27" t="s">
        <v>185</v>
      </c>
      <c r="ED996" s="27" t="s">
        <v>182</v>
      </c>
      <c r="EE996" s="29">
        <v>45042.277557870373</v>
      </c>
      <c r="EF996" s="28" t="s">
        <v>1129</v>
      </c>
      <c r="EG996" s="28" t="s">
        <v>1130</v>
      </c>
      <c r="EH996" s="28" t="s">
        <v>190</v>
      </c>
      <c r="EI996" s="29">
        <v>45075.990648148145</v>
      </c>
      <c r="EJ996" s="28" t="s">
        <v>197</v>
      </c>
      <c r="EK996" s="28" t="s">
        <v>156</v>
      </c>
      <c r="EL996" s="28" t="s">
        <v>198</v>
      </c>
      <c r="EM996" s="45" t="s">
        <v>3713</v>
      </c>
      <c r="EN996" s="46" t="str">
        <f t="shared" si="106"/>
        <v>343F107A</v>
      </c>
      <c r="EO996" s="47">
        <f t="shared" si="107"/>
        <v>45116</v>
      </c>
      <c r="EP996" s="47" t="str">
        <f t="shared" si="108"/>
        <v/>
      </c>
      <c r="EQ996" s="48" t="str">
        <f t="shared" ca="1" si="109"/>
        <v>Y</v>
      </c>
      <c r="ER996" s="49" t="str">
        <f t="shared" si="110"/>
        <v/>
      </c>
      <c r="ES996" s="50"/>
      <c r="ET996" s="51" t="str">
        <f t="shared" si="111"/>
        <v/>
      </c>
      <c r="EU996" s="52" t="str">
        <f t="shared" si="112"/>
        <v/>
      </c>
      <c r="EV996" s="46"/>
      <c r="EW996" s="23" t="s">
        <v>3721</v>
      </c>
    </row>
    <row r="997" spans="1:153" ht="14.25" hidden="1" customHeight="1">
      <c r="A997" s="8">
        <v>990</v>
      </c>
      <c r="B997" s="9" t="s">
        <v>141</v>
      </c>
      <c r="C997" s="10" t="s">
        <v>206</v>
      </c>
      <c r="D997" s="10" t="s">
        <v>2008</v>
      </c>
      <c r="E997" s="10" t="s">
        <v>150</v>
      </c>
      <c r="F997" s="9" t="s">
        <v>2009</v>
      </c>
      <c r="G997" s="10" t="s">
        <v>572</v>
      </c>
      <c r="H997" s="9" t="s">
        <v>573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259</v>
      </c>
      <c r="S997" s="9" t="s">
        <v>154</v>
      </c>
      <c r="T997" s="9" t="s">
        <v>260</v>
      </c>
      <c r="U997" s="9" t="s">
        <v>215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2149</v>
      </c>
      <c r="AA997" s="9" t="s">
        <v>262</v>
      </c>
      <c r="AB997" s="12" t="s">
        <v>263</v>
      </c>
      <c r="AC997" s="10" t="s">
        <v>2150</v>
      </c>
      <c r="AD997" s="9" t="s">
        <v>262</v>
      </c>
      <c r="AE997" s="13" t="s">
        <v>263</v>
      </c>
      <c r="AF997" s="14" t="s">
        <v>596</v>
      </c>
      <c r="AG997" s="10" t="s">
        <v>2882</v>
      </c>
      <c r="AH997" s="11" t="s">
        <v>222</v>
      </c>
      <c r="AI997" s="11" t="s">
        <v>223</v>
      </c>
      <c r="AJ997" s="10" t="s">
        <v>224</v>
      </c>
      <c r="AK997" s="11" t="s">
        <v>223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3.6</v>
      </c>
      <c r="AU997" s="10" t="s">
        <v>142</v>
      </c>
      <c r="AV997" s="16">
        <v>3200</v>
      </c>
      <c r="AW997" s="16">
        <v>3700</v>
      </c>
      <c r="AX997" s="16">
        <v>0</v>
      </c>
      <c r="AY997" s="16">
        <v>0</v>
      </c>
      <c r="AZ997" s="16">
        <v>900</v>
      </c>
      <c r="BA997" s="17">
        <v>45131</v>
      </c>
      <c r="BB997" s="30" t="s">
        <v>175</v>
      </c>
      <c r="BC997" s="18" t="s">
        <v>156</v>
      </c>
      <c r="BD997" s="17">
        <v>45291</v>
      </c>
      <c r="BE997" s="17">
        <v>45322</v>
      </c>
      <c r="BF997" s="17">
        <v>45092</v>
      </c>
      <c r="BG997" s="10">
        <v>85521229</v>
      </c>
      <c r="BH997" s="9" t="s">
        <v>258</v>
      </c>
      <c r="BI997" s="19">
        <v>45108</v>
      </c>
      <c r="BJ997" s="20">
        <v>45110</v>
      </c>
      <c r="BK997" s="16">
        <v>0</v>
      </c>
      <c r="BL997" s="16">
        <v>0</v>
      </c>
      <c r="BM997" s="9" t="s">
        <v>177</v>
      </c>
      <c r="BN997" s="9" t="s">
        <v>178</v>
      </c>
      <c r="BO997" s="9" t="s">
        <v>156</v>
      </c>
      <c r="BP997" s="17">
        <v>45153</v>
      </c>
      <c r="BQ997" s="17" t="s">
        <v>156</v>
      </c>
      <c r="BR997" s="17" t="s">
        <v>156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 t="s">
        <v>156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>
        <v>45058</v>
      </c>
      <c r="CD997" s="10" t="s">
        <v>2134</v>
      </c>
      <c r="CE997" s="17">
        <v>45058</v>
      </c>
      <c r="CF997" s="17" t="s">
        <v>156</v>
      </c>
      <c r="CG997" s="17">
        <v>45042</v>
      </c>
      <c r="CH997" s="17" t="s">
        <v>156</v>
      </c>
      <c r="CI997" s="16">
        <v>0</v>
      </c>
      <c r="CJ997" s="10" t="s">
        <v>156</v>
      </c>
      <c r="CK997" s="10" t="s">
        <v>156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 t="s">
        <v>156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>
        <v>45114</v>
      </c>
      <c r="CX997" s="10" t="s">
        <v>193</v>
      </c>
      <c r="CY997" s="17">
        <v>45114</v>
      </c>
      <c r="CZ997" s="17" t="s">
        <v>156</v>
      </c>
      <c r="DA997" s="17">
        <v>45042</v>
      </c>
      <c r="DB997" s="17" t="s">
        <v>156</v>
      </c>
      <c r="DC997" s="16">
        <v>0</v>
      </c>
      <c r="DD997" s="10" t="s">
        <v>156</v>
      </c>
      <c r="DE997" s="10" t="s">
        <v>156</v>
      </c>
      <c r="DF997" s="18" t="s">
        <v>156</v>
      </c>
      <c r="DG997" s="17">
        <v>45128</v>
      </c>
      <c r="DH997" s="10" t="s">
        <v>156</v>
      </c>
      <c r="DI997" s="17">
        <v>45128</v>
      </c>
      <c r="DJ997" s="17" t="s">
        <v>156</v>
      </c>
      <c r="DK997" s="17">
        <v>45042</v>
      </c>
      <c r="DL997" s="17" t="s">
        <v>156</v>
      </c>
      <c r="DM997" s="16">
        <v>0</v>
      </c>
      <c r="DN997" s="10" t="s">
        <v>156</v>
      </c>
      <c r="DO997" s="10" t="s">
        <v>156</v>
      </c>
      <c r="DP997" s="16">
        <v>24</v>
      </c>
      <c r="DQ997" s="16">
        <v>12</v>
      </c>
      <c r="DR997" s="11">
        <v>12</v>
      </c>
      <c r="DS997" s="16">
        <v>12</v>
      </c>
      <c r="DT997" s="16">
        <v>1</v>
      </c>
      <c r="DU997" s="11" t="s">
        <v>181</v>
      </c>
      <c r="DV997" s="11" t="s">
        <v>182</v>
      </c>
      <c r="DW997" s="27" t="s">
        <v>156</v>
      </c>
      <c r="DX997" s="27" t="s">
        <v>156</v>
      </c>
      <c r="DY997" s="20" t="s">
        <v>1921</v>
      </c>
      <c r="DZ997" s="16">
        <v>7</v>
      </c>
      <c r="EA997" s="16">
        <v>0</v>
      </c>
      <c r="EB997" s="27" t="s">
        <v>185</v>
      </c>
      <c r="EC997" s="27" t="s">
        <v>185</v>
      </c>
      <c r="ED997" s="27" t="s">
        <v>182</v>
      </c>
      <c r="EE997" s="29">
        <v>45042.277557870373</v>
      </c>
      <c r="EF997" s="28" t="s">
        <v>1129</v>
      </c>
      <c r="EG997" s="28" t="s">
        <v>1130</v>
      </c>
      <c r="EH997" s="28" t="s">
        <v>190</v>
      </c>
      <c r="EI997" s="29">
        <v>45100.817800925928</v>
      </c>
      <c r="EJ997" s="28" t="s">
        <v>197</v>
      </c>
      <c r="EK997" s="28" t="s">
        <v>156</v>
      </c>
      <c r="EL997" s="28" t="s">
        <v>198</v>
      </c>
      <c r="EM997" s="45"/>
      <c r="EN997" s="46" t="str">
        <f t="shared" si="106"/>
        <v>343F107A</v>
      </c>
      <c r="EO997" s="47">
        <f t="shared" si="107"/>
        <v>45146</v>
      </c>
      <c r="EP997" s="47">
        <f t="shared" si="108"/>
        <v>45114</v>
      </c>
      <c r="EQ997" s="48" t="str">
        <f t="shared" ca="1" si="109"/>
        <v>Past</v>
      </c>
      <c r="ER997" s="49">
        <f t="shared" si="110"/>
        <v>32</v>
      </c>
      <c r="ES997" s="50"/>
      <c r="ET997" s="51">
        <f t="shared" si="111"/>
        <v>32</v>
      </c>
      <c r="EU997" s="52">
        <f t="shared" si="112"/>
        <v>0</v>
      </c>
      <c r="EV997" s="46"/>
    </row>
    <row r="998" spans="1:153" ht="14.25" customHeight="1">
      <c r="A998" s="8">
        <v>991</v>
      </c>
      <c r="B998" s="9" t="s">
        <v>141</v>
      </c>
      <c r="C998" s="10" t="s">
        <v>206</v>
      </c>
      <c r="D998" s="10" t="s">
        <v>2008</v>
      </c>
      <c r="E998" s="10" t="s">
        <v>150</v>
      </c>
      <c r="F998" s="9" t="s">
        <v>2009</v>
      </c>
      <c r="G998" s="10" t="s">
        <v>572</v>
      </c>
      <c r="H998" s="9" t="s">
        <v>573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259</v>
      </c>
      <c r="S998" s="9" t="s">
        <v>154</v>
      </c>
      <c r="T998" s="9" t="s">
        <v>260</v>
      </c>
      <c r="U998" s="9" t="s">
        <v>215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2149</v>
      </c>
      <c r="AA998" s="9" t="s">
        <v>262</v>
      </c>
      <c r="AB998" s="12" t="s">
        <v>263</v>
      </c>
      <c r="AC998" s="10" t="s">
        <v>2150</v>
      </c>
      <c r="AD998" s="9" t="s">
        <v>262</v>
      </c>
      <c r="AE998" s="13" t="s">
        <v>263</v>
      </c>
      <c r="AF998" s="14" t="s">
        <v>596</v>
      </c>
      <c r="AG998" s="10" t="s">
        <v>2882</v>
      </c>
      <c r="AH998" s="11" t="s">
        <v>222</v>
      </c>
      <c r="AI998" s="11" t="s">
        <v>223</v>
      </c>
      <c r="AJ998" s="10" t="s">
        <v>224</v>
      </c>
      <c r="AK998" s="11" t="s">
        <v>223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3.6</v>
      </c>
      <c r="AU998" s="10" t="s">
        <v>142</v>
      </c>
      <c r="AV998" s="16">
        <v>3200</v>
      </c>
      <c r="AW998" s="16">
        <v>3700</v>
      </c>
      <c r="AX998" s="16">
        <v>0</v>
      </c>
      <c r="AY998" s="16">
        <v>0</v>
      </c>
      <c r="AZ998" s="16">
        <v>900</v>
      </c>
      <c r="BA998" s="17">
        <v>45131</v>
      </c>
      <c r="BB998" s="30" t="s">
        <v>175</v>
      </c>
      <c r="BC998" s="18">
        <v>45119</v>
      </c>
      <c r="BD998" s="17">
        <v>45291</v>
      </c>
      <c r="BE998" s="17">
        <v>45322</v>
      </c>
      <c r="BF998" s="17">
        <v>45092</v>
      </c>
      <c r="BG998" s="10">
        <v>85136957</v>
      </c>
      <c r="BH998" s="9" t="s">
        <v>303</v>
      </c>
      <c r="BI998" s="19">
        <v>45139</v>
      </c>
      <c r="BJ998" s="20">
        <v>45145</v>
      </c>
      <c r="BK998" s="16">
        <v>500</v>
      </c>
      <c r="BL998" s="16">
        <v>1800</v>
      </c>
      <c r="BM998" s="9" t="s">
        <v>177</v>
      </c>
      <c r="BN998" s="9" t="s">
        <v>470</v>
      </c>
      <c r="BO998" s="9" t="s">
        <v>156</v>
      </c>
      <c r="BP998" s="17">
        <v>45184</v>
      </c>
      <c r="BQ998" s="17" t="s">
        <v>156</v>
      </c>
      <c r="BR998" s="17" t="s">
        <v>156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 t="s">
        <v>156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45090</v>
      </c>
      <c r="CD998" s="10" t="s">
        <v>2208</v>
      </c>
      <c r="CE998" s="17">
        <v>45086</v>
      </c>
      <c r="CF998" s="17" t="s">
        <v>156</v>
      </c>
      <c r="CG998" s="17">
        <v>45021</v>
      </c>
      <c r="CH998" s="17">
        <v>45086</v>
      </c>
      <c r="CI998" s="16">
        <v>500</v>
      </c>
      <c r="CJ998" s="10" t="s">
        <v>2889</v>
      </c>
      <c r="CK998" s="10" t="s">
        <v>230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 t="s">
        <v>156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45152</v>
      </c>
      <c r="CX998" s="10" t="s">
        <v>2495</v>
      </c>
      <c r="CY998" s="17">
        <v>45142</v>
      </c>
      <c r="CZ998" s="17" t="s">
        <v>156</v>
      </c>
      <c r="DA998" s="17">
        <v>45021</v>
      </c>
      <c r="DB998" s="17" t="s">
        <v>156</v>
      </c>
      <c r="DC998" s="16">
        <v>0</v>
      </c>
      <c r="DD998" s="10" t="s">
        <v>156</v>
      </c>
      <c r="DE998" s="10" t="s">
        <v>156</v>
      </c>
      <c r="DF998" s="18" t="s">
        <v>156</v>
      </c>
      <c r="DG998" s="17">
        <v>45167</v>
      </c>
      <c r="DH998" s="10" t="s">
        <v>2496</v>
      </c>
      <c r="DI998" s="17">
        <v>45163</v>
      </c>
      <c r="DJ998" s="17" t="s">
        <v>156</v>
      </c>
      <c r="DK998" s="17">
        <v>45008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24</v>
      </c>
      <c r="DQ998" s="16">
        <v>12</v>
      </c>
      <c r="DR998" s="11">
        <v>12</v>
      </c>
      <c r="DS998" s="16">
        <v>12</v>
      </c>
      <c r="DT998" s="16">
        <v>0</v>
      </c>
      <c r="DU998" s="11" t="s">
        <v>181</v>
      </c>
      <c r="DV998" s="11" t="s">
        <v>182</v>
      </c>
      <c r="DW998" s="27" t="s">
        <v>156</v>
      </c>
      <c r="DX998" s="27" t="s">
        <v>156</v>
      </c>
      <c r="DY998" s="20" t="s">
        <v>1453</v>
      </c>
      <c r="DZ998" s="16">
        <v>7</v>
      </c>
      <c r="EA998" s="16">
        <v>0</v>
      </c>
      <c r="EB998" s="27" t="s">
        <v>185</v>
      </c>
      <c r="EC998" s="27" t="s">
        <v>185</v>
      </c>
      <c r="ED998" s="27" t="s">
        <v>182</v>
      </c>
      <c r="EE998" s="29">
        <v>44910.388506944444</v>
      </c>
      <c r="EF998" s="28" t="s">
        <v>188</v>
      </c>
      <c r="EG998" s="28" t="s">
        <v>189</v>
      </c>
      <c r="EH998" s="28" t="s">
        <v>190</v>
      </c>
      <c r="EI998" s="29">
        <v>45115.510740740741</v>
      </c>
      <c r="EJ998" s="28" t="s">
        <v>542</v>
      </c>
      <c r="EK998" s="28" t="s">
        <v>156</v>
      </c>
      <c r="EL998" s="28" t="s">
        <v>543</v>
      </c>
      <c r="EM998" s="45" t="s">
        <v>3713</v>
      </c>
      <c r="EN998" s="46" t="str">
        <f t="shared" si="106"/>
        <v>343F107A</v>
      </c>
      <c r="EO998" s="47">
        <f t="shared" si="107"/>
        <v>45177</v>
      </c>
      <c r="EP998" s="47">
        <f t="shared" si="108"/>
        <v>45152</v>
      </c>
      <c r="EQ998" s="48" t="str">
        <f t="shared" ca="1" si="109"/>
        <v>Y</v>
      </c>
      <c r="ER998" s="49">
        <f t="shared" si="110"/>
        <v>25</v>
      </c>
      <c r="ES998" s="50"/>
      <c r="ET998" s="51">
        <f t="shared" si="111"/>
        <v>25</v>
      </c>
      <c r="EU998" s="52">
        <f t="shared" si="112"/>
        <v>12500</v>
      </c>
      <c r="EV998" s="46"/>
      <c r="EW998" s="23" t="s">
        <v>3721</v>
      </c>
    </row>
    <row r="999" spans="1:153" ht="14.25" hidden="1" customHeight="1">
      <c r="A999" s="8">
        <v>992</v>
      </c>
      <c r="B999" s="9" t="s">
        <v>141</v>
      </c>
      <c r="C999" s="10" t="s">
        <v>206</v>
      </c>
      <c r="D999" s="10" t="s">
        <v>2008</v>
      </c>
      <c r="E999" s="10" t="s">
        <v>150</v>
      </c>
      <c r="F999" s="9" t="s">
        <v>2009</v>
      </c>
      <c r="G999" s="10" t="s">
        <v>572</v>
      </c>
      <c r="H999" s="9" t="s">
        <v>573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259</v>
      </c>
      <c r="S999" s="9" t="s">
        <v>154</v>
      </c>
      <c r="T999" s="9" t="s">
        <v>260</v>
      </c>
      <c r="U999" s="9" t="s">
        <v>215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2149</v>
      </c>
      <c r="AA999" s="9" t="s">
        <v>262</v>
      </c>
      <c r="AB999" s="12" t="s">
        <v>263</v>
      </c>
      <c r="AC999" s="10" t="s">
        <v>2150</v>
      </c>
      <c r="AD999" s="9" t="s">
        <v>262</v>
      </c>
      <c r="AE999" s="13" t="s">
        <v>263</v>
      </c>
      <c r="AF999" s="14" t="s">
        <v>596</v>
      </c>
      <c r="AG999" s="10" t="s">
        <v>2882</v>
      </c>
      <c r="AH999" s="11" t="s">
        <v>222</v>
      </c>
      <c r="AI999" s="11" t="s">
        <v>223</v>
      </c>
      <c r="AJ999" s="10" t="s">
        <v>224</v>
      </c>
      <c r="AK999" s="11" t="s">
        <v>223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3.6</v>
      </c>
      <c r="AU999" s="10" t="s">
        <v>142</v>
      </c>
      <c r="AV999" s="16">
        <v>3200</v>
      </c>
      <c r="AW999" s="16">
        <v>3700</v>
      </c>
      <c r="AX999" s="16">
        <v>0</v>
      </c>
      <c r="AY999" s="16">
        <v>0</v>
      </c>
      <c r="AZ999" s="16">
        <v>900</v>
      </c>
      <c r="BA999" s="17">
        <v>45131</v>
      </c>
      <c r="BB999" s="30" t="s">
        <v>246</v>
      </c>
      <c r="BC999" s="18" t="s">
        <v>156</v>
      </c>
      <c r="BD999" s="17">
        <v>45291</v>
      </c>
      <c r="BE999" s="17">
        <v>45322</v>
      </c>
      <c r="BF999" s="17">
        <v>45092</v>
      </c>
      <c r="BG999" s="10">
        <v>85349084</v>
      </c>
      <c r="BH999" s="9" t="s">
        <v>247</v>
      </c>
      <c r="BI999" s="19">
        <v>45170</v>
      </c>
      <c r="BJ999" s="20">
        <v>45187</v>
      </c>
      <c r="BK999" s="16">
        <v>900</v>
      </c>
      <c r="BL999" s="16">
        <v>3240</v>
      </c>
      <c r="BM999" s="9" t="s">
        <v>177</v>
      </c>
      <c r="BN999" s="9" t="s">
        <v>226</v>
      </c>
      <c r="BO999" s="9" t="s">
        <v>156</v>
      </c>
      <c r="BP999" s="17">
        <v>45199</v>
      </c>
      <c r="BQ999" s="17" t="s">
        <v>156</v>
      </c>
      <c r="BR999" s="17">
        <v>45199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44966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45100</v>
      </c>
      <c r="CD999" s="10" t="s">
        <v>156</v>
      </c>
      <c r="CE999" s="17">
        <v>45100</v>
      </c>
      <c r="CF999" s="17" t="s">
        <v>156</v>
      </c>
      <c r="CG999" s="17">
        <v>45008</v>
      </c>
      <c r="CH999" s="17">
        <v>45098</v>
      </c>
      <c r="CI999" s="16">
        <v>900</v>
      </c>
      <c r="CJ999" s="10" t="s">
        <v>2890</v>
      </c>
      <c r="CK999" s="10" t="s">
        <v>230</v>
      </c>
      <c r="CL999" s="18">
        <v>45142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44966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 t="s">
        <v>156</v>
      </c>
      <c r="CX999" s="10" t="s">
        <v>193</v>
      </c>
      <c r="CY999" s="17" t="s">
        <v>156</v>
      </c>
      <c r="CZ999" s="17" t="s">
        <v>156</v>
      </c>
      <c r="DA999" s="17">
        <v>44966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 t="s">
        <v>156</v>
      </c>
      <c r="DH999" s="10" t="s">
        <v>156</v>
      </c>
      <c r="DI999" s="17" t="s">
        <v>156</v>
      </c>
      <c r="DJ999" s="17" t="s">
        <v>156</v>
      </c>
      <c r="DK999" s="17">
        <v>44966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24</v>
      </c>
      <c r="DQ999" s="16">
        <v>12</v>
      </c>
      <c r="DR999" s="11">
        <v>12</v>
      </c>
      <c r="DS999" s="16">
        <v>12</v>
      </c>
      <c r="DT999" s="16">
        <v>0</v>
      </c>
      <c r="DU999" s="11" t="s">
        <v>181</v>
      </c>
      <c r="DV999" s="11" t="s">
        <v>182</v>
      </c>
      <c r="DW999" s="27" t="s">
        <v>156</v>
      </c>
      <c r="DX999" s="27" t="s">
        <v>156</v>
      </c>
      <c r="DY999" s="20" t="s">
        <v>993</v>
      </c>
      <c r="DZ999" s="16">
        <v>7</v>
      </c>
      <c r="EA999" s="16">
        <v>0</v>
      </c>
      <c r="EB999" s="27" t="s">
        <v>185</v>
      </c>
      <c r="EC999" s="27" t="s">
        <v>185</v>
      </c>
      <c r="ED999" s="27" t="s">
        <v>182</v>
      </c>
      <c r="EE999" s="29">
        <v>44966.992118055554</v>
      </c>
      <c r="EF999" s="28" t="s">
        <v>186</v>
      </c>
      <c r="EG999" s="28" t="s">
        <v>156</v>
      </c>
      <c r="EH999" s="28" t="s">
        <v>187</v>
      </c>
      <c r="EI999" s="29">
        <v>45103.816863425927</v>
      </c>
      <c r="EJ999" s="28" t="s">
        <v>197</v>
      </c>
      <c r="EK999" s="28" t="s">
        <v>156</v>
      </c>
      <c r="EL999" s="28" t="s">
        <v>198</v>
      </c>
      <c r="EM999" s="45"/>
      <c r="EN999" s="46" t="str">
        <f t="shared" si="106"/>
        <v>343F107A</v>
      </c>
      <c r="EO999" s="47">
        <f t="shared" si="107"/>
        <v>45192</v>
      </c>
      <c r="EP999" s="47" t="str">
        <f t="shared" si="108"/>
        <v/>
      </c>
      <c r="EQ999" s="48" t="str">
        <f t="shared" ca="1" si="109"/>
        <v>Y</v>
      </c>
      <c r="ER999" s="49" t="str">
        <f t="shared" si="110"/>
        <v/>
      </c>
      <c r="ES999" s="50"/>
      <c r="ET999" s="51" t="str">
        <f t="shared" si="111"/>
        <v/>
      </c>
      <c r="EU999" s="52" t="str">
        <f t="shared" si="112"/>
        <v/>
      </c>
      <c r="EV999" s="46"/>
      <c r="EW999" s="23" t="s">
        <v>3717</v>
      </c>
    </row>
    <row r="1000" spans="1:153" ht="14.25" customHeight="1">
      <c r="A1000" s="8">
        <v>993</v>
      </c>
      <c r="B1000" s="9" t="s">
        <v>141</v>
      </c>
      <c r="C1000" s="10" t="s">
        <v>206</v>
      </c>
      <c r="D1000" s="10" t="s">
        <v>2008</v>
      </c>
      <c r="E1000" s="10" t="s">
        <v>150</v>
      </c>
      <c r="F1000" s="9" t="s">
        <v>2009</v>
      </c>
      <c r="G1000" s="10" t="s">
        <v>572</v>
      </c>
      <c r="H1000" s="9" t="s">
        <v>573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259</v>
      </c>
      <c r="S1000" s="9" t="s">
        <v>154</v>
      </c>
      <c r="T1000" s="9" t="s">
        <v>260</v>
      </c>
      <c r="U1000" s="9" t="s">
        <v>215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2149</v>
      </c>
      <c r="AA1000" s="9" t="s">
        <v>262</v>
      </c>
      <c r="AB1000" s="12" t="s">
        <v>263</v>
      </c>
      <c r="AC1000" s="10" t="s">
        <v>2150</v>
      </c>
      <c r="AD1000" s="9" t="s">
        <v>262</v>
      </c>
      <c r="AE1000" s="13" t="s">
        <v>263</v>
      </c>
      <c r="AF1000" s="14" t="s">
        <v>596</v>
      </c>
      <c r="AG1000" s="10" t="s">
        <v>2882</v>
      </c>
      <c r="AH1000" s="11" t="s">
        <v>222</v>
      </c>
      <c r="AI1000" s="11" t="s">
        <v>223</v>
      </c>
      <c r="AJ1000" s="10" t="s">
        <v>224</v>
      </c>
      <c r="AK1000" s="11" t="s">
        <v>223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3.6</v>
      </c>
      <c r="AU1000" s="10" t="s">
        <v>142</v>
      </c>
      <c r="AV1000" s="16">
        <v>3200</v>
      </c>
      <c r="AW1000" s="16">
        <v>3700</v>
      </c>
      <c r="AX1000" s="16">
        <v>0</v>
      </c>
      <c r="AY1000" s="16">
        <v>0</v>
      </c>
      <c r="AZ1000" s="16">
        <v>900</v>
      </c>
      <c r="BA1000" s="17">
        <v>45131</v>
      </c>
      <c r="BB1000" s="30" t="s">
        <v>175</v>
      </c>
      <c r="BC1000" s="18">
        <v>45119</v>
      </c>
      <c r="BD1000" s="17">
        <v>45291</v>
      </c>
      <c r="BE1000" s="17">
        <v>45322</v>
      </c>
      <c r="BF1000" s="17">
        <v>45092</v>
      </c>
      <c r="BG1000" s="10">
        <v>85940213</v>
      </c>
      <c r="BH1000" s="9" t="s">
        <v>176</v>
      </c>
      <c r="BI1000" s="19">
        <v>45170</v>
      </c>
      <c r="BJ1000" s="20">
        <v>45173</v>
      </c>
      <c r="BK1000" s="16">
        <v>500</v>
      </c>
      <c r="BL1000" s="16">
        <v>1800</v>
      </c>
      <c r="BM1000" s="9" t="s">
        <v>177</v>
      </c>
      <c r="BN1000" s="9" t="s">
        <v>470</v>
      </c>
      <c r="BO1000" s="9" t="s">
        <v>156</v>
      </c>
      <c r="BP1000" s="17">
        <v>45214</v>
      </c>
      <c r="BQ1000" s="17" t="s">
        <v>156</v>
      </c>
      <c r="BR1000" s="17" t="s">
        <v>156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 t="s">
        <v>156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45114</v>
      </c>
      <c r="CD1000" s="10" t="s">
        <v>156</v>
      </c>
      <c r="CE1000" s="17">
        <v>45114</v>
      </c>
      <c r="CF1000" s="17" t="s">
        <v>156</v>
      </c>
      <c r="CG1000" s="17">
        <v>45091</v>
      </c>
      <c r="CH1000" s="17">
        <v>45112</v>
      </c>
      <c r="CI1000" s="16">
        <v>500</v>
      </c>
      <c r="CJ1000" s="10" t="s">
        <v>2891</v>
      </c>
      <c r="CK1000" s="10" t="s">
        <v>230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 t="s">
        <v>156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>
        <v>45177</v>
      </c>
      <c r="CX1000" s="10" t="s">
        <v>2194</v>
      </c>
      <c r="CY1000" s="17">
        <v>45177</v>
      </c>
      <c r="CZ1000" s="17" t="s">
        <v>156</v>
      </c>
      <c r="DA1000" s="17">
        <v>45091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>
        <v>45191</v>
      </c>
      <c r="DH1000" s="10" t="s">
        <v>2216</v>
      </c>
      <c r="DI1000" s="17">
        <v>45191</v>
      </c>
      <c r="DJ1000" s="17" t="s">
        <v>156</v>
      </c>
      <c r="DK1000" s="17">
        <v>45091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24</v>
      </c>
      <c r="DQ1000" s="16">
        <v>12</v>
      </c>
      <c r="DR1000" s="11">
        <v>12</v>
      </c>
      <c r="DS1000" s="16">
        <v>12</v>
      </c>
      <c r="DT1000" s="16">
        <v>0</v>
      </c>
      <c r="DU1000" s="11" t="s">
        <v>181</v>
      </c>
      <c r="DV1000" s="11" t="s">
        <v>182</v>
      </c>
      <c r="DW1000" s="27" t="s">
        <v>156</v>
      </c>
      <c r="DX1000" s="27" t="s">
        <v>156</v>
      </c>
      <c r="DY1000" s="20" t="s">
        <v>1927</v>
      </c>
      <c r="DZ1000" s="16">
        <v>7</v>
      </c>
      <c r="EA1000" s="16">
        <v>0</v>
      </c>
      <c r="EB1000" s="27" t="s">
        <v>185</v>
      </c>
      <c r="EC1000" s="27" t="s">
        <v>185</v>
      </c>
      <c r="ED1000" s="27" t="s">
        <v>182</v>
      </c>
      <c r="EE1000" s="29">
        <v>45091.518750000003</v>
      </c>
      <c r="EF1000" s="28" t="s">
        <v>188</v>
      </c>
      <c r="EG1000" s="28" t="s">
        <v>189</v>
      </c>
      <c r="EH1000" s="28" t="s">
        <v>190</v>
      </c>
      <c r="EI1000" s="29">
        <v>45117.81590277778</v>
      </c>
      <c r="EJ1000" s="28" t="s">
        <v>197</v>
      </c>
      <c r="EK1000" s="28" t="s">
        <v>156</v>
      </c>
      <c r="EL1000" s="28" t="s">
        <v>198</v>
      </c>
      <c r="EM1000" s="45" t="s">
        <v>3713</v>
      </c>
      <c r="EN1000" s="46" t="str">
        <f t="shared" si="106"/>
        <v>343F107A</v>
      </c>
      <c r="EO1000" s="47">
        <f t="shared" si="107"/>
        <v>45207</v>
      </c>
      <c r="EP1000" s="47">
        <f t="shared" si="108"/>
        <v>45177</v>
      </c>
      <c r="EQ1000" s="48" t="str">
        <f t="shared" ca="1" si="109"/>
        <v>Y</v>
      </c>
      <c r="ER1000" s="49">
        <f t="shared" si="110"/>
        <v>30</v>
      </c>
      <c r="ES1000" s="50"/>
      <c r="ET1000" s="51">
        <f t="shared" si="111"/>
        <v>30</v>
      </c>
      <c r="EU1000" s="52">
        <f t="shared" si="112"/>
        <v>15000</v>
      </c>
      <c r="EV1000" s="46"/>
      <c r="EW1000" s="23" t="s">
        <v>3721</v>
      </c>
    </row>
    <row r="1001" spans="1:153" ht="14.25" hidden="1" customHeight="1">
      <c r="A1001" s="8">
        <v>994</v>
      </c>
      <c r="B1001" s="9" t="s">
        <v>141</v>
      </c>
      <c r="C1001" s="10" t="s">
        <v>206</v>
      </c>
      <c r="D1001" s="10" t="s">
        <v>2008</v>
      </c>
      <c r="E1001" s="10" t="s">
        <v>150</v>
      </c>
      <c r="F1001" s="9" t="s">
        <v>2009</v>
      </c>
      <c r="G1001" s="10" t="s">
        <v>572</v>
      </c>
      <c r="H1001" s="9" t="s">
        <v>573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259</v>
      </c>
      <c r="S1001" s="9" t="s">
        <v>154</v>
      </c>
      <c r="T1001" s="9" t="s">
        <v>260</v>
      </c>
      <c r="U1001" s="9" t="s">
        <v>215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2149</v>
      </c>
      <c r="AA1001" s="9" t="s">
        <v>262</v>
      </c>
      <c r="AB1001" s="12" t="s">
        <v>263</v>
      </c>
      <c r="AC1001" s="10" t="s">
        <v>2150</v>
      </c>
      <c r="AD1001" s="9" t="s">
        <v>262</v>
      </c>
      <c r="AE1001" s="13" t="s">
        <v>263</v>
      </c>
      <c r="AF1001" s="14" t="s">
        <v>596</v>
      </c>
      <c r="AG1001" s="10" t="s">
        <v>2882</v>
      </c>
      <c r="AH1001" s="11" t="s">
        <v>222</v>
      </c>
      <c r="AI1001" s="11" t="s">
        <v>223</v>
      </c>
      <c r="AJ1001" s="10" t="s">
        <v>224</v>
      </c>
      <c r="AK1001" s="11" t="s">
        <v>223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3.6</v>
      </c>
      <c r="AU1001" s="10" t="s">
        <v>142</v>
      </c>
      <c r="AV1001" s="16">
        <v>3200</v>
      </c>
      <c r="AW1001" s="16">
        <v>3700</v>
      </c>
      <c r="AX1001" s="16">
        <v>0</v>
      </c>
      <c r="AY1001" s="16">
        <v>0</v>
      </c>
      <c r="AZ1001" s="16">
        <v>900</v>
      </c>
      <c r="BA1001" s="17">
        <v>45131</v>
      </c>
      <c r="BB1001" s="30" t="s">
        <v>175</v>
      </c>
      <c r="BC1001" s="18" t="s">
        <v>156</v>
      </c>
      <c r="BD1001" s="17">
        <v>45291</v>
      </c>
      <c r="BE1001" s="17">
        <v>45322</v>
      </c>
      <c r="BF1001" s="17">
        <v>45092</v>
      </c>
      <c r="BG1001" s="10">
        <v>85541144</v>
      </c>
      <c r="BH1001" s="9" t="s">
        <v>211</v>
      </c>
      <c r="BI1001" s="19">
        <v>45200</v>
      </c>
      <c r="BJ1001" s="20">
        <v>45229</v>
      </c>
      <c r="BK1001" s="16">
        <v>0</v>
      </c>
      <c r="BL1001" s="16">
        <v>0</v>
      </c>
      <c r="BM1001" s="9" t="s">
        <v>177</v>
      </c>
      <c r="BN1001" s="9" t="s">
        <v>521</v>
      </c>
      <c r="BO1001" s="9" t="s">
        <v>156</v>
      </c>
      <c r="BP1001" s="17">
        <v>45240</v>
      </c>
      <c r="BQ1001" s="17" t="s">
        <v>156</v>
      </c>
      <c r="BR1001" s="17">
        <v>45240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>
        <v>45055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45142</v>
      </c>
      <c r="CD1001" s="10" t="s">
        <v>156</v>
      </c>
      <c r="CE1001" s="17">
        <v>45142</v>
      </c>
      <c r="CF1001" s="17" t="s">
        <v>156</v>
      </c>
      <c r="CG1001" s="17">
        <v>45060</v>
      </c>
      <c r="CH1001" s="17" t="s">
        <v>156</v>
      </c>
      <c r="CI1001" s="16">
        <v>0</v>
      </c>
      <c r="CJ1001" s="10" t="s">
        <v>156</v>
      </c>
      <c r="CK1001" s="10" t="s">
        <v>156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>
        <v>45055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45209</v>
      </c>
      <c r="CX1001" s="10" t="s">
        <v>193</v>
      </c>
      <c r="CY1001" s="17">
        <v>45198</v>
      </c>
      <c r="CZ1001" s="17" t="s">
        <v>156</v>
      </c>
      <c r="DA1001" s="17">
        <v>45060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45223</v>
      </c>
      <c r="DH1001" s="10" t="s">
        <v>156</v>
      </c>
      <c r="DI1001" s="17">
        <v>45219</v>
      </c>
      <c r="DJ1001" s="17" t="s">
        <v>156</v>
      </c>
      <c r="DK1001" s="17">
        <v>45060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24</v>
      </c>
      <c r="DQ1001" s="16">
        <v>12</v>
      </c>
      <c r="DR1001" s="11">
        <v>12</v>
      </c>
      <c r="DS1001" s="16">
        <v>12</v>
      </c>
      <c r="DT1001" s="16">
        <v>0</v>
      </c>
      <c r="DU1001" s="11" t="s">
        <v>181</v>
      </c>
      <c r="DV1001" s="11" t="s">
        <v>182</v>
      </c>
      <c r="DW1001" s="27" t="s">
        <v>156</v>
      </c>
      <c r="DX1001" s="27" t="s">
        <v>156</v>
      </c>
      <c r="DY1001" s="20" t="s">
        <v>156</v>
      </c>
      <c r="DZ1001" s="16">
        <v>7</v>
      </c>
      <c r="EA1001" s="16">
        <v>0</v>
      </c>
      <c r="EB1001" s="27" t="s">
        <v>185</v>
      </c>
      <c r="EC1001" s="27" t="s">
        <v>185</v>
      </c>
      <c r="ED1001" s="27" t="s">
        <v>182</v>
      </c>
      <c r="EE1001" s="29">
        <v>45055.979490740741</v>
      </c>
      <c r="EF1001" s="28" t="s">
        <v>186</v>
      </c>
      <c r="EG1001" s="28" t="s">
        <v>156</v>
      </c>
      <c r="EH1001" s="28" t="s">
        <v>187</v>
      </c>
      <c r="EI1001" s="29">
        <v>45069.440000000002</v>
      </c>
      <c r="EJ1001" s="28" t="s">
        <v>2174</v>
      </c>
      <c r="EK1001" s="28" t="s">
        <v>2175</v>
      </c>
      <c r="EL1001" s="28" t="s">
        <v>2576</v>
      </c>
      <c r="EM1001" s="45"/>
      <c r="EN1001" s="46" t="str">
        <f t="shared" si="106"/>
        <v>343F107A</v>
      </c>
      <c r="EO1001" s="47">
        <f t="shared" si="107"/>
        <v>45233</v>
      </c>
      <c r="EP1001" s="47">
        <f t="shared" si="108"/>
        <v>45209</v>
      </c>
      <c r="EQ1001" s="48" t="str">
        <f t="shared" ca="1" si="109"/>
        <v>Y</v>
      </c>
      <c r="ER1001" s="49">
        <f t="shared" si="110"/>
        <v>24</v>
      </c>
      <c r="ES1001" s="50"/>
      <c r="ET1001" s="51">
        <f t="shared" si="111"/>
        <v>24</v>
      </c>
      <c r="EU1001" s="52">
        <f t="shared" si="112"/>
        <v>0</v>
      </c>
      <c r="EV1001" s="46"/>
      <c r="EW1001" s="23" t="s">
        <v>3717</v>
      </c>
    </row>
    <row r="1002" spans="1:153" ht="14.25" customHeight="1">
      <c r="A1002" s="8">
        <v>995</v>
      </c>
      <c r="B1002" s="9" t="s">
        <v>141</v>
      </c>
      <c r="C1002" s="10" t="s">
        <v>206</v>
      </c>
      <c r="D1002" s="10" t="s">
        <v>2008</v>
      </c>
      <c r="E1002" s="10" t="s">
        <v>150</v>
      </c>
      <c r="F1002" s="9" t="s">
        <v>2009</v>
      </c>
      <c r="G1002" s="10" t="s">
        <v>572</v>
      </c>
      <c r="H1002" s="9" t="s">
        <v>573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259</v>
      </c>
      <c r="S1002" s="9" t="s">
        <v>154</v>
      </c>
      <c r="T1002" s="9" t="s">
        <v>260</v>
      </c>
      <c r="U1002" s="9" t="s">
        <v>215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2149</v>
      </c>
      <c r="AA1002" s="9" t="s">
        <v>262</v>
      </c>
      <c r="AB1002" s="12" t="s">
        <v>263</v>
      </c>
      <c r="AC1002" s="10" t="s">
        <v>2150</v>
      </c>
      <c r="AD1002" s="9" t="s">
        <v>262</v>
      </c>
      <c r="AE1002" s="13" t="s">
        <v>263</v>
      </c>
      <c r="AF1002" s="14" t="s">
        <v>596</v>
      </c>
      <c r="AG1002" s="10" t="s">
        <v>2882</v>
      </c>
      <c r="AH1002" s="11" t="s">
        <v>222</v>
      </c>
      <c r="AI1002" s="11" t="s">
        <v>223</v>
      </c>
      <c r="AJ1002" s="10" t="s">
        <v>224</v>
      </c>
      <c r="AK1002" s="11" t="s">
        <v>223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3.6</v>
      </c>
      <c r="AU1002" s="10" t="s">
        <v>142</v>
      </c>
      <c r="AV1002" s="16">
        <v>3200</v>
      </c>
      <c r="AW1002" s="16">
        <v>3700</v>
      </c>
      <c r="AX1002" s="16">
        <v>0</v>
      </c>
      <c r="AY1002" s="16">
        <v>0</v>
      </c>
      <c r="AZ1002" s="16">
        <v>900</v>
      </c>
      <c r="BA1002" s="17">
        <v>45131</v>
      </c>
      <c r="BB1002" s="30" t="s">
        <v>175</v>
      </c>
      <c r="BC1002" s="18">
        <v>45119</v>
      </c>
      <c r="BD1002" s="17">
        <v>45291</v>
      </c>
      <c r="BE1002" s="17">
        <v>45322</v>
      </c>
      <c r="BF1002" s="17">
        <v>45092</v>
      </c>
      <c r="BG1002" s="10">
        <v>85521230</v>
      </c>
      <c r="BH1002" s="9" t="s">
        <v>201</v>
      </c>
      <c r="BI1002" s="19">
        <v>45200</v>
      </c>
      <c r="BJ1002" s="20">
        <v>45201</v>
      </c>
      <c r="BK1002" s="16">
        <v>500</v>
      </c>
      <c r="BL1002" s="16">
        <v>1800</v>
      </c>
      <c r="BM1002" s="9" t="s">
        <v>177</v>
      </c>
      <c r="BN1002" s="9" t="s">
        <v>470</v>
      </c>
      <c r="BO1002" s="9" t="s">
        <v>156</v>
      </c>
      <c r="BP1002" s="17">
        <v>45245</v>
      </c>
      <c r="BQ1002" s="17" t="s">
        <v>156</v>
      </c>
      <c r="BR1002" s="17" t="s">
        <v>156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 t="s">
        <v>156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45149</v>
      </c>
      <c r="CD1002" s="10" t="s">
        <v>2211</v>
      </c>
      <c r="CE1002" s="17">
        <v>45149</v>
      </c>
      <c r="CF1002" s="17" t="s">
        <v>156</v>
      </c>
      <c r="CG1002" s="17">
        <v>45105</v>
      </c>
      <c r="CH1002" s="17" t="s">
        <v>156</v>
      </c>
      <c r="CI1002" s="16">
        <v>0</v>
      </c>
      <c r="CJ1002" s="10" t="s">
        <v>156</v>
      </c>
      <c r="CK1002" s="10" t="s">
        <v>156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 t="s">
        <v>156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45212</v>
      </c>
      <c r="CX1002" s="10" t="s">
        <v>2892</v>
      </c>
      <c r="CY1002" s="17">
        <v>45212</v>
      </c>
      <c r="CZ1002" s="17" t="s">
        <v>156</v>
      </c>
      <c r="DA1002" s="17">
        <v>45095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45226</v>
      </c>
      <c r="DH1002" s="10" t="s">
        <v>2893</v>
      </c>
      <c r="DI1002" s="17">
        <v>45226</v>
      </c>
      <c r="DJ1002" s="17" t="s">
        <v>156</v>
      </c>
      <c r="DK1002" s="17">
        <v>45105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24</v>
      </c>
      <c r="DQ1002" s="16">
        <v>12</v>
      </c>
      <c r="DR1002" s="11">
        <v>12</v>
      </c>
      <c r="DS1002" s="16">
        <v>12</v>
      </c>
      <c r="DT1002" s="16">
        <v>0</v>
      </c>
      <c r="DU1002" s="11" t="s">
        <v>181</v>
      </c>
      <c r="DV1002" s="11" t="s">
        <v>182</v>
      </c>
      <c r="DW1002" s="27" t="s">
        <v>156</v>
      </c>
      <c r="DX1002" s="27" t="s">
        <v>156</v>
      </c>
      <c r="DY1002" s="20" t="s">
        <v>2845</v>
      </c>
      <c r="DZ1002" s="16">
        <v>7</v>
      </c>
      <c r="EA1002" s="16">
        <v>0</v>
      </c>
      <c r="EB1002" s="27" t="s">
        <v>185</v>
      </c>
      <c r="EC1002" s="27" t="s">
        <v>185</v>
      </c>
      <c r="ED1002" s="27" t="s">
        <v>182</v>
      </c>
      <c r="EE1002" s="29">
        <v>45042.277557870373</v>
      </c>
      <c r="EF1002" s="28" t="s">
        <v>1129</v>
      </c>
      <c r="EG1002" s="28" t="s">
        <v>1130</v>
      </c>
      <c r="EH1002" s="28" t="s">
        <v>190</v>
      </c>
      <c r="EI1002" s="29">
        <v>45119.458854166667</v>
      </c>
      <c r="EJ1002" s="28" t="s">
        <v>188</v>
      </c>
      <c r="EK1002" s="28" t="s">
        <v>189</v>
      </c>
      <c r="EL1002" s="28" t="s">
        <v>190</v>
      </c>
      <c r="EM1002" s="45" t="s">
        <v>3713</v>
      </c>
      <c r="EN1002" s="46" t="str">
        <f t="shared" si="106"/>
        <v>343F107A</v>
      </c>
      <c r="EO1002" s="47">
        <f t="shared" si="107"/>
        <v>45238</v>
      </c>
      <c r="EP1002" s="47">
        <f t="shared" si="108"/>
        <v>45212</v>
      </c>
      <c r="EQ1002" s="48" t="str">
        <f t="shared" ca="1" si="109"/>
        <v>Y</v>
      </c>
      <c r="ER1002" s="49">
        <f t="shared" si="110"/>
        <v>26</v>
      </c>
      <c r="ES1002" s="50"/>
      <c r="ET1002" s="51">
        <f t="shared" si="111"/>
        <v>26</v>
      </c>
      <c r="EU1002" s="52">
        <f t="shared" si="112"/>
        <v>13000</v>
      </c>
      <c r="EV1002" s="46"/>
      <c r="EW1002" s="23" t="s">
        <v>3721</v>
      </c>
    </row>
    <row r="1003" spans="1:153" ht="14.25" hidden="1" customHeight="1">
      <c r="A1003" s="8">
        <v>996</v>
      </c>
      <c r="B1003" s="9" t="s">
        <v>141</v>
      </c>
      <c r="C1003" s="10" t="s">
        <v>206</v>
      </c>
      <c r="D1003" s="10" t="s">
        <v>2008</v>
      </c>
      <c r="E1003" s="10" t="s">
        <v>150</v>
      </c>
      <c r="F1003" s="9" t="s">
        <v>2009</v>
      </c>
      <c r="G1003" s="10" t="s">
        <v>572</v>
      </c>
      <c r="H1003" s="9" t="s">
        <v>573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259</v>
      </c>
      <c r="S1003" s="9" t="s">
        <v>154</v>
      </c>
      <c r="T1003" s="9" t="s">
        <v>260</v>
      </c>
      <c r="U1003" s="9" t="s">
        <v>215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2149</v>
      </c>
      <c r="AA1003" s="9" t="s">
        <v>262</v>
      </c>
      <c r="AB1003" s="12" t="s">
        <v>263</v>
      </c>
      <c r="AC1003" s="10" t="s">
        <v>2150</v>
      </c>
      <c r="AD1003" s="9" t="s">
        <v>262</v>
      </c>
      <c r="AE1003" s="13" t="s">
        <v>263</v>
      </c>
      <c r="AF1003" s="14" t="s">
        <v>596</v>
      </c>
      <c r="AG1003" s="10" t="s">
        <v>2882</v>
      </c>
      <c r="AH1003" s="11" t="s">
        <v>222</v>
      </c>
      <c r="AI1003" s="11" t="s">
        <v>223</v>
      </c>
      <c r="AJ1003" s="10" t="s">
        <v>224</v>
      </c>
      <c r="AK1003" s="11" t="s">
        <v>223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3.6</v>
      </c>
      <c r="AU1003" s="10" t="s">
        <v>142</v>
      </c>
      <c r="AV1003" s="16">
        <v>3200</v>
      </c>
      <c r="AW1003" s="16">
        <v>3700</v>
      </c>
      <c r="AX1003" s="16">
        <v>0</v>
      </c>
      <c r="AY1003" s="16">
        <v>0</v>
      </c>
      <c r="AZ1003" s="16">
        <v>900</v>
      </c>
      <c r="BA1003" s="17">
        <v>45131</v>
      </c>
      <c r="BB1003" s="30" t="s">
        <v>246</v>
      </c>
      <c r="BC1003" s="18" t="s">
        <v>156</v>
      </c>
      <c r="BD1003" s="17">
        <v>45291</v>
      </c>
      <c r="BE1003" s="17">
        <v>45322</v>
      </c>
      <c r="BF1003" s="17">
        <v>45092</v>
      </c>
      <c r="BG1003" s="10">
        <v>85541143</v>
      </c>
      <c r="BH1003" s="9" t="s">
        <v>274</v>
      </c>
      <c r="BI1003" s="19">
        <v>45261</v>
      </c>
      <c r="BJ1003" s="20">
        <v>45271</v>
      </c>
      <c r="BK1003" s="16">
        <v>200</v>
      </c>
      <c r="BL1003" s="16">
        <v>720</v>
      </c>
      <c r="BM1003" s="9" t="s">
        <v>177</v>
      </c>
      <c r="BN1003" s="9" t="s">
        <v>226</v>
      </c>
      <c r="BO1003" s="9" t="s">
        <v>156</v>
      </c>
      <c r="BP1003" s="17">
        <v>45283</v>
      </c>
      <c r="BQ1003" s="17" t="s">
        <v>156</v>
      </c>
      <c r="BR1003" s="17">
        <v>45283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>
        <v>45055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45184</v>
      </c>
      <c r="CD1003" s="10" t="s">
        <v>156</v>
      </c>
      <c r="CE1003" s="17">
        <v>45184</v>
      </c>
      <c r="CF1003" s="17" t="s">
        <v>156</v>
      </c>
      <c r="CG1003" s="17">
        <v>45055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>
        <v>45055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 t="s">
        <v>156</v>
      </c>
      <c r="CX1003" s="10" t="s">
        <v>193</v>
      </c>
      <c r="CY1003" s="17" t="s">
        <v>156</v>
      </c>
      <c r="CZ1003" s="17" t="s">
        <v>156</v>
      </c>
      <c r="DA1003" s="17">
        <v>45055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 t="s">
        <v>156</v>
      </c>
      <c r="DH1003" s="10" t="s">
        <v>156</v>
      </c>
      <c r="DI1003" s="17" t="s">
        <v>156</v>
      </c>
      <c r="DJ1003" s="17" t="s">
        <v>156</v>
      </c>
      <c r="DK1003" s="17">
        <v>45055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24</v>
      </c>
      <c r="DQ1003" s="16">
        <v>12</v>
      </c>
      <c r="DR1003" s="11">
        <v>12</v>
      </c>
      <c r="DS1003" s="16">
        <v>12</v>
      </c>
      <c r="DT1003" s="16">
        <v>0</v>
      </c>
      <c r="DU1003" s="11" t="s">
        <v>181</v>
      </c>
      <c r="DV1003" s="11" t="s">
        <v>182</v>
      </c>
      <c r="DW1003" s="27" t="s">
        <v>156</v>
      </c>
      <c r="DX1003" s="27" t="s">
        <v>156</v>
      </c>
      <c r="DY1003" s="20" t="s">
        <v>2894</v>
      </c>
      <c r="DZ1003" s="16">
        <v>7</v>
      </c>
      <c r="EA1003" s="16">
        <v>0</v>
      </c>
      <c r="EB1003" s="27" t="s">
        <v>185</v>
      </c>
      <c r="EC1003" s="27" t="s">
        <v>185</v>
      </c>
      <c r="ED1003" s="27" t="s">
        <v>182</v>
      </c>
      <c r="EE1003" s="29">
        <v>45055.979490740741</v>
      </c>
      <c r="EF1003" s="28" t="s">
        <v>186</v>
      </c>
      <c r="EG1003" s="28" t="s">
        <v>156</v>
      </c>
      <c r="EH1003" s="28" t="s">
        <v>187</v>
      </c>
      <c r="EI1003" s="29">
        <v>45062.343865740739</v>
      </c>
      <c r="EJ1003" s="28" t="s">
        <v>197</v>
      </c>
      <c r="EK1003" s="28" t="s">
        <v>156</v>
      </c>
      <c r="EL1003" s="28" t="s">
        <v>198</v>
      </c>
      <c r="EM1003" s="45"/>
      <c r="EN1003" s="46" t="str">
        <f t="shared" si="106"/>
        <v>343F107A</v>
      </c>
      <c r="EO1003" s="47">
        <f t="shared" si="107"/>
        <v>45276</v>
      </c>
      <c r="EP1003" s="47" t="str">
        <f t="shared" si="108"/>
        <v/>
      </c>
      <c r="EQ1003" s="48" t="str">
        <f t="shared" ca="1" si="109"/>
        <v>Y</v>
      </c>
      <c r="ER1003" s="49" t="str">
        <f t="shared" si="110"/>
        <v/>
      </c>
      <c r="ES1003" s="50"/>
      <c r="ET1003" s="51" t="str">
        <f t="shared" si="111"/>
        <v/>
      </c>
      <c r="EU1003" s="52" t="str">
        <f t="shared" si="112"/>
        <v/>
      </c>
      <c r="EV1003" s="46"/>
      <c r="EW1003" s="23" t="s">
        <v>3717</v>
      </c>
    </row>
    <row r="1004" spans="1:153" ht="14.25" customHeight="1">
      <c r="A1004" s="8">
        <v>997</v>
      </c>
      <c r="B1004" s="9" t="s">
        <v>141</v>
      </c>
      <c r="C1004" s="10" t="s">
        <v>206</v>
      </c>
      <c r="D1004" s="10" t="s">
        <v>2008</v>
      </c>
      <c r="E1004" s="10" t="s">
        <v>150</v>
      </c>
      <c r="F1004" s="9" t="s">
        <v>2009</v>
      </c>
      <c r="G1004" s="10" t="s">
        <v>572</v>
      </c>
      <c r="H1004" s="9" t="s">
        <v>573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259</v>
      </c>
      <c r="S1004" s="9" t="s">
        <v>154</v>
      </c>
      <c r="T1004" s="9" t="s">
        <v>260</v>
      </c>
      <c r="U1004" s="9" t="s">
        <v>215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2149</v>
      </c>
      <c r="AA1004" s="9" t="s">
        <v>262</v>
      </c>
      <c r="AB1004" s="12" t="s">
        <v>263</v>
      </c>
      <c r="AC1004" s="10" t="s">
        <v>2150</v>
      </c>
      <c r="AD1004" s="9" t="s">
        <v>262</v>
      </c>
      <c r="AE1004" s="13" t="s">
        <v>263</v>
      </c>
      <c r="AF1004" s="14" t="s">
        <v>596</v>
      </c>
      <c r="AG1004" s="10" t="s">
        <v>2895</v>
      </c>
      <c r="AH1004" s="11" t="s">
        <v>256</v>
      </c>
      <c r="AI1004" s="11" t="s">
        <v>223</v>
      </c>
      <c r="AJ1004" s="10" t="s">
        <v>257</v>
      </c>
      <c r="AK1004" s="11" t="s">
        <v>223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3.6</v>
      </c>
      <c r="AU1004" s="10" t="s">
        <v>206</v>
      </c>
      <c r="AV1004" s="16">
        <v>800</v>
      </c>
      <c r="AW1004" s="16">
        <v>1000</v>
      </c>
      <c r="AX1004" s="16">
        <v>0</v>
      </c>
      <c r="AY1004" s="16">
        <v>0</v>
      </c>
      <c r="AZ1004" s="16">
        <v>0</v>
      </c>
      <c r="BA1004" s="17">
        <v>45131</v>
      </c>
      <c r="BB1004" s="30" t="s">
        <v>175</v>
      </c>
      <c r="BC1004" s="18">
        <v>45119</v>
      </c>
      <c r="BD1004" s="17">
        <v>45291</v>
      </c>
      <c r="BE1004" s="17">
        <v>45322</v>
      </c>
      <c r="BF1004" s="17">
        <v>45092</v>
      </c>
      <c r="BG1004" s="10">
        <v>85120803</v>
      </c>
      <c r="BH1004" s="9" t="s">
        <v>414</v>
      </c>
      <c r="BI1004" s="19">
        <v>45017</v>
      </c>
      <c r="BJ1004" s="20">
        <v>45019</v>
      </c>
      <c r="BK1004" s="16">
        <v>168</v>
      </c>
      <c r="BL1004" s="16">
        <v>605</v>
      </c>
      <c r="BM1004" s="9" t="s">
        <v>177</v>
      </c>
      <c r="BN1004" s="9" t="s">
        <v>436</v>
      </c>
      <c r="BO1004" s="9" t="s">
        <v>635</v>
      </c>
      <c r="BP1004" s="17">
        <v>45136</v>
      </c>
      <c r="BQ1004" s="17">
        <v>45136</v>
      </c>
      <c r="BR1004" s="17" t="s">
        <v>156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 t="s">
        <v>156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44936</v>
      </c>
      <c r="CD1004" s="10" t="s">
        <v>156</v>
      </c>
      <c r="CE1004" s="17" t="s">
        <v>156</v>
      </c>
      <c r="CF1004" s="17" t="s">
        <v>156</v>
      </c>
      <c r="CG1004" s="17" t="s">
        <v>156</v>
      </c>
      <c r="CH1004" s="17" t="s">
        <v>156</v>
      </c>
      <c r="CI1004" s="16">
        <v>0</v>
      </c>
      <c r="CJ1004" s="10" t="s">
        <v>156</v>
      </c>
      <c r="CK1004" s="10" t="s">
        <v>156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 t="s">
        <v>156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44964</v>
      </c>
      <c r="CX1004" s="10" t="s">
        <v>193</v>
      </c>
      <c r="CY1004" s="17" t="s">
        <v>156</v>
      </c>
      <c r="CZ1004" s="17" t="s">
        <v>156</v>
      </c>
      <c r="DA1004" s="17" t="s">
        <v>156</v>
      </c>
      <c r="DB1004" s="17">
        <v>44910</v>
      </c>
      <c r="DC1004" s="16">
        <v>168</v>
      </c>
      <c r="DD1004" s="10" t="s">
        <v>2896</v>
      </c>
      <c r="DE1004" s="10" t="s">
        <v>230</v>
      </c>
      <c r="DF1004" s="18" t="s">
        <v>156</v>
      </c>
      <c r="DG1004" s="17">
        <v>44978</v>
      </c>
      <c r="DH1004" s="10" t="s">
        <v>453</v>
      </c>
      <c r="DI1004" s="17" t="s">
        <v>156</v>
      </c>
      <c r="DJ1004" s="17" t="s">
        <v>156</v>
      </c>
      <c r="DK1004" s="17" t="s">
        <v>156</v>
      </c>
      <c r="DL1004" s="17">
        <v>44972</v>
      </c>
      <c r="DM1004" s="16">
        <v>168</v>
      </c>
      <c r="DN1004" s="10" t="s">
        <v>2897</v>
      </c>
      <c r="DO1004" s="10" t="s">
        <v>230</v>
      </c>
      <c r="DP1004" s="16">
        <v>24</v>
      </c>
      <c r="DQ1004" s="16">
        <v>12</v>
      </c>
      <c r="DR1004" s="11">
        <v>12</v>
      </c>
      <c r="DS1004" s="16">
        <v>12</v>
      </c>
      <c r="DT1004" s="16">
        <v>0</v>
      </c>
      <c r="DU1004" s="11" t="s">
        <v>181</v>
      </c>
      <c r="DV1004" s="11" t="s">
        <v>182</v>
      </c>
      <c r="DW1004" s="27" t="s">
        <v>156</v>
      </c>
      <c r="DX1004" s="27" t="s">
        <v>156</v>
      </c>
      <c r="DY1004" s="20" t="s">
        <v>1892</v>
      </c>
      <c r="DZ1004" s="16">
        <v>7</v>
      </c>
      <c r="EA1004" s="16">
        <v>0</v>
      </c>
      <c r="EB1004" s="27" t="s">
        <v>185</v>
      </c>
      <c r="EC1004" s="27" t="s">
        <v>185</v>
      </c>
      <c r="ED1004" s="27" t="s">
        <v>182</v>
      </c>
      <c r="EE1004" s="29">
        <v>44908.336875000001</v>
      </c>
      <c r="EF1004" s="28" t="s">
        <v>195</v>
      </c>
      <c r="EG1004" s="28" t="s">
        <v>196</v>
      </c>
      <c r="EH1004" s="28" t="s">
        <v>190</v>
      </c>
      <c r="EI1004" s="29">
        <v>45062.343865740739</v>
      </c>
      <c r="EJ1004" s="28" t="s">
        <v>197</v>
      </c>
      <c r="EK1004" s="28" t="s">
        <v>156</v>
      </c>
      <c r="EL1004" s="28" t="s">
        <v>198</v>
      </c>
      <c r="EM1004" s="45" t="s">
        <v>3713</v>
      </c>
      <c r="EN1004" s="46" t="str">
        <f t="shared" si="106"/>
        <v>343F107B</v>
      </c>
      <c r="EO1004" s="47">
        <f t="shared" si="107"/>
        <v>45129</v>
      </c>
      <c r="EP1004" s="47">
        <f t="shared" si="108"/>
        <v>44964</v>
      </c>
      <c r="EQ1004" s="48" t="str">
        <f t="shared" ca="1" si="109"/>
        <v>Past</v>
      </c>
      <c r="ER1004" s="49">
        <f t="shared" si="110"/>
        <v>165</v>
      </c>
      <c r="ES1004" s="50"/>
      <c r="ET1004" s="51">
        <f t="shared" si="111"/>
        <v>165</v>
      </c>
      <c r="EU1004" s="52">
        <f t="shared" si="112"/>
        <v>27720</v>
      </c>
      <c r="EV1004" s="46"/>
      <c r="EW1004" s="23" t="s">
        <v>3714</v>
      </c>
    </row>
    <row r="1005" spans="1:153" ht="14.25" customHeight="1">
      <c r="A1005" s="8">
        <v>998</v>
      </c>
      <c r="B1005" s="9" t="s">
        <v>141</v>
      </c>
      <c r="C1005" s="10" t="s">
        <v>206</v>
      </c>
      <c r="D1005" s="10" t="s">
        <v>2008</v>
      </c>
      <c r="E1005" s="10" t="s">
        <v>150</v>
      </c>
      <c r="F1005" s="9" t="s">
        <v>2009</v>
      </c>
      <c r="G1005" s="10" t="s">
        <v>572</v>
      </c>
      <c r="H1005" s="9" t="s">
        <v>573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259</v>
      </c>
      <c r="S1005" s="9" t="s">
        <v>154</v>
      </c>
      <c r="T1005" s="9" t="s">
        <v>260</v>
      </c>
      <c r="U1005" s="9" t="s">
        <v>215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2149</v>
      </c>
      <c r="AA1005" s="9" t="s">
        <v>262</v>
      </c>
      <c r="AB1005" s="12" t="s">
        <v>263</v>
      </c>
      <c r="AC1005" s="10" t="s">
        <v>2150</v>
      </c>
      <c r="AD1005" s="9" t="s">
        <v>262</v>
      </c>
      <c r="AE1005" s="13" t="s">
        <v>263</v>
      </c>
      <c r="AF1005" s="14" t="s">
        <v>596</v>
      </c>
      <c r="AG1005" s="10" t="s">
        <v>2895</v>
      </c>
      <c r="AH1005" s="11" t="s">
        <v>256</v>
      </c>
      <c r="AI1005" s="11" t="s">
        <v>223</v>
      </c>
      <c r="AJ1005" s="10" t="s">
        <v>257</v>
      </c>
      <c r="AK1005" s="11" t="s">
        <v>223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3.6</v>
      </c>
      <c r="AU1005" s="10" t="s">
        <v>206</v>
      </c>
      <c r="AV1005" s="16">
        <v>800</v>
      </c>
      <c r="AW1005" s="16">
        <v>1000</v>
      </c>
      <c r="AX1005" s="16">
        <v>0</v>
      </c>
      <c r="AY1005" s="16">
        <v>0</v>
      </c>
      <c r="AZ1005" s="16">
        <v>0</v>
      </c>
      <c r="BA1005" s="17">
        <v>45131</v>
      </c>
      <c r="BB1005" s="30" t="s">
        <v>175</v>
      </c>
      <c r="BC1005" s="18">
        <v>45119</v>
      </c>
      <c r="BD1005" s="17">
        <v>45291</v>
      </c>
      <c r="BE1005" s="17">
        <v>45322</v>
      </c>
      <c r="BF1005" s="17">
        <v>45092</v>
      </c>
      <c r="BG1005" s="10">
        <v>85222425</v>
      </c>
      <c r="BH1005" s="9" t="s">
        <v>319</v>
      </c>
      <c r="BI1005" s="19">
        <v>45017</v>
      </c>
      <c r="BJ1005" s="20">
        <v>45019</v>
      </c>
      <c r="BK1005" s="16">
        <v>120</v>
      </c>
      <c r="BL1005" s="16">
        <v>432</v>
      </c>
      <c r="BM1005" s="9" t="s">
        <v>177</v>
      </c>
      <c r="BN1005" s="9" t="s">
        <v>383</v>
      </c>
      <c r="BO1005" s="9" t="s">
        <v>156</v>
      </c>
      <c r="BP1005" s="17">
        <v>45153</v>
      </c>
      <c r="BQ1005" s="17">
        <v>45153</v>
      </c>
      <c r="BR1005" s="17">
        <v>45153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>
        <v>44929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>
        <v>44936</v>
      </c>
      <c r="CD1005" s="10" t="s">
        <v>156</v>
      </c>
      <c r="CE1005" s="17">
        <v>44971</v>
      </c>
      <c r="CF1005" s="17" t="s">
        <v>156</v>
      </c>
      <c r="CG1005" s="17">
        <v>44929</v>
      </c>
      <c r="CH1005" s="17">
        <v>44932</v>
      </c>
      <c r="CI1005" s="16">
        <v>310</v>
      </c>
      <c r="CJ1005" s="10" t="s">
        <v>2898</v>
      </c>
      <c r="CK1005" s="10" t="s">
        <v>230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>
        <v>44929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>
        <v>44978</v>
      </c>
      <c r="CX1005" s="10" t="s">
        <v>298</v>
      </c>
      <c r="CY1005" s="17">
        <v>45062</v>
      </c>
      <c r="CZ1005" s="17" t="s">
        <v>156</v>
      </c>
      <c r="DA1005" s="17">
        <v>44929</v>
      </c>
      <c r="DB1005" s="17">
        <v>44972</v>
      </c>
      <c r="DC1005" s="16">
        <v>120</v>
      </c>
      <c r="DD1005" s="10" t="s">
        <v>2899</v>
      </c>
      <c r="DE1005" s="10" t="s">
        <v>230</v>
      </c>
      <c r="DF1005" s="18" t="s">
        <v>156</v>
      </c>
      <c r="DG1005" s="17">
        <v>44999</v>
      </c>
      <c r="DH1005" s="10" t="s">
        <v>453</v>
      </c>
      <c r="DI1005" s="17">
        <v>45069</v>
      </c>
      <c r="DJ1005" s="17" t="s">
        <v>156</v>
      </c>
      <c r="DK1005" s="17">
        <v>44929</v>
      </c>
      <c r="DL1005" s="17">
        <v>44994</v>
      </c>
      <c r="DM1005" s="16">
        <v>120</v>
      </c>
      <c r="DN1005" s="10" t="s">
        <v>2900</v>
      </c>
      <c r="DO1005" s="10" t="s">
        <v>230</v>
      </c>
      <c r="DP1005" s="16">
        <v>24</v>
      </c>
      <c r="DQ1005" s="16">
        <v>12</v>
      </c>
      <c r="DR1005" s="11">
        <v>12</v>
      </c>
      <c r="DS1005" s="16">
        <v>12</v>
      </c>
      <c r="DT1005" s="16">
        <v>0</v>
      </c>
      <c r="DU1005" s="11" t="s">
        <v>181</v>
      </c>
      <c r="DV1005" s="11" t="s">
        <v>182</v>
      </c>
      <c r="DW1005" s="27" t="s">
        <v>156</v>
      </c>
      <c r="DX1005" s="27" t="s">
        <v>2125</v>
      </c>
      <c r="DY1005" s="20" t="s">
        <v>1921</v>
      </c>
      <c r="DZ1005" s="16">
        <v>7</v>
      </c>
      <c r="EA1005" s="16">
        <v>0</v>
      </c>
      <c r="EB1005" s="27" t="s">
        <v>185</v>
      </c>
      <c r="EC1005" s="27" t="s">
        <v>185</v>
      </c>
      <c r="ED1005" s="27" t="s">
        <v>182</v>
      </c>
      <c r="EE1005" s="29">
        <v>44929.989664351851</v>
      </c>
      <c r="EF1005" s="28" t="s">
        <v>186</v>
      </c>
      <c r="EG1005" s="28" t="s">
        <v>156</v>
      </c>
      <c r="EH1005" s="28" t="s">
        <v>187</v>
      </c>
      <c r="EI1005" s="29">
        <v>45062.343865740739</v>
      </c>
      <c r="EJ1005" s="28" t="s">
        <v>197</v>
      </c>
      <c r="EK1005" s="28" t="s">
        <v>156</v>
      </c>
      <c r="EL1005" s="28" t="s">
        <v>198</v>
      </c>
      <c r="EM1005" s="45" t="s">
        <v>3713</v>
      </c>
      <c r="EN1005" s="46" t="str">
        <f t="shared" si="106"/>
        <v>343F107B</v>
      </c>
      <c r="EO1005" s="47">
        <f t="shared" si="107"/>
        <v>45146</v>
      </c>
      <c r="EP1005" s="47">
        <f t="shared" si="108"/>
        <v>44978</v>
      </c>
      <c r="EQ1005" s="48" t="str">
        <f t="shared" ca="1" si="109"/>
        <v>Past</v>
      </c>
      <c r="ER1005" s="49">
        <f t="shared" si="110"/>
        <v>168</v>
      </c>
      <c r="ES1005" s="50"/>
      <c r="ET1005" s="51">
        <f t="shared" si="111"/>
        <v>168</v>
      </c>
      <c r="EU1005" s="52">
        <f t="shared" si="112"/>
        <v>20160</v>
      </c>
      <c r="EV1005" s="46"/>
      <c r="EW1005" s="23" t="s">
        <v>3714</v>
      </c>
    </row>
    <row r="1006" spans="1:153" ht="14.25" customHeight="1">
      <c r="A1006" s="8">
        <v>999</v>
      </c>
      <c r="B1006" s="9" t="s">
        <v>141</v>
      </c>
      <c r="C1006" s="10" t="s">
        <v>206</v>
      </c>
      <c r="D1006" s="10" t="s">
        <v>2008</v>
      </c>
      <c r="E1006" s="10" t="s">
        <v>150</v>
      </c>
      <c r="F1006" s="9" t="s">
        <v>2009</v>
      </c>
      <c r="G1006" s="10" t="s">
        <v>572</v>
      </c>
      <c r="H1006" s="9" t="s">
        <v>573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259</v>
      </c>
      <c r="S1006" s="9" t="s">
        <v>154</v>
      </c>
      <c r="T1006" s="9" t="s">
        <v>260</v>
      </c>
      <c r="U1006" s="9" t="s">
        <v>215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2149</v>
      </c>
      <c r="AA1006" s="9" t="s">
        <v>262</v>
      </c>
      <c r="AB1006" s="12" t="s">
        <v>263</v>
      </c>
      <c r="AC1006" s="10" t="s">
        <v>2150</v>
      </c>
      <c r="AD1006" s="9" t="s">
        <v>262</v>
      </c>
      <c r="AE1006" s="13" t="s">
        <v>263</v>
      </c>
      <c r="AF1006" s="14" t="s">
        <v>596</v>
      </c>
      <c r="AG1006" s="10" t="s">
        <v>2895</v>
      </c>
      <c r="AH1006" s="11" t="s">
        <v>256</v>
      </c>
      <c r="AI1006" s="11" t="s">
        <v>223</v>
      </c>
      <c r="AJ1006" s="10" t="s">
        <v>257</v>
      </c>
      <c r="AK1006" s="11" t="s">
        <v>223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3.6</v>
      </c>
      <c r="AU1006" s="10" t="s">
        <v>206</v>
      </c>
      <c r="AV1006" s="16">
        <v>800</v>
      </c>
      <c r="AW1006" s="16">
        <v>1000</v>
      </c>
      <c r="AX1006" s="16">
        <v>0</v>
      </c>
      <c r="AY1006" s="16">
        <v>0</v>
      </c>
      <c r="AZ1006" s="16">
        <v>0</v>
      </c>
      <c r="BA1006" s="17">
        <v>45131</v>
      </c>
      <c r="BB1006" s="30" t="s">
        <v>175</v>
      </c>
      <c r="BC1006" s="18" t="s">
        <v>156</v>
      </c>
      <c r="BD1006" s="17">
        <v>45291</v>
      </c>
      <c r="BE1006" s="17">
        <v>45322</v>
      </c>
      <c r="BF1006" s="17">
        <v>45092</v>
      </c>
      <c r="BG1006" s="10">
        <v>85521231</v>
      </c>
      <c r="BH1006" s="9" t="s">
        <v>321</v>
      </c>
      <c r="BI1006" s="19">
        <v>45078</v>
      </c>
      <c r="BJ1006" s="20">
        <v>45082</v>
      </c>
      <c r="BK1006" s="16">
        <v>0</v>
      </c>
      <c r="BL1006" s="16">
        <v>0</v>
      </c>
      <c r="BM1006" s="9" t="s">
        <v>177</v>
      </c>
      <c r="BN1006" s="9" t="s">
        <v>470</v>
      </c>
      <c r="BO1006" s="9" t="s">
        <v>156</v>
      </c>
      <c r="BP1006" s="17">
        <v>45123</v>
      </c>
      <c r="BQ1006" s="17" t="s">
        <v>156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>
        <v>45105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 t="s">
        <v>156</v>
      </c>
      <c r="CX1006" s="10" t="s">
        <v>193</v>
      </c>
      <c r="CY1006" s="17" t="s">
        <v>156</v>
      </c>
      <c r="CZ1006" s="17" t="s">
        <v>156</v>
      </c>
      <c r="DA1006" s="17">
        <v>45105</v>
      </c>
      <c r="DB1006" s="17" t="s">
        <v>156</v>
      </c>
      <c r="DC1006" s="16">
        <v>0</v>
      </c>
      <c r="DD1006" s="10" t="s">
        <v>156</v>
      </c>
      <c r="DE1006" s="10" t="s">
        <v>156</v>
      </c>
      <c r="DF1006" s="18" t="s">
        <v>156</v>
      </c>
      <c r="DG1006" s="17" t="s">
        <v>156</v>
      </c>
      <c r="DH1006" s="10" t="s">
        <v>156</v>
      </c>
      <c r="DI1006" s="17" t="s">
        <v>156</v>
      </c>
      <c r="DJ1006" s="17" t="s">
        <v>156</v>
      </c>
      <c r="DK1006" s="17">
        <v>45105</v>
      </c>
      <c r="DL1006" s="17" t="s">
        <v>156</v>
      </c>
      <c r="DM1006" s="16">
        <v>0</v>
      </c>
      <c r="DN1006" s="10" t="s">
        <v>156</v>
      </c>
      <c r="DO1006" s="10" t="s">
        <v>156</v>
      </c>
      <c r="DP1006" s="16">
        <v>24</v>
      </c>
      <c r="DQ1006" s="16">
        <v>12</v>
      </c>
      <c r="DR1006" s="11">
        <v>12</v>
      </c>
      <c r="DS1006" s="16">
        <v>12</v>
      </c>
      <c r="DT1006" s="16">
        <v>0</v>
      </c>
      <c r="DU1006" s="11" t="s">
        <v>181</v>
      </c>
      <c r="DV1006" s="11" t="s">
        <v>182</v>
      </c>
      <c r="DW1006" s="27" t="s">
        <v>156</v>
      </c>
      <c r="DX1006" s="27" t="s">
        <v>156</v>
      </c>
      <c r="DY1006" s="20" t="s">
        <v>423</v>
      </c>
      <c r="DZ1006" s="16">
        <v>7</v>
      </c>
      <c r="EA1006" s="16">
        <v>0</v>
      </c>
      <c r="EB1006" s="27" t="s">
        <v>185</v>
      </c>
      <c r="EC1006" s="27" t="s">
        <v>185</v>
      </c>
      <c r="ED1006" s="27" t="s">
        <v>182</v>
      </c>
      <c r="EE1006" s="29">
        <v>45042.277557870373</v>
      </c>
      <c r="EF1006" s="28" t="s">
        <v>1129</v>
      </c>
      <c r="EG1006" s="28" t="s">
        <v>1130</v>
      </c>
      <c r="EH1006" s="28" t="s">
        <v>190</v>
      </c>
      <c r="EI1006" s="29">
        <v>45119.458854166667</v>
      </c>
      <c r="EJ1006" s="28" t="s">
        <v>188</v>
      </c>
      <c r="EK1006" s="28" t="s">
        <v>189</v>
      </c>
      <c r="EL1006" s="28" t="s">
        <v>190</v>
      </c>
      <c r="EM1006" s="45" t="s">
        <v>3713</v>
      </c>
      <c r="EN1006" s="46" t="str">
        <f t="shared" si="106"/>
        <v>343F107B</v>
      </c>
      <c r="EO1006" s="47">
        <f t="shared" si="107"/>
        <v>45116</v>
      </c>
      <c r="EP1006" s="47" t="str">
        <f t="shared" si="108"/>
        <v/>
      </c>
      <c r="EQ1006" s="48" t="str">
        <f t="shared" ca="1" si="109"/>
        <v>Y</v>
      </c>
      <c r="ER1006" s="49" t="str">
        <f t="shared" si="110"/>
        <v/>
      </c>
      <c r="ES1006" s="50"/>
      <c r="ET1006" s="51" t="str">
        <f t="shared" si="111"/>
        <v/>
      </c>
      <c r="EU1006" s="52" t="str">
        <f t="shared" si="112"/>
        <v/>
      </c>
      <c r="EV1006" s="46"/>
      <c r="EW1006" s="23" t="s">
        <v>3721</v>
      </c>
    </row>
    <row r="1007" spans="1:153" ht="14.25" customHeight="1">
      <c r="A1007" s="8">
        <v>1000</v>
      </c>
      <c r="B1007" s="9" t="s">
        <v>141</v>
      </c>
      <c r="C1007" s="10" t="s">
        <v>206</v>
      </c>
      <c r="D1007" s="10" t="s">
        <v>2008</v>
      </c>
      <c r="E1007" s="10" t="s">
        <v>150</v>
      </c>
      <c r="F1007" s="9" t="s">
        <v>2009</v>
      </c>
      <c r="G1007" s="10" t="s">
        <v>572</v>
      </c>
      <c r="H1007" s="9" t="s">
        <v>573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259</v>
      </c>
      <c r="S1007" s="9" t="s">
        <v>154</v>
      </c>
      <c r="T1007" s="9" t="s">
        <v>260</v>
      </c>
      <c r="U1007" s="9" t="s">
        <v>215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2149</v>
      </c>
      <c r="AA1007" s="9" t="s">
        <v>262</v>
      </c>
      <c r="AB1007" s="12" t="s">
        <v>263</v>
      </c>
      <c r="AC1007" s="10" t="s">
        <v>2150</v>
      </c>
      <c r="AD1007" s="9" t="s">
        <v>262</v>
      </c>
      <c r="AE1007" s="13" t="s">
        <v>263</v>
      </c>
      <c r="AF1007" s="14" t="s">
        <v>596</v>
      </c>
      <c r="AG1007" s="10" t="s">
        <v>2895</v>
      </c>
      <c r="AH1007" s="11" t="s">
        <v>256</v>
      </c>
      <c r="AI1007" s="11" t="s">
        <v>223</v>
      </c>
      <c r="AJ1007" s="10" t="s">
        <v>257</v>
      </c>
      <c r="AK1007" s="11" t="s">
        <v>223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3.6</v>
      </c>
      <c r="AU1007" s="10" t="s">
        <v>206</v>
      </c>
      <c r="AV1007" s="16">
        <v>800</v>
      </c>
      <c r="AW1007" s="16">
        <v>1000</v>
      </c>
      <c r="AX1007" s="16">
        <v>0</v>
      </c>
      <c r="AY1007" s="16">
        <v>0</v>
      </c>
      <c r="AZ1007" s="16">
        <v>0</v>
      </c>
      <c r="BA1007" s="17">
        <v>45131</v>
      </c>
      <c r="BB1007" s="30" t="s">
        <v>175</v>
      </c>
      <c r="BC1007" s="18" t="s">
        <v>156</v>
      </c>
      <c r="BD1007" s="17">
        <v>45291</v>
      </c>
      <c r="BE1007" s="17">
        <v>45322</v>
      </c>
      <c r="BF1007" s="17">
        <v>45092</v>
      </c>
      <c r="BG1007" s="10">
        <v>85521232</v>
      </c>
      <c r="BH1007" s="9" t="s">
        <v>258</v>
      </c>
      <c r="BI1007" s="19">
        <v>45108</v>
      </c>
      <c r="BJ1007" s="20">
        <v>45110</v>
      </c>
      <c r="BK1007" s="16">
        <v>0</v>
      </c>
      <c r="BL1007" s="16">
        <v>0</v>
      </c>
      <c r="BM1007" s="9" t="s">
        <v>177</v>
      </c>
      <c r="BN1007" s="9" t="s">
        <v>470</v>
      </c>
      <c r="BO1007" s="9" t="s">
        <v>156</v>
      </c>
      <c r="BP1007" s="17">
        <v>45153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45117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193</v>
      </c>
      <c r="CY1007" s="17" t="s">
        <v>156</v>
      </c>
      <c r="CZ1007" s="17" t="s">
        <v>156</v>
      </c>
      <c r="DA1007" s="17">
        <v>45117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45117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24</v>
      </c>
      <c r="DQ1007" s="16">
        <v>12</v>
      </c>
      <c r="DR1007" s="11">
        <v>12</v>
      </c>
      <c r="DS1007" s="16">
        <v>12</v>
      </c>
      <c r="DT1007" s="16">
        <v>0</v>
      </c>
      <c r="DU1007" s="11" t="s">
        <v>181</v>
      </c>
      <c r="DV1007" s="11" t="s">
        <v>182</v>
      </c>
      <c r="DW1007" s="27" t="s">
        <v>156</v>
      </c>
      <c r="DX1007" s="27" t="s">
        <v>156</v>
      </c>
      <c r="DY1007" s="20" t="s">
        <v>1921</v>
      </c>
      <c r="DZ1007" s="16">
        <v>7</v>
      </c>
      <c r="EA1007" s="16">
        <v>0</v>
      </c>
      <c r="EB1007" s="27" t="s">
        <v>185</v>
      </c>
      <c r="EC1007" s="27" t="s">
        <v>185</v>
      </c>
      <c r="ED1007" s="27" t="s">
        <v>182</v>
      </c>
      <c r="EE1007" s="29">
        <v>45042.277557870373</v>
      </c>
      <c r="EF1007" s="28" t="s">
        <v>1129</v>
      </c>
      <c r="EG1007" s="28" t="s">
        <v>1130</v>
      </c>
      <c r="EH1007" s="28" t="s">
        <v>190</v>
      </c>
      <c r="EI1007" s="29">
        <v>45119.458854166667</v>
      </c>
      <c r="EJ1007" s="28" t="s">
        <v>188</v>
      </c>
      <c r="EK1007" s="28" t="s">
        <v>189</v>
      </c>
      <c r="EL1007" s="28" t="s">
        <v>190</v>
      </c>
      <c r="EM1007" s="45" t="s">
        <v>3713</v>
      </c>
      <c r="EN1007" s="46" t="str">
        <f t="shared" si="106"/>
        <v>343F107B</v>
      </c>
      <c r="EO1007" s="47">
        <f t="shared" si="107"/>
        <v>45146</v>
      </c>
      <c r="EP1007" s="47" t="str">
        <f t="shared" si="108"/>
        <v/>
      </c>
      <c r="EQ1007" s="48" t="str">
        <f t="shared" ca="1" si="109"/>
        <v>Y</v>
      </c>
      <c r="ER1007" s="49" t="str">
        <f t="shared" si="110"/>
        <v/>
      </c>
      <c r="ES1007" s="50"/>
      <c r="ET1007" s="51" t="str">
        <f t="shared" si="111"/>
        <v/>
      </c>
      <c r="EU1007" s="52" t="str">
        <f t="shared" si="112"/>
        <v/>
      </c>
      <c r="EV1007" s="46"/>
      <c r="EW1007" s="23" t="s">
        <v>3721</v>
      </c>
    </row>
    <row r="1008" spans="1:153" ht="14.25" customHeight="1">
      <c r="A1008" s="8">
        <v>1001</v>
      </c>
      <c r="B1008" s="9" t="s">
        <v>141</v>
      </c>
      <c r="C1008" s="10" t="s">
        <v>206</v>
      </c>
      <c r="D1008" s="10" t="s">
        <v>2008</v>
      </c>
      <c r="E1008" s="10" t="s">
        <v>150</v>
      </c>
      <c r="F1008" s="9" t="s">
        <v>2009</v>
      </c>
      <c r="G1008" s="10" t="s">
        <v>572</v>
      </c>
      <c r="H1008" s="9" t="s">
        <v>573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259</v>
      </c>
      <c r="S1008" s="9" t="s">
        <v>154</v>
      </c>
      <c r="T1008" s="9" t="s">
        <v>260</v>
      </c>
      <c r="U1008" s="9" t="s">
        <v>215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2149</v>
      </c>
      <c r="AA1008" s="9" t="s">
        <v>262</v>
      </c>
      <c r="AB1008" s="12" t="s">
        <v>263</v>
      </c>
      <c r="AC1008" s="10" t="s">
        <v>2150</v>
      </c>
      <c r="AD1008" s="9" t="s">
        <v>262</v>
      </c>
      <c r="AE1008" s="13" t="s">
        <v>263</v>
      </c>
      <c r="AF1008" s="14" t="s">
        <v>596</v>
      </c>
      <c r="AG1008" s="10" t="s">
        <v>2895</v>
      </c>
      <c r="AH1008" s="11" t="s">
        <v>256</v>
      </c>
      <c r="AI1008" s="11" t="s">
        <v>223</v>
      </c>
      <c r="AJ1008" s="10" t="s">
        <v>257</v>
      </c>
      <c r="AK1008" s="11" t="s">
        <v>223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3.6</v>
      </c>
      <c r="AU1008" s="10" t="s">
        <v>206</v>
      </c>
      <c r="AV1008" s="16">
        <v>800</v>
      </c>
      <c r="AW1008" s="16">
        <v>1000</v>
      </c>
      <c r="AX1008" s="16">
        <v>0</v>
      </c>
      <c r="AY1008" s="16">
        <v>0</v>
      </c>
      <c r="AZ1008" s="16">
        <v>0</v>
      </c>
      <c r="BA1008" s="17">
        <v>45131</v>
      </c>
      <c r="BB1008" s="30" t="s">
        <v>175</v>
      </c>
      <c r="BC1008" s="18" t="s">
        <v>156</v>
      </c>
      <c r="BD1008" s="17">
        <v>45291</v>
      </c>
      <c r="BE1008" s="17">
        <v>45322</v>
      </c>
      <c r="BF1008" s="17">
        <v>45092</v>
      </c>
      <c r="BG1008" s="10">
        <v>85349728</v>
      </c>
      <c r="BH1008" s="9" t="s">
        <v>303</v>
      </c>
      <c r="BI1008" s="19">
        <v>45139</v>
      </c>
      <c r="BJ1008" s="20">
        <v>45159</v>
      </c>
      <c r="BK1008" s="16">
        <v>0</v>
      </c>
      <c r="BL1008" s="16">
        <v>0</v>
      </c>
      <c r="BM1008" s="9" t="s">
        <v>177</v>
      </c>
      <c r="BN1008" s="9" t="s">
        <v>470</v>
      </c>
      <c r="BO1008" s="9" t="s">
        <v>156</v>
      </c>
      <c r="BP1008" s="17">
        <v>45171</v>
      </c>
      <c r="BQ1008" s="17" t="s">
        <v>156</v>
      </c>
      <c r="BR1008" s="17">
        <v>45171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>
        <v>44966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 t="s">
        <v>156</v>
      </c>
      <c r="CD1008" s="10" t="s">
        <v>156</v>
      </c>
      <c r="CE1008" s="17" t="s">
        <v>156</v>
      </c>
      <c r="CF1008" s="17" t="s">
        <v>156</v>
      </c>
      <c r="CG1008" s="17">
        <v>44966</v>
      </c>
      <c r="CH1008" s="17" t="s">
        <v>156</v>
      </c>
      <c r="CI1008" s="16">
        <v>0</v>
      </c>
      <c r="CJ1008" s="10" t="s">
        <v>156</v>
      </c>
      <c r="CK1008" s="10" t="s">
        <v>156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>
        <v>44966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 t="s">
        <v>156</v>
      </c>
      <c r="CX1008" s="10" t="s">
        <v>193</v>
      </c>
      <c r="CY1008" s="17" t="s">
        <v>156</v>
      </c>
      <c r="CZ1008" s="17" t="s">
        <v>156</v>
      </c>
      <c r="DA1008" s="17">
        <v>44966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 t="s">
        <v>156</v>
      </c>
      <c r="DH1008" s="10" t="s">
        <v>156</v>
      </c>
      <c r="DI1008" s="17" t="s">
        <v>156</v>
      </c>
      <c r="DJ1008" s="17" t="s">
        <v>156</v>
      </c>
      <c r="DK1008" s="17">
        <v>44966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24</v>
      </c>
      <c r="DQ1008" s="16">
        <v>12</v>
      </c>
      <c r="DR1008" s="11">
        <v>12</v>
      </c>
      <c r="DS1008" s="16">
        <v>12</v>
      </c>
      <c r="DT1008" s="16">
        <v>0</v>
      </c>
      <c r="DU1008" s="11" t="s">
        <v>181</v>
      </c>
      <c r="DV1008" s="11" t="s">
        <v>182</v>
      </c>
      <c r="DW1008" s="27" t="s">
        <v>156</v>
      </c>
      <c r="DX1008" s="27" t="s">
        <v>156</v>
      </c>
      <c r="DY1008" s="20" t="s">
        <v>2701</v>
      </c>
      <c r="DZ1008" s="16">
        <v>7</v>
      </c>
      <c r="EA1008" s="16">
        <v>0</v>
      </c>
      <c r="EB1008" s="27" t="s">
        <v>185</v>
      </c>
      <c r="EC1008" s="27" t="s">
        <v>185</v>
      </c>
      <c r="ED1008" s="27" t="s">
        <v>182</v>
      </c>
      <c r="EE1008" s="29">
        <v>44966.992118055554</v>
      </c>
      <c r="EF1008" s="28" t="s">
        <v>186</v>
      </c>
      <c r="EG1008" s="28" t="s">
        <v>156</v>
      </c>
      <c r="EH1008" s="28" t="s">
        <v>187</v>
      </c>
      <c r="EI1008" s="29">
        <v>45062.343865740739</v>
      </c>
      <c r="EJ1008" s="28" t="s">
        <v>197</v>
      </c>
      <c r="EK1008" s="28" t="s">
        <v>156</v>
      </c>
      <c r="EL1008" s="28" t="s">
        <v>198</v>
      </c>
      <c r="EM1008" s="45" t="s">
        <v>3713</v>
      </c>
      <c r="EN1008" s="46" t="str">
        <f t="shared" si="106"/>
        <v>343F107B</v>
      </c>
      <c r="EO1008" s="47">
        <f t="shared" si="107"/>
        <v>45164</v>
      </c>
      <c r="EP1008" s="47" t="str">
        <f t="shared" si="108"/>
        <v/>
      </c>
      <c r="EQ1008" s="48" t="str">
        <f t="shared" ca="1" si="109"/>
        <v>Y</v>
      </c>
      <c r="ER1008" s="49" t="str">
        <f t="shared" si="110"/>
        <v/>
      </c>
      <c r="ES1008" s="50"/>
      <c r="ET1008" s="51" t="str">
        <f t="shared" si="111"/>
        <v/>
      </c>
      <c r="EU1008" s="52" t="str">
        <f t="shared" si="112"/>
        <v/>
      </c>
      <c r="EV1008" s="46"/>
      <c r="EW1008" s="23" t="s">
        <v>3721</v>
      </c>
    </row>
    <row r="1009" spans="1:153" ht="14.25" customHeight="1">
      <c r="A1009" s="8">
        <v>1002</v>
      </c>
      <c r="B1009" s="9" t="s">
        <v>141</v>
      </c>
      <c r="C1009" s="10" t="s">
        <v>206</v>
      </c>
      <c r="D1009" s="10" t="s">
        <v>2008</v>
      </c>
      <c r="E1009" s="10" t="s">
        <v>150</v>
      </c>
      <c r="F1009" s="9" t="s">
        <v>2009</v>
      </c>
      <c r="G1009" s="10" t="s">
        <v>572</v>
      </c>
      <c r="H1009" s="9" t="s">
        <v>573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259</v>
      </c>
      <c r="S1009" s="9" t="s">
        <v>154</v>
      </c>
      <c r="T1009" s="9" t="s">
        <v>260</v>
      </c>
      <c r="U1009" s="9" t="s">
        <v>215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2149</v>
      </c>
      <c r="AA1009" s="9" t="s">
        <v>262</v>
      </c>
      <c r="AB1009" s="12" t="s">
        <v>263</v>
      </c>
      <c r="AC1009" s="10" t="s">
        <v>2150</v>
      </c>
      <c r="AD1009" s="9" t="s">
        <v>262</v>
      </c>
      <c r="AE1009" s="13" t="s">
        <v>263</v>
      </c>
      <c r="AF1009" s="14" t="s">
        <v>596</v>
      </c>
      <c r="AG1009" s="10" t="s">
        <v>2895</v>
      </c>
      <c r="AH1009" s="11" t="s">
        <v>256</v>
      </c>
      <c r="AI1009" s="11" t="s">
        <v>223</v>
      </c>
      <c r="AJ1009" s="10" t="s">
        <v>257</v>
      </c>
      <c r="AK1009" s="11" t="s">
        <v>223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3.6</v>
      </c>
      <c r="AU1009" s="10" t="s">
        <v>206</v>
      </c>
      <c r="AV1009" s="16">
        <v>800</v>
      </c>
      <c r="AW1009" s="16">
        <v>1000</v>
      </c>
      <c r="AX1009" s="16">
        <v>0</v>
      </c>
      <c r="AY1009" s="16">
        <v>0</v>
      </c>
      <c r="AZ1009" s="16">
        <v>0</v>
      </c>
      <c r="BA1009" s="17">
        <v>45131</v>
      </c>
      <c r="BB1009" s="30" t="s">
        <v>175</v>
      </c>
      <c r="BC1009" s="18">
        <v>45119</v>
      </c>
      <c r="BD1009" s="17">
        <v>45291</v>
      </c>
      <c r="BE1009" s="17">
        <v>45322</v>
      </c>
      <c r="BF1009" s="17">
        <v>45092</v>
      </c>
      <c r="BG1009" s="10">
        <v>85397119</v>
      </c>
      <c r="BH1009" s="9" t="s">
        <v>247</v>
      </c>
      <c r="BI1009" s="19">
        <v>45170</v>
      </c>
      <c r="BJ1009" s="20">
        <v>45173</v>
      </c>
      <c r="BK1009" s="16">
        <v>800</v>
      </c>
      <c r="BL1009" s="16">
        <v>2880</v>
      </c>
      <c r="BM1009" s="9" t="s">
        <v>177</v>
      </c>
      <c r="BN1009" s="9" t="s">
        <v>470</v>
      </c>
      <c r="BO1009" s="9" t="s">
        <v>156</v>
      </c>
      <c r="BP1009" s="17">
        <v>45214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45062</v>
      </c>
      <c r="CD1009" s="10" t="s">
        <v>2573</v>
      </c>
      <c r="CE1009" s="17">
        <v>45030</v>
      </c>
      <c r="CF1009" s="17" t="s">
        <v>156</v>
      </c>
      <c r="CG1009" s="17">
        <v>45008</v>
      </c>
      <c r="CH1009" s="17">
        <v>45057</v>
      </c>
      <c r="CI1009" s="16">
        <v>800</v>
      </c>
      <c r="CJ1009" s="10" t="s">
        <v>2901</v>
      </c>
      <c r="CK1009" s="10" t="s">
        <v>230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45183</v>
      </c>
      <c r="CX1009" s="10" t="s">
        <v>2194</v>
      </c>
      <c r="CY1009" s="17">
        <v>45121</v>
      </c>
      <c r="CZ1009" s="17" t="s">
        <v>156</v>
      </c>
      <c r="DA1009" s="17">
        <v>45008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45197</v>
      </c>
      <c r="DH1009" s="10" t="s">
        <v>2216</v>
      </c>
      <c r="DI1009" s="17">
        <v>45191</v>
      </c>
      <c r="DJ1009" s="17" t="s">
        <v>156</v>
      </c>
      <c r="DK1009" s="17">
        <v>45008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24</v>
      </c>
      <c r="DQ1009" s="16">
        <v>12</v>
      </c>
      <c r="DR1009" s="11">
        <v>12</v>
      </c>
      <c r="DS1009" s="16">
        <v>12</v>
      </c>
      <c r="DT1009" s="16">
        <v>0</v>
      </c>
      <c r="DU1009" s="11" t="s">
        <v>181</v>
      </c>
      <c r="DV1009" s="11" t="s">
        <v>182</v>
      </c>
      <c r="DW1009" s="27" t="s">
        <v>156</v>
      </c>
      <c r="DX1009" s="27" t="s">
        <v>156</v>
      </c>
      <c r="DY1009" s="20" t="s">
        <v>1927</v>
      </c>
      <c r="DZ1009" s="16">
        <v>7</v>
      </c>
      <c r="EA1009" s="16">
        <v>0</v>
      </c>
      <c r="EB1009" s="27" t="s">
        <v>185</v>
      </c>
      <c r="EC1009" s="27" t="s">
        <v>185</v>
      </c>
      <c r="ED1009" s="27" t="s">
        <v>182</v>
      </c>
      <c r="EE1009" s="29">
        <v>44981.810115740744</v>
      </c>
      <c r="EF1009" s="28" t="s">
        <v>195</v>
      </c>
      <c r="EG1009" s="28" t="s">
        <v>196</v>
      </c>
      <c r="EH1009" s="28" t="s">
        <v>190</v>
      </c>
      <c r="EI1009" s="29">
        <v>45115.510740740741</v>
      </c>
      <c r="EJ1009" s="28" t="s">
        <v>542</v>
      </c>
      <c r="EK1009" s="28" t="s">
        <v>156</v>
      </c>
      <c r="EL1009" s="28" t="s">
        <v>543</v>
      </c>
      <c r="EM1009" s="45" t="s">
        <v>3713</v>
      </c>
      <c r="EN1009" s="46" t="str">
        <f t="shared" si="106"/>
        <v>343F107B</v>
      </c>
      <c r="EO1009" s="47">
        <f t="shared" si="107"/>
        <v>45207</v>
      </c>
      <c r="EP1009" s="47">
        <f t="shared" si="108"/>
        <v>45183</v>
      </c>
      <c r="EQ1009" s="48" t="str">
        <f t="shared" ca="1" si="109"/>
        <v>Y</v>
      </c>
      <c r="ER1009" s="49">
        <f t="shared" si="110"/>
        <v>24</v>
      </c>
      <c r="ES1009" s="50"/>
      <c r="ET1009" s="51">
        <f t="shared" si="111"/>
        <v>24</v>
      </c>
      <c r="EU1009" s="52">
        <f t="shared" si="112"/>
        <v>19200</v>
      </c>
      <c r="EV1009" s="46"/>
      <c r="EW1009" s="23" t="s">
        <v>3721</v>
      </c>
    </row>
    <row r="1010" spans="1:153" ht="14.25" customHeight="1">
      <c r="A1010" s="8">
        <v>1003</v>
      </c>
      <c r="B1010" s="9" t="s">
        <v>141</v>
      </c>
      <c r="C1010" s="10" t="s">
        <v>206</v>
      </c>
      <c r="D1010" s="10" t="s">
        <v>2008</v>
      </c>
      <c r="E1010" s="10" t="s">
        <v>150</v>
      </c>
      <c r="F1010" s="9" t="s">
        <v>2009</v>
      </c>
      <c r="G1010" s="10" t="s">
        <v>572</v>
      </c>
      <c r="H1010" s="9" t="s">
        <v>573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259</v>
      </c>
      <c r="S1010" s="9" t="s">
        <v>154</v>
      </c>
      <c r="T1010" s="9" t="s">
        <v>260</v>
      </c>
      <c r="U1010" s="9" t="s">
        <v>215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2149</v>
      </c>
      <c r="AA1010" s="9" t="s">
        <v>262</v>
      </c>
      <c r="AB1010" s="12" t="s">
        <v>263</v>
      </c>
      <c r="AC1010" s="10" t="s">
        <v>2150</v>
      </c>
      <c r="AD1010" s="9" t="s">
        <v>262</v>
      </c>
      <c r="AE1010" s="13" t="s">
        <v>263</v>
      </c>
      <c r="AF1010" s="14" t="s">
        <v>596</v>
      </c>
      <c r="AG1010" s="10" t="s">
        <v>2895</v>
      </c>
      <c r="AH1010" s="11" t="s">
        <v>256</v>
      </c>
      <c r="AI1010" s="11" t="s">
        <v>223</v>
      </c>
      <c r="AJ1010" s="10" t="s">
        <v>257</v>
      </c>
      <c r="AK1010" s="11" t="s">
        <v>223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3.6</v>
      </c>
      <c r="AU1010" s="10" t="s">
        <v>206</v>
      </c>
      <c r="AV1010" s="16">
        <v>800</v>
      </c>
      <c r="AW1010" s="16">
        <v>1000</v>
      </c>
      <c r="AX1010" s="16">
        <v>0</v>
      </c>
      <c r="AY1010" s="16">
        <v>0</v>
      </c>
      <c r="AZ1010" s="16">
        <v>0</v>
      </c>
      <c r="BA1010" s="17">
        <v>45131</v>
      </c>
      <c r="BB1010" s="30" t="s">
        <v>175</v>
      </c>
      <c r="BC1010" s="18" t="s">
        <v>156</v>
      </c>
      <c r="BD1010" s="17">
        <v>45291</v>
      </c>
      <c r="BE1010" s="17">
        <v>45322</v>
      </c>
      <c r="BF1010" s="17">
        <v>45092</v>
      </c>
      <c r="BG1010" s="10">
        <v>85521233</v>
      </c>
      <c r="BH1010" s="9" t="s">
        <v>176</v>
      </c>
      <c r="BI1010" s="19">
        <v>45200</v>
      </c>
      <c r="BJ1010" s="20">
        <v>45201</v>
      </c>
      <c r="BK1010" s="16">
        <v>0</v>
      </c>
      <c r="BL1010" s="16">
        <v>0</v>
      </c>
      <c r="BM1010" s="9" t="s">
        <v>177</v>
      </c>
      <c r="BN1010" s="9" t="s">
        <v>470</v>
      </c>
      <c r="BO1010" s="9" t="s">
        <v>156</v>
      </c>
      <c r="BP1010" s="17">
        <v>45245</v>
      </c>
      <c r="BQ1010" s="17" t="s">
        <v>156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>
        <v>45114</v>
      </c>
      <c r="CD1010" s="10" t="s">
        <v>156</v>
      </c>
      <c r="CE1010" s="17">
        <v>45114</v>
      </c>
      <c r="CF1010" s="17" t="s">
        <v>156</v>
      </c>
      <c r="CG1010" s="17">
        <v>45053</v>
      </c>
      <c r="CH1010" s="17" t="s">
        <v>156</v>
      </c>
      <c r="CI1010" s="16">
        <v>0</v>
      </c>
      <c r="CJ1010" s="10" t="s">
        <v>156</v>
      </c>
      <c r="CK1010" s="10" t="s">
        <v>156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45205</v>
      </c>
      <c r="CX1010" s="10" t="s">
        <v>193</v>
      </c>
      <c r="CY1010" s="17">
        <v>45205</v>
      </c>
      <c r="CZ1010" s="17" t="s">
        <v>156</v>
      </c>
      <c r="DA1010" s="17">
        <v>45053</v>
      </c>
      <c r="DB1010" s="17" t="s">
        <v>156</v>
      </c>
      <c r="DC1010" s="16">
        <v>0</v>
      </c>
      <c r="DD1010" s="10" t="s">
        <v>156</v>
      </c>
      <c r="DE1010" s="10" t="s">
        <v>156</v>
      </c>
      <c r="DF1010" s="18" t="s">
        <v>156</v>
      </c>
      <c r="DG1010" s="17">
        <v>45219</v>
      </c>
      <c r="DH1010" s="10" t="s">
        <v>156</v>
      </c>
      <c r="DI1010" s="17">
        <v>45219</v>
      </c>
      <c r="DJ1010" s="17" t="s">
        <v>156</v>
      </c>
      <c r="DK1010" s="17">
        <v>45042</v>
      </c>
      <c r="DL1010" s="17" t="s">
        <v>156</v>
      </c>
      <c r="DM1010" s="16">
        <v>0</v>
      </c>
      <c r="DN1010" s="10" t="s">
        <v>156</v>
      </c>
      <c r="DO1010" s="10" t="s">
        <v>156</v>
      </c>
      <c r="DP1010" s="16">
        <v>24</v>
      </c>
      <c r="DQ1010" s="16">
        <v>12</v>
      </c>
      <c r="DR1010" s="11">
        <v>12</v>
      </c>
      <c r="DS1010" s="16">
        <v>12</v>
      </c>
      <c r="DT1010" s="16">
        <v>0</v>
      </c>
      <c r="DU1010" s="11" t="s">
        <v>181</v>
      </c>
      <c r="DV1010" s="11" t="s">
        <v>182</v>
      </c>
      <c r="DW1010" s="27" t="s">
        <v>156</v>
      </c>
      <c r="DX1010" s="27" t="s">
        <v>156</v>
      </c>
      <c r="DY1010" s="20" t="s">
        <v>2845</v>
      </c>
      <c r="DZ1010" s="16">
        <v>7</v>
      </c>
      <c r="EA1010" s="16">
        <v>0</v>
      </c>
      <c r="EB1010" s="27" t="s">
        <v>185</v>
      </c>
      <c r="EC1010" s="27" t="s">
        <v>185</v>
      </c>
      <c r="ED1010" s="27" t="s">
        <v>182</v>
      </c>
      <c r="EE1010" s="29">
        <v>45042.277557870373</v>
      </c>
      <c r="EF1010" s="28" t="s">
        <v>1129</v>
      </c>
      <c r="EG1010" s="28" t="s">
        <v>1130</v>
      </c>
      <c r="EH1010" s="28" t="s">
        <v>190</v>
      </c>
      <c r="EI1010" s="29">
        <v>45117.81590277778</v>
      </c>
      <c r="EJ1010" s="28" t="s">
        <v>197</v>
      </c>
      <c r="EK1010" s="28" t="s">
        <v>156</v>
      </c>
      <c r="EL1010" s="28" t="s">
        <v>198</v>
      </c>
      <c r="EM1010" s="45" t="s">
        <v>3713</v>
      </c>
      <c r="EN1010" s="46" t="str">
        <f t="shared" si="106"/>
        <v>343F107B</v>
      </c>
      <c r="EO1010" s="47">
        <f t="shared" si="107"/>
        <v>45238</v>
      </c>
      <c r="EP1010" s="47">
        <f t="shared" si="108"/>
        <v>45205</v>
      </c>
      <c r="EQ1010" s="48" t="str">
        <f t="shared" ca="1" si="109"/>
        <v>Y</v>
      </c>
      <c r="ER1010" s="49">
        <f t="shared" si="110"/>
        <v>33</v>
      </c>
      <c r="ES1010" s="50"/>
      <c r="ET1010" s="51">
        <f t="shared" si="111"/>
        <v>33</v>
      </c>
      <c r="EU1010" s="52">
        <f t="shared" si="112"/>
        <v>0</v>
      </c>
      <c r="EV1010" s="46"/>
      <c r="EW1010" s="23" t="s">
        <v>3721</v>
      </c>
    </row>
    <row r="1011" spans="1:153" ht="14.25" customHeight="1">
      <c r="A1011" s="8">
        <v>1004</v>
      </c>
      <c r="B1011" s="9" t="s">
        <v>141</v>
      </c>
      <c r="C1011" s="10" t="s">
        <v>206</v>
      </c>
      <c r="D1011" s="10" t="s">
        <v>2008</v>
      </c>
      <c r="E1011" s="10" t="s">
        <v>150</v>
      </c>
      <c r="F1011" s="9" t="s">
        <v>2009</v>
      </c>
      <c r="G1011" s="10" t="s">
        <v>572</v>
      </c>
      <c r="H1011" s="9" t="s">
        <v>573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259</v>
      </c>
      <c r="S1011" s="9" t="s">
        <v>154</v>
      </c>
      <c r="T1011" s="9" t="s">
        <v>2225</v>
      </c>
      <c r="U1011" s="9" t="s">
        <v>215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2226</v>
      </c>
      <c r="AA1011" s="9" t="s">
        <v>293</v>
      </c>
      <c r="AB1011" s="12" t="s">
        <v>294</v>
      </c>
      <c r="AC1011" s="10" t="s">
        <v>2227</v>
      </c>
      <c r="AD1011" s="9" t="s">
        <v>293</v>
      </c>
      <c r="AE1011" s="13" t="s">
        <v>294</v>
      </c>
      <c r="AF1011" s="14" t="s">
        <v>2869</v>
      </c>
      <c r="AG1011" s="10" t="s">
        <v>2902</v>
      </c>
      <c r="AH1011" s="11" t="s">
        <v>222</v>
      </c>
      <c r="AI1011" s="11" t="s">
        <v>223</v>
      </c>
      <c r="AJ1011" s="10" t="s">
        <v>224</v>
      </c>
      <c r="AK1011" s="11" t="s">
        <v>223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5.7</v>
      </c>
      <c r="AU1011" s="10" t="s">
        <v>142</v>
      </c>
      <c r="AV1011" s="16">
        <v>3500</v>
      </c>
      <c r="AW1011" s="16">
        <v>3500</v>
      </c>
      <c r="AX1011" s="16">
        <v>0</v>
      </c>
      <c r="AY1011" s="16">
        <v>1000</v>
      </c>
      <c r="AZ1011" s="16">
        <v>700</v>
      </c>
      <c r="BA1011" s="17">
        <v>45131</v>
      </c>
      <c r="BB1011" s="30" t="s">
        <v>175</v>
      </c>
      <c r="BC1011" s="18">
        <v>45119</v>
      </c>
      <c r="BD1011" s="17">
        <v>45291</v>
      </c>
      <c r="BE1011" s="17">
        <v>45322</v>
      </c>
      <c r="BF1011" s="17">
        <v>45092</v>
      </c>
      <c r="BG1011" s="10">
        <v>84881977</v>
      </c>
      <c r="BH1011" s="9" t="s">
        <v>414</v>
      </c>
      <c r="BI1011" s="19">
        <v>44958</v>
      </c>
      <c r="BJ1011" s="20">
        <v>44963</v>
      </c>
      <c r="BK1011" s="16">
        <v>1656</v>
      </c>
      <c r="BL1011" s="16">
        <v>9439</v>
      </c>
      <c r="BM1011" s="9" t="s">
        <v>177</v>
      </c>
      <c r="BN1011" s="9" t="s">
        <v>436</v>
      </c>
      <c r="BO1011" s="9" t="s">
        <v>635</v>
      </c>
      <c r="BP1011" s="17">
        <v>45092</v>
      </c>
      <c r="BQ1011" s="17">
        <v>45092</v>
      </c>
      <c r="BR1011" s="17">
        <v>45092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>
        <v>44872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44915</v>
      </c>
      <c r="CD1011" s="10" t="s">
        <v>156</v>
      </c>
      <c r="CE1011" s="17" t="s">
        <v>156</v>
      </c>
      <c r="CF1011" s="17" t="s">
        <v>156</v>
      </c>
      <c r="CG1011" s="17">
        <v>44872</v>
      </c>
      <c r="CH1011" s="17">
        <v>44918</v>
      </c>
      <c r="CI1011" s="16">
        <v>1500</v>
      </c>
      <c r="CJ1011" s="10" t="s">
        <v>2903</v>
      </c>
      <c r="CK1011" s="10" t="s">
        <v>230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>
        <v>44872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44932</v>
      </c>
      <c r="CX1011" s="10" t="s">
        <v>1536</v>
      </c>
      <c r="CY1011" s="17" t="s">
        <v>156</v>
      </c>
      <c r="CZ1011" s="17" t="s">
        <v>156</v>
      </c>
      <c r="DA1011" s="17">
        <v>44872</v>
      </c>
      <c r="DB1011" s="17">
        <v>44938</v>
      </c>
      <c r="DC1011" s="16">
        <v>1656</v>
      </c>
      <c r="DD1011" s="10" t="s">
        <v>2904</v>
      </c>
      <c r="DE1011" s="10" t="s">
        <v>230</v>
      </c>
      <c r="DF1011" s="18" t="s">
        <v>156</v>
      </c>
      <c r="DG1011" s="17">
        <v>44936</v>
      </c>
      <c r="DH1011" s="10" t="s">
        <v>2285</v>
      </c>
      <c r="DI1011" s="17" t="s">
        <v>156</v>
      </c>
      <c r="DJ1011" s="17" t="s">
        <v>156</v>
      </c>
      <c r="DK1011" s="17">
        <v>44872</v>
      </c>
      <c r="DL1011" s="17">
        <v>44960</v>
      </c>
      <c r="DM1011" s="16">
        <v>1656</v>
      </c>
      <c r="DN1011" s="10" t="s">
        <v>2905</v>
      </c>
      <c r="DO1011" s="10" t="s">
        <v>233</v>
      </c>
      <c r="DP1011" s="16">
        <v>12</v>
      </c>
      <c r="DQ1011" s="16">
        <v>8</v>
      </c>
      <c r="DR1011" s="11">
        <v>8</v>
      </c>
      <c r="DS1011" s="16">
        <v>12</v>
      </c>
      <c r="DT1011" s="16">
        <v>0</v>
      </c>
      <c r="DU1011" s="11" t="s">
        <v>181</v>
      </c>
      <c r="DV1011" s="11" t="s">
        <v>182</v>
      </c>
      <c r="DW1011" s="27" t="s">
        <v>156</v>
      </c>
      <c r="DX1011" s="27" t="s">
        <v>156</v>
      </c>
      <c r="DY1011" s="20" t="s">
        <v>1299</v>
      </c>
      <c r="DZ1011" s="16">
        <v>7</v>
      </c>
      <c r="EA1011" s="16">
        <v>0</v>
      </c>
      <c r="EB1011" s="27" t="s">
        <v>185</v>
      </c>
      <c r="EC1011" s="27" t="s">
        <v>185</v>
      </c>
      <c r="ED1011" s="27" t="s">
        <v>182</v>
      </c>
      <c r="EE1011" s="29">
        <v>44873.012731481482</v>
      </c>
      <c r="EF1011" s="28" t="s">
        <v>186</v>
      </c>
      <c r="EG1011" s="28" t="s">
        <v>156</v>
      </c>
      <c r="EH1011" s="28" t="s">
        <v>187</v>
      </c>
      <c r="EI1011" s="29">
        <v>45062.343865740739</v>
      </c>
      <c r="EJ1011" s="28" t="s">
        <v>197</v>
      </c>
      <c r="EK1011" s="28" t="s">
        <v>156</v>
      </c>
      <c r="EL1011" s="28" t="s">
        <v>198</v>
      </c>
      <c r="EM1011" s="45" t="s">
        <v>3713</v>
      </c>
      <c r="EN1011" s="46" t="str">
        <f t="shared" si="106"/>
        <v>343F106A</v>
      </c>
      <c r="EO1011" s="47">
        <f t="shared" si="107"/>
        <v>45085</v>
      </c>
      <c r="EP1011" s="47">
        <f t="shared" si="108"/>
        <v>44932</v>
      </c>
      <c r="EQ1011" s="48" t="str">
        <f t="shared" ca="1" si="109"/>
        <v>Past</v>
      </c>
      <c r="ER1011" s="49">
        <f t="shared" si="110"/>
        <v>153</v>
      </c>
      <c r="ES1011" s="50"/>
      <c r="ET1011" s="51">
        <f t="shared" si="111"/>
        <v>153</v>
      </c>
      <c r="EU1011" s="52">
        <f t="shared" si="112"/>
        <v>253368</v>
      </c>
      <c r="EV1011" s="46"/>
      <c r="EW1011" s="23" t="s">
        <v>3714</v>
      </c>
    </row>
    <row r="1012" spans="1:153" ht="14.25" customHeight="1">
      <c r="A1012" s="8">
        <v>1005</v>
      </c>
      <c r="B1012" s="9" t="s">
        <v>141</v>
      </c>
      <c r="C1012" s="10" t="s">
        <v>206</v>
      </c>
      <c r="D1012" s="10" t="s">
        <v>2008</v>
      </c>
      <c r="E1012" s="10" t="s">
        <v>150</v>
      </c>
      <c r="F1012" s="9" t="s">
        <v>2009</v>
      </c>
      <c r="G1012" s="10" t="s">
        <v>572</v>
      </c>
      <c r="H1012" s="9" t="s">
        <v>573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259</v>
      </c>
      <c r="S1012" s="9" t="s">
        <v>154</v>
      </c>
      <c r="T1012" s="9" t="s">
        <v>2225</v>
      </c>
      <c r="U1012" s="9" t="s">
        <v>215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2226</v>
      </c>
      <c r="AA1012" s="9" t="s">
        <v>293</v>
      </c>
      <c r="AB1012" s="12" t="s">
        <v>294</v>
      </c>
      <c r="AC1012" s="10" t="s">
        <v>2227</v>
      </c>
      <c r="AD1012" s="9" t="s">
        <v>293</v>
      </c>
      <c r="AE1012" s="13" t="s">
        <v>294</v>
      </c>
      <c r="AF1012" s="14" t="s">
        <v>2869</v>
      </c>
      <c r="AG1012" s="10" t="s">
        <v>2902</v>
      </c>
      <c r="AH1012" s="11" t="s">
        <v>222</v>
      </c>
      <c r="AI1012" s="11" t="s">
        <v>223</v>
      </c>
      <c r="AJ1012" s="10" t="s">
        <v>224</v>
      </c>
      <c r="AK1012" s="11" t="s">
        <v>223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5.7</v>
      </c>
      <c r="AU1012" s="10" t="s">
        <v>142</v>
      </c>
      <c r="AV1012" s="16">
        <v>3500</v>
      </c>
      <c r="AW1012" s="16">
        <v>3500</v>
      </c>
      <c r="AX1012" s="16">
        <v>0</v>
      </c>
      <c r="AY1012" s="16">
        <v>1000</v>
      </c>
      <c r="AZ1012" s="16">
        <v>700</v>
      </c>
      <c r="BA1012" s="17">
        <v>45131</v>
      </c>
      <c r="BB1012" s="30" t="s">
        <v>175</v>
      </c>
      <c r="BC1012" s="18">
        <v>45119</v>
      </c>
      <c r="BD1012" s="17">
        <v>45291</v>
      </c>
      <c r="BE1012" s="17">
        <v>45322</v>
      </c>
      <c r="BF1012" s="17">
        <v>45092</v>
      </c>
      <c r="BG1012" s="10">
        <v>85015816</v>
      </c>
      <c r="BH1012" s="9" t="s">
        <v>319</v>
      </c>
      <c r="BI1012" s="19">
        <v>44986</v>
      </c>
      <c r="BJ1012" s="20">
        <v>44991</v>
      </c>
      <c r="BK1012" s="16">
        <v>492</v>
      </c>
      <c r="BL1012" s="16">
        <v>2804</v>
      </c>
      <c r="BM1012" s="9" t="s">
        <v>177</v>
      </c>
      <c r="BN1012" s="9" t="s">
        <v>436</v>
      </c>
      <c r="BO1012" s="9" t="s">
        <v>156</v>
      </c>
      <c r="BP1012" s="17">
        <v>45122</v>
      </c>
      <c r="BQ1012" s="17">
        <v>45122</v>
      </c>
      <c r="BR1012" s="17">
        <v>45092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>
        <v>44887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>
        <v>44950</v>
      </c>
      <c r="CD1012" s="10" t="s">
        <v>156</v>
      </c>
      <c r="CE1012" s="17" t="s">
        <v>156</v>
      </c>
      <c r="CF1012" s="17" t="s">
        <v>156</v>
      </c>
      <c r="CG1012" s="17">
        <v>44945</v>
      </c>
      <c r="CH1012" s="17">
        <v>44966</v>
      </c>
      <c r="CI1012" s="16">
        <v>500</v>
      </c>
      <c r="CJ1012" s="10" t="s">
        <v>2906</v>
      </c>
      <c r="CK1012" s="10" t="s">
        <v>230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>
        <v>44887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>
        <v>44950</v>
      </c>
      <c r="CX1012" s="10" t="s">
        <v>893</v>
      </c>
      <c r="CY1012" s="17" t="s">
        <v>156</v>
      </c>
      <c r="CZ1012" s="17" t="s">
        <v>156</v>
      </c>
      <c r="DA1012" s="17">
        <v>44945</v>
      </c>
      <c r="DB1012" s="17">
        <v>44966</v>
      </c>
      <c r="DC1012" s="16">
        <v>492</v>
      </c>
      <c r="DD1012" s="10" t="s">
        <v>2907</v>
      </c>
      <c r="DE1012" s="10" t="s">
        <v>230</v>
      </c>
      <c r="DF1012" s="18" t="s">
        <v>156</v>
      </c>
      <c r="DG1012" s="17">
        <v>44964</v>
      </c>
      <c r="DH1012" s="10" t="s">
        <v>2161</v>
      </c>
      <c r="DI1012" s="17" t="s">
        <v>156</v>
      </c>
      <c r="DJ1012" s="17" t="s">
        <v>156</v>
      </c>
      <c r="DK1012" s="17">
        <v>44945</v>
      </c>
      <c r="DL1012" s="17">
        <v>44966</v>
      </c>
      <c r="DM1012" s="16">
        <v>492</v>
      </c>
      <c r="DN1012" s="10" t="s">
        <v>2908</v>
      </c>
      <c r="DO1012" s="10" t="s">
        <v>230</v>
      </c>
      <c r="DP1012" s="16">
        <v>12</v>
      </c>
      <c r="DQ1012" s="16">
        <v>8</v>
      </c>
      <c r="DR1012" s="11">
        <v>8</v>
      </c>
      <c r="DS1012" s="16">
        <v>12</v>
      </c>
      <c r="DT1012" s="16">
        <v>0</v>
      </c>
      <c r="DU1012" s="11" t="s">
        <v>181</v>
      </c>
      <c r="DV1012" s="11" t="s">
        <v>182</v>
      </c>
      <c r="DW1012" s="27" t="s">
        <v>156</v>
      </c>
      <c r="DX1012" s="27" t="s">
        <v>156</v>
      </c>
      <c r="DY1012" s="20" t="s">
        <v>1793</v>
      </c>
      <c r="DZ1012" s="16">
        <v>7</v>
      </c>
      <c r="EA1012" s="16">
        <v>0</v>
      </c>
      <c r="EB1012" s="27" t="s">
        <v>185</v>
      </c>
      <c r="EC1012" s="27" t="s">
        <v>185</v>
      </c>
      <c r="ED1012" s="27" t="s">
        <v>182</v>
      </c>
      <c r="EE1012" s="29">
        <v>44888.025833333333</v>
      </c>
      <c r="EF1012" s="28" t="s">
        <v>186</v>
      </c>
      <c r="EG1012" s="28" t="s">
        <v>156</v>
      </c>
      <c r="EH1012" s="28" t="s">
        <v>187</v>
      </c>
      <c r="EI1012" s="29">
        <v>45062.343865740739</v>
      </c>
      <c r="EJ1012" s="28" t="s">
        <v>197</v>
      </c>
      <c r="EK1012" s="28" t="s">
        <v>156</v>
      </c>
      <c r="EL1012" s="28" t="s">
        <v>198</v>
      </c>
      <c r="EM1012" s="45" t="s">
        <v>3713</v>
      </c>
      <c r="EN1012" s="46" t="str">
        <f t="shared" si="106"/>
        <v>343F106A</v>
      </c>
      <c r="EO1012" s="47">
        <f t="shared" si="107"/>
        <v>45115</v>
      </c>
      <c r="EP1012" s="47">
        <f t="shared" si="108"/>
        <v>44950</v>
      </c>
      <c r="EQ1012" s="48" t="str">
        <f t="shared" ca="1" si="109"/>
        <v>Past</v>
      </c>
      <c r="ER1012" s="49">
        <f t="shared" si="110"/>
        <v>165</v>
      </c>
      <c r="ES1012" s="50"/>
      <c r="ET1012" s="51">
        <f t="shared" si="111"/>
        <v>165</v>
      </c>
      <c r="EU1012" s="52">
        <f t="shared" si="112"/>
        <v>81180</v>
      </c>
      <c r="EV1012" s="46"/>
      <c r="EW1012" s="23" t="s">
        <v>3714</v>
      </c>
    </row>
    <row r="1013" spans="1:153" ht="14.25" customHeight="1">
      <c r="A1013" s="8">
        <v>1006</v>
      </c>
      <c r="B1013" s="9" t="s">
        <v>141</v>
      </c>
      <c r="C1013" s="10" t="s">
        <v>206</v>
      </c>
      <c r="D1013" s="10" t="s">
        <v>2008</v>
      </c>
      <c r="E1013" s="10" t="s">
        <v>150</v>
      </c>
      <c r="F1013" s="9" t="s">
        <v>2009</v>
      </c>
      <c r="G1013" s="10" t="s">
        <v>572</v>
      </c>
      <c r="H1013" s="9" t="s">
        <v>573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259</v>
      </c>
      <c r="S1013" s="9" t="s">
        <v>154</v>
      </c>
      <c r="T1013" s="9" t="s">
        <v>2225</v>
      </c>
      <c r="U1013" s="9" t="s">
        <v>215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2226</v>
      </c>
      <c r="AA1013" s="9" t="s">
        <v>293</v>
      </c>
      <c r="AB1013" s="12" t="s">
        <v>294</v>
      </c>
      <c r="AC1013" s="10" t="s">
        <v>2227</v>
      </c>
      <c r="AD1013" s="9" t="s">
        <v>293</v>
      </c>
      <c r="AE1013" s="13" t="s">
        <v>294</v>
      </c>
      <c r="AF1013" s="14" t="s">
        <v>2869</v>
      </c>
      <c r="AG1013" s="10" t="s">
        <v>2902</v>
      </c>
      <c r="AH1013" s="11" t="s">
        <v>222</v>
      </c>
      <c r="AI1013" s="11" t="s">
        <v>223</v>
      </c>
      <c r="AJ1013" s="10" t="s">
        <v>224</v>
      </c>
      <c r="AK1013" s="11" t="s">
        <v>223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5.7</v>
      </c>
      <c r="AU1013" s="10" t="s">
        <v>142</v>
      </c>
      <c r="AV1013" s="16">
        <v>3500</v>
      </c>
      <c r="AW1013" s="16">
        <v>3500</v>
      </c>
      <c r="AX1013" s="16">
        <v>0</v>
      </c>
      <c r="AY1013" s="16">
        <v>1000</v>
      </c>
      <c r="AZ1013" s="16">
        <v>700</v>
      </c>
      <c r="BA1013" s="17">
        <v>45131</v>
      </c>
      <c r="BB1013" s="30" t="s">
        <v>175</v>
      </c>
      <c r="BC1013" s="18">
        <v>45119</v>
      </c>
      <c r="BD1013" s="17">
        <v>45291</v>
      </c>
      <c r="BE1013" s="17">
        <v>45322</v>
      </c>
      <c r="BF1013" s="17">
        <v>45092</v>
      </c>
      <c r="BG1013" s="10">
        <v>85521220</v>
      </c>
      <c r="BH1013" s="9" t="s">
        <v>321</v>
      </c>
      <c r="BI1013" s="19">
        <v>45047</v>
      </c>
      <c r="BJ1013" s="20">
        <v>45047</v>
      </c>
      <c r="BK1013" s="16">
        <v>1</v>
      </c>
      <c r="BL1013" s="16">
        <v>6</v>
      </c>
      <c r="BM1013" s="9" t="s">
        <v>177</v>
      </c>
      <c r="BN1013" s="9" t="s">
        <v>470</v>
      </c>
      <c r="BO1013" s="9" t="s">
        <v>156</v>
      </c>
      <c r="BP1013" s="17">
        <v>45092</v>
      </c>
      <c r="BQ1013" s="17" t="s">
        <v>156</v>
      </c>
      <c r="BR1013" s="17" t="s">
        <v>156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 t="s">
        <v>156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 t="s">
        <v>156</v>
      </c>
      <c r="CD1013" s="10" t="s">
        <v>156</v>
      </c>
      <c r="CE1013" s="17" t="s">
        <v>156</v>
      </c>
      <c r="CF1013" s="17" t="s">
        <v>156</v>
      </c>
      <c r="CG1013" s="17">
        <v>45075</v>
      </c>
      <c r="CH1013" s="17" t="s">
        <v>156</v>
      </c>
      <c r="CI1013" s="16">
        <v>0</v>
      </c>
      <c r="CJ1013" s="10" t="s">
        <v>156</v>
      </c>
      <c r="CK1013" s="10" t="s">
        <v>156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 t="s">
        <v>156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 t="s">
        <v>156</v>
      </c>
      <c r="CX1013" s="10" t="s">
        <v>193</v>
      </c>
      <c r="CY1013" s="17" t="s">
        <v>156</v>
      </c>
      <c r="CZ1013" s="17" t="s">
        <v>156</v>
      </c>
      <c r="DA1013" s="17">
        <v>45075</v>
      </c>
      <c r="DB1013" s="17" t="s">
        <v>156</v>
      </c>
      <c r="DC1013" s="16">
        <v>0</v>
      </c>
      <c r="DD1013" s="10" t="s">
        <v>156</v>
      </c>
      <c r="DE1013" s="10" t="s">
        <v>156</v>
      </c>
      <c r="DF1013" s="18" t="s">
        <v>156</v>
      </c>
      <c r="DG1013" s="17" t="s">
        <v>156</v>
      </c>
      <c r="DH1013" s="10" t="s">
        <v>156</v>
      </c>
      <c r="DI1013" s="17" t="s">
        <v>156</v>
      </c>
      <c r="DJ1013" s="17" t="s">
        <v>156</v>
      </c>
      <c r="DK1013" s="17">
        <v>45075</v>
      </c>
      <c r="DL1013" s="17" t="s">
        <v>156</v>
      </c>
      <c r="DM1013" s="16">
        <v>0</v>
      </c>
      <c r="DN1013" s="10" t="s">
        <v>156</v>
      </c>
      <c r="DO1013" s="10" t="s">
        <v>156</v>
      </c>
      <c r="DP1013" s="16">
        <v>12</v>
      </c>
      <c r="DQ1013" s="16">
        <v>8</v>
      </c>
      <c r="DR1013" s="11">
        <v>8</v>
      </c>
      <c r="DS1013" s="16">
        <v>12</v>
      </c>
      <c r="DT1013" s="16">
        <v>0</v>
      </c>
      <c r="DU1013" s="11" t="s">
        <v>181</v>
      </c>
      <c r="DV1013" s="11" t="s">
        <v>182</v>
      </c>
      <c r="DW1013" s="27" t="s">
        <v>156</v>
      </c>
      <c r="DX1013" s="27" t="s">
        <v>156</v>
      </c>
      <c r="DY1013" s="20" t="s">
        <v>1299</v>
      </c>
      <c r="DZ1013" s="16">
        <v>7</v>
      </c>
      <c r="EA1013" s="16">
        <v>0</v>
      </c>
      <c r="EB1013" s="27" t="s">
        <v>185</v>
      </c>
      <c r="EC1013" s="27" t="s">
        <v>185</v>
      </c>
      <c r="ED1013" s="27" t="s">
        <v>182</v>
      </c>
      <c r="EE1013" s="29">
        <v>45042.277557870373</v>
      </c>
      <c r="EF1013" s="28" t="s">
        <v>1129</v>
      </c>
      <c r="EG1013" s="28" t="s">
        <v>1130</v>
      </c>
      <c r="EH1013" s="28" t="s">
        <v>190</v>
      </c>
      <c r="EI1013" s="29">
        <v>45075.990648148145</v>
      </c>
      <c r="EJ1013" s="28" t="s">
        <v>197</v>
      </c>
      <c r="EK1013" s="28" t="s">
        <v>156</v>
      </c>
      <c r="EL1013" s="28" t="s">
        <v>198</v>
      </c>
      <c r="EM1013" s="45" t="s">
        <v>3713</v>
      </c>
      <c r="EN1013" s="46" t="str">
        <f t="shared" si="106"/>
        <v>343F106A</v>
      </c>
      <c r="EO1013" s="47">
        <f t="shared" si="107"/>
        <v>45085</v>
      </c>
      <c r="EP1013" s="47" t="str">
        <f t="shared" si="108"/>
        <v/>
      </c>
      <c r="EQ1013" s="48" t="str">
        <f t="shared" ca="1" si="109"/>
        <v>Y</v>
      </c>
      <c r="ER1013" s="49" t="str">
        <f t="shared" si="110"/>
        <v/>
      </c>
      <c r="ES1013" s="50"/>
      <c r="ET1013" s="51" t="str">
        <f t="shared" si="111"/>
        <v/>
      </c>
      <c r="EU1013" s="52" t="str">
        <f t="shared" si="112"/>
        <v/>
      </c>
      <c r="EV1013" s="46"/>
      <c r="EW1013" s="23" t="s">
        <v>3721</v>
      </c>
    </row>
    <row r="1014" spans="1:153" ht="14.25" customHeight="1">
      <c r="A1014" s="8">
        <v>1007</v>
      </c>
      <c r="B1014" s="9" t="s">
        <v>141</v>
      </c>
      <c r="C1014" s="10" t="s">
        <v>206</v>
      </c>
      <c r="D1014" s="10" t="s">
        <v>2008</v>
      </c>
      <c r="E1014" s="10" t="s">
        <v>150</v>
      </c>
      <c r="F1014" s="9" t="s">
        <v>2009</v>
      </c>
      <c r="G1014" s="10" t="s">
        <v>572</v>
      </c>
      <c r="H1014" s="9" t="s">
        <v>573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259</v>
      </c>
      <c r="S1014" s="9" t="s">
        <v>154</v>
      </c>
      <c r="T1014" s="9" t="s">
        <v>2225</v>
      </c>
      <c r="U1014" s="9" t="s">
        <v>215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2226</v>
      </c>
      <c r="AA1014" s="9" t="s">
        <v>293</v>
      </c>
      <c r="AB1014" s="12" t="s">
        <v>294</v>
      </c>
      <c r="AC1014" s="10" t="s">
        <v>2227</v>
      </c>
      <c r="AD1014" s="9" t="s">
        <v>293</v>
      </c>
      <c r="AE1014" s="13" t="s">
        <v>294</v>
      </c>
      <c r="AF1014" s="14" t="s">
        <v>2869</v>
      </c>
      <c r="AG1014" s="10" t="s">
        <v>2902</v>
      </c>
      <c r="AH1014" s="11" t="s">
        <v>222</v>
      </c>
      <c r="AI1014" s="11" t="s">
        <v>223</v>
      </c>
      <c r="AJ1014" s="10" t="s">
        <v>224</v>
      </c>
      <c r="AK1014" s="11" t="s">
        <v>223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5.7</v>
      </c>
      <c r="AU1014" s="10" t="s">
        <v>142</v>
      </c>
      <c r="AV1014" s="16">
        <v>3500</v>
      </c>
      <c r="AW1014" s="16">
        <v>3500</v>
      </c>
      <c r="AX1014" s="16">
        <v>0</v>
      </c>
      <c r="AY1014" s="16">
        <v>1000</v>
      </c>
      <c r="AZ1014" s="16">
        <v>700</v>
      </c>
      <c r="BA1014" s="17">
        <v>45131</v>
      </c>
      <c r="BB1014" s="30" t="s">
        <v>175</v>
      </c>
      <c r="BC1014" s="18">
        <v>45119</v>
      </c>
      <c r="BD1014" s="17">
        <v>45291</v>
      </c>
      <c r="BE1014" s="17">
        <v>45322</v>
      </c>
      <c r="BF1014" s="17">
        <v>45092</v>
      </c>
      <c r="BG1014" s="10">
        <v>85521221</v>
      </c>
      <c r="BH1014" s="9" t="s">
        <v>258</v>
      </c>
      <c r="BI1014" s="19">
        <v>45078</v>
      </c>
      <c r="BJ1014" s="20">
        <v>45082</v>
      </c>
      <c r="BK1014" s="16">
        <v>1</v>
      </c>
      <c r="BL1014" s="16">
        <v>6</v>
      </c>
      <c r="BM1014" s="9" t="s">
        <v>177</v>
      </c>
      <c r="BN1014" s="9" t="s">
        <v>470</v>
      </c>
      <c r="BO1014" s="9" t="s">
        <v>156</v>
      </c>
      <c r="BP1014" s="17">
        <v>45123</v>
      </c>
      <c r="BQ1014" s="17" t="s">
        <v>156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 t="s">
        <v>156</v>
      </c>
      <c r="CD1014" s="10" t="s">
        <v>156</v>
      </c>
      <c r="CE1014" s="17" t="s">
        <v>156</v>
      </c>
      <c r="CF1014" s="17" t="s">
        <v>156</v>
      </c>
      <c r="CG1014" s="17">
        <v>45105</v>
      </c>
      <c r="CH1014" s="17" t="s">
        <v>156</v>
      </c>
      <c r="CI1014" s="16">
        <v>0</v>
      </c>
      <c r="CJ1014" s="10" t="s">
        <v>156</v>
      </c>
      <c r="CK1014" s="10" t="s">
        <v>156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 t="s">
        <v>156</v>
      </c>
      <c r="CX1014" s="10" t="s">
        <v>193</v>
      </c>
      <c r="CY1014" s="17" t="s">
        <v>156</v>
      </c>
      <c r="CZ1014" s="17" t="s">
        <v>156</v>
      </c>
      <c r="DA1014" s="17">
        <v>45105</v>
      </c>
      <c r="DB1014" s="17" t="s">
        <v>156</v>
      </c>
      <c r="DC1014" s="16">
        <v>0</v>
      </c>
      <c r="DD1014" s="10" t="s">
        <v>156</v>
      </c>
      <c r="DE1014" s="10" t="s">
        <v>156</v>
      </c>
      <c r="DF1014" s="18" t="s">
        <v>156</v>
      </c>
      <c r="DG1014" s="17" t="s">
        <v>156</v>
      </c>
      <c r="DH1014" s="10" t="s">
        <v>156</v>
      </c>
      <c r="DI1014" s="17" t="s">
        <v>156</v>
      </c>
      <c r="DJ1014" s="17" t="s">
        <v>156</v>
      </c>
      <c r="DK1014" s="17">
        <v>45105</v>
      </c>
      <c r="DL1014" s="17" t="s">
        <v>156</v>
      </c>
      <c r="DM1014" s="16">
        <v>0</v>
      </c>
      <c r="DN1014" s="10" t="s">
        <v>156</v>
      </c>
      <c r="DO1014" s="10" t="s">
        <v>156</v>
      </c>
      <c r="DP1014" s="16">
        <v>12</v>
      </c>
      <c r="DQ1014" s="16">
        <v>8</v>
      </c>
      <c r="DR1014" s="11">
        <v>8</v>
      </c>
      <c r="DS1014" s="16">
        <v>12</v>
      </c>
      <c r="DT1014" s="16">
        <v>0</v>
      </c>
      <c r="DU1014" s="11" t="s">
        <v>181</v>
      </c>
      <c r="DV1014" s="11" t="s">
        <v>182</v>
      </c>
      <c r="DW1014" s="27" t="s">
        <v>156</v>
      </c>
      <c r="DX1014" s="27" t="s">
        <v>156</v>
      </c>
      <c r="DY1014" s="20" t="s">
        <v>423</v>
      </c>
      <c r="DZ1014" s="16">
        <v>7</v>
      </c>
      <c r="EA1014" s="16">
        <v>0</v>
      </c>
      <c r="EB1014" s="27" t="s">
        <v>185</v>
      </c>
      <c r="EC1014" s="27" t="s">
        <v>185</v>
      </c>
      <c r="ED1014" s="27" t="s">
        <v>182</v>
      </c>
      <c r="EE1014" s="29">
        <v>45042.277557870373</v>
      </c>
      <c r="EF1014" s="28" t="s">
        <v>1129</v>
      </c>
      <c r="EG1014" s="28" t="s">
        <v>1130</v>
      </c>
      <c r="EH1014" s="28" t="s">
        <v>190</v>
      </c>
      <c r="EI1014" s="29">
        <v>45075.990648148145</v>
      </c>
      <c r="EJ1014" s="28" t="s">
        <v>197</v>
      </c>
      <c r="EK1014" s="28" t="s">
        <v>156</v>
      </c>
      <c r="EL1014" s="28" t="s">
        <v>198</v>
      </c>
      <c r="EM1014" s="45" t="s">
        <v>3713</v>
      </c>
      <c r="EN1014" s="46" t="str">
        <f t="shared" si="106"/>
        <v>343F106A</v>
      </c>
      <c r="EO1014" s="47">
        <f t="shared" si="107"/>
        <v>45116</v>
      </c>
      <c r="EP1014" s="47" t="str">
        <f t="shared" si="108"/>
        <v/>
      </c>
      <c r="EQ1014" s="48" t="str">
        <f t="shared" ca="1" si="109"/>
        <v>Y</v>
      </c>
      <c r="ER1014" s="49" t="str">
        <f t="shared" si="110"/>
        <v/>
      </c>
      <c r="ES1014" s="50"/>
      <c r="ET1014" s="51" t="str">
        <f t="shared" si="111"/>
        <v/>
      </c>
      <c r="EU1014" s="52" t="str">
        <f t="shared" si="112"/>
        <v/>
      </c>
      <c r="EV1014" s="46"/>
      <c r="EW1014" s="23" t="s">
        <v>3721</v>
      </c>
    </row>
    <row r="1015" spans="1:153" ht="14.25" hidden="1" customHeight="1">
      <c r="A1015" s="8">
        <v>1008</v>
      </c>
      <c r="B1015" s="9" t="s">
        <v>141</v>
      </c>
      <c r="C1015" s="10" t="s">
        <v>206</v>
      </c>
      <c r="D1015" s="10" t="s">
        <v>2008</v>
      </c>
      <c r="E1015" s="10" t="s">
        <v>150</v>
      </c>
      <c r="F1015" s="9" t="s">
        <v>2009</v>
      </c>
      <c r="G1015" s="10" t="s">
        <v>572</v>
      </c>
      <c r="H1015" s="9" t="s">
        <v>573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259</v>
      </c>
      <c r="S1015" s="9" t="s">
        <v>154</v>
      </c>
      <c r="T1015" s="9" t="s">
        <v>2225</v>
      </c>
      <c r="U1015" s="9" t="s">
        <v>215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2226</v>
      </c>
      <c r="AA1015" s="9" t="s">
        <v>293</v>
      </c>
      <c r="AB1015" s="12" t="s">
        <v>294</v>
      </c>
      <c r="AC1015" s="10" t="s">
        <v>2227</v>
      </c>
      <c r="AD1015" s="9" t="s">
        <v>293</v>
      </c>
      <c r="AE1015" s="13" t="s">
        <v>294</v>
      </c>
      <c r="AF1015" s="14" t="s">
        <v>2869</v>
      </c>
      <c r="AG1015" s="10" t="s">
        <v>2902</v>
      </c>
      <c r="AH1015" s="11" t="s">
        <v>222</v>
      </c>
      <c r="AI1015" s="11" t="s">
        <v>223</v>
      </c>
      <c r="AJ1015" s="10" t="s">
        <v>224</v>
      </c>
      <c r="AK1015" s="11" t="s">
        <v>223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5.7</v>
      </c>
      <c r="AU1015" s="10" t="s">
        <v>142</v>
      </c>
      <c r="AV1015" s="16">
        <v>3500</v>
      </c>
      <c r="AW1015" s="16">
        <v>3500</v>
      </c>
      <c r="AX1015" s="16">
        <v>0</v>
      </c>
      <c r="AY1015" s="16">
        <v>1000</v>
      </c>
      <c r="AZ1015" s="16">
        <v>700</v>
      </c>
      <c r="BA1015" s="17">
        <v>45131</v>
      </c>
      <c r="BB1015" s="30" t="s">
        <v>175</v>
      </c>
      <c r="BC1015" s="18" t="s">
        <v>156</v>
      </c>
      <c r="BD1015" s="17">
        <v>45291</v>
      </c>
      <c r="BE1015" s="17">
        <v>45322</v>
      </c>
      <c r="BF1015" s="17">
        <v>45092</v>
      </c>
      <c r="BG1015" s="10">
        <v>85261305</v>
      </c>
      <c r="BH1015" s="9" t="s">
        <v>303</v>
      </c>
      <c r="BI1015" s="19">
        <v>45078</v>
      </c>
      <c r="BJ1015" s="20">
        <v>45082</v>
      </c>
      <c r="BK1015" s="16">
        <v>0</v>
      </c>
      <c r="BL1015" s="16">
        <v>0</v>
      </c>
      <c r="BM1015" s="9" t="s">
        <v>177</v>
      </c>
      <c r="BN1015" s="9" t="s">
        <v>178</v>
      </c>
      <c r="BO1015" s="9" t="s">
        <v>156</v>
      </c>
      <c r="BP1015" s="17">
        <v>45153</v>
      </c>
      <c r="BQ1015" s="17" t="s">
        <v>156</v>
      </c>
      <c r="BR1015" s="17">
        <v>45153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>
        <v>44938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44971</v>
      </c>
      <c r="CD1015" s="10" t="s">
        <v>2027</v>
      </c>
      <c r="CE1015" s="17">
        <v>44978</v>
      </c>
      <c r="CF1015" s="17" t="s">
        <v>156</v>
      </c>
      <c r="CG1015" s="17">
        <v>44938</v>
      </c>
      <c r="CH1015" s="17" t="s">
        <v>156</v>
      </c>
      <c r="CI1015" s="16">
        <v>0</v>
      </c>
      <c r="CJ1015" s="10" t="s">
        <v>156</v>
      </c>
      <c r="CK1015" s="10" t="s">
        <v>156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>
        <v>44938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>
        <v>44971</v>
      </c>
      <c r="CX1015" s="10" t="s">
        <v>298</v>
      </c>
      <c r="CY1015" s="17">
        <v>45027</v>
      </c>
      <c r="CZ1015" s="17" t="s">
        <v>156</v>
      </c>
      <c r="DA1015" s="17">
        <v>44938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>
        <v>44978</v>
      </c>
      <c r="DH1015" s="10" t="s">
        <v>453</v>
      </c>
      <c r="DI1015" s="17">
        <v>45041</v>
      </c>
      <c r="DJ1015" s="17" t="s">
        <v>156</v>
      </c>
      <c r="DK1015" s="17">
        <v>44938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12</v>
      </c>
      <c r="DQ1015" s="16">
        <v>8</v>
      </c>
      <c r="DR1015" s="11">
        <v>8</v>
      </c>
      <c r="DS1015" s="16">
        <v>12</v>
      </c>
      <c r="DT1015" s="16">
        <v>0</v>
      </c>
      <c r="DU1015" s="11" t="s">
        <v>181</v>
      </c>
      <c r="DV1015" s="11" t="s">
        <v>182</v>
      </c>
      <c r="DW1015" s="27" t="s">
        <v>156</v>
      </c>
      <c r="DX1015" s="27" t="s">
        <v>156</v>
      </c>
      <c r="DY1015" s="20" t="s">
        <v>1921</v>
      </c>
      <c r="DZ1015" s="16">
        <v>7</v>
      </c>
      <c r="EA1015" s="16">
        <v>0</v>
      </c>
      <c r="EB1015" s="27" t="s">
        <v>185</v>
      </c>
      <c r="EC1015" s="27" t="s">
        <v>185</v>
      </c>
      <c r="ED1015" s="27" t="s">
        <v>182</v>
      </c>
      <c r="EE1015" s="29">
        <v>44938.99454861111</v>
      </c>
      <c r="EF1015" s="28" t="s">
        <v>186</v>
      </c>
      <c r="EG1015" s="28" t="s">
        <v>156</v>
      </c>
      <c r="EH1015" s="28" t="s">
        <v>187</v>
      </c>
      <c r="EI1015" s="29">
        <v>45062.343865740739</v>
      </c>
      <c r="EJ1015" s="28" t="s">
        <v>197</v>
      </c>
      <c r="EK1015" s="28" t="s">
        <v>156</v>
      </c>
      <c r="EL1015" s="28" t="s">
        <v>198</v>
      </c>
      <c r="EM1015" s="45"/>
      <c r="EN1015" s="46" t="str">
        <f t="shared" si="106"/>
        <v>343F106A</v>
      </c>
      <c r="EO1015" s="47">
        <f t="shared" si="107"/>
        <v>45146</v>
      </c>
      <c r="EP1015" s="47">
        <f t="shared" si="108"/>
        <v>44971</v>
      </c>
      <c r="EQ1015" s="48" t="str">
        <f t="shared" ca="1" si="109"/>
        <v>Past</v>
      </c>
      <c r="ER1015" s="49">
        <f t="shared" si="110"/>
        <v>175</v>
      </c>
      <c r="ES1015" s="50"/>
      <c r="ET1015" s="51">
        <f t="shared" si="111"/>
        <v>175</v>
      </c>
      <c r="EU1015" s="52">
        <f t="shared" si="112"/>
        <v>0</v>
      </c>
      <c r="EV1015" s="46"/>
    </row>
    <row r="1016" spans="1:153" ht="14.25" hidden="1" customHeight="1">
      <c r="A1016" s="8">
        <v>1009</v>
      </c>
      <c r="B1016" s="9" t="s">
        <v>141</v>
      </c>
      <c r="C1016" s="10" t="s">
        <v>206</v>
      </c>
      <c r="D1016" s="10" t="s">
        <v>2008</v>
      </c>
      <c r="E1016" s="10" t="s">
        <v>150</v>
      </c>
      <c r="F1016" s="9" t="s">
        <v>2009</v>
      </c>
      <c r="G1016" s="10" t="s">
        <v>572</v>
      </c>
      <c r="H1016" s="9" t="s">
        <v>573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259</v>
      </c>
      <c r="S1016" s="9" t="s">
        <v>154</v>
      </c>
      <c r="T1016" s="9" t="s">
        <v>2225</v>
      </c>
      <c r="U1016" s="9" t="s">
        <v>215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2226</v>
      </c>
      <c r="AA1016" s="9" t="s">
        <v>293</v>
      </c>
      <c r="AB1016" s="12" t="s">
        <v>294</v>
      </c>
      <c r="AC1016" s="10" t="s">
        <v>2227</v>
      </c>
      <c r="AD1016" s="9" t="s">
        <v>293</v>
      </c>
      <c r="AE1016" s="13" t="s">
        <v>294</v>
      </c>
      <c r="AF1016" s="14" t="s">
        <v>2869</v>
      </c>
      <c r="AG1016" s="10" t="s">
        <v>2902</v>
      </c>
      <c r="AH1016" s="11" t="s">
        <v>222</v>
      </c>
      <c r="AI1016" s="11" t="s">
        <v>223</v>
      </c>
      <c r="AJ1016" s="10" t="s">
        <v>224</v>
      </c>
      <c r="AK1016" s="11" t="s">
        <v>223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5.7</v>
      </c>
      <c r="AU1016" s="10" t="s">
        <v>142</v>
      </c>
      <c r="AV1016" s="16">
        <v>3500</v>
      </c>
      <c r="AW1016" s="16">
        <v>3500</v>
      </c>
      <c r="AX1016" s="16">
        <v>0</v>
      </c>
      <c r="AY1016" s="16">
        <v>1000</v>
      </c>
      <c r="AZ1016" s="16">
        <v>700</v>
      </c>
      <c r="BA1016" s="17">
        <v>45131</v>
      </c>
      <c r="BB1016" s="30" t="s">
        <v>175</v>
      </c>
      <c r="BC1016" s="18" t="s">
        <v>156</v>
      </c>
      <c r="BD1016" s="17">
        <v>45291</v>
      </c>
      <c r="BE1016" s="17">
        <v>45322</v>
      </c>
      <c r="BF1016" s="17">
        <v>45092</v>
      </c>
      <c r="BG1016" s="10">
        <v>85183276</v>
      </c>
      <c r="BH1016" s="9" t="s">
        <v>285</v>
      </c>
      <c r="BI1016" s="19">
        <v>45108</v>
      </c>
      <c r="BJ1016" s="20">
        <v>45110</v>
      </c>
      <c r="BK1016" s="16">
        <v>0</v>
      </c>
      <c r="BL1016" s="16">
        <v>0</v>
      </c>
      <c r="BM1016" s="9" t="s">
        <v>177</v>
      </c>
      <c r="BN1016" s="9" t="s">
        <v>178</v>
      </c>
      <c r="BO1016" s="9" t="s">
        <v>156</v>
      </c>
      <c r="BP1016" s="17">
        <v>45153</v>
      </c>
      <c r="BQ1016" s="17" t="s">
        <v>156</v>
      </c>
      <c r="BR1016" s="17">
        <v>45153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>
        <v>44917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>
        <v>44936</v>
      </c>
      <c r="CD1016" s="10" t="s">
        <v>156</v>
      </c>
      <c r="CE1016" s="17">
        <v>45006</v>
      </c>
      <c r="CF1016" s="17" t="s">
        <v>156</v>
      </c>
      <c r="CG1016" s="17">
        <v>44917</v>
      </c>
      <c r="CH1016" s="17" t="s">
        <v>156</v>
      </c>
      <c r="CI1016" s="16">
        <v>0</v>
      </c>
      <c r="CJ1016" s="10" t="s">
        <v>156</v>
      </c>
      <c r="CK1016" s="10" t="s">
        <v>156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>
        <v>44917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44957</v>
      </c>
      <c r="CX1016" s="10" t="s">
        <v>298</v>
      </c>
      <c r="CY1016" s="17">
        <v>45062</v>
      </c>
      <c r="CZ1016" s="17" t="s">
        <v>156</v>
      </c>
      <c r="DA1016" s="17">
        <v>44917</v>
      </c>
      <c r="DB1016" s="17" t="s">
        <v>156</v>
      </c>
      <c r="DC1016" s="16">
        <v>0</v>
      </c>
      <c r="DD1016" s="10" t="s">
        <v>156</v>
      </c>
      <c r="DE1016" s="10" t="s">
        <v>156</v>
      </c>
      <c r="DF1016" s="18" t="s">
        <v>156</v>
      </c>
      <c r="DG1016" s="17">
        <v>44978</v>
      </c>
      <c r="DH1016" s="10" t="s">
        <v>453</v>
      </c>
      <c r="DI1016" s="17">
        <v>45069</v>
      </c>
      <c r="DJ1016" s="17" t="s">
        <v>156</v>
      </c>
      <c r="DK1016" s="17">
        <v>44917</v>
      </c>
      <c r="DL1016" s="17" t="s">
        <v>156</v>
      </c>
      <c r="DM1016" s="16">
        <v>0</v>
      </c>
      <c r="DN1016" s="10" t="s">
        <v>156</v>
      </c>
      <c r="DO1016" s="10" t="s">
        <v>156</v>
      </c>
      <c r="DP1016" s="16">
        <v>12</v>
      </c>
      <c r="DQ1016" s="16">
        <v>8</v>
      </c>
      <c r="DR1016" s="11">
        <v>8</v>
      </c>
      <c r="DS1016" s="16">
        <v>12</v>
      </c>
      <c r="DT1016" s="16">
        <v>0</v>
      </c>
      <c r="DU1016" s="11" t="s">
        <v>181</v>
      </c>
      <c r="DV1016" s="11" t="s">
        <v>182</v>
      </c>
      <c r="DW1016" s="27" t="s">
        <v>156</v>
      </c>
      <c r="DX1016" s="27" t="s">
        <v>2125</v>
      </c>
      <c r="DY1016" s="20" t="s">
        <v>1921</v>
      </c>
      <c r="DZ1016" s="16">
        <v>7</v>
      </c>
      <c r="EA1016" s="16">
        <v>0</v>
      </c>
      <c r="EB1016" s="27" t="s">
        <v>185</v>
      </c>
      <c r="EC1016" s="27" t="s">
        <v>185</v>
      </c>
      <c r="ED1016" s="27" t="s">
        <v>182</v>
      </c>
      <c r="EE1016" s="29">
        <v>44917.99591435185</v>
      </c>
      <c r="EF1016" s="28" t="s">
        <v>186</v>
      </c>
      <c r="EG1016" s="28" t="s">
        <v>156</v>
      </c>
      <c r="EH1016" s="28" t="s">
        <v>187</v>
      </c>
      <c r="EI1016" s="29">
        <v>45062.343865740739</v>
      </c>
      <c r="EJ1016" s="28" t="s">
        <v>197</v>
      </c>
      <c r="EK1016" s="28" t="s">
        <v>156</v>
      </c>
      <c r="EL1016" s="28" t="s">
        <v>198</v>
      </c>
      <c r="EM1016" s="45"/>
      <c r="EN1016" s="46" t="str">
        <f t="shared" si="106"/>
        <v>343F106A</v>
      </c>
      <c r="EO1016" s="47">
        <f t="shared" si="107"/>
        <v>45146</v>
      </c>
      <c r="EP1016" s="47">
        <f t="shared" si="108"/>
        <v>44957</v>
      </c>
      <c r="EQ1016" s="48" t="str">
        <f t="shared" ca="1" si="109"/>
        <v>Past</v>
      </c>
      <c r="ER1016" s="49">
        <f t="shared" si="110"/>
        <v>189</v>
      </c>
      <c r="ES1016" s="50"/>
      <c r="ET1016" s="51">
        <f t="shared" si="111"/>
        <v>189</v>
      </c>
      <c r="EU1016" s="52">
        <f t="shared" si="112"/>
        <v>0</v>
      </c>
      <c r="EV1016" s="46"/>
    </row>
    <row r="1017" spans="1:153" ht="14.25" customHeight="1">
      <c r="A1017" s="8">
        <v>1010</v>
      </c>
      <c r="B1017" s="9" t="s">
        <v>141</v>
      </c>
      <c r="C1017" s="10" t="s">
        <v>206</v>
      </c>
      <c r="D1017" s="10" t="s">
        <v>2008</v>
      </c>
      <c r="E1017" s="10" t="s">
        <v>150</v>
      </c>
      <c r="F1017" s="9" t="s">
        <v>2009</v>
      </c>
      <c r="G1017" s="10" t="s">
        <v>572</v>
      </c>
      <c r="H1017" s="9" t="s">
        <v>573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259</v>
      </c>
      <c r="S1017" s="9" t="s">
        <v>154</v>
      </c>
      <c r="T1017" s="9" t="s">
        <v>2225</v>
      </c>
      <c r="U1017" s="9" t="s">
        <v>215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2226</v>
      </c>
      <c r="AA1017" s="9" t="s">
        <v>293</v>
      </c>
      <c r="AB1017" s="12" t="s">
        <v>294</v>
      </c>
      <c r="AC1017" s="10" t="s">
        <v>2227</v>
      </c>
      <c r="AD1017" s="9" t="s">
        <v>293</v>
      </c>
      <c r="AE1017" s="13" t="s">
        <v>294</v>
      </c>
      <c r="AF1017" s="14" t="s">
        <v>2869</v>
      </c>
      <c r="AG1017" s="10" t="s">
        <v>2902</v>
      </c>
      <c r="AH1017" s="11" t="s">
        <v>222</v>
      </c>
      <c r="AI1017" s="11" t="s">
        <v>223</v>
      </c>
      <c r="AJ1017" s="10" t="s">
        <v>224</v>
      </c>
      <c r="AK1017" s="11" t="s">
        <v>223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5.7</v>
      </c>
      <c r="AU1017" s="10" t="s">
        <v>142</v>
      </c>
      <c r="AV1017" s="16">
        <v>3500</v>
      </c>
      <c r="AW1017" s="16">
        <v>3500</v>
      </c>
      <c r="AX1017" s="16">
        <v>0</v>
      </c>
      <c r="AY1017" s="16">
        <v>1000</v>
      </c>
      <c r="AZ1017" s="16">
        <v>700</v>
      </c>
      <c r="BA1017" s="17">
        <v>45131</v>
      </c>
      <c r="BB1017" s="30" t="s">
        <v>175</v>
      </c>
      <c r="BC1017" s="18">
        <v>45119</v>
      </c>
      <c r="BD1017" s="17">
        <v>45291</v>
      </c>
      <c r="BE1017" s="17">
        <v>45322</v>
      </c>
      <c r="BF1017" s="17">
        <v>45092</v>
      </c>
      <c r="BG1017" s="10">
        <v>85521222</v>
      </c>
      <c r="BH1017" s="9" t="s">
        <v>289</v>
      </c>
      <c r="BI1017" s="19">
        <v>45108</v>
      </c>
      <c r="BJ1017" s="20">
        <v>45110</v>
      </c>
      <c r="BK1017" s="16">
        <v>252</v>
      </c>
      <c r="BL1017" s="16">
        <v>1436</v>
      </c>
      <c r="BM1017" s="9" t="s">
        <v>177</v>
      </c>
      <c r="BN1017" s="9" t="s">
        <v>470</v>
      </c>
      <c r="BO1017" s="9" t="s">
        <v>156</v>
      </c>
      <c r="BP1017" s="17">
        <v>45153</v>
      </c>
      <c r="BQ1017" s="17" t="s">
        <v>156</v>
      </c>
      <c r="BR1017" s="17" t="s">
        <v>156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 t="s">
        <v>156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45058</v>
      </c>
      <c r="CD1017" s="10" t="s">
        <v>156</v>
      </c>
      <c r="CE1017" s="17">
        <v>45058</v>
      </c>
      <c r="CF1017" s="17" t="s">
        <v>156</v>
      </c>
      <c r="CG1017" s="17">
        <v>45042</v>
      </c>
      <c r="CH1017" s="17" t="s">
        <v>156</v>
      </c>
      <c r="CI1017" s="16">
        <v>0</v>
      </c>
      <c r="CJ1017" s="10" t="s">
        <v>156</v>
      </c>
      <c r="CK1017" s="10" t="s">
        <v>156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 t="s">
        <v>156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45121</v>
      </c>
      <c r="CX1017" s="10" t="s">
        <v>2350</v>
      </c>
      <c r="CY1017" s="17">
        <v>45121</v>
      </c>
      <c r="CZ1017" s="17" t="s">
        <v>156</v>
      </c>
      <c r="DA1017" s="17">
        <v>45091</v>
      </c>
      <c r="DB1017" s="17" t="s">
        <v>156</v>
      </c>
      <c r="DC1017" s="16">
        <v>0</v>
      </c>
      <c r="DD1017" s="10" t="s">
        <v>156</v>
      </c>
      <c r="DE1017" s="10" t="s">
        <v>156</v>
      </c>
      <c r="DF1017" s="18" t="s">
        <v>156</v>
      </c>
      <c r="DG1017" s="17">
        <v>45135</v>
      </c>
      <c r="DH1017" s="10" t="s">
        <v>156</v>
      </c>
      <c r="DI1017" s="17">
        <v>45135</v>
      </c>
      <c r="DJ1017" s="17" t="s">
        <v>156</v>
      </c>
      <c r="DK1017" s="17">
        <v>45105</v>
      </c>
      <c r="DL1017" s="17" t="s">
        <v>156</v>
      </c>
      <c r="DM1017" s="16">
        <v>0</v>
      </c>
      <c r="DN1017" s="10" t="s">
        <v>156</v>
      </c>
      <c r="DO1017" s="10" t="s">
        <v>156</v>
      </c>
      <c r="DP1017" s="16">
        <v>12</v>
      </c>
      <c r="DQ1017" s="16">
        <v>8</v>
      </c>
      <c r="DR1017" s="11">
        <v>8</v>
      </c>
      <c r="DS1017" s="16">
        <v>12</v>
      </c>
      <c r="DT1017" s="16">
        <v>0</v>
      </c>
      <c r="DU1017" s="11" t="s">
        <v>181</v>
      </c>
      <c r="DV1017" s="11" t="s">
        <v>182</v>
      </c>
      <c r="DW1017" s="27" t="s">
        <v>156</v>
      </c>
      <c r="DX1017" s="27" t="s">
        <v>156</v>
      </c>
      <c r="DY1017" s="20" t="s">
        <v>1921</v>
      </c>
      <c r="DZ1017" s="16">
        <v>7</v>
      </c>
      <c r="EA1017" s="16">
        <v>0</v>
      </c>
      <c r="EB1017" s="27" t="s">
        <v>185</v>
      </c>
      <c r="EC1017" s="27" t="s">
        <v>185</v>
      </c>
      <c r="ED1017" s="27" t="s">
        <v>182</v>
      </c>
      <c r="EE1017" s="29">
        <v>45042.277557870373</v>
      </c>
      <c r="EF1017" s="28" t="s">
        <v>1129</v>
      </c>
      <c r="EG1017" s="28" t="s">
        <v>1130</v>
      </c>
      <c r="EH1017" s="28" t="s">
        <v>190</v>
      </c>
      <c r="EI1017" s="29">
        <v>45119.262974537036</v>
      </c>
      <c r="EJ1017" s="28" t="s">
        <v>195</v>
      </c>
      <c r="EK1017" s="28" t="s">
        <v>196</v>
      </c>
      <c r="EL1017" s="28" t="s">
        <v>210</v>
      </c>
      <c r="EM1017" s="45" t="s">
        <v>3713</v>
      </c>
      <c r="EN1017" s="46" t="str">
        <f t="shared" si="106"/>
        <v>343F106A</v>
      </c>
      <c r="EO1017" s="47">
        <f t="shared" si="107"/>
        <v>45146</v>
      </c>
      <c r="EP1017" s="47">
        <f t="shared" si="108"/>
        <v>45121</v>
      </c>
      <c r="EQ1017" s="48" t="str">
        <f t="shared" ca="1" si="109"/>
        <v>Past</v>
      </c>
      <c r="ER1017" s="49">
        <f t="shared" si="110"/>
        <v>25</v>
      </c>
      <c r="ES1017" s="50"/>
      <c r="ET1017" s="51">
        <f t="shared" si="111"/>
        <v>25</v>
      </c>
      <c r="EU1017" s="52">
        <f t="shared" si="112"/>
        <v>6300</v>
      </c>
      <c r="EV1017" s="46"/>
      <c r="EW1017" s="23" t="s">
        <v>3721</v>
      </c>
    </row>
    <row r="1018" spans="1:153" ht="14.25" hidden="1" customHeight="1">
      <c r="A1018" s="8">
        <v>1011</v>
      </c>
      <c r="B1018" s="9" t="s">
        <v>141</v>
      </c>
      <c r="C1018" s="10" t="s">
        <v>206</v>
      </c>
      <c r="D1018" s="10" t="s">
        <v>2008</v>
      </c>
      <c r="E1018" s="10" t="s">
        <v>150</v>
      </c>
      <c r="F1018" s="9" t="s">
        <v>2009</v>
      </c>
      <c r="G1018" s="10" t="s">
        <v>572</v>
      </c>
      <c r="H1018" s="9" t="s">
        <v>573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259</v>
      </c>
      <c r="S1018" s="9" t="s">
        <v>154</v>
      </c>
      <c r="T1018" s="9" t="s">
        <v>2225</v>
      </c>
      <c r="U1018" s="9" t="s">
        <v>215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2226</v>
      </c>
      <c r="AA1018" s="9" t="s">
        <v>293</v>
      </c>
      <c r="AB1018" s="12" t="s">
        <v>294</v>
      </c>
      <c r="AC1018" s="10" t="s">
        <v>2227</v>
      </c>
      <c r="AD1018" s="9" t="s">
        <v>293</v>
      </c>
      <c r="AE1018" s="13" t="s">
        <v>294</v>
      </c>
      <c r="AF1018" s="14" t="s">
        <v>2869</v>
      </c>
      <c r="AG1018" s="10" t="s">
        <v>2902</v>
      </c>
      <c r="AH1018" s="11" t="s">
        <v>222</v>
      </c>
      <c r="AI1018" s="11" t="s">
        <v>223</v>
      </c>
      <c r="AJ1018" s="10" t="s">
        <v>224</v>
      </c>
      <c r="AK1018" s="11" t="s">
        <v>223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5.7</v>
      </c>
      <c r="AU1018" s="10" t="s">
        <v>142</v>
      </c>
      <c r="AV1018" s="16">
        <v>3500</v>
      </c>
      <c r="AW1018" s="16">
        <v>3500</v>
      </c>
      <c r="AX1018" s="16">
        <v>0</v>
      </c>
      <c r="AY1018" s="16">
        <v>1000</v>
      </c>
      <c r="AZ1018" s="16">
        <v>700</v>
      </c>
      <c r="BA1018" s="17">
        <v>45131</v>
      </c>
      <c r="BB1018" s="30" t="s">
        <v>175</v>
      </c>
      <c r="BC1018" s="18">
        <v>45119</v>
      </c>
      <c r="BD1018" s="17">
        <v>45291</v>
      </c>
      <c r="BE1018" s="17">
        <v>45322</v>
      </c>
      <c r="BF1018" s="17">
        <v>45092</v>
      </c>
      <c r="BG1018" s="10">
        <v>85459413</v>
      </c>
      <c r="BH1018" s="9" t="s">
        <v>176</v>
      </c>
      <c r="BI1018" s="19">
        <v>45139</v>
      </c>
      <c r="BJ1018" s="20">
        <v>45159</v>
      </c>
      <c r="BK1018" s="16">
        <v>400</v>
      </c>
      <c r="BL1018" s="16">
        <v>2280</v>
      </c>
      <c r="BM1018" s="9" t="s">
        <v>177</v>
      </c>
      <c r="BN1018" s="9" t="s">
        <v>521</v>
      </c>
      <c r="BO1018" s="9" t="s">
        <v>156</v>
      </c>
      <c r="BP1018" s="17">
        <v>45169</v>
      </c>
      <c r="BQ1018" s="17" t="s">
        <v>156</v>
      </c>
      <c r="BR1018" s="17">
        <v>45169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>
        <v>45008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45041</v>
      </c>
      <c r="CD1018" s="10" t="s">
        <v>937</v>
      </c>
      <c r="CE1018" s="17">
        <v>45058</v>
      </c>
      <c r="CF1018" s="17" t="s">
        <v>156</v>
      </c>
      <c r="CG1018" s="17">
        <v>45032</v>
      </c>
      <c r="CH1018" s="17">
        <v>45037</v>
      </c>
      <c r="CI1018" s="16">
        <v>700</v>
      </c>
      <c r="CJ1018" s="10" t="s">
        <v>2909</v>
      </c>
      <c r="CK1018" s="10" t="s">
        <v>230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>
        <v>45008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>
        <v>45141</v>
      </c>
      <c r="CX1018" s="10" t="s">
        <v>2137</v>
      </c>
      <c r="CY1018" s="17">
        <v>45114</v>
      </c>
      <c r="CZ1018" s="17" t="s">
        <v>156</v>
      </c>
      <c r="DA1018" s="17">
        <v>45032</v>
      </c>
      <c r="DB1018" s="17" t="s">
        <v>156</v>
      </c>
      <c r="DC1018" s="16">
        <v>0</v>
      </c>
      <c r="DD1018" s="10" t="s">
        <v>156</v>
      </c>
      <c r="DE1018" s="10" t="s">
        <v>156</v>
      </c>
      <c r="DF1018" s="18" t="s">
        <v>156</v>
      </c>
      <c r="DG1018" s="17">
        <v>45148</v>
      </c>
      <c r="DH1018" s="10" t="s">
        <v>2058</v>
      </c>
      <c r="DI1018" s="17">
        <v>45149</v>
      </c>
      <c r="DJ1018" s="17" t="s">
        <v>156</v>
      </c>
      <c r="DK1018" s="17">
        <v>45008</v>
      </c>
      <c r="DL1018" s="17" t="s">
        <v>156</v>
      </c>
      <c r="DM1018" s="16">
        <v>0</v>
      </c>
      <c r="DN1018" s="10" t="s">
        <v>156</v>
      </c>
      <c r="DO1018" s="10" t="s">
        <v>156</v>
      </c>
      <c r="DP1018" s="16">
        <v>12</v>
      </c>
      <c r="DQ1018" s="16">
        <v>8</v>
      </c>
      <c r="DR1018" s="11">
        <v>8</v>
      </c>
      <c r="DS1018" s="16">
        <v>12</v>
      </c>
      <c r="DT1018" s="16">
        <v>0</v>
      </c>
      <c r="DU1018" s="11" t="s">
        <v>181</v>
      </c>
      <c r="DV1018" s="11" t="s">
        <v>182</v>
      </c>
      <c r="DW1018" s="27" t="s">
        <v>156</v>
      </c>
      <c r="DX1018" s="27" t="s">
        <v>156</v>
      </c>
      <c r="DY1018" s="20" t="s">
        <v>156</v>
      </c>
      <c r="DZ1018" s="16">
        <v>7</v>
      </c>
      <c r="EA1018" s="16">
        <v>0</v>
      </c>
      <c r="EB1018" s="27" t="s">
        <v>185</v>
      </c>
      <c r="EC1018" s="27" t="s">
        <v>185</v>
      </c>
      <c r="ED1018" s="27" t="s">
        <v>182</v>
      </c>
      <c r="EE1018" s="29">
        <v>45008.983229166668</v>
      </c>
      <c r="EF1018" s="28" t="s">
        <v>186</v>
      </c>
      <c r="EG1018" s="28" t="s">
        <v>156</v>
      </c>
      <c r="EH1018" s="28" t="s">
        <v>187</v>
      </c>
      <c r="EI1018" s="29">
        <v>45115.510740740741</v>
      </c>
      <c r="EJ1018" s="28" t="s">
        <v>542</v>
      </c>
      <c r="EK1018" s="28" t="s">
        <v>156</v>
      </c>
      <c r="EL1018" s="28" t="s">
        <v>543</v>
      </c>
      <c r="EM1018" s="45"/>
      <c r="EN1018" s="46" t="str">
        <f t="shared" si="106"/>
        <v>343F106A</v>
      </c>
      <c r="EO1018" s="47">
        <f t="shared" si="107"/>
        <v>45162</v>
      </c>
      <c r="EP1018" s="47">
        <f t="shared" si="108"/>
        <v>45141</v>
      </c>
      <c r="EQ1018" s="48" t="str">
        <f t="shared" ca="1" si="109"/>
        <v>Y</v>
      </c>
      <c r="ER1018" s="49">
        <f t="shared" si="110"/>
        <v>21</v>
      </c>
      <c r="ES1018" s="50"/>
      <c r="ET1018" s="51">
        <f t="shared" si="111"/>
        <v>21</v>
      </c>
      <c r="EU1018" s="52">
        <f t="shared" si="112"/>
        <v>8400</v>
      </c>
      <c r="EV1018" s="46"/>
      <c r="EW1018" s="23" t="s">
        <v>3717</v>
      </c>
    </row>
    <row r="1019" spans="1:153" ht="14.25" customHeight="1">
      <c r="A1019" s="8">
        <v>1012</v>
      </c>
      <c r="B1019" s="9" t="s">
        <v>141</v>
      </c>
      <c r="C1019" s="10" t="s">
        <v>206</v>
      </c>
      <c r="D1019" s="10" t="s">
        <v>2008</v>
      </c>
      <c r="E1019" s="10" t="s">
        <v>150</v>
      </c>
      <c r="F1019" s="9" t="s">
        <v>2009</v>
      </c>
      <c r="G1019" s="10" t="s">
        <v>572</v>
      </c>
      <c r="H1019" s="9" t="s">
        <v>573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259</v>
      </c>
      <c r="S1019" s="9" t="s">
        <v>154</v>
      </c>
      <c r="T1019" s="9" t="s">
        <v>2225</v>
      </c>
      <c r="U1019" s="9" t="s">
        <v>215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2226</v>
      </c>
      <c r="AA1019" s="9" t="s">
        <v>293</v>
      </c>
      <c r="AB1019" s="12" t="s">
        <v>294</v>
      </c>
      <c r="AC1019" s="10" t="s">
        <v>2227</v>
      </c>
      <c r="AD1019" s="9" t="s">
        <v>293</v>
      </c>
      <c r="AE1019" s="13" t="s">
        <v>294</v>
      </c>
      <c r="AF1019" s="14" t="s">
        <v>2869</v>
      </c>
      <c r="AG1019" s="10" t="s">
        <v>2902</v>
      </c>
      <c r="AH1019" s="11" t="s">
        <v>222</v>
      </c>
      <c r="AI1019" s="11" t="s">
        <v>223</v>
      </c>
      <c r="AJ1019" s="10" t="s">
        <v>224</v>
      </c>
      <c r="AK1019" s="11" t="s">
        <v>223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5.7</v>
      </c>
      <c r="AU1019" s="10" t="s">
        <v>142</v>
      </c>
      <c r="AV1019" s="16">
        <v>3500</v>
      </c>
      <c r="AW1019" s="16">
        <v>3500</v>
      </c>
      <c r="AX1019" s="16">
        <v>0</v>
      </c>
      <c r="AY1019" s="16">
        <v>1000</v>
      </c>
      <c r="AZ1019" s="16">
        <v>700</v>
      </c>
      <c r="BA1019" s="17">
        <v>45131</v>
      </c>
      <c r="BB1019" s="30" t="s">
        <v>175</v>
      </c>
      <c r="BC1019" s="18">
        <v>45119</v>
      </c>
      <c r="BD1019" s="17">
        <v>45291</v>
      </c>
      <c r="BE1019" s="17">
        <v>45322</v>
      </c>
      <c r="BF1019" s="17">
        <v>45092</v>
      </c>
      <c r="BG1019" s="10">
        <v>85183278</v>
      </c>
      <c r="BH1019" s="9" t="s">
        <v>211</v>
      </c>
      <c r="BI1019" s="19">
        <v>45170</v>
      </c>
      <c r="BJ1019" s="20">
        <v>45173</v>
      </c>
      <c r="BK1019" s="16">
        <v>350</v>
      </c>
      <c r="BL1019" s="16">
        <v>1995</v>
      </c>
      <c r="BM1019" s="9" t="s">
        <v>177</v>
      </c>
      <c r="BN1019" s="9" t="s">
        <v>470</v>
      </c>
      <c r="BO1019" s="9" t="s">
        <v>156</v>
      </c>
      <c r="BP1019" s="17">
        <v>45206</v>
      </c>
      <c r="BQ1019" s="17" t="s">
        <v>156</v>
      </c>
      <c r="BR1019" s="17">
        <v>45213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44917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45090</v>
      </c>
      <c r="CD1019" s="10" t="s">
        <v>1867</v>
      </c>
      <c r="CE1019" s="17">
        <v>45069</v>
      </c>
      <c r="CF1019" s="17" t="s">
        <v>156</v>
      </c>
      <c r="CG1019" s="17">
        <v>45032</v>
      </c>
      <c r="CH1019" s="17">
        <v>45086</v>
      </c>
      <c r="CI1019" s="16">
        <v>350</v>
      </c>
      <c r="CJ1019" s="10" t="s">
        <v>2910</v>
      </c>
      <c r="CK1019" s="10" t="s">
        <v>230</v>
      </c>
      <c r="CL1019" s="18" t="s">
        <v>156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44917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>
        <v>45174</v>
      </c>
      <c r="CX1019" s="10" t="s">
        <v>2089</v>
      </c>
      <c r="CY1019" s="17">
        <v>45139</v>
      </c>
      <c r="CZ1019" s="17" t="s">
        <v>156</v>
      </c>
      <c r="DA1019" s="17">
        <v>45032</v>
      </c>
      <c r="DB1019" s="17" t="s">
        <v>156</v>
      </c>
      <c r="DC1019" s="16">
        <v>0</v>
      </c>
      <c r="DD1019" s="10" t="s">
        <v>156</v>
      </c>
      <c r="DE1019" s="10" t="s">
        <v>156</v>
      </c>
      <c r="DF1019" s="18" t="s">
        <v>156</v>
      </c>
      <c r="DG1019" s="17">
        <v>45188</v>
      </c>
      <c r="DH1019" s="10" t="s">
        <v>2911</v>
      </c>
      <c r="DI1019" s="17">
        <v>45177</v>
      </c>
      <c r="DJ1019" s="17" t="s">
        <v>156</v>
      </c>
      <c r="DK1019" s="17">
        <v>45008</v>
      </c>
      <c r="DL1019" s="17" t="s">
        <v>156</v>
      </c>
      <c r="DM1019" s="16">
        <v>0</v>
      </c>
      <c r="DN1019" s="10" t="s">
        <v>156</v>
      </c>
      <c r="DO1019" s="10" t="s">
        <v>156</v>
      </c>
      <c r="DP1019" s="16">
        <v>12</v>
      </c>
      <c r="DQ1019" s="16">
        <v>8</v>
      </c>
      <c r="DR1019" s="11">
        <v>8</v>
      </c>
      <c r="DS1019" s="16">
        <v>12</v>
      </c>
      <c r="DT1019" s="16">
        <v>0</v>
      </c>
      <c r="DU1019" s="11" t="s">
        <v>181</v>
      </c>
      <c r="DV1019" s="11" t="s">
        <v>182</v>
      </c>
      <c r="DW1019" s="27" t="s">
        <v>156</v>
      </c>
      <c r="DX1019" s="27" t="s">
        <v>156</v>
      </c>
      <c r="DY1019" s="20" t="s">
        <v>2553</v>
      </c>
      <c r="DZ1019" s="16">
        <v>7</v>
      </c>
      <c r="EA1019" s="16">
        <v>0</v>
      </c>
      <c r="EB1019" s="27" t="s">
        <v>185</v>
      </c>
      <c r="EC1019" s="27" t="s">
        <v>185</v>
      </c>
      <c r="ED1019" s="27" t="s">
        <v>182</v>
      </c>
      <c r="EE1019" s="29">
        <v>44917.99591435185</v>
      </c>
      <c r="EF1019" s="28" t="s">
        <v>186</v>
      </c>
      <c r="EG1019" s="28" t="s">
        <v>156</v>
      </c>
      <c r="EH1019" s="28" t="s">
        <v>187</v>
      </c>
      <c r="EI1019" s="29">
        <v>45115.510740740741</v>
      </c>
      <c r="EJ1019" s="28" t="s">
        <v>542</v>
      </c>
      <c r="EK1019" s="28" t="s">
        <v>156</v>
      </c>
      <c r="EL1019" s="28" t="s">
        <v>543</v>
      </c>
      <c r="EM1019" s="45" t="s">
        <v>3713</v>
      </c>
      <c r="EN1019" s="46" t="str">
        <f t="shared" si="106"/>
        <v>343F106A</v>
      </c>
      <c r="EO1019" s="47">
        <f t="shared" si="107"/>
        <v>45199</v>
      </c>
      <c r="EP1019" s="47">
        <f t="shared" si="108"/>
        <v>45174</v>
      </c>
      <c r="EQ1019" s="48" t="str">
        <f t="shared" ca="1" si="109"/>
        <v>Y</v>
      </c>
      <c r="ER1019" s="49">
        <f t="shared" si="110"/>
        <v>25</v>
      </c>
      <c r="ES1019" s="50"/>
      <c r="ET1019" s="51">
        <f t="shared" si="111"/>
        <v>25</v>
      </c>
      <c r="EU1019" s="52">
        <f t="shared" si="112"/>
        <v>8750</v>
      </c>
      <c r="EV1019" s="46"/>
      <c r="EW1019" s="23" t="s">
        <v>3721</v>
      </c>
    </row>
    <row r="1020" spans="1:153" ht="14.25" customHeight="1">
      <c r="A1020" s="8">
        <v>1013</v>
      </c>
      <c r="B1020" s="9" t="s">
        <v>141</v>
      </c>
      <c r="C1020" s="10" t="s">
        <v>206</v>
      </c>
      <c r="D1020" s="10" t="s">
        <v>2008</v>
      </c>
      <c r="E1020" s="10" t="s">
        <v>150</v>
      </c>
      <c r="F1020" s="9" t="s">
        <v>2009</v>
      </c>
      <c r="G1020" s="10" t="s">
        <v>572</v>
      </c>
      <c r="H1020" s="9" t="s">
        <v>573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259</v>
      </c>
      <c r="S1020" s="9" t="s">
        <v>154</v>
      </c>
      <c r="T1020" s="9" t="s">
        <v>2225</v>
      </c>
      <c r="U1020" s="9" t="s">
        <v>215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2226</v>
      </c>
      <c r="AA1020" s="9" t="s">
        <v>293</v>
      </c>
      <c r="AB1020" s="12" t="s">
        <v>294</v>
      </c>
      <c r="AC1020" s="10" t="s">
        <v>2227</v>
      </c>
      <c r="AD1020" s="9" t="s">
        <v>293</v>
      </c>
      <c r="AE1020" s="13" t="s">
        <v>294</v>
      </c>
      <c r="AF1020" s="14" t="s">
        <v>2869</v>
      </c>
      <c r="AG1020" s="10" t="s">
        <v>2902</v>
      </c>
      <c r="AH1020" s="11" t="s">
        <v>222</v>
      </c>
      <c r="AI1020" s="11" t="s">
        <v>223</v>
      </c>
      <c r="AJ1020" s="10" t="s">
        <v>224</v>
      </c>
      <c r="AK1020" s="11" t="s">
        <v>223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5.7</v>
      </c>
      <c r="AU1020" s="10" t="s">
        <v>142</v>
      </c>
      <c r="AV1020" s="16">
        <v>3500</v>
      </c>
      <c r="AW1020" s="16">
        <v>3500</v>
      </c>
      <c r="AX1020" s="16">
        <v>0</v>
      </c>
      <c r="AY1020" s="16">
        <v>1000</v>
      </c>
      <c r="AZ1020" s="16">
        <v>700</v>
      </c>
      <c r="BA1020" s="17">
        <v>45131</v>
      </c>
      <c r="BB1020" s="30" t="s">
        <v>175</v>
      </c>
      <c r="BC1020" s="18" t="s">
        <v>156</v>
      </c>
      <c r="BD1020" s="17">
        <v>45291</v>
      </c>
      <c r="BE1020" s="17">
        <v>45322</v>
      </c>
      <c r="BF1020" s="17">
        <v>45092</v>
      </c>
      <c r="BG1020" s="10">
        <v>85521223</v>
      </c>
      <c r="BH1020" s="9" t="s">
        <v>201</v>
      </c>
      <c r="BI1020" s="19">
        <v>45200</v>
      </c>
      <c r="BJ1020" s="20">
        <v>45201</v>
      </c>
      <c r="BK1020" s="16">
        <v>0</v>
      </c>
      <c r="BL1020" s="16">
        <v>0</v>
      </c>
      <c r="BM1020" s="9" t="s">
        <v>177</v>
      </c>
      <c r="BN1020" s="9" t="s">
        <v>470</v>
      </c>
      <c r="BO1020" s="9" t="s">
        <v>156</v>
      </c>
      <c r="BP1020" s="17">
        <v>45245</v>
      </c>
      <c r="BQ1020" s="17" t="s">
        <v>156</v>
      </c>
      <c r="BR1020" s="17" t="s">
        <v>156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 t="s">
        <v>156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45142</v>
      </c>
      <c r="CD1020" s="10" t="s">
        <v>156</v>
      </c>
      <c r="CE1020" s="17">
        <v>45142</v>
      </c>
      <c r="CF1020" s="17" t="s">
        <v>156</v>
      </c>
      <c r="CG1020" s="17">
        <v>45047</v>
      </c>
      <c r="CH1020" s="17" t="s">
        <v>156</v>
      </c>
      <c r="CI1020" s="16">
        <v>0</v>
      </c>
      <c r="CJ1020" s="10" t="s">
        <v>156</v>
      </c>
      <c r="CK1020" s="10" t="s">
        <v>156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 t="s">
        <v>156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45205</v>
      </c>
      <c r="CX1020" s="10" t="s">
        <v>193</v>
      </c>
      <c r="CY1020" s="17">
        <v>45205</v>
      </c>
      <c r="CZ1020" s="17" t="s">
        <v>156</v>
      </c>
      <c r="DA1020" s="17">
        <v>45047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45219</v>
      </c>
      <c r="DH1020" s="10" t="s">
        <v>156</v>
      </c>
      <c r="DI1020" s="17">
        <v>45219</v>
      </c>
      <c r="DJ1020" s="17" t="s">
        <v>156</v>
      </c>
      <c r="DK1020" s="17">
        <v>45042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12</v>
      </c>
      <c r="DQ1020" s="16">
        <v>8</v>
      </c>
      <c r="DR1020" s="11">
        <v>8</v>
      </c>
      <c r="DS1020" s="16">
        <v>12</v>
      </c>
      <c r="DT1020" s="16">
        <v>0</v>
      </c>
      <c r="DU1020" s="11" t="s">
        <v>181</v>
      </c>
      <c r="DV1020" s="11" t="s">
        <v>182</v>
      </c>
      <c r="DW1020" s="27" t="s">
        <v>156</v>
      </c>
      <c r="DX1020" s="27" t="s">
        <v>156</v>
      </c>
      <c r="DY1020" s="20" t="s">
        <v>2845</v>
      </c>
      <c r="DZ1020" s="16">
        <v>7</v>
      </c>
      <c r="EA1020" s="16">
        <v>0</v>
      </c>
      <c r="EB1020" s="27" t="s">
        <v>185</v>
      </c>
      <c r="EC1020" s="27" t="s">
        <v>185</v>
      </c>
      <c r="ED1020" s="27" t="s">
        <v>182</v>
      </c>
      <c r="EE1020" s="29">
        <v>45042.277557870373</v>
      </c>
      <c r="EF1020" s="28" t="s">
        <v>1129</v>
      </c>
      <c r="EG1020" s="28" t="s">
        <v>1130</v>
      </c>
      <c r="EH1020" s="28" t="s">
        <v>190</v>
      </c>
      <c r="EI1020" s="29">
        <v>45069.440000000002</v>
      </c>
      <c r="EJ1020" s="28" t="s">
        <v>197</v>
      </c>
      <c r="EK1020" s="28" t="s">
        <v>156</v>
      </c>
      <c r="EL1020" s="28" t="s">
        <v>2576</v>
      </c>
      <c r="EM1020" s="45" t="s">
        <v>3713</v>
      </c>
      <c r="EN1020" s="46" t="str">
        <f t="shared" si="106"/>
        <v>343F106A</v>
      </c>
      <c r="EO1020" s="47">
        <f t="shared" si="107"/>
        <v>45238</v>
      </c>
      <c r="EP1020" s="47">
        <f t="shared" si="108"/>
        <v>45205</v>
      </c>
      <c r="EQ1020" s="48" t="str">
        <f t="shared" ca="1" si="109"/>
        <v>Y</v>
      </c>
      <c r="ER1020" s="49">
        <f t="shared" si="110"/>
        <v>33</v>
      </c>
      <c r="ES1020" s="50"/>
      <c r="ET1020" s="51">
        <f t="shared" si="111"/>
        <v>33</v>
      </c>
      <c r="EU1020" s="52">
        <f t="shared" si="112"/>
        <v>0</v>
      </c>
      <c r="EV1020" s="46"/>
      <c r="EW1020" s="23" t="s">
        <v>3721</v>
      </c>
    </row>
    <row r="1021" spans="1:153" ht="14.25" customHeight="1">
      <c r="A1021" s="8">
        <v>1014</v>
      </c>
      <c r="B1021" s="9" t="s">
        <v>141</v>
      </c>
      <c r="C1021" s="10" t="s">
        <v>206</v>
      </c>
      <c r="D1021" s="10" t="s">
        <v>2008</v>
      </c>
      <c r="E1021" s="10" t="s">
        <v>150</v>
      </c>
      <c r="F1021" s="9" t="s">
        <v>2009</v>
      </c>
      <c r="G1021" s="10" t="s">
        <v>572</v>
      </c>
      <c r="H1021" s="9" t="s">
        <v>573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259</v>
      </c>
      <c r="S1021" s="9" t="s">
        <v>154</v>
      </c>
      <c r="T1021" s="9" t="s">
        <v>2225</v>
      </c>
      <c r="U1021" s="9" t="s">
        <v>215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2226</v>
      </c>
      <c r="AA1021" s="9" t="s">
        <v>293</v>
      </c>
      <c r="AB1021" s="12" t="s">
        <v>294</v>
      </c>
      <c r="AC1021" s="10" t="s">
        <v>2227</v>
      </c>
      <c r="AD1021" s="9" t="s">
        <v>293</v>
      </c>
      <c r="AE1021" s="13" t="s">
        <v>294</v>
      </c>
      <c r="AF1021" s="14" t="s">
        <v>2869</v>
      </c>
      <c r="AG1021" s="10" t="s">
        <v>2912</v>
      </c>
      <c r="AH1021" s="11" t="s">
        <v>256</v>
      </c>
      <c r="AI1021" s="11" t="s">
        <v>223</v>
      </c>
      <c r="AJ1021" s="10" t="s">
        <v>257</v>
      </c>
      <c r="AK1021" s="11" t="s">
        <v>223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5.7</v>
      </c>
      <c r="AU1021" s="10" t="s">
        <v>206</v>
      </c>
      <c r="AV1021" s="16">
        <v>500</v>
      </c>
      <c r="AW1021" s="16">
        <v>500</v>
      </c>
      <c r="AX1021" s="16">
        <v>0</v>
      </c>
      <c r="AY1021" s="16">
        <v>0</v>
      </c>
      <c r="AZ1021" s="16">
        <v>0</v>
      </c>
      <c r="BA1021" s="17">
        <v>45131</v>
      </c>
      <c r="BB1021" s="30" t="s">
        <v>175</v>
      </c>
      <c r="BC1021" s="18">
        <v>45117</v>
      </c>
      <c r="BD1021" s="17">
        <v>45291</v>
      </c>
      <c r="BE1021" s="17">
        <v>45322</v>
      </c>
      <c r="BF1021" s="17">
        <v>45092</v>
      </c>
      <c r="BG1021" s="10">
        <v>85132082</v>
      </c>
      <c r="BH1021" s="9" t="s">
        <v>414</v>
      </c>
      <c r="BI1021" s="19">
        <v>44958</v>
      </c>
      <c r="BJ1021" s="20">
        <v>44963</v>
      </c>
      <c r="BK1021" s="16">
        <v>160</v>
      </c>
      <c r="BL1021" s="16">
        <v>912</v>
      </c>
      <c r="BM1021" s="9" t="s">
        <v>177</v>
      </c>
      <c r="BN1021" s="9" t="s">
        <v>436</v>
      </c>
      <c r="BO1021" s="9" t="s">
        <v>635</v>
      </c>
      <c r="BP1021" s="17">
        <v>45092</v>
      </c>
      <c r="BQ1021" s="17">
        <v>45092</v>
      </c>
      <c r="BR1021" s="17">
        <v>45092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44908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44922</v>
      </c>
      <c r="CD1021" s="10" t="s">
        <v>156</v>
      </c>
      <c r="CE1021" s="17" t="s">
        <v>156</v>
      </c>
      <c r="CF1021" s="17" t="s">
        <v>156</v>
      </c>
      <c r="CG1021" s="17">
        <v>44908</v>
      </c>
      <c r="CH1021" s="17">
        <v>44918</v>
      </c>
      <c r="CI1021" s="16">
        <v>150</v>
      </c>
      <c r="CJ1021" s="10" t="s">
        <v>2913</v>
      </c>
      <c r="CK1021" s="10" t="s">
        <v>230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44908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>
        <v>44932</v>
      </c>
      <c r="CX1021" s="10" t="s">
        <v>193</v>
      </c>
      <c r="CY1021" s="17" t="s">
        <v>156</v>
      </c>
      <c r="CZ1021" s="17" t="s">
        <v>156</v>
      </c>
      <c r="DA1021" s="17">
        <v>44908</v>
      </c>
      <c r="DB1021" s="17">
        <v>44938</v>
      </c>
      <c r="DC1021" s="16">
        <v>160</v>
      </c>
      <c r="DD1021" s="10" t="s">
        <v>2914</v>
      </c>
      <c r="DE1021" s="10" t="s">
        <v>230</v>
      </c>
      <c r="DF1021" s="18" t="s">
        <v>156</v>
      </c>
      <c r="DG1021" s="17">
        <v>44936</v>
      </c>
      <c r="DH1021" s="10" t="s">
        <v>156</v>
      </c>
      <c r="DI1021" s="17" t="s">
        <v>156</v>
      </c>
      <c r="DJ1021" s="17" t="s">
        <v>156</v>
      </c>
      <c r="DK1021" s="17">
        <v>44908</v>
      </c>
      <c r="DL1021" s="17">
        <v>44960</v>
      </c>
      <c r="DM1021" s="16">
        <v>160</v>
      </c>
      <c r="DN1021" s="10" t="s">
        <v>2915</v>
      </c>
      <c r="DO1021" s="10" t="s">
        <v>233</v>
      </c>
      <c r="DP1021" s="16">
        <v>12</v>
      </c>
      <c r="DQ1021" s="16">
        <v>8</v>
      </c>
      <c r="DR1021" s="11">
        <v>8</v>
      </c>
      <c r="DS1021" s="16">
        <v>12</v>
      </c>
      <c r="DT1021" s="16">
        <v>0</v>
      </c>
      <c r="DU1021" s="11" t="s">
        <v>181</v>
      </c>
      <c r="DV1021" s="11" t="s">
        <v>182</v>
      </c>
      <c r="DW1021" s="27" t="s">
        <v>156</v>
      </c>
      <c r="DX1021" s="27" t="s">
        <v>156</v>
      </c>
      <c r="DY1021" s="20" t="s">
        <v>1299</v>
      </c>
      <c r="DZ1021" s="16">
        <v>7</v>
      </c>
      <c r="EA1021" s="16">
        <v>0</v>
      </c>
      <c r="EB1021" s="27" t="s">
        <v>185</v>
      </c>
      <c r="EC1021" s="27" t="s">
        <v>185</v>
      </c>
      <c r="ED1021" s="27" t="s">
        <v>182</v>
      </c>
      <c r="EE1021" s="29">
        <v>44909.012962962966</v>
      </c>
      <c r="EF1021" s="28" t="s">
        <v>186</v>
      </c>
      <c r="EG1021" s="28" t="s">
        <v>156</v>
      </c>
      <c r="EH1021" s="28" t="s">
        <v>187</v>
      </c>
      <c r="EI1021" s="29">
        <v>45062.343865740739</v>
      </c>
      <c r="EJ1021" s="28" t="s">
        <v>197</v>
      </c>
      <c r="EK1021" s="28" t="s">
        <v>156</v>
      </c>
      <c r="EL1021" s="28" t="s">
        <v>198</v>
      </c>
      <c r="EM1021" s="45" t="s">
        <v>3713</v>
      </c>
      <c r="EN1021" s="46" t="str">
        <f t="shared" si="106"/>
        <v>343F106B</v>
      </c>
      <c r="EO1021" s="47">
        <f t="shared" si="107"/>
        <v>45085</v>
      </c>
      <c r="EP1021" s="47">
        <f t="shared" si="108"/>
        <v>44932</v>
      </c>
      <c r="EQ1021" s="48" t="str">
        <f t="shared" ca="1" si="109"/>
        <v>Past</v>
      </c>
      <c r="ER1021" s="49">
        <f t="shared" si="110"/>
        <v>153</v>
      </c>
      <c r="ES1021" s="50"/>
      <c r="ET1021" s="51">
        <f t="shared" si="111"/>
        <v>153</v>
      </c>
      <c r="EU1021" s="52">
        <f t="shared" si="112"/>
        <v>24480</v>
      </c>
      <c r="EV1021" s="46"/>
      <c r="EW1021" s="23" t="s">
        <v>3714</v>
      </c>
    </row>
    <row r="1022" spans="1:153" ht="14.25" customHeight="1">
      <c r="A1022" s="8">
        <v>1015</v>
      </c>
      <c r="B1022" s="9" t="s">
        <v>141</v>
      </c>
      <c r="C1022" s="10" t="s">
        <v>206</v>
      </c>
      <c r="D1022" s="10" t="s">
        <v>2008</v>
      </c>
      <c r="E1022" s="10" t="s">
        <v>150</v>
      </c>
      <c r="F1022" s="9" t="s">
        <v>2009</v>
      </c>
      <c r="G1022" s="10" t="s">
        <v>572</v>
      </c>
      <c r="H1022" s="9" t="s">
        <v>573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259</v>
      </c>
      <c r="S1022" s="9" t="s">
        <v>154</v>
      </c>
      <c r="T1022" s="9" t="s">
        <v>2225</v>
      </c>
      <c r="U1022" s="9" t="s">
        <v>215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2226</v>
      </c>
      <c r="AA1022" s="9" t="s">
        <v>293</v>
      </c>
      <c r="AB1022" s="12" t="s">
        <v>294</v>
      </c>
      <c r="AC1022" s="10" t="s">
        <v>2227</v>
      </c>
      <c r="AD1022" s="9" t="s">
        <v>293</v>
      </c>
      <c r="AE1022" s="13" t="s">
        <v>294</v>
      </c>
      <c r="AF1022" s="14" t="s">
        <v>2869</v>
      </c>
      <c r="AG1022" s="10" t="s">
        <v>2912</v>
      </c>
      <c r="AH1022" s="11" t="s">
        <v>256</v>
      </c>
      <c r="AI1022" s="11" t="s">
        <v>223</v>
      </c>
      <c r="AJ1022" s="10" t="s">
        <v>257</v>
      </c>
      <c r="AK1022" s="11" t="s">
        <v>223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5.7</v>
      </c>
      <c r="AU1022" s="10" t="s">
        <v>206</v>
      </c>
      <c r="AV1022" s="16">
        <v>500</v>
      </c>
      <c r="AW1022" s="16">
        <v>500</v>
      </c>
      <c r="AX1022" s="16">
        <v>0</v>
      </c>
      <c r="AY1022" s="16">
        <v>0</v>
      </c>
      <c r="AZ1022" s="16">
        <v>0</v>
      </c>
      <c r="BA1022" s="17">
        <v>45131</v>
      </c>
      <c r="BB1022" s="30" t="s">
        <v>175</v>
      </c>
      <c r="BC1022" s="18" t="s">
        <v>156</v>
      </c>
      <c r="BD1022" s="17">
        <v>45291</v>
      </c>
      <c r="BE1022" s="17">
        <v>45322</v>
      </c>
      <c r="BF1022" s="17">
        <v>45092</v>
      </c>
      <c r="BG1022" s="10">
        <v>85521224</v>
      </c>
      <c r="BH1022" s="9" t="s">
        <v>319</v>
      </c>
      <c r="BI1022" s="19">
        <v>45047</v>
      </c>
      <c r="BJ1022" s="20">
        <v>45047</v>
      </c>
      <c r="BK1022" s="16">
        <v>0</v>
      </c>
      <c r="BL1022" s="16">
        <v>0</v>
      </c>
      <c r="BM1022" s="9" t="s">
        <v>177</v>
      </c>
      <c r="BN1022" s="9" t="s">
        <v>470</v>
      </c>
      <c r="BO1022" s="9" t="s">
        <v>156</v>
      </c>
      <c r="BP1022" s="17">
        <v>45092</v>
      </c>
      <c r="BQ1022" s="17" t="s">
        <v>156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 t="s">
        <v>156</v>
      </c>
      <c r="CD1022" s="10" t="s">
        <v>156</v>
      </c>
      <c r="CE1022" s="17" t="s">
        <v>156</v>
      </c>
      <c r="CF1022" s="17" t="s">
        <v>156</v>
      </c>
      <c r="CG1022" s="17">
        <v>45075</v>
      </c>
      <c r="CH1022" s="17" t="s">
        <v>156</v>
      </c>
      <c r="CI1022" s="16">
        <v>0</v>
      </c>
      <c r="CJ1022" s="10" t="s">
        <v>156</v>
      </c>
      <c r="CK1022" s="10" t="s">
        <v>156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 t="s">
        <v>156</v>
      </c>
      <c r="CX1022" s="10" t="s">
        <v>193</v>
      </c>
      <c r="CY1022" s="17" t="s">
        <v>156</v>
      </c>
      <c r="CZ1022" s="17" t="s">
        <v>156</v>
      </c>
      <c r="DA1022" s="17">
        <v>45075</v>
      </c>
      <c r="DB1022" s="17" t="s">
        <v>156</v>
      </c>
      <c r="DC1022" s="16">
        <v>0</v>
      </c>
      <c r="DD1022" s="10" t="s">
        <v>156</v>
      </c>
      <c r="DE1022" s="10" t="s">
        <v>156</v>
      </c>
      <c r="DF1022" s="18" t="s">
        <v>156</v>
      </c>
      <c r="DG1022" s="17" t="s">
        <v>156</v>
      </c>
      <c r="DH1022" s="10" t="s">
        <v>156</v>
      </c>
      <c r="DI1022" s="17" t="s">
        <v>156</v>
      </c>
      <c r="DJ1022" s="17" t="s">
        <v>156</v>
      </c>
      <c r="DK1022" s="17">
        <v>45075</v>
      </c>
      <c r="DL1022" s="17" t="s">
        <v>156</v>
      </c>
      <c r="DM1022" s="16">
        <v>0</v>
      </c>
      <c r="DN1022" s="10" t="s">
        <v>156</v>
      </c>
      <c r="DO1022" s="10" t="s">
        <v>156</v>
      </c>
      <c r="DP1022" s="16">
        <v>12</v>
      </c>
      <c r="DQ1022" s="16">
        <v>8</v>
      </c>
      <c r="DR1022" s="11">
        <v>8</v>
      </c>
      <c r="DS1022" s="16">
        <v>12</v>
      </c>
      <c r="DT1022" s="16">
        <v>0</v>
      </c>
      <c r="DU1022" s="11" t="s">
        <v>181</v>
      </c>
      <c r="DV1022" s="11" t="s">
        <v>182</v>
      </c>
      <c r="DW1022" s="27" t="s">
        <v>156</v>
      </c>
      <c r="DX1022" s="27" t="s">
        <v>156</v>
      </c>
      <c r="DY1022" s="20" t="s">
        <v>1299</v>
      </c>
      <c r="DZ1022" s="16">
        <v>7</v>
      </c>
      <c r="EA1022" s="16">
        <v>0</v>
      </c>
      <c r="EB1022" s="27" t="s">
        <v>185</v>
      </c>
      <c r="EC1022" s="27" t="s">
        <v>185</v>
      </c>
      <c r="ED1022" s="27" t="s">
        <v>182</v>
      </c>
      <c r="EE1022" s="29">
        <v>45042.277557870373</v>
      </c>
      <c r="EF1022" s="28" t="s">
        <v>1129</v>
      </c>
      <c r="EG1022" s="28" t="s">
        <v>1130</v>
      </c>
      <c r="EH1022" s="28" t="s">
        <v>190</v>
      </c>
      <c r="EI1022" s="29">
        <v>45119.458854166667</v>
      </c>
      <c r="EJ1022" s="28" t="s">
        <v>188</v>
      </c>
      <c r="EK1022" s="28" t="s">
        <v>189</v>
      </c>
      <c r="EL1022" s="28" t="s">
        <v>190</v>
      </c>
      <c r="EM1022" s="45" t="s">
        <v>3713</v>
      </c>
      <c r="EN1022" s="46" t="str">
        <f t="shared" si="106"/>
        <v>343F106B</v>
      </c>
      <c r="EO1022" s="47">
        <f t="shared" si="107"/>
        <v>45085</v>
      </c>
      <c r="EP1022" s="47" t="str">
        <f t="shared" si="108"/>
        <v/>
      </c>
      <c r="EQ1022" s="48" t="str">
        <f t="shared" ca="1" si="109"/>
        <v>Y</v>
      </c>
      <c r="ER1022" s="49" t="str">
        <f t="shared" si="110"/>
        <v/>
      </c>
      <c r="ES1022" s="50"/>
      <c r="ET1022" s="51" t="str">
        <f t="shared" si="111"/>
        <v/>
      </c>
      <c r="EU1022" s="52" t="str">
        <f t="shared" si="112"/>
        <v/>
      </c>
      <c r="EV1022" s="46"/>
      <c r="EW1022" s="23" t="s">
        <v>3721</v>
      </c>
    </row>
    <row r="1023" spans="1:153" ht="14.25" customHeight="1">
      <c r="A1023" s="8">
        <v>1016</v>
      </c>
      <c r="B1023" s="9" t="s">
        <v>141</v>
      </c>
      <c r="C1023" s="10" t="s">
        <v>206</v>
      </c>
      <c r="D1023" s="10" t="s">
        <v>2008</v>
      </c>
      <c r="E1023" s="10" t="s">
        <v>150</v>
      </c>
      <c r="F1023" s="9" t="s">
        <v>2009</v>
      </c>
      <c r="G1023" s="10" t="s">
        <v>572</v>
      </c>
      <c r="H1023" s="9" t="s">
        <v>573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259</v>
      </c>
      <c r="S1023" s="9" t="s">
        <v>154</v>
      </c>
      <c r="T1023" s="9" t="s">
        <v>2225</v>
      </c>
      <c r="U1023" s="9" t="s">
        <v>215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2226</v>
      </c>
      <c r="AA1023" s="9" t="s">
        <v>293</v>
      </c>
      <c r="AB1023" s="12" t="s">
        <v>294</v>
      </c>
      <c r="AC1023" s="10" t="s">
        <v>2227</v>
      </c>
      <c r="AD1023" s="9" t="s">
        <v>293</v>
      </c>
      <c r="AE1023" s="13" t="s">
        <v>294</v>
      </c>
      <c r="AF1023" s="14" t="s">
        <v>2869</v>
      </c>
      <c r="AG1023" s="10" t="s">
        <v>2912</v>
      </c>
      <c r="AH1023" s="11" t="s">
        <v>256</v>
      </c>
      <c r="AI1023" s="11" t="s">
        <v>223</v>
      </c>
      <c r="AJ1023" s="10" t="s">
        <v>257</v>
      </c>
      <c r="AK1023" s="11" t="s">
        <v>223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5.7</v>
      </c>
      <c r="AU1023" s="10" t="s">
        <v>206</v>
      </c>
      <c r="AV1023" s="16">
        <v>500</v>
      </c>
      <c r="AW1023" s="16">
        <v>500</v>
      </c>
      <c r="AX1023" s="16">
        <v>0</v>
      </c>
      <c r="AY1023" s="16">
        <v>0</v>
      </c>
      <c r="AZ1023" s="16">
        <v>0</v>
      </c>
      <c r="BA1023" s="17">
        <v>45131</v>
      </c>
      <c r="BB1023" s="30" t="s">
        <v>175</v>
      </c>
      <c r="BC1023" s="18" t="s">
        <v>156</v>
      </c>
      <c r="BD1023" s="17">
        <v>45291</v>
      </c>
      <c r="BE1023" s="17">
        <v>45322</v>
      </c>
      <c r="BF1023" s="17">
        <v>45092</v>
      </c>
      <c r="BG1023" s="10">
        <v>85521225</v>
      </c>
      <c r="BH1023" s="9" t="s">
        <v>321</v>
      </c>
      <c r="BI1023" s="19">
        <v>45078</v>
      </c>
      <c r="BJ1023" s="20">
        <v>45082</v>
      </c>
      <c r="BK1023" s="16">
        <v>0</v>
      </c>
      <c r="BL1023" s="16">
        <v>0</v>
      </c>
      <c r="BM1023" s="9" t="s">
        <v>177</v>
      </c>
      <c r="BN1023" s="9" t="s">
        <v>470</v>
      </c>
      <c r="BO1023" s="9" t="s">
        <v>156</v>
      </c>
      <c r="BP1023" s="17">
        <v>45123</v>
      </c>
      <c r="BQ1023" s="17" t="s">
        <v>156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 t="s">
        <v>156</v>
      </c>
      <c r="CD1023" s="10" t="s">
        <v>156</v>
      </c>
      <c r="CE1023" s="17" t="s">
        <v>156</v>
      </c>
      <c r="CF1023" s="17" t="s">
        <v>156</v>
      </c>
      <c r="CG1023" s="17">
        <v>45105</v>
      </c>
      <c r="CH1023" s="17" t="s">
        <v>156</v>
      </c>
      <c r="CI1023" s="16">
        <v>0</v>
      </c>
      <c r="CJ1023" s="10" t="s">
        <v>156</v>
      </c>
      <c r="CK1023" s="10" t="s">
        <v>156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 t="s">
        <v>156</v>
      </c>
      <c r="CX1023" s="10" t="s">
        <v>193</v>
      </c>
      <c r="CY1023" s="17" t="s">
        <v>156</v>
      </c>
      <c r="CZ1023" s="17" t="s">
        <v>156</v>
      </c>
      <c r="DA1023" s="17">
        <v>45105</v>
      </c>
      <c r="DB1023" s="17" t="s">
        <v>156</v>
      </c>
      <c r="DC1023" s="16">
        <v>0</v>
      </c>
      <c r="DD1023" s="10" t="s">
        <v>156</v>
      </c>
      <c r="DE1023" s="10" t="s">
        <v>156</v>
      </c>
      <c r="DF1023" s="18" t="s">
        <v>156</v>
      </c>
      <c r="DG1023" s="17" t="s">
        <v>156</v>
      </c>
      <c r="DH1023" s="10" t="s">
        <v>156</v>
      </c>
      <c r="DI1023" s="17" t="s">
        <v>156</v>
      </c>
      <c r="DJ1023" s="17" t="s">
        <v>156</v>
      </c>
      <c r="DK1023" s="17">
        <v>45105</v>
      </c>
      <c r="DL1023" s="17" t="s">
        <v>156</v>
      </c>
      <c r="DM1023" s="16">
        <v>0</v>
      </c>
      <c r="DN1023" s="10" t="s">
        <v>156</v>
      </c>
      <c r="DO1023" s="10" t="s">
        <v>156</v>
      </c>
      <c r="DP1023" s="16">
        <v>12</v>
      </c>
      <c r="DQ1023" s="16">
        <v>8</v>
      </c>
      <c r="DR1023" s="11">
        <v>8</v>
      </c>
      <c r="DS1023" s="16">
        <v>12</v>
      </c>
      <c r="DT1023" s="16">
        <v>0</v>
      </c>
      <c r="DU1023" s="11" t="s">
        <v>181</v>
      </c>
      <c r="DV1023" s="11" t="s">
        <v>182</v>
      </c>
      <c r="DW1023" s="27" t="s">
        <v>156</v>
      </c>
      <c r="DX1023" s="27" t="s">
        <v>156</v>
      </c>
      <c r="DY1023" s="20" t="s">
        <v>423</v>
      </c>
      <c r="DZ1023" s="16">
        <v>7</v>
      </c>
      <c r="EA1023" s="16">
        <v>0</v>
      </c>
      <c r="EB1023" s="27" t="s">
        <v>185</v>
      </c>
      <c r="EC1023" s="27" t="s">
        <v>185</v>
      </c>
      <c r="ED1023" s="27" t="s">
        <v>182</v>
      </c>
      <c r="EE1023" s="29">
        <v>45042.277557870373</v>
      </c>
      <c r="EF1023" s="28" t="s">
        <v>1129</v>
      </c>
      <c r="EG1023" s="28" t="s">
        <v>1130</v>
      </c>
      <c r="EH1023" s="28" t="s">
        <v>190</v>
      </c>
      <c r="EI1023" s="29">
        <v>45119.458854166667</v>
      </c>
      <c r="EJ1023" s="28" t="s">
        <v>188</v>
      </c>
      <c r="EK1023" s="28" t="s">
        <v>189</v>
      </c>
      <c r="EL1023" s="28" t="s">
        <v>190</v>
      </c>
      <c r="EM1023" s="45" t="s">
        <v>3713</v>
      </c>
      <c r="EN1023" s="46" t="str">
        <f t="shared" si="106"/>
        <v>343F106B</v>
      </c>
      <c r="EO1023" s="47">
        <f t="shared" si="107"/>
        <v>45116</v>
      </c>
      <c r="EP1023" s="47" t="str">
        <f t="shared" si="108"/>
        <v/>
      </c>
      <c r="EQ1023" s="48" t="str">
        <f t="shared" ca="1" si="109"/>
        <v>Y</v>
      </c>
      <c r="ER1023" s="49" t="str">
        <f t="shared" si="110"/>
        <v/>
      </c>
      <c r="ES1023" s="50"/>
      <c r="ET1023" s="51" t="str">
        <f t="shared" si="111"/>
        <v/>
      </c>
      <c r="EU1023" s="52" t="str">
        <f t="shared" si="112"/>
        <v/>
      </c>
      <c r="EV1023" s="46"/>
      <c r="EW1023" s="23" t="s">
        <v>3721</v>
      </c>
    </row>
    <row r="1024" spans="1:153" ht="14.25" customHeight="1">
      <c r="A1024" s="8">
        <v>1017</v>
      </c>
      <c r="B1024" s="9" t="s">
        <v>141</v>
      </c>
      <c r="C1024" s="10" t="s">
        <v>206</v>
      </c>
      <c r="D1024" s="10" t="s">
        <v>2008</v>
      </c>
      <c r="E1024" s="10" t="s">
        <v>150</v>
      </c>
      <c r="F1024" s="9" t="s">
        <v>2009</v>
      </c>
      <c r="G1024" s="10" t="s">
        <v>572</v>
      </c>
      <c r="H1024" s="9" t="s">
        <v>573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259</v>
      </c>
      <c r="S1024" s="9" t="s">
        <v>154</v>
      </c>
      <c r="T1024" s="9" t="s">
        <v>2225</v>
      </c>
      <c r="U1024" s="9" t="s">
        <v>215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2226</v>
      </c>
      <c r="AA1024" s="9" t="s">
        <v>293</v>
      </c>
      <c r="AB1024" s="12" t="s">
        <v>294</v>
      </c>
      <c r="AC1024" s="10" t="s">
        <v>2227</v>
      </c>
      <c r="AD1024" s="9" t="s">
        <v>293</v>
      </c>
      <c r="AE1024" s="13" t="s">
        <v>294</v>
      </c>
      <c r="AF1024" s="14" t="s">
        <v>2869</v>
      </c>
      <c r="AG1024" s="10" t="s">
        <v>2912</v>
      </c>
      <c r="AH1024" s="11" t="s">
        <v>256</v>
      </c>
      <c r="AI1024" s="11" t="s">
        <v>223</v>
      </c>
      <c r="AJ1024" s="10" t="s">
        <v>257</v>
      </c>
      <c r="AK1024" s="11" t="s">
        <v>223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5.7</v>
      </c>
      <c r="AU1024" s="10" t="s">
        <v>206</v>
      </c>
      <c r="AV1024" s="16">
        <v>500</v>
      </c>
      <c r="AW1024" s="16">
        <v>500</v>
      </c>
      <c r="AX1024" s="16">
        <v>0</v>
      </c>
      <c r="AY1024" s="16">
        <v>0</v>
      </c>
      <c r="AZ1024" s="16">
        <v>0</v>
      </c>
      <c r="BA1024" s="17">
        <v>45131</v>
      </c>
      <c r="BB1024" s="30" t="s">
        <v>175</v>
      </c>
      <c r="BC1024" s="18" t="s">
        <v>156</v>
      </c>
      <c r="BD1024" s="17">
        <v>45291</v>
      </c>
      <c r="BE1024" s="17">
        <v>45322</v>
      </c>
      <c r="BF1024" s="17">
        <v>45092</v>
      </c>
      <c r="BG1024" s="10">
        <v>85521226</v>
      </c>
      <c r="BH1024" s="9" t="s">
        <v>258</v>
      </c>
      <c r="BI1024" s="19">
        <v>45108</v>
      </c>
      <c r="BJ1024" s="20">
        <v>45110</v>
      </c>
      <c r="BK1024" s="16">
        <v>0</v>
      </c>
      <c r="BL1024" s="16">
        <v>0</v>
      </c>
      <c r="BM1024" s="9" t="s">
        <v>177</v>
      </c>
      <c r="BN1024" s="9" t="s">
        <v>470</v>
      </c>
      <c r="BO1024" s="9" t="s">
        <v>156</v>
      </c>
      <c r="BP1024" s="17">
        <v>45153</v>
      </c>
      <c r="BQ1024" s="17" t="s">
        <v>156</v>
      </c>
      <c r="BR1024" s="17" t="s">
        <v>156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 t="s">
        <v>156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 t="s">
        <v>156</v>
      </c>
      <c r="CD1024" s="10" t="s">
        <v>156</v>
      </c>
      <c r="CE1024" s="17" t="s">
        <v>156</v>
      </c>
      <c r="CF1024" s="17" t="s">
        <v>156</v>
      </c>
      <c r="CG1024" s="17">
        <v>45117</v>
      </c>
      <c r="CH1024" s="17" t="s">
        <v>156</v>
      </c>
      <c r="CI1024" s="16">
        <v>0</v>
      </c>
      <c r="CJ1024" s="10" t="s">
        <v>156</v>
      </c>
      <c r="CK1024" s="10" t="s">
        <v>156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 t="s">
        <v>156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 t="s">
        <v>156</v>
      </c>
      <c r="CX1024" s="10" t="s">
        <v>193</v>
      </c>
      <c r="CY1024" s="17" t="s">
        <v>156</v>
      </c>
      <c r="CZ1024" s="17" t="s">
        <v>156</v>
      </c>
      <c r="DA1024" s="17">
        <v>45117</v>
      </c>
      <c r="DB1024" s="17" t="s">
        <v>156</v>
      </c>
      <c r="DC1024" s="16">
        <v>0</v>
      </c>
      <c r="DD1024" s="10" t="s">
        <v>156</v>
      </c>
      <c r="DE1024" s="10" t="s">
        <v>156</v>
      </c>
      <c r="DF1024" s="18" t="s">
        <v>156</v>
      </c>
      <c r="DG1024" s="17" t="s">
        <v>156</v>
      </c>
      <c r="DH1024" s="10" t="s">
        <v>156</v>
      </c>
      <c r="DI1024" s="17" t="s">
        <v>156</v>
      </c>
      <c r="DJ1024" s="17" t="s">
        <v>156</v>
      </c>
      <c r="DK1024" s="17">
        <v>45117</v>
      </c>
      <c r="DL1024" s="17" t="s">
        <v>156</v>
      </c>
      <c r="DM1024" s="16">
        <v>0</v>
      </c>
      <c r="DN1024" s="10" t="s">
        <v>156</v>
      </c>
      <c r="DO1024" s="10" t="s">
        <v>156</v>
      </c>
      <c r="DP1024" s="16">
        <v>12</v>
      </c>
      <c r="DQ1024" s="16">
        <v>8</v>
      </c>
      <c r="DR1024" s="11">
        <v>8</v>
      </c>
      <c r="DS1024" s="16">
        <v>12</v>
      </c>
      <c r="DT1024" s="16">
        <v>0</v>
      </c>
      <c r="DU1024" s="11" t="s">
        <v>181</v>
      </c>
      <c r="DV1024" s="11" t="s">
        <v>182</v>
      </c>
      <c r="DW1024" s="27" t="s">
        <v>156</v>
      </c>
      <c r="DX1024" s="27" t="s">
        <v>156</v>
      </c>
      <c r="DY1024" s="20" t="s">
        <v>1921</v>
      </c>
      <c r="DZ1024" s="16">
        <v>7</v>
      </c>
      <c r="EA1024" s="16">
        <v>0</v>
      </c>
      <c r="EB1024" s="27" t="s">
        <v>185</v>
      </c>
      <c r="EC1024" s="27" t="s">
        <v>185</v>
      </c>
      <c r="ED1024" s="27" t="s">
        <v>182</v>
      </c>
      <c r="EE1024" s="29">
        <v>45042.277557870373</v>
      </c>
      <c r="EF1024" s="28" t="s">
        <v>1129</v>
      </c>
      <c r="EG1024" s="28" t="s">
        <v>1130</v>
      </c>
      <c r="EH1024" s="28" t="s">
        <v>190</v>
      </c>
      <c r="EI1024" s="29">
        <v>45119.458854166667</v>
      </c>
      <c r="EJ1024" s="28" t="s">
        <v>188</v>
      </c>
      <c r="EK1024" s="28" t="s">
        <v>189</v>
      </c>
      <c r="EL1024" s="28" t="s">
        <v>190</v>
      </c>
      <c r="EM1024" s="45" t="s">
        <v>3713</v>
      </c>
      <c r="EN1024" s="46" t="str">
        <f t="shared" si="106"/>
        <v>343F106B</v>
      </c>
      <c r="EO1024" s="47">
        <f t="shared" si="107"/>
        <v>45146</v>
      </c>
      <c r="EP1024" s="47" t="str">
        <f t="shared" si="108"/>
        <v/>
      </c>
      <c r="EQ1024" s="48" t="str">
        <f t="shared" ca="1" si="109"/>
        <v>Y</v>
      </c>
      <c r="ER1024" s="49" t="str">
        <f t="shared" si="110"/>
        <v/>
      </c>
      <c r="ES1024" s="50"/>
      <c r="ET1024" s="51" t="str">
        <f t="shared" si="111"/>
        <v/>
      </c>
      <c r="EU1024" s="52" t="str">
        <f t="shared" si="112"/>
        <v/>
      </c>
      <c r="EV1024" s="46"/>
      <c r="EW1024" s="23" t="s">
        <v>3721</v>
      </c>
    </row>
    <row r="1025" spans="1:153" ht="14.25" customHeight="1">
      <c r="A1025" s="8">
        <v>1018</v>
      </c>
      <c r="B1025" s="9" t="s">
        <v>141</v>
      </c>
      <c r="C1025" s="10" t="s">
        <v>206</v>
      </c>
      <c r="D1025" s="10" t="s">
        <v>2008</v>
      </c>
      <c r="E1025" s="10" t="s">
        <v>150</v>
      </c>
      <c r="F1025" s="9" t="s">
        <v>2009</v>
      </c>
      <c r="G1025" s="10" t="s">
        <v>572</v>
      </c>
      <c r="H1025" s="9" t="s">
        <v>573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259</v>
      </c>
      <c r="S1025" s="9" t="s">
        <v>154</v>
      </c>
      <c r="T1025" s="9" t="s">
        <v>2225</v>
      </c>
      <c r="U1025" s="9" t="s">
        <v>215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2226</v>
      </c>
      <c r="AA1025" s="9" t="s">
        <v>293</v>
      </c>
      <c r="AB1025" s="12" t="s">
        <v>294</v>
      </c>
      <c r="AC1025" s="10" t="s">
        <v>2227</v>
      </c>
      <c r="AD1025" s="9" t="s">
        <v>293</v>
      </c>
      <c r="AE1025" s="13" t="s">
        <v>294</v>
      </c>
      <c r="AF1025" s="14" t="s">
        <v>2869</v>
      </c>
      <c r="AG1025" s="10" t="s">
        <v>2912</v>
      </c>
      <c r="AH1025" s="11" t="s">
        <v>256</v>
      </c>
      <c r="AI1025" s="11" t="s">
        <v>223</v>
      </c>
      <c r="AJ1025" s="10" t="s">
        <v>257</v>
      </c>
      <c r="AK1025" s="11" t="s">
        <v>223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5.7</v>
      </c>
      <c r="AU1025" s="10" t="s">
        <v>206</v>
      </c>
      <c r="AV1025" s="16">
        <v>500</v>
      </c>
      <c r="AW1025" s="16">
        <v>500</v>
      </c>
      <c r="AX1025" s="16">
        <v>0</v>
      </c>
      <c r="AY1025" s="16">
        <v>0</v>
      </c>
      <c r="AZ1025" s="16">
        <v>0</v>
      </c>
      <c r="BA1025" s="17">
        <v>45131</v>
      </c>
      <c r="BB1025" s="30" t="s">
        <v>175</v>
      </c>
      <c r="BC1025" s="18">
        <v>45117</v>
      </c>
      <c r="BD1025" s="17">
        <v>45291</v>
      </c>
      <c r="BE1025" s="17">
        <v>45322</v>
      </c>
      <c r="BF1025" s="17">
        <v>45092</v>
      </c>
      <c r="BG1025" s="10">
        <v>85187342</v>
      </c>
      <c r="BH1025" s="9" t="s">
        <v>303</v>
      </c>
      <c r="BI1025" s="19">
        <v>45139</v>
      </c>
      <c r="BJ1025" s="20">
        <v>45145</v>
      </c>
      <c r="BK1025" s="16">
        <v>200</v>
      </c>
      <c r="BL1025" s="16">
        <v>1140</v>
      </c>
      <c r="BM1025" s="9" t="s">
        <v>177</v>
      </c>
      <c r="BN1025" s="9" t="s">
        <v>470</v>
      </c>
      <c r="BO1025" s="9" t="s">
        <v>156</v>
      </c>
      <c r="BP1025" s="17">
        <v>45167</v>
      </c>
      <c r="BQ1025" s="17" t="s">
        <v>156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44971</v>
      </c>
      <c r="CD1025" s="10" t="s">
        <v>156</v>
      </c>
      <c r="CE1025" s="17">
        <v>44971</v>
      </c>
      <c r="CF1025" s="17" t="s">
        <v>156</v>
      </c>
      <c r="CG1025" s="17">
        <v>44941</v>
      </c>
      <c r="CH1025" s="17">
        <v>44966</v>
      </c>
      <c r="CI1025" s="16">
        <v>340</v>
      </c>
      <c r="CJ1025" s="10" t="s">
        <v>2916</v>
      </c>
      <c r="CK1025" s="10" t="s">
        <v>230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45139</v>
      </c>
      <c r="CX1025" s="10" t="s">
        <v>2137</v>
      </c>
      <c r="CY1025" s="17">
        <v>45128</v>
      </c>
      <c r="CZ1025" s="17" t="s">
        <v>156</v>
      </c>
      <c r="DA1025" s="17">
        <v>45008</v>
      </c>
      <c r="DB1025" s="17" t="s">
        <v>156</v>
      </c>
      <c r="DC1025" s="16">
        <v>0</v>
      </c>
      <c r="DD1025" s="10" t="s">
        <v>156</v>
      </c>
      <c r="DE1025" s="10" t="s">
        <v>156</v>
      </c>
      <c r="DF1025" s="18" t="s">
        <v>156</v>
      </c>
      <c r="DG1025" s="17">
        <v>45148</v>
      </c>
      <c r="DH1025" s="10" t="s">
        <v>2058</v>
      </c>
      <c r="DI1025" s="17">
        <v>45142</v>
      </c>
      <c r="DJ1025" s="17" t="s">
        <v>156</v>
      </c>
      <c r="DK1025" s="17">
        <v>45008</v>
      </c>
      <c r="DL1025" s="17" t="s">
        <v>156</v>
      </c>
      <c r="DM1025" s="16">
        <v>0</v>
      </c>
      <c r="DN1025" s="10" t="s">
        <v>156</v>
      </c>
      <c r="DO1025" s="10" t="s">
        <v>156</v>
      </c>
      <c r="DP1025" s="16">
        <v>12</v>
      </c>
      <c r="DQ1025" s="16">
        <v>8</v>
      </c>
      <c r="DR1025" s="11">
        <v>8</v>
      </c>
      <c r="DS1025" s="16">
        <v>12</v>
      </c>
      <c r="DT1025" s="16">
        <v>0</v>
      </c>
      <c r="DU1025" s="11" t="s">
        <v>181</v>
      </c>
      <c r="DV1025" s="11" t="s">
        <v>182</v>
      </c>
      <c r="DW1025" s="27" t="s">
        <v>156</v>
      </c>
      <c r="DX1025" s="27" t="s">
        <v>2125</v>
      </c>
      <c r="DY1025" s="20" t="s">
        <v>662</v>
      </c>
      <c r="DZ1025" s="16">
        <v>7</v>
      </c>
      <c r="EA1025" s="16">
        <v>0</v>
      </c>
      <c r="EB1025" s="27" t="s">
        <v>185</v>
      </c>
      <c r="EC1025" s="27" t="s">
        <v>185</v>
      </c>
      <c r="ED1025" s="27" t="s">
        <v>182</v>
      </c>
      <c r="EE1025" s="29">
        <v>44918.883692129632</v>
      </c>
      <c r="EF1025" s="28" t="s">
        <v>188</v>
      </c>
      <c r="EG1025" s="28" t="s">
        <v>189</v>
      </c>
      <c r="EH1025" s="28" t="s">
        <v>190</v>
      </c>
      <c r="EI1025" s="29">
        <v>45115.510740740741</v>
      </c>
      <c r="EJ1025" s="28" t="s">
        <v>542</v>
      </c>
      <c r="EK1025" s="28" t="s">
        <v>156</v>
      </c>
      <c r="EL1025" s="28" t="s">
        <v>543</v>
      </c>
      <c r="EM1025" s="45" t="s">
        <v>3713</v>
      </c>
      <c r="EN1025" s="46" t="str">
        <f t="shared" si="106"/>
        <v>343F106B</v>
      </c>
      <c r="EO1025" s="47">
        <f t="shared" si="107"/>
        <v>45160</v>
      </c>
      <c r="EP1025" s="47">
        <f t="shared" si="108"/>
        <v>45139</v>
      </c>
      <c r="EQ1025" s="48" t="str">
        <f t="shared" ca="1" si="109"/>
        <v>Y</v>
      </c>
      <c r="ER1025" s="49">
        <f t="shared" si="110"/>
        <v>21</v>
      </c>
      <c r="ES1025" s="50"/>
      <c r="ET1025" s="51">
        <f t="shared" si="111"/>
        <v>21</v>
      </c>
      <c r="EU1025" s="52">
        <f t="shared" si="112"/>
        <v>4200</v>
      </c>
      <c r="EV1025" s="46"/>
      <c r="EW1025" s="23" t="s">
        <v>3721</v>
      </c>
    </row>
    <row r="1026" spans="1:153" ht="14.25" customHeight="1">
      <c r="A1026" s="8">
        <v>1019</v>
      </c>
      <c r="B1026" s="9" t="s">
        <v>141</v>
      </c>
      <c r="C1026" s="10" t="s">
        <v>206</v>
      </c>
      <c r="D1026" s="10" t="s">
        <v>2008</v>
      </c>
      <c r="E1026" s="10" t="s">
        <v>150</v>
      </c>
      <c r="F1026" s="9" t="s">
        <v>2009</v>
      </c>
      <c r="G1026" s="10" t="s">
        <v>572</v>
      </c>
      <c r="H1026" s="9" t="s">
        <v>573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259</v>
      </c>
      <c r="S1026" s="9" t="s">
        <v>154</v>
      </c>
      <c r="T1026" s="9" t="s">
        <v>2225</v>
      </c>
      <c r="U1026" s="9" t="s">
        <v>215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2226</v>
      </c>
      <c r="AA1026" s="9" t="s">
        <v>293</v>
      </c>
      <c r="AB1026" s="12" t="s">
        <v>294</v>
      </c>
      <c r="AC1026" s="10" t="s">
        <v>2227</v>
      </c>
      <c r="AD1026" s="9" t="s">
        <v>293</v>
      </c>
      <c r="AE1026" s="13" t="s">
        <v>294</v>
      </c>
      <c r="AF1026" s="14" t="s">
        <v>2869</v>
      </c>
      <c r="AG1026" s="10" t="s">
        <v>2912</v>
      </c>
      <c r="AH1026" s="11" t="s">
        <v>256</v>
      </c>
      <c r="AI1026" s="11" t="s">
        <v>223</v>
      </c>
      <c r="AJ1026" s="10" t="s">
        <v>257</v>
      </c>
      <c r="AK1026" s="11" t="s">
        <v>223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5.7</v>
      </c>
      <c r="AU1026" s="10" t="s">
        <v>206</v>
      </c>
      <c r="AV1026" s="16">
        <v>500</v>
      </c>
      <c r="AW1026" s="16">
        <v>500</v>
      </c>
      <c r="AX1026" s="16">
        <v>0</v>
      </c>
      <c r="AY1026" s="16">
        <v>0</v>
      </c>
      <c r="AZ1026" s="16">
        <v>0</v>
      </c>
      <c r="BA1026" s="17">
        <v>45131</v>
      </c>
      <c r="BB1026" s="30" t="s">
        <v>175</v>
      </c>
      <c r="BC1026" s="18" t="s">
        <v>156</v>
      </c>
      <c r="BD1026" s="17">
        <v>45291</v>
      </c>
      <c r="BE1026" s="17">
        <v>45322</v>
      </c>
      <c r="BF1026" s="17">
        <v>45092</v>
      </c>
      <c r="BG1026" s="10">
        <v>85521227</v>
      </c>
      <c r="BH1026" s="9" t="s">
        <v>247</v>
      </c>
      <c r="BI1026" s="19">
        <v>45200</v>
      </c>
      <c r="BJ1026" s="20">
        <v>45201</v>
      </c>
      <c r="BK1026" s="16">
        <v>0</v>
      </c>
      <c r="BL1026" s="16">
        <v>0</v>
      </c>
      <c r="BM1026" s="9" t="s">
        <v>177</v>
      </c>
      <c r="BN1026" s="9" t="s">
        <v>470</v>
      </c>
      <c r="BO1026" s="9" t="s">
        <v>156</v>
      </c>
      <c r="BP1026" s="17">
        <v>45245</v>
      </c>
      <c r="BQ1026" s="17" t="s">
        <v>156</v>
      </c>
      <c r="BR1026" s="17" t="s">
        <v>156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 t="s">
        <v>156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45100</v>
      </c>
      <c r="CD1026" s="10" t="s">
        <v>156</v>
      </c>
      <c r="CE1026" s="17">
        <v>45100</v>
      </c>
      <c r="CF1026" s="17" t="s">
        <v>156</v>
      </c>
      <c r="CG1026" s="17">
        <v>45047</v>
      </c>
      <c r="CH1026" s="17" t="s">
        <v>156</v>
      </c>
      <c r="CI1026" s="16">
        <v>0</v>
      </c>
      <c r="CJ1026" s="10" t="s">
        <v>156</v>
      </c>
      <c r="CK1026" s="10" t="s">
        <v>156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 t="s">
        <v>156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45205</v>
      </c>
      <c r="CX1026" s="10" t="s">
        <v>193</v>
      </c>
      <c r="CY1026" s="17">
        <v>45205</v>
      </c>
      <c r="CZ1026" s="17" t="s">
        <v>156</v>
      </c>
      <c r="DA1026" s="17">
        <v>45047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45219</v>
      </c>
      <c r="DH1026" s="10" t="s">
        <v>156</v>
      </c>
      <c r="DI1026" s="17">
        <v>45219</v>
      </c>
      <c r="DJ1026" s="17" t="s">
        <v>156</v>
      </c>
      <c r="DK1026" s="17">
        <v>45042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12</v>
      </c>
      <c r="DQ1026" s="16">
        <v>8</v>
      </c>
      <c r="DR1026" s="11">
        <v>8</v>
      </c>
      <c r="DS1026" s="16">
        <v>12</v>
      </c>
      <c r="DT1026" s="16">
        <v>0</v>
      </c>
      <c r="DU1026" s="11" t="s">
        <v>181</v>
      </c>
      <c r="DV1026" s="11" t="s">
        <v>182</v>
      </c>
      <c r="DW1026" s="27" t="s">
        <v>156</v>
      </c>
      <c r="DX1026" s="27" t="s">
        <v>156</v>
      </c>
      <c r="DY1026" s="20" t="s">
        <v>2845</v>
      </c>
      <c r="DZ1026" s="16">
        <v>7</v>
      </c>
      <c r="EA1026" s="16">
        <v>0</v>
      </c>
      <c r="EB1026" s="27" t="s">
        <v>185</v>
      </c>
      <c r="EC1026" s="27" t="s">
        <v>185</v>
      </c>
      <c r="ED1026" s="27" t="s">
        <v>182</v>
      </c>
      <c r="EE1026" s="29">
        <v>45042.277557870373</v>
      </c>
      <c r="EF1026" s="28" t="s">
        <v>1129</v>
      </c>
      <c r="EG1026" s="28" t="s">
        <v>1130</v>
      </c>
      <c r="EH1026" s="28" t="s">
        <v>190</v>
      </c>
      <c r="EI1026" s="29">
        <v>45103.816863425927</v>
      </c>
      <c r="EJ1026" s="28" t="s">
        <v>197</v>
      </c>
      <c r="EK1026" s="28" t="s">
        <v>156</v>
      </c>
      <c r="EL1026" s="28" t="s">
        <v>198</v>
      </c>
      <c r="EM1026" s="45" t="s">
        <v>3713</v>
      </c>
      <c r="EN1026" s="46" t="str">
        <f t="shared" si="106"/>
        <v>343F106B</v>
      </c>
      <c r="EO1026" s="47">
        <f t="shared" si="107"/>
        <v>45238</v>
      </c>
      <c r="EP1026" s="47">
        <f t="shared" si="108"/>
        <v>45205</v>
      </c>
      <c r="EQ1026" s="48" t="str">
        <f t="shared" ca="1" si="109"/>
        <v>Y</v>
      </c>
      <c r="ER1026" s="49">
        <f t="shared" si="110"/>
        <v>33</v>
      </c>
      <c r="ES1026" s="50"/>
      <c r="ET1026" s="51">
        <f t="shared" si="111"/>
        <v>33</v>
      </c>
      <c r="EU1026" s="52">
        <f t="shared" si="112"/>
        <v>0</v>
      </c>
      <c r="EV1026" s="46"/>
      <c r="EW1026" s="23" t="s">
        <v>3721</v>
      </c>
    </row>
    <row r="1027" spans="1:153" ht="14.25" customHeight="1">
      <c r="A1027" s="8">
        <v>1020</v>
      </c>
      <c r="B1027" s="9" t="s">
        <v>141</v>
      </c>
      <c r="C1027" s="10" t="s">
        <v>206</v>
      </c>
      <c r="D1027" s="10" t="s">
        <v>2008</v>
      </c>
      <c r="E1027" s="10" t="s">
        <v>150</v>
      </c>
      <c r="F1027" s="9" t="s">
        <v>2009</v>
      </c>
      <c r="G1027" s="10" t="s">
        <v>572</v>
      </c>
      <c r="H1027" s="9" t="s">
        <v>573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304</v>
      </c>
      <c r="S1027" s="9" t="s">
        <v>305</v>
      </c>
      <c r="T1027" s="9" t="s">
        <v>306</v>
      </c>
      <c r="U1027" s="9" t="s">
        <v>337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2394</v>
      </c>
      <c r="AA1027" s="9" t="s">
        <v>2395</v>
      </c>
      <c r="AB1027" s="12" t="s">
        <v>2396</v>
      </c>
      <c r="AC1027" s="10" t="s">
        <v>2397</v>
      </c>
      <c r="AD1027" s="9" t="s">
        <v>2398</v>
      </c>
      <c r="AE1027" s="13" t="s">
        <v>2399</v>
      </c>
      <c r="AF1027" s="14" t="s">
        <v>596</v>
      </c>
      <c r="AG1027" s="10" t="s">
        <v>2917</v>
      </c>
      <c r="AH1027" s="11" t="s">
        <v>2401</v>
      </c>
      <c r="AI1027" s="11" t="s">
        <v>2402</v>
      </c>
      <c r="AJ1027" s="10" t="s">
        <v>2403</v>
      </c>
      <c r="AK1027" s="11" t="s">
        <v>2402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4.3</v>
      </c>
      <c r="AU1027" s="10" t="s">
        <v>142</v>
      </c>
      <c r="AV1027" s="16">
        <v>2546</v>
      </c>
      <c r="AW1027" s="16">
        <v>2546</v>
      </c>
      <c r="AX1027" s="16">
        <v>0</v>
      </c>
      <c r="AY1027" s="16">
        <v>0</v>
      </c>
      <c r="AZ1027" s="16">
        <v>0</v>
      </c>
      <c r="BA1027" s="17">
        <v>45131</v>
      </c>
      <c r="BB1027" s="30" t="s">
        <v>175</v>
      </c>
      <c r="BC1027" s="18">
        <v>45070</v>
      </c>
      <c r="BD1027" s="17">
        <v>45199</v>
      </c>
      <c r="BE1027" s="17">
        <v>45230</v>
      </c>
      <c r="BF1027" s="17">
        <v>45092</v>
      </c>
      <c r="BG1027" s="10">
        <v>85224366</v>
      </c>
      <c r="BH1027" s="9" t="s">
        <v>414</v>
      </c>
      <c r="BI1027" s="19">
        <v>44986</v>
      </c>
      <c r="BJ1027" s="20">
        <v>44991</v>
      </c>
      <c r="BK1027" s="16">
        <v>2048</v>
      </c>
      <c r="BL1027" s="16">
        <v>8806</v>
      </c>
      <c r="BM1027" s="9" t="s">
        <v>177</v>
      </c>
      <c r="BN1027" s="9" t="s">
        <v>436</v>
      </c>
      <c r="BO1027" s="9" t="s">
        <v>635</v>
      </c>
      <c r="BP1027" s="17">
        <v>45092</v>
      </c>
      <c r="BQ1027" s="17">
        <v>45092</v>
      </c>
      <c r="BR1027" s="17" t="s">
        <v>156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 t="s">
        <v>156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 t="s">
        <v>156</v>
      </c>
      <c r="CD1027" s="10" t="s">
        <v>156</v>
      </c>
      <c r="CE1027" s="17" t="s">
        <v>156</v>
      </c>
      <c r="CF1027" s="17" t="s">
        <v>156</v>
      </c>
      <c r="CG1027" s="17" t="s">
        <v>156</v>
      </c>
      <c r="CH1027" s="17" t="s">
        <v>156</v>
      </c>
      <c r="CI1027" s="16">
        <v>0</v>
      </c>
      <c r="CJ1027" s="10" t="s">
        <v>156</v>
      </c>
      <c r="CK1027" s="10" t="s">
        <v>156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 t="s">
        <v>156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44936</v>
      </c>
      <c r="CX1027" s="10" t="s">
        <v>193</v>
      </c>
      <c r="CY1027" s="17" t="s">
        <v>156</v>
      </c>
      <c r="CZ1027" s="17" t="s">
        <v>156</v>
      </c>
      <c r="DA1027" s="17" t="s">
        <v>156</v>
      </c>
      <c r="DB1027" s="17">
        <v>44938</v>
      </c>
      <c r="DC1027" s="16">
        <v>2048</v>
      </c>
      <c r="DD1027" s="10" t="s">
        <v>2918</v>
      </c>
      <c r="DE1027" s="10" t="s">
        <v>230</v>
      </c>
      <c r="DF1027" s="18" t="s">
        <v>156</v>
      </c>
      <c r="DG1027" s="17">
        <v>44967</v>
      </c>
      <c r="DH1027" s="10" t="s">
        <v>156</v>
      </c>
      <c r="DI1027" s="17" t="s">
        <v>156</v>
      </c>
      <c r="DJ1027" s="17" t="s">
        <v>156</v>
      </c>
      <c r="DK1027" s="17" t="s">
        <v>156</v>
      </c>
      <c r="DL1027" s="17">
        <v>44974</v>
      </c>
      <c r="DM1027" s="16">
        <v>2048</v>
      </c>
      <c r="DN1027" s="10" t="s">
        <v>2919</v>
      </c>
      <c r="DO1027" s="10" t="s">
        <v>233</v>
      </c>
      <c r="DP1027" s="16">
        <v>24</v>
      </c>
      <c r="DQ1027" s="16">
        <v>16</v>
      </c>
      <c r="DR1027" s="11">
        <v>16</v>
      </c>
      <c r="DS1027" s="16">
        <v>16</v>
      </c>
      <c r="DT1027" s="16">
        <v>0</v>
      </c>
      <c r="DU1027" s="11" t="s">
        <v>181</v>
      </c>
      <c r="DV1027" s="11" t="s">
        <v>182</v>
      </c>
      <c r="DW1027" s="27" t="s">
        <v>156</v>
      </c>
      <c r="DX1027" s="27" t="s">
        <v>156</v>
      </c>
      <c r="DY1027" s="20" t="s">
        <v>1299</v>
      </c>
      <c r="DZ1027" s="16">
        <v>7</v>
      </c>
      <c r="EA1027" s="16">
        <v>0</v>
      </c>
      <c r="EB1027" s="27" t="s">
        <v>185</v>
      </c>
      <c r="EC1027" s="27" t="s">
        <v>185</v>
      </c>
      <c r="ED1027" s="27" t="s">
        <v>182</v>
      </c>
      <c r="EE1027" s="29">
        <v>44931.579293981478</v>
      </c>
      <c r="EF1027" s="28" t="s">
        <v>188</v>
      </c>
      <c r="EG1027" s="28" t="s">
        <v>189</v>
      </c>
      <c r="EH1027" s="28" t="s">
        <v>190</v>
      </c>
      <c r="EI1027" s="29">
        <v>45062.343865740739</v>
      </c>
      <c r="EJ1027" s="28" t="s">
        <v>197</v>
      </c>
      <c r="EK1027" s="28" t="s">
        <v>156</v>
      </c>
      <c r="EL1027" s="28" t="s">
        <v>198</v>
      </c>
      <c r="EM1027" s="45" t="s">
        <v>3713</v>
      </c>
      <c r="EN1027" s="46" t="str">
        <f t="shared" si="106"/>
        <v>343F062A</v>
      </c>
      <c r="EO1027" s="47">
        <f t="shared" si="107"/>
        <v>45085</v>
      </c>
      <c r="EP1027" s="47">
        <f t="shared" si="108"/>
        <v>44936</v>
      </c>
      <c r="EQ1027" s="48" t="str">
        <f t="shared" ca="1" si="109"/>
        <v>Past</v>
      </c>
      <c r="ER1027" s="49">
        <f t="shared" si="110"/>
        <v>149</v>
      </c>
      <c r="ES1027" s="50"/>
      <c r="ET1027" s="51">
        <f t="shared" si="111"/>
        <v>149</v>
      </c>
      <c r="EU1027" s="52">
        <f t="shared" si="112"/>
        <v>305152</v>
      </c>
      <c r="EV1027" s="46"/>
      <c r="EW1027" s="23" t="s">
        <v>3714</v>
      </c>
    </row>
    <row r="1028" spans="1:153" ht="14.25" hidden="1" customHeight="1">
      <c r="A1028" s="8">
        <v>1021</v>
      </c>
      <c r="B1028" s="9" t="s">
        <v>141</v>
      </c>
      <c r="C1028" s="10" t="s">
        <v>206</v>
      </c>
      <c r="D1028" s="10" t="s">
        <v>2008</v>
      </c>
      <c r="E1028" s="10" t="s">
        <v>150</v>
      </c>
      <c r="F1028" s="9" t="s">
        <v>2009</v>
      </c>
      <c r="G1028" s="10" t="s">
        <v>572</v>
      </c>
      <c r="H1028" s="9" t="s">
        <v>573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304</v>
      </c>
      <c r="S1028" s="9" t="s">
        <v>305</v>
      </c>
      <c r="T1028" s="9" t="s">
        <v>306</v>
      </c>
      <c r="U1028" s="9" t="s">
        <v>337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2394</v>
      </c>
      <c r="AA1028" s="9" t="s">
        <v>2395</v>
      </c>
      <c r="AB1028" s="12" t="s">
        <v>2396</v>
      </c>
      <c r="AC1028" s="10" t="s">
        <v>2397</v>
      </c>
      <c r="AD1028" s="9" t="s">
        <v>2398</v>
      </c>
      <c r="AE1028" s="13" t="s">
        <v>2399</v>
      </c>
      <c r="AF1028" s="14" t="s">
        <v>596</v>
      </c>
      <c r="AG1028" s="10" t="s">
        <v>2917</v>
      </c>
      <c r="AH1028" s="11" t="s">
        <v>2401</v>
      </c>
      <c r="AI1028" s="11" t="s">
        <v>2402</v>
      </c>
      <c r="AJ1028" s="10" t="s">
        <v>2403</v>
      </c>
      <c r="AK1028" s="11" t="s">
        <v>2402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4.3</v>
      </c>
      <c r="AU1028" s="10" t="s">
        <v>142</v>
      </c>
      <c r="AV1028" s="16">
        <v>2546</v>
      </c>
      <c r="AW1028" s="16">
        <v>2546</v>
      </c>
      <c r="AX1028" s="16">
        <v>0</v>
      </c>
      <c r="AY1028" s="16">
        <v>0</v>
      </c>
      <c r="AZ1028" s="16">
        <v>0</v>
      </c>
      <c r="BA1028" s="17">
        <v>45131</v>
      </c>
      <c r="BB1028" s="30" t="s">
        <v>175</v>
      </c>
      <c r="BC1028" s="18" t="s">
        <v>156</v>
      </c>
      <c r="BD1028" s="17">
        <v>45199</v>
      </c>
      <c r="BE1028" s="17">
        <v>45230</v>
      </c>
      <c r="BF1028" s="17">
        <v>45092</v>
      </c>
      <c r="BG1028" s="10">
        <v>85224367</v>
      </c>
      <c r="BH1028" s="9" t="s">
        <v>319</v>
      </c>
      <c r="BI1028" s="19">
        <v>45139</v>
      </c>
      <c r="BJ1028" s="20">
        <v>45145</v>
      </c>
      <c r="BK1028" s="16">
        <v>0</v>
      </c>
      <c r="BL1028" s="16">
        <v>0</v>
      </c>
      <c r="BM1028" s="9" t="s">
        <v>177</v>
      </c>
      <c r="BN1028" s="9" t="s">
        <v>178</v>
      </c>
      <c r="BO1028" s="9" t="s">
        <v>156</v>
      </c>
      <c r="BP1028" s="17">
        <v>45184</v>
      </c>
      <c r="BQ1028" s="17" t="s">
        <v>156</v>
      </c>
      <c r="BR1028" s="17" t="s">
        <v>156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 t="s">
        <v>156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44999</v>
      </c>
      <c r="CD1028" s="10" t="s">
        <v>156</v>
      </c>
      <c r="CE1028" s="17">
        <v>44999</v>
      </c>
      <c r="CF1028" s="17" t="s">
        <v>156</v>
      </c>
      <c r="CG1028" s="17">
        <v>44931</v>
      </c>
      <c r="CH1028" s="17" t="s">
        <v>156</v>
      </c>
      <c r="CI1028" s="16">
        <v>0</v>
      </c>
      <c r="CJ1028" s="10" t="s">
        <v>156</v>
      </c>
      <c r="CK1028" s="10" t="s">
        <v>156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 t="s">
        <v>156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45034</v>
      </c>
      <c r="CX1028" s="10" t="s">
        <v>193</v>
      </c>
      <c r="CY1028" s="17">
        <v>45034</v>
      </c>
      <c r="CZ1028" s="17" t="s">
        <v>156</v>
      </c>
      <c r="DA1028" s="17">
        <v>44931</v>
      </c>
      <c r="DB1028" s="17" t="s">
        <v>156</v>
      </c>
      <c r="DC1028" s="16">
        <v>0</v>
      </c>
      <c r="DD1028" s="10" t="s">
        <v>156</v>
      </c>
      <c r="DE1028" s="10" t="s">
        <v>156</v>
      </c>
      <c r="DF1028" s="18" t="s">
        <v>156</v>
      </c>
      <c r="DG1028" s="17">
        <v>45097</v>
      </c>
      <c r="DH1028" s="10" t="s">
        <v>156</v>
      </c>
      <c r="DI1028" s="17">
        <v>45097</v>
      </c>
      <c r="DJ1028" s="17" t="s">
        <v>156</v>
      </c>
      <c r="DK1028" s="17">
        <v>44931</v>
      </c>
      <c r="DL1028" s="17" t="s">
        <v>156</v>
      </c>
      <c r="DM1028" s="16">
        <v>0</v>
      </c>
      <c r="DN1028" s="10" t="s">
        <v>156</v>
      </c>
      <c r="DO1028" s="10" t="s">
        <v>156</v>
      </c>
      <c r="DP1028" s="16">
        <v>24</v>
      </c>
      <c r="DQ1028" s="16">
        <v>16</v>
      </c>
      <c r="DR1028" s="11">
        <v>16</v>
      </c>
      <c r="DS1028" s="16">
        <v>16</v>
      </c>
      <c r="DT1028" s="16">
        <v>1000</v>
      </c>
      <c r="DU1028" s="11" t="s">
        <v>181</v>
      </c>
      <c r="DV1028" s="11" t="s">
        <v>182</v>
      </c>
      <c r="DW1028" s="27" t="s">
        <v>156</v>
      </c>
      <c r="DX1028" s="27" t="s">
        <v>156</v>
      </c>
      <c r="DY1028" s="20" t="s">
        <v>2388</v>
      </c>
      <c r="DZ1028" s="16">
        <v>7</v>
      </c>
      <c r="EA1028" s="16">
        <v>0</v>
      </c>
      <c r="EB1028" s="27" t="s">
        <v>185</v>
      </c>
      <c r="EC1028" s="27" t="s">
        <v>185</v>
      </c>
      <c r="ED1028" s="27" t="s">
        <v>182</v>
      </c>
      <c r="EE1028" s="29">
        <v>44931.579293981478</v>
      </c>
      <c r="EF1028" s="28" t="s">
        <v>188</v>
      </c>
      <c r="EG1028" s="28" t="s">
        <v>189</v>
      </c>
      <c r="EH1028" s="28" t="s">
        <v>190</v>
      </c>
      <c r="EI1028" s="29">
        <v>45069.819907407407</v>
      </c>
      <c r="EJ1028" s="28" t="s">
        <v>197</v>
      </c>
      <c r="EK1028" s="28" t="s">
        <v>156</v>
      </c>
      <c r="EL1028" s="28" t="s">
        <v>198</v>
      </c>
      <c r="EM1028" s="45"/>
      <c r="EN1028" s="46" t="str">
        <f t="shared" si="106"/>
        <v>343F062A</v>
      </c>
      <c r="EO1028" s="47">
        <f t="shared" si="107"/>
        <v>45177</v>
      </c>
      <c r="EP1028" s="47">
        <f t="shared" si="108"/>
        <v>45034</v>
      </c>
      <c r="EQ1028" s="48" t="str">
        <f t="shared" ca="1" si="109"/>
        <v>Past</v>
      </c>
      <c r="ER1028" s="49">
        <f t="shared" si="110"/>
        <v>143</v>
      </c>
      <c r="ES1028" s="50"/>
      <c r="ET1028" s="51">
        <f t="shared" si="111"/>
        <v>143</v>
      </c>
      <c r="EU1028" s="52">
        <f t="shared" si="112"/>
        <v>0</v>
      </c>
      <c r="EV1028" s="46"/>
    </row>
    <row r="1029" spans="1:153" ht="14.25" customHeight="1">
      <c r="A1029" s="8">
        <v>1022</v>
      </c>
      <c r="B1029" s="9" t="s">
        <v>141</v>
      </c>
      <c r="C1029" s="10" t="s">
        <v>206</v>
      </c>
      <c r="D1029" s="10" t="s">
        <v>2008</v>
      </c>
      <c r="E1029" s="10" t="s">
        <v>150</v>
      </c>
      <c r="F1029" s="9" t="s">
        <v>2009</v>
      </c>
      <c r="G1029" s="10" t="s">
        <v>572</v>
      </c>
      <c r="H1029" s="9" t="s">
        <v>573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304</v>
      </c>
      <c r="S1029" s="9" t="s">
        <v>305</v>
      </c>
      <c r="T1029" s="9" t="s">
        <v>306</v>
      </c>
      <c r="U1029" s="9" t="s">
        <v>337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2394</v>
      </c>
      <c r="AA1029" s="9" t="s">
        <v>2395</v>
      </c>
      <c r="AB1029" s="12" t="s">
        <v>2396</v>
      </c>
      <c r="AC1029" s="10" t="s">
        <v>2422</v>
      </c>
      <c r="AD1029" s="9" t="s">
        <v>2423</v>
      </c>
      <c r="AE1029" s="13" t="s">
        <v>2424</v>
      </c>
      <c r="AF1029" s="14" t="s">
        <v>596</v>
      </c>
      <c r="AG1029" s="10" t="s">
        <v>2920</v>
      </c>
      <c r="AH1029" s="11" t="s">
        <v>2401</v>
      </c>
      <c r="AI1029" s="11" t="s">
        <v>2402</v>
      </c>
      <c r="AJ1029" s="10" t="s">
        <v>2403</v>
      </c>
      <c r="AK1029" s="11" t="s">
        <v>2402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4.3</v>
      </c>
      <c r="AU1029" s="10" t="s">
        <v>142</v>
      </c>
      <c r="AV1029" s="16">
        <v>3436</v>
      </c>
      <c r="AW1029" s="16">
        <v>3436</v>
      </c>
      <c r="AX1029" s="16">
        <v>0</v>
      </c>
      <c r="AY1029" s="16">
        <v>0</v>
      </c>
      <c r="AZ1029" s="16">
        <v>0</v>
      </c>
      <c r="BA1029" s="17">
        <v>45131</v>
      </c>
      <c r="BB1029" s="30" t="s">
        <v>175</v>
      </c>
      <c r="BC1029" s="18">
        <v>45063</v>
      </c>
      <c r="BD1029" s="17">
        <v>45199</v>
      </c>
      <c r="BE1029" s="17">
        <v>45230</v>
      </c>
      <c r="BF1029" s="17">
        <v>45092</v>
      </c>
      <c r="BG1029" s="10">
        <v>85174564</v>
      </c>
      <c r="BH1029" s="9" t="s">
        <v>414</v>
      </c>
      <c r="BI1029" s="19">
        <v>44986</v>
      </c>
      <c r="BJ1029" s="20">
        <v>44991</v>
      </c>
      <c r="BK1029" s="16">
        <v>2936</v>
      </c>
      <c r="BL1029" s="16">
        <v>12625</v>
      </c>
      <c r="BM1029" s="9" t="s">
        <v>177</v>
      </c>
      <c r="BN1029" s="9" t="s">
        <v>436</v>
      </c>
      <c r="BO1029" s="9" t="s">
        <v>635</v>
      </c>
      <c r="BP1029" s="17">
        <v>45092</v>
      </c>
      <c r="BQ1029" s="17">
        <v>45092</v>
      </c>
      <c r="BR1029" s="17">
        <v>45092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>
        <v>44917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44932</v>
      </c>
      <c r="CD1029" s="10" t="s">
        <v>156</v>
      </c>
      <c r="CE1029" s="17" t="s">
        <v>156</v>
      </c>
      <c r="CF1029" s="17" t="s">
        <v>156</v>
      </c>
      <c r="CG1029" s="17">
        <v>44917</v>
      </c>
      <c r="CH1029" s="17">
        <v>44938</v>
      </c>
      <c r="CI1029" s="16">
        <v>2900</v>
      </c>
      <c r="CJ1029" s="10" t="s">
        <v>2921</v>
      </c>
      <c r="CK1029" s="10" t="s">
        <v>230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>
        <v>44917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44932</v>
      </c>
      <c r="CX1029" s="10" t="s">
        <v>193</v>
      </c>
      <c r="CY1029" s="17" t="s">
        <v>156</v>
      </c>
      <c r="CZ1029" s="17" t="s">
        <v>156</v>
      </c>
      <c r="DA1029" s="17">
        <v>44917</v>
      </c>
      <c r="DB1029" s="17">
        <v>44938</v>
      </c>
      <c r="DC1029" s="16">
        <v>2936</v>
      </c>
      <c r="DD1029" s="10" t="s">
        <v>2922</v>
      </c>
      <c r="DE1029" s="10" t="s">
        <v>230</v>
      </c>
      <c r="DF1029" s="18" t="s">
        <v>156</v>
      </c>
      <c r="DG1029" s="17">
        <v>44967</v>
      </c>
      <c r="DH1029" s="10" t="s">
        <v>156</v>
      </c>
      <c r="DI1029" s="17" t="s">
        <v>156</v>
      </c>
      <c r="DJ1029" s="17" t="s">
        <v>156</v>
      </c>
      <c r="DK1029" s="17">
        <v>44917</v>
      </c>
      <c r="DL1029" s="17">
        <v>44974</v>
      </c>
      <c r="DM1029" s="16">
        <v>2936</v>
      </c>
      <c r="DN1029" s="10" t="s">
        <v>2923</v>
      </c>
      <c r="DO1029" s="10" t="s">
        <v>233</v>
      </c>
      <c r="DP1029" s="16">
        <v>24</v>
      </c>
      <c r="DQ1029" s="16">
        <v>16</v>
      </c>
      <c r="DR1029" s="11">
        <v>16</v>
      </c>
      <c r="DS1029" s="16">
        <v>16</v>
      </c>
      <c r="DT1029" s="16">
        <v>0</v>
      </c>
      <c r="DU1029" s="11" t="s">
        <v>181</v>
      </c>
      <c r="DV1029" s="11" t="s">
        <v>182</v>
      </c>
      <c r="DW1029" s="27" t="s">
        <v>156</v>
      </c>
      <c r="DX1029" s="27" t="s">
        <v>156</v>
      </c>
      <c r="DY1029" s="20" t="s">
        <v>1299</v>
      </c>
      <c r="DZ1029" s="16">
        <v>7</v>
      </c>
      <c r="EA1029" s="16">
        <v>0</v>
      </c>
      <c r="EB1029" s="27" t="s">
        <v>185</v>
      </c>
      <c r="EC1029" s="27" t="s">
        <v>185</v>
      </c>
      <c r="ED1029" s="27" t="s">
        <v>182</v>
      </c>
      <c r="EE1029" s="29">
        <v>44917.995787037034</v>
      </c>
      <c r="EF1029" s="28" t="s">
        <v>186</v>
      </c>
      <c r="EG1029" s="28" t="s">
        <v>156</v>
      </c>
      <c r="EH1029" s="28" t="s">
        <v>187</v>
      </c>
      <c r="EI1029" s="29">
        <v>45062.343865740739</v>
      </c>
      <c r="EJ1029" s="28" t="s">
        <v>197</v>
      </c>
      <c r="EK1029" s="28" t="s">
        <v>156</v>
      </c>
      <c r="EL1029" s="28" t="s">
        <v>198</v>
      </c>
      <c r="EM1029" s="45" t="s">
        <v>3713</v>
      </c>
      <c r="EN1029" s="46" t="str">
        <f t="shared" si="106"/>
        <v>343F114A</v>
      </c>
      <c r="EO1029" s="47">
        <f t="shared" si="107"/>
        <v>45085</v>
      </c>
      <c r="EP1029" s="47">
        <f t="shared" si="108"/>
        <v>44932</v>
      </c>
      <c r="EQ1029" s="48" t="str">
        <f t="shared" ca="1" si="109"/>
        <v>Past</v>
      </c>
      <c r="ER1029" s="49">
        <f t="shared" si="110"/>
        <v>153</v>
      </c>
      <c r="ES1029" s="50"/>
      <c r="ET1029" s="51">
        <f t="shared" si="111"/>
        <v>153</v>
      </c>
      <c r="EU1029" s="52">
        <f t="shared" si="112"/>
        <v>449208</v>
      </c>
      <c r="EV1029" s="46"/>
      <c r="EW1029" s="23" t="s">
        <v>3714</v>
      </c>
    </row>
    <row r="1030" spans="1:153" ht="14.25" customHeight="1">
      <c r="A1030" s="8">
        <v>1023</v>
      </c>
      <c r="B1030" s="9" t="s">
        <v>141</v>
      </c>
      <c r="C1030" s="10" t="s">
        <v>206</v>
      </c>
      <c r="D1030" s="10" t="s">
        <v>2008</v>
      </c>
      <c r="E1030" s="10" t="s">
        <v>150</v>
      </c>
      <c r="F1030" s="9" t="s">
        <v>2009</v>
      </c>
      <c r="G1030" s="10" t="s">
        <v>572</v>
      </c>
      <c r="H1030" s="9" t="s">
        <v>573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336</v>
      </c>
      <c r="S1030" s="9" t="s">
        <v>305</v>
      </c>
      <c r="T1030" s="9" t="s">
        <v>306</v>
      </c>
      <c r="U1030" s="9" t="s">
        <v>337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2273</v>
      </c>
      <c r="AA1030" s="9" t="s">
        <v>363</v>
      </c>
      <c r="AB1030" s="12" t="s">
        <v>2274</v>
      </c>
      <c r="AC1030" s="10" t="s">
        <v>2275</v>
      </c>
      <c r="AD1030" s="9" t="s">
        <v>2276</v>
      </c>
      <c r="AE1030" s="13" t="s">
        <v>2277</v>
      </c>
      <c r="AF1030" s="14" t="s">
        <v>580</v>
      </c>
      <c r="AG1030" s="10" t="s">
        <v>2924</v>
      </c>
      <c r="AH1030" s="11" t="s">
        <v>368</v>
      </c>
      <c r="AI1030" s="11" t="s">
        <v>369</v>
      </c>
      <c r="AJ1030" s="10" t="s">
        <v>370</v>
      </c>
      <c r="AK1030" s="11" t="s">
        <v>369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142</v>
      </c>
      <c r="AV1030" s="16">
        <v>6500</v>
      </c>
      <c r="AW1030" s="16">
        <v>8000</v>
      </c>
      <c r="AX1030" s="16">
        <v>0</v>
      </c>
      <c r="AY1030" s="16">
        <v>0</v>
      </c>
      <c r="AZ1030" s="16">
        <v>1500</v>
      </c>
      <c r="BA1030" s="17">
        <v>45131</v>
      </c>
      <c r="BB1030" s="30" t="s">
        <v>175</v>
      </c>
      <c r="BC1030" s="18">
        <v>45119</v>
      </c>
      <c r="BD1030" s="17">
        <v>45291</v>
      </c>
      <c r="BE1030" s="17">
        <v>45322</v>
      </c>
      <c r="BF1030" s="17">
        <v>45092</v>
      </c>
      <c r="BG1030" s="10">
        <v>84881915</v>
      </c>
      <c r="BH1030" s="9" t="s">
        <v>414</v>
      </c>
      <c r="BI1030" s="19">
        <v>44986</v>
      </c>
      <c r="BJ1030" s="20">
        <v>44991</v>
      </c>
      <c r="BK1030" s="16">
        <v>2556</v>
      </c>
      <c r="BL1030" s="16">
        <v>6646</v>
      </c>
      <c r="BM1030" s="9" t="s">
        <v>177</v>
      </c>
      <c r="BN1030" s="9" t="s">
        <v>436</v>
      </c>
      <c r="BO1030" s="9" t="s">
        <v>635</v>
      </c>
      <c r="BP1030" s="17">
        <v>45092</v>
      </c>
      <c r="BQ1030" s="17">
        <v>45092</v>
      </c>
      <c r="BR1030" s="17">
        <v>45092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>
        <v>44872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 t="s">
        <v>156</v>
      </c>
      <c r="CD1030" s="10" t="s">
        <v>156</v>
      </c>
      <c r="CE1030" s="17" t="s">
        <v>156</v>
      </c>
      <c r="CF1030" s="17" t="s">
        <v>156</v>
      </c>
      <c r="CG1030" s="17">
        <v>44872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>
        <v>44872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44901</v>
      </c>
      <c r="CX1030" s="10" t="s">
        <v>193</v>
      </c>
      <c r="CY1030" s="17" t="s">
        <v>156</v>
      </c>
      <c r="CZ1030" s="17" t="s">
        <v>156</v>
      </c>
      <c r="DA1030" s="17">
        <v>44872</v>
      </c>
      <c r="DB1030" s="17">
        <v>44902</v>
      </c>
      <c r="DC1030" s="16">
        <v>2556</v>
      </c>
      <c r="DD1030" s="10" t="s">
        <v>2925</v>
      </c>
      <c r="DE1030" s="10" t="s">
        <v>230</v>
      </c>
      <c r="DF1030" s="18" t="s">
        <v>156</v>
      </c>
      <c r="DG1030" s="17">
        <v>44901</v>
      </c>
      <c r="DH1030" s="10" t="s">
        <v>156</v>
      </c>
      <c r="DI1030" s="17" t="s">
        <v>156</v>
      </c>
      <c r="DJ1030" s="17" t="s">
        <v>156</v>
      </c>
      <c r="DK1030" s="17">
        <v>44872</v>
      </c>
      <c r="DL1030" s="17">
        <v>44930</v>
      </c>
      <c r="DM1030" s="16">
        <v>2556</v>
      </c>
      <c r="DN1030" s="10" t="s">
        <v>2926</v>
      </c>
      <c r="DO1030" s="10" t="s">
        <v>230</v>
      </c>
      <c r="DP1030" s="16">
        <v>36</v>
      </c>
      <c r="DQ1030" s="16">
        <v>18</v>
      </c>
      <c r="DR1030" s="11">
        <v>18</v>
      </c>
      <c r="DS1030" s="16">
        <v>18</v>
      </c>
      <c r="DT1030" s="16">
        <v>0</v>
      </c>
      <c r="DU1030" s="11" t="s">
        <v>181</v>
      </c>
      <c r="DV1030" s="11" t="s">
        <v>182</v>
      </c>
      <c r="DW1030" s="27" t="s">
        <v>156</v>
      </c>
      <c r="DX1030" s="27" t="s">
        <v>156</v>
      </c>
      <c r="DY1030" s="20" t="s">
        <v>1299</v>
      </c>
      <c r="DZ1030" s="16">
        <v>7</v>
      </c>
      <c r="EA1030" s="16">
        <v>0</v>
      </c>
      <c r="EB1030" s="27" t="s">
        <v>185</v>
      </c>
      <c r="EC1030" s="27" t="s">
        <v>185</v>
      </c>
      <c r="ED1030" s="27" t="s">
        <v>182</v>
      </c>
      <c r="EE1030" s="29">
        <v>44873.012731481482</v>
      </c>
      <c r="EF1030" s="28" t="s">
        <v>186</v>
      </c>
      <c r="EG1030" s="28" t="s">
        <v>156</v>
      </c>
      <c r="EH1030" s="28" t="s">
        <v>187</v>
      </c>
      <c r="EI1030" s="29">
        <v>45062.343865740739</v>
      </c>
      <c r="EJ1030" s="28" t="s">
        <v>197</v>
      </c>
      <c r="EK1030" s="28" t="s">
        <v>156</v>
      </c>
      <c r="EL1030" s="28" t="s">
        <v>198</v>
      </c>
      <c r="EM1030" s="45" t="s">
        <v>3713</v>
      </c>
      <c r="EN1030" s="46" t="str">
        <f t="shared" si="106"/>
        <v>343F111A</v>
      </c>
      <c r="EO1030" s="47">
        <f t="shared" si="107"/>
        <v>45085</v>
      </c>
      <c r="EP1030" s="47">
        <f t="shared" si="108"/>
        <v>44901</v>
      </c>
      <c r="EQ1030" s="48" t="str">
        <f t="shared" ca="1" si="109"/>
        <v>Past</v>
      </c>
      <c r="ER1030" s="49">
        <f t="shared" si="110"/>
        <v>184</v>
      </c>
      <c r="ES1030" s="50"/>
      <c r="ET1030" s="51">
        <f t="shared" si="111"/>
        <v>184</v>
      </c>
      <c r="EU1030" s="52">
        <f t="shared" si="112"/>
        <v>470304</v>
      </c>
      <c r="EV1030" s="46"/>
      <c r="EW1030" s="23" t="s">
        <v>3714</v>
      </c>
    </row>
    <row r="1031" spans="1:153" ht="14.25" customHeight="1">
      <c r="A1031" s="8">
        <v>1024</v>
      </c>
      <c r="B1031" s="9" t="s">
        <v>141</v>
      </c>
      <c r="C1031" s="10" t="s">
        <v>206</v>
      </c>
      <c r="D1031" s="10" t="s">
        <v>2008</v>
      </c>
      <c r="E1031" s="10" t="s">
        <v>150</v>
      </c>
      <c r="F1031" s="9" t="s">
        <v>2009</v>
      </c>
      <c r="G1031" s="10" t="s">
        <v>572</v>
      </c>
      <c r="H1031" s="9" t="s">
        <v>573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336</v>
      </c>
      <c r="S1031" s="9" t="s">
        <v>305</v>
      </c>
      <c r="T1031" s="9" t="s">
        <v>306</v>
      </c>
      <c r="U1031" s="9" t="s">
        <v>337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2273</v>
      </c>
      <c r="AA1031" s="9" t="s">
        <v>363</v>
      </c>
      <c r="AB1031" s="12" t="s">
        <v>2274</v>
      </c>
      <c r="AC1031" s="10" t="s">
        <v>2275</v>
      </c>
      <c r="AD1031" s="9" t="s">
        <v>2276</v>
      </c>
      <c r="AE1031" s="13" t="s">
        <v>2277</v>
      </c>
      <c r="AF1031" s="14" t="s">
        <v>580</v>
      </c>
      <c r="AG1031" s="10" t="s">
        <v>2924</v>
      </c>
      <c r="AH1031" s="11" t="s">
        <v>368</v>
      </c>
      <c r="AI1031" s="11" t="s">
        <v>369</v>
      </c>
      <c r="AJ1031" s="10" t="s">
        <v>370</v>
      </c>
      <c r="AK1031" s="11" t="s">
        <v>369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142</v>
      </c>
      <c r="AV1031" s="16">
        <v>6500</v>
      </c>
      <c r="AW1031" s="16">
        <v>8000</v>
      </c>
      <c r="AX1031" s="16">
        <v>0</v>
      </c>
      <c r="AY1031" s="16">
        <v>0</v>
      </c>
      <c r="AZ1031" s="16">
        <v>1500</v>
      </c>
      <c r="BA1031" s="17">
        <v>45131</v>
      </c>
      <c r="BB1031" s="30" t="s">
        <v>175</v>
      </c>
      <c r="BC1031" s="18">
        <v>45119</v>
      </c>
      <c r="BD1031" s="17">
        <v>45291</v>
      </c>
      <c r="BE1031" s="17">
        <v>45322</v>
      </c>
      <c r="BF1031" s="17">
        <v>45092</v>
      </c>
      <c r="BG1031" s="10">
        <v>85187361</v>
      </c>
      <c r="BH1031" s="9" t="s">
        <v>319</v>
      </c>
      <c r="BI1031" s="19">
        <v>45017</v>
      </c>
      <c r="BJ1031" s="20">
        <v>45019</v>
      </c>
      <c r="BK1031" s="16">
        <v>1476</v>
      </c>
      <c r="BL1031" s="16">
        <v>3838</v>
      </c>
      <c r="BM1031" s="9" t="s">
        <v>177</v>
      </c>
      <c r="BN1031" s="9" t="s">
        <v>383</v>
      </c>
      <c r="BO1031" s="9" t="s">
        <v>156</v>
      </c>
      <c r="BP1031" s="17">
        <v>45136</v>
      </c>
      <c r="BQ1031" s="17">
        <v>45136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>
        <v>44957</v>
      </c>
      <c r="CD1031" s="10" t="s">
        <v>156</v>
      </c>
      <c r="CE1031" s="17" t="s">
        <v>156</v>
      </c>
      <c r="CF1031" s="17" t="s">
        <v>156</v>
      </c>
      <c r="CG1031" s="17">
        <v>44929</v>
      </c>
      <c r="CH1031" s="17">
        <v>44958</v>
      </c>
      <c r="CI1031" s="16">
        <v>1500</v>
      </c>
      <c r="CJ1031" s="10" t="s">
        <v>2927</v>
      </c>
      <c r="CK1031" s="10" t="s">
        <v>230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44960</v>
      </c>
      <c r="CX1031" s="10" t="s">
        <v>2928</v>
      </c>
      <c r="CY1031" s="17" t="s">
        <v>156</v>
      </c>
      <c r="CZ1031" s="17" t="s">
        <v>156</v>
      </c>
      <c r="DA1031" s="17">
        <v>44929</v>
      </c>
      <c r="DB1031" s="17">
        <v>44958</v>
      </c>
      <c r="DC1031" s="16">
        <v>1476</v>
      </c>
      <c r="DD1031" s="10" t="s">
        <v>2929</v>
      </c>
      <c r="DE1031" s="10" t="s">
        <v>230</v>
      </c>
      <c r="DF1031" s="18" t="s">
        <v>156</v>
      </c>
      <c r="DG1031" s="17">
        <v>44960</v>
      </c>
      <c r="DH1031" s="10" t="s">
        <v>1412</v>
      </c>
      <c r="DI1031" s="17" t="s">
        <v>156</v>
      </c>
      <c r="DJ1031" s="17" t="s">
        <v>156</v>
      </c>
      <c r="DK1031" s="17">
        <v>44929</v>
      </c>
      <c r="DL1031" s="17">
        <v>44958</v>
      </c>
      <c r="DM1031" s="16">
        <v>1476</v>
      </c>
      <c r="DN1031" s="10" t="s">
        <v>2930</v>
      </c>
      <c r="DO1031" s="10" t="s">
        <v>230</v>
      </c>
      <c r="DP1031" s="16">
        <v>36</v>
      </c>
      <c r="DQ1031" s="16">
        <v>18</v>
      </c>
      <c r="DR1031" s="11">
        <v>18</v>
      </c>
      <c r="DS1031" s="16">
        <v>18</v>
      </c>
      <c r="DT1031" s="16">
        <v>0</v>
      </c>
      <c r="DU1031" s="11" t="s">
        <v>181</v>
      </c>
      <c r="DV1031" s="11" t="s">
        <v>182</v>
      </c>
      <c r="DW1031" s="27" t="s">
        <v>156</v>
      </c>
      <c r="DX1031" s="27" t="s">
        <v>156</v>
      </c>
      <c r="DY1031" s="20" t="s">
        <v>1892</v>
      </c>
      <c r="DZ1031" s="16">
        <v>7</v>
      </c>
      <c r="EA1031" s="16">
        <v>0</v>
      </c>
      <c r="EB1031" s="27" t="s">
        <v>185</v>
      </c>
      <c r="EC1031" s="27" t="s">
        <v>185</v>
      </c>
      <c r="ED1031" s="27" t="s">
        <v>182</v>
      </c>
      <c r="EE1031" s="29">
        <v>44919.01635416667</v>
      </c>
      <c r="EF1031" s="28" t="s">
        <v>188</v>
      </c>
      <c r="EG1031" s="28" t="s">
        <v>189</v>
      </c>
      <c r="EH1031" s="28" t="s">
        <v>190</v>
      </c>
      <c r="EI1031" s="29">
        <v>45062.343865740739</v>
      </c>
      <c r="EJ1031" s="28" t="s">
        <v>197</v>
      </c>
      <c r="EK1031" s="28" t="s">
        <v>156</v>
      </c>
      <c r="EL1031" s="28" t="s">
        <v>198</v>
      </c>
      <c r="EM1031" s="45" t="s">
        <v>3713</v>
      </c>
      <c r="EN1031" s="46" t="str">
        <f t="shared" si="106"/>
        <v>343F111A</v>
      </c>
      <c r="EO1031" s="47">
        <f t="shared" si="107"/>
        <v>45129</v>
      </c>
      <c r="EP1031" s="47">
        <f t="shared" si="108"/>
        <v>44960</v>
      </c>
      <c r="EQ1031" s="48" t="str">
        <f t="shared" ca="1" si="109"/>
        <v>Past</v>
      </c>
      <c r="ER1031" s="49">
        <f t="shared" si="110"/>
        <v>169</v>
      </c>
      <c r="ES1031" s="50"/>
      <c r="ET1031" s="51">
        <f t="shared" si="111"/>
        <v>169</v>
      </c>
      <c r="EU1031" s="52">
        <f t="shared" si="112"/>
        <v>249444</v>
      </c>
      <c r="EV1031" s="46"/>
      <c r="EW1031" s="23" t="s">
        <v>3714</v>
      </c>
    </row>
    <row r="1032" spans="1:153" ht="14.25" hidden="1" customHeight="1">
      <c r="A1032" s="8">
        <v>1025</v>
      </c>
      <c r="B1032" s="9" t="s">
        <v>141</v>
      </c>
      <c r="C1032" s="10" t="s">
        <v>206</v>
      </c>
      <c r="D1032" s="10" t="s">
        <v>2008</v>
      </c>
      <c r="E1032" s="10" t="s">
        <v>150</v>
      </c>
      <c r="F1032" s="9" t="s">
        <v>2009</v>
      </c>
      <c r="G1032" s="10" t="s">
        <v>572</v>
      </c>
      <c r="H1032" s="9" t="s">
        <v>573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336</v>
      </c>
      <c r="S1032" s="9" t="s">
        <v>305</v>
      </c>
      <c r="T1032" s="9" t="s">
        <v>306</v>
      </c>
      <c r="U1032" s="9" t="s">
        <v>337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2273</v>
      </c>
      <c r="AA1032" s="9" t="s">
        <v>363</v>
      </c>
      <c r="AB1032" s="12" t="s">
        <v>2274</v>
      </c>
      <c r="AC1032" s="10" t="s">
        <v>2275</v>
      </c>
      <c r="AD1032" s="9" t="s">
        <v>2276</v>
      </c>
      <c r="AE1032" s="13" t="s">
        <v>2277</v>
      </c>
      <c r="AF1032" s="14" t="s">
        <v>580</v>
      </c>
      <c r="AG1032" s="10" t="s">
        <v>2924</v>
      </c>
      <c r="AH1032" s="11" t="s">
        <v>368</v>
      </c>
      <c r="AI1032" s="11" t="s">
        <v>369</v>
      </c>
      <c r="AJ1032" s="10" t="s">
        <v>370</v>
      </c>
      <c r="AK1032" s="11" t="s">
        <v>369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142</v>
      </c>
      <c r="AV1032" s="16">
        <v>6500</v>
      </c>
      <c r="AW1032" s="16">
        <v>8000</v>
      </c>
      <c r="AX1032" s="16">
        <v>0</v>
      </c>
      <c r="AY1032" s="16">
        <v>0</v>
      </c>
      <c r="AZ1032" s="16">
        <v>1500</v>
      </c>
      <c r="BA1032" s="17">
        <v>45131</v>
      </c>
      <c r="BB1032" s="30" t="s">
        <v>246</v>
      </c>
      <c r="BC1032" s="18" t="s">
        <v>156</v>
      </c>
      <c r="BD1032" s="17">
        <v>45291</v>
      </c>
      <c r="BE1032" s="17">
        <v>45322</v>
      </c>
      <c r="BF1032" s="17">
        <v>45092</v>
      </c>
      <c r="BG1032" s="10">
        <v>85352692</v>
      </c>
      <c r="BH1032" s="9" t="s">
        <v>321</v>
      </c>
      <c r="BI1032" s="19">
        <v>45139</v>
      </c>
      <c r="BJ1032" s="20">
        <v>45145</v>
      </c>
      <c r="BK1032" s="16">
        <v>900</v>
      </c>
      <c r="BL1032" s="16">
        <v>2340</v>
      </c>
      <c r="BM1032" s="9" t="s">
        <v>177</v>
      </c>
      <c r="BN1032" s="9" t="s">
        <v>226</v>
      </c>
      <c r="BO1032" s="9" t="s">
        <v>156</v>
      </c>
      <c r="BP1032" s="17">
        <v>45199</v>
      </c>
      <c r="BQ1032" s="17" t="s">
        <v>156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45072</v>
      </c>
      <c r="CD1032" s="10" t="s">
        <v>156</v>
      </c>
      <c r="CE1032" s="17">
        <v>45072</v>
      </c>
      <c r="CF1032" s="17" t="s">
        <v>156</v>
      </c>
      <c r="CG1032" s="17">
        <v>44969</v>
      </c>
      <c r="CH1032" s="17">
        <v>45070</v>
      </c>
      <c r="CI1032" s="16">
        <v>900</v>
      </c>
      <c r="CJ1032" s="10" t="s">
        <v>2931</v>
      </c>
      <c r="CK1032" s="10" t="s">
        <v>230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 t="s">
        <v>156</v>
      </c>
      <c r="CX1032" s="10" t="s">
        <v>193</v>
      </c>
      <c r="CY1032" s="17" t="s">
        <v>156</v>
      </c>
      <c r="CZ1032" s="17" t="s">
        <v>156</v>
      </c>
      <c r="DA1032" s="17" t="s">
        <v>156</v>
      </c>
      <c r="DB1032" s="17" t="s">
        <v>156</v>
      </c>
      <c r="DC1032" s="16">
        <v>0</v>
      </c>
      <c r="DD1032" s="10" t="s">
        <v>156</v>
      </c>
      <c r="DE1032" s="10" t="s">
        <v>156</v>
      </c>
      <c r="DF1032" s="18" t="s">
        <v>156</v>
      </c>
      <c r="DG1032" s="17" t="s">
        <v>156</v>
      </c>
      <c r="DH1032" s="10" t="s">
        <v>156</v>
      </c>
      <c r="DI1032" s="17" t="s">
        <v>156</v>
      </c>
      <c r="DJ1032" s="17" t="s">
        <v>156</v>
      </c>
      <c r="DK1032" s="17" t="s">
        <v>156</v>
      </c>
      <c r="DL1032" s="17" t="s">
        <v>156</v>
      </c>
      <c r="DM1032" s="16">
        <v>0</v>
      </c>
      <c r="DN1032" s="10" t="s">
        <v>156</v>
      </c>
      <c r="DO1032" s="10" t="s">
        <v>156</v>
      </c>
      <c r="DP1032" s="16">
        <v>36</v>
      </c>
      <c r="DQ1032" s="16">
        <v>18</v>
      </c>
      <c r="DR1032" s="11">
        <v>18</v>
      </c>
      <c r="DS1032" s="16">
        <v>18</v>
      </c>
      <c r="DT1032" s="16">
        <v>0</v>
      </c>
      <c r="DU1032" s="11" t="s">
        <v>181</v>
      </c>
      <c r="DV1032" s="11" t="s">
        <v>182</v>
      </c>
      <c r="DW1032" s="27" t="s">
        <v>156</v>
      </c>
      <c r="DX1032" s="27" t="s">
        <v>156</v>
      </c>
      <c r="DY1032" s="20" t="s">
        <v>993</v>
      </c>
      <c r="DZ1032" s="16">
        <v>7</v>
      </c>
      <c r="EA1032" s="16">
        <v>0</v>
      </c>
      <c r="EB1032" s="27" t="s">
        <v>185</v>
      </c>
      <c r="EC1032" s="27" t="s">
        <v>185</v>
      </c>
      <c r="ED1032" s="27" t="s">
        <v>182</v>
      </c>
      <c r="EE1032" s="29">
        <v>44969.702916666669</v>
      </c>
      <c r="EF1032" s="28" t="s">
        <v>188</v>
      </c>
      <c r="EG1032" s="28" t="s">
        <v>189</v>
      </c>
      <c r="EH1032" s="28" t="s">
        <v>190</v>
      </c>
      <c r="EI1032" s="29">
        <v>45075.818182870367</v>
      </c>
      <c r="EJ1032" s="28" t="s">
        <v>197</v>
      </c>
      <c r="EK1032" s="28" t="s">
        <v>156</v>
      </c>
      <c r="EL1032" s="28" t="s">
        <v>198</v>
      </c>
      <c r="EM1032" s="45"/>
      <c r="EN1032" s="46" t="str">
        <f t="shared" si="106"/>
        <v>343F111A</v>
      </c>
      <c r="EO1032" s="47">
        <f t="shared" si="107"/>
        <v>45192</v>
      </c>
      <c r="EP1032" s="47" t="str">
        <f t="shared" si="108"/>
        <v/>
      </c>
      <c r="EQ1032" s="48" t="str">
        <f t="shared" ca="1" si="109"/>
        <v>Y</v>
      </c>
      <c r="ER1032" s="49" t="str">
        <f t="shared" si="110"/>
        <v/>
      </c>
      <c r="ES1032" s="50"/>
      <c r="ET1032" s="51" t="str">
        <f t="shared" si="111"/>
        <v/>
      </c>
      <c r="EU1032" s="52" t="str">
        <f t="shared" si="112"/>
        <v/>
      </c>
      <c r="EV1032" s="46"/>
      <c r="EW1032" s="23" t="s">
        <v>3717</v>
      </c>
    </row>
    <row r="1033" spans="1:153" ht="14.25" customHeight="1">
      <c r="A1033" s="8">
        <v>1026</v>
      </c>
      <c r="B1033" s="9" t="s">
        <v>141</v>
      </c>
      <c r="C1033" s="10" t="s">
        <v>206</v>
      </c>
      <c r="D1033" s="10" t="s">
        <v>2008</v>
      </c>
      <c r="E1033" s="10" t="s">
        <v>150</v>
      </c>
      <c r="F1033" s="9" t="s">
        <v>2009</v>
      </c>
      <c r="G1033" s="10" t="s">
        <v>572</v>
      </c>
      <c r="H1033" s="9" t="s">
        <v>573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336</v>
      </c>
      <c r="S1033" s="9" t="s">
        <v>305</v>
      </c>
      <c r="T1033" s="9" t="s">
        <v>306</v>
      </c>
      <c r="U1033" s="9" t="s">
        <v>337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2273</v>
      </c>
      <c r="AA1033" s="9" t="s">
        <v>363</v>
      </c>
      <c r="AB1033" s="12" t="s">
        <v>2274</v>
      </c>
      <c r="AC1033" s="10" t="s">
        <v>2275</v>
      </c>
      <c r="AD1033" s="9" t="s">
        <v>2276</v>
      </c>
      <c r="AE1033" s="13" t="s">
        <v>2277</v>
      </c>
      <c r="AF1033" s="14" t="s">
        <v>580</v>
      </c>
      <c r="AG1033" s="10" t="s">
        <v>2924</v>
      </c>
      <c r="AH1033" s="11" t="s">
        <v>368</v>
      </c>
      <c r="AI1033" s="11" t="s">
        <v>369</v>
      </c>
      <c r="AJ1033" s="10" t="s">
        <v>370</v>
      </c>
      <c r="AK1033" s="11" t="s">
        <v>369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142</v>
      </c>
      <c r="AV1033" s="16">
        <v>6500</v>
      </c>
      <c r="AW1033" s="16">
        <v>8000</v>
      </c>
      <c r="AX1033" s="16">
        <v>0</v>
      </c>
      <c r="AY1033" s="16">
        <v>0</v>
      </c>
      <c r="AZ1033" s="16">
        <v>1500</v>
      </c>
      <c r="BA1033" s="17">
        <v>45131</v>
      </c>
      <c r="BB1033" s="30" t="s">
        <v>175</v>
      </c>
      <c r="BC1033" s="18">
        <v>45119</v>
      </c>
      <c r="BD1033" s="17">
        <v>45291</v>
      </c>
      <c r="BE1033" s="17">
        <v>45322</v>
      </c>
      <c r="BF1033" s="17">
        <v>45092</v>
      </c>
      <c r="BG1033" s="10">
        <v>85352694</v>
      </c>
      <c r="BH1033" s="9" t="s">
        <v>258</v>
      </c>
      <c r="BI1033" s="19">
        <v>45170</v>
      </c>
      <c r="BJ1033" s="20">
        <v>45173</v>
      </c>
      <c r="BK1033" s="16">
        <v>1800</v>
      </c>
      <c r="BL1033" s="16">
        <v>4680</v>
      </c>
      <c r="BM1033" s="9" t="s">
        <v>177</v>
      </c>
      <c r="BN1033" s="9" t="s">
        <v>470</v>
      </c>
      <c r="BO1033" s="9" t="s">
        <v>156</v>
      </c>
      <c r="BP1033" s="17">
        <v>45199</v>
      </c>
      <c r="BQ1033" s="17" t="s">
        <v>156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>
        <v>45065</v>
      </c>
      <c r="CD1033" s="10" t="s">
        <v>1867</v>
      </c>
      <c r="CE1033" s="17">
        <v>45065</v>
      </c>
      <c r="CF1033" s="17" t="s">
        <v>156</v>
      </c>
      <c r="CG1033" s="17">
        <v>45014</v>
      </c>
      <c r="CH1033" s="17">
        <v>45064</v>
      </c>
      <c r="CI1033" s="16">
        <v>900</v>
      </c>
      <c r="CJ1033" s="10" t="s">
        <v>2932</v>
      </c>
      <c r="CK1033" s="10" t="s">
        <v>230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45169</v>
      </c>
      <c r="CX1033" s="10" t="s">
        <v>991</v>
      </c>
      <c r="CY1033" s="17">
        <v>45156</v>
      </c>
      <c r="CZ1033" s="17" t="s">
        <v>156</v>
      </c>
      <c r="DA1033" s="17">
        <v>45014</v>
      </c>
      <c r="DB1033" s="17" t="s">
        <v>156</v>
      </c>
      <c r="DC1033" s="16">
        <v>0</v>
      </c>
      <c r="DD1033" s="10" t="s">
        <v>156</v>
      </c>
      <c r="DE1033" s="10" t="s">
        <v>156</v>
      </c>
      <c r="DF1033" s="18" t="s">
        <v>156</v>
      </c>
      <c r="DG1033" s="17">
        <v>45181</v>
      </c>
      <c r="DH1033" s="10" t="s">
        <v>992</v>
      </c>
      <c r="DI1033" s="17">
        <v>45177</v>
      </c>
      <c r="DJ1033" s="17" t="s">
        <v>156</v>
      </c>
      <c r="DK1033" s="17">
        <v>44969</v>
      </c>
      <c r="DL1033" s="17" t="s">
        <v>156</v>
      </c>
      <c r="DM1033" s="16">
        <v>0</v>
      </c>
      <c r="DN1033" s="10" t="s">
        <v>156</v>
      </c>
      <c r="DO1033" s="10" t="s">
        <v>156</v>
      </c>
      <c r="DP1033" s="16">
        <v>36</v>
      </c>
      <c r="DQ1033" s="16">
        <v>18</v>
      </c>
      <c r="DR1033" s="11">
        <v>18</v>
      </c>
      <c r="DS1033" s="16">
        <v>18</v>
      </c>
      <c r="DT1033" s="16">
        <v>0</v>
      </c>
      <c r="DU1033" s="11" t="s">
        <v>181</v>
      </c>
      <c r="DV1033" s="11" t="s">
        <v>182</v>
      </c>
      <c r="DW1033" s="27" t="s">
        <v>156</v>
      </c>
      <c r="DX1033" s="27" t="s">
        <v>156</v>
      </c>
      <c r="DY1033" s="20" t="s">
        <v>993</v>
      </c>
      <c r="DZ1033" s="16">
        <v>7</v>
      </c>
      <c r="EA1033" s="16">
        <v>0</v>
      </c>
      <c r="EB1033" s="27" t="s">
        <v>185</v>
      </c>
      <c r="EC1033" s="27" t="s">
        <v>185</v>
      </c>
      <c r="ED1033" s="27" t="s">
        <v>182</v>
      </c>
      <c r="EE1033" s="29">
        <v>44969.712997685187</v>
      </c>
      <c r="EF1033" s="28" t="s">
        <v>188</v>
      </c>
      <c r="EG1033" s="28" t="s">
        <v>189</v>
      </c>
      <c r="EH1033" s="28" t="s">
        <v>190</v>
      </c>
      <c r="EI1033" s="29">
        <v>45113.455891203703</v>
      </c>
      <c r="EJ1033" s="28" t="s">
        <v>2933</v>
      </c>
      <c r="EK1033" s="28" t="s">
        <v>2934</v>
      </c>
      <c r="EL1033" s="28" t="s">
        <v>2935</v>
      </c>
      <c r="EM1033" s="45" t="s">
        <v>3713</v>
      </c>
      <c r="EN1033" s="46" t="str">
        <f t="shared" ref="EN1033:EN1096" si="113">MID(AG1033,3,8)</f>
        <v>343F111A</v>
      </c>
      <c r="EO1033" s="47">
        <f t="shared" ref="EO1033:EO1096" si="114">BP1033-EA1033-DZ1033</f>
        <v>45192</v>
      </c>
      <c r="EP1033" s="47">
        <f t="shared" ref="EP1033:EP1096" si="115">IF(AND(CM1033="",CW1033=""),"",MIN(CM1033,CW1033))</f>
        <v>45169</v>
      </c>
      <c r="EQ1033" s="48" t="str">
        <f t="shared" ref="EQ1033:EQ1096" ca="1" si="116">IF(EP1033&gt;$EQ$3,"Y","Past")</f>
        <v>Y</v>
      </c>
      <c r="ER1033" s="49">
        <f t="shared" ref="ER1033:ER1096" si="117">IFERROR(EO1033-EP1033,"")</f>
        <v>23</v>
      </c>
      <c r="ES1033" s="50"/>
      <c r="ET1033" s="51">
        <f t="shared" ref="ET1033:ET1096" si="118">IF(ES1033&lt;&gt;"",EO1033-ES1033,ER1033)</f>
        <v>23</v>
      </c>
      <c r="EU1033" s="52">
        <f t="shared" ref="EU1033:EU1096" si="119">IFERROR(BK1033*ER1033,"")</f>
        <v>41400</v>
      </c>
      <c r="EV1033" s="46"/>
      <c r="EW1033" s="23" t="s">
        <v>3721</v>
      </c>
    </row>
    <row r="1034" spans="1:153" ht="14.25" hidden="1" customHeight="1">
      <c r="A1034" s="8">
        <v>1027</v>
      </c>
      <c r="B1034" s="9" t="s">
        <v>141</v>
      </c>
      <c r="C1034" s="10" t="s">
        <v>206</v>
      </c>
      <c r="D1034" s="10" t="s">
        <v>2008</v>
      </c>
      <c r="E1034" s="10" t="s">
        <v>150</v>
      </c>
      <c r="F1034" s="9" t="s">
        <v>2009</v>
      </c>
      <c r="G1034" s="10" t="s">
        <v>572</v>
      </c>
      <c r="H1034" s="9" t="s">
        <v>573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336</v>
      </c>
      <c r="S1034" s="9" t="s">
        <v>305</v>
      </c>
      <c r="T1034" s="9" t="s">
        <v>306</v>
      </c>
      <c r="U1034" s="9" t="s">
        <v>337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2273</v>
      </c>
      <c r="AA1034" s="9" t="s">
        <v>363</v>
      </c>
      <c r="AB1034" s="12" t="s">
        <v>2274</v>
      </c>
      <c r="AC1034" s="10" t="s">
        <v>2275</v>
      </c>
      <c r="AD1034" s="9" t="s">
        <v>2276</v>
      </c>
      <c r="AE1034" s="13" t="s">
        <v>2277</v>
      </c>
      <c r="AF1034" s="14" t="s">
        <v>580</v>
      </c>
      <c r="AG1034" s="10" t="s">
        <v>2924</v>
      </c>
      <c r="AH1034" s="11" t="s">
        <v>368</v>
      </c>
      <c r="AI1034" s="11" t="s">
        <v>369</v>
      </c>
      <c r="AJ1034" s="10" t="s">
        <v>370</v>
      </c>
      <c r="AK1034" s="11" t="s">
        <v>369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142</v>
      </c>
      <c r="AV1034" s="16">
        <v>6500</v>
      </c>
      <c r="AW1034" s="16">
        <v>8000</v>
      </c>
      <c r="AX1034" s="16">
        <v>0</v>
      </c>
      <c r="AY1034" s="16">
        <v>0</v>
      </c>
      <c r="AZ1034" s="16">
        <v>1500</v>
      </c>
      <c r="BA1034" s="17">
        <v>45131</v>
      </c>
      <c r="BB1034" s="30" t="s">
        <v>175</v>
      </c>
      <c r="BC1034" s="18">
        <v>44953</v>
      </c>
      <c r="BD1034" s="17">
        <v>45291</v>
      </c>
      <c r="BE1034" s="17">
        <v>45322</v>
      </c>
      <c r="BF1034" s="17">
        <v>45092</v>
      </c>
      <c r="BG1034" s="10">
        <v>84972301</v>
      </c>
      <c r="BH1034" s="9" t="s">
        <v>303</v>
      </c>
      <c r="BI1034" s="19">
        <v>45170</v>
      </c>
      <c r="BJ1034" s="20">
        <v>45173</v>
      </c>
      <c r="BK1034" s="16">
        <v>0</v>
      </c>
      <c r="BL1034" s="16">
        <v>0</v>
      </c>
      <c r="BM1034" s="9" t="s">
        <v>177</v>
      </c>
      <c r="BN1034" s="9" t="s">
        <v>178</v>
      </c>
      <c r="BO1034" s="9" t="s">
        <v>156</v>
      </c>
      <c r="BP1034" s="17">
        <v>45202</v>
      </c>
      <c r="BQ1034" s="17" t="s">
        <v>156</v>
      </c>
      <c r="BR1034" s="17">
        <v>45153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>
        <v>44880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>
        <v>44957</v>
      </c>
      <c r="CD1034" s="10" t="s">
        <v>2176</v>
      </c>
      <c r="CE1034" s="17">
        <v>45006</v>
      </c>
      <c r="CF1034" s="17" t="s">
        <v>156</v>
      </c>
      <c r="CG1034" s="17">
        <v>44917</v>
      </c>
      <c r="CH1034" s="17">
        <v>44953</v>
      </c>
      <c r="CI1034" s="16">
        <v>1000</v>
      </c>
      <c r="CJ1034" s="10" t="s">
        <v>2936</v>
      </c>
      <c r="CK1034" s="10" t="s">
        <v>230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>
        <v>44880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45083</v>
      </c>
      <c r="CX1034" s="10" t="s">
        <v>2615</v>
      </c>
      <c r="CY1034" s="17">
        <v>45034</v>
      </c>
      <c r="CZ1034" s="17" t="s">
        <v>156</v>
      </c>
      <c r="DA1034" s="17">
        <v>45006</v>
      </c>
      <c r="DB1034" s="17" t="s">
        <v>156</v>
      </c>
      <c r="DC1034" s="16">
        <v>0</v>
      </c>
      <c r="DD1034" s="10" t="s">
        <v>156</v>
      </c>
      <c r="DE1034" s="10" t="s">
        <v>156</v>
      </c>
      <c r="DF1034" s="18" t="s">
        <v>156</v>
      </c>
      <c r="DG1034" s="17">
        <v>45160</v>
      </c>
      <c r="DH1034" s="10" t="s">
        <v>2443</v>
      </c>
      <c r="DI1034" s="17">
        <v>45062</v>
      </c>
      <c r="DJ1034" s="17" t="s">
        <v>156</v>
      </c>
      <c r="DK1034" s="17">
        <v>45006</v>
      </c>
      <c r="DL1034" s="17" t="s">
        <v>156</v>
      </c>
      <c r="DM1034" s="16">
        <v>0</v>
      </c>
      <c r="DN1034" s="10" t="s">
        <v>156</v>
      </c>
      <c r="DO1034" s="10" t="s">
        <v>156</v>
      </c>
      <c r="DP1034" s="16">
        <v>36</v>
      </c>
      <c r="DQ1034" s="16">
        <v>18</v>
      </c>
      <c r="DR1034" s="11">
        <v>18</v>
      </c>
      <c r="DS1034" s="16">
        <v>18</v>
      </c>
      <c r="DT1034" s="16">
        <v>700</v>
      </c>
      <c r="DU1034" s="11" t="s">
        <v>181</v>
      </c>
      <c r="DV1034" s="11" t="s">
        <v>182</v>
      </c>
      <c r="DW1034" s="27" t="s">
        <v>156</v>
      </c>
      <c r="DX1034" s="27" t="s">
        <v>156</v>
      </c>
      <c r="DY1034" s="20" t="s">
        <v>2362</v>
      </c>
      <c r="DZ1034" s="16">
        <v>7</v>
      </c>
      <c r="EA1034" s="16">
        <v>0</v>
      </c>
      <c r="EB1034" s="27" t="s">
        <v>185</v>
      </c>
      <c r="EC1034" s="27" t="s">
        <v>185</v>
      </c>
      <c r="ED1034" s="27" t="s">
        <v>182</v>
      </c>
      <c r="EE1034" s="29">
        <v>44881.034745370373</v>
      </c>
      <c r="EF1034" s="28" t="s">
        <v>186</v>
      </c>
      <c r="EG1034" s="28" t="s">
        <v>156</v>
      </c>
      <c r="EH1034" s="28" t="s">
        <v>187</v>
      </c>
      <c r="EI1034" s="29">
        <v>45115.510740740741</v>
      </c>
      <c r="EJ1034" s="28" t="s">
        <v>542</v>
      </c>
      <c r="EK1034" s="28" t="s">
        <v>156</v>
      </c>
      <c r="EL1034" s="28" t="s">
        <v>543</v>
      </c>
      <c r="EM1034" s="45"/>
      <c r="EN1034" s="46" t="str">
        <f t="shared" si="113"/>
        <v>343F111A</v>
      </c>
      <c r="EO1034" s="47">
        <f t="shared" si="114"/>
        <v>45195</v>
      </c>
      <c r="EP1034" s="47">
        <f t="shared" si="115"/>
        <v>45083</v>
      </c>
      <c r="EQ1034" s="48" t="str">
        <f t="shared" ca="1" si="116"/>
        <v>Past</v>
      </c>
      <c r="ER1034" s="49">
        <f t="shared" si="117"/>
        <v>112</v>
      </c>
      <c r="ES1034" s="50"/>
      <c r="ET1034" s="51">
        <f t="shared" si="118"/>
        <v>112</v>
      </c>
      <c r="EU1034" s="52">
        <f t="shared" si="119"/>
        <v>0</v>
      </c>
      <c r="EV1034" s="46"/>
    </row>
    <row r="1035" spans="1:153" ht="14.25" hidden="1" customHeight="1">
      <c r="A1035" s="8">
        <v>1028</v>
      </c>
      <c r="B1035" s="9" t="s">
        <v>141</v>
      </c>
      <c r="C1035" s="10" t="s">
        <v>206</v>
      </c>
      <c r="D1035" s="10" t="s">
        <v>2008</v>
      </c>
      <c r="E1035" s="10" t="s">
        <v>150</v>
      </c>
      <c r="F1035" s="9" t="s">
        <v>2009</v>
      </c>
      <c r="G1035" s="10" t="s">
        <v>572</v>
      </c>
      <c r="H1035" s="9" t="s">
        <v>573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336</v>
      </c>
      <c r="S1035" s="9" t="s">
        <v>305</v>
      </c>
      <c r="T1035" s="9" t="s">
        <v>306</v>
      </c>
      <c r="U1035" s="9" t="s">
        <v>337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2273</v>
      </c>
      <c r="AA1035" s="9" t="s">
        <v>363</v>
      </c>
      <c r="AB1035" s="12" t="s">
        <v>2274</v>
      </c>
      <c r="AC1035" s="10" t="s">
        <v>2275</v>
      </c>
      <c r="AD1035" s="9" t="s">
        <v>2276</v>
      </c>
      <c r="AE1035" s="13" t="s">
        <v>2277</v>
      </c>
      <c r="AF1035" s="14" t="s">
        <v>580</v>
      </c>
      <c r="AG1035" s="10" t="s">
        <v>2924</v>
      </c>
      <c r="AH1035" s="11" t="s">
        <v>368</v>
      </c>
      <c r="AI1035" s="11" t="s">
        <v>369</v>
      </c>
      <c r="AJ1035" s="10" t="s">
        <v>370</v>
      </c>
      <c r="AK1035" s="11" t="s">
        <v>369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2.6</v>
      </c>
      <c r="AU1035" s="10" t="s">
        <v>142</v>
      </c>
      <c r="AV1035" s="16">
        <v>6500</v>
      </c>
      <c r="AW1035" s="16">
        <v>8000</v>
      </c>
      <c r="AX1035" s="16">
        <v>0</v>
      </c>
      <c r="AY1035" s="16">
        <v>0</v>
      </c>
      <c r="AZ1035" s="16">
        <v>1500</v>
      </c>
      <c r="BA1035" s="17">
        <v>45131</v>
      </c>
      <c r="BB1035" s="30" t="s">
        <v>175</v>
      </c>
      <c r="BC1035" s="18" t="s">
        <v>156</v>
      </c>
      <c r="BD1035" s="17">
        <v>45291</v>
      </c>
      <c r="BE1035" s="17">
        <v>45322</v>
      </c>
      <c r="BF1035" s="17">
        <v>45092</v>
      </c>
      <c r="BG1035" s="10">
        <v>85545538</v>
      </c>
      <c r="BH1035" s="9" t="s">
        <v>247</v>
      </c>
      <c r="BI1035" s="19">
        <v>45200</v>
      </c>
      <c r="BJ1035" s="20">
        <v>45208</v>
      </c>
      <c r="BK1035" s="16">
        <v>0</v>
      </c>
      <c r="BL1035" s="16">
        <v>0</v>
      </c>
      <c r="BM1035" s="9" t="s">
        <v>177</v>
      </c>
      <c r="BN1035" s="9" t="s">
        <v>178</v>
      </c>
      <c r="BO1035" s="9" t="s">
        <v>156</v>
      </c>
      <c r="BP1035" s="17">
        <v>45220</v>
      </c>
      <c r="BQ1035" s="17" t="s">
        <v>156</v>
      </c>
      <c r="BR1035" s="17">
        <v>45220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>
        <v>45057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45093</v>
      </c>
      <c r="CD1035" s="10" t="s">
        <v>1022</v>
      </c>
      <c r="CE1035" s="17">
        <v>45093</v>
      </c>
      <c r="CF1035" s="17" t="s">
        <v>156</v>
      </c>
      <c r="CG1035" s="17">
        <v>45057</v>
      </c>
      <c r="CH1035" s="17" t="s">
        <v>156</v>
      </c>
      <c r="CI1035" s="16">
        <v>0</v>
      </c>
      <c r="CJ1035" s="10" t="s">
        <v>156</v>
      </c>
      <c r="CK1035" s="10" t="s">
        <v>156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>
        <v>45057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 t="s">
        <v>156</v>
      </c>
      <c r="CX1035" s="10" t="s">
        <v>193</v>
      </c>
      <c r="CY1035" s="17" t="s">
        <v>156</v>
      </c>
      <c r="CZ1035" s="17" t="s">
        <v>156</v>
      </c>
      <c r="DA1035" s="17">
        <v>45057</v>
      </c>
      <c r="DB1035" s="17" t="s">
        <v>156</v>
      </c>
      <c r="DC1035" s="16">
        <v>0</v>
      </c>
      <c r="DD1035" s="10" t="s">
        <v>156</v>
      </c>
      <c r="DE1035" s="10" t="s">
        <v>156</v>
      </c>
      <c r="DF1035" s="18" t="s">
        <v>156</v>
      </c>
      <c r="DG1035" s="17" t="s">
        <v>156</v>
      </c>
      <c r="DH1035" s="10" t="s">
        <v>156</v>
      </c>
      <c r="DI1035" s="17" t="s">
        <v>156</v>
      </c>
      <c r="DJ1035" s="17" t="s">
        <v>156</v>
      </c>
      <c r="DK1035" s="17">
        <v>45057</v>
      </c>
      <c r="DL1035" s="17" t="s">
        <v>156</v>
      </c>
      <c r="DM1035" s="16">
        <v>0</v>
      </c>
      <c r="DN1035" s="10" t="s">
        <v>156</v>
      </c>
      <c r="DO1035" s="10" t="s">
        <v>156</v>
      </c>
      <c r="DP1035" s="16">
        <v>36</v>
      </c>
      <c r="DQ1035" s="16">
        <v>18</v>
      </c>
      <c r="DR1035" s="11">
        <v>18</v>
      </c>
      <c r="DS1035" s="16">
        <v>18</v>
      </c>
      <c r="DT1035" s="16">
        <v>240</v>
      </c>
      <c r="DU1035" s="11" t="s">
        <v>181</v>
      </c>
      <c r="DV1035" s="11" t="s">
        <v>182</v>
      </c>
      <c r="DW1035" s="27" t="s">
        <v>156</v>
      </c>
      <c r="DX1035" s="27" t="s">
        <v>156</v>
      </c>
      <c r="DY1035" s="20" t="s">
        <v>553</v>
      </c>
      <c r="DZ1035" s="16">
        <v>7</v>
      </c>
      <c r="EA1035" s="16">
        <v>0</v>
      </c>
      <c r="EB1035" s="27" t="s">
        <v>185</v>
      </c>
      <c r="EC1035" s="27" t="s">
        <v>185</v>
      </c>
      <c r="ED1035" s="27" t="s">
        <v>182</v>
      </c>
      <c r="EE1035" s="29">
        <v>45057.979513888888</v>
      </c>
      <c r="EF1035" s="28" t="s">
        <v>186</v>
      </c>
      <c r="EG1035" s="28" t="s">
        <v>156</v>
      </c>
      <c r="EH1035" s="28" t="s">
        <v>187</v>
      </c>
      <c r="EI1035" s="29">
        <v>45096.814641203702</v>
      </c>
      <c r="EJ1035" s="28" t="s">
        <v>197</v>
      </c>
      <c r="EK1035" s="28" t="s">
        <v>156</v>
      </c>
      <c r="EL1035" s="28" t="s">
        <v>198</v>
      </c>
      <c r="EM1035" s="45"/>
      <c r="EN1035" s="46" t="str">
        <f t="shared" si="113"/>
        <v>343F111A</v>
      </c>
      <c r="EO1035" s="47">
        <f t="shared" si="114"/>
        <v>45213</v>
      </c>
      <c r="EP1035" s="47" t="str">
        <f t="shared" si="115"/>
        <v/>
      </c>
      <c r="EQ1035" s="48" t="str">
        <f t="shared" ca="1" si="116"/>
        <v>Y</v>
      </c>
      <c r="ER1035" s="49" t="str">
        <f t="shared" si="117"/>
        <v/>
      </c>
      <c r="ES1035" s="50"/>
      <c r="ET1035" s="51" t="str">
        <f t="shared" si="118"/>
        <v/>
      </c>
      <c r="EU1035" s="52" t="str">
        <f t="shared" si="119"/>
        <v/>
      </c>
      <c r="EV1035" s="46"/>
    </row>
    <row r="1036" spans="1:153" ht="14.25" hidden="1" customHeight="1">
      <c r="A1036" s="8">
        <v>1029</v>
      </c>
      <c r="B1036" s="9" t="s">
        <v>141</v>
      </c>
      <c r="C1036" s="10" t="s">
        <v>206</v>
      </c>
      <c r="D1036" s="10" t="s">
        <v>2008</v>
      </c>
      <c r="E1036" s="10" t="s">
        <v>150</v>
      </c>
      <c r="F1036" s="9" t="s">
        <v>2009</v>
      </c>
      <c r="G1036" s="10" t="s">
        <v>572</v>
      </c>
      <c r="H1036" s="9" t="s">
        <v>573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336</v>
      </c>
      <c r="S1036" s="9" t="s">
        <v>305</v>
      </c>
      <c r="T1036" s="9" t="s">
        <v>306</v>
      </c>
      <c r="U1036" s="9" t="s">
        <v>337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2273</v>
      </c>
      <c r="AA1036" s="9" t="s">
        <v>363</v>
      </c>
      <c r="AB1036" s="12" t="s">
        <v>2274</v>
      </c>
      <c r="AC1036" s="10" t="s">
        <v>2275</v>
      </c>
      <c r="AD1036" s="9" t="s">
        <v>2276</v>
      </c>
      <c r="AE1036" s="13" t="s">
        <v>2277</v>
      </c>
      <c r="AF1036" s="14" t="s">
        <v>580</v>
      </c>
      <c r="AG1036" s="10" t="s">
        <v>2924</v>
      </c>
      <c r="AH1036" s="11" t="s">
        <v>368</v>
      </c>
      <c r="AI1036" s="11" t="s">
        <v>369</v>
      </c>
      <c r="AJ1036" s="10" t="s">
        <v>370</v>
      </c>
      <c r="AK1036" s="11" t="s">
        <v>369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2.6</v>
      </c>
      <c r="AU1036" s="10" t="s">
        <v>142</v>
      </c>
      <c r="AV1036" s="16">
        <v>6500</v>
      </c>
      <c r="AW1036" s="16">
        <v>8000</v>
      </c>
      <c r="AX1036" s="16">
        <v>0</v>
      </c>
      <c r="AY1036" s="16">
        <v>0</v>
      </c>
      <c r="AZ1036" s="16">
        <v>1500</v>
      </c>
      <c r="BA1036" s="17">
        <v>45131</v>
      </c>
      <c r="BB1036" s="30" t="s">
        <v>175</v>
      </c>
      <c r="BC1036" s="18" t="s">
        <v>156</v>
      </c>
      <c r="BD1036" s="17">
        <v>45291</v>
      </c>
      <c r="BE1036" s="17">
        <v>45322</v>
      </c>
      <c r="BF1036" s="17">
        <v>45092</v>
      </c>
      <c r="BG1036" s="10">
        <v>85545537</v>
      </c>
      <c r="BH1036" s="9" t="s">
        <v>176</v>
      </c>
      <c r="BI1036" s="19">
        <v>45200</v>
      </c>
      <c r="BJ1036" s="20">
        <v>45201</v>
      </c>
      <c r="BK1036" s="16">
        <v>0</v>
      </c>
      <c r="BL1036" s="16">
        <v>0</v>
      </c>
      <c r="BM1036" s="9" t="s">
        <v>177</v>
      </c>
      <c r="BN1036" s="9" t="s">
        <v>178</v>
      </c>
      <c r="BO1036" s="9" t="s">
        <v>156</v>
      </c>
      <c r="BP1036" s="17">
        <v>45229</v>
      </c>
      <c r="BQ1036" s="17" t="s">
        <v>156</v>
      </c>
      <c r="BR1036" s="17">
        <v>45276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>
        <v>45057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45093</v>
      </c>
      <c r="CD1036" s="10" t="s">
        <v>1022</v>
      </c>
      <c r="CE1036" s="17">
        <v>45142</v>
      </c>
      <c r="CF1036" s="17" t="s">
        <v>156</v>
      </c>
      <c r="CG1036" s="17">
        <v>45057</v>
      </c>
      <c r="CH1036" s="17" t="s">
        <v>156</v>
      </c>
      <c r="CI1036" s="16">
        <v>0</v>
      </c>
      <c r="CJ1036" s="10" t="s">
        <v>156</v>
      </c>
      <c r="CK1036" s="10" t="s">
        <v>156</v>
      </c>
      <c r="CL1036" s="18">
        <v>45142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>
        <v>45057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 t="s">
        <v>156</v>
      </c>
      <c r="CX1036" s="10" t="s">
        <v>193</v>
      </c>
      <c r="CY1036" s="17" t="s">
        <v>156</v>
      </c>
      <c r="CZ1036" s="17" t="s">
        <v>156</v>
      </c>
      <c r="DA1036" s="17">
        <v>45057</v>
      </c>
      <c r="DB1036" s="17" t="s">
        <v>156</v>
      </c>
      <c r="DC1036" s="16">
        <v>0</v>
      </c>
      <c r="DD1036" s="10" t="s">
        <v>156</v>
      </c>
      <c r="DE1036" s="10" t="s">
        <v>156</v>
      </c>
      <c r="DF1036" s="18" t="s">
        <v>156</v>
      </c>
      <c r="DG1036" s="17" t="s">
        <v>156</v>
      </c>
      <c r="DH1036" s="10" t="s">
        <v>156</v>
      </c>
      <c r="DI1036" s="17" t="s">
        <v>156</v>
      </c>
      <c r="DJ1036" s="17" t="s">
        <v>156</v>
      </c>
      <c r="DK1036" s="17">
        <v>45057</v>
      </c>
      <c r="DL1036" s="17" t="s">
        <v>156</v>
      </c>
      <c r="DM1036" s="16">
        <v>0</v>
      </c>
      <c r="DN1036" s="10" t="s">
        <v>156</v>
      </c>
      <c r="DO1036" s="10" t="s">
        <v>156</v>
      </c>
      <c r="DP1036" s="16">
        <v>36</v>
      </c>
      <c r="DQ1036" s="16">
        <v>18</v>
      </c>
      <c r="DR1036" s="11">
        <v>18</v>
      </c>
      <c r="DS1036" s="16">
        <v>18</v>
      </c>
      <c r="DT1036" s="16">
        <v>1800</v>
      </c>
      <c r="DU1036" s="11" t="s">
        <v>181</v>
      </c>
      <c r="DV1036" s="11" t="s">
        <v>182</v>
      </c>
      <c r="DW1036" s="27" t="s">
        <v>156</v>
      </c>
      <c r="DX1036" s="27" t="s">
        <v>156</v>
      </c>
      <c r="DY1036" s="20" t="s">
        <v>2559</v>
      </c>
      <c r="DZ1036" s="16">
        <v>7</v>
      </c>
      <c r="EA1036" s="16">
        <v>0</v>
      </c>
      <c r="EB1036" s="27" t="s">
        <v>185</v>
      </c>
      <c r="EC1036" s="27" t="s">
        <v>185</v>
      </c>
      <c r="ED1036" s="27" t="s">
        <v>182</v>
      </c>
      <c r="EE1036" s="29">
        <v>45057.979513888888</v>
      </c>
      <c r="EF1036" s="28" t="s">
        <v>186</v>
      </c>
      <c r="EG1036" s="28" t="s">
        <v>156</v>
      </c>
      <c r="EH1036" s="28" t="s">
        <v>187</v>
      </c>
      <c r="EI1036" s="29">
        <v>45096.814641203702</v>
      </c>
      <c r="EJ1036" s="28" t="s">
        <v>197</v>
      </c>
      <c r="EK1036" s="28" t="s">
        <v>156</v>
      </c>
      <c r="EL1036" s="28" t="s">
        <v>198</v>
      </c>
      <c r="EM1036" s="45"/>
      <c r="EN1036" s="46" t="str">
        <f t="shared" si="113"/>
        <v>343F111A</v>
      </c>
      <c r="EO1036" s="47">
        <f t="shared" si="114"/>
        <v>45222</v>
      </c>
      <c r="EP1036" s="47" t="str">
        <f t="shared" si="115"/>
        <v/>
      </c>
      <c r="EQ1036" s="48" t="str">
        <f t="shared" ca="1" si="116"/>
        <v>Y</v>
      </c>
      <c r="ER1036" s="49" t="str">
        <f t="shared" si="117"/>
        <v/>
      </c>
      <c r="ES1036" s="50"/>
      <c r="ET1036" s="51" t="str">
        <f t="shared" si="118"/>
        <v/>
      </c>
      <c r="EU1036" s="52" t="str">
        <f t="shared" si="119"/>
        <v/>
      </c>
      <c r="EV1036" s="46"/>
    </row>
    <row r="1037" spans="1:153" ht="14.25" hidden="1" customHeight="1">
      <c r="A1037" s="8">
        <v>1030</v>
      </c>
      <c r="B1037" s="9" t="s">
        <v>141</v>
      </c>
      <c r="C1037" s="10" t="s">
        <v>206</v>
      </c>
      <c r="D1037" s="10" t="s">
        <v>2008</v>
      </c>
      <c r="E1037" s="10" t="s">
        <v>150</v>
      </c>
      <c r="F1037" s="9" t="s">
        <v>2009</v>
      </c>
      <c r="G1037" s="10" t="s">
        <v>572</v>
      </c>
      <c r="H1037" s="9" t="s">
        <v>573</v>
      </c>
      <c r="I1037" s="9" t="s">
        <v>147</v>
      </c>
      <c r="J1037" s="9" t="s">
        <v>148</v>
      </c>
      <c r="K1037" s="9" t="s">
        <v>147</v>
      </c>
      <c r="L1037" s="9" t="s">
        <v>148</v>
      </c>
      <c r="M1037" s="9" t="s">
        <v>149</v>
      </c>
      <c r="N1037" s="9" t="s">
        <v>150</v>
      </c>
      <c r="O1037" s="9" t="s">
        <v>151</v>
      </c>
      <c r="P1037" s="9" t="s">
        <v>142</v>
      </c>
      <c r="Q1037" s="9" t="s">
        <v>152</v>
      </c>
      <c r="R1037" s="9" t="s">
        <v>336</v>
      </c>
      <c r="S1037" s="9" t="s">
        <v>305</v>
      </c>
      <c r="T1037" s="9" t="s">
        <v>306</v>
      </c>
      <c r="U1037" s="9" t="s">
        <v>337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2273</v>
      </c>
      <c r="AA1037" s="9" t="s">
        <v>363</v>
      </c>
      <c r="AB1037" s="12" t="s">
        <v>2274</v>
      </c>
      <c r="AC1037" s="10" t="s">
        <v>2275</v>
      </c>
      <c r="AD1037" s="9" t="s">
        <v>2276</v>
      </c>
      <c r="AE1037" s="13" t="s">
        <v>2277</v>
      </c>
      <c r="AF1037" s="14" t="s">
        <v>580</v>
      </c>
      <c r="AG1037" s="10" t="s">
        <v>2924</v>
      </c>
      <c r="AH1037" s="11" t="s">
        <v>368</v>
      </c>
      <c r="AI1037" s="11" t="s">
        <v>369</v>
      </c>
      <c r="AJ1037" s="10" t="s">
        <v>370</v>
      </c>
      <c r="AK1037" s="11" t="s">
        <v>369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2.6</v>
      </c>
      <c r="AU1037" s="10" t="s">
        <v>142</v>
      </c>
      <c r="AV1037" s="16">
        <v>6500</v>
      </c>
      <c r="AW1037" s="16">
        <v>8000</v>
      </c>
      <c r="AX1037" s="16">
        <v>0</v>
      </c>
      <c r="AY1037" s="16">
        <v>0</v>
      </c>
      <c r="AZ1037" s="16">
        <v>1500</v>
      </c>
      <c r="BA1037" s="17">
        <v>45131</v>
      </c>
      <c r="BB1037" s="30" t="s">
        <v>175</v>
      </c>
      <c r="BC1037" s="18">
        <v>45064</v>
      </c>
      <c r="BD1037" s="17">
        <v>45291</v>
      </c>
      <c r="BE1037" s="17">
        <v>45322</v>
      </c>
      <c r="BF1037" s="17">
        <v>45092</v>
      </c>
      <c r="BG1037" s="10">
        <v>85530173</v>
      </c>
      <c r="BH1037" s="9" t="s">
        <v>211</v>
      </c>
      <c r="BI1037" s="19">
        <v>45231</v>
      </c>
      <c r="BJ1037" s="20">
        <v>45236</v>
      </c>
      <c r="BK1037" s="16">
        <v>0</v>
      </c>
      <c r="BL1037" s="16">
        <v>0</v>
      </c>
      <c r="BM1037" s="9" t="s">
        <v>177</v>
      </c>
      <c r="BN1037" s="9" t="s">
        <v>521</v>
      </c>
      <c r="BO1037" s="9" t="s">
        <v>156</v>
      </c>
      <c r="BP1037" s="17">
        <v>45246</v>
      </c>
      <c r="BQ1037" s="17" t="s">
        <v>156</v>
      </c>
      <c r="BR1037" s="17">
        <v>45246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>
        <v>45048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>
        <v>45065</v>
      </c>
      <c r="CD1037" s="10" t="s">
        <v>156</v>
      </c>
      <c r="CE1037" s="17">
        <v>45065</v>
      </c>
      <c r="CF1037" s="17" t="s">
        <v>156</v>
      </c>
      <c r="CG1037" s="17">
        <v>45048</v>
      </c>
      <c r="CH1037" s="17">
        <v>45064</v>
      </c>
      <c r="CI1037" s="16">
        <v>150</v>
      </c>
      <c r="CJ1037" s="10" t="s">
        <v>2937</v>
      </c>
      <c r="CK1037" s="10" t="s">
        <v>230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>
        <v>45048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45218</v>
      </c>
      <c r="CX1037" s="10" t="s">
        <v>193</v>
      </c>
      <c r="CY1037" s="17">
        <v>45212</v>
      </c>
      <c r="CZ1037" s="17" t="s">
        <v>156</v>
      </c>
      <c r="DA1037" s="17">
        <v>45056</v>
      </c>
      <c r="DB1037" s="17" t="s">
        <v>156</v>
      </c>
      <c r="DC1037" s="16">
        <v>0</v>
      </c>
      <c r="DD1037" s="10" t="s">
        <v>156</v>
      </c>
      <c r="DE1037" s="10" t="s">
        <v>156</v>
      </c>
      <c r="DF1037" s="18" t="s">
        <v>156</v>
      </c>
      <c r="DG1037" s="17">
        <v>45226</v>
      </c>
      <c r="DH1037" s="10" t="s">
        <v>156</v>
      </c>
      <c r="DI1037" s="17">
        <v>45226</v>
      </c>
      <c r="DJ1037" s="17" t="s">
        <v>156</v>
      </c>
      <c r="DK1037" s="17">
        <v>45048</v>
      </c>
      <c r="DL1037" s="17" t="s">
        <v>156</v>
      </c>
      <c r="DM1037" s="16">
        <v>0</v>
      </c>
      <c r="DN1037" s="10" t="s">
        <v>156</v>
      </c>
      <c r="DO1037" s="10" t="s">
        <v>156</v>
      </c>
      <c r="DP1037" s="16">
        <v>36</v>
      </c>
      <c r="DQ1037" s="16">
        <v>18</v>
      </c>
      <c r="DR1037" s="11">
        <v>18</v>
      </c>
      <c r="DS1037" s="16">
        <v>18</v>
      </c>
      <c r="DT1037" s="16">
        <v>0</v>
      </c>
      <c r="DU1037" s="11" t="s">
        <v>181</v>
      </c>
      <c r="DV1037" s="11" t="s">
        <v>182</v>
      </c>
      <c r="DW1037" s="27" t="s">
        <v>156</v>
      </c>
      <c r="DX1037" s="27" t="s">
        <v>156</v>
      </c>
      <c r="DY1037" s="20" t="s">
        <v>156</v>
      </c>
      <c r="DZ1037" s="16">
        <v>7</v>
      </c>
      <c r="EA1037" s="16">
        <v>0</v>
      </c>
      <c r="EB1037" s="27" t="s">
        <v>185</v>
      </c>
      <c r="EC1037" s="27" t="s">
        <v>185</v>
      </c>
      <c r="ED1037" s="27" t="s">
        <v>182</v>
      </c>
      <c r="EE1037" s="29">
        <v>45048.979490740741</v>
      </c>
      <c r="EF1037" s="28" t="s">
        <v>186</v>
      </c>
      <c r="EG1037" s="28" t="s">
        <v>156</v>
      </c>
      <c r="EH1037" s="28" t="s">
        <v>187</v>
      </c>
      <c r="EI1037" s="29">
        <v>45069.440000000002</v>
      </c>
      <c r="EJ1037" s="28" t="s">
        <v>197</v>
      </c>
      <c r="EK1037" s="28" t="s">
        <v>156</v>
      </c>
      <c r="EL1037" s="28" t="s">
        <v>2576</v>
      </c>
      <c r="EM1037" s="45"/>
      <c r="EN1037" s="46" t="str">
        <f t="shared" si="113"/>
        <v>343F111A</v>
      </c>
      <c r="EO1037" s="47">
        <f t="shared" si="114"/>
        <v>45239</v>
      </c>
      <c r="EP1037" s="47">
        <f t="shared" si="115"/>
        <v>45218</v>
      </c>
      <c r="EQ1037" s="48" t="str">
        <f t="shared" ca="1" si="116"/>
        <v>Y</v>
      </c>
      <c r="ER1037" s="49">
        <f t="shared" si="117"/>
        <v>21</v>
      </c>
      <c r="ES1037" s="50"/>
      <c r="ET1037" s="51">
        <f t="shared" si="118"/>
        <v>21</v>
      </c>
      <c r="EU1037" s="52">
        <f t="shared" si="119"/>
        <v>0</v>
      </c>
      <c r="EV1037" s="46"/>
      <c r="EW1037" s="23" t="s">
        <v>3717</v>
      </c>
    </row>
    <row r="1038" spans="1:153" ht="14.25" hidden="1" customHeight="1">
      <c r="A1038" s="8">
        <v>1031</v>
      </c>
      <c r="B1038" s="9" t="s">
        <v>141</v>
      </c>
      <c r="C1038" s="10" t="s">
        <v>206</v>
      </c>
      <c r="D1038" s="10" t="s">
        <v>2008</v>
      </c>
      <c r="E1038" s="10" t="s">
        <v>150</v>
      </c>
      <c r="F1038" s="9" t="s">
        <v>2009</v>
      </c>
      <c r="G1038" s="10" t="s">
        <v>572</v>
      </c>
      <c r="H1038" s="9" t="s">
        <v>573</v>
      </c>
      <c r="I1038" s="9" t="s">
        <v>147</v>
      </c>
      <c r="J1038" s="9" t="s">
        <v>148</v>
      </c>
      <c r="K1038" s="9" t="s">
        <v>147</v>
      </c>
      <c r="L1038" s="9" t="s">
        <v>148</v>
      </c>
      <c r="M1038" s="9" t="s">
        <v>149</v>
      </c>
      <c r="N1038" s="9" t="s">
        <v>150</v>
      </c>
      <c r="O1038" s="9" t="s">
        <v>151</v>
      </c>
      <c r="P1038" s="9" t="s">
        <v>142</v>
      </c>
      <c r="Q1038" s="9" t="s">
        <v>152</v>
      </c>
      <c r="R1038" s="9" t="s">
        <v>336</v>
      </c>
      <c r="S1038" s="9" t="s">
        <v>305</v>
      </c>
      <c r="T1038" s="9" t="s">
        <v>306</v>
      </c>
      <c r="U1038" s="9" t="s">
        <v>337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2273</v>
      </c>
      <c r="AA1038" s="9" t="s">
        <v>363</v>
      </c>
      <c r="AB1038" s="12" t="s">
        <v>2274</v>
      </c>
      <c r="AC1038" s="10" t="s">
        <v>2275</v>
      </c>
      <c r="AD1038" s="9" t="s">
        <v>2276</v>
      </c>
      <c r="AE1038" s="13" t="s">
        <v>2277</v>
      </c>
      <c r="AF1038" s="14" t="s">
        <v>580</v>
      </c>
      <c r="AG1038" s="10" t="s">
        <v>2924</v>
      </c>
      <c r="AH1038" s="11" t="s">
        <v>368</v>
      </c>
      <c r="AI1038" s="11" t="s">
        <v>369</v>
      </c>
      <c r="AJ1038" s="10" t="s">
        <v>370</v>
      </c>
      <c r="AK1038" s="11" t="s">
        <v>369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2.6</v>
      </c>
      <c r="AU1038" s="10" t="s">
        <v>142</v>
      </c>
      <c r="AV1038" s="16">
        <v>6500</v>
      </c>
      <c r="AW1038" s="16">
        <v>8000</v>
      </c>
      <c r="AX1038" s="16">
        <v>0</v>
      </c>
      <c r="AY1038" s="16">
        <v>0</v>
      </c>
      <c r="AZ1038" s="16">
        <v>1500</v>
      </c>
      <c r="BA1038" s="17">
        <v>45131</v>
      </c>
      <c r="BB1038" s="30" t="s">
        <v>175</v>
      </c>
      <c r="BC1038" s="18" t="s">
        <v>156</v>
      </c>
      <c r="BD1038" s="17">
        <v>45291</v>
      </c>
      <c r="BE1038" s="17">
        <v>45322</v>
      </c>
      <c r="BF1038" s="17">
        <v>45092</v>
      </c>
      <c r="BG1038" s="10">
        <v>85541103</v>
      </c>
      <c r="BH1038" s="9" t="s">
        <v>201</v>
      </c>
      <c r="BI1038" s="19">
        <v>45231</v>
      </c>
      <c r="BJ1038" s="20">
        <v>45236</v>
      </c>
      <c r="BK1038" s="16">
        <v>0</v>
      </c>
      <c r="BL1038" s="16">
        <v>0</v>
      </c>
      <c r="BM1038" s="9" t="s">
        <v>177</v>
      </c>
      <c r="BN1038" s="9" t="s">
        <v>178</v>
      </c>
      <c r="BO1038" s="9" t="s">
        <v>156</v>
      </c>
      <c r="BP1038" s="17">
        <v>45248</v>
      </c>
      <c r="BQ1038" s="17" t="s">
        <v>156</v>
      </c>
      <c r="BR1038" s="17">
        <v>45248</v>
      </c>
      <c r="BS1038" s="17" t="s">
        <v>156</v>
      </c>
      <c r="BT1038" s="10" t="s">
        <v>156</v>
      </c>
      <c r="BU1038" s="17" t="s">
        <v>156</v>
      </c>
      <c r="BV1038" s="17" t="s">
        <v>156</v>
      </c>
      <c r="BW1038" s="17">
        <v>45055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45121</v>
      </c>
      <c r="CD1038" s="10" t="s">
        <v>2348</v>
      </c>
      <c r="CE1038" s="17">
        <v>45121</v>
      </c>
      <c r="CF1038" s="17" t="s">
        <v>156</v>
      </c>
      <c r="CG1038" s="17">
        <v>45055</v>
      </c>
      <c r="CH1038" s="17" t="s">
        <v>156</v>
      </c>
      <c r="CI1038" s="16">
        <v>0</v>
      </c>
      <c r="CJ1038" s="10" t="s">
        <v>156</v>
      </c>
      <c r="CK1038" s="10" t="s">
        <v>156</v>
      </c>
      <c r="CL1038" s="18" t="s">
        <v>156</v>
      </c>
      <c r="CM1038" s="17" t="s">
        <v>156</v>
      </c>
      <c r="CN1038" s="10" t="s">
        <v>156</v>
      </c>
      <c r="CO1038" s="17" t="s">
        <v>156</v>
      </c>
      <c r="CP1038" s="17" t="s">
        <v>156</v>
      </c>
      <c r="CQ1038" s="17">
        <v>45055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 t="s">
        <v>156</v>
      </c>
      <c r="CX1038" s="10" t="s">
        <v>193</v>
      </c>
      <c r="CY1038" s="17" t="s">
        <v>156</v>
      </c>
      <c r="CZ1038" s="17" t="s">
        <v>156</v>
      </c>
      <c r="DA1038" s="17">
        <v>45055</v>
      </c>
      <c r="DB1038" s="17" t="s">
        <v>156</v>
      </c>
      <c r="DC1038" s="16">
        <v>0</v>
      </c>
      <c r="DD1038" s="10" t="s">
        <v>156</v>
      </c>
      <c r="DE1038" s="10" t="s">
        <v>156</v>
      </c>
      <c r="DF1038" s="18" t="s">
        <v>156</v>
      </c>
      <c r="DG1038" s="17" t="s">
        <v>156</v>
      </c>
      <c r="DH1038" s="10" t="s">
        <v>156</v>
      </c>
      <c r="DI1038" s="17" t="s">
        <v>156</v>
      </c>
      <c r="DJ1038" s="17" t="s">
        <v>156</v>
      </c>
      <c r="DK1038" s="17">
        <v>45055</v>
      </c>
      <c r="DL1038" s="17" t="s">
        <v>156</v>
      </c>
      <c r="DM1038" s="16">
        <v>0</v>
      </c>
      <c r="DN1038" s="10" t="s">
        <v>156</v>
      </c>
      <c r="DO1038" s="10" t="s">
        <v>156</v>
      </c>
      <c r="DP1038" s="16">
        <v>36</v>
      </c>
      <c r="DQ1038" s="16">
        <v>18</v>
      </c>
      <c r="DR1038" s="11">
        <v>18</v>
      </c>
      <c r="DS1038" s="16">
        <v>18</v>
      </c>
      <c r="DT1038" s="16">
        <v>100</v>
      </c>
      <c r="DU1038" s="11" t="s">
        <v>181</v>
      </c>
      <c r="DV1038" s="11" t="s">
        <v>182</v>
      </c>
      <c r="DW1038" s="27" t="s">
        <v>156</v>
      </c>
      <c r="DX1038" s="27" t="s">
        <v>156</v>
      </c>
      <c r="DY1038" s="20" t="s">
        <v>2938</v>
      </c>
      <c r="DZ1038" s="16">
        <v>7</v>
      </c>
      <c r="EA1038" s="16">
        <v>0</v>
      </c>
      <c r="EB1038" s="27" t="s">
        <v>185</v>
      </c>
      <c r="EC1038" s="27" t="s">
        <v>185</v>
      </c>
      <c r="ED1038" s="27" t="s">
        <v>182</v>
      </c>
      <c r="EE1038" s="29">
        <v>45055.979490740741</v>
      </c>
      <c r="EF1038" s="28" t="s">
        <v>186</v>
      </c>
      <c r="EG1038" s="28" t="s">
        <v>156</v>
      </c>
      <c r="EH1038" s="28" t="s">
        <v>187</v>
      </c>
      <c r="EI1038" s="29">
        <v>45119.262974537036</v>
      </c>
      <c r="EJ1038" s="28" t="s">
        <v>195</v>
      </c>
      <c r="EK1038" s="28" t="s">
        <v>196</v>
      </c>
      <c r="EL1038" s="28" t="s">
        <v>210</v>
      </c>
      <c r="EM1038" s="45"/>
      <c r="EN1038" s="46" t="str">
        <f t="shared" si="113"/>
        <v>343F111A</v>
      </c>
      <c r="EO1038" s="47">
        <f t="shared" si="114"/>
        <v>45241</v>
      </c>
      <c r="EP1038" s="47" t="str">
        <f t="shared" si="115"/>
        <v/>
      </c>
      <c r="EQ1038" s="48" t="str">
        <f t="shared" ca="1" si="116"/>
        <v>Y</v>
      </c>
      <c r="ER1038" s="49" t="str">
        <f t="shared" si="117"/>
        <v/>
      </c>
      <c r="ES1038" s="50"/>
      <c r="ET1038" s="51" t="str">
        <f t="shared" si="118"/>
        <v/>
      </c>
      <c r="EU1038" s="52" t="str">
        <f t="shared" si="119"/>
        <v/>
      </c>
      <c r="EV1038" s="46"/>
    </row>
    <row r="1039" spans="1:153" ht="14.25" customHeight="1">
      <c r="A1039" s="8">
        <v>1032</v>
      </c>
      <c r="B1039" s="9" t="s">
        <v>141</v>
      </c>
      <c r="C1039" s="10" t="s">
        <v>206</v>
      </c>
      <c r="D1039" s="10" t="s">
        <v>2008</v>
      </c>
      <c r="E1039" s="10" t="s">
        <v>150</v>
      </c>
      <c r="F1039" s="9" t="s">
        <v>2009</v>
      </c>
      <c r="G1039" s="10" t="s">
        <v>572</v>
      </c>
      <c r="H1039" s="9" t="s">
        <v>573</v>
      </c>
      <c r="I1039" s="9" t="s">
        <v>147</v>
      </c>
      <c r="J1039" s="9" t="s">
        <v>148</v>
      </c>
      <c r="K1039" s="9" t="s">
        <v>147</v>
      </c>
      <c r="L1039" s="9" t="s">
        <v>148</v>
      </c>
      <c r="M1039" s="9" t="s">
        <v>149</v>
      </c>
      <c r="N1039" s="9" t="s">
        <v>150</v>
      </c>
      <c r="O1039" s="9" t="s">
        <v>151</v>
      </c>
      <c r="P1039" s="9" t="s">
        <v>142</v>
      </c>
      <c r="Q1039" s="9" t="s">
        <v>152</v>
      </c>
      <c r="R1039" s="9" t="s">
        <v>336</v>
      </c>
      <c r="S1039" s="9" t="s">
        <v>305</v>
      </c>
      <c r="T1039" s="9" t="s">
        <v>306</v>
      </c>
      <c r="U1039" s="9" t="s">
        <v>337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2273</v>
      </c>
      <c r="AA1039" s="9" t="s">
        <v>363</v>
      </c>
      <c r="AB1039" s="12" t="s">
        <v>2274</v>
      </c>
      <c r="AC1039" s="10" t="s">
        <v>2275</v>
      </c>
      <c r="AD1039" s="9" t="s">
        <v>2276</v>
      </c>
      <c r="AE1039" s="13" t="s">
        <v>2277</v>
      </c>
      <c r="AF1039" s="14" t="s">
        <v>580</v>
      </c>
      <c r="AG1039" s="10" t="s">
        <v>2939</v>
      </c>
      <c r="AH1039" s="11" t="s">
        <v>2297</v>
      </c>
      <c r="AI1039" s="11" t="s">
        <v>369</v>
      </c>
      <c r="AJ1039" s="10" t="s">
        <v>2298</v>
      </c>
      <c r="AK1039" s="11" t="s">
        <v>369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2.6</v>
      </c>
      <c r="AU1039" s="10" t="s">
        <v>150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7">
        <v>45131</v>
      </c>
      <c r="BB1039" s="30" t="s">
        <v>175</v>
      </c>
      <c r="BC1039" s="18">
        <v>45119</v>
      </c>
      <c r="BD1039" s="17">
        <v>45291</v>
      </c>
      <c r="BE1039" s="17">
        <v>45322</v>
      </c>
      <c r="BF1039" s="17">
        <v>45092</v>
      </c>
      <c r="BG1039" s="10">
        <v>85086334</v>
      </c>
      <c r="BH1039" s="9" t="s">
        <v>414</v>
      </c>
      <c r="BI1039" s="19">
        <v>44986</v>
      </c>
      <c r="BJ1039" s="20">
        <v>44991</v>
      </c>
      <c r="BK1039" s="16">
        <v>594</v>
      </c>
      <c r="BL1039" s="16">
        <v>1544</v>
      </c>
      <c r="BM1039" s="9" t="s">
        <v>177</v>
      </c>
      <c r="BN1039" s="9" t="s">
        <v>436</v>
      </c>
      <c r="BO1039" s="9" t="s">
        <v>635</v>
      </c>
      <c r="BP1039" s="17">
        <v>45092</v>
      </c>
      <c r="BQ1039" s="17">
        <v>45092</v>
      </c>
      <c r="BR1039" s="17" t="s">
        <v>156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 t="s">
        <v>156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 t="s">
        <v>156</v>
      </c>
      <c r="CD1039" s="10" t="s">
        <v>156</v>
      </c>
      <c r="CE1039" s="17" t="s">
        <v>156</v>
      </c>
      <c r="CF1039" s="17" t="s">
        <v>156</v>
      </c>
      <c r="CG1039" s="17" t="s">
        <v>156</v>
      </c>
      <c r="CH1039" s="17" t="s">
        <v>156</v>
      </c>
      <c r="CI1039" s="16">
        <v>0</v>
      </c>
      <c r="CJ1039" s="10" t="s">
        <v>156</v>
      </c>
      <c r="CK1039" s="10" t="s">
        <v>156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 t="s">
        <v>156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>
        <v>44902</v>
      </c>
      <c r="CX1039" s="10" t="s">
        <v>193</v>
      </c>
      <c r="CY1039" s="17" t="s">
        <v>156</v>
      </c>
      <c r="CZ1039" s="17" t="s">
        <v>156</v>
      </c>
      <c r="DA1039" s="17" t="s">
        <v>156</v>
      </c>
      <c r="DB1039" s="17">
        <v>44902</v>
      </c>
      <c r="DC1039" s="16">
        <v>594</v>
      </c>
      <c r="DD1039" s="10" t="s">
        <v>2940</v>
      </c>
      <c r="DE1039" s="10" t="s">
        <v>230</v>
      </c>
      <c r="DF1039" s="18" t="s">
        <v>156</v>
      </c>
      <c r="DG1039" s="17">
        <v>44902</v>
      </c>
      <c r="DH1039" s="10" t="s">
        <v>156</v>
      </c>
      <c r="DI1039" s="17" t="s">
        <v>156</v>
      </c>
      <c r="DJ1039" s="17" t="s">
        <v>156</v>
      </c>
      <c r="DK1039" s="17" t="s">
        <v>156</v>
      </c>
      <c r="DL1039" s="17">
        <v>44930</v>
      </c>
      <c r="DM1039" s="16">
        <v>594</v>
      </c>
      <c r="DN1039" s="10" t="s">
        <v>2941</v>
      </c>
      <c r="DO1039" s="10" t="s">
        <v>233</v>
      </c>
      <c r="DP1039" s="16">
        <v>36</v>
      </c>
      <c r="DQ1039" s="16">
        <v>18</v>
      </c>
      <c r="DR1039" s="11">
        <v>18</v>
      </c>
      <c r="DS1039" s="16">
        <v>18</v>
      </c>
      <c r="DT1039" s="16">
        <v>0</v>
      </c>
      <c r="DU1039" s="11" t="s">
        <v>181</v>
      </c>
      <c r="DV1039" s="11" t="s">
        <v>182</v>
      </c>
      <c r="DW1039" s="27" t="s">
        <v>156</v>
      </c>
      <c r="DX1039" s="27" t="s">
        <v>156</v>
      </c>
      <c r="DY1039" s="20" t="s">
        <v>1299</v>
      </c>
      <c r="DZ1039" s="16">
        <v>7</v>
      </c>
      <c r="EA1039" s="16">
        <v>0</v>
      </c>
      <c r="EB1039" s="27" t="s">
        <v>185</v>
      </c>
      <c r="EC1039" s="27" t="s">
        <v>185</v>
      </c>
      <c r="ED1039" s="27" t="s">
        <v>182</v>
      </c>
      <c r="EE1039" s="29">
        <v>44902.253032407411</v>
      </c>
      <c r="EF1039" s="28" t="s">
        <v>1940</v>
      </c>
      <c r="EG1039" s="28" t="s">
        <v>1941</v>
      </c>
      <c r="EH1039" s="28" t="s">
        <v>190</v>
      </c>
      <c r="EI1039" s="29">
        <v>45062.343865740739</v>
      </c>
      <c r="EJ1039" s="28" t="s">
        <v>197</v>
      </c>
      <c r="EK1039" s="28" t="s">
        <v>156</v>
      </c>
      <c r="EL1039" s="28" t="s">
        <v>198</v>
      </c>
      <c r="EM1039" s="45" t="s">
        <v>3713</v>
      </c>
      <c r="EN1039" s="46" t="str">
        <f t="shared" si="113"/>
        <v>343F111C</v>
      </c>
      <c r="EO1039" s="47">
        <f t="shared" si="114"/>
        <v>45085</v>
      </c>
      <c r="EP1039" s="47">
        <f t="shared" si="115"/>
        <v>44902</v>
      </c>
      <c r="EQ1039" s="48" t="str">
        <f t="shared" ca="1" si="116"/>
        <v>Past</v>
      </c>
      <c r="ER1039" s="49">
        <f t="shared" si="117"/>
        <v>183</v>
      </c>
      <c r="ES1039" s="50"/>
      <c r="ET1039" s="51">
        <f t="shared" si="118"/>
        <v>183</v>
      </c>
      <c r="EU1039" s="52">
        <f t="shared" si="119"/>
        <v>108702</v>
      </c>
      <c r="EV1039" s="46"/>
      <c r="EW1039" s="23" t="s">
        <v>3714</v>
      </c>
    </row>
    <row r="1040" spans="1:153" ht="14.25" customHeight="1">
      <c r="A1040" s="8">
        <v>1033</v>
      </c>
      <c r="B1040" s="9" t="s">
        <v>141</v>
      </c>
      <c r="C1040" s="10" t="s">
        <v>206</v>
      </c>
      <c r="D1040" s="10" t="s">
        <v>2008</v>
      </c>
      <c r="E1040" s="10" t="s">
        <v>150</v>
      </c>
      <c r="F1040" s="9" t="s">
        <v>2009</v>
      </c>
      <c r="G1040" s="10" t="s">
        <v>572</v>
      </c>
      <c r="H1040" s="9" t="s">
        <v>573</v>
      </c>
      <c r="I1040" s="9" t="s">
        <v>147</v>
      </c>
      <c r="J1040" s="9" t="s">
        <v>148</v>
      </c>
      <c r="K1040" s="9" t="s">
        <v>147</v>
      </c>
      <c r="L1040" s="9" t="s">
        <v>148</v>
      </c>
      <c r="M1040" s="9" t="s">
        <v>149</v>
      </c>
      <c r="N1040" s="9" t="s">
        <v>150</v>
      </c>
      <c r="O1040" s="9" t="s">
        <v>151</v>
      </c>
      <c r="P1040" s="9" t="s">
        <v>142</v>
      </c>
      <c r="Q1040" s="9" t="s">
        <v>152</v>
      </c>
      <c r="R1040" s="9" t="s">
        <v>336</v>
      </c>
      <c r="S1040" s="9" t="s">
        <v>305</v>
      </c>
      <c r="T1040" s="9" t="s">
        <v>306</v>
      </c>
      <c r="U1040" s="9" t="s">
        <v>337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2273</v>
      </c>
      <c r="AA1040" s="9" t="s">
        <v>363</v>
      </c>
      <c r="AB1040" s="12" t="s">
        <v>2274</v>
      </c>
      <c r="AC1040" s="10" t="s">
        <v>2275</v>
      </c>
      <c r="AD1040" s="9" t="s">
        <v>2276</v>
      </c>
      <c r="AE1040" s="13" t="s">
        <v>2277</v>
      </c>
      <c r="AF1040" s="14" t="s">
        <v>580</v>
      </c>
      <c r="AG1040" s="10" t="s">
        <v>2939</v>
      </c>
      <c r="AH1040" s="11" t="s">
        <v>2297</v>
      </c>
      <c r="AI1040" s="11" t="s">
        <v>369</v>
      </c>
      <c r="AJ1040" s="10" t="s">
        <v>2298</v>
      </c>
      <c r="AK1040" s="11" t="s">
        <v>369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2.6</v>
      </c>
      <c r="AU1040" s="10" t="s">
        <v>150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7">
        <v>45131</v>
      </c>
      <c r="BB1040" s="30" t="s">
        <v>175</v>
      </c>
      <c r="BC1040" s="18">
        <v>45119</v>
      </c>
      <c r="BD1040" s="17">
        <v>45291</v>
      </c>
      <c r="BE1040" s="17">
        <v>45322</v>
      </c>
      <c r="BF1040" s="17">
        <v>45092</v>
      </c>
      <c r="BG1040" s="10">
        <v>85815778</v>
      </c>
      <c r="BH1040" s="9" t="s">
        <v>319</v>
      </c>
      <c r="BI1040" s="19">
        <v>45170</v>
      </c>
      <c r="BJ1040" s="20">
        <v>45173</v>
      </c>
      <c r="BK1040" s="16">
        <v>780</v>
      </c>
      <c r="BL1040" s="16">
        <v>2028</v>
      </c>
      <c r="BM1040" s="9" t="s">
        <v>177</v>
      </c>
      <c r="BN1040" s="9" t="s">
        <v>383</v>
      </c>
      <c r="BO1040" s="9" t="s">
        <v>156</v>
      </c>
      <c r="BP1040" s="17">
        <v>45202</v>
      </c>
      <c r="BQ1040" s="17" t="s">
        <v>156</v>
      </c>
      <c r="BR1040" s="17" t="s">
        <v>156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 t="s">
        <v>156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45083</v>
      </c>
      <c r="CD1040" s="10" t="s">
        <v>156</v>
      </c>
      <c r="CE1040" s="17" t="s">
        <v>156</v>
      </c>
      <c r="CF1040" s="17" t="s">
        <v>156</v>
      </c>
      <c r="CG1040" s="17" t="s">
        <v>156</v>
      </c>
      <c r="CH1040" s="17">
        <v>45084</v>
      </c>
      <c r="CI1040" s="16">
        <v>367</v>
      </c>
      <c r="CJ1040" s="10" t="s">
        <v>2942</v>
      </c>
      <c r="CK1040" s="10" t="s">
        <v>230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 t="s">
        <v>156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>
        <v>45127</v>
      </c>
      <c r="CX1040" s="10" t="s">
        <v>2725</v>
      </c>
      <c r="CY1040" s="17" t="s">
        <v>156</v>
      </c>
      <c r="CZ1040" s="17" t="s">
        <v>156</v>
      </c>
      <c r="DA1040" s="17" t="s">
        <v>156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>
        <v>45160</v>
      </c>
      <c r="DH1040" s="10" t="s">
        <v>992</v>
      </c>
      <c r="DI1040" s="17" t="s">
        <v>156</v>
      </c>
      <c r="DJ1040" s="17" t="s">
        <v>156</v>
      </c>
      <c r="DK1040" s="17" t="s">
        <v>156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18</v>
      </c>
      <c r="DR1040" s="11">
        <v>18</v>
      </c>
      <c r="DS1040" s="16">
        <v>18</v>
      </c>
      <c r="DT1040" s="16">
        <v>0</v>
      </c>
      <c r="DU1040" s="11" t="s">
        <v>181</v>
      </c>
      <c r="DV1040" s="11" t="s">
        <v>182</v>
      </c>
      <c r="DW1040" s="27" t="s">
        <v>156</v>
      </c>
      <c r="DX1040" s="27" t="s">
        <v>156</v>
      </c>
      <c r="DY1040" s="20" t="s">
        <v>2362</v>
      </c>
      <c r="DZ1040" s="16">
        <v>7</v>
      </c>
      <c r="EA1040" s="16">
        <v>0</v>
      </c>
      <c r="EB1040" s="27" t="s">
        <v>185</v>
      </c>
      <c r="EC1040" s="27" t="s">
        <v>185</v>
      </c>
      <c r="ED1040" s="27" t="s">
        <v>182</v>
      </c>
      <c r="EE1040" s="29">
        <v>45080.754930555559</v>
      </c>
      <c r="EF1040" s="28" t="s">
        <v>2943</v>
      </c>
      <c r="EG1040" s="28" t="s">
        <v>2944</v>
      </c>
      <c r="EH1040" s="28" t="s">
        <v>190</v>
      </c>
      <c r="EI1040" s="29">
        <v>45119.262974537036</v>
      </c>
      <c r="EJ1040" s="28" t="s">
        <v>195</v>
      </c>
      <c r="EK1040" s="28" t="s">
        <v>196</v>
      </c>
      <c r="EL1040" s="28" t="s">
        <v>210</v>
      </c>
      <c r="EM1040" s="45" t="s">
        <v>3713</v>
      </c>
      <c r="EN1040" s="46" t="str">
        <f t="shared" si="113"/>
        <v>343F111C</v>
      </c>
      <c r="EO1040" s="47">
        <f t="shared" si="114"/>
        <v>45195</v>
      </c>
      <c r="EP1040" s="47">
        <f t="shared" si="115"/>
        <v>45127</v>
      </c>
      <c r="EQ1040" s="48" t="str">
        <f t="shared" ca="1" si="116"/>
        <v>Y</v>
      </c>
      <c r="ER1040" s="49">
        <f t="shared" si="117"/>
        <v>68</v>
      </c>
      <c r="ES1040" s="50"/>
      <c r="ET1040" s="51">
        <f t="shared" si="118"/>
        <v>68</v>
      </c>
      <c r="EU1040" s="52">
        <f t="shared" si="119"/>
        <v>53040</v>
      </c>
      <c r="EV1040" s="46"/>
      <c r="EW1040" s="23" t="s">
        <v>3714</v>
      </c>
    </row>
    <row r="1041" spans="1:153" ht="14.25" customHeight="1">
      <c r="A1041" s="8">
        <v>1034</v>
      </c>
      <c r="B1041" s="9" t="s">
        <v>141</v>
      </c>
      <c r="C1041" s="10" t="s">
        <v>206</v>
      </c>
      <c r="D1041" s="10" t="s">
        <v>2008</v>
      </c>
      <c r="E1041" s="10" t="s">
        <v>150</v>
      </c>
      <c r="F1041" s="9" t="s">
        <v>2009</v>
      </c>
      <c r="G1041" s="10" t="s">
        <v>572</v>
      </c>
      <c r="H1041" s="9" t="s">
        <v>573</v>
      </c>
      <c r="I1041" s="9" t="s">
        <v>147</v>
      </c>
      <c r="J1041" s="9" t="s">
        <v>148</v>
      </c>
      <c r="K1041" s="9" t="s">
        <v>147</v>
      </c>
      <c r="L1041" s="9" t="s">
        <v>148</v>
      </c>
      <c r="M1041" s="9" t="s">
        <v>149</v>
      </c>
      <c r="N1041" s="9" t="s">
        <v>150</v>
      </c>
      <c r="O1041" s="9" t="s">
        <v>151</v>
      </c>
      <c r="P1041" s="9" t="s">
        <v>142</v>
      </c>
      <c r="Q1041" s="9" t="s">
        <v>152</v>
      </c>
      <c r="R1041" s="9" t="s">
        <v>336</v>
      </c>
      <c r="S1041" s="9" t="s">
        <v>305</v>
      </c>
      <c r="T1041" s="9" t="s">
        <v>306</v>
      </c>
      <c r="U1041" s="9" t="s">
        <v>337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2273</v>
      </c>
      <c r="AA1041" s="9" t="s">
        <v>363</v>
      </c>
      <c r="AB1041" s="12" t="s">
        <v>2274</v>
      </c>
      <c r="AC1041" s="10" t="s">
        <v>2305</v>
      </c>
      <c r="AD1041" s="9" t="s">
        <v>366</v>
      </c>
      <c r="AE1041" s="13" t="s">
        <v>2306</v>
      </c>
      <c r="AF1041" s="14" t="s">
        <v>580</v>
      </c>
      <c r="AG1041" s="10" t="s">
        <v>2945</v>
      </c>
      <c r="AH1041" s="11" t="s">
        <v>368</v>
      </c>
      <c r="AI1041" s="11" t="s">
        <v>369</v>
      </c>
      <c r="AJ1041" s="10" t="s">
        <v>370</v>
      </c>
      <c r="AK1041" s="11" t="s">
        <v>369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2.6</v>
      </c>
      <c r="AU1041" s="10" t="s">
        <v>142</v>
      </c>
      <c r="AV1041" s="16">
        <v>9300</v>
      </c>
      <c r="AW1041" s="16">
        <v>10000</v>
      </c>
      <c r="AX1041" s="16">
        <v>0</v>
      </c>
      <c r="AY1041" s="16">
        <v>2000</v>
      </c>
      <c r="AZ1041" s="16">
        <v>0</v>
      </c>
      <c r="BA1041" s="17">
        <v>45131</v>
      </c>
      <c r="BB1041" s="30" t="s">
        <v>175</v>
      </c>
      <c r="BC1041" s="18">
        <v>45117</v>
      </c>
      <c r="BD1041" s="17">
        <v>45291</v>
      </c>
      <c r="BE1041" s="17">
        <v>45322</v>
      </c>
      <c r="BF1041" s="17">
        <v>45092</v>
      </c>
      <c r="BG1041" s="10">
        <v>85001288</v>
      </c>
      <c r="BH1041" s="9" t="s">
        <v>414</v>
      </c>
      <c r="BI1041" s="19">
        <v>44986</v>
      </c>
      <c r="BJ1041" s="20">
        <v>44991</v>
      </c>
      <c r="BK1041" s="16">
        <v>2358</v>
      </c>
      <c r="BL1041" s="16">
        <v>6131</v>
      </c>
      <c r="BM1041" s="9" t="s">
        <v>177</v>
      </c>
      <c r="BN1041" s="9" t="s">
        <v>436</v>
      </c>
      <c r="BO1041" s="9" t="s">
        <v>635</v>
      </c>
      <c r="BP1041" s="17">
        <v>45092</v>
      </c>
      <c r="BQ1041" s="17">
        <v>45092</v>
      </c>
      <c r="BR1041" s="17">
        <v>45092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>
        <v>44887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44915</v>
      </c>
      <c r="CD1041" s="10" t="s">
        <v>156</v>
      </c>
      <c r="CE1041" s="17" t="s">
        <v>156</v>
      </c>
      <c r="CF1041" s="17" t="s">
        <v>156</v>
      </c>
      <c r="CG1041" s="17">
        <v>44887</v>
      </c>
      <c r="CH1041" s="17">
        <v>44918</v>
      </c>
      <c r="CI1041" s="16">
        <v>1600</v>
      </c>
      <c r="CJ1041" s="10" t="s">
        <v>2946</v>
      </c>
      <c r="CK1041" s="10" t="s">
        <v>230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>
        <v>44887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44932</v>
      </c>
      <c r="CX1041" s="10" t="s">
        <v>1536</v>
      </c>
      <c r="CY1041" s="17" t="s">
        <v>156</v>
      </c>
      <c r="CZ1041" s="17" t="s">
        <v>156</v>
      </c>
      <c r="DA1041" s="17">
        <v>44887</v>
      </c>
      <c r="DB1041" s="17">
        <v>44932</v>
      </c>
      <c r="DC1041" s="16">
        <v>2358</v>
      </c>
      <c r="DD1041" s="10" t="s">
        <v>2947</v>
      </c>
      <c r="DE1041" s="10" t="s">
        <v>230</v>
      </c>
      <c r="DF1041" s="18" t="s">
        <v>156</v>
      </c>
      <c r="DG1041" s="17">
        <v>44936</v>
      </c>
      <c r="DH1041" s="10" t="s">
        <v>2285</v>
      </c>
      <c r="DI1041" s="17" t="s">
        <v>156</v>
      </c>
      <c r="DJ1041" s="17" t="s">
        <v>156</v>
      </c>
      <c r="DK1041" s="17">
        <v>44887</v>
      </c>
      <c r="DL1041" s="17">
        <v>44935</v>
      </c>
      <c r="DM1041" s="16">
        <v>2358</v>
      </c>
      <c r="DN1041" s="10" t="s">
        <v>2948</v>
      </c>
      <c r="DO1041" s="10" t="s">
        <v>233</v>
      </c>
      <c r="DP1041" s="16">
        <v>36</v>
      </c>
      <c r="DQ1041" s="16">
        <v>18</v>
      </c>
      <c r="DR1041" s="11">
        <v>18</v>
      </c>
      <c r="DS1041" s="16">
        <v>18</v>
      </c>
      <c r="DT1041" s="16">
        <v>0</v>
      </c>
      <c r="DU1041" s="11" t="s">
        <v>181</v>
      </c>
      <c r="DV1041" s="11" t="s">
        <v>182</v>
      </c>
      <c r="DW1041" s="27" t="s">
        <v>156</v>
      </c>
      <c r="DX1041" s="27" t="s">
        <v>156</v>
      </c>
      <c r="DY1041" s="20" t="s">
        <v>1299</v>
      </c>
      <c r="DZ1041" s="16">
        <v>7</v>
      </c>
      <c r="EA1041" s="16">
        <v>0</v>
      </c>
      <c r="EB1041" s="27" t="s">
        <v>185</v>
      </c>
      <c r="EC1041" s="27" t="s">
        <v>185</v>
      </c>
      <c r="ED1041" s="27" t="s">
        <v>182</v>
      </c>
      <c r="EE1041" s="29">
        <v>44888.02579861111</v>
      </c>
      <c r="EF1041" s="28" t="s">
        <v>186</v>
      </c>
      <c r="EG1041" s="28" t="s">
        <v>156</v>
      </c>
      <c r="EH1041" s="28" t="s">
        <v>187</v>
      </c>
      <c r="EI1041" s="29">
        <v>45062.343865740739</v>
      </c>
      <c r="EJ1041" s="28" t="s">
        <v>197</v>
      </c>
      <c r="EK1041" s="28" t="s">
        <v>156</v>
      </c>
      <c r="EL1041" s="28" t="s">
        <v>198</v>
      </c>
      <c r="EM1041" s="45" t="s">
        <v>3713</v>
      </c>
      <c r="EN1041" s="46" t="str">
        <f t="shared" si="113"/>
        <v>343F056A</v>
      </c>
      <c r="EO1041" s="47">
        <f t="shared" si="114"/>
        <v>45085</v>
      </c>
      <c r="EP1041" s="47">
        <f t="shared" si="115"/>
        <v>44932</v>
      </c>
      <c r="EQ1041" s="48" t="str">
        <f t="shared" ca="1" si="116"/>
        <v>Past</v>
      </c>
      <c r="ER1041" s="49">
        <f t="shared" si="117"/>
        <v>153</v>
      </c>
      <c r="ES1041" s="50"/>
      <c r="ET1041" s="51">
        <f t="shared" si="118"/>
        <v>153</v>
      </c>
      <c r="EU1041" s="52">
        <f t="shared" si="119"/>
        <v>360774</v>
      </c>
      <c r="EV1041" s="46"/>
      <c r="EW1041" s="23" t="s">
        <v>3714</v>
      </c>
    </row>
    <row r="1042" spans="1:153" ht="14.25" customHeight="1">
      <c r="A1042" s="8">
        <v>1035</v>
      </c>
      <c r="B1042" s="9" t="s">
        <v>141</v>
      </c>
      <c r="C1042" s="10" t="s">
        <v>206</v>
      </c>
      <c r="D1042" s="10" t="s">
        <v>2008</v>
      </c>
      <c r="E1042" s="10" t="s">
        <v>150</v>
      </c>
      <c r="F1042" s="9" t="s">
        <v>2009</v>
      </c>
      <c r="G1042" s="10" t="s">
        <v>572</v>
      </c>
      <c r="H1042" s="9" t="s">
        <v>573</v>
      </c>
      <c r="I1042" s="9" t="s">
        <v>147</v>
      </c>
      <c r="J1042" s="9" t="s">
        <v>148</v>
      </c>
      <c r="K1042" s="9" t="s">
        <v>147</v>
      </c>
      <c r="L1042" s="9" t="s">
        <v>148</v>
      </c>
      <c r="M1042" s="9" t="s">
        <v>149</v>
      </c>
      <c r="N1042" s="9" t="s">
        <v>150</v>
      </c>
      <c r="O1042" s="9" t="s">
        <v>151</v>
      </c>
      <c r="P1042" s="9" t="s">
        <v>142</v>
      </c>
      <c r="Q1042" s="9" t="s">
        <v>152</v>
      </c>
      <c r="R1042" s="9" t="s">
        <v>336</v>
      </c>
      <c r="S1042" s="9" t="s">
        <v>305</v>
      </c>
      <c r="T1042" s="9" t="s">
        <v>306</v>
      </c>
      <c r="U1042" s="9" t="s">
        <v>337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2273</v>
      </c>
      <c r="AA1042" s="9" t="s">
        <v>363</v>
      </c>
      <c r="AB1042" s="12" t="s">
        <v>2274</v>
      </c>
      <c r="AC1042" s="10" t="s">
        <v>2305</v>
      </c>
      <c r="AD1042" s="9" t="s">
        <v>366</v>
      </c>
      <c r="AE1042" s="13" t="s">
        <v>2306</v>
      </c>
      <c r="AF1042" s="14" t="s">
        <v>580</v>
      </c>
      <c r="AG1042" s="10" t="s">
        <v>2945</v>
      </c>
      <c r="AH1042" s="11" t="s">
        <v>368</v>
      </c>
      <c r="AI1042" s="11" t="s">
        <v>369</v>
      </c>
      <c r="AJ1042" s="10" t="s">
        <v>370</v>
      </c>
      <c r="AK1042" s="11" t="s">
        <v>369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2.6</v>
      </c>
      <c r="AU1042" s="10" t="s">
        <v>142</v>
      </c>
      <c r="AV1042" s="16">
        <v>9300</v>
      </c>
      <c r="AW1042" s="16">
        <v>10000</v>
      </c>
      <c r="AX1042" s="16">
        <v>0</v>
      </c>
      <c r="AY1042" s="16">
        <v>2000</v>
      </c>
      <c r="AZ1042" s="16">
        <v>0</v>
      </c>
      <c r="BA1042" s="17">
        <v>45131</v>
      </c>
      <c r="BB1042" s="30" t="s">
        <v>175</v>
      </c>
      <c r="BC1042" s="18">
        <v>45117</v>
      </c>
      <c r="BD1042" s="17">
        <v>45291</v>
      </c>
      <c r="BE1042" s="17">
        <v>45322</v>
      </c>
      <c r="BF1042" s="17">
        <v>45092</v>
      </c>
      <c r="BG1042" s="10">
        <v>85264244</v>
      </c>
      <c r="BH1042" s="9" t="s">
        <v>319</v>
      </c>
      <c r="BI1042" s="19">
        <v>44986</v>
      </c>
      <c r="BJ1042" s="20">
        <v>44991</v>
      </c>
      <c r="BK1042" s="16">
        <v>1026</v>
      </c>
      <c r="BL1042" s="16">
        <v>2668</v>
      </c>
      <c r="BM1042" s="9" t="s">
        <v>177</v>
      </c>
      <c r="BN1042" s="9" t="s">
        <v>383</v>
      </c>
      <c r="BO1042" s="9" t="s">
        <v>156</v>
      </c>
      <c r="BP1042" s="17">
        <v>45121</v>
      </c>
      <c r="BQ1042" s="17">
        <v>45121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44957</v>
      </c>
      <c r="CD1042" s="10" t="s">
        <v>156</v>
      </c>
      <c r="CE1042" s="17" t="s">
        <v>156</v>
      </c>
      <c r="CF1042" s="17" t="s">
        <v>156</v>
      </c>
      <c r="CG1042" s="17" t="s">
        <v>156</v>
      </c>
      <c r="CH1042" s="17">
        <v>44960</v>
      </c>
      <c r="CI1042" s="16">
        <v>1000</v>
      </c>
      <c r="CJ1042" s="10" t="s">
        <v>2949</v>
      </c>
      <c r="CK1042" s="10" t="s">
        <v>230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44964</v>
      </c>
      <c r="CX1042" s="10" t="s">
        <v>193</v>
      </c>
      <c r="CY1042" s="17" t="s">
        <v>156</v>
      </c>
      <c r="CZ1042" s="17" t="s">
        <v>156</v>
      </c>
      <c r="DA1042" s="17" t="s">
        <v>156</v>
      </c>
      <c r="DB1042" s="17">
        <v>44960</v>
      </c>
      <c r="DC1042" s="16">
        <v>1026</v>
      </c>
      <c r="DD1042" s="10" t="s">
        <v>2950</v>
      </c>
      <c r="DE1042" s="10" t="s">
        <v>230</v>
      </c>
      <c r="DF1042" s="18" t="s">
        <v>156</v>
      </c>
      <c r="DG1042" s="17">
        <v>44992</v>
      </c>
      <c r="DH1042" s="10" t="s">
        <v>2465</v>
      </c>
      <c r="DI1042" s="17" t="s">
        <v>156</v>
      </c>
      <c r="DJ1042" s="17" t="s">
        <v>156</v>
      </c>
      <c r="DK1042" s="17" t="s">
        <v>156</v>
      </c>
      <c r="DL1042" s="17">
        <v>44987</v>
      </c>
      <c r="DM1042" s="16">
        <v>1026</v>
      </c>
      <c r="DN1042" s="10" t="s">
        <v>2951</v>
      </c>
      <c r="DO1042" s="10" t="s">
        <v>230</v>
      </c>
      <c r="DP1042" s="16">
        <v>36</v>
      </c>
      <c r="DQ1042" s="16">
        <v>18</v>
      </c>
      <c r="DR1042" s="11">
        <v>18</v>
      </c>
      <c r="DS1042" s="16">
        <v>18</v>
      </c>
      <c r="DT1042" s="16">
        <v>0</v>
      </c>
      <c r="DU1042" s="11" t="s">
        <v>181</v>
      </c>
      <c r="DV1042" s="11" t="s">
        <v>182</v>
      </c>
      <c r="DW1042" s="27" t="s">
        <v>156</v>
      </c>
      <c r="DX1042" s="27" t="s">
        <v>156</v>
      </c>
      <c r="DY1042" s="20" t="s">
        <v>2952</v>
      </c>
      <c r="DZ1042" s="16">
        <v>7</v>
      </c>
      <c r="EA1042" s="16">
        <v>0</v>
      </c>
      <c r="EB1042" s="27" t="s">
        <v>185</v>
      </c>
      <c r="EC1042" s="27" t="s">
        <v>185</v>
      </c>
      <c r="ED1042" s="27" t="s">
        <v>182</v>
      </c>
      <c r="EE1042" s="29">
        <v>44940.290752314817</v>
      </c>
      <c r="EF1042" s="28" t="s">
        <v>188</v>
      </c>
      <c r="EG1042" s="28" t="s">
        <v>189</v>
      </c>
      <c r="EH1042" s="28" t="s">
        <v>190</v>
      </c>
      <c r="EI1042" s="29">
        <v>45062.343865740739</v>
      </c>
      <c r="EJ1042" s="28" t="s">
        <v>197</v>
      </c>
      <c r="EK1042" s="28" t="s">
        <v>156</v>
      </c>
      <c r="EL1042" s="28" t="s">
        <v>198</v>
      </c>
      <c r="EM1042" s="45" t="s">
        <v>3713</v>
      </c>
      <c r="EN1042" s="46" t="str">
        <f t="shared" si="113"/>
        <v>343F056A</v>
      </c>
      <c r="EO1042" s="47">
        <f t="shared" si="114"/>
        <v>45114</v>
      </c>
      <c r="EP1042" s="47">
        <f t="shared" si="115"/>
        <v>44964</v>
      </c>
      <c r="EQ1042" s="48" t="str">
        <f t="shared" ca="1" si="116"/>
        <v>Past</v>
      </c>
      <c r="ER1042" s="49">
        <f t="shared" si="117"/>
        <v>150</v>
      </c>
      <c r="ES1042" s="50"/>
      <c r="ET1042" s="51">
        <f t="shared" si="118"/>
        <v>150</v>
      </c>
      <c r="EU1042" s="52">
        <f t="shared" si="119"/>
        <v>153900</v>
      </c>
      <c r="EV1042" s="46"/>
      <c r="EW1042" s="23" t="s">
        <v>3714</v>
      </c>
    </row>
    <row r="1043" spans="1:153" ht="14.25" hidden="1" customHeight="1">
      <c r="A1043" s="8">
        <v>1036</v>
      </c>
      <c r="B1043" s="9" t="s">
        <v>141</v>
      </c>
      <c r="C1043" s="10" t="s">
        <v>206</v>
      </c>
      <c r="D1043" s="10" t="s">
        <v>2008</v>
      </c>
      <c r="E1043" s="10" t="s">
        <v>150</v>
      </c>
      <c r="F1043" s="9" t="s">
        <v>2009</v>
      </c>
      <c r="G1043" s="10" t="s">
        <v>572</v>
      </c>
      <c r="H1043" s="9" t="s">
        <v>573</v>
      </c>
      <c r="I1043" s="9" t="s">
        <v>147</v>
      </c>
      <c r="J1043" s="9" t="s">
        <v>148</v>
      </c>
      <c r="K1043" s="9" t="s">
        <v>147</v>
      </c>
      <c r="L1043" s="9" t="s">
        <v>148</v>
      </c>
      <c r="M1043" s="9" t="s">
        <v>149</v>
      </c>
      <c r="N1043" s="9" t="s">
        <v>150</v>
      </c>
      <c r="O1043" s="9" t="s">
        <v>151</v>
      </c>
      <c r="P1043" s="9" t="s">
        <v>142</v>
      </c>
      <c r="Q1043" s="9" t="s">
        <v>152</v>
      </c>
      <c r="R1043" s="9" t="s">
        <v>336</v>
      </c>
      <c r="S1043" s="9" t="s">
        <v>305</v>
      </c>
      <c r="T1043" s="9" t="s">
        <v>306</v>
      </c>
      <c r="U1043" s="9" t="s">
        <v>337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2273</v>
      </c>
      <c r="AA1043" s="9" t="s">
        <v>363</v>
      </c>
      <c r="AB1043" s="12" t="s">
        <v>2274</v>
      </c>
      <c r="AC1043" s="10" t="s">
        <v>2305</v>
      </c>
      <c r="AD1043" s="9" t="s">
        <v>366</v>
      </c>
      <c r="AE1043" s="13" t="s">
        <v>2306</v>
      </c>
      <c r="AF1043" s="14" t="s">
        <v>580</v>
      </c>
      <c r="AG1043" s="10" t="s">
        <v>2945</v>
      </c>
      <c r="AH1043" s="11" t="s">
        <v>368</v>
      </c>
      <c r="AI1043" s="11" t="s">
        <v>369</v>
      </c>
      <c r="AJ1043" s="10" t="s">
        <v>370</v>
      </c>
      <c r="AK1043" s="11" t="s">
        <v>369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2.6</v>
      </c>
      <c r="AU1043" s="10" t="s">
        <v>142</v>
      </c>
      <c r="AV1043" s="16">
        <v>9300</v>
      </c>
      <c r="AW1043" s="16">
        <v>10000</v>
      </c>
      <c r="AX1043" s="16">
        <v>0</v>
      </c>
      <c r="AY1043" s="16">
        <v>2000</v>
      </c>
      <c r="AZ1043" s="16">
        <v>0</v>
      </c>
      <c r="BA1043" s="17">
        <v>45131</v>
      </c>
      <c r="BB1043" s="30" t="s">
        <v>175</v>
      </c>
      <c r="BC1043" s="18">
        <v>44960</v>
      </c>
      <c r="BD1043" s="17">
        <v>45291</v>
      </c>
      <c r="BE1043" s="17">
        <v>45322</v>
      </c>
      <c r="BF1043" s="17">
        <v>45092</v>
      </c>
      <c r="BG1043" s="10">
        <v>85213788</v>
      </c>
      <c r="BH1043" s="9" t="s">
        <v>321</v>
      </c>
      <c r="BI1043" s="19">
        <v>45139</v>
      </c>
      <c r="BJ1043" s="20">
        <v>45145</v>
      </c>
      <c r="BK1043" s="16">
        <v>0</v>
      </c>
      <c r="BL1043" s="16">
        <v>0</v>
      </c>
      <c r="BM1043" s="9" t="s">
        <v>177</v>
      </c>
      <c r="BN1043" s="9" t="s">
        <v>178</v>
      </c>
      <c r="BO1043" s="9" t="s">
        <v>156</v>
      </c>
      <c r="BP1043" s="17">
        <v>45174</v>
      </c>
      <c r="BQ1043" s="17" t="s">
        <v>156</v>
      </c>
      <c r="BR1043" s="17">
        <v>45153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>
        <v>44929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44957</v>
      </c>
      <c r="CD1043" s="10" t="s">
        <v>2182</v>
      </c>
      <c r="CE1043" s="17">
        <v>44992</v>
      </c>
      <c r="CF1043" s="17" t="s">
        <v>156</v>
      </c>
      <c r="CG1043" s="17">
        <v>44929</v>
      </c>
      <c r="CH1043" s="17">
        <v>44960</v>
      </c>
      <c r="CI1043" s="16">
        <v>810</v>
      </c>
      <c r="CJ1043" s="10" t="s">
        <v>2953</v>
      </c>
      <c r="CK1043" s="10" t="s">
        <v>230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>
        <v>44929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45083</v>
      </c>
      <c r="CX1043" s="10" t="s">
        <v>193</v>
      </c>
      <c r="CY1043" s="17" t="s">
        <v>156</v>
      </c>
      <c r="CZ1043" s="17" t="s">
        <v>156</v>
      </c>
      <c r="DA1043" s="17">
        <v>45043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45111</v>
      </c>
      <c r="DH1043" s="10" t="s">
        <v>2132</v>
      </c>
      <c r="DI1043" s="17" t="s">
        <v>156</v>
      </c>
      <c r="DJ1043" s="17" t="s">
        <v>156</v>
      </c>
      <c r="DK1043" s="17">
        <v>45043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18</v>
      </c>
      <c r="DR1043" s="11">
        <v>18</v>
      </c>
      <c r="DS1043" s="16">
        <v>18</v>
      </c>
      <c r="DT1043" s="16">
        <v>400</v>
      </c>
      <c r="DU1043" s="11" t="s">
        <v>181</v>
      </c>
      <c r="DV1043" s="11" t="s">
        <v>182</v>
      </c>
      <c r="DW1043" s="27" t="s">
        <v>156</v>
      </c>
      <c r="DX1043" s="27" t="s">
        <v>156</v>
      </c>
      <c r="DY1043" s="20" t="s">
        <v>2678</v>
      </c>
      <c r="DZ1043" s="16">
        <v>7</v>
      </c>
      <c r="EA1043" s="16">
        <v>0</v>
      </c>
      <c r="EB1043" s="27" t="s">
        <v>185</v>
      </c>
      <c r="EC1043" s="27" t="s">
        <v>185</v>
      </c>
      <c r="ED1043" s="27" t="s">
        <v>182</v>
      </c>
      <c r="EE1043" s="29">
        <v>44929.989548611113</v>
      </c>
      <c r="EF1043" s="28" t="s">
        <v>186</v>
      </c>
      <c r="EG1043" s="28" t="s">
        <v>156</v>
      </c>
      <c r="EH1043" s="28" t="s">
        <v>187</v>
      </c>
      <c r="EI1043" s="29">
        <v>45115.510740740741</v>
      </c>
      <c r="EJ1043" s="28" t="s">
        <v>542</v>
      </c>
      <c r="EK1043" s="28" t="s">
        <v>156</v>
      </c>
      <c r="EL1043" s="28" t="s">
        <v>543</v>
      </c>
      <c r="EM1043" s="45"/>
      <c r="EN1043" s="46" t="str">
        <f t="shared" si="113"/>
        <v>343F056A</v>
      </c>
      <c r="EO1043" s="47">
        <f t="shared" si="114"/>
        <v>45167</v>
      </c>
      <c r="EP1043" s="47">
        <f t="shared" si="115"/>
        <v>45083</v>
      </c>
      <c r="EQ1043" s="48" t="str">
        <f t="shared" ca="1" si="116"/>
        <v>Past</v>
      </c>
      <c r="ER1043" s="49">
        <f t="shared" si="117"/>
        <v>84</v>
      </c>
      <c r="ES1043" s="50"/>
      <c r="ET1043" s="51">
        <f t="shared" si="118"/>
        <v>84</v>
      </c>
      <c r="EU1043" s="52">
        <f t="shared" si="119"/>
        <v>0</v>
      </c>
      <c r="EV1043" s="46"/>
    </row>
    <row r="1044" spans="1:153" ht="14.25" customHeight="1">
      <c r="A1044" s="8">
        <v>1037</v>
      </c>
      <c r="B1044" s="9" t="s">
        <v>141</v>
      </c>
      <c r="C1044" s="10" t="s">
        <v>206</v>
      </c>
      <c r="D1044" s="10" t="s">
        <v>2008</v>
      </c>
      <c r="E1044" s="10" t="s">
        <v>150</v>
      </c>
      <c r="F1044" s="9" t="s">
        <v>2009</v>
      </c>
      <c r="G1044" s="10" t="s">
        <v>572</v>
      </c>
      <c r="H1044" s="9" t="s">
        <v>573</v>
      </c>
      <c r="I1044" s="9" t="s">
        <v>147</v>
      </c>
      <c r="J1044" s="9" t="s">
        <v>148</v>
      </c>
      <c r="K1044" s="9" t="s">
        <v>147</v>
      </c>
      <c r="L1044" s="9" t="s">
        <v>148</v>
      </c>
      <c r="M1044" s="9" t="s">
        <v>149</v>
      </c>
      <c r="N1044" s="9" t="s">
        <v>150</v>
      </c>
      <c r="O1044" s="9" t="s">
        <v>151</v>
      </c>
      <c r="P1044" s="9" t="s">
        <v>142</v>
      </c>
      <c r="Q1044" s="9" t="s">
        <v>152</v>
      </c>
      <c r="R1044" s="9" t="s">
        <v>336</v>
      </c>
      <c r="S1044" s="9" t="s">
        <v>305</v>
      </c>
      <c r="T1044" s="9" t="s">
        <v>306</v>
      </c>
      <c r="U1044" s="9" t="s">
        <v>337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2273</v>
      </c>
      <c r="AA1044" s="9" t="s">
        <v>363</v>
      </c>
      <c r="AB1044" s="12" t="s">
        <v>2274</v>
      </c>
      <c r="AC1044" s="10" t="s">
        <v>2305</v>
      </c>
      <c r="AD1044" s="9" t="s">
        <v>366</v>
      </c>
      <c r="AE1044" s="13" t="s">
        <v>2306</v>
      </c>
      <c r="AF1044" s="14" t="s">
        <v>580</v>
      </c>
      <c r="AG1044" s="10" t="s">
        <v>2945</v>
      </c>
      <c r="AH1044" s="11" t="s">
        <v>368</v>
      </c>
      <c r="AI1044" s="11" t="s">
        <v>369</v>
      </c>
      <c r="AJ1044" s="10" t="s">
        <v>370</v>
      </c>
      <c r="AK1044" s="11" t="s">
        <v>369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2.6</v>
      </c>
      <c r="AU1044" s="10" t="s">
        <v>142</v>
      </c>
      <c r="AV1044" s="16">
        <v>9300</v>
      </c>
      <c r="AW1044" s="16">
        <v>10000</v>
      </c>
      <c r="AX1044" s="16">
        <v>0</v>
      </c>
      <c r="AY1044" s="16">
        <v>2000</v>
      </c>
      <c r="AZ1044" s="16">
        <v>0</v>
      </c>
      <c r="BA1044" s="17">
        <v>45131</v>
      </c>
      <c r="BB1044" s="30" t="s">
        <v>175</v>
      </c>
      <c r="BC1044" s="18">
        <v>45117</v>
      </c>
      <c r="BD1044" s="17">
        <v>45291</v>
      </c>
      <c r="BE1044" s="17">
        <v>45322</v>
      </c>
      <c r="BF1044" s="17">
        <v>45092</v>
      </c>
      <c r="BG1044" s="10">
        <v>85193999</v>
      </c>
      <c r="BH1044" s="9" t="s">
        <v>258</v>
      </c>
      <c r="BI1044" s="19">
        <v>45170</v>
      </c>
      <c r="BJ1044" s="20">
        <v>45173</v>
      </c>
      <c r="BK1044" s="16">
        <v>1300</v>
      </c>
      <c r="BL1044" s="16">
        <v>3380</v>
      </c>
      <c r="BM1044" s="9" t="s">
        <v>177</v>
      </c>
      <c r="BN1044" s="9" t="s">
        <v>470</v>
      </c>
      <c r="BO1044" s="9" t="s">
        <v>156</v>
      </c>
      <c r="BP1044" s="17">
        <v>45189</v>
      </c>
      <c r="BQ1044" s="17" t="s">
        <v>156</v>
      </c>
      <c r="BR1044" s="17">
        <v>45189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>
        <v>44922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45065</v>
      </c>
      <c r="CD1044" s="10" t="s">
        <v>1978</v>
      </c>
      <c r="CE1044" s="17">
        <v>45065</v>
      </c>
      <c r="CF1044" s="17" t="s">
        <v>156</v>
      </c>
      <c r="CG1044" s="17">
        <v>45021</v>
      </c>
      <c r="CH1044" s="17">
        <v>45064</v>
      </c>
      <c r="CI1044" s="16">
        <v>1300</v>
      </c>
      <c r="CJ1044" s="10" t="s">
        <v>2954</v>
      </c>
      <c r="CK1044" s="10" t="s">
        <v>230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>
        <v>44922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45162</v>
      </c>
      <c r="CX1044" s="10" t="s">
        <v>2555</v>
      </c>
      <c r="CY1044" s="17">
        <v>45142</v>
      </c>
      <c r="CZ1044" s="17" t="s">
        <v>156</v>
      </c>
      <c r="DA1044" s="17">
        <v>45021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45169</v>
      </c>
      <c r="DH1044" s="10" t="s">
        <v>2601</v>
      </c>
      <c r="DI1044" s="17">
        <v>45170</v>
      </c>
      <c r="DJ1044" s="17" t="s">
        <v>156</v>
      </c>
      <c r="DK1044" s="17">
        <v>44922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18</v>
      </c>
      <c r="DR1044" s="11">
        <v>18</v>
      </c>
      <c r="DS1044" s="16">
        <v>18</v>
      </c>
      <c r="DT1044" s="16">
        <v>0</v>
      </c>
      <c r="DU1044" s="11" t="s">
        <v>181</v>
      </c>
      <c r="DV1044" s="11" t="s">
        <v>182</v>
      </c>
      <c r="DW1044" s="27" t="s">
        <v>156</v>
      </c>
      <c r="DX1044" s="27" t="s">
        <v>156</v>
      </c>
      <c r="DY1044" s="20" t="s">
        <v>2955</v>
      </c>
      <c r="DZ1044" s="16">
        <v>7</v>
      </c>
      <c r="EA1044" s="16">
        <v>0</v>
      </c>
      <c r="EB1044" s="27" t="s">
        <v>185</v>
      </c>
      <c r="EC1044" s="27" t="s">
        <v>185</v>
      </c>
      <c r="ED1044" s="27" t="s">
        <v>182</v>
      </c>
      <c r="EE1044" s="29">
        <v>44922.981770833336</v>
      </c>
      <c r="EF1044" s="28" t="s">
        <v>186</v>
      </c>
      <c r="EG1044" s="28" t="s">
        <v>156</v>
      </c>
      <c r="EH1044" s="28" t="s">
        <v>187</v>
      </c>
      <c r="EI1044" s="29">
        <v>45115.510740740741</v>
      </c>
      <c r="EJ1044" s="28" t="s">
        <v>542</v>
      </c>
      <c r="EK1044" s="28" t="s">
        <v>156</v>
      </c>
      <c r="EL1044" s="28" t="s">
        <v>543</v>
      </c>
      <c r="EM1044" s="45" t="s">
        <v>3713</v>
      </c>
      <c r="EN1044" s="46" t="str">
        <f t="shared" si="113"/>
        <v>343F056A</v>
      </c>
      <c r="EO1044" s="47">
        <f t="shared" si="114"/>
        <v>45182</v>
      </c>
      <c r="EP1044" s="47">
        <f t="shared" si="115"/>
        <v>45162</v>
      </c>
      <c r="EQ1044" s="48" t="str">
        <f t="shared" ca="1" si="116"/>
        <v>Y</v>
      </c>
      <c r="ER1044" s="49">
        <f t="shared" si="117"/>
        <v>20</v>
      </c>
      <c r="ES1044" s="50"/>
      <c r="ET1044" s="51">
        <f t="shared" si="118"/>
        <v>20</v>
      </c>
      <c r="EU1044" s="52">
        <f t="shared" si="119"/>
        <v>26000</v>
      </c>
      <c r="EV1044" s="46"/>
      <c r="EW1044" s="23" t="s">
        <v>3721</v>
      </c>
    </row>
    <row r="1045" spans="1:153" ht="14.25" hidden="1" customHeight="1">
      <c r="A1045" s="8">
        <v>1038</v>
      </c>
      <c r="B1045" s="9" t="s">
        <v>141</v>
      </c>
      <c r="C1045" s="10" t="s">
        <v>206</v>
      </c>
      <c r="D1045" s="10" t="s">
        <v>2008</v>
      </c>
      <c r="E1045" s="10" t="s">
        <v>150</v>
      </c>
      <c r="F1045" s="9" t="s">
        <v>2009</v>
      </c>
      <c r="G1045" s="10" t="s">
        <v>572</v>
      </c>
      <c r="H1045" s="9" t="s">
        <v>573</v>
      </c>
      <c r="I1045" s="9" t="s">
        <v>147</v>
      </c>
      <c r="J1045" s="9" t="s">
        <v>148</v>
      </c>
      <c r="K1045" s="9" t="s">
        <v>147</v>
      </c>
      <c r="L1045" s="9" t="s">
        <v>148</v>
      </c>
      <c r="M1045" s="9" t="s">
        <v>149</v>
      </c>
      <c r="N1045" s="9" t="s">
        <v>150</v>
      </c>
      <c r="O1045" s="9" t="s">
        <v>151</v>
      </c>
      <c r="P1045" s="9" t="s">
        <v>142</v>
      </c>
      <c r="Q1045" s="9" t="s">
        <v>152</v>
      </c>
      <c r="R1045" s="9" t="s">
        <v>336</v>
      </c>
      <c r="S1045" s="9" t="s">
        <v>305</v>
      </c>
      <c r="T1045" s="9" t="s">
        <v>306</v>
      </c>
      <c r="U1045" s="9" t="s">
        <v>337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2273</v>
      </c>
      <c r="AA1045" s="9" t="s">
        <v>363</v>
      </c>
      <c r="AB1045" s="12" t="s">
        <v>2274</v>
      </c>
      <c r="AC1045" s="10" t="s">
        <v>2305</v>
      </c>
      <c r="AD1045" s="9" t="s">
        <v>366</v>
      </c>
      <c r="AE1045" s="13" t="s">
        <v>2306</v>
      </c>
      <c r="AF1045" s="14" t="s">
        <v>580</v>
      </c>
      <c r="AG1045" s="10" t="s">
        <v>2945</v>
      </c>
      <c r="AH1045" s="11" t="s">
        <v>368</v>
      </c>
      <c r="AI1045" s="11" t="s">
        <v>369</v>
      </c>
      <c r="AJ1045" s="10" t="s">
        <v>370</v>
      </c>
      <c r="AK1045" s="11" t="s">
        <v>369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2.6</v>
      </c>
      <c r="AU1045" s="10" t="s">
        <v>142</v>
      </c>
      <c r="AV1045" s="16">
        <v>9300</v>
      </c>
      <c r="AW1045" s="16">
        <v>10000</v>
      </c>
      <c r="AX1045" s="16">
        <v>0</v>
      </c>
      <c r="AY1045" s="16">
        <v>2000</v>
      </c>
      <c r="AZ1045" s="16">
        <v>0</v>
      </c>
      <c r="BA1045" s="17">
        <v>45131</v>
      </c>
      <c r="BB1045" s="30" t="s">
        <v>175</v>
      </c>
      <c r="BC1045" s="18" t="s">
        <v>156</v>
      </c>
      <c r="BD1045" s="17">
        <v>45291</v>
      </c>
      <c r="BE1045" s="17">
        <v>45322</v>
      </c>
      <c r="BF1045" s="17">
        <v>45092</v>
      </c>
      <c r="BG1045" s="10">
        <v>85193998</v>
      </c>
      <c r="BH1045" s="9" t="s">
        <v>303</v>
      </c>
      <c r="BI1045" s="19">
        <v>45170</v>
      </c>
      <c r="BJ1045" s="20">
        <v>45173</v>
      </c>
      <c r="BK1045" s="16">
        <v>0</v>
      </c>
      <c r="BL1045" s="16">
        <v>0</v>
      </c>
      <c r="BM1045" s="9" t="s">
        <v>177</v>
      </c>
      <c r="BN1045" s="9" t="s">
        <v>178</v>
      </c>
      <c r="BO1045" s="9" t="s">
        <v>156</v>
      </c>
      <c r="BP1045" s="17">
        <v>45218</v>
      </c>
      <c r="BQ1045" s="17" t="s">
        <v>156</v>
      </c>
      <c r="BR1045" s="17">
        <v>45218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>
        <v>44922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45065</v>
      </c>
      <c r="CD1045" s="10" t="s">
        <v>1012</v>
      </c>
      <c r="CE1045" s="17">
        <v>45065</v>
      </c>
      <c r="CF1045" s="17" t="s">
        <v>156</v>
      </c>
      <c r="CG1045" s="17">
        <v>45021</v>
      </c>
      <c r="CH1045" s="17" t="s">
        <v>156</v>
      </c>
      <c r="CI1045" s="16">
        <v>0</v>
      </c>
      <c r="CJ1045" s="10" t="s">
        <v>156</v>
      </c>
      <c r="CK1045" s="10" t="s">
        <v>156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>
        <v>44922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45190</v>
      </c>
      <c r="CX1045" s="10" t="s">
        <v>2215</v>
      </c>
      <c r="CY1045" s="17">
        <v>45142</v>
      </c>
      <c r="CZ1045" s="17" t="s">
        <v>156</v>
      </c>
      <c r="DA1045" s="17">
        <v>45021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45197</v>
      </c>
      <c r="DH1045" s="10" t="s">
        <v>2195</v>
      </c>
      <c r="DI1045" s="17">
        <v>45198</v>
      </c>
      <c r="DJ1045" s="17" t="s">
        <v>156</v>
      </c>
      <c r="DK1045" s="17">
        <v>44922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18</v>
      </c>
      <c r="DR1045" s="11">
        <v>18</v>
      </c>
      <c r="DS1045" s="16">
        <v>18</v>
      </c>
      <c r="DT1045" s="16">
        <v>1300</v>
      </c>
      <c r="DU1045" s="11" t="s">
        <v>181</v>
      </c>
      <c r="DV1045" s="11" t="s">
        <v>182</v>
      </c>
      <c r="DW1045" s="27" t="s">
        <v>156</v>
      </c>
      <c r="DX1045" s="27" t="s">
        <v>156</v>
      </c>
      <c r="DY1045" s="20" t="s">
        <v>2577</v>
      </c>
      <c r="DZ1045" s="16">
        <v>7</v>
      </c>
      <c r="EA1045" s="16">
        <v>0</v>
      </c>
      <c r="EB1045" s="27" t="s">
        <v>185</v>
      </c>
      <c r="EC1045" s="27" t="s">
        <v>185</v>
      </c>
      <c r="ED1045" s="27" t="s">
        <v>182</v>
      </c>
      <c r="EE1045" s="29">
        <v>44922.981770833336</v>
      </c>
      <c r="EF1045" s="28" t="s">
        <v>186</v>
      </c>
      <c r="EG1045" s="28" t="s">
        <v>156</v>
      </c>
      <c r="EH1045" s="28" t="s">
        <v>187</v>
      </c>
      <c r="EI1045" s="29">
        <v>45068.815046296295</v>
      </c>
      <c r="EJ1045" s="28" t="s">
        <v>197</v>
      </c>
      <c r="EK1045" s="28" t="s">
        <v>156</v>
      </c>
      <c r="EL1045" s="28" t="s">
        <v>198</v>
      </c>
      <c r="EM1045" s="45"/>
      <c r="EN1045" s="46" t="str">
        <f t="shared" si="113"/>
        <v>343F056A</v>
      </c>
      <c r="EO1045" s="47">
        <f t="shared" si="114"/>
        <v>45211</v>
      </c>
      <c r="EP1045" s="47">
        <f t="shared" si="115"/>
        <v>45190</v>
      </c>
      <c r="EQ1045" s="48" t="str">
        <f t="shared" ca="1" si="116"/>
        <v>Y</v>
      </c>
      <c r="ER1045" s="49">
        <f t="shared" si="117"/>
        <v>21</v>
      </c>
      <c r="ES1045" s="50"/>
      <c r="ET1045" s="51">
        <f t="shared" si="118"/>
        <v>21</v>
      </c>
      <c r="EU1045" s="52">
        <f t="shared" si="119"/>
        <v>0</v>
      </c>
      <c r="EV1045" s="46"/>
    </row>
    <row r="1046" spans="1:153" ht="14.25" customHeight="1">
      <c r="A1046" s="8">
        <v>1039</v>
      </c>
      <c r="B1046" s="9" t="s">
        <v>141</v>
      </c>
      <c r="C1046" s="10" t="s">
        <v>206</v>
      </c>
      <c r="D1046" s="10" t="s">
        <v>2008</v>
      </c>
      <c r="E1046" s="10" t="s">
        <v>150</v>
      </c>
      <c r="F1046" s="9" t="s">
        <v>2009</v>
      </c>
      <c r="G1046" s="10" t="s">
        <v>572</v>
      </c>
      <c r="H1046" s="9" t="s">
        <v>573</v>
      </c>
      <c r="I1046" s="9" t="s">
        <v>147</v>
      </c>
      <c r="J1046" s="9" t="s">
        <v>148</v>
      </c>
      <c r="K1046" s="9" t="s">
        <v>147</v>
      </c>
      <c r="L1046" s="9" t="s">
        <v>148</v>
      </c>
      <c r="M1046" s="9" t="s">
        <v>149</v>
      </c>
      <c r="N1046" s="9" t="s">
        <v>150</v>
      </c>
      <c r="O1046" s="9" t="s">
        <v>151</v>
      </c>
      <c r="P1046" s="9" t="s">
        <v>142</v>
      </c>
      <c r="Q1046" s="9" t="s">
        <v>152</v>
      </c>
      <c r="R1046" s="9" t="s">
        <v>336</v>
      </c>
      <c r="S1046" s="9" t="s">
        <v>305</v>
      </c>
      <c r="T1046" s="9" t="s">
        <v>306</v>
      </c>
      <c r="U1046" s="9" t="s">
        <v>337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2273</v>
      </c>
      <c r="AA1046" s="9" t="s">
        <v>363</v>
      </c>
      <c r="AB1046" s="12" t="s">
        <v>2274</v>
      </c>
      <c r="AC1046" s="10" t="s">
        <v>2305</v>
      </c>
      <c r="AD1046" s="9" t="s">
        <v>366</v>
      </c>
      <c r="AE1046" s="13" t="s">
        <v>2306</v>
      </c>
      <c r="AF1046" s="14" t="s">
        <v>580</v>
      </c>
      <c r="AG1046" s="10" t="s">
        <v>2945</v>
      </c>
      <c r="AH1046" s="11" t="s">
        <v>368</v>
      </c>
      <c r="AI1046" s="11" t="s">
        <v>369</v>
      </c>
      <c r="AJ1046" s="10" t="s">
        <v>370</v>
      </c>
      <c r="AK1046" s="11" t="s">
        <v>369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2.6</v>
      </c>
      <c r="AU1046" s="10" t="s">
        <v>142</v>
      </c>
      <c r="AV1046" s="16">
        <v>9300</v>
      </c>
      <c r="AW1046" s="16">
        <v>10000</v>
      </c>
      <c r="AX1046" s="16">
        <v>0</v>
      </c>
      <c r="AY1046" s="16">
        <v>2000</v>
      </c>
      <c r="AZ1046" s="16">
        <v>0</v>
      </c>
      <c r="BA1046" s="17">
        <v>45131</v>
      </c>
      <c r="BB1046" s="30" t="s">
        <v>175</v>
      </c>
      <c r="BC1046" s="18">
        <v>45117</v>
      </c>
      <c r="BD1046" s="17">
        <v>45291</v>
      </c>
      <c r="BE1046" s="17">
        <v>45322</v>
      </c>
      <c r="BF1046" s="17">
        <v>45092</v>
      </c>
      <c r="BG1046" s="10">
        <v>85352695</v>
      </c>
      <c r="BH1046" s="9" t="s">
        <v>247</v>
      </c>
      <c r="BI1046" s="19">
        <v>45200</v>
      </c>
      <c r="BJ1046" s="20">
        <v>45201</v>
      </c>
      <c r="BK1046" s="16">
        <v>1090</v>
      </c>
      <c r="BL1046" s="16">
        <v>2834</v>
      </c>
      <c r="BM1046" s="9" t="s">
        <v>177</v>
      </c>
      <c r="BN1046" s="9" t="s">
        <v>383</v>
      </c>
      <c r="BO1046" s="9" t="s">
        <v>156</v>
      </c>
      <c r="BP1046" s="17">
        <v>45224</v>
      </c>
      <c r="BQ1046" s="17" t="s">
        <v>156</v>
      </c>
      <c r="BR1046" s="17" t="s">
        <v>156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 t="s">
        <v>156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44992</v>
      </c>
      <c r="CD1046" s="10" t="s">
        <v>156</v>
      </c>
      <c r="CE1046" s="17" t="s">
        <v>156</v>
      </c>
      <c r="CF1046" s="17" t="s">
        <v>156</v>
      </c>
      <c r="CG1046" s="17">
        <v>44976</v>
      </c>
      <c r="CH1046" s="17">
        <v>44987</v>
      </c>
      <c r="CI1046" s="16">
        <v>1600</v>
      </c>
      <c r="CJ1046" s="10" t="s">
        <v>2956</v>
      </c>
      <c r="CK1046" s="10" t="s">
        <v>230</v>
      </c>
      <c r="CL1046" s="18" t="s">
        <v>156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 t="s">
        <v>156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45118</v>
      </c>
      <c r="CX1046" s="10" t="s">
        <v>2957</v>
      </c>
      <c r="CY1046" s="17">
        <v>45062</v>
      </c>
      <c r="CZ1046" s="17" t="s">
        <v>156</v>
      </c>
      <c r="DA1046" s="17">
        <v>45006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45153</v>
      </c>
      <c r="DH1046" s="10" t="s">
        <v>1891</v>
      </c>
      <c r="DI1046" s="17">
        <v>45097</v>
      </c>
      <c r="DJ1046" s="17" t="s">
        <v>156</v>
      </c>
      <c r="DK1046" s="17">
        <v>45006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18</v>
      </c>
      <c r="DR1046" s="11">
        <v>18</v>
      </c>
      <c r="DS1046" s="16">
        <v>18</v>
      </c>
      <c r="DT1046" s="16">
        <v>0</v>
      </c>
      <c r="DU1046" s="11" t="s">
        <v>181</v>
      </c>
      <c r="DV1046" s="11" t="s">
        <v>182</v>
      </c>
      <c r="DW1046" s="27" t="s">
        <v>156</v>
      </c>
      <c r="DX1046" s="27" t="s">
        <v>156</v>
      </c>
      <c r="DY1046" s="20" t="s">
        <v>2958</v>
      </c>
      <c r="DZ1046" s="16">
        <v>7</v>
      </c>
      <c r="EA1046" s="16">
        <v>0</v>
      </c>
      <c r="EB1046" s="27" t="s">
        <v>185</v>
      </c>
      <c r="EC1046" s="27" t="s">
        <v>185</v>
      </c>
      <c r="ED1046" s="27" t="s">
        <v>182</v>
      </c>
      <c r="EE1046" s="29">
        <v>44969.712997685187</v>
      </c>
      <c r="EF1046" s="28" t="s">
        <v>188</v>
      </c>
      <c r="EG1046" s="28" t="s">
        <v>189</v>
      </c>
      <c r="EH1046" s="28" t="s">
        <v>190</v>
      </c>
      <c r="EI1046" s="29">
        <v>45113.445590277777</v>
      </c>
      <c r="EJ1046" s="28" t="s">
        <v>2933</v>
      </c>
      <c r="EK1046" s="28" t="s">
        <v>2934</v>
      </c>
      <c r="EL1046" s="28" t="s">
        <v>2935</v>
      </c>
      <c r="EM1046" s="45" t="s">
        <v>3713</v>
      </c>
      <c r="EN1046" s="46" t="str">
        <f t="shared" si="113"/>
        <v>343F056A</v>
      </c>
      <c r="EO1046" s="47">
        <f t="shared" si="114"/>
        <v>45217</v>
      </c>
      <c r="EP1046" s="47">
        <f t="shared" si="115"/>
        <v>45118</v>
      </c>
      <c r="EQ1046" s="48" t="str">
        <f t="shared" ca="1" si="116"/>
        <v>Past</v>
      </c>
      <c r="ER1046" s="49">
        <f t="shared" si="117"/>
        <v>99</v>
      </c>
      <c r="ES1046" s="50"/>
      <c r="ET1046" s="51">
        <f t="shared" si="118"/>
        <v>99</v>
      </c>
      <c r="EU1046" s="52">
        <f t="shared" si="119"/>
        <v>107910</v>
      </c>
      <c r="EV1046" s="46"/>
      <c r="EW1046" s="23" t="s">
        <v>3714</v>
      </c>
    </row>
    <row r="1047" spans="1:153" ht="14.25" hidden="1" customHeight="1">
      <c r="A1047" s="8">
        <v>1040</v>
      </c>
      <c r="B1047" s="9" t="s">
        <v>141</v>
      </c>
      <c r="C1047" s="10" t="s">
        <v>206</v>
      </c>
      <c r="D1047" s="10" t="s">
        <v>2008</v>
      </c>
      <c r="E1047" s="10" t="s">
        <v>150</v>
      </c>
      <c r="F1047" s="9" t="s">
        <v>2009</v>
      </c>
      <c r="G1047" s="10" t="s">
        <v>572</v>
      </c>
      <c r="H1047" s="9" t="s">
        <v>573</v>
      </c>
      <c r="I1047" s="9" t="s">
        <v>147</v>
      </c>
      <c r="J1047" s="9" t="s">
        <v>148</v>
      </c>
      <c r="K1047" s="9" t="s">
        <v>147</v>
      </c>
      <c r="L1047" s="9" t="s">
        <v>148</v>
      </c>
      <c r="M1047" s="9" t="s">
        <v>149</v>
      </c>
      <c r="N1047" s="9" t="s">
        <v>150</v>
      </c>
      <c r="O1047" s="9" t="s">
        <v>151</v>
      </c>
      <c r="P1047" s="9" t="s">
        <v>142</v>
      </c>
      <c r="Q1047" s="9" t="s">
        <v>152</v>
      </c>
      <c r="R1047" s="9" t="s">
        <v>336</v>
      </c>
      <c r="S1047" s="9" t="s">
        <v>305</v>
      </c>
      <c r="T1047" s="9" t="s">
        <v>306</v>
      </c>
      <c r="U1047" s="9" t="s">
        <v>337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2273</v>
      </c>
      <c r="AA1047" s="9" t="s">
        <v>363</v>
      </c>
      <c r="AB1047" s="12" t="s">
        <v>2274</v>
      </c>
      <c r="AC1047" s="10" t="s">
        <v>2305</v>
      </c>
      <c r="AD1047" s="9" t="s">
        <v>366</v>
      </c>
      <c r="AE1047" s="13" t="s">
        <v>2306</v>
      </c>
      <c r="AF1047" s="14" t="s">
        <v>580</v>
      </c>
      <c r="AG1047" s="10" t="s">
        <v>2945</v>
      </c>
      <c r="AH1047" s="11" t="s">
        <v>368</v>
      </c>
      <c r="AI1047" s="11" t="s">
        <v>369</v>
      </c>
      <c r="AJ1047" s="10" t="s">
        <v>370</v>
      </c>
      <c r="AK1047" s="11" t="s">
        <v>369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2.6</v>
      </c>
      <c r="AU1047" s="10" t="s">
        <v>142</v>
      </c>
      <c r="AV1047" s="16">
        <v>9300</v>
      </c>
      <c r="AW1047" s="16">
        <v>10000</v>
      </c>
      <c r="AX1047" s="16">
        <v>0</v>
      </c>
      <c r="AY1047" s="16">
        <v>2000</v>
      </c>
      <c r="AZ1047" s="16">
        <v>0</v>
      </c>
      <c r="BA1047" s="17">
        <v>45131</v>
      </c>
      <c r="BB1047" s="30" t="s">
        <v>175</v>
      </c>
      <c r="BC1047" s="18" t="s">
        <v>156</v>
      </c>
      <c r="BD1047" s="17">
        <v>45291</v>
      </c>
      <c r="BE1047" s="17">
        <v>45322</v>
      </c>
      <c r="BF1047" s="17">
        <v>45092</v>
      </c>
      <c r="BG1047" s="10">
        <v>85816138</v>
      </c>
      <c r="BH1047" s="9" t="s">
        <v>176</v>
      </c>
      <c r="BI1047" s="19">
        <v>45200</v>
      </c>
      <c r="BJ1047" s="20">
        <v>45201</v>
      </c>
      <c r="BK1047" s="16">
        <v>0</v>
      </c>
      <c r="BL1047" s="16">
        <v>0</v>
      </c>
      <c r="BM1047" s="9" t="s">
        <v>177</v>
      </c>
      <c r="BN1047" s="9" t="s">
        <v>178</v>
      </c>
      <c r="BO1047" s="9" t="s">
        <v>156</v>
      </c>
      <c r="BP1047" s="17">
        <v>45229</v>
      </c>
      <c r="BQ1047" s="17" t="s">
        <v>156</v>
      </c>
      <c r="BR1047" s="17" t="s">
        <v>156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 t="s">
        <v>156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45107</v>
      </c>
      <c r="CD1047" s="10" t="s">
        <v>2959</v>
      </c>
      <c r="CE1047" s="17">
        <v>45107</v>
      </c>
      <c r="CF1047" s="17" t="s">
        <v>156</v>
      </c>
      <c r="CG1047" s="17">
        <v>45082</v>
      </c>
      <c r="CH1047" s="17" t="s">
        <v>156</v>
      </c>
      <c r="CI1047" s="16">
        <v>0</v>
      </c>
      <c r="CJ1047" s="10" t="s">
        <v>156</v>
      </c>
      <c r="CK1047" s="10" t="s">
        <v>156</v>
      </c>
      <c r="CL1047" s="18" t="s">
        <v>156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 t="s">
        <v>156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45191</v>
      </c>
      <c r="CX1047" s="10" t="s">
        <v>2578</v>
      </c>
      <c r="CY1047" s="17">
        <v>45191</v>
      </c>
      <c r="CZ1047" s="17" t="s">
        <v>156</v>
      </c>
      <c r="DA1047" s="17">
        <v>45082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45205</v>
      </c>
      <c r="DH1047" s="10" t="s">
        <v>2579</v>
      </c>
      <c r="DI1047" s="17">
        <v>45205</v>
      </c>
      <c r="DJ1047" s="17" t="s">
        <v>156</v>
      </c>
      <c r="DK1047" s="17">
        <v>45082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18</v>
      </c>
      <c r="DR1047" s="11">
        <v>18</v>
      </c>
      <c r="DS1047" s="16">
        <v>18</v>
      </c>
      <c r="DT1047" s="16">
        <v>1200</v>
      </c>
      <c r="DU1047" s="11" t="s">
        <v>181</v>
      </c>
      <c r="DV1047" s="11" t="s">
        <v>182</v>
      </c>
      <c r="DW1047" s="27" t="s">
        <v>156</v>
      </c>
      <c r="DX1047" s="27" t="s">
        <v>156</v>
      </c>
      <c r="DY1047" s="20" t="s">
        <v>2559</v>
      </c>
      <c r="DZ1047" s="16">
        <v>7</v>
      </c>
      <c r="EA1047" s="16">
        <v>0</v>
      </c>
      <c r="EB1047" s="27" t="s">
        <v>185</v>
      </c>
      <c r="EC1047" s="27" t="s">
        <v>185</v>
      </c>
      <c r="ED1047" s="27" t="s">
        <v>182</v>
      </c>
      <c r="EE1047" s="29">
        <v>45082.362175925926</v>
      </c>
      <c r="EF1047" s="28" t="s">
        <v>188</v>
      </c>
      <c r="EG1047" s="28" t="s">
        <v>189</v>
      </c>
      <c r="EH1047" s="28" t="s">
        <v>190</v>
      </c>
      <c r="EI1047" s="29">
        <v>45110.818703703706</v>
      </c>
      <c r="EJ1047" s="28" t="s">
        <v>197</v>
      </c>
      <c r="EK1047" s="28" t="s">
        <v>156</v>
      </c>
      <c r="EL1047" s="28" t="s">
        <v>198</v>
      </c>
      <c r="EM1047" s="45"/>
      <c r="EN1047" s="46" t="str">
        <f t="shared" si="113"/>
        <v>343F056A</v>
      </c>
      <c r="EO1047" s="47">
        <f t="shared" si="114"/>
        <v>45222</v>
      </c>
      <c r="EP1047" s="47">
        <f t="shared" si="115"/>
        <v>45191</v>
      </c>
      <c r="EQ1047" s="48" t="str">
        <f t="shared" ca="1" si="116"/>
        <v>Y</v>
      </c>
      <c r="ER1047" s="49">
        <f t="shared" si="117"/>
        <v>31</v>
      </c>
      <c r="ES1047" s="50"/>
      <c r="ET1047" s="51">
        <f t="shared" si="118"/>
        <v>31</v>
      </c>
      <c r="EU1047" s="52">
        <f t="shared" si="119"/>
        <v>0</v>
      </c>
      <c r="EV1047" s="46"/>
    </row>
    <row r="1048" spans="1:153" ht="14.25" customHeight="1">
      <c r="A1048" s="8">
        <v>1041</v>
      </c>
      <c r="B1048" s="9" t="s">
        <v>141</v>
      </c>
      <c r="C1048" s="10" t="s">
        <v>206</v>
      </c>
      <c r="D1048" s="10" t="s">
        <v>2008</v>
      </c>
      <c r="E1048" s="10" t="s">
        <v>150</v>
      </c>
      <c r="F1048" s="9" t="s">
        <v>2009</v>
      </c>
      <c r="G1048" s="10" t="s">
        <v>572</v>
      </c>
      <c r="H1048" s="9" t="s">
        <v>573</v>
      </c>
      <c r="I1048" s="9" t="s">
        <v>147</v>
      </c>
      <c r="J1048" s="9" t="s">
        <v>148</v>
      </c>
      <c r="K1048" s="9" t="s">
        <v>147</v>
      </c>
      <c r="L1048" s="9" t="s">
        <v>148</v>
      </c>
      <c r="M1048" s="9" t="s">
        <v>149</v>
      </c>
      <c r="N1048" s="9" t="s">
        <v>150</v>
      </c>
      <c r="O1048" s="9" t="s">
        <v>151</v>
      </c>
      <c r="P1048" s="9" t="s">
        <v>142</v>
      </c>
      <c r="Q1048" s="9" t="s">
        <v>152</v>
      </c>
      <c r="R1048" s="9" t="s">
        <v>336</v>
      </c>
      <c r="S1048" s="9" t="s">
        <v>305</v>
      </c>
      <c r="T1048" s="9" t="s">
        <v>306</v>
      </c>
      <c r="U1048" s="9" t="s">
        <v>337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2273</v>
      </c>
      <c r="AA1048" s="9" t="s">
        <v>363</v>
      </c>
      <c r="AB1048" s="12" t="s">
        <v>2274</v>
      </c>
      <c r="AC1048" s="10" t="s">
        <v>2305</v>
      </c>
      <c r="AD1048" s="9" t="s">
        <v>366</v>
      </c>
      <c r="AE1048" s="13" t="s">
        <v>2306</v>
      </c>
      <c r="AF1048" s="14" t="s">
        <v>580</v>
      </c>
      <c r="AG1048" s="10" t="s">
        <v>2960</v>
      </c>
      <c r="AH1048" s="11" t="s">
        <v>374</v>
      </c>
      <c r="AI1048" s="11" t="s">
        <v>375</v>
      </c>
      <c r="AJ1048" s="10" t="s">
        <v>376</v>
      </c>
      <c r="AK1048" s="11" t="s">
        <v>375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2.6</v>
      </c>
      <c r="AU1048" s="10" t="s">
        <v>206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7">
        <v>45131</v>
      </c>
      <c r="BB1048" s="30" t="s">
        <v>175</v>
      </c>
      <c r="BC1048" s="18">
        <v>45063</v>
      </c>
      <c r="BD1048" s="17">
        <v>45291</v>
      </c>
      <c r="BE1048" s="17">
        <v>45322</v>
      </c>
      <c r="BF1048" s="17">
        <v>45092</v>
      </c>
      <c r="BG1048" s="10">
        <v>85224434</v>
      </c>
      <c r="BH1048" s="9" t="s">
        <v>414</v>
      </c>
      <c r="BI1048" s="19">
        <v>44986</v>
      </c>
      <c r="BJ1048" s="20">
        <v>44991</v>
      </c>
      <c r="BK1048" s="16">
        <v>864</v>
      </c>
      <c r="BL1048" s="16">
        <v>2246</v>
      </c>
      <c r="BM1048" s="9" t="s">
        <v>177</v>
      </c>
      <c r="BN1048" s="9" t="s">
        <v>436</v>
      </c>
      <c r="BO1048" s="9" t="s">
        <v>635</v>
      </c>
      <c r="BP1048" s="17">
        <v>45092</v>
      </c>
      <c r="BQ1048" s="17">
        <v>45092</v>
      </c>
      <c r="BR1048" s="17" t="s">
        <v>156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 t="s">
        <v>156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 t="s">
        <v>156</v>
      </c>
      <c r="CD1048" s="10" t="s">
        <v>156</v>
      </c>
      <c r="CE1048" s="17" t="s">
        <v>156</v>
      </c>
      <c r="CF1048" s="17" t="s">
        <v>156</v>
      </c>
      <c r="CG1048" s="17" t="s">
        <v>156</v>
      </c>
      <c r="CH1048" s="17" t="s">
        <v>156</v>
      </c>
      <c r="CI1048" s="16">
        <v>0</v>
      </c>
      <c r="CJ1048" s="10" t="s">
        <v>156</v>
      </c>
      <c r="CK1048" s="10" t="s">
        <v>156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 t="s">
        <v>156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44932</v>
      </c>
      <c r="CX1048" s="10" t="s">
        <v>193</v>
      </c>
      <c r="CY1048" s="17" t="s">
        <v>156</v>
      </c>
      <c r="CZ1048" s="17" t="s">
        <v>156</v>
      </c>
      <c r="DA1048" s="17" t="s">
        <v>156</v>
      </c>
      <c r="DB1048" s="17">
        <v>44932</v>
      </c>
      <c r="DC1048" s="16">
        <v>864</v>
      </c>
      <c r="DD1048" s="10" t="s">
        <v>2961</v>
      </c>
      <c r="DE1048" s="10" t="s">
        <v>230</v>
      </c>
      <c r="DF1048" s="18" t="s">
        <v>156</v>
      </c>
      <c r="DG1048" s="17">
        <v>44936</v>
      </c>
      <c r="DH1048" s="10" t="s">
        <v>156</v>
      </c>
      <c r="DI1048" s="17" t="s">
        <v>156</v>
      </c>
      <c r="DJ1048" s="17" t="s">
        <v>156</v>
      </c>
      <c r="DK1048" s="17" t="s">
        <v>156</v>
      </c>
      <c r="DL1048" s="17">
        <v>44935</v>
      </c>
      <c r="DM1048" s="16">
        <v>864</v>
      </c>
      <c r="DN1048" s="10" t="s">
        <v>2962</v>
      </c>
      <c r="DO1048" s="10" t="s">
        <v>233</v>
      </c>
      <c r="DP1048" s="16">
        <v>36</v>
      </c>
      <c r="DQ1048" s="16">
        <v>18</v>
      </c>
      <c r="DR1048" s="11">
        <v>18</v>
      </c>
      <c r="DS1048" s="16">
        <v>18</v>
      </c>
      <c r="DT1048" s="16">
        <v>0</v>
      </c>
      <c r="DU1048" s="11" t="s">
        <v>181</v>
      </c>
      <c r="DV1048" s="11" t="s">
        <v>182</v>
      </c>
      <c r="DW1048" s="27" t="s">
        <v>156</v>
      </c>
      <c r="DX1048" s="27" t="s">
        <v>156</v>
      </c>
      <c r="DY1048" s="20" t="s">
        <v>1299</v>
      </c>
      <c r="DZ1048" s="16">
        <v>7</v>
      </c>
      <c r="EA1048" s="16">
        <v>0</v>
      </c>
      <c r="EB1048" s="27" t="s">
        <v>185</v>
      </c>
      <c r="EC1048" s="27" t="s">
        <v>185</v>
      </c>
      <c r="ED1048" s="27" t="s">
        <v>182</v>
      </c>
      <c r="EE1048" s="29">
        <v>44931.628506944442</v>
      </c>
      <c r="EF1048" s="28" t="s">
        <v>1940</v>
      </c>
      <c r="EG1048" s="28" t="s">
        <v>1941</v>
      </c>
      <c r="EH1048" s="28" t="s">
        <v>190</v>
      </c>
      <c r="EI1048" s="29">
        <v>45062.343865740739</v>
      </c>
      <c r="EJ1048" s="28" t="s">
        <v>197</v>
      </c>
      <c r="EK1048" s="28" t="s">
        <v>156</v>
      </c>
      <c r="EL1048" s="28" t="s">
        <v>198</v>
      </c>
      <c r="EM1048" s="45" t="s">
        <v>3713</v>
      </c>
      <c r="EN1048" s="46" t="str">
        <f t="shared" si="113"/>
        <v>343F056B</v>
      </c>
      <c r="EO1048" s="47">
        <f t="shared" si="114"/>
        <v>45085</v>
      </c>
      <c r="EP1048" s="47">
        <f t="shared" si="115"/>
        <v>44932</v>
      </c>
      <c r="EQ1048" s="48" t="str">
        <f t="shared" ca="1" si="116"/>
        <v>Past</v>
      </c>
      <c r="ER1048" s="49">
        <f t="shared" si="117"/>
        <v>153</v>
      </c>
      <c r="ES1048" s="50"/>
      <c r="ET1048" s="51">
        <f t="shared" si="118"/>
        <v>153</v>
      </c>
      <c r="EU1048" s="52">
        <f t="shared" si="119"/>
        <v>132192</v>
      </c>
      <c r="EV1048" s="46"/>
      <c r="EW1048" s="23" t="s">
        <v>3714</v>
      </c>
    </row>
    <row r="1049" spans="1:153" ht="14.25" customHeight="1">
      <c r="A1049" s="8">
        <v>1042</v>
      </c>
      <c r="B1049" s="9" t="s">
        <v>141</v>
      </c>
      <c r="C1049" s="10" t="s">
        <v>206</v>
      </c>
      <c r="D1049" s="10" t="s">
        <v>2008</v>
      </c>
      <c r="E1049" s="10" t="s">
        <v>150</v>
      </c>
      <c r="F1049" s="9" t="s">
        <v>2009</v>
      </c>
      <c r="G1049" s="10" t="s">
        <v>572</v>
      </c>
      <c r="H1049" s="9" t="s">
        <v>573</v>
      </c>
      <c r="I1049" s="9" t="s">
        <v>147</v>
      </c>
      <c r="J1049" s="9" t="s">
        <v>148</v>
      </c>
      <c r="K1049" s="9" t="s">
        <v>147</v>
      </c>
      <c r="L1049" s="9" t="s">
        <v>148</v>
      </c>
      <c r="M1049" s="9" t="s">
        <v>149</v>
      </c>
      <c r="N1049" s="9" t="s">
        <v>150</v>
      </c>
      <c r="O1049" s="9" t="s">
        <v>151</v>
      </c>
      <c r="P1049" s="9" t="s">
        <v>142</v>
      </c>
      <c r="Q1049" s="9" t="s">
        <v>152</v>
      </c>
      <c r="R1049" s="9" t="s">
        <v>336</v>
      </c>
      <c r="S1049" s="9" t="s">
        <v>305</v>
      </c>
      <c r="T1049" s="9" t="s">
        <v>306</v>
      </c>
      <c r="U1049" s="9" t="s">
        <v>337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2273</v>
      </c>
      <c r="AA1049" s="9" t="s">
        <v>363</v>
      </c>
      <c r="AB1049" s="12" t="s">
        <v>2274</v>
      </c>
      <c r="AC1049" s="10" t="s">
        <v>2305</v>
      </c>
      <c r="AD1049" s="9" t="s">
        <v>366</v>
      </c>
      <c r="AE1049" s="13" t="s">
        <v>2306</v>
      </c>
      <c r="AF1049" s="14" t="s">
        <v>580</v>
      </c>
      <c r="AG1049" s="10" t="s">
        <v>2960</v>
      </c>
      <c r="AH1049" s="11" t="s">
        <v>374</v>
      </c>
      <c r="AI1049" s="11" t="s">
        <v>375</v>
      </c>
      <c r="AJ1049" s="10" t="s">
        <v>376</v>
      </c>
      <c r="AK1049" s="11" t="s">
        <v>375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2.6</v>
      </c>
      <c r="AU1049" s="10" t="s">
        <v>206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7">
        <v>45131</v>
      </c>
      <c r="BB1049" s="30" t="s">
        <v>175</v>
      </c>
      <c r="BC1049" s="18">
        <v>45063</v>
      </c>
      <c r="BD1049" s="17">
        <v>45291</v>
      </c>
      <c r="BE1049" s="17">
        <v>45322</v>
      </c>
      <c r="BF1049" s="17">
        <v>45092</v>
      </c>
      <c r="BG1049" s="10">
        <v>85329056</v>
      </c>
      <c r="BH1049" s="9" t="s">
        <v>319</v>
      </c>
      <c r="BI1049" s="19">
        <v>44986</v>
      </c>
      <c r="BJ1049" s="20">
        <v>44991</v>
      </c>
      <c r="BK1049" s="16">
        <v>504</v>
      </c>
      <c r="BL1049" s="16">
        <v>1310</v>
      </c>
      <c r="BM1049" s="9" t="s">
        <v>177</v>
      </c>
      <c r="BN1049" s="9" t="s">
        <v>436</v>
      </c>
      <c r="BO1049" s="9" t="s">
        <v>156</v>
      </c>
      <c r="BP1049" s="17">
        <v>45121</v>
      </c>
      <c r="BQ1049" s="17">
        <v>45121</v>
      </c>
      <c r="BR1049" s="17" t="s">
        <v>156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 t="s">
        <v>156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44960</v>
      </c>
      <c r="CD1049" s="10" t="s">
        <v>156</v>
      </c>
      <c r="CE1049" s="17" t="s">
        <v>156</v>
      </c>
      <c r="CF1049" s="17" t="s">
        <v>156</v>
      </c>
      <c r="CG1049" s="17" t="s">
        <v>156</v>
      </c>
      <c r="CH1049" s="17">
        <v>44960</v>
      </c>
      <c r="CI1049" s="16">
        <v>500</v>
      </c>
      <c r="CJ1049" s="10" t="s">
        <v>2963</v>
      </c>
      <c r="CK1049" s="10" t="s">
        <v>230</v>
      </c>
      <c r="CL1049" s="18" t="s">
        <v>156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 t="s">
        <v>156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>
        <v>44964</v>
      </c>
      <c r="CX1049" s="10" t="s">
        <v>193</v>
      </c>
      <c r="CY1049" s="17" t="s">
        <v>156</v>
      </c>
      <c r="CZ1049" s="17" t="s">
        <v>156</v>
      </c>
      <c r="DA1049" s="17" t="s">
        <v>156</v>
      </c>
      <c r="DB1049" s="17">
        <v>44960</v>
      </c>
      <c r="DC1049" s="16">
        <v>504</v>
      </c>
      <c r="DD1049" s="10" t="s">
        <v>2964</v>
      </c>
      <c r="DE1049" s="10" t="s">
        <v>230</v>
      </c>
      <c r="DF1049" s="18" t="s">
        <v>156</v>
      </c>
      <c r="DG1049" s="17">
        <v>44992</v>
      </c>
      <c r="DH1049" s="10" t="s">
        <v>2465</v>
      </c>
      <c r="DI1049" s="17" t="s">
        <v>156</v>
      </c>
      <c r="DJ1049" s="17" t="s">
        <v>156</v>
      </c>
      <c r="DK1049" s="17" t="s">
        <v>156</v>
      </c>
      <c r="DL1049" s="17">
        <v>44987</v>
      </c>
      <c r="DM1049" s="16">
        <v>504</v>
      </c>
      <c r="DN1049" s="10" t="s">
        <v>2965</v>
      </c>
      <c r="DO1049" s="10" t="s">
        <v>230</v>
      </c>
      <c r="DP1049" s="16">
        <v>36</v>
      </c>
      <c r="DQ1049" s="16">
        <v>18</v>
      </c>
      <c r="DR1049" s="11">
        <v>18</v>
      </c>
      <c r="DS1049" s="16">
        <v>18</v>
      </c>
      <c r="DT1049" s="16">
        <v>0</v>
      </c>
      <c r="DU1049" s="11" t="s">
        <v>181</v>
      </c>
      <c r="DV1049" s="11" t="s">
        <v>182</v>
      </c>
      <c r="DW1049" s="27" t="s">
        <v>156</v>
      </c>
      <c r="DX1049" s="27" t="s">
        <v>156</v>
      </c>
      <c r="DY1049" s="20" t="s">
        <v>2952</v>
      </c>
      <c r="DZ1049" s="16">
        <v>7</v>
      </c>
      <c r="EA1049" s="16">
        <v>0</v>
      </c>
      <c r="EB1049" s="27" t="s">
        <v>185</v>
      </c>
      <c r="EC1049" s="27" t="s">
        <v>185</v>
      </c>
      <c r="ED1049" s="27" t="s">
        <v>182</v>
      </c>
      <c r="EE1049" s="29">
        <v>44960.242592592593</v>
      </c>
      <c r="EF1049" s="28" t="s">
        <v>1940</v>
      </c>
      <c r="EG1049" s="28" t="s">
        <v>1941</v>
      </c>
      <c r="EH1049" s="28" t="s">
        <v>190</v>
      </c>
      <c r="EI1049" s="29">
        <v>45062.343865740739</v>
      </c>
      <c r="EJ1049" s="28" t="s">
        <v>197</v>
      </c>
      <c r="EK1049" s="28" t="s">
        <v>156</v>
      </c>
      <c r="EL1049" s="28" t="s">
        <v>198</v>
      </c>
      <c r="EM1049" s="45" t="s">
        <v>3713</v>
      </c>
      <c r="EN1049" s="46" t="str">
        <f t="shared" si="113"/>
        <v>343F056B</v>
      </c>
      <c r="EO1049" s="47">
        <f t="shared" si="114"/>
        <v>45114</v>
      </c>
      <c r="EP1049" s="47">
        <f t="shared" si="115"/>
        <v>44964</v>
      </c>
      <c r="EQ1049" s="48" t="str">
        <f t="shared" ca="1" si="116"/>
        <v>Past</v>
      </c>
      <c r="ER1049" s="49">
        <f t="shared" si="117"/>
        <v>150</v>
      </c>
      <c r="ES1049" s="50"/>
      <c r="ET1049" s="51">
        <f t="shared" si="118"/>
        <v>150</v>
      </c>
      <c r="EU1049" s="52">
        <f t="shared" si="119"/>
        <v>75600</v>
      </c>
      <c r="EV1049" s="46"/>
      <c r="EW1049" s="23" t="s">
        <v>3714</v>
      </c>
    </row>
    <row r="1050" spans="1:153" ht="14.25" customHeight="1">
      <c r="A1050" s="8">
        <v>1043</v>
      </c>
      <c r="B1050" s="9" t="s">
        <v>141</v>
      </c>
      <c r="C1050" s="10" t="s">
        <v>206</v>
      </c>
      <c r="D1050" s="10" t="s">
        <v>2008</v>
      </c>
      <c r="E1050" s="10" t="s">
        <v>150</v>
      </c>
      <c r="F1050" s="9" t="s">
        <v>2009</v>
      </c>
      <c r="G1050" s="10" t="s">
        <v>572</v>
      </c>
      <c r="H1050" s="9" t="s">
        <v>573</v>
      </c>
      <c r="I1050" s="9" t="s">
        <v>147</v>
      </c>
      <c r="J1050" s="9" t="s">
        <v>148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336</v>
      </c>
      <c r="S1050" s="9" t="s">
        <v>305</v>
      </c>
      <c r="T1050" s="9" t="s">
        <v>306</v>
      </c>
      <c r="U1050" s="9" t="s">
        <v>337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2273</v>
      </c>
      <c r="AA1050" s="9" t="s">
        <v>363</v>
      </c>
      <c r="AB1050" s="12" t="s">
        <v>2274</v>
      </c>
      <c r="AC1050" s="10" t="s">
        <v>2305</v>
      </c>
      <c r="AD1050" s="9" t="s">
        <v>366</v>
      </c>
      <c r="AE1050" s="13" t="s">
        <v>2306</v>
      </c>
      <c r="AF1050" s="14" t="s">
        <v>580</v>
      </c>
      <c r="AG1050" s="10" t="s">
        <v>2966</v>
      </c>
      <c r="AH1050" s="11" t="s">
        <v>2297</v>
      </c>
      <c r="AI1050" s="11" t="s">
        <v>369</v>
      </c>
      <c r="AJ1050" s="10" t="s">
        <v>2298</v>
      </c>
      <c r="AK1050" s="11" t="s">
        <v>369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2.6</v>
      </c>
      <c r="AU1050" s="10" t="s">
        <v>150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7">
        <v>45131</v>
      </c>
      <c r="BB1050" s="30" t="s">
        <v>175</v>
      </c>
      <c r="BC1050" s="18">
        <v>45110</v>
      </c>
      <c r="BD1050" s="17">
        <v>45291</v>
      </c>
      <c r="BE1050" s="17">
        <v>45322</v>
      </c>
      <c r="BF1050" s="17">
        <v>45092</v>
      </c>
      <c r="BG1050" s="10">
        <v>85224435</v>
      </c>
      <c r="BH1050" s="9" t="s">
        <v>414</v>
      </c>
      <c r="BI1050" s="19">
        <v>44927</v>
      </c>
      <c r="BJ1050" s="20">
        <v>44928</v>
      </c>
      <c r="BK1050" s="16">
        <v>828</v>
      </c>
      <c r="BL1050" s="16">
        <v>2153</v>
      </c>
      <c r="BM1050" s="9" t="s">
        <v>177</v>
      </c>
      <c r="BN1050" s="9" t="s">
        <v>436</v>
      </c>
      <c r="BO1050" s="9" t="s">
        <v>635</v>
      </c>
      <c r="BP1050" s="17">
        <v>45092</v>
      </c>
      <c r="BQ1050" s="17">
        <v>45092</v>
      </c>
      <c r="BR1050" s="17" t="s">
        <v>156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 t="s">
        <v>156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 t="s">
        <v>156</v>
      </c>
      <c r="CD1050" s="10" t="s">
        <v>156</v>
      </c>
      <c r="CE1050" s="17" t="s">
        <v>156</v>
      </c>
      <c r="CF1050" s="17" t="s">
        <v>156</v>
      </c>
      <c r="CG1050" s="17" t="s">
        <v>156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 t="s">
        <v>156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>
        <v>44932</v>
      </c>
      <c r="CX1050" s="10" t="s">
        <v>193</v>
      </c>
      <c r="CY1050" s="17" t="s">
        <v>156</v>
      </c>
      <c r="CZ1050" s="17" t="s">
        <v>156</v>
      </c>
      <c r="DA1050" s="17" t="s">
        <v>156</v>
      </c>
      <c r="DB1050" s="17">
        <v>44932</v>
      </c>
      <c r="DC1050" s="16">
        <v>828</v>
      </c>
      <c r="DD1050" s="10" t="s">
        <v>2967</v>
      </c>
      <c r="DE1050" s="10" t="s">
        <v>230</v>
      </c>
      <c r="DF1050" s="18" t="s">
        <v>156</v>
      </c>
      <c r="DG1050" s="17">
        <v>44936</v>
      </c>
      <c r="DH1050" s="10" t="s">
        <v>156</v>
      </c>
      <c r="DI1050" s="17" t="s">
        <v>156</v>
      </c>
      <c r="DJ1050" s="17" t="s">
        <v>156</v>
      </c>
      <c r="DK1050" s="17" t="s">
        <v>156</v>
      </c>
      <c r="DL1050" s="17">
        <v>44935</v>
      </c>
      <c r="DM1050" s="16">
        <v>828</v>
      </c>
      <c r="DN1050" s="10" t="s">
        <v>2968</v>
      </c>
      <c r="DO1050" s="10" t="s">
        <v>233</v>
      </c>
      <c r="DP1050" s="16">
        <v>36</v>
      </c>
      <c r="DQ1050" s="16">
        <v>18</v>
      </c>
      <c r="DR1050" s="11">
        <v>18</v>
      </c>
      <c r="DS1050" s="16">
        <v>18</v>
      </c>
      <c r="DT1050" s="16">
        <v>0</v>
      </c>
      <c r="DU1050" s="11" t="s">
        <v>181</v>
      </c>
      <c r="DV1050" s="11" t="s">
        <v>182</v>
      </c>
      <c r="DW1050" s="27" t="s">
        <v>156</v>
      </c>
      <c r="DX1050" s="27" t="s">
        <v>156</v>
      </c>
      <c r="DY1050" s="20" t="s">
        <v>1299</v>
      </c>
      <c r="DZ1050" s="16">
        <v>7</v>
      </c>
      <c r="EA1050" s="16">
        <v>0</v>
      </c>
      <c r="EB1050" s="27" t="s">
        <v>185</v>
      </c>
      <c r="EC1050" s="27" t="s">
        <v>185</v>
      </c>
      <c r="ED1050" s="27" t="s">
        <v>182</v>
      </c>
      <c r="EE1050" s="29">
        <v>44931.628506944442</v>
      </c>
      <c r="EF1050" s="28" t="s">
        <v>1940</v>
      </c>
      <c r="EG1050" s="28" t="s">
        <v>1941</v>
      </c>
      <c r="EH1050" s="28" t="s">
        <v>190</v>
      </c>
      <c r="EI1050" s="29">
        <v>45062.343865740739</v>
      </c>
      <c r="EJ1050" s="28" t="s">
        <v>197</v>
      </c>
      <c r="EK1050" s="28" t="s">
        <v>156</v>
      </c>
      <c r="EL1050" s="28" t="s">
        <v>198</v>
      </c>
      <c r="EM1050" s="45" t="s">
        <v>3713</v>
      </c>
      <c r="EN1050" s="46" t="str">
        <f t="shared" si="113"/>
        <v>343F056C</v>
      </c>
      <c r="EO1050" s="47">
        <f t="shared" si="114"/>
        <v>45085</v>
      </c>
      <c r="EP1050" s="47">
        <f t="shared" si="115"/>
        <v>44932</v>
      </c>
      <c r="EQ1050" s="48" t="str">
        <f t="shared" ca="1" si="116"/>
        <v>Past</v>
      </c>
      <c r="ER1050" s="49">
        <f t="shared" si="117"/>
        <v>153</v>
      </c>
      <c r="ES1050" s="50"/>
      <c r="ET1050" s="51">
        <f t="shared" si="118"/>
        <v>153</v>
      </c>
      <c r="EU1050" s="52">
        <f t="shared" si="119"/>
        <v>126684</v>
      </c>
      <c r="EV1050" s="46"/>
      <c r="EW1050" s="23" t="s">
        <v>3714</v>
      </c>
    </row>
    <row r="1051" spans="1:153" ht="14.25" customHeight="1">
      <c r="A1051" s="8">
        <v>1044</v>
      </c>
      <c r="B1051" s="9" t="s">
        <v>141</v>
      </c>
      <c r="C1051" s="10" t="s">
        <v>206</v>
      </c>
      <c r="D1051" s="10" t="s">
        <v>2008</v>
      </c>
      <c r="E1051" s="10" t="s">
        <v>150</v>
      </c>
      <c r="F1051" s="9" t="s">
        <v>2009</v>
      </c>
      <c r="G1051" s="10" t="s">
        <v>572</v>
      </c>
      <c r="H1051" s="9" t="s">
        <v>573</v>
      </c>
      <c r="I1051" s="9" t="s">
        <v>147</v>
      </c>
      <c r="J1051" s="9" t="s">
        <v>148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336</v>
      </c>
      <c r="S1051" s="9" t="s">
        <v>305</v>
      </c>
      <c r="T1051" s="9" t="s">
        <v>306</v>
      </c>
      <c r="U1051" s="9" t="s">
        <v>337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2273</v>
      </c>
      <c r="AA1051" s="9" t="s">
        <v>363</v>
      </c>
      <c r="AB1051" s="12" t="s">
        <v>2274</v>
      </c>
      <c r="AC1051" s="10" t="s">
        <v>2305</v>
      </c>
      <c r="AD1051" s="9" t="s">
        <v>366</v>
      </c>
      <c r="AE1051" s="13" t="s">
        <v>2306</v>
      </c>
      <c r="AF1051" s="14" t="s">
        <v>580</v>
      </c>
      <c r="AG1051" s="10" t="s">
        <v>2966</v>
      </c>
      <c r="AH1051" s="11" t="s">
        <v>2297</v>
      </c>
      <c r="AI1051" s="11" t="s">
        <v>369</v>
      </c>
      <c r="AJ1051" s="10" t="s">
        <v>2298</v>
      </c>
      <c r="AK1051" s="11" t="s">
        <v>369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2.6</v>
      </c>
      <c r="AU1051" s="10" t="s">
        <v>150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7">
        <v>45131</v>
      </c>
      <c r="BB1051" s="30" t="s">
        <v>175</v>
      </c>
      <c r="BC1051" s="18">
        <v>45110</v>
      </c>
      <c r="BD1051" s="17">
        <v>45291</v>
      </c>
      <c r="BE1051" s="17">
        <v>45322</v>
      </c>
      <c r="BF1051" s="17">
        <v>45092</v>
      </c>
      <c r="BG1051" s="10">
        <v>85329057</v>
      </c>
      <c r="BH1051" s="9" t="s">
        <v>319</v>
      </c>
      <c r="BI1051" s="19">
        <v>44986</v>
      </c>
      <c r="BJ1051" s="20">
        <v>44991</v>
      </c>
      <c r="BK1051" s="16">
        <v>486</v>
      </c>
      <c r="BL1051" s="16">
        <v>1264</v>
      </c>
      <c r="BM1051" s="9" t="s">
        <v>177</v>
      </c>
      <c r="BN1051" s="9" t="s">
        <v>436</v>
      </c>
      <c r="BO1051" s="9" t="s">
        <v>156</v>
      </c>
      <c r="BP1051" s="17">
        <v>45121</v>
      </c>
      <c r="BQ1051" s="17">
        <v>45121</v>
      </c>
      <c r="BR1051" s="17" t="s">
        <v>156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 t="s">
        <v>156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>
        <v>44960</v>
      </c>
      <c r="CD1051" s="10" t="s">
        <v>156</v>
      </c>
      <c r="CE1051" s="17" t="s">
        <v>156</v>
      </c>
      <c r="CF1051" s="17" t="s">
        <v>156</v>
      </c>
      <c r="CG1051" s="17" t="s">
        <v>156</v>
      </c>
      <c r="CH1051" s="17">
        <v>44960</v>
      </c>
      <c r="CI1051" s="16">
        <v>500</v>
      </c>
      <c r="CJ1051" s="10" t="s">
        <v>2969</v>
      </c>
      <c r="CK1051" s="10" t="s">
        <v>230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 t="s">
        <v>156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44964</v>
      </c>
      <c r="CX1051" s="10" t="s">
        <v>193</v>
      </c>
      <c r="CY1051" s="17" t="s">
        <v>156</v>
      </c>
      <c r="CZ1051" s="17" t="s">
        <v>156</v>
      </c>
      <c r="DA1051" s="17" t="s">
        <v>156</v>
      </c>
      <c r="DB1051" s="17">
        <v>44960</v>
      </c>
      <c r="DC1051" s="16">
        <v>486</v>
      </c>
      <c r="DD1051" s="10" t="s">
        <v>2970</v>
      </c>
      <c r="DE1051" s="10" t="s">
        <v>230</v>
      </c>
      <c r="DF1051" s="18" t="s">
        <v>156</v>
      </c>
      <c r="DG1051" s="17">
        <v>44992</v>
      </c>
      <c r="DH1051" s="10" t="s">
        <v>2465</v>
      </c>
      <c r="DI1051" s="17" t="s">
        <v>156</v>
      </c>
      <c r="DJ1051" s="17" t="s">
        <v>156</v>
      </c>
      <c r="DK1051" s="17" t="s">
        <v>156</v>
      </c>
      <c r="DL1051" s="17">
        <v>44987</v>
      </c>
      <c r="DM1051" s="16">
        <v>486</v>
      </c>
      <c r="DN1051" s="10" t="s">
        <v>2971</v>
      </c>
      <c r="DO1051" s="10" t="s">
        <v>230</v>
      </c>
      <c r="DP1051" s="16">
        <v>36</v>
      </c>
      <c r="DQ1051" s="16">
        <v>18</v>
      </c>
      <c r="DR1051" s="11">
        <v>18</v>
      </c>
      <c r="DS1051" s="16">
        <v>18</v>
      </c>
      <c r="DT1051" s="16">
        <v>0</v>
      </c>
      <c r="DU1051" s="11" t="s">
        <v>181</v>
      </c>
      <c r="DV1051" s="11" t="s">
        <v>182</v>
      </c>
      <c r="DW1051" s="27" t="s">
        <v>156</v>
      </c>
      <c r="DX1051" s="27" t="s">
        <v>156</v>
      </c>
      <c r="DY1051" s="20" t="s">
        <v>2952</v>
      </c>
      <c r="DZ1051" s="16">
        <v>7</v>
      </c>
      <c r="EA1051" s="16">
        <v>0</v>
      </c>
      <c r="EB1051" s="27" t="s">
        <v>185</v>
      </c>
      <c r="EC1051" s="27" t="s">
        <v>185</v>
      </c>
      <c r="ED1051" s="27" t="s">
        <v>182</v>
      </c>
      <c r="EE1051" s="29">
        <v>44960.242592592593</v>
      </c>
      <c r="EF1051" s="28" t="s">
        <v>1940</v>
      </c>
      <c r="EG1051" s="28" t="s">
        <v>1941</v>
      </c>
      <c r="EH1051" s="28" t="s">
        <v>190</v>
      </c>
      <c r="EI1051" s="29">
        <v>45062.343865740739</v>
      </c>
      <c r="EJ1051" s="28" t="s">
        <v>197</v>
      </c>
      <c r="EK1051" s="28" t="s">
        <v>156</v>
      </c>
      <c r="EL1051" s="28" t="s">
        <v>198</v>
      </c>
      <c r="EM1051" s="45" t="s">
        <v>3713</v>
      </c>
      <c r="EN1051" s="46" t="str">
        <f t="shared" si="113"/>
        <v>343F056C</v>
      </c>
      <c r="EO1051" s="47">
        <f t="shared" si="114"/>
        <v>45114</v>
      </c>
      <c r="EP1051" s="47">
        <f t="shared" si="115"/>
        <v>44964</v>
      </c>
      <c r="EQ1051" s="48" t="str">
        <f t="shared" ca="1" si="116"/>
        <v>Past</v>
      </c>
      <c r="ER1051" s="49">
        <f t="shared" si="117"/>
        <v>150</v>
      </c>
      <c r="ES1051" s="50"/>
      <c r="ET1051" s="51">
        <f t="shared" si="118"/>
        <v>150</v>
      </c>
      <c r="EU1051" s="52">
        <f t="shared" si="119"/>
        <v>72900</v>
      </c>
      <c r="EV1051" s="46"/>
      <c r="EW1051" s="23" t="s">
        <v>3714</v>
      </c>
    </row>
    <row r="1052" spans="1:153" ht="14.25" customHeight="1">
      <c r="A1052" s="8">
        <v>1045</v>
      </c>
      <c r="B1052" s="9" t="s">
        <v>141</v>
      </c>
      <c r="C1052" s="10" t="s">
        <v>206</v>
      </c>
      <c r="D1052" s="10" t="s">
        <v>2008</v>
      </c>
      <c r="E1052" s="10" t="s">
        <v>151</v>
      </c>
      <c r="F1052" s="9" t="s">
        <v>2972</v>
      </c>
      <c r="G1052" s="10" t="s">
        <v>696</v>
      </c>
      <c r="H1052" s="9" t="s">
        <v>697</v>
      </c>
      <c r="I1052" s="9" t="s">
        <v>147</v>
      </c>
      <c r="J1052" s="9" t="s">
        <v>148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336</v>
      </c>
      <c r="S1052" s="9" t="s">
        <v>305</v>
      </c>
      <c r="T1052" s="9" t="s">
        <v>306</v>
      </c>
      <c r="U1052" s="9" t="s">
        <v>337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2973</v>
      </c>
      <c r="AA1052" s="9" t="s">
        <v>2974</v>
      </c>
      <c r="AB1052" s="12" t="s">
        <v>2975</v>
      </c>
      <c r="AC1052" s="10" t="s">
        <v>2976</v>
      </c>
      <c r="AD1052" s="9" t="s">
        <v>2974</v>
      </c>
      <c r="AE1052" s="13" t="s">
        <v>2975</v>
      </c>
      <c r="AF1052" s="14" t="s">
        <v>704</v>
      </c>
      <c r="AG1052" s="10" t="s">
        <v>2977</v>
      </c>
      <c r="AH1052" s="11" t="s">
        <v>2978</v>
      </c>
      <c r="AI1052" s="11" t="s">
        <v>2979</v>
      </c>
      <c r="AJ1052" s="10" t="s">
        <v>2980</v>
      </c>
      <c r="AK1052" s="11" t="s">
        <v>2979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1.8</v>
      </c>
      <c r="AU1052" s="10" t="s">
        <v>142</v>
      </c>
      <c r="AV1052" s="16">
        <v>170000</v>
      </c>
      <c r="AW1052" s="16">
        <v>190000</v>
      </c>
      <c r="AX1052" s="16">
        <v>0</v>
      </c>
      <c r="AY1052" s="16">
        <v>20000</v>
      </c>
      <c r="AZ1052" s="16">
        <v>8500</v>
      </c>
      <c r="BA1052" s="17">
        <v>45153</v>
      </c>
      <c r="BB1052" s="30" t="s">
        <v>175</v>
      </c>
      <c r="BC1052" s="18">
        <v>45119</v>
      </c>
      <c r="BD1052" s="17">
        <v>45350</v>
      </c>
      <c r="BE1052" s="17">
        <v>45350</v>
      </c>
      <c r="BF1052" s="17">
        <v>45122</v>
      </c>
      <c r="BG1052" s="10">
        <v>85121372</v>
      </c>
      <c r="BH1052" s="9" t="s">
        <v>414</v>
      </c>
      <c r="BI1052" s="19">
        <v>45047</v>
      </c>
      <c r="BJ1052" s="20">
        <v>45047</v>
      </c>
      <c r="BK1052" s="16">
        <v>7164</v>
      </c>
      <c r="BL1052" s="16">
        <v>12895</v>
      </c>
      <c r="BM1052" s="9" t="s">
        <v>177</v>
      </c>
      <c r="BN1052" s="9" t="s">
        <v>436</v>
      </c>
      <c r="BO1052" s="9" t="s">
        <v>635</v>
      </c>
      <c r="BP1052" s="17">
        <v>45122</v>
      </c>
      <c r="BQ1052" s="17">
        <v>45122</v>
      </c>
      <c r="BR1052" s="17" t="s">
        <v>156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44936</v>
      </c>
      <c r="CD1052" s="10" t="s">
        <v>156</v>
      </c>
      <c r="CE1052" s="17" t="s">
        <v>156</v>
      </c>
      <c r="CF1052" s="17" t="s">
        <v>156</v>
      </c>
      <c r="CG1052" s="17" t="s">
        <v>156</v>
      </c>
      <c r="CH1052" s="17">
        <v>44930</v>
      </c>
      <c r="CI1052" s="16">
        <v>13000</v>
      </c>
      <c r="CJ1052" s="10" t="s">
        <v>2981</v>
      </c>
      <c r="CK1052" s="10" t="s">
        <v>230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>
        <v>44957</v>
      </c>
      <c r="CX1052" s="10" t="s">
        <v>1850</v>
      </c>
      <c r="CY1052" s="17" t="s">
        <v>156</v>
      </c>
      <c r="CZ1052" s="17" t="s">
        <v>156</v>
      </c>
      <c r="DA1052" s="17" t="s">
        <v>156</v>
      </c>
      <c r="DB1052" s="17">
        <v>44953</v>
      </c>
      <c r="DC1052" s="16">
        <v>7164</v>
      </c>
      <c r="DD1052" s="10" t="s">
        <v>2982</v>
      </c>
      <c r="DE1052" s="10" t="s">
        <v>230</v>
      </c>
      <c r="DF1052" s="18" t="s">
        <v>156</v>
      </c>
      <c r="DG1052" s="17">
        <v>45027</v>
      </c>
      <c r="DH1052" s="10" t="s">
        <v>2465</v>
      </c>
      <c r="DI1052" s="17" t="s">
        <v>156</v>
      </c>
      <c r="DJ1052" s="17" t="s">
        <v>156</v>
      </c>
      <c r="DK1052" s="17" t="s">
        <v>156</v>
      </c>
      <c r="DL1052" s="17">
        <v>45030</v>
      </c>
      <c r="DM1052" s="16">
        <v>7164</v>
      </c>
      <c r="DN1052" s="10" t="s">
        <v>2983</v>
      </c>
      <c r="DO1052" s="10" t="s">
        <v>230</v>
      </c>
      <c r="DP1052" s="16">
        <v>36</v>
      </c>
      <c r="DQ1052" s="16">
        <v>18</v>
      </c>
      <c r="DR1052" s="11">
        <v>18</v>
      </c>
      <c r="DS1052" s="16">
        <v>36</v>
      </c>
      <c r="DT1052" s="16">
        <v>0</v>
      </c>
      <c r="DU1052" s="11" t="s">
        <v>181</v>
      </c>
      <c r="DV1052" s="11" t="s">
        <v>182</v>
      </c>
      <c r="DW1052" s="27" t="s">
        <v>156</v>
      </c>
      <c r="DX1052" s="27" t="s">
        <v>156</v>
      </c>
      <c r="DY1052" s="20" t="s">
        <v>2984</v>
      </c>
      <c r="DZ1052" s="16">
        <v>7</v>
      </c>
      <c r="EA1052" s="16">
        <v>22</v>
      </c>
      <c r="EB1052" s="27" t="s">
        <v>185</v>
      </c>
      <c r="EC1052" s="27" t="s">
        <v>185</v>
      </c>
      <c r="ED1052" s="27" t="s">
        <v>182</v>
      </c>
      <c r="EE1052" s="29">
        <v>44908.625937500001</v>
      </c>
      <c r="EF1052" s="28" t="s">
        <v>195</v>
      </c>
      <c r="EG1052" s="28" t="s">
        <v>196</v>
      </c>
      <c r="EH1052" s="28" t="s">
        <v>190</v>
      </c>
      <c r="EI1052" s="29">
        <v>45062.343865740739</v>
      </c>
      <c r="EJ1052" s="28" t="s">
        <v>197</v>
      </c>
      <c r="EK1052" s="28" t="s">
        <v>156</v>
      </c>
      <c r="EL1052" s="28" t="s">
        <v>198</v>
      </c>
      <c r="EM1052" s="45" t="s">
        <v>3713</v>
      </c>
      <c r="EN1052" s="46" t="str">
        <f t="shared" si="113"/>
        <v>343F108A</v>
      </c>
      <c r="EO1052" s="47">
        <f t="shared" si="114"/>
        <v>45093</v>
      </c>
      <c r="EP1052" s="47">
        <f t="shared" si="115"/>
        <v>44957</v>
      </c>
      <c r="EQ1052" s="48" t="str">
        <f t="shared" ca="1" si="116"/>
        <v>Past</v>
      </c>
      <c r="ER1052" s="49">
        <f t="shared" si="117"/>
        <v>136</v>
      </c>
      <c r="ES1052" s="50"/>
      <c r="ET1052" s="51">
        <f t="shared" si="118"/>
        <v>136</v>
      </c>
      <c r="EU1052" s="52">
        <f t="shared" si="119"/>
        <v>974304</v>
      </c>
      <c r="EV1052" s="46"/>
      <c r="EW1052" s="23" t="s">
        <v>3714</v>
      </c>
    </row>
    <row r="1053" spans="1:153" ht="14.25" customHeight="1">
      <c r="A1053" s="8">
        <v>1046</v>
      </c>
      <c r="B1053" s="9" t="s">
        <v>141</v>
      </c>
      <c r="C1053" s="10" t="s">
        <v>206</v>
      </c>
      <c r="D1053" s="10" t="s">
        <v>2008</v>
      </c>
      <c r="E1053" s="10" t="s">
        <v>151</v>
      </c>
      <c r="F1053" s="9" t="s">
        <v>2972</v>
      </c>
      <c r="G1053" s="10" t="s">
        <v>696</v>
      </c>
      <c r="H1053" s="9" t="s">
        <v>697</v>
      </c>
      <c r="I1053" s="9" t="s">
        <v>147</v>
      </c>
      <c r="J1053" s="9" t="s">
        <v>148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336</v>
      </c>
      <c r="S1053" s="9" t="s">
        <v>305</v>
      </c>
      <c r="T1053" s="9" t="s">
        <v>306</v>
      </c>
      <c r="U1053" s="9" t="s">
        <v>337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2973</v>
      </c>
      <c r="AA1053" s="9" t="s">
        <v>2974</v>
      </c>
      <c r="AB1053" s="12" t="s">
        <v>2975</v>
      </c>
      <c r="AC1053" s="10" t="s">
        <v>2976</v>
      </c>
      <c r="AD1053" s="9" t="s">
        <v>2974</v>
      </c>
      <c r="AE1053" s="13" t="s">
        <v>2975</v>
      </c>
      <c r="AF1053" s="14" t="s">
        <v>704</v>
      </c>
      <c r="AG1053" s="10" t="s">
        <v>2977</v>
      </c>
      <c r="AH1053" s="11" t="s">
        <v>2978</v>
      </c>
      <c r="AI1053" s="11" t="s">
        <v>2979</v>
      </c>
      <c r="AJ1053" s="10" t="s">
        <v>2980</v>
      </c>
      <c r="AK1053" s="11" t="s">
        <v>2979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1.8</v>
      </c>
      <c r="AU1053" s="10" t="s">
        <v>142</v>
      </c>
      <c r="AV1053" s="16">
        <v>170000</v>
      </c>
      <c r="AW1053" s="16">
        <v>190000</v>
      </c>
      <c r="AX1053" s="16">
        <v>0</v>
      </c>
      <c r="AY1053" s="16">
        <v>20000</v>
      </c>
      <c r="AZ1053" s="16">
        <v>8500</v>
      </c>
      <c r="BA1053" s="17">
        <v>45153</v>
      </c>
      <c r="BB1053" s="30" t="s">
        <v>175</v>
      </c>
      <c r="BC1053" s="18">
        <v>45119</v>
      </c>
      <c r="BD1053" s="17">
        <v>45350</v>
      </c>
      <c r="BE1053" s="17">
        <v>45350</v>
      </c>
      <c r="BF1053" s="17">
        <v>45122</v>
      </c>
      <c r="BG1053" s="10">
        <v>85078816</v>
      </c>
      <c r="BH1053" s="9" t="s">
        <v>319</v>
      </c>
      <c r="BI1053" s="19">
        <v>45108</v>
      </c>
      <c r="BJ1053" s="20">
        <v>45110</v>
      </c>
      <c r="BK1053" s="16">
        <v>12204</v>
      </c>
      <c r="BL1053" s="16">
        <v>21967</v>
      </c>
      <c r="BM1053" s="9" t="s">
        <v>177</v>
      </c>
      <c r="BN1053" s="9" t="s">
        <v>436</v>
      </c>
      <c r="BO1053" s="9" t="s">
        <v>156</v>
      </c>
      <c r="BP1053" s="17">
        <v>45167</v>
      </c>
      <c r="BQ1053" s="17">
        <v>45167</v>
      </c>
      <c r="BR1053" s="17">
        <v>45122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>
        <v>44899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>
        <v>44936</v>
      </c>
      <c r="CD1053" s="10" t="s">
        <v>282</v>
      </c>
      <c r="CE1053" s="17" t="s">
        <v>156</v>
      </c>
      <c r="CF1053" s="17" t="s">
        <v>156</v>
      </c>
      <c r="CG1053" s="17">
        <v>44899</v>
      </c>
      <c r="CH1053" s="17">
        <v>44930</v>
      </c>
      <c r="CI1053" s="16">
        <v>10000</v>
      </c>
      <c r="CJ1053" s="10" t="s">
        <v>2985</v>
      </c>
      <c r="CK1053" s="10" t="s">
        <v>230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>
        <v>44899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>
        <v>45062</v>
      </c>
      <c r="CX1053" s="10" t="s">
        <v>1873</v>
      </c>
      <c r="CY1053" s="17">
        <v>45034</v>
      </c>
      <c r="CZ1053" s="17" t="s">
        <v>156</v>
      </c>
      <c r="DA1053" s="17">
        <v>45006</v>
      </c>
      <c r="DB1053" s="17">
        <v>45058</v>
      </c>
      <c r="DC1053" s="16">
        <v>12204</v>
      </c>
      <c r="DD1053" s="10" t="s">
        <v>2986</v>
      </c>
      <c r="DE1053" s="10" t="s">
        <v>230</v>
      </c>
      <c r="DF1053" s="18" t="s">
        <v>156</v>
      </c>
      <c r="DG1053" s="17">
        <v>45099</v>
      </c>
      <c r="DH1053" s="10" t="s">
        <v>930</v>
      </c>
      <c r="DI1053" s="17">
        <v>45062</v>
      </c>
      <c r="DJ1053" s="17" t="s">
        <v>156</v>
      </c>
      <c r="DK1053" s="17">
        <v>45006</v>
      </c>
      <c r="DL1053" s="17">
        <v>45097</v>
      </c>
      <c r="DM1053" s="16">
        <v>12204</v>
      </c>
      <c r="DN1053" s="10" t="s">
        <v>2987</v>
      </c>
      <c r="DO1053" s="10" t="s">
        <v>230</v>
      </c>
      <c r="DP1053" s="16">
        <v>36</v>
      </c>
      <c r="DQ1053" s="16">
        <v>18</v>
      </c>
      <c r="DR1053" s="11">
        <v>18</v>
      </c>
      <c r="DS1053" s="16">
        <v>36</v>
      </c>
      <c r="DT1053" s="16">
        <v>0</v>
      </c>
      <c r="DU1053" s="11" t="s">
        <v>181</v>
      </c>
      <c r="DV1053" s="11" t="s">
        <v>182</v>
      </c>
      <c r="DW1053" s="27" t="s">
        <v>156</v>
      </c>
      <c r="DX1053" s="27" t="s">
        <v>156</v>
      </c>
      <c r="DY1053" s="20" t="s">
        <v>976</v>
      </c>
      <c r="DZ1053" s="16">
        <v>7</v>
      </c>
      <c r="EA1053" s="16">
        <v>22</v>
      </c>
      <c r="EB1053" s="27" t="s">
        <v>185</v>
      </c>
      <c r="EC1053" s="27" t="s">
        <v>185</v>
      </c>
      <c r="ED1053" s="27" t="s">
        <v>182</v>
      </c>
      <c r="EE1053" s="29">
        <v>44900.042650462965</v>
      </c>
      <c r="EF1053" s="28" t="s">
        <v>186</v>
      </c>
      <c r="EG1053" s="28" t="s">
        <v>156</v>
      </c>
      <c r="EH1053" s="28" t="s">
        <v>187</v>
      </c>
      <c r="EI1053" s="29">
        <v>45097.676840277774</v>
      </c>
      <c r="EJ1053" s="28" t="s">
        <v>2988</v>
      </c>
      <c r="EK1053" s="28" t="s">
        <v>2989</v>
      </c>
      <c r="EL1053" s="28" t="s">
        <v>237</v>
      </c>
      <c r="EM1053" s="45" t="s">
        <v>3713</v>
      </c>
      <c r="EN1053" s="46" t="str">
        <f t="shared" si="113"/>
        <v>343F108A</v>
      </c>
      <c r="EO1053" s="47">
        <f t="shared" si="114"/>
        <v>45138</v>
      </c>
      <c r="EP1053" s="47">
        <f t="shared" si="115"/>
        <v>45062</v>
      </c>
      <c r="EQ1053" s="48" t="str">
        <f t="shared" ca="1" si="116"/>
        <v>Past</v>
      </c>
      <c r="ER1053" s="49">
        <f t="shared" si="117"/>
        <v>76</v>
      </c>
      <c r="ES1053" s="50"/>
      <c r="ET1053" s="51">
        <f t="shared" si="118"/>
        <v>76</v>
      </c>
      <c r="EU1053" s="52">
        <f t="shared" si="119"/>
        <v>927504</v>
      </c>
      <c r="EV1053" s="46"/>
      <c r="EW1053" s="23" t="s">
        <v>3714</v>
      </c>
    </row>
    <row r="1054" spans="1:153" ht="14.25" customHeight="1">
      <c r="A1054" s="8">
        <v>1047</v>
      </c>
      <c r="B1054" s="9" t="s">
        <v>141</v>
      </c>
      <c r="C1054" s="10" t="s">
        <v>206</v>
      </c>
      <c r="D1054" s="10" t="s">
        <v>2008</v>
      </c>
      <c r="E1054" s="10" t="s">
        <v>151</v>
      </c>
      <c r="F1054" s="9" t="s">
        <v>2972</v>
      </c>
      <c r="G1054" s="10" t="s">
        <v>696</v>
      </c>
      <c r="H1054" s="9" t="s">
        <v>697</v>
      </c>
      <c r="I1054" s="9" t="s">
        <v>147</v>
      </c>
      <c r="J1054" s="9" t="s">
        <v>148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336</v>
      </c>
      <c r="S1054" s="9" t="s">
        <v>305</v>
      </c>
      <c r="T1054" s="9" t="s">
        <v>306</v>
      </c>
      <c r="U1054" s="9" t="s">
        <v>337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2973</v>
      </c>
      <c r="AA1054" s="9" t="s">
        <v>2974</v>
      </c>
      <c r="AB1054" s="12" t="s">
        <v>2975</v>
      </c>
      <c r="AC1054" s="10" t="s">
        <v>2976</v>
      </c>
      <c r="AD1054" s="9" t="s">
        <v>2974</v>
      </c>
      <c r="AE1054" s="13" t="s">
        <v>2975</v>
      </c>
      <c r="AF1054" s="14" t="s">
        <v>704</v>
      </c>
      <c r="AG1054" s="10" t="s">
        <v>2977</v>
      </c>
      <c r="AH1054" s="11" t="s">
        <v>2978</v>
      </c>
      <c r="AI1054" s="11" t="s">
        <v>2979</v>
      </c>
      <c r="AJ1054" s="10" t="s">
        <v>2980</v>
      </c>
      <c r="AK1054" s="11" t="s">
        <v>2979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1.8</v>
      </c>
      <c r="AU1054" s="10" t="s">
        <v>142</v>
      </c>
      <c r="AV1054" s="16">
        <v>170000</v>
      </c>
      <c r="AW1054" s="16">
        <v>190000</v>
      </c>
      <c r="AX1054" s="16">
        <v>0</v>
      </c>
      <c r="AY1054" s="16">
        <v>20000</v>
      </c>
      <c r="AZ1054" s="16">
        <v>8500</v>
      </c>
      <c r="BA1054" s="17">
        <v>45153</v>
      </c>
      <c r="BB1054" s="30" t="s">
        <v>175</v>
      </c>
      <c r="BC1054" s="18">
        <v>44953</v>
      </c>
      <c r="BD1054" s="17">
        <v>45350</v>
      </c>
      <c r="BE1054" s="17">
        <v>45350</v>
      </c>
      <c r="BF1054" s="17">
        <v>45122</v>
      </c>
      <c r="BG1054" s="10">
        <v>85132030</v>
      </c>
      <c r="BH1054" s="9" t="s">
        <v>321</v>
      </c>
      <c r="BI1054" s="19">
        <v>45139</v>
      </c>
      <c r="BJ1054" s="20">
        <v>45145</v>
      </c>
      <c r="BK1054" s="16">
        <v>0</v>
      </c>
      <c r="BL1054" s="16">
        <v>0</v>
      </c>
      <c r="BM1054" s="9" t="s">
        <v>177</v>
      </c>
      <c r="BN1054" s="9" t="s">
        <v>383</v>
      </c>
      <c r="BO1054" s="9" t="s">
        <v>156</v>
      </c>
      <c r="BP1054" s="17">
        <v>45184</v>
      </c>
      <c r="BQ1054" s="17" t="s">
        <v>156</v>
      </c>
      <c r="BR1054" s="17">
        <v>45184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>
        <v>44908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44957</v>
      </c>
      <c r="CD1054" s="10" t="s">
        <v>1241</v>
      </c>
      <c r="CE1054" s="17" t="s">
        <v>156</v>
      </c>
      <c r="CF1054" s="17" t="s">
        <v>156</v>
      </c>
      <c r="CG1054" s="17">
        <v>44908</v>
      </c>
      <c r="CH1054" s="17">
        <v>44953</v>
      </c>
      <c r="CI1054" s="16">
        <v>18000</v>
      </c>
      <c r="CJ1054" s="10" t="s">
        <v>2990</v>
      </c>
      <c r="CK1054" s="10" t="s">
        <v>230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>
        <v>44908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>
        <v>45092</v>
      </c>
      <c r="CX1054" s="10" t="s">
        <v>2991</v>
      </c>
      <c r="CY1054" s="17">
        <v>45097</v>
      </c>
      <c r="CZ1054" s="17" t="s">
        <v>156</v>
      </c>
      <c r="DA1054" s="17">
        <v>45006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>
        <v>45120</v>
      </c>
      <c r="DH1054" s="10" t="s">
        <v>1891</v>
      </c>
      <c r="DI1054" s="17">
        <v>45125</v>
      </c>
      <c r="DJ1054" s="17" t="s">
        <v>156</v>
      </c>
      <c r="DK1054" s="17">
        <v>45006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36</v>
      </c>
      <c r="DQ1054" s="16">
        <v>18</v>
      </c>
      <c r="DR1054" s="11">
        <v>18</v>
      </c>
      <c r="DS1054" s="16">
        <v>36</v>
      </c>
      <c r="DT1054" s="16">
        <v>0</v>
      </c>
      <c r="DU1054" s="11" t="s">
        <v>181</v>
      </c>
      <c r="DV1054" s="11" t="s">
        <v>182</v>
      </c>
      <c r="DW1054" s="27" t="s">
        <v>156</v>
      </c>
      <c r="DX1054" s="27" t="s">
        <v>156</v>
      </c>
      <c r="DY1054" s="20" t="s">
        <v>2597</v>
      </c>
      <c r="DZ1054" s="16">
        <v>7</v>
      </c>
      <c r="EA1054" s="16">
        <v>22</v>
      </c>
      <c r="EB1054" s="27" t="s">
        <v>185</v>
      </c>
      <c r="EC1054" s="27" t="s">
        <v>185</v>
      </c>
      <c r="ED1054" s="27" t="s">
        <v>182</v>
      </c>
      <c r="EE1054" s="29">
        <v>44909.012962962966</v>
      </c>
      <c r="EF1054" s="28" t="s">
        <v>186</v>
      </c>
      <c r="EG1054" s="28" t="s">
        <v>156</v>
      </c>
      <c r="EH1054" s="28" t="s">
        <v>187</v>
      </c>
      <c r="EI1054" s="29">
        <v>45082.816805555558</v>
      </c>
      <c r="EJ1054" s="28" t="s">
        <v>197</v>
      </c>
      <c r="EK1054" s="28" t="s">
        <v>156</v>
      </c>
      <c r="EL1054" s="28" t="s">
        <v>198</v>
      </c>
      <c r="EM1054" s="45" t="s">
        <v>3713</v>
      </c>
      <c r="EN1054" s="46" t="str">
        <f t="shared" si="113"/>
        <v>343F108A</v>
      </c>
      <c r="EO1054" s="47">
        <f t="shared" si="114"/>
        <v>45155</v>
      </c>
      <c r="EP1054" s="47">
        <f t="shared" si="115"/>
        <v>45092</v>
      </c>
      <c r="EQ1054" s="48" t="str">
        <f t="shared" ca="1" si="116"/>
        <v>Past</v>
      </c>
      <c r="ER1054" s="49">
        <f t="shared" si="117"/>
        <v>63</v>
      </c>
      <c r="ES1054" s="50"/>
      <c r="ET1054" s="51">
        <f t="shared" si="118"/>
        <v>63</v>
      </c>
      <c r="EU1054" s="52">
        <f t="shared" si="119"/>
        <v>0</v>
      </c>
      <c r="EV1054" s="46"/>
      <c r="EW1054" s="23" t="s">
        <v>3714</v>
      </c>
    </row>
    <row r="1055" spans="1:153" ht="14.25" customHeight="1">
      <c r="A1055" s="8">
        <v>1048</v>
      </c>
      <c r="B1055" s="9" t="s">
        <v>141</v>
      </c>
      <c r="C1055" s="10" t="s">
        <v>206</v>
      </c>
      <c r="D1055" s="10" t="s">
        <v>2008</v>
      </c>
      <c r="E1055" s="10" t="s">
        <v>151</v>
      </c>
      <c r="F1055" s="9" t="s">
        <v>2972</v>
      </c>
      <c r="G1055" s="10" t="s">
        <v>696</v>
      </c>
      <c r="H1055" s="9" t="s">
        <v>697</v>
      </c>
      <c r="I1055" s="9" t="s">
        <v>147</v>
      </c>
      <c r="J1055" s="9" t="s">
        <v>148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336</v>
      </c>
      <c r="S1055" s="9" t="s">
        <v>305</v>
      </c>
      <c r="T1055" s="9" t="s">
        <v>306</v>
      </c>
      <c r="U1055" s="9" t="s">
        <v>337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2973</v>
      </c>
      <c r="AA1055" s="9" t="s">
        <v>2974</v>
      </c>
      <c r="AB1055" s="12" t="s">
        <v>2975</v>
      </c>
      <c r="AC1055" s="10" t="s">
        <v>2976</v>
      </c>
      <c r="AD1055" s="9" t="s">
        <v>2974</v>
      </c>
      <c r="AE1055" s="13" t="s">
        <v>2975</v>
      </c>
      <c r="AF1055" s="14" t="s">
        <v>704</v>
      </c>
      <c r="AG1055" s="10" t="s">
        <v>2977</v>
      </c>
      <c r="AH1055" s="11" t="s">
        <v>2978</v>
      </c>
      <c r="AI1055" s="11" t="s">
        <v>2979</v>
      </c>
      <c r="AJ1055" s="10" t="s">
        <v>2980</v>
      </c>
      <c r="AK1055" s="11" t="s">
        <v>2979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1.8</v>
      </c>
      <c r="AU1055" s="10" t="s">
        <v>142</v>
      </c>
      <c r="AV1055" s="16">
        <v>170000</v>
      </c>
      <c r="AW1055" s="16">
        <v>190000</v>
      </c>
      <c r="AX1055" s="16">
        <v>0</v>
      </c>
      <c r="AY1055" s="16">
        <v>20000</v>
      </c>
      <c r="AZ1055" s="16">
        <v>8500</v>
      </c>
      <c r="BA1055" s="17">
        <v>45153</v>
      </c>
      <c r="BB1055" s="30" t="s">
        <v>175</v>
      </c>
      <c r="BC1055" s="18">
        <v>45119</v>
      </c>
      <c r="BD1055" s="17">
        <v>45350</v>
      </c>
      <c r="BE1055" s="17">
        <v>45350</v>
      </c>
      <c r="BF1055" s="17">
        <v>45122</v>
      </c>
      <c r="BG1055" s="10">
        <v>85224363</v>
      </c>
      <c r="BH1055" s="9" t="s">
        <v>258</v>
      </c>
      <c r="BI1055" s="19">
        <v>45139</v>
      </c>
      <c r="BJ1055" s="20">
        <v>45152</v>
      </c>
      <c r="BK1055" s="16">
        <v>5796</v>
      </c>
      <c r="BL1055" s="16">
        <v>10433</v>
      </c>
      <c r="BM1055" s="9" t="s">
        <v>177</v>
      </c>
      <c r="BN1055" s="9" t="s">
        <v>383</v>
      </c>
      <c r="BO1055" s="9" t="s">
        <v>156</v>
      </c>
      <c r="BP1055" s="17">
        <v>45189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>
        <v>44971</v>
      </c>
      <c r="CD1055" s="10" t="s">
        <v>2027</v>
      </c>
      <c r="CE1055" s="17" t="s">
        <v>156</v>
      </c>
      <c r="CF1055" s="17" t="s">
        <v>156</v>
      </c>
      <c r="CG1055" s="17" t="s">
        <v>156</v>
      </c>
      <c r="CH1055" s="17">
        <v>44971</v>
      </c>
      <c r="CI1055" s="16">
        <v>5000</v>
      </c>
      <c r="CJ1055" s="10" t="s">
        <v>2992</v>
      </c>
      <c r="CK1055" s="10" t="s">
        <v>230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>
        <v>45069</v>
      </c>
      <c r="CX1055" s="10" t="s">
        <v>1017</v>
      </c>
      <c r="CY1055" s="17">
        <v>45034</v>
      </c>
      <c r="CZ1055" s="17" t="s">
        <v>156</v>
      </c>
      <c r="DA1055" s="17">
        <v>45006</v>
      </c>
      <c r="DB1055" s="17">
        <v>45064</v>
      </c>
      <c r="DC1055" s="16">
        <v>5796</v>
      </c>
      <c r="DD1055" s="10" t="s">
        <v>2993</v>
      </c>
      <c r="DE1055" s="10" t="s">
        <v>230</v>
      </c>
      <c r="DF1055" s="18" t="s">
        <v>156</v>
      </c>
      <c r="DG1055" s="17">
        <v>45125</v>
      </c>
      <c r="DH1055" s="10" t="s">
        <v>1871</v>
      </c>
      <c r="DI1055" s="17">
        <v>45062</v>
      </c>
      <c r="DJ1055" s="17" t="s">
        <v>156</v>
      </c>
      <c r="DK1055" s="17">
        <v>45006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36</v>
      </c>
      <c r="DQ1055" s="16">
        <v>18</v>
      </c>
      <c r="DR1055" s="11">
        <v>18</v>
      </c>
      <c r="DS1055" s="16">
        <v>36</v>
      </c>
      <c r="DT1055" s="16">
        <v>0</v>
      </c>
      <c r="DU1055" s="11" t="s">
        <v>181</v>
      </c>
      <c r="DV1055" s="11" t="s">
        <v>182</v>
      </c>
      <c r="DW1055" s="27" t="s">
        <v>156</v>
      </c>
      <c r="DX1055" s="27" t="s">
        <v>156</v>
      </c>
      <c r="DY1055" s="20" t="s">
        <v>662</v>
      </c>
      <c r="DZ1055" s="16">
        <v>7</v>
      </c>
      <c r="EA1055" s="16">
        <v>22</v>
      </c>
      <c r="EB1055" s="27" t="s">
        <v>185</v>
      </c>
      <c r="EC1055" s="27" t="s">
        <v>185</v>
      </c>
      <c r="ED1055" s="27" t="s">
        <v>182</v>
      </c>
      <c r="EE1055" s="29">
        <v>44931.579293981478</v>
      </c>
      <c r="EF1055" s="28" t="s">
        <v>188</v>
      </c>
      <c r="EG1055" s="28" t="s">
        <v>189</v>
      </c>
      <c r="EH1055" s="28" t="s">
        <v>190</v>
      </c>
      <c r="EI1055" s="29">
        <v>45103.277256944442</v>
      </c>
      <c r="EJ1055" s="28" t="s">
        <v>195</v>
      </c>
      <c r="EK1055" s="28" t="s">
        <v>196</v>
      </c>
      <c r="EL1055" s="28" t="s">
        <v>190</v>
      </c>
      <c r="EM1055" s="45" t="s">
        <v>3713</v>
      </c>
      <c r="EN1055" s="46" t="str">
        <f t="shared" si="113"/>
        <v>343F108A</v>
      </c>
      <c r="EO1055" s="47">
        <f t="shared" si="114"/>
        <v>45160</v>
      </c>
      <c r="EP1055" s="47">
        <f t="shared" si="115"/>
        <v>45069</v>
      </c>
      <c r="EQ1055" s="48" t="str">
        <f t="shared" ca="1" si="116"/>
        <v>Past</v>
      </c>
      <c r="ER1055" s="49">
        <f t="shared" si="117"/>
        <v>91</v>
      </c>
      <c r="ES1055" s="50"/>
      <c r="ET1055" s="51">
        <f t="shared" si="118"/>
        <v>91</v>
      </c>
      <c r="EU1055" s="52">
        <f t="shared" si="119"/>
        <v>527436</v>
      </c>
      <c r="EV1055" s="46"/>
      <c r="EW1055" s="23" t="s">
        <v>3714</v>
      </c>
    </row>
    <row r="1056" spans="1:153" ht="14.25" customHeight="1">
      <c r="A1056" s="8">
        <v>1049</v>
      </c>
      <c r="B1056" s="9" t="s">
        <v>141</v>
      </c>
      <c r="C1056" s="10" t="s">
        <v>206</v>
      </c>
      <c r="D1056" s="10" t="s">
        <v>2008</v>
      </c>
      <c r="E1056" s="10" t="s">
        <v>151</v>
      </c>
      <c r="F1056" s="9" t="s">
        <v>2972</v>
      </c>
      <c r="G1056" s="10" t="s">
        <v>696</v>
      </c>
      <c r="H1056" s="9" t="s">
        <v>697</v>
      </c>
      <c r="I1056" s="9" t="s">
        <v>147</v>
      </c>
      <c r="J1056" s="9" t="s">
        <v>148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336</v>
      </c>
      <c r="S1056" s="9" t="s">
        <v>305</v>
      </c>
      <c r="T1056" s="9" t="s">
        <v>306</v>
      </c>
      <c r="U1056" s="9" t="s">
        <v>337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2973</v>
      </c>
      <c r="AA1056" s="9" t="s">
        <v>2974</v>
      </c>
      <c r="AB1056" s="12" t="s">
        <v>2975</v>
      </c>
      <c r="AC1056" s="10" t="s">
        <v>2976</v>
      </c>
      <c r="AD1056" s="9" t="s">
        <v>2974</v>
      </c>
      <c r="AE1056" s="13" t="s">
        <v>2975</v>
      </c>
      <c r="AF1056" s="14" t="s">
        <v>704</v>
      </c>
      <c r="AG1056" s="10" t="s">
        <v>2977</v>
      </c>
      <c r="AH1056" s="11" t="s">
        <v>2978</v>
      </c>
      <c r="AI1056" s="11" t="s">
        <v>2979</v>
      </c>
      <c r="AJ1056" s="10" t="s">
        <v>2980</v>
      </c>
      <c r="AK1056" s="11" t="s">
        <v>2979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1.8</v>
      </c>
      <c r="AU1056" s="10" t="s">
        <v>142</v>
      </c>
      <c r="AV1056" s="16">
        <v>170000</v>
      </c>
      <c r="AW1056" s="16">
        <v>190000</v>
      </c>
      <c r="AX1056" s="16">
        <v>0</v>
      </c>
      <c r="AY1056" s="16">
        <v>20000</v>
      </c>
      <c r="AZ1056" s="16">
        <v>8500</v>
      </c>
      <c r="BA1056" s="17">
        <v>45153</v>
      </c>
      <c r="BB1056" s="30" t="s">
        <v>175</v>
      </c>
      <c r="BC1056" s="18">
        <v>45119</v>
      </c>
      <c r="BD1056" s="17">
        <v>45350</v>
      </c>
      <c r="BE1056" s="17">
        <v>45350</v>
      </c>
      <c r="BF1056" s="17">
        <v>45122</v>
      </c>
      <c r="BG1056" s="10">
        <v>85654398</v>
      </c>
      <c r="BH1056" s="9" t="s">
        <v>303</v>
      </c>
      <c r="BI1056" s="19">
        <v>45139</v>
      </c>
      <c r="BJ1056" s="20">
        <v>45159</v>
      </c>
      <c r="BK1056" s="16">
        <v>16000</v>
      </c>
      <c r="BL1056" s="16">
        <v>28800</v>
      </c>
      <c r="BM1056" s="9" t="s">
        <v>177</v>
      </c>
      <c r="BN1056" s="9" t="s">
        <v>383</v>
      </c>
      <c r="BO1056" s="9" t="s">
        <v>156</v>
      </c>
      <c r="BP1056" s="17">
        <v>45194</v>
      </c>
      <c r="BQ1056" s="17" t="s">
        <v>156</v>
      </c>
      <c r="BR1056" s="17">
        <v>45194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>
        <v>45068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>
        <v>45090</v>
      </c>
      <c r="CD1056" s="10" t="s">
        <v>156</v>
      </c>
      <c r="CE1056" s="17" t="s">
        <v>156</v>
      </c>
      <c r="CF1056" s="17" t="s">
        <v>156</v>
      </c>
      <c r="CG1056" s="17">
        <v>45084</v>
      </c>
      <c r="CH1056" s="17">
        <v>45086</v>
      </c>
      <c r="CI1056" s="16">
        <v>16000</v>
      </c>
      <c r="CJ1056" s="10" t="s">
        <v>2994</v>
      </c>
      <c r="CK1056" s="10" t="s">
        <v>230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>
        <v>45068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2060</v>
      </c>
      <c r="CY1056" s="17">
        <v>45135</v>
      </c>
      <c r="CZ1056" s="17" t="s">
        <v>156</v>
      </c>
      <c r="DA1056" s="17">
        <v>45103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2058</v>
      </c>
      <c r="DI1056" s="17">
        <v>45142</v>
      </c>
      <c r="DJ1056" s="17" t="s">
        <v>156</v>
      </c>
      <c r="DK1056" s="17">
        <v>45103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36</v>
      </c>
      <c r="DQ1056" s="16">
        <v>18</v>
      </c>
      <c r="DR1056" s="11">
        <v>18</v>
      </c>
      <c r="DS1056" s="16">
        <v>36</v>
      </c>
      <c r="DT1056" s="16">
        <v>0</v>
      </c>
      <c r="DU1056" s="11" t="s">
        <v>181</v>
      </c>
      <c r="DV1056" s="11" t="s">
        <v>182</v>
      </c>
      <c r="DW1056" s="27" t="s">
        <v>156</v>
      </c>
      <c r="DX1056" s="27" t="s">
        <v>156</v>
      </c>
      <c r="DY1056" s="20" t="s">
        <v>2260</v>
      </c>
      <c r="DZ1056" s="16">
        <v>7</v>
      </c>
      <c r="EA1056" s="16">
        <v>22</v>
      </c>
      <c r="EB1056" s="27" t="s">
        <v>185</v>
      </c>
      <c r="EC1056" s="27" t="s">
        <v>185</v>
      </c>
      <c r="ED1056" s="27" t="s">
        <v>182</v>
      </c>
      <c r="EE1056" s="29">
        <v>45068.822800925926</v>
      </c>
      <c r="EF1056" s="28" t="s">
        <v>186</v>
      </c>
      <c r="EG1056" s="28" t="s">
        <v>156</v>
      </c>
      <c r="EH1056" s="28" t="s">
        <v>187</v>
      </c>
      <c r="EI1056" s="29">
        <v>45119.437754629631</v>
      </c>
      <c r="EJ1056" s="28" t="s">
        <v>197</v>
      </c>
      <c r="EK1056" s="28" t="s">
        <v>156</v>
      </c>
      <c r="EL1056" s="28" t="s">
        <v>198</v>
      </c>
      <c r="EM1056" s="45" t="s">
        <v>3713</v>
      </c>
      <c r="EN1056" s="46" t="str">
        <f t="shared" si="113"/>
        <v>343F108A</v>
      </c>
      <c r="EO1056" s="47">
        <f t="shared" si="114"/>
        <v>45165</v>
      </c>
      <c r="EP1056" s="47" t="str">
        <f t="shared" si="115"/>
        <v/>
      </c>
      <c r="EQ1056" s="48" t="str">
        <f t="shared" ca="1" si="116"/>
        <v>Y</v>
      </c>
      <c r="ER1056" s="49" t="str">
        <f t="shared" si="117"/>
        <v/>
      </c>
      <c r="ES1056" s="50"/>
      <c r="ET1056" s="51" t="str">
        <f t="shared" si="118"/>
        <v/>
      </c>
      <c r="EU1056" s="52" t="str">
        <f t="shared" si="119"/>
        <v/>
      </c>
      <c r="EV1056" s="46"/>
      <c r="EW1056" s="23" t="s">
        <v>3714</v>
      </c>
    </row>
    <row r="1057" spans="1:153" ht="14.25" customHeight="1">
      <c r="A1057" s="8">
        <v>1050</v>
      </c>
      <c r="B1057" s="9" t="s">
        <v>141</v>
      </c>
      <c r="C1057" s="10" t="s">
        <v>206</v>
      </c>
      <c r="D1057" s="10" t="s">
        <v>2008</v>
      </c>
      <c r="E1057" s="10" t="s">
        <v>151</v>
      </c>
      <c r="F1057" s="9" t="s">
        <v>2972</v>
      </c>
      <c r="G1057" s="10" t="s">
        <v>696</v>
      </c>
      <c r="H1057" s="9" t="s">
        <v>697</v>
      </c>
      <c r="I1057" s="9" t="s">
        <v>147</v>
      </c>
      <c r="J1057" s="9" t="s">
        <v>148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336</v>
      </c>
      <c r="S1057" s="9" t="s">
        <v>305</v>
      </c>
      <c r="T1057" s="9" t="s">
        <v>306</v>
      </c>
      <c r="U1057" s="9" t="s">
        <v>337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2973</v>
      </c>
      <c r="AA1057" s="9" t="s">
        <v>2974</v>
      </c>
      <c r="AB1057" s="12" t="s">
        <v>2975</v>
      </c>
      <c r="AC1057" s="10" t="s">
        <v>2976</v>
      </c>
      <c r="AD1057" s="9" t="s">
        <v>2974</v>
      </c>
      <c r="AE1057" s="13" t="s">
        <v>2975</v>
      </c>
      <c r="AF1057" s="14" t="s">
        <v>704</v>
      </c>
      <c r="AG1057" s="10" t="s">
        <v>2977</v>
      </c>
      <c r="AH1057" s="11" t="s">
        <v>2978</v>
      </c>
      <c r="AI1057" s="11" t="s">
        <v>2979</v>
      </c>
      <c r="AJ1057" s="10" t="s">
        <v>2980</v>
      </c>
      <c r="AK1057" s="11" t="s">
        <v>2979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1.8</v>
      </c>
      <c r="AU1057" s="10" t="s">
        <v>142</v>
      </c>
      <c r="AV1057" s="16">
        <v>170000</v>
      </c>
      <c r="AW1057" s="16">
        <v>190000</v>
      </c>
      <c r="AX1057" s="16">
        <v>0</v>
      </c>
      <c r="AY1057" s="16">
        <v>20000</v>
      </c>
      <c r="AZ1057" s="16">
        <v>8500</v>
      </c>
      <c r="BA1057" s="17">
        <v>45153</v>
      </c>
      <c r="BB1057" s="30" t="s">
        <v>175</v>
      </c>
      <c r="BC1057" s="18">
        <v>45119</v>
      </c>
      <c r="BD1057" s="17">
        <v>45350</v>
      </c>
      <c r="BE1057" s="17">
        <v>45350</v>
      </c>
      <c r="BF1057" s="17">
        <v>45122</v>
      </c>
      <c r="BG1057" s="10">
        <v>85654397</v>
      </c>
      <c r="BH1057" s="9" t="s">
        <v>247</v>
      </c>
      <c r="BI1057" s="19">
        <v>45139</v>
      </c>
      <c r="BJ1057" s="20">
        <v>45166</v>
      </c>
      <c r="BK1057" s="16">
        <v>16000</v>
      </c>
      <c r="BL1057" s="16">
        <v>28800</v>
      </c>
      <c r="BM1057" s="9" t="s">
        <v>177</v>
      </c>
      <c r="BN1057" s="9" t="s">
        <v>383</v>
      </c>
      <c r="BO1057" s="9" t="s">
        <v>156</v>
      </c>
      <c r="BP1057" s="17">
        <v>45201</v>
      </c>
      <c r="BQ1057" s="17" t="s">
        <v>156</v>
      </c>
      <c r="BR1057" s="17">
        <v>45201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>
        <v>45068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>
        <v>45090</v>
      </c>
      <c r="CD1057" s="10" t="s">
        <v>156</v>
      </c>
      <c r="CE1057" s="17" t="s">
        <v>156</v>
      </c>
      <c r="CF1057" s="17" t="s">
        <v>156</v>
      </c>
      <c r="CG1057" s="17">
        <v>45084</v>
      </c>
      <c r="CH1057" s="17">
        <v>45086</v>
      </c>
      <c r="CI1057" s="16">
        <v>16000</v>
      </c>
      <c r="CJ1057" s="10" t="s">
        <v>2995</v>
      </c>
      <c r="CK1057" s="10" t="s">
        <v>230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>
        <v>45068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 t="s">
        <v>156</v>
      </c>
      <c r="CX1057" s="10" t="s">
        <v>2442</v>
      </c>
      <c r="CY1057" s="17">
        <v>45142</v>
      </c>
      <c r="CZ1057" s="17" t="s">
        <v>156</v>
      </c>
      <c r="DA1057" s="17">
        <v>45103</v>
      </c>
      <c r="DB1057" s="17" t="s">
        <v>156</v>
      </c>
      <c r="DC1057" s="16">
        <v>0</v>
      </c>
      <c r="DD1057" s="10" t="s">
        <v>156</v>
      </c>
      <c r="DE1057" s="10" t="s">
        <v>156</v>
      </c>
      <c r="DF1057" s="18" t="s">
        <v>156</v>
      </c>
      <c r="DG1057" s="17" t="s">
        <v>156</v>
      </c>
      <c r="DH1057" s="10" t="s">
        <v>2061</v>
      </c>
      <c r="DI1057" s="17">
        <v>45149</v>
      </c>
      <c r="DJ1057" s="17" t="s">
        <v>156</v>
      </c>
      <c r="DK1057" s="17">
        <v>45103</v>
      </c>
      <c r="DL1057" s="17" t="s">
        <v>156</v>
      </c>
      <c r="DM1057" s="16">
        <v>0</v>
      </c>
      <c r="DN1057" s="10" t="s">
        <v>156</v>
      </c>
      <c r="DO1057" s="10" t="s">
        <v>156</v>
      </c>
      <c r="DP1057" s="16">
        <v>36</v>
      </c>
      <c r="DQ1057" s="16">
        <v>18</v>
      </c>
      <c r="DR1057" s="11">
        <v>18</v>
      </c>
      <c r="DS1057" s="16">
        <v>36</v>
      </c>
      <c r="DT1057" s="16">
        <v>0</v>
      </c>
      <c r="DU1057" s="11" t="s">
        <v>181</v>
      </c>
      <c r="DV1057" s="11" t="s">
        <v>182</v>
      </c>
      <c r="DW1057" s="27" t="s">
        <v>156</v>
      </c>
      <c r="DX1057" s="27" t="s">
        <v>156</v>
      </c>
      <c r="DY1057" s="20" t="s">
        <v>2080</v>
      </c>
      <c r="DZ1057" s="16">
        <v>7</v>
      </c>
      <c r="EA1057" s="16">
        <v>22</v>
      </c>
      <c r="EB1057" s="27" t="s">
        <v>185</v>
      </c>
      <c r="EC1057" s="27" t="s">
        <v>185</v>
      </c>
      <c r="ED1057" s="27" t="s">
        <v>182</v>
      </c>
      <c r="EE1057" s="29">
        <v>45068.822800925926</v>
      </c>
      <c r="EF1057" s="28" t="s">
        <v>186</v>
      </c>
      <c r="EG1057" s="28" t="s">
        <v>156</v>
      </c>
      <c r="EH1057" s="28" t="s">
        <v>187</v>
      </c>
      <c r="EI1057" s="29">
        <v>45119.436574074076</v>
      </c>
      <c r="EJ1057" s="28" t="s">
        <v>188</v>
      </c>
      <c r="EK1057" s="28" t="s">
        <v>189</v>
      </c>
      <c r="EL1057" s="28" t="s">
        <v>190</v>
      </c>
      <c r="EM1057" s="45" t="s">
        <v>3713</v>
      </c>
      <c r="EN1057" s="46" t="str">
        <f t="shared" si="113"/>
        <v>343F108A</v>
      </c>
      <c r="EO1057" s="47">
        <f t="shared" si="114"/>
        <v>45172</v>
      </c>
      <c r="EP1057" s="47" t="str">
        <f t="shared" si="115"/>
        <v/>
      </c>
      <c r="EQ1057" s="48" t="str">
        <f t="shared" ca="1" si="116"/>
        <v>Y</v>
      </c>
      <c r="ER1057" s="49" t="str">
        <f t="shared" si="117"/>
        <v/>
      </c>
      <c r="ES1057" s="50"/>
      <c r="ET1057" s="51" t="str">
        <f t="shared" si="118"/>
        <v/>
      </c>
      <c r="EU1057" s="52" t="str">
        <f t="shared" si="119"/>
        <v/>
      </c>
      <c r="EV1057" s="46"/>
      <c r="EW1057" s="23" t="s">
        <v>3714</v>
      </c>
    </row>
    <row r="1058" spans="1:153" ht="14.25" customHeight="1">
      <c r="A1058" s="8">
        <v>1051</v>
      </c>
      <c r="B1058" s="9" t="s">
        <v>141</v>
      </c>
      <c r="C1058" s="10" t="s">
        <v>206</v>
      </c>
      <c r="D1058" s="10" t="s">
        <v>2008</v>
      </c>
      <c r="E1058" s="10" t="s">
        <v>151</v>
      </c>
      <c r="F1058" s="9" t="s">
        <v>2972</v>
      </c>
      <c r="G1058" s="10" t="s">
        <v>696</v>
      </c>
      <c r="H1058" s="9" t="s">
        <v>697</v>
      </c>
      <c r="I1058" s="9" t="s">
        <v>147</v>
      </c>
      <c r="J1058" s="9" t="s">
        <v>148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336</v>
      </c>
      <c r="S1058" s="9" t="s">
        <v>305</v>
      </c>
      <c r="T1058" s="9" t="s">
        <v>306</v>
      </c>
      <c r="U1058" s="9" t="s">
        <v>337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2973</v>
      </c>
      <c r="AA1058" s="9" t="s">
        <v>2974</v>
      </c>
      <c r="AB1058" s="12" t="s">
        <v>2975</v>
      </c>
      <c r="AC1058" s="10" t="s">
        <v>2976</v>
      </c>
      <c r="AD1058" s="9" t="s">
        <v>2974</v>
      </c>
      <c r="AE1058" s="13" t="s">
        <v>2975</v>
      </c>
      <c r="AF1058" s="14" t="s">
        <v>704</v>
      </c>
      <c r="AG1058" s="10" t="s">
        <v>2977</v>
      </c>
      <c r="AH1058" s="11" t="s">
        <v>2978</v>
      </c>
      <c r="AI1058" s="11" t="s">
        <v>2979</v>
      </c>
      <c r="AJ1058" s="10" t="s">
        <v>2980</v>
      </c>
      <c r="AK1058" s="11" t="s">
        <v>2979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1.8</v>
      </c>
      <c r="AU1058" s="10" t="s">
        <v>142</v>
      </c>
      <c r="AV1058" s="16">
        <v>170000</v>
      </c>
      <c r="AW1058" s="16">
        <v>190000</v>
      </c>
      <c r="AX1058" s="16">
        <v>0</v>
      </c>
      <c r="AY1058" s="16">
        <v>20000</v>
      </c>
      <c r="AZ1058" s="16">
        <v>8500</v>
      </c>
      <c r="BA1058" s="17">
        <v>45153</v>
      </c>
      <c r="BB1058" s="30" t="s">
        <v>175</v>
      </c>
      <c r="BC1058" s="18">
        <v>45119</v>
      </c>
      <c r="BD1058" s="17">
        <v>45350</v>
      </c>
      <c r="BE1058" s="17">
        <v>45350</v>
      </c>
      <c r="BF1058" s="17">
        <v>45122</v>
      </c>
      <c r="BG1058" s="10">
        <v>85654396</v>
      </c>
      <c r="BH1058" s="9" t="s">
        <v>176</v>
      </c>
      <c r="BI1058" s="19">
        <v>45170</v>
      </c>
      <c r="BJ1058" s="20">
        <v>45173</v>
      </c>
      <c r="BK1058" s="16">
        <v>15012</v>
      </c>
      <c r="BL1058" s="16">
        <v>27022</v>
      </c>
      <c r="BM1058" s="9" t="s">
        <v>177</v>
      </c>
      <c r="BN1058" s="9" t="s">
        <v>383</v>
      </c>
      <c r="BO1058" s="9" t="s">
        <v>156</v>
      </c>
      <c r="BP1058" s="17">
        <v>45209</v>
      </c>
      <c r="BQ1058" s="17" t="s">
        <v>156</v>
      </c>
      <c r="BR1058" s="17">
        <v>45208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>
        <v>45068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45083</v>
      </c>
      <c r="CD1058" s="10" t="s">
        <v>156</v>
      </c>
      <c r="CE1058" s="17" t="s">
        <v>156</v>
      </c>
      <c r="CF1058" s="17" t="s">
        <v>156</v>
      </c>
      <c r="CG1058" s="17">
        <v>45075</v>
      </c>
      <c r="CH1058" s="17">
        <v>45082</v>
      </c>
      <c r="CI1058" s="16">
        <v>22000</v>
      </c>
      <c r="CJ1058" s="10" t="s">
        <v>2996</v>
      </c>
      <c r="CK1058" s="10" t="s">
        <v>230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>
        <v>45068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45104</v>
      </c>
      <c r="CX1058" s="10" t="s">
        <v>193</v>
      </c>
      <c r="CY1058" s="17" t="s">
        <v>156</v>
      </c>
      <c r="CZ1058" s="17" t="s">
        <v>156</v>
      </c>
      <c r="DA1058" s="17">
        <v>45075</v>
      </c>
      <c r="DB1058" s="17">
        <v>45118</v>
      </c>
      <c r="DC1058" s="16">
        <v>15012</v>
      </c>
      <c r="DD1058" s="10" t="s">
        <v>2997</v>
      </c>
      <c r="DE1058" s="10" t="s">
        <v>417</v>
      </c>
      <c r="DF1058" s="18" t="s">
        <v>156</v>
      </c>
      <c r="DG1058" s="17">
        <v>45141</v>
      </c>
      <c r="DH1058" s="10" t="s">
        <v>156</v>
      </c>
      <c r="DI1058" s="17" t="s">
        <v>156</v>
      </c>
      <c r="DJ1058" s="17" t="s">
        <v>156</v>
      </c>
      <c r="DK1058" s="17">
        <v>45075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36</v>
      </c>
      <c r="DQ1058" s="16">
        <v>18</v>
      </c>
      <c r="DR1058" s="11">
        <v>18</v>
      </c>
      <c r="DS1058" s="16">
        <v>36</v>
      </c>
      <c r="DT1058" s="16">
        <v>0</v>
      </c>
      <c r="DU1058" s="11" t="s">
        <v>181</v>
      </c>
      <c r="DV1058" s="11" t="s">
        <v>182</v>
      </c>
      <c r="DW1058" s="27" t="s">
        <v>156</v>
      </c>
      <c r="DX1058" s="27" t="s">
        <v>156</v>
      </c>
      <c r="DY1058" s="20" t="s">
        <v>2998</v>
      </c>
      <c r="DZ1058" s="16">
        <v>7</v>
      </c>
      <c r="EA1058" s="16">
        <v>22</v>
      </c>
      <c r="EB1058" s="27" t="s">
        <v>185</v>
      </c>
      <c r="EC1058" s="27" t="s">
        <v>185</v>
      </c>
      <c r="ED1058" s="27" t="s">
        <v>182</v>
      </c>
      <c r="EE1058" s="29">
        <v>45068.822800925926</v>
      </c>
      <c r="EF1058" s="28" t="s">
        <v>186</v>
      </c>
      <c r="EG1058" s="28" t="s">
        <v>156</v>
      </c>
      <c r="EH1058" s="28" t="s">
        <v>187</v>
      </c>
      <c r="EI1058" s="29">
        <v>45118.586134259262</v>
      </c>
      <c r="EJ1058" s="28" t="s">
        <v>2999</v>
      </c>
      <c r="EK1058" s="28" t="s">
        <v>3000</v>
      </c>
      <c r="EL1058" s="28" t="s">
        <v>237</v>
      </c>
      <c r="EM1058" s="45" t="s">
        <v>3713</v>
      </c>
      <c r="EN1058" s="46" t="str">
        <f t="shared" si="113"/>
        <v>343F108A</v>
      </c>
      <c r="EO1058" s="47">
        <f t="shared" si="114"/>
        <v>45180</v>
      </c>
      <c r="EP1058" s="47">
        <f t="shared" si="115"/>
        <v>45104</v>
      </c>
      <c r="EQ1058" s="48" t="str">
        <f t="shared" ca="1" si="116"/>
        <v>Past</v>
      </c>
      <c r="ER1058" s="49">
        <f t="shared" si="117"/>
        <v>76</v>
      </c>
      <c r="ES1058" s="50"/>
      <c r="ET1058" s="51">
        <f t="shared" si="118"/>
        <v>76</v>
      </c>
      <c r="EU1058" s="52">
        <f t="shared" si="119"/>
        <v>1140912</v>
      </c>
      <c r="EV1058" s="46"/>
      <c r="EW1058" s="23" t="s">
        <v>3714</v>
      </c>
    </row>
    <row r="1059" spans="1:153" ht="14.25" customHeight="1">
      <c r="A1059" s="8">
        <v>1052</v>
      </c>
      <c r="B1059" s="9" t="s">
        <v>141</v>
      </c>
      <c r="C1059" s="10" t="s">
        <v>206</v>
      </c>
      <c r="D1059" s="10" t="s">
        <v>2008</v>
      </c>
      <c r="E1059" s="10" t="s">
        <v>151</v>
      </c>
      <c r="F1059" s="9" t="s">
        <v>2972</v>
      </c>
      <c r="G1059" s="10" t="s">
        <v>696</v>
      </c>
      <c r="H1059" s="9" t="s">
        <v>697</v>
      </c>
      <c r="I1059" s="9" t="s">
        <v>147</v>
      </c>
      <c r="J1059" s="9" t="s">
        <v>148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336</v>
      </c>
      <c r="S1059" s="9" t="s">
        <v>305</v>
      </c>
      <c r="T1059" s="9" t="s">
        <v>306</v>
      </c>
      <c r="U1059" s="9" t="s">
        <v>337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2973</v>
      </c>
      <c r="AA1059" s="9" t="s">
        <v>2974</v>
      </c>
      <c r="AB1059" s="12" t="s">
        <v>2975</v>
      </c>
      <c r="AC1059" s="10" t="s">
        <v>2976</v>
      </c>
      <c r="AD1059" s="9" t="s">
        <v>2974</v>
      </c>
      <c r="AE1059" s="13" t="s">
        <v>2975</v>
      </c>
      <c r="AF1059" s="14" t="s">
        <v>704</v>
      </c>
      <c r="AG1059" s="10" t="s">
        <v>2977</v>
      </c>
      <c r="AH1059" s="11" t="s">
        <v>2978</v>
      </c>
      <c r="AI1059" s="11" t="s">
        <v>2979</v>
      </c>
      <c r="AJ1059" s="10" t="s">
        <v>2980</v>
      </c>
      <c r="AK1059" s="11" t="s">
        <v>2979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1.8</v>
      </c>
      <c r="AU1059" s="10" t="s">
        <v>142</v>
      </c>
      <c r="AV1059" s="16">
        <v>170000</v>
      </c>
      <c r="AW1059" s="16">
        <v>190000</v>
      </c>
      <c r="AX1059" s="16">
        <v>0</v>
      </c>
      <c r="AY1059" s="16">
        <v>20000</v>
      </c>
      <c r="AZ1059" s="16">
        <v>8500</v>
      </c>
      <c r="BA1059" s="17">
        <v>45153</v>
      </c>
      <c r="BB1059" s="30" t="s">
        <v>175</v>
      </c>
      <c r="BC1059" s="18">
        <v>45119</v>
      </c>
      <c r="BD1059" s="17">
        <v>45350</v>
      </c>
      <c r="BE1059" s="17">
        <v>45350</v>
      </c>
      <c r="BF1059" s="17">
        <v>45122</v>
      </c>
      <c r="BG1059" s="10">
        <v>85697178</v>
      </c>
      <c r="BH1059" s="9" t="s">
        <v>211</v>
      </c>
      <c r="BI1059" s="19">
        <v>45170</v>
      </c>
      <c r="BJ1059" s="20">
        <v>45173</v>
      </c>
      <c r="BK1059" s="16">
        <v>20000</v>
      </c>
      <c r="BL1059" s="16">
        <v>36000</v>
      </c>
      <c r="BM1059" s="9" t="s">
        <v>177</v>
      </c>
      <c r="BN1059" s="9" t="s">
        <v>470</v>
      </c>
      <c r="BO1059" s="9" t="s">
        <v>156</v>
      </c>
      <c r="BP1059" s="17">
        <v>45210</v>
      </c>
      <c r="BQ1059" s="17" t="s">
        <v>156</v>
      </c>
      <c r="BR1059" s="17" t="s">
        <v>156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 t="s">
        <v>156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45076</v>
      </c>
      <c r="CD1059" s="10" t="s">
        <v>156</v>
      </c>
      <c r="CE1059" s="17" t="s">
        <v>156</v>
      </c>
      <c r="CF1059" s="17" t="s">
        <v>156</v>
      </c>
      <c r="CG1059" s="17" t="s">
        <v>156</v>
      </c>
      <c r="CH1059" s="17">
        <v>45072</v>
      </c>
      <c r="CI1059" s="16">
        <v>20000</v>
      </c>
      <c r="CJ1059" s="10" t="s">
        <v>3001</v>
      </c>
      <c r="CK1059" s="10" t="s">
        <v>230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 t="s">
        <v>156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45160</v>
      </c>
      <c r="CX1059" s="10" t="s">
        <v>2555</v>
      </c>
      <c r="CY1059" s="17" t="s">
        <v>156</v>
      </c>
      <c r="CZ1059" s="17" t="s">
        <v>156</v>
      </c>
      <c r="DA1059" s="17" t="s">
        <v>156</v>
      </c>
      <c r="DB1059" s="17" t="s">
        <v>156</v>
      </c>
      <c r="DC1059" s="16">
        <v>0</v>
      </c>
      <c r="DD1059" s="10" t="s">
        <v>156</v>
      </c>
      <c r="DE1059" s="10" t="s">
        <v>156</v>
      </c>
      <c r="DF1059" s="18" t="s">
        <v>156</v>
      </c>
      <c r="DG1059" s="17">
        <v>45160</v>
      </c>
      <c r="DH1059" s="10" t="s">
        <v>156</v>
      </c>
      <c r="DI1059" s="17" t="s">
        <v>156</v>
      </c>
      <c r="DJ1059" s="17" t="s">
        <v>156</v>
      </c>
      <c r="DK1059" s="17" t="s">
        <v>156</v>
      </c>
      <c r="DL1059" s="17" t="s">
        <v>156</v>
      </c>
      <c r="DM1059" s="16">
        <v>0</v>
      </c>
      <c r="DN1059" s="10" t="s">
        <v>156</v>
      </c>
      <c r="DO1059" s="10" t="s">
        <v>156</v>
      </c>
      <c r="DP1059" s="16">
        <v>36</v>
      </c>
      <c r="DQ1059" s="16">
        <v>18</v>
      </c>
      <c r="DR1059" s="11">
        <v>18</v>
      </c>
      <c r="DS1059" s="16">
        <v>36</v>
      </c>
      <c r="DT1059" s="16">
        <v>0</v>
      </c>
      <c r="DU1059" s="11" t="s">
        <v>181</v>
      </c>
      <c r="DV1059" s="11" t="s">
        <v>182</v>
      </c>
      <c r="DW1059" s="27" t="s">
        <v>156</v>
      </c>
      <c r="DX1059" s="27" t="s">
        <v>156</v>
      </c>
      <c r="DY1059" s="20" t="s">
        <v>2189</v>
      </c>
      <c r="DZ1059" s="16">
        <v>7</v>
      </c>
      <c r="EA1059" s="16">
        <v>22</v>
      </c>
      <c r="EB1059" s="27" t="s">
        <v>185</v>
      </c>
      <c r="EC1059" s="27" t="s">
        <v>185</v>
      </c>
      <c r="ED1059" s="27" t="s">
        <v>182</v>
      </c>
      <c r="EE1059" s="29">
        <v>45071.8753125</v>
      </c>
      <c r="EF1059" s="28" t="s">
        <v>1123</v>
      </c>
      <c r="EG1059" s="28" t="s">
        <v>1124</v>
      </c>
      <c r="EH1059" s="28" t="s">
        <v>210</v>
      </c>
      <c r="EI1059" s="29">
        <v>45104.57340277778</v>
      </c>
      <c r="EJ1059" s="28" t="s">
        <v>2174</v>
      </c>
      <c r="EK1059" s="28" t="s">
        <v>2175</v>
      </c>
      <c r="EL1059" s="28" t="s">
        <v>190</v>
      </c>
      <c r="EM1059" s="45" t="s">
        <v>3713</v>
      </c>
      <c r="EN1059" s="46" t="str">
        <f t="shared" si="113"/>
        <v>343F108A</v>
      </c>
      <c r="EO1059" s="47">
        <f t="shared" si="114"/>
        <v>45181</v>
      </c>
      <c r="EP1059" s="47">
        <f t="shared" si="115"/>
        <v>45160</v>
      </c>
      <c r="EQ1059" s="48" t="str">
        <f t="shared" ca="1" si="116"/>
        <v>Y</v>
      </c>
      <c r="ER1059" s="49">
        <f t="shared" si="117"/>
        <v>21</v>
      </c>
      <c r="ES1059" s="50"/>
      <c r="ET1059" s="51">
        <f t="shared" si="118"/>
        <v>21</v>
      </c>
      <c r="EU1059" s="52">
        <f t="shared" si="119"/>
        <v>420000</v>
      </c>
      <c r="EV1059" s="46"/>
      <c r="EW1059" s="23" t="s">
        <v>3721</v>
      </c>
    </row>
    <row r="1060" spans="1:153" ht="14.25" customHeight="1">
      <c r="A1060" s="8">
        <v>1053</v>
      </c>
      <c r="B1060" s="9" t="s">
        <v>141</v>
      </c>
      <c r="C1060" s="10" t="s">
        <v>206</v>
      </c>
      <c r="D1060" s="10" t="s">
        <v>2008</v>
      </c>
      <c r="E1060" s="10" t="s">
        <v>151</v>
      </c>
      <c r="F1060" s="9" t="s">
        <v>2972</v>
      </c>
      <c r="G1060" s="10" t="s">
        <v>696</v>
      </c>
      <c r="H1060" s="9" t="s">
        <v>697</v>
      </c>
      <c r="I1060" s="9" t="s">
        <v>147</v>
      </c>
      <c r="J1060" s="9" t="s">
        <v>148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336</v>
      </c>
      <c r="S1060" s="9" t="s">
        <v>305</v>
      </c>
      <c r="T1060" s="9" t="s">
        <v>306</v>
      </c>
      <c r="U1060" s="9" t="s">
        <v>337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2973</v>
      </c>
      <c r="AA1060" s="9" t="s">
        <v>2974</v>
      </c>
      <c r="AB1060" s="12" t="s">
        <v>2975</v>
      </c>
      <c r="AC1060" s="10" t="s">
        <v>2976</v>
      </c>
      <c r="AD1060" s="9" t="s">
        <v>2974</v>
      </c>
      <c r="AE1060" s="13" t="s">
        <v>2975</v>
      </c>
      <c r="AF1060" s="14" t="s">
        <v>704</v>
      </c>
      <c r="AG1060" s="10" t="s">
        <v>2977</v>
      </c>
      <c r="AH1060" s="11" t="s">
        <v>2978</v>
      </c>
      <c r="AI1060" s="11" t="s">
        <v>2979</v>
      </c>
      <c r="AJ1060" s="10" t="s">
        <v>2980</v>
      </c>
      <c r="AK1060" s="11" t="s">
        <v>2979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1.8</v>
      </c>
      <c r="AU1060" s="10" t="s">
        <v>142</v>
      </c>
      <c r="AV1060" s="16">
        <v>170000</v>
      </c>
      <c r="AW1060" s="16">
        <v>190000</v>
      </c>
      <c r="AX1060" s="16">
        <v>0</v>
      </c>
      <c r="AY1060" s="16">
        <v>20000</v>
      </c>
      <c r="AZ1060" s="16">
        <v>8500</v>
      </c>
      <c r="BA1060" s="17">
        <v>45153</v>
      </c>
      <c r="BB1060" s="30" t="s">
        <v>175</v>
      </c>
      <c r="BC1060" s="18">
        <v>45119</v>
      </c>
      <c r="BD1060" s="17">
        <v>45350</v>
      </c>
      <c r="BE1060" s="17">
        <v>45350</v>
      </c>
      <c r="BF1060" s="17">
        <v>45122</v>
      </c>
      <c r="BG1060" s="10">
        <v>85697179</v>
      </c>
      <c r="BH1060" s="9" t="s">
        <v>201</v>
      </c>
      <c r="BI1060" s="19">
        <v>45170</v>
      </c>
      <c r="BJ1060" s="20">
        <v>45180</v>
      </c>
      <c r="BK1060" s="16">
        <v>8000</v>
      </c>
      <c r="BL1060" s="16">
        <v>14400</v>
      </c>
      <c r="BM1060" s="9" t="s">
        <v>177</v>
      </c>
      <c r="BN1060" s="9" t="s">
        <v>470</v>
      </c>
      <c r="BO1060" s="9" t="s">
        <v>156</v>
      </c>
      <c r="BP1060" s="17">
        <v>45219</v>
      </c>
      <c r="BQ1060" s="17" t="s">
        <v>156</v>
      </c>
      <c r="BR1060" s="17" t="s">
        <v>156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 t="s">
        <v>156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45090</v>
      </c>
      <c r="CD1060" s="10" t="s">
        <v>156</v>
      </c>
      <c r="CE1060" s="17" t="s">
        <v>156</v>
      </c>
      <c r="CF1060" s="17" t="s">
        <v>156</v>
      </c>
      <c r="CG1060" s="17" t="s">
        <v>156</v>
      </c>
      <c r="CH1060" s="17">
        <v>45086</v>
      </c>
      <c r="CI1060" s="16">
        <v>8000</v>
      </c>
      <c r="CJ1060" s="10" t="s">
        <v>3002</v>
      </c>
      <c r="CK1060" s="10" t="s">
        <v>230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 t="s">
        <v>156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45169</v>
      </c>
      <c r="CX1060" s="10" t="s">
        <v>2557</v>
      </c>
      <c r="CY1060" s="17" t="s">
        <v>156</v>
      </c>
      <c r="CZ1060" s="17" t="s">
        <v>156</v>
      </c>
      <c r="DA1060" s="17" t="s">
        <v>156</v>
      </c>
      <c r="DB1060" s="17" t="s">
        <v>156</v>
      </c>
      <c r="DC1060" s="16">
        <v>0</v>
      </c>
      <c r="DD1060" s="10" t="s">
        <v>156</v>
      </c>
      <c r="DE1060" s="10" t="s">
        <v>156</v>
      </c>
      <c r="DF1060" s="18" t="s">
        <v>156</v>
      </c>
      <c r="DG1060" s="17">
        <v>45169</v>
      </c>
      <c r="DH1060" s="10" t="s">
        <v>2498</v>
      </c>
      <c r="DI1060" s="17" t="s">
        <v>156</v>
      </c>
      <c r="DJ1060" s="17" t="s">
        <v>156</v>
      </c>
      <c r="DK1060" s="17" t="s">
        <v>156</v>
      </c>
      <c r="DL1060" s="17" t="s">
        <v>156</v>
      </c>
      <c r="DM1060" s="16">
        <v>0</v>
      </c>
      <c r="DN1060" s="10" t="s">
        <v>156</v>
      </c>
      <c r="DO1060" s="10" t="s">
        <v>156</v>
      </c>
      <c r="DP1060" s="16">
        <v>36</v>
      </c>
      <c r="DQ1060" s="16">
        <v>18</v>
      </c>
      <c r="DR1060" s="11">
        <v>18</v>
      </c>
      <c r="DS1060" s="16">
        <v>36</v>
      </c>
      <c r="DT1060" s="16">
        <v>0</v>
      </c>
      <c r="DU1060" s="11" t="s">
        <v>181</v>
      </c>
      <c r="DV1060" s="11" t="s">
        <v>182</v>
      </c>
      <c r="DW1060" s="27" t="s">
        <v>156</v>
      </c>
      <c r="DX1060" s="27" t="s">
        <v>156</v>
      </c>
      <c r="DY1060" s="20" t="s">
        <v>3003</v>
      </c>
      <c r="DZ1060" s="16">
        <v>7</v>
      </c>
      <c r="EA1060" s="16">
        <v>22</v>
      </c>
      <c r="EB1060" s="27" t="s">
        <v>185</v>
      </c>
      <c r="EC1060" s="27" t="s">
        <v>185</v>
      </c>
      <c r="ED1060" s="27" t="s">
        <v>182</v>
      </c>
      <c r="EE1060" s="29">
        <v>45071.8753125</v>
      </c>
      <c r="EF1060" s="28" t="s">
        <v>1123</v>
      </c>
      <c r="EG1060" s="28" t="s">
        <v>1124</v>
      </c>
      <c r="EH1060" s="28" t="s">
        <v>210</v>
      </c>
      <c r="EI1060" s="29">
        <v>45115.510740740741</v>
      </c>
      <c r="EJ1060" s="28" t="s">
        <v>542</v>
      </c>
      <c r="EK1060" s="28" t="s">
        <v>156</v>
      </c>
      <c r="EL1060" s="28" t="s">
        <v>543</v>
      </c>
      <c r="EM1060" s="45" t="s">
        <v>3713</v>
      </c>
      <c r="EN1060" s="46" t="str">
        <f t="shared" si="113"/>
        <v>343F108A</v>
      </c>
      <c r="EO1060" s="47">
        <f t="shared" si="114"/>
        <v>45190</v>
      </c>
      <c r="EP1060" s="47">
        <f t="shared" si="115"/>
        <v>45169</v>
      </c>
      <c r="EQ1060" s="48" t="str">
        <f t="shared" ca="1" si="116"/>
        <v>Y</v>
      </c>
      <c r="ER1060" s="49">
        <f t="shared" si="117"/>
        <v>21</v>
      </c>
      <c r="ES1060" s="50"/>
      <c r="ET1060" s="51">
        <f t="shared" si="118"/>
        <v>21</v>
      </c>
      <c r="EU1060" s="52">
        <f t="shared" si="119"/>
        <v>168000</v>
      </c>
      <c r="EV1060" s="46"/>
      <c r="EW1060" s="23" t="s">
        <v>3721</v>
      </c>
    </row>
    <row r="1061" spans="1:153" ht="14.25" customHeight="1">
      <c r="A1061" s="8">
        <v>1054</v>
      </c>
      <c r="B1061" s="9" t="s">
        <v>141</v>
      </c>
      <c r="C1061" s="10" t="s">
        <v>206</v>
      </c>
      <c r="D1061" s="10" t="s">
        <v>2008</v>
      </c>
      <c r="E1061" s="10" t="s">
        <v>151</v>
      </c>
      <c r="F1061" s="9" t="s">
        <v>2972</v>
      </c>
      <c r="G1061" s="10" t="s">
        <v>696</v>
      </c>
      <c r="H1061" s="9" t="s">
        <v>697</v>
      </c>
      <c r="I1061" s="9" t="s">
        <v>147</v>
      </c>
      <c r="J1061" s="9" t="s">
        <v>148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336</v>
      </c>
      <c r="S1061" s="9" t="s">
        <v>305</v>
      </c>
      <c r="T1061" s="9" t="s">
        <v>306</v>
      </c>
      <c r="U1061" s="9" t="s">
        <v>337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2973</v>
      </c>
      <c r="AA1061" s="9" t="s">
        <v>2974</v>
      </c>
      <c r="AB1061" s="12" t="s">
        <v>2975</v>
      </c>
      <c r="AC1061" s="10" t="s">
        <v>2976</v>
      </c>
      <c r="AD1061" s="9" t="s">
        <v>2974</v>
      </c>
      <c r="AE1061" s="13" t="s">
        <v>2975</v>
      </c>
      <c r="AF1061" s="14" t="s">
        <v>704</v>
      </c>
      <c r="AG1061" s="10" t="s">
        <v>2977</v>
      </c>
      <c r="AH1061" s="11" t="s">
        <v>2978</v>
      </c>
      <c r="AI1061" s="11" t="s">
        <v>2979</v>
      </c>
      <c r="AJ1061" s="10" t="s">
        <v>2980</v>
      </c>
      <c r="AK1061" s="11" t="s">
        <v>2979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1.8</v>
      </c>
      <c r="AU1061" s="10" t="s">
        <v>142</v>
      </c>
      <c r="AV1061" s="16">
        <v>170000</v>
      </c>
      <c r="AW1061" s="16">
        <v>190000</v>
      </c>
      <c r="AX1061" s="16">
        <v>0</v>
      </c>
      <c r="AY1061" s="16">
        <v>20000</v>
      </c>
      <c r="AZ1061" s="16">
        <v>8500</v>
      </c>
      <c r="BA1061" s="17">
        <v>45153</v>
      </c>
      <c r="BB1061" s="30" t="s">
        <v>175</v>
      </c>
      <c r="BC1061" s="18">
        <v>45119</v>
      </c>
      <c r="BD1061" s="17">
        <v>45350</v>
      </c>
      <c r="BE1061" s="17">
        <v>45350</v>
      </c>
      <c r="BF1061" s="17">
        <v>45122</v>
      </c>
      <c r="BG1061" s="10">
        <v>85132026</v>
      </c>
      <c r="BH1061" s="9" t="s">
        <v>274</v>
      </c>
      <c r="BI1061" s="19">
        <v>45170</v>
      </c>
      <c r="BJ1061" s="20">
        <v>45187</v>
      </c>
      <c r="BK1061" s="16">
        <v>33300</v>
      </c>
      <c r="BL1061" s="16">
        <v>59940</v>
      </c>
      <c r="BM1061" s="9" t="s">
        <v>177</v>
      </c>
      <c r="BN1061" s="9" t="s">
        <v>470</v>
      </c>
      <c r="BO1061" s="9" t="s">
        <v>156</v>
      </c>
      <c r="BP1061" s="17">
        <v>45221</v>
      </c>
      <c r="BQ1061" s="17" t="s">
        <v>156</v>
      </c>
      <c r="BR1061" s="17">
        <v>45221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>
        <v>44908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>
        <v>45072</v>
      </c>
      <c r="CD1061" s="10" t="s">
        <v>1867</v>
      </c>
      <c r="CE1061" s="17">
        <v>45072</v>
      </c>
      <c r="CF1061" s="17" t="s">
        <v>156</v>
      </c>
      <c r="CG1061" s="17">
        <v>45008</v>
      </c>
      <c r="CH1061" s="17">
        <v>45069</v>
      </c>
      <c r="CI1061" s="16">
        <v>9000</v>
      </c>
      <c r="CJ1061" s="10" t="s">
        <v>3004</v>
      </c>
      <c r="CK1061" s="10" t="s">
        <v>230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>
        <v>44908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>
        <v>45169</v>
      </c>
      <c r="CX1061" s="10" t="s">
        <v>991</v>
      </c>
      <c r="CY1061" s="17">
        <v>45163</v>
      </c>
      <c r="CZ1061" s="17" t="s">
        <v>156</v>
      </c>
      <c r="DA1061" s="17">
        <v>45008</v>
      </c>
      <c r="DB1061" s="17" t="s">
        <v>156</v>
      </c>
      <c r="DC1061" s="16">
        <v>0</v>
      </c>
      <c r="DD1061" s="10" t="s">
        <v>156</v>
      </c>
      <c r="DE1061" s="10" t="s">
        <v>156</v>
      </c>
      <c r="DF1061" s="18" t="s">
        <v>156</v>
      </c>
      <c r="DG1061" s="17">
        <v>45169</v>
      </c>
      <c r="DH1061" s="10" t="s">
        <v>992</v>
      </c>
      <c r="DI1061" s="17">
        <v>45170</v>
      </c>
      <c r="DJ1061" s="17" t="s">
        <v>156</v>
      </c>
      <c r="DK1061" s="17">
        <v>45013</v>
      </c>
      <c r="DL1061" s="17" t="s">
        <v>156</v>
      </c>
      <c r="DM1061" s="16">
        <v>0</v>
      </c>
      <c r="DN1061" s="10" t="s">
        <v>156</v>
      </c>
      <c r="DO1061" s="10" t="s">
        <v>156</v>
      </c>
      <c r="DP1061" s="16">
        <v>36</v>
      </c>
      <c r="DQ1061" s="16">
        <v>18</v>
      </c>
      <c r="DR1061" s="11">
        <v>18</v>
      </c>
      <c r="DS1061" s="16">
        <v>36</v>
      </c>
      <c r="DT1061" s="16">
        <v>0</v>
      </c>
      <c r="DU1061" s="11" t="s">
        <v>181</v>
      </c>
      <c r="DV1061" s="11" t="s">
        <v>182</v>
      </c>
      <c r="DW1061" s="27" t="s">
        <v>156</v>
      </c>
      <c r="DX1061" s="27" t="s">
        <v>156</v>
      </c>
      <c r="DY1061" s="20" t="s">
        <v>993</v>
      </c>
      <c r="DZ1061" s="16">
        <v>7</v>
      </c>
      <c r="EA1061" s="16">
        <v>22</v>
      </c>
      <c r="EB1061" s="27" t="s">
        <v>185</v>
      </c>
      <c r="EC1061" s="27" t="s">
        <v>185</v>
      </c>
      <c r="ED1061" s="27" t="s">
        <v>182</v>
      </c>
      <c r="EE1061" s="29">
        <v>44909.012962962966</v>
      </c>
      <c r="EF1061" s="28" t="s">
        <v>186</v>
      </c>
      <c r="EG1061" s="28" t="s">
        <v>156</v>
      </c>
      <c r="EH1061" s="28" t="s">
        <v>187</v>
      </c>
      <c r="EI1061" s="29">
        <v>45104.57340277778</v>
      </c>
      <c r="EJ1061" s="28" t="s">
        <v>2174</v>
      </c>
      <c r="EK1061" s="28" t="s">
        <v>2175</v>
      </c>
      <c r="EL1061" s="28" t="s">
        <v>190</v>
      </c>
      <c r="EM1061" s="45" t="s">
        <v>3713</v>
      </c>
      <c r="EN1061" s="46" t="str">
        <f t="shared" si="113"/>
        <v>343F108A</v>
      </c>
      <c r="EO1061" s="47">
        <f t="shared" si="114"/>
        <v>45192</v>
      </c>
      <c r="EP1061" s="47">
        <f t="shared" si="115"/>
        <v>45169</v>
      </c>
      <c r="EQ1061" s="48" t="str">
        <f t="shared" ca="1" si="116"/>
        <v>Y</v>
      </c>
      <c r="ER1061" s="49">
        <f t="shared" si="117"/>
        <v>23</v>
      </c>
      <c r="ES1061" s="50"/>
      <c r="ET1061" s="51">
        <f t="shared" si="118"/>
        <v>23</v>
      </c>
      <c r="EU1061" s="52">
        <f t="shared" si="119"/>
        <v>765900</v>
      </c>
      <c r="EV1061" s="46"/>
      <c r="EW1061" s="23" t="s">
        <v>3721</v>
      </c>
    </row>
    <row r="1062" spans="1:153" ht="14.25" customHeight="1">
      <c r="A1062" s="8">
        <v>1055</v>
      </c>
      <c r="B1062" s="9" t="s">
        <v>141</v>
      </c>
      <c r="C1062" s="10" t="s">
        <v>206</v>
      </c>
      <c r="D1062" s="10" t="s">
        <v>2008</v>
      </c>
      <c r="E1062" s="10" t="s">
        <v>151</v>
      </c>
      <c r="F1062" s="9" t="s">
        <v>2972</v>
      </c>
      <c r="G1062" s="10" t="s">
        <v>696</v>
      </c>
      <c r="H1062" s="9" t="s">
        <v>697</v>
      </c>
      <c r="I1062" s="9" t="s">
        <v>147</v>
      </c>
      <c r="J1062" s="9" t="s">
        <v>148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336</v>
      </c>
      <c r="S1062" s="9" t="s">
        <v>305</v>
      </c>
      <c r="T1062" s="9" t="s">
        <v>306</v>
      </c>
      <c r="U1062" s="9" t="s">
        <v>337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2973</v>
      </c>
      <c r="AA1062" s="9" t="s">
        <v>2974</v>
      </c>
      <c r="AB1062" s="12" t="s">
        <v>2975</v>
      </c>
      <c r="AC1062" s="10" t="s">
        <v>2976</v>
      </c>
      <c r="AD1062" s="9" t="s">
        <v>2974</v>
      </c>
      <c r="AE1062" s="13" t="s">
        <v>2975</v>
      </c>
      <c r="AF1062" s="14" t="s">
        <v>704</v>
      </c>
      <c r="AG1062" s="10" t="s">
        <v>2977</v>
      </c>
      <c r="AH1062" s="11" t="s">
        <v>2978</v>
      </c>
      <c r="AI1062" s="11" t="s">
        <v>2979</v>
      </c>
      <c r="AJ1062" s="10" t="s">
        <v>2980</v>
      </c>
      <c r="AK1062" s="11" t="s">
        <v>2979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1.8</v>
      </c>
      <c r="AU1062" s="10" t="s">
        <v>142</v>
      </c>
      <c r="AV1062" s="16">
        <v>170000</v>
      </c>
      <c r="AW1062" s="16">
        <v>190000</v>
      </c>
      <c r="AX1062" s="16">
        <v>0</v>
      </c>
      <c r="AY1062" s="16">
        <v>20000</v>
      </c>
      <c r="AZ1062" s="16">
        <v>8500</v>
      </c>
      <c r="BA1062" s="17">
        <v>45153</v>
      </c>
      <c r="BB1062" s="30" t="s">
        <v>175</v>
      </c>
      <c r="BC1062" s="18">
        <v>45119</v>
      </c>
      <c r="BD1062" s="17">
        <v>45350</v>
      </c>
      <c r="BE1062" s="17">
        <v>45350</v>
      </c>
      <c r="BF1062" s="17">
        <v>45122</v>
      </c>
      <c r="BG1062" s="10">
        <v>85199986</v>
      </c>
      <c r="BH1062" s="9" t="s">
        <v>621</v>
      </c>
      <c r="BI1062" s="19">
        <v>45170</v>
      </c>
      <c r="BJ1062" s="20">
        <v>45194</v>
      </c>
      <c r="BK1062" s="16">
        <v>11500</v>
      </c>
      <c r="BL1062" s="16">
        <v>20700</v>
      </c>
      <c r="BM1062" s="9" t="s">
        <v>177</v>
      </c>
      <c r="BN1062" s="9" t="s">
        <v>470</v>
      </c>
      <c r="BO1062" s="9" t="s">
        <v>156</v>
      </c>
      <c r="BP1062" s="17">
        <v>45229</v>
      </c>
      <c r="BQ1062" s="17" t="s">
        <v>156</v>
      </c>
      <c r="BR1062" s="17">
        <v>45221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>
        <v>44922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>
        <v>45079</v>
      </c>
      <c r="CD1062" s="10" t="s">
        <v>2573</v>
      </c>
      <c r="CE1062" s="17">
        <v>45079</v>
      </c>
      <c r="CF1062" s="17" t="s">
        <v>156</v>
      </c>
      <c r="CG1062" s="17">
        <v>45008</v>
      </c>
      <c r="CH1062" s="17">
        <v>45077</v>
      </c>
      <c r="CI1062" s="16">
        <v>30000</v>
      </c>
      <c r="CJ1062" s="10" t="s">
        <v>3005</v>
      </c>
      <c r="CK1062" s="10" t="s">
        <v>230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>
        <v>44922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>
        <v>45176</v>
      </c>
      <c r="CX1062" s="10" t="s">
        <v>2089</v>
      </c>
      <c r="CY1062" s="17">
        <v>45170</v>
      </c>
      <c r="CZ1062" s="17" t="s">
        <v>156</v>
      </c>
      <c r="DA1062" s="17">
        <v>45008</v>
      </c>
      <c r="DB1062" s="17" t="s">
        <v>156</v>
      </c>
      <c r="DC1062" s="16">
        <v>0</v>
      </c>
      <c r="DD1062" s="10" t="s">
        <v>156</v>
      </c>
      <c r="DE1062" s="10" t="s">
        <v>156</v>
      </c>
      <c r="DF1062" s="18" t="s">
        <v>156</v>
      </c>
      <c r="DG1062" s="17">
        <v>45176</v>
      </c>
      <c r="DH1062" s="10" t="s">
        <v>2090</v>
      </c>
      <c r="DI1062" s="17">
        <v>45177</v>
      </c>
      <c r="DJ1062" s="17" t="s">
        <v>156</v>
      </c>
      <c r="DK1062" s="17">
        <v>45013</v>
      </c>
      <c r="DL1062" s="17" t="s">
        <v>156</v>
      </c>
      <c r="DM1062" s="16">
        <v>0</v>
      </c>
      <c r="DN1062" s="10" t="s">
        <v>156</v>
      </c>
      <c r="DO1062" s="10" t="s">
        <v>156</v>
      </c>
      <c r="DP1062" s="16">
        <v>36</v>
      </c>
      <c r="DQ1062" s="16">
        <v>18</v>
      </c>
      <c r="DR1062" s="11">
        <v>18</v>
      </c>
      <c r="DS1062" s="16">
        <v>36</v>
      </c>
      <c r="DT1062" s="16">
        <v>0</v>
      </c>
      <c r="DU1062" s="11" t="s">
        <v>181</v>
      </c>
      <c r="DV1062" s="11" t="s">
        <v>182</v>
      </c>
      <c r="DW1062" s="27" t="s">
        <v>156</v>
      </c>
      <c r="DX1062" s="27" t="s">
        <v>156</v>
      </c>
      <c r="DY1062" s="20" t="s">
        <v>2474</v>
      </c>
      <c r="DZ1062" s="16">
        <v>7</v>
      </c>
      <c r="EA1062" s="16">
        <v>22</v>
      </c>
      <c r="EB1062" s="27" t="s">
        <v>185</v>
      </c>
      <c r="EC1062" s="27" t="s">
        <v>185</v>
      </c>
      <c r="ED1062" s="27" t="s">
        <v>182</v>
      </c>
      <c r="EE1062" s="29">
        <v>44922.981782407405</v>
      </c>
      <c r="EF1062" s="28" t="s">
        <v>186</v>
      </c>
      <c r="EG1062" s="28" t="s">
        <v>156</v>
      </c>
      <c r="EH1062" s="28" t="s">
        <v>187</v>
      </c>
      <c r="EI1062" s="29">
        <v>45115.510740740741</v>
      </c>
      <c r="EJ1062" s="28" t="s">
        <v>542</v>
      </c>
      <c r="EK1062" s="28" t="s">
        <v>156</v>
      </c>
      <c r="EL1062" s="28" t="s">
        <v>543</v>
      </c>
      <c r="EM1062" s="45" t="s">
        <v>3713</v>
      </c>
      <c r="EN1062" s="46" t="str">
        <f t="shared" si="113"/>
        <v>343F108A</v>
      </c>
      <c r="EO1062" s="47">
        <f t="shared" si="114"/>
        <v>45200</v>
      </c>
      <c r="EP1062" s="47">
        <f t="shared" si="115"/>
        <v>45176</v>
      </c>
      <c r="EQ1062" s="48" t="str">
        <f t="shared" ca="1" si="116"/>
        <v>Y</v>
      </c>
      <c r="ER1062" s="49">
        <f t="shared" si="117"/>
        <v>24</v>
      </c>
      <c r="ES1062" s="50"/>
      <c r="ET1062" s="51">
        <f t="shared" si="118"/>
        <v>24</v>
      </c>
      <c r="EU1062" s="52">
        <f t="shared" si="119"/>
        <v>276000</v>
      </c>
      <c r="EV1062" s="46"/>
      <c r="EW1062" s="23" t="s">
        <v>3721</v>
      </c>
    </row>
    <row r="1063" spans="1:153" ht="14.25" customHeight="1">
      <c r="A1063" s="8">
        <v>1056</v>
      </c>
      <c r="B1063" s="9" t="s">
        <v>141</v>
      </c>
      <c r="C1063" s="10" t="s">
        <v>206</v>
      </c>
      <c r="D1063" s="10" t="s">
        <v>2008</v>
      </c>
      <c r="E1063" s="10" t="s">
        <v>151</v>
      </c>
      <c r="F1063" s="9" t="s">
        <v>2972</v>
      </c>
      <c r="G1063" s="10" t="s">
        <v>696</v>
      </c>
      <c r="H1063" s="9" t="s">
        <v>697</v>
      </c>
      <c r="I1063" s="9" t="s">
        <v>147</v>
      </c>
      <c r="J1063" s="9" t="s">
        <v>148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336</v>
      </c>
      <c r="S1063" s="9" t="s">
        <v>305</v>
      </c>
      <c r="T1063" s="9" t="s">
        <v>306</v>
      </c>
      <c r="U1063" s="9" t="s">
        <v>337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2973</v>
      </c>
      <c r="AA1063" s="9" t="s">
        <v>2974</v>
      </c>
      <c r="AB1063" s="12" t="s">
        <v>2975</v>
      </c>
      <c r="AC1063" s="10" t="s">
        <v>2976</v>
      </c>
      <c r="AD1063" s="9" t="s">
        <v>2974</v>
      </c>
      <c r="AE1063" s="13" t="s">
        <v>2975</v>
      </c>
      <c r="AF1063" s="14" t="s">
        <v>704</v>
      </c>
      <c r="AG1063" s="10" t="s">
        <v>2977</v>
      </c>
      <c r="AH1063" s="11" t="s">
        <v>2978</v>
      </c>
      <c r="AI1063" s="11" t="s">
        <v>2979</v>
      </c>
      <c r="AJ1063" s="10" t="s">
        <v>2980</v>
      </c>
      <c r="AK1063" s="11" t="s">
        <v>2979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1.8</v>
      </c>
      <c r="AU1063" s="10" t="s">
        <v>142</v>
      </c>
      <c r="AV1063" s="16">
        <v>170000</v>
      </c>
      <c r="AW1063" s="16">
        <v>190000</v>
      </c>
      <c r="AX1063" s="16">
        <v>0</v>
      </c>
      <c r="AY1063" s="16">
        <v>20000</v>
      </c>
      <c r="AZ1063" s="16">
        <v>8500</v>
      </c>
      <c r="BA1063" s="17">
        <v>45153</v>
      </c>
      <c r="BB1063" s="30" t="s">
        <v>175</v>
      </c>
      <c r="BC1063" s="18">
        <v>45119</v>
      </c>
      <c r="BD1063" s="17">
        <v>45350</v>
      </c>
      <c r="BE1063" s="17">
        <v>45350</v>
      </c>
      <c r="BF1063" s="17">
        <v>45122</v>
      </c>
      <c r="BG1063" s="10">
        <v>85132029</v>
      </c>
      <c r="BH1063" s="9" t="s">
        <v>2184</v>
      </c>
      <c r="BI1063" s="19">
        <v>45200</v>
      </c>
      <c r="BJ1063" s="20">
        <v>45201</v>
      </c>
      <c r="BK1063" s="16">
        <v>6900</v>
      </c>
      <c r="BL1063" s="16">
        <v>12420</v>
      </c>
      <c r="BM1063" s="9" t="s">
        <v>177</v>
      </c>
      <c r="BN1063" s="9" t="s">
        <v>470</v>
      </c>
      <c r="BO1063" s="9" t="s">
        <v>156</v>
      </c>
      <c r="BP1063" s="17">
        <v>45235</v>
      </c>
      <c r="BQ1063" s="17" t="s">
        <v>156</v>
      </c>
      <c r="BR1063" s="17">
        <v>45235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>
        <v>44908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45083</v>
      </c>
      <c r="CD1063" s="10" t="s">
        <v>1871</v>
      </c>
      <c r="CE1063" s="17">
        <v>45086</v>
      </c>
      <c r="CF1063" s="17" t="s">
        <v>156</v>
      </c>
      <c r="CG1063" s="17">
        <v>45008</v>
      </c>
      <c r="CH1063" s="17">
        <v>45082</v>
      </c>
      <c r="CI1063" s="16">
        <v>18000</v>
      </c>
      <c r="CJ1063" s="10" t="s">
        <v>3006</v>
      </c>
      <c r="CK1063" s="10" t="s">
        <v>230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>
        <v>44908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45183</v>
      </c>
      <c r="CX1063" s="10" t="s">
        <v>2194</v>
      </c>
      <c r="CY1063" s="17">
        <v>45177</v>
      </c>
      <c r="CZ1063" s="17" t="s">
        <v>156</v>
      </c>
      <c r="DA1063" s="17">
        <v>45008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45183</v>
      </c>
      <c r="DH1063" s="10" t="s">
        <v>2195</v>
      </c>
      <c r="DI1063" s="17">
        <v>45184</v>
      </c>
      <c r="DJ1063" s="17" t="s">
        <v>156</v>
      </c>
      <c r="DK1063" s="17">
        <v>45013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36</v>
      </c>
      <c r="DQ1063" s="16">
        <v>18</v>
      </c>
      <c r="DR1063" s="11">
        <v>18</v>
      </c>
      <c r="DS1063" s="16">
        <v>36</v>
      </c>
      <c r="DT1063" s="16">
        <v>0</v>
      </c>
      <c r="DU1063" s="11" t="s">
        <v>181</v>
      </c>
      <c r="DV1063" s="11" t="s">
        <v>182</v>
      </c>
      <c r="DW1063" s="27" t="s">
        <v>156</v>
      </c>
      <c r="DX1063" s="27" t="s">
        <v>156</v>
      </c>
      <c r="DY1063" s="20" t="s">
        <v>2868</v>
      </c>
      <c r="DZ1063" s="16">
        <v>7</v>
      </c>
      <c r="EA1063" s="16">
        <v>22</v>
      </c>
      <c r="EB1063" s="27" t="s">
        <v>185</v>
      </c>
      <c r="EC1063" s="27" t="s">
        <v>185</v>
      </c>
      <c r="ED1063" s="27" t="s">
        <v>182</v>
      </c>
      <c r="EE1063" s="29">
        <v>44909.012962962966</v>
      </c>
      <c r="EF1063" s="28" t="s">
        <v>186</v>
      </c>
      <c r="EG1063" s="28" t="s">
        <v>156</v>
      </c>
      <c r="EH1063" s="28" t="s">
        <v>187</v>
      </c>
      <c r="EI1063" s="29">
        <v>45104.57340277778</v>
      </c>
      <c r="EJ1063" s="28" t="s">
        <v>2174</v>
      </c>
      <c r="EK1063" s="28" t="s">
        <v>2175</v>
      </c>
      <c r="EL1063" s="28" t="s">
        <v>190</v>
      </c>
      <c r="EM1063" s="45" t="s">
        <v>3713</v>
      </c>
      <c r="EN1063" s="46" t="str">
        <f t="shared" si="113"/>
        <v>343F108A</v>
      </c>
      <c r="EO1063" s="47">
        <f t="shared" si="114"/>
        <v>45206</v>
      </c>
      <c r="EP1063" s="47">
        <f t="shared" si="115"/>
        <v>45183</v>
      </c>
      <c r="EQ1063" s="48" t="str">
        <f t="shared" ca="1" si="116"/>
        <v>Y</v>
      </c>
      <c r="ER1063" s="49">
        <f t="shared" si="117"/>
        <v>23</v>
      </c>
      <c r="ES1063" s="50"/>
      <c r="ET1063" s="51">
        <f t="shared" si="118"/>
        <v>23</v>
      </c>
      <c r="EU1063" s="52">
        <f t="shared" si="119"/>
        <v>158700</v>
      </c>
      <c r="EV1063" s="46"/>
      <c r="EW1063" s="23" t="s">
        <v>3721</v>
      </c>
    </row>
    <row r="1064" spans="1:153" ht="14.25" customHeight="1">
      <c r="A1064" s="8">
        <v>1057</v>
      </c>
      <c r="B1064" s="9" t="s">
        <v>141</v>
      </c>
      <c r="C1064" s="10" t="s">
        <v>206</v>
      </c>
      <c r="D1064" s="10" t="s">
        <v>2008</v>
      </c>
      <c r="E1064" s="10" t="s">
        <v>151</v>
      </c>
      <c r="F1064" s="9" t="s">
        <v>2972</v>
      </c>
      <c r="G1064" s="10" t="s">
        <v>696</v>
      </c>
      <c r="H1064" s="9" t="s">
        <v>697</v>
      </c>
      <c r="I1064" s="9" t="s">
        <v>147</v>
      </c>
      <c r="J1064" s="9" t="s">
        <v>148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336</v>
      </c>
      <c r="S1064" s="9" t="s">
        <v>305</v>
      </c>
      <c r="T1064" s="9" t="s">
        <v>306</v>
      </c>
      <c r="U1064" s="9" t="s">
        <v>337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2973</v>
      </c>
      <c r="AA1064" s="9" t="s">
        <v>2974</v>
      </c>
      <c r="AB1064" s="12" t="s">
        <v>2975</v>
      </c>
      <c r="AC1064" s="10" t="s">
        <v>2976</v>
      </c>
      <c r="AD1064" s="9" t="s">
        <v>2974</v>
      </c>
      <c r="AE1064" s="13" t="s">
        <v>2975</v>
      </c>
      <c r="AF1064" s="14" t="s">
        <v>704</v>
      </c>
      <c r="AG1064" s="10" t="s">
        <v>2977</v>
      </c>
      <c r="AH1064" s="11" t="s">
        <v>2978</v>
      </c>
      <c r="AI1064" s="11" t="s">
        <v>2979</v>
      </c>
      <c r="AJ1064" s="10" t="s">
        <v>2980</v>
      </c>
      <c r="AK1064" s="11" t="s">
        <v>2979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1.8</v>
      </c>
      <c r="AU1064" s="10" t="s">
        <v>142</v>
      </c>
      <c r="AV1064" s="16">
        <v>170000</v>
      </c>
      <c r="AW1064" s="16">
        <v>190000</v>
      </c>
      <c r="AX1064" s="16">
        <v>0</v>
      </c>
      <c r="AY1064" s="16">
        <v>20000</v>
      </c>
      <c r="AZ1064" s="16">
        <v>8500</v>
      </c>
      <c r="BA1064" s="17">
        <v>45153</v>
      </c>
      <c r="BB1064" s="30" t="s">
        <v>175</v>
      </c>
      <c r="BC1064" s="18">
        <v>45119</v>
      </c>
      <c r="BD1064" s="17">
        <v>45350</v>
      </c>
      <c r="BE1064" s="17">
        <v>45350</v>
      </c>
      <c r="BF1064" s="17">
        <v>45122</v>
      </c>
      <c r="BG1064" s="10">
        <v>85487835</v>
      </c>
      <c r="BH1064" s="9" t="s">
        <v>2186</v>
      </c>
      <c r="BI1064" s="19">
        <v>45200</v>
      </c>
      <c r="BJ1064" s="20">
        <v>45208</v>
      </c>
      <c r="BK1064" s="16">
        <v>6000</v>
      </c>
      <c r="BL1064" s="16">
        <v>10800</v>
      </c>
      <c r="BM1064" s="9" t="s">
        <v>177</v>
      </c>
      <c r="BN1064" s="9" t="s">
        <v>470</v>
      </c>
      <c r="BO1064" s="9" t="s">
        <v>156</v>
      </c>
      <c r="BP1064" s="17">
        <v>45235</v>
      </c>
      <c r="BQ1064" s="17" t="s">
        <v>156</v>
      </c>
      <c r="BR1064" s="17">
        <v>45235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>
        <v>45022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45083</v>
      </c>
      <c r="CD1064" s="10" t="s">
        <v>1871</v>
      </c>
      <c r="CE1064" s="17">
        <v>45086</v>
      </c>
      <c r="CF1064" s="17" t="s">
        <v>156</v>
      </c>
      <c r="CG1064" s="17">
        <v>45022</v>
      </c>
      <c r="CH1064" s="17">
        <v>45082</v>
      </c>
      <c r="CI1064" s="16">
        <v>5000</v>
      </c>
      <c r="CJ1064" s="10" t="s">
        <v>3007</v>
      </c>
      <c r="CK1064" s="10" t="s">
        <v>230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>
        <v>45022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45183</v>
      </c>
      <c r="CX1064" s="10" t="s">
        <v>2194</v>
      </c>
      <c r="CY1064" s="17">
        <v>45177</v>
      </c>
      <c r="CZ1064" s="17" t="s">
        <v>156</v>
      </c>
      <c r="DA1064" s="17">
        <v>45022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45183</v>
      </c>
      <c r="DH1064" s="10" t="s">
        <v>2195</v>
      </c>
      <c r="DI1064" s="17">
        <v>45184</v>
      </c>
      <c r="DJ1064" s="17" t="s">
        <v>156</v>
      </c>
      <c r="DK1064" s="17">
        <v>45022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36</v>
      </c>
      <c r="DQ1064" s="16">
        <v>18</v>
      </c>
      <c r="DR1064" s="11">
        <v>18</v>
      </c>
      <c r="DS1064" s="16">
        <v>36</v>
      </c>
      <c r="DT1064" s="16">
        <v>0</v>
      </c>
      <c r="DU1064" s="11" t="s">
        <v>181</v>
      </c>
      <c r="DV1064" s="11" t="s">
        <v>182</v>
      </c>
      <c r="DW1064" s="27" t="s">
        <v>156</v>
      </c>
      <c r="DX1064" s="27" t="s">
        <v>156</v>
      </c>
      <c r="DY1064" s="20" t="s">
        <v>156</v>
      </c>
      <c r="DZ1064" s="16">
        <v>7</v>
      </c>
      <c r="EA1064" s="16">
        <v>22</v>
      </c>
      <c r="EB1064" s="27" t="s">
        <v>185</v>
      </c>
      <c r="EC1064" s="27" t="s">
        <v>185</v>
      </c>
      <c r="ED1064" s="27" t="s">
        <v>182</v>
      </c>
      <c r="EE1064" s="29">
        <v>45022.979618055557</v>
      </c>
      <c r="EF1064" s="28" t="s">
        <v>186</v>
      </c>
      <c r="EG1064" s="28" t="s">
        <v>156</v>
      </c>
      <c r="EH1064" s="28" t="s">
        <v>187</v>
      </c>
      <c r="EI1064" s="29">
        <v>45104.57340277778</v>
      </c>
      <c r="EJ1064" s="28" t="s">
        <v>2174</v>
      </c>
      <c r="EK1064" s="28" t="s">
        <v>2175</v>
      </c>
      <c r="EL1064" s="28" t="s">
        <v>190</v>
      </c>
      <c r="EM1064" s="45" t="s">
        <v>3713</v>
      </c>
      <c r="EN1064" s="46" t="str">
        <f t="shared" si="113"/>
        <v>343F108A</v>
      </c>
      <c r="EO1064" s="47">
        <f t="shared" si="114"/>
        <v>45206</v>
      </c>
      <c r="EP1064" s="47">
        <f t="shared" si="115"/>
        <v>45183</v>
      </c>
      <c r="EQ1064" s="48" t="str">
        <f t="shared" ca="1" si="116"/>
        <v>Y</v>
      </c>
      <c r="ER1064" s="49">
        <f t="shared" si="117"/>
        <v>23</v>
      </c>
      <c r="ES1064" s="50"/>
      <c r="ET1064" s="51">
        <f t="shared" si="118"/>
        <v>23</v>
      </c>
      <c r="EU1064" s="52">
        <f t="shared" si="119"/>
        <v>138000</v>
      </c>
      <c r="EV1064" s="46"/>
      <c r="EW1064" s="23" t="s">
        <v>3721</v>
      </c>
    </row>
    <row r="1065" spans="1:153" ht="14.25" customHeight="1">
      <c r="A1065" s="8">
        <v>1058</v>
      </c>
      <c r="B1065" s="9" t="s">
        <v>141</v>
      </c>
      <c r="C1065" s="10" t="s">
        <v>206</v>
      </c>
      <c r="D1065" s="10" t="s">
        <v>2008</v>
      </c>
      <c r="E1065" s="10" t="s">
        <v>151</v>
      </c>
      <c r="F1065" s="9" t="s">
        <v>2972</v>
      </c>
      <c r="G1065" s="10" t="s">
        <v>696</v>
      </c>
      <c r="H1065" s="9" t="s">
        <v>697</v>
      </c>
      <c r="I1065" s="9" t="s">
        <v>147</v>
      </c>
      <c r="J1065" s="9" t="s">
        <v>148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336</v>
      </c>
      <c r="S1065" s="9" t="s">
        <v>305</v>
      </c>
      <c r="T1065" s="9" t="s">
        <v>306</v>
      </c>
      <c r="U1065" s="9" t="s">
        <v>337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2973</v>
      </c>
      <c r="AA1065" s="9" t="s">
        <v>2974</v>
      </c>
      <c r="AB1065" s="12" t="s">
        <v>2975</v>
      </c>
      <c r="AC1065" s="10" t="s">
        <v>2976</v>
      </c>
      <c r="AD1065" s="9" t="s">
        <v>2974</v>
      </c>
      <c r="AE1065" s="13" t="s">
        <v>2975</v>
      </c>
      <c r="AF1065" s="14" t="s">
        <v>704</v>
      </c>
      <c r="AG1065" s="10" t="s">
        <v>2977</v>
      </c>
      <c r="AH1065" s="11" t="s">
        <v>2978</v>
      </c>
      <c r="AI1065" s="11" t="s">
        <v>2979</v>
      </c>
      <c r="AJ1065" s="10" t="s">
        <v>2980</v>
      </c>
      <c r="AK1065" s="11" t="s">
        <v>2979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1.8</v>
      </c>
      <c r="AU1065" s="10" t="s">
        <v>142</v>
      </c>
      <c r="AV1065" s="16">
        <v>170000</v>
      </c>
      <c r="AW1065" s="16">
        <v>190000</v>
      </c>
      <c r="AX1065" s="16">
        <v>0</v>
      </c>
      <c r="AY1065" s="16">
        <v>20000</v>
      </c>
      <c r="AZ1065" s="16">
        <v>8500</v>
      </c>
      <c r="BA1065" s="17">
        <v>45153</v>
      </c>
      <c r="BB1065" s="30" t="s">
        <v>175</v>
      </c>
      <c r="BC1065" s="18">
        <v>45119</v>
      </c>
      <c r="BD1065" s="17">
        <v>45350</v>
      </c>
      <c r="BE1065" s="17">
        <v>45350</v>
      </c>
      <c r="BF1065" s="17">
        <v>45122</v>
      </c>
      <c r="BG1065" s="10">
        <v>85654395</v>
      </c>
      <c r="BH1065" s="9" t="s">
        <v>908</v>
      </c>
      <c r="BI1065" s="19">
        <v>45200</v>
      </c>
      <c r="BJ1065" s="20">
        <v>45215</v>
      </c>
      <c r="BK1065" s="16">
        <v>6000</v>
      </c>
      <c r="BL1065" s="16">
        <v>10800</v>
      </c>
      <c r="BM1065" s="9" t="s">
        <v>177</v>
      </c>
      <c r="BN1065" s="9" t="s">
        <v>470</v>
      </c>
      <c r="BO1065" s="9" t="s">
        <v>156</v>
      </c>
      <c r="BP1065" s="17">
        <v>45243</v>
      </c>
      <c r="BQ1065" s="17" t="s">
        <v>156</v>
      </c>
      <c r="BR1065" s="17">
        <v>45236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>
        <v>45068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45083</v>
      </c>
      <c r="CD1065" s="10" t="s">
        <v>156</v>
      </c>
      <c r="CE1065" s="17">
        <v>45086</v>
      </c>
      <c r="CF1065" s="17" t="s">
        <v>156</v>
      </c>
      <c r="CG1065" s="17">
        <v>45070</v>
      </c>
      <c r="CH1065" s="17">
        <v>45082</v>
      </c>
      <c r="CI1065" s="16">
        <v>5000</v>
      </c>
      <c r="CJ1065" s="10" t="s">
        <v>3008</v>
      </c>
      <c r="CK1065" s="10" t="s">
        <v>230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>
        <v>45068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45190</v>
      </c>
      <c r="CX1065" s="10" t="s">
        <v>3009</v>
      </c>
      <c r="CY1065" s="17">
        <v>45177</v>
      </c>
      <c r="CZ1065" s="17" t="s">
        <v>156</v>
      </c>
      <c r="DA1065" s="17">
        <v>45070</v>
      </c>
      <c r="DB1065" s="17" t="s">
        <v>156</v>
      </c>
      <c r="DC1065" s="16">
        <v>0</v>
      </c>
      <c r="DD1065" s="10" t="s">
        <v>156</v>
      </c>
      <c r="DE1065" s="10" t="s">
        <v>156</v>
      </c>
      <c r="DF1065" s="18" t="s">
        <v>156</v>
      </c>
      <c r="DG1065" s="17">
        <v>45190</v>
      </c>
      <c r="DH1065" s="10" t="s">
        <v>2220</v>
      </c>
      <c r="DI1065" s="17">
        <v>45184</v>
      </c>
      <c r="DJ1065" s="17" t="s">
        <v>156</v>
      </c>
      <c r="DK1065" s="17">
        <v>45070</v>
      </c>
      <c r="DL1065" s="17" t="s">
        <v>156</v>
      </c>
      <c r="DM1065" s="16">
        <v>0</v>
      </c>
      <c r="DN1065" s="10" t="s">
        <v>156</v>
      </c>
      <c r="DO1065" s="10" t="s">
        <v>156</v>
      </c>
      <c r="DP1065" s="16">
        <v>36</v>
      </c>
      <c r="DQ1065" s="16">
        <v>18</v>
      </c>
      <c r="DR1065" s="11">
        <v>18</v>
      </c>
      <c r="DS1065" s="16">
        <v>36</v>
      </c>
      <c r="DT1065" s="16">
        <v>0</v>
      </c>
      <c r="DU1065" s="11" t="s">
        <v>181</v>
      </c>
      <c r="DV1065" s="11" t="s">
        <v>182</v>
      </c>
      <c r="DW1065" s="27" t="s">
        <v>156</v>
      </c>
      <c r="DX1065" s="27" t="s">
        <v>156</v>
      </c>
      <c r="DY1065" s="20" t="s">
        <v>156</v>
      </c>
      <c r="DZ1065" s="16">
        <v>7</v>
      </c>
      <c r="EA1065" s="16">
        <v>22</v>
      </c>
      <c r="EB1065" s="27" t="s">
        <v>185</v>
      </c>
      <c r="EC1065" s="27" t="s">
        <v>185</v>
      </c>
      <c r="ED1065" s="27" t="s">
        <v>182</v>
      </c>
      <c r="EE1065" s="29">
        <v>45068.822800925926</v>
      </c>
      <c r="EF1065" s="28" t="s">
        <v>186</v>
      </c>
      <c r="EG1065" s="28" t="s">
        <v>156</v>
      </c>
      <c r="EH1065" s="28" t="s">
        <v>187</v>
      </c>
      <c r="EI1065" s="29">
        <v>45115.510740740741</v>
      </c>
      <c r="EJ1065" s="28" t="s">
        <v>542</v>
      </c>
      <c r="EK1065" s="28" t="s">
        <v>156</v>
      </c>
      <c r="EL1065" s="28" t="s">
        <v>543</v>
      </c>
      <c r="EM1065" s="45" t="s">
        <v>3713</v>
      </c>
      <c r="EN1065" s="46" t="str">
        <f t="shared" si="113"/>
        <v>343F108A</v>
      </c>
      <c r="EO1065" s="47">
        <f t="shared" si="114"/>
        <v>45214</v>
      </c>
      <c r="EP1065" s="47">
        <f t="shared" si="115"/>
        <v>45190</v>
      </c>
      <c r="EQ1065" s="48" t="str">
        <f t="shared" ca="1" si="116"/>
        <v>Y</v>
      </c>
      <c r="ER1065" s="49">
        <f t="shared" si="117"/>
        <v>24</v>
      </c>
      <c r="ES1065" s="50"/>
      <c r="ET1065" s="51">
        <f t="shared" si="118"/>
        <v>24</v>
      </c>
      <c r="EU1065" s="52">
        <f t="shared" si="119"/>
        <v>144000</v>
      </c>
      <c r="EV1065" s="46"/>
      <c r="EW1065" s="23" t="s">
        <v>3721</v>
      </c>
    </row>
    <row r="1066" spans="1:153" ht="14.25" hidden="1" customHeight="1">
      <c r="A1066" s="8">
        <v>1059</v>
      </c>
      <c r="B1066" s="9" t="s">
        <v>141</v>
      </c>
      <c r="C1066" s="10" t="s">
        <v>206</v>
      </c>
      <c r="D1066" s="10" t="s">
        <v>2008</v>
      </c>
      <c r="E1066" s="10" t="s">
        <v>151</v>
      </c>
      <c r="F1066" s="9" t="s">
        <v>2972</v>
      </c>
      <c r="G1066" s="10" t="s">
        <v>696</v>
      </c>
      <c r="H1066" s="9" t="s">
        <v>697</v>
      </c>
      <c r="I1066" s="9" t="s">
        <v>147</v>
      </c>
      <c r="J1066" s="9" t="s">
        <v>148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336</v>
      </c>
      <c r="S1066" s="9" t="s">
        <v>305</v>
      </c>
      <c r="T1066" s="9" t="s">
        <v>306</v>
      </c>
      <c r="U1066" s="9" t="s">
        <v>337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2973</v>
      </c>
      <c r="AA1066" s="9" t="s">
        <v>2974</v>
      </c>
      <c r="AB1066" s="12" t="s">
        <v>2975</v>
      </c>
      <c r="AC1066" s="10" t="s">
        <v>2976</v>
      </c>
      <c r="AD1066" s="9" t="s">
        <v>2974</v>
      </c>
      <c r="AE1066" s="13" t="s">
        <v>2975</v>
      </c>
      <c r="AF1066" s="14" t="s">
        <v>704</v>
      </c>
      <c r="AG1066" s="10" t="s">
        <v>2977</v>
      </c>
      <c r="AH1066" s="11" t="s">
        <v>2978</v>
      </c>
      <c r="AI1066" s="11" t="s">
        <v>2979</v>
      </c>
      <c r="AJ1066" s="10" t="s">
        <v>2980</v>
      </c>
      <c r="AK1066" s="11" t="s">
        <v>2979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1.8</v>
      </c>
      <c r="AU1066" s="10" t="s">
        <v>142</v>
      </c>
      <c r="AV1066" s="16">
        <v>170000</v>
      </c>
      <c r="AW1066" s="16">
        <v>190000</v>
      </c>
      <c r="AX1066" s="16">
        <v>0</v>
      </c>
      <c r="AY1066" s="16">
        <v>20000</v>
      </c>
      <c r="AZ1066" s="16">
        <v>8500</v>
      </c>
      <c r="BA1066" s="17">
        <v>45153</v>
      </c>
      <c r="BB1066" s="30" t="s">
        <v>246</v>
      </c>
      <c r="BC1066" s="18" t="s">
        <v>156</v>
      </c>
      <c r="BD1066" s="17">
        <v>45350</v>
      </c>
      <c r="BE1066" s="17">
        <v>45350</v>
      </c>
      <c r="BF1066" s="17">
        <v>45122</v>
      </c>
      <c r="BG1066" s="10">
        <v>85545502</v>
      </c>
      <c r="BH1066" s="9" t="s">
        <v>910</v>
      </c>
      <c r="BI1066" s="19">
        <v>45200</v>
      </c>
      <c r="BJ1066" s="20">
        <v>45215</v>
      </c>
      <c r="BK1066" s="16">
        <v>6200</v>
      </c>
      <c r="BL1066" s="16">
        <v>11160</v>
      </c>
      <c r="BM1066" s="9" t="s">
        <v>177</v>
      </c>
      <c r="BN1066" s="9" t="s">
        <v>226</v>
      </c>
      <c r="BO1066" s="9" t="s">
        <v>156</v>
      </c>
      <c r="BP1066" s="17">
        <v>45249</v>
      </c>
      <c r="BQ1066" s="17" t="s">
        <v>156</v>
      </c>
      <c r="BR1066" s="17">
        <v>45249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>
        <v>45057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45100</v>
      </c>
      <c r="CD1066" s="10" t="s">
        <v>156</v>
      </c>
      <c r="CE1066" s="17">
        <v>45100</v>
      </c>
      <c r="CF1066" s="17" t="s">
        <v>156</v>
      </c>
      <c r="CG1066" s="17">
        <v>45057</v>
      </c>
      <c r="CH1066" s="17">
        <v>45098</v>
      </c>
      <c r="CI1066" s="16">
        <v>6200</v>
      </c>
      <c r="CJ1066" s="10" t="s">
        <v>3010</v>
      </c>
      <c r="CK1066" s="10" t="s">
        <v>230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>
        <v>45057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 t="s">
        <v>156</v>
      </c>
      <c r="CX1066" s="10" t="s">
        <v>193</v>
      </c>
      <c r="CY1066" s="17" t="s">
        <v>156</v>
      </c>
      <c r="CZ1066" s="17" t="s">
        <v>156</v>
      </c>
      <c r="DA1066" s="17">
        <v>45057</v>
      </c>
      <c r="DB1066" s="17" t="s">
        <v>156</v>
      </c>
      <c r="DC1066" s="16">
        <v>0</v>
      </c>
      <c r="DD1066" s="10" t="s">
        <v>156</v>
      </c>
      <c r="DE1066" s="10" t="s">
        <v>156</v>
      </c>
      <c r="DF1066" s="18" t="s">
        <v>156</v>
      </c>
      <c r="DG1066" s="17" t="s">
        <v>156</v>
      </c>
      <c r="DH1066" s="10" t="s">
        <v>156</v>
      </c>
      <c r="DI1066" s="17" t="s">
        <v>156</v>
      </c>
      <c r="DJ1066" s="17" t="s">
        <v>156</v>
      </c>
      <c r="DK1066" s="17">
        <v>45057</v>
      </c>
      <c r="DL1066" s="17" t="s">
        <v>156</v>
      </c>
      <c r="DM1066" s="16">
        <v>0</v>
      </c>
      <c r="DN1066" s="10" t="s">
        <v>156</v>
      </c>
      <c r="DO1066" s="10" t="s">
        <v>156</v>
      </c>
      <c r="DP1066" s="16">
        <v>36</v>
      </c>
      <c r="DQ1066" s="16">
        <v>18</v>
      </c>
      <c r="DR1066" s="11">
        <v>18</v>
      </c>
      <c r="DS1066" s="16">
        <v>36</v>
      </c>
      <c r="DT1066" s="16">
        <v>0</v>
      </c>
      <c r="DU1066" s="11" t="s">
        <v>181</v>
      </c>
      <c r="DV1066" s="11" t="s">
        <v>182</v>
      </c>
      <c r="DW1066" s="27" t="s">
        <v>156</v>
      </c>
      <c r="DX1066" s="27" t="s">
        <v>156</v>
      </c>
      <c r="DY1066" s="20" t="s">
        <v>2224</v>
      </c>
      <c r="DZ1066" s="16">
        <v>7</v>
      </c>
      <c r="EA1066" s="16">
        <v>22</v>
      </c>
      <c r="EB1066" s="27" t="s">
        <v>185</v>
      </c>
      <c r="EC1066" s="27" t="s">
        <v>185</v>
      </c>
      <c r="ED1066" s="27" t="s">
        <v>182</v>
      </c>
      <c r="EE1066" s="29">
        <v>45057.979513888888</v>
      </c>
      <c r="EF1066" s="28" t="s">
        <v>186</v>
      </c>
      <c r="EG1066" s="28" t="s">
        <v>156</v>
      </c>
      <c r="EH1066" s="28" t="s">
        <v>187</v>
      </c>
      <c r="EI1066" s="29">
        <v>45103.816863425927</v>
      </c>
      <c r="EJ1066" s="28" t="s">
        <v>197</v>
      </c>
      <c r="EK1066" s="28" t="s">
        <v>156</v>
      </c>
      <c r="EL1066" s="28" t="s">
        <v>198</v>
      </c>
      <c r="EM1066" s="45"/>
      <c r="EN1066" s="46" t="str">
        <f t="shared" si="113"/>
        <v>343F108A</v>
      </c>
      <c r="EO1066" s="47">
        <f t="shared" si="114"/>
        <v>45220</v>
      </c>
      <c r="EP1066" s="47" t="str">
        <f t="shared" si="115"/>
        <v/>
      </c>
      <c r="EQ1066" s="48" t="str">
        <f t="shared" ca="1" si="116"/>
        <v>Y</v>
      </c>
      <c r="ER1066" s="49" t="str">
        <f t="shared" si="117"/>
        <v/>
      </c>
      <c r="ES1066" s="50"/>
      <c r="ET1066" s="51" t="str">
        <f t="shared" si="118"/>
        <v/>
      </c>
      <c r="EU1066" s="52" t="str">
        <f t="shared" si="119"/>
        <v/>
      </c>
      <c r="EV1066" s="46"/>
      <c r="EW1066" s="23" t="s">
        <v>3717</v>
      </c>
    </row>
    <row r="1067" spans="1:153" ht="14.25" hidden="1" customHeight="1">
      <c r="A1067" s="8">
        <v>1060</v>
      </c>
      <c r="B1067" s="9" t="s">
        <v>141</v>
      </c>
      <c r="C1067" s="10" t="s">
        <v>206</v>
      </c>
      <c r="D1067" s="10" t="s">
        <v>2008</v>
      </c>
      <c r="E1067" s="10" t="s">
        <v>151</v>
      </c>
      <c r="F1067" s="9" t="s">
        <v>2972</v>
      </c>
      <c r="G1067" s="10" t="s">
        <v>696</v>
      </c>
      <c r="H1067" s="9" t="s">
        <v>697</v>
      </c>
      <c r="I1067" s="9" t="s">
        <v>147</v>
      </c>
      <c r="J1067" s="9" t="s">
        <v>148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336</v>
      </c>
      <c r="S1067" s="9" t="s">
        <v>305</v>
      </c>
      <c r="T1067" s="9" t="s">
        <v>306</v>
      </c>
      <c r="U1067" s="9" t="s">
        <v>337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2973</v>
      </c>
      <c r="AA1067" s="9" t="s">
        <v>2974</v>
      </c>
      <c r="AB1067" s="12" t="s">
        <v>2975</v>
      </c>
      <c r="AC1067" s="10" t="s">
        <v>2976</v>
      </c>
      <c r="AD1067" s="9" t="s">
        <v>2974</v>
      </c>
      <c r="AE1067" s="13" t="s">
        <v>2975</v>
      </c>
      <c r="AF1067" s="14" t="s">
        <v>704</v>
      </c>
      <c r="AG1067" s="10" t="s">
        <v>2977</v>
      </c>
      <c r="AH1067" s="11" t="s">
        <v>2978</v>
      </c>
      <c r="AI1067" s="11" t="s">
        <v>2979</v>
      </c>
      <c r="AJ1067" s="10" t="s">
        <v>2980</v>
      </c>
      <c r="AK1067" s="11" t="s">
        <v>2979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1.8</v>
      </c>
      <c r="AU1067" s="10" t="s">
        <v>142</v>
      </c>
      <c r="AV1067" s="16">
        <v>170000</v>
      </c>
      <c r="AW1067" s="16">
        <v>190000</v>
      </c>
      <c r="AX1067" s="16">
        <v>0</v>
      </c>
      <c r="AY1067" s="16">
        <v>20000</v>
      </c>
      <c r="AZ1067" s="16">
        <v>8500</v>
      </c>
      <c r="BA1067" s="17">
        <v>45153</v>
      </c>
      <c r="BB1067" s="30" t="s">
        <v>175</v>
      </c>
      <c r="BC1067" s="18" t="s">
        <v>156</v>
      </c>
      <c r="BD1067" s="17">
        <v>45350</v>
      </c>
      <c r="BE1067" s="17">
        <v>45350</v>
      </c>
      <c r="BF1067" s="17">
        <v>45122</v>
      </c>
      <c r="BG1067" s="10">
        <v>85199985</v>
      </c>
      <c r="BH1067" s="9" t="s">
        <v>915</v>
      </c>
      <c r="BI1067" s="19">
        <v>45200</v>
      </c>
      <c r="BJ1067" s="20">
        <v>45222</v>
      </c>
      <c r="BK1067" s="16">
        <v>0</v>
      </c>
      <c r="BL1067" s="16">
        <v>0</v>
      </c>
      <c r="BM1067" s="9" t="s">
        <v>177</v>
      </c>
      <c r="BN1067" s="9" t="s">
        <v>178</v>
      </c>
      <c r="BO1067" s="9" t="s">
        <v>156</v>
      </c>
      <c r="BP1067" s="17">
        <v>45256</v>
      </c>
      <c r="BQ1067" s="17" t="s">
        <v>156</v>
      </c>
      <c r="BR1067" s="17">
        <v>45235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>
        <v>44922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45125</v>
      </c>
      <c r="CD1067" s="10" t="s">
        <v>2470</v>
      </c>
      <c r="CE1067" s="17">
        <v>45100</v>
      </c>
      <c r="CF1067" s="17" t="s">
        <v>156</v>
      </c>
      <c r="CG1067" s="17">
        <v>45008</v>
      </c>
      <c r="CH1067" s="17" t="s">
        <v>156</v>
      </c>
      <c r="CI1067" s="16">
        <v>0</v>
      </c>
      <c r="CJ1067" s="10" t="s">
        <v>156</v>
      </c>
      <c r="CK1067" s="10" t="s">
        <v>156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>
        <v>44922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45204</v>
      </c>
      <c r="CX1067" s="10" t="s">
        <v>3011</v>
      </c>
      <c r="CY1067" s="17">
        <v>45191</v>
      </c>
      <c r="CZ1067" s="17" t="s">
        <v>156</v>
      </c>
      <c r="DA1067" s="17">
        <v>45008</v>
      </c>
      <c r="DB1067" s="17" t="s">
        <v>156</v>
      </c>
      <c r="DC1067" s="16">
        <v>0</v>
      </c>
      <c r="DD1067" s="10" t="s">
        <v>156</v>
      </c>
      <c r="DE1067" s="10" t="s">
        <v>156</v>
      </c>
      <c r="DF1067" s="18" t="s">
        <v>156</v>
      </c>
      <c r="DG1067" s="17">
        <v>45204</v>
      </c>
      <c r="DH1067" s="10" t="s">
        <v>3012</v>
      </c>
      <c r="DI1067" s="17">
        <v>45198</v>
      </c>
      <c r="DJ1067" s="17" t="s">
        <v>156</v>
      </c>
      <c r="DK1067" s="17">
        <v>45013</v>
      </c>
      <c r="DL1067" s="17" t="s">
        <v>156</v>
      </c>
      <c r="DM1067" s="16">
        <v>0</v>
      </c>
      <c r="DN1067" s="10" t="s">
        <v>156</v>
      </c>
      <c r="DO1067" s="10" t="s">
        <v>156</v>
      </c>
      <c r="DP1067" s="16">
        <v>36</v>
      </c>
      <c r="DQ1067" s="16">
        <v>18</v>
      </c>
      <c r="DR1067" s="11">
        <v>18</v>
      </c>
      <c r="DS1067" s="16">
        <v>36</v>
      </c>
      <c r="DT1067" s="16">
        <v>6000</v>
      </c>
      <c r="DU1067" s="11" t="s">
        <v>181</v>
      </c>
      <c r="DV1067" s="11" t="s">
        <v>182</v>
      </c>
      <c r="DW1067" s="27" t="s">
        <v>156</v>
      </c>
      <c r="DX1067" s="27" t="s">
        <v>156</v>
      </c>
      <c r="DY1067" s="20" t="s">
        <v>3013</v>
      </c>
      <c r="DZ1067" s="16">
        <v>7</v>
      </c>
      <c r="EA1067" s="16">
        <v>22</v>
      </c>
      <c r="EB1067" s="27" t="s">
        <v>185</v>
      </c>
      <c r="EC1067" s="27" t="s">
        <v>185</v>
      </c>
      <c r="ED1067" s="27" t="s">
        <v>182</v>
      </c>
      <c r="EE1067" s="29">
        <v>44922.981782407405</v>
      </c>
      <c r="EF1067" s="28" t="s">
        <v>186</v>
      </c>
      <c r="EG1067" s="28" t="s">
        <v>156</v>
      </c>
      <c r="EH1067" s="28" t="s">
        <v>187</v>
      </c>
      <c r="EI1067" s="29">
        <v>45119.262974537036</v>
      </c>
      <c r="EJ1067" s="28" t="s">
        <v>195</v>
      </c>
      <c r="EK1067" s="28" t="s">
        <v>196</v>
      </c>
      <c r="EL1067" s="28" t="s">
        <v>210</v>
      </c>
      <c r="EM1067" s="45"/>
      <c r="EN1067" s="46" t="str">
        <f t="shared" si="113"/>
        <v>343F108A</v>
      </c>
      <c r="EO1067" s="47">
        <f t="shared" si="114"/>
        <v>45227</v>
      </c>
      <c r="EP1067" s="47">
        <f t="shared" si="115"/>
        <v>45204</v>
      </c>
      <c r="EQ1067" s="48" t="str">
        <f t="shared" ca="1" si="116"/>
        <v>Y</v>
      </c>
      <c r="ER1067" s="49">
        <f t="shared" si="117"/>
        <v>23</v>
      </c>
      <c r="ES1067" s="50"/>
      <c r="ET1067" s="51">
        <f t="shared" si="118"/>
        <v>23</v>
      </c>
      <c r="EU1067" s="52">
        <f t="shared" si="119"/>
        <v>0</v>
      </c>
      <c r="EV1067" s="46"/>
    </row>
    <row r="1068" spans="1:153" ht="14.25" hidden="1" customHeight="1">
      <c r="A1068" s="8">
        <v>1061</v>
      </c>
      <c r="B1068" s="9" t="s">
        <v>141</v>
      </c>
      <c r="C1068" s="10" t="s">
        <v>206</v>
      </c>
      <c r="D1068" s="10" t="s">
        <v>2008</v>
      </c>
      <c r="E1068" s="10" t="s">
        <v>151</v>
      </c>
      <c r="F1068" s="9" t="s">
        <v>2972</v>
      </c>
      <c r="G1068" s="10" t="s">
        <v>696</v>
      </c>
      <c r="H1068" s="9" t="s">
        <v>697</v>
      </c>
      <c r="I1068" s="9" t="s">
        <v>147</v>
      </c>
      <c r="J1068" s="9" t="s">
        <v>148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336</v>
      </c>
      <c r="S1068" s="9" t="s">
        <v>305</v>
      </c>
      <c r="T1068" s="9" t="s">
        <v>306</v>
      </c>
      <c r="U1068" s="9" t="s">
        <v>337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2973</v>
      </c>
      <c r="AA1068" s="9" t="s">
        <v>2974</v>
      </c>
      <c r="AB1068" s="12" t="s">
        <v>2975</v>
      </c>
      <c r="AC1068" s="10" t="s">
        <v>2976</v>
      </c>
      <c r="AD1068" s="9" t="s">
        <v>2974</v>
      </c>
      <c r="AE1068" s="13" t="s">
        <v>2975</v>
      </c>
      <c r="AF1068" s="14" t="s">
        <v>704</v>
      </c>
      <c r="AG1068" s="10" t="s">
        <v>2977</v>
      </c>
      <c r="AH1068" s="11" t="s">
        <v>2978</v>
      </c>
      <c r="AI1068" s="11" t="s">
        <v>2979</v>
      </c>
      <c r="AJ1068" s="10" t="s">
        <v>2980</v>
      </c>
      <c r="AK1068" s="11" t="s">
        <v>2979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1.8</v>
      </c>
      <c r="AU1068" s="10" t="s">
        <v>142</v>
      </c>
      <c r="AV1068" s="16">
        <v>170000</v>
      </c>
      <c r="AW1068" s="16">
        <v>190000</v>
      </c>
      <c r="AX1068" s="16">
        <v>0</v>
      </c>
      <c r="AY1068" s="16">
        <v>20000</v>
      </c>
      <c r="AZ1068" s="16">
        <v>8500</v>
      </c>
      <c r="BA1068" s="17">
        <v>45153</v>
      </c>
      <c r="BB1068" s="30" t="s">
        <v>175</v>
      </c>
      <c r="BC1068" s="18" t="s">
        <v>156</v>
      </c>
      <c r="BD1068" s="17">
        <v>45350</v>
      </c>
      <c r="BE1068" s="17">
        <v>45350</v>
      </c>
      <c r="BF1068" s="17">
        <v>45122</v>
      </c>
      <c r="BG1068" s="10">
        <v>85545501</v>
      </c>
      <c r="BH1068" s="9" t="s">
        <v>2191</v>
      </c>
      <c r="BI1068" s="19">
        <v>45200</v>
      </c>
      <c r="BJ1068" s="20">
        <v>45229</v>
      </c>
      <c r="BK1068" s="16">
        <v>0</v>
      </c>
      <c r="BL1068" s="16">
        <v>0</v>
      </c>
      <c r="BM1068" s="9" t="s">
        <v>177</v>
      </c>
      <c r="BN1068" s="9" t="s">
        <v>178</v>
      </c>
      <c r="BO1068" s="9" t="s">
        <v>156</v>
      </c>
      <c r="BP1068" s="17">
        <v>45263</v>
      </c>
      <c r="BQ1068" s="17" t="s">
        <v>156</v>
      </c>
      <c r="BR1068" s="17">
        <v>45263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45057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45125</v>
      </c>
      <c r="CD1068" s="10" t="s">
        <v>2470</v>
      </c>
      <c r="CE1068" s="17">
        <v>45107</v>
      </c>
      <c r="CF1068" s="17" t="s">
        <v>156</v>
      </c>
      <c r="CG1068" s="17">
        <v>45057</v>
      </c>
      <c r="CH1068" s="17" t="s">
        <v>156</v>
      </c>
      <c r="CI1068" s="16">
        <v>0</v>
      </c>
      <c r="CJ1068" s="10" t="s">
        <v>156</v>
      </c>
      <c r="CK1068" s="10" t="s">
        <v>156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45057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45211</v>
      </c>
      <c r="CX1068" s="10" t="s">
        <v>193</v>
      </c>
      <c r="CY1068" s="17">
        <v>45205</v>
      </c>
      <c r="CZ1068" s="17" t="s">
        <v>156</v>
      </c>
      <c r="DA1068" s="17">
        <v>45103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45211</v>
      </c>
      <c r="DH1068" s="10" t="s">
        <v>156</v>
      </c>
      <c r="DI1068" s="17">
        <v>45212</v>
      </c>
      <c r="DJ1068" s="17" t="s">
        <v>156</v>
      </c>
      <c r="DK1068" s="17">
        <v>45103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36</v>
      </c>
      <c r="DQ1068" s="16">
        <v>18</v>
      </c>
      <c r="DR1068" s="11">
        <v>18</v>
      </c>
      <c r="DS1068" s="16">
        <v>36</v>
      </c>
      <c r="DT1068" s="16">
        <v>6000</v>
      </c>
      <c r="DU1068" s="11" t="s">
        <v>181</v>
      </c>
      <c r="DV1068" s="11" t="s">
        <v>182</v>
      </c>
      <c r="DW1068" s="27" t="s">
        <v>156</v>
      </c>
      <c r="DX1068" s="27" t="s">
        <v>156</v>
      </c>
      <c r="DY1068" s="20" t="s">
        <v>3014</v>
      </c>
      <c r="DZ1068" s="16">
        <v>7</v>
      </c>
      <c r="EA1068" s="16">
        <v>22</v>
      </c>
      <c r="EB1068" s="27" t="s">
        <v>185</v>
      </c>
      <c r="EC1068" s="27" t="s">
        <v>185</v>
      </c>
      <c r="ED1068" s="27" t="s">
        <v>182</v>
      </c>
      <c r="EE1068" s="29">
        <v>45057.979513888888</v>
      </c>
      <c r="EF1068" s="28" t="s">
        <v>186</v>
      </c>
      <c r="EG1068" s="28" t="s">
        <v>156</v>
      </c>
      <c r="EH1068" s="28" t="s">
        <v>187</v>
      </c>
      <c r="EI1068" s="29">
        <v>45119.262974537036</v>
      </c>
      <c r="EJ1068" s="28" t="s">
        <v>195</v>
      </c>
      <c r="EK1068" s="28" t="s">
        <v>196</v>
      </c>
      <c r="EL1068" s="28" t="s">
        <v>210</v>
      </c>
      <c r="EM1068" s="45"/>
      <c r="EN1068" s="46" t="str">
        <f t="shared" si="113"/>
        <v>343F108A</v>
      </c>
      <c r="EO1068" s="47">
        <f t="shared" si="114"/>
        <v>45234</v>
      </c>
      <c r="EP1068" s="47">
        <f t="shared" si="115"/>
        <v>45211</v>
      </c>
      <c r="EQ1068" s="48" t="str">
        <f t="shared" ca="1" si="116"/>
        <v>Y</v>
      </c>
      <c r="ER1068" s="49">
        <f t="shared" si="117"/>
        <v>23</v>
      </c>
      <c r="ES1068" s="50"/>
      <c r="ET1068" s="51">
        <f t="shared" si="118"/>
        <v>23</v>
      </c>
      <c r="EU1068" s="52">
        <f t="shared" si="119"/>
        <v>0</v>
      </c>
      <c r="EV1068" s="46"/>
    </row>
    <row r="1069" spans="1:153" ht="14.25" hidden="1" customHeight="1">
      <c r="A1069" s="8">
        <v>1062</v>
      </c>
      <c r="B1069" s="9" t="s">
        <v>141</v>
      </c>
      <c r="C1069" s="10" t="s">
        <v>206</v>
      </c>
      <c r="D1069" s="10" t="s">
        <v>2008</v>
      </c>
      <c r="E1069" s="10" t="s">
        <v>151</v>
      </c>
      <c r="F1069" s="9" t="s">
        <v>2972</v>
      </c>
      <c r="G1069" s="10" t="s">
        <v>696</v>
      </c>
      <c r="H1069" s="9" t="s">
        <v>697</v>
      </c>
      <c r="I1069" s="9" t="s">
        <v>147</v>
      </c>
      <c r="J1069" s="9" t="s">
        <v>148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336</v>
      </c>
      <c r="S1069" s="9" t="s">
        <v>305</v>
      </c>
      <c r="T1069" s="9" t="s">
        <v>306</v>
      </c>
      <c r="U1069" s="9" t="s">
        <v>337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2973</v>
      </c>
      <c r="AA1069" s="9" t="s">
        <v>2974</v>
      </c>
      <c r="AB1069" s="12" t="s">
        <v>2975</v>
      </c>
      <c r="AC1069" s="10" t="s">
        <v>2976</v>
      </c>
      <c r="AD1069" s="9" t="s">
        <v>2974</v>
      </c>
      <c r="AE1069" s="13" t="s">
        <v>2975</v>
      </c>
      <c r="AF1069" s="14" t="s">
        <v>704</v>
      </c>
      <c r="AG1069" s="10" t="s">
        <v>2977</v>
      </c>
      <c r="AH1069" s="11" t="s">
        <v>2978</v>
      </c>
      <c r="AI1069" s="11" t="s">
        <v>2979</v>
      </c>
      <c r="AJ1069" s="10" t="s">
        <v>2980</v>
      </c>
      <c r="AK1069" s="11" t="s">
        <v>2979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1.8</v>
      </c>
      <c r="AU1069" s="10" t="s">
        <v>142</v>
      </c>
      <c r="AV1069" s="16">
        <v>170000</v>
      </c>
      <c r="AW1069" s="16">
        <v>190000</v>
      </c>
      <c r="AX1069" s="16">
        <v>0</v>
      </c>
      <c r="AY1069" s="16">
        <v>20000</v>
      </c>
      <c r="AZ1069" s="16">
        <v>8500</v>
      </c>
      <c r="BA1069" s="17">
        <v>45153</v>
      </c>
      <c r="BB1069" s="30" t="s">
        <v>175</v>
      </c>
      <c r="BC1069" s="18" t="s">
        <v>156</v>
      </c>
      <c r="BD1069" s="17">
        <v>45350</v>
      </c>
      <c r="BE1069" s="17">
        <v>45350</v>
      </c>
      <c r="BF1069" s="17">
        <v>45122</v>
      </c>
      <c r="BG1069" s="10">
        <v>86108630</v>
      </c>
      <c r="BH1069" s="9" t="s">
        <v>932</v>
      </c>
      <c r="BI1069" s="19">
        <v>45200</v>
      </c>
      <c r="BJ1069" s="20">
        <v>45222</v>
      </c>
      <c r="BK1069" s="16">
        <v>0</v>
      </c>
      <c r="BL1069" s="16">
        <v>0</v>
      </c>
      <c r="BM1069" s="9" t="s">
        <v>177</v>
      </c>
      <c r="BN1069" s="9" t="s">
        <v>178</v>
      </c>
      <c r="BO1069" s="9" t="s">
        <v>156</v>
      </c>
      <c r="BP1069" s="17">
        <v>45275</v>
      </c>
      <c r="BQ1069" s="17" t="s">
        <v>156</v>
      </c>
      <c r="BR1069" s="17" t="s">
        <v>156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 t="s">
        <v>156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45121</v>
      </c>
      <c r="CD1069" s="10" t="s">
        <v>2348</v>
      </c>
      <c r="CE1069" s="17">
        <v>45121</v>
      </c>
      <c r="CF1069" s="17" t="s">
        <v>156</v>
      </c>
      <c r="CG1069" s="17">
        <v>45103</v>
      </c>
      <c r="CH1069" s="17" t="s">
        <v>156</v>
      </c>
      <c r="CI1069" s="16">
        <v>0</v>
      </c>
      <c r="CJ1069" s="10" t="s">
        <v>156</v>
      </c>
      <c r="CK1069" s="10" t="s">
        <v>156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 t="s">
        <v>156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 t="s">
        <v>156</v>
      </c>
      <c r="CX1069" s="10" t="s">
        <v>193</v>
      </c>
      <c r="CY1069" s="17" t="s">
        <v>156</v>
      </c>
      <c r="CZ1069" s="17" t="s">
        <v>156</v>
      </c>
      <c r="DA1069" s="17" t="s">
        <v>156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 t="s">
        <v>156</v>
      </c>
      <c r="DH1069" s="10" t="s">
        <v>156</v>
      </c>
      <c r="DI1069" s="17" t="s">
        <v>156</v>
      </c>
      <c r="DJ1069" s="17" t="s">
        <v>156</v>
      </c>
      <c r="DK1069" s="17" t="s">
        <v>156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36</v>
      </c>
      <c r="DQ1069" s="16">
        <v>18</v>
      </c>
      <c r="DR1069" s="11">
        <v>18</v>
      </c>
      <c r="DS1069" s="16">
        <v>36</v>
      </c>
      <c r="DT1069" s="16">
        <v>10000</v>
      </c>
      <c r="DU1069" s="11" t="s">
        <v>181</v>
      </c>
      <c r="DV1069" s="11" t="s">
        <v>182</v>
      </c>
      <c r="DW1069" s="27" t="s">
        <v>156</v>
      </c>
      <c r="DX1069" s="27" t="s">
        <v>156</v>
      </c>
      <c r="DY1069" s="20" t="s">
        <v>3015</v>
      </c>
      <c r="DZ1069" s="16">
        <v>7</v>
      </c>
      <c r="EA1069" s="16">
        <v>22</v>
      </c>
      <c r="EB1069" s="27" t="s">
        <v>185</v>
      </c>
      <c r="EC1069" s="27" t="s">
        <v>185</v>
      </c>
      <c r="ED1069" s="27" t="s">
        <v>182</v>
      </c>
      <c r="EE1069" s="29">
        <v>45103.387395833335</v>
      </c>
      <c r="EF1069" s="28" t="s">
        <v>188</v>
      </c>
      <c r="EG1069" s="28" t="s">
        <v>189</v>
      </c>
      <c r="EH1069" s="28" t="s">
        <v>190</v>
      </c>
      <c r="EI1069" s="29">
        <v>45119.262974537036</v>
      </c>
      <c r="EJ1069" s="28" t="s">
        <v>195</v>
      </c>
      <c r="EK1069" s="28" t="s">
        <v>196</v>
      </c>
      <c r="EL1069" s="28" t="s">
        <v>210</v>
      </c>
      <c r="EM1069" s="45"/>
      <c r="EN1069" s="46" t="str">
        <f t="shared" si="113"/>
        <v>343F108A</v>
      </c>
      <c r="EO1069" s="47">
        <f t="shared" si="114"/>
        <v>45246</v>
      </c>
      <c r="EP1069" s="47" t="str">
        <f t="shared" si="115"/>
        <v/>
      </c>
      <c r="EQ1069" s="48" t="str">
        <f t="shared" ca="1" si="116"/>
        <v>Y</v>
      </c>
      <c r="ER1069" s="49" t="str">
        <f t="shared" si="117"/>
        <v/>
      </c>
      <c r="ES1069" s="50"/>
      <c r="ET1069" s="51" t="str">
        <f t="shared" si="118"/>
        <v/>
      </c>
      <c r="EU1069" s="52" t="str">
        <f t="shared" si="119"/>
        <v/>
      </c>
      <c r="EV1069" s="46"/>
    </row>
    <row r="1070" spans="1:153" ht="14.25" hidden="1" customHeight="1">
      <c r="A1070" s="8">
        <v>1063</v>
      </c>
      <c r="B1070" s="9" t="s">
        <v>141</v>
      </c>
      <c r="C1070" s="10" t="s">
        <v>206</v>
      </c>
      <c r="D1070" s="10" t="s">
        <v>2008</v>
      </c>
      <c r="E1070" s="10" t="s">
        <v>151</v>
      </c>
      <c r="F1070" s="9" t="s">
        <v>2972</v>
      </c>
      <c r="G1070" s="10" t="s">
        <v>696</v>
      </c>
      <c r="H1070" s="9" t="s">
        <v>697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336</v>
      </c>
      <c r="S1070" s="9" t="s">
        <v>305</v>
      </c>
      <c r="T1070" s="9" t="s">
        <v>306</v>
      </c>
      <c r="U1070" s="9" t="s">
        <v>337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2973</v>
      </c>
      <c r="AA1070" s="9" t="s">
        <v>2974</v>
      </c>
      <c r="AB1070" s="12" t="s">
        <v>2975</v>
      </c>
      <c r="AC1070" s="10" t="s">
        <v>2976</v>
      </c>
      <c r="AD1070" s="9" t="s">
        <v>2974</v>
      </c>
      <c r="AE1070" s="13" t="s">
        <v>2975</v>
      </c>
      <c r="AF1070" s="14" t="s">
        <v>704</v>
      </c>
      <c r="AG1070" s="10" t="s">
        <v>2977</v>
      </c>
      <c r="AH1070" s="11" t="s">
        <v>2978</v>
      </c>
      <c r="AI1070" s="11" t="s">
        <v>2979</v>
      </c>
      <c r="AJ1070" s="10" t="s">
        <v>2980</v>
      </c>
      <c r="AK1070" s="11" t="s">
        <v>2979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1.8</v>
      </c>
      <c r="AU1070" s="10" t="s">
        <v>142</v>
      </c>
      <c r="AV1070" s="16">
        <v>170000</v>
      </c>
      <c r="AW1070" s="16">
        <v>190000</v>
      </c>
      <c r="AX1070" s="16">
        <v>0</v>
      </c>
      <c r="AY1070" s="16">
        <v>20000</v>
      </c>
      <c r="AZ1070" s="16">
        <v>8500</v>
      </c>
      <c r="BA1070" s="17">
        <v>45153</v>
      </c>
      <c r="BB1070" s="30" t="s">
        <v>246</v>
      </c>
      <c r="BC1070" s="18" t="s">
        <v>156</v>
      </c>
      <c r="BD1070" s="17">
        <v>45350</v>
      </c>
      <c r="BE1070" s="17">
        <v>45350</v>
      </c>
      <c r="BF1070" s="17">
        <v>45122</v>
      </c>
      <c r="BG1070" s="10">
        <v>86108631</v>
      </c>
      <c r="BH1070" s="9" t="s">
        <v>941</v>
      </c>
      <c r="BI1070" s="19">
        <v>45200</v>
      </c>
      <c r="BJ1070" s="20">
        <v>45229</v>
      </c>
      <c r="BK1070" s="16">
        <v>10000</v>
      </c>
      <c r="BL1070" s="16">
        <v>18000</v>
      </c>
      <c r="BM1070" s="9" t="s">
        <v>177</v>
      </c>
      <c r="BN1070" s="9" t="s">
        <v>226</v>
      </c>
      <c r="BO1070" s="9" t="s">
        <v>156</v>
      </c>
      <c r="BP1070" s="17">
        <v>45284</v>
      </c>
      <c r="BQ1070" s="17" t="s">
        <v>156</v>
      </c>
      <c r="BR1070" s="17" t="s">
        <v>156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 t="s">
        <v>156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45128</v>
      </c>
      <c r="CD1070" s="10" t="s">
        <v>156</v>
      </c>
      <c r="CE1070" s="17">
        <v>45128</v>
      </c>
      <c r="CF1070" s="17" t="s">
        <v>156</v>
      </c>
      <c r="CG1070" s="17">
        <v>45103</v>
      </c>
      <c r="CH1070" s="17" t="s">
        <v>156</v>
      </c>
      <c r="CI1070" s="16">
        <v>0</v>
      </c>
      <c r="CJ1070" s="10" t="s">
        <v>156</v>
      </c>
      <c r="CK1070" s="10" t="s">
        <v>156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 t="s">
        <v>156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 t="s">
        <v>156</v>
      </c>
      <c r="CX1070" s="10" t="s">
        <v>193</v>
      </c>
      <c r="CY1070" s="17" t="s">
        <v>156</v>
      </c>
      <c r="CZ1070" s="17" t="s">
        <v>156</v>
      </c>
      <c r="DA1070" s="17" t="s">
        <v>156</v>
      </c>
      <c r="DB1070" s="17" t="s">
        <v>156</v>
      </c>
      <c r="DC1070" s="16">
        <v>0</v>
      </c>
      <c r="DD1070" s="10" t="s">
        <v>156</v>
      </c>
      <c r="DE1070" s="10" t="s">
        <v>156</v>
      </c>
      <c r="DF1070" s="18" t="s">
        <v>156</v>
      </c>
      <c r="DG1070" s="17" t="s">
        <v>156</v>
      </c>
      <c r="DH1070" s="10" t="s">
        <v>156</v>
      </c>
      <c r="DI1070" s="17" t="s">
        <v>156</v>
      </c>
      <c r="DJ1070" s="17" t="s">
        <v>156</v>
      </c>
      <c r="DK1070" s="17" t="s">
        <v>156</v>
      </c>
      <c r="DL1070" s="17" t="s">
        <v>156</v>
      </c>
      <c r="DM1070" s="16">
        <v>0</v>
      </c>
      <c r="DN1070" s="10" t="s">
        <v>156</v>
      </c>
      <c r="DO1070" s="10" t="s">
        <v>156</v>
      </c>
      <c r="DP1070" s="16">
        <v>36</v>
      </c>
      <c r="DQ1070" s="16">
        <v>18</v>
      </c>
      <c r="DR1070" s="11">
        <v>18</v>
      </c>
      <c r="DS1070" s="16">
        <v>36</v>
      </c>
      <c r="DT1070" s="16">
        <v>0</v>
      </c>
      <c r="DU1070" s="11" t="s">
        <v>181</v>
      </c>
      <c r="DV1070" s="11" t="s">
        <v>182</v>
      </c>
      <c r="DW1070" s="27" t="s">
        <v>156</v>
      </c>
      <c r="DX1070" s="27" t="s">
        <v>156</v>
      </c>
      <c r="DY1070" s="20" t="s">
        <v>3016</v>
      </c>
      <c r="DZ1070" s="16">
        <v>7</v>
      </c>
      <c r="EA1070" s="16">
        <v>22</v>
      </c>
      <c r="EB1070" s="27" t="s">
        <v>185</v>
      </c>
      <c r="EC1070" s="27" t="s">
        <v>185</v>
      </c>
      <c r="ED1070" s="27" t="s">
        <v>182</v>
      </c>
      <c r="EE1070" s="29">
        <v>45103.387395833335</v>
      </c>
      <c r="EF1070" s="28" t="s">
        <v>188</v>
      </c>
      <c r="EG1070" s="28" t="s">
        <v>189</v>
      </c>
      <c r="EH1070" s="28" t="s">
        <v>190</v>
      </c>
      <c r="EI1070" s="29">
        <v>45117.81590277778</v>
      </c>
      <c r="EJ1070" s="28" t="s">
        <v>197</v>
      </c>
      <c r="EK1070" s="28" t="s">
        <v>156</v>
      </c>
      <c r="EL1070" s="28" t="s">
        <v>198</v>
      </c>
      <c r="EM1070" s="45"/>
      <c r="EN1070" s="46" t="str">
        <f t="shared" si="113"/>
        <v>343F108A</v>
      </c>
      <c r="EO1070" s="47">
        <f t="shared" si="114"/>
        <v>45255</v>
      </c>
      <c r="EP1070" s="47" t="str">
        <f t="shared" si="115"/>
        <v/>
      </c>
      <c r="EQ1070" s="48" t="str">
        <f t="shared" ca="1" si="116"/>
        <v>Y</v>
      </c>
      <c r="ER1070" s="49" t="str">
        <f t="shared" si="117"/>
        <v/>
      </c>
      <c r="ES1070" s="50"/>
      <c r="ET1070" s="51" t="str">
        <f t="shared" si="118"/>
        <v/>
      </c>
      <c r="EU1070" s="52" t="str">
        <f t="shared" si="119"/>
        <v/>
      </c>
      <c r="EV1070" s="46"/>
      <c r="EW1070" s="23" t="s">
        <v>3717</v>
      </c>
    </row>
    <row r="1071" spans="1:153" ht="14.25" hidden="1" customHeight="1">
      <c r="A1071" s="8">
        <v>1064</v>
      </c>
      <c r="B1071" s="9" t="s">
        <v>141</v>
      </c>
      <c r="C1071" s="10" t="s">
        <v>206</v>
      </c>
      <c r="D1071" s="10" t="s">
        <v>2008</v>
      </c>
      <c r="E1071" s="10" t="s">
        <v>151</v>
      </c>
      <c r="F1071" s="9" t="s">
        <v>2972</v>
      </c>
      <c r="G1071" s="10" t="s">
        <v>696</v>
      </c>
      <c r="H1071" s="9" t="s">
        <v>697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336</v>
      </c>
      <c r="S1071" s="9" t="s">
        <v>305</v>
      </c>
      <c r="T1071" s="9" t="s">
        <v>306</v>
      </c>
      <c r="U1071" s="9" t="s">
        <v>337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2973</v>
      </c>
      <c r="AA1071" s="9" t="s">
        <v>2974</v>
      </c>
      <c r="AB1071" s="12" t="s">
        <v>2975</v>
      </c>
      <c r="AC1071" s="10" t="s">
        <v>2976</v>
      </c>
      <c r="AD1071" s="9" t="s">
        <v>2974</v>
      </c>
      <c r="AE1071" s="13" t="s">
        <v>2975</v>
      </c>
      <c r="AF1071" s="14" t="s">
        <v>704</v>
      </c>
      <c r="AG1071" s="10" t="s">
        <v>2977</v>
      </c>
      <c r="AH1071" s="11" t="s">
        <v>2978</v>
      </c>
      <c r="AI1071" s="11" t="s">
        <v>2979</v>
      </c>
      <c r="AJ1071" s="10" t="s">
        <v>2980</v>
      </c>
      <c r="AK1071" s="11" t="s">
        <v>2979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1.8</v>
      </c>
      <c r="AU1071" s="10" t="s">
        <v>142</v>
      </c>
      <c r="AV1071" s="16">
        <v>170000</v>
      </c>
      <c r="AW1071" s="16">
        <v>190000</v>
      </c>
      <c r="AX1071" s="16">
        <v>0</v>
      </c>
      <c r="AY1071" s="16">
        <v>20000</v>
      </c>
      <c r="AZ1071" s="16">
        <v>8500</v>
      </c>
      <c r="BA1071" s="17">
        <v>45153</v>
      </c>
      <c r="BB1071" s="30" t="s">
        <v>246</v>
      </c>
      <c r="BC1071" s="18" t="s">
        <v>156</v>
      </c>
      <c r="BD1071" s="17">
        <v>45350</v>
      </c>
      <c r="BE1071" s="17">
        <v>45350</v>
      </c>
      <c r="BF1071" s="17">
        <v>45122</v>
      </c>
      <c r="BG1071" s="10">
        <v>85545500</v>
      </c>
      <c r="BH1071" s="9" t="s">
        <v>3017</v>
      </c>
      <c r="BI1071" s="19">
        <v>45231</v>
      </c>
      <c r="BJ1071" s="20">
        <v>45257</v>
      </c>
      <c r="BK1071" s="16">
        <v>5300</v>
      </c>
      <c r="BL1071" s="16">
        <v>9540</v>
      </c>
      <c r="BM1071" s="9" t="s">
        <v>177</v>
      </c>
      <c r="BN1071" s="9" t="s">
        <v>226</v>
      </c>
      <c r="BO1071" s="9" t="s">
        <v>156</v>
      </c>
      <c r="BP1071" s="17">
        <v>45293</v>
      </c>
      <c r="BQ1071" s="17" t="s">
        <v>156</v>
      </c>
      <c r="BR1071" s="17">
        <v>45291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>
        <v>45057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45142</v>
      </c>
      <c r="CD1071" s="10" t="s">
        <v>156</v>
      </c>
      <c r="CE1071" s="17">
        <v>45142</v>
      </c>
      <c r="CF1071" s="17" t="s">
        <v>156</v>
      </c>
      <c r="CG1071" s="17">
        <v>45109</v>
      </c>
      <c r="CH1071" s="17" t="s">
        <v>156</v>
      </c>
      <c r="CI1071" s="16">
        <v>0</v>
      </c>
      <c r="CJ1071" s="10" t="s">
        <v>156</v>
      </c>
      <c r="CK1071" s="10" t="s">
        <v>156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>
        <v>45057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 t="s">
        <v>156</v>
      </c>
      <c r="CX1071" s="10" t="s">
        <v>193</v>
      </c>
      <c r="CY1071" s="17" t="s">
        <v>156</v>
      </c>
      <c r="CZ1071" s="17" t="s">
        <v>156</v>
      </c>
      <c r="DA1071" s="17">
        <v>45057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 t="s">
        <v>156</v>
      </c>
      <c r="DH1071" s="10" t="s">
        <v>156</v>
      </c>
      <c r="DI1071" s="17" t="s">
        <v>156</v>
      </c>
      <c r="DJ1071" s="17" t="s">
        <v>156</v>
      </c>
      <c r="DK1071" s="17">
        <v>45057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36</v>
      </c>
      <c r="DQ1071" s="16">
        <v>18</v>
      </c>
      <c r="DR1071" s="11">
        <v>18</v>
      </c>
      <c r="DS1071" s="16">
        <v>36</v>
      </c>
      <c r="DT1071" s="16">
        <v>0</v>
      </c>
      <c r="DU1071" s="11" t="s">
        <v>181</v>
      </c>
      <c r="DV1071" s="11" t="s">
        <v>182</v>
      </c>
      <c r="DW1071" s="27" t="s">
        <v>156</v>
      </c>
      <c r="DX1071" s="27" t="s">
        <v>156</v>
      </c>
      <c r="DY1071" s="20" t="s">
        <v>3018</v>
      </c>
      <c r="DZ1071" s="16">
        <v>7</v>
      </c>
      <c r="EA1071" s="16">
        <v>22</v>
      </c>
      <c r="EB1071" s="27" t="s">
        <v>185</v>
      </c>
      <c r="EC1071" s="27" t="s">
        <v>185</v>
      </c>
      <c r="ED1071" s="27" t="s">
        <v>182</v>
      </c>
      <c r="EE1071" s="29">
        <v>45057.979513888888</v>
      </c>
      <c r="EF1071" s="28" t="s">
        <v>186</v>
      </c>
      <c r="EG1071" s="28" t="s">
        <v>156</v>
      </c>
      <c r="EH1071" s="28" t="s">
        <v>187</v>
      </c>
      <c r="EI1071" s="29">
        <v>45106.360694444447</v>
      </c>
      <c r="EJ1071" s="28" t="s">
        <v>2761</v>
      </c>
      <c r="EK1071" s="28" t="s">
        <v>2762</v>
      </c>
      <c r="EL1071" s="28" t="s">
        <v>190</v>
      </c>
      <c r="EM1071" s="45"/>
      <c r="EN1071" s="46" t="str">
        <f t="shared" si="113"/>
        <v>343F108A</v>
      </c>
      <c r="EO1071" s="47">
        <f t="shared" si="114"/>
        <v>45264</v>
      </c>
      <c r="EP1071" s="47" t="str">
        <f t="shared" si="115"/>
        <v/>
      </c>
      <c r="EQ1071" s="48" t="str">
        <f t="shared" ca="1" si="116"/>
        <v>Y</v>
      </c>
      <c r="ER1071" s="49" t="str">
        <f t="shared" si="117"/>
        <v/>
      </c>
      <c r="ES1071" s="50"/>
      <c r="ET1071" s="51" t="str">
        <f t="shared" si="118"/>
        <v/>
      </c>
      <c r="EU1071" s="52" t="str">
        <f t="shared" si="119"/>
        <v/>
      </c>
      <c r="EV1071" s="46"/>
      <c r="EW1071" s="23" t="s">
        <v>3717</v>
      </c>
    </row>
    <row r="1072" spans="1:153" ht="14.25" hidden="1" customHeight="1">
      <c r="A1072" s="8">
        <v>1065</v>
      </c>
      <c r="B1072" s="9" t="s">
        <v>141</v>
      </c>
      <c r="C1072" s="10" t="s">
        <v>206</v>
      </c>
      <c r="D1072" s="10" t="s">
        <v>2008</v>
      </c>
      <c r="E1072" s="10" t="s">
        <v>151</v>
      </c>
      <c r="F1072" s="9" t="s">
        <v>2972</v>
      </c>
      <c r="G1072" s="10" t="s">
        <v>696</v>
      </c>
      <c r="H1072" s="9" t="s">
        <v>697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336</v>
      </c>
      <c r="S1072" s="9" t="s">
        <v>305</v>
      </c>
      <c r="T1072" s="9" t="s">
        <v>306</v>
      </c>
      <c r="U1072" s="9" t="s">
        <v>337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2973</v>
      </c>
      <c r="AA1072" s="9" t="s">
        <v>2974</v>
      </c>
      <c r="AB1072" s="12" t="s">
        <v>2975</v>
      </c>
      <c r="AC1072" s="10" t="s">
        <v>2976</v>
      </c>
      <c r="AD1072" s="9" t="s">
        <v>2974</v>
      </c>
      <c r="AE1072" s="13" t="s">
        <v>2975</v>
      </c>
      <c r="AF1072" s="14" t="s">
        <v>704</v>
      </c>
      <c r="AG1072" s="10" t="s">
        <v>2977</v>
      </c>
      <c r="AH1072" s="11" t="s">
        <v>2978</v>
      </c>
      <c r="AI1072" s="11" t="s">
        <v>2979</v>
      </c>
      <c r="AJ1072" s="10" t="s">
        <v>2980</v>
      </c>
      <c r="AK1072" s="11" t="s">
        <v>2979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1.8</v>
      </c>
      <c r="AU1072" s="10" t="s">
        <v>142</v>
      </c>
      <c r="AV1072" s="16">
        <v>170000</v>
      </c>
      <c r="AW1072" s="16">
        <v>190000</v>
      </c>
      <c r="AX1072" s="16">
        <v>0</v>
      </c>
      <c r="AY1072" s="16">
        <v>20000</v>
      </c>
      <c r="AZ1072" s="16">
        <v>8500</v>
      </c>
      <c r="BA1072" s="17">
        <v>45153</v>
      </c>
      <c r="BB1072" s="30" t="s">
        <v>246</v>
      </c>
      <c r="BC1072" s="18" t="s">
        <v>156</v>
      </c>
      <c r="BD1072" s="17">
        <v>45350</v>
      </c>
      <c r="BE1072" s="17">
        <v>45350</v>
      </c>
      <c r="BF1072" s="17">
        <v>45122</v>
      </c>
      <c r="BG1072" s="10">
        <v>86108632</v>
      </c>
      <c r="BH1072" s="9" t="s">
        <v>957</v>
      </c>
      <c r="BI1072" s="19">
        <v>45231</v>
      </c>
      <c r="BJ1072" s="20">
        <v>45236</v>
      </c>
      <c r="BK1072" s="16">
        <v>7000</v>
      </c>
      <c r="BL1072" s="16">
        <v>12600</v>
      </c>
      <c r="BM1072" s="9" t="s">
        <v>177</v>
      </c>
      <c r="BN1072" s="9" t="s">
        <v>226</v>
      </c>
      <c r="BO1072" s="9" t="s">
        <v>156</v>
      </c>
      <c r="BP1072" s="17">
        <v>45296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>
        <v>45142</v>
      </c>
      <c r="CD1072" s="10" t="s">
        <v>156</v>
      </c>
      <c r="CE1072" s="17">
        <v>45142</v>
      </c>
      <c r="CF1072" s="17" t="s">
        <v>156</v>
      </c>
      <c r="CG1072" s="17">
        <v>45103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 t="s">
        <v>156</v>
      </c>
      <c r="CX1072" s="10" t="s">
        <v>193</v>
      </c>
      <c r="CY1072" s="17" t="s">
        <v>156</v>
      </c>
      <c r="CZ1072" s="17" t="s">
        <v>156</v>
      </c>
      <c r="DA1072" s="17" t="s">
        <v>156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 t="s">
        <v>156</v>
      </c>
      <c r="DH1072" s="10" t="s">
        <v>156</v>
      </c>
      <c r="DI1072" s="17" t="s">
        <v>156</v>
      </c>
      <c r="DJ1072" s="17" t="s">
        <v>156</v>
      </c>
      <c r="DK1072" s="17" t="s">
        <v>156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36</v>
      </c>
      <c r="DQ1072" s="16">
        <v>18</v>
      </c>
      <c r="DR1072" s="11">
        <v>18</v>
      </c>
      <c r="DS1072" s="16">
        <v>36</v>
      </c>
      <c r="DT1072" s="16">
        <v>0</v>
      </c>
      <c r="DU1072" s="11" t="s">
        <v>181</v>
      </c>
      <c r="DV1072" s="11" t="s">
        <v>182</v>
      </c>
      <c r="DW1072" s="27" t="s">
        <v>156</v>
      </c>
      <c r="DX1072" s="27" t="s">
        <v>156</v>
      </c>
      <c r="DY1072" s="20" t="s">
        <v>3019</v>
      </c>
      <c r="DZ1072" s="16">
        <v>7</v>
      </c>
      <c r="EA1072" s="16">
        <v>22</v>
      </c>
      <c r="EB1072" s="27" t="s">
        <v>185</v>
      </c>
      <c r="EC1072" s="27" t="s">
        <v>185</v>
      </c>
      <c r="ED1072" s="27" t="s">
        <v>182</v>
      </c>
      <c r="EE1072" s="29">
        <v>45103.387395833335</v>
      </c>
      <c r="EF1072" s="28" t="s">
        <v>188</v>
      </c>
      <c r="EG1072" s="28" t="s">
        <v>189</v>
      </c>
      <c r="EH1072" s="28" t="s">
        <v>190</v>
      </c>
      <c r="EI1072" s="29">
        <v>45103.396469907406</v>
      </c>
      <c r="EJ1072" s="28" t="s">
        <v>197</v>
      </c>
      <c r="EK1072" s="28" t="s">
        <v>156</v>
      </c>
      <c r="EL1072" s="28" t="s">
        <v>198</v>
      </c>
      <c r="EM1072" s="45"/>
      <c r="EN1072" s="46" t="str">
        <f t="shared" si="113"/>
        <v>343F108A</v>
      </c>
      <c r="EO1072" s="47">
        <f t="shared" si="114"/>
        <v>45267</v>
      </c>
      <c r="EP1072" s="47" t="str">
        <f t="shared" si="115"/>
        <v/>
      </c>
      <c r="EQ1072" s="48" t="str">
        <f t="shared" ca="1" si="116"/>
        <v>Y</v>
      </c>
      <c r="ER1072" s="49" t="str">
        <f t="shared" si="117"/>
        <v/>
      </c>
      <c r="ES1072" s="50"/>
      <c r="ET1072" s="51" t="str">
        <f t="shared" si="118"/>
        <v/>
      </c>
      <c r="EU1072" s="52" t="str">
        <f t="shared" si="119"/>
        <v/>
      </c>
      <c r="EV1072" s="46"/>
      <c r="EW1072" s="23" t="s">
        <v>3717</v>
      </c>
    </row>
    <row r="1073" spans="1:153" ht="14.25" hidden="1" customHeight="1">
      <c r="A1073" s="8">
        <v>1066</v>
      </c>
      <c r="B1073" s="9" t="s">
        <v>141</v>
      </c>
      <c r="C1073" s="10" t="s">
        <v>206</v>
      </c>
      <c r="D1073" s="10" t="s">
        <v>2008</v>
      </c>
      <c r="E1073" s="10" t="s">
        <v>151</v>
      </c>
      <c r="F1073" s="9" t="s">
        <v>2972</v>
      </c>
      <c r="G1073" s="10" t="s">
        <v>696</v>
      </c>
      <c r="H1073" s="9" t="s">
        <v>697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336</v>
      </c>
      <c r="S1073" s="9" t="s">
        <v>305</v>
      </c>
      <c r="T1073" s="9" t="s">
        <v>306</v>
      </c>
      <c r="U1073" s="9" t="s">
        <v>337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2973</v>
      </c>
      <c r="AA1073" s="9" t="s">
        <v>2974</v>
      </c>
      <c r="AB1073" s="12" t="s">
        <v>2975</v>
      </c>
      <c r="AC1073" s="10" t="s">
        <v>2976</v>
      </c>
      <c r="AD1073" s="9" t="s">
        <v>2974</v>
      </c>
      <c r="AE1073" s="13" t="s">
        <v>2975</v>
      </c>
      <c r="AF1073" s="14" t="s">
        <v>704</v>
      </c>
      <c r="AG1073" s="10" t="s">
        <v>2977</v>
      </c>
      <c r="AH1073" s="11" t="s">
        <v>2978</v>
      </c>
      <c r="AI1073" s="11" t="s">
        <v>2979</v>
      </c>
      <c r="AJ1073" s="10" t="s">
        <v>2980</v>
      </c>
      <c r="AK1073" s="11" t="s">
        <v>2979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1.8</v>
      </c>
      <c r="AU1073" s="10" t="s">
        <v>142</v>
      </c>
      <c r="AV1073" s="16">
        <v>170000</v>
      </c>
      <c r="AW1073" s="16">
        <v>190000</v>
      </c>
      <c r="AX1073" s="16">
        <v>0</v>
      </c>
      <c r="AY1073" s="16">
        <v>20000</v>
      </c>
      <c r="AZ1073" s="16">
        <v>8500</v>
      </c>
      <c r="BA1073" s="17">
        <v>45153</v>
      </c>
      <c r="BB1073" s="30" t="s">
        <v>246</v>
      </c>
      <c r="BC1073" s="18" t="s">
        <v>156</v>
      </c>
      <c r="BD1073" s="17">
        <v>45350</v>
      </c>
      <c r="BE1073" s="17">
        <v>45350</v>
      </c>
      <c r="BF1073" s="17">
        <v>45122</v>
      </c>
      <c r="BG1073" s="10">
        <v>85545499</v>
      </c>
      <c r="BH1073" s="9" t="s">
        <v>960</v>
      </c>
      <c r="BI1073" s="19">
        <v>45261</v>
      </c>
      <c r="BJ1073" s="20">
        <v>45271</v>
      </c>
      <c r="BK1073" s="16">
        <v>6700</v>
      </c>
      <c r="BL1073" s="16">
        <v>12060</v>
      </c>
      <c r="BM1073" s="9" t="s">
        <v>177</v>
      </c>
      <c r="BN1073" s="9" t="s">
        <v>226</v>
      </c>
      <c r="BO1073" s="9" t="s">
        <v>156</v>
      </c>
      <c r="BP1073" s="17">
        <v>45305</v>
      </c>
      <c r="BQ1073" s="17" t="s">
        <v>156</v>
      </c>
      <c r="BR1073" s="17">
        <v>45305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>
        <v>45057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>
        <v>45149</v>
      </c>
      <c r="CD1073" s="10" t="s">
        <v>156</v>
      </c>
      <c r="CE1073" s="17">
        <v>45149</v>
      </c>
      <c r="CF1073" s="17" t="s">
        <v>156</v>
      </c>
      <c r="CG1073" s="17">
        <v>45057</v>
      </c>
      <c r="CH1073" s="17" t="s">
        <v>156</v>
      </c>
      <c r="CI1073" s="16">
        <v>0</v>
      </c>
      <c r="CJ1073" s="10" t="s">
        <v>156</v>
      </c>
      <c r="CK1073" s="10" t="s">
        <v>156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>
        <v>45057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 t="s">
        <v>156</v>
      </c>
      <c r="CX1073" s="10" t="s">
        <v>193</v>
      </c>
      <c r="CY1073" s="17" t="s">
        <v>156</v>
      </c>
      <c r="CZ1073" s="17" t="s">
        <v>156</v>
      </c>
      <c r="DA1073" s="17">
        <v>45057</v>
      </c>
      <c r="DB1073" s="17" t="s">
        <v>156</v>
      </c>
      <c r="DC1073" s="16">
        <v>0</v>
      </c>
      <c r="DD1073" s="10" t="s">
        <v>156</v>
      </c>
      <c r="DE1073" s="10" t="s">
        <v>156</v>
      </c>
      <c r="DF1073" s="18" t="s">
        <v>156</v>
      </c>
      <c r="DG1073" s="17" t="s">
        <v>156</v>
      </c>
      <c r="DH1073" s="10" t="s">
        <v>156</v>
      </c>
      <c r="DI1073" s="17" t="s">
        <v>156</v>
      </c>
      <c r="DJ1073" s="17" t="s">
        <v>156</v>
      </c>
      <c r="DK1073" s="17">
        <v>45057</v>
      </c>
      <c r="DL1073" s="17" t="s">
        <v>156</v>
      </c>
      <c r="DM1073" s="16">
        <v>0</v>
      </c>
      <c r="DN1073" s="10" t="s">
        <v>156</v>
      </c>
      <c r="DO1073" s="10" t="s">
        <v>156</v>
      </c>
      <c r="DP1073" s="16">
        <v>36</v>
      </c>
      <c r="DQ1073" s="16">
        <v>18</v>
      </c>
      <c r="DR1073" s="11">
        <v>18</v>
      </c>
      <c r="DS1073" s="16">
        <v>36</v>
      </c>
      <c r="DT1073" s="16">
        <v>0</v>
      </c>
      <c r="DU1073" s="11" t="s">
        <v>181</v>
      </c>
      <c r="DV1073" s="11" t="s">
        <v>182</v>
      </c>
      <c r="DW1073" s="27" t="s">
        <v>156</v>
      </c>
      <c r="DX1073" s="27" t="s">
        <v>156</v>
      </c>
      <c r="DY1073" s="20" t="s">
        <v>2894</v>
      </c>
      <c r="DZ1073" s="16">
        <v>7</v>
      </c>
      <c r="EA1073" s="16">
        <v>22</v>
      </c>
      <c r="EB1073" s="27" t="s">
        <v>185</v>
      </c>
      <c r="EC1073" s="27" t="s">
        <v>185</v>
      </c>
      <c r="ED1073" s="27" t="s">
        <v>182</v>
      </c>
      <c r="EE1073" s="29">
        <v>45057.979513888888</v>
      </c>
      <c r="EF1073" s="28" t="s">
        <v>186</v>
      </c>
      <c r="EG1073" s="28" t="s">
        <v>156</v>
      </c>
      <c r="EH1073" s="28" t="s">
        <v>187</v>
      </c>
      <c r="EI1073" s="29">
        <v>45068.979537037034</v>
      </c>
      <c r="EJ1073" s="28" t="s">
        <v>186</v>
      </c>
      <c r="EK1073" s="28" t="s">
        <v>156</v>
      </c>
      <c r="EL1073" s="28" t="s">
        <v>187</v>
      </c>
      <c r="EM1073" s="45"/>
      <c r="EN1073" s="46" t="str">
        <f t="shared" si="113"/>
        <v>343F108A</v>
      </c>
      <c r="EO1073" s="47">
        <f t="shared" si="114"/>
        <v>45276</v>
      </c>
      <c r="EP1073" s="47" t="str">
        <f t="shared" si="115"/>
        <v/>
      </c>
      <c r="EQ1073" s="48" t="str">
        <f t="shared" ca="1" si="116"/>
        <v>Y</v>
      </c>
      <c r="ER1073" s="49" t="str">
        <f t="shared" si="117"/>
        <v/>
      </c>
      <c r="ES1073" s="50"/>
      <c r="ET1073" s="51" t="str">
        <f t="shared" si="118"/>
        <v/>
      </c>
      <c r="EU1073" s="52" t="str">
        <f t="shared" si="119"/>
        <v/>
      </c>
      <c r="EV1073" s="46"/>
      <c r="EW1073" s="23" t="s">
        <v>3717</v>
      </c>
    </row>
    <row r="1074" spans="1:153" ht="14.25" customHeight="1">
      <c r="A1074" s="8">
        <v>1067</v>
      </c>
      <c r="B1074" s="9" t="s">
        <v>141</v>
      </c>
      <c r="C1074" s="10" t="s">
        <v>206</v>
      </c>
      <c r="D1074" s="10" t="s">
        <v>2008</v>
      </c>
      <c r="E1074" s="10" t="s">
        <v>151</v>
      </c>
      <c r="F1074" s="9" t="s">
        <v>2972</v>
      </c>
      <c r="G1074" s="10" t="s">
        <v>696</v>
      </c>
      <c r="H1074" s="9" t="s">
        <v>697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336</v>
      </c>
      <c r="S1074" s="9" t="s">
        <v>305</v>
      </c>
      <c r="T1074" s="9" t="s">
        <v>306</v>
      </c>
      <c r="U1074" s="9" t="s">
        <v>337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2973</v>
      </c>
      <c r="AA1074" s="9" t="s">
        <v>2974</v>
      </c>
      <c r="AB1074" s="12" t="s">
        <v>2975</v>
      </c>
      <c r="AC1074" s="10" t="s">
        <v>2976</v>
      </c>
      <c r="AD1074" s="9" t="s">
        <v>2974</v>
      </c>
      <c r="AE1074" s="13" t="s">
        <v>2975</v>
      </c>
      <c r="AF1074" s="14" t="s">
        <v>704</v>
      </c>
      <c r="AG1074" s="10" t="s">
        <v>3020</v>
      </c>
      <c r="AH1074" s="11" t="s">
        <v>3021</v>
      </c>
      <c r="AI1074" s="11" t="s">
        <v>3022</v>
      </c>
      <c r="AJ1074" s="10" t="s">
        <v>3023</v>
      </c>
      <c r="AK1074" s="11" t="s">
        <v>3022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1.8</v>
      </c>
      <c r="AU1074" s="10" t="s">
        <v>206</v>
      </c>
      <c r="AV1074" s="16">
        <v>20000</v>
      </c>
      <c r="AW1074" s="16">
        <v>20000</v>
      </c>
      <c r="AX1074" s="16">
        <v>0</v>
      </c>
      <c r="AY1074" s="16">
        <v>4000</v>
      </c>
      <c r="AZ1074" s="16">
        <v>1500</v>
      </c>
      <c r="BA1074" s="17">
        <v>45153</v>
      </c>
      <c r="BB1074" s="30" t="s">
        <v>175</v>
      </c>
      <c r="BC1074" s="18">
        <v>45119</v>
      </c>
      <c r="BD1074" s="17">
        <v>45350</v>
      </c>
      <c r="BE1074" s="17">
        <v>45350</v>
      </c>
      <c r="BF1074" s="17">
        <v>45122</v>
      </c>
      <c r="BG1074" s="10">
        <v>85121379</v>
      </c>
      <c r="BH1074" s="9" t="s">
        <v>414</v>
      </c>
      <c r="BI1074" s="19">
        <v>45047</v>
      </c>
      <c r="BJ1074" s="20">
        <v>45047</v>
      </c>
      <c r="BK1074" s="16">
        <v>6678</v>
      </c>
      <c r="BL1074" s="16">
        <v>12020</v>
      </c>
      <c r="BM1074" s="9" t="s">
        <v>177</v>
      </c>
      <c r="BN1074" s="9" t="s">
        <v>436</v>
      </c>
      <c r="BO1074" s="9" t="s">
        <v>635</v>
      </c>
      <c r="BP1074" s="17">
        <v>45122</v>
      </c>
      <c r="BQ1074" s="17">
        <v>45122</v>
      </c>
      <c r="BR1074" s="17" t="s">
        <v>156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 t="s">
        <v>156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44936</v>
      </c>
      <c r="CD1074" s="10" t="s">
        <v>156</v>
      </c>
      <c r="CE1074" s="17" t="s">
        <v>156</v>
      </c>
      <c r="CF1074" s="17" t="s">
        <v>156</v>
      </c>
      <c r="CG1074" s="17" t="s">
        <v>156</v>
      </c>
      <c r="CH1074" s="17">
        <v>44963</v>
      </c>
      <c r="CI1074" s="16">
        <v>6678</v>
      </c>
      <c r="CJ1074" s="10" t="s">
        <v>3024</v>
      </c>
      <c r="CK1074" s="10" t="s">
        <v>230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 t="s">
        <v>156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44957</v>
      </c>
      <c r="CX1074" s="10" t="s">
        <v>1850</v>
      </c>
      <c r="CY1074" s="17" t="s">
        <v>156</v>
      </c>
      <c r="CZ1074" s="17" t="s">
        <v>156</v>
      </c>
      <c r="DA1074" s="17" t="s">
        <v>156</v>
      </c>
      <c r="DB1074" s="17">
        <v>44963</v>
      </c>
      <c r="DC1074" s="16">
        <v>6678</v>
      </c>
      <c r="DD1074" s="10" t="s">
        <v>3025</v>
      </c>
      <c r="DE1074" s="10" t="s">
        <v>230</v>
      </c>
      <c r="DF1074" s="18" t="s">
        <v>156</v>
      </c>
      <c r="DG1074" s="17">
        <v>45027</v>
      </c>
      <c r="DH1074" s="10" t="s">
        <v>2465</v>
      </c>
      <c r="DI1074" s="17" t="s">
        <v>156</v>
      </c>
      <c r="DJ1074" s="17" t="s">
        <v>156</v>
      </c>
      <c r="DK1074" s="17" t="s">
        <v>156</v>
      </c>
      <c r="DL1074" s="17">
        <v>45030</v>
      </c>
      <c r="DM1074" s="16">
        <v>6678</v>
      </c>
      <c r="DN1074" s="10" t="s">
        <v>3026</v>
      </c>
      <c r="DO1074" s="10" t="s">
        <v>230</v>
      </c>
      <c r="DP1074" s="16">
        <v>36</v>
      </c>
      <c r="DQ1074" s="16">
        <v>18</v>
      </c>
      <c r="DR1074" s="11">
        <v>18</v>
      </c>
      <c r="DS1074" s="16">
        <v>36</v>
      </c>
      <c r="DT1074" s="16">
        <v>0</v>
      </c>
      <c r="DU1074" s="11" t="s">
        <v>181</v>
      </c>
      <c r="DV1074" s="11" t="s">
        <v>182</v>
      </c>
      <c r="DW1074" s="27" t="s">
        <v>156</v>
      </c>
      <c r="DX1074" s="27" t="s">
        <v>156</v>
      </c>
      <c r="DY1074" s="20" t="s">
        <v>2984</v>
      </c>
      <c r="DZ1074" s="16">
        <v>7</v>
      </c>
      <c r="EA1074" s="16">
        <v>22</v>
      </c>
      <c r="EB1074" s="27" t="s">
        <v>185</v>
      </c>
      <c r="EC1074" s="27" t="s">
        <v>185</v>
      </c>
      <c r="ED1074" s="27" t="s">
        <v>182</v>
      </c>
      <c r="EE1074" s="29">
        <v>44908.625937500001</v>
      </c>
      <c r="EF1074" s="28" t="s">
        <v>195</v>
      </c>
      <c r="EG1074" s="28" t="s">
        <v>196</v>
      </c>
      <c r="EH1074" s="28" t="s">
        <v>190</v>
      </c>
      <c r="EI1074" s="29">
        <v>45062.343865740739</v>
      </c>
      <c r="EJ1074" s="28" t="s">
        <v>197</v>
      </c>
      <c r="EK1074" s="28" t="s">
        <v>156</v>
      </c>
      <c r="EL1074" s="28" t="s">
        <v>198</v>
      </c>
      <c r="EM1074" s="45" t="s">
        <v>3713</v>
      </c>
      <c r="EN1074" s="46" t="str">
        <f t="shared" si="113"/>
        <v>343F108B</v>
      </c>
      <c r="EO1074" s="47">
        <f t="shared" si="114"/>
        <v>45093</v>
      </c>
      <c r="EP1074" s="47">
        <f t="shared" si="115"/>
        <v>44957</v>
      </c>
      <c r="EQ1074" s="48" t="str">
        <f t="shared" ca="1" si="116"/>
        <v>Past</v>
      </c>
      <c r="ER1074" s="49">
        <f t="shared" si="117"/>
        <v>136</v>
      </c>
      <c r="ES1074" s="50"/>
      <c r="ET1074" s="51">
        <f t="shared" si="118"/>
        <v>136</v>
      </c>
      <c r="EU1074" s="52">
        <f t="shared" si="119"/>
        <v>908208</v>
      </c>
      <c r="EV1074" s="46"/>
      <c r="EW1074" s="23" t="s">
        <v>3714</v>
      </c>
    </row>
    <row r="1075" spans="1:153" ht="14.25" customHeight="1">
      <c r="A1075" s="8">
        <v>1068</v>
      </c>
      <c r="B1075" s="9" t="s">
        <v>141</v>
      </c>
      <c r="C1075" s="10" t="s">
        <v>206</v>
      </c>
      <c r="D1075" s="10" t="s">
        <v>2008</v>
      </c>
      <c r="E1075" s="10" t="s">
        <v>151</v>
      </c>
      <c r="F1075" s="9" t="s">
        <v>2972</v>
      </c>
      <c r="G1075" s="10" t="s">
        <v>696</v>
      </c>
      <c r="H1075" s="9" t="s">
        <v>697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336</v>
      </c>
      <c r="S1075" s="9" t="s">
        <v>305</v>
      </c>
      <c r="T1075" s="9" t="s">
        <v>306</v>
      </c>
      <c r="U1075" s="9" t="s">
        <v>337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2973</v>
      </c>
      <c r="AA1075" s="9" t="s">
        <v>2974</v>
      </c>
      <c r="AB1075" s="12" t="s">
        <v>2975</v>
      </c>
      <c r="AC1075" s="10" t="s">
        <v>2976</v>
      </c>
      <c r="AD1075" s="9" t="s">
        <v>2974</v>
      </c>
      <c r="AE1075" s="13" t="s">
        <v>2975</v>
      </c>
      <c r="AF1075" s="14" t="s">
        <v>704</v>
      </c>
      <c r="AG1075" s="10" t="s">
        <v>3020</v>
      </c>
      <c r="AH1075" s="11" t="s">
        <v>3021</v>
      </c>
      <c r="AI1075" s="11" t="s">
        <v>3022</v>
      </c>
      <c r="AJ1075" s="10" t="s">
        <v>3023</v>
      </c>
      <c r="AK1075" s="11" t="s">
        <v>3022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1.8</v>
      </c>
      <c r="AU1075" s="10" t="s">
        <v>206</v>
      </c>
      <c r="AV1075" s="16">
        <v>20000</v>
      </c>
      <c r="AW1075" s="16">
        <v>20000</v>
      </c>
      <c r="AX1075" s="16">
        <v>0</v>
      </c>
      <c r="AY1075" s="16">
        <v>4000</v>
      </c>
      <c r="AZ1075" s="16">
        <v>1500</v>
      </c>
      <c r="BA1075" s="17">
        <v>45153</v>
      </c>
      <c r="BB1075" s="30" t="s">
        <v>175</v>
      </c>
      <c r="BC1075" s="18">
        <v>45119</v>
      </c>
      <c r="BD1075" s="17">
        <v>45350</v>
      </c>
      <c r="BE1075" s="17">
        <v>45350</v>
      </c>
      <c r="BF1075" s="17">
        <v>45122</v>
      </c>
      <c r="BG1075" s="10">
        <v>85646356</v>
      </c>
      <c r="BH1075" s="9" t="s">
        <v>319</v>
      </c>
      <c r="BI1075" s="19">
        <v>45108</v>
      </c>
      <c r="BJ1075" s="20">
        <v>45110</v>
      </c>
      <c r="BK1075" s="16">
        <v>4824</v>
      </c>
      <c r="BL1075" s="16">
        <v>8683</v>
      </c>
      <c r="BM1075" s="9" t="s">
        <v>177</v>
      </c>
      <c r="BN1075" s="9" t="s">
        <v>383</v>
      </c>
      <c r="BO1075" s="9" t="s">
        <v>156</v>
      </c>
      <c r="BP1075" s="17">
        <v>45167</v>
      </c>
      <c r="BQ1075" s="17" t="s">
        <v>156</v>
      </c>
      <c r="BR1075" s="17" t="s">
        <v>156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 t="s">
        <v>156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>
        <v>45069</v>
      </c>
      <c r="CD1075" s="10" t="s">
        <v>156</v>
      </c>
      <c r="CE1075" s="17" t="s">
        <v>156</v>
      </c>
      <c r="CF1075" s="17" t="s">
        <v>156</v>
      </c>
      <c r="CG1075" s="17" t="s">
        <v>156</v>
      </c>
      <c r="CH1075" s="17">
        <v>45069</v>
      </c>
      <c r="CI1075" s="16">
        <v>4000</v>
      </c>
      <c r="CJ1075" s="10" t="s">
        <v>3027</v>
      </c>
      <c r="CK1075" s="10" t="s">
        <v>230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 t="s">
        <v>156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45118</v>
      </c>
      <c r="CX1075" s="10" t="s">
        <v>2178</v>
      </c>
      <c r="CY1075" s="17" t="s">
        <v>156</v>
      </c>
      <c r="CZ1075" s="17" t="s">
        <v>156</v>
      </c>
      <c r="DA1075" s="17" t="s">
        <v>156</v>
      </c>
      <c r="DB1075" s="17">
        <v>45118</v>
      </c>
      <c r="DC1075" s="16">
        <v>4824</v>
      </c>
      <c r="DD1075" s="10" t="s">
        <v>3028</v>
      </c>
      <c r="DE1075" s="10" t="s">
        <v>659</v>
      </c>
      <c r="DF1075" s="18" t="s">
        <v>156</v>
      </c>
      <c r="DG1075" s="17">
        <v>45128</v>
      </c>
      <c r="DH1075" s="10" t="s">
        <v>2173</v>
      </c>
      <c r="DI1075" s="17" t="s">
        <v>156</v>
      </c>
      <c r="DJ1075" s="17" t="s">
        <v>156</v>
      </c>
      <c r="DK1075" s="17" t="s">
        <v>156</v>
      </c>
      <c r="DL1075" s="17" t="s">
        <v>156</v>
      </c>
      <c r="DM1075" s="16">
        <v>0</v>
      </c>
      <c r="DN1075" s="10" t="s">
        <v>156</v>
      </c>
      <c r="DO1075" s="10" t="s">
        <v>156</v>
      </c>
      <c r="DP1075" s="16">
        <v>36</v>
      </c>
      <c r="DQ1075" s="16">
        <v>18</v>
      </c>
      <c r="DR1075" s="11">
        <v>18</v>
      </c>
      <c r="DS1075" s="16">
        <v>36</v>
      </c>
      <c r="DT1075" s="16">
        <v>0</v>
      </c>
      <c r="DU1075" s="11" t="s">
        <v>181</v>
      </c>
      <c r="DV1075" s="11" t="s">
        <v>182</v>
      </c>
      <c r="DW1075" s="27" t="s">
        <v>156</v>
      </c>
      <c r="DX1075" s="27" t="s">
        <v>156</v>
      </c>
      <c r="DY1075" s="20" t="s">
        <v>976</v>
      </c>
      <c r="DZ1075" s="16">
        <v>7</v>
      </c>
      <c r="EA1075" s="16">
        <v>22</v>
      </c>
      <c r="EB1075" s="27" t="s">
        <v>185</v>
      </c>
      <c r="EC1075" s="27" t="s">
        <v>185</v>
      </c>
      <c r="ED1075" s="27" t="s">
        <v>182</v>
      </c>
      <c r="EE1075" s="29">
        <v>45066.617256944446</v>
      </c>
      <c r="EF1075" s="28" t="s">
        <v>188</v>
      </c>
      <c r="EG1075" s="28" t="s">
        <v>189</v>
      </c>
      <c r="EH1075" s="28" t="s">
        <v>210</v>
      </c>
      <c r="EI1075" s="29">
        <v>45118.586238425924</v>
      </c>
      <c r="EJ1075" s="28" t="s">
        <v>2999</v>
      </c>
      <c r="EK1075" s="28" t="s">
        <v>3000</v>
      </c>
      <c r="EL1075" s="28" t="s">
        <v>237</v>
      </c>
      <c r="EM1075" s="45" t="s">
        <v>3713</v>
      </c>
      <c r="EN1075" s="46" t="str">
        <f t="shared" si="113"/>
        <v>343F108B</v>
      </c>
      <c r="EO1075" s="47">
        <f t="shared" si="114"/>
        <v>45138</v>
      </c>
      <c r="EP1075" s="47">
        <f t="shared" si="115"/>
        <v>45118</v>
      </c>
      <c r="EQ1075" s="48" t="str">
        <f t="shared" ca="1" si="116"/>
        <v>Past</v>
      </c>
      <c r="ER1075" s="49">
        <f t="shared" si="117"/>
        <v>20</v>
      </c>
      <c r="ES1075" s="50"/>
      <c r="ET1075" s="51">
        <f t="shared" si="118"/>
        <v>20</v>
      </c>
      <c r="EU1075" s="52">
        <f t="shared" si="119"/>
        <v>96480</v>
      </c>
      <c r="EV1075" s="46"/>
      <c r="EW1075" s="23" t="s">
        <v>3714</v>
      </c>
    </row>
    <row r="1076" spans="1:153" ht="14.25" hidden="1" customHeight="1">
      <c r="A1076" s="8">
        <v>1069</v>
      </c>
      <c r="B1076" s="9" t="s">
        <v>141</v>
      </c>
      <c r="C1076" s="10" t="s">
        <v>206</v>
      </c>
      <c r="D1076" s="10" t="s">
        <v>2008</v>
      </c>
      <c r="E1076" s="10" t="s">
        <v>151</v>
      </c>
      <c r="F1076" s="9" t="s">
        <v>2972</v>
      </c>
      <c r="G1076" s="10" t="s">
        <v>696</v>
      </c>
      <c r="H1076" s="9" t="s">
        <v>697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336</v>
      </c>
      <c r="S1076" s="9" t="s">
        <v>305</v>
      </c>
      <c r="T1076" s="9" t="s">
        <v>306</v>
      </c>
      <c r="U1076" s="9" t="s">
        <v>337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2973</v>
      </c>
      <c r="AA1076" s="9" t="s">
        <v>2974</v>
      </c>
      <c r="AB1076" s="12" t="s">
        <v>2975</v>
      </c>
      <c r="AC1076" s="10" t="s">
        <v>2976</v>
      </c>
      <c r="AD1076" s="9" t="s">
        <v>2974</v>
      </c>
      <c r="AE1076" s="13" t="s">
        <v>2975</v>
      </c>
      <c r="AF1076" s="14" t="s">
        <v>704</v>
      </c>
      <c r="AG1076" s="10" t="s">
        <v>3020</v>
      </c>
      <c r="AH1076" s="11" t="s">
        <v>3021</v>
      </c>
      <c r="AI1076" s="11" t="s">
        <v>3022</v>
      </c>
      <c r="AJ1076" s="10" t="s">
        <v>3023</v>
      </c>
      <c r="AK1076" s="11" t="s">
        <v>3022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1.8</v>
      </c>
      <c r="AU1076" s="10" t="s">
        <v>206</v>
      </c>
      <c r="AV1076" s="16">
        <v>20000</v>
      </c>
      <c r="AW1076" s="16">
        <v>20000</v>
      </c>
      <c r="AX1076" s="16">
        <v>0</v>
      </c>
      <c r="AY1076" s="16">
        <v>4000</v>
      </c>
      <c r="AZ1076" s="16">
        <v>1500</v>
      </c>
      <c r="BA1076" s="17">
        <v>45153</v>
      </c>
      <c r="BB1076" s="30" t="s">
        <v>175</v>
      </c>
      <c r="BC1076" s="18" t="s">
        <v>156</v>
      </c>
      <c r="BD1076" s="17">
        <v>45350</v>
      </c>
      <c r="BE1076" s="17">
        <v>45350</v>
      </c>
      <c r="BF1076" s="17">
        <v>45122</v>
      </c>
      <c r="BG1076" s="10">
        <v>85132293</v>
      </c>
      <c r="BH1076" s="9" t="s">
        <v>321</v>
      </c>
      <c r="BI1076" s="19">
        <v>45139</v>
      </c>
      <c r="BJ1076" s="20">
        <v>45145</v>
      </c>
      <c r="BK1076" s="16">
        <v>0</v>
      </c>
      <c r="BL1076" s="16">
        <v>0</v>
      </c>
      <c r="BM1076" s="9" t="s">
        <v>177</v>
      </c>
      <c r="BN1076" s="9" t="s">
        <v>178</v>
      </c>
      <c r="BO1076" s="9" t="s">
        <v>156</v>
      </c>
      <c r="BP1076" s="17">
        <v>45184</v>
      </c>
      <c r="BQ1076" s="17" t="s">
        <v>156</v>
      </c>
      <c r="BR1076" s="17">
        <v>45184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44908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44957</v>
      </c>
      <c r="CD1076" s="10" t="s">
        <v>1241</v>
      </c>
      <c r="CE1076" s="17" t="s">
        <v>156</v>
      </c>
      <c r="CF1076" s="17" t="s">
        <v>156</v>
      </c>
      <c r="CG1076" s="17">
        <v>44908</v>
      </c>
      <c r="CH1076" s="17" t="s">
        <v>156</v>
      </c>
      <c r="CI1076" s="16">
        <v>0</v>
      </c>
      <c r="CJ1076" s="10" t="s">
        <v>156</v>
      </c>
      <c r="CK1076" s="10" t="s">
        <v>156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44908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45055</v>
      </c>
      <c r="CX1076" s="10" t="s">
        <v>1011</v>
      </c>
      <c r="CY1076" s="17" t="s">
        <v>156</v>
      </c>
      <c r="CZ1076" s="17" t="s">
        <v>156</v>
      </c>
      <c r="DA1076" s="17">
        <v>44908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45062</v>
      </c>
      <c r="DH1076" s="10" t="s">
        <v>2469</v>
      </c>
      <c r="DI1076" s="17" t="s">
        <v>156</v>
      </c>
      <c r="DJ1076" s="17" t="s">
        <v>156</v>
      </c>
      <c r="DK1076" s="17">
        <v>44908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36</v>
      </c>
      <c r="DQ1076" s="16">
        <v>18</v>
      </c>
      <c r="DR1076" s="11">
        <v>18</v>
      </c>
      <c r="DS1076" s="16">
        <v>36</v>
      </c>
      <c r="DT1076" s="16">
        <v>3000</v>
      </c>
      <c r="DU1076" s="11" t="s">
        <v>181</v>
      </c>
      <c r="DV1076" s="11" t="s">
        <v>182</v>
      </c>
      <c r="DW1076" s="27" t="s">
        <v>156</v>
      </c>
      <c r="DX1076" s="27" t="s">
        <v>156</v>
      </c>
      <c r="DY1076" s="20" t="s">
        <v>2597</v>
      </c>
      <c r="DZ1076" s="16">
        <v>7</v>
      </c>
      <c r="EA1076" s="16">
        <v>22</v>
      </c>
      <c r="EB1076" s="27" t="s">
        <v>185</v>
      </c>
      <c r="EC1076" s="27" t="s">
        <v>185</v>
      </c>
      <c r="ED1076" s="27" t="s">
        <v>182</v>
      </c>
      <c r="EE1076" s="29">
        <v>44909.012962962966</v>
      </c>
      <c r="EF1076" s="28" t="s">
        <v>186</v>
      </c>
      <c r="EG1076" s="28" t="s">
        <v>156</v>
      </c>
      <c r="EH1076" s="28" t="s">
        <v>187</v>
      </c>
      <c r="EI1076" s="29">
        <v>45068.979537037034</v>
      </c>
      <c r="EJ1076" s="28" t="s">
        <v>186</v>
      </c>
      <c r="EK1076" s="28" t="s">
        <v>156</v>
      </c>
      <c r="EL1076" s="28" t="s">
        <v>187</v>
      </c>
      <c r="EM1076" s="45"/>
      <c r="EN1076" s="46" t="str">
        <f t="shared" si="113"/>
        <v>343F108B</v>
      </c>
      <c r="EO1076" s="47">
        <f t="shared" si="114"/>
        <v>45155</v>
      </c>
      <c r="EP1076" s="47">
        <f t="shared" si="115"/>
        <v>45055</v>
      </c>
      <c r="EQ1076" s="48" t="str">
        <f t="shared" ca="1" si="116"/>
        <v>Past</v>
      </c>
      <c r="ER1076" s="49">
        <f t="shared" si="117"/>
        <v>100</v>
      </c>
      <c r="ES1076" s="50"/>
      <c r="ET1076" s="51">
        <f t="shared" si="118"/>
        <v>100</v>
      </c>
      <c r="EU1076" s="52">
        <f t="shared" si="119"/>
        <v>0</v>
      </c>
      <c r="EV1076" s="46"/>
    </row>
    <row r="1077" spans="1:153" ht="14.25" hidden="1" customHeight="1">
      <c r="A1077" s="8">
        <v>1070</v>
      </c>
      <c r="B1077" s="9" t="s">
        <v>141</v>
      </c>
      <c r="C1077" s="10" t="s">
        <v>206</v>
      </c>
      <c r="D1077" s="10" t="s">
        <v>2008</v>
      </c>
      <c r="E1077" s="10" t="s">
        <v>151</v>
      </c>
      <c r="F1077" s="9" t="s">
        <v>2972</v>
      </c>
      <c r="G1077" s="10" t="s">
        <v>696</v>
      </c>
      <c r="H1077" s="9" t="s">
        <v>697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336</v>
      </c>
      <c r="S1077" s="9" t="s">
        <v>305</v>
      </c>
      <c r="T1077" s="9" t="s">
        <v>306</v>
      </c>
      <c r="U1077" s="9" t="s">
        <v>337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2973</v>
      </c>
      <c r="AA1077" s="9" t="s">
        <v>2974</v>
      </c>
      <c r="AB1077" s="12" t="s">
        <v>2975</v>
      </c>
      <c r="AC1077" s="10" t="s">
        <v>2976</v>
      </c>
      <c r="AD1077" s="9" t="s">
        <v>2974</v>
      </c>
      <c r="AE1077" s="13" t="s">
        <v>2975</v>
      </c>
      <c r="AF1077" s="14" t="s">
        <v>704</v>
      </c>
      <c r="AG1077" s="10" t="s">
        <v>3020</v>
      </c>
      <c r="AH1077" s="11" t="s">
        <v>3021</v>
      </c>
      <c r="AI1077" s="11" t="s">
        <v>3022</v>
      </c>
      <c r="AJ1077" s="10" t="s">
        <v>3023</v>
      </c>
      <c r="AK1077" s="11" t="s">
        <v>3022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1.8</v>
      </c>
      <c r="AU1077" s="10" t="s">
        <v>206</v>
      </c>
      <c r="AV1077" s="16">
        <v>20000</v>
      </c>
      <c r="AW1077" s="16">
        <v>20000</v>
      </c>
      <c r="AX1077" s="16">
        <v>0</v>
      </c>
      <c r="AY1077" s="16">
        <v>4000</v>
      </c>
      <c r="AZ1077" s="16">
        <v>1500</v>
      </c>
      <c r="BA1077" s="17">
        <v>45153</v>
      </c>
      <c r="BB1077" s="30" t="s">
        <v>175</v>
      </c>
      <c r="BC1077" s="18">
        <v>45072</v>
      </c>
      <c r="BD1077" s="17">
        <v>45350</v>
      </c>
      <c r="BE1077" s="17">
        <v>45350</v>
      </c>
      <c r="BF1077" s="17">
        <v>45122</v>
      </c>
      <c r="BG1077" s="10">
        <v>85697180</v>
      </c>
      <c r="BH1077" s="9" t="s">
        <v>225</v>
      </c>
      <c r="BI1077" s="19">
        <v>45139</v>
      </c>
      <c r="BJ1077" s="20">
        <v>45152</v>
      </c>
      <c r="BK1077" s="16">
        <v>0</v>
      </c>
      <c r="BL1077" s="16">
        <v>0</v>
      </c>
      <c r="BM1077" s="9" t="s">
        <v>177</v>
      </c>
      <c r="BN1077" s="9" t="s">
        <v>178</v>
      </c>
      <c r="BO1077" s="9" t="s">
        <v>156</v>
      </c>
      <c r="BP1077" s="17">
        <v>45194</v>
      </c>
      <c r="BQ1077" s="17" t="s">
        <v>156</v>
      </c>
      <c r="BR1077" s="17" t="s">
        <v>156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 t="s">
        <v>156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>
        <v>45076</v>
      </c>
      <c r="CD1077" s="10" t="s">
        <v>156</v>
      </c>
      <c r="CE1077" s="17" t="s">
        <v>156</v>
      </c>
      <c r="CF1077" s="17" t="s">
        <v>156</v>
      </c>
      <c r="CG1077" s="17" t="s">
        <v>156</v>
      </c>
      <c r="CH1077" s="17">
        <v>45072</v>
      </c>
      <c r="CI1077" s="16">
        <v>4500</v>
      </c>
      <c r="CJ1077" s="10" t="s">
        <v>3029</v>
      </c>
      <c r="CK1077" s="10" t="s">
        <v>230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 t="s">
        <v>156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45141</v>
      </c>
      <c r="CX1077" s="10" t="s">
        <v>2060</v>
      </c>
      <c r="CY1077" s="17" t="s">
        <v>156</v>
      </c>
      <c r="CZ1077" s="17" t="s">
        <v>156</v>
      </c>
      <c r="DA1077" s="17" t="s">
        <v>156</v>
      </c>
      <c r="DB1077" s="17" t="s">
        <v>156</v>
      </c>
      <c r="DC1077" s="16">
        <v>0</v>
      </c>
      <c r="DD1077" s="10" t="s">
        <v>156</v>
      </c>
      <c r="DE1077" s="10" t="s">
        <v>156</v>
      </c>
      <c r="DF1077" s="18" t="s">
        <v>156</v>
      </c>
      <c r="DG1077" s="17">
        <v>45155</v>
      </c>
      <c r="DH1077" s="10" t="s">
        <v>2061</v>
      </c>
      <c r="DI1077" s="17" t="s">
        <v>156</v>
      </c>
      <c r="DJ1077" s="17" t="s">
        <v>156</v>
      </c>
      <c r="DK1077" s="17" t="s">
        <v>156</v>
      </c>
      <c r="DL1077" s="17" t="s">
        <v>156</v>
      </c>
      <c r="DM1077" s="16">
        <v>0</v>
      </c>
      <c r="DN1077" s="10" t="s">
        <v>156</v>
      </c>
      <c r="DO1077" s="10" t="s">
        <v>156</v>
      </c>
      <c r="DP1077" s="16">
        <v>36</v>
      </c>
      <c r="DQ1077" s="16">
        <v>18</v>
      </c>
      <c r="DR1077" s="11">
        <v>18</v>
      </c>
      <c r="DS1077" s="16">
        <v>36</v>
      </c>
      <c r="DT1077" s="16">
        <v>4500</v>
      </c>
      <c r="DU1077" s="11" t="s">
        <v>181</v>
      </c>
      <c r="DV1077" s="11" t="s">
        <v>182</v>
      </c>
      <c r="DW1077" s="27" t="s">
        <v>156</v>
      </c>
      <c r="DX1077" s="27" t="s">
        <v>156</v>
      </c>
      <c r="DY1077" s="20" t="s">
        <v>2260</v>
      </c>
      <c r="DZ1077" s="16">
        <v>7</v>
      </c>
      <c r="EA1077" s="16">
        <v>22</v>
      </c>
      <c r="EB1077" s="27" t="s">
        <v>185</v>
      </c>
      <c r="EC1077" s="27" t="s">
        <v>185</v>
      </c>
      <c r="ED1077" s="27" t="s">
        <v>182</v>
      </c>
      <c r="EE1077" s="29">
        <v>45071.8753125</v>
      </c>
      <c r="EF1077" s="28" t="s">
        <v>1123</v>
      </c>
      <c r="EG1077" s="28" t="s">
        <v>1124</v>
      </c>
      <c r="EH1077" s="28" t="s">
        <v>210</v>
      </c>
      <c r="EI1077" s="29">
        <v>45103.277256944442</v>
      </c>
      <c r="EJ1077" s="28" t="s">
        <v>195</v>
      </c>
      <c r="EK1077" s="28" t="s">
        <v>196</v>
      </c>
      <c r="EL1077" s="28" t="s">
        <v>190</v>
      </c>
      <c r="EM1077" s="45"/>
      <c r="EN1077" s="46" t="str">
        <f t="shared" si="113"/>
        <v>343F108B</v>
      </c>
      <c r="EO1077" s="47">
        <f t="shared" si="114"/>
        <v>45165</v>
      </c>
      <c r="EP1077" s="47">
        <f t="shared" si="115"/>
        <v>45141</v>
      </c>
      <c r="EQ1077" s="48" t="str">
        <f t="shared" ca="1" si="116"/>
        <v>Y</v>
      </c>
      <c r="ER1077" s="49">
        <f t="shared" si="117"/>
        <v>24</v>
      </c>
      <c r="ES1077" s="50"/>
      <c r="ET1077" s="51">
        <f t="shared" si="118"/>
        <v>24</v>
      </c>
      <c r="EU1077" s="52">
        <f t="shared" si="119"/>
        <v>0</v>
      </c>
      <c r="EV1077" s="46"/>
    </row>
    <row r="1078" spans="1:153" ht="14.25" customHeight="1">
      <c r="A1078" s="8">
        <v>1071</v>
      </c>
      <c r="B1078" s="9" t="s">
        <v>141</v>
      </c>
      <c r="C1078" s="10" t="s">
        <v>206</v>
      </c>
      <c r="D1078" s="10" t="s">
        <v>2008</v>
      </c>
      <c r="E1078" s="10" t="s">
        <v>151</v>
      </c>
      <c r="F1078" s="9" t="s">
        <v>2972</v>
      </c>
      <c r="G1078" s="10" t="s">
        <v>696</v>
      </c>
      <c r="H1078" s="9" t="s">
        <v>697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336</v>
      </c>
      <c r="S1078" s="9" t="s">
        <v>305</v>
      </c>
      <c r="T1078" s="9" t="s">
        <v>306</v>
      </c>
      <c r="U1078" s="9" t="s">
        <v>337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2973</v>
      </c>
      <c r="AA1078" s="9" t="s">
        <v>2974</v>
      </c>
      <c r="AB1078" s="12" t="s">
        <v>2975</v>
      </c>
      <c r="AC1078" s="10" t="s">
        <v>2976</v>
      </c>
      <c r="AD1078" s="9" t="s">
        <v>2974</v>
      </c>
      <c r="AE1078" s="13" t="s">
        <v>2975</v>
      </c>
      <c r="AF1078" s="14" t="s">
        <v>704</v>
      </c>
      <c r="AG1078" s="10" t="s">
        <v>3020</v>
      </c>
      <c r="AH1078" s="11" t="s">
        <v>3021</v>
      </c>
      <c r="AI1078" s="11" t="s">
        <v>3022</v>
      </c>
      <c r="AJ1078" s="10" t="s">
        <v>3023</v>
      </c>
      <c r="AK1078" s="11" t="s">
        <v>3022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1.8</v>
      </c>
      <c r="AU1078" s="10" t="s">
        <v>206</v>
      </c>
      <c r="AV1078" s="16">
        <v>20000</v>
      </c>
      <c r="AW1078" s="16">
        <v>20000</v>
      </c>
      <c r="AX1078" s="16">
        <v>0</v>
      </c>
      <c r="AY1078" s="16">
        <v>4000</v>
      </c>
      <c r="AZ1078" s="16">
        <v>1500</v>
      </c>
      <c r="BA1078" s="17">
        <v>45153</v>
      </c>
      <c r="BB1078" s="30" t="s">
        <v>175</v>
      </c>
      <c r="BC1078" s="18" t="s">
        <v>156</v>
      </c>
      <c r="BD1078" s="17">
        <v>45350</v>
      </c>
      <c r="BE1078" s="17">
        <v>45350</v>
      </c>
      <c r="BF1078" s="17">
        <v>45122</v>
      </c>
      <c r="BG1078" s="10">
        <v>85654724</v>
      </c>
      <c r="BH1078" s="9" t="s">
        <v>238</v>
      </c>
      <c r="BI1078" s="19">
        <v>45139</v>
      </c>
      <c r="BJ1078" s="20">
        <v>45159</v>
      </c>
      <c r="BK1078" s="16">
        <v>0</v>
      </c>
      <c r="BL1078" s="16">
        <v>0</v>
      </c>
      <c r="BM1078" s="9" t="s">
        <v>177</v>
      </c>
      <c r="BN1078" s="9" t="s">
        <v>383</v>
      </c>
      <c r="BO1078" s="9" t="s">
        <v>156</v>
      </c>
      <c r="BP1078" s="17">
        <v>45194</v>
      </c>
      <c r="BQ1078" s="17" t="s">
        <v>156</v>
      </c>
      <c r="BR1078" s="17">
        <v>45194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45068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 t="s">
        <v>156</v>
      </c>
      <c r="CD1078" s="10" t="s">
        <v>156</v>
      </c>
      <c r="CE1078" s="17" t="s">
        <v>156</v>
      </c>
      <c r="CF1078" s="17" t="s">
        <v>156</v>
      </c>
      <c r="CG1078" s="17">
        <v>45075</v>
      </c>
      <c r="CH1078" s="17" t="s">
        <v>156</v>
      </c>
      <c r="CI1078" s="16">
        <v>0</v>
      </c>
      <c r="CJ1078" s="10" t="s">
        <v>156</v>
      </c>
      <c r="CK1078" s="10" t="s">
        <v>156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45068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 t="s">
        <v>156</v>
      </c>
      <c r="CX1078" s="10" t="s">
        <v>193</v>
      </c>
      <c r="CY1078" s="17" t="s">
        <v>156</v>
      </c>
      <c r="CZ1078" s="17" t="s">
        <v>156</v>
      </c>
      <c r="DA1078" s="17">
        <v>45075</v>
      </c>
      <c r="DB1078" s="17" t="s">
        <v>156</v>
      </c>
      <c r="DC1078" s="16">
        <v>0</v>
      </c>
      <c r="DD1078" s="10" t="s">
        <v>156</v>
      </c>
      <c r="DE1078" s="10" t="s">
        <v>156</v>
      </c>
      <c r="DF1078" s="18" t="s">
        <v>156</v>
      </c>
      <c r="DG1078" s="17" t="s">
        <v>156</v>
      </c>
      <c r="DH1078" s="10" t="s">
        <v>156</v>
      </c>
      <c r="DI1078" s="17" t="s">
        <v>156</v>
      </c>
      <c r="DJ1078" s="17" t="s">
        <v>156</v>
      </c>
      <c r="DK1078" s="17">
        <v>45075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36</v>
      </c>
      <c r="DQ1078" s="16">
        <v>18</v>
      </c>
      <c r="DR1078" s="11">
        <v>18</v>
      </c>
      <c r="DS1078" s="16">
        <v>36</v>
      </c>
      <c r="DT1078" s="16">
        <v>0</v>
      </c>
      <c r="DU1078" s="11" t="s">
        <v>181</v>
      </c>
      <c r="DV1078" s="11" t="s">
        <v>182</v>
      </c>
      <c r="DW1078" s="27" t="s">
        <v>156</v>
      </c>
      <c r="DX1078" s="27" t="s">
        <v>156</v>
      </c>
      <c r="DY1078" s="20" t="s">
        <v>2260</v>
      </c>
      <c r="DZ1078" s="16">
        <v>7</v>
      </c>
      <c r="EA1078" s="16">
        <v>22</v>
      </c>
      <c r="EB1078" s="27" t="s">
        <v>185</v>
      </c>
      <c r="EC1078" s="27" t="s">
        <v>185</v>
      </c>
      <c r="ED1078" s="27" t="s">
        <v>182</v>
      </c>
      <c r="EE1078" s="29">
        <v>45068.822800925926</v>
      </c>
      <c r="EF1078" s="28" t="s">
        <v>186</v>
      </c>
      <c r="EG1078" s="28" t="s">
        <v>156</v>
      </c>
      <c r="EH1078" s="28" t="s">
        <v>187</v>
      </c>
      <c r="EI1078" s="29">
        <v>45076.226701388892</v>
      </c>
      <c r="EJ1078" s="28" t="s">
        <v>188</v>
      </c>
      <c r="EK1078" s="28" t="s">
        <v>189</v>
      </c>
      <c r="EL1078" s="28" t="s">
        <v>190</v>
      </c>
      <c r="EM1078" s="45" t="s">
        <v>3713</v>
      </c>
      <c r="EN1078" s="46" t="str">
        <f t="shared" si="113"/>
        <v>343F108B</v>
      </c>
      <c r="EO1078" s="47">
        <f t="shared" si="114"/>
        <v>45165</v>
      </c>
      <c r="EP1078" s="47" t="str">
        <f t="shared" si="115"/>
        <v/>
      </c>
      <c r="EQ1078" s="48" t="str">
        <f t="shared" ca="1" si="116"/>
        <v>Y</v>
      </c>
      <c r="ER1078" s="49" t="str">
        <f t="shared" si="117"/>
        <v/>
      </c>
      <c r="ES1078" s="50"/>
      <c r="ET1078" s="51" t="str">
        <f t="shared" si="118"/>
        <v/>
      </c>
      <c r="EU1078" s="52" t="str">
        <f t="shared" si="119"/>
        <v/>
      </c>
      <c r="EV1078" s="46"/>
      <c r="EW1078" s="23" t="s">
        <v>3714</v>
      </c>
    </row>
    <row r="1079" spans="1:153" ht="14.25" customHeight="1">
      <c r="A1079" s="8">
        <v>1072</v>
      </c>
      <c r="B1079" s="9" t="s">
        <v>141</v>
      </c>
      <c r="C1079" s="10" t="s">
        <v>206</v>
      </c>
      <c r="D1079" s="10" t="s">
        <v>2008</v>
      </c>
      <c r="E1079" s="10" t="s">
        <v>151</v>
      </c>
      <c r="F1079" s="9" t="s">
        <v>2972</v>
      </c>
      <c r="G1079" s="10" t="s">
        <v>696</v>
      </c>
      <c r="H1079" s="9" t="s">
        <v>697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149</v>
      </c>
      <c r="N1079" s="9" t="s">
        <v>150</v>
      </c>
      <c r="O1079" s="9" t="s">
        <v>151</v>
      </c>
      <c r="P1079" s="9" t="s">
        <v>142</v>
      </c>
      <c r="Q1079" s="9" t="s">
        <v>152</v>
      </c>
      <c r="R1079" s="9" t="s">
        <v>336</v>
      </c>
      <c r="S1079" s="9" t="s">
        <v>305</v>
      </c>
      <c r="T1079" s="9" t="s">
        <v>306</v>
      </c>
      <c r="U1079" s="9" t="s">
        <v>337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2973</v>
      </c>
      <c r="AA1079" s="9" t="s">
        <v>2974</v>
      </c>
      <c r="AB1079" s="12" t="s">
        <v>2975</v>
      </c>
      <c r="AC1079" s="10" t="s">
        <v>2976</v>
      </c>
      <c r="AD1079" s="9" t="s">
        <v>2974</v>
      </c>
      <c r="AE1079" s="13" t="s">
        <v>2975</v>
      </c>
      <c r="AF1079" s="14" t="s">
        <v>704</v>
      </c>
      <c r="AG1079" s="10" t="s">
        <v>3020</v>
      </c>
      <c r="AH1079" s="11" t="s">
        <v>3021</v>
      </c>
      <c r="AI1079" s="11" t="s">
        <v>3022</v>
      </c>
      <c r="AJ1079" s="10" t="s">
        <v>3023</v>
      </c>
      <c r="AK1079" s="11" t="s">
        <v>3022</v>
      </c>
      <c r="AL1079" s="11" t="s">
        <v>168</v>
      </c>
      <c r="AM1079" s="10" t="s">
        <v>169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1.8</v>
      </c>
      <c r="AU1079" s="10" t="s">
        <v>206</v>
      </c>
      <c r="AV1079" s="16">
        <v>20000</v>
      </c>
      <c r="AW1079" s="16">
        <v>20000</v>
      </c>
      <c r="AX1079" s="16">
        <v>0</v>
      </c>
      <c r="AY1079" s="16">
        <v>4000</v>
      </c>
      <c r="AZ1079" s="16">
        <v>1500</v>
      </c>
      <c r="BA1079" s="17">
        <v>45153</v>
      </c>
      <c r="BB1079" s="30" t="s">
        <v>175</v>
      </c>
      <c r="BC1079" s="18" t="s">
        <v>156</v>
      </c>
      <c r="BD1079" s="17">
        <v>45350</v>
      </c>
      <c r="BE1079" s="17">
        <v>45350</v>
      </c>
      <c r="BF1079" s="17">
        <v>45122</v>
      </c>
      <c r="BG1079" s="10">
        <v>85654723</v>
      </c>
      <c r="BH1079" s="9" t="s">
        <v>303</v>
      </c>
      <c r="BI1079" s="19">
        <v>45139</v>
      </c>
      <c r="BJ1079" s="20">
        <v>45166</v>
      </c>
      <c r="BK1079" s="16">
        <v>0</v>
      </c>
      <c r="BL1079" s="16">
        <v>0</v>
      </c>
      <c r="BM1079" s="9" t="s">
        <v>177</v>
      </c>
      <c r="BN1079" s="9" t="s">
        <v>383</v>
      </c>
      <c r="BO1079" s="9" t="s">
        <v>156</v>
      </c>
      <c r="BP1079" s="17">
        <v>45201</v>
      </c>
      <c r="BQ1079" s="17" t="s">
        <v>156</v>
      </c>
      <c r="BR1079" s="17">
        <v>45201</v>
      </c>
      <c r="BS1079" s="17" t="s">
        <v>156</v>
      </c>
      <c r="BT1079" s="10" t="s">
        <v>156</v>
      </c>
      <c r="BU1079" s="17" t="s">
        <v>156</v>
      </c>
      <c r="BV1079" s="17" t="s">
        <v>156</v>
      </c>
      <c r="BW1079" s="17">
        <v>45068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 t="s">
        <v>156</v>
      </c>
      <c r="CD1079" s="10" t="s">
        <v>156</v>
      </c>
      <c r="CE1079" s="17" t="s">
        <v>156</v>
      </c>
      <c r="CF1079" s="17" t="s">
        <v>156</v>
      </c>
      <c r="CG1079" s="17">
        <v>45075</v>
      </c>
      <c r="CH1079" s="17" t="s">
        <v>156</v>
      </c>
      <c r="CI1079" s="16">
        <v>0</v>
      </c>
      <c r="CJ1079" s="10" t="s">
        <v>156</v>
      </c>
      <c r="CK1079" s="10" t="s">
        <v>156</v>
      </c>
      <c r="CL1079" s="18" t="s">
        <v>156</v>
      </c>
      <c r="CM1079" s="17" t="s">
        <v>156</v>
      </c>
      <c r="CN1079" s="10" t="s">
        <v>156</v>
      </c>
      <c r="CO1079" s="17" t="s">
        <v>156</v>
      </c>
      <c r="CP1079" s="17" t="s">
        <v>156</v>
      </c>
      <c r="CQ1079" s="17">
        <v>45068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 t="s">
        <v>156</v>
      </c>
      <c r="CX1079" s="10" t="s">
        <v>193</v>
      </c>
      <c r="CY1079" s="17" t="s">
        <v>156</v>
      </c>
      <c r="CZ1079" s="17" t="s">
        <v>156</v>
      </c>
      <c r="DA1079" s="17">
        <v>45075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 t="s">
        <v>156</v>
      </c>
      <c r="DH1079" s="10" t="s">
        <v>156</v>
      </c>
      <c r="DI1079" s="17" t="s">
        <v>156</v>
      </c>
      <c r="DJ1079" s="17" t="s">
        <v>156</v>
      </c>
      <c r="DK1079" s="17">
        <v>45075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18</v>
      </c>
      <c r="DR1079" s="11">
        <v>18</v>
      </c>
      <c r="DS1079" s="16">
        <v>36</v>
      </c>
      <c r="DT1079" s="16">
        <v>0</v>
      </c>
      <c r="DU1079" s="11" t="s">
        <v>181</v>
      </c>
      <c r="DV1079" s="11" t="s">
        <v>182</v>
      </c>
      <c r="DW1079" s="27" t="s">
        <v>156</v>
      </c>
      <c r="DX1079" s="27" t="s">
        <v>156</v>
      </c>
      <c r="DY1079" s="20" t="s">
        <v>2080</v>
      </c>
      <c r="DZ1079" s="16">
        <v>7</v>
      </c>
      <c r="EA1079" s="16">
        <v>22</v>
      </c>
      <c r="EB1079" s="27" t="s">
        <v>185</v>
      </c>
      <c r="EC1079" s="27" t="s">
        <v>185</v>
      </c>
      <c r="ED1079" s="27" t="s">
        <v>182</v>
      </c>
      <c r="EE1079" s="29">
        <v>45068.822800925926</v>
      </c>
      <c r="EF1079" s="28" t="s">
        <v>186</v>
      </c>
      <c r="EG1079" s="28" t="s">
        <v>156</v>
      </c>
      <c r="EH1079" s="28" t="s">
        <v>187</v>
      </c>
      <c r="EI1079" s="29">
        <v>45076.226701388892</v>
      </c>
      <c r="EJ1079" s="28" t="s">
        <v>188</v>
      </c>
      <c r="EK1079" s="28" t="s">
        <v>189</v>
      </c>
      <c r="EL1079" s="28" t="s">
        <v>190</v>
      </c>
      <c r="EM1079" s="45" t="s">
        <v>3713</v>
      </c>
      <c r="EN1079" s="46" t="str">
        <f t="shared" si="113"/>
        <v>343F108B</v>
      </c>
      <c r="EO1079" s="47">
        <f t="shared" si="114"/>
        <v>45172</v>
      </c>
      <c r="EP1079" s="47" t="str">
        <f t="shared" si="115"/>
        <v/>
      </c>
      <c r="EQ1079" s="48" t="str">
        <f t="shared" ca="1" si="116"/>
        <v>Y</v>
      </c>
      <c r="ER1079" s="49" t="str">
        <f t="shared" si="117"/>
        <v/>
      </c>
      <c r="ES1079" s="50"/>
      <c r="ET1079" s="51" t="str">
        <f t="shared" si="118"/>
        <v/>
      </c>
      <c r="EU1079" s="52" t="str">
        <f t="shared" si="119"/>
        <v/>
      </c>
      <c r="EV1079" s="46"/>
      <c r="EW1079" s="23" t="s">
        <v>3714</v>
      </c>
    </row>
    <row r="1080" spans="1:153" ht="14.25" customHeight="1">
      <c r="A1080" s="8">
        <v>1073</v>
      </c>
      <c r="B1080" s="9" t="s">
        <v>141</v>
      </c>
      <c r="C1080" s="10" t="s">
        <v>206</v>
      </c>
      <c r="D1080" s="10" t="s">
        <v>2008</v>
      </c>
      <c r="E1080" s="10" t="s">
        <v>151</v>
      </c>
      <c r="F1080" s="9" t="s">
        <v>2972</v>
      </c>
      <c r="G1080" s="10" t="s">
        <v>696</v>
      </c>
      <c r="H1080" s="9" t="s">
        <v>697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149</v>
      </c>
      <c r="N1080" s="9" t="s">
        <v>150</v>
      </c>
      <c r="O1080" s="9" t="s">
        <v>151</v>
      </c>
      <c r="P1080" s="9" t="s">
        <v>142</v>
      </c>
      <c r="Q1080" s="9" t="s">
        <v>152</v>
      </c>
      <c r="R1080" s="9" t="s">
        <v>336</v>
      </c>
      <c r="S1080" s="9" t="s">
        <v>305</v>
      </c>
      <c r="T1080" s="9" t="s">
        <v>306</v>
      </c>
      <c r="U1080" s="9" t="s">
        <v>337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2973</v>
      </c>
      <c r="AA1080" s="9" t="s">
        <v>2974</v>
      </c>
      <c r="AB1080" s="12" t="s">
        <v>2975</v>
      </c>
      <c r="AC1080" s="10" t="s">
        <v>2976</v>
      </c>
      <c r="AD1080" s="9" t="s">
        <v>2974</v>
      </c>
      <c r="AE1080" s="13" t="s">
        <v>2975</v>
      </c>
      <c r="AF1080" s="14" t="s">
        <v>704</v>
      </c>
      <c r="AG1080" s="10" t="s">
        <v>3020</v>
      </c>
      <c r="AH1080" s="11" t="s">
        <v>3021</v>
      </c>
      <c r="AI1080" s="11" t="s">
        <v>3022</v>
      </c>
      <c r="AJ1080" s="10" t="s">
        <v>3023</v>
      </c>
      <c r="AK1080" s="11" t="s">
        <v>3022</v>
      </c>
      <c r="AL1080" s="11" t="s">
        <v>168</v>
      </c>
      <c r="AM1080" s="10" t="s">
        <v>169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1.8</v>
      </c>
      <c r="AU1080" s="10" t="s">
        <v>206</v>
      </c>
      <c r="AV1080" s="16">
        <v>20000</v>
      </c>
      <c r="AW1080" s="16">
        <v>20000</v>
      </c>
      <c r="AX1080" s="16">
        <v>0</v>
      </c>
      <c r="AY1080" s="16">
        <v>4000</v>
      </c>
      <c r="AZ1080" s="16">
        <v>1500</v>
      </c>
      <c r="BA1080" s="17">
        <v>45153</v>
      </c>
      <c r="BB1080" s="30" t="s">
        <v>175</v>
      </c>
      <c r="BC1080" s="18">
        <v>45119</v>
      </c>
      <c r="BD1080" s="17">
        <v>45350</v>
      </c>
      <c r="BE1080" s="17">
        <v>45350</v>
      </c>
      <c r="BF1080" s="17">
        <v>45122</v>
      </c>
      <c r="BG1080" s="10">
        <v>85697181</v>
      </c>
      <c r="BH1080" s="9" t="s">
        <v>247</v>
      </c>
      <c r="BI1080" s="19">
        <v>45170</v>
      </c>
      <c r="BJ1080" s="20">
        <v>45173</v>
      </c>
      <c r="BK1080" s="16">
        <v>6000</v>
      </c>
      <c r="BL1080" s="16">
        <v>10800</v>
      </c>
      <c r="BM1080" s="9" t="s">
        <v>177</v>
      </c>
      <c r="BN1080" s="9" t="s">
        <v>470</v>
      </c>
      <c r="BO1080" s="9" t="s">
        <v>156</v>
      </c>
      <c r="BP1080" s="17">
        <v>45204</v>
      </c>
      <c r="BQ1080" s="17" t="s">
        <v>156</v>
      </c>
      <c r="BR1080" s="17" t="s">
        <v>156</v>
      </c>
      <c r="BS1080" s="17" t="s">
        <v>156</v>
      </c>
      <c r="BT1080" s="10" t="s">
        <v>156</v>
      </c>
      <c r="BU1080" s="17" t="s">
        <v>156</v>
      </c>
      <c r="BV1080" s="17" t="s">
        <v>156</v>
      </c>
      <c r="BW1080" s="17" t="s">
        <v>156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45076</v>
      </c>
      <c r="CD1080" s="10" t="s">
        <v>156</v>
      </c>
      <c r="CE1080" s="17" t="s">
        <v>156</v>
      </c>
      <c r="CF1080" s="17" t="s">
        <v>156</v>
      </c>
      <c r="CG1080" s="17" t="s">
        <v>156</v>
      </c>
      <c r="CH1080" s="17">
        <v>45072</v>
      </c>
      <c r="CI1080" s="16">
        <v>6000</v>
      </c>
      <c r="CJ1080" s="10" t="s">
        <v>3030</v>
      </c>
      <c r="CK1080" s="10" t="s">
        <v>230</v>
      </c>
      <c r="CL1080" s="18" t="s">
        <v>156</v>
      </c>
      <c r="CM1080" s="17" t="s">
        <v>156</v>
      </c>
      <c r="CN1080" s="10" t="s">
        <v>156</v>
      </c>
      <c r="CO1080" s="17" t="s">
        <v>156</v>
      </c>
      <c r="CP1080" s="17" t="s">
        <v>156</v>
      </c>
      <c r="CQ1080" s="17" t="s">
        <v>156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>
        <v>45155</v>
      </c>
      <c r="CX1080" s="10" t="s">
        <v>2085</v>
      </c>
      <c r="CY1080" s="17" t="s">
        <v>156</v>
      </c>
      <c r="CZ1080" s="17" t="s">
        <v>156</v>
      </c>
      <c r="DA1080" s="17" t="s">
        <v>156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>
        <v>45155</v>
      </c>
      <c r="DH1080" s="10" t="s">
        <v>2086</v>
      </c>
      <c r="DI1080" s="17" t="s">
        <v>156</v>
      </c>
      <c r="DJ1080" s="17" t="s">
        <v>156</v>
      </c>
      <c r="DK1080" s="17" t="s">
        <v>156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18</v>
      </c>
      <c r="DR1080" s="11">
        <v>18</v>
      </c>
      <c r="DS1080" s="16">
        <v>36</v>
      </c>
      <c r="DT1080" s="16">
        <v>0</v>
      </c>
      <c r="DU1080" s="11" t="s">
        <v>181</v>
      </c>
      <c r="DV1080" s="11" t="s">
        <v>182</v>
      </c>
      <c r="DW1080" s="27" t="s">
        <v>156</v>
      </c>
      <c r="DX1080" s="27" t="s">
        <v>156</v>
      </c>
      <c r="DY1080" s="20" t="s">
        <v>156</v>
      </c>
      <c r="DZ1080" s="16">
        <v>7</v>
      </c>
      <c r="EA1080" s="16">
        <v>22</v>
      </c>
      <c r="EB1080" s="27" t="s">
        <v>185</v>
      </c>
      <c r="EC1080" s="27" t="s">
        <v>185</v>
      </c>
      <c r="ED1080" s="27" t="s">
        <v>182</v>
      </c>
      <c r="EE1080" s="29">
        <v>45071.8753125</v>
      </c>
      <c r="EF1080" s="28" t="s">
        <v>1123</v>
      </c>
      <c r="EG1080" s="28" t="s">
        <v>1124</v>
      </c>
      <c r="EH1080" s="28" t="s">
        <v>210</v>
      </c>
      <c r="EI1080" s="29">
        <v>45115.510740740741</v>
      </c>
      <c r="EJ1080" s="28" t="s">
        <v>542</v>
      </c>
      <c r="EK1080" s="28" t="s">
        <v>156</v>
      </c>
      <c r="EL1080" s="28" t="s">
        <v>543</v>
      </c>
      <c r="EM1080" s="45" t="s">
        <v>3713</v>
      </c>
      <c r="EN1080" s="46" t="str">
        <f t="shared" si="113"/>
        <v>343F108B</v>
      </c>
      <c r="EO1080" s="47">
        <f t="shared" si="114"/>
        <v>45175</v>
      </c>
      <c r="EP1080" s="47">
        <f t="shared" si="115"/>
        <v>45155</v>
      </c>
      <c r="EQ1080" s="48" t="str">
        <f t="shared" ca="1" si="116"/>
        <v>Y</v>
      </c>
      <c r="ER1080" s="49">
        <f t="shared" si="117"/>
        <v>20</v>
      </c>
      <c r="ES1080" s="50"/>
      <c r="ET1080" s="51">
        <f t="shared" si="118"/>
        <v>20</v>
      </c>
      <c r="EU1080" s="52">
        <f t="shared" si="119"/>
        <v>120000</v>
      </c>
      <c r="EV1080" s="46"/>
      <c r="EW1080" s="23" t="s">
        <v>3721</v>
      </c>
    </row>
    <row r="1081" spans="1:153" ht="14.25" hidden="1" customHeight="1">
      <c r="A1081" s="8">
        <v>1074</v>
      </c>
      <c r="B1081" s="9" t="s">
        <v>141</v>
      </c>
      <c r="C1081" s="10" t="s">
        <v>206</v>
      </c>
      <c r="D1081" s="10" t="s">
        <v>2008</v>
      </c>
      <c r="E1081" s="10" t="s">
        <v>151</v>
      </c>
      <c r="F1081" s="9" t="s">
        <v>2972</v>
      </c>
      <c r="G1081" s="10" t="s">
        <v>696</v>
      </c>
      <c r="H1081" s="9" t="s">
        <v>697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149</v>
      </c>
      <c r="N1081" s="9" t="s">
        <v>150</v>
      </c>
      <c r="O1081" s="9" t="s">
        <v>151</v>
      </c>
      <c r="P1081" s="9" t="s">
        <v>142</v>
      </c>
      <c r="Q1081" s="9" t="s">
        <v>152</v>
      </c>
      <c r="R1081" s="9" t="s">
        <v>336</v>
      </c>
      <c r="S1081" s="9" t="s">
        <v>305</v>
      </c>
      <c r="T1081" s="9" t="s">
        <v>306</v>
      </c>
      <c r="U1081" s="9" t="s">
        <v>337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2973</v>
      </c>
      <c r="AA1081" s="9" t="s">
        <v>2974</v>
      </c>
      <c r="AB1081" s="12" t="s">
        <v>2975</v>
      </c>
      <c r="AC1081" s="10" t="s">
        <v>2976</v>
      </c>
      <c r="AD1081" s="9" t="s">
        <v>2974</v>
      </c>
      <c r="AE1081" s="13" t="s">
        <v>2975</v>
      </c>
      <c r="AF1081" s="14" t="s">
        <v>704</v>
      </c>
      <c r="AG1081" s="10" t="s">
        <v>3020</v>
      </c>
      <c r="AH1081" s="11" t="s">
        <v>3021</v>
      </c>
      <c r="AI1081" s="11" t="s">
        <v>3022</v>
      </c>
      <c r="AJ1081" s="10" t="s">
        <v>3023</v>
      </c>
      <c r="AK1081" s="11" t="s">
        <v>3022</v>
      </c>
      <c r="AL1081" s="11" t="s">
        <v>168</v>
      </c>
      <c r="AM1081" s="10" t="s">
        <v>169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1.8</v>
      </c>
      <c r="AU1081" s="10" t="s">
        <v>206</v>
      </c>
      <c r="AV1081" s="16">
        <v>20000</v>
      </c>
      <c r="AW1081" s="16">
        <v>20000</v>
      </c>
      <c r="AX1081" s="16">
        <v>0</v>
      </c>
      <c r="AY1081" s="16">
        <v>4000</v>
      </c>
      <c r="AZ1081" s="16">
        <v>1500</v>
      </c>
      <c r="BA1081" s="17">
        <v>45153</v>
      </c>
      <c r="BB1081" s="30" t="s">
        <v>175</v>
      </c>
      <c r="BC1081" s="18">
        <v>45072</v>
      </c>
      <c r="BD1081" s="17">
        <v>45350</v>
      </c>
      <c r="BE1081" s="17">
        <v>45350</v>
      </c>
      <c r="BF1081" s="17">
        <v>45122</v>
      </c>
      <c r="BG1081" s="10">
        <v>85697182</v>
      </c>
      <c r="BH1081" s="9" t="s">
        <v>176</v>
      </c>
      <c r="BI1081" s="19">
        <v>45170</v>
      </c>
      <c r="BJ1081" s="20">
        <v>45180</v>
      </c>
      <c r="BK1081" s="16">
        <v>0</v>
      </c>
      <c r="BL1081" s="16">
        <v>0</v>
      </c>
      <c r="BM1081" s="9" t="s">
        <v>177</v>
      </c>
      <c r="BN1081" s="9" t="s">
        <v>178</v>
      </c>
      <c r="BO1081" s="9" t="s">
        <v>156</v>
      </c>
      <c r="BP1081" s="17">
        <v>45210</v>
      </c>
      <c r="BQ1081" s="17" t="s">
        <v>156</v>
      </c>
      <c r="BR1081" s="17" t="s">
        <v>156</v>
      </c>
      <c r="BS1081" s="17" t="s">
        <v>156</v>
      </c>
      <c r="BT1081" s="10" t="s">
        <v>156</v>
      </c>
      <c r="BU1081" s="17" t="s">
        <v>156</v>
      </c>
      <c r="BV1081" s="17" t="s">
        <v>156</v>
      </c>
      <c r="BW1081" s="17" t="s">
        <v>156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45076</v>
      </c>
      <c r="CD1081" s="10" t="s">
        <v>156</v>
      </c>
      <c r="CE1081" s="17" t="s">
        <v>156</v>
      </c>
      <c r="CF1081" s="17" t="s">
        <v>156</v>
      </c>
      <c r="CG1081" s="17" t="s">
        <v>156</v>
      </c>
      <c r="CH1081" s="17">
        <v>45072</v>
      </c>
      <c r="CI1081" s="16">
        <v>10000</v>
      </c>
      <c r="CJ1081" s="10" t="s">
        <v>3031</v>
      </c>
      <c r="CK1081" s="10" t="s">
        <v>230</v>
      </c>
      <c r="CL1081" s="18" t="s">
        <v>156</v>
      </c>
      <c r="CM1081" s="17" t="s">
        <v>156</v>
      </c>
      <c r="CN1081" s="10" t="s">
        <v>156</v>
      </c>
      <c r="CO1081" s="17" t="s">
        <v>156</v>
      </c>
      <c r="CP1081" s="17" t="s">
        <v>156</v>
      </c>
      <c r="CQ1081" s="17" t="s">
        <v>156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>
        <v>45160</v>
      </c>
      <c r="CX1081" s="10" t="s">
        <v>2555</v>
      </c>
      <c r="CY1081" s="17" t="s">
        <v>156</v>
      </c>
      <c r="CZ1081" s="17" t="s">
        <v>156</v>
      </c>
      <c r="DA1081" s="17" t="s">
        <v>156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>
        <v>45169</v>
      </c>
      <c r="DH1081" s="10" t="s">
        <v>2601</v>
      </c>
      <c r="DI1081" s="17" t="s">
        <v>156</v>
      </c>
      <c r="DJ1081" s="17" t="s">
        <v>156</v>
      </c>
      <c r="DK1081" s="17" t="s">
        <v>156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18</v>
      </c>
      <c r="DR1081" s="11">
        <v>18</v>
      </c>
      <c r="DS1081" s="16">
        <v>36</v>
      </c>
      <c r="DT1081" s="16">
        <v>10000</v>
      </c>
      <c r="DU1081" s="11" t="s">
        <v>181</v>
      </c>
      <c r="DV1081" s="11" t="s">
        <v>182</v>
      </c>
      <c r="DW1081" s="27" t="s">
        <v>156</v>
      </c>
      <c r="DX1081" s="27" t="s">
        <v>156</v>
      </c>
      <c r="DY1081" s="20" t="s">
        <v>156</v>
      </c>
      <c r="DZ1081" s="16">
        <v>7</v>
      </c>
      <c r="EA1081" s="16">
        <v>22</v>
      </c>
      <c r="EB1081" s="27" t="s">
        <v>185</v>
      </c>
      <c r="EC1081" s="27" t="s">
        <v>185</v>
      </c>
      <c r="ED1081" s="27" t="s">
        <v>182</v>
      </c>
      <c r="EE1081" s="29">
        <v>45071.8753125</v>
      </c>
      <c r="EF1081" s="28" t="s">
        <v>1123</v>
      </c>
      <c r="EG1081" s="28" t="s">
        <v>1124</v>
      </c>
      <c r="EH1081" s="28" t="s">
        <v>210</v>
      </c>
      <c r="EI1081" s="29">
        <v>45103.277256944442</v>
      </c>
      <c r="EJ1081" s="28" t="s">
        <v>195</v>
      </c>
      <c r="EK1081" s="28" t="s">
        <v>196</v>
      </c>
      <c r="EL1081" s="28" t="s">
        <v>190</v>
      </c>
      <c r="EM1081" s="45"/>
      <c r="EN1081" s="46" t="str">
        <f t="shared" si="113"/>
        <v>343F108B</v>
      </c>
      <c r="EO1081" s="47">
        <f t="shared" si="114"/>
        <v>45181</v>
      </c>
      <c r="EP1081" s="47">
        <f t="shared" si="115"/>
        <v>45160</v>
      </c>
      <c r="EQ1081" s="48" t="str">
        <f t="shared" ca="1" si="116"/>
        <v>Y</v>
      </c>
      <c r="ER1081" s="49">
        <f t="shared" si="117"/>
        <v>21</v>
      </c>
      <c r="ES1081" s="50"/>
      <c r="ET1081" s="51">
        <f t="shared" si="118"/>
        <v>21</v>
      </c>
      <c r="EU1081" s="52">
        <f t="shared" si="119"/>
        <v>0</v>
      </c>
      <c r="EV1081" s="46"/>
    </row>
    <row r="1082" spans="1:153" ht="14.25" hidden="1" customHeight="1">
      <c r="A1082" s="8">
        <v>1075</v>
      </c>
      <c r="B1082" s="9" t="s">
        <v>141</v>
      </c>
      <c r="C1082" s="10" t="s">
        <v>206</v>
      </c>
      <c r="D1082" s="10" t="s">
        <v>2008</v>
      </c>
      <c r="E1082" s="10" t="s">
        <v>151</v>
      </c>
      <c r="F1082" s="9" t="s">
        <v>2972</v>
      </c>
      <c r="G1082" s="10" t="s">
        <v>696</v>
      </c>
      <c r="H1082" s="9" t="s">
        <v>697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149</v>
      </c>
      <c r="N1082" s="9" t="s">
        <v>150</v>
      </c>
      <c r="O1082" s="9" t="s">
        <v>151</v>
      </c>
      <c r="P1082" s="9" t="s">
        <v>142</v>
      </c>
      <c r="Q1082" s="9" t="s">
        <v>152</v>
      </c>
      <c r="R1082" s="9" t="s">
        <v>336</v>
      </c>
      <c r="S1082" s="9" t="s">
        <v>305</v>
      </c>
      <c r="T1082" s="9" t="s">
        <v>306</v>
      </c>
      <c r="U1082" s="9" t="s">
        <v>337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2973</v>
      </c>
      <c r="AA1082" s="9" t="s">
        <v>2974</v>
      </c>
      <c r="AB1082" s="12" t="s">
        <v>2975</v>
      </c>
      <c r="AC1082" s="10" t="s">
        <v>2976</v>
      </c>
      <c r="AD1082" s="9" t="s">
        <v>2974</v>
      </c>
      <c r="AE1082" s="13" t="s">
        <v>2975</v>
      </c>
      <c r="AF1082" s="14" t="s">
        <v>704</v>
      </c>
      <c r="AG1082" s="10" t="s">
        <v>3020</v>
      </c>
      <c r="AH1082" s="11" t="s">
        <v>3021</v>
      </c>
      <c r="AI1082" s="11" t="s">
        <v>3022</v>
      </c>
      <c r="AJ1082" s="10" t="s">
        <v>3023</v>
      </c>
      <c r="AK1082" s="11" t="s">
        <v>3022</v>
      </c>
      <c r="AL1082" s="11" t="s">
        <v>168</v>
      </c>
      <c r="AM1082" s="10" t="s">
        <v>169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1.8</v>
      </c>
      <c r="AU1082" s="10" t="s">
        <v>206</v>
      </c>
      <c r="AV1082" s="16">
        <v>20000</v>
      </c>
      <c r="AW1082" s="16">
        <v>20000</v>
      </c>
      <c r="AX1082" s="16">
        <v>0</v>
      </c>
      <c r="AY1082" s="16">
        <v>4000</v>
      </c>
      <c r="AZ1082" s="16">
        <v>1500</v>
      </c>
      <c r="BA1082" s="17">
        <v>45153</v>
      </c>
      <c r="BB1082" s="30" t="s">
        <v>175</v>
      </c>
      <c r="BC1082" s="18">
        <v>45086</v>
      </c>
      <c r="BD1082" s="17">
        <v>45350</v>
      </c>
      <c r="BE1082" s="17">
        <v>45350</v>
      </c>
      <c r="BF1082" s="17">
        <v>45122</v>
      </c>
      <c r="BG1082" s="10">
        <v>85697183</v>
      </c>
      <c r="BH1082" s="9" t="s">
        <v>211</v>
      </c>
      <c r="BI1082" s="19">
        <v>45170</v>
      </c>
      <c r="BJ1082" s="20">
        <v>45187</v>
      </c>
      <c r="BK1082" s="16">
        <v>0</v>
      </c>
      <c r="BL1082" s="16">
        <v>0</v>
      </c>
      <c r="BM1082" s="9" t="s">
        <v>177</v>
      </c>
      <c r="BN1082" s="9" t="s">
        <v>178</v>
      </c>
      <c r="BO1082" s="9" t="s">
        <v>156</v>
      </c>
      <c r="BP1082" s="17">
        <v>45219</v>
      </c>
      <c r="BQ1082" s="17" t="s">
        <v>156</v>
      </c>
      <c r="BR1082" s="17" t="s">
        <v>156</v>
      </c>
      <c r="BS1082" s="17" t="s">
        <v>156</v>
      </c>
      <c r="BT1082" s="10" t="s">
        <v>156</v>
      </c>
      <c r="BU1082" s="17" t="s">
        <v>156</v>
      </c>
      <c r="BV1082" s="17" t="s">
        <v>156</v>
      </c>
      <c r="BW1082" s="17" t="s">
        <v>156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45090</v>
      </c>
      <c r="CD1082" s="10" t="s">
        <v>2573</v>
      </c>
      <c r="CE1082" s="17" t="s">
        <v>156</v>
      </c>
      <c r="CF1082" s="17" t="s">
        <v>156</v>
      </c>
      <c r="CG1082" s="17" t="s">
        <v>156</v>
      </c>
      <c r="CH1082" s="17">
        <v>45086</v>
      </c>
      <c r="CI1082" s="16">
        <v>2000</v>
      </c>
      <c r="CJ1082" s="10" t="s">
        <v>3032</v>
      </c>
      <c r="CK1082" s="10" t="s">
        <v>230</v>
      </c>
      <c r="CL1082" s="18" t="s">
        <v>156</v>
      </c>
      <c r="CM1082" s="17" t="s">
        <v>156</v>
      </c>
      <c r="CN1082" s="10" t="s">
        <v>156</v>
      </c>
      <c r="CO1082" s="17" t="s">
        <v>156</v>
      </c>
      <c r="CP1082" s="17" t="s">
        <v>156</v>
      </c>
      <c r="CQ1082" s="17" t="s">
        <v>156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45169</v>
      </c>
      <c r="CX1082" s="10" t="s">
        <v>991</v>
      </c>
      <c r="CY1082" s="17" t="s">
        <v>156</v>
      </c>
      <c r="CZ1082" s="17" t="s">
        <v>156</v>
      </c>
      <c r="DA1082" s="17" t="s">
        <v>156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>
        <v>45176</v>
      </c>
      <c r="DH1082" s="10" t="s">
        <v>2498</v>
      </c>
      <c r="DI1082" s="17" t="s">
        <v>156</v>
      </c>
      <c r="DJ1082" s="17" t="s">
        <v>156</v>
      </c>
      <c r="DK1082" s="17" t="s">
        <v>156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18</v>
      </c>
      <c r="DR1082" s="11">
        <v>18</v>
      </c>
      <c r="DS1082" s="16">
        <v>36</v>
      </c>
      <c r="DT1082" s="16">
        <v>2000</v>
      </c>
      <c r="DU1082" s="11" t="s">
        <v>181</v>
      </c>
      <c r="DV1082" s="11" t="s">
        <v>182</v>
      </c>
      <c r="DW1082" s="27" t="s">
        <v>156</v>
      </c>
      <c r="DX1082" s="27" t="s">
        <v>156</v>
      </c>
      <c r="DY1082" s="20" t="s">
        <v>156</v>
      </c>
      <c r="DZ1082" s="16">
        <v>7</v>
      </c>
      <c r="EA1082" s="16">
        <v>22</v>
      </c>
      <c r="EB1082" s="27" t="s">
        <v>185</v>
      </c>
      <c r="EC1082" s="27" t="s">
        <v>185</v>
      </c>
      <c r="ED1082" s="27" t="s">
        <v>182</v>
      </c>
      <c r="EE1082" s="29">
        <v>45071.8753125</v>
      </c>
      <c r="EF1082" s="28" t="s">
        <v>1123</v>
      </c>
      <c r="EG1082" s="28" t="s">
        <v>1124</v>
      </c>
      <c r="EH1082" s="28" t="s">
        <v>210</v>
      </c>
      <c r="EI1082" s="29">
        <v>45103.277256944442</v>
      </c>
      <c r="EJ1082" s="28" t="s">
        <v>195</v>
      </c>
      <c r="EK1082" s="28" t="s">
        <v>196</v>
      </c>
      <c r="EL1082" s="28" t="s">
        <v>190</v>
      </c>
      <c r="EM1082" s="45"/>
      <c r="EN1082" s="46" t="str">
        <f t="shared" si="113"/>
        <v>343F108B</v>
      </c>
      <c r="EO1082" s="47">
        <f t="shared" si="114"/>
        <v>45190</v>
      </c>
      <c r="EP1082" s="47">
        <f t="shared" si="115"/>
        <v>45169</v>
      </c>
      <c r="EQ1082" s="48" t="str">
        <f t="shared" ca="1" si="116"/>
        <v>Y</v>
      </c>
      <c r="ER1082" s="49">
        <f t="shared" si="117"/>
        <v>21</v>
      </c>
      <c r="ES1082" s="50"/>
      <c r="ET1082" s="51">
        <f t="shared" si="118"/>
        <v>21</v>
      </c>
      <c r="EU1082" s="52">
        <f t="shared" si="119"/>
        <v>0</v>
      </c>
      <c r="EV1082" s="46"/>
    </row>
    <row r="1083" spans="1:153" ht="14.25" hidden="1" customHeight="1">
      <c r="A1083" s="8">
        <v>1076</v>
      </c>
      <c r="B1083" s="9" t="s">
        <v>141</v>
      </c>
      <c r="C1083" s="10" t="s">
        <v>206</v>
      </c>
      <c r="D1083" s="10" t="s">
        <v>2008</v>
      </c>
      <c r="E1083" s="10" t="s">
        <v>151</v>
      </c>
      <c r="F1083" s="9" t="s">
        <v>2972</v>
      </c>
      <c r="G1083" s="10" t="s">
        <v>696</v>
      </c>
      <c r="H1083" s="9" t="s">
        <v>697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149</v>
      </c>
      <c r="N1083" s="9" t="s">
        <v>150</v>
      </c>
      <c r="O1083" s="9" t="s">
        <v>151</v>
      </c>
      <c r="P1083" s="9" t="s">
        <v>142</v>
      </c>
      <c r="Q1083" s="9" t="s">
        <v>152</v>
      </c>
      <c r="R1083" s="9" t="s">
        <v>336</v>
      </c>
      <c r="S1083" s="9" t="s">
        <v>305</v>
      </c>
      <c r="T1083" s="9" t="s">
        <v>306</v>
      </c>
      <c r="U1083" s="9" t="s">
        <v>337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2973</v>
      </c>
      <c r="AA1083" s="9" t="s">
        <v>2974</v>
      </c>
      <c r="AB1083" s="12" t="s">
        <v>2975</v>
      </c>
      <c r="AC1083" s="10" t="s">
        <v>2976</v>
      </c>
      <c r="AD1083" s="9" t="s">
        <v>2974</v>
      </c>
      <c r="AE1083" s="13" t="s">
        <v>2975</v>
      </c>
      <c r="AF1083" s="14" t="s">
        <v>704</v>
      </c>
      <c r="AG1083" s="10" t="s">
        <v>3020</v>
      </c>
      <c r="AH1083" s="11" t="s">
        <v>3021</v>
      </c>
      <c r="AI1083" s="11" t="s">
        <v>3022</v>
      </c>
      <c r="AJ1083" s="10" t="s">
        <v>3023</v>
      </c>
      <c r="AK1083" s="11" t="s">
        <v>3022</v>
      </c>
      <c r="AL1083" s="11" t="s">
        <v>168</v>
      </c>
      <c r="AM1083" s="10" t="s">
        <v>169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1.8</v>
      </c>
      <c r="AU1083" s="10" t="s">
        <v>206</v>
      </c>
      <c r="AV1083" s="16">
        <v>20000</v>
      </c>
      <c r="AW1083" s="16">
        <v>20000</v>
      </c>
      <c r="AX1083" s="16">
        <v>0</v>
      </c>
      <c r="AY1083" s="16">
        <v>4000</v>
      </c>
      <c r="AZ1083" s="16">
        <v>1500</v>
      </c>
      <c r="BA1083" s="17">
        <v>45153</v>
      </c>
      <c r="BB1083" s="30" t="s">
        <v>175</v>
      </c>
      <c r="BC1083" s="18">
        <v>45069</v>
      </c>
      <c r="BD1083" s="17">
        <v>45350</v>
      </c>
      <c r="BE1083" s="17">
        <v>45350</v>
      </c>
      <c r="BF1083" s="17">
        <v>45122</v>
      </c>
      <c r="BG1083" s="10">
        <v>85132292</v>
      </c>
      <c r="BH1083" s="9" t="s">
        <v>201</v>
      </c>
      <c r="BI1083" s="19">
        <v>45170</v>
      </c>
      <c r="BJ1083" s="20">
        <v>45194</v>
      </c>
      <c r="BK1083" s="16">
        <v>0</v>
      </c>
      <c r="BL1083" s="16">
        <v>0</v>
      </c>
      <c r="BM1083" s="9" t="s">
        <v>177</v>
      </c>
      <c r="BN1083" s="9" t="s">
        <v>178</v>
      </c>
      <c r="BO1083" s="9" t="s">
        <v>156</v>
      </c>
      <c r="BP1083" s="17">
        <v>45228</v>
      </c>
      <c r="BQ1083" s="17" t="s">
        <v>156</v>
      </c>
      <c r="BR1083" s="17">
        <v>45221</v>
      </c>
      <c r="BS1083" s="17" t="s">
        <v>156</v>
      </c>
      <c r="BT1083" s="10" t="s">
        <v>156</v>
      </c>
      <c r="BU1083" s="17" t="s">
        <v>156</v>
      </c>
      <c r="BV1083" s="17" t="s">
        <v>156</v>
      </c>
      <c r="BW1083" s="17">
        <v>44908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45072</v>
      </c>
      <c r="CD1083" s="10" t="s">
        <v>2208</v>
      </c>
      <c r="CE1083" s="17">
        <v>45072</v>
      </c>
      <c r="CF1083" s="17" t="s">
        <v>156</v>
      </c>
      <c r="CG1083" s="17">
        <v>45008</v>
      </c>
      <c r="CH1083" s="17">
        <v>45069</v>
      </c>
      <c r="CI1083" s="16">
        <v>1000</v>
      </c>
      <c r="CJ1083" s="10" t="s">
        <v>3033</v>
      </c>
      <c r="CK1083" s="10" t="s">
        <v>230</v>
      </c>
      <c r="CL1083" s="18" t="s">
        <v>156</v>
      </c>
      <c r="CM1083" s="17" t="s">
        <v>156</v>
      </c>
      <c r="CN1083" s="10" t="s">
        <v>156</v>
      </c>
      <c r="CO1083" s="17" t="s">
        <v>156</v>
      </c>
      <c r="CP1083" s="17" t="s">
        <v>156</v>
      </c>
      <c r="CQ1083" s="17">
        <v>44908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>
        <v>45169</v>
      </c>
      <c r="CX1083" s="10" t="s">
        <v>991</v>
      </c>
      <c r="CY1083" s="17">
        <v>45163</v>
      </c>
      <c r="CZ1083" s="17" t="s">
        <v>156</v>
      </c>
      <c r="DA1083" s="17">
        <v>45008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>
        <v>45176</v>
      </c>
      <c r="DH1083" s="10" t="s">
        <v>992</v>
      </c>
      <c r="DI1083" s="17">
        <v>45170</v>
      </c>
      <c r="DJ1083" s="17" t="s">
        <v>156</v>
      </c>
      <c r="DK1083" s="17">
        <v>45013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18</v>
      </c>
      <c r="DR1083" s="11">
        <v>18</v>
      </c>
      <c r="DS1083" s="16">
        <v>36</v>
      </c>
      <c r="DT1083" s="16">
        <v>3700</v>
      </c>
      <c r="DU1083" s="11" t="s">
        <v>181</v>
      </c>
      <c r="DV1083" s="11" t="s">
        <v>182</v>
      </c>
      <c r="DW1083" s="27" t="s">
        <v>156</v>
      </c>
      <c r="DX1083" s="27" t="s">
        <v>156</v>
      </c>
      <c r="DY1083" s="20" t="s">
        <v>2553</v>
      </c>
      <c r="DZ1083" s="16">
        <v>7</v>
      </c>
      <c r="EA1083" s="16">
        <v>22</v>
      </c>
      <c r="EB1083" s="27" t="s">
        <v>185</v>
      </c>
      <c r="EC1083" s="27" t="s">
        <v>185</v>
      </c>
      <c r="ED1083" s="27" t="s">
        <v>182</v>
      </c>
      <c r="EE1083" s="29">
        <v>44909.012962962966</v>
      </c>
      <c r="EF1083" s="28" t="s">
        <v>186</v>
      </c>
      <c r="EG1083" s="28" t="s">
        <v>156</v>
      </c>
      <c r="EH1083" s="28" t="s">
        <v>187</v>
      </c>
      <c r="EI1083" s="29">
        <v>45103.277256944442</v>
      </c>
      <c r="EJ1083" s="28" t="s">
        <v>195</v>
      </c>
      <c r="EK1083" s="28" t="s">
        <v>196</v>
      </c>
      <c r="EL1083" s="28" t="s">
        <v>190</v>
      </c>
      <c r="EM1083" s="45"/>
      <c r="EN1083" s="46" t="str">
        <f t="shared" si="113"/>
        <v>343F108B</v>
      </c>
      <c r="EO1083" s="47">
        <f t="shared" si="114"/>
        <v>45199</v>
      </c>
      <c r="EP1083" s="47">
        <f t="shared" si="115"/>
        <v>45169</v>
      </c>
      <c r="EQ1083" s="48" t="str">
        <f t="shared" ca="1" si="116"/>
        <v>Y</v>
      </c>
      <c r="ER1083" s="49">
        <f t="shared" si="117"/>
        <v>30</v>
      </c>
      <c r="ES1083" s="50"/>
      <c r="ET1083" s="51">
        <f t="shared" si="118"/>
        <v>30</v>
      </c>
      <c r="EU1083" s="52">
        <f t="shared" si="119"/>
        <v>0</v>
      </c>
      <c r="EV1083" s="46"/>
    </row>
    <row r="1084" spans="1:153" ht="14.25" hidden="1" customHeight="1">
      <c r="A1084" s="8">
        <v>1077</v>
      </c>
      <c r="B1084" s="9" t="s">
        <v>141</v>
      </c>
      <c r="C1084" s="10" t="s">
        <v>206</v>
      </c>
      <c r="D1084" s="10" t="s">
        <v>2008</v>
      </c>
      <c r="E1084" s="10" t="s">
        <v>151</v>
      </c>
      <c r="F1084" s="9" t="s">
        <v>2972</v>
      </c>
      <c r="G1084" s="10" t="s">
        <v>696</v>
      </c>
      <c r="H1084" s="9" t="s">
        <v>697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149</v>
      </c>
      <c r="N1084" s="9" t="s">
        <v>150</v>
      </c>
      <c r="O1084" s="9" t="s">
        <v>151</v>
      </c>
      <c r="P1084" s="9" t="s">
        <v>142</v>
      </c>
      <c r="Q1084" s="9" t="s">
        <v>152</v>
      </c>
      <c r="R1084" s="9" t="s">
        <v>336</v>
      </c>
      <c r="S1084" s="9" t="s">
        <v>305</v>
      </c>
      <c r="T1084" s="9" t="s">
        <v>306</v>
      </c>
      <c r="U1084" s="9" t="s">
        <v>337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2973</v>
      </c>
      <c r="AA1084" s="9" t="s">
        <v>2974</v>
      </c>
      <c r="AB1084" s="12" t="s">
        <v>2975</v>
      </c>
      <c r="AC1084" s="10" t="s">
        <v>2976</v>
      </c>
      <c r="AD1084" s="9" t="s">
        <v>2974</v>
      </c>
      <c r="AE1084" s="13" t="s">
        <v>2975</v>
      </c>
      <c r="AF1084" s="14" t="s">
        <v>704</v>
      </c>
      <c r="AG1084" s="10" t="s">
        <v>3020</v>
      </c>
      <c r="AH1084" s="11" t="s">
        <v>3021</v>
      </c>
      <c r="AI1084" s="11" t="s">
        <v>3022</v>
      </c>
      <c r="AJ1084" s="10" t="s">
        <v>3023</v>
      </c>
      <c r="AK1084" s="11" t="s">
        <v>3022</v>
      </c>
      <c r="AL1084" s="11" t="s">
        <v>168</v>
      </c>
      <c r="AM1084" s="10" t="s">
        <v>169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1.8</v>
      </c>
      <c r="AU1084" s="10" t="s">
        <v>206</v>
      </c>
      <c r="AV1084" s="16">
        <v>20000</v>
      </c>
      <c r="AW1084" s="16">
        <v>20000</v>
      </c>
      <c r="AX1084" s="16">
        <v>0</v>
      </c>
      <c r="AY1084" s="16">
        <v>4000</v>
      </c>
      <c r="AZ1084" s="16">
        <v>1500</v>
      </c>
      <c r="BA1084" s="17">
        <v>45153</v>
      </c>
      <c r="BB1084" s="30" t="s">
        <v>175</v>
      </c>
      <c r="BC1084" s="18">
        <v>45082</v>
      </c>
      <c r="BD1084" s="17">
        <v>45350</v>
      </c>
      <c r="BE1084" s="17">
        <v>45350</v>
      </c>
      <c r="BF1084" s="17">
        <v>45122</v>
      </c>
      <c r="BG1084" s="10">
        <v>85132291</v>
      </c>
      <c r="BH1084" s="9" t="s">
        <v>618</v>
      </c>
      <c r="BI1084" s="19">
        <v>45200</v>
      </c>
      <c r="BJ1084" s="20">
        <v>45201</v>
      </c>
      <c r="BK1084" s="16">
        <v>0</v>
      </c>
      <c r="BL1084" s="16">
        <v>0</v>
      </c>
      <c r="BM1084" s="9" t="s">
        <v>177</v>
      </c>
      <c r="BN1084" s="9" t="s">
        <v>178</v>
      </c>
      <c r="BO1084" s="9" t="s">
        <v>156</v>
      </c>
      <c r="BP1084" s="17">
        <v>45235</v>
      </c>
      <c r="BQ1084" s="17" t="s">
        <v>156</v>
      </c>
      <c r="BR1084" s="17">
        <v>45235</v>
      </c>
      <c r="BS1084" s="17" t="s">
        <v>156</v>
      </c>
      <c r="BT1084" s="10" t="s">
        <v>156</v>
      </c>
      <c r="BU1084" s="17" t="s">
        <v>156</v>
      </c>
      <c r="BV1084" s="17" t="s">
        <v>156</v>
      </c>
      <c r="BW1084" s="17">
        <v>44908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>
        <v>45083</v>
      </c>
      <c r="CD1084" s="10" t="s">
        <v>1867</v>
      </c>
      <c r="CE1084" s="17">
        <v>45086</v>
      </c>
      <c r="CF1084" s="17" t="s">
        <v>156</v>
      </c>
      <c r="CG1084" s="17">
        <v>45008</v>
      </c>
      <c r="CH1084" s="17">
        <v>45082</v>
      </c>
      <c r="CI1084" s="16">
        <v>3000</v>
      </c>
      <c r="CJ1084" s="10" t="s">
        <v>3034</v>
      </c>
      <c r="CK1084" s="10" t="s">
        <v>230</v>
      </c>
      <c r="CL1084" s="18" t="s">
        <v>156</v>
      </c>
      <c r="CM1084" s="17" t="s">
        <v>156</v>
      </c>
      <c r="CN1084" s="10" t="s">
        <v>156</v>
      </c>
      <c r="CO1084" s="17" t="s">
        <v>156</v>
      </c>
      <c r="CP1084" s="17" t="s">
        <v>156</v>
      </c>
      <c r="CQ1084" s="17">
        <v>44908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>
        <v>45183</v>
      </c>
      <c r="CX1084" s="10" t="s">
        <v>2194</v>
      </c>
      <c r="CY1084" s="17">
        <v>45177</v>
      </c>
      <c r="CZ1084" s="17" t="s">
        <v>156</v>
      </c>
      <c r="DA1084" s="17">
        <v>45008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>
        <v>45195</v>
      </c>
      <c r="DH1084" s="10" t="s">
        <v>2195</v>
      </c>
      <c r="DI1084" s="17">
        <v>45184</v>
      </c>
      <c r="DJ1084" s="17" t="s">
        <v>156</v>
      </c>
      <c r="DK1084" s="17">
        <v>45013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18</v>
      </c>
      <c r="DR1084" s="11">
        <v>18</v>
      </c>
      <c r="DS1084" s="16">
        <v>36</v>
      </c>
      <c r="DT1084" s="16">
        <v>1100</v>
      </c>
      <c r="DU1084" s="11" t="s">
        <v>181</v>
      </c>
      <c r="DV1084" s="11" t="s">
        <v>182</v>
      </c>
      <c r="DW1084" s="27" t="s">
        <v>156</v>
      </c>
      <c r="DX1084" s="27" t="s">
        <v>156</v>
      </c>
      <c r="DY1084" s="20" t="s">
        <v>2868</v>
      </c>
      <c r="DZ1084" s="16">
        <v>7</v>
      </c>
      <c r="EA1084" s="16">
        <v>22</v>
      </c>
      <c r="EB1084" s="27" t="s">
        <v>185</v>
      </c>
      <c r="EC1084" s="27" t="s">
        <v>185</v>
      </c>
      <c r="ED1084" s="27" t="s">
        <v>182</v>
      </c>
      <c r="EE1084" s="29">
        <v>44909.012962962966</v>
      </c>
      <c r="EF1084" s="28" t="s">
        <v>186</v>
      </c>
      <c r="EG1084" s="28" t="s">
        <v>156</v>
      </c>
      <c r="EH1084" s="28" t="s">
        <v>187</v>
      </c>
      <c r="EI1084" s="29">
        <v>45103.277256944442</v>
      </c>
      <c r="EJ1084" s="28" t="s">
        <v>195</v>
      </c>
      <c r="EK1084" s="28" t="s">
        <v>196</v>
      </c>
      <c r="EL1084" s="28" t="s">
        <v>190</v>
      </c>
      <c r="EM1084" s="45"/>
      <c r="EN1084" s="46" t="str">
        <f t="shared" si="113"/>
        <v>343F108B</v>
      </c>
      <c r="EO1084" s="47">
        <f t="shared" si="114"/>
        <v>45206</v>
      </c>
      <c r="EP1084" s="47">
        <f t="shared" si="115"/>
        <v>45183</v>
      </c>
      <c r="EQ1084" s="48" t="str">
        <f t="shared" ca="1" si="116"/>
        <v>Y</v>
      </c>
      <c r="ER1084" s="49">
        <f t="shared" si="117"/>
        <v>23</v>
      </c>
      <c r="ES1084" s="50"/>
      <c r="ET1084" s="51">
        <f t="shared" si="118"/>
        <v>23</v>
      </c>
      <c r="EU1084" s="52">
        <f t="shared" si="119"/>
        <v>0</v>
      </c>
      <c r="EV1084" s="46"/>
    </row>
    <row r="1085" spans="1:153" ht="14.25" hidden="1" customHeight="1">
      <c r="A1085" s="8">
        <v>1078</v>
      </c>
      <c r="B1085" s="9" t="s">
        <v>141</v>
      </c>
      <c r="C1085" s="10" t="s">
        <v>206</v>
      </c>
      <c r="D1085" s="10" t="s">
        <v>2008</v>
      </c>
      <c r="E1085" s="10" t="s">
        <v>151</v>
      </c>
      <c r="F1085" s="9" t="s">
        <v>2972</v>
      </c>
      <c r="G1085" s="10" t="s">
        <v>696</v>
      </c>
      <c r="H1085" s="9" t="s">
        <v>697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149</v>
      </c>
      <c r="N1085" s="9" t="s">
        <v>150</v>
      </c>
      <c r="O1085" s="9" t="s">
        <v>151</v>
      </c>
      <c r="P1085" s="9" t="s">
        <v>142</v>
      </c>
      <c r="Q1085" s="9" t="s">
        <v>152</v>
      </c>
      <c r="R1085" s="9" t="s">
        <v>336</v>
      </c>
      <c r="S1085" s="9" t="s">
        <v>305</v>
      </c>
      <c r="T1085" s="9" t="s">
        <v>306</v>
      </c>
      <c r="U1085" s="9" t="s">
        <v>337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2973</v>
      </c>
      <c r="AA1085" s="9" t="s">
        <v>2974</v>
      </c>
      <c r="AB1085" s="12" t="s">
        <v>2975</v>
      </c>
      <c r="AC1085" s="10" t="s">
        <v>2976</v>
      </c>
      <c r="AD1085" s="9" t="s">
        <v>2974</v>
      </c>
      <c r="AE1085" s="13" t="s">
        <v>2975</v>
      </c>
      <c r="AF1085" s="14" t="s">
        <v>704</v>
      </c>
      <c r="AG1085" s="10" t="s">
        <v>3020</v>
      </c>
      <c r="AH1085" s="11" t="s">
        <v>3021</v>
      </c>
      <c r="AI1085" s="11" t="s">
        <v>3022</v>
      </c>
      <c r="AJ1085" s="10" t="s">
        <v>3023</v>
      </c>
      <c r="AK1085" s="11" t="s">
        <v>3022</v>
      </c>
      <c r="AL1085" s="11" t="s">
        <v>168</v>
      </c>
      <c r="AM1085" s="10" t="s">
        <v>169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1.8</v>
      </c>
      <c r="AU1085" s="10" t="s">
        <v>206</v>
      </c>
      <c r="AV1085" s="16">
        <v>20000</v>
      </c>
      <c r="AW1085" s="16">
        <v>20000</v>
      </c>
      <c r="AX1085" s="16">
        <v>0</v>
      </c>
      <c r="AY1085" s="16">
        <v>4000</v>
      </c>
      <c r="AZ1085" s="16">
        <v>1500</v>
      </c>
      <c r="BA1085" s="17">
        <v>45153</v>
      </c>
      <c r="BB1085" s="30" t="s">
        <v>175</v>
      </c>
      <c r="BC1085" s="18">
        <v>45082</v>
      </c>
      <c r="BD1085" s="17">
        <v>45350</v>
      </c>
      <c r="BE1085" s="17">
        <v>45350</v>
      </c>
      <c r="BF1085" s="17">
        <v>45122</v>
      </c>
      <c r="BG1085" s="10">
        <v>85487953</v>
      </c>
      <c r="BH1085" s="9" t="s">
        <v>620</v>
      </c>
      <c r="BI1085" s="19">
        <v>45200</v>
      </c>
      <c r="BJ1085" s="20">
        <v>45201</v>
      </c>
      <c r="BK1085" s="16">
        <v>0</v>
      </c>
      <c r="BL1085" s="16">
        <v>0</v>
      </c>
      <c r="BM1085" s="9" t="s">
        <v>177</v>
      </c>
      <c r="BN1085" s="9" t="s">
        <v>178</v>
      </c>
      <c r="BO1085" s="9" t="s">
        <v>156</v>
      </c>
      <c r="BP1085" s="17">
        <v>45235</v>
      </c>
      <c r="BQ1085" s="17" t="s">
        <v>156</v>
      </c>
      <c r="BR1085" s="17">
        <v>45235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45022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>
        <v>45083</v>
      </c>
      <c r="CD1085" s="10" t="s">
        <v>1867</v>
      </c>
      <c r="CE1085" s="17">
        <v>45086</v>
      </c>
      <c r="CF1085" s="17" t="s">
        <v>156</v>
      </c>
      <c r="CG1085" s="17">
        <v>45022</v>
      </c>
      <c r="CH1085" s="17">
        <v>45082</v>
      </c>
      <c r="CI1085" s="16">
        <v>1400</v>
      </c>
      <c r="CJ1085" s="10" t="s">
        <v>3035</v>
      </c>
      <c r="CK1085" s="10" t="s">
        <v>230</v>
      </c>
      <c r="CL1085" s="18" t="s">
        <v>156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45022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>
        <v>45183</v>
      </c>
      <c r="CX1085" s="10" t="s">
        <v>2194</v>
      </c>
      <c r="CY1085" s="17">
        <v>45177</v>
      </c>
      <c r="CZ1085" s="17" t="s">
        <v>156</v>
      </c>
      <c r="DA1085" s="17">
        <v>45022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>
        <v>45195</v>
      </c>
      <c r="DH1085" s="10" t="s">
        <v>2195</v>
      </c>
      <c r="DI1085" s="17">
        <v>45184</v>
      </c>
      <c r="DJ1085" s="17" t="s">
        <v>156</v>
      </c>
      <c r="DK1085" s="17">
        <v>45022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18</v>
      </c>
      <c r="DR1085" s="11">
        <v>18</v>
      </c>
      <c r="DS1085" s="16">
        <v>36</v>
      </c>
      <c r="DT1085" s="16">
        <v>500</v>
      </c>
      <c r="DU1085" s="11" t="s">
        <v>181</v>
      </c>
      <c r="DV1085" s="11" t="s">
        <v>182</v>
      </c>
      <c r="DW1085" s="27" t="s">
        <v>156</v>
      </c>
      <c r="DX1085" s="27" t="s">
        <v>156</v>
      </c>
      <c r="DY1085" s="20" t="s">
        <v>2868</v>
      </c>
      <c r="DZ1085" s="16">
        <v>7</v>
      </c>
      <c r="EA1085" s="16">
        <v>22</v>
      </c>
      <c r="EB1085" s="27" t="s">
        <v>185</v>
      </c>
      <c r="EC1085" s="27" t="s">
        <v>185</v>
      </c>
      <c r="ED1085" s="27" t="s">
        <v>182</v>
      </c>
      <c r="EE1085" s="29">
        <v>45022.979618055557</v>
      </c>
      <c r="EF1085" s="28" t="s">
        <v>186</v>
      </c>
      <c r="EG1085" s="28" t="s">
        <v>156</v>
      </c>
      <c r="EH1085" s="28" t="s">
        <v>187</v>
      </c>
      <c r="EI1085" s="29">
        <v>45103.277256944442</v>
      </c>
      <c r="EJ1085" s="28" t="s">
        <v>195</v>
      </c>
      <c r="EK1085" s="28" t="s">
        <v>196</v>
      </c>
      <c r="EL1085" s="28" t="s">
        <v>190</v>
      </c>
      <c r="EM1085" s="45"/>
      <c r="EN1085" s="46" t="str">
        <f t="shared" si="113"/>
        <v>343F108B</v>
      </c>
      <c r="EO1085" s="47">
        <f t="shared" si="114"/>
        <v>45206</v>
      </c>
      <c r="EP1085" s="47">
        <f t="shared" si="115"/>
        <v>45183</v>
      </c>
      <c r="EQ1085" s="48" t="str">
        <f t="shared" ca="1" si="116"/>
        <v>Y</v>
      </c>
      <c r="ER1085" s="49">
        <f t="shared" si="117"/>
        <v>23</v>
      </c>
      <c r="ES1085" s="50"/>
      <c r="ET1085" s="51">
        <f t="shared" si="118"/>
        <v>23</v>
      </c>
      <c r="EU1085" s="52">
        <f t="shared" si="119"/>
        <v>0</v>
      </c>
      <c r="EV1085" s="46"/>
    </row>
    <row r="1086" spans="1:153" ht="14.25" hidden="1" customHeight="1">
      <c r="A1086" s="8">
        <v>1079</v>
      </c>
      <c r="B1086" s="9" t="s">
        <v>141</v>
      </c>
      <c r="C1086" s="10" t="s">
        <v>206</v>
      </c>
      <c r="D1086" s="10" t="s">
        <v>2008</v>
      </c>
      <c r="E1086" s="10" t="s">
        <v>151</v>
      </c>
      <c r="F1086" s="9" t="s">
        <v>2972</v>
      </c>
      <c r="G1086" s="10" t="s">
        <v>696</v>
      </c>
      <c r="H1086" s="9" t="s">
        <v>697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149</v>
      </c>
      <c r="N1086" s="9" t="s">
        <v>150</v>
      </c>
      <c r="O1086" s="9" t="s">
        <v>151</v>
      </c>
      <c r="P1086" s="9" t="s">
        <v>142</v>
      </c>
      <c r="Q1086" s="9" t="s">
        <v>152</v>
      </c>
      <c r="R1086" s="9" t="s">
        <v>336</v>
      </c>
      <c r="S1086" s="9" t="s">
        <v>305</v>
      </c>
      <c r="T1086" s="9" t="s">
        <v>306</v>
      </c>
      <c r="U1086" s="9" t="s">
        <v>337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2973</v>
      </c>
      <c r="AA1086" s="9" t="s">
        <v>2974</v>
      </c>
      <c r="AB1086" s="12" t="s">
        <v>2975</v>
      </c>
      <c r="AC1086" s="10" t="s">
        <v>2976</v>
      </c>
      <c r="AD1086" s="9" t="s">
        <v>2974</v>
      </c>
      <c r="AE1086" s="13" t="s">
        <v>2975</v>
      </c>
      <c r="AF1086" s="14" t="s">
        <v>704</v>
      </c>
      <c r="AG1086" s="10" t="s">
        <v>3020</v>
      </c>
      <c r="AH1086" s="11" t="s">
        <v>3021</v>
      </c>
      <c r="AI1086" s="11" t="s">
        <v>3022</v>
      </c>
      <c r="AJ1086" s="10" t="s">
        <v>3023</v>
      </c>
      <c r="AK1086" s="11" t="s">
        <v>3022</v>
      </c>
      <c r="AL1086" s="11" t="s">
        <v>168</v>
      </c>
      <c r="AM1086" s="10" t="s">
        <v>169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1.8</v>
      </c>
      <c r="AU1086" s="10" t="s">
        <v>206</v>
      </c>
      <c r="AV1086" s="16">
        <v>20000</v>
      </c>
      <c r="AW1086" s="16">
        <v>20000</v>
      </c>
      <c r="AX1086" s="16">
        <v>0</v>
      </c>
      <c r="AY1086" s="16">
        <v>4000</v>
      </c>
      <c r="AZ1086" s="16">
        <v>1500</v>
      </c>
      <c r="BA1086" s="17">
        <v>45153</v>
      </c>
      <c r="BB1086" s="30" t="s">
        <v>175</v>
      </c>
      <c r="BC1086" s="18">
        <v>45119</v>
      </c>
      <c r="BD1086" s="17">
        <v>45350</v>
      </c>
      <c r="BE1086" s="17">
        <v>45350</v>
      </c>
      <c r="BF1086" s="17">
        <v>45122</v>
      </c>
      <c r="BG1086" s="10">
        <v>85654721</v>
      </c>
      <c r="BH1086" s="9" t="s">
        <v>621</v>
      </c>
      <c r="BI1086" s="19">
        <v>45200</v>
      </c>
      <c r="BJ1086" s="20">
        <v>45208</v>
      </c>
      <c r="BK1086" s="16">
        <v>2000</v>
      </c>
      <c r="BL1086" s="16">
        <v>3600</v>
      </c>
      <c r="BM1086" s="9" t="s">
        <v>177</v>
      </c>
      <c r="BN1086" s="9" t="s">
        <v>226</v>
      </c>
      <c r="BO1086" s="9" t="s">
        <v>156</v>
      </c>
      <c r="BP1086" s="17">
        <v>45243</v>
      </c>
      <c r="BQ1086" s="17" t="s">
        <v>156</v>
      </c>
      <c r="BR1086" s="17">
        <v>45236</v>
      </c>
      <c r="BS1086" s="17" t="s">
        <v>156</v>
      </c>
      <c r="BT1086" s="10" t="s">
        <v>156</v>
      </c>
      <c r="BU1086" s="17" t="s">
        <v>156</v>
      </c>
      <c r="BV1086" s="17" t="s">
        <v>156</v>
      </c>
      <c r="BW1086" s="17">
        <v>45068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45083</v>
      </c>
      <c r="CD1086" s="10" t="s">
        <v>156</v>
      </c>
      <c r="CE1086" s="17">
        <v>45086</v>
      </c>
      <c r="CF1086" s="17" t="s">
        <v>156</v>
      </c>
      <c r="CG1086" s="17">
        <v>45070</v>
      </c>
      <c r="CH1086" s="17">
        <v>45082</v>
      </c>
      <c r="CI1086" s="16">
        <v>5000</v>
      </c>
      <c r="CJ1086" s="10" t="s">
        <v>3036</v>
      </c>
      <c r="CK1086" s="10" t="s">
        <v>230</v>
      </c>
      <c r="CL1086" s="18" t="s">
        <v>156</v>
      </c>
      <c r="CM1086" s="17" t="s">
        <v>156</v>
      </c>
      <c r="CN1086" s="10" t="s">
        <v>156</v>
      </c>
      <c r="CO1086" s="17" t="s">
        <v>156</v>
      </c>
      <c r="CP1086" s="17" t="s">
        <v>156</v>
      </c>
      <c r="CQ1086" s="17">
        <v>45068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45190</v>
      </c>
      <c r="CX1086" s="10" t="s">
        <v>3009</v>
      </c>
      <c r="CY1086" s="17">
        <v>45177</v>
      </c>
      <c r="CZ1086" s="17" t="s">
        <v>156</v>
      </c>
      <c r="DA1086" s="17">
        <v>45070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>
        <v>45190</v>
      </c>
      <c r="DH1086" s="10" t="s">
        <v>2220</v>
      </c>
      <c r="DI1086" s="17">
        <v>45184</v>
      </c>
      <c r="DJ1086" s="17" t="s">
        <v>156</v>
      </c>
      <c r="DK1086" s="17">
        <v>45070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18</v>
      </c>
      <c r="DR1086" s="11">
        <v>18</v>
      </c>
      <c r="DS1086" s="16">
        <v>36</v>
      </c>
      <c r="DT1086" s="16">
        <v>0</v>
      </c>
      <c r="DU1086" s="11" t="s">
        <v>181</v>
      </c>
      <c r="DV1086" s="11" t="s">
        <v>182</v>
      </c>
      <c r="DW1086" s="27" t="s">
        <v>156</v>
      </c>
      <c r="DX1086" s="27" t="s">
        <v>156</v>
      </c>
      <c r="DY1086" s="20" t="s">
        <v>3037</v>
      </c>
      <c r="DZ1086" s="16">
        <v>7</v>
      </c>
      <c r="EA1086" s="16">
        <v>22</v>
      </c>
      <c r="EB1086" s="27" t="s">
        <v>185</v>
      </c>
      <c r="EC1086" s="27" t="s">
        <v>185</v>
      </c>
      <c r="ED1086" s="27" t="s">
        <v>182</v>
      </c>
      <c r="EE1086" s="29">
        <v>45068.822800925926</v>
      </c>
      <c r="EF1086" s="28" t="s">
        <v>186</v>
      </c>
      <c r="EG1086" s="28" t="s">
        <v>156</v>
      </c>
      <c r="EH1086" s="28" t="s">
        <v>187</v>
      </c>
      <c r="EI1086" s="29">
        <v>45115.510740740741</v>
      </c>
      <c r="EJ1086" s="28" t="s">
        <v>542</v>
      </c>
      <c r="EK1086" s="28" t="s">
        <v>156</v>
      </c>
      <c r="EL1086" s="28" t="s">
        <v>543</v>
      </c>
      <c r="EM1086" s="45"/>
      <c r="EN1086" s="46" t="str">
        <f t="shared" si="113"/>
        <v>343F108B</v>
      </c>
      <c r="EO1086" s="47">
        <f t="shared" si="114"/>
        <v>45214</v>
      </c>
      <c r="EP1086" s="47">
        <f t="shared" si="115"/>
        <v>45190</v>
      </c>
      <c r="EQ1086" s="48" t="str">
        <f t="shared" ca="1" si="116"/>
        <v>Y</v>
      </c>
      <c r="ER1086" s="49">
        <f t="shared" si="117"/>
        <v>24</v>
      </c>
      <c r="ES1086" s="50"/>
      <c r="ET1086" s="51">
        <f t="shared" si="118"/>
        <v>24</v>
      </c>
      <c r="EU1086" s="52">
        <f t="shared" si="119"/>
        <v>48000</v>
      </c>
      <c r="EV1086" s="46"/>
      <c r="EW1086" s="23" t="s">
        <v>3717</v>
      </c>
    </row>
    <row r="1087" spans="1:153" ht="14.25" hidden="1" customHeight="1">
      <c r="A1087" s="8">
        <v>1080</v>
      </c>
      <c r="B1087" s="9" t="s">
        <v>141</v>
      </c>
      <c r="C1087" s="10" t="s">
        <v>206</v>
      </c>
      <c r="D1087" s="10" t="s">
        <v>2008</v>
      </c>
      <c r="E1087" s="10" t="s">
        <v>151</v>
      </c>
      <c r="F1087" s="9" t="s">
        <v>2972</v>
      </c>
      <c r="G1087" s="10" t="s">
        <v>696</v>
      </c>
      <c r="H1087" s="9" t="s">
        <v>697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149</v>
      </c>
      <c r="N1087" s="9" t="s">
        <v>150</v>
      </c>
      <c r="O1087" s="9" t="s">
        <v>151</v>
      </c>
      <c r="P1087" s="9" t="s">
        <v>142</v>
      </c>
      <c r="Q1087" s="9" t="s">
        <v>152</v>
      </c>
      <c r="R1087" s="9" t="s">
        <v>336</v>
      </c>
      <c r="S1087" s="9" t="s">
        <v>305</v>
      </c>
      <c r="T1087" s="9" t="s">
        <v>306</v>
      </c>
      <c r="U1087" s="9" t="s">
        <v>337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2973</v>
      </c>
      <c r="AA1087" s="9" t="s">
        <v>2974</v>
      </c>
      <c r="AB1087" s="12" t="s">
        <v>2975</v>
      </c>
      <c r="AC1087" s="10" t="s">
        <v>2976</v>
      </c>
      <c r="AD1087" s="9" t="s">
        <v>2974</v>
      </c>
      <c r="AE1087" s="13" t="s">
        <v>2975</v>
      </c>
      <c r="AF1087" s="14" t="s">
        <v>704</v>
      </c>
      <c r="AG1087" s="10" t="s">
        <v>3020</v>
      </c>
      <c r="AH1087" s="11" t="s">
        <v>3021</v>
      </c>
      <c r="AI1087" s="11" t="s">
        <v>3022</v>
      </c>
      <c r="AJ1087" s="10" t="s">
        <v>3023</v>
      </c>
      <c r="AK1087" s="11" t="s">
        <v>3022</v>
      </c>
      <c r="AL1087" s="11" t="s">
        <v>168</v>
      </c>
      <c r="AM1087" s="10" t="s">
        <v>169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1.8</v>
      </c>
      <c r="AU1087" s="10" t="s">
        <v>206</v>
      </c>
      <c r="AV1087" s="16">
        <v>20000</v>
      </c>
      <c r="AW1087" s="16">
        <v>20000</v>
      </c>
      <c r="AX1087" s="16">
        <v>0</v>
      </c>
      <c r="AY1087" s="16">
        <v>4000</v>
      </c>
      <c r="AZ1087" s="16">
        <v>1500</v>
      </c>
      <c r="BA1087" s="17">
        <v>45153</v>
      </c>
      <c r="BB1087" s="30" t="s">
        <v>175</v>
      </c>
      <c r="BC1087" s="18" t="s">
        <v>156</v>
      </c>
      <c r="BD1087" s="17">
        <v>45350</v>
      </c>
      <c r="BE1087" s="17">
        <v>45350</v>
      </c>
      <c r="BF1087" s="17">
        <v>45122</v>
      </c>
      <c r="BG1087" s="10">
        <v>85487952</v>
      </c>
      <c r="BH1087" s="9" t="s">
        <v>280</v>
      </c>
      <c r="BI1087" s="19">
        <v>45200</v>
      </c>
      <c r="BJ1087" s="20">
        <v>45222</v>
      </c>
      <c r="BK1087" s="16">
        <v>0</v>
      </c>
      <c r="BL1087" s="16">
        <v>0</v>
      </c>
      <c r="BM1087" s="9" t="s">
        <v>177</v>
      </c>
      <c r="BN1087" s="9" t="s">
        <v>178</v>
      </c>
      <c r="BO1087" s="9" t="s">
        <v>156</v>
      </c>
      <c r="BP1087" s="17">
        <v>45255</v>
      </c>
      <c r="BQ1087" s="17" t="s">
        <v>156</v>
      </c>
      <c r="BR1087" s="17">
        <v>45248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45022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45107</v>
      </c>
      <c r="CD1087" s="10" t="s">
        <v>156</v>
      </c>
      <c r="CE1087" s="17">
        <v>45100</v>
      </c>
      <c r="CF1087" s="17" t="s">
        <v>156</v>
      </c>
      <c r="CG1087" s="17">
        <v>45022</v>
      </c>
      <c r="CH1087" s="17" t="s">
        <v>156</v>
      </c>
      <c r="CI1087" s="16">
        <v>0</v>
      </c>
      <c r="CJ1087" s="10" t="s">
        <v>156</v>
      </c>
      <c r="CK1087" s="10" t="s">
        <v>156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45022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45204</v>
      </c>
      <c r="CX1087" s="10" t="s">
        <v>3011</v>
      </c>
      <c r="CY1087" s="17">
        <v>45191</v>
      </c>
      <c r="CZ1087" s="17" t="s">
        <v>156</v>
      </c>
      <c r="DA1087" s="17">
        <v>45022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>
        <v>45216</v>
      </c>
      <c r="DH1087" s="10" t="s">
        <v>3012</v>
      </c>
      <c r="DI1087" s="17">
        <v>45198</v>
      </c>
      <c r="DJ1087" s="17" t="s">
        <v>156</v>
      </c>
      <c r="DK1087" s="17">
        <v>45022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18</v>
      </c>
      <c r="DR1087" s="11">
        <v>18</v>
      </c>
      <c r="DS1087" s="16">
        <v>36</v>
      </c>
      <c r="DT1087" s="16">
        <v>900</v>
      </c>
      <c r="DU1087" s="11" t="s">
        <v>181</v>
      </c>
      <c r="DV1087" s="11" t="s">
        <v>182</v>
      </c>
      <c r="DW1087" s="27" t="s">
        <v>156</v>
      </c>
      <c r="DX1087" s="27" t="s">
        <v>156</v>
      </c>
      <c r="DY1087" s="20" t="s">
        <v>156</v>
      </c>
      <c r="DZ1087" s="16">
        <v>7</v>
      </c>
      <c r="EA1087" s="16">
        <v>22</v>
      </c>
      <c r="EB1087" s="27" t="s">
        <v>185</v>
      </c>
      <c r="EC1087" s="27" t="s">
        <v>185</v>
      </c>
      <c r="ED1087" s="27" t="s">
        <v>182</v>
      </c>
      <c r="EE1087" s="29">
        <v>45022.979618055557</v>
      </c>
      <c r="EF1087" s="28" t="s">
        <v>186</v>
      </c>
      <c r="EG1087" s="28" t="s">
        <v>156</v>
      </c>
      <c r="EH1087" s="28" t="s">
        <v>187</v>
      </c>
      <c r="EI1087" s="29">
        <v>45110.818703703706</v>
      </c>
      <c r="EJ1087" s="28" t="s">
        <v>197</v>
      </c>
      <c r="EK1087" s="28" t="s">
        <v>156</v>
      </c>
      <c r="EL1087" s="28" t="s">
        <v>198</v>
      </c>
      <c r="EM1087" s="45"/>
      <c r="EN1087" s="46" t="str">
        <f t="shared" si="113"/>
        <v>343F108B</v>
      </c>
      <c r="EO1087" s="47">
        <f t="shared" si="114"/>
        <v>45226</v>
      </c>
      <c r="EP1087" s="47">
        <f t="shared" si="115"/>
        <v>45204</v>
      </c>
      <c r="EQ1087" s="48" t="str">
        <f t="shared" ca="1" si="116"/>
        <v>Y</v>
      </c>
      <c r="ER1087" s="49">
        <f t="shared" si="117"/>
        <v>22</v>
      </c>
      <c r="ES1087" s="50"/>
      <c r="ET1087" s="51">
        <f t="shared" si="118"/>
        <v>22</v>
      </c>
      <c r="EU1087" s="52">
        <f t="shared" si="119"/>
        <v>0</v>
      </c>
      <c r="EV1087" s="46"/>
    </row>
    <row r="1088" spans="1:153" ht="14.25" hidden="1" customHeight="1">
      <c r="A1088" s="8">
        <v>1081</v>
      </c>
      <c r="B1088" s="9" t="s">
        <v>141</v>
      </c>
      <c r="C1088" s="10" t="s">
        <v>206</v>
      </c>
      <c r="D1088" s="10" t="s">
        <v>2008</v>
      </c>
      <c r="E1088" s="10" t="s">
        <v>151</v>
      </c>
      <c r="F1088" s="9" t="s">
        <v>2972</v>
      </c>
      <c r="G1088" s="10" t="s">
        <v>696</v>
      </c>
      <c r="H1088" s="9" t="s">
        <v>697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149</v>
      </c>
      <c r="N1088" s="9" t="s">
        <v>150</v>
      </c>
      <c r="O1088" s="9" t="s">
        <v>151</v>
      </c>
      <c r="P1088" s="9" t="s">
        <v>142</v>
      </c>
      <c r="Q1088" s="9" t="s">
        <v>152</v>
      </c>
      <c r="R1088" s="9" t="s">
        <v>336</v>
      </c>
      <c r="S1088" s="9" t="s">
        <v>305</v>
      </c>
      <c r="T1088" s="9" t="s">
        <v>306</v>
      </c>
      <c r="U1088" s="9" t="s">
        <v>337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2973</v>
      </c>
      <c r="AA1088" s="9" t="s">
        <v>2974</v>
      </c>
      <c r="AB1088" s="12" t="s">
        <v>2975</v>
      </c>
      <c r="AC1088" s="10" t="s">
        <v>2976</v>
      </c>
      <c r="AD1088" s="9" t="s">
        <v>2974</v>
      </c>
      <c r="AE1088" s="13" t="s">
        <v>2975</v>
      </c>
      <c r="AF1088" s="14" t="s">
        <v>704</v>
      </c>
      <c r="AG1088" s="10" t="s">
        <v>3020</v>
      </c>
      <c r="AH1088" s="11" t="s">
        <v>3021</v>
      </c>
      <c r="AI1088" s="11" t="s">
        <v>3022</v>
      </c>
      <c r="AJ1088" s="10" t="s">
        <v>3023</v>
      </c>
      <c r="AK1088" s="11" t="s">
        <v>3022</v>
      </c>
      <c r="AL1088" s="11" t="s">
        <v>168</v>
      </c>
      <c r="AM1088" s="10" t="s">
        <v>169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1.8</v>
      </c>
      <c r="AU1088" s="10" t="s">
        <v>206</v>
      </c>
      <c r="AV1088" s="16">
        <v>20000</v>
      </c>
      <c r="AW1088" s="16">
        <v>20000</v>
      </c>
      <c r="AX1088" s="16">
        <v>0</v>
      </c>
      <c r="AY1088" s="16">
        <v>4000</v>
      </c>
      <c r="AZ1088" s="16">
        <v>1500</v>
      </c>
      <c r="BA1088" s="17">
        <v>45153</v>
      </c>
      <c r="BB1088" s="30" t="s">
        <v>246</v>
      </c>
      <c r="BC1088" s="18" t="s">
        <v>156</v>
      </c>
      <c r="BD1088" s="17">
        <v>45350</v>
      </c>
      <c r="BE1088" s="17">
        <v>45350</v>
      </c>
      <c r="BF1088" s="17">
        <v>45122</v>
      </c>
      <c r="BG1088" s="10">
        <v>85545539</v>
      </c>
      <c r="BH1088" s="9" t="s">
        <v>908</v>
      </c>
      <c r="BI1088" s="19">
        <v>45231</v>
      </c>
      <c r="BJ1088" s="20">
        <v>45236</v>
      </c>
      <c r="BK1088" s="16">
        <v>0</v>
      </c>
      <c r="BL1088" s="16">
        <v>0</v>
      </c>
      <c r="BM1088" s="9" t="s">
        <v>177</v>
      </c>
      <c r="BN1088" s="9" t="s">
        <v>178</v>
      </c>
      <c r="BO1088" s="9" t="s">
        <v>156</v>
      </c>
      <c r="BP1088" s="17">
        <v>45270</v>
      </c>
      <c r="BQ1088" s="17" t="s">
        <v>156</v>
      </c>
      <c r="BR1088" s="17">
        <v>45270</v>
      </c>
      <c r="BS1088" s="17" t="s">
        <v>156</v>
      </c>
      <c r="BT1088" s="10" t="s">
        <v>156</v>
      </c>
      <c r="BU1088" s="17" t="s">
        <v>156</v>
      </c>
      <c r="BV1088" s="17" t="s">
        <v>156</v>
      </c>
      <c r="BW1088" s="17">
        <v>45057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>
        <v>45114</v>
      </c>
      <c r="CD1088" s="10" t="s">
        <v>156</v>
      </c>
      <c r="CE1088" s="17">
        <v>45114</v>
      </c>
      <c r="CF1088" s="17" t="s">
        <v>156</v>
      </c>
      <c r="CG1088" s="17">
        <v>45057</v>
      </c>
      <c r="CH1088" s="17" t="s">
        <v>156</v>
      </c>
      <c r="CI1088" s="16">
        <v>0</v>
      </c>
      <c r="CJ1088" s="10" t="s">
        <v>156</v>
      </c>
      <c r="CK1088" s="10" t="s">
        <v>156</v>
      </c>
      <c r="CL1088" s="18" t="s">
        <v>156</v>
      </c>
      <c r="CM1088" s="17" t="s">
        <v>156</v>
      </c>
      <c r="CN1088" s="10" t="s">
        <v>156</v>
      </c>
      <c r="CO1088" s="17" t="s">
        <v>156</v>
      </c>
      <c r="CP1088" s="17" t="s">
        <v>156</v>
      </c>
      <c r="CQ1088" s="17">
        <v>45057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 t="s">
        <v>156</v>
      </c>
      <c r="CX1088" s="10" t="s">
        <v>193</v>
      </c>
      <c r="CY1088" s="17" t="s">
        <v>156</v>
      </c>
      <c r="CZ1088" s="17" t="s">
        <v>156</v>
      </c>
      <c r="DA1088" s="17">
        <v>45057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 t="s">
        <v>156</v>
      </c>
      <c r="DH1088" s="10" t="s">
        <v>156</v>
      </c>
      <c r="DI1088" s="17" t="s">
        <v>156</v>
      </c>
      <c r="DJ1088" s="17" t="s">
        <v>156</v>
      </c>
      <c r="DK1088" s="17">
        <v>45057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18</v>
      </c>
      <c r="DR1088" s="11">
        <v>18</v>
      </c>
      <c r="DS1088" s="16">
        <v>36</v>
      </c>
      <c r="DT1088" s="16">
        <v>1000</v>
      </c>
      <c r="DU1088" s="11" t="s">
        <v>181</v>
      </c>
      <c r="DV1088" s="11" t="s">
        <v>182</v>
      </c>
      <c r="DW1088" s="27" t="s">
        <v>156</v>
      </c>
      <c r="DX1088" s="27" t="s">
        <v>156</v>
      </c>
      <c r="DY1088" s="20" t="s">
        <v>2938</v>
      </c>
      <c r="DZ1088" s="16">
        <v>7</v>
      </c>
      <c r="EA1088" s="16">
        <v>22</v>
      </c>
      <c r="EB1088" s="27" t="s">
        <v>185</v>
      </c>
      <c r="EC1088" s="27" t="s">
        <v>185</v>
      </c>
      <c r="ED1088" s="27" t="s">
        <v>182</v>
      </c>
      <c r="EE1088" s="29">
        <v>45057.979513888888</v>
      </c>
      <c r="EF1088" s="28" t="s">
        <v>186</v>
      </c>
      <c r="EG1088" s="28" t="s">
        <v>156</v>
      </c>
      <c r="EH1088" s="28" t="s">
        <v>187</v>
      </c>
      <c r="EI1088" s="29">
        <v>45117.81590277778</v>
      </c>
      <c r="EJ1088" s="28" t="s">
        <v>197</v>
      </c>
      <c r="EK1088" s="28" t="s">
        <v>156</v>
      </c>
      <c r="EL1088" s="28" t="s">
        <v>198</v>
      </c>
      <c r="EM1088" s="45"/>
      <c r="EN1088" s="46" t="str">
        <f t="shared" si="113"/>
        <v>343F108B</v>
      </c>
      <c r="EO1088" s="47">
        <f t="shared" si="114"/>
        <v>45241</v>
      </c>
      <c r="EP1088" s="47" t="str">
        <f t="shared" si="115"/>
        <v/>
      </c>
      <c r="EQ1088" s="48" t="str">
        <f t="shared" ca="1" si="116"/>
        <v>Y</v>
      </c>
      <c r="ER1088" s="49" t="str">
        <f t="shared" si="117"/>
        <v/>
      </c>
      <c r="ES1088" s="50"/>
      <c r="ET1088" s="51" t="str">
        <f t="shared" si="118"/>
        <v/>
      </c>
      <c r="EU1088" s="52" t="str">
        <f t="shared" si="119"/>
        <v/>
      </c>
      <c r="EV1088" s="46"/>
    </row>
    <row r="1089" spans="1:153" ht="14.25" hidden="1" customHeight="1">
      <c r="A1089" s="8">
        <v>1082</v>
      </c>
      <c r="B1089" s="9" t="s">
        <v>141</v>
      </c>
      <c r="C1089" s="10" t="s">
        <v>206</v>
      </c>
      <c r="D1089" s="10" t="s">
        <v>2008</v>
      </c>
      <c r="E1089" s="10" t="s">
        <v>151</v>
      </c>
      <c r="F1089" s="9" t="s">
        <v>2972</v>
      </c>
      <c r="G1089" s="10" t="s">
        <v>696</v>
      </c>
      <c r="H1089" s="9" t="s">
        <v>697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336</v>
      </c>
      <c r="S1089" s="9" t="s">
        <v>305</v>
      </c>
      <c r="T1089" s="9" t="s">
        <v>306</v>
      </c>
      <c r="U1089" s="9" t="s">
        <v>337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3038</v>
      </c>
      <c r="AA1089" s="9" t="s">
        <v>3039</v>
      </c>
      <c r="AB1089" s="12" t="s">
        <v>3040</v>
      </c>
      <c r="AC1089" s="10" t="s">
        <v>3041</v>
      </c>
      <c r="AD1089" s="9" t="s">
        <v>3039</v>
      </c>
      <c r="AE1089" s="13" t="s">
        <v>3040</v>
      </c>
      <c r="AF1089" s="14" t="s">
        <v>704</v>
      </c>
      <c r="AG1089" s="10" t="s">
        <v>3042</v>
      </c>
      <c r="AH1089" s="11" t="s">
        <v>2978</v>
      </c>
      <c r="AI1089" s="11" t="s">
        <v>2979</v>
      </c>
      <c r="AJ1089" s="10" t="s">
        <v>2980</v>
      </c>
      <c r="AK1089" s="11" t="s">
        <v>2979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1.9</v>
      </c>
      <c r="AU1089" s="10" t="s">
        <v>142</v>
      </c>
      <c r="AV1089" s="16">
        <v>150000</v>
      </c>
      <c r="AW1089" s="16">
        <v>174000</v>
      </c>
      <c r="AX1089" s="16">
        <v>0</v>
      </c>
      <c r="AY1089" s="16">
        <v>14000</v>
      </c>
      <c r="AZ1089" s="16">
        <v>10000</v>
      </c>
      <c r="BA1089" s="17">
        <v>45153</v>
      </c>
      <c r="BB1089" s="30" t="s">
        <v>175</v>
      </c>
      <c r="BC1089" s="18" t="s">
        <v>156</v>
      </c>
      <c r="BD1089" s="17">
        <v>45350</v>
      </c>
      <c r="BE1089" s="17">
        <v>45350</v>
      </c>
      <c r="BF1089" s="17">
        <v>45122</v>
      </c>
      <c r="BG1089" s="10">
        <v>85415210</v>
      </c>
      <c r="BH1089" s="9" t="s">
        <v>414</v>
      </c>
      <c r="BI1089" s="19">
        <v>45047</v>
      </c>
      <c r="BJ1089" s="20">
        <v>45054</v>
      </c>
      <c r="BK1089" s="16">
        <v>0</v>
      </c>
      <c r="BL1089" s="16">
        <v>0</v>
      </c>
      <c r="BM1089" s="9" t="s">
        <v>177</v>
      </c>
      <c r="BN1089" s="9" t="s">
        <v>178</v>
      </c>
      <c r="BO1089" s="9" t="s">
        <v>635</v>
      </c>
      <c r="BP1089" s="17">
        <v>45153</v>
      </c>
      <c r="BQ1089" s="17" t="s">
        <v>156</v>
      </c>
      <c r="BR1089" s="17" t="s">
        <v>156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 t="s">
        <v>156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 t="s">
        <v>156</v>
      </c>
      <c r="CD1089" s="10" t="s">
        <v>156</v>
      </c>
      <c r="CE1089" s="17" t="s">
        <v>156</v>
      </c>
      <c r="CF1089" s="17" t="s">
        <v>156</v>
      </c>
      <c r="CG1089" s="17" t="s">
        <v>156</v>
      </c>
      <c r="CH1089" s="17" t="s">
        <v>156</v>
      </c>
      <c r="CI1089" s="16">
        <v>0</v>
      </c>
      <c r="CJ1089" s="10" t="s">
        <v>156</v>
      </c>
      <c r="CK1089" s="10" t="s">
        <v>156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 t="s">
        <v>156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44999</v>
      </c>
      <c r="CX1089" s="10" t="s">
        <v>193</v>
      </c>
      <c r="CY1089" s="17" t="s">
        <v>156</v>
      </c>
      <c r="CZ1089" s="17" t="s">
        <v>156</v>
      </c>
      <c r="DA1089" s="17" t="s">
        <v>156</v>
      </c>
      <c r="DB1089" s="17" t="s">
        <v>156</v>
      </c>
      <c r="DC1089" s="16">
        <v>0</v>
      </c>
      <c r="DD1089" s="10" t="s">
        <v>156</v>
      </c>
      <c r="DE1089" s="10" t="s">
        <v>156</v>
      </c>
      <c r="DF1089" s="18" t="s">
        <v>156</v>
      </c>
      <c r="DG1089" s="17">
        <v>45027</v>
      </c>
      <c r="DH1089" s="10" t="s">
        <v>156</v>
      </c>
      <c r="DI1089" s="17" t="s">
        <v>156</v>
      </c>
      <c r="DJ1089" s="17" t="s">
        <v>156</v>
      </c>
      <c r="DK1089" s="17" t="s">
        <v>156</v>
      </c>
      <c r="DL1089" s="17" t="s">
        <v>156</v>
      </c>
      <c r="DM1089" s="16">
        <v>0</v>
      </c>
      <c r="DN1089" s="10" t="s">
        <v>156</v>
      </c>
      <c r="DO1089" s="10" t="s">
        <v>156</v>
      </c>
      <c r="DP1089" s="16">
        <v>36</v>
      </c>
      <c r="DQ1089" s="16">
        <v>18</v>
      </c>
      <c r="DR1089" s="11">
        <v>18</v>
      </c>
      <c r="DS1089" s="16">
        <v>36</v>
      </c>
      <c r="DT1089" s="16">
        <v>1</v>
      </c>
      <c r="DU1089" s="11" t="s">
        <v>181</v>
      </c>
      <c r="DV1089" s="11" t="s">
        <v>182</v>
      </c>
      <c r="DW1089" s="27" t="s">
        <v>156</v>
      </c>
      <c r="DX1089" s="27" t="s">
        <v>156</v>
      </c>
      <c r="DY1089" s="20" t="s">
        <v>967</v>
      </c>
      <c r="DZ1089" s="16">
        <v>7</v>
      </c>
      <c r="EA1089" s="16">
        <v>22</v>
      </c>
      <c r="EB1089" s="27" t="s">
        <v>185</v>
      </c>
      <c r="EC1089" s="27" t="s">
        <v>185</v>
      </c>
      <c r="ED1089" s="27" t="s">
        <v>182</v>
      </c>
      <c r="EE1089" s="29">
        <v>44992.505937499998</v>
      </c>
      <c r="EF1089" s="28" t="s">
        <v>195</v>
      </c>
      <c r="EG1089" s="28" t="s">
        <v>196</v>
      </c>
      <c r="EH1089" s="28" t="s">
        <v>190</v>
      </c>
      <c r="EI1089" s="29">
        <v>45062.343865740739</v>
      </c>
      <c r="EJ1089" s="28" t="s">
        <v>197</v>
      </c>
      <c r="EK1089" s="28" t="s">
        <v>156</v>
      </c>
      <c r="EL1089" s="28" t="s">
        <v>198</v>
      </c>
      <c r="EM1089" s="45"/>
      <c r="EN1089" s="46" t="str">
        <f t="shared" si="113"/>
        <v>343F109A</v>
      </c>
      <c r="EO1089" s="47">
        <f t="shared" si="114"/>
        <v>45124</v>
      </c>
      <c r="EP1089" s="47">
        <f t="shared" si="115"/>
        <v>44999</v>
      </c>
      <c r="EQ1089" s="48" t="str">
        <f t="shared" ca="1" si="116"/>
        <v>Past</v>
      </c>
      <c r="ER1089" s="49">
        <f t="shared" si="117"/>
        <v>125</v>
      </c>
      <c r="ES1089" s="50"/>
      <c r="ET1089" s="51">
        <f t="shared" si="118"/>
        <v>125</v>
      </c>
      <c r="EU1089" s="52">
        <f t="shared" si="119"/>
        <v>0</v>
      </c>
      <c r="EV1089" s="46"/>
    </row>
    <row r="1090" spans="1:153" ht="14.25" customHeight="1">
      <c r="A1090" s="8">
        <v>1083</v>
      </c>
      <c r="B1090" s="9" t="s">
        <v>141</v>
      </c>
      <c r="C1090" s="10" t="s">
        <v>206</v>
      </c>
      <c r="D1090" s="10" t="s">
        <v>2008</v>
      </c>
      <c r="E1090" s="10" t="s">
        <v>151</v>
      </c>
      <c r="F1090" s="9" t="s">
        <v>2972</v>
      </c>
      <c r="G1090" s="10" t="s">
        <v>696</v>
      </c>
      <c r="H1090" s="9" t="s">
        <v>697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336</v>
      </c>
      <c r="S1090" s="9" t="s">
        <v>305</v>
      </c>
      <c r="T1090" s="9" t="s">
        <v>306</v>
      </c>
      <c r="U1090" s="9" t="s">
        <v>337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3038</v>
      </c>
      <c r="AA1090" s="9" t="s">
        <v>3039</v>
      </c>
      <c r="AB1090" s="12" t="s">
        <v>3040</v>
      </c>
      <c r="AC1090" s="10" t="s">
        <v>3041</v>
      </c>
      <c r="AD1090" s="9" t="s">
        <v>3039</v>
      </c>
      <c r="AE1090" s="13" t="s">
        <v>3040</v>
      </c>
      <c r="AF1090" s="14" t="s">
        <v>704</v>
      </c>
      <c r="AG1090" s="10" t="s">
        <v>3042</v>
      </c>
      <c r="AH1090" s="11" t="s">
        <v>2978</v>
      </c>
      <c r="AI1090" s="11" t="s">
        <v>2979</v>
      </c>
      <c r="AJ1090" s="10" t="s">
        <v>2980</v>
      </c>
      <c r="AK1090" s="11" t="s">
        <v>2979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1.9</v>
      </c>
      <c r="AU1090" s="10" t="s">
        <v>142</v>
      </c>
      <c r="AV1090" s="16">
        <v>150000</v>
      </c>
      <c r="AW1090" s="16">
        <v>174000</v>
      </c>
      <c r="AX1090" s="16">
        <v>0</v>
      </c>
      <c r="AY1090" s="16">
        <v>14000</v>
      </c>
      <c r="AZ1090" s="16">
        <v>10000</v>
      </c>
      <c r="BA1090" s="17">
        <v>45153</v>
      </c>
      <c r="BB1090" s="30" t="s">
        <v>175</v>
      </c>
      <c r="BC1090" s="18">
        <v>45119</v>
      </c>
      <c r="BD1090" s="17">
        <v>45350</v>
      </c>
      <c r="BE1090" s="17">
        <v>45350</v>
      </c>
      <c r="BF1090" s="17">
        <v>45122</v>
      </c>
      <c r="BG1090" s="10">
        <v>85135396</v>
      </c>
      <c r="BH1090" s="9" t="s">
        <v>319</v>
      </c>
      <c r="BI1090" s="19">
        <v>45047</v>
      </c>
      <c r="BJ1090" s="20">
        <v>45047</v>
      </c>
      <c r="BK1090" s="16">
        <v>18774</v>
      </c>
      <c r="BL1090" s="16">
        <v>35671</v>
      </c>
      <c r="BM1090" s="9" t="s">
        <v>177</v>
      </c>
      <c r="BN1090" s="9" t="s">
        <v>436</v>
      </c>
      <c r="BO1090" s="9" t="s">
        <v>156</v>
      </c>
      <c r="BP1090" s="17">
        <v>45158</v>
      </c>
      <c r="BQ1090" s="17">
        <v>45158</v>
      </c>
      <c r="BR1090" s="17" t="s">
        <v>156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 t="s">
        <v>156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>
        <v>44936</v>
      </c>
      <c r="CD1090" s="10" t="s">
        <v>156</v>
      </c>
      <c r="CE1090" s="17" t="s">
        <v>156</v>
      </c>
      <c r="CF1090" s="17" t="s">
        <v>156</v>
      </c>
      <c r="CG1090" s="17" t="s">
        <v>156</v>
      </c>
      <c r="CH1090" s="17">
        <v>44930</v>
      </c>
      <c r="CI1090" s="16">
        <v>20000</v>
      </c>
      <c r="CJ1090" s="10" t="s">
        <v>3043</v>
      </c>
      <c r="CK1090" s="10" t="s">
        <v>230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 t="s">
        <v>156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>
        <v>44957</v>
      </c>
      <c r="CX1090" s="10" t="s">
        <v>1850</v>
      </c>
      <c r="CY1090" s="17" t="s">
        <v>156</v>
      </c>
      <c r="CZ1090" s="17" t="s">
        <v>156</v>
      </c>
      <c r="DA1090" s="17" t="s">
        <v>156</v>
      </c>
      <c r="DB1090" s="17">
        <v>44953</v>
      </c>
      <c r="DC1090" s="16">
        <v>18774</v>
      </c>
      <c r="DD1090" s="10" t="s">
        <v>3044</v>
      </c>
      <c r="DE1090" s="10" t="s">
        <v>230</v>
      </c>
      <c r="DF1090" s="18" t="s">
        <v>156</v>
      </c>
      <c r="DG1090" s="17">
        <v>45027</v>
      </c>
      <c r="DH1090" s="10" t="s">
        <v>2465</v>
      </c>
      <c r="DI1090" s="17" t="s">
        <v>156</v>
      </c>
      <c r="DJ1090" s="17" t="s">
        <v>156</v>
      </c>
      <c r="DK1090" s="17" t="s">
        <v>156</v>
      </c>
      <c r="DL1090" s="17">
        <v>45058</v>
      </c>
      <c r="DM1090" s="16">
        <v>18774</v>
      </c>
      <c r="DN1090" s="10" t="s">
        <v>3045</v>
      </c>
      <c r="DO1090" s="10" t="s">
        <v>417</v>
      </c>
      <c r="DP1090" s="16">
        <v>36</v>
      </c>
      <c r="DQ1090" s="16">
        <v>18</v>
      </c>
      <c r="DR1090" s="11">
        <v>18</v>
      </c>
      <c r="DS1090" s="16">
        <v>36</v>
      </c>
      <c r="DT1090" s="16">
        <v>0</v>
      </c>
      <c r="DU1090" s="11" t="s">
        <v>181</v>
      </c>
      <c r="DV1090" s="11" t="s">
        <v>182</v>
      </c>
      <c r="DW1090" s="27" t="s">
        <v>156</v>
      </c>
      <c r="DX1090" s="27" t="s">
        <v>156</v>
      </c>
      <c r="DY1090" s="20" t="s">
        <v>1892</v>
      </c>
      <c r="DZ1090" s="16">
        <v>7</v>
      </c>
      <c r="EA1090" s="16">
        <v>22</v>
      </c>
      <c r="EB1090" s="27" t="s">
        <v>185</v>
      </c>
      <c r="EC1090" s="27" t="s">
        <v>185</v>
      </c>
      <c r="ED1090" s="27" t="s">
        <v>182</v>
      </c>
      <c r="EE1090" s="29">
        <v>44909.210486111115</v>
      </c>
      <c r="EF1090" s="28" t="s">
        <v>195</v>
      </c>
      <c r="EG1090" s="28" t="s">
        <v>196</v>
      </c>
      <c r="EH1090" s="28" t="s">
        <v>190</v>
      </c>
      <c r="EI1090" s="29">
        <v>45062.343865740739</v>
      </c>
      <c r="EJ1090" s="28" t="s">
        <v>197</v>
      </c>
      <c r="EK1090" s="28" t="s">
        <v>156</v>
      </c>
      <c r="EL1090" s="28" t="s">
        <v>198</v>
      </c>
      <c r="EM1090" s="45" t="s">
        <v>3713</v>
      </c>
      <c r="EN1090" s="46" t="str">
        <f t="shared" si="113"/>
        <v>343F109A</v>
      </c>
      <c r="EO1090" s="47">
        <f t="shared" si="114"/>
        <v>45129</v>
      </c>
      <c r="EP1090" s="47">
        <f t="shared" si="115"/>
        <v>44957</v>
      </c>
      <c r="EQ1090" s="48" t="str">
        <f t="shared" ca="1" si="116"/>
        <v>Past</v>
      </c>
      <c r="ER1090" s="49">
        <f t="shared" si="117"/>
        <v>172</v>
      </c>
      <c r="ES1090" s="50"/>
      <c r="ET1090" s="51">
        <f t="shared" si="118"/>
        <v>172</v>
      </c>
      <c r="EU1090" s="52">
        <f t="shared" si="119"/>
        <v>3229128</v>
      </c>
      <c r="EV1090" s="46"/>
      <c r="EW1090" s="23" t="s">
        <v>3714</v>
      </c>
    </row>
    <row r="1091" spans="1:153" ht="14.25" customHeight="1">
      <c r="A1091" s="8">
        <v>1084</v>
      </c>
      <c r="B1091" s="9" t="s">
        <v>141</v>
      </c>
      <c r="C1091" s="10" t="s">
        <v>206</v>
      </c>
      <c r="D1091" s="10" t="s">
        <v>2008</v>
      </c>
      <c r="E1091" s="10" t="s">
        <v>151</v>
      </c>
      <c r="F1091" s="9" t="s">
        <v>2972</v>
      </c>
      <c r="G1091" s="10" t="s">
        <v>696</v>
      </c>
      <c r="H1091" s="9" t="s">
        <v>697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336</v>
      </c>
      <c r="S1091" s="9" t="s">
        <v>305</v>
      </c>
      <c r="T1091" s="9" t="s">
        <v>306</v>
      </c>
      <c r="U1091" s="9" t="s">
        <v>337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3038</v>
      </c>
      <c r="AA1091" s="9" t="s">
        <v>3039</v>
      </c>
      <c r="AB1091" s="12" t="s">
        <v>3040</v>
      </c>
      <c r="AC1091" s="10" t="s">
        <v>3041</v>
      </c>
      <c r="AD1091" s="9" t="s">
        <v>3039</v>
      </c>
      <c r="AE1091" s="13" t="s">
        <v>3040</v>
      </c>
      <c r="AF1091" s="14" t="s">
        <v>704</v>
      </c>
      <c r="AG1091" s="10" t="s">
        <v>3042</v>
      </c>
      <c r="AH1091" s="11" t="s">
        <v>2978</v>
      </c>
      <c r="AI1091" s="11" t="s">
        <v>2979</v>
      </c>
      <c r="AJ1091" s="10" t="s">
        <v>2980</v>
      </c>
      <c r="AK1091" s="11" t="s">
        <v>2979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1.9</v>
      </c>
      <c r="AU1091" s="10" t="s">
        <v>142</v>
      </c>
      <c r="AV1091" s="16">
        <v>150000</v>
      </c>
      <c r="AW1091" s="16">
        <v>174000</v>
      </c>
      <c r="AX1091" s="16">
        <v>0</v>
      </c>
      <c r="AY1091" s="16">
        <v>14000</v>
      </c>
      <c r="AZ1091" s="16">
        <v>10000</v>
      </c>
      <c r="BA1091" s="17">
        <v>45153</v>
      </c>
      <c r="BB1091" s="30" t="s">
        <v>175</v>
      </c>
      <c r="BC1091" s="18">
        <v>44953</v>
      </c>
      <c r="BD1091" s="17">
        <v>45350</v>
      </c>
      <c r="BE1091" s="17">
        <v>45350</v>
      </c>
      <c r="BF1091" s="17">
        <v>45122</v>
      </c>
      <c r="BG1091" s="10">
        <v>84880654</v>
      </c>
      <c r="BH1091" s="9" t="s">
        <v>321</v>
      </c>
      <c r="BI1091" s="19">
        <v>45108</v>
      </c>
      <c r="BJ1091" s="20">
        <v>45110</v>
      </c>
      <c r="BK1091" s="16">
        <v>0</v>
      </c>
      <c r="BL1091" s="16">
        <v>0</v>
      </c>
      <c r="BM1091" s="9" t="s">
        <v>177</v>
      </c>
      <c r="BN1091" s="9" t="s">
        <v>383</v>
      </c>
      <c r="BO1091" s="9" t="s">
        <v>156</v>
      </c>
      <c r="BP1091" s="17">
        <v>45184</v>
      </c>
      <c r="BQ1091" s="17" t="s">
        <v>156</v>
      </c>
      <c r="BR1091" s="17">
        <v>45122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44872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44957</v>
      </c>
      <c r="CD1091" s="10" t="s">
        <v>1241</v>
      </c>
      <c r="CE1091" s="17" t="s">
        <v>156</v>
      </c>
      <c r="CF1091" s="17" t="s">
        <v>156</v>
      </c>
      <c r="CG1091" s="17">
        <v>44872</v>
      </c>
      <c r="CH1091" s="17">
        <v>44953</v>
      </c>
      <c r="CI1091" s="16">
        <v>15000</v>
      </c>
      <c r="CJ1091" s="10" t="s">
        <v>3046</v>
      </c>
      <c r="CK1091" s="10" t="s">
        <v>230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44872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45092</v>
      </c>
      <c r="CX1091" s="10" t="s">
        <v>2991</v>
      </c>
      <c r="CY1091" s="17">
        <v>45062</v>
      </c>
      <c r="CZ1091" s="17" t="s">
        <v>156</v>
      </c>
      <c r="DA1091" s="17">
        <v>45006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45120</v>
      </c>
      <c r="DH1091" s="10" t="s">
        <v>1891</v>
      </c>
      <c r="DI1091" s="17">
        <v>45097</v>
      </c>
      <c r="DJ1091" s="17" t="s">
        <v>156</v>
      </c>
      <c r="DK1091" s="17">
        <v>45006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36</v>
      </c>
      <c r="DQ1091" s="16">
        <v>18</v>
      </c>
      <c r="DR1091" s="11">
        <v>18</v>
      </c>
      <c r="DS1091" s="16">
        <v>36</v>
      </c>
      <c r="DT1091" s="16">
        <v>0</v>
      </c>
      <c r="DU1091" s="11" t="s">
        <v>181</v>
      </c>
      <c r="DV1091" s="11" t="s">
        <v>182</v>
      </c>
      <c r="DW1091" s="27" t="s">
        <v>156</v>
      </c>
      <c r="DX1091" s="27" t="s">
        <v>156</v>
      </c>
      <c r="DY1091" s="20" t="s">
        <v>2597</v>
      </c>
      <c r="DZ1091" s="16">
        <v>7</v>
      </c>
      <c r="EA1091" s="16">
        <v>22</v>
      </c>
      <c r="EB1091" s="27" t="s">
        <v>185</v>
      </c>
      <c r="EC1091" s="27" t="s">
        <v>185</v>
      </c>
      <c r="ED1091" s="27" t="s">
        <v>182</v>
      </c>
      <c r="EE1091" s="29">
        <v>44873.012731481482</v>
      </c>
      <c r="EF1091" s="28" t="s">
        <v>186</v>
      </c>
      <c r="EG1091" s="28" t="s">
        <v>156</v>
      </c>
      <c r="EH1091" s="28" t="s">
        <v>187</v>
      </c>
      <c r="EI1091" s="29">
        <v>45082.816805555558</v>
      </c>
      <c r="EJ1091" s="28" t="s">
        <v>197</v>
      </c>
      <c r="EK1091" s="28" t="s">
        <v>156</v>
      </c>
      <c r="EL1091" s="28" t="s">
        <v>198</v>
      </c>
      <c r="EM1091" s="45" t="s">
        <v>3713</v>
      </c>
      <c r="EN1091" s="46" t="str">
        <f t="shared" si="113"/>
        <v>343F109A</v>
      </c>
      <c r="EO1091" s="47">
        <f t="shared" si="114"/>
        <v>45155</v>
      </c>
      <c r="EP1091" s="47">
        <f t="shared" si="115"/>
        <v>45092</v>
      </c>
      <c r="EQ1091" s="48" t="str">
        <f t="shared" ca="1" si="116"/>
        <v>Past</v>
      </c>
      <c r="ER1091" s="49">
        <f t="shared" si="117"/>
        <v>63</v>
      </c>
      <c r="ES1091" s="50"/>
      <c r="ET1091" s="51">
        <f t="shared" si="118"/>
        <v>63</v>
      </c>
      <c r="EU1091" s="52">
        <f t="shared" si="119"/>
        <v>0</v>
      </c>
      <c r="EV1091" s="46"/>
      <c r="EW1091" s="23" t="s">
        <v>3714</v>
      </c>
    </row>
    <row r="1092" spans="1:153" ht="14.25" customHeight="1">
      <c r="A1092" s="8">
        <v>1085</v>
      </c>
      <c r="B1092" s="9" t="s">
        <v>141</v>
      </c>
      <c r="C1092" s="10" t="s">
        <v>206</v>
      </c>
      <c r="D1092" s="10" t="s">
        <v>2008</v>
      </c>
      <c r="E1092" s="10" t="s">
        <v>151</v>
      </c>
      <c r="F1092" s="9" t="s">
        <v>2972</v>
      </c>
      <c r="G1092" s="10" t="s">
        <v>696</v>
      </c>
      <c r="H1092" s="9" t="s">
        <v>697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336</v>
      </c>
      <c r="S1092" s="9" t="s">
        <v>305</v>
      </c>
      <c r="T1092" s="9" t="s">
        <v>306</v>
      </c>
      <c r="U1092" s="9" t="s">
        <v>337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3038</v>
      </c>
      <c r="AA1092" s="9" t="s">
        <v>3039</v>
      </c>
      <c r="AB1092" s="12" t="s">
        <v>3040</v>
      </c>
      <c r="AC1092" s="10" t="s">
        <v>3041</v>
      </c>
      <c r="AD1092" s="9" t="s">
        <v>3039</v>
      </c>
      <c r="AE1092" s="13" t="s">
        <v>3040</v>
      </c>
      <c r="AF1092" s="14" t="s">
        <v>704</v>
      </c>
      <c r="AG1092" s="10" t="s">
        <v>3042</v>
      </c>
      <c r="AH1092" s="11" t="s">
        <v>2978</v>
      </c>
      <c r="AI1092" s="11" t="s">
        <v>2979</v>
      </c>
      <c r="AJ1092" s="10" t="s">
        <v>2980</v>
      </c>
      <c r="AK1092" s="11" t="s">
        <v>2979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1.9</v>
      </c>
      <c r="AU1092" s="10" t="s">
        <v>142</v>
      </c>
      <c r="AV1092" s="16">
        <v>150000</v>
      </c>
      <c r="AW1092" s="16">
        <v>174000</v>
      </c>
      <c r="AX1092" s="16">
        <v>0</v>
      </c>
      <c r="AY1092" s="16">
        <v>14000</v>
      </c>
      <c r="AZ1092" s="16">
        <v>10000</v>
      </c>
      <c r="BA1092" s="17">
        <v>45153</v>
      </c>
      <c r="BB1092" s="30" t="s">
        <v>175</v>
      </c>
      <c r="BC1092" s="18">
        <v>45119</v>
      </c>
      <c r="BD1092" s="17">
        <v>45350</v>
      </c>
      <c r="BE1092" s="17">
        <v>45350</v>
      </c>
      <c r="BF1092" s="17">
        <v>45122</v>
      </c>
      <c r="BG1092" s="10">
        <v>84972960</v>
      </c>
      <c r="BH1092" s="9" t="s">
        <v>225</v>
      </c>
      <c r="BI1092" s="19">
        <v>45139</v>
      </c>
      <c r="BJ1092" s="20">
        <v>45145</v>
      </c>
      <c r="BK1092" s="16">
        <v>9000</v>
      </c>
      <c r="BL1092" s="16">
        <v>17100</v>
      </c>
      <c r="BM1092" s="9" t="s">
        <v>177</v>
      </c>
      <c r="BN1092" s="9" t="s">
        <v>470</v>
      </c>
      <c r="BO1092" s="9" t="s">
        <v>156</v>
      </c>
      <c r="BP1092" s="17">
        <v>45201</v>
      </c>
      <c r="BQ1092" s="17" t="s">
        <v>156</v>
      </c>
      <c r="BR1092" s="17">
        <v>45200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>
        <v>44880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45051</v>
      </c>
      <c r="CD1092" s="10" t="s">
        <v>2110</v>
      </c>
      <c r="CE1092" s="17">
        <v>45051</v>
      </c>
      <c r="CF1092" s="17" t="s">
        <v>156</v>
      </c>
      <c r="CG1092" s="17">
        <v>45008</v>
      </c>
      <c r="CH1092" s="17">
        <v>45049</v>
      </c>
      <c r="CI1092" s="16">
        <v>8000</v>
      </c>
      <c r="CJ1092" s="10" t="s">
        <v>3047</v>
      </c>
      <c r="CK1092" s="10" t="s">
        <v>230</v>
      </c>
      <c r="CL1092" s="18" t="s">
        <v>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>
        <v>44880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45148</v>
      </c>
      <c r="CX1092" s="10" t="s">
        <v>2442</v>
      </c>
      <c r="CY1092" s="17">
        <v>45142</v>
      </c>
      <c r="CZ1092" s="17" t="s">
        <v>156</v>
      </c>
      <c r="DA1092" s="17">
        <v>45008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45148</v>
      </c>
      <c r="DH1092" s="10" t="s">
        <v>2443</v>
      </c>
      <c r="DI1092" s="17">
        <v>45149</v>
      </c>
      <c r="DJ1092" s="17" t="s">
        <v>156</v>
      </c>
      <c r="DK1092" s="17">
        <v>45013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36</v>
      </c>
      <c r="DQ1092" s="16">
        <v>18</v>
      </c>
      <c r="DR1092" s="11">
        <v>18</v>
      </c>
      <c r="DS1092" s="16">
        <v>36</v>
      </c>
      <c r="DT1092" s="16">
        <v>0</v>
      </c>
      <c r="DU1092" s="11" t="s">
        <v>181</v>
      </c>
      <c r="DV1092" s="11" t="s">
        <v>182</v>
      </c>
      <c r="DW1092" s="27" t="s">
        <v>156</v>
      </c>
      <c r="DX1092" s="27" t="s">
        <v>156</v>
      </c>
      <c r="DY1092" s="20" t="s">
        <v>2080</v>
      </c>
      <c r="DZ1092" s="16">
        <v>7</v>
      </c>
      <c r="EA1092" s="16">
        <v>22</v>
      </c>
      <c r="EB1092" s="27" t="s">
        <v>185</v>
      </c>
      <c r="EC1092" s="27" t="s">
        <v>185</v>
      </c>
      <c r="ED1092" s="27" t="s">
        <v>182</v>
      </c>
      <c r="EE1092" s="29">
        <v>44881.034745370373</v>
      </c>
      <c r="EF1092" s="28" t="s">
        <v>186</v>
      </c>
      <c r="EG1092" s="28" t="s">
        <v>156</v>
      </c>
      <c r="EH1092" s="28" t="s">
        <v>187</v>
      </c>
      <c r="EI1092" s="29">
        <v>45113.375937500001</v>
      </c>
      <c r="EJ1092" s="28" t="s">
        <v>195</v>
      </c>
      <c r="EK1092" s="28" t="s">
        <v>196</v>
      </c>
      <c r="EL1092" s="28" t="s">
        <v>190</v>
      </c>
      <c r="EM1092" s="45" t="s">
        <v>3713</v>
      </c>
      <c r="EN1092" s="46" t="str">
        <f t="shared" si="113"/>
        <v>343F109A</v>
      </c>
      <c r="EO1092" s="47">
        <f t="shared" si="114"/>
        <v>45172</v>
      </c>
      <c r="EP1092" s="47">
        <f t="shared" si="115"/>
        <v>45148</v>
      </c>
      <c r="EQ1092" s="48" t="str">
        <f t="shared" ca="1" si="116"/>
        <v>Y</v>
      </c>
      <c r="ER1092" s="49">
        <f t="shared" si="117"/>
        <v>24</v>
      </c>
      <c r="ES1092" s="50"/>
      <c r="ET1092" s="51">
        <f t="shared" si="118"/>
        <v>24</v>
      </c>
      <c r="EU1092" s="52">
        <f t="shared" si="119"/>
        <v>216000</v>
      </c>
      <c r="EV1092" s="46"/>
      <c r="EW1092" s="23" t="s">
        <v>3721</v>
      </c>
    </row>
    <row r="1093" spans="1:153" ht="14.25" customHeight="1">
      <c r="A1093" s="8">
        <v>1086</v>
      </c>
      <c r="B1093" s="9" t="s">
        <v>141</v>
      </c>
      <c r="C1093" s="10" t="s">
        <v>206</v>
      </c>
      <c r="D1093" s="10" t="s">
        <v>2008</v>
      </c>
      <c r="E1093" s="10" t="s">
        <v>151</v>
      </c>
      <c r="F1093" s="9" t="s">
        <v>2972</v>
      </c>
      <c r="G1093" s="10" t="s">
        <v>696</v>
      </c>
      <c r="H1093" s="9" t="s">
        <v>697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336</v>
      </c>
      <c r="S1093" s="9" t="s">
        <v>305</v>
      </c>
      <c r="T1093" s="9" t="s">
        <v>306</v>
      </c>
      <c r="U1093" s="9" t="s">
        <v>337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3038</v>
      </c>
      <c r="AA1093" s="9" t="s">
        <v>3039</v>
      </c>
      <c r="AB1093" s="12" t="s">
        <v>3040</v>
      </c>
      <c r="AC1093" s="10" t="s">
        <v>3041</v>
      </c>
      <c r="AD1093" s="9" t="s">
        <v>3039</v>
      </c>
      <c r="AE1093" s="13" t="s">
        <v>3040</v>
      </c>
      <c r="AF1093" s="14" t="s">
        <v>704</v>
      </c>
      <c r="AG1093" s="10" t="s">
        <v>3042</v>
      </c>
      <c r="AH1093" s="11" t="s">
        <v>2978</v>
      </c>
      <c r="AI1093" s="11" t="s">
        <v>2979</v>
      </c>
      <c r="AJ1093" s="10" t="s">
        <v>2980</v>
      </c>
      <c r="AK1093" s="11" t="s">
        <v>2979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1.9</v>
      </c>
      <c r="AU1093" s="10" t="s">
        <v>142</v>
      </c>
      <c r="AV1093" s="16">
        <v>150000</v>
      </c>
      <c r="AW1093" s="16">
        <v>174000</v>
      </c>
      <c r="AX1093" s="16">
        <v>0</v>
      </c>
      <c r="AY1093" s="16">
        <v>14000</v>
      </c>
      <c r="AZ1093" s="16">
        <v>10000</v>
      </c>
      <c r="BA1093" s="17">
        <v>45153</v>
      </c>
      <c r="BB1093" s="30" t="s">
        <v>175</v>
      </c>
      <c r="BC1093" s="18">
        <v>45119</v>
      </c>
      <c r="BD1093" s="17">
        <v>45350</v>
      </c>
      <c r="BE1093" s="17">
        <v>45350</v>
      </c>
      <c r="BF1093" s="17">
        <v>45122</v>
      </c>
      <c r="BG1093" s="10">
        <v>86077674</v>
      </c>
      <c r="BH1093" s="9" t="s">
        <v>238</v>
      </c>
      <c r="BI1093" s="19">
        <v>45139</v>
      </c>
      <c r="BJ1093" s="20">
        <v>45166</v>
      </c>
      <c r="BK1093" s="16">
        <v>8000</v>
      </c>
      <c r="BL1093" s="16">
        <v>15200</v>
      </c>
      <c r="BM1093" s="9" t="s">
        <v>177</v>
      </c>
      <c r="BN1093" s="9" t="s">
        <v>470</v>
      </c>
      <c r="BO1093" s="9" t="s">
        <v>156</v>
      </c>
      <c r="BP1093" s="17">
        <v>45201</v>
      </c>
      <c r="BQ1093" s="17" t="s">
        <v>156</v>
      </c>
      <c r="BR1093" s="17">
        <v>45201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>
        <v>45099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45107</v>
      </c>
      <c r="CD1093" s="10" t="s">
        <v>156</v>
      </c>
      <c r="CE1093" s="17" t="s">
        <v>156</v>
      </c>
      <c r="CF1093" s="17" t="s">
        <v>156</v>
      </c>
      <c r="CG1093" s="17">
        <v>45099</v>
      </c>
      <c r="CH1093" s="17">
        <v>45105</v>
      </c>
      <c r="CI1093" s="16">
        <v>8000</v>
      </c>
      <c r="CJ1093" s="10" t="s">
        <v>3048</v>
      </c>
      <c r="CK1093" s="10" t="s">
        <v>230</v>
      </c>
      <c r="CL1093" s="18" t="s">
        <v>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>
        <v>45099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>
        <v>45152</v>
      </c>
      <c r="CX1093" s="10" t="s">
        <v>2442</v>
      </c>
      <c r="CY1093" s="17">
        <v>45142</v>
      </c>
      <c r="CZ1093" s="17" t="s">
        <v>156</v>
      </c>
      <c r="DA1093" s="17">
        <v>45103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>
        <v>45152</v>
      </c>
      <c r="DH1093" s="10" t="s">
        <v>2086</v>
      </c>
      <c r="DI1093" s="17">
        <v>45149</v>
      </c>
      <c r="DJ1093" s="17" t="s">
        <v>156</v>
      </c>
      <c r="DK1093" s="17">
        <v>45103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36</v>
      </c>
      <c r="DQ1093" s="16">
        <v>18</v>
      </c>
      <c r="DR1093" s="11">
        <v>18</v>
      </c>
      <c r="DS1093" s="16">
        <v>36</v>
      </c>
      <c r="DT1093" s="16">
        <v>0</v>
      </c>
      <c r="DU1093" s="11" t="s">
        <v>181</v>
      </c>
      <c r="DV1093" s="11" t="s">
        <v>182</v>
      </c>
      <c r="DW1093" s="27" t="s">
        <v>156</v>
      </c>
      <c r="DX1093" s="27" t="s">
        <v>156</v>
      </c>
      <c r="DY1093" s="20" t="s">
        <v>2080</v>
      </c>
      <c r="DZ1093" s="16">
        <v>7</v>
      </c>
      <c r="EA1093" s="16">
        <v>22</v>
      </c>
      <c r="EB1093" s="27" t="s">
        <v>185</v>
      </c>
      <c r="EC1093" s="27" t="s">
        <v>185</v>
      </c>
      <c r="ED1093" s="27" t="s">
        <v>182</v>
      </c>
      <c r="EE1093" s="29">
        <v>45100.242951388886</v>
      </c>
      <c r="EF1093" s="28" t="s">
        <v>186</v>
      </c>
      <c r="EG1093" s="28" t="s">
        <v>156</v>
      </c>
      <c r="EH1093" s="28" t="s">
        <v>187</v>
      </c>
      <c r="EI1093" s="29">
        <v>45115.510740740741</v>
      </c>
      <c r="EJ1093" s="28" t="s">
        <v>542</v>
      </c>
      <c r="EK1093" s="28" t="s">
        <v>156</v>
      </c>
      <c r="EL1093" s="28" t="s">
        <v>543</v>
      </c>
      <c r="EM1093" s="45" t="s">
        <v>3713</v>
      </c>
      <c r="EN1093" s="46" t="str">
        <f t="shared" si="113"/>
        <v>343F109A</v>
      </c>
      <c r="EO1093" s="47">
        <f t="shared" si="114"/>
        <v>45172</v>
      </c>
      <c r="EP1093" s="47">
        <f t="shared" si="115"/>
        <v>45152</v>
      </c>
      <c r="EQ1093" s="48" t="str">
        <f t="shared" ca="1" si="116"/>
        <v>Y</v>
      </c>
      <c r="ER1093" s="49">
        <f t="shared" si="117"/>
        <v>20</v>
      </c>
      <c r="ES1093" s="50"/>
      <c r="ET1093" s="51">
        <f t="shared" si="118"/>
        <v>20</v>
      </c>
      <c r="EU1093" s="52">
        <f t="shared" si="119"/>
        <v>160000</v>
      </c>
      <c r="EV1093" s="46"/>
      <c r="EW1093" s="23" t="s">
        <v>3721</v>
      </c>
    </row>
    <row r="1094" spans="1:153" ht="14.25" customHeight="1">
      <c r="A1094" s="8">
        <v>1087</v>
      </c>
      <c r="B1094" s="9" t="s">
        <v>141</v>
      </c>
      <c r="C1094" s="10" t="s">
        <v>206</v>
      </c>
      <c r="D1094" s="10" t="s">
        <v>2008</v>
      </c>
      <c r="E1094" s="10" t="s">
        <v>151</v>
      </c>
      <c r="F1094" s="9" t="s">
        <v>2972</v>
      </c>
      <c r="G1094" s="10" t="s">
        <v>696</v>
      </c>
      <c r="H1094" s="9" t="s">
        <v>697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149</v>
      </c>
      <c r="N1094" s="9" t="s">
        <v>150</v>
      </c>
      <c r="O1094" s="9" t="s">
        <v>151</v>
      </c>
      <c r="P1094" s="9" t="s">
        <v>142</v>
      </c>
      <c r="Q1094" s="9" t="s">
        <v>152</v>
      </c>
      <c r="R1094" s="9" t="s">
        <v>336</v>
      </c>
      <c r="S1094" s="9" t="s">
        <v>305</v>
      </c>
      <c r="T1094" s="9" t="s">
        <v>306</v>
      </c>
      <c r="U1094" s="9" t="s">
        <v>337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3038</v>
      </c>
      <c r="AA1094" s="9" t="s">
        <v>3039</v>
      </c>
      <c r="AB1094" s="12" t="s">
        <v>3040</v>
      </c>
      <c r="AC1094" s="10" t="s">
        <v>3041</v>
      </c>
      <c r="AD1094" s="9" t="s">
        <v>3039</v>
      </c>
      <c r="AE1094" s="13" t="s">
        <v>3040</v>
      </c>
      <c r="AF1094" s="14" t="s">
        <v>704</v>
      </c>
      <c r="AG1094" s="10" t="s">
        <v>3042</v>
      </c>
      <c r="AH1094" s="11" t="s">
        <v>2978</v>
      </c>
      <c r="AI1094" s="11" t="s">
        <v>2979</v>
      </c>
      <c r="AJ1094" s="10" t="s">
        <v>2980</v>
      </c>
      <c r="AK1094" s="11" t="s">
        <v>2979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1.9</v>
      </c>
      <c r="AU1094" s="10" t="s">
        <v>142</v>
      </c>
      <c r="AV1094" s="16">
        <v>150000</v>
      </c>
      <c r="AW1094" s="16">
        <v>174000</v>
      </c>
      <c r="AX1094" s="16">
        <v>0</v>
      </c>
      <c r="AY1094" s="16">
        <v>14000</v>
      </c>
      <c r="AZ1094" s="16">
        <v>10000</v>
      </c>
      <c r="BA1094" s="17">
        <v>45153</v>
      </c>
      <c r="BB1094" s="30" t="s">
        <v>175</v>
      </c>
      <c r="BC1094" s="18">
        <v>44930</v>
      </c>
      <c r="BD1094" s="17">
        <v>45350</v>
      </c>
      <c r="BE1094" s="17">
        <v>45350</v>
      </c>
      <c r="BF1094" s="17">
        <v>45122</v>
      </c>
      <c r="BG1094" s="10">
        <v>85132662</v>
      </c>
      <c r="BH1094" s="9" t="s">
        <v>240</v>
      </c>
      <c r="BI1094" s="19">
        <v>45170</v>
      </c>
      <c r="BJ1094" s="20">
        <v>45173</v>
      </c>
      <c r="BK1094" s="16">
        <v>0</v>
      </c>
      <c r="BL1094" s="16">
        <v>0</v>
      </c>
      <c r="BM1094" s="9" t="s">
        <v>177</v>
      </c>
      <c r="BN1094" s="9" t="s">
        <v>436</v>
      </c>
      <c r="BO1094" s="9" t="s">
        <v>156</v>
      </c>
      <c r="BP1094" s="17">
        <v>45209</v>
      </c>
      <c r="BQ1094" s="17" t="s">
        <v>156</v>
      </c>
      <c r="BR1094" s="17">
        <v>45122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>
        <v>44908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>
        <v>44936</v>
      </c>
      <c r="CD1094" s="10" t="s">
        <v>282</v>
      </c>
      <c r="CE1094" s="17" t="s">
        <v>156</v>
      </c>
      <c r="CF1094" s="17" t="s">
        <v>156</v>
      </c>
      <c r="CG1094" s="17">
        <v>44908</v>
      </c>
      <c r="CH1094" s="17">
        <v>44930</v>
      </c>
      <c r="CI1094" s="16">
        <v>10000</v>
      </c>
      <c r="CJ1094" s="10" t="s">
        <v>3049</v>
      </c>
      <c r="CK1094" s="10" t="s">
        <v>230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>
        <v>44908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>
        <v>45104</v>
      </c>
      <c r="CX1094" s="10" t="s">
        <v>2267</v>
      </c>
      <c r="CY1094" s="17">
        <v>45034</v>
      </c>
      <c r="CZ1094" s="17" t="s">
        <v>156</v>
      </c>
      <c r="DA1094" s="17">
        <v>45006</v>
      </c>
      <c r="DB1094" s="17" t="s">
        <v>156</v>
      </c>
      <c r="DC1094" s="16">
        <v>0</v>
      </c>
      <c r="DD1094" s="10" t="s">
        <v>156</v>
      </c>
      <c r="DE1094" s="10" t="s">
        <v>156</v>
      </c>
      <c r="DF1094" s="18" t="s">
        <v>156</v>
      </c>
      <c r="DG1094" s="17">
        <v>45141</v>
      </c>
      <c r="DH1094" s="10" t="s">
        <v>930</v>
      </c>
      <c r="DI1094" s="17">
        <v>45062</v>
      </c>
      <c r="DJ1094" s="17" t="s">
        <v>156</v>
      </c>
      <c r="DK1094" s="17">
        <v>45006</v>
      </c>
      <c r="DL1094" s="17" t="s">
        <v>156</v>
      </c>
      <c r="DM1094" s="16">
        <v>0</v>
      </c>
      <c r="DN1094" s="10" t="s">
        <v>156</v>
      </c>
      <c r="DO1094" s="10" t="s">
        <v>156</v>
      </c>
      <c r="DP1094" s="16">
        <v>36</v>
      </c>
      <c r="DQ1094" s="16">
        <v>18</v>
      </c>
      <c r="DR1094" s="11">
        <v>18</v>
      </c>
      <c r="DS1094" s="16">
        <v>36</v>
      </c>
      <c r="DT1094" s="16">
        <v>0</v>
      </c>
      <c r="DU1094" s="11" t="s">
        <v>181</v>
      </c>
      <c r="DV1094" s="11" t="s">
        <v>182</v>
      </c>
      <c r="DW1094" s="27" t="s">
        <v>156</v>
      </c>
      <c r="DX1094" s="27" t="s">
        <v>156</v>
      </c>
      <c r="DY1094" s="20" t="s">
        <v>2998</v>
      </c>
      <c r="DZ1094" s="16">
        <v>7</v>
      </c>
      <c r="EA1094" s="16">
        <v>22</v>
      </c>
      <c r="EB1094" s="27" t="s">
        <v>185</v>
      </c>
      <c r="EC1094" s="27" t="s">
        <v>185</v>
      </c>
      <c r="ED1094" s="27" t="s">
        <v>182</v>
      </c>
      <c r="EE1094" s="29">
        <v>44909.012962962966</v>
      </c>
      <c r="EF1094" s="28" t="s">
        <v>186</v>
      </c>
      <c r="EG1094" s="28" t="s">
        <v>156</v>
      </c>
      <c r="EH1094" s="28" t="s">
        <v>187</v>
      </c>
      <c r="EI1094" s="29">
        <v>45113.818090277775</v>
      </c>
      <c r="EJ1094" s="28" t="s">
        <v>197</v>
      </c>
      <c r="EK1094" s="28" t="s">
        <v>156</v>
      </c>
      <c r="EL1094" s="28" t="s">
        <v>198</v>
      </c>
      <c r="EM1094" s="45" t="s">
        <v>3713</v>
      </c>
      <c r="EN1094" s="46" t="str">
        <f t="shared" si="113"/>
        <v>343F109A</v>
      </c>
      <c r="EO1094" s="47">
        <f t="shared" si="114"/>
        <v>45180</v>
      </c>
      <c r="EP1094" s="47">
        <f t="shared" si="115"/>
        <v>45104</v>
      </c>
      <c r="EQ1094" s="48" t="str">
        <f t="shared" ca="1" si="116"/>
        <v>Past</v>
      </c>
      <c r="ER1094" s="49">
        <f t="shared" si="117"/>
        <v>76</v>
      </c>
      <c r="ES1094" s="50"/>
      <c r="ET1094" s="51">
        <f t="shared" si="118"/>
        <v>76</v>
      </c>
      <c r="EU1094" s="52">
        <f t="shared" si="119"/>
        <v>0</v>
      </c>
      <c r="EV1094" s="46"/>
      <c r="EW1094" s="23" t="s">
        <v>3714</v>
      </c>
    </row>
    <row r="1095" spans="1:153" ht="14.25" customHeight="1">
      <c r="A1095" s="8">
        <v>1088</v>
      </c>
      <c r="B1095" s="9" t="s">
        <v>141</v>
      </c>
      <c r="C1095" s="10" t="s">
        <v>206</v>
      </c>
      <c r="D1095" s="10" t="s">
        <v>2008</v>
      </c>
      <c r="E1095" s="10" t="s">
        <v>151</v>
      </c>
      <c r="F1095" s="9" t="s">
        <v>2972</v>
      </c>
      <c r="G1095" s="10" t="s">
        <v>696</v>
      </c>
      <c r="H1095" s="9" t="s">
        <v>697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149</v>
      </c>
      <c r="N1095" s="9" t="s">
        <v>150</v>
      </c>
      <c r="O1095" s="9" t="s">
        <v>151</v>
      </c>
      <c r="P1095" s="9" t="s">
        <v>142</v>
      </c>
      <c r="Q1095" s="9" t="s">
        <v>152</v>
      </c>
      <c r="R1095" s="9" t="s">
        <v>336</v>
      </c>
      <c r="S1095" s="9" t="s">
        <v>305</v>
      </c>
      <c r="T1095" s="9" t="s">
        <v>306</v>
      </c>
      <c r="U1095" s="9" t="s">
        <v>337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3038</v>
      </c>
      <c r="AA1095" s="9" t="s">
        <v>3039</v>
      </c>
      <c r="AB1095" s="12" t="s">
        <v>3040</v>
      </c>
      <c r="AC1095" s="10" t="s">
        <v>3041</v>
      </c>
      <c r="AD1095" s="9" t="s">
        <v>3039</v>
      </c>
      <c r="AE1095" s="13" t="s">
        <v>3040</v>
      </c>
      <c r="AF1095" s="14" t="s">
        <v>704</v>
      </c>
      <c r="AG1095" s="10" t="s">
        <v>3042</v>
      </c>
      <c r="AH1095" s="11" t="s">
        <v>2978</v>
      </c>
      <c r="AI1095" s="11" t="s">
        <v>2979</v>
      </c>
      <c r="AJ1095" s="10" t="s">
        <v>2980</v>
      </c>
      <c r="AK1095" s="11" t="s">
        <v>2979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1.9</v>
      </c>
      <c r="AU1095" s="10" t="s">
        <v>142</v>
      </c>
      <c r="AV1095" s="16">
        <v>150000</v>
      </c>
      <c r="AW1095" s="16">
        <v>174000</v>
      </c>
      <c r="AX1095" s="16">
        <v>0</v>
      </c>
      <c r="AY1095" s="16">
        <v>14000</v>
      </c>
      <c r="AZ1095" s="16">
        <v>10000</v>
      </c>
      <c r="BA1095" s="17">
        <v>45153</v>
      </c>
      <c r="BB1095" s="30" t="s">
        <v>175</v>
      </c>
      <c r="BC1095" s="18">
        <v>45119</v>
      </c>
      <c r="BD1095" s="17">
        <v>45350</v>
      </c>
      <c r="BE1095" s="17">
        <v>45350</v>
      </c>
      <c r="BF1095" s="17">
        <v>45122</v>
      </c>
      <c r="BG1095" s="10">
        <v>85654174</v>
      </c>
      <c r="BH1095" s="9" t="s">
        <v>244</v>
      </c>
      <c r="BI1095" s="19">
        <v>45170</v>
      </c>
      <c r="BJ1095" s="20">
        <v>45173</v>
      </c>
      <c r="BK1095" s="16">
        <v>13662</v>
      </c>
      <c r="BL1095" s="16">
        <v>25958</v>
      </c>
      <c r="BM1095" s="9" t="s">
        <v>177</v>
      </c>
      <c r="BN1095" s="9" t="s">
        <v>383</v>
      </c>
      <c r="BO1095" s="9" t="s">
        <v>156</v>
      </c>
      <c r="BP1095" s="17">
        <v>45209</v>
      </c>
      <c r="BQ1095" s="17" t="s">
        <v>156</v>
      </c>
      <c r="BR1095" s="17">
        <v>45208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>
        <v>45068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>
        <v>45083</v>
      </c>
      <c r="CD1095" s="10" t="s">
        <v>156</v>
      </c>
      <c r="CE1095" s="17" t="s">
        <v>156</v>
      </c>
      <c r="CF1095" s="17" t="s">
        <v>156</v>
      </c>
      <c r="CG1095" s="17">
        <v>45075</v>
      </c>
      <c r="CH1095" s="17">
        <v>45082</v>
      </c>
      <c r="CI1095" s="16">
        <v>8000</v>
      </c>
      <c r="CJ1095" s="10" t="s">
        <v>3050</v>
      </c>
      <c r="CK1095" s="10" t="s">
        <v>230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>
        <v>45068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45118</v>
      </c>
      <c r="CX1095" s="10" t="s">
        <v>2178</v>
      </c>
      <c r="CY1095" s="17" t="s">
        <v>156</v>
      </c>
      <c r="CZ1095" s="17" t="s">
        <v>156</v>
      </c>
      <c r="DA1095" s="17">
        <v>45075</v>
      </c>
      <c r="DB1095" s="17">
        <v>45114</v>
      </c>
      <c r="DC1095" s="16">
        <v>13662</v>
      </c>
      <c r="DD1095" s="10" t="s">
        <v>3051</v>
      </c>
      <c r="DE1095" s="10" t="s">
        <v>230</v>
      </c>
      <c r="DF1095" s="18" t="s">
        <v>156</v>
      </c>
      <c r="DG1095" s="17">
        <v>45141</v>
      </c>
      <c r="DH1095" s="10" t="s">
        <v>986</v>
      </c>
      <c r="DI1095" s="17" t="s">
        <v>156</v>
      </c>
      <c r="DJ1095" s="17" t="s">
        <v>156</v>
      </c>
      <c r="DK1095" s="17">
        <v>45075</v>
      </c>
      <c r="DL1095" s="17" t="s">
        <v>156</v>
      </c>
      <c r="DM1095" s="16">
        <v>0</v>
      </c>
      <c r="DN1095" s="10" t="s">
        <v>156</v>
      </c>
      <c r="DO1095" s="10" t="s">
        <v>156</v>
      </c>
      <c r="DP1095" s="16">
        <v>36</v>
      </c>
      <c r="DQ1095" s="16">
        <v>18</v>
      </c>
      <c r="DR1095" s="11">
        <v>18</v>
      </c>
      <c r="DS1095" s="16">
        <v>36</v>
      </c>
      <c r="DT1095" s="16">
        <v>0</v>
      </c>
      <c r="DU1095" s="11" t="s">
        <v>181</v>
      </c>
      <c r="DV1095" s="11" t="s">
        <v>182</v>
      </c>
      <c r="DW1095" s="27" t="s">
        <v>156</v>
      </c>
      <c r="DX1095" s="27" t="s">
        <v>156</v>
      </c>
      <c r="DY1095" s="20" t="s">
        <v>2998</v>
      </c>
      <c r="DZ1095" s="16">
        <v>7</v>
      </c>
      <c r="EA1095" s="16">
        <v>22</v>
      </c>
      <c r="EB1095" s="27" t="s">
        <v>185</v>
      </c>
      <c r="EC1095" s="27" t="s">
        <v>185</v>
      </c>
      <c r="ED1095" s="27" t="s">
        <v>182</v>
      </c>
      <c r="EE1095" s="29">
        <v>45068.822800925926</v>
      </c>
      <c r="EF1095" s="28" t="s">
        <v>186</v>
      </c>
      <c r="EG1095" s="28" t="s">
        <v>156</v>
      </c>
      <c r="EH1095" s="28" t="s">
        <v>187</v>
      </c>
      <c r="EI1095" s="29">
        <v>45119.269479166665</v>
      </c>
      <c r="EJ1095" s="28" t="s">
        <v>195</v>
      </c>
      <c r="EK1095" s="28" t="s">
        <v>196</v>
      </c>
      <c r="EL1095" s="28" t="s">
        <v>190</v>
      </c>
      <c r="EM1095" s="45" t="s">
        <v>3713</v>
      </c>
      <c r="EN1095" s="46" t="str">
        <f t="shared" si="113"/>
        <v>343F109A</v>
      </c>
      <c r="EO1095" s="47">
        <f t="shared" si="114"/>
        <v>45180</v>
      </c>
      <c r="EP1095" s="47">
        <f t="shared" si="115"/>
        <v>45118</v>
      </c>
      <c r="EQ1095" s="48" t="str">
        <f t="shared" ca="1" si="116"/>
        <v>Past</v>
      </c>
      <c r="ER1095" s="49">
        <f t="shared" si="117"/>
        <v>62</v>
      </c>
      <c r="ES1095" s="50"/>
      <c r="ET1095" s="51">
        <f t="shared" si="118"/>
        <v>62</v>
      </c>
      <c r="EU1095" s="52">
        <f t="shared" si="119"/>
        <v>847044</v>
      </c>
      <c r="EV1095" s="46"/>
      <c r="EW1095" s="23" t="s">
        <v>3714</v>
      </c>
    </row>
    <row r="1096" spans="1:153" ht="14.25" customHeight="1">
      <c r="A1096" s="8">
        <v>1089</v>
      </c>
      <c r="B1096" s="9" t="s">
        <v>141</v>
      </c>
      <c r="C1096" s="10" t="s">
        <v>206</v>
      </c>
      <c r="D1096" s="10" t="s">
        <v>2008</v>
      </c>
      <c r="E1096" s="10" t="s">
        <v>151</v>
      </c>
      <c r="F1096" s="9" t="s">
        <v>2972</v>
      </c>
      <c r="G1096" s="10" t="s">
        <v>696</v>
      </c>
      <c r="H1096" s="9" t="s">
        <v>697</v>
      </c>
      <c r="I1096" s="9" t="s">
        <v>147</v>
      </c>
      <c r="J1096" s="9" t="s">
        <v>148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336</v>
      </c>
      <c r="S1096" s="9" t="s">
        <v>305</v>
      </c>
      <c r="T1096" s="9" t="s">
        <v>306</v>
      </c>
      <c r="U1096" s="9" t="s">
        <v>337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3038</v>
      </c>
      <c r="AA1096" s="9" t="s">
        <v>3039</v>
      </c>
      <c r="AB1096" s="12" t="s">
        <v>3040</v>
      </c>
      <c r="AC1096" s="10" t="s">
        <v>3041</v>
      </c>
      <c r="AD1096" s="9" t="s">
        <v>3039</v>
      </c>
      <c r="AE1096" s="13" t="s">
        <v>3040</v>
      </c>
      <c r="AF1096" s="14" t="s">
        <v>704</v>
      </c>
      <c r="AG1096" s="10" t="s">
        <v>3042</v>
      </c>
      <c r="AH1096" s="11" t="s">
        <v>2978</v>
      </c>
      <c r="AI1096" s="11" t="s">
        <v>2979</v>
      </c>
      <c r="AJ1096" s="10" t="s">
        <v>2980</v>
      </c>
      <c r="AK1096" s="11" t="s">
        <v>2979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1.9</v>
      </c>
      <c r="AU1096" s="10" t="s">
        <v>142</v>
      </c>
      <c r="AV1096" s="16">
        <v>150000</v>
      </c>
      <c r="AW1096" s="16">
        <v>174000</v>
      </c>
      <c r="AX1096" s="16">
        <v>0</v>
      </c>
      <c r="AY1096" s="16">
        <v>14000</v>
      </c>
      <c r="AZ1096" s="16">
        <v>10000</v>
      </c>
      <c r="BA1096" s="17">
        <v>45153</v>
      </c>
      <c r="BB1096" s="30" t="s">
        <v>175</v>
      </c>
      <c r="BC1096" s="18">
        <v>45119</v>
      </c>
      <c r="BD1096" s="17">
        <v>45350</v>
      </c>
      <c r="BE1096" s="17">
        <v>45350</v>
      </c>
      <c r="BF1096" s="17">
        <v>45122</v>
      </c>
      <c r="BG1096" s="10">
        <v>85113772</v>
      </c>
      <c r="BH1096" s="9" t="s">
        <v>247</v>
      </c>
      <c r="BI1096" s="19">
        <v>45170</v>
      </c>
      <c r="BJ1096" s="20">
        <v>45187</v>
      </c>
      <c r="BK1096" s="16">
        <v>18000</v>
      </c>
      <c r="BL1096" s="16">
        <v>34200</v>
      </c>
      <c r="BM1096" s="9" t="s">
        <v>177</v>
      </c>
      <c r="BN1096" s="9" t="s">
        <v>470</v>
      </c>
      <c r="BO1096" s="9" t="s">
        <v>156</v>
      </c>
      <c r="BP1096" s="17">
        <v>45221</v>
      </c>
      <c r="BQ1096" s="17" t="s">
        <v>156</v>
      </c>
      <c r="BR1096" s="17">
        <v>45221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>
        <v>44903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45072</v>
      </c>
      <c r="CD1096" s="10" t="s">
        <v>1867</v>
      </c>
      <c r="CE1096" s="17">
        <v>45072</v>
      </c>
      <c r="CF1096" s="17" t="s">
        <v>156</v>
      </c>
      <c r="CG1096" s="17">
        <v>45008</v>
      </c>
      <c r="CH1096" s="17">
        <v>45069</v>
      </c>
      <c r="CI1096" s="16">
        <v>8000</v>
      </c>
      <c r="CJ1096" s="10" t="s">
        <v>3052</v>
      </c>
      <c r="CK1096" s="10" t="s">
        <v>230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>
        <v>44903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45169</v>
      </c>
      <c r="CX1096" s="10" t="s">
        <v>991</v>
      </c>
      <c r="CY1096" s="17">
        <v>45163</v>
      </c>
      <c r="CZ1096" s="17" t="s">
        <v>156</v>
      </c>
      <c r="DA1096" s="17">
        <v>45008</v>
      </c>
      <c r="DB1096" s="17" t="s">
        <v>156</v>
      </c>
      <c r="DC1096" s="16">
        <v>0</v>
      </c>
      <c r="DD1096" s="10" t="s">
        <v>156</v>
      </c>
      <c r="DE1096" s="10" t="s">
        <v>156</v>
      </c>
      <c r="DF1096" s="18" t="s">
        <v>156</v>
      </c>
      <c r="DG1096" s="17">
        <v>45169</v>
      </c>
      <c r="DH1096" s="10" t="s">
        <v>992</v>
      </c>
      <c r="DI1096" s="17">
        <v>45170</v>
      </c>
      <c r="DJ1096" s="17" t="s">
        <v>156</v>
      </c>
      <c r="DK1096" s="17">
        <v>45013</v>
      </c>
      <c r="DL1096" s="17" t="s">
        <v>156</v>
      </c>
      <c r="DM1096" s="16">
        <v>0</v>
      </c>
      <c r="DN1096" s="10" t="s">
        <v>156</v>
      </c>
      <c r="DO1096" s="10" t="s">
        <v>156</v>
      </c>
      <c r="DP1096" s="16">
        <v>36</v>
      </c>
      <c r="DQ1096" s="16">
        <v>18</v>
      </c>
      <c r="DR1096" s="11">
        <v>18</v>
      </c>
      <c r="DS1096" s="16">
        <v>36</v>
      </c>
      <c r="DT1096" s="16">
        <v>0</v>
      </c>
      <c r="DU1096" s="11" t="s">
        <v>181</v>
      </c>
      <c r="DV1096" s="11" t="s">
        <v>182</v>
      </c>
      <c r="DW1096" s="27" t="s">
        <v>156</v>
      </c>
      <c r="DX1096" s="27" t="s">
        <v>156</v>
      </c>
      <c r="DY1096" s="20" t="s">
        <v>993</v>
      </c>
      <c r="DZ1096" s="16">
        <v>7</v>
      </c>
      <c r="EA1096" s="16">
        <v>22</v>
      </c>
      <c r="EB1096" s="27" t="s">
        <v>185</v>
      </c>
      <c r="EC1096" s="27" t="s">
        <v>185</v>
      </c>
      <c r="ED1096" s="27" t="s">
        <v>182</v>
      </c>
      <c r="EE1096" s="29">
        <v>44904.011412037034</v>
      </c>
      <c r="EF1096" s="28" t="s">
        <v>186</v>
      </c>
      <c r="EG1096" s="28" t="s">
        <v>156</v>
      </c>
      <c r="EH1096" s="28" t="s">
        <v>187</v>
      </c>
      <c r="EI1096" s="29">
        <v>45104.57340277778</v>
      </c>
      <c r="EJ1096" s="28" t="s">
        <v>2174</v>
      </c>
      <c r="EK1096" s="28" t="s">
        <v>2175</v>
      </c>
      <c r="EL1096" s="28" t="s">
        <v>190</v>
      </c>
      <c r="EM1096" s="45" t="s">
        <v>3713</v>
      </c>
      <c r="EN1096" s="46" t="str">
        <f t="shared" si="113"/>
        <v>343F109A</v>
      </c>
      <c r="EO1096" s="47">
        <f t="shared" si="114"/>
        <v>45192</v>
      </c>
      <c r="EP1096" s="47">
        <f t="shared" si="115"/>
        <v>45169</v>
      </c>
      <c r="EQ1096" s="48" t="str">
        <f t="shared" ca="1" si="116"/>
        <v>Y</v>
      </c>
      <c r="ER1096" s="49">
        <f t="shared" si="117"/>
        <v>23</v>
      </c>
      <c r="ES1096" s="50"/>
      <c r="ET1096" s="51">
        <f t="shared" si="118"/>
        <v>23</v>
      </c>
      <c r="EU1096" s="52">
        <f t="shared" si="119"/>
        <v>414000</v>
      </c>
      <c r="EV1096" s="46"/>
      <c r="EW1096" s="23" t="s">
        <v>3721</v>
      </c>
    </row>
    <row r="1097" spans="1:153" ht="14.25" customHeight="1">
      <c r="A1097" s="8">
        <v>1090</v>
      </c>
      <c r="B1097" s="9" t="s">
        <v>141</v>
      </c>
      <c r="C1097" s="10" t="s">
        <v>206</v>
      </c>
      <c r="D1097" s="10" t="s">
        <v>2008</v>
      </c>
      <c r="E1097" s="10" t="s">
        <v>151</v>
      </c>
      <c r="F1097" s="9" t="s">
        <v>2972</v>
      </c>
      <c r="G1097" s="10" t="s">
        <v>696</v>
      </c>
      <c r="H1097" s="9" t="s">
        <v>697</v>
      </c>
      <c r="I1097" s="9" t="s">
        <v>147</v>
      </c>
      <c r="J1097" s="9" t="s">
        <v>148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336</v>
      </c>
      <c r="S1097" s="9" t="s">
        <v>305</v>
      </c>
      <c r="T1097" s="9" t="s">
        <v>306</v>
      </c>
      <c r="U1097" s="9" t="s">
        <v>337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3038</v>
      </c>
      <c r="AA1097" s="9" t="s">
        <v>3039</v>
      </c>
      <c r="AB1097" s="12" t="s">
        <v>3040</v>
      </c>
      <c r="AC1097" s="10" t="s">
        <v>3041</v>
      </c>
      <c r="AD1097" s="9" t="s">
        <v>3039</v>
      </c>
      <c r="AE1097" s="13" t="s">
        <v>3040</v>
      </c>
      <c r="AF1097" s="14" t="s">
        <v>704</v>
      </c>
      <c r="AG1097" s="10" t="s">
        <v>3042</v>
      </c>
      <c r="AH1097" s="11" t="s">
        <v>2978</v>
      </c>
      <c r="AI1097" s="11" t="s">
        <v>2979</v>
      </c>
      <c r="AJ1097" s="10" t="s">
        <v>2980</v>
      </c>
      <c r="AK1097" s="11" t="s">
        <v>2979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1.9</v>
      </c>
      <c r="AU1097" s="10" t="s">
        <v>142</v>
      </c>
      <c r="AV1097" s="16">
        <v>150000</v>
      </c>
      <c r="AW1097" s="16">
        <v>174000</v>
      </c>
      <c r="AX1097" s="16">
        <v>0</v>
      </c>
      <c r="AY1097" s="16">
        <v>14000</v>
      </c>
      <c r="AZ1097" s="16">
        <v>10000</v>
      </c>
      <c r="BA1097" s="17">
        <v>45153</v>
      </c>
      <c r="BB1097" s="30" t="s">
        <v>175</v>
      </c>
      <c r="BC1097" s="18">
        <v>45119</v>
      </c>
      <c r="BD1097" s="17">
        <v>45350</v>
      </c>
      <c r="BE1097" s="17">
        <v>45350</v>
      </c>
      <c r="BF1097" s="17">
        <v>45122</v>
      </c>
      <c r="BG1097" s="10">
        <v>85654173</v>
      </c>
      <c r="BH1097" s="9" t="s">
        <v>176</v>
      </c>
      <c r="BI1097" s="19">
        <v>45170</v>
      </c>
      <c r="BJ1097" s="20">
        <v>45187</v>
      </c>
      <c r="BK1097" s="16">
        <v>10000</v>
      </c>
      <c r="BL1097" s="16">
        <v>19000</v>
      </c>
      <c r="BM1097" s="9" t="s">
        <v>177</v>
      </c>
      <c r="BN1097" s="9" t="s">
        <v>470</v>
      </c>
      <c r="BO1097" s="9" t="s">
        <v>156</v>
      </c>
      <c r="BP1097" s="17">
        <v>45225</v>
      </c>
      <c r="BQ1097" s="17" t="s">
        <v>156</v>
      </c>
      <c r="BR1097" s="17">
        <v>45222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>
        <v>45068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45083</v>
      </c>
      <c r="CD1097" s="10" t="s">
        <v>156</v>
      </c>
      <c r="CE1097" s="17" t="s">
        <v>156</v>
      </c>
      <c r="CF1097" s="17" t="s">
        <v>156</v>
      </c>
      <c r="CG1097" s="17">
        <v>45075</v>
      </c>
      <c r="CH1097" s="17">
        <v>45082</v>
      </c>
      <c r="CI1097" s="16">
        <v>10000</v>
      </c>
      <c r="CJ1097" s="10" t="s">
        <v>3053</v>
      </c>
      <c r="CK1097" s="10" t="s">
        <v>230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>
        <v>45068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45176</v>
      </c>
      <c r="CX1097" s="10" t="s">
        <v>2603</v>
      </c>
      <c r="CY1097" s="17" t="s">
        <v>156</v>
      </c>
      <c r="CZ1097" s="17" t="s">
        <v>156</v>
      </c>
      <c r="DA1097" s="17">
        <v>45075</v>
      </c>
      <c r="DB1097" s="17" t="s">
        <v>156</v>
      </c>
      <c r="DC1097" s="16">
        <v>0</v>
      </c>
      <c r="DD1097" s="10" t="s">
        <v>156</v>
      </c>
      <c r="DE1097" s="10" t="s">
        <v>156</v>
      </c>
      <c r="DF1097" s="18" t="s">
        <v>156</v>
      </c>
      <c r="DG1097" s="17">
        <v>45176</v>
      </c>
      <c r="DH1097" s="10" t="s">
        <v>2604</v>
      </c>
      <c r="DI1097" s="17" t="s">
        <v>156</v>
      </c>
      <c r="DJ1097" s="17" t="s">
        <v>156</v>
      </c>
      <c r="DK1097" s="17">
        <v>45075</v>
      </c>
      <c r="DL1097" s="17" t="s">
        <v>156</v>
      </c>
      <c r="DM1097" s="16">
        <v>0</v>
      </c>
      <c r="DN1097" s="10" t="s">
        <v>156</v>
      </c>
      <c r="DO1097" s="10" t="s">
        <v>156</v>
      </c>
      <c r="DP1097" s="16">
        <v>36</v>
      </c>
      <c r="DQ1097" s="16">
        <v>18</v>
      </c>
      <c r="DR1097" s="11">
        <v>18</v>
      </c>
      <c r="DS1097" s="16">
        <v>36</v>
      </c>
      <c r="DT1097" s="16">
        <v>0</v>
      </c>
      <c r="DU1097" s="11" t="s">
        <v>181</v>
      </c>
      <c r="DV1097" s="11" t="s">
        <v>182</v>
      </c>
      <c r="DW1097" s="27" t="s">
        <v>156</v>
      </c>
      <c r="DX1097" s="27" t="s">
        <v>156</v>
      </c>
      <c r="DY1097" s="20" t="s">
        <v>3054</v>
      </c>
      <c r="DZ1097" s="16">
        <v>7</v>
      </c>
      <c r="EA1097" s="16">
        <v>22</v>
      </c>
      <c r="EB1097" s="27" t="s">
        <v>185</v>
      </c>
      <c r="EC1097" s="27" t="s">
        <v>185</v>
      </c>
      <c r="ED1097" s="27" t="s">
        <v>182</v>
      </c>
      <c r="EE1097" s="29">
        <v>45068.822800925926</v>
      </c>
      <c r="EF1097" s="28" t="s">
        <v>186</v>
      </c>
      <c r="EG1097" s="28" t="s">
        <v>156</v>
      </c>
      <c r="EH1097" s="28" t="s">
        <v>187</v>
      </c>
      <c r="EI1097" s="29">
        <v>45119.269479166665</v>
      </c>
      <c r="EJ1097" s="28" t="s">
        <v>195</v>
      </c>
      <c r="EK1097" s="28" t="s">
        <v>196</v>
      </c>
      <c r="EL1097" s="28" t="s">
        <v>190</v>
      </c>
      <c r="EM1097" s="45" t="s">
        <v>3713</v>
      </c>
      <c r="EN1097" s="46" t="str">
        <f t="shared" ref="EN1097:EN1160" si="120">MID(AG1097,3,8)</f>
        <v>343F109A</v>
      </c>
      <c r="EO1097" s="47">
        <f t="shared" ref="EO1097:EO1160" si="121">BP1097-EA1097-DZ1097</f>
        <v>45196</v>
      </c>
      <c r="EP1097" s="47">
        <f t="shared" ref="EP1097:EP1160" si="122">IF(AND(CM1097="",CW1097=""),"",MIN(CM1097,CW1097))</f>
        <v>45176</v>
      </c>
      <c r="EQ1097" s="48" t="str">
        <f t="shared" ref="EQ1097:EQ1160" ca="1" si="123">IF(EP1097&gt;$EQ$3,"Y","Past")</f>
        <v>Y</v>
      </c>
      <c r="ER1097" s="49">
        <f t="shared" ref="ER1097:ER1160" si="124">IFERROR(EO1097-EP1097,"")</f>
        <v>20</v>
      </c>
      <c r="ES1097" s="50"/>
      <c r="ET1097" s="51">
        <f t="shared" ref="ET1097:ET1160" si="125">IF(ES1097&lt;&gt;"",EO1097-ES1097,ER1097)</f>
        <v>20</v>
      </c>
      <c r="EU1097" s="52">
        <f t="shared" ref="EU1097:EU1160" si="126">IFERROR(BK1097*ER1097,"")</f>
        <v>200000</v>
      </c>
      <c r="EV1097" s="46"/>
      <c r="EW1097" s="23" t="s">
        <v>3721</v>
      </c>
    </row>
    <row r="1098" spans="1:153" ht="14.25" customHeight="1">
      <c r="A1098" s="8">
        <v>1091</v>
      </c>
      <c r="B1098" s="9" t="s">
        <v>141</v>
      </c>
      <c r="C1098" s="10" t="s">
        <v>206</v>
      </c>
      <c r="D1098" s="10" t="s">
        <v>2008</v>
      </c>
      <c r="E1098" s="10" t="s">
        <v>151</v>
      </c>
      <c r="F1098" s="9" t="s">
        <v>2972</v>
      </c>
      <c r="G1098" s="10" t="s">
        <v>696</v>
      </c>
      <c r="H1098" s="9" t="s">
        <v>697</v>
      </c>
      <c r="I1098" s="9" t="s">
        <v>147</v>
      </c>
      <c r="J1098" s="9" t="s">
        <v>148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336</v>
      </c>
      <c r="S1098" s="9" t="s">
        <v>305</v>
      </c>
      <c r="T1098" s="9" t="s">
        <v>306</v>
      </c>
      <c r="U1098" s="9" t="s">
        <v>337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3038</v>
      </c>
      <c r="AA1098" s="9" t="s">
        <v>3039</v>
      </c>
      <c r="AB1098" s="12" t="s">
        <v>3040</v>
      </c>
      <c r="AC1098" s="10" t="s">
        <v>3041</v>
      </c>
      <c r="AD1098" s="9" t="s">
        <v>3039</v>
      </c>
      <c r="AE1098" s="13" t="s">
        <v>3040</v>
      </c>
      <c r="AF1098" s="14" t="s">
        <v>704</v>
      </c>
      <c r="AG1098" s="10" t="s">
        <v>3042</v>
      </c>
      <c r="AH1098" s="11" t="s">
        <v>2978</v>
      </c>
      <c r="AI1098" s="11" t="s">
        <v>2979</v>
      </c>
      <c r="AJ1098" s="10" t="s">
        <v>2980</v>
      </c>
      <c r="AK1098" s="11" t="s">
        <v>2979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1.9</v>
      </c>
      <c r="AU1098" s="10" t="s">
        <v>142</v>
      </c>
      <c r="AV1098" s="16">
        <v>150000</v>
      </c>
      <c r="AW1098" s="16">
        <v>174000</v>
      </c>
      <c r="AX1098" s="16">
        <v>0</v>
      </c>
      <c r="AY1098" s="16">
        <v>14000</v>
      </c>
      <c r="AZ1098" s="16">
        <v>10000</v>
      </c>
      <c r="BA1098" s="17">
        <v>45153</v>
      </c>
      <c r="BB1098" s="30" t="s">
        <v>175</v>
      </c>
      <c r="BC1098" s="18">
        <v>45119</v>
      </c>
      <c r="BD1098" s="17">
        <v>45350</v>
      </c>
      <c r="BE1098" s="17">
        <v>45350</v>
      </c>
      <c r="BF1098" s="17">
        <v>45122</v>
      </c>
      <c r="BG1098" s="10">
        <v>85113771</v>
      </c>
      <c r="BH1098" s="9" t="s">
        <v>191</v>
      </c>
      <c r="BI1098" s="19">
        <v>45200</v>
      </c>
      <c r="BJ1098" s="20">
        <v>45201</v>
      </c>
      <c r="BK1098" s="16">
        <v>5900</v>
      </c>
      <c r="BL1098" s="16">
        <v>11210</v>
      </c>
      <c r="BM1098" s="9" t="s">
        <v>177</v>
      </c>
      <c r="BN1098" s="9" t="s">
        <v>470</v>
      </c>
      <c r="BO1098" s="9" t="s">
        <v>156</v>
      </c>
      <c r="BP1098" s="17">
        <v>45235</v>
      </c>
      <c r="BQ1098" s="17" t="s">
        <v>156</v>
      </c>
      <c r="BR1098" s="17">
        <v>45235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>
        <v>44903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45083</v>
      </c>
      <c r="CD1098" s="10" t="s">
        <v>1871</v>
      </c>
      <c r="CE1098" s="17">
        <v>45086</v>
      </c>
      <c r="CF1098" s="17" t="s">
        <v>156</v>
      </c>
      <c r="CG1098" s="17">
        <v>45008</v>
      </c>
      <c r="CH1098" s="17">
        <v>45082</v>
      </c>
      <c r="CI1098" s="16">
        <v>7400</v>
      </c>
      <c r="CJ1098" s="10" t="s">
        <v>3055</v>
      </c>
      <c r="CK1098" s="10" t="s">
        <v>230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>
        <v>44903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>
        <v>45183</v>
      </c>
      <c r="CX1098" s="10" t="s">
        <v>2194</v>
      </c>
      <c r="CY1098" s="17">
        <v>45177</v>
      </c>
      <c r="CZ1098" s="17" t="s">
        <v>156</v>
      </c>
      <c r="DA1098" s="17">
        <v>45008</v>
      </c>
      <c r="DB1098" s="17" t="s">
        <v>156</v>
      </c>
      <c r="DC1098" s="16">
        <v>0</v>
      </c>
      <c r="DD1098" s="10" t="s">
        <v>156</v>
      </c>
      <c r="DE1098" s="10" t="s">
        <v>156</v>
      </c>
      <c r="DF1098" s="18" t="s">
        <v>156</v>
      </c>
      <c r="DG1098" s="17">
        <v>45183</v>
      </c>
      <c r="DH1098" s="10" t="s">
        <v>2195</v>
      </c>
      <c r="DI1098" s="17">
        <v>45184</v>
      </c>
      <c r="DJ1098" s="17" t="s">
        <v>156</v>
      </c>
      <c r="DK1098" s="17">
        <v>45013</v>
      </c>
      <c r="DL1098" s="17" t="s">
        <v>156</v>
      </c>
      <c r="DM1098" s="16">
        <v>0</v>
      </c>
      <c r="DN1098" s="10" t="s">
        <v>156</v>
      </c>
      <c r="DO1098" s="10" t="s">
        <v>156</v>
      </c>
      <c r="DP1098" s="16">
        <v>36</v>
      </c>
      <c r="DQ1098" s="16">
        <v>18</v>
      </c>
      <c r="DR1098" s="11">
        <v>18</v>
      </c>
      <c r="DS1098" s="16">
        <v>36</v>
      </c>
      <c r="DT1098" s="16">
        <v>0</v>
      </c>
      <c r="DU1098" s="11" t="s">
        <v>181</v>
      </c>
      <c r="DV1098" s="11" t="s">
        <v>182</v>
      </c>
      <c r="DW1098" s="27" t="s">
        <v>156</v>
      </c>
      <c r="DX1098" s="27" t="s">
        <v>156</v>
      </c>
      <c r="DY1098" s="20" t="s">
        <v>2868</v>
      </c>
      <c r="DZ1098" s="16">
        <v>7</v>
      </c>
      <c r="EA1098" s="16">
        <v>22</v>
      </c>
      <c r="EB1098" s="27" t="s">
        <v>185</v>
      </c>
      <c r="EC1098" s="27" t="s">
        <v>185</v>
      </c>
      <c r="ED1098" s="27" t="s">
        <v>182</v>
      </c>
      <c r="EE1098" s="29">
        <v>44904.011412037034</v>
      </c>
      <c r="EF1098" s="28" t="s">
        <v>186</v>
      </c>
      <c r="EG1098" s="28" t="s">
        <v>156</v>
      </c>
      <c r="EH1098" s="28" t="s">
        <v>187</v>
      </c>
      <c r="EI1098" s="29">
        <v>45104.57340277778</v>
      </c>
      <c r="EJ1098" s="28" t="s">
        <v>2174</v>
      </c>
      <c r="EK1098" s="28" t="s">
        <v>2175</v>
      </c>
      <c r="EL1098" s="28" t="s">
        <v>190</v>
      </c>
      <c r="EM1098" s="45" t="s">
        <v>3713</v>
      </c>
      <c r="EN1098" s="46" t="str">
        <f t="shared" si="120"/>
        <v>343F109A</v>
      </c>
      <c r="EO1098" s="47">
        <f t="shared" si="121"/>
        <v>45206</v>
      </c>
      <c r="EP1098" s="47">
        <f t="shared" si="122"/>
        <v>45183</v>
      </c>
      <c r="EQ1098" s="48" t="str">
        <f t="shared" ca="1" si="123"/>
        <v>Y</v>
      </c>
      <c r="ER1098" s="49">
        <f t="shared" si="124"/>
        <v>23</v>
      </c>
      <c r="ES1098" s="50"/>
      <c r="ET1098" s="51">
        <f t="shared" si="125"/>
        <v>23</v>
      </c>
      <c r="EU1098" s="52">
        <f t="shared" si="126"/>
        <v>135700</v>
      </c>
      <c r="EV1098" s="46"/>
      <c r="EW1098" s="23" t="s">
        <v>3721</v>
      </c>
    </row>
    <row r="1099" spans="1:153" ht="14.25" customHeight="1">
      <c r="A1099" s="8">
        <v>1092</v>
      </c>
      <c r="B1099" s="9" t="s">
        <v>141</v>
      </c>
      <c r="C1099" s="10" t="s">
        <v>206</v>
      </c>
      <c r="D1099" s="10" t="s">
        <v>2008</v>
      </c>
      <c r="E1099" s="10" t="s">
        <v>151</v>
      </c>
      <c r="F1099" s="9" t="s">
        <v>2972</v>
      </c>
      <c r="G1099" s="10" t="s">
        <v>696</v>
      </c>
      <c r="H1099" s="9" t="s">
        <v>697</v>
      </c>
      <c r="I1099" s="9" t="s">
        <v>147</v>
      </c>
      <c r="J1099" s="9" t="s">
        <v>148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336</v>
      </c>
      <c r="S1099" s="9" t="s">
        <v>305</v>
      </c>
      <c r="T1099" s="9" t="s">
        <v>306</v>
      </c>
      <c r="U1099" s="9" t="s">
        <v>337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3038</v>
      </c>
      <c r="AA1099" s="9" t="s">
        <v>3039</v>
      </c>
      <c r="AB1099" s="12" t="s">
        <v>3040</v>
      </c>
      <c r="AC1099" s="10" t="s">
        <v>3041</v>
      </c>
      <c r="AD1099" s="9" t="s">
        <v>3039</v>
      </c>
      <c r="AE1099" s="13" t="s">
        <v>3040</v>
      </c>
      <c r="AF1099" s="14" t="s">
        <v>704</v>
      </c>
      <c r="AG1099" s="10" t="s">
        <v>3042</v>
      </c>
      <c r="AH1099" s="11" t="s">
        <v>2978</v>
      </c>
      <c r="AI1099" s="11" t="s">
        <v>2979</v>
      </c>
      <c r="AJ1099" s="10" t="s">
        <v>2980</v>
      </c>
      <c r="AK1099" s="11" t="s">
        <v>2979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1.9</v>
      </c>
      <c r="AU1099" s="10" t="s">
        <v>142</v>
      </c>
      <c r="AV1099" s="16">
        <v>150000</v>
      </c>
      <c r="AW1099" s="16">
        <v>174000</v>
      </c>
      <c r="AX1099" s="16">
        <v>0</v>
      </c>
      <c r="AY1099" s="16">
        <v>14000</v>
      </c>
      <c r="AZ1099" s="16">
        <v>10000</v>
      </c>
      <c r="BA1099" s="17">
        <v>45153</v>
      </c>
      <c r="BB1099" s="30" t="s">
        <v>175</v>
      </c>
      <c r="BC1099" s="18">
        <v>45119</v>
      </c>
      <c r="BD1099" s="17">
        <v>45350</v>
      </c>
      <c r="BE1099" s="17">
        <v>45350</v>
      </c>
      <c r="BF1099" s="17">
        <v>45122</v>
      </c>
      <c r="BG1099" s="10">
        <v>85500693</v>
      </c>
      <c r="BH1099" s="9" t="s">
        <v>199</v>
      </c>
      <c r="BI1099" s="19">
        <v>45200</v>
      </c>
      <c r="BJ1099" s="20">
        <v>45201</v>
      </c>
      <c r="BK1099" s="16">
        <v>14100</v>
      </c>
      <c r="BL1099" s="16">
        <v>26790</v>
      </c>
      <c r="BM1099" s="9" t="s">
        <v>177</v>
      </c>
      <c r="BN1099" s="9" t="s">
        <v>470</v>
      </c>
      <c r="BO1099" s="9" t="s">
        <v>156</v>
      </c>
      <c r="BP1099" s="17">
        <v>45235</v>
      </c>
      <c r="BQ1099" s="17" t="s">
        <v>156</v>
      </c>
      <c r="BR1099" s="17">
        <v>45235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>
        <v>45029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45083</v>
      </c>
      <c r="CD1099" s="10" t="s">
        <v>1871</v>
      </c>
      <c r="CE1099" s="17">
        <v>45086</v>
      </c>
      <c r="CF1099" s="17" t="s">
        <v>156</v>
      </c>
      <c r="CG1099" s="17">
        <v>45029</v>
      </c>
      <c r="CH1099" s="17">
        <v>45082</v>
      </c>
      <c r="CI1099" s="16">
        <v>17600</v>
      </c>
      <c r="CJ1099" s="10" t="s">
        <v>3056</v>
      </c>
      <c r="CK1099" s="10" t="s">
        <v>230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>
        <v>45029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45183</v>
      </c>
      <c r="CX1099" s="10" t="s">
        <v>2194</v>
      </c>
      <c r="CY1099" s="17">
        <v>45177</v>
      </c>
      <c r="CZ1099" s="17" t="s">
        <v>156</v>
      </c>
      <c r="DA1099" s="17">
        <v>45029</v>
      </c>
      <c r="DB1099" s="17" t="s">
        <v>156</v>
      </c>
      <c r="DC1099" s="16">
        <v>0</v>
      </c>
      <c r="DD1099" s="10" t="s">
        <v>156</v>
      </c>
      <c r="DE1099" s="10" t="s">
        <v>156</v>
      </c>
      <c r="DF1099" s="18" t="s">
        <v>156</v>
      </c>
      <c r="DG1099" s="17">
        <v>45183</v>
      </c>
      <c r="DH1099" s="10" t="s">
        <v>2195</v>
      </c>
      <c r="DI1099" s="17">
        <v>45184</v>
      </c>
      <c r="DJ1099" s="17" t="s">
        <v>156</v>
      </c>
      <c r="DK1099" s="17">
        <v>45029</v>
      </c>
      <c r="DL1099" s="17" t="s">
        <v>156</v>
      </c>
      <c r="DM1099" s="16">
        <v>0</v>
      </c>
      <c r="DN1099" s="10" t="s">
        <v>156</v>
      </c>
      <c r="DO1099" s="10" t="s">
        <v>156</v>
      </c>
      <c r="DP1099" s="16">
        <v>36</v>
      </c>
      <c r="DQ1099" s="16">
        <v>18</v>
      </c>
      <c r="DR1099" s="11">
        <v>18</v>
      </c>
      <c r="DS1099" s="16">
        <v>36</v>
      </c>
      <c r="DT1099" s="16">
        <v>0</v>
      </c>
      <c r="DU1099" s="11" t="s">
        <v>181</v>
      </c>
      <c r="DV1099" s="11" t="s">
        <v>182</v>
      </c>
      <c r="DW1099" s="27" t="s">
        <v>156</v>
      </c>
      <c r="DX1099" s="27" t="s">
        <v>156</v>
      </c>
      <c r="DY1099" s="20" t="s">
        <v>2868</v>
      </c>
      <c r="DZ1099" s="16">
        <v>7</v>
      </c>
      <c r="EA1099" s="16">
        <v>22</v>
      </c>
      <c r="EB1099" s="27" t="s">
        <v>185</v>
      </c>
      <c r="EC1099" s="27" t="s">
        <v>185</v>
      </c>
      <c r="ED1099" s="27" t="s">
        <v>182</v>
      </c>
      <c r="EE1099" s="29">
        <v>45029.979502314818</v>
      </c>
      <c r="EF1099" s="28" t="s">
        <v>186</v>
      </c>
      <c r="EG1099" s="28" t="s">
        <v>156</v>
      </c>
      <c r="EH1099" s="28" t="s">
        <v>187</v>
      </c>
      <c r="EI1099" s="29">
        <v>45104.57340277778</v>
      </c>
      <c r="EJ1099" s="28" t="s">
        <v>2174</v>
      </c>
      <c r="EK1099" s="28" t="s">
        <v>2175</v>
      </c>
      <c r="EL1099" s="28" t="s">
        <v>190</v>
      </c>
      <c r="EM1099" s="45" t="s">
        <v>3713</v>
      </c>
      <c r="EN1099" s="46" t="str">
        <f t="shared" si="120"/>
        <v>343F109A</v>
      </c>
      <c r="EO1099" s="47">
        <f t="shared" si="121"/>
        <v>45206</v>
      </c>
      <c r="EP1099" s="47">
        <f t="shared" si="122"/>
        <v>45183</v>
      </c>
      <c r="EQ1099" s="48" t="str">
        <f t="shared" ca="1" si="123"/>
        <v>Y</v>
      </c>
      <c r="ER1099" s="49">
        <f t="shared" si="124"/>
        <v>23</v>
      </c>
      <c r="ES1099" s="50"/>
      <c r="ET1099" s="51">
        <f t="shared" si="125"/>
        <v>23</v>
      </c>
      <c r="EU1099" s="52">
        <f t="shared" si="126"/>
        <v>324300</v>
      </c>
      <c r="EV1099" s="46"/>
      <c r="EW1099" s="23" t="s">
        <v>3721</v>
      </c>
    </row>
    <row r="1100" spans="1:153" ht="14.25" customHeight="1">
      <c r="A1100" s="8">
        <v>1093</v>
      </c>
      <c r="B1100" s="9" t="s">
        <v>141</v>
      </c>
      <c r="C1100" s="10" t="s">
        <v>206</v>
      </c>
      <c r="D1100" s="10" t="s">
        <v>2008</v>
      </c>
      <c r="E1100" s="10" t="s">
        <v>151</v>
      </c>
      <c r="F1100" s="9" t="s">
        <v>2972</v>
      </c>
      <c r="G1100" s="10" t="s">
        <v>696</v>
      </c>
      <c r="H1100" s="9" t="s">
        <v>697</v>
      </c>
      <c r="I1100" s="9" t="s">
        <v>147</v>
      </c>
      <c r="J1100" s="9" t="s">
        <v>148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336</v>
      </c>
      <c r="S1100" s="9" t="s">
        <v>305</v>
      </c>
      <c r="T1100" s="9" t="s">
        <v>306</v>
      </c>
      <c r="U1100" s="9" t="s">
        <v>337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3038</v>
      </c>
      <c r="AA1100" s="9" t="s">
        <v>3039</v>
      </c>
      <c r="AB1100" s="12" t="s">
        <v>3040</v>
      </c>
      <c r="AC1100" s="10" t="s">
        <v>3041</v>
      </c>
      <c r="AD1100" s="9" t="s">
        <v>3039</v>
      </c>
      <c r="AE1100" s="13" t="s">
        <v>3040</v>
      </c>
      <c r="AF1100" s="14" t="s">
        <v>704</v>
      </c>
      <c r="AG1100" s="10" t="s">
        <v>3042</v>
      </c>
      <c r="AH1100" s="11" t="s">
        <v>2978</v>
      </c>
      <c r="AI1100" s="11" t="s">
        <v>2979</v>
      </c>
      <c r="AJ1100" s="10" t="s">
        <v>2980</v>
      </c>
      <c r="AK1100" s="11" t="s">
        <v>2979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1.9</v>
      </c>
      <c r="AU1100" s="10" t="s">
        <v>142</v>
      </c>
      <c r="AV1100" s="16">
        <v>150000</v>
      </c>
      <c r="AW1100" s="16">
        <v>174000</v>
      </c>
      <c r="AX1100" s="16">
        <v>0</v>
      </c>
      <c r="AY1100" s="16">
        <v>14000</v>
      </c>
      <c r="AZ1100" s="16">
        <v>10000</v>
      </c>
      <c r="BA1100" s="17">
        <v>45153</v>
      </c>
      <c r="BB1100" s="30" t="s">
        <v>175</v>
      </c>
      <c r="BC1100" s="18">
        <v>45082</v>
      </c>
      <c r="BD1100" s="17">
        <v>45350</v>
      </c>
      <c r="BE1100" s="17">
        <v>45350</v>
      </c>
      <c r="BF1100" s="17">
        <v>45122</v>
      </c>
      <c r="BG1100" s="10">
        <v>85654172</v>
      </c>
      <c r="BH1100" s="9" t="s">
        <v>201</v>
      </c>
      <c r="BI1100" s="19">
        <v>45200</v>
      </c>
      <c r="BJ1100" s="20">
        <v>45201</v>
      </c>
      <c r="BK1100" s="16">
        <v>0</v>
      </c>
      <c r="BL1100" s="16">
        <v>0</v>
      </c>
      <c r="BM1100" s="9" t="s">
        <v>177</v>
      </c>
      <c r="BN1100" s="9" t="s">
        <v>470</v>
      </c>
      <c r="BO1100" s="9" t="s">
        <v>156</v>
      </c>
      <c r="BP1100" s="17">
        <v>45236</v>
      </c>
      <c r="BQ1100" s="17" t="s">
        <v>156</v>
      </c>
      <c r="BR1100" s="17">
        <v>45236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45068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45083</v>
      </c>
      <c r="CD1100" s="10" t="s">
        <v>156</v>
      </c>
      <c r="CE1100" s="17">
        <v>45086</v>
      </c>
      <c r="CF1100" s="17" t="s">
        <v>156</v>
      </c>
      <c r="CG1100" s="17">
        <v>45070</v>
      </c>
      <c r="CH1100" s="17">
        <v>45082</v>
      </c>
      <c r="CI1100" s="16">
        <v>10000</v>
      </c>
      <c r="CJ1100" s="10" t="s">
        <v>3057</v>
      </c>
      <c r="CK1100" s="10" t="s">
        <v>230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45068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45177</v>
      </c>
      <c r="CX1100" s="10" t="s">
        <v>2089</v>
      </c>
      <c r="CY1100" s="17">
        <v>45177</v>
      </c>
      <c r="CZ1100" s="17" t="s">
        <v>156</v>
      </c>
      <c r="DA1100" s="17">
        <v>45070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45177</v>
      </c>
      <c r="DH1100" s="10" t="s">
        <v>2604</v>
      </c>
      <c r="DI1100" s="17">
        <v>45184</v>
      </c>
      <c r="DJ1100" s="17" t="s">
        <v>156</v>
      </c>
      <c r="DK1100" s="17">
        <v>45070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36</v>
      </c>
      <c r="DQ1100" s="16">
        <v>18</v>
      </c>
      <c r="DR1100" s="11">
        <v>18</v>
      </c>
      <c r="DS1100" s="16">
        <v>36</v>
      </c>
      <c r="DT1100" s="16">
        <v>0</v>
      </c>
      <c r="DU1100" s="11" t="s">
        <v>181</v>
      </c>
      <c r="DV1100" s="11" t="s">
        <v>182</v>
      </c>
      <c r="DW1100" s="27" t="s">
        <v>156</v>
      </c>
      <c r="DX1100" s="27" t="s">
        <v>156</v>
      </c>
      <c r="DY1100" s="20" t="s">
        <v>1927</v>
      </c>
      <c r="DZ1100" s="16">
        <v>7</v>
      </c>
      <c r="EA1100" s="16">
        <v>22</v>
      </c>
      <c r="EB1100" s="27" t="s">
        <v>185</v>
      </c>
      <c r="EC1100" s="27" t="s">
        <v>185</v>
      </c>
      <c r="ED1100" s="27" t="s">
        <v>182</v>
      </c>
      <c r="EE1100" s="29">
        <v>45068.822800925926</v>
      </c>
      <c r="EF1100" s="28" t="s">
        <v>186</v>
      </c>
      <c r="EG1100" s="28" t="s">
        <v>156</v>
      </c>
      <c r="EH1100" s="28" t="s">
        <v>187</v>
      </c>
      <c r="EI1100" s="29">
        <v>45104.57340277778</v>
      </c>
      <c r="EJ1100" s="28" t="s">
        <v>2174</v>
      </c>
      <c r="EK1100" s="28" t="s">
        <v>2175</v>
      </c>
      <c r="EL1100" s="28" t="s">
        <v>190</v>
      </c>
      <c r="EM1100" s="45" t="s">
        <v>3713</v>
      </c>
      <c r="EN1100" s="46" t="str">
        <f t="shared" si="120"/>
        <v>343F109A</v>
      </c>
      <c r="EO1100" s="47">
        <f t="shared" si="121"/>
        <v>45207</v>
      </c>
      <c r="EP1100" s="47">
        <f t="shared" si="122"/>
        <v>45177</v>
      </c>
      <c r="EQ1100" s="48" t="str">
        <f t="shared" ca="1" si="123"/>
        <v>Y</v>
      </c>
      <c r="ER1100" s="49">
        <f t="shared" si="124"/>
        <v>30</v>
      </c>
      <c r="ES1100" s="50"/>
      <c r="ET1100" s="51">
        <f t="shared" si="125"/>
        <v>30</v>
      </c>
      <c r="EU1100" s="52">
        <f t="shared" si="126"/>
        <v>0</v>
      </c>
      <c r="EV1100" s="46"/>
      <c r="EW1100" s="23" t="s">
        <v>3721</v>
      </c>
    </row>
    <row r="1101" spans="1:153" ht="14.25" customHeight="1">
      <c r="A1101" s="8">
        <v>1094</v>
      </c>
      <c r="B1101" s="9" t="s">
        <v>141</v>
      </c>
      <c r="C1101" s="10" t="s">
        <v>206</v>
      </c>
      <c r="D1101" s="10" t="s">
        <v>2008</v>
      </c>
      <c r="E1101" s="10" t="s">
        <v>151</v>
      </c>
      <c r="F1101" s="9" t="s">
        <v>2972</v>
      </c>
      <c r="G1101" s="10" t="s">
        <v>696</v>
      </c>
      <c r="H1101" s="9" t="s">
        <v>697</v>
      </c>
      <c r="I1101" s="9" t="s">
        <v>147</v>
      </c>
      <c r="J1101" s="9" t="s">
        <v>148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336</v>
      </c>
      <c r="S1101" s="9" t="s">
        <v>305</v>
      </c>
      <c r="T1101" s="9" t="s">
        <v>306</v>
      </c>
      <c r="U1101" s="9" t="s">
        <v>337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3038</v>
      </c>
      <c r="AA1101" s="9" t="s">
        <v>3039</v>
      </c>
      <c r="AB1101" s="12" t="s">
        <v>3040</v>
      </c>
      <c r="AC1101" s="10" t="s">
        <v>3041</v>
      </c>
      <c r="AD1101" s="9" t="s">
        <v>3039</v>
      </c>
      <c r="AE1101" s="13" t="s">
        <v>3040</v>
      </c>
      <c r="AF1101" s="14" t="s">
        <v>704</v>
      </c>
      <c r="AG1101" s="10" t="s">
        <v>3042</v>
      </c>
      <c r="AH1101" s="11" t="s">
        <v>2978</v>
      </c>
      <c r="AI1101" s="11" t="s">
        <v>2979</v>
      </c>
      <c r="AJ1101" s="10" t="s">
        <v>2980</v>
      </c>
      <c r="AK1101" s="11" t="s">
        <v>2979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1.9</v>
      </c>
      <c r="AU1101" s="10" t="s">
        <v>142</v>
      </c>
      <c r="AV1101" s="16">
        <v>150000</v>
      </c>
      <c r="AW1101" s="16">
        <v>174000</v>
      </c>
      <c r="AX1101" s="16">
        <v>0</v>
      </c>
      <c r="AY1101" s="16">
        <v>14000</v>
      </c>
      <c r="AZ1101" s="16">
        <v>10000</v>
      </c>
      <c r="BA1101" s="17">
        <v>45153</v>
      </c>
      <c r="BB1101" s="30" t="s">
        <v>175</v>
      </c>
      <c r="BC1101" s="18">
        <v>45119</v>
      </c>
      <c r="BD1101" s="17">
        <v>45350</v>
      </c>
      <c r="BE1101" s="17">
        <v>45350</v>
      </c>
      <c r="BF1101" s="17">
        <v>45122</v>
      </c>
      <c r="BG1101" s="10">
        <v>85500692</v>
      </c>
      <c r="BH1101" s="9" t="s">
        <v>274</v>
      </c>
      <c r="BI1101" s="19">
        <v>45200</v>
      </c>
      <c r="BJ1101" s="20">
        <v>45215</v>
      </c>
      <c r="BK1101" s="16">
        <v>9800</v>
      </c>
      <c r="BL1101" s="16">
        <v>18620</v>
      </c>
      <c r="BM1101" s="9" t="s">
        <v>177</v>
      </c>
      <c r="BN1101" s="9" t="s">
        <v>470</v>
      </c>
      <c r="BO1101" s="9" t="s">
        <v>156</v>
      </c>
      <c r="BP1101" s="17">
        <v>45248</v>
      </c>
      <c r="BQ1101" s="17" t="s">
        <v>156</v>
      </c>
      <c r="BR1101" s="17">
        <v>45248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45029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45100</v>
      </c>
      <c r="CD1101" s="10" t="s">
        <v>1891</v>
      </c>
      <c r="CE1101" s="17">
        <v>45100</v>
      </c>
      <c r="CF1101" s="17" t="s">
        <v>156</v>
      </c>
      <c r="CG1101" s="17">
        <v>45029</v>
      </c>
      <c r="CH1101" s="17">
        <v>45082</v>
      </c>
      <c r="CI1101" s="16">
        <v>16400</v>
      </c>
      <c r="CJ1101" s="10" t="s">
        <v>3058</v>
      </c>
      <c r="CK1101" s="10" t="s">
        <v>230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45029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>
        <v>45197</v>
      </c>
      <c r="CX1101" s="10" t="s">
        <v>2222</v>
      </c>
      <c r="CY1101" s="17">
        <v>45191</v>
      </c>
      <c r="CZ1101" s="17" t="s">
        <v>156</v>
      </c>
      <c r="DA1101" s="17">
        <v>45029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>
        <v>45197</v>
      </c>
      <c r="DH1101" s="10" t="s">
        <v>2223</v>
      </c>
      <c r="DI1101" s="17">
        <v>45198</v>
      </c>
      <c r="DJ1101" s="17" t="s">
        <v>156</v>
      </c>
      <c r="DK1101" s="17">
        <v>45029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36</v>
      </c>
      <c r="DQ1101" s="16">
        <v>18</v>
      </c>
      <c r="DR1101" s="11">
        <v>18</v>
      </c>
      <c r="DS1101" s="16">
        <v>36</v>
      </c>
      <c r="DT1101" s="16">
        <v>0</v>
      </c>
      <c r="DU1101" s="11" t="s">
        <v>181</v>
      </c>
      <c r="DV1101" s="11" t="s">
        <v>182</v>
      </c>
      <c r="DW1101" s="27" t="s">
        <v>156</v>
      </c>
      <c r="DX1101" s="27" t="s">
        <v>156</v>
      </c>
      <c r="DY1101" s="20" t="s">
        <v>156</v>
      </c>
      <c r="DZ1101" s="16">
        <v>7</v>
      </c>
      <c r="EA1101" s="16">
        <v>22</v>
      </c>
      <c r="EB1101" s="27" t="s">
        <v>185</v>
      </c>
      <c r="EC1101" s="27" t="s">
        <v>185</v>
      </c>
      <c r="ED1101" s="27" t="s">
        <v>182</v>
      </c>
      <c r="EE1101" s="29">
        <v>45029.979502314818</v>
      </c>
      <c r="EF1101" s="28" t="s">
        <v>186</v>
      </c>
      <c r="EG1101" s="28" t="s">
        <v>156</v>
      </c>
      <c r="EH1101" s="28" t="s">
        <v>187</v>
      </c>
      <c r="EI1101" s="29">
        <v>45104.57340277778</v>
      </c>
      <c r="EJ1101" s="28" t="s">
        <v>2174</v>
      </c>
      <c r="EK1101" s="28" t="s">
        <v>2175</v>
      </c>
      <c r="EL1101" s="28" t="s">
        <v>190</v>
      </c>
      <c r="EM1101" s="45" t="s">
        <v>3713</v>
      </c>
      <c r="EN1101" s="46" t="str">
        <f t="shared" si="120"/>
        <v>343F109A</v>
      </c>
      <c r="EO1101" s="47">
        <f t="shared" si="121"/>
        <v>45219</v>
      </c>
      <c r="EP1101" s="47">
        <f t="shared" si="122"/>
        <v>45197</v>
      </c>
      <c r="EQ1101" s="48" t="str">
        <f t="shared" ca="1" si="123"/>
        <v>Y</v>
      </c>
      <c r="ER1101" s="49">
        <f t="shared" si="124"/>
        <v>22</v>
      </c>
      <c r="ES1101" s="50"/>
      <c r="ET1101" s="51">
        <f t="shared" si="125"/>
        <v>22</v>
      </c>
      <c r="EU1101" s="52">
        <f t="shared" si="126"/>
        <v>215600</v>
      </c>
      <c r="EV1101" s="46"/>
      <c r="EW1101" s="23" t="s">
        <v>3721</v>
      </c>
    </row>
    <row r="1102" spans="1:153" ht="14.25" customHeight="1">
      <c r="A1102" s="8">
        <v>1095</v>
      </c>
      <c r="B1102" s="9" t="s">
        <v>141</v>
      </c>
      <c r="C1102" s="10" t="s">
        <v>206</v>
      </c>
      <c r="D1102" s="10" t="s">
        <v>2008</v>
      </c>
      <c r="E1102" s="10" t="s">
        <v>151</v>
      </c>
      <c r="F1102" s="9" t="s">
        <v>2972</v>
      </c>
      <c r="G1102" s="10" t="s">
        <v>696</v>
      </c>
      <c r="H1102" s="9" t="s">
        <v>697</v>
      </c>
      <c r="I1102" s="9" t="s">
        <v>147</v>
      </c>
      <c r="J1102" s="9" t="s">
        <v>148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336</v>
      </c>
      <c r="S1102" s="9" t="s">
        <v>305</v>
      </c>
      <c r="T1102" s="9" t="s">
        <v>306</v>
      </c>
      <c r="U1102" s="9" t="s">
        <v>337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3038</v>
      </c>
      <c r="AA1102" s="9" t="s">
        <v>3039</v>
      </c>
      <c r="AB1102" s="12" t="s">
        <v>3040</v>
      </c>
      <c r="AC1102" s="10" t="s">
        <v>3041</v>
      </c>
      <c r="AD1102" s="9" t="s">
        <v>3039</v>
      </c>
      <c r="AE1102" s="13" t="s">
        <v>3040</v>
      </c>
      <c r="AF1102" s="14" t="s">
        <v>704</v>
      </c>
      <c r="AG1102" s="10" t="s">
        <v>3042</v>
      </c>
      <c r="AH1102" s="11" t="s">
        <v>2978</v>
      </c>
      <c r="AI1102" s="11" t="s">
        <v>2979</v>
      </c>
      <c r="AJ1102" s="10" t="s">
        <v>2980</v>
      </c>
      <c r="AK1102" s="11" t="s">
        <v>2979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1.9</v>
      </c>
      <c r="AU1102" s="10" t="s">
        <v>142</v>
      </c>
      <c r="AV1102" s="16">
        <v>150000</v>
      </c>
      <c r="AW1102" s="16">
        <v>174000</v>
      </c>
      <c r="AX1102" s="16">
        <v>0</v>
      </c>
      <c r="AY1102" s="16">
        <v>14000</v>
      </c>
      <c r="AZ1102" s="16">
        <v>10000</v>
      </c>
      <c r="BA1102" s="17">
        <v>45153</v>
      </c>
      <c r="BB1102" s="30" t="s">
        <v>175</v>
      </c>
      <c r="BC1102" s="18">
        <v>45119</v>
      </c>
      <c r="BD1102" s="17">
        <v>45350</v>
      </c>
      <c r="BE1102" s="17">
        <v>45350</v>
      </c>
      <c r="BF1102" s="17">
        <v>45122</v>
      </c>
      <c r="BG1102" s="10">
        <v>85654171</v>
      </c>
      <c r="BH1102" s="9" t="s">
        <v>621</v>
      </c>
      <c r="BI1102" s="19">
        <v>45200</v>
      </c>
      <c r="BJ1102" s="20">
        <v>45215</v>
      </c>
      <c r="BK1102" s="16">
        <v>18000</v>
      </c>
      <c r="BL1102" s="16">
        <v>34200</v>
      </c>
      <c r="BM1102" s="9" t="s">
        <v>177</v>
      </c>
      <c r="BN1102" s="9" t="s">
        <v>470</v>
      </c>
      <c r="BO1102" s="9" t="s">
        <v>156</v>
      </c>
      <c r="BP1102" s="17">
        <v>45250</v>
      </c>
      <c r="BQ1102" s="17" t="s">
        <v>156</v>
      </c>
      <c r="BR1102" s="17">
        <v>45250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>
        <v>45068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45100</v>
      </c>
      <c r="CD1102" s="10" t="s">
        <v>156</v>
      </c>
      <c r="CE1102" s="17">
        <v>45100</v>
      </c>
      <c r="CF1102" s="17" t="s">
        <v>156</v>
      </c>
      <c r="CG1102" s="17">
        <v>45070</v>
      </c>
      <c r="CH1102" s="17">
        <v>45098</v>
      </c>
      <c r="CI1102" s="16">
        <v>20000</v>
      </c>
      <c r="CJ1102" s="10" t="s">
        <v>3059</v>
      </c>
      <c r="CK1102" s="10" t="s">
        <v>230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>
        <v>45068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>
        <v>45197</v>
      </c>
      <c r="CX1102" s="10" t="s">
        <v>2219</v>
      </c>
      <c r="CY1102" s="17">
        <v>45191</v>
      </c>
      <c r="CZ1102" s="17" t="s">
        <v>156</v>
      </c>
      <c r="DA1102" s="17">
        <v>45070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>
        <v>45197</v>
      </c>
      <c r="DH1102" s="10" t="s">
        <v>2556</v>
      </c>
      <c r="DI1102" s="17">
        <v>45198</v>
      </c>
      <c r="DJ1102" s="17" t="s">
        <v>156</v>
      </c>
      <c r="DK1102" s="17">
        <v>45070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36</v>
      </c>
      <c r="DQ1102" s="16">
        <v>18</v>
      </c>
      <c r="DR1102" s="11">
        <v>18</v>
      </c>
      <c r="DS1102" s="16">
        <v>36</v>
      </c>
      <c r="DT1102" s="16">
        <v>0</v>
      </c>
      <c r="DU1102" s="11" t="s">
        <v>181</v>
      </c>
      <c r="DV1102" s="11" t="s">
        <v>182</v>
      </c>
      <c r="DW1102" s="27" t="s">
        <v>156</v>
      </c>
      <c r="DX1102" s="27" t="s">
        <v>156</v>
      </c>
      <c r="DY1102" s="20" t="s">
        <v>2559</v>
      </c>
      <c r="DZ1102" s="16">
        <v>7</v>
      </c>
      <c r="EA1102" s="16">
        <v>22</v>
      </c>
      <c r="EB1102" s="27" t="s">
        <v>185</v>
      </c>
      <c r="EC1102" s="27" t="s">
        <v>185</v>
      </c>
      <c r="ED1102" s="27" t="s">
        <v>182</v>
      </c>
      <c r="EE1102" s="29">
        <v>45068.822800925926</v>
      </c>
      <c r="EF1102" s="28" t="s">
        <v>186</v>
      </c>
      <c r="EG1102" s="28" t="s">
        <v>156</v>
      </c>
      <c r="EH1102" s="28" t="s">
        <v>187</v>
      </c>
      <c r="EI1102" s="29">
        <v>45104.57340277778</v>
      </c>
      <c r="EJ1102" s="28" t="s">
        <v>2174</v>
      </c>
      <c r="EK1102" s="28" t="s">
        <v>2175</v>
      </c>
      <c r="EL1102" s="28" t="s">
        <v>190</v>
      </c>
      <c r="EM1102" s="45" t="s">
        <v>3713</v>
      </c>
      <c r="EN1102" s="46" t="str">
        <f t="shared" si="120"/>
        <v>343F109A</v>
      </c>
      <c r="EO1102" s="47">
        <f t="shared" si="121"/>
        <v>45221</v>
      </c>
      <c r="EP1102" s="47">
        <f t="shared" si="122"/>
        <v>45197</v>
      </c>
      <c r="EQ1102" s="48" t="str">
        <f t="shared" ca="1" si="123"/>
        <v>Y</v>
      </c>
      <c r="ER1102" s="49">
        <f t="shared" si="124"/>
        <v>24</v>
      </c>
      <c r="ES1102" s="50"/>
      <c r="ET1102" s="51">
        <f t="shared" si="125"/>
        <v>24</v>
      </c>
      <c r="EU1102" s="52">
        <f t="shared" si="126"/>
        <v>432000</v>
      </c>
      <c r="EV1102" s="46"/>
      <c r="EW1102" s="23" t="s">
        <v>3721</v>
      </c>
    </row>
    <row r="1103" spans="1:153" ht="14.25" customHeight="1">
      <c r="A1103" s="8">
        <v>1096</v>
      </c>
      <c r="B1103" s="9" t="s">
        <v>141</v>
      </c>
      <c r="C1103" s="10" t="s">
        <v>206</v>
      </c>
      <c r="D1103" s="10" t="s">
        <v>2008</v>
      </c>
      <c r="E1103" s="10" t="s">
        <v>151</v>
      </c>
      <c r="F1103" s="9" t="s">
        <v>2972</v>
      </c>
      <c r="G1103" s="10" t="s">
        <v>696</v>
      </c>
      <c r="H1103" s="9" t="s">
        <v>697</v>
      </c>
      <c r="I1103" s="9" t="s">
        <v>147</v>
      </c>
      <c r="J1103" s="9" t="s">
        <v>148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336</v>
      </c>
      <c r="S1103" s="9" t="s">
        <v>305</v>
      </c>
      <c r="T1103" s="9" t="s">
        <v>306</v>
      </c>
      <c r="U1103" s="9" t="s">
        <v>337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3038</v>
      </c>
      <c r="AA1103" s="9" t="s">
        <v>3039</v>
      </c>
      <c r="AB1103" s="12" t="s">
        <v>3040</v>
      </c>
      <c r="AC1103" s="10" t="s">
        <v>3041</v>
      </c>
      <c r="AD1103" s="9" t="s">
        <v>3039</v>
      </c>
      <c r="AE1103" s="13" t="s">
        <v>3040</v>
      </c>
      <c r="AF1103" s="14" t="s">
        <v>704</v>
      </c>
      <c r="AG1103" s="10" t="s">
        <v>3042</v>
      </c>
      <c r="AH1103" s="11" t="s">
        <v>2978</v>
      </c>
      <c r="AI1103" s="11" t="s">
        <v>2979</v>
      </c>
      <c r="AJ1103" s="10" t="s">
        <v>2980</v>
      </c>
      <c r="AK1103" s="11" t="s">
        <v>2979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1.9</v>
      </c>
      <c r="AU1103" s="10" t="s">
        <v>142</v>
      </c>
      <c r="AV1103" s="16">
        <v>150000</v>
      </c>
      <c r="AW1103" s="16">
        <v>174000</v>
      </c>
      <c r="AX1103" s="16">
        <v>0</v>
      </c>
      <c r="AY1103" s="16">
        <v>14000</v>
      </c>
      <c r="AZ1103" s="16">
        <v>10000</v>
      </c>
      <c r="BA1103" s="17">
        <v>45153</v>
      </c>
      <c r="BB1103" s="30" t="s">
        <v>175</v>
      </c>
      <c r="BC1103" s="18">
        <v>45119</v>
      </c>
      <c r="BD1103" s="17">
        <v>45350</v>
      </c>
      <c r="BE1103" s="17">
        <v>45350</v>
      </c>
      <c r="BF1103" s="17">
        <v>45122</v>
      </c>
      <c r="BG1103" s="10">
        <v>85132661</v>
      </c>
      <c r="BH1103" s="9" t="s">
        <v>280</v>
      </c>
      <c r="BI1103" s="19">
        <v>45200</v>
      </c>
      <c r="BJ1103" s="20">
        <v>45215</v>
      </c>
      <c r="BK1103" s="16">
        <v>5200</v>
      </c>
      <c r="BL1103" s="16">
        <v>9880</v>
      </c>
      <c r="BM1103" s="9" t="s">
        <v>177</v>
      </c>
      <c r="BN1103" s="9" t="s">
        <v>470</v>
      </c>
      <c r="BO1103" s="9" t="s">
        <v>156</v>
      </c>
      <c r="BP1103" s="17">
        <v>45256</v>
      </c>
      <c r="BQ1103" s="17" t="s">
        <v>156</v>
      </c>
      <c r="BR1103" s="17">
        <v>45249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>
        <v>44908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45100</v>
      </c>
      <c r="CD1103" s="10" t="s">
        <v>1891</v>
      </c>
      <c r="CE1103" s="17">
        <v>45100</v>
      </c>
      <c r="CF1103" s="17" t="s">
        <v>156</v>
      </c>
      <c r="CG1103" s="17">
        <v>45008</v>
      </c>
      <c r="CH1103" s="17">
        <v>45098</v>
      </c>
      <c r="CI1103" s="16">
        <v>8600</v>
      </c>
      <c r="CJ1103" s="10" t="s">
        <v>3060</v>
      </c>
      <c r="CK1103" s="10" t="s">
        <v>230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>
        <v>44908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45204</v>
      </c>
      <c r="CX1103" s="10" t="s">
        <v>3011</v>
      </c>
      <c r="CY1103" s="17">
        <v>45191</v>
      </c>
      <c r="CZ1103" s="17" t="s">
        <v>156</v>
      </c>
      <c r="DA1103" s="17">
        <v>45008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45204</v>
      </c>
      <c r="DH1103" s="10" t="s">
        <v>3012</v>
      </c>
      <c r="DI1103" s="17">
        <v>45198</v>
      </c>
      <c r="DJ1103" s="17" t="s">
        <v>156</v>
      </c>
      <c r="DK1103" s="17">
        <v>45013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36</v>
      </c>
      <c r="DQ1103" s="16">
        <v>18</v>
      </c>
      <c r="DR1103" s="11">
        <v>18</v>
      </c>
      <c r="DS1103" s="16">
        <v>36</v>
      </c>
      <c r="DT1103" s="16">
        <v>0</v>
      </c>
      <c r="DU1103" s="11" t="s">
        <v>181</v>
      </c>
      <c r="DV1103" s="11" t="s">
        <v>182</v>
      </c>
      <c r="DW1103" s="27" t="s">
        <v>156</v>
      </c>
      <c r="DX1103" s="27" t="s">
        <v>156</v>
      </c>
      <c r="DY1103" s="20" t="s">
        <v>3013</v>
      </c>
      <c r="DZ1103" s="16">
        <v>7</v>
      </c>
      <c r="EA1103" s="16">
        <v>22</v>
      </c>
      <c r="EB1103" s="27" t="s">
        <v>185</v>
      </c>
      <c r="EC1103" s="27" t="s">
        <v>185</v>
      </c>
      <c r="ED1103" s="27" t="s">
        <v>182</v>
      </c>
      <c r="EE1103" s="29">
        <v>44909.012962962966</v>
      </c>
      <c r="EF1103" s="28" t="s">
        <v>186</v>
      </c>
      <c r="EG1103" s="28" t="s">
        <v>156</v>
      </c>
      <c r="EH1103" s="28" t="s">
        <v>187</v>
      </c>
      <c r="EI1103" s="29">
        <v>45111.552418981482</v>
      </c>
      <c r="EJ1103" s="28" t="s">
        <v>542</v>
      </c>
      <c r="EK1103" s="28" t="s">
        <v>156</v>
      </c>
      <c r="EL1103" s="28" t="s">
        <v>543</v>
      </c>
      <c r="EM1103" s="45" t="s">
        <v>3713</v>
      </c>
      <c r="EN1103" s="46" t="str">
        <f t="shared" si="120"/>
        <v>343F109A</v>
      </c>
      <c r="EO1103" s="47">
        <f t="shared" si="121"/>
        <v>45227</v>
      </c>
      <c r="EP1103" s="47">
        <f t="shared" si="122"/>
        <v>45204</v>
      </c>
      <c r="EQ1103" s="48" t="str">
        <f t="shared" ca="1" si="123"/>
        <v>Y</v>
      </c>
      <c r="ER1103" s="49">
        <f t="shared" si="124"/>
        <v>23</v>
      </c>
      <c r="ES1103" s="50"/>
      <c r="ET1103" s="51">
        <f t="shared" si="125"/>
        <v>23</v>
      </c>
      <c r="EU1103" s="52">
        <f t="shared" si="126"/>
        <v>119600</v>
      </c>
      <c r="EV1103" s="46"/>
      <c r="EW1103" s="23" t="s">
        <v>3721</v>
      </c>
    </row>
    <row r="1104" spans="1:153" ht="14.25" customHeight="1">
      <c r="A1104" s="8">
        <v>1097</v>
      </c>
      <c r="B1104" s="9" t="s">
        <v>141</v>
      </c>
      <c r="C1104" s="10" t="s">
        <v>206</v>
      </c>
      <c r="D1104" s="10" t="s">
        <v>2008</v>
      </c>
      <c r="E1104" s="10" t="s">
        <v>151</v>
      </c>
      <c r="F1104" s="9" t="s">
        <v>2972</v>
      </c>
      <c r="G1104" s="10" t="s">
        <v>696</v>
      </c>
      <c r="H1104" s="9" t="s">
        <v>697</v>
      </c>
      <c r="I1104" s="9" t="s">
        <v>147</v>
      </c>
      <c r="J1104" s="9" t="s">
        <v>148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336</v>
      </c>
      <c r="S1104" s="9" t="s">
        <v>305</v>
      </c>
      <c r="T1104" s="9" t="s">
        <v>306</v>
      </c>
      <c r="U1104" s="9" t="s">
        <v>337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3038</v>
      </c>
      <c r="AA1104" s="9" t="s">
        <v>3039</v>
      </c>
      <c r="AB1104" s="12" t="s">
        <v>3040</v>
      </c>
      <c r="AC1104" s="10" t="s">
        <v>3041</v>
      </c>
      <c r="AD1104" s="9" t="s">
        <v>3039</v>
      </c>
      <c r="AE1104" s="13" t="s">
        <v>3040</v>
      </c>
      <c r="AF1104" s="14" t="s">
        <v>704</v>
      </c>
      <c r="AG1104" s="10" t="s">
        <v>3042</v>
      </c>
      <c r="AH1104" s="11" t="s">
        <v>2978</v>
      </c>
      <c r="AI1104" s="11" t="s">
        <v>2979</v>
      </c>
      <c r="AJ1104" s="10" t="s">
        <v>2980</v>
      </c>
      <c r="AK1104" s="11" t="s">
        <v>2979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1.9</v>
      </c>
      <c r="AU1104" s="10" t="s">
        <v>142</v>
      </c>
      <c r="AV1104" s="16">
        <v>150000</v>
      </c>
      <c r="AW1104" s="16">
        <v>174000</v>
      </c>
      <c r="AX1104" s="16">
        <v>0</v>
      </c>
      <c r="AY1104" s="16">
        <v>14000</v>
      </c>
      <c r="AZ1104" s="16">
        <v>10000</v>
      </c>
      <c r="BA1104" s="17">
        <v>45153</v>
      </c>
      <c r="BB1104" s="30" t="s">
        <v>175</v>
      </c>
      <c r="BC1104" s="18">
        <v>45119</v>
      </c>
      <c r="BD1104" s="17">
        <v>45350</v>
      </c>
      <c r="BE1104" s="17">
        <v>45350</v>
      </c>
      <c r="BF1104" s="17">
        <v>45122</v>
      </c>
      <c r="BG1104" s="10">
        <v>85519815</v>
      </c>
      <c r="BH1104" s="9" t="s">
        <v>2817</v>
      </c>
      <c r="BI1104" s="19">
        <v>45200</v>
      </c>
      <c r="BJ1104" s="20">
        <v>45229</v>
      </c>
      <c r="BK1104" s="16">
        <v>2700</v>
      </c>
      <c r="BL1104" s="16">
        <v>5130</v>
      </c>
      <c r="BM1104" s="9" t="s">
        <v>177</v>
      </c>
      <c r="BN1104" s="9" t="s">
        <v>470</v>
      </c>
      <c r="BO1104" s="9" t="s">
        <v>156</v>
      </c>
      <c r="BP1104" s="17">
        <v>45263</v>
      </c>
      <c r="BQ1104" s="17" t="s">
        <v>156</v>
      </c>
      <c r="BR1104" s="17">
        <v>45263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>
        <v>45041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45100</v>
      </c>
      <c r="CD1104" s="10" t="s">
        <v>156</v>
      </c>
      <c r="CE1104" s="17">
        <v>45100</v>
      </c>
      <c r="CF1104" s="17" t="s">
        <v>156</v>
      </c>
      <c r="CG1104" s="17">
        <v>45060</v>
      </c>
      <c r="CH1104" s="17">
        <v>45098</v>
      </c>
      <c r="CI1104" s="16">
        <v>1200</v>
      </c>
      <c r="CJ1104" s="10" t="s">
        <v>3061</v>
      </c>
      <c r="CK1104" s="10" t="s">
        <v>230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>
        <v>45041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45211</v>
      </c>
      <c r="CX1104" s="10" t="s">
        <v>3062</v>
      </c>
      <c r="CY1104" s="17">
        <v>45197</v>
      </c>
      <c r="CZ1104" s="17" t="s">
        <v>156</v>
      </c>
      <c r="DA1104" s="17">
        <v>45060</v>
      </c>
      <c r="DB1104" s="17" t="s">
        <v>156</v>
      </c>
      <c r="DC1104" s="16">
        <v>0</v>
      </c>
      <c r="DD1104" s="10" t="s">
        <v>156</v>
      </c>
      <c r="DE1104" s="10" t="s">
        <v>156</v>
      </c>
      <c r="DF1104" s="18" t="s">
        <v>156</v>
      </c>
      <c r="DG1104" s="17">
        <v>45211</v>
      </c>
      <c r="DH1104" s="10" t="s">
        <v>2579</v>
      </c>
      <c r="DI1104" s="17">
        <v>45212</v>
      </c>
      <c r="DJ1104" s="17" t="s">
        <v>156</v>
      </c>
      <c r="DK1104" s="17">
        <v>45041</v>
      </c>
      <c r="DL1104" s="17" t="s">
        <v>156</v>
      </c>
      <c r="DM1104" s="16">
        <v>0</v>
      </c>
      <c r="DN1104" s="10" t="s">
        <v>156</v>
      </c>
      <c r="DO1104" s="10" t="s">
        <v>156</v>
      </c>
      <c r="DP1104" s="16">
        <v>36</v>
      </c>
      <c r="DQ1104" s="16">
        <v>18</v>
      </c>
      <c r="DR1104" s="11">
        <v>18</v>
      </c>
      <c r="DS1104" s="16">
        <v>36</v>
      </c>
      <c r="DT1104" s="16">
        <v>0</v>
      </c>
      <c r="DU1104" s="11" t="s">
        <v>181</v>
      </c>
      <c r="DV1104" s="11" t="s">
        <v>182</v>
      </c>
      <c r="DW1104" s="27" t="s">
        <v>156</v>
      </c>
      <c r="DX1104" s="27" t="s">
        <v>156</v>
      </c>
      <c r="DY1104" s="20" t="s">
        <v>3014</v>
      </c>
      <c r="DZ1104" s="16">
        <v>7</v>
      </c>
      <c r="EA1104" s="16">
        <v>22</v>
      </c>
      <c r="EB1104" s="27" t="s">
        <v>185</v>
      </c>
      <c r="EC1104" s="27" t="s">
        <v>185</v>
      </c>
      <c r="ED1104" s="27" t="s">
        <v>182</v>
      </c>
      <c r="EE1104" s="29">
        <v>45042.046875</v>
      </c>
      <c r="EF1104" s="28" t="s">
        <v>186</v>
      </c>
      <c r="EG1104" s="28" t="s">
        <v>156</v>
      </c>
      <c r="EH1104" s="28" t="s">
        <v>187</v>
      </c>
      <c r="EI1104" s="29">
        <v>45103.816863425927</v>
      </c>
      <c r="EJ1104" s="28" t="s">
        <v>197</v>
      </c>
      <c r="EK1104" s="28" t="s">
        <v>156</v>
      </c>
      <c r="EL1104" s="28" t="s">
        <v>198</v>
      </c>
      <c r="EM1104" s="45" t="s">
        <v>3713</v>
      </c>
      <c r="EN1104" s="46" t="str">
        <f t="shared" si="120"/>
        <v>343F109A</v>
      </c>
      <c r="EO1104" s="47">
        <f t="shared" si="121"/>
        <v>45234</v>
      </c>
      <c r="EP1104" s="47">
        <f t="shared" si="122"/>
        <v>45211</v>
      </c>
      <c r="EQ1104" s="48" t="str">
        <f t="shared" ca="1" si="123"/>
        <v>Y</v>
      </c>
      <c r="ER1104" s="49">
        <f t="shared" si="124"/>
        <v>23</v>
      </c>
      <c r="ES1104" s="50"/>
      <c r="ET1104" s="51">
        <f t="shared" si="125"/>
        <v>23</v>
      </c>
      <c r="EU1104" s="52">
        <f t="shared" si="126"/>
        <v>62100</v>
      </c>
      <c r="EV1104" s="46"/>
      <c r="EW1104" s="23" t="s">
        <v>3721</v>
      </c>
    </row>
    <row r="1105" spans="1:153" ht="14.25" customHeight="1">
      <c r="A1105" s="8">
        <v>1098</v>
      </c>
      <c r="B1105" s="9" t="s">
        <v>141</v>
      </c>
      <c r="C1105" s="10" t="s">
        <v>206</v>
      </c>
      <c r="D1105" s="10" t="s">
        <v>2008</v>
      </c>
      <c r="E1105" s="10" t="s">
        <v>151</v>
      </c>
      <c r="F1105" s="9" t="s">
        <v>2972</v>
      </c>
      <c r="G1105" s="10" t="s">
        <v>696</v>
      </c>
      <c r="H1105" s="9" t="s">
        <v>697</v>
      </c>
      <c r="I1105" s="9" t="s">
        <v>147</v>
      </c>
      <c r="J1105" s="9" t="s">
        <v>148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336</v>
      </c>
      <c r="S1105" s="9" t="s">
        <v>305</v>
      </c>
      <c r="T1105" s="9" t="s">
        <v>306</v>
      </c>
      <c r="U1105" s="9" t="s">
        <v>337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3038</v>
      </c>
      <c r="AA1105" s="9" t="s">
        <v>3039</v>
      </c>
      <c r="AB1105" s="12" t="s">
        <v>3040</v>
      </c>
      <c r="AC1105" s="10" t="s">
        <v>3041</v>
      </c>
      <c r="AD1105" s="9" t="s">
        <v>3039</v>
      </c>
      <c r="AE1105" s="13" t="s">
        <v>3040</v>
      </c>
      <c r="AF1105" s="14" t="s">
        <v>704</v>
      </c>
      <c r="AG1105" s="10" t="s">
        <v>3042</v>
      </c>
      <c r="AH1105" s="11" t="s">
        <v>2978</v>
      </c>
      <c r="AI1105" s="11" t="s">
        <v>2979</v>
      </c>
      <c r="AJ1105" s="10" t="s">
        <v>2980</v>
      </c>
      <c r="AK1105" s="11" t="s">
        <v>2979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1.9</v>
      </c>
      <c r="AU1105" s="10" t="s">
        <v>142</v>
      </c>
      <c r="AV1105" s="16">
        <v>150000</v>
      </c>
      <c r="AW1105" s="16">
        <v>174000</v>
      </c>
      <c r="AX1105" s="16">
        <v>0</v>
      </c>
      <c r="AY1105" s="16">
        <v>14000</v>
      </c>
      <c r="AZ1105" s="16">
        <v>10000</v>
      </c>
      <c r="BA1105" s="17">
        <v>45153</v>
      </c>
      <c r="BB1105" s="30" t="s">
        <v>175</v>
      </c>
      <c r="BC1105" s="18">
        <v>45119</v>
      </c>
      <c r="BD1105" s="17">
        <v>45350</v>
      </c>
      <c r="BE1105" s="17">
        <v>45350</v>
      </c>
      <c r="BF1105" s="17">
        <v>45122</v>
      </c>
      <c r="BG1105" s="10">
        <v>84972966</v>
      </c>
      <c r="BH1105" s="9" t="s">
        <v>2818</v>
      </c>
      <c r="BI1105" s="19">
        <v>45200</v>
      </c>
      <c r="BJ1105" s="20">
        <v>45229</v>
      </c>
      <c r="BK1105" s="16">
        <v>6400</v>
      </c>
      <c r="BL1105" s="16">
        <v>12160</v>
      </c>
      <c r="BM1105" s="9" t="s">
        <v>177</v>
      </c>
      <c r="BN1105" s="9" t="s">
        <v>470</v>
      </c>
      <c r="BO1105" s="9" t="s">
        <v>156</v>
      </c>
      <c r="BP1105" s="17">
        <v>45263</v>
      </c>
      <c r="BQ1105" s="17" t="s">
        <v>156</v>
      </c>
      <c r="BR1105" s="17">
        <v>45263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44880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45107</v>
      </c>
      <c r="CD1105" s="10" t="s">
        <v>2132</v>
      </c>
      <c r="CE1105" s="17">
        <v>45107</v>
      </c>
      <c r="CF1105" s="17" t="s">
        <v>156</v>
      </c>
      <c r="CG1105" s="17">
        <v>45008</v>
      </c>
      <c r="CH1105" s="17">
        <v>45105</v>
      </c>
      <c r="CI1105" s="16">
        <v>6400</v>
      </c>
      <c r="CJ1105" s="10" t="s">
        <v>3063</v>
      </c>
      <c r="CK1105" s="10" t="s">
        <v>230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44880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45211</v>
      </c>
      <c r="CX1105" s="10" t="s">
        <v>3064</v>
      </c>
      <c r="CY1105" s="17">
        <v>45205</v>
      </c>
      <c r="CZ1105" s="17" t="s">
        <v>156</v>
      </c>
      <c r="DA1105" s="17">
        <v>45008</v>
      </c>
      <c r="DB1105" s="17" t="s">
        <v>156</v>
      </c>
      <c r="DC1105" s="16">
        <v>0</v>
      </c>
      <c r="DD1105" s="10" t="s">
        <v>156</v>
      </c>
      <c r="DE1105" s="10" t="s">
        <v>156</v>
      </c>
      <c r="DF1105" s="18" t="s">
        <v>156</v>
      </c>
      <c r="DG1105" s="17">
        <v>45211</v>
      </c>
      <c r="DH1105" s="10" t="s">
        <v>3065</v>
      </c>
      <c r="DI1105" s="17">
        <v>45212</v>
      </c>
      <c r="DJ1105" s="17" t="s">
        <v>156</v>
      </c>
      <c r="DK1105" s="17">
        <v>45013</v>
      </c>
      <c r="DL1105" s="17" t="s">
        <v>156</v>
      </c>
      <c r="DM1105" s="16">
        <v>0</v>
      </c>
      <c r="DN1105" s="10" t="s">
        <v>156</v>
      </c>
      <c r="DO1105" s="10" t="s">
        <v>156</v>
      </c>
      <c r="DP1105" s="16">
        <v>36</v>
      </c>
      <c r="DQ1105" s="16">
        <v>18</v>
      </c>
      <c r="DR1105" s="11">
        <v>18</v>
      </c>
      <c r="DS1105" s="16">
        <v>36</v>
      </c>
      <c r="DT1105" s="16">
        <v>0</v>
      </c>
      <c r="DU1105" s="11" t="s">
        <v>181</v>
      </c>
      <c r="DV1105" s="11" t="s">
        <v>182</v>
      </c>
      <c r="DW1105" s="27" t="s">
        <v>156</v>
      </c>
      <c r="DX1105" s="27" t="s">
        <v>156</v>
      </c>
      <c r="DY1105" s="20" t="s">
        <v>3014</v>
      </c>
      <c r="DZ1105" s="16">
        <v>7</v>
      </c>
      <c r="EA1105" s="16">
        <v>22</v>
      </c>
      <c r="EB1105" s="27" t="s">
        <v>185</v>
      </c>
      <c r="EC1105" s="27" t="s">
        <v>185</v>
      </c>
      <c r="ED1105" s="27" t="s">
        <v>182</v>
      </c>
      <c r="EE1105" s="29">
        <v>44881.034745370373</v>
      </c>
      <c r="EF1105" s="28" t="s">
        <v>186</v>
      </c>
      <c r="EG1105" s="28" t="s">
        <v>156</v>
      </c>
      <c r="EH1105" s="28" t="s">
        <v>187</v>
      </c>
      <c r="EI1105" s="29">
        <v>45110.818703703706</v>
      </c>
      <c r="EJ1105" s="28" t="s">
        <v>197</v>
      </c>
      <c r="EK1105" s="28" t="s">
        <v>156</v>
      </c>
      <c r="EL1105" s="28" t="s">
        <v>198</v>
      </c>
      <c r="EM1105" s="45" t="s">
        <v>3713</v>
      </c>
      <c r="EN1105" s="46" t="str">
        <f t="shared" si="120"/>
        <v>343F109A</v>
      </c>
      <c r="EO1105" s="47">
        <f t="shared" si="121"/>
        <v>45234</v>
      </c>
      <c r="EP1105" s="47">
        <f t="shared" si="122"/>
        <v>45211</v>
      </c>
      <c r="EQ1105" s="48" t="str">
        <f t="shared" ca="1" si="123"/>
        <v>Y</v>
      </c>
      <c r="ER1105" s="49">
        <f t="shared" si="124"/>
        <v>23</v>
      </c>
      <c r="ES1105" s="50"/>
      <c r="ET1105" s="51">
        <f t="shared" si="125"/>
        <v>23</v>
      </c>
      <c r="EU1105" s="52">
        <f t="shared" si="126"/>
        <v>147200</v>
      </c>
      <c r="EV1105" s="46"/>
      <c r="EW1105" s="23" t="s">
        <v>3721</v>
      </c>
    </row>
    <row r="1106" spans="1:153" ht="14.25" hidden="1" customHeight="1">
      <c r="A1106" s="8">
        <v>1099</v>
      </c>
      <c r="B1106" s="9" t="s">
        <v>141</v>
      </c>
      <c r="C1106" s="10" t="s">
        <v>206</v>
      </c>
      <c r="D1106" s="10" t="s">
        <v>2008</v>
      </c>
      <c r="E1106" s="10" t="s">
        <v>151</v>
      </c>
      <c r="F1106" s="9" t="s">
        <v>2972</v>
      </c>
      <c r="G1106" s="10" t="s">
        <v>696</v>
      </c>
      <c r="H1106" s="9" t="s">
        <v>697</v>
      </c>
      <c r="I1106" s="9" t="s">
        <v>147</v>
      </c>
      <c r="J1106" s="9" t="s">
        <v>148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336</v>
      </c>
      <c r="S1106" s="9" t="s">
        <v>305</v>
      </c>
      <c r="T1106" s="9" t="s">
        <v>306</v>
      </c>
      <c r="U1106" s="9" t="s">
        <v>337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3038</v>
      </c>
      <c r="AA1106" s="9" t="s">
        <v>3039</v>
      </c>
      <c r="AB1106" s="12" t="s">
        <v>3040</v>
      </c>
      <c r="AC1106" s="10" t="s">
        <v>3041</v>
      </c>
      <c r="AD1106" s="9" t="s">
        <v>3039</v>
      </c>
      <c r="AE1106" s="13" t="s">
        <v>3040</v>
      </c>
      <c r="AF1106" s="14" t="s">
        <v>704</v>
      </c>
      <c r="AG1106" s="10" t="s">
        <v>3042</v>
      </c>
      <c r="AH1106" s="11" t="s">
        <v>2978</v>
      </c>
      <c r="AI1106" s="11" t="s">
        <v>2979</v>
      </c>
      <c r="AJ1106" s="10" t="s">
        <v>2980</v>
      </c>
      <c r="AK1106" s="11" t="s">
        <v>2979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1.9</v>
      </c>
      <c r="AU1106" s="10" t="s">
        <v>142</v>
      </c>
      <c r="AV1106" s="16">
        <v>150000</v>
      </c>
      <c r="AW1106" s="16">
        <v>174000</v>
      </c>
      <c r="AX1106" s="16">
        <v>0</v>
      </c>
      <c r="AY1106" s="16">
        <v>14000</v>
      </c>
      <c r="AZ1106" s="16">
        <v>10000</v>
      </c>
      <c r="BA1106" s="17">
        <v>45153</v>
      </c>
      <c r="BB1106" s="30" t="s">
        <v>175</v>
      </c>
      <c r="BC1106" s="18" t="s">
        <v>156</v>
      </c>
      <c r="BD1106" s="17">
        <v>45350</v>
      </c>
      <c r="BE1106" s="17">
        <v>45350</v>
      </c>
      <c r="BF1106" s="17">
        <v>45122</v>
      </c>
      <c r="BG1106" s="10">
        <v>86077672</v>
      </c>
      <c r="BH1106" s="9" t="s">
        <v>910</v>
      </c>
      <c r="BI1106" s="19">
        <v>45231</v>
      </c>
      <c r="BJ1106" s="20">
        <v>45236</v>
      </c>
      <c r="BK1106" s="16">
        <v>0</v>
      </c>
      <c r="BL1106" s="16">
        <v>0</v>
      </c>
      <c r="BM1106" s="9" t="s">
        <v>177</v>
      </c>
      <c r="BN1106" s="9" t="s">
        <v>178</v>
      </c>
      <c r="BO1106" s="9" t="s">
        <v>156</v>
      </c>
      <c r="BP1106" s="17">
        <v>45271</v>
      </c>
      <c r="BQ1106" s="17" t="s">
        <v>156</v>
      </c>
      <c r="BR1106" s="17">
        <v>45271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45099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45114</v>
      </c>
      <c r="CD1106" s="10" t="s">
        <v>2087</v>
      </c>
      <c r="CE1106" s="17">
        <v>45114</v>
      </c>
      <c r="CF1106" s="17" t="s">
        <v>156</v>
      </c>
      <c r="CG1106" s="17">
        <v>45103</v>
      </c>
      <c r="CH1106" s="17" t="s">
        <v>156</v>
      </c>
      <c r="CI1106" s="16">
        <v>0</v>
      </c>
      <c r="CJ1106" s="10" t="s">
        <v>156</v>
      </c>
      <c r="CK1106" s="10" t="s">
        <v>156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45099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45218</v>
      </c>
      <c r="CX1106" s="10" t="s">
        <v>193</v>
      </c>
      <c r="CY1106" s="17">
        <v>45212</v>
      </c>
      <c r="CZ1106" s="17" t="s">
        <v>156</v>
      </c>
      <c r="DA1106" s="17">
        <v>45103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45218</v>
      </c>
      <c r="DH1106" s="10" t="s">
        <v>156</v>
      </c>
      <c r="DI1106" s="17">
        <v>45219</v>
      </c>
      <c r="DJ1106" s="17" t="s">
        <v>156</v>
      </c>
      <c r="DK1106" s="17">
        <v>45103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36</v>
      </c>
      <c r="DQ1106" s="16">
        <v>18</v>
      </c>
      <c r="DR1106" s="11">
        <v>18</v>
      </c>
      <c r="DS1106" s="16">
        <v>36</v>
      </c>
      <c r="DT1106" s="16">
        <v>10000</v>
      </c>
      <c r="DU1106" s="11" t="s">
        <v>181</v>
      </c>
      <c r="DV1106" s="11" t="s">
        <v>182</v>
      </c>
      <c r="DW1106" s="27" t="s">
        <v>156</v>
      </c>
      <c r="DX1106" s="27" t="s">
        <v>156</v>
      </c>
      <c r="DY1106" s="20" t="s">
        <v>3066</v>
      </c>
      <c r="DZ1106" s="16">
        <v>7</v>
      </c>
      <c r="EA1106" s="16">
        <v>22</v>
      </c>
      <c r="EB1106" s="27" t="s">
        <v>185</v>
      </c>
      <c r="EC1106" s="27" t="s">
        <v>185</v>
      </c>
      <c r="ED1106" s="27" t="s">
        <v>182</v>
      </c>
      <c r="EE1106" s="29">
        <v>45100.242951388886</v>
      </c>
      <c r="EF1106" s="28" t="s">
        <v>186</v>
      </c>
      <c r="EG1106" s="28" t="s">
        <v>156</v>
      </c>
      <c r="EH1106" s="28" t="s">
        <v>187</v>
      </c>
      <c r="EI1106" s="29">
        <v>45117.81590277778</v>
      </c>
      <c r="EJ1106" s="28" t="s">
        <v>197</v>
      </c>
      <c r="EK1106" s="28" t="s">
        <v>156</v>
      </c>
      <c r="EL1106" s="28" t="s">
        <v>198</v>
      </c>
      <c r="EM1106" s="45"/>
      <c r="EN1106" s="46" t="str">
        <f t="shared" si="120"/>
        <v>343F109A</v>
      </c>
      <c r="EO1106" s="47">
        <f t="shared" si="121"/>
        <v>45242</v>
      </c>
      <c r="EP1106" s="47">
        <f t="shared" si="122"/>
        <v>45218</v>
      </c>
      <c r="EQ1106" s="48" t="str">
        <f t="shared" ca="1" si="123"/>
        <v>Y</v>
      </c>
      <c r="ER1106" s="49">
        <f t="shared" si="124"/>
        <v>24</v>
      </c>
      <c r="ES1106" s="50"/>
      <c r="ET1106" s="51">
        <f t="shared" si="125"/>
        <v>24</v>
      </c>
      <c r="EU1106" s="52">
        <f t="shared" si="126"/>
        <v>0</v>
      </c>
      <c r="EV1106" s="46"/>
    </row>
    <row r="1107" spans="1:153" ht="14.25" hidden="1" customHeight="1">
      <c r="A1107" s="8">
        <v>1100</v>
      </c>
      <c r="B1107" s="9" t="s">
        <v>141</v>
      </c>
      <c r="C1107" s="10" t="s">
        <v>206</v>
      </c>
      <c r="D1107" s="10" t="s">
        <v>2008</v>
      </c>
      <c r="E1107" s="10" t="s">
        <v>151</v>
      </c>
      <c r="F1107" s="9" t="s">
        <v>2972</v>
      </c>
      <c r="G1107" s="10" t="s">
        <v>696</v>
      </c>
      <c r="H1107" s="9" t="s">
        <v>697</v>
      </c>
      <c r="I1107" s="9" t="s">
        <v>147</v>
      </c>
      <c r="J1107" s="9" t="s">
        <v>148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336</v>
      </c>
      <c r="S1107" s="9" t="s">
        <v>305</v>
      </c>
      <c r="T1107" s="9" t="s">
        <v>306</v>
      </c>
      <c r="U1107" s="9" t="s">
        <v>337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3038</v>
      </c>
      <c r="AA1107" s="9" t="s">
        <v>3039</v>
      </c>
      <c r="AB1107" s="12" t="s">
        <v>3040</v>
      </c>
      <c r="AC1107" s="10" t="s">
        <v>3041</v>
      </c>
      <c r="AD1107" s="9" t="s">
        <v>3039</v>
      </c>
      <c r="AE1107" s="13" t="s">
        <v>3040</v>
      </c>
      <c r="AF1107" s="14" t="s">
        <v>704</v>
      </c>
      <c r="AG1107" s="10" t="s">
        <v>3042</v>
      </c>
      <c r="AH1107" s="11" t="s">
        <v>2978</v>
      </c>
      <c r="AI1107" s="11" t="s">
        <v>2979</v>
      </c>
      <c r="AJ1107" s="10" t="s">
        <v>2980</v>
      </c>
      <c r="AK1107" s="11" t="s">
        <v>2979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1.9</v>
      </c>
      <c r="AU1107" s="10" t="s">
        <v>142</v>
      </c>
      <c r="AV1107" s="16">
        <v>150000</v>
      </c>
      <c r="AW1107" s="16">
        <v>174000</v>
      </c>
      <c r="AX1107" s="16">
        <v>0</v>
      </c>
      <c r="AY1107" s="16">
        <v>14000</v>
      </c>
      <c r="AZ1107" s="16">
        <v>10000</v>
      </c>
      <c r="BA1107" s="17">
        <v>45153</v>
      </c>
      <c r="BB1107" s="30" t="s">
        <v>175</v>
      </c>
      <c r="BC1107" s="18" t="s">
        <v>156</v>
      </c>
      <c r="BD1107" s="17">
        <v>45350</v>
      </c>
      <c r="BE1107" s="17">
        <v>45350</v>
      </c>
      <c r="BF1107" s="17">
        <v>45122</v>
      </c>
      <c r="BG1107" s="10">
        <v>86077671</v>
      </c>
      <c r="BH1107" s="9" t="s">
        <v>915</v>
      </c>
      <c r="BI1107" s="19">
        <v>45231</v>
      </c>
      <c r="BJ1107" s="20">
        <v>45243</v>
      </c>
      <c r="BK1107" s="16">
        <v>0</v>
      </c>
      <c r="BL1107" s="16">
        <v>0</v>
      </c>
      <c r="BM1107" s="9" t="s">
        <v>177</v>
      </c>
      <c r="BN1107" s="9" t="s">
        <v>178</v>
      </c>
      <c r="BO1107" s="9" t="s">
        <v>156</v>
      </c>
      <c r="BP1107" s="17">
        <v>45278</v>
      </c>
      <c r="BQ1107" s="17" t="s">
        <v>156</v>
      </c>
      <c r="BR1107" s="17">
        <v>45278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45099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45125</v>
      </c>
      <c r="CD1107" s="10" t="s">
        <v>2443</v>
      </c>
      <c r="CE1107" s="17">
        <v>45121</v>
      </c>
      <c r="CF1107" s="17" t="s">
        <v>156</v>
      </c>
      <c r="CG1107" s="17">
        <v>45103</v>
      </c>
      <c r="CH1107" s="17" t="s">
        <v>156</v>
      </c>
      <c r="CI1107" s="16">
        <v>0</v>
      </c>
      <c r="CJ1107" s="10" t="s">
        <v>156</v>
      </c>
      <c r="CK1107" s="10" t="s">
        <v>156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45099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45225</v>
      </c>
      <c r="CX1107" s="10" t="s">
        <v>193</v>
      </c>
      <c r="CY1107" s="17">
        <v>45219</v>
      </c>
      <c r="CZ1107" s="17" t="s">
        <v>156</v>
      </c>
      <c r="DA1107" s="17">
        <v>45103</v>
      </c>
      <c r="DB1107" s="17" t="s">
        <v>156</v>
      </c>
      <c r="DC1107" s="16">
        <v>0</v>
      </c>
      <c r="DD1107" s="10" t="s">
        <v>156</v>
      </c>
      <c r="DE1107" s="10" t="s">
        <v>156</v>
      </c>
      <c r="DF1107" s="18" t="s">
        <v>156</v>
      </c>
      <c r="DG1107" s="17">
        <v>45225</v>
      </c>
      <c r="DH1107" s="10" t="s">
        <v>156</v>
      </c>
      <c r="DI1107" s="17">
        <v>45219</v>
      </c>
      <c r="DJ1107" s="17" t="s">
        <v>156</v>
      </c>
      <c r="DK1107" s="17">
        <v>45103</v>
      </c>
      <c r="DL1107" s="17" t="s">
        <v>156</v>
      </c>
      <c r="DM1107" s="16">
        <v>0</v>
      </c>
      <c r="DN1107" s="10" t="s">
        <v>156</v>
      </c>
      <c r="DO1107" s="10" t="s">
        <v>156</v>
      </c>
      <c r="DP1107" s="16">
        <v>36</v>
      </c>
      <c r="DQ1107" s="16">
        <v>18</v>
      </c>
      <c r="DR1107" s="11">
        <v>18</v>
      </c>
      <c r="DS1107" s="16">
        <v>36</v>
      </c>
      <c r="DT1107" s="16">
        <v>10000</v>
      </c>
      <c r="DU1107" s="11" t="s">
        <v>181</v>
      </c>
      <c r="DV1107" s="11" t="s">
        <v>182</v>
      </c>
      <c r="DW1107" s="27" t="s">
        <v>156</v>
      </c>
      <c r="DX1107" s="27" t="s">
        <v>156</v>
      </c>
      <c r="DY1107" s="20" t="s">
        <v>3067</v>
      </c>
      <c r="DZ1107" s="16">
        <v>7</v>
      </c>
      <c r="EA1107" s="16">
        <v>22</v>
      </c>
      <c r="EB1107" s="27" t="s">
        <v>185</v>
      </c>
      <c r="EC1107" s="27" t="s">
        <v>185</v>
      </c>
      <c r="ED1107" s="27" t="s">
        <v>182</v>
      </c>
      <c r="EE1107" s="29">
        <v>45100.242951388886</v>
      </c>
      <c r="EF1107" s="28" t="s">
        <v>186</v>
      </c>
      <c r="EG1107" s="28" t="s">
        <v>156</v>
      </c>
      <c r="EH1107" s="28" t="s">
        <v>187</v>
      </c>
      <c r="EI1107" s="29">
        <v>45119.269479166665</v>
      </c>
      <c r="EJ1107" s="28" t="s">
        <v>195</v>
      </c>
      <c r="EK1107" s="28" t="s">
        <v>196</v>
      </c>
      <c r="EL1107" s="28" t="s">
        <v>190</v>
      </c>
      <c r="EM1107" s="45"/>
      <c r="EN1107" s="46" t="str">
        <f t="shared" si="120"/>
        <v>343F109A</v>
      </c>
      <c r="EO1107" s="47">
        <f t="shared" si="121"/>
        <v>45249</v>
      </c>
      <c r="EP1107" s="47">
        <f t="shared" si="122"/>
        <v>45225</v>
      </c>
      <c r="EQ1107" s="48" t="str">
        <f t="shared" ca="1" si="123"/>
        <v>Y</v>
      </c>
      <c r="ER1107" s="49">
        <f t="shared" si="124"/>
        <v>24</v>
      </c>
      <c r="ES1107" s="50"/>
      <c r="ET1107" s="51">
        <f t="shared" si="125"/>
        <v>24</v>
      </c>
      <c r="EU1107" s="52">
        <f t="shared" si="126"/>
        <v>0</v>
      </c>
      <c r="EV1107" s="46"/>
    </row>
    <row r="1108" spans="1:153" ht="14.25" hidden="1" customHeight="1">
      <c r="A1108" s="8">
        <v>1101</v>
      </c>
      <c r="B1108" s="9" t="s">
        <v>141</v>
      </c>
      <c r="C1108" s="10" t="s">
        <v>206</v>
      </c>
      <c r="D1108" s="10" t="s">
        <v>2008</v>
      </c>
      <c r="E1108" s="10" t="s">
        <v>151</v>
      </c>
      <c r="F1108" s="9" t="s">
        <v>2972</v>
      </c>
      <c r="G1108" s="10" t="s">
        <v>696</v>
      </c>
      <c r="H1108" s="9" t="s">
        <v>697</v>
      </c>
      <c r="I1108" s="9" t="s">
        <v>147</v>
      </c>
      <c r="J1108" s="9" t="s">
        <v>148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336</v>
      </c>
      <c r="S1108" s="9" t="s">
        <v>305</v>
      </c>
      <c r="T1108" s="9" t="s">
        <v>306</v>
      </c>
      <c r="U1108" s="9" t="s">
        <v>337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3038</v>
      </c>
      <c r="AA1108" s="9" t="s">
        <v>3039</v>
      </c>
      <c r="AB1108" s="12" t="s">
        <v>3040</v>
      </c>
      <c r="AC1108" s="10" t="s">
        <v>3041</v>
      </c>
      <c r="AD1108" s="9" t="s">
        <v>3039</v>
      </c>
      <c r="AE1108" s="13" t="s">
        <v>3040</v>
      </c>
      <c r="AF1108" s="14" t="s">
        <v>704</v>
      </c>
      <c r="AG1108" s="10" t="s">
        <v>3042</v>
      </c>
      <c r="AH1108" s="11" t="s">
        <v>2978</v>
      </c>
      <c r="AI1108" s="11" t="s">
        <v>2979</v>
      </c>
      <c r="AJ1108" s="10" t="s">
        <v>2980</v>
      </c>
      <c r="AK1108" s="11" t="s">
        <v>2979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1.9</v>
      </c>
      <c r="AU1108" s="10" t="s">
        <v>142</v>
      </c>
      <c r="AV1108" s="16">
        <v>150000</v>
      </c>
      <c r="AW1108" s="16">
        <v>174000</v>
      </c>
      <c r="AX1108" s="16">
        <v>0</v>
      </c>
      <c r="AY1108" s="16">
        <v>14000</v>
      </c>
      <c r="AZ1108" s="16">
        <v>10000</v>
      </c>
      <c r="BA1108" s="17">
        <v>45153</v>
      </c>
      <c r="BB1108" s="30" t="s">
        <v>175</v>
      </c>
      <c r="BC1108" s="18" t="s">
        <v>156</v>
      </c>
      <c r="BD1108" s="17">
        <v>45350</v>
      </c>
      <c r="BE1108" s="17">
        <v>45350</v>
      </c>
      <c r="BF1108" s="17">
        <v>45122</v>
      </c>
      <c r="BG1108" s="10">
        <v>86077673</v>
      </c>
      <c r="BH1108" s="9" t="s">
        <v>2191</v>
      </c>
      <c r="BI1108" s="19">
        <v>45231</v>
      </c>
      <c r="BJ1108" s="20">
        <v>45250</v>
      </c>
      <c r="BK1108" s="16">
        <v>0</v>
      </c>
      <c r="BL1108" s="16">
        <v>0</v>
      </c>
      <c r="BM1108" s="9" t="s">
        <v>177</v>
      </c>
      <c r="BN1108" s="9" t="s">
        <v>178</v>
      </c>
      <c r="BO1108" s="9" t="s">
        <v>156</v>
      </c>
      <c r="BP1108" s="17">
        <v>45285</v>
      </c>
      <c r="BQ1108" s="17" t="s">
        <v>156</v>
      </c>
      <c r="BR1108" s="17">
        <v>45264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45099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45128</v>
      </c>
      <c r="CD1108" s="10" t="s">
        <v>2496</v>
      </c>
      <c r="CE1108" s="17">
        <v>45128</v>
      </c>
      <c r="CF1108" s="17" t="s">
        <v>156</v>
      </c>
      <c r="CG1108" s="17">
        <v>45103</v>
      </c>
      <c r="CH1108" s="17" t="s">
        <v>156</v>
      </c>
      <c r="CI1108" s="16">
        <v>0</v>
      </c>
      <c r="CJ1108" s="10" t="s">
        <v>156</v>
      </c>
      <c r="CK1108" s="10" t="s">
        <v>156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45099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>
        <v>45232</v>
      </c>
      <c r="CX1108" s="10" t="s">
        <v>193</v>
      </c>
      <c r="CY1108" s="17">
        <v>45226</v>
      </c>
      <c r="CZ1108" s="17" t="s">
        <v>156</v>
      </c>
      <c r="DA1108" s="17">
        <v>45103</v>
      </c>
      <c r="DB1108" s="17" t="s">
        <v>156</v>
      </c>
      <c r="DC1108" s="16">
        <v>0</v>
      </c>
      <c r="DD1108" s="10" t="s">
        <v>156</v>
      </c>
      <c r="DE1108" s="10" t="s">
        <v>156</v>
      </c>
      <c r="DF1108" s="18" t="s">
        <v>156</v>
      </c>
      <c r="DG1108" s="17">
        <v>45232</v>
      </c>
      <c r="DH1108" s="10" t="s">
        <v>156</v>
      </c>
      <c r="DI1108" s="17">
        <v>45233</v>
      </c>
      <c r="DJ1108" s="17" t="s">
        <v>156</v>
      </c>
      <c r="DK1108" s="17">
        <v>45103</v>
      </c>
      <c r="DL1108" s="17" t="s">
        <v>156</v>
      </c>
      <c r="DM1108" s="16">
        <v>0</v>
      </c>
      <c r="DN1108" s="10" t="s">
        <v>156</v>
      </c>
      <c r="DO1108" s="10" t="s">
        <v>156</v>
      </c>
      <c r="DP1108" s="16">
        <v>36</v>
      </c>
      <c r="DQ1108" s="16">
        <v>18</v>
      </c>
      <c r="DR1108" s="11">
        <v>18</v>
      </c>
      <c r="DS1108" s="16">
        <v>36</v>
      </c>
      <c r="DT1108" s="16">
        <v>10000</v>
      </c>
      <c r="DU1108" s="11" t="s">
        <v>181</v>
      </c>
      <c r="DV1108" s="11" t="s">
        <v>182</v>
      </c>
      <c r="DW1108" s="27" t="s">
        <v>156</v>
      </c>
      <c r="DX1108" s="27" t="s">
        <v>156</v>
      </c>
      <c r="DY1108" s="20" t="s">
        <v>3068</v>
      </c>
      <c r="DZ1108" s="16">
        <v>7</v>
      </c>
      <c r="EA1108" s="16">
        <v>22</v>
      </c>
      <c r="EB1108" s="27" t="s">
        <v>185</v>
      </c>
      <c r="EC1108" s="27" t="s">
        <v>185</v>
      </c>
      <c r="ED1108" s="27" t="s">
        <v>182</v>
      </c>
      <c r="EE1108" s="29">
        <v>45100.242951388886</v>
      </c>
      <c r="EF1108" s="28" t="s">
        <v>186</v>
      </c>
      <c r="EG1108" s="28" t="s">
        <v>156</v>
      </c>
      <c r="EH1108" s="28" t="s">
        <v>187</v>
      </c>
      <c r="EI1108" s="29">
        <v>45119.269479166665</v>
      </c>
      <c r="EJ1108" s="28" t="s">
        <v>195</v>
      </c>
      <c r="EK1108" s="28" t="s">
        <v>196</v>
      </c>
      <c r="EL1108" s="28" t="s">
        <v>190</v>
      </c>
      <c r="EM1108" s="45"/>
      <c r="EN1108" s="46" t="str">
        <f t="shared" si="120"/>
        <v>343F109A</v>
      </c>
      <c r="EO1108" s="47">
        <f t="shared" si="121"/>
        <v>45256</v>
      </c>
      <c r="EP1108" s="47">
        <f t="shared" si="122"/>
        <v>45232</v>
      </c>
      <c r="EQ1108" s="48" t="str">
        <f t="shared" ca="1" si="123"/>
        <v>Y</v>
      </c>
      <c r="ER1108" s="49">
        <f t="shared" si="124"/>
        <v>24</v>
      </c>
      <c r="ES1108" s="50"/>
      <c r="ET1108" s="51">
        <f t="shared" si="125"/>
        <v>24</v>
      </c>
      <c r="EU1108" s="52">
        <f t="shared" si="126"/>
        <v>0</v>
      </c>
      <c r="EV1108" s="46"/>
    </row>
    <row r="1109" spans="1:153" ht="14.25" hidden="1" customHeight="1">
      <c r="A1109" s="8">
        <v>1102</v>
      </c>
      <c r="B1109" s="9" t="s">
        <v>141</v>
      </c>
      <c r="C1109" s="10" t="s">
        <v>206</v>
      </c>
      <c r="D1109" s="10" t="s">
        <v>2008</v>
      </c>
      <c r="E1109" s="10" t="s">
        <v>151</v>
      </c>
      <c r="F1109" s="9" t="s">
        <v>2972</v>
      </c>
      <c r="G1109" s="10" t="s">
        <v>696</v>
      </c>
      <c r="H1109" s="9" t="s">
        <v>697</v>
      </c>
      <c r="I1109" s="9" t="s">
        <v>147</v>
      </c>
      <c r="J1109" s="9" t="s">
        <v>148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336</v>
      </c>
      <c r="S1109" s="9" t="s">
        <v>305</v>
      </c>
      <c r="T1109" s="9" t="s">
        <v>306</v>
      </c>
      <c r="U1109" s="9" t="s">
        <v>337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3038</v>
      </c>
      <c r="AA1109" s="9" t="s">
        <v>3039</v>
      </c>
      <c r="AB1109" s="12" t="s">
        <v>3040</v>
      </c>
      <c r="AC1109" s="10" t="s">
        <v>3041</v>
      </c>
      <c r="AD1109" s="9" t="s">
        <v>3039</v>
      </c>
      <c r="AE1109" s="13" t="s">
        <v>3040</v>
      </c>
      <c r="AF1109" s="14" t="s">
        <v>704</v>
      </c>
      <c r="AG1109" s="10" t="s">
        <v>3042</v>
      </c>
      <c r="AH1109" s="11" t="s">
        <v>2978</v>
      </c>
      <c r="AI1109" s="11" t="s">
        <v>2979</v>
      </c>
      <c r="AJ1109" s="10" t="s">
        <v>2980</v>
      </c>
      <c r="AK1109" s="11" t="s">
        <v>2979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1.9</v>
      </c>
      <c r="AU1109" s="10" t="s">
        <v>142</v>
      </c>
      <c r="AV1109" s="16">
        <v>150000</v>
      </c>
      <c r="AW1109" s="16">
        <v>174000</v>
      </c>
      <c r="AX1109" s="16">
        <v>0</v>
      </c>
      <c r="AY1109" s="16">
        <v>14000</v>
      </c>
      <c r="AZ1109" s="16">
        <v>10000</v>
      </c>
      <c r="BA1109" s="17">
        <v>45153</v>
      </c>
      <c r="BB1109" s="30" t="s">
        <v>175</v>
      </c>
      <c r="BC1109" s="18">
        <v>45119</v>
      </c>
      <c r="BD1109" s="17">
        <v>45350</v>
      </c>
      <c r="BE1109" s="17">
        <v>45350</v>
      </c>
      <c r="BF1109" s="17">
        <v>45122</v>
      </c>
      <c r="BG1109" s="10">
        <v>85509177</v>
      </c>
      <c r="BH1109" s="9" t="s">
        <v>932</v>
      </c>
      <c r="BI1109" s="19">
        <v>45231</v>
      </c>
      <c r="BJ1109" s="20">
        <v>45236</v>
      </c>
      <c r="BK1109" s="16">
        <v>17000</v>
      </c>
      <c r="BL1109" s="16">
        <v>32300</v>
      </c>
      <c r="BM1109" s="9" t="s">
        <v>177</v>
      </c>
      <c r="BN1109" s="9" t="s">
        <v>226</v>
      </c>
      <c r="BO1109" s="9" t="s">
        <v>156</v>
      </c>
      <c r="BP1109" s="17">
        <v>45293</v>
      </c>
      <c r="BQ1109" s="17" t="s">
        <v>156</v>
      </c>
      <c r="BR1109" s="17">
        <v>45263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45034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45135</v>
      </c>
      <c r="CD1109" s="10" t="s">
        <v>2211</v>
      </c>
      <c r="CE1109" s="17">
        <v>45135</v>
      </c>
      <c r="CF1109" s="17">
        <v>45156</v>
      </c>
      <c r="CG1109" s="17">
        <v>45103</v>
      </c>
      <c r="CH1109" s="17" t="s">
        <v>156</v>
      </c>
      <c r="CI1109" s="16">
        <v>0</v>
      </c>
      <c r="CJ1109" s="10" t="s">
        <v>156</v>
      </c>
      <c r="CK1109" s="10" t="s">
        <v>156</v>
      </c>
      <c r="CL1109" s="18">
        <v>45156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45034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45244</v>
      </c>
      <c r="CX1109" s="10" t="s">
        <v>3064</v>
      </c>
      <c r="CY1109" s="17">
        <v>45205</v>
      </c>
      <c r="CZ1109" s="17" t="s">
        <v>156</v>
      </c>
      <c r="DA1109" s="17">
        <v>45034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45244</v>
      </c>
      <c r="DH1109" s="10" t="s">
        <v>3065</v>
      </c>
      <c r="DI1109" s="17">
        <v>45212</v>
      </c>
      <c r="DJ1109" s="17" t="s">
        <v>156</v>
      </c>
      <c r="DK1109" s="17">
        <v>45034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36</v>
      </c>
      <c r="DQ1109" s="16">
        <v>18</v>
      </c>
      <c r="DR1109" s="11">
        <v>18</v>
      </c>
      <c r="DS1109" s="16">
        <v>36</v>
      </c>
      <c r="DT1109" s="16">
        <v>0</v>
      </c>
      <c r="DU1109" s="11" t="s">
        <v>181</v>
      </c>
      <c r="DV1109" s="11" t="s">
        <v>182</v>
      </c>
      <c r="DW1109" s="27" t="s">
        <v>156</v>
      </c>
      <c r="DX1109" s="27" t="s">
        <v>156</v>
      </c>
      <c r="DY1109" s="20" t="s">
        <v>3018</v>
      </c>
      <c r="DZ1109" s="16">
        <v>7</v>
      </c>
      <c r="EA1109" s="16">
        <v>22</v>
      </c>
      <c r="EB1109" s="27" t="s">
        <v>185</v>
      </c>
      <c r="EC1109" s="27" t="s">
        <v>185</v>
      </c>
      <c r="ED1109" s="27" t="s">
        <v>182</v>
      </c>
      <c r="EE1109" s="29">
        <v>45034.979629629626</v>
      </c>
      <c r="EF1109" s="28" t="s">
        <v>186</v>
      </c>
      <c r="EG1109" s="28" t="s">
        <v>156</v>
      </c>
      <c r="EH1109" s="28" t="s">
        <v>187</v>
      </c>
      <c r="EI1109" s="29">
        <v>45119.269479166665</v>
      </c>
      <c r="EJ1109" s="28" t="s">
        <v>195</v>
      </c>
      <c r="EK1109" s="28" t="s">
        <v>196</v>
      </c>
      <c r="EL1109" s="28" t="s">
        <v>190</v>
      </c>
      <c r="EM1109" s="45"/>
      <c r="EN1109" s="46" t="str">
        <f t="shared" si="120"/>
        <v>343F109A</v>
      </c>
      <c r="EO1109" s="47">
        <f t="shared" si="121"/>
        <v>45264</v>
      </c>
      <c r="EP1109" s="47">
        <f t="shared" si="122"/>
        <v>45244</v>
      </c>
      <c r="EQ1109" s="48" t="str">
        <f t="shared" ca="1" si="123"/>
        <v>Y</v>
      </c>
      <c r="ER1109" s="49">
        <f t="shared" si="124"/>
        <v>20</v>
      </c>
      <c r="ES1109" s="50"/>
      <c r="ET1109" s="51">
        <f t="shared" si="125"/>
        <v>20</v>
      </c>
      <c r="EU1109" s="52">
        <f t="shared" si="126"/>
        <v>340000</v>
      </c>
      <c r="EV1109" s="46"/>
      <c r="EW1109" s="23" t="s">
        <v>3717</v>
      </c>
    </row>
    <row r="1110" spans="1:153" ht="14.25" hidden="1" customHeight="1">
      <c r="A1110" s="8">
        <v>1103</v>
      </c>
      <c r="B1110" s="9" t="s">
        <v>141</v>
      </c>
      <c r="C1110" s="10" t="s">
        <v>206</v>
      </c>
      <c r="D1110" s="10" t="s">
        <v>2008</v>
      </c>
      <c r="E1110" s="10" t="s">
        <v>151</v>
      </c>
      <c r="F1110" s="9" t="s">
        <v>2972</v>
      </c>
      <c r="G1110" s="10" t="s">
        <v>696</v>
      </c>
      <c r="H1110" s="9" t="s">
        <v>697</v>
      </c>
      <c r="I1110" s="9" t="s">
        <v>147</v>
      </c>
      <c r="J1110" s="9" t="s">
        <v>148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336</v>
      </c>
      <c r="S1110" s="9" t="s">
        <v>305</v>
      </c>
      <c r="T1110" s="9" t="s">
        <v>306</v>
      </c>
      <c r="U1110" s="9" t="s">
        <v>337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3038</v>
      </c>
      <c r="AA1110" s="9" t="s">
        <v>3039</v>
      </c>
      <c r="AB1110" s="12" t="s">
        <v>3040</v>
      </c>
      <c r="AC1110" s="10" t="s">
        <v>3041</v>
      </c>
      <c r="AD1110" s="9" t="s">
        <v>3039</v>
      </c>
      <c r="AE1110" s="13" t="s">
        <v>3040</v>
      </c>
      <c r="AF1110" s="14" t="s">
        <v>704</v>
      </c>
      <c r="AG1110" s="10" t="s">
        <v>3042</v>
      </c>
      <c r="AH1110" s="11" t="s">
        <v>2978</v>
      </c>
      <c r="AI1110" s="11" t="s">
        <v>2979</v>
      </c>
      <c r="AJ1110" s="10" t="s">
        <v>2980</v>
      </c>
      <c r="AK1110" s="11" t="s">
        <v>2979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1.9</v>
      </c>
      <c r="AU1110" s="10" t="s">
        <v>142</v>
      </c>
      <c r="AV1110" s="16">
        <v>150000</v>
      </c>
      <c r="AW1110" s="16">
        <v>174000</v>
      </c>
      <c r="AX1110" s="16">
        <v>0</v>
      </c>
      <c r="AY1110" s="16">
        <v>14000</v>
      </c>
      <c r="AZ1110" s="16">
        <v>10000</v>
      </c>
      <c r="BA1110" s="17">
        <v>45153</v>
      </c>
      <c r="BB1110" s="30" t="s">
        <v>246</v>
      </c>
      <c r="BC1110" s="18" t="s">
        <v>156</v>
      </c>
      <c r="BD1110" s="17">
        <v>45350</v>
      </c>
      <c r="BE1110" s="17">
        <v>45350</v>
      </c>
      <c r="BF1110" s="17">
        <v>45122</v>
      </c>
      <c r="BG1110" s="10">
        <v>85519814</v>
      </c>
      <c r="BH1110" s="9" t="s">
        <v>941</v>
      </c>
      <c r="BI1110" s="19">
        <v>45261</v>
      </c>
      <c r="BJ1110" s="20">
        <v>45264</v>
      </c>
      <c r="BK1110" s="16">
        <v>14000</v>
      </c>
      <c r="BL1110" s="16">
        <v>26600</v>
      </c>
      <c r="BM1110" s="9" t="s">
        <v>177</v>
      </c>
      <c r="BN1110" s="9" t="s">
        <v>226</v>
      </c>
      <c r="BO1110" s="9" t="s">
        <v>156</v>
      </c>
      <c r="BP1110" s="17">
        <v>45306</v>
      </c>
      <c r="BQ1110" s="17" t="s">
        <v>156</v>
      </c>
      <c r="BR1110" s="17">
        <v>45263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>
        <v>45041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45156</v>
      </c>
      <c r="CD1110" s="10" t="s">
        <v>156</v>
      </c>
      <c r="CE1110" s="17">
        <v>45156</v>
      </c>
      <c r="CF1110" s="17">
        <v>45156</v>
      </c>
      <c r="CG1110" s="17">
        <v>45105</v>
      </c>
      <c r="CH1110" s="17" t="s">
        <v>156</v>
      </c>
      <c r="CI1110" s="16">
        <v>0</v>
      </c>
      <c r="CJ1110" s="10" t="s">
        <v>156</v>
      </c>
      <c r="CK1110" s="10" t="s">
        <v>156</v>
      </c>
      <c r="CL1110" s="18">
        <v>45156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>
        <v>45041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 t="s">
        <v>156</v>
      </c>
      <c r="CX1110" s="10" t="s">
        <v>193</v>
      </c>
      <c r="CY1110" s="17" t="s">
        <v>156</v>
      </c>
      <c r="CZ1110" s="17" t="s">
        <v>156</v>
      </c>
      <c r="DA1110" s="17">
        <v>45041</v>
      </c>
      <c r="DB1110" s="17" t="s">
        <v>156</v>
      </c>
      <c r="DC1110" s="16">
        <v>0</v>
      </c>
      <c r="DD1110" s="10" t="s">
        <v>156</v>
      </c>
      <c r="DE1110" s="10" t="s">
        <v>156</v>
      </c>
      <c r="DF1110" s="18" t="s">
        <v>156</v>
      </c>
      <c r="DG1110" s="17" t="s">
        <v>156</v>
      </c>
      <c r="DH1110" s="10" t="s">
        <v>156</v>
      </c>
      <c r="DI1110" s="17" t="s">
        <v>156</v>
      </c>
      <c r="DJ1110" s="17" t="s">
        <v>156</v>
      </c>
      <c r="DK1110" s="17">
        <v>45041</v>
      </c>
      <c r="DL1110" s="17" t="s">
        <v>156</v>
      </c>
      <c r="DM1110" s="16">
        <v>0</v>
      </c>
      <c r="DN1110" s="10" t="s">
        <v>156</v>
      </c>
      <c r="DO1110" s="10" t="s">
        <v>156</v>
      </c>
      <c r="DP1110" s="16">
        <v>36</v>
      </c>
      <c r="DQ1110" s="16">
        <v>18</v>
      </c>
      <c r="DR1110" s="11">
        <v>18</v>
      </c>
      <c r="DS1110" s="16">
        <v>36</v>
      </c>
      <c r="DT1110" s="16">
        <v>0</v>
      </c>
      <c r="DU1110" s="11" t="s">
        <v>181</v>
      </c>
      <c r="DV1110" s="11" t="s">
        <v>182</v>
      </c>
      <c r="DW1110" s="27" t="s">
        <v>156</v>
      </c>
      <c r="DX1110" s="27" t="s">
        <v>156</v>
      </c>
      <c r="DY1110" s="20" t="s">
        <v>3069</v>
      </c>
      <c r="DZ1110" s="16">
        <v>7</v>
      </c>
      <c r="EA1110" s="16">
        <v>22</v>
      </c>
      <c r="EB1110" s="27" t="s">
        <v>185</v>
      </c>
      <c r="EC1110" s="27" t="s">
        <v>185</v>
      </c>
      <c r="ED1110" s="27" t="s">
        <v>182</v>
      </c>
      <c r="EE1110" s="29">
        <v>45042.046875</v>
      </c>
      <c r="EF1110" s="28" t="s">
        <v>186</v>
      </c>
      <c r="EG1110" s="28" t="s">
        <v>156</v>
      </c>
      <c r="EH1110" s="28" t="s">
        <v>187</v>
      </c>
      <c r="EI1110" s="29">
        <v>45103.537581018521</v>
      </c>
      <c r="EJ1110" s="28" t="s">
        <v>197</v>
      </c>
      <c r="EK1110" s="28" t="s">
        <v>156</v>
      </c>
      <c r="EL1110" s="28" t="s">
        <v>198</v>
      </c>
      <c r="EM1110" s="45"/>
      <c r="EN1110" s="46" t="str">
        <f t="shared" si="120"/>
        <v>343F109A</v>
      </c>
      <c r="EO1110" s="47">
        <f t="shared" si="121"/>
        <v>45277</v>
      </c>
      <c r="EP1110" s="47" t="str">
        <f t="shared" si="122"/>
        <v/>
      </c>
      <c r="EQ1110" s="48" t="str">
        <f t="shared" ca="1" si="123"/>
        <v>Y</v>
      </c>
      <c r="ER1110" s="49" t="str">
        <f t="shared" si="124"/>
        <v/>
      </c>
      <c r="ES1110" s="50"/>
      <c r="ET1110" s="51" t="str">
        <f t="shared" si="125"/>
        <v/>
      </c>
      <c r="EU1110" s="52" t="str">
        <f t="shared" si="126"/>
        <v/>
      </c>
      <c r="EV1110" s="46"/>
      <c r="EW1110" s="23" t="s">
        <v>3717</v>
      </c>
    </row>
    <row r="1111" spans="1:153" ht="14.25" customHeight="1">
      <c r="A1111" s="8">
        <v>1104</v>
      </c>
      <c r="B1111" s="9" t="s">
        <v>141</v>
      </c>
      <c r="C1111" s="10" t="s">
        <v>206</v>
      </c>
      <c r="D1111" s="10" t="s">
        <v>2008</v>
      </c>
      <c r="E1111" s="10" t="s">
        <v>151</v>
      </c>
      <c r="F1111" s="9" t="s">
        <v>2972</v>
      </c>
      <c r="G1111" s="10" t="s">
        <v>145</v>
      </c>
      <c r="H1111" s="9" t="s">
        <v>146</v>
      </c>
      <c r="I1111" s="9" t="s">
        <v>147</v>
      </c>
      <c r="J1111" s="9" t="s">
        <v>148</v>
      </c>
      <c r="K1111" s="9" t="s">
        <v>147</v>
      </c>
      <c r="L1111" s="9" t="s">
        <v>148</v>
      </c>
      <c r="M1111" s="9" t="s">
        <v>397</v>
      </c>
      <c r="N1111" s="9" t="s">
        <v>398</v>
      </c>
      <c r="O1111" s="9" t="s">
        <v>206</v>
      </c>
      <c r="P1111" s="9" t="s">
        <v>142</v>
      </c>
      <c r="Q1111" s="9" t="s">
        <v>399</v>
      </c>
      <c r="R1111" s="9" t="s">
        <v>400</v>
      </c>
      <c r="S1111" s="9" t="s">
        <v>307</v>
      </c>
      <c r="T1111" s="9" t="s">
        <v>307</v>
      </c>
      <c r="U1111" s="9" t="s">
        <v>307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3070</v>
      </c>
      <c r="AA1111" s="9" t="s">
        <v>3071</v>
      </c>
      <c r="AB1111" s="12" t="s">
        <v>3072</v>
      </c>
      <c r="AC1111" s="10" t="s">
        <v>3073</v>
      </c>
      <c r="AD1111" s="9" t="s">
        <v>3071</v>
      </c>
      <c r="AE1111" s="13" t="s">
        <v>3072</v>
      </c>
      <c r="AF1111" s="14" t="s">
        <v>538</v>
      </c>
      <c r="AG1111" s="10" t="s">
        <v>3074</v>
      </c>
      <c r="AH1111" s="11" t="s">
        <v>222</v>
      </c>
      <c r="AI1111" s="11" t="s">
        <v>223</v>
      </c>
      <c r="AJ1111" s="10" t="s">
        <v>224</v>
      </c>
      <c r="AK1111" s="11" t="s">
        <v>223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3.6</v>
      </c>
      <c r="AU1111" s="10" t="s">
        <v>142</v>
      </c>
      <c r="AV1111" s="16">
        <v>2</v>
      </c>
      <c r="AW1111" s="16">
        <v>2</v>
      </c>
      <c r="AX1111" s="16">
        <v>0</v>
      </c>
      <c r="AY1111" s="16">
        <v>0</v>
      </c>
      <c r="AZ1111" s="16">
        <v>0</v>
      </c>
      <c r="BA1111" s="17">
        <v>45214</v>
      </c>
      <c r="BB1111" s="30" t="s">
        <v>175</v>
      </c>
      <c r="BC1111" s="18">
        <v>45089</v>
      </c>
      <c r="BD1111" s="17">
        <v>45245</v>
      </c>
      <c r="BE1111" s="17">
        <v>45291</v>
      </c>
      <c r="BF1111" s="17">
        <v>45199</v>
      </c>
      <c r="BG1111" s="10">
        <v>85433664</v>
      </c>
      <c r="BH1111" s="9" t="s">
        <v>414</v>
      </c>
      <c r="BI1111" s="19">
        <v>45139</v>
      </c>
      <c r="BJ1111" s="20">
        <v>45145</v>
      </c>
      <c r="BK1111" s="16">
        <v>340</v>
      </c>
      <c r="BL1111" s="16">
        <v>1224</v>
      </c>
      <c r="BM1111" s="9" t="s">
        <v>382</v>
      </c>
      <c r="BN1111" s="9" t="s">
        <v>436</v>
      </c>
      <c r="BO1111" s="9" t="s">
        <v>635</v>
      </c>
      <c r="BP1111" s="17">
        <v>45199</v>
      </c>
      <c r="BQ1111" s="17">
        <v>45199</v>
      </c>
      <c r="BR1111" s="17" t="s">
        <v>156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 t="s">
        <v>156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 t="s">
        <v>156</v>
      </c>
      <c r="CD1111" s="10" t="s">
        <v>156</v>
      </c>
      <c r="CE1111" s="17" t="s">
        <v>156</v>
      </c>
      <c r="CF1111" s="17" t="s">
        <v>156</v>
      </c>
      <c r="CG1111" s="17" t="s">
        <v>156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 t="s">
        <v>156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>
        <v>45009</v>
      </c>
      <c r="CX1111" s="10" t="s">
        <v>193</v>
      </c>
      <c r="CY1111" s="17" t="s">
        <v>156</v>
      </c>
      <c r="CZ1111" s="17" t="s">
        <v>156</v>
      </c>
      <c r="DA1111" s="17" t="s">
        <v>156</v>
      </c>
      <c r="DB1111" s="17">
        <v>45007</v>
      </c>
      <c r="DC1111" s="16">
        <v>340</v>
      </c>
      <c r="DD1111" s="10" t="s">
        <v>3075</v>
      </c>
      <c r="DE1111" s="10" t="s">
        <v>230</v>
      </c>
      <c r="DF1111" s="18" t="s">
        <v>156</v>
      </c>
      <c r="DG1111" s="17">
        <v>45086</v>
      </c>
      <c r="DH1111" s="10" t="s">
        <v>156</v>
      </c>
      <c r="DI1111" s="17" t="s">
        <v>156</v>
      </c>
      <c r="DJ1111" s="17" t="s">
        <v>156</v>
      </c>
      <c r="DK1111" s="17" t="s">
        <v>156</v>
      </c>
      <c r="DL1111" s="17">
        <v>45085</v>
      </c>
      <c r="DM1111" s="16">
        <v>340</v>
      </c>
      <c r="DN1111" s="10" t="s">
        <v>3076</v>
      </c>
      <c r="DO1111" s="10" t="s">
        <v>230</v>
      </c>
      <c r="DP1111" s="16">
        <v>10</v>
      </c>
      <c r="DQ1111" s="16">
        <v>10</v>
      </c>
      <c r="DR1111" s="11">
        <v>10</v>
      </c>
      <c r="DS1111" s="16">
        <v>10</v>
      </c>
      <c r="DT1111" s="16">
        <v>0</v>
      </c>
      <c r="DU1111" s="11" t="s">
        <v>181</v>
      </c>
      <c r="DV1111" s="11" t="s">
        <v>182</v>
      </c>
      <c r="DW1111" s="27" t="s">
        <v>156</v>
      </c>
      <c r="DX1111" s="27" t="s">
        <v>156</v>
      </c>
      <c r="DY1111" s="20" t="s">
        <v>1924</v>
      </c>
      <c r="DZ1111" s="16">
        <v>2</v>
      </c>
      <c r="EA1111" s="16">
        <v>11</v>
      </c>
      <c r="EB1111" s="27" t="s">
        <v>185</v>
      </c>
      <c r="EC1111" s="27" t="s">
        <v>185</v>
      </c>
      <c r="ED1111" s="27" t="s">
        <v>182</v>
      </c>
      <c r="EE1111" s="29">
        <v>44998.51457175926</v>
      </c>
      <c r="EF1111" s="28" t="s">
        <v>663</v>
      </c>
      <c r="EG1111" s="28" t="s">
        <v>664</v>
      </c>
      <c r="EH1111" s="28" t="s">
        <v>190</v>
      </c>
      <c r="EI1111" s="29">
        <v>45085.247893518521</v>
      </c>
      <c r="EJ1111" s="28" t="s">
        <v>663</v>
      </c>
      <c r="EK1111" s="28" t="s">
        <v>664</v>
      </c>
      <c r="EL1111" s="28" t="s">
        <v>237</v>
      </c>
      <c r="EM1111" s="45" t="s">
        <v>3713</v>
      </c>
      <c r="EN1111" s="46" t="str">
        <f t="shared" si="120"/>
        <v>823F334A</v>
      </c>
      <c r="EO1111" s="47">
        <f t="shared" si="121"/>
        <v>45186</v>
      </c>
      <c r="EP1111" s="47">
        <f t="shared" si="122"/>
        <v>45009</v>
      </c>
      <c r="EQ1111" s="48" t="str">
        <f t="shared" ca="1" si="123"/>
        <v>Past</v>
      </c>
      <c r="ER1111" s="49">
        <f t="shared" si="124"/>
        <v>177</v>
      </c>
      <c r="ES1111" s="50"/>
      <c r="ET1111" s="51">
        <f t="shared" si="125"/>
        <v>177</v>
      </c>
      <c r="EU1111" s="52">
        <f t="shared" si="126"/>
        <v>60180</v>
      </c>
      <c r="EV1111" s="46"/>
      <c r="EW1111" s="23" t="s">
        <v>3714</v>
      </c>
    </row>
    <row r="1112" spans="1:153" ht="14.25" customHeight="1">
      <c r="A1112" s="8">
        <v>1105</v>
      </c>
      <c r="B1112" s="9" t="s">
        <v>141</v>
      </c>
      <c r="C1112" s="10" t="s">
        <v>206</v>
      </c>
      <c r="D1112" s="10" t="s">
        <v>2008</v>
      </c>
      <c r="E1112" s="10" t="s">
        <v>151</v>
      </c>
      <c r="F1112" s="9" t="s">
        <v>2972</v>
      </c>
      <c r="G1112" s="10" t="s">
        <v>145</v>
      </c>
      <c r="H1112" s="9" t="s">
        <v>146</v>
      </c>
      <c r="I1112" s="9" t="s">
        <v>147</v>
      </c>
      <c r="J1112" s="9" t="s">
        <v>148</v>
      </c>
      <c r="K1112" s="9" t="s">
        <v>147</v>
      </c>
      <c r="L1112" s="9" t="s">
        <v>148</v>
      </c>
      <c r="M1112" s="9" t="s">
        <v>397</v>
      </c>
      <c r="N1112" s="9" t="s">
        <v>398</v>
      </c>
      <c r="O1112" s="9" t="s">
        <v>206</v>
      </c>
      <c r="P1112" s="9" t="s">
        <v>142</v>
      </c>
      <c r="Q1112" s="9" t="s">
        <v>399</v>
      </c>
      <c r="R1112" s="9" t="s">
        <v>400</v>
      </c>
      <c r="S1112" s="9" t="s">
        <v>307</v>
      </c>
      <c r="T1112" s="9" t="s">
        <v>307</v>
      </c>
      <c r="U1112" s="9" t="s">
        <v>307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3077</v>
      </c>
      <c r="AA1112" s="9" t="s">
        <v>3078</v>
      </c>
      <c r="AB1112" s="12" t="s">
        <v>3079</v>
      </c>
      <c r="AC1112" s="10" t="s">
        <v>3080</v>
      </c>
      <c r="AD1112" s="9" t="s">
        <v>3078</v>
      </c>
      <c r="AE1112" s="13" t="s">
        <v>3079</v>
      </c>
      <c r="AF1112" s="14" t="s">
        <v>538</v>
      </c>
      <c r="AG1112" s="10" t="s">
        <v>3081</v>
      </c>
      <c r="AH1112" s="11" t="s">
        <v>222</v>
      </c>
      <c r="AI1112" s="11" t="s">
        <v>223</v>
      </c>
      <c r="AJ1112" s="10" t="s">
        <v>224</v>
      </c>
      <c r="AK1112" s="11" t="s">
        <v>223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3.6</v>
      </c>
      <c r="AU1112" s="10" t="s">
        <v>142</v>
      </c>
      <c r="AV1112" s="16">
        <v>2</v>
      </c>
      <c r="AW1112" s="16">
        <v>2</v>
      </c>
      <c r="AX1112" s="16">
        <v>0</v>
      </c>
      <c r="AY1112" s="16">
        <v>0</v>
      </c>
      <c r="AZ1112" s="16">
        <v>0</v>
      </c>
      <c r="BA1112" s="17">
        <v>45214</v>
      </c>
      <c r="BB1112" s="30" t="s">
        <v>175</v>
      </c>
      <c r="BC1112" s="18">
        <v>45089</v>
      </c>
      <c r="BD1112" s="17">
        <v>45245</v>
      </c>
      <c r="BE1112" s="17">
        <v>45291</v>
      </c>
      <c r="BF1112" s="17">
        <v>45199</v>
      </c>
      <c r="BG1112" s="10">
        <v>85433683</v>
      </c>
      <c r="BH1112" s="9" t="s">
        <v>414</v>
      </c>
      <c r="BI1112" s="19">
        <v>45139</v>
      </c>
      <c r="BJ1112" s="20">
        <v>45145</v>
      </c>
      <c r="BK1112" s="16">
        <v>200</v>
      </c>
      <c r="BL1112" s="16">
        <v>720</v>
      </c>
      <c r="BM1112" s="9" t="s">
        <v>382</v>
      </c>
      <c r="BN1112" s="9" t="s">
        <v>436</v>
      </c>
      <c r="BO1112" s="9" t="s">
        <v>635</v>
      </c>
      <c r="BP1112" s="17">
        <v>45199</v>
      </c>
      <c r="BQ1112" s="17">
        <v>45199</v>
      </c>
      <c r="BR1112" s="17" t="s">
        <v>156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 t="s">
        <v>156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 t="s">
        <v>156</v>
      </c>
      <c r="CD1112" s="10" t="s">
        <v>156</v>
      </c>
      <c r="CE1112" s="17" t="s">
        <v>156</v>
      </c>
      <c r="CF1112" s="17" t="s">
        <v>156</v>
      </c>
      <c r="CG1112" s="17" t="s">
        <v>156</v>
      </c>
      <c r="CH1112" s="17" t="s">
        <v>156</v>
      </c>
      <c r="CI1112" s="16">
        <v>0</v>
      </c>
      <c r="CJ1112" s="10" t="s">
        <v>156</v>
      </c>
      <c r="CK1112" s="10" t="s">
        <v>156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 t="s">
        <v>156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>
        <v>45009</v>
      </c>
      <c r="CX1112" s="10" t="s">
        <v>193</v>
      </c>
      <c r="CY1112" s="17" t="s">
        <v>156</v>
      </c>
      <c r="CZ1112" s="17" t="s">
        <v>156</v>
      </c>
      <c r="DA1112" s="17" t="s">
        <v>156</v>
      </c>
      <c r="DB1112" s="17">
        <v>45007</v>
      </c>
      <c r="DC1112" s="16">
        <v>200</v>
      </c>
      <c r="DD1112" s="10" t="s">
        <v>3082</v>
      </c>
      <c r="DE1112" s="10" t="s">
        <v>230</v>
      </c>
      <c r="DF1112" s="18" t="s">
        <v>156</v>
      </c>
      <c r="DG1112" s="17">
        <v>45086</v>
      </c>
      <c r="DH1112" s="10" t="s">
        <v>156</v>
      </c>
      <c r="DI1112" s="17" t="s">
        <v>156</v>
      </c>
      <c r="DJ1112" s="17" t="s">
        <v>156</v>
      </c>
      <c r="DK1112" s="17" t="s">
        <v>156</v>
      </c>
      <c r="DL1112" s="17">
        <v>45085</v>
      </c>
      <c r="DM1112" s="16">
        <v>200</v>
      </c>
      <c r="DN1112" s="10" t="s">
        <v>3083</v>
      </c>
      <c r="DO1112" s="10" t="s">
        <v>230</v>
      </c>
      <c r="DP1112" s="16">
        <v>10</v>
      </c>
      <c r="DQ1112" s="16">
        <v>10</v>
      </c>
      <c r="DR1112" s="11">
        <v>10</v>
      </c>
      <c r="DS1112" s="16">
        <v>10</v>
      </c>
      <c r="DT1112" s="16">
        <v>0</v>
      </c>
      <c r="DU1112" s="11" t="s">
        <v>181</v>
      </c>
      <c r="DV1112" s="11" t="s">
        <v>182</v>
      </c>
      <c r="DW1112" s="27" t="s">
        <v>156</v>
      </c>
      <c r="DX1112" s="27" t="s">
        <v>156</v>
      </c>
      <c r="DY1112" s="20" t="s">
        <v>1924</v>
      </c>
      <c r="DZ1112" s="16">
        <v>2</v>
      </c>
      <c r="EA1112" s="16">
        <v>11</v>
      </c>
      <c r="EB1112" s="27" t="s">
        <v>185</v>
      </c>
      <c r="EC1112" s="27" t="s">
        <v>185</v>
      </c>
      <c r="ED1112" s="27" t="s">
        <v>182</v>
      </c>
      <c r="EE1112" s="29">
        <v>44998.51457175926</v>
      </c>
      <c r="EF1112" s="28" t="s">
        <v>663</v>
      </c>
      <c r="EG1112" s="28" t="s">
        <v>664</v>
      </c>
      <c r="EH1112" s="28" t="s">
        <v>190</v>
      </c>
      <c r="EI1112" s="29">
        <v>45085.247893518521</v>
      </c>
      <c r="EJ1112" s="28" t="s">
        <v>663</v>
      </c>
      <c r="EK1112" s="28" t="s">
        <v>664</v>
      </c>
      <c r="EL1112" s="28" t="s">
        <v>237</v>
      </c>
      <c r="EM1112" s="45" t="s">
        <v>3713</v>
      </c>
      <c r="EN1112" s="46" t="str">
        <f t="shared" si="120"/>
        <v>823F360A</v>
      </c>
      <c r="EO1112" s="47">
        <f t="shared" si="121"/>
        <v>45186</v>
      </c>
      <c r="EP1112" s="47">
        <f t="shared" si="122"/>
        <v>45009</v>
      </c>
      <c r="EQ1112" s="48" t="str">
        <f t="shared" ca="1" si="123"/>
        <v>Past</v>
      </c>
      <c r="ER1112" s="49">
        <f t="shared" si="124"/>
        <v>177</v>
      </c>
      <c r="ES1112" s="50"/>
      <c r="ET1112" s="51">
        <f t="shared" si="125"/>
        <v>177</v>
      </c>
      <c r="EU1112" s="52">
        <f t="shared" si="126"/>
        <v>35400</v>
      </c>
      <c r="EV1112" s="46"/>
      <c r="EW1112" s="23" t="s">
        <v>3714</v>
      </c>
    </row>
    <row r="1113" spans="1:153" ht="14.25" customHeight="1">
      <c r="A1113" s="8">
        <v>1106</v>
      </c>
      <c r="B1113" s="9" t="s">
        <v>141</v>
      </c>
      <c r="C1113" s="10" t="s">
        <v>206</v>
      </c>
      <c r="D1113" s="10" t="s">
        <v>2008</v>
      </c>
      <c r="E1113" s="10" t="s">
        <v>151</v>
      </c>
      <c r="F1113" s="9" t="s">
        <v>2972</v>
      </c>
      <c r="G1113" s="10" t="s">
        <v>1025</v>
      </c>
      <c r="H1113" s="9" t="s">
        <v>1026</v>
      </c>
      <c r="I1113" s="9" t="s">
        <v>1027</v>
      </c>
      <c r="J1113" s="9" t="s">
        <v>1028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336</v>
      </c>
      <c r="S1113" s="9" t="s">
        <v>305</v>
      </c>
      <c r="T1113" s="9" t="s">
        <v>306</v>
      </c>
      <c r="U1113" s="9" t="s">
        <v>337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2973</v>
      </c>
      <c r="AA1113" s="9" t="s">
        <v>2974</v>
      </c>
      <c r="AB1113" s="12" t="s">
        <v>2975</v>
      </c>
      <c r="AC1113" s="10" t="s">
        <v>2976</v>
      </c>
      <c r="AD1113" s="9" t="s">
        <v>2974</v>
      </c>
      <c r="AE1113" s="13" t="s">
        <v>2975</v>
      </c>
      <c r="AF1113" s="14" t="s">
        <v>784</v>
      </c>
      <c r="AG1113" s="10" t="s">
        <v>3084</v>
      </c>
      <c r="AH1113" s="11" t="s">
        <v>2978</v>
      </c>
      <c r="AI1113" s="11" t="s">
        <v>2979</v>
      </c>
      <c r="AJ1113" s="10" t="s">
        <v>2980</v>
      </c>
      <c r="AK1113" s="11" t="s">
        <v>2979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1.8</v>
      </c>
      <c r="AU1113" s="10" t="s">
        <v>142</v>
      </c>
      <c r="AV1113" s="16">
        <v>22500</v>
      </c>
      <c r="AW1113" s="16">
        <v>25500</v>
      </c>
      <c r="AX1113" s="16">
        <v>0</v>
      </c>
      <c r="AY1113" s="16">
        <v>2700</v>
      </c>
      <c r="AZ1113" s="16">
        <v>0</v>
      </c>
      <c r="BA1113" s="17">
        <v>45138</v>
      </c>
      <c r="BB1113" s="30" t="s">
        <v>175</v>
      </c>
      <c r="BC1113" s="18">
        <v>45119</v>
      </c>
      <c r="BD1113" s="17">
        <v>45306</v>
      </c>
      <c r="BE1113" s="17">
        <v>45350</v>
      </c>
      <c r="BF1113" s="17">
        <v>45122</v>
      </c>
      <c r="BG1113" s="10">
        <v>85121373</v>
      </c>
      <c r="BH1113" s="9" t="s">
        <v>414</v>
      </c>
      <c r="BI1113" s="19">
        <v>45078</v>
      </c>
      <c r="BJ1113" s="20">
        <v>45082</v>
      </c>
      <c r="BK1113" s="16">
        <v>8172</v>
      </c>
      <c r="BL1113" s="16">
        <v>14710</v>
      </c>
      <c r="BM1113" s="9" t="s">
        <v>177</v>
      </c>
      <c r="BN1113" s="9" t="s">
        <v>436</v>
      </c>
      <c r="BO1113" s="9" t="s">
        <v>635</v>
      </c>
      <c r="BP1113" s="17">
        <v>45122</v>
      </c>
      <c r="BQ1113" s="17">
        <v>45122</v>
      </c>
      <c r="BR1113" s="17" t="s">
        <v>156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 t="s">
        <v>156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>
        <v>44936</v>
      </c>
      <c r="CD1113" s="10" t="s">
        <v>156</v>
      </c>
      <c r="CE1113" s="17" t="s">
        <v>156</v>
      </c>
      <c r="CF1113" s="17" t="s">
        <v>156</v>
      </c>
      <c r="CG1113" s="17" t="s">
        <v>156</v>
      </c>
      <c r="CH1113" s="17">
        <v>44930</v>
      </c>
      <c r="CI1113" s="16">
        <v>18000</v>
      </c>
      <c r="CJ1113" s="10" t="s">
        <v>3085</v>
      </c>
      <c r="CK1113" s="10" t="s">
        <v>230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 t="s">
        <v>156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>
        <v>44957</v>
      </c>
      <c r="CX1113" s="10" t="s">
        <v>1850</v>
      </c>
      <c r="CY1113" s="17" t="s">
        <v>156</v>
      </c>
      <c r="CZ1113" s="17" t="s">
        <v>156</v>
      </c>
      <c r="DA1113" s="17" t="s">
        <v>156</v>
      </c>
      <c r="DB1113" s="17">
        <v>44953</v>
      </c>
      <c r="DC1113" s="16">
        <v>8172</v>
      </c>
      <c r="DD1113" s="10" t="s">
        <v>3086</v>
      </c>
      <c r="DE1113" s="10" t="s">
        <v>230</v>
      </c>
      <c r="DF1113" s="18" t="s">
        <v>156</v>
      </c>
      <c r="DG1113" s="17">
        <v>44992</v>
      </c>
      <c r="DH1113" s="10" t="s">
        <v>2465</v>
      </c>
      <c r="DI1113" s="17" t="s">
        <v>156</v>
      </c>
      <c r="DJ1113" s="17" t="s">
        <v>156</v>
      </c>
      <c r="DK1113" s="17" t="s">
        <v>156</v>
      </c>
      <c r="DL1113" s="17">
        <v>45047</v>
      </c>
      <c r="DM1113" s="16">
        <v>8172</v>
      </c>
      <c r="DN1113" s="10" t="s">
        <v>3087</v>
      </c>
      <c r="DO1113" s="10" t="s">
        <v>230</v>
      </c>
      <c r="DP1113" s="16">
        <v>36</v>
      </c>
      <c r="DQ1113" s="16">
        <v>18</v>
      </c>
      <c r="DR1113" s="11">
        <v>18</v>
      </c>
      <c r="DS1113" s="16">
        <v>36</v>
      </c>
      <c r="DT1113" s="16">
        <v>0</v>
      </c>
      <c r="DU1113" s="11" t="s">
        <v>181</v>
      </c>
      <c r="DV1113" s="11" t="s">
        <v>182</v>
      </c>
      <c r="DW1113" s="27" t="s">
        <v>156</v>
      </c>
      <c r="DX1113" s="27" t="s">
        <v>156</v>
      </c>
      <c r="DY1113" s="20" t="s">
        <v>1144</v>
      </c>
      <c r="DZ1113" s="16">
        <v>7</v>
      </c>
      <c r="EA1113" s="16">
        <v>12</v>
      </c>
      <c r="EB1113" s="27" t="s">
        <v>185</v>
      </c>
      <c r="EC1113" s="27" t="s">
        <v>185</v>
      </c>
      <c r="ED1113" s="27" t="s">
        <v>182</v>
      </c>
      <c r="EE1113" s="29">
        <v>44908.625937500001</v>
      </c>
      <c r="EF1113" s="28" t="s">
        <v>195</v>
      </c>
      <c r="EG1113" s="28" t="s">
        <v>196</v>
      </c>
      <c r="EH1113" s="28" t="s">
        <v>190</v>
      </c>
      <c r="EI1113" s="29">
        <v>45062.343865740739</v>
      </c>
      <c r="EJ1113" s="28" t="s">
        <v>197</v>
      </c>
      <c r="EK1113" s="28" t="s">
        <v>156</v>
      </c>
      <c r="EL1113" s="28" t="s">
        <v>198</v>
      </c>
      <c r="EM1113" s="45" t="s">
        <v>3713</v>
      </c>
      <c r="EN1113" s="46" t="str">
        <f t="shared" si="120"/>
        <v>343F108A</v>
      </c>
      <c r="EO1113" s="47">
        <f t="shared" si="121"/>
        <v>45103</v>
      </c>
      <c r="EP1113" s="47">
        <f t="shared" si="122"/>
        <v>44957</v>
      </c>
      <c r="EQ1113" s="48" t="str">
        <f t="shared" ca="1" si="123"/>
        <v>Past</v>
      </c>
      <c r="ER1113" s="49">
        <f t="shared" si="124"/>
        <v>146</v>
      </c>
      <c r="ES1113" s="50"/>
      <c r="ET1113" s="51">
        <f t="shared" si="125"/>
        <v>146</v>
      </c>
      <c r="EU1113" s="52">
        <f t="shared" si="126"/>
        <v>1193112</v>
      </c>
      <c r="EV1113" s="46"/>
      <c r="EW1113" s="23" t="s">
        <v>3714</v>
      </c>
    </row>
    <row r="1114" spans="1:153" ht="14.25" customHeight="1">
      <c r="A1114" s="8">
        <v>1107</v>
      </c>
      <c r="B1114" s="9" t="s">
        <v>141</v>
      </c>
      <c r="C1114" s="10" t="s">
        <v>206</v>
      </c>
      <c r="D1114" s="10" t="s">
        <v>2008</v>
      </c>
      <c r="E1114" s="10" t="s">
        <v>151</v>
      </c>
      <c r="F1114" s="9" t="s">
        <v>2972</v>
      </c>
      <c r="G1114" s="10" t="s">
        <v>1025</v>
      </c>
      <c r="H1114" s="9" t="s">
        <v>1026</v>
      </c>
      <c r="I1114" s="9" t="s">
        <v>1027</v>
      </c>
      <c r="J1114" s="9" t="s">
        <v>1028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336</v>
      </c>
      <c r="S1114" s="9" t="s">
        <v>305</v>
      </c>
      <c r="T1114" s="9" t="s">
        <v>306</v>
      </c>
      <c r="U1114" s="9" t="s">
        <v>337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2973</v>
      </c>
      <c r="AA1114" s="9" t="s">
        <v>2974</v>
      </c>
      <c r="AB1114" s="12" t="s">
        <v>2975</v>
      </c>
      <c r="AC1114" s="10" t="s">
        <v>2976</v>
      </c>
      <c r="AD1114" s="9" t="s">
        <v>2974</v>
      </c>
      <c r="AE1114" s="13" t="s">
        <v>2975</v>
      </c>
      <c r="AF1114" s="14" t="s">
        <v>784</v>
      </c>
      <c r="AG1114" s="10" t="s">
        <v>3084</v>
      </c>
      <c r="AH1114" s="11" t="s">
        <v>2978</v>
      </c>
      <c r="AI1114" s="11" t="s">
        <v>2979</v>
      </c>
      <c r="AJ1114" s="10" t="s">
        <v>2980</v>
      </c>
      <c r="AK1114" s="11" t="s">
        <v>2979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1.8</v>
      </c>
      <c r="AU1114" s="10" t="s">
        <v>142</v>
      </c>
      <c r="AV1114" s="16">
        <v>22500</v>
      </c>
      <c r="AW1114" s="16">
        <v>25500</v>
      </c>
      <c r="AX1114" s="16">
        <v>0</v>
      </c>
      <c r="AY1114" s="16">
        <v>2700</v>
      </c>
      <c r="AZ1114" s="16">
        <v>0</v>
      </c>
      <c r="BA1114" s="17">
        <v>45138</v>
      </c>
      <c r="BB1114" s="30" t="s">
        <v>175</v>
      </c>
      <c r="BC1114" s="18">
        <v>45119</v>
      </c>
      <c r="BD1114" s="17">
        <v>45306</v>
      </c>
      <c r="BE1114" s="17">
        <v>45350</v>
      </c>
      <c r="BF1114" s="17">
        <v>45122</v>
      </c>
      <c r="BG1114" s="10">
        <v>85096751</v>
      </c>
      <c r="BH1114" s="9" t="s">
        <v>319</v>
      </c>
      <c r="BI1114" s="19">
        <v>45139</v>
      </c>
      <c r="BJ1114" s="20">
        <v>45145</v>
      </c>
      <c r="BK1114" s="16">
        <v>5508</v>
      </c>
      <c r="BL1114" s="16">
        <v>9914</v>
      </c>
      <c r="BM1114" s="9" t="s">
        <v>177</v>
      </c>
      <c r="BN1114" s="9" t="s">
        <v>383</v>
      </c>
      <c r="BO1114" s="9" t="s">
        <v>156</v>
      </c>
      <c r="BP1114" s="17">
        <v>45184</v>
      </c>
      <c r="BQ1114" s="17">
        <v>45184</v>
      </c>
      <c r="BR1114" s="17">
        <v>45184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44901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44939</v>
      </c>
      <c r="CD1114" s="10" t="s">
        <v>3088</v>
      </c>
      <c r="CE1114" s="17" t="s">
        <v>156</v>
      </c>
      <c r="CF1114" s="17" t="s">
        <v>156</v>
      </c>
      <c r="CG1114" s="17">
        <v>44901</v>
      </c>
      <c r="CH1114" s="17">
        <v>44937</v>
      </c>
      <c r="CI1114" s="16">
        <v>6000</v>
      </c>
      <c r="CJ1114" s="10" t="s">
        <v>3089</v>
      </c>
      <c r="CK1114" s="10" t="s">
        <v>230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44901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45092</v>
      </c>
      <c r="CX1114" s="10" t="s">
        <v>2991</v>
      </c>
      <c r="CY1114" s="17">
        <v>45097</v>
      </c>
      <c r="CZ1114" s="17" t="s">
        <v>156</v>
      </c>
      <c r="DA1114" s="17">
        <v>45006</v>
      </c>
      <c r="DB1114" s="17">
        <v>45090</v>
      </c>
      <c r="DC1114" s="16">
        <v>5508</v>
      </c>
      <c r="DD1114" s="10" t="s">
        <v>3090</v>
      </c>
      <c r="DE1114" s="10" t="s">
        <v>230</v>
      </c>
      <c r="DF1114" s="18" t="s">
        <v>156</v>
      </c>
      <c r="DG1114" s="17">
        <v>45125</v>
      </c>
      <c r="DH1114" s="10" t="s">
        <v>2055</v>
      </c>
      <c r="DI1114" s="17">
        <v>45125</v>
      </c>
      <c r="DJ1114" s="17" t="s">
        <v>156</v>
      </c>
      <c r="DK1114" s="17">
        <v>45006</v>
      </c>
      <c r="DL1114" s="17">
        <v>45118</v>
      </c>
      <c r="DM1114" s="16">
        <v>5508</v>
      </c>
      <c r="DN1114" s="10" t="s">
        <v>3091</v>
      </c>
      <c r="DO1114" s="10" t="s">
        <v>661</v>
      </c>
      <c r="DP1114" s="16">
        <v>36</v>
      </c>
      <c r="DQ1114" s="16">
        <v>18</v>
      </c>
      <c r="DR1114" s="11">
        <v>18</v>
      </c>
      <c r="DS1114" s="16">
        <v>36</v>
      </c>
      <c r="DT1114" s="16">
        <v>0</v>
      </c>
      <c r="DU1114" s="11" t="s">
        <v>181</v>
      </c>
      <c r="DV1114" s="11" t="s">
        <v>182</v>
      </c>
      <c r="DW1114" s="27" t="s">
        <v>156</v>
      </c>
      <c r="DX1114" s="27" t="s">
        <v>156</v>
      </c>
      <c r="DY1114" s="20" t="s">
        <v>2388</v>
      </c>
      <c r="DZ1114" s="16">
        <v>7</v>
      </c>
      <c r="EA1114" s="16">
        <v>12</v>
      </c>
      <c r="EB1114" s="27" t="s">
        <v>185</v>
      </c>
      <c r="EC1114" s="27" t="s">
        <v>185</v>
      </c>
      <c r="ED1114" s="27" t="s">
        <v>182</v>
      </c>
      <c r="EE1114" s="29">
        <v>44902.259791666664</v>
      </c>
      <c r="EF1114" s="28" t="s">
        <v>186</v>
      </c>
      <c r="EG1114" s="28" t="s">
        <v>156</v>
      </c>
      <c r="EH1114" s="28" t="s">
        <v>187</v>
      </c>
      <c r="EI1114" s="29">
        <v>45118.478877314818</v>
      </c>
      <c r="EJ1114" s="28" t="s">
        <v>1045</v>
      </c>
      <c r="EK1114" s="28" t="s">
        <v>1046</v>
      </c>
      <c r="EL1114" s="28" t="s">
        <v>237</v>
      </c>
      <c r="EM1114" s="45" t="s">
        <v>3713</v>
      </c>
      <c r="EN1114" s="46" t="str">
        <f t="shared" si="120"/>
        <v>343F108A</v>
      </c>
      <c r="EO1114" s="47">
        <f t="shared" si="121"/>
        <v>45165</v>
      </c>
      <c r="EP1114" s="47">
        <f t="shared" si="122"/>
        <v>45092</v>
      </c>
      <c r="EQ1114" s="48" t="str">
        <f t="shared" ca="1" si="123"/>
        <v>Past</v>
      </c>
      <c r="ER1114" s="49">
        <f t="shared" si="124"/>
        <v>73</v>
      </c>
      <c r="ES1114" s="50"/>
      <c r="ET1114" s="51">
        <f t="shared" si="125"/>
        <v>73</v>
      </c>
      <c r="EU1114" s="52">
        <f t="shared" si="126"/>
        <v>402084</v>
      </c>
      <c r="EV1114" s="46"/>
      <c r="EW1114" s="23" t="s">
        <v>3714</v>
      </c>
    </row>
    <row r="1115" spans="1:153" ht="14.25" customHeight="1">
      <c r="A1115" s="8">
        <v>1108</v>
      </c>
      <c r="B1115" s="9" t="s">
        <v>141</v>
      </c>
      <c r="C1115" s="10" t="s">
        <v>206</v>
      </c>
      <c r="D1115" s="10" t="s">
        <v>2008</v>
      </c>
      <c r="E1115" s="10" t="s">
        <v>151</v>
      </c>
      <c r="F1115" s="9" t="s">
        <v>2972</v>
      </c>
      <c r="G1115" s="10" t="s">
        <v>1025</v>
      </c>
      <c r="H1115" s="9" t="s">
        <v>1026</v>
      </c>
      <c r="I1115" s="9" t="s">
        <v>1027</v>
      </c>
      <c r="J1115" s="9" t="s">
        <v>1028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336</v>
      </c>
      <c r="S1115" s="9" t="s">
        <v>305</v>
      </c>
      <c r="T1115" s="9" t="s">
        <v>306</v>
      </c>
      <c r="U1115" s="9" t="s">
        <v>337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2973</v>
      </c>
      <c r="AA1115" s="9" t="s">
        <v>2974</v>
      </c>
      <c r="AB1115" s="12" t="s">
        <v>2975</v>
      </c>
      <c r="AC1115" s="10" t="s">
        <v>2976</v>
      </c>
      <c r="AD1115" s="9" t="s">
        <v>2974</v>
      </c>
      <c r="AE1115" s="13" t="s">
        <v>2975</v>
      </c>
      <c r="AF1115" s="14" t="s">
        <v>784</v>
      </c>
      <c r="AG1115" s="10" t="s">
        <v>3084</v>
      </c>
      <c r="AH1115" s="11" t="s">
        <v>2978</v>
      </c>
      <c r="AI1115" s="11" t="s">
        <v>2979</v>
      </c>
      <c r="AJ1115" s="10" t="s">
        <v>2980</v>
      </c>
      <c r="AK1115" s="11" t="s">
        <v>2979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1.8</v>
      </c>
      <c r="AU1115" s="10" t="s">
        <v>142</v>
      </c>
      <c r="AV1115" s="16">
        <v>22500</v>
      </c>
      <c r="AW1115" s="16">
        <v>25500</v>
      </c>
      <c r="AX1115" s="16">
        <v>0</v>
      </c>
      <c r="AY1115" s="16">
        <v>2700</v>
      </c>
      <c r="AZ1115" s="16">
        <v>0</v>
      </c>
      <c r="BA1115" s="17">
        <v>45138</v>
      </c>
      <c r="BB1115" s="30" t="s">
        <v>175</v>
      </c>
      <c r="BC1115" s="18">
        <v>45119</v>
      </c>
      <c r="BD1115" s="17">
        <v>45306</v>
      </c>
      <c r="BE1115" s="17">
        <v>45350</v>
      </c>
      <c r="BF1115" s="17">
        <v>45122</v>
      </c>
      <c r="BG1115" s="10">
        <v>85654288</v>
      </c>
      <c r="BH1115" s="9" t="s">
        <v>321</v>
      </c>
      <c r="BI1115" s="19">
        <v>45170</v>
      </c>
      <c r="BJ1115" s="20">
        <v>45173</v>
      </c>
      <c r="BK1115" s="16">
        <v>3000</v>
      </c>
      <c r="BL1115" s="16">
        <v>5400</v>
      </c>
      <c r="BM1115" s="9" t="s">
        <v>177</v>
      </c>
      <c r="BN1115" s="9" t="s">
        <v>383</v>
      </c>
      <c r="BO1115" s="9" t="s">
        <v>156</v>
      </c>
      <c r="BP1115" s="17">
        <v>45199</v>
      </c>
      <c r="BQ1115" s="17" t="s">
        <v>156</v>
      </c>
      <c r="BR1115" s="17">
        <v>45159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45068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45090</v>
      </c>
      <c r="CD1115" s="10" t="s">
        <v>156</v>
      </c>
      <c r="CE1115" s="17" t="s">
        <v>156</v>
      </c>
      <c r="CF1115" s="17" t="s">
        <v>156</v>
      </c>
      <c r="CG1115" s="17">
        <v>45084</v>
      </c>
      <c r="CH1115" s="17">
        <v>45086</v>
      </c>
      <c r="CI1115" s="16">
        <v>3000</v>
      </c>
      <c r="CJ1115" s="10" t="s">
        <v>3092</v>
      </c>
      <c r="CK1115" s="10" t="s">
        <v>230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45068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 t="s">
        <v>156</v>
      </c>
      <c r="CX1115" s="10" t="s">
        <v>193</v>
      </c>
      <c r="CY1115" s="17" t="s">
        <v>156</v>
      </c>
      <c r="CZ1115" s="17" t="s">
        <v>156</v>
      </c>
      <c r="DA1115" s="17">
        <v>45084</v>
      </c>
      <c r="DB1115" s="17" t="s">
        <v>156</v>
      </c>
      <c r="DC1115" s="16">
        <v>0</v>
      </c>
      <c r="DD1115" s="10" t="s">
        <v>156</v>
      </c>
      <c r="DE1115" s="10" t="s">
        <v>156</v>
      </c>
      <c r="DF1115" s="18" t="s">
        <v>156</v>
      </c>
      <c r="DG1115" s="17" t="s">
        <v>156</v>
      </c>
      <c r="DH1115" s="10" t="s">
        <v>156</v>
      </c>
      <c r="DI1115" s="17" t="s">
        <v>156</v>
      </c>
      <c r="DJ1115" s="17" t="s">
        <v>156</v>
      </c>
      <c r="DK1115" s="17">
        <v>45084</v>
      </c>
      <c r="DL1115" s="17" t="s">
        <v>156</v>
      </c>
      <c r="DM1115" s="16">
        <v>0</v>
      </c>
      <c r="DN1115" s="10" t="s">
        <v>156</v>
      </c>
      <c r="DO1115" s="10" t="s">
        <v>156</v>
      </c>
      <c r="DP1115" s="16">
        <v>36</v>
      </c>
      <c r="DQ1115" s="16">
        <v>18</v>
      </c>
      <c r="DR1115" s="11">
        <v>18</v>
      </c>
      <c r="DS1115" s="16">
        <v>36</v>
      </c>
      <c r="DT1115" s="16">
        <v>0</v>
      </c>
      <c r="DU1115" s="11" t="s">
        <v>181</v>
      </c>
      <c r="DV1115" s="11" t="s">
        <v>182</v>
      </c>
      <c r="DW1115" s="27" t="s">
        <v>156</v>
      </c>
      <c r="DX1115" s="27" t="s">
        <v>156</v>
      </c>
      <c r="DY1115" s="20" t="s">
        <v>2998</v>
      </c>
      <c r="DZ1115" s="16">
        <v>7</v>
      </c>
      <c r="EA1115" s="16">
        <v>12</v>
      </c>
      <c r="EB1115" s="27" t="s">
        <v>185</v>
      </c>
      <c r="EC1115" s="27" t="s">
        <v>185</v>
      </c>
      <c r="ED1115" s="27" t="s">
        <v>182</v>
      </c>
      <c r="EE1115" s="29">
        <v>45068.822800925926</v>
      </c>
      <c r="EF1115" s="28" t="s">
        <v>186</v>
      </c>
      <c r="EG1115" s="28" t="s">
        <v>156</v>
      </c>
      <c r="EH1115" s="28" t="s">
        <v>187</v>
      </c>
      <c r="EI1115" s="29">
        <v>45119.458854166667</v>
      </c>
      <c r="EJ1115" s="28" t="s">
        <v>188</v>
      </c>
      <c r="EK1115" s="28" t="s">
        <v>189</v>
      </c>
      <c r="EL1115" s="28" t="s">
        <v>190</v>
      </c>
      <c r="EM1115" s="45" t="s">
        <v>3713</v>
      </c>
      <c r="EN1115" s="46" t="str">
        <f t="shared" si="120"/>
        <v>343F108A</v>
      </c>
      <c r="EO1115" s="47">
        <f t="shared" si="121"/>
        <v>45180</v>
      </c>
      <c r="EP1115" s="47" t="str">
        <f t="shared" si="122"/>
        <v/>
      </c>
      <c r="EQ1115" s="48" t="str">
        <f t="shared" ca="1" si="123"/>
        <v>Y</v>
      </c>
      <c r="ER1115" s="49" t="str">
        <f t="shared" si="124"/>
        <v/>
      </c>
      <c r="ES1115" s="50"/>
      <c r="ET1115" s="51" t="str">
        <f t="shared" si="125"/>
        <v/>
      </c>
      <c r="EU1115" s="52" t="str">
        <f t="shared" si="126"/>
        <v/>
      </c>
      <c r="EV1115" s="46"/>
      <c r="EW1115" s="23" t="s">
        <v>3714</v>
      </c>
    </row>
    <row r="1116" spans="1:153" ht="14.25" customHeight="1">
      <c r="A1116" s="8">
        <v>1109</v>
      </c>
      <c r="B1116" s="9" t="s">
        <v>141</v>
      </c>
      <c r="C1116" s="10" t="s">
        <v>206</v>
      </c>
      <c r="D1116" s="10" t="s">
        <v>2008</v>
      </c>
      <c r="E1116" s="10" t="s">
        <v>151</v>
      </c>
      <c r="F1116" s="9" t="s">
        <v>2972</v>
      </c>
      <c r="G1116" s="10" t="s">
        <v>1025</v>
      </c>
      <c r="H1116" s="9" t="s">
        <v>1026</v>
      </c>
      <c r="I1116" s="9" t="s">
        <v>1027</v>
      </c>
      <c r="J1116" s="9" t="s">
        <v>1028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336</v>
      </c>
      <c r="S1116" s="9" t="s">
        <v>305</v>
      </c>
      <c r="T1116" s="9" t="s">
        <v>306</v>
      </c>
      <c r="U1116" s="9" t="s">
        <v>337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2973</v>
      </c>
      <c r="AA1116" s="9" t="s">
        <v>2974</v>
      </c>
      <c r="AB1116" s="12" t="s">
        <v>2975</v>
      </c>
      <c r="AC1116" s="10" t="s">
        <v>2976</v>
      </c>
      <c r="AD1116" s="9" t="s">
        <v>2974</v>
      </c>
      <c r="AE1116" s="13" t="s">
        <v>2975</v>
      </c>
      <c r="AF1116" s="14" t="s">
        <v>784</v>
      </c>
      <c r="AG1116" s="10" t="s">
        <v>3084</v>
      </c>
      <c r="AH1116" s="11" t="s">
        <v>2978</v>
      </c>
      <c r="AI1116" s="11" t="s">
        <v>2979</v>
      </c>
      <c r="AJ1116" s="10" t="s">
        <v>2980</v>
      </c>
      <c r="AK1116" s="11" t="s">
        <v>2979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1.8</v>
      </c>
      <c r="AU1116" s="10" t="s">
        <v>142</v>
      </c>
      <c r="AV1116" s="16">
        <v>22500</v>
      </c>
      <c r="AW1116" s="16">
        <v>25500</v>
      </c>
      <c r="AX1116" s="16">
        <v>0</v>
      </c>
      <c r="AY1116" s="16">
        <v>2700</v>
      </c>
      <c r="AZ1116" s="16">
        <v>0</v>
      </c>
      <c r="BA1116" s="17">
        <v>45138</v>
      </c>
      <c r="BB1116" s="30" t="s">
        <v>175</v>
      </c>
      <c r="BC1116" s="18">
        <v>45119</v>
      </c>
      <c r="BD1116" s="17">
        <v>45306</v>
      </c>
      <c r="BE1116" s="17">
        <v>45350</v>
      </c>
      <c r="BF1116" s="17">
        <v>45122</v>
      </c>
      <c r="BG1116" s="10">
        <v>85654287</v>
      </c>
      <c r="BH1116" s="9" t="s">
        <v>258</v>
      </c>
      <c r="BI1116" s="19">
        <v>45170</v>
      </c>
      <c r="BJ1116" s="20">
        <v>45187</v>
      </c>
      <c r="BK1116" s="16">
        <v>3000</v>
      </c>
      <c r="BL1116" s="16">
        <v>5400</v>
      </c>
      <c r="BM1116" s="9" t="s">
        <v>177</v>
      </c>
      <c r="BN1116" s="9" t="s">
        <v>470</v>
      </c>
      <c r="BO1116" s="9" t="s">
        <v>156</v>
      </c>
      <c r="BP1116" s="17">
        <v>45208</v>
      </c>
      <c r="BQ1116" s="17" t="s">
        <v>156</v>
      </c>
      <c r="BR1116" s="17">
        <v>45208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45068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45083</v>
      </c>
      <c r="CD1116" s="10" t="s">
        <v>156</v>
      </c>
      <c r="CE1116" s="17" t="s">
        <v>156</v>
      </c>
      <c r="CF1116" s="17" t="s">
        <v>156</v>
      </c>
      <c r="CG1116" s="17">
        <v>45077</v>
      </c>
      <c r="CH1116" s="17">
        <v>45091</v>
      </c>
      <c r="CI1116" s="16">
        <v>3000</v>
      </c>
      <c r="CJ1116" s="10" t="s">
        <v>3093</v>
      </c>
      <c r="CK1116" s="10" t="s">
        <v>230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45068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45169</v>
      </c>
      <c r="CX1116" s="10" t="s">
        <v>2557</v>
      </c>
      <c r="CY1116" s="17" t="s">
        <v>156</v>
      </c>
      <c r="CZ1116" s="17" t="s">
        <v>156</v>
      </c>
      <c r="DA1116" s="17">
        <v>45077</v>
      </c>
      <c r="DB1116" s="17" t="s">
        <v>156</v>
      </c>
      <c r="DC1116" s="16">
        <v>0</v>
      </c>
      <c r="DD1116" s="10" t="s">
        <v>156</v>
      </c>
      <c r="DE1116" s="10" t="s">
        <v>156</v>
      </c>
      <c r="DF1116" s="18" t="s">
        <v>156</v>
      </c>
      <c r="DG1116" s="17">
        <v>45176</v>
      </c>
      <c r="DH1116" s="10" t="s">
        <v>2498</v>
      </c>
      <c r="DI1116" s="17" t="s">
        <v>156</v>
      </c>
      <c r="DJ1116" s="17" t="s">
        <v>156</v>
      </c>
      <c r="DK1116" s="17">
        <v>45077</v>
      </c>
      <c r="DL1116" s="17" t="s">
        <v>156</v>
      </c>
      <c r="DM1116" s="16">
        <v>0</v>
      </c>
      <c r="DN1116" s="10" t="s">
        <v>156</v>
      </c>
      <c r="DO1116" s="10" t="s">
        <v>156</v>
      </c>
      <c r="DP1116" s="16">
        <v>36</v>
      </c>
      <c r="DQ1116" s="16">
        <v>18</v>
      </c>
      <c r="DR1116" s="11">
        <v>18</v>
      </c>
      <c r="DS1116" s="16">
        <v>36</v>
      </c>
      <c r="DT1116" s="16">
        <v>0</v>
      </c>
      <c r="DU1116" s="11" t="s">
        <v>181</v>
      </c>
      <c r="DV1116" s="11" t="s">
        <v>182</v>
      </c>
      <c r="DW1116" s="27" t="s">
        <v>156</v>
      </c>
      <c r="DX1116" s="27" t="s">
        <v>156</v>
      </c>
      <c r="DY1116" s="20" t="s">
        <v>156</v>
      </c>
      <c r="DZ1116" s="16">
        <v>7</v>
      </c>
      <c r="EA1116" s="16">
        <v>12</v>
      </c>
      <c r="EB1116" s="27" t="s">
        <v>185</v>
      </c>
      <c r="EC1116" s="27" t="s">
        <v>185</v>
      </c>
      <c r="ED1116" s="27" t="s">
        <v>182</v>
      </c>
      <c r="EE1116" s="29">
        <v>45068.822800925926</v>
      </c>
      <c r="EF1116" s="28" t="s">
        <v>186</v>
      </c>
      <c r="EG1116" s="28" t="s">
        <v>156</v>
      </c>
      <c r="EH1116" s="28" t="s">
        <v>187</v>
      </c>
      <c r="EI1116" s="29">
        <v>45115.510740740741</v>
      </c>
      <c r="EJ1116" s="28" t="s">
        <v>542</v>
      </c>
      <c r="EK1116" s="28" t="s">
        <v>156</v>
      </c>
      <c r="EL1116" s="28" t="s">
        <v>543</v>
      </c>
      <c r="EM1116" s="45" t="s">
        <v>3713</v>
      </c>
      <c r="EN1116" s="46" t="str">
        <f t="shared" si="120"/>
        <v>343F108A</v>
      </c>
      <c r="EO1116" s="47">
        <f t="shared" si="121"/>
        <v>45189</v>
      </c>
      <c r="EP1116" s="47">
        <f t="shared" si="122"/>
        <v>45169</v>
      </c>
      <c r="EQ1116" s="48" t="str">
        <f t="shared" ca="1" si="123"/>
        <v>Y</v>
      </c>
      <c r="ER1116" s="49">
        <f t="shared" si="124"/>
        <v>20</v>
      </c>
      <c r="ES1116" s="50"/>
      <c r="ET1116" s="51">
        <f t="shared" si="125"/>
        <v>20</v>
      </c>
      <c r="EU1116" s="52">
        <f t="shared" si="126"/>
        <v>60000</v>
      </c>
      <c r="EV1116" s="46"/>
      <c r="EW1116" s="23" t="s">
        <v>3721</v>
      </c>
    </row>
    <row r="1117" spans="1:153" ht="14.25" customHeight="1">
      <c r="A1117" s="8">
        <v>1110</v>
      </c>
      <c r="B1117" s="9" t="s">
        <v>141</v>
      </c>
      <c r="C1117" s="10" t="s">
        <v>206</v>
      </c>
      <c r="D1117" s="10" t="s">
        <v>2008</v>
      </c>
      <c r="E1117" s="10" t="s">
        <v>151</v>
      </c>
      <c r="F1117" s="9" t="s">
        <v>2972</v>
      </c>
      <c r="G1117" s="10" t="s">
        <v>1025</v>
      </c>
      <c r="H1117" s="9" t="s">
        <v>1026</v>
      </c>
      <c r="I1117" s="9" t="s">
        <v>1027</v>
      </c>
      <c r="J1117" s="9" t="s">
        <v>1028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336</v>
      </c>
      <c r="S1117" s="9" t="s">
        <v>305</v>
      </c>
      <c r="T1117" s="9" t="s">
        <v>306</v>
      </c>
      <c r="U1117" s="9" t="s">
        <v>337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2973</v>
      </c>
      <c r="AA1117" s="9" t="s">
        <v>2974</v>
      </c>
      <c r="AB1117" s="12" t="s">
        <v>2975</v>
      </c>
      <c r="AC1117" s="10" t="s">
        <v>2976</v>
      </c>
      <c r="AD1117" s="9" t="s">
        <v>2974</v>
      </c>
      <c r="AE1117" s="13" t="s">
        <v>2975</v>
      </c>
      <c r="AF1117" s="14" t="s">
        <v>784</v>
      </c>
      <c r="AG1117" s="10" t="s">
        <v>3084</v>
      </c>
      <c r="AH1117" s="11" t="s">
        <v>2978</v>
      </c>
      <c r="AI1117" s="11" t="s">
        <v>2979</v>
      </c>
      <c r="AJ1117" s="10" t="s">
        <v>2980</v>
      </c>
      <c r="AK1117" s="11" t="s">
        <v>2979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1.8</v>
      </c>
      <c r="AU1117" s="10" t="s">
        <v>142</v>
      </c>
      <c r="AV1117" s="16">
        <v>22500</v>
      </c>
      <c r="AW1117" s="16">
        <v>25500</v>
      </c>
      <c r="AX1117" s="16">
        <v>0</v>
      </c>
      <c r="AY1117" s="16">
        <v>2700</v>
      </c>
      <c r="AZ1117" s="16">
        <v>0</v>
      </c>
      <c r="BA1117" s="17">
        <v>45138</v>
      </c>
      <c r="BB1117" s="30" t="s">
        <v>175</v>
      </c>
      <c r="BC1117" s="18">
        <v>45063</v>
      </c>
      <c r="BD1117" s="17">
        <v>45306</v>
      </c>
      <c r="BE1117" s="17">
        <v>45350</v>
      </c>
      <c r="BF1117" s="17">
        <v>45122</v>
      </c>
      <c r="BG1117" s="10">
        <v>85370263</v>
      </c>
      <c r="BH1117" s="9" t="s">
        <v>303</v>
      </c>
      <c r="BI1117" s="19">
        <v>45170</v>
      </c>
      <c r="BJ1117" s="20">
        <v>45194</v>
      </c>
      <c r="BK1117" s="16">
        <v>0</v>
      </c>
      <c r="BL1117" s="16">
        <v>0</v>
      </c>
      <c r="BM1117" s="9" t="s">
        <v>177</v>
      </c>
      <c r="BN1117" s="9" t="s">
        <v>470</v>
      </c>
      <c r="BO1117" s="9" t="s">
        <v>156</v>
      </c>
      <c r="BP1117" s="17">
        <v>45219</v>
      </c>
      <c r="BQ1117" s="17" t="s">
        <v>156</v>
      </c>
      <c r="BR1117" s="17">
        <v>45219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44973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45069</v>
      </c>
      <c r="CD1117" s="10" t="s">
        <v>2852</v>
      </c>
      <c r="CE1117" s="17" t="s">
        <v>156</v>
      </c>
      <c r="CF1117" s="17" t="s">
        <v>156</v>
      </c>
      <c r="CG1117" s="17">
        <v>44973</v>
      </c>
      <c r="CH1117" s="17">
        <v>45063</v>
      </c>
      <c r="CI1117" s="16">
        <v>7000</v>
      </c>
      <c r="CJ1117" s="10" t="s">
        <v>3094</v>
      </c>
      <c r="CK1117" s="10" t="s">
        <v>230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44973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45176</v>
      </c>
      <c r="CX1117" s="10" t="s">
        <v>3095</v>
      </c>
      <c r="CY1117" s="17" t="s">
        <v>156</v>
      </c>
      <c r="CZ1117" s="17" t="s">
        <v>156</v>
      </c>
      <c r="DA1117" s="17">
        <v>44973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45188</v>
      </c>
      <c r="DH1117" s="10" t="s">
        <v>3096</v>
      </c>
      <c r="DI1117" s="17" t="s">
        <v>156</v>
      </c>
      <c r="DJ1117" s="17" t="s">
        <v>156</v>
      </c>
      <c r="DK1117" s="17">
        <v>44973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36</v>
      </c>
      <c r="DT1117" s="16">
        <v>0</v>
      </c>
      <c r="DU1117" s="11" t="s">
        <v>181</v>
      </c>
      <c r="DV1117" s="11" t="s">
        <v>182</v>
      </c>
      <c r="DW1117" s="27" t="s">
        <v>156</v>
      </c>
      <c r="DX1117" s="27" t="s">
        <v>156</v>
      </c>
      <c r="DY1117" s="20" t="s">
        <v>2474</v>
      </c>
      <c r="DZ1117" s="16">
        <v>7</v>
      </c>
      <c r="EA1117" s="16">
        <v>12</v>
      </c>
      <c r="EB1117" s="27" t="s">
        <v>185</v>
      </c>
      <c r="EC1117" s="27" t="s">
        <v>185</v>
      </c>
      <c r="ED1117" s="27" t="s">
        <v>182</v>
      </c>
      <c r="EE1117" s="29">
        <v>44973.990636574075</v>
      </c>
      <c r="EF1117" s="28" t="s">
        <v>186</v>
      </c>
      <c r="EG1117" s="28" t="s">
        <v>156</v>
      </c>
      <c r="EH1117" s="28" t="s">
        <v>187</v>
      </c>
      <c r="EI1117" s="29">
        <v>45075.818182870367</v>
      </c>
      <c r="EJ1117" s="28" t="s">
        <v>197</v>
      </c>
      <c r="EK1117" s="28" t="s">
        <v>156</v>
      </c>
      <c r="EL1117" s="28" t="s">
        <v>198</v>
      </c>
      <c r="EM1117" s="45" t="s">
        <v>3713</v>
      </c>
      <c r="EN1117" s="46" t="str">
        <f t="shared" si="120"/>
        <v>343F108A</v>
      </c>
      <c r="EO1117" s="47">
        <f t="shared" si="121"/>
        <v>45200</v>
      </c>
      <c r="EP1117" s="47">
        <f t="shared" si="122"/>
        <v>45176</v>
      </c>
      <c r="EQ1117" s="48" t="str">
        <f t="shared" ca="1" si="123"/>
        <v>Y</v>
      </c>
      <c r="ER1117" s="49">
        <f t="shared" si="124"/>
        <v>24</v>
      </c>
      <c r="ES1117" s="50"/>
      <c r="ET1117" s="51">
        <f t="shared" si="125"/>
        <v>24</v>
      </c>
      <c r="EU1117" s="52">
        <f t="shared" si="126"/>
        <v>0</v>
      </c>
      <c r="EV1117" s="46"/>
      <c r="EW1117" s="23" t="s">
        <v>3721</v>
      </c>
    </row>
    <row r="1118" spans="1:153" ht="14.25" hidden="1" customHeight="1">
      <c r="A1118" s="8">
        <v>1111</v>
      </c>
      <c r="B1118" s="9" t="s">
        <v>141</v>
      </c>
      <c r="C1118" s="10" t="s">
        <v>206</v>
      </c>
      <c r="D1118" s="10" t="s">
        <v>2008</v>
      </c>
      <c r="E1118" s="10" t="s">
        <v>151</v>
      </c>
      <c r="F1118" s="9" t="s">
        <v>2972</v>
      </c>
      <c r="G1118" s="10" t="s">
        <v>1025</v>
      </c>
      <c r="H1118" s="9" t="s">
        <v>1026</v>
      </c>
      <c r="I1118" s="9" t="s">
        <v>1027</v>
      </c>
      <c r="J1118" s="9" t="s">
        <v>1028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336</v>
      </c>
      <c r="S1118" s="9" t="s">
        <v>305</v>
      </c>
      <c r="T1118" s="9" t="s">
        <v>306</v>
      </c>
      <c r="U1118" s="9" t="s">
        <v>337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2973</v>
      </c>
      <c r="AA1118" s="9" t="s">
        <v>2974</v>
      </c>
      <c r="AB1118" s="12" t="s">
        <v>2975</v>
      </c>
      <c r="AC1118" s="10" t="s">
        <v>2976</v>
      </c>
      <c r="AD1118" s="9" t="s">
        <v>2974</v>
      </c>
      <c r="AE1118" s="13" t="s">
        <v>2975</v>
      </c>
      <c r="AF1118" s="14" t="s">
        <v>784</v>
      </c>
      <c r="AG1118" s="10" t="s">
        <v>3084</v>
      </c>
      <c r="AH1118" s="11" t="s">
        <v>2978</v>
      </c>
      <c r="AI1118" s="11" t="s">
        <v>2979</v>
      </c>
      <c r="AJ1118" s="10" t="s">
        <v>2980</v>
      </c>
      <c r="AK1118" s="11" t="s">
        <v>2979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1.8</v>
      </c>
      <c r="AU1118" s="10" t="s">
        <v>142</v>
      </c>
      <c r="AV1118" s="16">
        <v>22500</v>
      </c>
      <c r="AW1118" s="16">
        <v>25500</v>
      </c>
      <c r="AX1118" s="16">
        <v>0</v>
      </c>
      <c r="AY1118" s="16">
        <v>2700</v>
      </c>
      <c r="AZ1118" s="16">
        <v>0</v>
      </c>
      <c r="BA1118" s="17">
        <v>45138</v>
      </c>
      <c r="BB1118" s="30" t="s">
        <v>175</v>
      </c>
      <c r="BC1118" s="18" t="s">
        <v>156</v>
      </c>
      <c r="BD1118" s="17">
        <v>45306</v>
      </c>
      <c r="BE1118" s="17">
        <v>45350</v>
      </c>
      <c r="BF1118" s="17">
        <v>45122</v>
      </c>
      <c r="BG1118" s="10">
        <v>85113021</v>
      </c>
      <c r="BH1118" s="9" t="s">
        <v>247</v>
      </c>
      <c r="BI1118" s="19">
        <v>45200</v>
      </c>
      <c r="BJ1118" s="20">
        <v>45229</v>
      </c>
      <c r="BK1118" s="16">
        <v>0</v>
      </c>
      <c r="BL1118" s="16">
        <v>0</v>
      </c>
      <c r="BM1118" s="9" t="s">
        <v>177</v>
      </c>
      <c r="BN1118" s="9" t="s">
        <v>178</v>
      </c>
      <c r="BO1118" s="9" t="s">
        <v>156</v>
      </c>
      <c r="BP1118" s="17">
        <v>45254</v>
      </c>
      <c r="BQ1118" s="17" t="s">
        <v>156</v>
      </c>
      <c r="BR1118" s="17">
        <v>45254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>
        <v>44903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45107</v>
      </c>
      <c r="CD1118" s="10" t="s">
        <v>2959</v>
      </c>
      <c r="CE1118" s="17">
        <v>45107</v>
      </c>
      <c r="CF1118" s="17" t="s">
        <v>156</v>
      </c>
      <c r="CG1118" s="17">
        <v>45008</v>
      </c>
      <c r="CH1118" s="17" t="s">
        <v>156</v>
      </c>
      <c r="CI1118" s="16">
        <v>0</v>
      </c>
      <c r="CJ1118" s="10" t="s">
        <v>156</v>
      </c>
      <c r="CK1118" s="10" t="s">
        <v>156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>
        <v>44903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45211</v>
      </c>
      <c r="CX1118" s="10" t="s">
        <v>3064</v>
      </c>
      <c r="CY1118" s="17">
        <v>45205</v>
      </c>
      <c r="CZ1118" s="17" t="s">
        <v>156</v>
      </c>
      <c r="DA1118" s="17">
        <v>45008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45223</v>
      </c>
      <c r="DH1118" s="10" t="s">
        <v>3065</v>
      </c>
      <c r="DI1118" s="17">
        <v>45219</v>
      </c>
      <c r="DJ1118" s="17" t="s">
        <v>156</v>
      </c>
      <c r="DK1118" s="17">
        <v>45008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36</v>
      </c>
      <c r="DT1118" s="16">
        <v>2000</v>
      </c>
      <c r="DU1118" s="11" t="s">
        <v>181</v>
      </c>
      <c r="DV1118" s="11" t="s">
        <v>182</v>
      </c>
      <c r="DW1118" s="27" t="s">
        <v>156</v>
      </c>
      <c r="DX1118" s="27" t="s">
        <v>156</v>
      </c>
      <c r="DY1118" s="20" t="s">
        <v>2091</v>
      </c>
      <c r="DZ1118" s="16">
        <v>7</v>
      </c>
      <c r="EA1118" s="16">
        <v>12</v>
      </c>
      <c r="EB1118" s="27" t="s">
        <v>185</v>
      </c>
      <c r="EC1118" s="27" t="s">
        <v>185</v>
      </c>
      <c r="ED1118" s="27" t="s">
        <v>182</v>
      </c>
      <c r="EE1118" s="29">
        <v>44904.011412037034</v>
      </c>
      <c r="EF1118" s="28" t="s">
        <v>186</v>
      </c>
      <c r="EG1118" s="28" t="s">
        <v>156</v>
      </c>
      <c r="EH1118" s="28" t="s">
        <v>187</v>
      </c>
      <c r="EI1118" s="29">
        <v>45110.818703703706</v>
      </c>
      <c r="EJ1118" s="28" t="s">
        <v>197</v>
      </c>
      <c r="EK1118" s="28" t="s">
        <v>156</v>
      </c>
      <c r="EL1118" s="28" t="s">
        <v>198</v>
      </c>
      <c r="EM1118" s="45"/>
      <c r="EN1118" s="46" t="str">
        <f t="shared" si="120"/>
        <v>343F108A</v>
      </c>
      <c r="EO1118" s="47">
        <f t="shared" si="121"/>
        <v>45235</v>
      </c>
      <c r="EP1118" s="47">
        <f t="shared" si="122"/>
        <v>45211</v>
      </c>
      <c r="EQ1118" s="48" t="str">
        <f t="shared" ca="1" si="123"/>
        <v>Y</v>
      </c>
      <c r="ER1118" s="49">
        <f t="shared" si="124"/>
        <v>24</v>
      </c>
      <c r="ES1118" s="50"/>
      <c r="ET1118" s="51">
        <f t="shared" si="125"/>
        <v>24</v>
      </c>
      <c r="EU1118" s="52">
        <f t="shared" si="126"/>
        <v>0</v>
      </c>
      <c r="EV1118" s="46"/>
    </row>
    <row r="1119" spans="1:153" ht="14.25" hidden="1" customHeight="1">
      <c r="A1119" s="8">
        <v>1112</v>
      </c>
      <c r="B1119" s="9" t="s">
        <v>141</v>
      </c>
      <c r="C1119" s="10" t="s">
        <v>206</v>
      </c>
      <c r="D1119" s="10" t="s">
        <v>2008</v>
      </c>
      <c r="E1119" s="10" t="s">
        <v>151</v>
      </c>
      <c r="F1119" s="9" t="s">
        <v>2972</v>
      </c>
      <c r="G1119" s="10" t="s">
        <v>1025</v>
      </c>
      <c r="H1119" s="9" t="s">
        <v>1026</v>
      </c>
      <c r="I1119" s="9" t="s">
        <v>1027</v>
      </c>
      <c r="J1119" s="9" t="s">
        <v>1028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336</v>
      </c>
      <c r="S1119" s="9" t="s">
        <v>305</v>
      </c>
      <c r="T1119" s="9" t="s">
        <v>306</v>
      </c>
      <c r="U1119" s="9" t="s">
        <v>337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2973</v>
      </c>
      <c r="AA1119" s="9" t="s">
        <v>2974</v>
      </c>
      <c r="AB1119" s="12" t="s">
        <v>2975</v>
      </c>
      <c r="AC1119" s="10" t="s">
        <v>2976</v>
      </c>
      <c r="AD1119" s="9" t="s">
        <v>2974</v>
      </c>
      <c r="AE1119" s="13" t="s">
        <v>2975</v>
      </c>
      <c r="AF1119" s="14" t="s">
        <v>784</v>
      </c>
      <c r="AG1119" s="10" t="s">
        <v>3084</v>
      </c>
      <c r="AH1119" s="11" t="s">
        <v>2978</v>
      </c>
      <c r="AI1119" s="11" t="s">
        <v>2979</v>
      </c>
      <c r="AJ1119" s="10" t="s">
        <v>2980</v>
      </c>
      <c r="AK1119" s="11" t="s">
        <v>2979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1.8</v>
      </c>
      <c r="AU1119" s="10" t="s">
        <v>142</v>
      </c>
      <c r="AV1119" s="16">
        <v>22500</v>
      </c>
      <c r="AW1119" s="16">
        <v>25500</v>
      </c>
      <c r="AX1119" s="16">
        <v>0</v>
      </c>
      <c r="AY1119" s="16">
        <v>2700</v>
      </c>
      <c r="AZ1119" s="16">
        <v>0</v>
      </c>
      <c r="BA1119" s="17">
        <v>45138</v>
      </c>
      <c r="BB1119" s="30" t="s">
        <v>246</v>
      </c>
      <c r="BC1119" s="18" t="s">
        <v>156</v>
      </c>
      <c r="BD1119" s="17">
        <v>45306</v>
      </c>
      <c r="BE1119" s="17">
        <v>45350</v>
      </c>
      <c r="BF1119" s="17">
        <v>45122</v>
      </c>
      <c r="BG1119" s="10">
        <v>85430852</v>
      </c>
      <c r="BH1119" s="9" t="s">
        <v>176</v>
      </c>
      <c r="BI1119" s="19">
        <v>45231</v>
      </c>
      <c r="BJ1119" s="20">
        <v>45236</v>
      </c>
      <c r="BK1119" s="16">
        <v>3000</v>
      </c>
      <c r="BL1119" s="16">
        <v>5400</v>
      </c>
      <c r="BM1119" s="9" t="s">
        <v>177</v>
      </c>
      <c r="BN1119" s="9" t="s">
        <v>226</v>
      </c>
      <c r="BO1119" s="9" t="s">
        <v>156</v>
      </c>
      <c r="BP1119" s="17">
        <v>45275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>
        <v>45128</v>
      </c>
      <c r="CD1119" s="10" t="s">
        <v>156</v>
      </c>
      <c r="CE1119" s="17">
        <v>45128</v>
      </c>
      <c r="CF1119" s="17" t="s">
        <v>156</v>
      </c>
      <c r="CG1119" s="17">
        <v>45008</v>
      </c>
      <c r="CH1119" s="17" t="s">
        <v>156</v>
      </c>
      <c r="CI1119" s="16">
        <v>0</v>
      </c>
      <c r="CJ1119" s="10" t="s">
        <v>156</v>
      </c>
      <c r="CK1119" s="10" t="s">
        <v>156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 t="s">
        <v>156</v>
      </c>
      <c r="CX1119" s="10" t="s">
        <v>193</v>
      </c>
      <c r="CY1119" s="17" t="s">
        <v>156</v>
      </c>
      <c r="CZ1119" s="17" t="s">
        <v>156</v>
      </c>
      <c r="DA1119" s="17" t="s">
        <v>156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 t="s">
        <v>156</v>
      </c>
      <c r="DH1119" s="10" t="s">
        <v>156</v>
      </c>
      <c r="DI1119" s="17" t="s">
        <v>156</v>
      </c>
      <c r="DJ1119" s="17" t="s">
        <v>156</v>
      </c>
      <c r="DK1119" s="17" t="s">
        <v>156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36</v>
      </c>
      <c r="DT1119" s="16">
        <v>0</v>
      </c>
      <c r="DU1119" s="11" t="s">
        <v>181</v>
      </c>
      <c r="DV1119" s="11" t="s">
        <v>182</v>
      </c>
      <c r="DW1119" s="27" t="s">
        <v>156</v>
      </c>
      <c r="DX1119" s="27" t="s">
        <v>156</v>
      </c>
      <c r="DY1119" s="20" t="s">
        <v>3068</v>
      </c>
      <c r="DZ1119" s="16">
        <v>7</v>
      </c>
      <c r="EA1119" s="16">
        <v>12</v>
      </c>
      <c r="EB1119" s="27" t="s">
        <v>185</v>
      </c>
      <c r="EC1119" s="27" t="s">
        <v>185</v>
      </c>
      <c r="ED1119" s="27" t="s">
        <v>182</v>
      </c>
      <c r="EE1119" s="29">
        <v>44995.26935185185</v>
      </c>
      <c r="EF1119" s="28" t="s">
        <v>195</v>
      </c>
      <c r="EG1119" s="28" t="s">
        <v>196</v>
      </c>
      <c r="EH1119" s="28" t="s">
        <v>190</v>
      </c>
      <c r="EI1119" s="29">
        <v>45117.81590277778</v>
      </c>
      <c r="EJ1119" s="28" t="s">
        <v>197</v>
      </c>
      <c r="EK1119" s="28" t="s">
        <v>156</v>
      </c>
      <c r="EL1119" s="28" t="s">
        <v>198</v>
      </c>
      <c r="EM1119" s="45"/>
      <c r="EN1119" s="46" t="str">
        <f t="shared" si="120"/>
        <v>343F108A</v>
      </c>
      <c r="EO1119" s="47">
        <f t="shared" si="121"/>
        <v>45256</v>
      </c>
      <c r="EP1119" s="47" t="str">
        <f t="shared" si="122"/>
        <v/>
      </c>
      <c r="EQ1119" s="48" t="str">
        <f t="shared" ca="1" si="123"/>
        <v>Y</v>
      </c>
      <c r="ER1119" s="49" t="str">
        <f t="shared" si="124"/>
        <v/>
      </c>
      <c r="ES1119" s="50"/>
      <c r="ET1119" s="51" t="str">
        <f t="shared" si="125"/>
        <v/>
      </c>
      <c r="EU1119" s="52" t="str">
        <f t="shared" si="126"/>
        <v/>
      </c>
      <c r="EV1119" s="46"/>
      <c r="EW1119" s="23" t="s">
        <v>3717</v>
      </c>
    </row>
    <row r="1120" spans="1:153" ht="14.25" customHeight="1">
      <c r="A1120" s="8">
        <v>1113</v>
      </c>
      <c r="B1120" s="9" t="s">
        <v>141</v>
      </c>
      <c r="C1120" s="10" t="s">
        <v>206</v>
      </c>
      <c r="D1120" s="10" t="s">
        <v>2008</v>
      </c>
      <c r="E1120" s="10" t="s">
        <v>151</v>
      </c>
      <c r="F1120" s="9" t="s">
        <v>2972</v>
      </c>
      <c r="G1120" s="10" t="s">
        <v>1025</v>
      </c>
      <c r="H1120" s="9" t="s">
        <v>1026</v>
      </c>
      <c r="I1120" s="9" t="s">
        <v>1027</v>
      </c>
      <c r="J1120" s="9" t="s">
        <v>1028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336</v>
      </c>
      <c r="S1120" s="9" t="s">
        <v>305</v>
      </c>
      <c r="T1120" s="9" t="s">
        <v>306</v>
      </c>
      <c r="U1120" s="9" t="s">
        <v>337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2973</v>
      </c>
      <c r="AA1120" s="9" t="s">
        <v>2974</v>
      </c>
      <c r="AB1120" s="12" t="s">
        <v>2975</v>
      </c>
      <c r="AC1120" s="10" t="s">
        <v>2976</v>
      </c>
      <c r="AD1120" s="9" t="s">
        <v>2974</v>
      </c>
      <c r="AE1120" s="13" t="s">
        <v>2975</v>
      </c>
      <c r="AF1120" s="14" t="s">
        <v>784</v>
      </c>
      <c r="AG1120" s="10" t="s">
        <v>3084</v>
      </c>
      <c r="AH1120" s="11" t="s">
        <v>2978</v>
      </c>
      <c r="AI1120" s="11" t="s">
        <v>2979</v>
      </c>
      <c r="AJ1120" s="10" t="s">
        <v>2980</v>
      </c>
      <c r="AK1120" s="11" t="s">
        <v>2979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1.8</v>
      </c>
      <c r="AU1120" s="10" t="s">
        <v>142</v>
      </c>
      <c r="AV1120" s="16">
        <v>22500</v>
      </c>
      <c r="AW1120" s="16">
        <v>25500</v>
      </c>
      <c r="AX1120" s="16">
        <v>0</v>
      </c>
      <c r="AY1120" s="16">
        <v>2700</v>
      </c>
      <c r="AZ1120" s="16">
        <v>0</v>
      </c>
      <c r="BA1120" s="17">
        <v>45138</v>
      </c>
      <c r="BB1120" s="30" t="s">
        <v>175</v>
      </c>
      <c r="BC1120" s="18">
        <v>45119</v>
      </c>
      <c r="BD1120" s="17">
        <v>45306</v>
      </c>
      <c r="BE1120" s="17">
        <v>45350</v>
      </c>
      <c r="BF1120" s="17">
        <v>45122</v>
      </c>
      <c r="BG1120" s="10">
        <v>85733758</v>
      </c>
      <c r="BH1120" s="9" t="s">
        <v>211</v>
      </c>
      <c r="BI1120" s="19">
        <v>45231</v>
      </c>
      <c r="BJ1120" s="20">
        <v>45236</v>
      </c>
      <c r="BK1120" s="16">
        <v>1800</v>
      </c>
      <c r="BL1120" s="16">
        <v>3240</v>
      </c>
      <c r="BM1120" s="9" t="s">
        <v>177</v>
      </c>
      <c r="BN1120" s="9" t="s">
        <v>470</v>
      </c>
      <c r="BO1120" s="9" t="s">
        <v>156</v>
      </c>
      <c r="BP1120" s="17">
        <v>45289</v>
      </c>
      <c r="BQ1120" s="17" t="s">
        <v>156</v>
      </c>
      <c r="BR1120" s="17" t="s">
        <v>156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 t="s">
        <v>156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>
        <v>45128</v>
      </c>
      <c r="CD1120" s="10" t="s">
        <v>3097</v>
      </c>
      <c r="CE1120" s="17">
        <v>45114</v>
      </c>
      <c r="CF1120" s="17" t="s">
        <v>156</v>
      </c>
      <c r="CG1120" s="17">
        <v>45103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 t="s">
        <v>156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 t="s">
        <v>156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45246</v>
      </c>
      <c r="CX1120" s="10" t="s">
        <v>3098</v>
      </c>
      <c r="CY1120" s="17">
        <v>45233</v>
      </c>
      <c r="CZ1120" s="17" t="s">
        <v>156</v>
      </c>
      <c r="DA1120" s="17">
        <v>45105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45260</v>
      </c>
      <c r="DH1120" s="10" t="s">
        <v>3099</v>
      </c>
      <c r="DI1120" s="17">
        <v>45240</v>
      </c>
      <c r="DJ1120" s="17" t="s">
        <v>156</v>
      </c>
      <c r="DK1120" s="17">
        <v>45077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36</v>
      </c>
      <c r="DT1120" s="16">
        <v>0</v>
      </c>
      <c r="DU1120" s="11" t="s">
        <v>181</v>
      </c>
      <c r="DV1120" s="11" t="s">
        <v>182</v>
      </c>
      <c r="DW1120" s="27" t="s">
        <v>156</v>
      </c>
      <c r="DX1120" s="27" t="s">
        <v>156</v>
      </c>
      <c r="DY1120" s="20" t="s">
        <v>3100</v>
      </c>
      <c r="DZ1120" s="16">
        <v>7</v>
      </c>
      <c r="EA1120" s="16">
        <v>12</v>
      </c>
      <c r="EB1120" s="27" t="s">
        <v>185</v>
      </c>
      <c r="EC1120" s="27" t="s">
        <v>185</v>
      </c>
      <c r="ED1120" s="27" t="s">
        <v>182</v>
      </c>
      <c r="EE1120" s="29">
        <v>45076.210381944446</v>
      </c>
      <c r="EF1120" s="28" t="s">
        <v>188</v>
      </c>
      <c r="EG1120" s="28" t="s">
        <v>189</v>
      </c>
      <c r="EH1120" s="28" t="s">
        <v>190</v>
      </c>
      <c r="EI1120" s="29">
        <v>45119.041805555556</v>
      </c>
      <c r="EJ1120" s="28" t="s">
        <v>2174</v>
      </c>
      <c r="EK1120" s="28" t="s">
        <v>2175</v>
      </c>
      <c r="EL1120" s="28" t="s">
        <v>190</v>
      </c>
      <c r="EM1120" s="45" t="s">
        <v>3713</v>
      </c>
      <c r="EN1120" s="46" t="str">
        <f t="shared" si="120"/>
        <v>343F108A</v>
      </c>
      <c r="EO1120" s="47">
        <f t="shared" si="121"/>
        <v>45270</v>
      </c>
      <c r="EP1120" s="47">
        <f t="shared" si="122"/>
        <v>45246</v>
      </c>
      <c r="EQ1120" s="48" t="str">
        <f t="shared" ca="1" si="123"/>
        <v>Y</v>
      </c>
      <c r="ER1120" s="49">
        <f t="shared" si="124"/>
        <v>24</v>
      </c>
      <c r="ES1120" s="50"/>
      <c r="ET1120" s="51">
        <f t="shared" si="125"/>
        <v>24</v>
      </c>
      <c r="EU1120" s="52">
        <f t="shared" si="126"/>
        <v>43200</v>
      </c>
      <c r="EV1120" s="46"/>
      <c r="EW1120" s="23" t="s">
        <v>3721</v>
      </c>
    </row>
    <row r="1121" spans="1:153" ht="14.25" customHeight="1">
      <c r="A1121" s="8">
        <v>1114</v>
      </c>
      <c r="B1121" s="9" t="s">
        <v>141</v>
      </c>
      <c r="C1121" s="10" t="s">
        <v>206</v>
      </c>
      <c r="D1121" s="10" t="s">
        <v>2008</v>
      </c>
      <c r="E1121" s="10" t="s">
        <v>151</v>
      </c>
      <c r="F1121" s="9" t="s">
        <v>2972</v>
      </c>
      <c r="G1121" s="10" t="s">
        <v>1025</v>
      </c>
      <c r="H1121" s="9" t="s">
        <v>1026</v>
      </c>
      <c r="I1121" s="9" t="s">
        <v>1027</v>
      </c>
      <c r="J1121" s="9" t="s">
        <v>1028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336</v>
      </c>
      <c r="S1121" s="9" t="s">
        <v>305</v>
      </c>
      <c r="T1121" s="9" t="s">
        <v>306</v>
      </c>
      <c r="U1121" s="9" t="s">
        <v>337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2973</v>
      </c>
      <c r="AA1121" s="9" t="s">
        <v>2974</v>
      </c>
      <c r="AB1121" s="12" t="s">
        <v>2975</v>
      </c>
      <c r="AC1121" s="10" t="s">
        <v>2976</v>
      </c>
      <c r="AD1121" s="9" t="s">
        <v>2974</v>
      </c>
      <c r="AE1121" s="13" t="s">
        <v>2975</v>
      </c>
      <c r="AF1121" s="14" t="s">
        <v>784</v>
      </c>
      <c r="AG1121" s="10" t="s">
        <v>3101</v>
      </c>
      <c r="AH1121" s="11" t="s">
        <v>3021</v>
      </c>
      <c r="AI1121" s="11" t="s">
        <v>3022</v>
      </c>
      <c r="AJ1121" s="10" t="s">
        <v>3023</v>
      </c>
      <c r="AK1121" s="11" t="s">
        <v>3022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1.8</v>
      </c>
      <c r="AU1121" s="10" t="s">
        <v>206</v>
      </c>
      <c r="AV1121" s="16">
        <v>7500</v>
      </c>
      <c r="AW1121" s="16">
        <v>8500</v>
      </c>
      <c r="AX1121" s="16">
        <v>0</v>
      </c>
      <c r="AY1121" s="16">
        <v>800</v>
      </c>
      <c r="AZ1121" s="16">
        <v>0</v>
      </c>
      <c r="BA1121" s="17">
        <v>45138</v>
      </c>
      <c r="BB1121" s="30" t="s">
        <v>175</v>
      </c>
      <c r="BC1121" s="18">
        <v>45119</v>
      </c>
      <c r="BD1121" s="17">
        <v>45306</v>
      </c>
      <c r="BE1121" s="17">
        <v>45350</v>
      </c>
      <c r="BF1121" s="17">
        <v>45122</v>
      </c>
      <c r="BG1121" s="10">
        <v>85121380</v>
      </c>
      <c r="BH1121" s="9" t="s">
        <v>414</v>
      </c>
      <c r="BI1121" s="19">
        <v>45078</v>
      </c>
      <c r="BJ1121" s="20">
        <v>45082</v>
      </c>
      <c r="BK1121" s="16">
        <v>2844</v>
      </c>
      <c r="BL1121" s="16">
        <v>5119</v>
      </c>
      <c r="BM1121" s="9" t="s">
        <v>177</v>
      </c>
      <c r="BN1121" s="9" t="s">
        <v>436</v>
      </c>
      <c r="BO1121" s="9" t="s">
        <v>635</v>
      </c>
      <c r="BP1121" s="17">
        <v>45122</v>
      </c>
      <c r="BQ1121" s="17">
        <v>45122</v>
      </c>
      <c r="BR1121" s="17" t="s">
        <v>156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 t="s">
        <v>156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44915</v>
      </c>
      <c r="CD1121" s="10" t="s">
        <v>156</v>
      </c>
      <c r="CE1121" s="17" t="s">
        <v>156</v>
      </c>
      <c r="CF1121" s="17" t="s">
        <v>156</v>
      </c>
      <c r="CG1121" s="17" t="s">
        <v>156</v>
      </c>
      <c r="CH1121" s="17">
        <v>44953</v>
      </c>
      <c r="CI1121" s="16">
        <v>1</v>
      </c>
      <c r="CJ1121" s="10" t="s">
        <v>3102</v>
      </c>
      <c r="CK1121" s="10" t="s">
        <v>1010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 t="s">
        <v>156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>
        <v>44957</v>
      </c>
      <c r="CX1121" s="10" t="s">
        <v>1850</v>
      </c>
      <c r="CY1121" s="17" t="s">
        <v>156</v>
      </c>
      <c r="CZ1121" s="17" t="s">
        <v>156</v>
      </c>
      <c r="DA1121" s="17" t="s">
        <v>156</v>
      </c>
      <c r="DB1121" s="17">
        <v>44953</v>
      </c>
      <c r="DC1121" s="16">
        <v>2844</v>
      </c>
      <c r="DD1121" s="10" t="s">
        <v>3103</v>
      </c>
      <c r="DE1121" s="10" t="s">
        <v>230</v>
      </c>
      <c r="DF1121" s="18" t="s">
        <v>156</v>
      </c>
      <c r="DG1121" s="17">
        <v>44992</v>
      </c>
      <c r="DH1121" s="10" t="s">
        <v>2465</v>
      </c>
      <c r="DI1121" s="17" t="s">
        <v>156</v>
      </c>
      <c r="DJ1121" s="17" t="s">
        <v>156</v>
      </c>
      <c r="DK1121" s="17" t="s">
        <v>156</v>
      </c>
      <c r="DL1121" s="17">
        <v>45047</v>
      </c>
      <c r="DM1121" s="16">
        <v>2844</v>
      </c>
      <c r="DN1121" s="10" t="s">
        <v>3104</v>
      </c>
      <c r="DO1121" s="10" t="s">
        <v>230</v>
      </c>
      <c r="DP1121" s="16">
        <v>36</v>
      </c>
      <c r="DQ1121" s="16">
        <v>18</v>
      </c>
      <c r="DR1121" s="11">
        <v>18</v>
      </c>
      <c r="DS1121" s="16">
        <v>36</v>
      </c>
      <c r="DT1121" s="16">
        <v>0</v>
      </c>
      <c r="DU1121" s="11" t="s">
        <v>181</v>
      </c>
      <c r="DV1121" s="11" t="s">
        <v>182</v>
      </c>
      <c r="DW1121" s="27" t="s">
        <v>156</v>
      </c>
      <c r="DX1121" s="27" t="s">
        <v>2801</v>
      </c>
      <c r="DY1121" s="20" t="s">
        <v>1144</v>
      </c>
      <c r="DZ1121" s="16">
        <v>7</v>
      </c>
      <c r="EA1121" s="16">
        <v>12</v>
      </c>
      <c r="EB1121" s="27" t="s">
        <v>185</v>
      </c>
      <c r="EC1121" s="27" t="s">
        <v>185</v>
      </c>
      <c r="ED1121" s="27" t="s">
        <v>182</v>
      </c>
      <c r="EE1121" s="29">
        <v>44908.625937500001</v>
      </c>
      <c r="EF1121" s="28" t="s">
        <v>195</v>
      </c>
      <c r="EG1121" s="28" t="s">
        <v>196</v>
      </c>
      <c r="EH1121" s="28" t="s">
        <v>190</v>
      </c>
      <c r="EI1121" s="29">
        <v>45062.343865740739</v>
      </c>
      <c r="EJ1121" s="28" t="s">
        <v>197</v>
      </c>
      <c r="EK1121" s="28" t="s">
        <v>156</v>
      </c>
      <c r="EL1121" s="28" t="s">
        <v>198</v>
      </c>
      <c r="EM1121" s="45" t="s">
        <v>3713</v>
      </c>
      <c r="EN1121" s="46" t="str">
        <f t="shared" si="120"/>
        <v>343F108B</v>
      </c>
      <c r="EO1121" s="47">
        <f t="shared" si="121"/>
        <v>45103</v>
      </c>
      <c r="EP1121" s="47">
        <f t="shared" si="122"/>
        <v>44957</v>
      </c>
      <c r="EQ1121" s="48" t="str">
        <f t="shared" ca="1" si="123"/>
        <v>Past</v>
      </c>
      <c r="ER1121" s="49">
        <f t="shared" si="124"/>
        <v>146</v>
      </c>
      <c r="ES1121" s="50"/>
      <c r="ET1121" s="51">
        <f t="shared" si="125"/>
        <v>146</v>
      </c>
      <c r="EU1121" s="52">
        <f t="shared" si="126"/>
        <v>415224</v>
      </c>
      <c r="EV1121" s="46"/>
      <c r="EW1121" s="23" t="s">
        <v>3714</v>
      </c>
    </row>
    <row r="1122" spans="1:153" ht="14.25" customHeight="1">
      <c r="A1122" s="8">
        <v>1115</v>
      </c>
      <c r="B1122" s="9" t="s">
        <v>141</v>
      </c>
      <c r="C1122" s="10" t="s">
        <v>206</v>
      </c>
      <c r="D1122" s="10" t="s">
        <v>2008</v>
      </c>
      <c r="E1122" s="10" t="s">
        <v>151</v>
      </c>
      <c r="F1122" s="9" t="s">
        <v>2972</v>
      </c>
      <c r="G1122" s="10" t="s">
        <v>1025</v>
      </c>
      <c r="H1122" s="9" t="s">
        <v>1026</v>
      </c>
      <c r="I1122" s="9" t="s">
        <v>1027</v>
      </c>
      <c r="J1122" s="9" t="s">
        <v>1028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336</v>
      </c>
      <c r="S1122" s="9" t="s">
        <v>305</v>
      </c>
      <c r="T1122" s="9" t="s">
        <v>306</v>
      </c>
      <c r="U1122" s="9" t="s">
        <v>337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2973</v>
      </c>
      <c r="AA1122" s="9" t="s">
        <v>2974</v>
      </c>
      <c r="AB1122" s="12" t="s">
        <v>2975</v>
      </c>
      <c r="AC1122" s="10" t="s">
        <v>2976</v>
      </c>
      <c r="AD1122" s="9" t="s">
        <v>2974</v>
      </c>
      <c r="AE1122" s="13" t="s">
        <v>2975</v>
      </c>
      <c r="AF1122" s="14" t="s">
        <v>784</v>
      </c>
      <c r="AG1122" s="10" t="s">
        <v>3101</v>
      </c>
      <c r="AH1122" s="11" t="s">
        <v>3021</v>
      </c>
      <c r="AI1122" s="11" t="s">
        <v>3022</v>
      </c>
      <c r="AJ1122" s="10" t="s">
        <v>3023</v>
      </c>
      <c r="AK1122" s="11" t="s">
        <v>3022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1.8</v>
      </c>
      <c r="AU1122" s="10" t="s">
        <v>206</v>
      </c>
      <c r="AV1122" s="16">
        <v>7500</v>
      </c>
      <c r="AW1122" s="16">
        <v>8500</v>
      </c>
      <c r="AX1122" s="16">
        <v>0</v>
      </c>
      <c r="AY1122" s="16">
        <v>800</v>
      </c>
      <c r="AZ1122" s="16">
        <v>0</v>
      </c>
      <c r="BA1122" s="17">
        <v>45138</v>
      </c>
      <c r="BB1122" s="30" t="s">
        <v>175</v>
      </c>
      <c r="BC1122" s="18">
        <v>45119</v>
      </c>
      <c r="BD1122" s="17">
        <v>45306</v>
      </c>
      <c r="BE1122" s="17">
        <v>45350</v>
      </c>
      <c r="BF1122" s="17">
        <v>45122</v>
      </c>
      <c r="BG1122" s="10">
        <v>85654623</v>
      </c>
      <c r="BH1122" s="9" t="s">
        <v>319</v>
      </c>
      <c r="BI1122" s="19">
        <v>45139</v>
      </c>
      <c r="BJ1122" s="20">
        <v>45145</v>
      </c>
      <c r="BK1122" s="16">
        <v>1500</v>
      </c>
      <c r="BL1122" s="16">
        <v>2700</v>
      </c>
      <c r="BM1122" s="9" t="s">
        <v>177</v>
      </c>
      <c r="BN1122" s="9" t="s">
        <v>470</v>
      </c>
      <c r="BO1122" s="9" t="s">
        <v>156</v>
      </c>
      <c r="BP1122" s="17">
        <v>45182</v>
      </c>
      <c r="BQ1122" s="17" t="s">
        <v>156</v>
      </c>
      <c r="BR1122" s="17">
        <v>45159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>
        <v>45068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45083</v>
      </c>
      <c r="CD1122" s="10" t="s">
        <v>156</v>
      </c>
      <c r="CE1122" s="17" t="s">
        <v>156</v>
      </c>
      <c r="CF1122" s="17" t="s">
        <v>156</v>
      </c>
      <c r="CG1122" s="17">
        <v>45081</v>
      </c>
      <c r="CH1122" s="17">
        <v>45091</v>
      </c>
      <c r="CI1122" s="16">
        <v>1500</v>
      </c>
      <c r="CJ1122" s="10" t="s">
        <v>3105</v>
      </c>
      <c r="CK1122" s="10" t="s">
        <v>230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>
        <v>45068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45141</v>
      </c>
      <c r="CX1122" s="10" t="s">
        <v>2259</v>
      </c>
      <c r="CY1122" s="17" t="s">
        <v>156</v>
      </c>
      <c r="CZ1122" s="17" t="s">
        <v>156</v>
      </c>
      <c r="DA1122" s="17">
        <v>45081</v>
      </c>
      <c r="DB1122" s="17" t="s">
        <v>156</v>
      </c>
      <c r="DC1122" s="16">
        <v>0</v>
      </c>
      <c r="DD1122" s="10" t="s">
        <v>156</v>
      </c>
      <c r="DE1122" s="10" t="s">
        <v>156</v>
      </c>
      <c r="DF1122" s="18" t="s">
        <v>156</v>
      </c>
      <c r="DG1122" s="17">
        <v>45152</v>
      </c>
      <c r="DH1122" s="10" t="s">
        <v>2180</v>
      </c>
      <c r="DI1122" s="17" t="s">
        <v>156</v>
      </c>
      <c r="DJ1122" s="17" t="s">
        <v>156</v>
      </c>
      <c r="DK1122" s="17">
        <v>45081</v>
      </c>
      <c r="DL1122" s="17" t="s">
        <v>156</v>
      </c>
      <c r="DM1122" s="16">
        <v>0</v>
      </c>
      <c r="DN1122" s="10" t="s">
        <v>156</v>
      </c>
      <c r="DO1122" s="10" t="s">
        <v>156</v>
      </c>
      <c r="DP1122" s="16">
        <v>36</v>
      </c>
      <c r="DQ1122" s="16">
        <v>18</v>
      </c>
      <c r="DR1122" s="11">
        <v>18</v>
      </c>
      <c r="DS1122" s="16">
        <v>36</v>
      </c>
      <c r="DT1122" s="16">
        <v>0</v>
      </c>
      <c r="DU1122" s="11" t="s">
        <v>181</v>
      </c>
      <c r="DV1122" s="11" t="s">
        <v>182</v>
      </c>
      <c r="DW1122" s="27" t="s">
        <v>156</v>
      </c>
      <c r="DX1122" s="27" t="s">
        <v>156</v>
      </c>
      <c r="DY1122" s="20" t="s">
        <v>2181</v>
      </c>
      <c r="DZ1122" s="16">
        <v>7</v>
      </c>
      <c r="EA1122" s="16">
        <v>12</v>
      </c>
      <c r="EB1122" s="27" t="s">
        <v>185</v>
      </c>
      <c r="EC1122" s="27" t="s">
        <v>185</v>
      </c>
      <c r="ED1122" s="27" t="s">
        <v>182</v>
      </c>
      <c r="EE1122" s="29">
        <v>45068.822800925926</v>
      </c>
      <c r="EF1122" s="28" t="s">
        <v>186</v>
      </c>
      <c r="EG1122" s="28" t="s">
        <v>156</v>
      </c>
      <c r="EH1122" s="28" t="s">
        <v>187</v>
      </c>
      <c r="EI1122" s="29">
        <v>45119.041805555556</v>
      </c>
      <c r="EJ1122" s="28" t="s">
        <v>2174</v>
      </c>
      <c r="EK1122" s="28" t="s">
        <v>2175</v>
      </c>
      <c r="EL1122" s="28" t="s">
        <v>190</v>
      </c>
      <c r="EM1122" s="45" t="s">
        <v>3713</v>
      </c>
      <c r="EN1122" s="46" t="str">
        <f t="shared" si="120"/>
        <v>343F108B</v>
      </c>
      <c r="EO1122" s="47">
        <f t="shared" si="121"/>
        <v>45163</v>
      </c>
      <c r="EP1122" s="47">
        <f t="shared" si="122"/>
        <v>45141</v>
      </c>
      <c r="EQ1122" s="48" t="str">
        <f t="shared" ca="1" si="123"/>
        <v>Y</v>
      </c>
      <c r="ER1122" s="49">
        <f t="shared" si="124"/>
        <v>22</v>
      </c>
      <c r="ES1122" s="50"/>
      <c r="ET1122" s="51">
        <f t="shared" si="125"/>
        <v>22</v>
      </c>
      <c r="EU1122" s="52">
        <f t="shared" si="126"/>
        <v>33000</v>
      </c>
      <c r="EV1122" s="46"/>
      <c r="EW1122" s="23" t="s">
        <v>3721</v>
      </c>
    </row>
    <row r="1123" spans="1:153" ht="14.25" customHeight="1">
      <c r="A1123" s="8">
        <v>1116</v>
      </c>
      <c r="B1123" s="9" t="s">
        <v>141</v>
      </c>
      <c r="C1123" s="10" t="s">
        <v>206</v>
      </c>
      <c r="D1123" s="10" t="s">
        <v>2008</v>
      </c>
      <c r="E1123" s="10" t="s">
        <v>151</v>
      </c>
      <c r="F1123" s="9" t="s">
        <v>2972</v>
      </c>
      <c r="G1123" s="10" t="s">
        <v>1025</v>
      </c>
      <c r="H1123" s="9" t="s">
        <v>1026</v>
      </c>
      <c r="I1123" s="9" t="s">
        <v>1027</v>
      </c>
      <c r="J1123" s="9" t="s">
        <v>1028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336</v>
      </c>
      <c r="S1123" s="9" t="s">
        <v>305</v>
      </c>
      <c r="T1123" s="9" t="s">
        <v>306</v>
      </c>
      <c r="U1123" s="9" t="s">
        <v>337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2973</v>
      </c>
      <c r="AA1123" s="9" t="s">
        <v>2974</v>
      </c>
      <c r="AB1123" s="12" t="s">
        <v>2975</v>
      </c>
      <c r="AC1123" s="10" t="s">
        <v>2976</v>
      </c>
      <c r="AD1123" s="9" t="s">
        <v>2974</v>
      </c>
      <c r="AE1123" s="13" t="s">
        <v>2975</v>
      </c>
      <c r="AF1123" s="14" t="s">
        <v>784</v>
      </c>
      <c r="AG1123" s="10" t="s">
        <v>3101</v>
      </c>
      <c r="AH1123" s="11" t="s">
        <v>3021</v>
      </c>
      <c r="AI1123" s="11" t="s">
        <v>3022</v>
      </c>
      <c r="AJ1123" s="10" t="s">
        <v>3023</v>
      </c>
      <c r="AK1123" s="11" t="s">
        <v>3022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1.8</v>
      </c>
      <c r="AU1123" s="10" t="s">
        <v>206</v>
      </c>
      <c r="AV1123" s="16">
        <v>7500</v>
      </c>
      <c r="AW1123" s="16">
        <v>8500</v>
      </c>
      <c r="AX1123" s="16">
        <v>0</v>
      </c>
      <c r="AY1123" s="16">
        <v>800</v>
      </c>
      <c r="AZ1123" s="16">
        <v>0</v>
      </c>
      <c r="BA1123" s="17">
        <v>45138</v>
      </c>
      <c r="BB1123" s="30" t="s">
        <v>175</v>
      </c>
      <c r="BC1123" s="18">
        <v>45119</v>
      </c>
      <c r="BD1123" s="17">
        <v>45306</v>
      </c>
      <c r="BE1123" s="17">
        <v>45350</v>
      </c>
      <c r="BF1123" s="17">
        <v>45122</v>
      </c>
      <c r="BG1123" s="10">
        <v>85654622</v>
      </c>
      <c r="BH1123" s="9" t="s">
        <v>321</v>
      </c>
      <c r="BI1123" s="19">
        <v>45170</v>
      </c>
      <c r="BJ1123" s="20">
        <v>45187</v>
      </c>
      <c r="BK1123" s="16">
        <v>1000</v>
      </c>
      <c r="BL1123" s="16">
        <v>1800</v>
      </c>
      <c r="BM1123" s="9" t="s">
        <v>177</v>
      </c>
      <c r="BN1123" s="9" t="s">
        <v>470</v>
      </c>
      <c r="BO1123" s="9" t="s">
        <v>156</v>
      </c>
      <c r="BP1123" s="17">
        <v>45208</v>
      </c>
      <c r="BQ1123" s="17" t="s">
        <v>156</v>
      </c>
      <c r="BR1123" s="17">
        <v>45208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>
        <v>45068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45083</v>
      </c>
      <c r="CD1123" s="10" t="s">
        <v>156</v>
      </c>
      <c r="CE1123" s="17" t="s">
        <v>156</v>
      </c>
      <c r="CF1123" s="17" t="s">
        <v>156</v>
      </c>
      <c r="CG1123" s="17">
        <v>45077</v>
      </c>
      <c r="CH1123" s="17">
        <v>45091</v>
      </c>
      <c r="CI1123" s="16">
        <v>1000</v>
      </c>
      <c r="CJ1123" s="10" t="s">
        <v>3106</v>
      </c>
      <c r="CK1123" s="10" t="s">
        <v>230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>
        <v>45068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45169</v>
      </c>
      <c r="CX1123" s="10" t="s">
        <v>2557</v>
      </c>
      <c r="CY1123" s="17" t="s">
        <v>156</v>
      </c>
      <c r="CZ1123" s="17" t="s">
        <v>156</v>
      </c>
      <c r="DA1123" s="17">
        <v>45077</v>
      </c>
      <c r="DB1123" s="17" t="s">
        <v>156</v>
      </c>
      <c r="DC1123" s="16">
        <v>0</v>
      </c>
      <c r="DD1123" s="10" t="s">
        <v>156</v>
      </c>
      <c r="DE1123" s="10" t="s">
        <v>156</v>
      </c>
      <c r="DF1123" s="18" t="s">
        <v>156</v>
      </c>
      <c r="DG1123" s="17">
        <v>45176</v>
      </c>
      <c r="DH1123" s="10" t="s">
        <v>2498</v>
      </c>
      <c r="DI1123" s="17" t="s">
        <v>156</v>
      </c>
      <c r="DJ1123" s="17" t="s">
        <v>156</v>
      </c>
      <c r="DK1123" s="17">
        <v>45077</v>
      </c>
      <c r="DL1123" s="17" t="s">
        <v>156</v>
      </c>
      <c r="DM1123" s="16">
        <v>0</v>
      </c>
      <c r="DN1123" s="10" t="s">
        <v>156</v>
      </c>
      <c r="DO1123" s="10" t="s">
        <v>156</v>
      </c>
      <c r="DP1123" s="16">
        <v>36</v>
      </c>
      <c r="DQ1123" s="16">
        <v>18</v>
      </c>
      <c r="DR1123" s="11">
        <v>18</v>
      </c>
      <c r="DS1123" s="16">
        <v>36</v>
      </c>
      <c r="DT1123" s="16">
        <v>0</v>
      </c>
      <c r="DU1123" s="11" t="s">
        <v>181</v>
      </c>
      <c r="DV1123" s="11" t="s">
        <v>182</v>
      </c>
      <c r="DW1123" s="27" t="s">
        <v>156</v>
      </c>
      <c r="DX1123" s="27" t="s">
        <v>156</v>
      </c>
      <c r="DY1123" s="20" t="s">
        <v>156</v>
      </c>
      <c r="DZ1123" s="16">
        <v>7</v>
      </c>
      <c r="EA1123" s="16">
        <v>12</v>
      </c>
      <c r="EB1123" s="27" t="s">
        <v>185</v>
      </c>
      <c r="EC1123" s="27" t="s">
        <v>185</v>
      </c>
      <c r="ED1123" s="27" t="s">
        <v>182</v>
      </c>
      <c r="EE1123" s="29">
        <v>45068.822800925926</v>
      </c>
      <c r="EF1123" s="28" t="s">
        <v>186</v>
      </c>
      <c r="EG1123" s="28" t="s">
        <v>156</v>
      </c>
      <c r="EH1123" s="28" t="s">
        <v>187</v>
      </c>
      <c r="EI1123" s="29">
        <v>45115.510740740741</v>
      </c>
      <c r="EJ1123" s="28" t="s">
        <v>542</v>
      </c>
      <c r="EK1123" s="28" t="s">
        <v>156</v>
      </c>
      <c r="EL1123" s="28" t="s">
        <v>543</v>
      </c>
      <c r="EM1123" s="45" t="s">
        <v>3713</v>
      </c>
      <c r="EN1123" s="46" t="str">
        <f t="shared" si="120"/>
        <v>343F108B</v>
      </c>
      <c r="EO1123" s="47">
        <f t="shared" si="121"/>
        <v>45189</v>
      </c>
      <c r="EP1123" s="47">
        <f t="shared" si="122"/>
        <v>45169</v>
      </c>
      <c r="EQ1123" s="48" t="str">
        <f t="shared" ca="1" si="123"/>
        <v>Y</v>
      </c>
      <c r="ER1123" s="49">
        <f t="shared" si="124"/>
        <v>20</v>
      </c>
      <c r="ES1123" s="50"/>
      <c r="ET1123" s="51">
        <f t="shared" si="125"/>
        <v>20</v>
      </c>
      <c r="EU1123" s="52">
        <f t="shared" si="126"/>
        <v>20000</v>
      </c>
      <c r="EV1123" s="46"/>
      <c r="EW1123" s="23" t="s">
        <v>3721</v>
      </c>
    </row>
    <row r="1124" spans="1:153" ht="14.25" customHeight="1">
      <c r="A1124" s="8">
        <v>1117</v>
      </c>
      <c r="B1124" s="9" t="s">
        <v>141</v>
      </c>
      <c r="C1124" s="10" t="s">
        <v>206</v>
      </c>
      <c r="D1124" s="10" t="s">
        <v>2008</v>
      </c>
      <c r="E1124" s="10" t="s">
        <v>151</v>
      </c>
      <c r="F1124" s="9" t="s">
        <v>2972</v>
      </c>
      <c r="G1124" s="10" t="s">
        <v>1025</v>
      </c>
      <c r="H1124" s="9" t="s">
        <v>1026</v>
      </c>
      <c r="I1124" s="9" t="s">
        <v>1027</v>
      </c>
      <c r="J1124" s="9" t="s">
        <v>1028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336</v>
      </c>
      <c r="S1124" s="9" t="s">
        <v>305</v>
      </c>
      <c r="T1124" s="9" t="s">
        <v>306</v>
      </c>
      <c r="U1124" s="9" t="s">
        <v>337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2973</v>
      </c>
      <c r="AA1124" s="9" t="s">
        <v>2974</v>
      </c>
      <c r="AB1124" s="12" t="s">
        <v>2975</v>
      </c>
      <c r="AC1124" s="10" t="s">
        <v>2976</v>
      </c>
      <c r="AD1124" s="9" t="s">
        <v>2974</v>
      </c>
      <c r="AE1124" s="13" t="s">
        <v>2975</v>
      </c>
      <c r="AF1124" s="14" t="s">
        <v>784</v>
      </c>
      <c r="AG1124" s="10" t="s">
        <v>3101</v>
      </c>
      <c r="AH1124" s="11" t="s">
        <v>3021</v>
      </c>
      <c r="AI1124" s="11" t="s">
        <v>3022</v>
      </c>
      <c r="AJ1124" s="10" t="s">
        <v>3023</v>
      </c>
      <c r="AK1124" s="11" t="s">
        <v>3022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1.8</v>
      </c>
      <c r="AU1124" s="10" t="s">
        <v>206</v>
      </c>
      <c r="AV1124" s="16">
        <v>7500</v>
      </c>
      <c r="AW1124" s="16">
        <v>8500</v>
      </c>
      <c r="AX1124" s="16">
        <v>0</v>
      </c>
      <c r="AY1124" s="16">
        <v>800</v>
      </c>
      <c r="AZ1124" s="16">
        <v>0</v>
      </c>
      <c r="BA1124" s="17">
        <v>45138</v>
      </c>
      <c r="BB1124" s="30" t="s">
        <v>175</v>
      </c>
      <c r="BC1124" s="18">
        <v>45063</v>
      </c>
      <c r="BD1124" s="17">
        <v>45306</v>
      </c>
      <c r="BE1124" s="17">
        <v>45350</v>
      </c>
      <c r="BF1124" s="17">
        <v>45122</v>
      </c>
      <c r="BG1124" s="10">
        <v>85371019</v>
      </c>
      <c r="BH1124" s="9" t="s">
        <v>258</v>
      </c>
      <c r="BI1124" s="19">
        <v>45170</v>
      </c>
      <c r="BJ1124" s="20">
        <v>45194</v>
      </c>
      <c r="BK1124" s="16">
        <v>0</v>
      </c>
      <c r="BL1124" s="16">
        <v>0</v>
      </c>
      <c r="BM1124" s="9" t="s">
        <v>177</v>
      </c>
      <c r="BN1124" s="9" t="s">
        <v>470</v>
      </c>
      <c r="BO1124" s="9" t="s">
        <v>156</v>
      </c>
      <c r="BP1124" s="17">
        <v>45219</v>
      </c>
      <c r="BQ1124" s="17" t="s">
        <v>156</v>
      </c>
      <c r="BR1124" s="17">
        <v>45219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>
        <v>44973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45069</v>
      </c>
      <c r="CD1124" s="10" t="s">
        <v>1867</v>
      </c>
      <c r="CE1124" s="17" t="s">
        <v>156</v>
      </c>
      <c r="CF1124" s="17" t="s">
        <v>156</v>
      </c>
      <c r="CG1124" s="17">
        <v>44973</v>
      </c>
      <c r="CH1124" s="17">
        <v>45063</v>
      </c>
      <c r="CI1124" s="16">
        <v>3500</v>
      </c>
      <c r="CJ1124" s="10" t="s">
        <v>3107</v>
      </c>
      <c r="CK1124" s="10" t="s">
        <v>230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>
        <v>44973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45176</v>
      </c>
      <c r="CX1124" s="10" t="s">
        <v>3095</v>
      </c>
      <c r="CY1124" s="17" t="s">
        <v>156</v>
      </c>
      <c r="CZ1124" s="17" t="s">
        <v>156</v>
      </c>
      <c r="DA1124" s="17">
        <v>44973</v>
      </c>
      <c r="DB1124" s="17" t="s">
        <v>156</v>
      </c>
      <c r="DC1124" s="16">
        <v>0</v>
      </c>
      <c r="DD1124" s="10" t="s">
        <v>156</v>
      </c>
      <c r="DE1124" s="10" t="s">
        <v>156</v>
      </c>
      <c r="DF1124" s="18" t="s">
        <v>156</v>
      </c>
      <c r="DG1124" s="17">
        <v>45188</v>
      </c>
      <c r="DH1124" s="10" t="s">
        <v>3096</v>
      </c>
      <c r="DI1124" s="17" t="s">
        <v>156</v>
      </c>
      <c r="DJ1124" s="17" t="s">
        <v>156</v>
      </c>
      <c r="DK1124" s="17">
        <v>44973</v>
      </c>
      <c r="DL1124" s="17" t="s">
        <v>156</v>
      </c>
      <c r="DM1124" s="16">
        <v>0</v>
      </c>
      <c r="DN1124" s="10" t="s">
        <v>156</v>
      </c>
      <c r="DO1124" s="10" t="s">
        <v>156</v>
      </c>
      <c r="DP1124" s="16">
        <v>36</v>
      </c>
      <c r="DQ1124" s="16">
        <v>18</v>
      </c>
      <c r="DR1124" s="11">
        <v>18</v>
      </c>
      <c r="DS1124" s="16">
        <v>36</v>
      </c>
      <c r="DT1124" s="16">
        <v>0</v>
      </c>
      <c r="DU1124" s="11" t="s">
        <v>181</v>
      </c>
      <c r="DV1124" s="11" t="s">
        <v>182</v>
      </c>
      <c r="DW1124" s="27" t="s">
        <v>156</v>
      </c>
      <c r="DX1124" s="27" t="s">
        <v>156</v>
      </c>
      <c r="DY1124" s="20" t="s">
        <v>2474</v>
      </c>
      <c r="DZ1124" s="16">
        <v>7</v>
      </c>
      <c r="EA1124" s="16">
        <v>12</v>
      </c>
      <c r="EB1124" s="27" t="s">
        <v>185</v>
      </c>
      <c r="EC1124" s="27" t="s">
        <v>185</v>
      </c>
      <c r="ED1124" s="27" t="s">
        <v>182</v>
      </c>
      <c r="EE1124" s="29">
        <v>44973.990636574075</v>
      </c>
      <c r="EF1124" s="28" t="s">
        <v>186</v>
      </c>
      <c r="EG1124" s="28" t="s">
        <v>156</v>
      </c>
      <c r="EH1124" s="28" t="s">
        <v>187</v>
      </c>
      <c r="EI1124" s="29">
        <v>45075.818182870367</v>
      </c>
      <c r="EJ1124" s="28" t="s">
        <v>197</v>
      </c>
      <c r="EK1124" s="28" t="s">
        <v>156</v>
      </c>
      <c r="EL1124" s="28" t="s">
        <v>198</v>
      </c>
      <c r="EM1124" s="45" t="s">
        <v>3713</v>
      </c>
      <c r="EN1124" s="46" t="str">
        <f t="shared" si="120"/>
        <v>343F108B</v>
      </c>
      <c r="EO1124" s="47">
        <f t="shared" si="121"/>
        <v>45200</v>
      </c>
      <c r="EP1124" s="47">
        <f t="shared" si="122"/>
        <v>45176</v>
      </c>
      <c r="EQ1124" s="48" t="str">
        <f t="shared" ca="1" si="123"/>
        <v>Y</v>
      </c>
      <c r="ER1124" s="49">
        <f t="shared" si="124"/>
        <v>24</v>
      </c>
      <c r="ES1124" s="50"/>
      <c r="ET1124" s="51">
        <f t="shared" si="125"/>
        <v>24</v>
      </c>
      <c r="EU1124" s="52">
        <f t="shared" si="126"/>
        <v>0</v>
      </c>
      <c r="EV1124" s="46"/>
      <c r="EW1124" s="23" t="s">
        <v>3721</v>
      </c>
    </row>
    <row r="1125" spans="1:153" ht="14.25" hidden="1" customHeight="1">
      <c r="A1125" s="8">
        <v>1118</v>
      </c>
      <c r="B1125" s="9" t="s">
        <v>141</v>
      </c>
      <c r="C1125" s="10" t="s">
        <v>206</v>
      </c>
      <c r="D1125" s="10" t="s">
        <v>2008</v>
      </c>
      <c r="E1125" s="10" t="s">
        <v>151</v>
      </c>
      <c r="F1125" s="9" t="s">
        <v>2972</v>
      </c>
      <c r="G1125" s="10" t="s">
        <v>1025</v>
      </c>
      <c r="H1125" s="9" t="s">
        <v>1026</v>
      </c>
      <c r="I1125" s="9" t="s">
        <v>1027</v>
      </c>
      <c r="J1125" s="9" t="s">
        <v>1028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336</v>
      </c>
      <c r="S1125" s="9" t="s">
        <v>305</v>
      </c>
      <c r="T1125" s="9" t="s">
        <v>306</v>
      </c>
      <c r="U1125" s="9" t="s">
        <v>337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2973</v>
      </c>
      <c r="AA1125" s="9" t="s">
        <v>2974</v>
      </c>
      <c r="AB1125" s="12" t="s">
        <v>2975</v>
      </c>
      <c r="AC1125" s="10" t="s">
        <v>2976</v>
      </c>
      <c r="AD1125" s="9" t="s">
        <v>2974</v>
      </c>
      <c r="AE1125" s="13" t="s">
        <v>2975</v>
      </c>
      <c r="AF1125" s="14" t="s">
        <v>784</v>
      </c>
      <c r="AG1125" s="10" t="s">
        <v>3101</v>
      </c>
      <c r="AH1125" s="11" t="s">
        <v>3021</v>
      </c>
      <c r="AI1125" s="11" t="s">
        <v>3022</v>
      </c>
      <c r="AJ1125" s="10" t="s">
        <v>3023</v>
      </c>
      <c r="AK1125" s="11" t="s">
        <v>3022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1.8</v>
      </c>
      <c r="AU1125" s="10" t="s">
        <v>206</v>
      </c>
      <c r="AV1125" s="16">
        <v>7500</v>
      </c>
      <c r="AW1125" s="16">
        <v>8500</v>
      </c>
      <c r="AX1125" s="16">
        <v>0</v>
      </c>
      <c r="AY1125" s="16">
        <v>800</v>
      </c>
      <c r="AZ1125" s="16">
        <v>0</v>
      </c>
      <c r="BA1125" s="17">
        <v>45138</v>
      </c>
      <c r="BB1125" s="30" t="s">
        <v>246</v>
      </c>
      <c r="BC1125" s="18" t="s">
        <v>156</v>
      </c>
      <c r="BD1125" s="17">
        <v>45306</v>
      </c>
      <c r="BE1125" s="17">
        <v>45350</v>
      </c>
      <c r="BF1125" s="17">
        <v>45122</v>
      </c>
      <c r="BG1125" s="10">
        <v>85338630</v>
      </c>
      <c r="BH1125" s="9" t="s">
        <v>303</v>
      </c>
      <c r="BI1125" s="19">
        <v>45200</v>
      </c>
      <c r="BJ1125" s="20">
        <v>45208</v>
      </c>
      <c r="BK1125" s="16">
        <v>930</v>
      </c>
      <c r="BL1125" s="16">
        <v>1674</v>
      </c>
      <c r="BM1125" s="9" t="s">
        <v>177</v>
      </c>
      <c r="BN1125" s="9" t="s">
        <v>226</v>
      </c>
      <c r="BO1125" s="9" t="s">
        <v>156</v>
      </c>
      <c r="BP1125" s="17">
        <v>45233</v>
      </c>
      <c r="BQ1125" s="17" t="s">
        <v>156</v>
      </c>
      <c r="BR1125" s="17">
        <v>45233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>
        <v>44964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45093</v>
      </c>
      <c r="CD1125" s="10" t="s">
        <v>156</v>
      </c>
      <c r="CE1125" s="17">
        <v>45093</v>
      </c>
      <c r="CF1125" s="17" t="s">
        <v>156</v>
      </c>
      <c r="CG1125" s="17">
        <v>45008</v>
      </c>
      <c r="CH1125" s="17">
        <v>45091</v>
      </c>
      <c r="CI1125" s="16">
        <v>930</v>
      </c>
      <c r="CJ1125" s="10" t="s">
        <v>3108</v>
      </c>
      <c r="CK1125" s="10" t="s">
        <v>230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>
        <v>44964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 t="s">
        <v>156</v>
      </c>
      <c r="CX1125" s="10" t="s">
        <v>193</v>
      </c>
      <c r="CY1125" s="17" t="s">
        <v>156</v>
      </c>
      <c r="CZ1125" s="17" t="s">
        <v>156</v>
      </c>
      <c r="DA1125" s="17">
        <v>44964</v>
      </c>
      <c r="DB1125" s="17" t="s">
        <v>156</v>
      </c>
      <c r="DC1125" s="16">
        <v>0</v>
      </c>
      <c r="DD1125" s="10" t="s">
        <v>156</v>
      </c>
      <c r="DE1125" s="10" t="s">
        <v>156</v>
      </c>
      <c r="DF1125" s="18" t="s">
        <v>156</v>
      </c>
      <c r="DG1125" s="17" t="s">
        <v>156</v>
      </c>
      <c r="DH1125" s="10" t="s">
        <v>156</v>
      </c>
      <c r="DI1125" s="17" t="s">
        <v>156</v>
      </c>
      <c r="DJ1125" s="17" t="s">
        <v>156</v>
      </c>
      <c r="DK1125" s="17">
        <v>44964</v>
      </c>
      <c r="DL1125" s="17" t="s">
        <v>156</v>
      </c>
      <c r="DM1125" s="16">
        <v>0</v>
      </c>
      <c r="DN1125" s="10" t="s">
        <v>156</v>
      </c>
      <c r="DO1125" s="10" t="s">
        <v>156</v>
      </c>
      <c r="DP1125" s="16">
        <v>36</v>
      </c>
      <c r="DQ1125" s="16">
        <v>18</v>
      </c>
      <c r="DR1125" s="11">
        <v>18</v>
      </c>
      <c r="DS1125" s="16">
        <v>36</v>
      </c>
      <c r="DT1125" s="16">
        <v>0</v>
      </c>
      <c r="DU1125" s="11" t="s">
        <v>181</v>
      </c>
      <c r="DV1125" s="11" t="s">
        <v>182</v>
      </c>
      <c r="DW1125" s="27" t="s">
        <v>156</v>
      </c>
      <c r="DX1125" s="27" t="s">
        <v>156</v>
      </c>
      <c r="DY1125" s="20" t="s">
        <v>3037</v>
      </c>
      <c r="DZ1125" s="16">
        <v>7</v>
      </c>
      <c r="EA1125" s="16">
        <v>12</v>
      </c>
      <c r="EB1125" s="27" t="s">
        <v>185</v>
      </c>
      <c r="EC1125" s="27" t="s">
        <v>185</v>
      </c>
      <c r="ED1125" s="27" t="s">
        <v>182</v>
      </c>
      <c r="EE1125" s="29">
        <v>44964.982164351852</v>
      </c>
      <c r="EF1125" s="28" t="s">
        <v>186</v>
      </c>
      <c r="EG1125" s="28" t="s">
        <v>156</v>
      </c>
      <c r="EH1125" s="28" t="s">
        <v>187</v>
      </c>
      <c r="EI1125" s="29">
        <v>45096.814641203702</v>
      </c>
      <c r="EJ1125" s="28" t="s">
        <v>197</v>
      </c>
      <c r="EK1125" s="28" t="s">
        <v>156</v>
      </c>
      <c r="EL1125" s="28" t="s">
        <v>198</v>
      </c>
      <c r="EM1125" s="45"/>
      <c r="EN1125" s="46" t="str">
        <f t="shared" si="120"/>
        <v>343F108B</v>
      </c>
      <c r="EO1125" s="47">
        <f t="shared" si="121"/>
        <v>45214</v>
      </c>
      <c r="EP1125" s="47" t="str">
        <f t="shared" si="122"/>
        <v/>
      </c>
      <c r="EQ1125" s="48" t="str">
        <f t="shared" ca="1" si="123"/>
        <v>Y</v>
      </c>
      <c r="ER1125" s="49" t="str">
        <f t="shared" si="124"/>
        <v/>
      </c>
      <c r="ES1125" s="50"/>
      <c r="ET1125" s="51" t="str">
        <f t="shared" si="125"/>
        <v/>
      </c>
      <c r="EU1125" s="52" t="str">
        <f t="shared" si="126"/>
        <v/>
      </c>
      <c r="EV1125" s="46"/>
      <c r="EW1125" s="23" t="s">
        <v>3717</v>
      </c>
    </row>
    <row r="1126" spans="1:153" ht="14.25" customHeight="1">
      <c r="A1126" s="8">
        <v>1119</v>
      </c>
      <c r="B1126" s="9" t="s">
        <v>141</v>
      </c>
      <c r="C1126" s="10" t="s">
        <v>206</v>
      </c>
      <c r="D1126" s="10" t="s">
        <v>2008</v>
      </c>
      <c r="E1126" s="10" t="s">
        <v>151</v>
      </c>
      <c r="F1126" s="9" t="s">
        <v>2972</v>
      </c>
      <c r="G1126" s="10" t="s">
        <v>1025</v>
      </c>
      <c r="H1126" s="9" t="s">
        <v>1026</v>
      </c>
      <c r="I1126" s="9" t="s">
        <v>1027</v>
      </c>
      <c r="J1126" s="9" t="s">
        <v>1028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336</v>
      </c>
      <c r="S1126" s="9" t="s">
        <v>305</v>
      </c>
      <c r="T1126" s="9" t="s">
        <v>306</v>
      </c>
      <c r="U1126" s="9" t="s">
        <v>337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2973</v>
      </c>
      <c r="AA1126" s="9" t="s">
        <v>2974</v>
      </c>
      <c r="AB1126" s="12" t="s">
        <v>2975</v>
      </c>
      <c r="AC1126" s="10" t="s">
        <v>2976</v>
      </c>
      <c r="AD1126" s="9" t="s">
        <v>2974</v>
      </c>
      <c r="AE1126" s="13" t="s">
        <v>2975</v>
      </c>
      <c r="AF1126" s="14" t="s">
        <v>784</v>
      </c>
      <c r="AG1126" s="10" t="s">
        <v>3101</v>
      </c>
      <c r="AH1126" s="11" t="s">
        <v>3021</v>
      </c>
      <c r="AI1126" s="11" t="s">
        <v>3022</v>
      </c>
      <c r="AJ1126" s="10" t="s">
        <v>3023</v>
      </c>
      <c r="AK1126" s="11" t="s">
        <v>3022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1.8</v>
      </c>
      <c r="AU1126" s="10" t="s">
        <v>206</v>
      </c>
      <c r="AV1126" s="16">
        <v>7500</v>
      </c>
      <c r="AW1126" s="16">
        <v>8500</v>
      </c>
      <c r="AX1126" s="16">
        <v>0</v>
      </c>
      <c r="AY1126" s="16">
        <v>800</v>
      </c>
      <c r="AZ1126" s="16">
        <v>0</v>
      </c>
      <c r="BA1126" s="17">
        <v>45138</v>
      </c>
      <c r="BB1126" s="30" t="s">
        <v>175</v>
      </c>
      <c r="BC1126" s="18">
        <v>45119</v>
      </c>
      <c r="BD1126" s="17">
        <v>45306</v>
      </c>
      <c r="BE1126" s="17">
        <v>45350</v>
      </c>
      <c r="BF1126" s="17">
        <v>45122</v>
      </c>
      <c r="BG1126" s="10">
        <v>85371020</v>
      </c>
      <c r="BH1126" s="9" t="s">
        <v>247</v>
      </c>
      <c r="BI1126" s="19">
        <v>45200</v>
      </c>
      <c r="BJ1126" s="20">
        <v>45222</v>
      </c>
      <c r="BK1126" s="16">
        <v>2400</v>
      </c>
      <c r="BL1126" s="16">
        <v>4320</v>
      </c>
      <c r="BM1126" s="9" t="s">
        <v>177</v>
      </c>
      <c r="BN1126" s="9" t="s">
        <v>470</v>
      </c>
      <c r="BO1126" s="9" t="s">
        <v>156</v>
      </c>
      <c r="BP1126" s="17">
        <v>45247</v>
      </c>
      <c r="BQ1126" s="17" t="s">
        <v>156</v>
      </c>
      <c r="BR1126" s="17">
        <v>45233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>
        <v>44973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45069</v>
      </c>
      <c r="CD1126" s="10" t="s">
        <v>1871</v>
      </c>
      <c r="CE1126" s="17" t="s">
        <v>156</v>
      </c>
      <c r="CF1126" s="17" t="s">
        <v>156</v>
      </c>
      <c r="CG1126" s="17">
        <v>44973</v>
      </c>
      <c r="CH1126" s="17">
        <v>45063</v>
      </c>
      <c r="CI1126" s="16">
        <v>2400</v>
      </c>
      <c r="CJ1126" s="10" t="s">
        <v>3109</v>
      </c>
      <c r="CK1126" s="10" t="s">
        <v>230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>
        <v>44973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45204</v>
      </c>
      <c r="CX1126" s="10" t="s">
        <v>3011</v>
      </c>
      <c r="CY1126" s="17" t="s">
        <v>156</v>
      </c>
      <c r="CZ1126" s="17" t="s">
        <v>156</v>
      </c>
      <c r="DA1126" s="17">
        <v>44973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45218</v>
      </c>
      <c r="DH1126" s="10" t="s">
        <v>3110</v>
      </c>
      <c r="DI1126" s="17" t="s">
        <v>156</v>
      </c>
      <c r="DJ1126" s="17" t="s">
        <v>156</v>
      </c>
      <c r="DK1126" s="17">
        <v>44973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36</v>
      </c>
      <c r="DQ1126" s="16">
        <v>18</v>
      </c>
      <c r="DR1126" s="11">
        <v>18</v>
      </c>
      <c r="DS1126" s="16">
        <v>36</v>
      </c>
      <c r="DT1126" s="16">
        <v>0</v>
      </c>
      <c r="DU1126" s="11" t="s">
        <v>181</v>
      </c>
      <c r="DV1126" s="11" t="s">
        <v>182</v>
      </c>
      <c r="DW1126" s="27" t="s">
        <v>156</v>
      </c>
      <c r="DX1126" s="27" t="s">
        <v>156</v>
      </c>
      <c r="DY1126" s="20" t="s">
        <v>3111</v>
      </c>
      <c r="DZ1126" s="16">
        <v>7</v>
      </c>
      <c r="EA1126" s="16">
        <v>12</v>
      </c>
      <c r="EB1126" s="27" t="s">
        <v>185</v>
      </c>
      <c r="EC1126" s="27" t="s">
        <v>185</v>
      </c>
      <c r="ED1126" s="27" t="s">
        <v>182</v>
      </c>
      <c r="EE1126" s="29">
        <v>44973.990636574075</v>
      </c>
      <c r="EF1126" s="28" t="s">
        <v>186</v>
      </c>
      <c r="EG1126" s="28" t="s">
        <v>156</v>
      </c>
      <c r="EH1126" s="28" t="s">
        <v>187</v>
      </c>
      <c r="EI1126" s="29">
        <v>45079.552407407406</v>
      </c>
      <c r="EJ1126" s="28" t="s">
        <v>542</v>
      </c>
      <c r="EK1126" s="28" t="s">
        <v>156</v>
      </c>
      <c r="EL1126" s="28" t="s">
        <v>543</v>
      </c>
      <c r="EM1126" s="45" t="s">
        <v>3713</v>
      </c>
      <c r="EN1126" s="46" t="str">
        <f t="shared" si="120"/>
        <v>343F108B</v>
      </c>
      <c r="EO1126" s="47">
        <f t="shared" si="121"/>
        <v>45228</v>
      </c>
      <c r="EP1126" s="47">
        <f t="shared" si="122"/>
        <v>45204</v>
      </c>
      <c r="EQ1126" s="48" t="str">
        <f t="shared" ca="1" si="123"/>
        <v>Y</v>
      </c>
      <c r="ER1126" s="49">
        <f t="shared" si="124"/>
        <v>24</v>
      </c>
      <c r="ES1126" s="50"/>
      <c r="ET1126" s="51">
        <f t="shared" si="125"/>
        <v>24</v>
      </c>
      <c r="EU1126" s="52">
        <f t="shared" si="126"/>
        <v>57600</v>
      </c>
      <c r="EV1126" s="46"/>
      <c r="EW1126" s="23" t="s">
        <v>3721</v>
      </c>
    </row>
    <row r="1127" spans="1:153" ht="14.25" customHeight="1">
      <c r="A1127" s="8">
        <v>1120</v>
      </c>
      <c r="B1127" s="9" t="s">
        <v>141</v>
      </c>
      <c r="C1127" s="10" t="s">
        <v>206</v>
      </c>
      <c r="D1127" s="10" t="s">
        <v>2008</v>
      </c>
      <c r="E1127" s="10" t="s">
        <v>151</v>
      </c>
      <c r="F1127" s="9" t="s">
        <v>2972</v>
      </c>
      <c r="G1127" s="10" t="s">
        <v>1025</v>
      </c>
      <c r="H1127" s="9" t="s">
        <v>1026</v>
      </c>
      <c r="I1127" s="9" t="s">
        <v>1027</v>
      </c>
      <c r="J1127" s="9" t="s">
        <v>1028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336</v>
      </c>
      <c r="S1127" s="9" t="s">
        <v>305</v>
      </c>
      <c r="T1127" s="9" t="s">
        <v>306</v>
      </c>
      <c r="U1127" s="9" t="s">
        <v>337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3038</v>
      </c>
      <c r="AA1127" s="9" t="s">
        <v>3039</v>
      </c>
      <c r="AB1127" s="12" t="s">
        <v>3040</v>
      </c>
      <c r="AC1127" s="10" t="s">
        <v>3041</v>
      </c>
      <c r="AD1127" s="9" t="s">
        <v>3039</v>
      </c>
      <c r="AE1127" s="13" t="s">
        <v>3040</v>
      </c>
      <c r="AF1127" s="14" t="s">
        <v>784</v>
      </c>
      <c r="AG1127" s="10" t="s">
        <v>3112</v>
      </c>
      <c r="AH1127" s="11" t="s">
        <v>2978</v>
      </c>
      <c r="AI1127" s="11" t="s">
        <v>2979</v>
      </c>
      <c r="AJ1127" s="10" t="s">
        <v>2980</v>
      </c>
      <c r="AK1127" s="11" t="s">
        <v>2979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1.9</v>
      </c>
      <c r="AU1127" s="10" t="s">
        <v>142</v>
      </c>
      <c r="AV1127" s="16">
        <v>10000</v>
      </c>
      <c r="AW1127" s="16">
        <v>11000</v>
      </c>
      <c r="AX1127" s="16">
        <v>0</v>
      </c>
      <c r="AY1127" s="16">
        <v>0</v>
      </c>
      <c r="AZ1127" s="16">
        <v>0</v>
      </c>
      <c r="BA1127" s="17">
        <v>45138</v>
      </c>
      <c r="BB1127" s="30" t="s">
        <v>175</v>
      </c>
      <c r="BC1127" s="18">
        <v>45119</v>
      </c>
      <c r="BD1127" s="17">
        <v>45306</v>
      </c>
      <c r="BE1127" s="17">
        <v>45350</v>
      </c>
      <c r="BF1127" s="17">
        <v>45122</v>
      </c>
      <c r="BG1127" s="10">
        <v>84995591</v>
      </c>
      <c r="BH1127" s="9" t="s">
        <v>414</v>
      </c>
      <c r="BI1127" s="19">
        <v>45047</v>
      </c>
      <c r="BJ1127" s="20">
        <v>45047</v>
      </c>
      <c r="BK1127" s="16">
        <v>8388</v>
      </c>
      <c r="BL1127" s="16">
        <v>15937</v>
      </c>
      <c r="BM1127" s="9" t="s">
        <v>177</v>
      </c>
      <c r="BN1127" s="9" t="s">
        <v>436</v>
      </c>
      <c r="BO1127" s="9" t="s">
        <v>635</v>
      </c>
      <c r="BP1127" s="17">
        <v>45122</v>
      </c>
      <c r="BQ1127" s="17">
        <v>45122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44936</v>
      </c>
      <c r="CD1127" s="10" t="s">
        <v>2068</v>
      </c>
      <c r="CE1127" s="17" t="s">
        <v>156</v>
      </c>
      <c r="CF1127" s="17" t="s">
        <v>156</v>
      </c>
      <c r="CG1127" s="17" t="s">
        <v>156</v>
      </c>
      <c r="CH1127" s="17">
        <v>44930</v>
      </c>
      <c r="CI1127" s="16">
        <v>8000</v>
      </c>
      <c r="CJ1127" s="10" t="s">
        <v>3113</v>
      </c>
      <c r="CK1127" s="10" t="s">
        <v>230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44957</v>
      </c>
      <c r="CX1127" s="10" t="s">
        <v>1850</v>
      </c>
      <c r="CY1127" s="17" t="s">
        <v>156</v>
      </c>
      <c r="CZ1127" s="17" t="s">
        <v>156</v>
      </c>
      <c r="DA1127" s="17" t="s">
        <v>156</v>
      </c>
      <c r="DB1127" s="17">
        <v>44953</v>
      </c>
      <c r="DC1127" s="16">
        <v>8388</v>
      </c>
      <c r="DD1127" s="10" t="s">
        <v>3114</v>
      </c>
      <c r="DE1127" s="10" t="s">
        <v>230</v>
      </c>
      <c r="DF1127" s="18" t="s">
        <v>156</v>
      </c>
      <c r="DG1127" s="17">
        <v>44992</v>
      </c>
      <c r="DH1127" s="10" t="s">
        <v>2465</v>
      </c>
      <c r="DI1127" s="17" t="s">
        <v>156</v>
      </c>
      <c r="DJ1127" s="17" t="s">
        <v>156</v>
      </c>
      <c r="DK1127" s="17" t="s">
        <v>156</v>
      </c>
      <c r="DL1127" s="17">
        <v>45047</v>
      </c>
      <c r="DM1127" s="16">
        <v>8388</v>
      </c>
      <c r="DN1127" s="10" t="s">
        <v>3115</v>
      </c>
      <c r="DO1127" s="10" t="s">
        <v>230</v>
      </c>
      <c r="DP1127" s="16">
        <v>36</v>
      </c>
      <c r="DQ1127" s="16">
        <v>18</v>
      </c>
      <c r="DR1127" s="11">
        <v>18</v>
      </c>
      <c r="DS1127" s="16">
        <v>36</v>
      </c>
      <c r="DT1127" s="16">
        <v>0</v>
      </c>
      <c r="DU1127" s="11" t="s">
        <v>181</v>
      </c>
      <c r="DV1127" s="11" t="s">
        <v>182</v>
      </c>
      <c r="DW1127" s="27" t="s">
        <v>156</v>
      </c>
      <c r="DX1127" s="27" t="s">
        <v>156</v>
      </c>
      <c r="DY1127" s="20" t="s">
        <v>1144</v>
      </c>
      <c r="DZ1127" s="16">
        <v>7</v>
      </c>
      <c r="EA1127" s="16">
        <v>12</v>
      </c>
      <c r="EB1127" s="27" t="s">
        <v>185</v>
      </c>
      <c r="EC1127" s="27" t="s">
        <v>185</v>
      </c>
      <c r="ED1127" s="27" t="s">
        <v>182</v>
      </c>
      <c r="EE1127" s="29">
        <v>44883.366898148146</v>
      </c>
      <c r="EF1127" s="28" t="s">
        <v>195</v>
      </c>
      <c r="EG1127" s="28" t="s">
        <v>196</v>
      </c>
      <c r="EH1127" s="28" t="s">
        <v>190</v>
      </c>
      <c r="EI1127" s="29">
        <v>45062.343865740739</v>
      </c>
      <c r="EJ1127" s="28" t="s">
        <v>197</v>
      </c>
      <c r="EK1127" s="28" t="s">
        <v>156</v>
      </c>
      <c r="EL1127" s="28" t="s">
        <v>198</v>
      </c>
      <c r="EM1127" s="45" t="s">
        <v>3713</v>
      </c>
      <c r="EN1127" s="46" t="str">
        <f t="shared" si="120"/>
        <v>343F109A</v>
      </c>
      <c r="EO1127" s="47">
        <f t="shared" si="121"/>
        <v>45103</v>
      </c>
      <c r="EP1127" s="47">
        <f t="shared" si="122"/>
        <v>44957</v>
      </c>
      <c r="EQ1127" s="48" t="str">
        <f t="shared" ca="1" si="123"/>
        <v>Past</v>
      </c>
      <c r="ER1127" s="49">
        <f t="shared" si="124"/>
        <v>146</v>
      </c>
      <c r="ES1127" s="50"/>
      <c r="ET1127" s="51">
        <f t="shared" si="125"/>
        <v>146</v>
      </c>
      <c r="EU1127" s="52">
        <f t="shared" si="126"/>
        <v>1224648</v>
      </c>
      <c r="EV1127" s="46"/>
      <c r="EW1127" s="23" t="s">
        <v>3714</v>
      </c>
    </row>
    <row r="1128" spans="1:153" ht="14.25" customHeight="1">
      <c r="A1128" s="8">
        <v>1121</v>
      </c>
      <c r="B1128" s="9" t="s">
        <v>141</v>
      </c>
      <c r="C1128" s="10" t="s">
        <v>206</v>
      </c>
      <c r="D1128" s="10" t="s">
        <v>2008</v>
      </c>
      <c r="E1128" s="10" t="s">
        <v>151</v>
      </c>
      <c r="F1128" s="9" t="s">
        <v>2972</v>
      </c>
      <c r="G1128" s="10" t="s">
        <v>1025</v>
      </c>
      <c r="H1128" s="9" t="s">
        <v>1026</v>
      </c>
      <c r="I1128" s="9" t="s">
        <v>1027</v>
      </c>
      <c r="J1128" s="9" t="s">
        <v>1028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336</v>
      </c>
      <c r="S1128" s="9" t="s">
        <v>305</v>
      </c>
      <c r="T1128" s="9" t="s">
        <v>306</v>
      </c>
      <c r="U1128" s="9" t="s">
        <v>337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3038</v>
      </c>
      <c r="AA1128" s="9" t="s">
        <v>3039</v>
      </c>
      <c r="AB1128" s="12" t="s">
        <v>3040</v>
      </c>
      <c r="AC1128" s="10" t="s">
        <v>3041</v>
      </c>
      <c r="AD1128" s="9" t="s">
        <v>3039</v>
      </c>
      <c r="AE1128" s="13" t="s">
        <v>3040</v>
      </c>
      <c r="AF1128" s="14" t="s">
        <v>784</v>
      </c>
      <c r="AG1128" s="10" t="s">
        <v>3112</v>
      </c>
      <c r="AH1128" s="11" t="s">
        <v>2978</v>
      </c>
      <c r="AI1128" s="11" t="s">
        <v>2979</v>
      </c>
      <c r="AJ1128" s="10" t="s">
        <v>2980</v>
      </c>
      <c r="AK1128" s="11" t="s">
        <v>2979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1.9</v>
      </c>
      <c r="AU1128" s="10" t="s">
        <v>142</v>
      </c>
      <c r="AV1128" s="16">
        <v>10000</v>
      </c>
      <c r="AW1128" s="16">
        <v>11000</v>
      </c>
      <c r="AX1128" s="16">
        <v>0</v>
      </c>
      <c r="AY1128" s="16">
        <v>0</v>
      </c>
      <c r="AZ1128" s="16">
        <v>0</v>
      </c>
      <c r="BA1128" s="17">
        <v>45138</v>
      </c>
      <c r="BB1128" s="30" t="s">
        <v>175</v>
      </c>
      <c r="BC1128" s="18">
        <v>45119</v>
      </c>
      <c r="BD1128" s="17">
        <v>45306</v>
      </c>
      <c r="BE1128" s="17">
        <v>45350</v>
      </c>
      <c r="BF1128" s="17">
        <v>45122</v>
      </c>
      <c r="BG1128" s="10">
        <v>85415211</v>
      </c>
      <c r="BH1128" s="9" t="s">
        <v>319</v>
      </c>
      <c r="BI1128" s="19">
        <v>45047</v>
      </c>
      <c r="BJ1128" s="20">
        <v>45054</v>
      </c>
      <c r="BK1128" s="16">
        <v>1008</v>
      </c>
      <c r="BL1128" s="16">
        <v>1915</v>
      </c>
      <c r="BM1128" s="9" t="s">
        <v>177</v>
      </c>
      <c r="BN1128" s="9" t="s">
        <v>436</v>
      </c>
      <c r="BO1128" s="9" t="s">
        <v>156</v>
      </c>
      <c r="BP1128" s="17">
        <v>45153</v>
      </c>
      <c r="BQ1128" s="17">
        <v>45153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 t="s">
        <v>156</v>
      </c>
      <c r="CD1128" s="10" t="s">
        <v>156</v>
      </c>
      <c r="CE1128" s="17" t="s">
        <v>156</v>
      </c>
      <c r="CF1128" s="17" t="s">
        <v>156</v>
      </c>
      <c r="CG1128" s="17" t="s">
        <v>156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>
        <v>44999</v>
      </c>
      <c r="CX1128" s="10" t="s">
        <v>193</v>
      </c>
      <c r="CY1128" s="17" t="s">
        <v>156</v>
      </c>
      <c r="CZ1128" s="17" t="s">
        <v>156</v>
      </c>
      <c r="DA1128" s="17" t="s">
        <v>156</v>
      </c>
      <c r="DB1128" s="17">
        <v>45009</v>
      </c>
      <c r="DC1128" s="16">
        <v>1008</v>
      </c>
      <c r="DD1128" s="10" t="s">
        <v>3116</v>
      </c>
      <c r="DE1128" s="10" t="s">
        <v>230</v>
      </c>
      <c r="DF1128" s="18" t="s">
        <v>156</v>
      </c>
      <c r="DG1128" s="17">
        <v>45013</v>
      </c>
      <c r="DH1128" s="10" t="s">
        <v>156</v>
      </c>
      <c r="DI1128" s="17" t="s">
        <v>156</v>
      </c>
      <c r="DJ1128" s="17" t="s">
        <v>156</v>
      </c>
      <c r="DK1128" s="17" t="s">
        <v>156</v>
      </c>
      <c r="DL1128" s="17">
        <v>45047</v>
      </c>
      <c r="DM1128" s="16">
        <v>1008</v>
      </c>
      <c r="DN1128" s="10" t="s">
        <v>3117</v>
      </c>
      <c r="DO1128" s="10" t="s">
        <v>230</v>
      </c>
      <c r="DP1128" s="16">
        <v>36</v>
      </c>
      <c r="DQ1128" s="16">
        <v>18</v>
      </c>
      <c r="DR1128" s="11">
        <v>18</v>
      </c>
      <c r="DS1128" s="16">
        <v>36</v>
      </c>
      <c r="DT1128" s="16">
        <v>0</v>
      </c>
      <c r="DU1128" s="11" t="s">
        <v>181</v>
      </c>
      <c r="DV1128" s="11" t="s">
        <v>182</v>
      </c>
      <c r="DW1128" s="27" t="s">
        <v>156</v>
      </c>
      <c r="DX1128" s="27" t="s">
        <v>156</v>
      </c>
      <c r="DY1128" s="20" t="s">
        <v>2331</v>
      </c>
      <c r="DZ1128" s="16">
        <v>7</v>
      </c>
      <c r="EA1128" s="16">
        <v>12</v>
      </c>
      <c r="EB1128" s="27" t="s">
        <v>185</v>
      </c>
      <c r="EC1128" s="27" t="s">
        <v>185</v>
      </c>
      <c r="ED1128" s="27" t="s">
        <v>182</v>
      </c>
      <c r="EE1128" s="29">
        <v>44992.505937499998</v>
      </c>
      <c r="EF1128" s="28" t="s">
        <v>195</v>
      </c>
      <c r="EG1128" s="28" t="s">
        <v>196</v>
      </c>
      <c r="EH1128" s="28" t="s">
        <v>190</v>
      </c>
      <c r="EI1128" s="29">
        <v>45062.343865740739</v>
      </c>
      <c r="EJ1128" s="28" t="s">
        <v>197</v>
      </c>
      <c r="EK1128" s="28" t="s">
        <v>156</v>
      </c>
      <c r="EL1128" s="28" t="s">
        <v>198</v>
      </c>
      <c r="EM1128" s="45" t="s">
        <v>3713</v>
      </c>
      <c r="EN1128" s="46" t="str">
        <f t="shared" si="120"/>
        <v>343F109A</v>
      </c>
      <c r="EO1128" s="47">
        <f t="shared" si="121"/>
        <v>45134</v>
      </c>
      <c r="EP1128" s="47">
        <f t="shared" si="122"/>
        <v>44999</v>
      </c>
      <c r="EQ1128" s="48" t="str">
        <f t="shared" ca="1" si="123"/>
        <v>Past</v>
      </c>
      <c r="ER1128" s="49">
        <f t="shared" si="124"/>
        <v>135</v>
      </c>
      <c r="ES1128" s="50"/>
      <c r="ET1128" s="51">
        <f t="shared" si="125"/>
        <v>135</v>
      </c>
      <c r="EU1128" s="52">
        <f t="shared" si="126"/>
        <v>136080</v>
      </c>
      <c r="EV1128" s="46"/>
      <c r="EW1128" s="23" t="s">
        <v>3714</v>
      </c>
    </row>
    <row r="1129" spans="1:153" ht="14.25" customHeight="1">
      <c r="A1129" s="8">
        <v>1122</v>
      </c>
      <c r="B1129" s="9" t="s">
        <v>141</v>
      </c>
      <c r="C1129" s="10" t="s">
        <v>206</v>
      </c>
      <c r="D1129" s="10" t="s">
        <v>2008</v>
      </c>
      <c r="E1129" s="10" t="s">
        <v>151</v>
      </c>
      <c r="F1129" s="9" t="s">
        <v>2972</v>
      </c>
      <c r="G1129" s="10" t="s">
        <v>1025</v>
      </c>
      <c r="H1129" s="9" t="s">
        <v>1026</v>
      </c>
      <c r="I1129" s="9" t="s">
        <v>1027</v>
      </c>
      <c r="J1129" s="9" t="s">
        <v>1028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336</v>
      </c>
      <c r="S1129" s="9" t="s">
        <v>305</v>
      </c>
      <c r="T1129" s="9" t="s">
        <v>306</v>
      </c>
      <c r="U1129" s="9" t="s">
        <v>337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3038</v>
      </c>
      <c r="AA1129" s="9" t="s">
        <v>3039</v>
      </c>
      <c r="AB1129" s="12" t="s">
        <v>3040</v>
      </c>
      <c r="AC1129" s="10" t="s">
        <v>3041</v>
      </c>
      <c r="AD1129" s="9" t="s">
        <v>3039</v>
      </c>
      <c r="AE1129" s="13" t="s">
        <v>3040</v>
      </c>
      <c r="AF1129" s="14" t="s">
        <v>784</v>
      </c>
      <c r="AG1129" s="10" t="s">
        <v>3112</v>
      </c>
      <c r="AH1129" s="11" t="s">
        <v>2978</v>
      </c>
      <c r="AI1129" s="11" t="s">
        <v>2979</v>
      </c>
      <c r="AJ1129" s="10" t="s">
        <v>2980</v>
      </c>
      <c r="AK1129" s="11" t="s">
        <v>2979</v>
      </c>
      <c r="AL1129" s="11" t="s">
        <v>168</v>
      </c>
      <c r="AM1129" s="10" t="s">
        <v>169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1.9</v>
      </c>
      <c r="AU1129" s="10" t="s">
        <v>142</v>
      </c>
      <c r="AV1129" s="16">
        <v>10000</v>
      </c>
      <c r="AW1129" s="16">
        <v>11000</v>
      </c>
      <c r="AX1129" s="16">
        <v>0</v>
      </c>
      <c r="AY1129" s="16">
        <v>0</v>
      </c>
      <c r="AZ1129" s="16">
        <v>0</v>
      </c>
      <c r="BA1129" s="17">
        <v>45138</v>
      </c>
      <c r="BB1129" s="30" t="s">
        <v>175</v>
      </c>
      <c r="BC1129" s="18">
        <v>45086</v>
      </c>
      <c r="BD1129" s="17">
        <v>45306</v>
      </c>
      <c r="BE1129" s="17">
        <v>45350</v>
      </c>
      <c r="BF1129" s="17">
        <v>45122</v>
      </c>
      <c r="BG1129" s="10">
        <v>85654054</v>
      </c>
      <c r="BH1129" s="9" t="s">
        <v>321</v>
      </c>
      <c r="BI1129" s="19">
        <v>45139</v>
      </c>
      <c r="BJ1129" s="20">
        <v>45159</v>
      </c>
      <c r="BK1129" s="16">
        <v>0</v>
      </c>
      <c r="BL1129" s="16">
        <v>0</v>
      </c>
      <c r="BM1129" s="9" t="s">
        <v>177</v>
      </c>
      <c r="BN1129" s="9" t="s">
        <v>383</v>
      </c>
      <c r="BO1129" s="9" t="s">
        <v>156</v>
      </c>
      <c r="BP1129" s="17">
        <v>45180</v>
      </c>
      <c r="BQ1129" s="17" t="s">
        <v>156</v>
      </c>
      <c r="BR1129" s="17">
        <v>45180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>
        <v>45068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>
        <v>45090</v>
      </c>
      <c r="CD1129" s="10" t="s">
        <v>156</v>
      </c>
      <c r="CE1129" s="17" t="s">
        <v>156</v>
      </c>
      <c r="CF1129" s="17" t="s">
        <v>156</v>
      </c>
      <c r="CG1129" s="17">
        <v>45084</v>
      </c>
      <c r="CH1129" s="17">
        <v>45086</v>
      </c>
      <c r="CI1129" s="16">
        <v>3200</v>
      </c>
      <c r="CJ1129" s="10" t="s">
        <v>3118</v>
      </c>
      <c r="CK1129" s="10" t="s">
        <v>230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>
        <v>45068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 t="s">
        <v>156</v>
      </c>
      <c r="CX1129" s="10" t="s">
        <v>2168</v>
      </c>
      <c r="CY1129" s="17" t="s">
        <v>156</v>
      </c>
      <c r="CZ1129" s="17" t="s">
        <v>156</v>
      </c>
      <c r="DA1129" s="17">
        <v>45098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 t="s">
        <v>156</v>
      </c>
      <c r="DH1129" s="10" t="s">
        <v>2055</v>
      </c>
      <c r="DI1129" s="17" t="s">
        <v>156</v>
      </c>
      <c r="DJ1129" s="17" t="s">
        <v>156</v>
      </c>
      <c r="DK1129" s="17">
        <v>45098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36</v>
      </c>
      <c r="DQ1129" s="16">
        <v>18</v>
      </c>
      <c r="DR1129" s="11">
        <v>18</v>
      </c>
      <c r="DS1129" s="16">
        <v>36</v>
      </c>
      <c r="DT1129" s="16">
        <v>0</v>
      </c>
      <c r="DU1129" s="11" t="s">
        <v>181</v>
      </c>
      <c r="DV1129" s="11" t="s">
        <v>182</v>
      </c>
      <c r="DW1129" s="27" t="s">
        <v>156</v>
      </c>
      <c r="DX1129" s="27" t="s">
        <v>156</v>
      </c>
      <c r="DY1129" s="20" t="s">
        <v>156</v>
      </c>
      <c r="DZ1129" s="16">
        <v>7</v>
      </c>
      <c r="EA1129" s="16">
        <v>12</v>
      </c>
      <c r="EB1129" s="27" t="s">
        <v>185</v>
      </c>
      <c r="EC1129" s="27" t="s">
        <v>185</v>
      </c>
      <c r="ED1129" s="27" t="s">
        <v>182</v>
      </c>
      <c r="EE1129" s="29">
        <v>45068.822800925926</v>
      </c>
      <c r="EF1129" s="28" t="s">
        <v>186</v>
      </c>
      <c r="EG1129" s="28" t="s">
        <v>156</v>
      </c>
      <c r="EH1129" s="28" t="s">
        <v>187</v>
      </c>
      <c r="EI1129" s="29">
        <v>45100.603576388887</v>
      </c>
      <c r="EJ1129" s="28" t="s">
        <v>197</v>
      </c>
      <c r="EK1129" s="28" t="s">
        <v>156</v>
      </c>
      <c r="EL1129" s="28" t="s">
        <v>2763</v>
      </c>
      <c r="EM1129" s="45" t="s">
        <v>3713</v>
      </c>
      <c r="EN1129" s="46" t="str">
        <f t="shared" si="120"/>
        <v>343F109A</v>
      </c>
      <c r="EO1129" s="47">
        <f t="shared" si="121"/>
        <v>45161</v>
      </c>
      <c r="EP1129" s="47" t="str">
        <f t="shared" si="122"/>
        <v/>
      </c>
      <c r="EQ1129" s="48" t="str">
        <f t="shared" ca="1" si="123"/>
        <v>Y</v>
      </c>
      <c r="ER1129" s="49" t="str">
        <f t="shared" si="124"/>
        <v/>
      </c>
      <c r="ES1129" s="50"/>
      <c r="ET1129" s="51" t="str">
        <f t="shared" si="125"/>
        <v/>
      </c>
      <c r="EU1129" s="52" t="str">
        <f t="shared" si="126"/>
        <v/>
      </c>
      <c r="EV1129" s="46"/>
      <c r="EW1129" s="23" t="s">
        <v>3714</v>
      </c>
    </row>
    <row r="1130" spans="1:153" ht="14.25" customHeight="1">
      <c r="A1130" s="8">
        <v>1123</v>
      </c>
      <c r="B1130" s="9" t="s">
        <v>141</v>
      </c>
      <c r="C1130" s="10" t="s">
        <v>206</v>
      </c>
      <c r="D1130" s="10" t="s">
        <v>2008</v>
      </c>
      <c r="E1130" s="10" t="s">
        <v>151</v>
      </c>
      <c r="F1130" s="9" t="s">
        <v>2972</v>
      </c>
      <c r="G1130" s="10" t="s">
        <v>1025</v>
      </c>
      <c r="H1130" s="9" t="s">
        <v>1026</v>
      </c>
      <c r="I1130" s="9" t="s">
        <v>1027</v>
      </c>
      <c r="J1130" s="9" t="s">
        <v>1028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336</v>
      </c>
      <c r="S1130" s="9" t="s">
        <v>305</v>
      </c>
      <c r="T1130" s="9" t="s">
        <v>306</v>
      </c>
      <c r="U1130" s="9" t="s">
        <v>337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3038</v>
      </c>
      <c r="AA1130" s="9" t="s">
        <v>3039</v>
      </c>
      <c r="AB1130" s="12" t="s">
        <v>3040</v>
      </c>
      <c r="AC1130" s="10" t="s">
        <v>3041</v>
      </c>
      <c r="AD1130" s="9" t="s">
        <v>3039</v>
      </c>
      <c r="AE1130" s="13" t="s">
        <v>3040</v>
      </c>
      <c r="AF1130" s="14" t="s">
        <v>784</v>
      </c>
      <c r="AG1130" s="10" t="s">
        <v>3112</v>
      </c>
      <c r="AH1130" s="11" t="s">
        <v>2978</v>
      </c>
      <c r="AI1130" s="11" t="s">
        <v>2979</v>
      </c>
      <c r="AJ1130" s="10" t="s">
        <v>2980</v>
      </c>
      <c r="AK1130" s="11" t="s">
        <v>2979</v>
      </c>
      <c r="AL1130" s="11" t="s">
        <v>168</v>
      </c>
      <c r="AM1130" s="10" t="s">
        <v>169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1.9</v>
      </c>
      <c r="AU1130" s="10" t="s">
        <v>142</v>
      </c>
      <c r="AV1130" s="16">
        <v>10000</v>
      </c>
      <c r="AW1130" s="16">
        <v>11000</v>
      </c>
      <c r="AX1130" s="16">
        <v>0</v>
      </c>
      <c r="AY1130" s="16">
        <v>0</v>
      </c>
      <c r="AZ1130" s="16">
        <v>0</v>
      </c>
      <c r="BA1130" s="17">
        <v>45138</v>
      </c>
      <c r="BB1130" s="30" t="s">
        <v>175</v>
      </c>
      <c r="BC1130" s="18">
        <v>45119</v>
      </c>
      <c r="BD1130" s="17">
        <v>45306</v>
      </c>
      <c r="BE1130" s="17">
        <v>45350</v>
      </c>
      <c r="BF1130" s="17">
        <v>45122</v>
      </c>
      <c r="BG1130" s="10">
        <v>86077684</v>
      </c>
      <c r="BH1130" s="9" t="s">
        <v>258</v>
      </c>
      <c r="BI1130" s="19">
        <v>45139</v>
      </c>
      <c r="BJ1130" s="20">
        <v>45166</v>
      </c>
      <c r="BK1130" s="16">
        <v>1000</v>
      </c>
      <c r="BL1130" s="16">
        <v>1900</v>
      </c>
      <c r="BM1130" s="9" t="s">
        <v>177</v>
      </c>
      <c r="BN1130" s="9" t="s">
        <v>383</v>
      </c>
      <c r="BO1130" s="9" t="s">
        <v>156</v>
      </c>
      <c r="BP1130" s="17">
        <v>45187</v>
      </c>
      <c r="BQ1130" s="17" t="s">
        <v>156</v>
      </c>
      <c r="BR1130" s="17">
        <v>45187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>
        <v>45099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 t="s">
        <v>156</v>
      </c>
      <c r="CD1130" s="10" t="s">
        <v>156</v>
      </c>
      <c r="CE1130" s="17" t="s">
        <v>156</v>
      </c>
      <c r="CF1130" s="17" t="s">
        <v>156</v>
      </c>
      <c r="CG1130" s="17">
        <v>45117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>
        <v>45099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 t="s">
        <v>156</v>
      </c>
      <c r="CX1130" s="10" t="s">
        <v>2387</v>
      </c>
      <c r="CY1130" s="17" t="s">
        <v>156</v>
      </c>
      <c r="CZ1130" s="17" t="s">
        <v>156</v>
      </c>
      <c r="DA1130" s="17">
        <v>45117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 t="s">
        <v>156</v>
      </c>
      <c r="DH1130" s="10" t="s">
        <v>2180</v>
      </c>
      <c r="DI1130" s="17" t="s">
        <v>156</v>
      </c>
      <c r="DJ1130" s="17" t="s">
        <v>156</v>
      </c>
      <c r="DK1130" s="17">
        <v>45117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36</v>
      </c>
      <c r="DQ1130" s="16">
        <v>18</v>
      </c>
      <c r="DR1130" s="11">
        <v>18</v>
      </c>
      <c r="DS1130" s="16">
        <v>36</v>
      </c>
      <c r="DT1130" s="16">
        <v>0</v>
      </c>
      <c r="DU1130" s="11" t="s">
        <v>181</v>
      </c>
      <c r="DV1130" s="11" t="s">
        <v>182</v>
      </c>
      <c r="DW1130" s="27" t="s">
        <v>156</v>
      </c>
      <c r="DX1130" s="27" t="s">
        <v>156</v>
      </c>
      <c r="DY1130" s="20" t="s">
        <v>156</v>
      </c>
      <c r="DZ1130" s="16">
        <v>7</v>
      </c>
      <c r="EA1130" s="16">
        <v>12</v>
      </c>
      <c r="EB1130" s="27" t="s">
        <v>185</v>
      </c>
      <c r="EC1130" s="27" t="s">
        <v>185</v>
      </c>
      <c r="ED1130" s="27" t="s">
        <v>182</v>
      </c>
      <c r="EE1130" s="29">
        <v>45100.242951388886</v>
      </c>
      <c r="EF1130" s="28" t="s">
        <v>186</v>
      </c>
      <c r="EG1130" s="28" t="s">
        <v>156</v>
      </c>
      <c r="EH1130" s="28" t="s">
        <v>187</v>
      </c>
      <c r="EI1130" s="29">
        <v>45115.510740740741</v>
      </c>
      <c r="EJ1130" s="28" t="s">
        <v>542</v>
      </c>
      <c r="EK1130" s="28" t="s">
        <v>156</v>
      </c>
      <c r="EL1130" s="28" t="s">
        <v>543</v>
      </c>
      <c r="EM1130" s="45" t="s">
        <v>3713</v>
      </c>
      <c r="EN1130" s="46" t="str">
        <f t="shared" si="120"/>
        <v>343F109A</v>
      </c>
      <c r="EO1130" s="47">
        <f t="shared" si="121"/>
        <v>45168</v>
      </c>
      <c r="EP1130" s="47" t="str">
        <f t="shared" si="122"/>
        <v/>
      </c>
      <c r="EQ1130" s="48" t="str">
        <f t="shared" ca="1" si="123"/>
        <v>Y</v>
      </c>
      <c r="ER1130" s="49" t="str">
        <f t="shared" si="124"/>
        <v/>
      </c>
      <c r="ES1130" s="50"/>
      <c r="ET1130" s="51" t="str">
        <f t="shared" si="125"/>
        <v/>
      </c>
      <c r="EU1130" s="52" t="str">
        <f t="shared" si="126"/>
        <v/>
      </c>
      <c r="EV1130" s="46"/>
      <c r="EW1130" s="23" t="s">
        <v>3714</v>
      </c>
    </row>
    <row r="1131" spans="1:153" ht="14.25" customHeight="1">
      <c r="A1131" s="8">
        <v>1124</v>
      </c>
      <c r="B1131" s="9" t="s">
        <v>141</v>
      </c>
      <c r="C1131" s="10" t="s">
        <v>206</v>
      </c>
      <c r="D1131" s="10" t="s">
        <v>2008</v>
      </c>
      <c r="E1131" s="10" t="s">
        <v>151</v>
      </c>
      <c r="F1131" s="9" t="s">
        <v>2972</v>
      </c>
      <c r="G1131" s="10" t="s">
        <v>1025</v>
      </c>
      <c r="H1131" s="9" t="s">
        <v>1026</v>
      </c>
      <c r="I1131" s="9" t="s">
        <v>1027</v>
      </c>
      <c r="J1131" s="9" t="s">
        <v>1028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336</v>
      </c>
      <c r="S1131" s="9" t="s">
        <v>305</v>
      </c>
      <c r="T1131" s="9" t="s">
        <v>306</v>
      </c>
      <c r="U1131" s="9" t="s">
        <v>337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3038</v>
      </c>
      <c r="AA1131" s="9" t="s">
        <v>3039</v>
      </c>
      <c r="AB1131" s="12" t="s">
        <v>3040</v>
      </c>
      <c r="AC1131" s="10" t="s">
        <v>3041</v>
      </c>
      <c r="AD1131" s="9" t="s">
        <v>3039</v>
      </c>
      <c r="AE1131" s="13" t="s">
        <v>3040</v>
      </c>
      <c r="AF1131" s="14" t="s">
        <v>784</v>
      </c>
      <c r="AG1131" s="10" t="s">
        <v>3112</v>
      </c>
      <c r="AH1131" s="11" t="s">
        <v>2978</v>
      </c>
      <c r="AI1131" s="11" t="s">
        <v>2979</v>
      </c>
      <c r="AJ1131" s="10" t="s">
        <v>2980</v>
      </c>
      <c r="AK1131" s="11" t="s">
        <v>2979</v>
      </c>
      <c r="AL1131" s="11" t="s">
        <v>168</v>
      </c>
      <c r="AM1131" s="10" t="s">
        <v>169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1.9</v>
      </c>
      <c r="AU1131" s="10" t="s">
        <v>142</v>
      </c>
      <c r="AV1131" s="16">
        <v>10000</v>
      </c>
      <c r="AW1131" s="16">
        <v>11000</v>
      </c>
      <c r="AX1131" s="16">
        <v>0</v>
      </c>
      <c r="AY1131" s="16">
        <v>0</v>
      </c>
      <c r="AZ1131" s="16">
        <v>0</v>
      </c>
      <c r="BA1131" s="17">
        <v>45138</v>
      </c>
      <c r="BB1131" s="30" t="s">
        <v>175</v>
      </c>
      <c r="BC1131" s="18" t="s">
        <v>156</v>
      </c>
      <c r="BD1131" s="17">
        <v>45306</v>
      </c>
      <c r="BE1131" s="17">
        <v>45350</v>
      </c>
      <c r="BF1131" s="17">
        <v>45122</v>
      </c>
      <c r="BG1131" s="10">
        <v>85654053</v>
      </c>
      <c r="BH1131" s="9" t="s">
        <v>303</v>
      </c>
      <c r="BI1131" s="19">
        <v>45170</v>
      </c>
      <c r="BJ1131" s="20">
        <v>45194</v>
      </c>
      <c r="BK1131" s="16">
        <v>0</v>
      </c>
      <c r="BL1131" s="16">
        <v>0</v>
      </c>
      <c r="BM1131" s="9" t="s">
        <v>177</v>
      </c>
      <c r="BN1131" s="9" t="s">
        <v>470</v>
      </c>
      <c r="BO1131" s="9" t="s">
        <v>156</v>
      </c>
      <c r="BP1131" s="17">
        <v>45215</v>
      </c>
      <c r="BQ1131" s="17" t="s">
        <v>156</v>
      </c>
      <c r="BR1131" s="17">
        <v>45215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>
        <v>45068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>
        <v>45083</v>
      </c>
      <c r="CD1131" s="10" t="s">
        <v>156</v>
      </c>
      <c r="CE1131" s="17" t="s">
        <v>156</v>
      </c>
      <c r="CF1131" s="17" t="s">
        <v>156</v>
      </c>
      <c r="CG1131" s="17">
        <v>45075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>
        <v>45068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>
        <v>45176</v>
      </c>
      <c r="CX1131" s="10" t="s">
        <v>2603</v>
      </c>
      <c r="CY1131" s="17" t="s">
        <v>156</v>
      </c>
      <c r="CZ1131" s="17" t="s">
        <v>156</v>
      </c>
      <c r="DA1131" s="17">
        <v>45075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>
        <v>45186</v>
      </c>
      <c r="DH1131" s="10" t="s">
        <v>2604</v>
      </c>
      <c r="DI1131" s="17" t="s">
        <v>156</v>
      </c>
      <c r="DJ1131" s="17" t="s">
        <v>156</v>
      </c>
      <c r="DK1131" s="17">
        <v>45075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36</v>
      </c>
      <c r="DQ1131" s="16">
        <v>18</v>
      </c>
      <c r="DR1131" s="11">
        <v>18</v>
      </c>
      <c r="DS1131" s="16">
        <v>36</v>
      </c>
      <c r="DT1131" s="16">
        <v>0</v>
      </c>
      <c r="DU1131" s="11" t="s">
        <v>181</v>
      </c>
      <c r="DV1131" s="11" t="s">
        <v>182</v>
      </c>
      <c r="DW1131" s="27" t="s">
        <v>156</v>
      </c>
      <c r="DX1131" s="27" t="s">
        <v>156</v>
      </c>
      <c r="DY1131" s="20" t="s">
        <v>156</v>
      </c>
      <c r="DZ1131" s="16">
        <v>7</v>
      </c>
      <c r="EA1131" s="16">
        <v>12</v>
      </c>
      <c r="EB1131" s="27" t="s">
        <v>185</v>
      </c>
      <c r="EC1131" s="27" t="s">
        <v>185</v>
      </c>
      <c r="ED1131" s="27" t="s">
        <v>182</v>
      </c>
      <c r="EE1131" s="29">
        <v>45068.822800925926</v>
      </c>
      <c r="EF1131" s="28" t="s">
        <v>186</v>
      </c>
      <c r="EG1131" s="28" t="s">
        <v>156</v>
      </c>
      <c r="EH1131" s="28" t="s">
        <v>187</v>
      </c>
      <c r="EI1131" s="29">
        <v>45105.233553240738</v>
      </c>
      <c r="EJ1131" s="28" t="s">
        <v>197</v>
      </c>
      <c r="EK1131" s="28" t="s">
        <v>156</v>
      </c>
      <c r="EL1131" s="28" t="s">
        <v>198</v>
      </c>
      <c r="EM1131" s="45" t="s">
        <v>3713</v>
      </c>
      <c r="EN1131" s="46" t="str">
        <f t="shared" si="120"/>
        <v>343F109A</v>
      </c>
      <c r="EO1131" s="47">
        <f t="shared" si="121"/>
        <v>45196</v>
      </c>
      <c r="EP1131" s="47">
        <f t="shared" si="122"/>
        <v>45176</v>
      </c>
      <c r="EQ1131" s="48" t="str">
        <f t="shared" ca="1" si="123"/>
        <v>Y</v>
      </c>
      <c r="ER1131" s="49">
        <f t="shared" si="124"/>
        <v>20</v>
      </c>
      <c r="ES1131" s="50"/>
      <c r="ET1131" s="51">
        <f t="shared" si="125"/>
        <v>20</v>
      </c>
      <c r="EU1131" s="52">
        <f t="shared" si="126"/>
        <v>0</v>
      </c>
      <c r="EV1131" s="46"/>
      <c r="EW1131" s="23" t="s">
        <v>3721</v>
      </c>
    </row>
    <row r="1132" spans="1:153" ht="14.25" customHeight="1">
      <c r="A1132" s="8">
        <v>1125</v>
      </c>
      <c r="B1132" s="9" t="s">
        <v>141</v>
      </c>
      <c r="C1132" s="10" t="s">
        <v>206</v>
      </c>
      <c r="D1132" s="10" t="s">
        <v>2008</v>
      </c>
      <c r="E1132" s="10" t="s">
        <v>151</v>
      </c>
      <c r="F1132" s="9" t="s">
        <v>2972</v>
      </c>
      <c r="G1132" s="10" t="s">
        <v>1025</v>
      </c>
      <c r="H1132" s="9" t="s">
        <v>1026</v>
      </c>
      <c r="I1132" s="9" t="s">
        <v>1027</v>
      </c>
      <c r="J1132" s="9" t="s">
        <v>1028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336</v>
      </c>
      <c r="S1132" s="9" t="s">
        <v>305</v>
      </c>
      <c r="T1132" s="9" t="s">
        <v>306</v>
      </c>
      <c r="U1132" s="9" t="s">
        <v>337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3038</v>
      </c>
      <c r="AA1132" s="9" t="s">
        <v>3039</v>
      </c>
      <c r="AB1132" s="12" t="s">
        <v>3040</v>
      </c>
      <c r="AC1132" s="10" t="s">
        <v>3041</v>
      </c>
      <c r="AD1132" s="9" t="s">
        <v>3039</v>
      </c>
      <c r="AE1132" s="13" t="s">
        <v>3040</v>
      </c>
      <c r="AF1132" s="14" t="s">
        <v>784</v>
      </c>
      <c r="AG1132" s="10" t="s">
        <v>3112</v>
      </c>
      <c r="AH1132" s="11" t="s">
        <v>2978</v>
      </c>
      <c r="AI1132" s="11" t="s">
        <v>2979</v>
      </c>
      <c r="AJ1132" s="10" t="s">
        <v>2980</v>
      </c>
      <c r="AK1132" s="11" t="s">
        <v>2979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1.9</v>
      </c>
      <c r="AU1132" s="10" t="s">
        <v>142</v>
      </c>
      <c r="AV1132" s="16">
        <v>10000</v>
      </c>
      <c r="AW1132" s="16">
        <v>11000</v>
      </c>
      <c r="AX1132" s="16">
        <v>0</v>
      </c>
      <c r="AY1132" s="16">
        <v>0</v>
      </c>
      <c r="AZ1132" s="16">
        <v>0</v>
      </c>
      <c r="BA1132" s="17">
        <v>45138</v>
      </c>
      <c r="BB1132" s="30" t="s">
        <v>175</v>
      </c>
      <c r="BC1132" s="18">
        <v>44958</v>
      </c>
      <c r="BD1132" s="17">
        <v>45306</v>
      </c>
      <c r="BE1132" s="17">
        <v>45350</v>
      </c>
      <c r="BF1132" s="17">
        <v>45122</v>
      </c>
      <c r="BG1132" s="10">
        <v>85286202</v>
      </c>
      <c r="BH1132" s="9" t="s">
        <v>247</v>
      </c>
      <c r="BI1132" s="19">
        <v>45170</v>
      </c>
      <c r="BJ1132" s="20">
        <v>45173</v>
      </c>
      <c r="BK1132" s="16">
        <v>0</v>
      </c>
      <c r="BL1132" s="16">
        <v>0</v>
      </c>
      <c r="BM1132" s="9" t="s">
        <v>177</v>
      </c>
      <c r="BN1132" s="9" t="s">
        <v>383</v>
      </c>
      <c r="BO1132" s="9" t="s">
        <v>156</v>
      </c>
      <c r="BP1132" s="17">
        <v>45226</v>
      </c>
      <c r="BQ1132" s="17" t="s">
        <v>156</v>
      </c>
      <c r="BR1132" s="17">
        <v>45184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>
        <v>44945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>
        <v>44964</v>
      </c>
      <c r="CD1132" s="10" t="s">
        <v>156</v>
      </c>
      <c r="CE1132" s="17" t="s">
        <v>156</v>
      </c>
      <c r="CF1132" s="17" t="s">
        <v>156</v>
      </c>
      <c r="CG1132" s="17">
        <v>44945</v>
      </c>
      <c r="CH1132" s="17">
        <v>44958</v>
      </c>
      <c r="CI1132" s="16">
        <v>3900</v>
      </c>
      <c r="CJ1132" s="10" t="s">
        <v>3119</v>
      </c>
      <c r="CK1132" s="10" t="s">
        <v>230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>
        <v>44945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45132</v>
      </c>
      <c r="CX1132" s="10" t="s">
        <v>2387</v>
      </c>
      <c r="CY1132" s="17">
        <v>45125</v>
      </c>
      <c r="CZ1132" s="17" t="s">
        <v>156</v>
      </c>
      <c r="DA1132" s="17">
        <v>45006</v>
      </c>
      <c r="DB1132" s="17" t="s">
        <v>156</v>
      </c>
      <c r="DC1132" s="16">
        <v>0</v>
      </c>
      <c r="DD1132" s="10" t="s">
        <v>156</v>
      </c>
      <c r="DE1132" s="10" t="s">
        <v>156</v>
      </c>
      <c r="DF1132" s="18" t="s">
        <v>156</v>
      </c>
      <c r="DG1132" s="17">
        <v>45162</v>
      </c>
      <c r="DH1132" s="10" t="s">
        <v>2496</v>
      </c>
      <c r="DI1132" s="17">
        <v>45153</v>
      </c>
      <c r="DJ1132" s="17" t="s">
        <v>156</v>
      </c>
      <c r="DK1132" s="17">
        <v>45006</v>
      </c>
      <c r="DL1132" s="17" t="s">
        <v>156</v>
      </c>
      <c r="DM1132" s="16">
        <v>0</v>
      </c>
      <c r="DN1132" s="10" t="s">
        <v>156</v>
      </c>
      <c r="DO1132" s="10" t="s">
        <v>156</v>
      </c>
      <c r="DP1132" s="16">
        <v>36</v>
      </c>
      <c r="DQ1132" s="16">
        <v>18</v>
      </c>
      <c r="DR1132" s="11">
        <v>18</v>
      </c>
      <c r="DS1132" s="16">
        <v>36</v>
      </c>
      <c r="DT1132" s="16">
        <v>0</v>
      </c>
      <c r="DU1132" s="11" t="s">
        <v>181</v>
      </c>
      <c r="DV1132" s="11" t="s">
        <v>182</v>
      </c>
      <c r="DW1132" s="27" t="s">
        <v>156</v>
      </c>
      <c r="DX1132" s="27" t="s">
        <v>156</v>
      </c>
      <c r="DY1132" s="20" t="s">
        <v>1927</v>
      </c>
      <c r="DZ1132" s="16">
        <v>7</v>
      </c>
      <c r="EA1132" s="16">
        <v>12</v>
      </c>
      <c r="EB1132" s="27" t="s">
        <v>185</v>
      </c>
      <c r="EC1132" s="27" t="s">
        <v>185</v>
      </c>
      <c r="ED1132" s="27" t="s">
        <v>182</v>
      </c>
      <c r="EE1132" s="29">
        <v>44945.990034722221</v>
      </c>
      <c r="EF1132" s="28" t="s">
        <v>186</v>
      </c>
      <c r="EG1132" s="28" t="s">
        <v>156</v>
      </c>
      <c r="EH1132" s="28" t="s">
        <v>187</v>
      </c>
      <c r="EI1132" s="29">
        <v>45117.81590277778</v>
      </c>
      <c r="EJ1132" s="28" t="s">
        <v>197</v>
      </c>
      <c r="EK1132" s="28" t="s">
        <v>156</v>
      </c>
      <c r="EL1132" s="28" t="s">
        <v>198</v>
      </c>
      <c r="EM1132" s="45" t="s">
        <v>3713</v>
      </c>
      <c r="EN1132" s="46" t="str">
        <f t="shared" si="120"/>
        <v>343F109A</v>
      </c>
      <c r="EO1132" s="47">
        <f t="shared" si="121"/>
        <v>45207</v>
      </c>
      <c r="EP1132" s="47">
        <f t="shared" si="122"/>
        <v>45132</v>
      </c>
      <c r="EQ1132" s="48" t="str">
        <f t="shared" ca="1" si="123"/>
        <v>Y</v>
      </c>
      <c r="ER1132" s="49">
        <f t="shared" si="124"/>
        <v>75</v>
      </c>
      <c r="ES1132" s="50"/>
      <c r="ET1132" s="51">
        <f t="shared" si="125"/>
        <v>75</v>
      </c>
      <c r="EU1132" s="52">
        <f t="shared" si="126"/>
        <v>0</v>
      </c>
      <c r="EV1132" s="46"/>
      <c r="EW1132" s="23" t="s">
        <v>3714</v>
      </c>
    </row>
    <row r="1133" spans="1:153" ht="14.25" customHeight="1">
      <c r="A1133" s="8">
        <v>1126</v>
      </c>
      <c r="B1133" s="9" t="s">
        <v>141</v>
      </c>
      <c r="C1133" s="10" t="s">
        <v>206</v>
      </c>
      <c r="D1133" s="10" t="s">
        <v>2008</v>
      </c>
      <c r="E1133" s="10" t="s">
        <v>151</v>
      </c>
      <c r="F1133" s="9" t="s">
        <v>2972</v>
      </c>
      <c r="G1133" s="10" t="s">
        <v>1025</v>
      </c>
      <c r="H1133" s="9" t="s">
        <v>1026</v>
      </c>
      <c r="I1133" s="9" t="s">
        <v>1027</v>
      </c>
      <c r="J1133" s="9" t="s">
        <v>1028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336</v>
      </c>
      <c r="S1133" s="9" t="s">
        <v>305</v>
      </c>
      <c r="T1133" s="9" t="s">
        <v>306</v>
      </c>
      <c r="U1133" s="9" t="s">
        <v>337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3038</v>
      </c>
      <c r="AA1133" s="9" t="s">
        <v>3039</v>
      </c>
      <c r="AB1133" s="12" t="s">
        <v>3040</v>
      </c>
      <c r="AC1133" s="10" t="s">
        <v>3041</v>
      </c>
      <c r="AD1133" s="9" t="s">
        <v>3039</v>
      </c>
      <c r="AE1133" s="13" t="s">
        <v>3040</v>
      </c>
      <c r="AF1133" s="14" t="s">
        <v>784</v>
      </c>
      <c r="AG1133" s="10" t="s">
        <v>3112</v>
      </c>
      <c r="AH1133" s="11" t="s">
        <v>2978</v>
      </c>
      <c r="AI1133" s="11" t="s">
        <v>2979</v>
      </c>
      <c r="AJ1133" s="10" t="s">
        <v>2980</v>
      </c>
      <c r="AK1133" s="11" t="s">
        <v>2979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1.9</v>
      </c>
      <c r="AU1133" s="10" t="s">
        <v>142</v>
      </c>
      <c r="AV1133" s="16">
        <v>10000</v>
      </c>
      <c r="AW1133" s="16">
        <v>11000</v>
      </c>
      <c r="AX1133" s="16">
        <v>0</v>
      </c>
      <c r="AY1133" s="16">
        <v>0</v>
      </c>
      <c r="AZ1133" s="16">
        <v>0</v>
      </c>
      <c r="BA1133" s="17">
        <v>45138</v>
      </c>
      <c r="BB1133" s="30" t="s">
        <v>175</v>
      </c>
      <c r="BC1133" s="18">
        <v>45056</v>
      </c>
      <c r="BD1133" s="17">
        <v>45306</v>
      </c>
      <c r="BE1133" s="17">
        <v>45350</v>
      </c>
      <c r="BF1133" s="17">
        <v>45122</v>
      </c>
      <c r="BG1133" s="10">
        <v>85395040</v>
      </c>
      <c r="BH1133" s="9" t="s">
        <v>176</v>
      </c>
      <c r="BI1133" s="19">
        <v>45200</v>
      </c>
      <c r="BJ1133" s="20">
        <v>45208</v>
      </c>
      <c r="BK1133" s="16">
        <v>0</v>
      </c>
      <c r="BL1133" s="16">
        <v>0</v>
      </c>
      <c r="BM1133" s="9" t="s">
        <v>177</v>
      </c>
      <c r="BN1133" s="9" t="s">
        <v>470</v>
      </c>
      <c r="BO1133" s="9" t="s">
        <v>156</v>
      </c>
      <c r="BP1133" s="17">
        <v>45233</v>
      </c>
      <c r="BQ1133" s="17" t="s">
        <v>156</v>
      </c>
      <c r="BR1133" s="17">
        <v>45233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>
        <v>44980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45062</v>
      </c>
      <c r="CD1133" s="10" t="s">
        <v>1874</v>
      </c>
      <c r="CE1133" s="17">
        <v>45086</v>
      </c>
      <c r="CF1133" s="17" t="s">
        <v>156</v>
      </c>
      <c r="CG1133" s="17">
        <v>45008</v>
      </c>
      <c r="CH1133" s="17">
        <v>45056</v>
      </c>
      <c r="CI1133" s="16">
        <v>1200</v>
      </c>
      <c r="CJ1133" s="10" t="s">
        <v>3120</v>
      </c>
      <c r="CK1133" s="10" t="s">
        <v>230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>
        <v>44980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45190</v>
      </c>
      <c r="CX1133" s="10" t="s">
        <v>3121</v>
      </c>
      <c r="CY1133" s="17">
        <v>45177</v>
      </c>
      <c r="CZ1133" s="17" t="s">
        <v>156</v>
      </c>
      <c r="DA1133" s="17">
        <v>45008</v>
      </c>
      <c r="DB1133" s="17" t="s">
        <v>156</v>
      </c>
      <c r="DC1133" s="16">
        <v>0</v>
      </c>
      <c r="DD1133" s="10" t="s">
        <v>156</v>
      </c>
      <c r="DE1133" s="10" t="s">
        <v>156</v>
      </c>
      <c r="DF1133" s="18" t="s">
        <v>156</v>
      </c>
      <c r="DG1133" s="17">
        <v>45204</v>
      </c>
      <c r="DH1133" s="10" t="s">
        <v>3122</v>
      </c>
      <c r="DI1133" s="17">
        <v>45198</v>
      </c>
      <c r="DJ1133" s="17" t="s">
        <v>156</v>
      </c>
      <c r="DK1133" s="17">
        <v>45008</v>
      </c>
      <c r="DL1133" s="17" t="s">
        <v>156</v>
      </c>
      <c r="DM1133" s="16">
        <v>0</v>
      </c>
      <c r="DN1133" s="10" t="s">
        <v>156</v>
      </c>
      <c r="DO1133" s="10" t="s">
        <v>156</v>
      </c>
      <c r="DP1133" s="16">
        <v>36</v>
      </c>
      <c r="DQ1133" s="16">
        <v>18</v>
      </c>
      <c r="DR1133" s="11">
        <v>18</v>
      </c>
      <c r="DS1133" s="16">
        <v>36</v>
      </c>
      <c r="DT1133" s="16">
        <v>0</v>
      </c>
      <c r="DU1133" s="11" t="s">
        <v>181</v>
      </c>
      <c r="DV1133" s="11" t="s">
        <v>182</v>
      </c>
      <c r="DW1133" s="27" t="s">
        <v>156</v>
      </c>
      <c r="DX1133" s="27" t="s">
        <v>156</v>
      </c>
      <c r="DY1133" s="20" t="s">
        <v>3037</v>
      </c>
      <c r="DZ1133" s="16">
        <v>7</v>
      </c>
      <c r="EA1133" s="16">
        <v>12</v>
      </c>
      <c r="EB1133" s="27" t="s">
        <v>185</v>
      </c>
      <c r="EC1133" s="27" t="s">
        <v>185</v>
      </c>
      <c r="ED1133" s="27" t="s">
        <v>182</v>
      </c>
      <c r="EE1133" s="29">
        <v>44980.987268518518</v>
      </c>
      <c r="EF1133" s="28" t="s">
        <v>186</v>
      </c>
      <c r="EG1133" s="28" t="s">
        <v>156</v>
      </c>
      <c r="EH1133" s="28" t="s">
        <v>187</v>
      </c>
      <c r="EI1133" s="29">
        <v>45069.440000000002</v>
      </c>
      <c r="EJ1133" s="28" t="s">
        <v>186</v>
      </c>
      <c r="EK1133" s="28" t="s">
        <v>156</v>
      </c>
      <c r="EL1133" s="28" t="s">
        <v>2576</v>
      </c>
      <c r="EM1133" s="45" t="s">
        <v>3713</v>
      </c>
      <c r="EN1133" s="46" t="str">
        <f t="shared" si="120"/>
        <v>343F109A</v>
      </c>
      <c r="EO1133" s="47">
        <f t="shared" si="121"/>
        <v>45214</v>
      </c>
      <c r="EP1133" s="47">
        <f t="shared" si="122"/>
        <v>45190</v>
      </c>
      <c r="EQ1133" s="48" t="str">
        <f t="shared" ca="1" si="123"/>
        <v>Y</v>
      </c>
      <c r="ER1133" s="49">
        <f t="shared" si="124"/>
        <v>24</v>
      </c>
      <c r="ES1133" s="50"/>
      <c r="ET1133" s="51">
        <f t="shared" si="125"/>
        <v>24</v>
      </c>
      <c r="EU1133" s="52">
        <f t="shared" si="126"/>
        <v>0</v>
      </c>
      <c r="EV1133" s="46"/>
      <c r="EW1133" s="23" t="s">
        <v>3721</v>
      </c>
    </row>
    <row r="1134" spans="1:153" ht="14.25" customHeight="1">
      <c r="A1134" s="8">
        <v>1127</v>
      </c>
      <c r="B1134" s="9" t="s">
        <v>141</v>
      </c>
      <c r="C1134" s="10" t="s">
        <v>206</v>
      </c>
      <c r="D1134" s="10" t="s">
        <v>2008</v>
      </c>
      <c r="E1134" s="10" t="s">
        <v>151</v>
      </c>
      <c r="F1134" s="9" t="s">
        <v>2972</v>
      </c>
      <c r="G1134" s="10" t="s">
        <v>1025</v>
      </c>
      <c r="H1134" s="9" t="s">
        <v>1026</v>
      </c>
      <c r="I1134" s="9" t="s">
        <v>1027</v>
      </c>
      <c r="J1134" s="9" t="s">
        <v>1028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336</v>
      </c>
      <c r="S1134" s="9" t="s">
        <v>305</v>
      </c>
      <c r="T1134" s="9" t="s">
        <v>306</v>
      </c>
      <c r="U1134" s="9" t="s">
        <v>337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3038</v>
      </c>
      <c r="AA1134" s="9" t="s">
        <v>3039</v>
      </c>
      <c r="AB1134" s="12" t="s">
        <v>3040</v>
      </c>
      <c r="AC1134" s="10" t="s">
        <v>3041</v>
      </c>
      <c r="AD1134" s="9" t="s">
        <v>3039</v>
      </c>
      <c r="AE1134" s="13" t="s">
        <v>3040</v>
      </c>
      <c r="AF1134" s="14" t="s">
        <v>784</v>
      </c>
      <c r="AG1134" s="10" t="s">
        <v>3112</v>
      </c>
      <c r="AH1134" s="11" t="s">
        <v>2978</v>
      </c>
      <c r="AI1134" s="11" t="s">
        <v>2979</v>
      </c>
      <c r="AJ1134" s="10" t="s">
        <v>2980</v>
      </c>
      <c r="AK1134" s="11" t="s">
        <v>2979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1.9</v>
      </c>
      <c r="AU1134" s="10" t="s">
        <v>142</v>
      </c>
      <c r="AV1134" s="16">
        <v>10000</v>
      </c>
      <c r="AW1134" s="16">
        <v>11000</v>
      </c>
      <c r="AX1134" s="16">
        <v>0</v>
      </c>
      <c r="AY1134" s="16">
        <v>0</v>
      </c>
      <c r="AZ1134" s="16">
        <v>0</v>
      </c>
      <c r="BA1134" s="17">
        <v>45138</v>
      </c>
      <c r="BB1134" s="30" t="s">
        <v>175</v>
      </c>
      <c r="BC1134" s="18" t="s">
        <v>156</v>
      </c>
      <c r="BD1134" s="17">
        <v>45306</v>
      </c>
      <c r="BE1134" s="17">
        <v>45350</v>
      </c>
      <c r="BF1134" s="17">
        <v>45122</v>
      </c>
      <c r="BG1134" s="10">
        <v>85541146</v>
      </c>
      <c r="BH1134" s="9" t="s">
        <v>211</v>
      </c>
      <c r="BI1134" s="19">
        <v>45200</v>
      </c>
      <c r="BJ1134" s="20">
        <v>45222</v>
      </c>
      <c r="BK1134" s="16">
        <v>0</v>
      </c>
      <c r="BL1134" s="16">
        <v>0</v>
      </c>
      <c r="BM1134" s="9" t="s">
        <v>177</v>
      </c>
      <c r="BN1134" s="9" t="s">
        <v>470</v>
      </c>
      <c r="BO1134" s="9" t="s">
        <v>156</v>
      </c>
      <c r="BP1134" s="17">
        <v>45244</v>
      </c>
      <c r="BQ1134" s="17" t="s">
        <v>156</v>
      </c>
      <c r="BR1134" s="17">
        <v>45244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>
        <v>45055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45100</v>
      </c>
      <c r="CD1134" s="10" t="s">
        <v>156</v>
      </c>
      <c r="CE1134" s="17">
        <v>45100</v>
      </c>
      <c r="CF1134" s="17" t="s">
        <v>156</v>
      </c>
      <c r="CG1134" s="17">
        <v>45055</v>
      </c>
      <c r="CH1134" s="17" t="s">
        <v>156</v>
      </c>
      <c r="CI1134" s="16">
        <v>0</v>
      </c>
      <c r="CJ1134" s="10" t="s">
        <v>156</v>
      </c>
      <c r="CK1134" s="10" t="s">
        <v>156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>
        <v>45055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45204</v>
      </c>
      <c r="CX1134" s="10" t="s">
        <v>193</v>
      </c>
      <c r="CY1134" s="17">
        <v>45197</v>
      </c>
      <c r="CZ1134" s="17" t="s">
        <v>156</v>
      </c>
      <c r="DA1134" s="17">
        <v>45055</v>
      </c>
      <c r="DB1134" s="17" t="s">
        <v>156</v>
      </c>
      <c r="DC1134" s="16">
        <v>0</v>
      </c>
      <c r="DD1134" s="10" t="s">
        <v>156</v>
      </c>
      <c r="DE1134" s="10" t="s">
        <v>156</v>
      </c>
      <c r="DF1134" s="18" t="s">
        <v>156</v>
      </c>
      <c r="DG1134" s="17">
        <v>45211</v>
      </c>
      <c r="DH1134" s="10" t="s">
        <v>156</v>
      </c>
      <c r="DI1134" s="17">
        <v>45212</v>
      </c>
      <c r="DJ1134" s="17" t="s">
        <v>156</v>
      </c>
      <c r="DK1134" s="17">
        <v>45055</v>
      </c>
      <c r="DL1134" s="17" t="s">
        <v>156</v>
      </c>
      <c r="DM1134" s="16">
        <v>0</v>
      </c>
      <c r="DN1134" s="10" t="s">
        <v>156</v>
      </c>
      <c r="DO1134" s="10" t="s">
        <v>156</v>
      </c>
      <c r="DP1134" s="16">
        <v>36</v>
      </c>
      <c r="DQ1134" s="16">
        <v>18</v>
      </c>
      <c r="DR1134" s="11">
        <v>18</v>
      </c>
      <c r="DS1134" s="16">
        <v>36</v>
      </c>
      <c r="DT1134" s="16">
        <v>0</v>
      </c>
      <c r="DU1134" s="11" t="s">
        <v>181</v>
      </c>
      <c r="DV1134" s="11" t="s">
        <v>182</v>
      </c>
      <c r="DW1134" s="27" t="s">
        <v>156</v>
      </c>
      <c r="DX1134" s="27" t="s">
        <v>156</v>
      </c>
      <c r="DY1134" s="20" t="s">
        <v>156</v>
      </c>
      <c r="DZ1134" s="16">
        <v>7</v>
      </c>
      <c r="EA1134" s="16">
        <v>12</v>
      </c>
      <c r="EB1134" s="27" t="s">
        <v>185</v>
      </c>
      <c r="EC1134" s="27" t="s">
        <v>185</v>
      </c>
      <c r="ED1134" s="27" t="s">
        <v>182</v>
      </c>
      <c r="EE1134" s="29">
        <v>45055.979490740741</v>
      </c>
      <c r="EF1134" s="28" t="s">
        <v>186</v>
      </c>
      <c r="EG1134" s="28" t="s">
        <v>156</v>
      </c>
      <c r="EH1134" s="28" t="s">
        <v>187</v>
      </c>
      <c r="EI1134" s="29">
        <v>45103.816863425927</v>
      </c>
      <c r="EJ1134" s="28" t="s">
        <v>197</v>
      </c>
      <c r="EK1134" s="28" t="s">
        <v>156</v>
      </c>
      <c r="EL1134" s="28" t="s">
        <v>198</v>
      </c>
      <c r="EM1134" s="45" t="s">
        <v>3713</v>
      </c>
      <c r="EN1134" s="46" t="str">
        <f t="shared" si="120"/>
        <v>343F109A</v>
      </c>
      <c r="EO1134" s="47">
        <f t="shared" si="121"/>
        <v>45225</v>
      </c>
      <c r="EP1134" s="47">
        <f t="shared" si="122"/>
        <v>45204</v>
      </c>
      <c r="EQ1134" s="48" t="str">
        <f t="shared" ca="1" si="123"/>
        <v>Y</v>
      </c>
      <c r="ER1134" s="49">
        <f t="shared" si="124"/>
        <v>21</v>
      </c>
      <c r="ES1134" s="50"/>
      <c r="ET1134" s="51">
        <f t="shared" si="125"/>
        <v>21</v>
      </c>
      <c r="EU1134" s="52">
        <f t="shared" si="126"/>
        <v>0</v>
      </c>
      <c r="EV1134" s="46"/>
      <c r="EW1134" s="23" t="s">
        <v>3721</v>
      </c>
    </row>
    <row r="1135" spans="1:153" ht="14.25" customHeight="1">
      <c r="A1135" s="8">
        <v>1128</v>
      </c>
      <c r="B1135" s="9" t="s">
        <v>141</v>
      </c>
      <c r="C1135" s="10" t="s">
        <v>206</v>
      </c>
      <c r="D1135" s="10" t="s">
        <v>2008</v>
      </c>
      <c r="E1135" s="10" t="s">
        <v>151</v>
      </c>
      <c r="F1135" s="9" t="s">
        <v>2972</v>
      </c>
      <c r="G1135" s="10" t="s">
        <v>432</v>
      </c>
      <c r="H1135" s="9" t="s">
        <v>433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336</v>
      </c>
      <c r="S1135" s="9" t="s">
        <v>305</v>
      </c>
      <c r="T1135" s="9" t="s">
        <v>306</v>
      </c>
      <c r="U1135" s="9" t="s">
        <v>337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2973</v>
      </c>
      <c r="AA1135" s="9" t="s">
        <v>2974</v>
      </c>
      <c r="AB1135" s="12" t="s">
        <v>2975</v>
      </c>
      <c r="AC1135" s="10" t="s">
        <v>2976</v>
      </c>
      <c r="AD1135" s="9" t="s">
        <v>2974</v>
      </c>
      <c r="AE1135" s="13" t="s">
        <v>2975</v>
      </c>
      <c r="AF1135" s="14" t="s">
        <v>314</v>
      </c>
      <c r="AG1135" s="10" t="s">
        <v>3123</v>
      </c>
      <c r="AH1135" s="11" t="s">
        <v>2978</v>
      </c>
      <c r="AI1135" s="11" t="s">
        <v>2979</v>
      </c>
      <c r="AJ1135" s="10" t="s">
        <v>2980</v>
      </c>
      <c r="AK1135" s="11" t="s">
        <v>2979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1.8</v>
      </c>
      <c r="AU1135" s="10" t="s">
        <v>142</v>
      </c>
      <c r="AV1135" s="16">
        <v>75000</v>
      </c>
      <c r="AW1135" s="16">
        <v>82500</v>
      </c>
      <c r="AX1135" s="16">
        <v>0</v>
      </c>
      <c r="AY1135" s="16">
        <v>15000</v>
      </c>
      <c r="AZ1135" s="16">
        <v>0</v>
      </c>
      <c r="BA1135" s="17">
        <v>45323</v>
      </c>
      <c r="BB1135" s="30" t="s">
        <v>175</v>
      </c>
      <c r="BC1135" s="18">
        <v>45119</v>
      </c>
      <c r="BD1135" s="17">
        <v>45504</v>
      </c>
      <c r="BE1135" s="17">
        <v>45535</v>
      </c>
      <c r="BF1135" s="17">
        <v>45122</v>
      </c>
      <c r="BG1135" s="10">
        <v>85264253</v>
      </c>
      <c r="BH1135" s="9" t="s">
        <v>414</v>
      </c>
      <c r="BI1135" s="19">
        <v>45170</v>
      </c>
      <c r="BJ1135" s="20">
        <v>45173</v>
      </c>
      <c r="BK1135" s="16">
        <v>6000</v>
      </c>
      <c r="BL1135" s="16">
        <v>10800</v>
      </c>
      <c r="BM1135" s="9" t="s">
        <v>177</v>
      </c>
      <c r="BN1135" s="9" t="s">
        <v>436</v>
      </c>
      <c r="BO1135" s="9" t="s">
        <v>635</v>
      </c>
      <c r="BP1135" s="17">
        <v>45262</v>
      </c>
      <c r="BQ1135" s="17" t="s">
        <v>156</v>
      </c>
      <c r="BR1135" s="17" t="s">
        <v>156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 t="s">
        <v>156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44950</v>
      </c>
      <c r="CD1135" s="10" t="s">
        <v>156</v>
      </c>
      <c r="CE1135" s="17" t="s">
        <v>156</v>
      </c>
      <c r="CF1135" s="17" t="s">
        <v>156</v>
      </c>
      <c r="CG1135" s="17" t="s">
        <v>156</v>
      </c>
      <c r="CH1135" s="17">
        <v>44946</v>
      </c>
      <c r="CI1135" s="16">
        <v>6000</v>
      </c>
      <c r="CJ1135" s="10" t="s">
        <v>3124</v>
      </c>
      <c r="CK1135" s="10" t="s">
        <v>230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 t="s">
        <v>156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45132</v>
      </c>
      <c r="CX1135" s="10" t="s">
        <v>2098</v>
      </c>
      <c r="CY1135" s="17">
        <v>45125</v>
      </c>
      <c r="CZ1135" s="17" t="s">
        <v>156</v>
      </c>
      <c r="DA1135" s="17">
        <v>45006</v>
      </c>
      <c r="DB1135" s="17" t="s">
        <v>156</v>
      </c>
      <c r="DC1135" s="16">
        <v>0</v>
      </c>
      <c r="DD1135" s="10" t="s">
        <v>156</v>
      </c>
      <c r="DE1135" s="10" t="s">
        <v>156</v>
      </c>
      <c r="DF1135" s="18" t="s">
        <v>156</v>
      </c>
      <c r="DG1135" s="17">
        <v>45162</v>
      </c>
      <c r="DH1135" s="10" t="s">
        <v>2132</v>
      </c>
      <c r="DI1135" s="17">
        <v>45153</v>
      </c>
      <c r="DJ1135" s="17" t="s">
        <v>156</v>
      </c>
      <c r="DK1135" s="17">
        <v>45006</v>
      </c>
      <c r="DL1135" s="17" t="s">
        <v>156</v>
      </c>
      <c r="DM1135" s="16">
        <v>0</v>
      </c>
      <c r="DN1135" s="10" t="s">
        <v>156</v>
      </c>
      <c r="DO1135" s="10" t="s">
        <v>156</v>
      </c>
      <c r="DP1135" s="16">
        <v>36</v>
      </c>
      <c r="DQ1135" s="16">
        <v>18</v>
      </c>
      <c r="DR1135" s="11">
        <v>18</v>
      </c>
      <c r="DS1135" s="16">
        <v>36</v>
      </c>
      <c r="DT1135" s="16">
        <v>0</v>
      </c>
      <c r="DU1135" s="11" t="s">
        <v>181</v>
      </c>
      <c r="DV1135" s="11" t="s">
        <v>182</v>
      </c>
      <c r="DW1135" s="27" t="s">
        <v>156</v>
      </c>
      <c r="DX1135" s="27" t="s">
        <v>156</v>
      </c>
      <c r="DY1135" s="20" t="s">
        <v>2474</v>
      </c>
      <c r="DZ1135" s="16">
        <v>7</v>
      </c>
      <c r="EA1135" s="16">
        <v>55</v>
      </c>
      <c r="EB1135" s="27" t="s">
        <v>185</v>
      </c>
      <c r="EC1135" s="27" t="s">
        <v>185</v>
      </c>
      <c r="ED1135" s="27" t="s">
        <v>182</v>
      </c>
      <c r="EE1135" s="29">
        <v>44940.338067129633</v>
      </c>
      <c r="EF1135" s="28" t="s">
        <v>188</v>
      </c>
      <c r="EG1135" s="28" t="s">
        <v>189</v>
      </c>
      <c r="EH1135" s="28" t="s">
        <v>190</v>
      </c>
      <c r="EI1135" s="29">
        <v>45117.81590277778</v>
      </c>
      <c r="EJ1135" s="28" t="s">
        <v>197</v>
      </c>
      <c r="EK1135" s="28" t="s">
        <v>156</v>
      </c>
      <c r="EL1135" s="28" t="s">
        <v>198</v>
      </c>
      <c r="EM1135" s="45" t="s">
        <v>3713</v>
      </c>
      <c r="EN1135" s="46" t="str">
        <f t="shared" si="120"/>
        <v>343F108A</v>
      </c>
      <c r="EO1135" s="47">
        <f t="shared" si="121"/>
        <v>45200</v>
      </c>
      <c r="EP1135" s="47">
        <f t="shared" si="122"/>
        <v>45132</v>
      </c>
      <c r="EQ1135" s="48" t="str">
        <f t="shared" ca="1" si="123"/>
        <v>Y</v>
      </c>
      <c r="ER1135" s="49">
        <f t="shared" si="124"/>
        <v>68</v>
      </c>
      <c r="ES1135" s="50"/>
      <c r="ET1135" s="51">
        <f t="shared" si="125"/>
        <v>68</v>
      </c>
      <c r="EU1135" s="52">
        <f t="shared" si="126"/>
        <v>408000</v>
      </c>
      <c r="EV1135" s="46"/>
      <c r="EW1135" s="23" t="s">
        <v>3714</v>
      </c>
    </row>
    <row r="1136" spans="1:153" ht="14.25" customHeight="1">
      <c r="A1136" s="8">
        <v>1129</v>
      </c>
      <c r="B1136" s="9" t="s">
        <v>141</v>
      </c>
      <c r="C1136" s="10" t="s">
        <v>206</v>
      </c>
      <c r="D1136" s="10" t="s">
        <v>2008</v>
      </c>
      <c r="E1136" s="10" t="s">
        <v>151</v>
      </c>
      <c r="F1136" s="9" t="s">
        <v>2972</v>
      </c>
      <c r="G1136" s="10" t="s">
        <v>432</v>
      </c>
      <c r="H1136" s="9" t="s">
        <v>433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336</v>
      </c>
      <c r="S1136" s="9" t="s">
        <v>305</v>
      </c>
      <c r="T1136" s="9" t="s">
        <v>306</v>
      </c>
      <c r="U1136" s="9" t="s">
        <v>337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2973</v>
      </c>
      <c r="AA1136" s="9" t="s">
        <v>2974</v>
      </c>
      <c r="AB1136" s="12" t="s">
        <v>2975</v>
      </c>
      <c r="AC1136" s="10" t="s">
        <v>2976</v>
      </c>
      <c r="AD1136" s="9" t="s">
        <v>2974</v>
      </c>
      <c r="AE1136" s="13" t="s">
        <v>2975</v>
      </c>
      <c r="AF1136" s="14" t="s">
        <v>314</v>
      </c>
      <c r="AG1136" s="10" t="s">
        <v>3123</v>
      </c>
      <c r="AH1136" s="11" t="s">
        <v>2978</v>
      </c>
      <c r="AI1136" s="11" t="s">
        <v>2979</v>
      </c>
      <c r="AJ1136" s="10" t="s">
        <v>2980</v>
      </c>
      <c r="AK1136" s="11" t="s">
        <v>2979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1.8</v>
      </c>
      <c r="AU1136" s="10" t="s">
        <v>142</v>
      </c>
      <c r="AV1136" s="16">
        <v>75000</v>
      </c>
      <c r="AW1136" s="16">
        <v>82500</v>
      </c>
      <c r="AX1136" s="16">
        <v>0</v>
      </c>
      <c r="AY1136" s="16">
        <v>15000</v>
      </c>
      <c r="AZ1136" s="16">
        <v>0</v>
      </c>
      <c r="BA1136" s="17">
        <v>45323</v>
      </c>
      <c r="BB1136" s="30" t="s">
        <v>175</v>
      </c>
      <c r="BC1136" s="18">
        <v>45119</v>
      </c>
      <c r="BD1136" s="17">
        <v>45504</v>
      </c>
      <c r="BE1136" s="17">
        <v>45535</v>
      </c>
      <c r="BF1136" s="17">
        <v>45122</v>
      </c>
      <c r="BG1136" s="10">
        <v>85264260</v>
      </c>
      <c r="BH1136" s="9" t="s">
        <v>319</v>
      </c>
      <c r="BI1136" s="19">
        <v>45292</v>
      </c>
      <c r="BJ1136" s="20">
        <v>45292</v>
      </c>
      <c r="BK1136" s="16">
        <v>8000</v>
      </c>
      <c r="BL1136" s="16">
        <v>14400</v>
      </c>
      <c r="BM1136" s="9" t="s">
        <v>177</v>
      </c>
      <c r="BN1136" s="9" t="s">
        <v>383</v>
      </c>
      <c r="BO1136" s="9" t="s">
        <v>156</v>
      </c>
      <c r="BP1136" s="17">
        <v>45365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45113</v>
      </c>
      <c r="CD1136" s="10" t="s">
        <v>2443</v>
      </c>
      <c r="CE1136" s="17" t="s">
        <v>156</v>
      </c>
      <c r="CF1136" s="17" t="s">
        <v>156</v>
      </c>
      <c r="CG1136" s="17" t="s">
        <v>156</v>
      </c>
      <c r="CH1136" s="17">
        <v>45112</v>
      </c>
      <c r="CI1136" s="16">
        <v>8000</v>
      </c>
      <c r="CJ1136" s="10" t="s">
        <v>3125</v>
      </c>
      <c r="CK1136" s="10" t="s">
        <v>230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>
        <v>45230</v>
      </c>
      <c r="CX1136" s="10" t="s">
        <v>3126</v>
      </c>
      <c r="CY1136" s="17">
        <v>45216</v>
      </c>
      <c r="CZ1136" s="17" t="s">
        <v>156</v>
      </c>
      <c r="DA1136" s="17">
        <v>45006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>
        <v>45267</v>
      </c>
      <c r="DH1136" s="10" t="s">
        <v>3127</v>
      </c>
      <c r="DI1136" s="17">
        <v>45244</v>
      </c>
      <c r="DJ1136" s="17" t="s">
        <v>156</v>
      </c>
      <c r="DK1136" s="17">
        <v>45006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36</v>
      </c>
      <c r="DQ1136" s="16">
        <v>18</v>
      </c>
      <c r="DR1136" s="11">
        <v>18</v>
      </c>
      <c r="DS1136" s="16">
        <v>36</v>
      </c>
      <c r="DT1136" s="16">
        <v>0</v>
      </c>
      <c r="DU1136" s="11" t="s">
        <v>181</v>
      </c>
      <c r="DV1136" s="11" t="s">
        <v>182</v>
      </c>
      <c r="DW1136" s="27" t="s">
        <v>156</v>
      </c>
      <c r="DX1136" s="27" t="s">
        <v>156</v>
      </c>
      <c r="DY1136" s="20" t="s">
        <v>3128</v>
      </c>
      <c r="DZ1136" s="16">
        <v>7</v>
      </c>
      <c r="EA1136" s="16">
        <v>55</v>
      </c>
      <c r="EB1136" s="27" t="s">
        <v>185</v>
      </c>
      <c r="EC1136" s="27" t="s">
        <v>185</v>
      </c>
      <c r="ED1136" s="27" t="s">
        <v>182</v>
      </c>
      <c r="EE1136" s="29">
        <v>44940.338067129633</v>
      </c>
      <c r="EF1136" s="28" t="s">
        <v>188</v>
      </c>
      <c r="EG1136" s="28" t="s">
        <v>189</v>
      </c>
      <c r="EH1136" s="28" t="s">
        <v>190</v>
      </c>
      <c r="EI1136" s="29">
        <v>45117.81590277778</v>
      </c>
      <c r="EJ1136" s="28" t="s">
        <v>197</v>
      </c>
      <c r="EK1136" s="28" t="s">
        <v>156</v>
      </c>
      <c r="EL1136" s="28" t="s">
        <v>198</v>
      </c>
      <c r="EM1136" s="45" t="s">
        <v>3713</v>
      </c>
      <c r="EN1136" s="46" t="str">
        <f t="shared" si="120"/>
        <v>343F108A</v>
      </c>
      <c r="EO1136" s="47">
        <f t="shared" si="121"/>
        <v>45303</v>
      </c>
      <c r="EP1136" s="47">
        <f t="shared" si="122"/>
        <v>45230</v>
      </c>
      <c r="EQ1136" s="48" t="str">
        <f t="shared" ca="1" si="123"/>
        <v>Y</v>
      </c>
      <c r="ER1136" s="49">
        <f t="shared" si="124"/>
        <v>73</v>
      </c>
      <c r="ES1136" s="50"/>
      <c r="ET1136" s="51">
        <f t="shared" si="125"/>
        <v>73</v>
      </c>
      <c r="EU1136" s="52">
        <f t="shared" si="126"/>
        <v>584000</v>
      </c>
      <c r="EV1136" s="46"/>
      <c r="EW1136" s="23" t="s">
        <v>3714</v>
      </c>
    </row>
    <row r="1137" spans="1:153" ht="14.25" customHeight="1">
      <c r="A1137" s="8">
        <v>1130</v>
      </c>
      <c r="B1137" s="9" t="s">
        <v>141</v>
      </c>
      <c r="C1137" s="10" t="s">
        <v>206</v>
      </c>
      <c r="D1137" s="10" t="s">
        <v>2008</v>
      </c>
      <c r="E1137" s="10" t="s">
        <v>151</v>
      </c>
      <c r="F1137" s="9" t="s">
        <v>2972</v>
      </c>
      <c r="G1137" s="10" t="s">
        <v>432</v>
      </c>
      <c r="H1137" s="9" t="s">
        <v>433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336</v>
      </c>
      <c r="S1137" s="9" t="s">
        <v>305</v>
      </c>
      <c r="T1137" s="9" t="s">
        <v>306</v>
      </c>
      <c r="U1137" s="9" t="s">
        <v>337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2973</v>
      </c>
      <c r="AA1137" s="9" t="s">
        <v>2974</v>
      </c>
      <c r="AB1137" s="12" t="s">
        <v>2975</v>
      </c>
      <c r="AC1137" s="10" t="s">
        <v>2976</v>
      </c>
      <c r="AD1137" s="9" t="s">
        <v>2974</v>
      </c>
      <c r="AE1137" s="13" t="s">
        <v>2975</v>
      </c>
      <c r="AF1137" s="14" t="s">
        <v>314</v>
      </c>
      <c r="AG1137" s="10" t="s">
        <v>3123</v>
      </c>
      <c r="AH1137" s="11" t="s">
        <v>2978</v>
      </c>
      <c r="AI1137" s="11" t="s">
        <v>2979</v>
      </c>
      <c r="AJ1137" s="10" t="s">
        <v>2980</v>
      </c>
      <c r="AK1137" s="11" t="s">
        <v>2979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1.8</v>
      </c>
      <c r="AU1137" s="10" t="s">
        <v>142</v>
      </c>
      <c r="AV1137" s="16">
        <v>75000</v>
      </c>
      <c r="AW1137" s="16">
        <v>82500</v>
      </c>
      <c r="AX1137" s="16">
        <v>0</v>
      </c>
      <c r="AY1137" s="16">
        <v>15000</v>
      </c>
      <c r="AZ1137" s="16">
        <v>0</v>
      </c>
      <c r="BA1137" s="17">
        <v>45323</v>
      </c>
      <c r="BB1137" s="30" t="s">
        <v>175</v>
      </c>
      <c r="BC1137" s="18">
        <v>45119</v>
      </c>
      <c r="BD1137" s="17">
        <v>45504</v>
      </c>
      <c r="BE1137" s="17">
        <v>45535</v>
      </c>
      <c r="BF1137" s="17">
        <v>45122</v>
      </c>
      <c r="BG1137" s="10">
        <v>85307466</v>
      </c>
      <c r="BH1137" s="9" t="s">
        <v>321</v>
      </c>
      <c r="BI1137" s="19">
        <v>45323</v>
      </c>
      <c r="BJ1137" s="20">
        <v>45327</v>
      </c>
      <c r="BK1137" s="16">
        <v>9000</v>
      </c>
      <c r="BL1137" s="16">
        <v>16200</v>
      </c>
      <c r="BM1137" s="9" t="s">
        <v>177</v>
      </c>
      <c r="BN1137" s="9" t="s">
        <v>470</v>
      </c>
      <c r="BO1137" s="9" t="s">
        <v>156</v>
      </c>
      <c r="BP1137" s="17">
        <v>45397</v>
      </c>
      <c r="BQ1137" s="17" t="s">
        <v>156</v>
      </c>
      <c r="BR1137" s="17" t="s">
        <v>156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 t="s">
        <v>156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45212</v>
      </c>
      <c r="CD1137" s="10" t="s">
        <v>3129</v>
      </c>
      <c r="CE1137" s="17">
        <v>45212</v>
      </c>
      <c r="CF1137" s="17" t="s">
        <v>156</v>
      </c>
      <c r="CG1137" s="17">
        <v>45105</v>
      </c>
      <c r="CH1137" s="17" t="s">
        <v>156</v>
      </c>
      <c r="CI1137" s="16">
        <v>0</v>
      </c>
      <c r="CJ1137" s="10" t="s">
        <v>156</v>
      </c>
      <c r="CK1137" s="10" t="s">
        <v>156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 t="s">
        <v>156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45314</v>
      </c>
      <c r="CX1137" s="10" t="s">
        <v>3130</v>
      </c>
      <c r="CY1137" s="17">
        <v>45310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45323</v>
      </c>
      <c r="DH1137" s="10" t="s">
        <v>3131</v>
      </c>
      <c r="DI1137" s="17">
        <v>45324</v>
      </c>
      <c r="DJ1137" s="17" t="s">
        <v>156</v>
      </c>
      <c r="DK1137" s="17">
        <v>45110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36</v>
      </c>
      <c r="DQ1137" s="16">
        <v>18</v>
      </c>
      <c r="DR1137" s="11">
        <v>18</v>
      </c>
      <c r="DS1137" s="16">
        <v>36</v>
      </c>
      <c r="DT1137" s="16">
        <v>0</v>
      </c>
      <c r="DU1137" s="11" t="s">
        <v>181</v>
      </c>
      <c r="DV1137" s="11" t="s">
        <v>182</v>
      </c>
      <c r="DW1137" s="27" t="s">
        <v>156</v>
      </c>
      <c r="DX1137" s="27" t="s">
        <v>156</v>
      </c>
      <c r="DY1137" s="20" t="s">
        <v>3132</v>
      </c>
      <c r="DZ1137" s="16">
        <v>7</v>
      </c>
      <c r="EA1137" s="16">
        <v>55</v>
      </c>
      <c r="EB1137" s="27" t="s">
        <v>185</v>
      </c>
      <c r="EC1137" s="27" t="s">
        <v>185</v>
      </c>
      <c r="ED1137" s="27" t="s">
        <v>182</v>
      </c>
      <c r="EE1137" s="29">
        <v>44953.345555555556</v>
      </c>
      <c r="EF1137" s="28" t="s">
        <v>188</v>
      </c>
      <c r="EG1137" s="28" t="s">
        <v>189</v>
      </c>
      <c r="EH1137" s="28" t="s">
        <v>190</v>
      </c>
      <c r="EI1137" s="29">
        <v>45119.041805555556</v>
      </c>
      <c r="EJ1137" s="28" t="s">
        <v>2174</v>
      </c>
      <c r="EK1137" s="28" t="s">
        <v>2175</v>
      </c>
      <c r="EL1137" s="28" t="s">
        <v>190</v>
      </c>
      <c r="EM1137" s="45" t="s">
        <v>3713</v>
      </c>
      <c r="EN1137" s="46" t="str">
        <f t="shared" si="120"/>
        <v>343F108A</v>
      </c>
      <c r="EO1137" s="47">
        <f t="shared" si="121"/>
        <v>45335</v>
      </c>
      <c r="EP1137" s="47">
        <f t="shared" si="122"/>
        <v>45314</v>
      </c>
      <c r="EQ1137" s="48" t="str">
        <f t="shared" ca="1" si="123"/>
        <v>Y</v>
      </c>
      <c r="ER1137" s="49">
        <f t="shared" si="124"/>
        <v>21</v>
      </c>
      <c r="ES1137" s="50"/>
      <c r="ET1137" s="51">
        <f t="shared" si="125"/>
        <v>21</v>
      </c>
      <c r="EU1137" s="52">
        <f t="shared" si="126"/>
        <v>189000</v>
      </c>
      <c r="EV1137" s="46"/>
      <c r="EW1137" s="23" t="s">
        <v>3721</v>
      </c>
    </row>
    <row r="1138" spans="1:153" ht="14.25" customHeight="1">
      <c r="A1138" s="8">
        <v>1131</v>
      </c>
      <c r="B1138" s="9" t="s">
        <v>141</v>
      </c>
      <c r="C1138" s="10" t="s">
        <v>206</v>
      </c>
      <c r="D1138" s="10" t="s">
        <v>2008</v>
      </c>
      <c r="E1138" s="10" t="s">
        <v>151</v>
      </c>
      <c r="F1138" s="9" t="s">
        <v>2972</v>
      </c>
      <c r="G1138" s="10" t="s">
        <v>432</v>
      </c>
      <c r="H1138" s="9" t="s">
        <v>433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336</v>
      </c>
      <c r="S1138" s="9" t="s">
        <v>305</v>
      </c>
      <c r="T1138" s="9" t="s">
        <v>306</v>
      </c>
      <c r="U1138" s="9" t="s">
        <v>337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2973</v>
      </c>
      <c r="AA1138" s="9" t="s">
        <v>2974</v>
      </c>
      <c r="AB1138" s="12" t="s">
        <v>2975</v>
      </c>
      <c r="AC1138" s="10" t="s">
        <v>2976</v>
      </c>
      <c r="AD1138" s="9" t="s">
        <v>2974</v>
      </c>
      <c r="AE1138" s="13" t="s">
        <v>2975</v>
      </c>
      <c r="AF1138" s="14" t="s">
        <v>314</v>
      </c>
      <c r="AG1138" s="10" t="s">
        <v>3123</v>
      </c>
      <c r="AH1138" s="11" t="s">
        <v>2978</v>
      </c>
      <c r="AI1138" s="11" t="s">
        <v>2979</v>
      </c>
      <c r="AJ1138" s="10" t="s">
        <v>2980</v>
      </c>
      <c r="AK1138" s="11" t="s">
        <v>2979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1.8</v>
      </c>
      <c r="AU1138" s="10" t="s">
        <v>142</v>
      </c>
      <c r="AV1138" s="16">
        <v>75000</v>
      </c>
      <c r="AW1138" s="16">
        <v>82500</v>
      </c>
      <c r="AX1138" s="16">
        <v>0</v>
      </c>
      <c r="AY1138" s="16">
        <v>15000</v>
      </c>
      <c r="AZ1138" s="16">
        <v>0</v>
      </c>
      <c r="BA1138" s="17">
        <v>45323</v>
      </c>
      <c r="BB1138" s="30" t="s">
        <v>175</v>
      </c>
      <c r="BC1138" s="18">
        <v>45119</v>
      </c>
      <c r="BD1138" s="17">
        <v>45504</v>
      </c>
      <c r="BE1138" s="17">
        <v>45535</v>
      </c>
      <c r="BF1138" s="17">
        <v>45122</v>
      </c>
      <c r="BG1138" s="10">
        <v>85264258</v>
      </c>
      <c r="BH1138" s="9" t="s">
        <v>258</v>
      </c>
      <c r="BI1138" s="19">
        <v>45352</v>
      </c>
      <c r="BJ1138" s="20">
        <v>45355</v>
      </c>
      <c r="BK1138" s="16">
        <v>9000</v>
      </c>
      <c r="BL1138" s="16">
        <v>16200</v>
      </c>
      <c r="BM1138" s="9" t="s">
        <v>177</v>
      </c>
      <c r="BN1138" s="9" t="s">
        <v>470</v>
      </c>
      <c r="BO1138" s="9" t="s">
        <v>156</v>
      </c>
      <c r="BP1138" s="17">
        <v>45427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45254</v>
      </c>
      <c r="CD1138" s="10" t="s">
        <v>3127</v>
      </c>
      <c r="CE1138" s="17">
        <v>45254</v>
      </c>
      <c r="CF1138" s="17" t="s">
        <v>156</v>
      </c>
      <c r="CG1138" s="17">
        <v>45008</v>
      </c>
      <c r="CH1138" s="17" t="s">
        <v>156</v>
      </c>
      <c r="CI1138" s="16">
        <v>0</v>
      </c>
      <c r="CJ1138" s="10" t="s">
        <v>156</v>
      </c>
      <c r="CK1138" s="10" t="s">
        <v>156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45344</v>
      </c>
      <c r="CX1138" s="10" t="s">
        <v>3133</v>
      </c>
      <c r="CY1138" s="17">
        <v>45345</v>
      </c>
      <c r="CZ1138" s="17" t="s">
        <v>156</v>
      </c>
      <c r="DA1138" s="17">
        <v>45008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45351</v>
      </c>
      <c r="DH1138" s="10" t="s">
        <v>3134</v>
      </c>
      <c r="DI1138" s="17">
        <v>45352</v>
      </c>
      <c r="DJ1138" s="17" t="s">
        <v>156</v>
      </c>
      <c r="DK1138" s="17">
        <v>45008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36</v>
      </c>
      <c r="DQ1138" s="16">
        <v>18</v>
      </c>
      <c r="DR1138" s="11">
        <v>18</v>
      </c>
      <c r="DS1138" s="16">
        <v>36</v>
      </c>
      <c r="DT1138" s="16">
        <v>0</v>
      </c>
      <c r="DU1138" s="11" t="s">
        <v>181</v>
      </c>
      <c r="DV1138" s="11" t="s">
        <v>182</v>
      </c>
      <c r="DW1138" s="27" t="s">
        <v>156</v>
      </c>
      <c r="DX1138" s="27" t="s">
        <v>156</v>
      </c>
      <c r="DY1138" s="20" t="s">
        <v>3135</v>
      </c>
      <c r="DZ1138" s="16">
        <v>7</v>
      </c>
      <c r="EA1138" s="16">
        <v>55</v>
      </c>
      <c r="EB1138" s="27" t="s">
        <v>185</v>
      </c>
      <c r="EC1138" s="27" t="s">
        <v>185</v>
      </c>
      <c r="ED1138" s="27" t="s">
        <v>182</v>
      </c>
      <c r="EE1138" s="29">
        <v>44940.338067129633</v>
      </c>
      <c r="EF1138" s="28" t="s">
        <v>188</v>
      </c>
      <c r="EG1138" s="28" t="s">
        <v>189</v>
      </c>
      <c r="EH1138" s="28" t="s">
        <v>190</v>
      </c>
      <c r="EI1138" s="29">
        <v>45099.994004629632</v>
      </c>
      <c r="EJ1138" s="28" t="s">
        <v>2174</v>
      </c>
      <c r="EK1138" s="28" t="s">
        <v>2175</v>
      </c>
      <c r="EL1138" s="28" t="s">
        <v>190</v>
      </c>
      <c r="EM1138" s="45" t="s">
        <v>3713</v>
      </c>
      <c r="EN1138" s="46" t="str">
        <f t="shared" si="120"/>
        <v>343F108A</v>
      </c>
      <c r="EO1138" s="47">
        <f t="shared" si="121"/>
        <v>45365</v>
      </c>
      <c r="EP1138" s="47">
        <f t="shared" si="122"/>
        <v>45344</v>
      </c>
      <c r="EQ1138" s="48" t="str">
        <f t="shared" ca="1" si="123"/>
        <v>Y</v>
      </c>
      <c r="ER1138" s="49">
        <f t="shared" si="124"/>
        <v>21</v>
      </c>
      <c r="ES1138" s="50"/>
      <c r="ET1138" s="51">
        <f t="shared" si="125"/>
        <v>21</v>
      </c>
      <c r="EU1138" s="52">
        <f t="shared" si="126"/>
        <v>189000</v>
      </c>
      <c r="EV1138" s="46"/>
      <c r="EW1138" s="23" t="s">
        <v>3721</v>
      </c>
    </row>
    <row r="1139" spans="1:153" ht="14.25" customHeight="1">
      <c r="A1139" s="8">
        <v>1132</v>
      </c>
      <c r="B1139" s="9" t="s">
        <v>141</v>
      </c>
      <c r="C1139" s="10" t="s">
        <v>206</v>
      </c>
      <c r="D1139" s="10" t="s">
        <v>2008</v>
      </c>
      <c r="E1139" s="10" t="s">
        <v>151</v>
      </c>
      <c r="F1139" s="9" t="s">
        <v>2972</v>
      </c>
      <c r="G1139" s="10" t="s">
        <v>432</v>
      </c>
      <c r="H1139" s="9" t="s">
        <v>433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336</v>
      </c>
      <c r="S1139" s="9" t="s">
        <v>305</v>
      </c>
      <c r="T1139" s="9" t="s">
        <v>306</v>
      </c>
      <c r="U1139" s="9" t="s">
        <v>337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2973</v>
      </c>
      <c r="AA1139" s="9" t="s">
        <v>2974</v>
      </c>
      <c r="AB1139" s="12" t="s">
        <v>2975</v>
      </c>
      <c r="AC1139" s="10" t="s">
        <v>2976</v>
      </c>
      <c r="AD1139" s="9" t="s">
        <v>2974</v>
      </c>
      <c r="AE1139" s="13" t="s">
        <v>2975</v>
      </c>
      <c r="AF1139" s="14" t="s">
        <v>314</v>
      </c>
      <c r="AG1139" s="10" t="s">
        <v>3123</v>
      </c>
      <c r="AH1139" s="11" t="s">
        <v>2978</v>
      </c>
      <c r="AI1139" s="11" t="s">
        <v>2979</v>
      </c>
      <c r="AJ1139" s="10" t="s">
        <v>2980</v>
      </c>
      <c r="AK1139" s="11" t="s">
        <v>2979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1.8</v>
      </c>
      <c r="AU1139" s="10" t="s">
        <v>142</v>
      </c>
      <c r="AV1139" s="16">
        <v>75000</v>
      </c>
      <c r="AW1139" s="16">
        <v>82500</v>
      </c>
      <c r="AX1139" s="16">
        <v>0</v>
      </c>
      <c r="AY1139" s="16">
        <v>15000</v>
      </c>
      <c r="AZ1139" s="16">
        <v>0</v>
      </c>
      <c r="BA1139" s="17">
        <v>45323</v>
      </c>
      <c r="BB1139" s="30" t="s">
        <v>175</v>
      </c>
      <c r="BC1139" s="18">
        <v>45119</v>
      </c>
      <c r="BD1139" s="17">
        <v>45504</v>
      </c>
      <c r="BE1139" s="17">
        <v>45535</v>
      </c>
      <c r="BF1139" s="17">
        <v>45122</v>
      </c>
      <c r="BG1139" s="10">
        <v>85431306</v>
      </c>
      <c r="BH1139" s="9" t="s">
        <v>303</v>
      </c>
      <c r="BI1139" s="19">
        <v>45352</v>
      </c>
      <c r="BJ1139" s="20">
        <v>45355</v>
      </c>
      <c r="BK1139" s="16">
        <v>5000</v>
      </c>
      <c r="BL1139" s="16">
        <v>9000</v>
      </c>
      <c r="BM1139" s="9" t="s">
        <v>177</v>
      </c>
      <c r="BN1139" s="9" t="s">
        <v>383</v>
      </c>
      <c r="BO1139" s="9" t="s">
        <v>156</v>
      </c>
      <c r="BP1139" s="17">
        <v>45436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>
        <v>45174</v>
      </c>
      <c r="CD1139" s="10" t="s">
        <v>3136</v>
      </c>
      <c r="CE1139" s="17">
        <v>45104</v>
      </c>
      <c r="CF1139" s="17" t="s">
        <v>156</v>
      </c>
      <c r="CG1139" s="17">
        <v>45000</v>
      </c>
      <c r="CH1139" s="17" t="s">
        <v>156</v>
      </c>
      <c r="CI1139" s="16">
        <v>0</v>
      </c>
      <c r="CJ1139" s="10" t="s">
        <v>156</v>
      </c>
      <c r="CK1139" s="10" t="s">
        <v>156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>
        <v>45272</v>
      </c>
      <c r="CX1139" s="10" t="s">
        <v>3137</v>
      </c>
      <c r="CY1139" s="17">
        <v>45216</v>
      </c>
      <c r="CZ1139" s="17" t="s">
        <v>156</v>
      </c>
      <c r="DA1139" s="17">
        <v>45006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>
        <v>45337</v>
      </c>
      <c r="DH1139" s="10" t="s">
        <v>3127</v>
      </c>
      <c r="DI1139" s="17">
        <v>45244</v>
      </c>
      <c r="DJ1139" s="17" t="s">
        <v>156</v>
      </c>
      <c r="DK1139" s="17">
        <v>45006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36</v>
      </c>
      <c r="DQ1139" s="16">
        <v>18</v>
      </c>
      <c r="DR1139" s="11">
        <v>18</v>
      </c>
      <c r="DS1139" s="16">
        <v>36</v>
      </c>
      <c r="DT1139" s="16">
        <v>0</v>
      </c>
      <c r="DU1139" s="11" t="s">
        <v>181</v>
      </c>
      <c r="DV1139" s="11" t="s">
        <v>182</v>
      </c>
      <c r="DW1139" s="27" t="s">
        <v>156</v>
      </c>
      <c r="DX1139" s="27" t="s">
        <v>156</v>
      </c>
      <c r="DY1139" s="20" t="s">
        <v>3138</v>
      </c>
      <c r="DZ1139" s="16">
        <v>7</v>
      </c>
      <c r="EA1139" s="16">
        <v>55</v>
      </c>
      <c r="EB1139" s="27" t="s">
        <v>185</v>
      </c>
      <c r="EC1139" s="27" t="s">
        <v>185</v>
      </c>
      <c r="ED1139" s="27" t="s">
        <v>182</v>
      </c>
      <c r="EE1139" s="29">
        <v>44995.419814814813</v>
      </c>
      <c r="EF1139" s="28" t="s">
        <v>195</v>
      </c>
      <c r="EG1139" s="28" t="s">
        <v>196</v>
      </c>
      <c r="EH1139" s="28" t="s">
        <v>190</v>
      </c>
      <c r="EI1139" s="29">
        <v>45114.62667824074</v>
      </c>
      <c r="EJ1139" s="28" t="s">
        <v>197</v>
      </c>
      <c r="EK1139" s="28" t="s">
        <v>156</v>
      </c>
      <c r="EL1139" s="28" t="s">
        <v>198</v>
      </c>
      <c r="EM1139" s="45" t="s">
        <v>3713</v>
      </c>
      <c r="EN1139" s="46" t="str">
        <f t="shared" si="120"/>
        <v>343F108A</v>
      </c>
      <c r="EO1139" s="47">
        <f t="shared" si="121"/>
        <v>45374</v>
      </c>
      <c r="EP1139" s="47">
        <f t="shared" si="122"/>
        <v>45272</v>
      </c>
      <c r="EQ1139" s="48" t="str">
        <f t="shared" ca="1" si="123"/>
        <v>Y</v>
      </c>
      <c r="ER1139" s="49">
        <f t="shared" si="124"/>
        <v>102</v>
      </c>
      <c r="ES1139" s="50"/>
      <c r="ET1139" s="51">
        <f t="shared" si="125"/>
        <v>102</v>
      </c>
      <c r="EU1139" s="52">
        <f t="shared" si="126"/>
        <v>510000</v>
      </c>
      <c r="EV1139" s="46"/>
      <c r="EW1139" s="23" t="s">
        <v>3714</v>
      </c>
    </row>
    <row r="1140" spans="1:153" ht="14.25" customHeight="1">
      <c r="A1140" s="8">
        <v>1133</v>
      </c>
      <c r="B1140" s="9" t="s">
        <v>141</v>
      </c>
      <c r="C1140" s="10" t="s">
        <v>206</v>
      </c>
      <c r="D1140" s="10" t="s">
        <v>2008</v>
      </c>
      <c r="E1140" s="10" t="s">
        <v>151</v>
      </c>
      <c r="F1140" s="9" t="s">
        <v>2972</v>
      </c>
      <c r="G1140" s="10" t="s">
        <v>432</v>
      </c>
      <c r="H1140" s="9" t="s">
        <v>433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336</v>
      </c>
      <c r="S1140" s="9" t="s">
        <v>305</v>
      </c>
      <c r="T1140" s="9" t="s">
        <v>306</v>
      </c>
      <c r="U1140" s="9" t="s">
        <v>337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2973</v>
      </c>
      <c r="AA1140" s="9" t="s">
        <v>2974</v>
      </c>
      <c r="AB1140" s="12" t="s">
        <v>2975</v>
      </c>
      <c r="AC1140" s="10" t="s">
        <v>2976</v>
      </c>
      <c r="AD1140" s="9" t="s">
        <v>2974</v>
      </c>
      <c r="AE1140" s="13" t="s">
        <v>2975</v>
      </c>
      <c r="AF1140" s="14" t="s">
        <v>314</v>
      </c>
      <c r="AG1140" s="10" t="s">
        <v>3123</v>
      </c>
      <c r="AH1140" s="11" t="s">
        <v>2978</v>
      </c>
      <c r="AI1140" s="11" t="s">
        <v>2979</v>
      </c>
      <c r="AJ1140" s="10" t="s">
        <v>2980</v>
      </c>
      <c r="AK1140" s="11" t="s">
        <v>2979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1.8</v>
      </c>
      <c r="AU1140" s="10" t="s">
        <v>142</v>
      </c>
      <c r="AV1140" s="16">
        <v>75000</v>
      </c>
      <c r="AW1140" s="16">
        <v>82500</v>
      </c>
      <c r="AX1140" s="16">
        <v>0</v>
      </c>
      <c r="AY1140" s="16">
        <v>15000</v>
      </c>
      <c r="AZ1140" s="16">
        <v>0</v>
      </c>
      <c r="BA1140" s="17">
        <v>45323</v>
      </c>
      <c r="BB1140" s="30" t="s">
        <v>175</v>
      </c>
      <c r="BC1140" s="18">
        <v>45119</v>
      </c>
      <c r="BD1140" s="17">
        <v>45504</v>
      </c>
      <c r="BE1140" s="17">
        <v>45535</v>
      </c>
      <c r="BF1140" s="17">
        <v>45122</v>
      </c>
      <c r="BG1140" s="10">
        <v>85431347</v>
      </c>
      <c r="BH1140" s="9" t="s">
        <v>247</v>
      </c>
      <c r="BI1140" s="19">
        <v>45383</v>
      </c>
      <c r="BJ1140" s="20">
        <v>45383</v>
      </c>
      <c r="BK1140" s="16">
        <v>8000</v>
      </c>
      <c r="BL1140" s="16">
        <v>14400</v>
      </c>
      <c r="BM1140" s="9" t="s">
        <v>177</v>
      </c>
      <c r="BN1140" s="9" t="s">
        <v>470</v>
      </c>
      <c r="BO1140" s="9" t="s">
        <v>156</v>
      </c>
      <c r="BP1140" s="17">
        <v>45458</v>
      </c>
      <c r="BQ1140" s="17" t="s">
        <v>156</v>
      </c>
      <c r="BR1140" s="17" t="s">
        <v>156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 t="s">
        <v>156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45296</v>
      </c>
      <c r="CD1140" s="10" t="s">
        <v>3139</v>
      </c>
      <c r="CE1140" s="17">
        <v>45296</v>
      </c>
      <c r="CF1140" s="17" t="s">
        <v>156</v>
      </c>
      <c r="CG1140" s="17">
        <v>45008</v>
      </c>
      <c r="CH1140" s="17" t="s">
        <v>156</v>
      </c>
      <c r="CI1140" s="16">
        <v>0</v>
      </c>
      <c r="CJ1140" s="10" t="s">
        <v>156</v>
      </c>
      <c r="CK1140" s="10" t="s">
        <v>156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 t="s">
        <v>156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45372</v>
      </c>
      <c r="CX1140" s="10" t="s">
        <v>3140</v>
      </c>
      <c r="CY1140" s="17">
        <v>45373</v>
      </c>
      <c r="CZ1140" s="17" t="s">
        <v>156</v>
      </c>
      <c r="DA1140" s="17">
        <v>45008</v>
      </c>
      <c r="DB1140" s="17" t="s">
        <v>156</v>
      </c>
      <c r="DC1140" s="16">
        <v>0</v>
      </c>
      <c r="DD1140" s="10" t="s">
        <v>156</v>
      </c>
      <c r="DE1140" s="10" t="s">
        <v>156</v>
      </c>
      <c r="DF1140" s="18" t="s">
        <v>156</v>
      </c>
      <c r="DG1140" s="17">
        <v>45384</v>
      </c>
      <c r="DH1140" s="10" t="s">
        <v>3141</v>
      </c>
      <c r="DI1140" s="17">
        <v>45380</v>
      </c>
      <c r="DJ1140" s="17" t="s">
        <v>156</v>
      </c>
      <c r="DK1140" s="17">
        <v>45008</v>
      </c>
      <c r="DL1140" s="17" t="s">
        <v>156</v>
      </c>
      <c r="DM1140" s="16">
        <v>0</v>
      </c>
      <c r="DN1140" s="10" t="s">
        <v>156</v>
      </c>
      <c r="DO1140" s="10" t="s">
        <v>156</v>
      </c>
      <c r="DP1140" s="16">
        <v>36</v>
      </c>
      <c r="DQ1140" s="16">
        <v>18</v>
      </c>
      <c r="DR1140" s="11">
        <v>18</v>
      </c>
      <c r="DS1140" s="16">
        <v>36</v>
      </c>
      <c r="DT1140" s="16">
        <v>0</v>
      </c>
      <c r="DU1140" s="11" t="s">
        <v>181</v>
      </c>
      <c r="DV1140" s="11" t="s">
        <v>182</v>
      </c>
      <c r="DW1140" s="27" t="s">
        <v>156</v>
      </c>
      <c r="DX1140" s="27" t="s">
        <v>156</v>
      </c>
      <c r="DY1140" s="20" t="s">
        <v>3142</v>
      </c>
      <c r="DZ1140" s="16">
        <v>7</v>
      </c>
      <c r="EA1140" s="16">
        <v>55</v>
      </c>
      <c r="EB1140" s="27" t="s">
        <v>185</v>
      </c>
      <c r="EC1140" s="27" t="s">
        <v>185</v>
      </c>
      <c r="ED1140" s="27" t="s">
        <v>182</v>
      </c>
      <c r="EE1140" s="29">
        <v>44995.424895833334</v>
      </c>
      <c r="EF1140" s="28" t="s">
        <v>195</v>
      </c>
      <c r="EG1140" s="28" t="s">
        <v>196</v>
      </c>
      <c r="EH1140" s="28" t="s">
        <v>190</v>
      </c>
      <c r="EI1140" s="29">
        <v>45119.041805555556</v>
      </c>
      <c r="EJ1140" s="28" t="s">
        <v>2174</v>
      </c>
      <c r="EK1140" s="28" t="s">
        <v>2175</v>
      </c>
      <c r="EL1140" s="28" t="s">
        <v>190</v>
      </c>
      <c r="EM1140" s="45" t="s">
        <v>3713</v>
      </c>
      <c r="EN1140" s="46" t="str">
        <f t="shared" si="120"/>
        <v>343F108A</v>
      </c>
      <c r="EO1140" s="47">
        <f t="shared" si="121"/>
        <v>45396</v>
      </c>
      <c r="EP1140" s="47">
        <f t="shared" si="122"/>
        <v>45372</v>
      </c>
      <c r="EQ1140" s="48" t="str">
        <f t="shared" ca="1" si="123"/>
        <v>Y</v>
      </c>
      <c r="ER1140" s="49">
        <f t="shared" si="124"/>
        <v>24</v>
      </c>
      <c r="ES1140" s="50"/>
      <c r="ET1140" s="51">
        <f t="shared" si="125"/>
        <v>24</v>
      </c>
      <c r="EU1140" s="52">
        <f t="shared" si="126"/>
        <v>192000</v>
      </c>
      <c r="EV1140" s="46"/>
      <c r="EW1140" s="23" t="s">
        <v>3721</v>
      </c>
    </row>
    <row r="1141" spans="1:153" ht="14.25" customHeight="1">
      <c r="A1141" s="8">
        <v>1134</v>
      </c>
      <c r="B1141" s="9" t="s">
        <v>141</v>
      </c>
      <c r="C1141" s="10" t="s">
        <v>206</v>
      </c>
      <c r="D1141" s="10" t="s">
        <v>2008</v>
      </c>
      <c r="E1141" s="10" t="s">
        <v>151</v>
      </c>
      <c r="F1141" s="9" t="s">
        <v>2972</v>
      </c>
      <c r="G1141" s="10" t="s">
        <v>432</v>
      </c>
      <c r="H1141" s="9" t="s">
        <v>433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336</v>
      </c>
      <c r="S1141" s="9" t="s">
        <v>305</v>
      </c>
      <c r="T1141" s="9" t="s">
        <v>306</v>
      </c>
      <c r="U1141" s="9" t="s">
        <v>337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2973</v>
      </c>
      <c r="AA1141" s="9" t="s">
        <v>2974</v>
      </c>
      <c r="AB1141" s="12" t="s">
        <v>2975</v>
      </c>
      <c r="AC1141" s="10" t="s">
        <v>2976</v>
      </c>
      <c r="AD1141" s="9" t="s">
        <v>2974</v>
      </c>
      <c r="AE1141" s="13" t="s">
        <v>2975</v>
      </c>
      <c r="AF1141" s="14" t="s">
        <v>314</v>
      </c>
      <c r="AG1141" s="10" t="s">
        <v>3143</v>
      </c>
      <c r="AH1141" s="11" t="s">
        <v>3021</v>
      </c>
      <c r="AI1141" s="11" t="s">
        <v>3022</v>
      </c>
      <c r="AJ1141" s="10" t="s">
        <v>3023</v>
      </c>
      <c r="AK1141" s="11" t="s">
        <v>3022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1.8</v>
      </c>
      <c r="AU1141" s="10" t="s">
        <v>206</v>
      </c>
      <c r="AV1141" s="16">
        <v>25000</v>
      </c>
      <c r="AW1141" s="16">
        <v>27500</v>
      </c>
      <c r="AX1141" s="16">
        <v>0</v>
      </c>
      <c r="AY1141" s="16">
        <v>5000</v>
      </c>
      <c r="AZ1141" s="16">
        <v>0</v>
      </c>
      <c r="BA1141" s="17">
        <v>45323</v>
      </c>
      <c r="BB1141" s="30" t="s">
        <v>175</v>
      </c>
      <c r="BC1141" s="18">
        <v>45119</v>
      </c>
      <c r="BD1141" s="17">
        <v>45504</v>
      </c>
      <c r="BE1141" s="17">
        <v>45535</v>
      </c>
      <c r="BF1141" s="17">
        <v>45122</v>
      </c>
      <c r="BG1141" s="10">
        <v>85463522</v>
      </c>
      <c r="BH1141" s="9" t="s">
        <v>414</v>
      </c>
      <c r="BI1141" s="19">
        <v>45200</v>
      </c>
      <c r="BJ1141" s="20">
        <v>45201</v>
      </c>
      <c r="BK1141" s="16">
        <v>5000</v>
      </c>
      <c r="BL1141" s="16">
        <v>9000</v>
      </c>
      <c r="BM1141" s="9" t="s">
        <v>177</v>
      </c>
      <c r="BN1141" s="9" t="s">
        <v>436</v>
      </c>
      <c r="BO1141" s="9" t="s">
        <v>635</v>
      </c>
      <c r="BP1141" s="17">
        <v>45290</v>
      </c>
      <c r="BQ1141" s="17" t="s">
        <v>156</v>
      </c>
      <c r="BR1141" s="17" t="s">
        <v>156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 t="s">
        <v>156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>
        <v>45023</v>
      </c>
      <c r="CD1141" s="10" t="s">
        <v>156</v>
      </c>
      <c r="CE1141" s="17" t="s">
        <v>156</v>
      </c>
      <c r="CF1141" s="17" t="s">
        <v>156</v>
      </c>
      <c r="CG1141" s="17" t="s">
        <v>156</v>
      </c>
      <c r="CH1141" s="17">
        <v>45021</v>
      </c>
      <c r="CI1141" s="16">
        <v>5000</v>
      </c>
      <c r="CJ1141" s="10" t="s">
        <v>3144</v>
      </c>
      <c r="CK1141" s="10" t="s">
        <v>230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 t="s">
        <v>156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45153</v>
      </c>
      <c r="CX1141" s="10" t="s">
        <v>2098</v>
      </c>
      <c r="CY1141" s="17" t="s">
        <v>156</v>
      </c>
      <c r="CZ1141" s="17" t="s">
        <v>156</v>
      </c>
      <c r="DA1141" s="17" t="s">
        <v>156</v>
      </c>
      <c r="DB1141" s="17" t="s">
        <v>156</v>
      </c>
      <c r="DC1141" s="16">
        <v>0</v>
      </c>
      <c r="DD1141" s="10" t="s">
        <v>156</v>
      </c>
      <c r="DE1141" s="10" t="s">
        <v>156</v>
      </c>
      <c r="DF1141" s="18" t="s">
        <v>156</v>
      </c>
      <c r="DG1141" s="17">
        <v>45180</v>
      </c>
      <c r="DH1141" s="10" t="s">
        <v>2132</v>
      </c>
      <c r="DI1141" s="17" t="s">
        <v>156</v>
      </c>
      <c r="DJ1141" s="17" t="s">
        <v>156</v>
      </c>
      <c r="DK1141" s="17" t="s">
        <v>156</v>
      </c>
      <c r="DL1141" s="17" t="s">
        <v>156</v>
      </c>
      <c r="DM1141" s="16">
        <v>0</v>
      </c>
      <c r="DN1141" s="10" t="s">
        <v>156</v>
      </c>
      <c r="DO1141" s="10" t="s">
        <v>156</v>
      </c>
      <c r="DP1141" s="16">
        <v>36</v>
      </c>
      <c r="DQ1141" s="16">
        <v>18</v>
      </c>
      <c r="DR1141" s="11">
        <v>18</v>
      </c>
      <c r="DS1141" s="16">
        <v>36</v>
      </c>
      <c r="DT1141" s="16">
        <v>0</v>
      </c>
      <c r="DU1141" s="11" t="s">
        <v>181</v>
      </c>
      <c r="DV1141" s="11" t="s">
        <v>182</v>
      </c>
      <c r="DW1141" s="27" t="s">
        <v>156</v>
      </c>
      <c r="DX1141" s="27" t="s">
        <v>156</v>
      </c>
      <c r="DY1141" s="20" t="s">
        <v>3111</v>
      </c>
      <c r="DZ1141" s="16">
        <v>7</v>
      </c>
      <c r="EA1141" s="16">
        <v>55</v>
      </c>
      <c r="EB1141" s="27" t="s">
        <v>185</v>
      </c>
      <c r="EC1141" s="27" t="s">
        <v>185</v>
      </c>
      <c r="ED1141" s="27" t="s">
        <v>182</v>
      </c>
      <c r="EE1141" s="29">
        <v>45013.592372685183</v>
      </c>
      <c r="EF1141" s="28" t="s">
        <v>188</v>
      </c>
      <c r="EG1141" s="28" t="s">
        <v>189</v>
      </c>
      <c r="EH1141" s="28" t="s">
        <v>190</v>
      </c>
      <c r="EI1141" s="29">
        <v>45115.510740740741</v>
      </c>
      <c r="EJ1141" s="28" t="s">
        <v>542</v>
      </c>
      <c r="EK1141" s="28" t="s">
        <v>156</v>
      </c>
      <c r="EL1141" s="28" t="s">
        <v>543</v>
      </c>
      <c r="EM1141" s="45" t="s">
        <v>3713</v>
      </c>
      <c r="EN1141" s="46" t="str">
        <f t="shared" si="120"/>
        <v>343F108B</v>
      </c>
      <c r="EO1141" s="47">
        <f t="shared" si="121"/>
        <v>45228</v>
      </c>
      <c r="EP1141" s="47">
        <f t="shared" si="122"/>
        <v>45153</v>
      </c>
      <c r="EQ1141" s="48" t="str">
        <f t="shared" ca="1" si="123"/>
        <v>Y</v>
      </c>
      <c r="ER1141" s="49">
        <f t="shared" si="124"/>
        <v>75</v>
      </c>
      <c r="ES1141" s="50"/>
      <c r="ET1141" s="51">
        <f t="shared" si="125"/>
        <v>75</v>
      </c>
      <c r="EU1141" s="52">
        <f t="shared" si="126"/>
        <v>375000</v>
      </c>
      <c r="EV1141" s="46"/>
      <c r="EW1141" s="23" t="s">
        <v>3714</v>
      </c>
    </row>
    <row r="1142" spans="1:153" ht="14.25" customHeight="1">
      <c r="A1142" s="8">
        <v>1135</v>
      </c>
      <c r="B1142" s="9" t="s">
        <v>141</v>
      </c>
      <c r="C1142" s="10" t="s">
        <v>206</v>
      </c>
      <c r="D1142" s="10" t="s">
        <v>2008</v>
      </c>
      <c r="E1142" s="10" t="s">
        <v>151</v>
      </c>
      <c r="F1142" s="9" t="s">
        <v>2972</v>
      </c>
      <c r="G1142" s="10" t="s">
        <v>432</v>
      </c>
      <c r="H1142" s="9" t="s">
        <v>433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336</v>
      </c>
      <c r="S1142" s="9" t="s">
        <v>305</v>
      </c>
      <c r="T1142" s="9" t="s">
        <v>306</v>
      </c>
      <c r="U1142" s="9" t="s">
        <v>337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2973</v>
      </c>
      <c r="AA1142" s="9" t="s">
        <v>2974</v>
      </c>
      <c r="AB1142" s="12" t="s">
        <v>2975</v>
      </c>
      <c r="AC1142" s="10" t="s">
        <v>2976</v>
      </c>
      <c r="AD1142" s="9" t="s">
        <v>2974</v>
      </c>
      <c r="AE1142" s="13" t="s">
        <v>2975</v>
      </c>
      <c r="AF1142" s="14" t="s">
        <v>314</v>
      </c>
      <c r="AG1142" s="10" t="s">
        <v>3143</v>
      </c>
      <c r="AH1142" s="11" t="s">
        <v>3021</v>
      </c>
      <c r="AI1142" s="11" t="s">
        <v>3022</v>
      </c>
      <c r="AJ1142" s="10" t="s">
        <v>3023</v>
      </c>
      <c r="AK1142" s="11" t="s">
        <v>3022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1.8</v>
      </c>
      <c r="AU1142" s="10" t="s">
        <v>206</v>
      </c>
      <c r="AV1142" s="16">
        <v>25000</v>
      </c>
      <c r="AW1142" s="16">
        <v>27500</v>
      </c>
      <c r="AX1142" s="16">
        <v>0</v>
      </c>
      <c r="AY1142" s="16">
        <v>5000</v>
      </c>
      <c r="AZ1142" s="16">
        <v>0</v>
      </c>
      <c r="BA1142" s="17">
        <v>45323</v>
      </c>
      <c r="BB1142" s="30" t="s">
        <v>175</v>
      </c>
      <c r="BC1142" s="18">
        <v>45119</v>
      </c>
      <c r="BD1142" s="17">
        <v>45504</v>
      </c>
      <c r="BE1142" s="17">
        <v>45535</v>
      </c>
      <c r="BF1142" s="17">
        <v>45122</v>
      </c>
      <c r="BG1142" s="10">
        <v>85307468</v>
      </c>
      <c r="BH1142" s="9" t="s">
        <v>319</v>
      </c>
      <c r="BI1142" s="19">
        <v>45292</v>
      </c>
      <c r="BJ1142" s="20">
        <v>45292</v>
      </c>
      <c r="BK1142" s="16">
        <v>5000</v>
      </c>
      <c r="BL1142" s="16">
        <v>9000</v>
      </c>
      <c r="BM1142" s="9" t="s">
        <v>177</v>
      </c>
      <c r="BN1142" s="9" t="s">
        <v>470</v>
      </c>
      <c r="BO1142" s="9" t="s">
        <v>156</v>
      </c>
      <c r="BP1142" s="17">
        <v>45381</v>
      </c>
      <c r="BQ1142" s="17" t="s">
        <v>156</v>
      </c>
      <c r="BR1142" s="17" t="s">
        <v>156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 t="s">
        <v>156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>
        <v>45198</v>
      </c>
      <c r="CD1142" s="10" t="s">
        <v>2216</v>
      </c>
      <c r="CE1142" s="17">
        <v>45198</v>
      </c>
      <c r="CF1142" s="17" t="s">
        <v>156</v>
      </c>
      <c r="CG1142" s="17">
        <v>45013</v>
      </c>
      <c r="CH1142" s="17" t="s">
        <v>156</v>
      </c>
      <c r="CI1142" s="16">
        <v>0</v>
      </c>
      <c r="CJ1142" s="10" t="s">
        <v>156</v>
      </c>
      <c r="CK1142" s="10" t="s">
        <v>156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 t="s">
        <v>156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>
        <v>45295</v>
      </c>
      <c r="CX1142" s="10" t="s">
        <v>3145</v>
      </c>
      <c r="CY1142" s="17">
        <v>45296</v>
      </c>
      <c r="CZ1142" s="17" t="s">
        <v>156</v>
      </c>
      <c r="DA1142" s="17">
        <v>45013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>
        <v>45307</v>
      </c>
      <c r="DH1142" s="10" t="s">
        <v>3146</v>
      </c>
      <c r="DI1142" s="17">
        <v>45303</v>
      </c>
      <c r="DJ1142" s="17" t="s">
        <v>156</v>
      </c>
      <c r="DK1142" s="17">
        <v>45008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36</v>
      </c>
      <c r="DQ1142" s="16">
        <v>18</v>
      </c>
      <c r="DR1142" s="11">
        <v>18</v>
      </c>
      <c r="DS1142" s="16">
        <v>36</v>
      </c>
      <c r="DT1142" s="16">
        <v>0</v>
      </c>
      <c r="DU1142" s="11" t="s">
        <v>181</v>
      </c>
      <c r="DV1142" s="11" t="s">
        <v>182</v>
      </c>
      <c r="DW1142" s="27" t="s">
        <v>156</v>
      </c>
      <c r="DX1142" s="27" t="s">
        <v>156</v>
      </c>
      <c r="DY1142" s="20" t="s">
        <v>3147</v>
      </c>
      <c r="DZ1142" s="16">
        <v>7</v>
      </c>
      <c r="EA1142" s="16">
        <v>55</v>
      </c>
      <c r="EB1142" s="27" t="s">
        <v>185</v>
      </c>
      <c r="EC1142" s="27" t="s">
        <v>185</v>
      </c>
      <c r="ED1142" s="27" t="s">
        <v>182</v>
      </c>
      <c r="EE1142" s="29">
        <v>44953.345555555556</v>
      </c>
      <c r="EF1142" s="28" t="s">
        <v>188</v>
      </c>
      <c r="EG1142" s="28" t="s">
        <v>189</v>
      </c>
      <c r="EH1142" s="28" t="s">
        <v>190</v>
      </c>
      <c r="EI1142" s="29">
        <v>45119.041805555556</v>
      </c>
      <c r="EJ1142" s="28" t="s">
        <v>2174</v>
      </c>
      <c r="EK1142" s="28" t="s">
        <v>2175</v>
      </c>
      <c r="EL1142" s="28" t="s">
        <v>190</v>
      </c>
      <c r="EM1142" s="45" t="s">
        <v>3713</v>
      </c>
      <c r="EN1142" s="46" t="str">
        <f t="shared" si="120"/>
        <v>343F108B</v>
      </c>
      <c r="EO1142" s="47">
        <f t="shared" si="121"/>
        <v>45319</v>
      </c>
      <c r="EP1142" s="47">
        <f t="shared" si="122"/>
        <v>45295</v>
      </c>
      <c r="EQ1142" s="48" t="str">
        <f t="shared" ca="1" si="123"/>
        <v>Y</v>
      </c>
      <c r="ER1142" s="49">
        <f t="shared" si="124"/>
        <v>24</v>
      </c>
      <c r="ES1142" s="50"/>
      <c r="ET1142" s="51">
        <f t="shared" si="125"/>
        <v>24</v>
      </c>
      <c r="EU1142" s="52">
        <f t="shared" si="126"/>
        <v>120000</v>
      </c>
      <c r="EV1142" s="46"/>
      <c r="EW1142" s="23" t="s">
        <v>3721</v>
      </c>
    </row>
    <row r="1143" spans="1:153" ht="14.25" customHeight="1">
      <c r="A1143" s="8">
        <v>1136</v>
      </c>
      <c r="B1143" s="9" t="s">
        <v>141</v>
      </c>
      <c r="C1143" s="10" t="s">
        <v>206</v>
      </c>
      <c r="D1143" s="10" t="s">
        <v>2008</v>
      </c>
      <c r="E1143" s="10" t="s">
        <v>151</v>
      </c>
      <c r="F1143" s="9" t="s">
        <v>2972</v>
      </c>
      <c r="G1143" s="10" t="s">
        <v>432</v>
      </c>
      <c r="H1143" s="9" t="s">
        <v>433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336</v>
      </c>
      <c r="S1143" s="9" t="s">
        <v>305</v>
      </c>
      <c r="T1143" s="9" t="s">
        <v>306</v>
      </c>
      <c r="U1143" s="9" t="s">
        <v>337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2973</v>
      </c>
      <c r="AA1143" s="9" t="s">
        <v>2974</v>
      </c>
      <c r="AB1143" s="12" t="s">
        <v>2975</v>
      </c>
      <c r="AC1143" s="10" t="s">
        <v>2976</v>
      </c>
      <c r="AD1143" s="9" t="s">
        <v>2974</v>
      </c>
      <c r="AE1143" s="13" t="s">
        <v>2975</v>
      </c>
      <c r="AF1143" s="14" t="s">
        <v>314</v>
      </c>
      <c r="AG1143" s="10" t="s">
        <v>3143</v>
      </c>
      <c r="AH1143" s="11" t="s">
        <v>3021</v>
      </c>
      <c r="AI1143" s="11" t="s">
        <v>3022</v>
      </c>
      <c r="AJ1143" s="10" t="s">
        <v>3023</v>
      </c>
      <c r="AK1143" s="11" t="s">
        <v>3022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1.8</v>
      </c>
      <c r="AU1143" s="10" t="s">
        <v>206</v>
      </c>
      <c r="AV1143" s="16">
        <v>25000</v>
      </c>
      <c r="AW1143" s="16">
        <v>27500</v>
      </c>
      <c r="AX1143" s="16">
        <v>0</v>
      </c>
      <c r="AY1143" s="16">
        <v>5000</v>
      </c>
      <c r="AZ1143" s="16">
        <v>0</v>
      </c>
      <c r="BA1143" s="17">
        <v>45323</v>
      </c>
      <c r="BB1143" s="30" t="s">
        <v>175</v>
      </c>
      <c r="BC1143" s="18">
        <v>45119</v>
      </c>
      <c r="BD1143" s="17">
        <v>45504</v>
      </c>
      <c r="BE1143" s="17">
        <v>45535</v>
      </c>
      <c r="BF1143" s="17">
        <v>45122</v>
      </c>
      <c r="BG1143" s="10">
        <v>85307469</v>
      </c>
      <c r="BH1143" s="9" t="s">
        <v>321</v>
      </c>
      <c r="BI1143" s="19">
        <v>45323</v>
      </c>
      <c r="BJ1143" s="20">
        <v>45327</v>
      </c>
      <c r="BK1143" s="16">
        <v>5000</v>
      </c>
      <c r="BL1143" s="16">
        <v>9000</v>
      </c>
      <c r="BM1143" s="9" t="s">
        <v>177</v>
      </c>
      <c r="BN1143" s="9" t="s">
        <v>470</v>
      </c>
      <c r="BO1143" s="9" t="s">
        <v>156</v>
      </c>
      <c r="BP1143" s="17">
        <v>45397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45212</v>
      </c>
      <c r="CD1143" s="10" t="s">
        <v>3110</v>
      </c>
      <c r="CE1143" s="17">
        <v>45212</v>
      </c>
      <c r="CF1143" s="17" t="s">
        <v>156</v>
      </c>
      <c r="CG1143" s="17">
        <v>45105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45314</v>
      </c>
      <c r="CX1143" s="10" t="s">
        <v>3130</v>
      </c>
      <c r="CY1143" s="17">
        <v>45310</v>
      </c>
      <c r="CZ1143" s="17" t="s">
        <v>156</v>
      </c>
      <c r="DA1143" s="17">
        <v>45008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45323</v>
      </c>
      <c r="DH1143" s="10" t="s">
        <v>3131</v>
      </c>
      <c r="DI1143" s="17">
        <v>45324</v>
      </c>
      <c r="DJ1143" s="17" t="s">
        <v>156</v>
      </c>
      <c r="DK1143" s="17">
        <v>45110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36</v>
      </c>
      <c r="DQ1143" s="16">
        <v>18</v>
      </c>
      <c r="DR1143" s="11">
        <v>18</v>
      </c>
      <c r="DS1143" s="16">
        <v>36</v>
      </c>
      <c r="DT1143" s="16">
        <v>0</v>
      </c>
      <c r="DU1143" s="11" t="s">
        <v>181</v>
      </c>
      <c r="DV1143" s="11" t="s">
        <v>182</v>
      </c>
      <c r="DW1143" s="27" t="s">
        <v>156</v>
      </c>
      <c r="DX1143" s="27" t="s">
        <v>156</v>
      </c>
      <c r="DY1143" s="20" t="s">
        <v>3132</v>
      </c>
      <c r="DZ1143" s="16">
        <v>7</v>
      </c>
      <c r="EA1143" s="16">
        <v>55</v>
      </c>
      <c r="EB1143" s="27" t="s">
        <v>185</v>
      </c>
      <c r="EC1143" s="27" t="s">
        <v>185</v>
      </c>
      <c r="ED1143" s="27" t="s">
        <v>182</v>
      </c>
      <c r="EE1143" s="29">
        <v>44953.345555555556</v>
      </c>
      <c r="EF1143" s="28" t="s">
        <v>188</v>
      </c>
      <c r="EG1143" s="28" t="s">
        <v>189</v>
      </c>
      <c r="EH1143" s="28" t="s">
        <v>190</v>
      </c>
      <c r="EI1143" s="29">
        <v>45119.041805555556</v>
      </c>
      <c r="EJ1143" s="28" t="s">
        <v>2174</v>
      </c>
      <c r="EK1143" s="28" t="s">
        <v>2175</v>
      </c>
      <c r="EL1143" s="28" t="s">
        <v>190</v>
      </c>
      <c r="EM1143" s="45" t="s">
        <v>3713</v>
      </c>
      <c r="EN1143" s="46" t="str">
        <f t="shared" si="120"/>
        <v>343F108B</v>
      </c>
      <c r="EO1143" s="47">
        <f t="shared" si="121"/>
        <v>45335</v>
      </c>
      <c r="EP1143" s="47">
        <f t="shared" si="122"/>
        <v>45314</v>
      </c>
      <c r="EQ1143" s="48" t="str">
        <f t="shared" ca="1" si="123"/>
        <v>Y</v>
      </c>
      <c r="ER1143" s="49">
        <f t="shared" si="124"/>
        <v>21</v>
      </c>
      <c r="ES1143" s="50"/>
      <c r="ET1143" s="51">
        <f t="shared" si="125"/>
        <v>21</v>
      </c>
      <c r="EU1143" s="52">
        <f t="shared" si="126"/>
        <v>105000</v>
      </c>
      <c r="EV1143" s="46"/>
      <c r="EW1143" s="23" t="s">
        <v>3721</v>
      </c>
    </row>
    <row r="1144" spans="1:153" ht="14.25" customHeight="1">
      <c r="A1144" s="8">
        <v>1137</v>
      </c>
      <c r="B1144" s="9" t="s">
        <v>141</v>
      </c>
      <c r="C1144" s="10" t="s">
        <v>206</v>
      </c>
      <c r="D1144" s="10" t="s">
        <v>2008</v>
      </c>
      <c r="E1144" s="10" t="s">
        <v>151</v>
      </c>
      <c r="F1144" s="9" t="s">
        <v>2972</v>
      </c>
      <c r="G1144" s="10" t="s">
        <v>432</v>
      </c>
      <c r="H1144" s="9" t="s">
        <v>433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336</v>
      </c>
      <c r="S1144" s="9" t="s">
        <v>305</v>
      </c>
      <c r="T1144" s="9" t="s">
        <v>306</v>
      </c>
      <c r="U1144" s="9" t="s">
        <v>337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3038</v>
      </c>
      <c r="AA1144" s="9" t="s">
        <v>3039</v>
      </c>
      <c r="AB1144" s="12" t="s">
        <v>3040</v>
      </c>
      <c r="AC1144" s="10" t="s">
        <v>3041</v>
      </c>
      <c r="AD1144" s="9" t="s">
        <v>3039</v>
      </c>
      <c r="AE1144" s="13" t="s">
        <v>3040</v>
      </c>
      <c r="AF1144" s="14" t="s">
        <v>314</v>
      </c>
      <c r="AG1144" s="10" t="s">
        <v>3148</v>
      </c>
      <c r="AH1144" s="11" t="s">
        <v>2978</v>
      </c>
      <c r="AI1144" s="11" t="s">
        <v>2979</v>
      </c>
      <c r="AJ1144" s="10" t="s">
        <v>2980</v>
      </c>
      <c r="AK1144" s="11" t="s">
        <v>2979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1.9</v>
      </c>
      <c r="AU1144" s="10" t="s">
        <v>142</v>
      </c>
      <c r="AV1144" s="16">
        <v>52000</v>
      </c>
      <c r="AW1144" s="16">
        <v>57000</v>
      </c>
      <c r="AX1144" s="16">
        <v>0</v>
      </c>
      <c r="AY1144" s="16">
        <v>18000</v>
      </c>
      <c r="AZ1144" s="16">
        <v>0</v>
      </c>
      <c r="BA1144" s="17">
        <v>45323</v>
      </c>
      <c r="BB1144" s="30" t="s">
        <v>175</v>
      </c>
      <c r="BC1144" s="18">
        <v>45119</v>
      </c>
      <c r="BD1144" s="17">
        <v>45504</v>
      </c>
      <c r="BE1144" s="17">
        <v>45535</v>
      </c>
      <c r="BF1144" s="17">
        <v>45122</v>
      </c>
      <c r="BG1144" s="10">
        <v>85308258</v>
      </c>
      <c r="BH1144" s="9" t="s">
        <v>414</v>
      </c>
      <c r="BI1144" s="19">
        <v>45292</v>
      </c>
      <c r="BJ1144" s="20">
        <v>45292</v>
      </c>
      <c r="BK1144" s="16">
        <v>7000</v>
      </c>
      <c r="BL1144" s="16">
        <v>13300</v>
      </c>
      <c r="BM1144" s="9" t="s">
        <v>177</v>
      </c>
      <c r="BN1144" s="9" t="s">
        <v>470</v>
      </c>
      <c r="BO1144" s="9" t="s">
        <v>156</v>
      </c>
      <c r="BP1144" s="17">
        <v>45362</v>
      </c>
      <c r="BQ1144" s="17" t="s">
        <v>156</v>
      </c>
      <c r="BR1144" s="17" t="s">
        <v>156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 t="s">
        <v>156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45170</v>
      </c>
      <c r="CD1144" s="10" t="s">
        <v>2760</v>
      </c>
      <c r="CE1144" s="17">
        <v>45114</v>
      </c>
      <c r="CF1144" s="17" t="s">
        <v>156</v>
      </c>
      <c r="CG1144" s="17">
        <v>45077</v>
      </c>
      <c r="CH1144" s="17" t="s">
        <v>156</v>
      </c>
      <c r="CI1144" s="16">
        <v>0</v>
      </c>
      <c r="CJ1144" s="10" t="s">
        <v>156</v>
      </c>
      <c r="CK1144" s="10" t="s">
        <v>156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 t="s">
        <v>156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45279</v>
      </c>
      <c r="CX1144" s="10" t="s">
        <v>3149</v>
      </c>
      <c r="CY1144" s="17">
        <v>45219</v>
      </c>
      <c r="CZ1144" s="17" t="s">
        <v>156</v>
      </c>
      <c r="DA1144" s="17">
        <v>45105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45288</v>
      </c>
      <c r="DH1144" s="10" t="s">
        <v>3150</v>
      </c>
      <c r="DI1144" s="17">
        <v>45233</v>
      </c>
      <c r="DJ1144" s="17" t="s">
        <v>156</v>
      </c>
      <c r="DK1144" s="17">
        <v>45105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36</v>
      </c>
      <c r="DQ1144" s="16">
        <v>18</v>
      </c>
      <c r="DR1144" s="11">
        <v>18</v>
      </c>
      <c r="DS1144" s="16">
        <v>36</v>
      </c>
      <c r="DT1144" s="16">
        <v>0</v>
      </c>
      <c r="DU1144" s="11" t="s">
        <v>181</v>
      </c>
      <c r="DV1144" s="11" t="s">
        <v>182</v>
      </c>
      <c r="DW1144" s="27" t="s">
        <v>156</v>
      </c>
      <c r="DX1144" s="27" t="s">
        <v>156</v>
      </c>
      <c r="DY1144" s="20" t="s">
        <v>3151</v>
      </c>
      <c r="DZ1144" s="16">
        <v>7</v>
      </c>
      <c r="EA1144" s="16">
        <v>55</v>
      </c>
      <c r="EB1144" s="27" t="s">
        <v>185</v>
      </c>
      <c r="EC1144" s="27" t="s">
        <v>185</v>
      </c>
      <c r="ED1144" s="27" t="s">
        <v>182</v>
      </c>
      <c r="EE1144" s="29">
        <v>44953.982557870368</v>
      </c>
      <c r="EF1144" s="28" t="s">
        <v>188</v>
      </c>
      <c r="EG1144" s="28" t="s">
        <v>189</v>
      </c>
      <c r="EH1144" s="28" t="s">
        <v>190</v>
      </c>
      <c r="EI1144" s="29">
        <v>45119.041805555556</v>
      </c>
      <c r="EJ1144" s="28" t="s">
        <v>2174</v>
      </c>
      <c r="EK1144" s="28" t="s">
        <v>2175</v>
      </c>
      <c r="EL1144" s="28" t="s">
        <v>190</v>
      </c>
      <c r="EM1144" s="45" t="s">
        <v>3713</v>
      </c>
      <c r="EN1144" s="46" t="str">
        <f t="shared" si="120"/>
        <v>343F109A</v>
      </c>
      <c r="EO1144" s="47">
        <f t="shared" si="121"/>
        <v>45300</v>
      </c>
      <c r="EP1144" s="47">
        <f t="shared" si="122"/>
        <v>45279</v>
      </c>
      <c r="EQ1144" s="48" t="str">
        <f t="shared" ca="1" si="123"/>
        <v>Y</v>
      </c>
      <c r="ER1144" s="49">
        <f t="shared" si="124"/>
        <v>21</v>
      </c>
      <c r="ES1144" s="50"/>
      <c r="ET1144" s="51">
        <f t="shared" si="125"/>
        <v>21</v>
      </c>
      <c r="EU1144" s="52">
        <f t="shared" si="126"/>
        <v>147000</v>
      </c>
      <c r="EV1144" s="46"/>
      <c r="EW1144" s="23" t="s">
        <v>3721</v>
      </c>
    </row>
    <row r="1145" spans="1:153" ht="14.25" customHeight="1">
      <c r="A1145" s="8">
        <v>1138</v>
      </c>
      <c r="B1145" s="9" t="s">
        <v>141</v>
      </c>
      <c r="C1145" s="10" t="s">
        <v>206</v>
      </c>
      <c r="D1145" s="10" t="s">
        <v>2008</v>
      </c>
      <c r="E1145" s="10" t="s">
        <v>151</v>
      </c>
      <c r="F1145" s="9" t="s">
        <v>2972</v>
      </c>
      <c r="G1145" s="10" t="s">
        <v>432</v>
      </c>
      <c r="H1145" s="9" t="s">
        <v>433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336</v>
      </c>
      <c r="S1145" s="9" t="s">
        <v>305</v>
      </c>
      <c r="T1145" s="9" t="s">
        <v>306</v>
      </c>
      <c r="U1145" s="9" t="s">
        <v>337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3038</v>
      </c>
      <c r="AA1145" s="9" t="s">
        <v>3039</v>
      </c>
      <c r="AB1145" s="12" t="s">
        <v>3040</v>
      </c>
      <c r="AC1145" s="10" t="s">
        <v>3041</v>
      </c>
      <c r="AD1145" s="9" t="s">
        <v>3039</v>
      </c>
      <c r="AE1145" s="13" t="s">
        <v>3040</v>
      </c>
      <c r="AF1145" s="14" t="s">
        <v>314</v>
      </c>
      <c r="AG1145" s="10" t="s">
        <v>3148</v>
      </c>
      <c r="AH1145" s="11" t="s">
        <v>2978</v>
      </c>
      <c r="AI1145" s="11" t="s">
        <v>2979</v>
      </c>
      <c r="AJ1145" s="10" t="s">
        <v>2980</v>
      </c>
      <c r="AK1145" s="11" t="s">
        <v>2979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1.9</v>
      </c>
      <c r="AU1145" s="10" t="s">
        <v>142</v>
      </c>
      <c r="AV1145" s="16">
        <v>52000</v>
      </c>
      <c r="AW1145" s="16">
        <v>57000</v>
      </c>
      <c r="AX1145" s="16">
        <v>0</v>
      </c>
      <c r="AY1145" s="16">
        <v>18000</v>
      </c>
      <c r="AZ1145" s="16">
        <v>0</v>
      </c>
      <c r="BA1145" s="17">
        <v>45323</v>
      </c>
      <c r="BB1145" s="30" t="s">
        <v>175</v>
      </c>
      <c r="BC1145" s="18">
        <v>45119</v>
      </c>
      <c r="BD1145" s="17">
        <v>45504</v>
      </c>
      <c r="BE1145" s="17">
        <v>45535</v>
      </c>
      <c r="BF1145" s="17">
        <v>45122</v>
      </c>
      <c r="BG1145" s="10">
        <v>85816140</v>
      </c>
      <c r="BH1145" s="9" t="s">
        <v>319</v>
      </c>
      <c r="BI1145" s="19">
        <v>45323</v>
      </c>
      <c r="BJ1145" s="20">
        <v>45327</v>
      </c>
      <c r="BK1145" s="16">
        <v>7700</v>
      </c>
      <c r="BL1145" s="16">
        <v>14630</v>
      </c>
      <c r="BM1145" s="9" t="s">
        <v>177</v>
      </c>
      <c r="BN1145" s="9" t="s">
        <v>470</v>
      </c>
      <c r="BO1145" s="9" t="s">
        <v>156</v>
      </c>
      <c r="BP1145" s="17">
        <v>45412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>
        <v>45233</v>
      </c>
      <c r="CD1145" s="10" t="s">
        <v>3152</v>
      </c>
      <c r="CE1145" s="17">
        <v>45233</v>
      </c>
      <c r="CF1145" s="17" t="s">
        <v>156</v>
      </c>
      <c r="CG1145" s="17">
        <v>45103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>
        <v>45330</v>
      </c>
      <c r="CX1145" s="10" t="s">
        <v>3153</v>
      </c>
      <c r="CY1145" s="17">
        <v>45324</v>
      </c>
      <c r="CZ1145" s="17" t="s">
        <v>156</v>
      </c>
      <c r="DA1145" s="17">
        <v>45082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>
        <v>45337</v>
      </c>
      <c r="DH1145" s="10" t="s">
        <v>3154</v>
      </c>
      <c r="DI1145" s="17">
        <v>45338</v>
      </c>
      <c r="DJ1145" s="17" t="s">
        <v>156</v>
      </c>
      <c r="DK1145" s="17">
        <v>45082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36</v>
      </c>
      <c r="DQ1145" s="16">
        <v>18</v>
      </c>
      <c r="DR1145" s="11">
        <v>18</v>
      </c>
      <c r="DS1145" s="16">
        <v>36</v>
      </c>
      <c r="DT1145" s="16">
        <v>0</v>
      </c>
      <c r="DU1145" s="11" t="s">
        <v>181</v>
      </c>
      <c r="DV1145" s="11" t="s">
        <v>182</v>
      </c>
      <c r="DW1145" s="27" t="s">
        <v>156</v>
      </c>
      <c r="DX1145" s="27" t="s">
        <v>156</v>
      </c>
      <c r="DY1145" s="20" t="s">
        <v>3155</v>
      </c>
      <c r="DZ1145" s="16">
        <v>7</v>
      </c>
      <c r="EA1145" s="16">
        <v>55</v>
      </c>
      <c r="EB1145" s="27" t="s">
        <v>185</v>
      </c>
      <c r="EC1145" s="27" t="s">
        <v>185</v>
      </c>
      <c r="ED1145" s="27" t="s">
        <v>182</v>
      </c>
      <c r="EE1145" s="29">
        <v>45082.362175925926</v>
      </c>
      <c r="EF1145" s="28" t="s">
        <v>188</v>
      </c>
      <c r="EG1145" s="28" t="s">
        <v>189</v>
      </c>
      <c r="EH1145" s="28" t="s">
        <v>190</v>
      </c>
      <c r="EI1145" s="29">
        <v>45119.041805555556</v>
      </c>
      <c r="EJ1145" s="28" t="s">
        <v>2174</v>
      </c>
      <c r="EK1145" s="28" t="s">
        <v>2175</v>
      </c>
      <c r="EL1145" s="28" t="s">
        <v>190</v>
      </c>
      <c r="EM1145" s="45" t="s">
        <v>3713</v>
      </c>
      <c r="EN1145" s="46" t="str">
        <f t="shared" si="120"/>
        <v>343F109A</v>
      </c>
      <c r="EO1145" s="47">
        <f t="shared" si="121"/>
        <v>45350</v>
      </c>
      <c r="EP1145" s="47">
        <f t="shared" si="122"/>
        <v>45330</v>
      </c>
      <c r="EQ1145" s="48" t="str">
        <f t="shared" ca="1" si="123"/>
        <v>Y</v>
      </c>
      <c r="ER1145" s="49">
        <f t="shared" si="124"/>
        <v>20</v>
      </c>
      <c r="ES1145" s="50"/>
      <c r="ET1145" s="51">
        <f t="shared" si="125"/>
        <v>20</v>
      </c>
      <c r="EU1145" s="52">
        <f t="shared" si="126"/>
        <v>154000</v>
      </c>
      <c r="EV1145" s="46"/>
      <c r="EW1145" s="23" t="s">
        <v>3721</v>
      </c>
    </row>
    <row r="1146" spans="1:153" ht="14.25" hidden="1" customHeight="1">
      <c r="A1146" s="8">
        <v>1139</v>
      </c>
      <c r="B1146" s="9" t="s">
        <v>141</v>
      </c>
      <c r="C1146" s="10" t="s">
        <v>206</v>
      </c>
      <c r="D1146" s="10" t="s">
        <v>2008</v>
      </c>
      <c r="E1146" s="10" t="s">
        <v>151</v>
      </c>
      <c r="F1146" s="9" t="s">
        <v>2972</v>
      </c>
      <c r="G1146" s="10" t="s">
        <v>432</v>
      </c>
      <c r="H1146" s="9" t="s">
        <v>433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149</v>
      </c>
      <c r="N1146" s="9" t="s">
        <v>150</v>
      </c>
      <c r="O1146" s="9" t="s">
        <v>151</v>
      </c>
      <c r="P1146" s="9" t="s">
        <v>142</v>
      </c>
      <c r="Q1146" s="9" t="s">
        <v>152</v>
      </c>
      <c r="R1146" s="9" t="s">
        <v>336</v>
      </c>
      <c r="S1146" s="9" t="s">
        <v>305</v>
      </c>
      <c r="T1146" s="9" t="s">
        <v>306</v>
      </c>
      <c r="U1146" s="9" t="s">
        <v>337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3038</v>
      </c>
      <c r="AA1146" s="9" t="s">
        <v>3039</v>
      </c>
      <c r="AB1146" s="12" t="s">
        <v>3040</v>
      </c>
      <c r="AC1146" s="10" t="s">
        <v>3041</v>
      </c>
      <c r="AD1146" s="9" t="s">
        <v>3039</v>
      </c>
      <c r="AE1146" s="13" t="s">
        <v>3040</v>
      </c>
      <c r="AF1146" s="14" t="s">
        <v>314</v>
      </c>
      <c r="AG1146" s="10" t="s">
        <v>3156</v>
      </c>
      <c r="AH1146" s="11" t="s">
        <v>156</v>
      </c>
      <c r="AI1146" s="11" t="s">
        <v>156</v>
      </c>
      <c r="AJ1146" s="10" t="s">
        <v>156</v>
      </c>
      <c r="AK1146" s="11" t="s">
        <v>156</v>
      </c>
      <c r="AL1146" s="11" t="s">
        <v>156</v>
      </c>
      <c r="AM1146" s="10" t="s">
        <v>156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1.85</v>
      </c>
      <c r="AU1146" s="10" t="s">
        <v>206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7">
        <v>45323</v>
      </c>
      <c r="BB1146" s="30" t="s">
        <v>175</v>
      </c>
      <c r="BC1146" s="18" t="s">
        <v>156</v>
      </c>
      <c r="BD1146" s="17">
        <v>45504</v>
      </c>
      <c r="BE1146" s="17">
        <v>45535</v>
      </c>
      <c r="BF1146" s="17">
        <v>45122</v>
      </c>
      <c r="BG1146" s="10">
        <v>85121385</v>
      </c>
      <c r="BH1146" s="9" t="s">
        <v>414</v>
      </c>
      <c r="BI1146" s="19">
        <v>44958</v>
      </c>
      <c r="BJ1146" s="20">
        <v>44963</v>
      </c>
      <c r="BK1146" s="16">
        <v>0</v>
      </c>
      <c r="BL1146" s="16">
        <v>0</v>
      </c>
      <c r="BM1146" s="9" t="s">
        <v>177</v>
      </c>
      <c r="BN1146" s="9" t="s">
        <v>178</v>
      </c>
      <c r="BO1146" s="9" t="s">
        <v>635</v>
      </c>
      <c r="BP1146" s="17">
        <v>45122</v>
      </c>
      <c r="BQ1146" s="17" t="s">
        <v>156</v>
      </c>
      <c r="BR1146" s="17" t="s">
        <v>156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 t="s">
        <v>156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 t="s">
        <v>156</v>
      </c>
      <c r="CD1146" s="10" t="s">
        <v>156</v>
      </c>
      <c r="CE1146" s="17" t="s">
        <v>156</v>
      </c>
      <c r="CF1146" s="17" t="s">
        <v>156</v>
      </c>
      <c r="CG1146" s="17" t="s">
        <v>156</v>
      </c>
      <c r="CH1146" s="17" t="s">
        <v>156</v>
      </c>
      <c r="CI1146" s="16">
        <v>0</v>
      </c>
      <c r="CJ1146" s="10" t="s">
        <v>156</v>
      </c>
      <c r="CK1146" s="10" t="s">
        <v>156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 t="s">
        <v>156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>
        <v>44922</v>
      </c>
      <c r="CX1146" s="10" t="s">
        <v>1536</v>
      </c>
      <c r="CY1146" s="17" t="s">
        <v>156</v>
      </c>
      <c r="CZ1146" s="17" t="s">
        <v>156</v>
      </c>
      <c r="DA1146" s="17" t="s">
        <v>156</v>
      </c>
      <c r="DB1146" s="17" t="s">
        <v>156</v>
      </c>
      <c r="DC1146" s="16">
        <v>0</v>
      </c>
      <c r="DD1146" s="10" t="s">
        <v>156</v>
      </c>
      <c r="DE1146" s="10" t="s">
        <v>156</v>
      </c>
      <c r="DF1146" s="18" t="s">
        <v>156</v>
      </c>
      <c r="DG1146" s="17" t="s">
        <v>156</v>
      </c>
      <c r="DH1146" s="10" t="s">
        <v>156</v>
      </c>
      <c r="DI1146" s="17" t="s">
        <v>156</v>
      </c>
      <c r="DJ1146" s="17" t="s">
        <v>156</v>
      </c>
      <c r="DK1146" s="17" t="s">
        <v>156</v>
      </c>
      <c r="DL1146" s="17" t="s">
        <v>156</v>
      </c>
      <c r="DM1146" s="16">
        <v>0</v>
      </c>
      <c r="DN1146" s="10" t="s">
        <v>156</v>
      </c>
      <c r="DO1146" s="10" t="s">
        <v>156</v>
      </c>
      <c r="DP1146" s="16">
        <v>36</v>
      </c>
      <c r="DQ1146" s="16">
        <v>18</v>
      </c>
      <c r="DR1146" s="11">
        <v>18</v>
      </c>
      <c r="DS1146" s="16">
        <v>36</v>
      </c>
      <c r="DT1146" s="16">
        <v>3500</v>
      </c>
      <c r="DU1146" s="11" t="s">
        <v>181</v>
      </c>
      <c r="DV1146" s="11" t="s">
        <v>182</v>
      </c>
      <c r="DW1146" s="27" t="s">
        <v>156</v>
      </c>
      <c r="DX1146" s="27" t="s">
        <v>156</v>
      </c>
      <c r="DY1146" s="20" t="s">
        <v>1614</v>
      </c>
      <c r="DZ1146" s="16">
        <v>7</v>
      </c>
      <c r="EA1146" s="16">
        <v>55</v>
      </c>
      <c r="EB1146" s="27" t="s">
        <v>185</v>
      </c>
      <c r="EC1146" s="27" t="s">
        <v>156</v>
      </c>
      <c r="ED1146" s="27" t="s">
        <v>182</v>
      </c>
      <c r="EE1146" s="29">
        <v>44908.631296296298</v>
      </c>
      <c r="EF1146" s="28" t="s">
        <v>195</v>
      </c>
      <c r="EG1146" s="28" t="s">
        <v>196</v>
      </c>
      <c r="EH1146" s="28" t="s">
        <v>190</v>
      </c>
      <c r="EI1146" s="29">
        <v>45062.343865740739</v>
      </c>
      <c r="EJ1146" s="28" t="s">
        <v>197</v>
      </c>
      <c r="EK1146" s="28" t="s">
        <v>156</v>
      </c>
      <c r="EL1146" s="28" t="s">
        <v>198</v>
      </c>
      <c r="EM1146" s="45"/>
      <c r="EN1146" s="46" t="str">
        <f t="shared" si="120"/>
        <v>343F109B</v>
      </c>
      <c r="EO1146" s="47">
        <f t="shared" si="121"/>
        <v>45060</v>
      </c>
      <c r="EP1146" s="47">
        <f t="shared" si="122"/>
        <v>44922</v>
      </c>
      <c r="EQ1146" s="48" t="str">
        <f t="shared" ca="1" si="123"/>
        <v>Past</v>
      </c>
      <c r="ER1146" s="49">
        <f t="shared" si="124"/>
        <v>138</v>
      </c>
      <c r="ES1146" s="50"/>
      <c r="ET1146" s="51">
        <f t="shared" si="125"/>
        <v>138</v>
      </c>
      <c r="EU1146" s="52">
        <f t="shared" si="126"/>
        <v>0</v>
      </c>
      <c r="EV1146" s="46"/>
    </row>
    <row r="1147" spans="1:153" ht="14.25" hidden="1" customHeight="1">
      <c r="A1147" s="8">
        <v>1140</v>
      </c>
      <c r="B1147" s="9" t="s">
        <v>141</v>
      </c>
      <c r="C1147" s="10" t="s">
        <v>206</v>
      </c>
      <c r="D1147" s="10" t="s">
        <v>2008</v>
      </c>
      <c r="E1147" s="10" t="s">
        <v>151</v>
      </c>
      <c r="F1147" s="9" t="s">
        <v>2972</v>
      </c>
      <c r="G1147" s="10" t="s">
        <v>432</v>
      </c>
      <c r="H1147" s="9" t="s">
        <v>433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149</v>
      </c>
      <c r="N1147" s="9" t="s">
        <v>150</v>
      </c>
      <c r="O1147" s="9" t="s">
        <v>151</v>
      </c>
      <c r="P1147" s="9" t="s">
        <v>142</v>
      </c>
      <c r="Q1147" s="9" t="s">
        <v>152</v>
      </c>
      <c r="R1147" s="9" t="s">
        <v>336</v>
      </c>
      <c r="S1147" s="9" t="s">
        <v>305</v>
      </c>
      <c r="T1147" s="9" t="s">
        <v>306</v>
      </c>
      <c r="U1147" s="9" t="s">
        <v>337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3038</v>
      </c>
      <c r="AA1147" s="9" t="s">
        <v>3039</v>
      </c>
      <c r="AB1147" s="12" t="s">
        <v>3040</v>
      </c>
      <c r="AC1147" s="10" t="s">
        <v>3041</v>
      </c>
      <c r="AD1147" s="9" t="s">
        <v>3039</v>
      </c>
      <c r="AE1147" s="13" t="s">
        <v>3040</v>
      </c>
      <c r="AF1147" s="14" t="s">
        <v>314</v>
      </c>
      <c r="AG1147" s="10" t="s">
        <v>3156</v>
      </c>
      <c r="AH1147" s="11" t="s">
        <v>156</v>
      </c>
      <c r="AI1147" s="11" t="s">
        <v>156</v>
      </c>
      <c r="AJ1147" s="10" t="s">
        <v>156</v>
      </c>
      <c r="AK1147" s="11" t="s">
        <v>156</v>
      </c>
      <c r="AL1147" s="11" t="s">
        <v>156</v>
      </c>
      <c r="AM1147" s="10" t="s">
        <v>156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1.85</v>
      </c>
      <c r="AU1147" s="10" t="s">
        <v>206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7">
        <v>45323</v>
      </c>
      <c r="BB1147" s="30" t="s">
        <v>175</v>
      </c>
      <c r="BC1147" s="18" t="s">
        <v>156</v>
      </c>
      <c r="BD1147" s="17">
        <v>45504</v>
      </c>
      <c r="BE1147" s="17">
        <v>45535</v>
      </c>
      <c r="BF1147" s="17">
        <v>45122</v>
      </c>
      <c r="BG1147" s="10">
        <v>85136926</v>
      </c>
      <c r="BH1147" s="9" t="s">
        <v>319</v>
      </c>
      <c r="BI1147" s="19">
        <v>45078</v>
      </c>
      <c r="BJ1147" s="20">
        <v>45082</v>
      </c>
      <c r="BK1147" s="16">
        <v>0</v>
      </c>
      <c r="BL1147" s="16">
        <v>0</v>
      </c>
      <c r="BM1147" s="9" t="s">
        <v>177</v>
      </c>
      <c r="BN1147" s="9" t="s">
        <v>178</v>
      </c>
      <c r="BO1147" s="9" t="s">
        <v>156</v>
      </c>
      <c r="BP1147" s="17">
        <v>45153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 t="s">
        <v>156</v>
      </c>
      <c r="CD1147" s="10" t="s">
        <v>156</v>
      </c>
      <c r="CE1147" s="17" t="s">
        <v>156</v>
      </c>
      <c r="CF1147" s="17" t="s">
        <v>156</v>
      </c>
      <c r="CG1147" s="17" t="s">
        <v>156</v>
      </c>
      <c r="CH1147" s="17" t="s">
        <v>156</v>
      </c>
      <c r="CI1147" s="16">
        <v>0</v>
      </c>
      <c r="CJ1147" s="10" t="s">
        <v>156</v>
      </c>
      <c r="CK1147" s="10" t="s">
        <v>156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 t="s">
        <v>156</v>
      </c>
      <c r="CX1147" s="10" t="s">
        <v>193</v>
      </c>
      <c r="CY1147" s="17" t="s">
        <v>156</v>
      </c>
      <c r="CZ1147" s="17" t="s">
        <v>156</v>
      </c>
      <c r="DA1147" s="17" t="s">
        <v>156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 t="s">
        <v>156</v>
      </c>
      <c r="DH1147" s="10" t="s">
        <v>156</v>
      </c>
      <c r="DI1147" s="17" t="s">
        <v>156</v>
      </c>
      <c r="DJ1147" s="17" t="s">
        <v>156</v>
      </c>
      <c r="DK1147" s="17" t="s">
        <v>156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36</v>
      </c>
      <c r="DQ1147" s="16">
        <v>18</v>
      </c>
      <c r="DR1147" s="11">
        <v>18</v>
      </c>
      <c r="DS1147" s="16">
        <v>36</v>
      </c>
      <c r="DT1147" s="16">
        <v>2500</v>
      </c>
      <c r="DU1147" s="11" t="s">
        <v>181</v>
      </c>
      <c r="DV1147" s="11" t="s">
        <v>182</v>
      </c>
      <c r="DW1147" s="27" t="s">
        <v>156</v>
      </c>
      <c r="DX1147" s="27" t="s">
        <v>156</v>
      </c>
      <c r="DY1147" s="20" t="s">
        <v>1529</v>
      </c>
      <c r="DZ1147" s="16">
        <v>7</v>
      </c>
      <c r="EA1147" s="16">
        <v>55</v>
      </c>
      <c r="EB1147" s="27" t="s">
        <v>185</v>
      </c>
      <c r="EC1147" s="27" t="s">
        <v>156</v>
      </c>
      <c r="ED1147" s="27" t="s">
        <v>182</v>
      </c>
      <c r="EE1147" s="29">
        <v>44910.380231481482</v>
      </c>
      <c r="EF1147" s="28" t="s">
        <v>188</v>
      </c>
      <c r="EG1147" s="28" t="s">
        <v>189</v>
      </c>
      <c r="EH1147" s="28" t="s">
        <v>190</v>
      </c>
      <c r="EI1147" s="29">
        <v>45062.343865740739</v>
      </c>
      <c r="EJ1147" s="28" t="s">
        <v>197</v>
      </c>
      <c r="EK1147" s="28" t="s">
        <v>156</v>
      </c>
      <c r="EL1147" s="28" t="s">
        <v>198</v>
      </c>
      <c r="EM1147" s="45"/>
      <c r="EN1147" s="46" t="str">
        <f t="shared" si="120"/>
        <v>343F109B</v>
      </c>
      <c r="EO1147" s="47">
        <f t="shared" si="121"/>
        <v>45091</v>
      </c>
      <c r="EP1147" s="47" t="str">
        <f t="shared" si="122"/>
        <v/>
      </c>
      <c r="EQ1147" s="48" t="str">
        <f t="shared" ca="1" si="123"/>
        <v>Y</v>
      </c>
      <c r="ER1147" s="49" t="str">
        <f t="shared" si="124"/>
        <v/>
      </c>
      <c r="ES1147" s="50"/>
      <c r="ET1147" s="51" t="str">
        <f t="shared" si="125"/>
        <v/>
      </c>
      <c r="EU1147" s="52" t="str">
        <f t="shared" si="126"/>
        <v/>
      </c>
      <c r="EV1147" s="46"/>
    </row>
    <row r="1148" spans="1:153" ht="14.25" hidden="1" customHeight="1">
      <c r="A1148" s="8">
        <v>1141</v>
      </c>
      <c r="B1148" s="9" t="s">
        <v>141</v>
      </c>
      <c r="C1148" s="10" t="s">
        <v>206</v>
      </c>
      <c r="D1148" s="10" t="s">
        <v>2008</v>
      </c>
      <c r="E1148" s="10" t="s">
        <v>151</v>
      </c>
      <c r="F1148" s="9" t="s">
        <v>2972</v>
      </c>
      <c r="G1148" s="10" t="s">
        <v>432</v>
      </c>
      <c r="H1148" s="9" t="s">
        <v>433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149</v>
      </c>
      <c r="N1148" s="9" t="s">
        <v>150</v>
      </c>
      <c r="O1148" s="9" t="s">
        <v>151</v>
      </c>
      <c r="P1148" s="9" t="s">
        <v>142</v>
      </c>
      <c r="Q1148" s="9" t="s">
        <v>152</v>
      </c>
      <c r="R1148" s="9" t="s">
        <v>336</v>
      </c>
      <c r="S1148" s="9" t="s">
        <v>305</v>
      </c>
      <c r="T1148" s="9" t="s">
        <v>306</v>
      </c>
      <c r="U1148" s="9" t="s">
        <v>337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3038</v>
      </c>
      <c r="AA1148" s="9" t="s">
        <v>3039</v>
      </c>
      <c r="AB1148" s="12" t="s">
        <v>3040</v>
      </c>
      <c r="AC1148" s="10" t="s">
        <v>3041</v>
      </c>
      <c r="AD1148" s="9" t="s">
        <v>3039</v>
      </c>
      <c r="AE1148" s="13" t="s">
        <v>3040</v>
      </c>
      <c r="AF1148" s="14" t="s">
        <v>314</v>
      </c>
      <c r="AG1148" s="10" t="s">
        <v>3156</v>
      </c>
      <c r="AH1148" s="11" t="s">
        <v>156</v>
      </c>
      <c r="AI1148" s="11" t="s">
        <v>156</v>
      </c>
      <c r="AJ1148" s="10" t="s">
        <v>156</v>
      </c>
      <c r="AK1148" s="11" t="s">
        <v>156</v>
      </c>
      <c r="AL1148" s="11" t="s">
        <v>156</v>
      </c>
      <c r="AM1148" s="10" t="s">
        <v>156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1.85</v>
      </c>
      <c r="AU1148" s="10" t="s">
        <v>206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7">
        <v>45323</v>
      </c>
      <c r="BB1148" s="30" t="s">
        <v>175</v>
      </c>
      <c r="BC1148" s="18" t="s">
        <v>156</v>
      </c>
      <c r="BD1148" s="17">
        <v>45504</v>
      </c>
      <c r="BE1148" s="17">
        <v>45535</v>
      </c>
      <c r="BF1148" s="17">
        <v>45122</v>
      </c>
      <c r="BG1148" s="10">
        <v>85136927</v>
      </c>
      <c r="BH1148" s="9" t="s">
        <v>321</v>
      </c>
      <c r="BI1148" s="19">
        <v>45170</v>
      </c>
      <c r="BJ1148" s="20">
        <v>45173</v>
      </c>
      <c r="BK1148" s="16">
        <v>0</v>
      </c>
      <c r="BL1148" s="16">
        <v>0</v>
      </c>
      <c r="BM1148" s="9" t="s">
        <v>177</v>
      </c>
      <c r="BN1148" s="9" t="s">
        <v>178</v>
      </c>
      <c r="BO1148" s="9" t="s">
        <v>156</v>
      </c>
      <c r="BP1148" s="17">
        <v>45229</v>
      </c>
      <c r="BQ1148" s="17" t="s">
        <v>156</v>
      </c>
      <c r="BR1148" s="17" t="s">
        <v>156</v>
      </c>
      <c r="BS1148" s="17" t="s">
        <v>156</v>
      </c>
      <c r="BT1148" s="10" t="s">
        <v>156</v>
      </c>
      <c r="BU1148" s="17" t="s">
        <v>156</v>
      </c>
      <c r="BV1148" s="17" t="s">
        <v>156</v>
      </c>
      <c r="BW1148" s="17" t="s">
        <v>156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 t="s">
        <v>156</v>
      </c>
      <c r="CD1148" s="10" t="s">
        <v>156</v>
      </c>
      <c r="CE1148" s="17" t="s">
        <v>156</v>
      </c>
      <c r="CF1148" s="17" t="s">
        <v>156</v>
      </c>
      <c r="CG1148" s="17" t="s">
        <v>156</v>
      </c>
      <c r="CH1148" s="17" t="s">
        <v>156</v>
      </c>
      <c r="CI1148" s="16">
        <v>0</v>
      </c>
      <c r="CJ1148" s="10" t="s">
        <v>156</v>
      </c>
      <c r="CK1148" s="10" t="s">
        <v>156</v>
      </c>
      <c r="CL1148" s="18" t="s">
        <v>156</v>
      </c>
      <c r="CM1148" s="17" t="s">
        <v>156</v>
      </c>
      <c r="CN1148" s="10" t="s">
        <v>156</v>
      </c>
      <c r="CO1148" s="17" t="s">
        <v>156</v>
      </c>
      <c r="CP1148" s="17" t="s">
        <v>156</v>
      </c>
      <c r="CQ1148" s="17" t="s">
        <v>156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 t="s">
        <v>156</v>
      </c>
      <c r="CX1148" s="10" t="s">
        <v>193</v>
      </c>
      <c r="CY1148" s="17" t="s">
        <v>156</v>
      </c>
      <c r="CZ1148" s="17" t="s">
        <v>156</v>
      </c>
      <c r="DA1148" s="17" t="s">
        <v>156</v>
      </c>
      <c r="DB1148" s="17" t="s">
        <v>156</v>
      </c>
      <c r="DC1148" s="16">
        <v>0</v>
      </c>
      <c r="DD1148" s="10" t="s">
        <v>156</v>
      </c>
      <c r="DE1148" s="10" t="s">
        <v>156</v>
      </c>
      <c r="DF1148" s="18" t="s">
        <v>156</v>
      </c>
      <c r="DG1148" s="17" t="s">
        <v>156</v>
      </c>
      <c r="DH1148" s="10" t="s">
        <v>156</v>
      </c>
      <c r="DI1148" s="17" t="s">
        <v>156</v>
      </c>
      <c r="DJ1148" s="17" t="s">
        <v>156</v>
      </c>
      <c r="DK1148" s="17" t="s">
        <v>156</v>
      </c>
      <c r="DL1148" s="17" t="s">
        <v>156</v>
      </c>
      <c r="DM1148" s="16">
        <v>0</v>
      </c>
      <c r="DN1148" s="10" t="s">
        <v>156</v>
      </c>
      <c r="DO1148" s="10" t="s">
        <v>156</v>
      </c>
      <c r="DP1148" s="16">
        <v>36</v>
      </c>
      <c r="DQ1148" s="16">
        <v>18</v>
      </c>
      <c r="DR1148" s="11">
        <v>18</v>
      </c>
      <c r="DS1148" s="16">
        <v>36</v>
      </c>
      <c r="DT1148" s="16">
        <v>2000</v>
      </c>
      <c r="DU1148" s="11" t="s">
        <v>181</v>
      </c>
      <c r="DV1148" s="11" t="s">
        <v>182</v>
      </c>
      <c r="DW1148" s="27" t="s">
        <v>156</v>
      </c>
      <c r="DX1148" s="27" t="s">
        <v>156</v>
      </c>
      <c r="DY1148" s="20" t="s">
        <v>156</v>
      </c>
      <c r="DZ1148" s="16">
        <v>7</v>
      </c>
      <c r="EA1148" s="16">
        <v>55</v>
      </c>
      <c r="EB1148" s="27" t="s">
        <v>185</v>
      </c>
      <c r="EC1148" s="27" t="s">
        <v>156</v>
      </c>
      <c r="ED1148" s="27" t="s">
        <v>182</v>
      </c>
      <c r="EE1148" s="29">
        <v>44910.380231481482</v>
      </c>
      <c r="EF1148" s="28" t="s">
        <v>188</v>
      </c>
      <c r="EG1148" s="28" t="s">
        <v>189</v>
      </c>
      <c r="EH1148" s="28" t="s">
        <v>190</v>
      </c>
      <c r="EI1148" s="29">
        <v>45062.343865740739</v>
      </c>
      <c r="EJ1148" s="28" t="s">
        <v>197</v>
      </c>
      <c r="EK1148" s="28" t="s">
        <v>156</v>
      </c>
      <c r="EL1148" s="28" t="s">
        <v>198</v>
      </c>
      <c r="EM1148" s="45"/>
      <c r="EN1148" s="46" t="str">
        <f t="shared" si="120"/>
        <v>343F109B</v>
      </c>
      <c r="EO1148" s="47">
        <f t="shared" si="121"/>
        <v>45167</v>
      </c>
      <c r="EP1148" s="47" t="str">
        <f t="shared" si="122"/>
        <v/>
      </c>
      <c r="EQ1148" s="48" t="str">
        <f t="shared" ca="1" si="123"/>
        <v>Y</v>
      </c>
      <c r="ER1148" s="49" t="str">
        <f t="shared" si="124"/>
        <v/>
      </c>
      <c r="ES1148" s="50"/>
      <c r="ET1148" s="51" t="str">
        <f t="shared" si="125"/>
        <v/>
      </c>
      <c r="EU1148" s="52" t="str">
        <f t="shared" si="126"/>
        <v/>
      </c>
      <c r="EV1148" s="46"/>
    </row>
    <row r="1149" spans="1:153" ht="14.25" hidden="1" customHeight="1">
      <c r="A1149" s="8">
        <v>1142</v>
      </c>
      <c r="B1149" s="9" t="s">
        <v>141</v>
      </c>
      <c r="C1149" s="10" t="s">
        <v>206</v>
      </c>
      <c r="D1149" s="10" t="s">
        <v>2008</v>
      </c>
      <c r="E1149" s="10" t="s">
        <v>151</v>
      </c>
      <c r="F1149" s="9" t="s">
        <v>2972</v>
      </c>
      <c r="G1149" s="10" t="s">
        <v>562</v>
      </c>
      <c r="H1149" s="9" t="s">
        <v>563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149</v>
      </c>
      <c r="N1149" s="9" t="s">
        <v>150</v>
      </c>
      <c r="O1149" s="9" t="s">
        <v>151</v>
      </c>
      <c r="P1149" s="9" t="s">
        <v>142</v>
      </c>
      <c r="Q1149" s="9" t="s">
        <v>152</v>
      </c>
      <c r="R1149" s="9" t="s">
        <v>336</v>
      </c>
      <c r="S1149" s="9" t="s">
        <v>305</v>
      </c>
      <c r="T1149" s="9" t="s">
        <v>306</v>
      </c>
      <c r="U1149" s="9" t="s">
        <v>337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2973</v>
      </c>
      <c r="AA1149" s="9" t="s">
        <v>2974</v>
      </c>
      <c r="AB1149" s="12" t="s">
        <v>2975</v>
      </c>
      <c r="AC1149" s="10" t="s">
        <v>2976</v>
      </c>
      <c r="AD1149" s="9" t="s">
        <v>2974</v>
      </c>
      <c r="AE1149" s="13" t="s">
        <v>2975</v>
      </c>
      <c r="AF1149" s="14" t="s">
        <v>564</v>
      </c>
      <c r="AG1149" s="10" t="s">
        <v>3157</v>
      </c>
      <c r="AH1149" s="11" t="s">
        <v>2978</v>
      </c>
      <c r="AI1149" s="11" t="s">
        <v>2979</v>
      </c>
      <c r="AJ1149" s="10" t="s">
        <v>2980</v>
      </c>
      <c r="AK1149" s="11" t="s">
        <v>2979</v>
      </c>
      <c r="AL1149" s="11" t="s">
        <v>168</v>
      </c>
      <c r="AM1149" s="10" t="s">
        <v>169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1.8</v>
      </c>
      <c r="AU1149" s="10" t="s">
        <v>142</v>
      </c>
      <c r="AV1149" s="16">
        <v>30000</v>
      </c>
      <c r="AW1149" s="16">
        <v>30000</v>
      </c>
      <c r="AX1149" s="16">
        <v>0</v>
      </c>
      <c r="AY1149" s="16">
        <v>0</v>
      </c>
      <c r="AZ1149" s="16">
        <v>0</v>
      </c>
      <c r="BA1149" s="17">
        <v>45145</v>
      </c>
      <c r="BB1149" s="30" t="s">
        <v>175</v>
      </c>
      <c r="BC1149" s="18" t="s">
        <v>156</v>
      </c>
      <c r="BD1149" s="17">
        <v>45322</v>
      </c>
      <c r="BE1149" s="17">
        <v>45351</v>
      </c>
      <c r="BF1149" s="17">
        <v>45122</v>
      </c>
      <c r="BG1149" s="10">
        <v>85121375</v>
      </c>
      <c r="BH1149" s="9" t="s">
        <v>414</v>
      </c>
      <c r="BI1149" s="19">
        <v>44927</v>
      </c>
      <c r="BJ1149" s="20">
        <v>44928</v>
      </c>
      <c r="BK1149" s="16">
        <v>0</v>
      </c>
      <c r="BL1149" s="16">
        <v>0</v>
      </c>
      <c r="BM1149" s="9" t="s">
        <v>177</v>
      </c>
      <c r="BN1149" s="9" t="s">
        <v>178</v>
      </c>
      <c r="BO1149" s="9" t="s">
        <v>635</v>
      </c>
      <c r="BP1149" s="17">
        <v>45122</v>
      </c>
      <c r="BQ1149" s="17" t="s">
        <v>156</v>
      </c>
      <c r="BR1149" s="17" t="s">
        <v>156</v>
      </c>
      <c r="BS1149" s="17" t="s">
        <v>156</v>
      </c>
      <c r="BT1149" s="10" t="s">
        <v>156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 t="s">
        <v>156</v>
      </c>
      <c r="CD1149" s="10" t="s">
        <v>156</v>
      </c>
      <c r="CE1149" s="17" t="s">
        <v>156</v>
      </c>
      <c r="CF1149" s="17" t="s">
        <v>156</v>
      </c>
      <c r="CG1149" s="17" t="s">
        <v>156</v>
      </c>
      <c r="CH1149" s="17" t="s">
        <v>156</v>
      </c>
      <c r="CI1149" s="16">
        <v>0</v>
      </c>
      <c r="CJ1149" s="10" t="s">
        <v>156</v>
      </c>
      <c r="CK1149" s="10" t="s">
        <v>156</v>
      </c>
      <c r="CL1149" s="18" t="s">
        <v>156</v>
      </c>
      <c r="CM1149" s="17" t="s">
        <v>156</v>
      </c>
      <c r="CN1149" s="10" t="s">
        <v>156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44915</v>
      </c>
      <c r="CX1149" s="10" t="s">
        <v>193</v>
      </c>
      <c r="CY1149" s="17" t="s">
        <v>156</v>
      </c>
      <c r="CZ1149" s="17" t="s">
        <v>156</v>
      </c>
      <c r="DA1149" s="17" t="s">
        <v>156</v>
      </c>
      <c r="DB1149" s="17" t="s">
        <v>156</v>
      </c>
      <c r="DC1149" s="16">
        <v>0</v>
      </c>
      <c r="DD1149" s="10" t="s">
        <v>156</v>
      </c>
      <c r="DE1149" s="10" t="s">
        <v>156</v>
      </c>
      <c r="DF1149" s="18" t="s">
        <v>156</v>
      </c>
      <c r="DG1149" s="17">
        <v>44922</v>
      </c>
      <c r="DH1149" s="10" t="s">
        <v>156</v>
      </c>
      <c r="DI1149" s="17" t="s">
        <v>156</v>
      </c>
      <c r="DJ1149" s="17" t="s">
        <v>156</v>
      </c>
      <c r="DK1149" s="17" t="s">
        <v>156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36</v>
      </c>
      <c r="DQ1149" s="16">
        <v>18</v>
      </c>
      <c r="DR1149" s="11">
        <v>18</v>
      </c>
      <c r="DS1149" s="16">
        <v>36</v>
      </c>
      <c r="DT1149" s="16">
        <v>1</v>
      </c>
      <c r="DU1149" s="11" t="s">
        <v>181</v>
      </c>
      <c r="DV1149" s="11" t="s">
        <v>182</v>
      </c>
      <c r="DW1149" s="27" t="s">
        <v>156</v>
      </c>
      <c r="DX1149" s="27" t="s">
        <v>156</v>
      </c>
      <c r="DY1149" s="20" t="s">
        <v>1015</v>
      </c>
      <c r="DZ1149" s="16">
        <v>7</v>
      </c>
      <c r="EA1149" s="16">
        <v>14</v>
      </c>
      <c r="EB1149" s="27" t="s">
        <v>185</v>
      </c>
      <c r="EC1149" s="27" t="s">
        <v>185</v>
      </c>
      <c r="ED1149" s="27" t="s">
        <v>182</v>
      </c>
      <c r="EE1149" s="29">
        <v>44908.625937500001</v>
      </c>
      <c r="EF1149" s="28" t="s">
        <v>195</v>
      </c>
      <c r="EG1149" s="28" t="s">
        <v>196</v>
      </c>
      <c r="EH1149" s="28" t="s">
        <v>190</v>
      </c>
      <c r="EI1149" s="29">
        <v>45062.343865740739</v>
      </c>
      <c r="EJ1149" s="28" t="s">
        <v>197</v>
      </c>
      <c r="EK1149" s="28" t="s">
        <v>156</v>
      </c>
      <c r="EL1149" s="28" t="s">
        <v>198</v>
      </c>
      <c r="EM1149" s="45"/>
      <c r="EN1149" s="46" t="str">
        <f t="shared" si="120"/>
        <v>343F108A</v>
      </c>
      <c r="EO1149" s="47">
        <f t="shared" si="121"/>
        <v>45101</v>
      </c>
      <c r="EP1149" s="47">
        <f t="shared" si="122"/>
        <v>44915</v>
      </c>
      <c r="EQ1149" s="48" t="str">
        <f t="shared" ca="1" si="123"/>
        <v>Past</v>
      </c>
      <c r="ER1149" s="49">
        <f t="shared" si="124"/>
        <v>186</v>
      </c>
      <c r="ES1149" s="50"/>
      <c r="ET1149" s="51">
        <f t="shared" si="125"/>
        <v>186</v>
      </c>
      <c r="EU1149" s="52">
        <f t="shared" si="126"/>
        <v>0</v>
      </c>
      <c r="EV1149" s="46"/>
    </row>
    <row r="1150" spans="1:153" ht="14.25" customHeight="1">
      <c r="A1150" s="8">
        <v>1143</v>
      </c>
      <c r="B1150" s="9" t="s">
        <v>141</v>
      </c>
      <c r="C1150" s="10" t="s">
        <v>206</v>
      </c>
      <c r="D1150" s="10" t="s">
        <v>2008</v>
      </c>
      <c r="E1150" s="10" t="s">
        <v>151</v>
      </c>
      <c r="F1150" s="9" t="s">
        <v>2972</v>
      </c>
      <c r="G1150" s="10" t="s">
        <v>562</v>
      </c>
      <c r="H1150" s="9" t="s">
        <v>563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149</v>
      </c>
      <c r="N1150" s="9" t="s">
        <v>150</v>
      </c>
      <c r="O1150" s="9" t="s">
        <v>151</v>
      </c>
      <c r="P1150" s="9" t="s">
        <v>142</v>
      </c>
      <c r="Q1150" s="9" t="s">
        <v>152</v>
      </c>
      <c r="R1150" s="9" t="s">
        <v>336</v>
      </c>
      <c r="S1150" s="9" t="s">
        <v>305</v>
      </c>
      <c r="T1150" s="9" t="s">
        <v>306</v>
      </c>
      <c r="U1150" s="9" t="s">
        <v>337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2973</v>
      </c>
      <c r="AA1150" s="9" t="s">
        <v>2974</v>
      </c>
      <c r="AB1150" s="12" t="s">
        <v>2975</v>
      </c>
      <c r="AC1150" s="10" t="s">
        <v>2976</v>
      </c>
      <c r="AD1150" s="9" t="s">
        <v>2974</v>
      </c>
      <c r="AE1150" s="13" t="s">
        <v>2975</v>
      </c>
      <c r="AF1150" s="14" t="s">
        <v>564</v>
      </c>
      <c r="AG1150" s="10" t="s">
        <v>3157</v>
      </c>
      <c r="AH1150" s="11" t="s">
        <v>2978</v>
      </c>
      <c r="AI1150" s="11" t="s">
        <v>2979</v>
      </c>
      <c r="AJ1150" s="10" t="s">
        <v>2980</v>
      </c>
      <c r="AK1150" s="11" t="s">
        <v>2979</v>
      </c>
      <c r="AL1150" s="11" t="s">
        <v>168</v>
      </c>
      <c r="AM1150" s="10" t="s">
        <v>169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1.8</v>
      </c>
      <c r="AU1150" s="10" t="s">
        <v>142</v>
      </c>
      <c r="AV1150" s="16">
        <v>30000</v>
      </c>
      <c r="AW1150" s="16">
        <v>30000</v>
      </c>
      <c r="AX1150" s="16">
        <v>0</v>
      </c>
      <c r="AY1150" s="16">
        <v>0</v>
      </c>
      <c r="AZ1150" s="16">
        <v>0</v>
      </c>
      <c r="BA1150" s="17">
        <v>45145</v>
      </c>
      <c r="BB1150" s="30" t="s">
        <v>175</v>
      </c>
      <c r="BC1150" s="18">
        <v>45119</v>
      </c>
      <c r="BD1150" s="17">
        <v>45322</v>
      </c>
      <c r="BE1150" s="17">
        <v>45351</v>
      </c>
      <c r="BF1150" s="17">
        <v>45122</v>
      </c>
      <c r="BG1150" s="10">
        <v>85131765</v>
      </c>
      <c r="BH1150" s="9" t="s">
        <v>319</v>
      </c>
      <c r="BI1150" s="19">
        <v>45078</v>
      </c>
      <c r="BJ1150" s="20">
        <v>45082</v>
      </c>
      <c r="BK1150" s="16">
        <v>14004</v>
      </c>
      <c r="BL1150" s="16">
        <v>25207</v>
      </c>
      <c r="BM1150" s="9" t="s">
        <v>177</v>
      </c>
      <c r="BN1150" s="9" t="s">
        <v>436</v>
      </c>
      <c r="BO1150" s="9" t="s">
        <v>156</v>
      </c>
      <c r="BP1150" s="17">
        <v>45122</v>
      </c>
      <c r="BQ1150" s="17">
        <v>45122</v>
      </c>
      <c r="BR1150" s="17">
        <v>45122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>
        <v>44908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44936</v>
      </c>
      <c r="CD1150" s="10" t="s">
        <v>156</v>
      </c>
      <c r="CE1150" s="17" t="s">
        <v>156</v>
      </c>
      <c r="CF1150" s="17" t="s">
        <v>156</v>
      </c>
      <c r="CG1150" s="17">
        <v>44908</v>
      </c>
      <c r="CH1150" s="17">
        <v>44932</v>
      </c>
      <c r="CI1150" s="16">
        <v>14000</v>
      </c>
      <c r="CJ1150" s="10" t="s">
        <v>3158</v>
      </c>
      <c r="CK1150" s="10" t="s">
        <v>230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>
        <v>44908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44953</v>
      </c>
      <c r="CX1150" s="10" t="s">
        <v>1411</v>
      </c>
      <c r="CY1150" s="17" t="s">
        <v>156</v>
      </c>
      <c r="CZ1150" s="17" t="s">
        <v>156</v>
      </c>
      <c r="DA1150" s="17">
        <v>44908</v>
      </c>
      <c r="DB1150" s="17">
        <v>44953</v>
      </c>
      <c r="DC1150" s="16">
        <v>14004</v>
      </c>
      <c r="DD1150" s="10" t="s">
        <v>3159</v>
      </c>
      <c r="DE1150" s="10" t="s">
        <v>230</v>
      </c>
      <c r="DF1150" s="18" t="s">
        <v>156</v>
      </c>
      <c r="DG1150" s="17">
        <v>45027</v>
      </c>
      <c r="DH1150" s="10" t="s">
        <v>2465</v>
      </c>
      <c r="DI1150" s="17" t="s">
        <v>156</v>
      </c>
      <c r="DJ1150" s="17" t="s">
        <v>156</v>
      </c>
      <c r="DK1150" s="17">
        <v>44908</v>
      </c>
      <c r="DL1150" s="17">
        <v>45049</v>
      </c>
      <c r="DM1150" s="16">
        <v>14004</v>
      </c>
      <c r="DN1150" s="10" t="s">
        <v>3160</v>
      </c>
      <c r="DO1150" s="10" t="s">
        <v>230</v>
      </c>
      <c r="DP1150" s="16">
        <v>36</v>
      </c>
      <c r="DQ1150" s="16">
        <v>18</v>
      </c>
      <c r="DR1150" s="11">
        <v>18</v>
      </c>
      <c r="DS1150" s="16">
        <v>36</v>
      </c>
      <c r="DT1150" s="16">
        <v>0</v>
      </c>
      <c r="DU1150" s="11" t="s">
        <v>181</v>
      </c>
      <c r="DV1150" s="11" t="s">
        <v>182</v>
      </c>
      <c r="DW1150" s="27" t="s">
        <v>156</v>
      </c>
      <c r="DX1150" s="27" t="s">
        <v>156</v>
      </c>
      <c r="DY1150" s="20" t="s">
        <v>1015</v>
      </c>
      <c r="DZ1150" s="16">
        <v>7</v>
      </c>
      <c r="EA1150" s="16">
        <v>14</v>
      </c>
      <c r="EB1150" s="27" t="s">
        <v>185</v>
      </c>
      <c r="EC1150" s="27" t="s">
        <v>185</v>
      </c>
      <c r="ED1150" s="27" t="s">
        <v>182</v>
      </c>
      <c r="EE1150" s="29">
        <v>44909.012962962966</v>
      </c>
      <c r="EF1150" s="28" t="s">
        <v>186</v>
      </c>
      <c r="EG1150" s="28" t="s">
        <v>156</v>
      </c>
      <c r="EH1150" s="28" t="s">
        <v>187</v>
      </c>
      <c r="EI1150" s="29">
        <v>45062.343865740739</v>
      </c>
      <c r="EJ1150" s="28" t="s">
        <v>197</v>
      </c>
      <c r="EK1150" s="28" t="s">
        <v>156</v>
      </c>
      <c r="EL1150" s="28" t="s">
        <v>198</v>
      </c>
      <c r="EM1150" s="45" t="s">
        <v>3713</v>
      </c>
      <c r="EN1150" s="46" t="str">
        <f t="shared" si="120"/>
        <v>343F108A</v>
      </c>
      <c r="EO1150" s="47">
        <f t="shared" si="121"/>
        <v>45101</v>
      </c>
      <c r="EP1150" s="47">
        <f t="shared" si="122"/>
        <v>44953</v>
      </c>
      <c r="EQ1150" s="48" t="str">
        <f t="shared" ca="1" si="123"/>
        <v>Past</v>
      </c>
      <c r="ER1150" s="49">
        <f t="shared" si="124"/>
        <v>148</v>
      </c>
      <c r="ES1150" s="50"/>
      <c r="ET1150" s="51">
        <f t="shared" si="125"/>
        <v>148</v>
      </c>
      <c r="EU1150" s="52">
        <f t="shared" si="126"/>
        <v>2072592</v>
      </c>
      <c r="EV1150" s="46"/>
      <c r="EW1150" s="23" t="s">
        <v>3714</v>
      </c>
    </row>
    <row r="1151" spans="1:153" ht="14.25" customHeight="1">
      <c r="A1151" s="8">
        <v>1144</v>
      </c>
      <c r="B1151" s="9" t="s">
        <v>141</v>
      </c>
      <c r="C1151" s="10" t="s">
        <v>206</v>
      </c>
      <c r="D1151" s="10" t="s">
        <v>2008</v>
      </c>
      <c r="E1151" s="10" t="s">
        <v>151</v>
      </c>
      <c r="F1151" s="9" t="s">
        <v>2972</v>
      </c>
      <c r="G1151" s="10" t="s">
        <v>562</v>
      </c>
      <c r="H1151" s="9" t="s">
        <v>563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149</v>
      </c>
      <c r="N1151" s="9" t="s">
        <v>150</v>
      </c>
      <c r="O1151" s="9" t="s">
        <v>151</v>
      </c>
      <c r="P1151" s="9" t="s">
        <v>142</v>
      </c>
      <c r="Q1151" s="9" t="s">
        <v>152</v>
      </c>
      <c r="R1151" s="9" t="s">
        <v>336</v>
      </c>
      <c r="S1151" s="9" t="s">
        <v>305</v>
      </c>
      <c r="T1151" s="9" t="s">
        <v>306</v>
      </c>
      <c r="U1151" s="9" t="s">
        <v>337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2973</v>
      </c>
      <c r="AA1151" s="9" t="s">
        <v>2974</v>
      </c>
      <c r="AB1151" s="12" t="s">
        <v>2975</v>
      </c>
      <c r="AC1151" s="10" t="s">
        <v>2976</v>
      </c>
      <c r="AD1151" s="9" t="s">
        <v>2974</v>
      </c>
      <c r="AE1151" s="13" t="s">
        <v>2975</v>
      </c>
      <c r="AF1151" s="14" t="s">
        <v>564</v>
      </c>
      <c r="AG1151" s="10" t="s">
        <v>3157</v>
      </c>
      <c r="AH1151" s="11" t="s">
        <v>2978</v>
      </c>
      <c r="AI1151" s="11" t="s">
        <v>2979</v>
      </c>
      <c r="AJ1151" s="10" t="s">
        <v>2980</v>
      </c>
      <c r="AK1151" s="11" t="s">
        <v>2979</v>
      </c>
      <c r="AL1151" s="11" t="s">
        <v>168</v>
      </c>
      <c r="AM1151" s="10" t="s">
        <v>169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1.8</v>
      </c>
      <c r="AU1151" s="10" t="s">
        <v>142</v>
      </c>
      <c r="AV1151" s="16">
        <v>30000</v>
      </c>
      <c r="AW1151" s="16">
        <v>30000</v>
      </c>
      <c r="AX1151" s="16">
        <v>0</v>
      </c>
      <c r="AY1151" s="16">
        <v>0</v>
      </c>
      <c r="AZ1151" s="16">
        <v>0</v>
      </c>
      <c r="BA1151" s="17">
        <v>45145</v>
      </c>
      <c r="BB1151" s="30" t="s">
        <v>175</v>
      </c>
      <c r="BC1151" s="18">
        <v>45119</v>
      </c>
      <c r="BD1151" s="17">
        <v>45322</v>
      </c>
      <c r="BE1151" s="17">
        <v>45351</v>
      </c>
      <c r="BF1151" s="17">
        <v>45122</v>
      </c>
      <c r="BG1151" s="10">
        <v>85187363</v>
      </c>
      <c r="BH1151" s="9" t="s">
        <v>321</v>
      </c>
      <c r="BI1151" s="19">
        <v>45139</v>
      </c>
      <c r="BJ1151" s="20">
        <v>45145</v>
      </c>
      <c r="BK1151" s="16">
        <v>4032</v>
      </c>
      <c r="BL1151" s="16">
        <v>7258</v>
      </c>
      <c r="BM1151" s="9" t="s">
        <v>177</v>
      </c>
      <c r="BN1151" s="9" t="s">
        <v>383</v>
      </c>
      <c r="BO1151" s="9" t="s">
        <v>156</v>
      </c>
      <c r="BP1151" s="17">
        <v>45188</v>
      </c>
      <c r="BQ1151" s="17" t="s">
        <v>156</v>
      </c>
      <c r="BR1151" s="17" t="s">
        <v>156</v>
      </c>
      <c r="BS1151" s="17" t="s">
        <v>156</v>
      </c>
      <c r="BT1151" s="10" t="s">
        <v>156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44936</v>
      </c>
      <c r="CD1151" s="10" t="s">
        <v>156</v>
      </c>
      <c r="CE1151" s="17" t="s">
        <v>156</v>
      </c>
      <c r="CF1151" s="17" t="s">
        <v>156</v>
      </c>
      <c r="CG1151" s="17" t="s">
        <v>156</v>
      </c>
      <c r="CH1151" s="17">
        <v>44932</v>
      </c>
      <c r="CI1151" s="16">
        <v>5000</v>
      </c>
      <c r="CJ1151" s="10" t="s">
        <v>3161</v>
      </c>
      <c r="CK1151" s="10" t="s">
        <v>230</v>
      </c>
      <c r="CL1151" s="18" t="s">
        <v>156</v>
      </c>
      <c r="CM1151" s="17" t="s">
        <v>156</v>
      </c>
      <c r="CN1151" s="10" t="s">
        <v>156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45099</v>
      </c>
      <c r="CX1151" s="10" t="s">
        <v>3162</v>
      </c>
      <c r="CY1151" s="17">
        <v>45097</v>
      </c>
      <c r="CZ1151" s="17" t="s">
        <v>156</v>
      </c>
      <c r="DA1151" s="17">
        <v>45006</v>
      </c>
      <c r="DB1151" s="17">
        <v>45090</v>
      </c>
      <c r="DC1151" s="16">
        <v>4032</v>
      </c>
      <c r="DD1151" s="10" t="s">
        <v>3163</v>
      </c>
      <c r="DE1151" s="10" t="s">
        <v>230</v>
      </c>
      <c r="DF1151" s="18" t="s">
        <v>156</v>
      </c>
      <c r="DG1151" s="17">
        <v>45132</v>
      </c>
      <c r="DH1151" s="10" t="s">
        <v>2055</v>
      </c>
      <c r="DI1151" s="17">
        <v>45125</v>
      </c>
      <c r="DJ1151" s="17" t="s">
        <v>156</v>
      </c>
      <c r="DK1151" s="17">
        <v>45006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36</v>
      </c>
      <c r="DQ1151" s="16">
        <v>18</v>
      </c>
      <c r="DR1151" s="11">
        <v>18</v>
      </c>
      <c r="DS1151" s="16">
        <v>36</v>
      </c>
      <c r="DT1151" s="16">
        <v>0</v>
      </c>
      <c r="DU1151" s="11" t="s">
        <v>181</v>
      </c>
      <c r="DV1151" s="11" t="s">
        <v>182</v>
      </c>
      <c r="DW1151" s="27" t="s">
        <v>156</v>
      </c>
      <c r="DX1151" s="27" t="s">
        <v>2801</v>
      </c>
      <c r="DY1151" s="20" t="s">
        <v>2678</v>
      </c>
      <c r="DZ1151" s="16">
        <v>7</v>
      </c>
      <c r="EA1151" s="16">
        <v>14</v>
      </c>
      <c r="EB1151" s="27" t="s">
        <v>185</v>
      </c>
      <c r="EC1151" s="27" t="s">
        <v>185</v>
      </c>
      <c r="ED1151" s="27" t="s">
        <v>182</v>
      </c>
      <c r="EE1151" s="29">
        <v>44919.01635416667</v>
      </c>
      <c r="EF1151" s="28" t="s">
        <v>188</v>
      </c>
      <c r="EG1151" s="28" t="s">
        <v>189</v>
      </c>
      <c r="EH1151" s="28" t="s">
        <v>190</v>
      </c>
      <c r="EI1151" s="29">
        <v>45104.814884259256</v>
      </c>
      <c r="EJ1151" s="28" t="s">
        <v>197</v>
      </c>
      <c r="EK1151" s="28" t="s">
        <v>156</v>
      </c>
      <c r="EL1151" s="28" t="s">
        <v>198</v>
      </c>
      <c r="EM1151" s="45" t="s">
        <v>3713</v>
      </c>
      <c r="EN1151" s="46" t="str">
        <f t="shared" si="120"/>
        <v>343F108A</v>
      </c>
      <c r="EO1151" s="47">
        <f t="shared" si="121"/>
        <v>45167</v>
      </c>
      <c r="EP1151" s="47">
        <f t="shared" si="122"/>
        <v>45099</v>
      </c>
      <c r="EQ1151" s="48" t="str">
        <f t="shared" ca="1" si="123"/>
        <v>Past</v>
      </c>
      <c r="ER1151" s="49">
        <f t="shared" si="124"/>
        <v>68</v>
      </c>
      <c r="ES1151" s="50"/>
      <c r="ET1151" s="51">
        <f t="shared" si="125"/>
        <v>68</v>
      </c>
      <c r="EU1151" s="52">
        <f t="shared" si="126"/>
        <v>274176</v>
      </c>
      <c r="EV1151" s="46"/>
      <c r="EW1151" s="23" t="s">
        <v>3714</v>
      </c>
    </row>
    <row r="1152" spans="1:153" ht="14.25" hidden="1" customHeight="1">
      <c r="A1152" s="8">
        <v>1145</v>
      </c>
      <c r="B1152" s="9" t="s">
        <v>141</v>
      </c>
      <c r="C1152" s="10" t="s">
        <v>206</v>
      </c>
      <c r="D1152" s="10" t="s">
        <v>2008</v>
      </c>
      <c r="E1152" s="10" t="s">
        <v>151</v>
      </c>
      <c r="F1152" s="9" t="s">
        <v>2972</v>
      </c>
      <c r="G1152" s="10" t="s">
        <v>562</v>
      </c>
      <c r="H1152" s="9" t="s">
        <v>563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149</v>
      </c>
      <c r="N1152" s="9" t="s">
        <v>150</v>
      </c>
      <c r="O1152" s="9" t="s">
        <v>151</v>
      </c>
      <c r="P1152" s="9" t="s">
        <v>142</v>
      </c>
      <c r="Q1152" s="9" t="s">
        <v>152</v>
      </c>
      <c r="R1152" s="9" t="s">
        <v>336</v>
      </c>
      <c r="S1152" s="9" t="s">
        <v>305</v>
      </c>
      <c r="T1152" s="9" t="s">
        <v>306</v>
      </c>
      <c r="U1152" s="9" t="s">
        <v>337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2973</v>
      </c>
      <c r="AA1152" s="9" t="s">
        <v>2974</v>
      </c>
      <c r="AB1152" s="12" t="s">
        <v>2975</v>
      </c>
      <c r="AC1152" s="10" t="s">
        <v>2976</v>
      </c>
      <c r="AD1152" s="9" t="s">
        <v>2974</v>
      </c>
      <c r="AE1152" s="13" t="s">
        <v>2975</v>
      </c>
      <c r="AF1152" s="14" t="s">
        <v>564</v>
      </c>
      <c r="AG1152" s="10" t="s">
        <v>3157</v>
      </c>
      <c r="AH1152" s="11" t="s">
        <v>2978</v>
      </c>
      <c r="AI1152" s="11" t="s">
        <v>2979</v>
      </c>
      <c r="AJ1152" s="10" t="s">
        <v>2980</v>
      </c>
      <c r="AK1152" s="11" t="s">
        <v>2979</v>
      </c>
      <c r="AL1152" s="11" t="s">
        <v>168</v>
      </c>
      <c r="AM1152" s="10" t="s">
        <v>169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1.8</v>
      </c>
      <c r="AU1152" s="10" t="s">
        <v>142</v>
      </c>
      <c r="AV1152" s="16">
        <v>30000</v>
      </c>
      <c r="AW1152" s="16">
        <v>30000</v>
      </c>
      <c r="AX1152" s="16">
        <v>0</v>
      </c>
      <c r="AY1152" s="16">
        <v>0</v>
      </c>
      <c r="AZ1152" s="16">
        <v>0</v>
      </c>
      <c r="BA1152" s="17">
        <v>45145</v>
      </c>
      <c r="BB1152" s="30" t="s">
        <v>175</v>
      </c>
      <c r="BC1152" s="18" t="s">
        <v>156</v>
      </c>
      <c r="BD1152" s="17">
        <v>45322</v>
      </c>
      <c r="BE1152" s="17">
        <v>45351</v>
      </c>
      <c r="BF1152" s="17">
        <v>45122</v>
      </c>
      <c r="BG1152" s="10">
        <v>85078623</v>
      </c>
      <c r="BH1152" s="9" t="s">
        <v>258</v>
      </c>
      <c r="BI1152" s="19">
        <v>45139</v>
      </c>
      <c r="BJ1152" s="20">
        <v>45145</v>
      </c>
      <c r="BK1152" s="16">
        <v>0</v>
      </c>
      <c r="BL1152" s="16">
        <v>0</v>
      </c>
      <c r="BM1152" s="9" t="s">
        <v>177</v>
      </c>
      <c r="BN1152" s="9" t="s">
        <v>178</v>
      </c>
      <c r="BO1152" s="9" t="s">
        <v>156</v>
      </c>
      <c r="BP1152" s="17">
        <v>45198</v>
      </c>
      <c r="BQ1152" s="17" t="s">
        <v>156</v>
      </c>
      <c r="BR1152" s="17">
        <v>45184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44899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44971</v>
      </c>
      <c r="CD1152" s="10" t="s">
        <v>3164</v>
      </c>
      <c r="CE1152" s="17" t="s">
        <v>156</v>
      </c>
      <c r="CF1152" s="17" t="s">
        <v>156</v>
      </c>
      <c r="CG1152" s="17">
        <v>44899</v>
      </c>
      <c r="CH1152" s="17" t="s">
        <v>156</v>
      </c>
      <c r="CI1152" s="16">
        <v>0</v>
      </c>
      <c r="CJ1152" s="10" t="s">
        <v>156</v>
      </c>
      <c r="CK1152" s="10" t="s">
        <v>156</v>
      </c>
      <c r="CL1152" s="18" t="s">
        <v>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44899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45069</v>
      </c>
      <c r="CX1152" s="10" t="s">
        <v>2074</v>
      </c>
      <c r="CY1152" s="17" t="s">
        <v>156</v>
      </c>
      <c r="CZ1152" s="17" t="s">
        <v>156</v>
      </c>
      <c r="DA1152" s="17">
        <v>44899</v>
      </c>
      <c r="DB1152" s="17" t="s">
        <v>156</v>
      </c>
      <c r="DC1152" s="16">
        <v>0</v>
      </c>
      <c r="DD1152" s="10" t="s">
        <v>156</v>
      </c>
      <c r="DE1152" s="10" t="s">
        <v>156</v>
      </c>
      <c r="DF1152" s="18" t="s">
        <v>156</v>
      </c>
      <c r="DG1152" s="17">
        <v>45076</v>
      </c>
      <c r="DH1152" s="10" t="s">
        <v>1871</v>
      </c>
      <c r="DI1152" s="17" t="s">
        <v>156</v>
      </c>
      <c r="DJ1152" s="17" t="s">
        <v>156</v>
      </c>
      <c r="DK1152" s="17">
        <v>44899</v>
      </c>
      <c r="DL1152" s="17" t="s">
        <v>156</v>
      </c>
      <c r="DM1152" s="16">
        <v>0</v>
      </c>
      <c r="DN1152" s="10" t="s">
        <v>156</v>
      </c>
      <c r="DO1152" s="10" t="s">
        <v>156</v>
      </c>
      <c r="DP1152" s="16">
        <v>36</v>
      </c>
      <c r="DQ1152" s="16">
        <v>18</v>
      </c>
      <c r="DR1152" s="11">
        <v>18</v>
      </c>
      <c r="DS1152" s="16">
        <v>36</v>
      </c>
      <c r="DT1152" s="16">
        <v>6000</v>
      </c>
      <c r="DU1152" s="11" t="s">
        <v>181</v>
      </c>
      <c r="DV1152" s="11" t="s">
        <v>182</v>
      </c>
      <c r="DW1152" s="27" t="s">
        <v>156</v>
      </c>
      <c r="DX1152" s="27" t="s">
        <v>156</v>
      </c>
      <c r="DY1152" s="20" t="s">
        <v>1453</v>
      </c>
      <c r="DZ1152" s="16">
        <v>7</v>
      </c>
      <c r="EA1152" s="16">
        <v>14</v>
      </c>
      <c r="EB1152" s="27" t="s">
        <v>185</v>
      </c>
      <c r="EC1152" s="27" t="s">
        <v>185</v>
      </c>
      <c r="ED1152" s="27" t="s">
        <v>182</v>
      </c>
      <c r="EE1152" s="29">
        <v>44900.042650462965</v>
      </c>
      <c r="EF1152" s="28" t="s">
        <v>186</v>
      </c>
      <c r="EG1152" s="28" t="s">
        <v>156</v>
      </c>
      <c r="EH1152" s="28" t="s">
        <v>187</v>
      </c>
      <c r="EI1152" s="29">
        <v>45062.343865740739</v>
      </c>
      <c r="EJ1152" s="28" t="s">
        <v>197</v>
      </c>
      <c r="EK1152" s="28" t="s">
        <v>156</v>
      </c>
      <c r="EL1152" s="28" t="s">
        <v>198</v>
      </c>
      <c r="EM1152" s="45"/>
      <c r="EN1152" s="46" t="str">
        <f t="shared" si="120"/>
        <v>343F108A</v>
      </c>
      <c r="EO1152" s="47">
        <f t="shared" si="121"/>
        <v>45177</v>
      </c>
      <c r="EP1152" s="47">
        <f t="shared" si="122"/>
        <v>45069</v>
      </c>
      <c r="EQ1152" s="48" t="str">
        <f t="shared" ca="1" si="123"/>
        <v>Past</v>
      </c>
      <c r="ER1152" s="49">
        <f t="shared" si="124"/>
        <v>108</v>
      </c>
      <c r="ES1152" s="50"/>
      <c r="ET1152" s="51">
        <f t="shared" si="125"/>
        <v>108</v>
      </c>
      <c r="EU1152" s="52">
        <f t="shared" si="126"/>
        <v>0</v>
      </c>
      <c r="EV1152" s="46"/>
    </row>
    <row r="1153" spans="1:153" ht="14.25" customHeight="1">
      <c r="A1153" s="8">
        <v>1146</v>
      </c>
      <c r="B1153" s="9" t="s">
        <v>141</v>
      </c>
      <c r="C1153" s="10" t="s">
        <v>206</v>
      </c>
      <c r="D1153" s="10" t="s">
        <v>2008</v>
      </c>
      <c r="E1153" s="10" t="s">
        <v>151</v>
      </c>
      <c r="F1153" s="9" t="s">
        <v>2972</v>
      </c>
      <c r="G1153" s="10" t="s">
        <v>562</v>
      </c>
      <c r="H1153" s="9" t="s">
        <v>563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149</v>
      </c>
      <c r="N1153" s="9" t="s">
        <v>150</v>
      </c>
      <c r="O1153" s="9" t="s">
        <v>151</v>
      </c>
      <c r="P1153" s="9" t="s">
        <v>142</v>
      </c>
      <c r="Q1153" s="9" t="s">
        <v>152</v>
      </c>
      <c r="R1153" s="9" t="s">
        <v>336</v>
      </c>
      <c r="S1153" s="9" t="s">
        <v>305</v>
      </c>
      <c r="T1153" s="9" t="s">
        <v>306</v>
      </c>
      <c r="U1153" s="9" t="s">
        <v>337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2973</v>
      </c>
      <c r="AA1153" s="9" t="s">
        <v>2974</v>
      </c>
      <c r="AB1153" s="12" t="s">
        <v>2975</v>
      </c>
      <c r="AC1153" s="10" t="s">
        <v>2976</v>
      </c>
      <c r="AD1153" s="9" t="s">
        <v>2974</v>
      </c>
      <c r="AE1153" s="13" t="s">
        <v>2975</v>
      </c>
      <c r="AF1153" s="14" t="s">
        <v>564</v>
      </c>
      <c r="AG1153" s="10" t="s">
        <v>3157</v>
      </c>
      <c r="AH1153" s="11" t="s">
        <v>2978</v>
      </c>
      <c r="AI1153" s="11" t="s">
        <v>2979</v>
      </c>
      <c r="AJ1153" s="10" t="s">
        <v>2980</v>
      </c>
      <c r="AK1153" s="11" t="s">
        <v>2979</v>
      </c>
      <c r="AL1153" s="11" t="s">
        <v>168</v>
      </c>
      <c r="AM1153" s="10" t="s">
        <v>169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1.8</v>
      </c>
      <c r="AU1153" s="10" t="s">
        <v>142</v>
      </c>
      <c r="AV1153" s="16">
        <v>30000</v>
      </c>
      <c r="AW1153" s="16">
        <v>30000</v>
      </c>
      <c r="AX1153" s="16">
        <v>0</v>
      </c>
      <c r="AY1153" s="16">
        <v>0</v>
      </c>
      <c r="AZ1153" s="16">
        <v>0</v>
      </c>
      <c r="BA1153" s="17">
        <v>45145</v>
      </c>
      <c r="BB1153" s="30" t="s">
        <v>175</v>
      </c>
      <c r="BC1153" s="18">
        <v>45119</v>
      </c>
      <c r="BD1153" s="17">
        <v>45322</v>
      </c>
      <c r="BE1153" s="17">
        <v>45351</v>
      </c>
      <c r="BF1153" s="17">
        <v>45122</v>
      </c>
      <c r="BG1153" s="10">
        <v>85733763</v>
      </c>
      <c r="BH1153" s="9" t="s">
        <v>303</v>
      </c>
      <c r="BI1153" s="19">
        <v>45170</v>
      </c>
      <c r="BJ1153" s="20">
        <v>45173</v>
      </c>
      <c r="BK1153" s="16">
        <v>3000</v>
      </c>
      <c r="BL1153" s="16">
        <v>5400</v>
      </c>
      <c r="BM1153" s="9" t="s">
        <v>177</v>
      </c>
      <c r="BN1153" s="9" t="s">
        <v>383</v>
      </c>
      <c r="BO1153" s="9" t="s">
        <v>156</v>
      </c>
      <c r="BP1153" s="17">
        <v>45199</v>
      </c>
      <c r="BQ1153" s="17" t="s">
        <v>156</v>
      </c>
      <c r="BR1153" s="17" t="s">
        <v>156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 t="s">
        <v>156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45114</v>
      </c>
      <c r="CD1153" s="10" t="s">
        <v>2211</v>
      </c>
      <c r="CE1153" s="17">
        <v>45114</v>
      </c>
      <c r="CF1153" s="17" t="s">
        <v>156</v>
      </c>
      <c r="CG1153" s="17">
        <v>45077</v>
      </c>
      <c r="CH1153" s="17">
        <v>45112</v>
      </c>
      <c r="CI1153" s="16">
        <v>3000</v>
      </c>
      <c r="CJ1153" s="10" t="s">
        <v>3165</v>
      </c>
      <c r="CK1153" s="10" t="s">
        <v>230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 t="s">
        <v>156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 t="s">
        <v>156</v>
      </c>
      <c r="CX1153" s="10" t="s">
        <v>2892</v>
      </c>
      <c r="CY1153" s="17">
        <v>45212</v>
      </c>
      <c r="CZ1153" s="17" t="s">
        <v>156</v>
      </c>
      <c r="DA1153" s="17">
        <v>45077</v>
      </c>
      <c r="DB1153" s="17" t="s">
        <v>156</v>
      </c>
      <c r="DC1153" s="16">
        <v>0</v>
      </c>
      <c r="DD1153" s="10" t="s">
        <v>156</v>
      </c>
      <c r="DE1153" s="10" t="s">
        <v>156</v>
      </c>
      <c r="DF1153" s="18" t="s">
        <v>156</v>
      </c>
      <c r="DG1153" s="17" t="s">
        <v>156</v>
      </c>
      <c r="DH1153" s="10" t="s">
        <v>2893</v>
      </c>
      <c r="DI1153" s="17">
        <v>45226</v>
      </c>
      <c r="DJ1153" s="17" t="s">
        <v>156</v>
      </c>
      <c r="DK1153" s="17">
        <v>45077</v>
      </c>
      <c r="DL1153" s="17" t="s">
        <v>156</v>
      </c>
      <c r="DM1153" s="16">
        <v>0</v>
      </c>
      <c r="DN1153" s="10" t="s">
        <v>156</v>
      </c>
      <c r="DO1153" s="10" t="s">
        <v>156</v>
      </c>
      <c r="DP1153" s="16">
        <v>36</v>
      </c>
      <c r="DQ1153" s="16">
        <v>18</v>
      </c>
      <c r="DR1153" s="11">
        <v>18</v>
      </c>
      <c r="DS1153" s="16">
        <v>36</v>
      </c>
      <c r="DT1153" s="16">
        <v>0</v>
      </c>
      <c r="DU1153" s="11" t="s">
        <v>181</v>
      </c>
      <c r="DV1153" s="11" t="s">
        <v>182</v>
      </c>
      <c r="DW1153" s="27" t="s">
        <v>156</v>
      </c>
      <c r="DX1153" s="27" t="s">
        <v>156</v>
      </c>
      <c r="DY1153" s="20" t="s">
        <v>2524</v>
      </c>
      <c r="DZ1153" s="16">
        <v>7</v>
      </c>
      <c r="EA1153" s="16">
        <v>14</v>
      </c>
      <c r="EB1153" s="27" t="s">
        <v>185</v>
      </c>
      <c r="EC1153" s="27" t="s">
        <v>185</v>
      </c>
      <c r="ED1153" s="27" t="s">
        <v>182</v>
      </c>
      <c r="EE1153" s="29">
        <v>45076.226701388892</v>
      </c>
      <c r="EF1153" s="28" t="s">
        <v>188</v>
      </c>
      <c r="EG1153" s="28" t="s">
        <v>189</v>
      </c>
      <c r="EH1153" s="28" t="s">
        <v>190</v>
      </c>
      <c r="EI1153" s="29">
        <v>45119.458854166667</v>
      </c>
      <c r="EJ1153" s="28" t="s">
        <v>188</v>
      </c>
      <c r="EK1153" s="28" t="s">
        <v>189</v>
      </c>
      <c r="EL1153" s="28" t="s">
        <v>190</v>
      </c>
      <c r="EM1153" s="45" t="s">
        <v>3713</v>
      </c>
      <c r="EN1153" s="46" t="str">
        <f t="shared" si="120"/>
        <v>343F108A</v>
      </c>
      <c r="EO1153" s="47">
        <f t="shared" si="121"/>
        <v>45178</v>
      </c>
      <c r="EP1153" s="47" t="str">
        <f t="shared" si="122"/>
        <v/>
      </c>
      <c r="EQ1153" s="48" t="str">
        <f t="shared" ca="1" si="123"/>
        <v>Y</v>
      </c>
      <c r="ER1153" s="49" t="str">
        <f t="shared" si="124"/>
        <v/>
      </c>
      <c r="ES1153" s="50"/>
      <c r="ET1153" s="51" t="str">
        <f t="shared" si="125"/>
        <v/>
      </c>
      <c r="EU1153" s="52" t="str">
        <f t="shared" si="126"/>
        <v/>
      </c>
      <c r="EV1153" s="46"/>
      <c r="EW1153" s="23" t="s">
        <v>3714</v>
      </c>
    </row>
    <row r="1154" spans="1:153" ht="14.25" customHeight="1">
      <c r="A1154" s="8">
        <v>1147</v>
      </c>
      <c r="B1154" s="9" t="s">
        <v>141</v>
      </c>
      <c r="C1154" s="10" t="s">
        <v>206</v>
      </c>
      <c r="D1154" s="10" t="s">
        <v>2008</v>
      </c>
      <c r="E1154" s="10" t="s">
        <v>151</v>
      </c>
      <c r="F1154" s="9" t="s">
        <v>2972</v>
      </c>
      <c r="G1154" s="10" t="s">
        <v>562</v>
      </c>
      <c r="H1154" s="9" t="s">
        <v>563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149</v>
      </c>
      <c r="N1154" s="9" t="s">
        <v>150</v>
      </c>
      <c r="O1154" s="9" t="s">
        <v>151</v>
      </c>
      <c r="P1154" s="9" t="s">
        <v>142</v>
      </c>
      <c r="Q1154" s="9" t="s">
        <v>152</v>
      </c>
      <c r="R1154" s="9" t="s">
        <v>336</v>
      </c>
      <c r="S1154" s="9" t="s">
        <v>305</v>
      </c>
      <c r="T1154" s="9" t="s">
        <v>306</v>
      </c>
      <c r="U1154" s="9" t="s">
        <v>337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2973</v>
      </c>
      <c r="AA1154" s="9" t="s">
        <v>2974</v>
      </c>
      <c r="AB1154" s="12" t="s">
        <v>2975</v>
      </c>
      <c r="AC1154" s="10" t="s">
        <v>2976</v>
      </c>
      <c r="AD1154" s="9" t="s">
        <v>2974</v>
      </c>
      <c r="AE1154" s="13" t="s">
        <v>2975</v>
      </c>
      <c r="AF1154" s="14" t="s">
        <v>564</v>
      </c>
      <c r="AG1154" s="10" t="s">
        <v>3157</v>
      </c>
      <c r="AH1154" s="11" t="s">
        <v>2978</v>
      </c>
      <c r="AI1154" s="11" t="s">
        <v>2979</v>
      </c>
      <c r="AJ1154" s="10" t="s">
        <v>2980</v>
      </c>
      <c r="AK1154" s="11" t="s">
        <v>2979</v>
      </c>
      <c r="AL1154" s="11" t="s">
        <v>168</v>
      </c>
      <c r="AM1154" s="10" t="s">
        <v>169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1.8</v>
      </c>
      <c r="AU1154" s="10" t="s">
        <v>142</v>
      </c>
      <c r="AV1154" s="16">
        <v>30000</v>
      </c>
      <c r="AW1154" s="16">
        <v>30000</v>
      </c>
      <c r="AX1154" s="16">
        <v>0</v>
      </c>
      <c r="AY1154" s="16">
        <v>0</v>
      </c>
      <c r="AZ1154" s="16">
        <v>0</v>
      </c>
      <c r="BA1154" s="17">
        <v>45145</v>
      </c>
      <c r="BB1154" s="30" t="s">
        <v>175</v>
      </c>
      <c r="BC1154" s="18">
        <v>45119</v>
      </c>
      <c r="BD1154" s="17">
        <v>45322</v>
      </c>
      <c r="BE1154" s="17">
        <v>45351</v>
      </c>
      <c r="BF1154" s="17">
        <v>45122</v>
      </c>
      <c r="BG1154" s="10">
        <v>85410694</v>
      </c>
      <c r="BH1154" s="9" t="s">
        <v>247</v>
      </c>
      <c r="BI1154" s="19">
        <v>45200</v>
      </c>
      <c r="BJ1154" s="20">
        <v>45201</v>
      </c>
      <c r="BK1154" s="16">
        <v>3500</v>
      </c>
      <c r="BL1154" s="16">
        <v>6300</v>
      </c>
      <c r="BM1154" s="9" t="s">
        <v>177</v>
      </c>
      <c r="BN1154" s="9" t="s">
        <v>470</v>
      </c>
      <c r="BO1154" s="9" t="s">
        <v>156</v>
      </c>
      <c r="BP1154" s="17">
        <v>45229</v>
      </c>
      <c r="BQ1154" s="17" t="s">
        <v>156</v>
      </c>
      <c r="BR1154" s="17">
        <v>45214</v>
      </c>
      <c r="BS1154" s="17" t="s">
        <v>156</v>
      </c>
      <c r="BT1154" s="10" t="s">
        <v>156</v>
      </c>
      <c r="BU1154" s="17" t="s">
        <v>156</v>
      </c>
      <c r="BV1154" s="17" t="s">
        <v>156</v>
      </c>
      <c r="BW1154" s="17">
        <v>44987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>
        <v>45062</v>
      </c>
      <c r="CD1154" s="10" t="s">
        <v>1871</v>
      </c>
      <c r="CE1154" s="17">
        <v>45086</v>
      </c>
      <c r="CF1154" s="17" t="s">
        <v>156</v>
      </c>
      <c r="CG1154" s="17">
        <v>45008</v>
      </c>
      <c r="CH1154" s="17">
        <v>45058</v>
      </c>
      <c r="CI1154" s="16">
        <v>3000</v>
      </c>
      <c r="CJ1154" s="10" t="s">
        <v>3166</v>
      </c>
      <c r="CK1154" s="10" t="s">
        <v>230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>
        <v>44987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>
        <v>45188</v>
      </c>
      <c r="CX1154" s="10" t="s">
        <v>3167</v>
      </c>
      <c r="CY1154" s="17">
        <v>45177</v>
      </c>
      <c r="CZ1154" s="17" t="s">
        <v>156</v>
      </c>
      <c r="DA1154" s="17">
        <v>45008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>
        <v>45197</v>
      </c>
      <c r="DH1154" s="10" t="s">
        <v>2216</v>
      </c>
      <c r="DI1154" s="17">
        <v>45191</v>
      </c>
      <c r="DJ1154" s="17" t="s">
        <v>156</v>
      </c>
      <c r="DK1154" s="17">
        <v>45008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36</v>
      </c>
      <c r="DQ1154" s="16">
        <v>18</v>
      </c>
      <c r="DR1154" s="11">
        <v>18</v>
      </c>
      <c r="DS1154" s="16">
        <v>36</v>
      </c>
      <c r="DT1154" s="16">
        <v>0</v>
      </c>
      <c r="DU1154" s="11" t="s">
        <v>181</v>
      </c>
      <c r="DV1154" s="11" t="s">
        <v>182</v>
      </c>
      <c r="DW1154" s="27" t="s">
        <v>156</v>
      </c>
      <c r="DX1154" s="27" t="s">
        <v>156</v>
      </c>
      <c r="DY1154" s="20" t="s">
        <v>2217</v>
      </c>
      <c r="DZ1154" s="16">
        <v>7</v>
      </c>
      <c r="EA1154" s="16">
        <v>14</v>
      </c>
      <c r="EB1154" s="27" t="s">
        <v>185</v>
      </c>
      <c r="EC1154" s="27" t="s">
        <v>185</v>
      </c>
      <c r="ED1154" s="27" t="s">
        <v>182</v>
      </c>
      <c r="EE1154" s="29">
        <v>44987.983090277776</v>
      </c>
      <c r="EF1154" s="28" t="s">
        <v>186</v>
      </c>
      <c r="EG1154" s="28" t="s">
        <v>156</v>
      </c>
      <c r="EH1154" s="28" t="s">
        <v>187</v>
      </c>
      <c r="EI1154" s="29">
        <v>45079.510729166665</v>
      </c>
      <c r="EJ1154" s="28" t="s">
        <v>542</v>
      </c>
      <c r="EK1154" s="28" t="s">
        <v>156</v>
      </c>
      <c r="EL1154" s="28" t="s">
        <v>543</v>
      </c>
      <c r="EM1154" s="45" t="s">
        <v>3713</v>
      </c>
      <c r="EN1154" s="46" t="str">
        <f t="shared" si="120"/>
        <v>343F108A</v>
      </c>
      <c r="EO1154" s="47">
        <f t="shared" si="121"/>
        <v>45208</v>
      </c>
      <c r="EP1154" s="47">
        <f t="shared" si="122"/>
        <v>45188</v>
      </c>
      <c r="EQ1154" s="48" t="str">
        <f t="shared" ca="1" si="123"/>
        <v>Y</v>
      </c>
      <c r="ER1154" s="49">
        <f t="shared" si="124"/>
        <v>20</v>
      </c>
      <c r="ES1154" s="50"/>
      <c r="ET1154" s="51">
        <f t="shared" si="125"/>
        <v>20</v>
      </c>
      <c r="EU1154" s="52">
        <f t="shared" si="126"/>
        <v>70000</v>
      </c>
      <c r="EV1154" s="46"/>
      <c r="EW1154" s="23" t="s">
        <v>3721</v>
      </c>
    </row>
    <row r="1155" spans="1:153" ht="14.25" customHeight="1">
      <c r="A1155" s="8">
        <v>1148</v>
      </c>
      <c r="B1155" s="9" t="s">
        <v>141</v>
      </c>
      <c r="C1155" s="10" t="s">
        <v>206</v>
      </c>
      <c r="D1155" s="10" t="s">
        <v>2008</v>
      </c>
      <c r="E1155" s="10" t="s">
        <v>151</v>
      </c>
      <c r="F1155" s="9" t="s">
        <v>2972</v>
      </c>
      <c r="G1155" s="10" t="s">
        <v>562</v>
      </c>
      <c r="H1155" s="9" t="s">
        <v>563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149</v>
      </c>
      <c r="N1155" s="9" t="s">
        <v>150</v>
      </c>
      <c r="O1155" s="9" t="s">
        <v>151</v>
      </c>
      <c r="P1155" s="9" t="s">
        <v>142</v>
      </c>
      <c r="Q1155" s="9" t="s">
        <v>152</v>
      </c>
      <c r="R1155" s="9" t="s">
        <v>336</v>
      </c>
      <c r="S1155" s="9" t="s">
        <v>305</v>
      </c>
      <c r="T1155" s="9" t="s">
        <v>306</v>
      </c>
      <c r="U1155" s="9" t="s">
        <v>337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2973</v>
      </c>
      <c r="AA1155" s="9" t="s">
        <v>2974</v>
      </c>
      <c r="AB1155" s="12" t="s">
        <v>2975</v>
      </c>
      <c r="AC1155" s="10" t="s">
        <v>2976</v>
      </c>
      <c r="AD1155" s="9" t="s">
        <v>2974</v>
      </c>
      <c r="AE1155" s="13" t="s">
        <v>2975</v>
      </c>
      <c r="AF1155" s="14" t="s">
        <v>564</v>
      </c>
      <c r="AG1155" s="10" t="s">
        <v>3157</v>
      </c>
      <c r="AH1155" s="11" t="s">
        <v>2978</v>
      </c>
      <c r="AI1155" s="11" t="s">
        <v>2979</v>
      </c>
      <c r="AJ1155" s="10" t="s">
        <v>2980</v>
      </c>
      <c r="AK1155" s="11" t="s">
        <v>2979</v>
      </c>
      <c r="AL1155" s="11" t="s">
        <v>168</v>
      </c>
      <c r="AM1155" s="10" t="s">
        <v>169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1.8</v>
      </c>
      <c r="AU1155" s="10" t="s">
        <v>142</v>
      </c>
      <c r="AV1155" s="16">
        <v>30000</v>
      </c>
      <c r="AW1155" s="16">
        <v>30000</v>
      </c>
      <c r="AX1155" s="16">
        <v>0</v>
      </c>
      <c r="AY1155" s="16">
        <v>0</v>
      </c>
      <c r="AZ1155" s="16">
        <v>0</v>
      </c>
      <c r="BA1155" s="17">
        <v>45145</v>
      </c>
      <c r="BB1155" s="30" t="s">
        <v>175</v>
      </c>
      <c r="BC1155" s="18">
        <v>45119</v>
      </c>
      <c r="BD1155" s="17">
        <v>45322</v>
      </c>
      <c r="BE1155" s="17">
        <v>45351</v>
      </c>
      <c r="BF1155" s="17">
        <v>45122</v>
      </c>
      <c r="BG1155" s="10">
        <v>85413594</v>
      </c>
      <c r="BH1155" s="9" t="s">
        <v>176</v>
      </c>
      <c r="BI1155" s="19">
        <v>45200</v>
      </c>
      <c r="BJ1155" s="20">
        <v>45201</v>
      </c>
      <c r="BK1155" s="16">
        <v>3000</v>
      </c>
      <c r="BL1155" s="16">
        <v>5400</v>
      </c>
      <c r="BM1155" s="9" t="s">
        <v>177</v>
      </c>
      <c r="BN1155" s="9" t="s">
        <v>470</v>
      </c>
      <c r="BO1155" s="9" t="s">
        <v>156</v>
      </c>
      <c r="BP1155" s="17">
        <v>45235</v>
      </c>
      <c r="BQ1155" s="17" t="s">
        <v>156</v>
      </c>
      <c r="BR1155" s="17" t="s">
        <v>156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 t="s">
        <v>156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>
        <v>45100</v>
      </c>
      <c r="CD1155" s="10" t="s">
        <v>3168</v>
      </c>
      <c r="CE1155" s="17">
        <v>45079</v>
      </c>
      <c r="CF1155" s="17" t="s">
        <v>156</v>
      </c>
      <c r="CG1155" s="17">
        <v>45036</v>
      </c>
      <c r="CH1155" s="17">
        <v>45100</v>
      </c>
      <c r="CI1155" s="16">
        <v>3000</v>
      </c>
      <c r="CJ1155" s="10" t="s">
        <v>3169</v>
      </c>
      <c r="CK1155" s="10" t="s">
        <v>230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 t="s">
        <v>156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>
        <v>45190</v>
      </c>
      <c r="CX1155" s="10" t="s">
        <v>3009</v>
      </c>
      <c r="CY1155" s="17">
        <v>45176</v>
      </c>
      <c r="CZ1155" s="17" t="s">
        <v>156</v>
      </c>
      <c r="DA1155" s="17">
        <v>45036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>
        <v>45204</v>
      </c>
      <c r="DH1155" s="10" t="s">
        <v>2220</v>
      </c>
      <c r="DI1155" s="17">
        <v>45191</v>
      </c>
      <c r="DJ1155" s="17" t="s">
        <v>156</v>
      </c>
      <c r="DK1155" s="17">
        <v>45035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36</v>
      </c>
      <c r="DQ1155" s="16">
        <v>18</v>
      </c>
      <c r="DR1155" s="11">
        <v>18</v>
      </c>
      <c r="DS1155" s="16">
        <v>36</v>
      </c>
      <c r="DT1155" s="16">
        <v>0</v>
      </c>
      <c r="DU1155" s="11" t="s">
        <v>181</v>
      </c>
      <c r="DV1155" s="11" t="s">
        <v>182</v>
      </c>
      <c r="DW1155" s="27" t="s">
        <v>156</v>
      </c>
      <c r="DX1155" s="27" t="s">
        <v>156</v>
      </c>
      <c r="DY1155" s="20" t="s">
        <v>3037</v>
      </c>
      <c r="DZ1155" s="16">
        <v>7</v>
      </c>
      <c r="EA1155" s="16">
        <v>14</v>
      </c>
      <c r="EB1155" s="27" t="s">
        <v>185</v>
      </c>
      <c r="EC1155" s="27" t="s">
        <v>185</v>
      </c>
      <c r="ED1155" s="27" t="s">
        <v>182</v>
      </c>
      <c r="EE1155" s="29">
        <v>44989.942743055559</v>
      </c>
      <c r="EF1155" s="28" t="s">
        <v>188</v>
      </c>
      <c r="EG1155" s="28" t="s">
        <v>189</v>
      </c>
      <c r="EH1155" s="28" t="s">
        <v>190</v>
      </c>
      <c r="EI1155" s="29">
        <v>45115.510740740741</v>
      </c>
      <c r="EJ1155" s="28" t="s">
        <v>542</v>
      </c>
      <c r="EK1155" s="28" t="s">
        <v>156</v>
      </c>
      <c r="EL1155" s="28" t="s">
        <v>543</v>
      </c>
      <c r="EM1155" s="45" t="s">
        <v>3713</v>
      </c>
      <c r="EN1155" s="46" t="str">
        <f t="shared" si="120"/>
        <v>343F108A</v>
      </c>
      <c r="EO1155" s="47">
        <f t="shared" si="121"/>
        <v>45214</v>
      </c>
      <c r="EP1155" s="47">
        <f t="shared" si="122"/>
        <v>45190</v>
      </c>
      <c r="EQ1155" s="48" t="str">
        <f t="shared" ca="1" si="123"/>
        <v>Y</v>
      </c>
      <c r="ER1155" s="49">
        <f t="shared" si="124"/>
        <v>24</v>
      </c>
      <c r="ES1155" s="50"/>
      <c r="ET1155" s="51">
        <f t="shared" si="125"/>
        <v>24</v>
      </c>
      <c r="EU1155" s="52">
        <f t="shared" si="126"/>
        <v>72000</v>
      </c>
      <c r="EV1155" s="46"/>
      <c r="EW1155" s="23" t="s">
        <v>3721</v>
      </c>
    </row>
    <row r="1156" spans="1:153" ht="14.25" customHeight="1">
      <c r="A1156" s="8">
        <v>1149</v>
      </c>
      <c r="B1156" s="9" t="s">
        <v>141</v>
      </c>
      <c r="C1156" s="10" t="s">
        <v>206</v>
      </c>
      <c r="D1156" s="10" t="s">
        <v>2008</v>
      </c>
      <c r="E1156" s="10" t="s">
        <v>151</v>
      </c>
      <c r="F1156" s="9" t="s">
        <v>2972</v>
      </c>
      <c r="G1156" s="10" t="s">
        <v>562</v>
      </c>
      <c r="H1156" s="9" t="s">
        <v>563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149</v>
      </c>
      <c r="N1156" s="9" t="s">
        <v>150</v>
      </c>
      <c r="O1156" s="9" t="s">
        <v>151</v>
      </c>
      <c r="P1156" s="9" t="s">
        <v>142</v>
      </c>
      <c r="Q1156" s="9" t="s">
        <v>152</v>
      </c>
      <c r="R1156" s="9" t="s">
        <v>336</v>
      </c>
      <c r="S1156" s="9" t="s">
        <v>305</v>
      </c>
      <c r="T1156" s="9" t="s">
        <v>306</v>
      </c>
      <c r="U1156" s="9" t="s">
        <v>337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2973</v>
      </c>
      <c r="AA1156" s="9" t="s">
        <v>2974</v>
      </c>
      <c r="AB1156" s="12" t="s">
        <v>2975</v>
      </c>
      <c r="AC1156" s="10" t="s">
        <v>2976</v>
      </c>
      <c r="AD1156" s="9" t="s">
        <v>2974</v>
      </c>
      <c r="AE1156" s="13" t="s">
        <v>2975</v>
      </c>
      <c r="AF1156" s="14" t="s">
        <v>564</v>
      </c>
      <c r="AG1156" s="10" t="s">
        <v>3157</v>
      </c>
      <c r="AH1156" s="11" t="s">
        <v>2978</v>
      </c>
      <c r="AI1156" s="11" t="s">
        <v>2979</v>
      </c>
      <c r="AJ1156" s="10" t="s">
        <v>2980</v>
      </c>
      <c r="AK1156" s="11" t="s">
        <v>2979</v>
      </c>
      <c r="AL1156" s="11" t="s">
        <v>168</v>
      </c>
      <c r="AM1156" s="10" t="s">
        <v>169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1.8</v>
      </c>
      <c r="AU1156" s="10" t="s">
        <v>142</v>
      </c>
      <c r="AV1156" s="16">
        <v>30000</v>
      </c>
      <c r="AW1156" s="16">
        <v>30000</v>
      </c>
      <c r="AX1156" s="16">
        <v>0</v>
      </c>
      <c r="AY1156" s="16">
        <v>0</v>
      </c>
      <c r="AZ1156" s="16">
        <v>0</v>
      </c>
      <c r="BA1156" s="17">
        <v>45145</v>
      </c>
      <c r="BB1156" s="30" t="s">
        <v>175</v>
      </c>
      <c r="BC1156" s="18" t="s">
        <v>156</v>
      </c>
      <c r="BD1156" s="17">
        <v>45322</v>
      </c>
      <c r="BE1156" s="17">
        <v>45351</v>
      </c>
      <c r="BF1156" s="17">
        <v>45122</v>
      </c>
      <c r="BG1156" s="10">
        <v>86268349</v>
      </c>
      <c r="BH1156" s="9" t="s">
        <v>211</v>
      </c>
      <c r="BI1156" s="19">
        <v>45231</v>
      </c>
      <c r="BJ1156" s="20">
        <v>45236</v>
      </c>
      <c r="BK1156" s="16">
        <v>2500</v>
      </c>
      <c r="BL1156" s="16">
        <v>4500</v>
      </c>
      <c r="BM1156" s="9" t="s">
        <v>177</v>
      </c>
      <c r="BN1156" s="9" t="s">
        <v>470</v>
      </c>
      <c r="BO1156" s="9" t="s">
        <v>156</v>
      </c>
      <c r="BP1156" s="17">
        <v>45268</v>
      </c>
      <c r="BQ1156" s="17" t="s">
        <v>156</v>
      </c>
      <c r="BR1156" s="17" t="s">
        <v>156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 t="s">
        <v>156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 t="s">
        <v>156</v>
      </c>
      <c r="CD1156" s="10" t="s">
        <v>156</v>
      </c>
      <c r="CE1156" s="17" t="s">
        <v>156</v>
      </c>
      <c r="CF1156" s="17" t="s">
        <v>156</v>
      </c>
      <c r="CG1156" s="17" t="s">
        <v>156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 t="s">
        <v>156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 t="s">
        <v>156</v>
      </c>
      <c r="CX1156" s="10" t="s">
        <v>193</v>
      </c>
      <c r="CY1156" s="17" t="s">
        <v>156</v>
      </c>
      <c r="CZ1156" s="17" t="s">
        <v>156</v>
      </c>
      <c r="DA1156" s="17" t="s">
        <v>156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 t="s">
        <v>156</v>
      </c>
      <c r="DH1156" s="10" t="s">
        <v>156</v>
      </c>
      <c r="DI1156" s="17" t="s">
        <v>156</v>
      </c>
      <c r="DJ1156" s="17" t="s">
        <v>156</v>
      </c>
      <c r="DK1156" s="17" t="s">
        <v>156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36</v>
      </c>
      <c r="DQ1156" s="16">
        <v>18</v>
      </c>
      <c r="DR1156" s="11">
        <v>18</v>
      </c>
      <c r="DS1156" s="16">
        <v>36</v>
      </c>
      <c r="DT1156" s="16">
        <v>0</v>
      </c>
      <c r="DU1156" s="11" t="s">
        <v>181</v>
      </c>
      <c r="DV1156" s="11" t="s">
        <v>182</v>
      </c>
      <c r="DW1156" s="27" t="s">
        <v>156</v>
      </c>
      <c r="DX1156" s="27" t="s">
        <v>156</v>
      </c>
      <c r="DY1156" s="20" t="s">
        <v>3170</v>
      </c>
      <c r="DZ1156" s="16">
        <v>7</v>
      </c>
      <c r="EA1156" s="16">
        <v>14</v>
      </c>
      <c r="EB1156" s="27" t="s">
        <v>185</v>
      </c>
      <c r="EC1156" s="27" t="s">
        <v>185</v>
      </c>
      <c r="ED1156" s="27" t="s">
        <v>182</v>
      </c>
      <c r="EE1156" s="29">
        <v>45119.458854166667</v>
      </c>
      <c r="EF1156" s="28" t="s">
        <v>188</v>
      </c>
      <c r="EG1156" s="28" t="s">
        <v>189</v>
      </c>
      <c r="EH1156" s="28" t="s">
        <v>190</v>
      </c>
      <c r="EI1156" s="29">
        <v>45119.459224537037</v>
      </c>
      <c r="EJ1156" s="28" t="s">
        <v>197</v>
      </c>
      <c r="EK1156" s="28" t="s">
        <v>156</v>
      </c>
      <c r="EL1156" s="28" t="s">
        <v>198</v>
      </c>
      <c r="EM1156" s="45" t="s">
        <v>3713</v>
      </c>
      <c r="EN1156" s="46" t="str">
        <f t="shared" si="120"/>
        <v>343F108A</v>
      </c>
      <c r="EO1156" s="47">
        <f t="shared" si="121"/>
        <v>45247</v>
      </c>
      <c r="EP1156" s="47" t="str">
        <f t="shared" si="122"/>
        <v/>
      </c>
      <c r="EQ1156" s="48" t="str">
        <f t="shared" ca="1" si="123"/>
        <v>Y</v>
      </c>
      <c r="ER1156" s="49" t="str">
        <f t="shared" si="124"/>
        <v/>
      </c>
      <c r="ES1156" s="50"/>
      <c r="ET1156" s="51" t="str">
        <f t="shared" si="125"/>
        <v/>
      </c>
      <c r="EU1156" s="52" t="str">
        <f t="shared" si="126"/>
        <v/>
      </c>
      <c r="EV1156" s="46"/>
      <c r="EW1156" s="23" t="s">
        <v>3721</v>
      </c>
    </row>
    <row r="1157" spans="1:153" ht="14.25" customHeight="1">
      <c r="A1157" s="8">
        <v>1150</v>
      </c>
      <c r="B1157" s="9" t="s">
        <v>141</v>
      </c>
      <c r="C1157" s="10" t="s">
        <v>206</v>
      </c>
      <c r="D1157" s="10" t="s">
        <v>2008</v>
      </c>
      <c r="E1157" s="10" t="s">
        <v>151</v>
      </c>
      <c r="F1157" s="9" t="s">
        <v>2972</v>
      </c>
      <c r="G1157" s="10" t="s">
        <v>562</v>
      </c>
      <c r="H1157" s="9" t="s">
        <v>563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149</v>
      </c>
      <c r="N1157" s="9" t="s">
        <v>150</v>
      </c>
      <c r="O1157" s="9" t="s">
        <v>151</v>
      </c>
      <c r="P1157" s="9" t="s">
        <v>142</v>
      </c>
      <c r="Q1157" s="9" t="s">
        <v>152</v>
      </c>
      <c r="R1157" s="9" t="s">
        <v>336</v>
      </c>
      <c r="S1157" s="9" t="s">
        <v>305</v>
      </c>
      <c r="T1157" s="9" t="s">
        <v>306</v>
      </c>
      <c r="U1157" s="9" t="s">
        <v>337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2973</v>
      </c>
      <c r="AA1157" s="9" t="s">
        <v>2974</v>
      </c>
      <c r="AB1157" s="12" t="s">
        <v>2975</v>
      </c>
      <c r="AC1157" s="10" t="s">
        <v>2976</v>
      </c>
      <c r="AD1157" s="9" t="s">
        <v>2974</v>
      </c>
      <c r="AE1157" s="13" t="s">
        <v>2975</v>
      </c>
      <c r="AF1157" s="14" t="s">
        <v>564</v>
      </c>
      <c r="AG1157" s="10" t="s">
        <v>3171</v>
      </c>
      <c r="AH1157" s="11" t="s">
        <v>3021</v>
      </c>
      <c r="AI1157" s="11" t="s">
        <v>3022</v>
      </c>
      <c r="AJ1157" s="10" t="s">
        <v>3023</v>
      </c>
      <c r="AK1157" s="11" t="s">
        <v>3022</v>
      </c>
      <c r="AL1157" s="11" t="s">
        <v>168</v>
      </c>
      <c r="AM1157" s="10" t="s">
        <v>169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1.8</v>
      </c>
      <c r="AU1157" s="10" t="s">
        <v>206</v>
      </c>
      <c r="AV1157" s="16">
        <v>10000</v>
      </c>
      <c r="AW1157" s="16">
        <v>10000</v>
      </c>
      <c r="AX1157" s="16">
        <v>0</v>
      </c>
      <c r="AY1157" s="16">
        <v>0</v>
      </c>
      <c r="AZ1157" s="16">
        <v>0</v>
      </c>
      <c r="BA1157" s="17">
        <v>45145</v>
      </c>
      <c r="BB1157" s="30" t="s">
        <v>175</v>
      </c>
      <c r="BC1157" s="18">
        <v>45119</v>
      </c>
      <c r="BD1157" s="17">
        <v>45322</v>
      </c>
      <c r="BE1157" s="17">
        <v>45351</v>
      </c>
      <c r="BF1157" s="17">
        <v>45122</v>
      </c>
      <c r="BG1157" s="10">
        <v>85136921</v>
      </c>
      <c r="BH1157" s="9" t="s">
        <v>414</v>
      </c>
      <c r="BI1157" s="19">
        <v>45078</v>
      </c>
      <c r="BJ1157" s="20">
        <v>45082</v>
      </c>
      <c r="BK1157" s="16">
        <v>5580</v>
      </c>
      <c r="BL1157" s="16">
        <v>10044</v>
      </c>
      <c r="BM1157" s="9" t="s">
        <v>177</v>
      </c>
      <c r="BN1157" s="9" t="s">
        <v>436</v>
      </c>
      <c r="BO1157" s="9" t="s">
        <v>635</v>
      </c>
      <c r="BP1157" s="17">
        <v>45122</v>
      </c>
      <c r="BQ1157" s="17">
        <v>45122</v>
      </c>
      <c r="BR1157" s="17" t="s">
        <v>156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 t="s">
        <v>156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44936</v>
      </c>
      <c r="CD1157" s="10" t="s">
        <v>156</v>
      </c>
      <c r="CE1157" s="17" t="s">
        <v>156</v>
      </c>
      <c r="CF1157" s="17" t="s">
        <v>156</v>
      </c>
      <c r="CG1157" s="17" t="s">
        <v>156</v>
      </c>
      <c r="CH1157" s="17">
        <v>44932</v>
      </c>
      <c r="CI1157" s="16">
        <v>5000</v>
      </c>
      <c r="CJ1157" s="10" t="s">
        <v>3172</v>
      </c>
      <c r="CK1157" s="10" t="s">
        <v>1010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 t="s">
        <v>156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>
        <v>44953</v>
      </c>
      <c r="CX1157" s="10" t="s">
        <v>1411</v>
      </c>
      <c r="CY1157" s="17" t="s">
        <v>156</v>
      </c>
      <c r="CZ1157" s="17" t="s">
        <v>156</v>
      </c>
      <c r="DA1157" s="17" t="s">
        <v>156</v>
      </c>
      <c r="DB1157" s="17">
        <v>44953</v>
      </c>
      <c r="DC1157" s="16">
        <v>5580</v>
      </c>
      <c r="DD1157" s="10" t="s">
        <v>3173</v>
      </c>
      <c r="DE1157" s="10" t="s">
        <v>230</v>
      </c>
      <c r="DF1157" s="18" t="s">
        <v>156</v>
      </c>
      <c r="DG1157" s="17">
        <v>45027</v>
      </c>
      <c r="DH1157" s="10" t="s">
        <v>2465</v>
      </c>
      <c r="DI1157" s="17" t="s">
        <v>156</v>
      </c>
      <c r="DJ1157" s="17" t="s">
        <v>156</v>
      </c>
      <c r="DK1157" s="17" t="s">
        <v>156</v>
      </c>
      <c r="DL1157" s="17">
        <v>45049</v>
      </c>
      <c r="DM1157" s="16">
        <v>5580</v>
      </c>
      <c r="DN1157" s="10" t="s">
        <v>3174</v>
      </c>
      <c r="DO1157" s="10" t="s">
        <v>230</v>
      </c>
      <c r="DP1157" s="16">
        <v>36</v>
      </c>
      <c r="DQ1157" s="16">
        <v>18</v>
      </c>
      <c r="DR1157" s="11">
        <v>18</v>
      </c>
      <c r="DS1157" s="16">
        <v>36</v>
      </c>
      <c r="DT1157" s="16">
        <v>0</v>
      </c>
      <c r="DU1157" s="11" t="s">
        <v>181</v>
      </c>
      <c r="DV1157" s="11" t="s">
        <v>182</v>
      </c>
      <c r="DW1157" s="27" t="s">
        <v>156</v>
      </c>
      <c r="DX1157" s="27" t="s">
        <v>156</v>
      </c>
      <c r="DY1157" s="20" t="s">
        <v>1015</v>
      </c>
      <c r="DZ1157" s="16">
        <v>7</v>
      </c>
      <c r="EA1157" s="16">
        <v>14</v>
      </c>
      <c r="EB1157" s="27" t="s">
        <v>185</v>
      </c>
      <c r="EC1157" s="27" t="s">
        <v>185</v>
      </c>
      <c r="ED1157" s="27" t="s">
        <v>182</v>
      </c>
      <c r="EE1157" s="29">
        <v>44910.380231481482</v>
      </c>
      <c r="EF1157" s="28" t="s">
        <v>188</v>
      </c>
      <c r="EG1157" s="28" t="s">
        <v>189</v>
      </c>
      <c r="EH1157" s="28" t="s">
        <v>190</v>
      </c>
      <c r="EI1157" s="29">
        <v>45062.343865740739</v>
      </c>
      <c r="EJ1157" s="28" t="s">
        <v>197</v>
      </c>
      <c r="EK1157" s="28" t="s">
        <v>156</v>
      </c>
      <c r="EL1157" s="28" t="s">
        <v>198</v>
      </c>
      <c r="EM1157" s="45" t="s">
        <v>3713</v>
      </c>
      <c r="EN1157" s="46" t="str">
        <f t="shared" si="120"/>
        <v>343F108B</v>
      </c>
      <c r="EO1157" s="47">
        <f t="shared" si="121"/>
        <v>45101</v>
      </c>
      <c r="EP1157" s="47">
        <f t="shared" si="122"/>
        <v>44953</v>
      </c>
      <c r="EQ1157" s="48" t="str">
        <f t="shared" ca="1" si="123"/>
        <v>Past</v>
      </c>
      <c r="ER1157" s="49">
        <f t="shared" si="124"/>
        <v>148</v>
      </c>
      <c r="ES1157" s="50"/>
      <c r="ET1157" s="51">
        <f t="shared" si="125"/>
        <v>148</v>
      </c>
      <c r="EU1157" s="52">
        <f t="shared" si="126"/>
        <v>825840</v>
      </c>
      <c r="EV1157" s="46"/>
      <c r="EW1157" s="23" t="s">
        <v>3714</v>
      </c>
    </row>
    <row r="1158" spans="1:153" ht="14.25" customHeight="1">
      <c r="A1158" s="8">
        <v>1151</v>
      </c>
      <c r="B1158" s="9" t="s">
        <v>141</v>
      </c>
      <c r="C1158" s="10" t="s">
        <v>206</v>
      </c>
      <c r="D1158" s="10" t="s">
        <v>2008</v>
      </c>
      <c r="E1158" s="10" t="s">
        <v>151</v>
      </c>
      <c r="F1158" s="9" t="s">
        <v>2972</v>
      </c>
      <c r="G1158" s="10" t="s">
        <v>562</v>
      </c>
      <c r="H1158" s="9" t="s">
        <v>563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149</v>
      </c>
      <c r="N1158" s="9" t="s">
        <v>150</v>
      </c>
      <c r="O1158" s="9" t="s">
        <v>151</v>
      </c>
      <c r="P1158" s="9" t="s">
        <v>142</v>
      </c>
      <c r="Q1158" s="9" t="s">
        <v>152</v>
      </c>
      <c r="R1158" s="9" t="s">
        <v>336</v>
      </c>
      <c r="S1158" s="9" t="s">
        <v>305</v>
      </c>
      <c r="T1158" s="9" t="s">
        <v>306</v>
      </c>
      <c r="U1158" s="9" t="s">
        <v>337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2973</v>
      </c>
      <c r="AA1158" s="9" t="s">
        <v>2974</v>
      </c>
      <c r="AB1158" s="12" t="s">
        <v>2975</v>
      </c>
      <c r="AC1158" s="10" t="s">
        <v>2976</v>
      </c>
      <c r="AD1158" s="9" t="s">
        <v>2974</v>
      </c>
      <c r="AE1158" s="13" t="s">
        <v>2975</v>
      </c>
      <c r="AF1158" s="14" t="s">
        <v>564</v>
      </c>
      <c r="AG1158" s="10" t="s">
        <v>3171</v>
      </c>
      <c r="AH1158" s="11" t="s">
        <v>3021</v>
      </c>
      <c r="AI1158" s="11" t="s">
        <v>3022</v>
      </c>
      <c r="AJ1158" s="10" t="s">
        <v>3023</v>
      </c>
      <c r="AK1158" s="11" t="s">
        <v>3022</v>
      </c>
      <c r="AL1158" s="11" t="s">
        <v>168</v>
      </c>
      <c r="AM1158" s="10" t="s">
        <v>169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1.8</v>
      </c>
      <c r="AU1158" s="10" t="s">
        <v>206</v>
      </c>
      <c r="AV1158" s="16">
        <v>10000</v>
      </c>
      <c r="AW1158" s="16">
        <v>10000</v>
      </c>
      <c r="AX1158" s="16">
        <v>0</v>
      </c>
      <c r="AY1158" s="16">
        <v>0</v>
      </c>
      <c r="AZ1158" s="16">
        <v>0</v>
      </c>
      <c r="BA1158" s="17">
        <v>45145</v>
      </c>
      <c r="BB1158" s="30" t="s">
        <v>175</v>
      </c>
      <c r="BC1158" s="18">
        <v>45119</v>
      </c>
      <c r="BD1158" s="17">
        <v>45322</v>
      </c>
      <c r="BE1158" s="17">
        <v>45351</v>
      </c>
      <c r="BF1158" s="17">
        <v>45122</v>
      </c>
      <c r="BG1158" s="10">
        <v>85136923</v>
      </c>
      <c r="BH1158" s="9" t="s">
        <v>319</v>
      </c>
      <c r="BI1158" s="19">
        <v>45139</v>
      </c>
      <c r="BJ1158" s="20">
        <v>45145</v>
      </c>
      <c r="BK1158" s="16">
        <v>1512</v>
      </c>
      <c r="BL1158" s="16">
        <v>2722</v>
      </c>
      <c r="BM1158" s="9" t="s">
        <v>177</v>
      </c>
      <c r="BN1158" s="9" t="s">
        <v>383</v>
      </c>
      <c r="BO1158" s="9" t="s">
        <v>156</v>
      </c>
      <c r="BP1158" s="17">
        <v>45189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>
        <v>44943</v>
      </c>
      <c r="CD1158" s="10" t="s">
        <v>282</v>
      </c>
      <c r="CE1158" s="17" t="s">
        <v>156</v>
      </c>
      <c r="CF1158" s="17" t="s">
        <v>156</v>
      </c>
      <c r="CG1158" s="17" t="s">
        <v>156</v>
      </c>
      <c r="CH1158" s="17">
        <v>45037</v>
      </c>
      <c r="CI1158" s="16">
        <v>1500</v>
      </c>
      <c r="CJ1158" s="10" t="s">
        <v>3175</v>
      </c>
      <c r="CK1158" s="10" t="s">
        <v>230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45099</v>
      </c>
      <c r="CX1158" s="10" t="s">
        <v>3162</v>
      </c>
      <c r="CY1158" s="17">
        <v>45097</v>
      </c>
      <c r="CZ1158" s="17" t="s">
        <v>156</v>
      </c>
      <c r="DA1158" s="17">
        <v>45006</v>
      </c>
      <c r="DB1158" s="17">
        <v>45090</v>
      </c>
      <c r="DC1158" s="16">
        <v>1512</v>
      </c>
      <c r="DD1158" s="10" t="s">
        <v>3176</v>
      </c>
      <c r="DE1158" s="10" t="s">
        <v>230</v>
      </c>
      <c r="DF1158" s="18" t="s">
        <v>156</v>
      </c>
      <c r="DG1158" s="17">
        <v>45132</v>
      </c>
      <c r="DH1158" s="10" t="s">
        <v>2055</v>
      </c>
      <c r="DI1158" s="17">
        <v>45125</v>
      </c>
      <c r="DJ1158" s="17" t="s">
        <v>156</v>
      </c>
      <c r="DK1158" s="17">
        <v>45006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36</v>
      </c>
      <c r="DQ1158" s="16">
        <v>18</v>
      </c>
      <c r="DR1158" s="11">
        <v>18</v>
      </c>
      <c r="DS1158" s="16">
        <v>36</v>
      </c>
      <c r="DT1158" s="16">
        <v>0</v>
      </c>
      <c r="DU1158" s="11" t="s">
        <v>181</v>
      </c>
      <c r="DV1158" s="11" t="s">
        <v>182</v>
      </c>
      <c r="DW1158" s="27" t="s">
        <v>156</v>
      </c>
      <c r="DX1158" s="27" t="s">
        <v>2801</v>
      </c>
      <c r="DY1158" s="20" t="s">
        <v>3177</v>
      </c>
      <c r="DZ1158" s="16">
        <v>7</v>
      </c>
      <c r="EA1158" s="16">
        <v>14</v>
      </c>
      <c r="EB1158" s="27" t="s">
        <v>185</v>
      </c>
      <c r="EC1158" s="27" t="s">
        <v>185</v>
      </c>
      <c r="ED1158" s="27" t="s">
        <v>182</v>
      </c>
      <c r="EE1158" s="29">
        <v>44910.380231481482</v>
      </c>
      <c r="EF1158" s="28" t="s">
        <v>188</v>
      </c>
      <c r="EG1158" s="28" t="s">
        <v>189</v>
      </c>
      <c r="EH1158" s="28" t="s">
        <v>190</v>
      </c>
      <c r="EI1158" s="29">
        <v>45104.814884259256</v>
      </c>
      <c r="EJ1158" s="28" t="s">
        <v>197</v>
      </c>
      <c r="EK1158" s="28" t="s">
        <v>156</v>
      </c>
      <c r="EL1158" s="28" t="s">
        <v>198</v>
      </c>
      <c r="EM1158" s="45" t="s">
        <v>3713</v>
      </c>
      <c r="EN1158" s="46" t="str">
        <f t="shared" si="120"/>
        <v>343F108B</v>
      </c>
      <c r="EO1158" s="47">
        <f t="shared" si="121"/>
        <v>45168</v>
      </c>
      <c r="EP1158" s="47">
        <f t="shared" si="122"/>
        <v>45099</v>
      </c>
      <c r="EQ1158" s="48" t="str">
        <f t="shared" ca="1" si="123"/>
        <v>Past</v>
      </c>
      <c r="ER1158" s="49">
        <f t="shared" si="124"/>
        <v>69</v>
      </c>
      <c r="ES1158" s="50"/>
      <c r="ET1158" s="51">
        <f t="shared" si="125"/>
        <v>69</v>
      </c>
      <c r="EU1158" s="52">
        <f t="shared" si="126"/>
        <v>104328</v>
      </c>
      <c r="EV1158" s="46"/>
      <c r="EW1158" s="23" t="s">
        <v>3714</v>
      </c>
    </row>
    <row r="1159" spans="1:153" ht="14.25" customHeight="1">
      <c r="A1159" s="8">
        <v>1152</v>
      </c>
      <c r="B1159" s="9" t="s">
        <v>141</v>
      </c>
      <c r="C1159" s="10" t="s">
        <v>206</v>
      </c>
      <c r="D1159" s="10" t="s">
        <v>2008</v>
      </c>
      <c r="E1159" s="10" t="s">
        <v>151</v>
      </c>
      <c r="F1159" s="9" t="s">
        <v>2972</v>
      </c>
      <c r="G1159" s="10" t="s">
        <v>562</v>
      </c>
      <c r="H1159" s="9" t="s">
        <v>563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149</v>
      </c>
      <c r="N1159" s="9" t="s">
        <v>150</v>
      </c>
      <c r="O1159" s="9" t="s">
        <v>151</v>
      </c>
      <c r="P1159" s="9" t="s">
        <v>142</v>
      </c>
      <c r="Q1159" s="9" t="s">
        <v>152</v>
      </c>
      <c r="R1159" s="9" t="s">
        <v>336</v>
      </c>
      <c r="S1159" s="9" t="s">
        <v>305</v>
      </c>
      <c r="T1159" s="9" t="s">
        <v>306</v>
      </c>
      <c r="U1159" s="9" t="s">
        <v>337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2973</v>
      </c>
      <c r="AA1159" s="9" t="s">
        <v>2974</v>
      </c>
      <c r="AB1159" s="12" t="s">
        <v>2975</v>
      </c>
      <c r="AC1159" s="10" t="s">
        <v>2976</v>
      </c>
      <c r="AD1159" s="9" t="s">
        <v>2974</v>
      </c>
      <c r="AE1159" s="13" t="s">
        <v>2975</v>
      </c>
      <c r="AF1159" s="14" t="s">
        <v>564</v>
      </c>
      <c r="AG1159" s="10" t="s">
        <v>3171</v>
      </c>
      <c r="AH1159" s="11" t="s">
        <v>3021</v>
      </c>
      <c r="AI1159" s="11" t="s">
        <v>3022</v>
      </c>
      <c r="AJ1159" s="10" t="s">
        <v>3023</v>
      </c>
      <c r="AK1159" s="11" t="s">
        <v>3022</v>
      </c>
      <c r="AL1159" s="11" t="s">
        <v>168</v>
      </c>
      <c r="AM1159" s="10" t="s">
        <v>169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1.8</v>
      </c>
      <c r="AU1159" s="10" t="s">
        <v>206</v>
      </c>
      <c r="AV1159" s="16">
        <v>10000</v>
      </c>
      <c r="AW1159" s="16">
        <v>10000</v>
      </c>
      <c r="AX1159" s="16">
        <v>0</v>
      </c>
      <c r="AY1159" s="16">
        <v>0</v>
      </c>
      <c r="AZ1159" s="16">
        <v>0</v>
      </c>
      <c r="BA1159" s="17">
        <v>45145</v>
      </c>
      <c r="BB1159" s="30" t="s">
        <v>175</v>
      </c>
      <c r="BC1159" s="18">
        <v>45119</v>
      </c>
      <c r="BD1159" s="17">
        <v>45322</v>
      </c>
      <c r="BE1159" s="17">
        <v>45351</v>
      </c>
      <c r="BF1159" s="17">
        <v>45122</v>
      </c>
      <c r="BG1159" s="10">
        <v>85410890</v>
      </c>
      <c r="BH1159" s="9" t="s">
        <v>321</v>
      </c>
      <c r="BI1159" s="19">
        <v>45170</v>
      </c>
      <c r="BJ1159" s="20">
        <v>45173</v>
      </c>
      <c r="BK1159" s="16">
        <v>1600</v>
      </c>
      <c r="BL1159" s="16">
        <v>2880</v>
      </c>
      <c r="BM1159" s="9" t="s">
        <v>177</v>
      </c>
      <c r="BN1159" s="9" t="s">
        <v>383</v>
      </c>
      <c r="BO1159" s="9" t="s">
        <v>156</v>
      </c>
      <c r="BP1159" s="17">
        <v>45214</v>
      </c>
      <c r="BQ1159" s="17" t="s">
        <v>156</v>
      </c>
      <c r="BR1159" s="17">
        <v>45214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>
        <v>44987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>
        <v>45062</v>
      </c>
      <c r="CD1159" s="10" t="s">
        <v>425</v>
      </c>
      <c r="CE1159" s="17">
        <v>45027</v>
      </c>
      <c r="CF1159" s="17" t="s">
        <v>156</v>
      </c>
      <c r="CG1159" s="17">
        <v>45000</v>
      </c>
      <c r="CH1159" s="17">
        <v>45058</v>
      </c>
      <c r="CI1159" s="16">
        <v>2000</v>
      </c>
      <c r="CJ1159" s="10" t="s">
        <v>3178</v>
      </c>
      <c r="CK1159" s="10" t="s">
        <v>230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>
        <v>44987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45127</v>
      </c>
      <c r="CX1159" s="10" t="s">
        <v>2717</v>
      </c>
      <c r="CY1159" s="17">
        <v>45125</v>
      </c>
      <c r="CZ1159" s="17" t="s">
        <v>156</v>
      </c>
      <c r="DA1159" s="17">
        <v>45006</v>
      </c>
      <c r="DB1159" s="17" t="s">
        <v>156</v>
      </c>
      <c r="DC1159" s="16">
        <v>0</v>
      </c>
      <c r="DD1159" s="10" t="s">
        <v>156</v>
      </c>
      <c r="DE1159" s="10" t="s">
        <v>156</v>
      </c>
      <c r="DF1159" s="18" t="s">
        <v>156</v>
      </c>
      <c r="DG1159" s="17">
        <v>45155</v>
      </c>
      <c r="DH1159" s="10" t="s">
        <v>2180</v>
      </c>
      <c r="DI1159" s="17">
        <v>45153</v>
      </c>
      <c r="DJ1159" s="17" t="s">
        <v>156</v>
      </c>
      <c r="DK1159" s="17">
        <v>45006</v>
      </c>
      <c r="DL1159" s="17" t="s">
        <v>156</v>
      </c>
      <c r="DM1159" s="16">
        <v>0</v>
      </c>
      <c r="DN1159" s="10" t="s">
        <v>156</v>
      </c>
      <c r="DO1159" s="10" t="s">
        <v>156</v>
      </c>
      <c r="DP1159" s="16">
        <v>36</v>
      </c>
      <c r="DQ1159" s="16">
        <v>18</v>
      </c>
      <c r="DR1159" s="11">
        <v>18</v>
      </c>
      <c r="DS1159" s="16">
        <v>36</v>
      </c>
      <c r="DT1159" s="16">
        <v>0</v>
      </c>
      <c r="DU1159" s="11" t="s">
        <v>181</v>
      </c>
      <c r="DV1159" s="11" t="s">
        <v>182</v>
      </c>
      <c r="DW1159" s="27" t="s">
        <v>156</v>
      </c>
      <c r="DX1159" s="27" t="s">
        <v>156</v>
      </c>
      <c r="DY1159" s="20" t="s">
        <v>2778</v>
      </c>
      <c r="DZ1159" s="16">
        <v>7</v>
      </c>
      <c r="EA1159" s="16">
        <v>14</v>
      </c>
      <c r="EB1159" s="27" t="s">
        <v>185</v>
      </c>
      <c r="EC1159" s="27" t="s">
        <v>185</v>
      </c>
      <c r="ED1159" s="27" t="s">
        <v>182</v>
      </c>
      <c r="EE1159" s="29">
        <v>44987.983090277776</v>
      </c>
      <c r="EF1159" s="28" t="s">
        <v>186</v>
      </c>
      <c r="EG1159" s="28" t="s">
        <v>156</v>
      </c>
      <c r="EH1159" s="28" t="s">
        <v>187</v>
      </c>
      <c r="EI1159" s="29">
        <v>45117.81590277778</v>
      </c>
      <c r="EJ1159" s="28" t="s">
        <v>197</v>
      </c>
      <c r="EK1159" s="28" t="s">
        <v>156</v>
      </c>
      <c r="EL1159" s="28" t="s">
        <v>198</v>
      </c>
      <c r="EM1159" s="45" t="s">
        <v>3713</v>
      </c>
      <c r="EN1159" s="46" t="str">
        <f t="shared" si="120"/>
        <v>343F108B</v>
      </c>
      <c r="EO1159" s="47">
        <f t="shared" si="121"/>
        <v>45193</v>
      </c>
      <c r="EP1159" s="47">
        <f t="shared" si="122"/>
        <v>45127</v>
      </c>
      <c r="EQ1159" s="48" t="str">
        <f t="shared" ca="1" si="123"/>
        <v>Y</v>
      </c>
      <c r="ER1159" s="49">
        <f t="shared" si="124"/>
        <v>66</v>
      </c>
      <c r="ES1159" s="50"/>
      <c r="ET1159" s="51">
        <f t="shared" si="125"/>
        <v>66</v>
      </c>
      <c r="EU1159" s="52">
        <f t="shared" si="126"/>
        <v>105600</v>
      </c>
      <c r="EV1159" s="46"/>
      <c r="EW1159" s="23" t="s">
        <v>3714</v>
      </c>
    </row>
    <row r="1160" spans="1:153" ht="14.25" hidden="1" customHeight="1">
      <c r="A1160" s="8">
        <v>1153</v>
      </c>
      <c r="B1160" s="9" t="s">
        <v>141</v>
      </c>
      <c r="C1160" s="10" t="s">
        <v>206</v>
      </c>
      <c r="D1160" s="10" t="s">
        <v>2008</v>
      </c>
      <c r="E1160" s="10" t="s">
        <v>151</v>
      </c>
      <c r="F1160" s="9" t="s">
        <v>2972</v>
      </c>
      <c r="G1160" s="10" t="s">
        <v>562</v>
      </c>
      <c r="H1160" s="9" t="s">
        <v>563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149</v>
      </c>
      <c r="N1160" s="9" t="s">
        <v>150</v>
      </c>
      <c r="O1160" s="9" t="s">
        <v>151</v>
      </c>
      <c r="P1160" s="9" t="s">
        <v>142</v>
      </c>
      <c r="Q1160" s="9" t="s">
        <v>152</v>
      </c>
      <c r="R1160" s="9" t="s">
        <v>336</v>
      </c>
      <c r="S1160" s="9" t="s">
        <v>305</v>
      </c>
      <c r="T1160" s="9" t="s">
        <v>306</v>
      </c>
      <c r="U1160" s="9" t="s">
        <v>337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2973</v>
      </c>
      <c r="AA1160" s="9" t="s">
        <v>2974</v>
      </c>
      <c r="AB1160" s="12" t="s">
        <v>2975</v>
      </c>
      <c r="AC1160" s="10" t="s">
        <v>2976</v>
      </c>
      <c r="AD1160" s="9" t="s">
        <v>2974</v>
      </c>
      <c r="AE1160" s="13" t="s">
        <v>2975</v>
      </c>
      <c r="AF1160" s="14" t="s">
        <v>564</v>
      </c>
      <c r="AG1160" s="10" t="s">
        <v>3171</v>
      </c>
      <c r="AH1160" s="11" t="s">
        <v>3021</v>
      </c>
      <c r="AI1160" s="11" t="s">
        <v>3022</v>
      </c>
      <c r="AJ1160" s="10" t="s">
        <v>3023</v>
      </c>
      <c r="AK1160" s="11" t="s">
        <v>3022</v>
      </c>
      <c r="AL1160" s="11" t="s">
        <v>168</v>
      </c>
      <c r="AM1160" s="10" t="s">
        <v>169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1.8</v>
      </c>
      <c r="AU1160" s="10" t="s">
        <v>206</v>
      </c>
      <c r="AV1160" s="16">
        <v>10000</v>
      </c>
      <c r="AW1160" s="16">
        <v>10000</v>
      </c>
      <c r="AX1160" s="16">
        <v>0</v>
      </c>
      <c r="AY1160" s="16">
        <v>0</v>
      </c>
      <c r="AZ1160" s="16">
        <v>0</v>
      </c>
      <c r="BA1160" s="17">
        <v>45145</v>
      </c>
      <c r="BB1160" s="30" t="s">
        <v>175</v>
      </c>
      <c r="BC1160" s="18" t="s">
        <v>156</v>
      </c>
      <c r="BD1160" s="17">
        <v>45322</v>
      </c>
      <c r="BE1160" s="17">
        <v>45351</v>
      </c>
      <c r="BF1160" s="17">
        <v>45122</v>
      </c>
      <c r="BG1160" s="10">
        <v>85136924</v>
      </c>
      <c r="BH1160" s="9" t="s">
        <v>258</v>
      </c>
      <c r="BI1160" s="19">
        <v>45170</v>
      </c>
      <c r="BJ1160" s="20">
        <v>45173</v>
      </c>
      <c r="BK1160" s="16">
        <v>0</v>
      </c>
      <c r="BL1160" s="16">
        <v>0</v>
      </c>
      <c r="BM1160" s="9" t="s">
        <v>177</v>
      </c>
      <c r="BN1160" s="9" t="s">
        <v>178</v>
      </c>
      <c r="BO1160" s="9" t="s">
        <v>156</v>
      </c>
      <c r="BP1160" s="17">
        <v>45228</v>
      </c>
      <c r="BQ1160" s="17" t="s">
        <v>156</v>
      </c>
      <c r="BR1160" s="17" t="s">
        <v>156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 t="s">
        <v>156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>
        <v>44971</v>
      </c>
      <c r="CD1160" s="10" t="s">
        <v>2027</v>
      </c>
      <c r="CE1160" s="17" t="s">
        <v>156</v>
      </c>
      <c r="CF1160" s="17" t="s">
        <v>156</v>
      </c>
      <c r="CG1160" s="17" t="s">
        <v>156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 t="s">
        <v>156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>
        <v>45069</v>
      </c>
      <c r="CX1160" s="10" t="s">
        <v>1011</v>
      </c>
      <c r="CY1160" s="17" t="s">
        <v>156</v>
      </c>
      <c r="CZ1160" s="17" t="s">
        <v>156</v>
      </c>
      <c r="DA1160" s="17" t="s">
        <v>156</v>
      </c>
      <c r="DB1160" s="17" t="s">
        <v>156</v>
      </c>
      <c r="DC1160" s="16">
        <v>0</v>
      </c>
      <c r="DD1160" s="10" t="s">
        <v>156</v>
      </c>
      <c r="DE1160" s="10" t="s">
        <v>156</v>
      </c>
      <c r="DF1160" s="18" t="s">
        <v>156</v>
      </c>
      <c r="DG1160" s="17">
        <v>45076</v>
      </c>
      <c r="DH1160" s="10" t="s">
        <v>2469</v>
      </c>
      <c r="DI1160" s="17" t="s">
        <v>156</v>
      </c>
      <c r="DJ1160" s="17" t="s">
        <v>156</v>
      </c>
      <c r="DK1160" s="17" t="s">
        <v>156</v>
      </c>
      <c r="DL1160" s="17" t="s">
        <v>156</v>
      </c>
      <c r="DM1160" s="16">
        <v>0</v>
      </c>
      <c r="DN1160" s="10" t="s">
        <v>156</v>
      </c>
      <c r="DO1160" s="10" t="s">
        <v>156</v>
      </c>
      <c r="DP1160" s="16">
        <v>36</v>
      </c>
      <c r="DQ1160" s="16">
        <v>18</v>
      </c>
      <c r="DR1160" s="11">
        <v>18</v>
      </c>
      <c r="DS1160" s="16">
        <v>36</v>
      </c>
      <c r="DT1160" s="16">
        <v>2500</v>
      </c>
      <c r="DU1160" s="11" t="s">
        <v>181</v>
      </c>
      <c r="DV1160" s="11" t="s">
        <v>182</v>
      </c>
      <c r="DW1160" s="27" t="s">
        <v>156</v>
      </c>
      <c r="DX1160" s="27" t="s">
        <v>156</v>
      </c>
      <c r="DY1160" s="20" t="s">
        <v>1927</v>
      </c>
      <c r="DZ1160" s="16">
        <v>7</v>
      </c>
      <c r="EA1160" s="16">
        <v>14</v>
      </c>
      <c r="EB1160" s="27" t="s">
        <v>185</v>
      </c>
      <c r="EC1160" s="27" t="s">
        <v>185</v>
      </c>
      <c r="ED1160" s="27" t="s">
        <v>182</v>
      </c>
      <c r="EE1160" s="29">
        <v>44910.380231481482</v>
      </c>
      <c r="EF1160" s="28" t="s">
        <v>188</v>
      </c>
      <c r="EG1160" s="28" t="s">
        <v>189</v>
      </c>
      <c r="EH1160" s="28" t="s">
        <v>190</v>
      </c>
      <c r="EI1160" s="29">
        <v>45062.343865740739</v>
      </c>
      <c r="EJ1160" s="28" t="s">
        <v>197</v>
      </c>
      <c r="EK1160" s="28" t="s">
        <v>156</v>
      </c>
      <c r="EL1160" s="28" t="s">
        <v>198</v>
      </c>
      <c r="EM1160" s="45"/>
      <c r="EN1160" s="46" t="str">
        <f t="shared" si="120"/>
        <v>343F108B</v>
      </c>
      <c r="EO1160" s="47">
        <f t="shared" si="121"/>
        <v>45207</v>
      </c>
      <c r="EP1160" s="47">
        <f t="shared" si="122"/>
        <v>45069</v>
      </c>
      <c r="EQ1160" s="48" t="str">
        <f t="shared" ca="1" si="123"/>
        <v>Past</v>
      </c>
      <c r="ER1160" s="49">
        <f t="shared" si="124"/>
        <v>138</v>
      </c>
      <c r="ES1160" s="50"/>
      <c r="ET1160" s="51">
        <f t="shared" si="125"/>
        <v>138</v>
      </c>
      <c r="EU1160" s="52">
        <f t="shared" si="126"/>
        <v>0</v>
      </c>
      <c r="EV1160" s="46"/>
    </row>
    <row r="1161" spans="1:153" ht="14.25" customHeight="1">
      <c r="A1161" s="8">
        <v>1154</v>
      </c>
      <c r="B1161" s="9" t="s">
        <v>141</v>
      </c>
      <c r="C1161" s="10" t="s">
        <v>206</v>
      </c>
      <c r="D1161" s="10" t="s">
        <v>2008</v>
      </c>
      <c r="E1161" s="10" t="s">
        <v>151</v>
      </c>
      <c r="F1161" s="9" t="s">
        <v>2972</v>
      </c>
      <c r="G1161" s="10" t="s">
        <v>562</v>
      </c>
      <c r="H1161" s="9" t="s">
        <v>563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336</v>
      </c>
      <c r="S1161" s="9" t="s">
        <v>305</v>
      </c>
      <c r="T1161" s="9" t="s">
        <v>306</v>
      </c>
      <c r="U1161" s="9" t="s">
        <v>337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2973</v>
      </c>
      <c r="AA1161" s="9" t="s">
        <v>2974</v>
      </c>
      <c r="AB1161" s="12" t="s">
        <v>2975</v>
      </c>
      <c r="AC1161" s="10" t="s">
        <v>2976</v>
      </c>
      <c r="AD1161" s="9" t="s">
        <v>2974</v>
      </c>
      <c r="AE1161" s="13" t="s">
        <v>2975</v>
      </c>
      <c r="AF1161" s="14" t="s">
        <v>564</v>
      </c>
      <c r="AG1161" s="10" t="s">
        <v>3171</v>
      </c>
      <c r="AH1161" s="11" t="s">
        <v>3021</v>
      </c>
      <c r="AI1161" s="11" t="s">
        <v>3022</v>
      </c>
      <c r="AJ1161" s="10" t="s">
        <v>3023</v>
      </c>
      <c r="AK1161" s="11" t="s">
        <v>3022</v>
      </c>
      <c r="AL1161" s="11" t="s">
        <v>168</v>
      </c>
      <c r="AM1161" s="10" t="s">
        <v>169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1.8</v>
      </c>
      <c r="AU1161" s="10" t="s">
        <v>206</v>
      </c>
      <c r="AV1161" s="16">
        <v>10000</v>
      </c>
      <c r="AW1161" s="16">
        <v>10000</v>
      </c>
      <c r="AX1161" s="16">
        <v>0</v>
      </c>
      <c r="AY1161" s="16">
        <v>0</v>
      </c>
      <c r="AZ1161" s="16">
        <v>0</v>
      </c>
      <c r="BA1161" s="17">
        <v>45145</v>
      </c>
      <c r="BB1161" s="30" t="s">
        <v>175</v>
      </c>
      <c r="BC1161" s="18">
        <v>45119</v>
      </c>
      <c r="BD1161" s="17">
        <v>45322</v>
      </c>
      <c r="BE1161" s="17">
        <v>45351</v>
      </c>
      <c r="BF1161" s="17">
        <v>45122</v>
      </c>
      <c r="BG1161" s="10">
        <v>85413595</v>
      </c>
      <c r="BH1161" s="9" t="s">
        <v>303</v>
      </c>
      <c r="BI1161" s="19">
        <v>45200</v>
      </c>
      <c r="BJ1161" s="20">
        <v>45201</v>
      </c>
      <c r="BK1161" s="16">
        <v>1000</v>
      </c>
      <c r="BL1161" s="16">
        <v>1800</v>
      </c>
      <c r="BM1161" s="9" t="s">
        <v>177</v>
      </c>
      <c r="BN1161" s="9" t="s">
        <v>470</v>
      </c>
      <c r="BO1161" s="9" t="s">
        <v>156</v>
      </c>
      <c r="BP1161" s="17">
        <v>45245</v>
      </c>
      <c r="BQ1161" s="17" t="s">
        <v>156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>
        <v>45100</v>
      </c>
      <c r="CD1161" s="10" t="s">
        <v>156</v>
      </c>
      <c r="CE1161" s="17">
        <v>45100</v>
      </c>
      <c r="CF1161" s="17" t="s">
        <v>156</v>
      </c>
      <c r="CG1161" s="17">
        <v>45022</v>
      </c>
      <c r="CH1161" s="17">
        <v>45100</v>
      </c>
      <c r="CI1161" s="16">
        <v>1000</v>
      </c>
      <c r="CJ1161" s="10" t="s">
        <v>3179</v>
      </c>
      <c r="CK1161" s="10" t="s">
        <v>230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>
        <v>45204</v>
      </c>
      <c r="CX1161" s="10" t="s">
        <v>2578</v>
      </c>
      <c r="CY1161" s="17">
        <v>45191</v>
      </c>
      <c r="CZ1161" s="17" t="s">
        <v>156</v>
      </c>
      <c r="DA1161" s="17">
        <v>45022</v>
      </c>
      <c r="DB1161" s="17" t="s">
        <v>156</v>
      </c>
      <c r="DC1161" s="16">
        <v>0</v>
      </c>
      <c r="DD1161" s="10" t="s">
        <v>156</v>
      </c>
      <c r="DE1161" s="10" t="s">
        <v>156</v>
      </c>
      <c r="DF1161" s="18" t="s">
        <v>156</v>
      </c>
      <c r="DG1161" s="17">
        <v>45211</v>
      </c>
      <c r="DH1161" s="10" t="s">
        <v>2579</v>
      </c>
      <c r="DI1161" s="17">
        <v>45205</v>
      </c>
      <c r="DJ1161" s="17" t="s">
        <v>156</v>
      </c>
      <c r="DK1161" s="17">
        <v>45008</v>
      </c>
      <c r="DL1161" s="17" t="s">
        <v>156</v>
      </c>
      <c r="DM1161" s="16">
        <v>0</v>
      </c>
      <c r="DN1161" s="10" t="s">
        <v>156</v>
      </c>
      <c r="DO1161" s="10" t="s">
        <v>156</v>
      </c>
      <c r="DP1161" s="16">
        <v>36</v>
      </c>
      <c r="DQ1161" s="16">
        <v>18</v>
      </c>
      <c r="DR1161" s="11">
        <v>18</v>
      </c>
      <c r="DS1161" s="16">
        <v>36</v>
      </c>
      <c r="DT1161" s="16">
        <v>0</v>
      </c>
      <c r="DU1161" s="11" t="s">
        <v>181</v>
      </c>
      <c r="DV1161" s="11" t="s">
        <v>182</v>
      </c>
      <c r="DW1161" s="27" t="s">
        <v>156</v>
      </c>
      <c r="DX1161" s="27" t="s">
        <v>156</v>
      </c>
      <c r="DY1161" s="20" t="s">
        <v>2816</v>
      </c>
      <c r="DZ1161" s="16">
        <v>7</v>
      </c>
      <c r="EA1161" s="16">
        <v>14</v>
      </c>
      <c r="EB1161" s="27" t="s">
        <v>185</v>
      </c>
      <c r="EC1161" s="27" t="s">
        <v>185</v>
      </c>
      <c r="ED1161" s="27" t="s">
        <v>182</v>
      </c>
      <c r="EE1161" s="29">
        <v>44989.942743055559</v>
      </c>
      <c r="EF1161" s="28" t="s">
        <v>188</v>
      </c>
      <c r="EG1161" s="28" t="s">
        <v>189</v>
      </c>
      <c r="EH1161" s="28" t="s">
        <v>190</v>
      </c>
      <c r="EI1161" s="29">
        <v>45103.816863425927</v>
      </c>
      <c r="EJ1161" s="28" t="s">
        <v>197</v>
      </c>
      <c r="EK1161" s="28" t="s">
        <v>156</v>
      </c>
      <c r="EL1161" s="28" t="s">
        <v>198</v>
      </c>
      <c r="EM1161" s="45" t="s">
        <v>3713</v>
      </c>
      <c r="EN1161" s="46" t="str">
        <f t="shared" ref="EN1161:EN1224" si="127">MID(AG1161,3,8)</f>
        <v>343F108B</v>
      </c>
      <c r="EO1161" s="47">
        <f t="shared" ref="EO1161:EO1224" si="128">BP1161-EA1161-DZ1161</f>
        <v>45224</v>
      </c>
      <c r="EP1161" s="47">
        <f t="shared" ref="EP1161:EP1224" si="129">IF(AND(CM1161="",CW1161=""),"",MIN(CM1161,CW1161))</f>
        <v>45204</v>
      </c>
      <c r="EQ1161" s="48" t="str">
        <f t="shared" ref="EQ1161:EQ1224" ca="1" si="130">IF(EP1161&gt;$EQ$3,"Y","Past")</f>
        <v>Y</v>
      </c>
      <c r="ER1161" s="49">
        <f t="shared" ref="ER1161:ER1224" si="131">IFERROR(EO1161-EP1161,"")</f>
        <v>20</v>
      </c>
      <c r="ES1161" s="50"/>
      <c r="ET1161" s="51">
        <f t="shared" ref="ET1161:ET1224" si="132">IF(ES1161&lt;&gt;"",EO1161-ES1161,ER1161)</f>
        <v>20</v>
      </c>
      <c r="EU1161" s="52">
        <f t="shared" ref="EU1161:EU1224" si="133">IFERROR(BK1161*ER1161,"")</f>
        <v>20000</v>
      </c>
      <c r="EV1161" s="46"/>
      <c r="EW1161" s="23" t="s">
        <v>3721</v>
      </c>
    </row>
    <row r="1162" spans="1:153" ht="14.25" hidden="1" customHeight="1">
      <c r="A1162" s="8">
        <v>1155</v>
      </c>
      <c r="B1162" s="9" t="s">
        <v>141</v>
      </c>
      <c r="C1162" s="10" t="s">
        <v>206</v>
      </c>
      <c r="D1162" s="10" t="s">
        <v>2008</v>
      </c>
      <c r="E1162" s="10" t="s">
        <v>151</v>
      </c>
      <c r="F1162" s="9" t="s">
        <v>2972</v>
      </c>
      <c r="G1162" s="10" t="s">
        <v>562</v>
      </c>
      <c r="H1162" s="9" t="s">
        <v>563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336</v>
      </c>
      <c r="S1162" s="9" t="s">
        <v>305</v>
      </c>
      <c r="T1162" s="9" t="s">
        <v>306</v>
      </c>
      <c r="U1162" s="9" t="s">
        <v>337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2973</v>
      </c>
      <c r="AA1162" s="9" t="s">
        <v>2974</v>
      </c>
      <c r="AB1162" s="12" t="s">
        <v>2975</v>
      </c>
      <c r="AC1162" s="10" t="s">
        <v>2976</v>
      </c>
      <c r="AD1162" s="9" t="s">
        <v>2974</v>
      </c>
      <c r="AE1162" s="13" t="s">
        <v>2975</v>
      </c>
      <c r="AF1162" s="14" t="s">
        <v>564</v>
      </c>
      <c r="AG1162" s="10" t="s">
        <v>3171</v>
      </c>
      <c r="AH1162" s="11" t="s">
        <v>3021</v>
      </c>
      <c r="AI1162" s="11" t="s">
        <v>3022</v>
      </c>
      <c r="AJ1162" s="10" t="s">
        <v>3023</v>
      </c>
      <c r="AK1162" s="11" t="s">
        <v>3022</v>
      </c>
      <c r="AL1162" s="11" t="s">
        <v>168</v>
      </c>
      <c r="AM1162" s="10" t="s">
        <v>169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1.8</v>
      </c>
      <c r="AU1162" s="10" t="s">
        <v>206</v>
      </c>
      <c r="AV1162" s="16">
        <v>10000</v>
      </c>
      <c r="AW1162" s="16">
        <v>10000</v>
      </c>
      <c r="AX1162" s="16">
        <v>0</v>
      </c>
      <c r="AY1162" s="16">
        <v>0</v>
      </c>
      <c r="AZ1162" s="16">
        <v>0</v>
      </c>
      <c r="BA1162" s="17">
        <v>45145</v>
      </c>
      <c r="BB1162" s="30" t="s">
        <v>175</v>
      </c>
      <c r="BC1162" s="18" t="s">
        <v>156</v>
      </c>
      <c r="BD1162" s="17">
        <v>45322</v>
      </c>
      <c r="BE1162" s="17">
        <v>45351</v>
      </c>
      <c r="BF1162" s="17">
        <v>45122</v>
      </c>
      <c r="BG1162" s="10">
        <v>85136925</v>
      </c>
      <c r="BH1162" s="9" t="s">
        <v>247</v>
      </c>
      <c r="BI1162" s="19">
        <v>45231</v>
      </c>
      <c r="BJ1162" s="20">
        <v>45236</v>
      </c>
      <c r="BK1162" s="16">
        <v>0</v>
      </c>
      <c r="BL1162" s="16">
        <v>0</v>
      </c>
      <c r="BM1162" s="9" t="s">
        <v>177</v>
      </c>
      <c r="BN1162" s="9" t="s">
        <v>178</v>
      </c>
      <c r="BO1162" s="9" t="s">
        <v>156</v>
      </c>
      <c r="BP1162" s="17">
        <v>45275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 t="s">
        <v>156</v>
      </c>
      <c r="CD1162" s="10" t="s">
        <v>156</v>
      </c>
      <c r="CE1162" s="17" t="s">
        <v>156</v>
      </c>
      <c r="CF1162" s="17" t="s">
        <v>156</v>
      </c>
      <c r="CG1162" s="17" t="s">
        <v>156</v>
      </c>
      <c r="CH1162" s="17" t="s">
        <v>156</v>
      </c>
      <c r="CI1162" s="16">
        <v>0</v>
      </c>
      <c r="CJ1162" s="10" t="s">
        <v>156</v>
      </c>
      <c r="CK1162" s="10" t="s">
        <v>156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 t="s">
        <v>156</v>
      </c>
      <c r="CX1162" s="10" t="s">
        <v>193</v>
      </c>
      <c r="CY1162" s="17" t="s">
        <v>156</v>
      </c>
      <c r="CZ1162" s="17" t="s">
        <v>156</v>
      </c>
      <c r="DA1162" s="17" t="s">
        <v>156</v>
      </c>
      <c r="DB1162" s="17" t="s">
        <v>156</v>
      </c>
      <c r="DC1162" s="16">
        <v>0</v>
      </c>
      <c r="DD1162" s="10" t="s">
        <v>156</v>
      </c>
      <c r="DE1162" s="10" t="s">
        <v>156</v>
      </c>
      <c r="DF1162" s="18" t="s">
        <v>156</v>
      </c>
      <c r="DG1162" s="17" t="s">
        <v>156</v>
      </c>
      <c r="DH1162" s="10" t="s">
        <v>156</v>
      </c>
      <c r="DI1162" s="17" t="s">
        <v>156</v>
      </c>
      <c r="DJ1162" s="17" t="s">
        <v>156</v>
      </c>
      <c r="DK1162" s="17" t="s">
        <v>156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36</v>
      </c>
      <c r="DQ1162" s="16">
        <v>18</v>
      </c>
      <c r="DR1162" s="11">
        <v>18</v>
      </c>
      <c r="DS1162" s="16">
        <v>36</v>
      </c>
      <c r="DT1162" s="16">
        <v>2000</v>
      </c>
      <c r="DU1162" s="11" t="s">
        <v>181</v>
      </c>
      <c r="DV1162" s="11" t="s">
        <v>182</v>
      </c>
      <c r="DW1162" s="27" t="s">
        <v>156</v>
      </c>
      <c r="DX1162" s="27" t="s">
        <v>156</v>
      </c>
      <c r="DY1162" s="20" t="s">
        <v>3180</v>
      </c>
      <c r="DZ1162" s="16">
        <v>7</v>
      </c>
      <c r="EA1162" s="16">
        <v>14</v>
      </c>
      <c r="EB1162" s="27" t="s">
        <v>185</v>
      </c>
      <c r="EC1162" s="27" t="s">
        <v>185</v>
      </c>
      <c r="ED1162" s="27" t="s">
        <v>182</v>
      </c>
      <c r="EE1162" s="29">
        <v>44910.380231481482</v>
      </c>
      <c r="EF1162" s="28" t="s">
        <v>188</v>
      </c>
      <c r="EG1162" s="28" t="s">
        <v>189</v>
      </c>
      <c r="EH1162" s="28" t="s">
        <v>190</v>
      </c>
      <c r="EI1162" s="29">
        <v>45062.343865740739</v>
      </c>
      <c r="EJ1162" s="28" t="s">
        <v>197</v>
      </c>
      <c r="EK1162" s="28" t="s">
        <v>156</v>
      </c>
      <c r="EL1162" s="28" t="s">
        <v>198</v>
      </c>
      <c r="EM1162" s="45"/>
      <c r="EN1162" s="46" t="str">
        <f t="shared" si="127"/>
        <v>343F108B</v>
      </c>
      <c r="EO1162" s="47">
        <f t="shared" si="128"/>
        <v>45254</v>
      </c>
      <c r="EP1162" s="47" t="str">
        <f t="shared" si="129"/>
        <v/>
      </c>
      <c r="EQ1162" s="48" t="str">
        <f t="shared" ca="1" si="130"/>
        <v>Y</v>
      </c>
      <c r="ER1162" s="49" t="str">
        <f t="shared" si="131"/>
        <v/>
      </c>
      <c r="ES1162" s="50"/>
      <c r="ET1162" s="51" t="str">
        <f t="shared" si="132"/>
        <v/>
      </c>
      <c r="EU1162" s="52" t="str">
        <f t="shared" si="133"/>
        <v/>
      </c>
      <c r="EV1162" s="46"/>
    </row>
    <row r="1163" spans="1:153" ht="14.25" hidden="1" customHeight="1">
      <c r="A1163" s="8">
        <v>1156</v>
      </c>
      <c r="B1163" s="9" t="s">
        <v>141</v>
      </c>
      <c r="C1163" s="10" t="s">
        <v>206</v>
      </c>
      <c r="D1163" s="10" t="s">
        <v>2008</v>
      </c>
      <c r="E1163" s="10" t="s">
        <v>151</v>
      </c>
      <c r="F1163" s="9" t="s">
        <v>2972</v>
      </c>
      <c r="G1163" s="10" t="s">
        <v>572</v>
      </c>
      <c r="H1163" s="9" t="s">
        <v>573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574</v>
      </c>
      <c r="N1163" s="9" t="s">
        <v>206</v>
      </c>
      <c r="O1163" s="9" t="s">
        <v>151</v>
      </c>
      <c r="P1163" s="9" t="s">
        <v>142</v>
      </c>
      <c r="Q1163" s="9" t="s">
        <v>575</v>
      </c>
      <c r="R1163" s="9" t="s">
        <v>3181</v>
      </c>
      <c r="S1163" s="9" t="s">
        <v>154</v>
      </c>
      <c r="T1163" s="9" t="s">
        <v>307</v>
      </c>
      <c r="U1163" s="9" t="s">
        <v>307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3182</v>
      </c>
      <c r="AA1163" s="9" t="s">
        <v>3183</v>
      </c>
      <c r="AB1163" s="12" t="s">
        <v>3184</v>
      </c>
      <c r="AC1163" s="10" t="s">
        <v>3185</v>
      </c>
      <c r="AD1163" s="9" t="s">
        <v>3183</v>
      </c>
      <c r="AE1163" s="13" t="s">
        <v>3184</v>
      </c>
      <c r="AF1163" s="14" t="s">
        <v>596</v>
      </c>
      <c r="AG1163" s="10" t="s">
        <v>3186</v>
      </c>
      <c r="AH1163" s="11" t="s">
        <v>156</v>
      </c>
      <c r="AI1163" s="11" t="s">
        <v>156</v>
      </c>
      <c r="AJ1163" s="10" t="s">
        <v>156</v>
      </c>
      <c r="AK1163" s="11" t="s">
        <v>156</v>
      </c>
      <c r="AL1163" s="11" t="s">
        <v>156</v>
      </c>
      <c r="AM1163" s="10" t="s">
        <v>156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1</v>
      </c>
      <c r="AU1163" s="10" t="s">
        <v>142</v>
      </c>
      <c r="AV1163" s="16">
        <v>10050</v>
      </c>
      <c r="AW1163" s="16">
        <v>12000</v>
      </c>
      <c r="AX1163" s="16">
        <v>0</v>
      </c>
      <c r="AY1163" s="16">
        <v>3315</v>
      </c>
      <c r="AZ1163" s="16">
        <v>0</v>
      </c>
      <c r="BA1163" s="17">
        <v>45166</v>
      </c>
      <c r="BB1163" s="30" t="s">
        <v>175</v>
      </c>
      <c r="BC1163" s="18" t="s">
        <v>156</v>
      </c>
      <c r="BD1163" s="17">
        <v>45322</v>
      </c>
      <c r="BE1163" s="17">
        <v>45350</v>
      </c>
      <c r="BF1163" s="17">
        <v>45153</v>
      </c>
      <c r="BG1163" s="10">
        <v>85364076</v>
      </c>
      <c r="BH1163" s="9" t="s">
        <v>414</v>
      </c>
      <c r="BI1163" s="19">
        <v>45139</v>
      </c>
      <c r="BJ1163" s="20">
        <v>45145</v>
      </c>
      <c r="BK1163" s="16">
        <v>0</v>
      </c>
      <c r="BL1163" s="16">
        <v>0</v>
      </c>
      <c r="BM1163" s="9" t="s">
        <v>177</v>
      </c>
      <c r="BN1163" s="9" t="s">
        <v>178</v>
      </c>
      <c r="BO1163" s="9" t="s">
        <v>635</v>
      </c>
      <c r="BP1163" s="17">
        <v>45167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 t="s">
        <v>156</v>
      </c>
      <c r="CD1163" s="10" t="s">
        <v>156</v>
      </c>
      <c r="CE1163" s="17" t="s">
        <v>156</v>
      </c>
      <c r="CF1163" s="17" t="s">
        <v>156</v>
      </c>
      <c r="CG1163" s="17" t="s">
        <v>156</v>
      </c>
      <c r="CH1163" s="17" t="s">
        <v>156</v>
      </c>
      <c r="CI1163" s="16">
        <v>0</v>
      </c>
      <c r="CJ1163" s="10" t="s">
        <v>156</v>
      </c>
      <c r="CK1163" s="10" t="s">
        <v>156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 t="s">
        <v>156</v>
      </c>
      <c r="CX1163" s="10" t="s">
        <v>3187</v>
      </c>
      <c r="CY1163" s="17" t="s">
        <v>156</v>
      </c>
      <c r="CZ1163" s="17" t="s">
        <v>156</v>
      </c>
      <c r="DA1163" s="17" t="s">
        <v>156</v>
      </c>
      <c r="DB1163" s="17" t="s">
        <v>156</v>
      </c>
      <c r="DC1163" s="16">
        <v>0</v>
      </c>
      <c r="DD1163" s="10" t="s">
        <v>156</v>
      </c>
      <c r="DE1163" s="10" t="s">
        <v>156</v>
      </c>
      <c r="DF1163" s="18" t="s">
        <v>156</v>
      </c>
      <c r="DG1163" s="17" t="s">
        <v>156</v>
      </c>
      <c r="DH1163" s="10" t="s">
        <v>156</v>
      </c>
      <c r="DI1163" s="17" t="s">
        <v>156</v>
      </c>
      <c r="DJ1163" s="17" t="s">
        <v>156</v>
      </c>
      <c r="DK1163" s="17" t="s">
        <v>156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24</v>
      </c>
      <c r="DQ1163" s="16">
        <v>12</v>
      </c>
      <c r="DR1163" s="11">
        <v>12</v>
      </c>
      <c r="DS1163" s="16">
        <v>12</v>
      </c>
      <c r="DT1163" s="16">
        <v>2124</v>
      </c>
      <c r="DU1163" s="11" t="s">
        <v>181</v>
      </c>
      <c r="DV1163" s="11" t="s">
        <v>182</v>
      </c>
      <c r="DW1163" s="27" t="s">
        <v>156</v>
      </c>
      <c r="DX1163" s="27" t="s">
        <v>156</v>
      </c>
      <c r="DY1163" s="20" t="s">
        <v>662</v>
      </c>
      <c r="DZ1163" s="16">
        <v>7</v>
      </c>
      <c r="EA1163" s="16">
        <v>0</v>
      </c>
      <c r="EB1163" s="27" t="s">
        <v>185</v>
      </c>
      <c r="EC1163" s="27" t="s">
        <v>156</v>
      </c>
      <c r="ED1163" s="27" t="s">
        <v>182</v>
      </c>
      <c r="EE1163" s="29">
        <v>44973.27175925926</v>
      </c>
      <c r="EF1163" s="28" t="s">
        <v>188</v>
      </c>
      <c r="EG1163" s="28" t="s">
        <v>189</v>
      </c>
      <c r="EH1163" s="28" t="s">
        <v>190</v>
      </c>
      <c r="EI1163" s="29">
        <v>45062.343865740739</v>
      </c>
      <c r="EJ1163" s="28" t="s">
        <v>197</v>
      </c>
      <c r="EK1163" s="28" t="s">
        <v>156</v>
      </c>
      <c r="EL1163" s="28" t="s">
        <v>198</v>
      </c>
      <c r="EM1163" s="45"/>
      <c r="EN1163" s="46" t="str">
        <f t="shared" si="127"/>
        <v>243F156A</v>
      </c>
      <c r="EO1163" s="47">
        <f t="shared" si="128"/>
        <v>45160</v>
      </c>
      <c r="EP1163" s="47" t="str">
        <f t="shared" si="129"/>
        <v/>
      </c>
      <c r="EQ1163" s="48" t="str">
        <f t="shared" ca="1" si="130"/>
        <v>Y</v>
      </c>
      <c r="ER1163" s="49" t="str">
        <f t="shared" si="131"/>
        <v/>
      </c>
      <c r="ES1163" s="50"/>
      <c r="ET1163" s="51" t="str">
        <f t="shared" si="132"/>
        <v/>
      </c>
      <c r="EU1163" s="52" t="str">
        <f t="shared" si="133"/>
        <v/>
      </c>
      <c r="EV1163" s="46"/>
    </row>
    <row r="1164" spans="1:153" ht="14.25" hidden="1" customHeight="1">
      <c r="A1164" s="8">
        <v>1157</v>
      </c>
      <c r="B1164" s="9" t="s">
        <v>141</v>
      </c>
      <c r="C1164" s="10" t="s">
        <v>206</v>
      </c>
      <c r="D1164" s="10" t="s">
        <v>2008</v>
      </c>
      <c r="E1164" s="10" t="s">
        <v>151</v>
      </c>
      <c r="F1164" s="9" t="s">
        <v>2972</v>
      </c>
      <c r="G1164" s="10" t="s">
        <v>572</v>
      </c>
      <c r="H1164" s="9" t="s">
        <v>573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574</v>
      </c>
      <c r="N1164" s="9" t="s">
        <v>206</v>
      </c>
      <c r="O1164" s="9" t="s">
        <v>151</v>
      </c>
      <c r="P1164" s="9" t="s">
        <v>142</v>
      </c>
      <c r="Q1164" s="9" t="s">
        <v>575</v>
      </c>
      <c r="R1164" s="9" t="s">
        <v>3181</v>
      </c>
      <c r="S1164" s="9" t="s">
        <v>154</v>
      </c>
      <c r="T1164" s="9" t="s">
        <v>307</v>
      </c>
      <c r="U1164" s="9" t="s">
        <v>307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3182</v>
      </c>
      <c r="AA1164" s="9" t="s">
        <v>3183</v>
      </c>
      <c r="AB1164" s="12" t="s">
        <v>3184</v>
      </c>
      <c r="AC1164" s="10" t="s">
        <v>3185</v>
      </c>
      <c r="AD1164" s="9" t="s">
        <v>3183</v>
      </c>
      <c r="AE1164" s="13" t="s">
        <v>3184</v>
      </c>
      <c r="AF1164" s="14" t="s">
        <v>596</v>
      </c>
      <c r="AG1164" s="10" t="s">
        <v>3188</v>
      </c>
      <c r="AH1164" s="11" t="s">
        <v>156</v>
      </c>
      <c r="AI1164" s="11" t="s">
        <v>156</v>
      </c>
      <c r="AJ1164" s="10" t="s">
        <v>156</v>
      </c>
      <c r="AK1164" s="11" t="s">
        <v>156</v>
      </c>
      <c r="AL1164" s="11" t="s">
        <v>156</v>
      </c>
      <c r="AM1164" s="10" t="s">
        <v>156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1</v>
      </c>
      <c r="AU1164" s="10" t="s">
        <v>206</v>
      </c>
      <c r="AV1164" s="16">
        <v>2950</v>
      </c>
      <c r="AW1164" s="16">
        <v>3500</v>
      </c>
      <c r="AX1164" s="16">
        <v>0</v>
      </c>
      <c r="AY1164" s="16">
        <v>0</v>
      </c>
      <c r="AZ1164" s="16">
        <v>0</v>
      </c>
      <c r="BA1164" s="17">
        <v>45166</v>
      </c>
      <c r="BB1164" s="30" t="s">
        <v>175</v>
      </c>
      <c r="BC1164" s="18" t="s">
        <v>156</v>
      </c>
      <c r="BD1164" s="17">
        <v>45322</v>
      </c>
      <c r="BE1164" s="17">
        <v>45350</v>
      </c>
      <c r="BF1164" s="17">
        <v>45153</v>
      </c>
      <c r="BG1164" s="10">
        <v>85364688</v>
      </c>
      <c r="BH1164" s="9" t="s">
        <v>414</v>
      </c>
      <c r="BI1164" s="19">
        <v>45108</v>
      </c>
      <c r="BJ1164" s="20">
        <v>45110</v>
      </c>
      <c r="BK1164" s="16">
        <v>0</v>
      </c>
      <c r="BL1164" s="16">
        <v>0</v>
      </c>
      <c r="BM1164" s="9" t="s">
        <v>177</v>
      </c>
      <c r="BN1164" s="9" t="s">
        <v>178</v>
      </c>
      <c r="BO1164" s="9" t="s">
        <v>635</v>
      </c>
      <c r="BP1164" s="17">
        <v>45153</v>
      </c>
      <c r="BQ1164" s="17" t="s">
        <v>156</v>
      </c>
      <c r="BR1164" s="17" t="s">
        <v>156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 t="s">
        <v>156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 t="s">
        <v>156</v>
      </c>
      <c r="CD1164" s="10" t="s">
        <v>156</v>
      </c>
      <c r="CE1164" s="17" t="s">
        <v>156</v>
      </c>
      <c r="CF1164" s="17" t="s">
        <v>156</v>
      </c>
      <c r="CG1164" s="17" t="s">
        <v>156</v>
      </c>
      <c r="CH1164" s="17" t="s">
        <v>156</v>
      </c>
      <c r="CI1164" s="16">
        <v>0</v>
      </c>
      <c r="CJ1164" s="10" t="s">
        <v>156</v>
      </c>
      <c r="CK1164" s="10" t="s">
        <v>156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 t="s">
        <v>156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 t="s">
        <v>156</v>
      </c>
      <c r="CX1164" s="10" t="s">
        <v>193</v>
      </c>
      <c r="CY1164" s="17" t="s">
        <v>156</v>
      </c>
      <c r="CZ1164" s="17" t="s">
        <v>156</v>
      </c>
      <c r="DA1164" s="17" t="s">
        <v>156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 t="s">
        <v>156</v>
      </c>
      <c r="DH1164" s="10" t="s">
        <v>156</v>
      </c>
      <c r="DI1164" s="17" t="s">
        <v>156</v>
      </c>
      <c r="DJ1164" s="17" t="s">
        <v>156</v>
      </c>
      <c r="DK1164" s="17" t="s">
        <v>156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24</v>
      </c>
      <c r="DQ1164" s="16">
        <v>12</v>
      </c>
      <c r="DR1164" s="11">
        <v>12</v>
      </c>
      <c r="DS1164" s="16">
        <v>12</v>
      </c>
      <c r="DT1164" s="16">
        <v>1200</v>
      </c>
      <c r="DU1164" s="11" t="s">
        <v>181</v>
      </c>
      <c r="DV1164" s="11" t="s">
        <v>182</v>
      </c>
      <c r="DW1164" s="27" t="s">
        <v>156</v>
      </c>
      <c r="DX1164" s="27" t="s">
        <v>156</v>
      </c>
      <c r="DY1164" s="20" t="s">
        <v>1921</v>
      </c>
      <c r="DZ1164" s="16">
        <v>7</v>
      </c>
      <c r="EA1164" s="16">
        <v>0</v>
      </c>
      <c r="EB1164" s="27" t="s">
        <v>185</v>
      </c>
      <c r="EC1164" s="27" t="s">
        <v>156</v>
      </c>
      <c r="ED1164" s="27" t="s">
        <v>182</v>
      </c>
      <c r="EE1164" s="29">
        <v>44973.978981481479</v>
      </c>
      <c r="EF1164" s="28" t="s">
        <v>188</v>
      </c>
      <c r="EG1164" s="28" t="s">
        <v>189</v>
      </c>
      <c r="EH1164" s="28" t="s">
        <v>190</v>
      </c>
      <c r="EI1164" s="29">
        <v>45062.343865740739</v>
      </c>
      <c r="EJ1164" s="28" t="s">
        <v>197</v>
      </c>
      <c r="EK1164" s="28" t="s">
        <v>156</v>
      </c>
      <c r="EL1164" s="28" t="s">
        <v>198</v>
      </c>
      <c r="EM1164" s="45"/>
      <c r="EN1164" s="46" t="str">
        <f t="shared" si="127"/>
        <v>243F156B</v>
      </c>
      <c r="EO1164" s="47">
        <f t="shared" si="128"/>
        <v>45146</v>
      </c>
      <c r="EP1164" s="47" t="str">
        <f t="shared" si="129"/>
        <v/>
      </c>
      <c r="EQ1164" s="48" t="str">
        <f t="shared" ca="1" si="130"/>
        <v>Y</v>
      </c>
      <c r="ER1164" s="49" t="str">
        <f t="shared" si="131"/>
        <v/>
      </c>
      <c r="ES1164" s="50"/>
      <c r="ET1164" s="51" t="str">
        <f t="shared" si="132"/>
        <v/>
      </c>
      <c r="EU1164" s="52" t="str">
        <f t="shared" si="133"/>
        <v/>
      </c>
      <c r="EV1164" s="46"/>
    </row>
    <row r="1165" spans="1:153" ht="14.25" customHeight="1">
      <c r="A1165" s="8">
        <v>1158</v>
      </c>
      <c r="B1165" s="9" t="s">
        <v>141</v>
      </c>
      <c r="C1165" s="10" t="s">
        <v>206</v>
      </c>
      <c r="D1165" s="10" t="s">
        <v>2008</v>
      </c>
      <c r="E1165" s="10" t="s">
        <v>151</v>
      </c>
      <c r="F1165" s="9" t="s">
        <v>2972</v>
      </c>
      <c r="G1165" s="10" t="s">
        <v>572</v>
      </c>
      <c r="H1165" s="9" t="s">
        <v>573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574</v>
      </c>
      <c r="N1165" s="9" t="s">
        <v>206</v>
      </c>
      <c r="O1165" s="9" t="s">
        <v>151</v>
      </c>
      <c r="P1165" s="9" t="s">
        <v>142</v>
      </c>
      <c r="Q1165" s="9" t="s">
        <v>575</v>
      </c>
      <c r="R1165" s="9" t="s">
        <v>3189</v>
      </c>
      <c r="S1165" s="9" t="s">
        <v>3190</v>
      </c>
      <c r="T1165" s="9" t="s">
        <v>307</v>
      </c>
      <c r="U1165" s="9" t="s">
        <v>3190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3191</v>
      </c>
      <c r="AA1165" s="9" t="s">
        <v>3192</v>
      </c>
      <c r="AB1165" s="12" t="s">
        <v>3193</v>
      </c>
      <c r="AC1165" s="10" t="s">
        <v>3194</v>
      </c>
      <c r="AD1165" s="9" t="s">
        <v>3192</v>
      </c>
      <c r="AE1165" s="13" t="s">
        <v>3193</v>
      </c>
      <c r="AF1165" s="14" t="s">
        <v>596</v>
      </c>
      <c r="AG1165" s="10" t="s">
        <v>3195</v>
      </c>
      <c r="AH1165" s="11" t="s">
        <v>3196</v>
      </c>
      <c r="AI1165" s="11" t="s">
        <v>3197</v>
      </c>
      <c r="AJ1165" s="10" t="s">
        <v>3198</v>
      </c>
      <c r="AK1165" s="11" t="s">
        <v>3197</v>
      </c>
      <c r="AL1165" s="11" t="s">
        <v>3199</v>
      </c>
      <c r="AM1165" s="10" t="s">
        <v>3200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3.5</v>
      </c>
      <c r="AU1165" s="10" t="s">
        <v>142</v>
      </c>
      <c r="AV1165" s="16">
        <v>36500</v>
      </c>
      <c r="AW1165" s="16">
        <v>40200</v>
      </c>
      <c r="AX1165" s="16">
        <v>0</v>
      </c>
      <c r="AY1165" s="16">
        <v>0</v>
      </c>
      <c r="AZ1165" s="16">
        <v>0</v>
      </c>
      <c r="BA1165" s="17">
        <v>45153</v>
      </c>
      <c r="BB1165" s="30" t="s">
        <v>175</v>
      </c>
      <c r="BC1165" s="18">
        <v>45117</v>
      </c>
      <c r="BD1165" s="17">
        <v>45322</v>
      </c>
      <c r="BE1165" s="17">
        <v>45350</v>
      </c>
      <c r="BF1165" s="17">
        <v>45153</v>
      </c>
      <c r="BG1165" s="10">
        <v>85134066</v>
      </c>
      <c r="BH1165" s="9" t="s">
        <v>414</v>
      </c>
      <c r="BI1165" s="19">
        <v>45078</v>
      </c>
      <c r="BJ1165" s="20">
        <v>45082</v>
      </c>
      <c r="BK1165" s="16">
        <v>9060</v>
      </c>
      <c r="BL1165" s="16">
        <v>31710</v>
      </c>
      <c r="BM1165" s="9" t="s">
        <v>177</v>
      </c>
      <c r="BN1165" s="9" t="s">
        <v>436</v>
      </c>
      <c r="BO1165" s="9" t="s">
        <v>635</v>
      </c>
      <c r="BP1165" s="17">
        <v>45153</v>
      </c>
      <c r="BQ1165" s="17">
        <v>45153</v>
      </c>
      <c r="BR1165" s="17">
        <v>45153</v>
      </c>
      <c r="BS1165" s="17" t="s">
        <v>156</v>
      </c>
      <c r="BT1165" s="10" t="s">
        <v>3201</v>
      </c>
      <c r="BU1165" s="17" t="s">
        <v>156</v>
      </c>
      <c r="BV1165" s="17" t="s">
        <v>156</v>
      </c>
      <c r="BW1165" s="17">
        <v>44908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44985</v>
      </c>
      <c r="CD1165" s="10" t="s">
        <v>2050</v>
      </c>
      <c r="CE1165" s="17" t="s">
        <v>156</v>
      </c>
      <c r="CF1165" s="17" t="s">
        <v>156</v>
      </c>
      <c r="CG1165" s="17">
        <v>44908</v>
      </c>
      <c r="CH1165" s="17">
        <v>44979</v>
      </c>
      <c r="CI1165" s="16">
        <v>9000</v>
      </c>
      <c r="CJ1165" s="10" t="s">
        <v>3202</v>
      </c>
      <c r="CK1165" s="10" t="s">
        <v>230</v>
      </c>
      <c r="CL1165" s="18" t="s">
        <v>156</v>
      </c>
      <c r="CM1165" s="17" t="s">
        <v>156</v>
      </c>
      <c r="CN1165" s="10" t="s">
        <v>3203</v>
      </c>
      <c r="CO1165" s="17" t="s">
        <v>156</v>
      </c>
      <c r="CP1165" s="17" t="s">
        <v>156</v>
      </c>
      <c r="CQ1165" s="17">
        <v>44908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45013</v>
      </c>
      <c r="CX1165" s="10" t="s">
        <v>534</v>
      </c>
      <c r="CY1165" s="17" t="s">
        <v>156</v>
      </c>
      <c r="CZ1165" s="17" t="s">
        <v>156</v>
      </c>
      <c r="DA1165" s="17">
        <v>44908</v>
      </c>
      <c r="DB1165" s="17">
        <v>45013</v>
      </c>
      <c r="DC1165" s="16">
        <v>9060</v>
      </c>
      <c r="DD1165" s="10" t="s">
        <v>3204</v>
      </c>
      <c r="DE1165" s="10" t="s">
        <v>230</v>
      </c>
      <c r="DF1165" s="18" t="s">
        <v>156</v>
      </c>
      <c r="DG1165" s="17">
        <v>45048</v>
      </c>
      <c r="DH1165" s="10" t="s">
        <v>1918</v>
      </c>
      <c r="DI1165" s="17" t="s">
        <v>156</v>
      </c>
      <c r="DJ1165" s="17" t="s">
        <v>156</v>
      </c>
      <c r="DK1165" s="17">
        <v>44908</v>
      </c>
      <c r="DL1165" s="17">
        <v>45044</v>
      </c>
      <c r="DM1165" s="16">
        <v>9060</v>
      </c>
      <c r="DN1165" s="10" t="s">
        <v>3205</v>
      </c>
      <c r="DO1165" s="10" t="s">
        <v>230</v>
      </c>
      <c r="DP1165" s="16">
        <v>16</v>
      </c>
      <c r="DQ1165" s="16">
        <v>8</v>
      </c>
      <c r="DR1165" s="11">
        <v>8</v>
      </c>
      <c r="DS1165" s="16">
        <v>12</v>
      </c>
      <c r="DT1165" s="16">
        <v>0</v>
      </c>
      <c r="DU1165" s="11" t="s">
        <v>181</v>
      </c>
      <c r="DV1165" s="11" t="s">
        <v>182</v>
      </c>
      <c r="DW1165" s="27" t="s">
        <v>156</v>
      </c>
      <c r="DX1165" s="27" t="s">
        <v>156</v>
      </c>
      <c r="DY1165" s="20" t="s">
        <v>1921</v>
      </c>
      <c r="DZ1165" s="16">
        <v>7</v>
      </c>
      <c r="EA1165" s="16">
        <v>0</v>
      </c>
      <c r="EB1165" s="27" t="s">
        <v>185</v>
      </c>
      <c r="EC1165" s="27" t="s">
        <v>3206</v>
      </c>
      <c r="ED1165" s="27" t="s">
        <v>182</v>
      </c>
      <c r="EE1165" s="29">
        <v>44909.012962962966</v>
      </c>
      <c r="EF1165" s="28" t="s">
        <v>186</v>
      </c>
      <c r="EG1165" s="28" t="s">
        <v>156</v>
      </c>
      <c r="EH1165" s="28" t="s">
        <v>187</v>
      </c>
      <c r="EI1165" s="29">
        <v>45068.979548611111</v>
      </c>
      <c r="EJ1165" s="28" t="s">
        <v>186</v>
      </c>
      <c r="EK1165" s="28" t="s">
        <v>156</v>
      </c>
      <c r="EL1165" s="28" t="s">
        <v>187</v>
      </c>
      <c r="EM1165" s="45" t="s">
        <v>3713</v>
      </c>
      <c r="EN1165" s="46" t="str">
        <f t="shared" si="127"/>
        <v>243F026D</v>
      </c>
      <c r="EO1165" s="47">
        <f t="shared" si="128"/>
        <v>45146</v>
      </c>
      <c r="EP1165" s="47">
        <f t="shared" si="129"/>
        <v>45013</v>
      </c>
      <c r="EQ1165" s="48" t="str">
        <f t="shared" ca="1" si="130"/>
        <v>Past</v>
      </c>
      <c r="ER1165" s="49">
        <f t="shared" si="131"/>
        <v>133</v>
      </c>
      <c r="ES1165" s="50"/>
      <c r="ET1165" s="51">
        <f t="shared" si="132"/>
        <v>133</v>
      </c>
      <c r="EU1165" s="52">
        <f t="shared" si="133"/>
        <v>1204980</v>
      </c>
      <c r="EV1165" s="46"/>
      <c r="EW1165" s="23" t="s">
        <v>3714</v>
      </c>
    </row>
    <row r="1166" spans="1:153" ht="14.25" customHeight="1">
      <c r="A1166" s="8">
        <v>1159</v>
      </c>
      <c r="B1166" s="9" t="s">
        <v>141</v>
      </c>
      <c r="C1166" s="10" t="s">
        <v>206</v>
      </c>
      <c r="D1166" s="10" t="s">
        <v>2008</v>
      </c>
      <c r="E1166" s="10" t="s">
        <v>151</v>
      </c>
      <c r="F1166" s="9" t="s">
        <v>2972</v>
      </c>
      <c r="G1166" s="10" t="s">
        <v>572</v>
      </c>
      <c r="H1166" s="9" t="s">
        <v>573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574</v>
      </c>
      <c r="N1166" s="9" t="s">
        <v>206</v>
      </c>
      <c r="O1166" s="9" t="s">
        <v>151</v>
      </c>
      <c r="P1166" s="9" t="s">
        <v>142</v>
      </c>
      <c r="Q1166" s="9" t="s">
        <v>575</v>
      </c>
      <c r="R1166" s="9" t="s">
        <v>3189</v>
      </c>
      <c r="S1166" s="9" t="s">
        <v>3190</v>
      </c>
      <c r="T1166" s="9" t="s">
        <v>307</v>
      </c>
      <c r="U1166" s="9" t="s">
        <v>3190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3191</v>
      </c>
      <c r="AA1166" s="9" t="s">
        <v>3192</v>
      </c>
      <c r="AB1166" s="12" t="s">
        <v>3193</v>
      </c>
      <c r="AC1166" s="10" t="s">
        <v>3194</v>
      </c>
      <c r="AD1166" s="9" t="s">
        <v>3192</v>
      </c>
      <c r="AE1166" s="13" t="s">
        <v>3193</v>
      </c>
      <c r="AF1166" s="14" t="s">
        <v>596</v>
      </c>
      <c r="AG1166" s="10" t="s">
        <v>3195</v>
      </c>
      <c r="AH1166" s="11" t="s">
        <v>3196</v>
      </c>
      <c r="AI1166" s="11" t="s">
        <v>3197</v>
      </c>
      <c r="AJ1166" s="10" t="s">
        <v>3198</v>
      </c>
      <c r="AK1166" s="11" t="s">
        <v>3197</v>
      </c>
      <c r="AL1166" s="11" t="s">
        <v>3199</v>
      </c>
      <c r="AM1166" s="10" t="s">
        <v>3200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3.5</v>
      </c>
      <c r="AU1166" s="10" t="s">
        <v>142</v>
      </c>
      <c r="AV1166" s="16">
        <v>36500</v>
      </c>
      <c r="AW1166" s="16">
        <v>40200</v>
      </c>
      <c r="AX1166" s="16">
        <v>0</v>
      </c>
      <c r="AY1166" s="16">
        <v>0</v>
      </c>
      <c r="AZ1166" s="16">
        <v>0</v>
      </c>
      <c r="BA1166" s="17">
        <v>45153</v>
      </c>
      <c r="BB1166" s="30" t="s">
        <v>175</v>
      </c>
      <c r="BC1166" s="18">
        <v>45117</v>
      </c>
      <c r="BD1166" s="17">
        <v>45322</v>
      </c>
      <c r="BE1166" s="17">
        <v>45350</v>
      </c>
      <c r="BF1166" s="17">
        <v>45153</v>
      </c>
      <c r="BG1166" s="10">
        <v>85187359</v>
      </c>
      <c r="BH1166" s="9" t="s">
        <v>319</v>
      </c>
      <c r="BI1166" s="19">
        <v>45139</v>
      </c>
      <c r="BJ1166" s="20">
        <v>45145</v>
      </c>
      <c r="BK1166" s="16">
        <v>5048</v>
      </c>
      <c r="BL1166" s="16">
        <v>17668</v>
      </c>
      <c r="BM1166" s="9" t="s">
        <v>177</v>
      </c>
      <c r="BN1166" s="9" t="s">
        <v>383</v>
      </c>
      <c r="BO1166" s="9" t="s">
        <v>156</v>
      </c>
      <c r="BP1166" s="17">
        <v>45184</v>
      </c>
      <c r="BQ1166" s="17" t="s">
        <v>156</v>
      </c>
      <c r="BR1166" s="17" t="s">
        <v>156</v>
      </c>
      <c r="BS1166" s="17" t="s">
        <v>156</v>
      </c>
      <c r="BT1166" s="10" t="s">
        <v>2490</v>
      </c>
      <c r="BU1166" s="17" t="s">
        <v>156</v>
      </c>
      <c r="BV1166" s="17" t="s">
        <v>156</v>
      </c>
      <c r="BW1166" s="17" t="s">
        <v>156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45055</v>
      </c>
      <c r="CD1166" s="10" t="s">
        <v>2490</v>
      </c>
      <c r="CE1166" s="17" t="s">
        <v>156</v>
      </c>
      <c r="CF1166" s="17" t="s">
        <v>156</v>
      </c>
      <c r="CG1166" s="17" t="s">
        <v>156</v>
      </c>
      <c r="CH1166" s="17">
        <v>45049</v>
      </c>
      <c r="CI1166" s="16">
        <v>10000</v>
      </c>
      <c r="CJ1166" s="10" t="s">
        <v>3207</v>
      </c>
      <c r="CK1166" s="10" t="s">
        <v>230</v>
      </c>
      <c r="CL1166" s="18" t="s">
        <v>156</v>
      </c>
      <c r="CM1166" s="17" t="s">
        <v>156</v>
      </c>
      <c r="CN1166" s="10" t="s">
        <v>1978</v>
      </c>
      <c r="CO1166" s="17" t="s">
        <v>156</v>
      </c>
      <c r="CP1166" s="17" t="s">
        <v>156</v>
      </c>
      <c r="CQ1166" s="17" t="s">
        <v>156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45083</v>
      </c>
      <c r="CX1166" s="10" t="s">
        <v>819</v>
      </c>
      <c r="CY1166" s="17" t="s">
        <v>156</v>
      </c>
      <c r="CZ1166" s="17" t="s">
        <v>156</v>
      </c>
      <c r="DA1166" s="17" t="s">
        <v>156</v>
      </c>
      <c r="DB1166" s="17">
        <v>45079</v>
      </c>
      <c r="DC1166" s="16">
        <v>5048</v>
      </c>
      <c r="DD1166" s="10" t="s">
        <v>3208</v>
      </c>
      <c r="DE1166" s="10" t="s">
        <v>659</v>
      </c>
      <c r="DF1166" s="18" t="s">
        <v>156</v>
      </c>
      <c r="DG1166" s="17">
        <v>45142</v>
      </c>
      <c r="DH1166" s="10" t="s">
        <v>3209</v>
      </c>
      <c r="DI1166" s="17" t="s">
        <v>156</v>
      </c>
      <c r="DJ1166" s="17" t="s">
        <v>156</v>
      </c>
      <c r="DK1166" s="17" t="s">
        <v>156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16</v>
      </c>
      <c r="DQ1166" s="16">
        <v>8</v>
      </c>
      <c r="DR1166" s="11">
        <v>8</v>
      </c>
      <c r="DS1166" s="16">
        <v>12</v>
      </c>
      <c r="DT1166" s="16">
        <v>0</v>
      </c>
      <c r="DU1166" s="11" t="s">
        <v>181</v>
      </c>
      <c r="DV1166" s="11" t="s">
        <v>182</v>
      </c>
      <c r="DW1166" s="27" t="s">
        <v>156</v>
      </c>
      <c r="DX1166" s="27" t="s">
        <v>156</v>
      </c>
      <c r="DY1166" s="20" t="s">
        <v>1453</v>
      </c>
      <c r="DZ1166" s="16">
        <v>7</v>
      </c>
      <c r="EA1166" s="16">
        <v>0</v>
      </c>
      <c r="EB1166" s="27" t="s">
        <v>185</v>
      </c>
      <c r="EC1166" s="27" t="s">
        <v>3206</v>
      </c>
      <c r="ED1166" s="27" t="s">
        <v>182</v>
      </c>
      <c r="EE1166" s="29">
        <v>44919.01635416667</v>
      </c>
      <c r="EF1166" s="28" t="s">
        <v>188</v>
      </c>
      <c r="EG1166" s="28" t="s">
        <v>189</v>
      </c>
      <c r="EH1166" s="28" t="s">
        <v>190</v>
      </c>
      <c r="EI1166" s="29">
        <v>45114.821099537039</v>
      </c>
      <c r="EJ1166" s="28" t="s">
        <v>197</v>
      </c>
      <c r="EK1166" s="28" t="s">
        <v>156</v>
      </c>
      <c r="EL1166" s="28" t="s">
        <v>198</v>
      </c>
      <c r="EM1166" s="45" t="s">
        <v>3713</v>
      </c>
      <c r="EN1166" s="46" t="str">
        <f t="shared" si="127"/>
        <v>243F026D</v>
      </c>
      <c r="EO1166" s="47">
        <f t="shared" si="128"/>
        <v>45177</v>
      </c>
      <c r="EP1166" s="47">
        <f t="shared" si="129"/>
        <v>45083</v>
      </c>
      <c r="EQ1166" s="48" t="str">
        <f t="shared" ca="1" si="130"/>
        <v>Past</v>
      </c>
      <c r="ER1166" s="49">
        <f t="shared" si="131"/>
        <v>94</v>
      </c>
      <c r="ES1166" s="50"/>
      <c r="ET1166" s="51">
        <f t="shared" si="132"/>
        <v>94</v>
      </c>
      <c r="EU1166" s="52">
        <f t="shared" si="133"/>
        <v>474512</v>
      </c>
      <c r="EV1166" s="46"/>
      <c r="EW1166" s="23" t="s">
        <v>3714</v>
      </c>
    </row>
    <row r="1167" spans="1:153" ht="14.25" hidden="1" customHeight="1">
      <c r="A1167" s="8">
        <v>1160</v>
      </c>
      <c r="B1167" s="9" t="s">
        <v>141</v>
      </c>
      <c r="C1167" s="10" t="s">
        <v>206</v>
      </c>
      <c r="D1167" s="10" t="s">
        <v>2008</v>
      </c>
      <c r="E1167" s="10" t="s">
        <v>151</v>
      </c>
      <c r="F1167" s="9" t="s">
        <v>2972</v>
      </c>
      <c r="G1167" s="10" t="s">
        <v>572</v>
      </c>
      <c r="H1167" s="9" t="s">
        <v>573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574</v>
      </c>
      <c r="N1167" s="9" t="s">
        <v>206</v>
      </c>
      <c r="O1167" s="9" t="s">
        <v>151</v>
      </c>
      <c r="P1167" s="9" t="s">
        <v>142</v>
      </c>
      <c r="Q1167" s="9" t="s">
        <v>575</v>
      </c>
      <c r="R1167" s="9" t="s">
        <v>3189</v>
      </c>
      <c r="S1167" s="9" t="s">
        <v>3190</v>
      </c>
      <c r="T1167" s="9" t="s">
        <v>307</v>
      </c>
      <c r="U1167" s="9" t="s">
        <v>3190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3191</v>
      </c>
      <c r="AA1167" s="9" t="s">
        <v>3192</v>
      </c>
      <c r="AB1167" s="12" t="s">
        <v>3193</v>
      </c>
      <c r="AC1167" s="10" t="s">
        <v>3194</v>
      </c>
      <c r="AD1167" s="9" t="s">
        <v>3192</v>
      </c>
      <c r="AE1167" s="13" t="s">
        <v>3193</v>
      </c>
      <c r="AF1167" s="14" t="s">
        <v>596</v>
      </c>
      <c r="AG1167" s="10" t="s">
        <v>3195</v>
      </c>
      <c r="AH1167" s="11" t="s">
        <v>3196</v>
      </c>
      <c r="AI1167" s="11" t="s">
        <v>3197</v>
      </c>
      <c r="AJ1167" s="10" t="s">
        <v>3198</v>
      </c>
      <c r="AK1167" s="11" t="s">
        <v>3197</v>
      </c>
      <c r="AL1167" s="11" t="s">
        <v>3199</v>
      </c>
      <c r="AM1167" s="10" t="s">
        <v>3200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3.5</v>
      </c>
      <c r="AU1167" s="10" t="s">
        <v>142</v>
      </c>
      <c r="AV1167" s="16">
        <v>36500</v>
      </c>
      <c r="AW1167" s="16">
        <v>40200</v>
      </c>
      <c r="AX1167" s="16">
        <v>0</v>
      </c>
      <c r="AY1167" s="16">
        <v>0</v>
      </c>
      <c r="AZ1167" s="16">
        <v>0</v>
      </c>
      <c r="BA1167" s="17">
        <v>45153</v>
      </c>
      <c r="BB1167" s="30" t="s">
        <v>175</v>
      </c>
      <c r="BC1167" s="18">
        <v>45014</v>
      </c>
      <c r="BD1167" s="17">
        <v>45322</v>
      </c>
      <c r="BE1167" s="17">
        <v>45350</v>
      </c>
      <c r="BF1167" s="17">
        <v>45153</v>
      </c>
      <c r="BG1167" s="10">
        <v>85461139</v>
      </c>
      <c r="BH1167" s="9" t="s">
        <v>346</v>
      </c>
      <c r="BI1167" s="19">
        <v>45170</v>
      </c>
      <c r="BJ1167" s="20">
        <v>45173</v>
      </c>
      <c r="BK1167" s="16">
        <v>0</v>
      </c>
      <c r="BL1167" s="16">
        <v>0</v>
      </c>
      <c r="BM1167" s="9" t="s">
        <v>177</v>
      </c>
      <c r="BN1167" s="9" t="s">
        <v>178</v>
      </c>
      <c r="BO1167" s="9" t="s">
        <v>156</v>
      </c>
      <c r="BP1167" s="17">
        <v>45214</v>
      </c>
      <c r="BQ1167" s="17" t="s">
        <v>156</v>
      </c>
      <c r="BR1167" s="17" t="s">
        <v>156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 t="s">
        <v>156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45016</v>
      </c>
      <c r="CD1167" s="10" t="s">
        <v>156</v>
      </c>
      <c r="CE1167" s="17" t="s">
        <v>156</v>
      </c>
      <c r="CF1167" s="17" t="s">
        <v>156</v>
      </c>
      <c r="CG1167" s="17" t="s">
        <v>156</v>
      </c>
      <c r="CH1167" s="17">
        <v>45014</v>
      </c>
      <c r="CI1167" s="16">
        <v>5000</v>
      </c>
      <c r="CJ1167" s="10" t="s">
        <v>3210</v>
      </c>
      <c r="CK1167" s="10" t="s">
        <v>230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 t="s">
        <v>156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45117</v>
      </c>
      <c r="CX1167" s="10" t="s">
        <v>2098</v>
      </c>
      <c r="CY1167" s="17" t="s">
        <v>156</v>
      </c>
      <c r="CZ1167" s="17" t="s">
        <v>156</v>
      </c>
      <c r="DA1167" s="17" t="s">
        <v>156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45170</v>
      </c>
      <c r="DH1167" s="10" t="s">
        <v>3211</v>
      </c>
      <c r="DI1167" s="17" t="s">
        <v>156</v>
      </c>
      <c r="DJ1167" s="17" t="s">
        <v>156</v>
      </c>
      <c r="DK1167" s="17" t="s">
        <v>156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16</v>
      </c>
      <c r="DQ1167" s="16">
        <v>8</v>
      </c>
      <c r="DR1167" s="11">
        <v>8</v>
      </c>
      <c r="DS1167" s="16">
        <v>12</v>
      </c>
      <c r="DT1167" s="16">
        <v>2500</v>
      </c>
      <c r="DU1167" s="11" t="s">
        <v>181</v>
      </c>
      <c r="DV1167" s="11" t="s">
        <v>182</v>
      </c>
      <c r="DW1167" s="27" t="s">
        <v>156</v>
      </c>
      <c r="DX1167" s="27" t="s">
        <v>156</v>
      </c>
      <c r="DY1167" s="20" t="s">
        <v>1927</v>
      </c>
      <c r="DZ1167" s="16">
        <v>7</v>
      </c>
      <c r="EA1167" s="16">
        <v>0</v>
      </c>
      <c r="EB1167" s="27" t="s">
        <v>185</v>
      </c>
      <c r="EC1167" s="27" t="s">
        <v>3206</v>
      </c>
      <c r="ED1167" s="27" t="s">
        <v>182</v>
      </c>
      <c r="EE1167" s="29">
        <v>45009.246770833335</v>
      </c>
      <c r="EF1167" s="28" t="s">
        <v>2761</v>
      </c>
      <c r="EG1167" s="28" t="s">
        <v>2762</v>
      </c>
      <c r="EH1167" s="28" t="s">
        <v>190</v>
      </c>
      <c r="EI1167" s="29">
        <v>45112.279108796298</v>
      </c>
      <c r="EJ1167" s="28" t="s">
        <v>3212</v>
      </c>
      <c r="EK1167" s="28" t="s">
        <v>3213</v>
      </c>
      <c r="EL1167" s="28" t="s">
        <v>190</v>
      </c>
      <c r="EM1167" s="45"/>
      <c r="EN1167" s="46" t="str">
        <f t="shared" si="127"/>
        <v>243F026D</v>
      </c>
      <c r="EO1167" s="47">
        <f t="shared" si="128"/>
        <v>45207</v>
      </c>
      <c r="EP1167" s="47">
        <f t="shared" si="129"/>
        <v>45117</v>
      </c>
      <c r="EQ1167" s="48" t="str">
        <f t="shared" ca="1" si="130"/>
        <v>Past</v>
      </c>
      <c r="ER1167" s="49">
        <f t="shared" si="131"/>
        <v>90</v>
      </c>
      <c r="ES1167" s="50"/>
      <c r="ET1167" s="51">
        <f t="shared" si="132"/>
        <v>90</v>
      </c>
      <c r="EU1167" s="52">
        <f t="shared" si="133"/>
        <v>0</v>
      </c>
      <c r="EV1167" s="46"/>
    </row>
    <row r="1168" spans="1:153" ht="14.25" customHeight="1">
      <c r="A1168" s="8">
        <v>1161</v>
      </c>
      <c r="B1168" s="9" t="s">
        <v>141</v>
      </c>
      <c r="C1168" s="10" t="s">
        <v>206</v>
      </c>
      <c r="D1168" s="10" t="s">
        <v>2008</v>
      </c>
      <c r="E1168" s="10" t="s">
        <v>151</v>
      </c>
      <c r="F1168" s="9" t="s">
        <v>2972</v>
      </c>
      <c r="G1168" s="10" t="s">
        <v>572</v>
      </c>
      <c r="H1168" s="9" t="s">
        <v>573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574</v>
      </c>
      <c r="N1168" s="9" t="s">
        <v>206</v>
      </c>
      <c r="O1168" s="9" t="s">
        <v>151</v>
      </c>
      <c r="P1168" s="9" t="s">
        <v>142</v>
      </c>
      <c r="Q1168" s="9" t="s">
        <v>575</v>
      </c>
      <c r="R1168" s="9" t="s">
        <v>3189</v>
      </c>
      <c r="S1168" s="9" t="s">
        <v>3190</v>
      </c>
      <c r="T1168" s="9" t="s">
        <v>307</v>
      </c>
      <c r="U1168" s="9" t="s">
        <v>3190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3191</v>
      </c>
      <c r="AA1168" s="9" t="s">
        <v>3192</v>
      </c>
      <c r="AB1168" s="12" t="s">
        <v>3193</v>
      </c>
      <c r="AC1168" s="10" t="s">
        <v>3194</v>
      </c>
      <c r="AD1168" s="9" t="s">
        <v>3192</v>
      </c>
      <c r="AE1168" s="13" t="s">
        <v>3193</v>
      </c>
      <c r="AF1168" s="14" t="s">
        <v>596</v>
      </c>
      <c r="AG1168" s="10" t="s">
        <v>3195</v>
      </c>
      <c r="AH1168" s="11" t="s">
        <v>3196</v>
      </c>
      <c r="AI1168" s="11" t="s">
        <v>3197</v>
      </c>
      <c r="AJ1168" s="10" t="s">
        <v>3198</v>
      </c>
      <c r="AK1168" s="11" t="s">
        <v>3197</v>
      </c>
      <c r="AL1168" s="11" t="s">
        <v>3199</v>
      </c>
      <c r="AM1168" s="10" t="s">
        <v>3200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3.5</v>
      </c>
      <c r="AU1168" s="10" t="s">
        <v>142</v>
      </c>
      <c r="AV1168" s="16">
        <v>36500</v>
      </c>
      <c r="AW1168" s="16">
        <v>40200</v>
      </c>
      <c r="AX1168" s="16">
        <v>0</v>
      </c>
      <c r="AY1168" s="16">
        <v>0</v>
      </c>
      <c r="AZ1168" s="16">
        <v>0</v>
      </c>
      <c r="BA1168" s="17">
        <v>45153</v>
      </c>
      <c r="BB1168" s="30" t="s">
        <v>175</v>
      </c>
      <c r="BC1168" s="18">
        <v>45117</v>
      </c>
      <c r="BD1168" s="17">
        <v>45322</v>
      </c>
      <c r="BE1168" s="17">
        <v>45350</v>
      </c>
      <c r="BF1168" s="17">
        <v>45153</v>
      </c>
      <c r="BG1168" s="10">
        <v>85136904</v>
      </c>
      <c r="BH1168" s="9" t="s">
        <v>349</v>
      </c>
      <c r="BI1168" s="19">
        <v>45170</v>
      </c>
      <c r="BJ1168" s="20">
        <v>45173</v>
      </c>
      <c r="BK1168" s="16">
        <v>5508</v>
      </c>
      <c r="BL1168" s="16">
        <v>19278</v>
      </c>
      <c r="BM1168" s="9" t="s">
        <v>177</v>
      </c>
      <c r="BN1168" s="9" t="s">
        <v>383</v>
      </c>
      <c r="BO1168" s="9" t="s">
        <v>156</v>
      </c>
      <c r="BP1168" s="17">
        <v>45214</v>
      </c>
      <c r="BQ1168" s="17" t="s">
        <v>156</v>
      </c>
      <c r="BR1168" s="17" t="s">
        <v>156</v>
      </c>
      <c r="BS1168" s="17" t="s">
        <v>156</v>
      </c>
      <c r="BT1168" s="10" t="s">
        <v>2568</v>
      </c>
      <c r="BU1168" s="17" t="s">
        <v>156</v>
      </c>
      <c r="BV1168" s="17" t="s">
        <v>156</v>
      </c>
      <c r="BW1168" s="17" t="s">
        <v>156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45083</v>
      </c>
      <c r="CD1168" s="10" t="s">
        <v>2568</v>
      </c>
      <c r="CE1168" s="17" t="s">
        <v>156</v>
      </c>
      <c r="CF1168" s="17" t="s">
        <v>156</v>
      </c>
      <c r="CG1168" s="17" t="s">
        <v>156</v>
      </c>
      <c r="CH1168" s="17">
        <v>45078</v>
      </c>
      <c r="CI1168" s="16">
        <v>2500</v>
      </c>
      <c r="CJ1168" s="10" t="s">
        <v>3214</v>
      </c>
      <c r="CK1168" s="10" t="s">
        <v>230</v>
      </c>
      <c r="CL1168" s="18" t="s">
        <v>156</v>
      </c>
      <c r="CM1168" s="17" t="s">
        <v>156</v>
      </c>
      <c r="CN1168" s="10" t="s">
        <v>1978</v>
      </c>
      <c r="CO1168" s="17" t="s">
        <v>156</v>
      </c>
      <c r="CP1168" s="17" t="s">
        <v>156</v>
      </c>
      <c r="CQ1168" s="17" t="s">
        <v>156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45117</v>
      </c>
      <c r="CX1168" s="10" t="s">
        <v>2098</v>
      </c>
      <c r="CY1168" s="17" t="s">
        <v>156</v>
      </c>
      <c r="CZ1168" s="17" t="s">
        <v>156</v>
      </c>
      <c r="DA1168" s="17" t="s">
        <v>156</v>
      </c>
      <c r="DB1168" s="17">
        <v>45112</v>
      </c>
      <c r="DC1168" s="16">
        <v>5508</v>
      </c>
      <c r="DD1168" s="10" t="s">
        <v>3215</v>
      </c>
      <c r="DE1168" s="10" t="s">
        <v>659</v>
      </c>
      <c r="DF1168" s="18" t="s">
        <v>156</v>
      </c>
      <c r="DG1168" s="17">
        <v>45170</v>
      </c>
      <c r="DH1168" s="10" t="s">
        <v>3211</v>
      </c>
      <c r="DI1168" s="17" t="s">
        <v>156</v>
      </c>
      <c r="DJ1168" s="17" t="s">
        <v>156</v>
      </c>
      <c r="DK1168" s="17" t="s">
        <v>156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16</v>
      </c>
      <c r="DQ1168" s="16">
        <v>8</v>
      </c>
      <c r="DR1168" s="11">
        <v>8</v>
      </c>
      <c r="DS1168" s="16">
        <v>12</v>
      </c>
      <c r="DT1168" s="16">
        <v>0</v>
      </c>
      <c r="DU1168" s="11" t="s">
        <v>181</v>
      </c>
      <c r="DV1168" s="11" t="s">
        <v>182</v>
      </c>
      <c r="DW1168" s="27" t="s">
        <v>156</v>
      </c>
      <c r="DX1168" s="27" t="s">
        <v>156</v>
      </c>
      <c r="DY1168" s="20" t="s">
        <v>1927</v>
      </c>
      <c r="DZ1168" s="16">
        <v>7</v>
      </c>
      <c r="EA1168" s="16">
        <v>0</v>
      </c>
      <c r="EB1168" s="27" t="s">
        <v>185</v>
      </c>
      <c r="EC1168" s="27" t="s">
        <v>3206</v>
      </c>
      <c r="ED1168" s="27" t="s">
        <v>182</v>
      </c>
      <c r="EE1168" s="29">
        <v>44910.366643518515</v>
      </c>
      <c r="EF1168" s="28" t="s">
        <v>188</v>
      </c>
      <c r="EG1168" s="28" t="s">
        <v>189</v>
      </c>
      <c r="EH1168" s="28" t="s">
        <v>190</v>
      </c>
      <c r="EI1168" s="29">
        <v>45112.629976851851</v>
      </c>
      <c r="EJ1168" s="28" t="s">
        <v>3212</v>
      </c>
      <c r="EK1168" s="28" t="s">
        <v>3213</v>
      </c>
      <c r="EL1168" s="28" t="s">
        <v>237</v>
      </c>
      <c r="EM1168" s="45" t="s">
        <v>3713</v>
      </c>
      <c r="EN1168" s="46" t="str">
        <f t="shared" si="127"/>
        <v>243F026D</v>
      </c>
      <c r="EO1168" s="47">
        <f t="shared" si="128"/>
        <v>45207</v>
      </c>
      <c r="EP1168" s="47">
        <f t="shared" si="129"/>
        <v>45117</v>
      </c>
      <c r="EQ1168" s="48" t="str">
        <f t="shared" ca="1" si="130"/>
        <v>Past</v>
      </c>
      <c r="ER1168" s="49">
        <f t="shared" si="131"/>
        <v>90</v>
      </c>
      <c r="ES1168" s="50"/>
      <c r="ET1168" s="51">
        <f t="shared" si="132"/>
        <v>90</v>
      </c>
      <c r="EU1168" s="52">
        <f t="shared" si="133"/>
        <v>495720</v>
      </c>
      <c r="EV1168" s="46"/>
      <c r="EW1168" s="23" t="s">
        <v>3714</v>
      </c>
    </row>
    <row r="1169" spans="1:153" ht="14.25" hidden="1" customHeight="1">
      <c r="A1169" s="8">
        <v>1162</v>
      </c>
      <c r="B1169" s="9" t="s">
        <v>141</v>
      </c>
      <c r="C1169" s="10" t="s">
        <v>206</v>
      </c>
      <c r="D1169" s="10" t="s">
        <v>2008</v>
      </c>
      <c r="E1169" s="10" t="s">
        <v>151</v>
      </c>
      <c r="F1169" s="9" t="s">
        <v>2972</v>
      </c>
      <c r="G1169" s="10" t="s">
        <v>572</v>
      </c>
      <c r="H1169" s="9" t="s">
        <v>573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574</v>
      </c>
      <c r="N1169" s="9" t="s">
        <v>206</v>
      </c>
      <c r="O1169" s="9" t="s">
        <v>151</v>
      </c>
      <c r="P1169" s="9" t="s">
        <v>142</v>
      </c>
      <c r="Q1169" s="9" t="s">
        <v>575</v>
      </c>
      <c r="R1169" s="9" t="s">
        <v>3189</v>
      </c>
      <c r="S1169" s="9" t="s">
        <v>3190</v>
      </c>
      <c r="T1169" s="9" t="s">
        <v>307</v>
      </c>
      <c r="U1169" s="9" t="s">
        <v>3190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3191</v>
      </c>
      <c r="AA1169" s="9" t="s">
        <v>3192</v>
      </c>
      <c r="AB1169" s="12" t="s">
        <v>3193</v>
      </c>
      <c r="AC1169" s="10" t="s">
        <v>3194</v>
      </c>
      <c r="AD1169" s="9" t="s">
        <v>3192</v>
      </c>
      <c r="AE1169" s="13" t="s">
        <v>3193</v>
      </c>
      <c r="AF1169" s="14" t="s">
        <v>596</v>
      </c>
      <c r="AG1169" s="10" t="s">
        <v>3195</v>
      </c>
      <c r="AH1169" s="11" t="s">
        <v>3196</v>
      </c>
      <c r="AI1169" s="11" t="s">
        <v>3197</v>
      </c>
      <c r="AJ1169" s="10" t="s">
        <v>3198</v>
      </c>
      <c r="AK1169" s="11" t="s">
        <v>3197</v>
      </c>
      <c r="AL1169" s="11" t="s">
        <v>3199</v>
      </c>
      <c r="AM1169" s="10" t="s">
        <v>3200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3.5</v>
      </c>
      <c r="AU1169" s="10" t="s">
        <v>142</v>
      </c>
      <c r="AV1169" s="16">
        <v>36500</v>
      </c>
      <c r="AW1169" s="16">
        <v>40200</v>
      </c>
      <c r="AX1169" s="16">
        <v>0</v>
      </c>
      <c r="AY1169" s="16">
        <v>0</v>
      </c>
      <c r="AZ1169" s="16">
        <v>0</v>
      </c>
      <c r="BA1169" s="17">
        <v>45153</v>
      </c>
      <c r="BB1169" s="30" t="s">
        <v>175</v>
      </c>
      <c r="BC1169" s="18">
        <v>45117</v>
      </c>
      <c r="BD1169" s="17">
        <v>45322</v>
      </c>
      <c r="BE1169" s="17">
        <v>45350</v>
      </c>
      <c r="BF1169" s="17">
        <v>45153</v>
      </c>
      <c r="BG1169" s="10">
        <v>85541322</v>
      </c>
      <c r="BH1169" s="9" t="s">
        <v>258</v>
      </c>
      <c r="BI1169" s="19">
        <v>45200</v>
      </c>
      <c r="BJ1169" s="20">
        <v>45222</v>
      </c>
      <c r="BK1169" s="16">
        <v>7500</v>
      </c>
      <c r="BL1169" s="16">
        <v>26250</v>
      </c>
      <c r="BM1169" s="9" t="s">
        <v>177</v>
      </c>
      <c r="BN1169" s="9" t="s">
        <v>226</v>
      </c>
      <c r="BO1169" s="9" t="s">
        <v>156</v>
      </c>
      <c r="BP1169" s="17">
        <v>45234</v>
      </c>
      <c r="BQ1169" s="17" t="s">
        <v>156</v>
      </c>
      <c r="BR1169" s="17">
        <v>45234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>
        <v>45055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45107</v>
      </c>
      <c r="CD1169" s="10" t="s">
        <v>156</v>
      </c>
      <c r="CE1169" s="17">
        <v>45107</v>
      </c>
      <c r="CF1169" s="17" t="s">
        <v>156</v>
      </c>
      <c r="CG1169" s="17">
        <v>45055</v>
      </c>
      <c r="CH1169" s="17">
        <v>45106</v>
      </c>
      <c r="CI1169" s="16">
        <v>7500</v>
      </c>
      <c r="CJ1169" s="10" t="s">
        <v>3216</v>
      </c>
      <c r="CK1169" s="10" t="s">
        <v>661</v>
      </c>
      <c r="CL1169" s="18">
        <v>45156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>
        <v>45055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45177</v>
      </c>
      <c r="CX1169" s="10" t="s">
        <v>2357</v>
      </c>
      <c r="CY1169" s="17" t="s">
        <v>156</v>
      </c>
      <c r="CZ1169" s="17" t="s">
        <v>156</v>
      </c>
      <c r="DA1169" s="17">
        <v>45055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45217</v>
      </c>
      <c r="DH1169" s="10" t="s">
        <v>2223</v>
      </c>
      <c r="DI1169" s="17" t="s">
        <v>156</v>
      </c>
      <c r="DJ1169" s="17" t="s">
        <v>156</v>
      </c>
      <c r="DK1169" s="17">
        <v>45055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16</v>
      </c>
      <c r="DQ1169" s="16">
        <v>8</v>
      </c>
      <c r="DR1169" s="11">
        <v>8</v>
      </c>
      <c r="DS1169" s="16">
        <v>12</v>
      </c>
      <c r="DT1169" s="16">
        <v>0</v>
      </c>
      <c r="DU1169" s="11" t="s">
        <v>181</v>
      </c>
      <c r="DV1169" s="11" t="s">
        <v>182</v>
      </c>
      <c r="DW1169" s="27" t="s">
        <v>156</v>
      </c>
      <c r="DX1169" s="27" t="s">
        <v>156</v>
      </c>
      <c r="DY1169" s="20" t="s">
        <v>3013</v>
      </c>
      <c r="DZ1169" s="16">
        <v>7</v>
      </c>
      <c r="EA1169" s="16">
        <v>0</v>
      </c>
      <c r="EB1169" s="27" t="s">
        <v>185</v>
      </c>
      <c r="EC1169" s="27" t="s">
        <v>3206</v>
      </c>
      <c r="ED1169" s="27" t="s">
        <v>182</v>
      </c>
      <c r="EE1169" s="29">
        <v>45055.979502314818</v>
      </c>
      <c r="EF1169" s="28" t="s">
        <v>186</v>
      </c>
      <c r="EG1169" s="28" t="s">
        <v>156</v>
      </c>
      <c r="EH1169" s="28" t="s">
        <v>187</v>
      </c>
      <c r="EI1169" s="29">
        <v>45113.924247685187</v>
      </c>
      <c r="EJ1169" s="28" t="s">
        <v>2366</v>
      </c>
      <c r="EK1169" s="28" t="s">
        <v>2367</v>
      </c>
      <c r="EL1169" s="28" t="s">
        <v>190</v>
      </c>
      <c r="EM1169" s="45"/>
      <c r="EN1169" s="46" t="str">
        <f t="shared" si="127"/>
        <v>243F026D</v>
      </c>
      <c r="EO1169" s="47">
        <f t="shared" si="128"/>
        <v>45227</v>
      </c>
      <c r="EP1169" s="47">
        <f t="shared" si="129"/>
        <v>45177</v>
      </c>
      <c r="EQ1169" s="48" t="str">
        <f t="shared" ca="1" si="130"/>
        <v>Y</v>
      </c>
      <c r="ER1169" s="49">
        <f t="shared" si="131"/>
        <v>50</v>
      </c>
      <c r="ES1169" s="50"/>
      <c r="ET1169" s="51">
        <f t="shared" si="132"/>
        <v>50</v>
      </c>
      <c r="EU1169" s="52">
        <f t="shared" si="133"/>
        <v>375000</v>
      </c>
      <c r="EV1169" s="46"/>
      <c r="EW1169" s="23" t="s">
        <v>3717</v>
      </c>
    </row>
    <row r="1170" spans="1:153" ht="14.25" customHeight="1">
      <c r="A1170" s="8">
        <v>1163</v>
      </c>
      <c r="B1170" s="9" t="s">
        <v>141</v>
      </c>
      <c r="C1170" s="10" t="s">
        <v>206</v>
      </c>
      <c r="D1170" s="10" t="s">
        <v>2008</v>
      </c>
      <c r="E1170" s="10" t="s">
        <v>151</v>
      </c>
      <c r="F1170" s="9" t="s">
        <v>2972</v>
      </c>
      <c r="G1170" s="10" t="s">
        <v>572</v>
      </c>
      <c r="H1170" s="9" t="s">
        <v>573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574</v>
      </c>
      <c r="N1170" s="9" t="s">
        <v>206</v>
      </c>
      <c r="O1170" s="9" t="s">
        <v>151</v>
      </c>
      <c r="P1170" s="9" t="s">
        <v>142</v>
      </c>
      <c r="Q1170" s="9" t="s">
        <v>575</v>
      </c>
      <c r="R1170" s="9" t="s">
        <v>3189</v>
      </c>
      <c r="S1170" s="9" t="s">
        <v>3190</v>
      </c>
      <c r="T1170" s="9" t="s">
        <v>307</v>
      </c>
      <c r="U1170" s="9" t="s">
        <v>3190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3191</v>
      </c>
      <c r="AA1170" s="9" t="s">
        <v>3192</v>
      </c>
      <c r="AB1170" s="12" t="s">
        <v>3193</v>
      </c>
      <c r="AC1170" s="10" t="s">
        <v>3194</v>
      </c>
      <c r="AD1170" s="9" t="s">
        <v>3192</v>
      </c>
      <c r="AE1170" s="13" t="s">
        <v>3193</v>
      </c>
      <c r="AF1170" s="14" t="s">
        <v>596</v>
      </c>
      <c r="AG1170" s="10" t="s">
        <v>3195</v>
      </c>
      <c r="AH1170" s="11" t="s">
        <v>3196</v>
      </c>
      <c r="AI1170" s="11" t="s">
        <v>3197</v>
      </c>
      <c r="AJ1170" s="10" t="s">
        <v>3198</v>
      </c>
      <c r="AK1170" s="11" t="s">
        <v>3197</v>
      </c>
      <c r="AL1170" s="11" t="s">
        <v>3199</v>
      </c>
      <c r="AM1170" s="10" t="s">
        <v>3200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3.5</v>
      </c>
      <c r="AU1170" s="10" t="s">
        <v>142</v>
      </c>
      <c r="AV1170" s="16">
        <v>36500</v>
      </c>
      <c r="AW1170" s="16">
        <v>40200</v>
      </c>
      <c r="AX1170" s="16">
        <v>0</v>
      </c>
      <c r="AY1170" s="16">
        <v>0</v>
      </c>
      <c r="AZ1170" s="16">
        <v>0</v>
      </c>
      <c r="BA1170" s="17">
        <v>45153</v>
      </c>
      <c r="BB1170" s="30" t="s">
        <v>175</v>
      </c>
      <c r="BC1170" s="18">
        <v>45117</v>
      </c>
      <c r="BD1170" s="17">
        <v>45322</v>
      </c>
      <c r="BE1170" s="17">
        <v>45350</v>
      </c>
      <c r="BF1170" s="17">
        <v>45153</v>
      </c>
      <c r="BG1170" s="10">
        <v>85654764</v>
      </c>
      <c r="BH1170" s="9" t="s">
        <v>303</v>
      </c>
      <c r="BI1170" s="19">
        <v>45200</v>
      </c>
      <c r="BJ1170" s="20">
        <v>45222</v>
      </c>
      <c r="BK1170" s="16">
        <v>7500</v>
      </c>
      <c r="BL1170" s="16">
        <v>26250</v>
      </c>
      <c r="BM1170" s="9" t="s">
        <v>177</v>
      </c>
      <c r="BN1170" s="9" t="s">
        <v>470</v>
      </c>
      <c r="BO1170" s="9" t="s">
        <v>156</v>
      </c>
      <c r="BP1170" s="17">
        <v>45236</v>
      </c>
      <c r="BQ1170" s="17" t="s">
        <v>156</v>
      </c>
      <c r="BR1170" s="17">
        <v>45236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>
        <v>45068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>
        <v>45135</v>
      </c>
      <c r="CD1170" s="10" t="s">
        <v>1891</v>
      </c>
      <c r="CE1170" s="17">
        <v>45114</v>
      </c>
      <c r="CF1170" s="17" t="s">
        <v>156</v>
      </c>
      <c r="CG1170" s="17">
        <v>45070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>
        <v>45068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>
        <v>45179</v>
      </c>
      <c r="CX1170" s="10" t="s">
        <v>2357</v>
      </c>
      <c r="CY1170" s="17">
        <v>45163</v>
      </c>
      <c r="CZ1170" s="17" t="s">
        <v>156</v>
      </c>
      <c r="DA1170" s="17">
        <v>45070</v>
      </c>
      <c r="DB1170" s="17" t="s">
        <v>156</v>
      </c>
      <c r="DC1170" s="16">
        <v>0</v>
      </c>
      <c r="DD1170" s="10" t="s">
        <v>156</v>
      </c>
      <c r="DE1170" s="10" t="s">
        <v>156</v>
      </c>
      <c r="DF1170" s="18" t="s">
        <v>156</v>
      </c>
      <c r="DG1170" s="17">
        <v>45219</v>
      </c>
      <c r="DH1170" s="10" t="s">
        <v>2223</v>
      </c>
      <c r="DI1170" s="17">
        <v>45212</v>
      </c>
      <c r="DJ1170" s="17" t="s">
        <v>156</v>
      </c>
      <c r="DK1170" s="17">
        <v>45070</v>
      </c>
      <c r="DL1170" s="17" t="s">
        <v>156</v>
      </c>
      <c r="DM1170" s="16">
        <v>0</v>
      </c>
      <c r="DN1170" s="10" t="s">
        <v>156</v>
      </c>
      <c r="DO1170" s="10" t="s">
        <v>156</v>
      </c>
      <c r="DP1170" s="16">
        <v>16</v>
      </c>
      <c r="DQ1170" s="16">
        <v>8</v>
      </c>
      <c r="DR1170" s="11">
        <v>8</v>
      </c>
      <c r="DS1170" s="16">
        <v>12</v>
      </c>
      <c r="DT1170" s="16">
        <v>0</v>
      </c>
      <c r="DU1170" s="11" t="s">
        <v>181</v>
      </c>
      <c r="DV1170" s="11" t="s">
        <v>182</v>
      </c>
      <c r="DW1170" s="27" t="s">
        <v>156</v>
      </c>
      <c r="DX1170" s="27" t="s">
        <v>156</v>
      </c>
      <c r="DY1170" s="20" t="s">
        <v>3217</v>
      </c>
      <c r="DZ1170" s="16">
        <v>7</v>
      </c>
      <c r="EA1170" s="16">
        <v>0</v>
      </c>
      <c r="EB1170" s="27" t="s">
        <v>185</v>
      </c>
      <c r="EC1170" s="27" t="s">
        <v>3206</v>
      </c>
      <c r="ED1170" s="27" t="s">
        <v>182</v>
      </c>
      <c r="EE1170" s="29">
        <v>45068.822800925926</v>
      </c>
      <c r="EF1170" s="28" t="s">
        <v>186</v>
      </c>
      <c r="EG1170" s="28" t="s">
        <v>156</v>
      </c>
      <c r="EH1170" s="28" t="s">
        <v>187</v>
      </c>
      <c r="EI1170" s="29">
        <v>45113.924247685187</v>
      </c>
      <c r="EJ1170" s="28" t="s">
        <v>2366</v>
      </c>
      <c r="EK1170" s="28" t="s">
        <v>2367</v>
      </c>
      <c r="EL1170" s="28" t="s">
        <v>190</v>
      </c>
      <c r="EM1170" s="45" t="s">
        <v>3713</v>
      </c>
      <c r="EN1170" s="46" t="str">
        <f t="shared" si="127"/>
        <v>243F026D</v>
      </c>
      <c r="EO1170" s="47">
        <f t="shared" si="128"/>
        <v>45229</v>
      </c>
      <c r="EP1170" s="47">
        <f t="shared" si="129"/>
        <v>45179</v>
      </c>
      <c r="EQ1170" s="48" t="str">
        <f t="shared" ca="1" si="130"/>
        <v>Y</v>
      </c>
      <c r="ER1170" s="49">
        <f t="shared" si="131"/>
        <v>50</v>
      </c>
      <c r="ES1170" s="50"/>
      <c r="ET1170" s="51">
        <f t="shared" si="132"/>
        <v>50</v>
      </c>
      <c r="EU1170" s="52">
        <f t="shared" si="133"/>
        <v>375000</v>
      </c>
      <c r="EV1170" s="46"/>
      <c r="EW1170" s="23" t="s">
        <v>3721</v>
      </c>
    </row>
    <row r="1171" spans="1:153" ht="14.25" customHeight="1">
      <c r="A1171" s="8">
        <v>1164</v>
      </c>
      <c r="B1171" s="9" t="s">
        <v>141</v>
      </c>
      <c r="C1171" s="10" t="s">
        <v>206</v>
      </c>
      <c r="D1171" s="10" t="s">
        <v>2008</v>
      </c>
      <c r="E1171" s="10" t="s">
        <v>151</v>
      </c>
      <c r="F1171" s="9" t="s">
        <v>2972</v>
      </c>
      <c r="G1171" s="10" t="s">
        <v>572</v>
      </c>
      <c r="H1171" s="9" t="s">
        <v>573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574</v>
      </c>
      <c r="N1171" s="9" t="s">
        <v>206</v>
      </c>
      <c r="O1171" s="9" t="s">
        <v>151</v>
      </c>
      <c r="P1171" s="9" t="s">
        <v>142</v>
      </c>
      <c r="Q1171" s="9" t="s">
        <v>575</v>
      </c>
      <c r="R1171" s="9" t="s">
        <v>3189</v>
      </c>
      <c r="S1171" s="9" t="s">
        <v>3190</v>
      </c>
      <c r="T1171" s="9" t="s">
        <v>307</v>
      </c>
      <c r="U1171" s="9" t="s">
        <v>3190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3191</v>
      </c>
      <c r="AA1171" s="9" t="s">
        <v>3192</v>
      </c>
      <c r="AB1171" s="12" t="s">
        <v>3193</v>
      </c>
      <c r="AC1171" s="10" t="s">
        <v>3194</v>
      </c>
      <c r="AD1171" s="9" t="s">
        <v>3192</v>
      </c>
      <c r="AE1171" s="13" t="s">
        <v>3193</v>
      </c>
      <c r="AF1171" s="14" t="s">
        <v>596</v>
      </c>
      <c r="AG1171" s="10" t="s">
        <v>3195</v>
      </c>
      <c r="AH1171" s="11" t="s">
        <v>3196</v>
      </c>
      <c r="AI1171" s="11" t="s">
        <v>3197</v>
      </c>
      <c r="AJ1171" s="10" t="s">
        <v>3198</v>
      </c>
      <c r="AK1171" s="11" t="s">
        <v>3197</v>
      </c>
      <c r="AL1171" s="11" t="s">
        <v>3199</v>
      </c>
      <c r="AM1171" s="10" t="s">
        <v>3200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3.5</v>
      </c>
      <c r="AU1171" s="10" t="s">
        <v>142</v>
      </c>
      <c r="AV1171" s="16">
        <v>36500</v>
      </c>
      <c r="AW1171" s="16">
        <v>40200</v>
      </c>
      <c r="AX1171" s="16">
        <v>0</v>
      </c>
      <c r="AY1171" s="16">
        <v>0</v>
      </c>
      <c r="AZ1171" s="16">
        <v>0</v>
      </c>
      <c r="BA1171" s="17">
        <v>45153</v>
      </c>
      <c r="BB1171" s="30" t="s">
        <v>175</v>
      </c>
      <c r="BC1171" s="18">
        <v>45117</v>
      </c>
      <c r="BD1171" s="17">
        <v>45322</v>
      </c>
      <c r="BE1171" s="17">
        <v>45350</v>
      </c>
      <c r="BF1171" s="17">
        <v>45153</v>
      </c>
      <c r="BG1171" s="10">
        <v>85187360</v>
      </c>
      <c r="BH1171" s="9" t="s">
        <v>247</v>
      </c>
      <c r="BI1171" s="19">
        <v>45200</v>
      </c>
      <c r="BJ1171" s="20">
        <v>45208</v>
      </c>
      <c r="BK1171" s="16">
        <v>5400</v>
      </c>
      <c r="BL1171" s="16">
        <v>18900</v>
      </c>
      <c r="BM1171" s="9" t="s">
        <v>177</v>
      </c>
      <c r="BN1171" s="9" t="s">
        <v>470</v>
      </c>
      <c r="BO1171" s="9" t="s">
        <v>156</v>
      </c>
      <c r="BP1171" s="17">
        <v>45252</v>
      </c>
      <c r="BQ1171" s="17" t="s">
        <v>156</v>
      </c>
      <c r="BR1171" s="17" t="s">
        <v>156</v>
      </c>
      <c r="BS1171" s="17" t="s">
        <v>156</v>
      </c>
      <c r="BT1171" s="10" t="s">
        <v>3097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>
        <v>45149</v>
      </c>
      <c r="CD1171" s="10" t="s">
        <v>3218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45195</v>
      </c>
      <c r="CX1171" s="10" t="s">
        <v>2369</v>
      </c>
      <c r="CY1171" s="17" t="s">
        <v>156</v>
      </c>
      <c r="CZ1171" s="17" t="s">
        <v>156</v>
      </c>
      <c r="DA1171" s="17" t="s">
        <v>156</v>
      </c>
      <c r="DB1171" s="17" t="s">
        <v>156</v>
      </c>
      <c r="DC1171" s="16">
        <v>0</v>
      </c>
      <c r="DD1171" s="10" t="s">
        <v>156</v>
      </c>
      <c r="DE1171" s="10" t="s">
        <v>156</v>
      </c>
      <c r="DF1171" s="18" t="s">
        <v>156</v>
      </c>
      <c r="DG1171" s="17" t="s">
        <v>156</v>
      </c>
      <c r="DH1171" s="10" t="s">
        <v>3219</v>
      </c>
      <c r="DI1171" s="17" t="s">
        <v>156</v>
      </c>
      <c r="DJ1171" s="17" t="s">
        <v>156</v>
      </c>
      <c r="DK1171" s="17" t="s">
        <v>156</v>
      </c>
      <c r="DL1171" s="17" t="s">
        <v>156</v>
      </c>
      <c r="DM1171" s="16">
        <v>0</v>
      </c>
      <c r="DN1171" s="10" t="s">
        <v>156</v>
      </c>
      <c r="DO1171" s="10" t="s">
        <v>156</v>
      </c>
      <c r="DP1171" s="16">
        <v>16</v>
      </c>
      <c r="DQ1171" s="16">
        <v>8</v>
      </c>
      <c r="DR1171" s="11">
        <v>8</v>
      </c>
      <c r="DS1171" s="16">
        <v>12</v>
      </c>
      <c r="DT1171" s="16">
        <v>0</v>
      </c>
      <c r="DU1171" s="11" t="s">
        <v>181</v>
      </c>
      <c r="DV1171" s="11" t="s">
        <v>182</v>
      </c>
      <c r="DW1171" s="27" t="s">
        <v>156</v>
      </c>
      <c r="DX1171" s="27" t="s">
        <v>156</v>
      </c>
      <c r="DY1171" s="20" t="s">
        <v>3220</v>
      </c>
      <c r="DZ1171" s="16">
        <v>7</v>
      </c>
      <c r="EA1171" s="16">
        <v>0</v>
      </c>
      <c r="EB1171" s="27" t="s">
        <v>185</v>
      </c>
      <c r="EC1171" s="27" t="s">
        <v>3206</v>
      </c>
      <c r="ED1171" s="27" t="s">
        <v>182</v>
      </c>
      <c r="EE1171" s="29">
        <v>44919.01635416667</v>
      </c>
      <c r="EF1171" s="28" t="s">
        <v>188</v>
      </c>
      <c r="EG1171" s="28" t="s">
        <v>189</v>
      </c>
      <c r="EH1171" s="28" t="s">
        <v>190</v>
      </c>
      <c r="EI1171" s="29">
        <v>45113.924247685187</v>
      </c>
      <c r="EJ1171" s="28" t="s">
        <v>2366</v>
      </c>
      <c r="EK1171" s="28" t="s">
        <v>2367</v>
      </c>
      <c r="EL1171" s="28" t="s">
        <v>190</v>
      </c>
      <c r="EM1171" s="45" t="s">
        <v>3713</v>
      </c>
      <c r="EN1171" s="46" t="str">
        <f t="shared" si="127"/>
        <v>243F026D</v>
      </c>
      <c r="EO1171" s="47">
        <f t="shared" si="128"/>
        <v>45245</v>
      </c>
      <c r="EP1171" s="47">
        <f t="shared" si="129"/>
        <v>45195</v>
      </c>
      <c r="EQ1171" s="48" t="str">
        <f t="shared" ca="1" si="130"/>
        <v>Y</v>
      </c>
      <c r="ER1171" s="49">
        <f t="shared" si="131"/>
        <v>50</v>
      </c>
      <c r="ES1171" s="50"/>
      <c r="ET1171" s="51">
        <f t="shared" si="132"/>
        <v>50</v>
      </c>
      <c r="EU1171" s="52">
        <f t="shared" si="133"/>
        <v>270000</v>
      </c>
      <c r="EV1171" s="46"/>
      <c r="EW1171" s="23" t="s">
        <v>3721</v>
      </c>
    </row>
    <row r="1172" spans="1:153" ht="14.25" hidden="1" customHeight="1">
      <c r="A1172" s="8">
        <v>1165</v>
      </c>
      <c r="B1172" s="9" t="s">
        <v>141</v>
      </c>
      <c r="C1172" s="10" t="s">
        <v>206</v>
      </c>
      <c r="D1172" s="10" t="s">
        <v>2008</v>
      </c>
      <c r="E1172" s="10" t="s">
        <v>151</v>
      </c>
      <c r="F1172" s="9" t="s">
        <v>2972</v>
      </c>
      <c r="G1172" s="10" t="s">
        <v>572</v>
      </c>
      <c r="H1172" s="9" t="s">
        <v>573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574</v>
      </c>
      <c r="N1172" s="9" t="s">
        <v>206</v>
      </c>
      <c r="O1172" s="9" t="s">
        <v>151</v>
      </c>
      <c r="P1172" s="9" t="s">
        <v>142</v>
      </c>
      <c r="Q1172" s="9" t="s">
        <v>575</v>
      </c>
      <c r="R1172" s="9" t="s">
        <v>3189</v>
      </c>
      <c r="S1172" s="9" t="s">
        <v>3190</v>
      </c>
      <c r="T1172" s="9" t="s">
        <v>307</v>
      </c>
      <c r="U1172" s="9" t="s">
        <v>3190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3191</v>
      </c>
      <c r="AA1172" s="9" t="s">
        <v>3192</v>
      </c>
      <c r="AB1172" s="12" t="s">
        <v>3193</v>
      </c>
      <c r="AC1172" s="10" t="s">
        <v>3194</v>
      </c>
      <c r="AD1172" s="9" t="s">
        <v>3192</v>
      </c>
      <c r="AE1172" s="13" t="s">
        <v>3193</v>
      </c>
      <c r="AF1172" s="14" t="s">
        <v>596</v>
      </c>
      <c r="AG1172" s="10" t="s">
        <v>3195</v>
      </c>
      <c r="AH1172" s="11" t="s">
        <v>3196</v>
      </c>
      <c r="AI1172" s="11" t="s">
        <v>3197</v>
      </c>
      <c r="AJ1172" s="10" t="s">
        <v>3198</v>
      </c>
      <c r="AK1172" s="11" t="s">
        <v>3197</v>
      </c>
      <c r="AL1172" s="11" t="s">
        <v>3199</v>
      </c>
      <c r="AM1172" s="10" t="s">
        <v>3200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3.5</v>
      </c>
      <c r="AU1172" s="10" t="s">
        <v>142</v>
      </c>
      <c r="AV1172" s="16">
        <v>36500</v>
      </c>
      <c r="AW1172" s="16">
        <v>40200</v>
      </c>
      <c r="AX1172" s="16">
        <v>0</v>
      </c>
      <c r="AY1172" s="16">
        <v>0</v>
      </c>
      <c r="AZ1172" s="16">
        <v>0</v>
      </c>
      <c r="BA1172" s="17">
        <v>45153</v>
      </c>
      <c r="BB1172" s="30" t="s">
        <v>246</v>
      </c>
      <c r="BC1172" s="18" t="s">
        <v>156</v>
      </c>
      <c r="BD1172" s="17">
        <v>45322</v>
      </c>
      <c r="BE1172" s="17">
        <v>45350</v>
      </c>
      <c r="BF1172" s="17">
        <v>45153</v>
      </c>
      <c r="BG1172" s="10">
        <v>85541321</v>
      </c>
      <c r="BH1172" s="9" t="s">
        <v>176</v>
      </c>
      <c r="BI1172" s="19">
        <v>45231</v>
      </c>
      <c r="BJ1172" s="20">
        <v>45250</v>
      </c>
      <c r="BK1172" s="16">
        <v>2000</v>
      </c>
      <c r="BL1172" s="16">
        <v>7000</v>
      </c>
      <c r="BM1172" s="9" t="s">
        <v>177</v>
      </c>
      <c r="BN1172" s="9" t="s">
        <v>226</v>
      </c>
      <c r="BO1172" s="9" t="s">
        <v>156</v>
      </c>
      <c r="BP1172" s="17">
        <v>45262</v>
      </c>
      <c r="BQ1172" s="17" t="s">
        <v>156</v>
      </c>
      <c r="BR1172" s="17">
        <v>45262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>
        <v>45055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>
        <v>45142</v>
      </c>
      <c r="CD1172" s="10" t="s">
        <v>156</v>
      </c>
      <c r="CE1172" s="17">
        <v>45142</v>
      </c>
      <c r="CF1172" s="17" t="s">
        <v>156</v>
      </c>
      <c r="CG1172" s="17">
        <v>45105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>
        <v>45055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 t="s">
        <v>156</v>
      </c>
      <c r="CX1172" s="10" t="s">
        <v>193</v>
      </c>
      <c r="CY1172" s="17" t="s">
        <v>156</v>
      </c>
      <c r="CZ1172" s="17" t="s">
        <v>156</v>
      </c>
      <c r="DA1172" s="17">
        <v>45055</v>
      </c>
      <c r="DB1172" s="17" t="s">
        <v>156</v>
      </c>
      <c r="DC1172" s="16">
        <v>0</v>
      </c>
      <c r="DD1172" s="10" t="s">
        <v>156</v>
      </c>
      <c r="DE1172" s="10" t="s">
        <v>156</v>
      </c>
      <c r="DF1172" s="18" t="s">
        <v>156</v>
      </c>
      <c r="DG1172" s="17" t="s">
        <v>156</v>
      </c>
      <c r="DH1172" s="10" t="s">
        <v>156</v>
      </c>
      <c r="DI1172" s="17" t="s">
        <v>156</v>
      </c>
      <c r="DJ1172" s="17" t="s">
        <v>156</v>
      </c>
      <c r="DK1172" s="17">
        <v>45055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16</v>
      </c>
      <c r="DQ1172" s="16">
        <v>8</v>
      </c>
      <c r="DR1172" s="11">
        <v>8</v>
      </c>
      <c r="DS1172" s="16">
        <v>12</v>
      </c>
      <c r="DT1172" s="16">
        <v>0</v>
      </c>
      <c r="DU1172" s="11" t="s">
        <v>181</v>
      </c>
      <c r="DV1172" s="11" t="s">
        <v>182</v>
      </c>
      <c r="DW1172" s="27" t="s">
        <v>156</v>
      </c>
      <c r="DX1172" s="27" t="s">
        <v>156</v>
      </c>
      <c r="DY1172" s="20" t="s">
        <v>3016</v>
      </c>
      <c r="DZ1172" s="16">
        <v>7</v>
      </c>
      <c r="EA1172" s="16">
        <v>0</v>
      </c>
      <c r="EB1172" s="27" t="s">
        <v>185</v>
      </c>
      <c r="EC1172" s="27" t="s">
        <v>3206</v>
      </c>
      <c r="ED1172" s="27" t="s">
        <v>182</v>
      </c>
      <c r="EE1172" s="29">
        <v>45055.979502314818</v>
      </c>
      <c r="EF1172" s="28" t="s">
        <v>186</v>
      </c>
      <c r="EG1172" s="28" t="s">
        <v>156</v>
      </c>
      <c r="EH1172" s="28" t="s">
        <v>187</v>
      </c>
      <c r="EI1172" s="29">
        <v>45068.979548611111</v>
      </c>
      <c r="EJ1172" s="28" t="s">
        <v>186</v>
      </c>
      <c r="EK1172" s="28" t="s">
        <v>156</v>
      </c>
      <c r="EL1172" s="28" t="s">
        <v>187</v>
      </c>
      <c r="EM1172" s="45"/>
      <c r="EN1172" s="46" t="str">
        <f t="shared" si="127"/>
        <v>243F026D</v>
      </c>
      <c r="EO1172" s="47">
        <f t="shared" si="128"/>
        <v>45255</v>
      </c>
      <c r="EP1172" s="47" t="str">
        <f t="shared" si="129"/>
        <v/>
      </c>
      <c r="EQ1172" s="48" t="str">
        <f t="shared" ca="1" si="130"/>
        <v>Y</v>
      </c>
      <c r="ER1172" s="49" t="str">
        <f t="shared" si="131"/>
        <v/>
      </c>
      <c r="ES1172" s="50"/>
      <c r="ET1172" s="51" t="str">
        <f t="shared" si="132"/>
        <v/>
      </c>
      <c r="EU1172" s="52" t="str">
        <f t="shared" si="133"/>
        <v/>
      </c>
      <c r="EV1172" s="46"/>
      <c r="EW1172" s="23" t="s">
        <v>3717</v>
      </c>
    </row>
    <row r="1173" spans="1:153" ht="14.25" customHeight="1">
      <c r="A1173" s="8">
        <v>1166</v>
      </c>
      <c r="B1173" s="9" t="s">
        <v>141</v>
      </c>
      <c r="C1173" s="10" t="s">
        <v>206</v>
      </c>
      <c r="D1173" s="10" t="s">
        <v>2008</v>
      </c>
      <c r="E1173" s="10" t="s">
        <v>151</v>
      </c>
      <c r="F1173" s="9" t="s">
        <v>2972</v>
      </c>
      <c r="G1173" s="10" t="s">
        <v>572</v>
      </c>
      <c r="H1173" s="9" t="s">
        <v>573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574</v>
      </c>
      <c r="N1173" s="9" t="s">
        <v>206</v>
      </c>
      <c r="O1173" s="9" t="s">
        <v>151</v>
      </c>
      <c r="P1173" s="9" t="s">
        <v>142</v>
      </c>
      <c r="Q1173" s="9" t="s">
        <v>575</v>
      </c>
      <c r="R1173" s="9" t="s">
        <v>3189</v>
      </c>
      <c r="S1173" s="9" t="s">
        <v>3190</v>
      </c>
      <c r="T1173" s="9" t="s">
        <v>307</v>
      </c>
      <c r="U1173" s="9" t="s">
        <v>3190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3191</v>
      </c>
      <c r="AA1173" s="9" t="s">
        <v>3192</v>
      </c>
      <c r="AB1173" s="12" t="s">
        <v>3193</v>
      </c>
      <c r="AC1173" s="10" t="s">
        <v>3194</v>
      </c>
      <c r="AD1173" s="9" t="s">
        <v>3192</v>
      </c>
      <c r="AE1173" s="13" t="s">
        <v>3193</v>
      </c>
      <c r="AF1173" s="14" t="s">
        <v>596</v>
      </c>
      <c r="AG1173" s="10" t="s">
        <v>3195</v>
      </c>
      <c r="AH1173" s="11" t="s">
        <v>3196</v>
      </c>
      <c r="AI1173" s="11" t="s">
        <v>3197</v>
      </c>
      <c r="AJ1173" s="10" t="s">
        <v>3198</v>
      </c>
      <c r="AK1173" s="11" t="s">
        <v>3197</v>
      </c>
      <c r="AL1173" s="11" t="s">
        <v>3199</v>
      </c>
      <c r="AM1173" s="10" t="s">
        <v>3200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3.5</v>
      </c>
      <c r="AU1173" s="10" t="s">
        <v>142</v>
      </c>
      <c r="AV1173" s="16">
        <v>36500</v>
      </c>
      <c r="AW1173" s="16">
        <v>40200</v>
      </c>
      <c r="AX1173" s="16">
        <v>0</v>
      </c>
      <c r="AY1173" s="16">
        <v>0</v>
      </c>
      <c r="AZ1173" s="16">
        <v>0</v>
      </c>
      <c r="BA1173" s="17">
        <v>45153</v>
      </c>
      <c r="BB1173" s="30" t="s">
        <v>175</v>
      </c>
      <c r="BC1173" s="18">
        <v>45117</v>
      </c>
      <c r="BD1173" s="17">
        <v>45322</v>
      </c>
      <c r="BE1173" s="17">
        <v>45350</v>
      </c>
      <c r="BF1173" s="17">
        <v>45153</v>
      </c>
      <c r="BG1173" s="10">
        <v>85654763</v>
      </c>
      <c r="BH1173" s="9" t="s">
        <v>211</v>
      </c>
      <c r="BI1173" s="19">
        <v>45231</v>
      </c>
      <c r="BJ1173" s="20">
        <v>45250</v>
      </c>
      <c r="BK1173" s="16">
        <v>5000</v>
      </c>
      <c r="BL1173" s="16">
        <v>17500</v>
      </c>
      <c r="BM1173" s="9" t="s">
        <v>177</v>
      </c>
      <c r="BN1173" s="9" t="s">
        <v>470</v>
      </c>
      <c r="BO1173" s="9" t="s">
        <v>156</v>
      </c>
      <c r="BP1173" s="17">
        <v>45264</v>
      </c>
      <c r="BQ1173" s="17" t="s">
        <v>156</v>
      </c>
      <c r="BR1173" s="17">
        <v>45264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>
        <v>45068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45163</v>
      </c>
      <c r="CD1173" s="10" t="s">
        <v>3136</v>
      </c>
      <c r="CE1173" s="17">
        <v>45114</v>
      </c>
      <c r="CF1173" s="17" t="s">
        <v>156</v>
      </c>
      <c r="CG1173" s="17">
        <v>45070</v>
      </c>
      <c r="CH1173" s="17" t="s">
        <v>156</v>
      </c>
      <c r="CI1173" s="16">
        <v>0</v>
      </c>
      <c r="CJ1173" s="10" t="s">
        <v>156</v>
      </c>
      <c r="CK1173" s="10" t="s">
        <v>156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>
        <v>45068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45205</v>
      </c>
      <c r="CX1173" s="10" t="s">
        <v>3221</v>
      </c>
      <c r="CY1173" s="17">
        <v>45163</v>
      </c>
      <c r="CZ1173" s="17" t="s">
        <v>156</v>
      </c>
      <c r="DA1173" s="17">
        <v>45070</v>
      </c>
      <c r="DB1173" s="17" t="s">
        <v>156</v>
      </c>
      <c r="DC1173" s="16">
        <v>0</v>
      </c>
      <c r="DD1173" s="10" t="s">
        <v>156</v>
      </c>
      <c r="DE1173" s="10" t="s">
        <v>156</v>
      </c>
      <c r="DF1173" s="18" t="s">
        <v>156</v>
      </c>
      <c r="DG1173" s="17">
        <v>45247</v>
      </c>
      <c r="DH1173" s="10" t="s">
        <v>3222</v>
      </c>
      <c r="DI1173" s="17">
        <v>45240</v>
      </c>
      <c r="DJ1173" s="17" t="s">
        <v>156</v>
      </c>
      <c r="DK1173" s="17">
        <v>45070</v>
      </c>
      <c r="DL1173" s="17" t="s">
        <v>156</v>
      </c>
      <c r="DM1173" s="16">
        <v>0</v>
      </c>
      <c r="DN1173" s="10" t="s">
        <v>156</v>
      </c>
      <c r="DO1173" s="10" t="s">
        <v>156</v>
      </c>
      <c r="DP1173" s="16">
        <v>16</v>
      </c>
      <c r="DQ1173" s="16">
        <v>8</v>
      </c>
      <c r="DR1173" s="11">
        <v>8</v>
      </c>
      <c r="DS1173" s="16">
        <v>12</v>
      </c>
      <c r="DT1173" s="16">
        <v>0</v>
      </c>
      <c r="DU1173" s="11" t="s">
        <v>181</v>
      </c>
      <c r="DV1173" s="11" t="s">
        <v>182</v>
      </c>
      <c r="DW1173" s="27" t="s">
        <v>156</v>
      </c>
      <c r="DX1173" s="27" t="s">
        <v>156</v>
      </c>
      <c r="DY1173" s="20" t="s">
        <v>3223</v>
      </c>
      <c r="DZ1173" s="16">
        <v>7</v>
      </c>
      <c r="EA1173" s="16">
        <v>0</v>
      </c>
      <c r="EB1173" s="27" t="s">
        <v>185</v>
      </c>
      <c r="EC1173" s="27" t="s">
        <v>3206</v>
      </c>
      <c r="ED1173" s="27" t="s">
        <v>182</v>
      </c>
      <c r="EE1173" s="29">
        <v>45068.822800925926</v>
      </c>
      <c r="EF1173" s="28" t="s">
        <v>186</v>
      </c>
      <c r="EG1173" s="28" t="s">
        <v>156</v>
      </c>
      <c r="EH1173" s="28" t="s">
        <v>187</v>
      </c>
      <c r="EI1173" s="29">
        <v>45113.924247685187</v>
      </c>
      <c r="EJ1173" s="28" t="s">
        <v>2366</v>
      </c>
      <c r="EK1173" s="28" t="s">
        <v>2367</v>
      </c>
      <c r="EL1173" s="28" t="s">
        <v>190</v>
      </c>
      <c r="EM1173" s="45" t="s">
        <v>3713</v>
      </c>
      <c r="EN1173" s="46" t="str">
        <f t="shared" si="127"/>
        <v>243F026D</v>
      </c>
      <c r="EO1173" s="47">
        <f t="shared" si="128"/>
        <v>45257</v>
      </c>
      <c r="EP1173" s="47">
        <f t="shared" si="129"/>
        <v>45205</v>
      </c>
      <c r="EQ1173" s="48" t="str">
        <f t="shared" ca="1" si="130"/>
        <v>Y</v>
      </c>
      <c r="ER1173" s="49">
        <f t="shared" si="131"/>
        <v>52</v>
      </c>
      <c r="ES1173" s="50"/>
      <c r="ET1173" s="51">
        <f t="shared" si="132"/>
        <v>52</v>
      </c>
      <c r="EU1173" s="52">
        <f t="shared" si="133"/>
        <v>260000</v>
      </c>
      <c r="EV1173" s="46"/>
      <c r="EW1173" s="23" t="s">
        <v>3721</v>
      </c>
    </row>
    <row r="1174" spans="1:153" ht="14.25" hidden="1" customHeight="1">
      <c r="A1174" s="8">
        <v>1167</v>
      </c>
      <c r="B1174" s="9" t="s">
        <v>141</v>
      </c>
      <c r="C1174" s="10" t="s">
        <v>206</v>
      </c>
      <c r="D1174" s="10" t="s">
        <v>2008</v>
      </c>
      <c r="E1174" s="10" t="s">
        <v>151</v>
      </c>
      <c r="F1174" s="9" t="s">
        <v>2972</v>
      </c>
      <c r="G1174" s="10" t="s">
        <v>572</v>
      </c>
      <c r="H1174" s="9" t="s">
        <v>573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574</v>
      </c>
      <c r="N1174" s="9" t="s">
        <v>206</v>
      </c>
      <c r="O1174" s="9" t="s">
        <v>151</v>
      </c>
      <c r="P1174" s="9" t="s">
        <v>142</v>
      </c>
      <c r="Q1174" s="9" t="s">
        <v>575</v>
      </c>
      <c r="R1174" s="9" t="s">
        <v>3189</v>
      </c>
      <c r="S1174" s="9" t="s">
        <v>3190</v>
      </c>
      <c r="T1174" s="9" t="s">
        <v>307</v>
      </c>
      <c r="U1174" s="9" t="s">
        <v>3190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3191</v>
      </c>
      <c r="AA1174" s="9" t="s">
        <v>3192</v>
      </c>
      <c r="AB1174" s="12" t="s">
        <v>3193</v>
      </c>
      <c r="AC1174" s="10" t="s">
        <v>3194</v>
      </c>
      <c r="AD1174" s="9" t="s">
        <v>3192</v>
      </c>
      <c r="AE1174" s="13" t="s">
        <v>3193</v>
      </c>
      <c r="AF1174" s="14" t="s">
        <v>596</v>
      </c>
      <c r="AG1174" s="10" t="s">
        <v>3195</v>
      </c>
      <c r="AH1174" s="11" t="s">
        <v>3196</v>
      </c>
      <c r="AI1174" s="11" t="s">
        <v>3197</v>
      </c>
      <c r="AJ1174" s="10" t="s">
        <v>3198</v>
      </c>
      <c r="AK1174" s="11" t="s">
        <v>3197</v>
      </c>
      <c r="AL1174" s="11" t="s">
        <v>3199</v>
      </c>
      <c r="AM1174" s="10" t="s">
        <v>3200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3.5</v>
      </c>
      <c r="AU1174" s="10" t="s">
        <v>142</v>
      </c>
      <c r="AV1174" s="16">
        <v>36500</v>
      </c>
      <c r="AW1174" s="16">
        <v>40200</v>
      </c>
      <c r="AX1174" s="16">
        <v>0</v>
      </c>
      <c r="AY1174" s="16">
        <v>0</v>
      </c>
      <c r="AZ1174" s="16">
        <v>0</v>
      </c>
      <c r="BA1174" s="17">
        <v>45153</v>
      </c>
      <c r="BB1174" s="30" t="s">
        <v>246</v>
      </c>
      <c r="BC1174" s="18" t="s">
        <v>156</v>
      </c>
      <c r="BD1174" s="17">
        <v>45322</v>
      </c>
      <c r="BE1174" s="17">
        <v>45350</v>
      </c>
      <c r="BF1174" s="17">
        <v>45153</v>
      </c>
      <c r="BG1174" s="10">
        <v>85541320</v>
      </c>
      <c r="BH1174" s="9" t="s">
        <v>201</v>
      </c>
      <c r="BI1174" s="19">
        <v>45261</v>
      </c>
      <c r="BJ1174" s="20">
        <v>45264</v>
      </c>
      <c r="BK1174" s="16">
        <v>2000</v>
      </c>
      <c r="BL1174" s="16">
        <v>7000</v>
      </c>
      <c r="BM1174" s="9" t="s">
        <v>177</v>
      </c>
      <c r="BN1174" s="9" t="s">
        <v>226</v>
      </c>
      <c r="BO1174" s="9" t="s">
        <v>156</v>
      </c>
      <c r="BP1174" s="17">
        <v>45276</v>
      </c>
      <c r="BQ1174" s="17" t="s">
        <v>156</v>
      </c>
      <c r="BR1174" s="17">
        <v>45276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>
        <v>45055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45156</v>
      </c>
      <c r="CD1174" s="10" t="s">
        <v>156</v>
      </c>
      <c r="CE1174" s="17">
        <v>45156</v>
      </c>
      <c r="CF1174" s="17" t="s">
        <v>156</v>
      </c>
      <c r="CG1174" s="17">
        <v>45055</v>
      </c>
      <c r="CH1174" s="17" t="s">
        <v>156</v>
      </c>
      <c r="CI1174" s="16">
        <v>0</v>
      </c>
      <c r="CJ1174" s="10" t="s">
        <v>156</v>
      </c>
      <c r="CK1174" s="10" t="s">
        <v>156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>
        <v>45055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 t="s">
        <v>156</v>
      </c>
      <c r="CX1174" s="10" t="s">
        <v>193</v>
      </c>
      <c r="CY1174" s="17" t="s">
        <v>156</v>
      </c>
      <c r="CZ1174" s="17" t="s">
        <v>156</v>
      </c>
      <c r="DA1174" s="17">
        <v>45055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 t="s">
        <v>156</v>
      </c>
      <c r="DH1174" s="10" t="s">
        <v>156</v>
      </c>
      <c r="DI1174" s="17" t="s">
        <v>156</v>
      </c>
      <c r="DJ1174" s="17" t="s">
        <v>156</v>
      </c>
      <c r="DK1174" s="17">
        <v>45055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16</v>
      </c>
      <c r="DQ1174" s="16">
        <v>8</v>
      </c>
      <c r="DR1174" s="11">
        <v>8</v>
      </c>
      <c r="DS1174" s="16">
        <v>12</v>
      </c>
      <c r="DT1174" s="16">
        <v>0</v>
      </c>
      <c r="DU1174" s="11" t="s">
        <v>181</v>
      </c>
      <c r="DV1174" s="11" t="s">
        <v>182</v>
      </c>
      <c r="DW1174" s="27" t="s">
        <v>156</v>
      </c>
      <c r="DX1174" s="27" t="s">
        <v>156</v>
      </c>
      <c r="DY1174" s="20" t="s">
        <v>395</v>
      </c>
      <c r="DZ1174" s="16">
        <v>7</v>
      </c>
      <c r="EA1174" s="16">
        <v>0</v>
      </c>
      <c r="EB1174" s="27" t="s">
        <v>185</v>
      </c>
      <c r="EC1174" s="27" t="s">
        <v>3206</v>
      </c>
      <c r="ED1174" s="27" t="s">
        <v>182</v>
      </c>
      <c r="EE1174" s="29">
        <v>45055.979502314818</v>
      </c>
      <c r="EF1174" s="28" t="s">
        <v>186</v>
      </c>
      <c r="EG1174" s="28" t="s">
        <v>156</v>
      </c>
      <c r="EH1174" s="28" t="s">
        <v>187</v>
      </c>
      <c r="EI1174" s="29">
        <v>45068.979548611111</v>
      </c>
      <c r="EJ1174" s="28" t="s">
        <v>186</v>
      </c>
      <c r="EK1174" s="28" t="s">
        <v>156</v>
      </c>
      <c r="EL1174" s="28" t="s">
        <v>187</v>
      </c>
      <c r="EM1174" s="45"/>
      <c r="EN1174" s="46" t="str">
        <f t="shared" si="127"/>
        <v>243F026D</v>
      </c>
      <c r="EO1174" s="47">
        <f t="shared" si="128"/>
        <v>45269</v>
      </c>
      <c r="EP1174" s="47" t="str">
        <f t="shared" si="129"/>
        <v/>
      </c>
      <c r="EQ1174" s="48" t="str">
        <f t="shared" ca="1" si="130"/>
        <v>Y</v>
      </c>
      <c r="ER1174" s="49" t="str">
        <f t="shared" si="131"/>
        <v/>
      </c>
      <c r="ES1174" s="50"/>
      <c r="ET1174" s="51" t="str">
        <f t="shared" si="132"/>
        <v/>
      </c>
      <c r="EU1174" s="52" t="str">
        <f t="shared" si="133"/>
        <v/>
      </c>
      <c r="EV1174" s="46"/>
      <c r="EW1174" s="23" t="s">
        <v>3717</v>
      </c>
    </row>
    <row r="1175" spans="1:153" ht="14.25" hidden="1" customHeight="1">
      <c r="A1175" s="8">
        <v>1168</v>
      </c>
      <c r="B1175" s="9" t="s">
        <v>141</v>
      </c>
      <c r="C1175" s="10" t="s">
        <v>206</v>
      </c>
      <c r="D1175" s="10" t="s">
        <v>2008</v>
      </c>
      <c r="E1175" s="10" t="s">
        <v>151</v>
      </c>
      <c r="F1175" s="9" t="s">
        <v>2972</v>
      </c>
      <c r="G1175" s="10" t="s">
        <v>572</v>
      </c>
      <c r="H1175" s="9" t="s">
        <v>573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574</v>
      </c>
      <c r="N1175" s="9" t="s">
        <v>206</v>
      </c>
      <c r="O1175" s="9" t="s">
        <v>151</v>
      </c>
      <c r="P1175" s="9" t="s">
        <v>142</v>
      </c>
      <c r="Q1175" s="9" t="s">
        <v>575</v>
      </c>
      <c r="R1175" s="9" t="s">
        <v>213</v>
      </c>
      <c r="S1175" s="9" t="s">
        <v>154</v>
      </c>
      <c r="T1175" s="9" t="s">
        <v>214</v>
      </c>
      <c r="U1175" s="9" t="s">
        <v>307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3224</v>
      </c>
      <c r="AA1175" s="9" t="s">
        <v>3225</v>
      </c>
      <c r="AB1175" s="12" t="s">
        <v>3226</v>
      </c>
      <c r="AC1175" s="10" t="s">
        <v>3227</v>
      </c>
      <c r="AD1175" s="9" t="s">
        <v>3225</v>
      </c>
      <c r="AE1175" s="13" t="s">
        <v>3228</v>
      </c>
      <c r="AF1175" s="14" t="s">
        <v>2869</v>
      </c>
      <c r="AG1175" s="10" t="s">
        <v>3229</v>
      </c>
      <c r="AH1175" s="11" t="s">
        <v>156</v>
      </c>
      <c r="AI1175" s="11" t="s">
        <v>156</v>
      </c>
      <c r="AJ1175" s="10" t="s">
        <v>156</v>
      </c>
      <c r="AK1175" s="11" t="s">
        <v>156</v>
      </c>
      <c r="AL1175" s="11" t="s">
        <v>156</v>
      </c>
      <c r="AM1175" s="10" t="s">
        <v>156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1</v>
      </c>
      <c r="AU1175" s="10" t="s">
        <v>142</v>
      </c>
      <c r="AV1175" s="16">
        <v>8100</v>
      </c>
      <c r="AW1175" s="16">
        <v>9720</v>
      </c>
      <c r="AX1175" s="16">
        <v>0</v>
      </c>
      <c r="AY1175" s="16">
        <v>916</v>
      </c>
      <c r="AZ1175" s="16">
        <v>0</v>
      </c>
      <c r="BA1175" s="17">
        <v>45166</v>
      </c>
      <c r="BB1175" s="30" t="s">
        <v>175</v>
      </c>
      <c r="BC1175" s="18" t="s">
        <v>156</v>
      </c>
      <c r="BD1175" s="17">
        <v>45322</v>
      </c>
      <c r="BE1175" s="17">
        <v>45350</v>
      </c>
      <c r="BF1175" s="17">
        <v>45153</v>
      </c>
      <c r="BG1175" s="10">
        <v>85364074</v>
      </c>
      <c r="BH1175" s="9" t="s">
        <v>414</v>
      </c>
      <c r="BI1175" s="19">
        <v>45139</v>
      </c>
      <c r="BJ1175" s="20">
        <v>45145</v>
      </c>
      <c r="BK1175" s="16">
        <v>0</v>
      </c>
      <c r="BL1175" s="16">
        <v>0</v>
      </c>
      <c r="BM1175" s="9" t="s">
        <v>177</v>
      </c>
      <c r="BN1175" s="9" t="s">
        <v>178</v>
      </c>
      <c r="BO1175" s="9" t="s">
        <v>635</v>
      </c>
      <c r="BP1175" s="17">
        <v>45167</v>
      </c>
      <c r="BQ1175" s="17" t="s">
        <v>156</v>
      </c>
      <c r="BR1175" s="17" t="s">
        <v>156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 t="s">
        <v>156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 t="s">
        <v>156</v>
      </c>
      <c r="CD1175" s="10" t="s">
        <v>156</v>
      </c>
      <c r="CE1175" s="17" t="s">
        <v>156</v>
      </c>
      <c r="CF1175" s="17" t="s">
        <v>156</v>
      </c>
      <c r="CG1175" s="17" t="s">
        <v>156</v>
      </c>
      <c r="CH1175" s="17" t="s">
        <v>156</v>
      </c>
      <c r="CI1175" s="16">
        <v>0</v>
      </c>
      <c r="CJ1175" s="10" t="s">
        <v>156</v>
      </c>
      <c r="CK1175" s="10" t="s">
        <v>156</v>
      </c>
      <c r="CL1175" s="18" t="s">
        <v>156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 t="s">
        <v>156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44995</v>
      </c>
      <c r="CX1175" s="10" t="s">
        <v>3230</v>
      </c>
      <c r="CY1175" s="17" t="s">
        <v>156</v>
      </c>
      <c r="CZ1175" s="17" t="s">
        <v>156</v>
      </c>
      <c r="DA1175" s="17" t="s">
        <v>156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>
        <v>45006</v>
      </c>
      <c r="DH1175" s="10" t="s">
        <v>156</v>
      </c>
      <c r="DI1175" s="17" t="s">
        <v>156</v>
      </c>
      <c r="DJ1175" s="17" t="s">
        <v>156</v>
      </c>
      <c r="DK1175" s="17" t="s">
        <v>156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3396</v>
      </c>
      <c r="DU1175" s="11" t="s">
        <v>181</v>
      </c>
      <c r="DV1175" s="11" t="s">
        <v>182</v>
      </c>
      <c r="DW1175" s="27" t="s">
        <v>156</v>
      </c>
      <c r="DX1175" s="27" t="s">
        <v>156</v>
      </c>
      <c r="DY1175" s="20" t="s">
        <v>662</v>
      </c>
      <c r="DZ1175" s="16">
        <v>7</v>
      </c>
      <c r="EA1175" s="16">
        <v>0</v>
      </c>
      <c r="EB1175" s="27" t="s">
        <v>185</v>
      </c>
      <c r="EC1175" s="27" t="s">
        <v>156</v>
      </c>
      <c r="ED1175" s="27" t="s">
        <v>182</v>
      </c>
      <c r="EE1175" s="29">
        <v>44973.27175925926</v>
      </c>
      <c r="EF1175" s="28" t="s">
        <v>188</v>
      </c>
      <c r="EG1175" s="28" t="s">
        <v>189</v>
      </c>
      <c r="EH1175" s="28" t="s">
        <v>190</v>
      </c>
      <c r="EI1175" s="29">
        <v>45062.343865740739</v>
      </c>
      <c r="EJ1175" s="28" t="s">
        <v>197</v>
      </c>
      <c r="EK1175" s="28" t="s">
        <v>156</v>
      </c>
      <c r="EL1175" s="28" t="s">
        <v>198</v>
      </c>
      <c r="EM1175" s="45"/>
      <c r="EN1175" s="46" t="str">
        <f t="shared" si="127"/>
        <v>243F157A</v>
      </c>
      <c r="EO1175" s="47">
        <f t="shared" si="128"/>
        <v>45160</v>
      </c>
      <c r="EP1175" s="47">
        <f t="shared" si="129"/>
        <v>44995</v>
      </c>
      <c r="EQ1175" s="48" t="str">
        <f t="shared" ca="1" si="130"/>
        <v>Past</v>
      </c>
      <c r="ER1175" s="49">
        <f t="shared" si="131"/>
        <v>165</v>
      </c>
      <c r="ES1175" s="50"/>
      <c r="ET1175" s="51">
        <f t="shared" si="132"/>
        <v>165</v>
      </c>
      <c r="EU1175" s="52">
        <f t="shared" si="133"/>
        <v>0</v>
      </c>
      <c r="EV1175" s="46"/>
    </row>
    <row r="1176" spans="1:153" ht="14.25" hidden="1" customHeight="1">
      <c r="A1176" s="8">
        <v>1169</v>
      </c>
      <c r="B1176" s="9" t="s">
        <v>141</v>
      </c>
      <c r="C1176" s="10" t="s">
        <v>206</v>
      </c>
      <c r="D1176" s="10" t="s">
        <v>2008</v>
      </c>
      <c r="E1176" s="10" t="s">
        <v>151</v>
      </c>
      <c r="F1176" s="9" t="s">
        <v>2972</v>
      </c>
      <c r="G1176" s="10" t="s">
        <v>572</v>
      </c>
      <c r="H1176" s="9" t="s">
        <v>573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574</v>
      </c>
      <c r="N1176" s="9" t="s">
        <v>206</v>
      </c>
      <c r="O1176" s="9" t="s">
        <v>151</v>
      </c>
      <c r="P1176" s="9" t="s">
        <v>142</v>
      </c>
      <c r="Q1176" s="9" t="s">
        <v>575</v>
      </c>
      <c r="R1176" s="9" t="s">
        <v>213</v>
      </c>
      <c r="S1176" s="9" t="s">
        <v>154</v>
      </c>
      <c r="T1176" s="9" t="s">
        <v>214</v>
      </c>
      <c r="U1176" s="9" t="s">
        <v>307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3224</v>
      </c>
      <c r="AA1176" s="9" t="s">
        <v>3225</v>
      </c>
      <c r="AB1176" s="12" t="s">
        <v>3226</v>
      </c>
      <c r="AC1176" s="10" t="s">
        <v>3227</v>
      </c>
      <c r="AD1176" s="9" t="s">
        <v>3225</v>
      </c>
      <c r="AE1176" s="13" t="s">
        <v>3228</v>
      </c>
      <c r="AF1176" s="14" t="s">
        <v>2869</v>
      </c>
      <c r="AG1176" s="10" t="s">
        <v>3229</v>
      </c>
      <c r="AH1176" s="11" t="s">
        <v>156</v>
      </c>
      <c r="AI1176" s="11" t="s">
        <v>156</v>
      </c>
      <c r="AJ1176" s="10" t="s">
        <v>156</v>
      </c>
      <c r="AK1176" s="11" t="s">
        <v>156</v>
      </c>
      <c r="AL1176" s="11" t="s">
        <v>156</v>
      </c>
      <c r="AM1176" s="10" t="s">
        <v>156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1</v>
      </c>
      <c r="AU1176" s="10" t="s">
        <v>142</v>
      </c>
      <c r="AV1176" s="16">
        <v>8100</v>
      </c>
      <c r="AW1176" s="16">
        <v>9720</v>
      </c>
      <c r="AX1176" s="16">
        <v>0</v>
      </c>
      <c r="AY1176" s="16">
        <v>916</v>
      </c>
      <c r="AZ1176" s="16">
        <v>0</v>
      </c>
      <c r="BA1176" s="17">
        <v>45166</v>
      </c>
      <c r="BB1176" s="30" t="s">
        <v>175</v>
      </c>
      <c r="BC1176" s="18" t="s">
        <v>156</v>
      </c>
      <c r="BD1176" s="17">
        <v>45322</v>
      </c>
      <c r="BE1176" s="17">
        <v>45350</v>
      </c>
      <c r="BF1176" s="17">
        <v>45153</v>
      </c>
      <c r="BG1176" s="10">
        <v>85364678</v>
      </c>
      <c r="BH1176" s="9" t="s">
        <v>319</v>
      </c>
      <c r="BI1176" s="19">
        <v>45139</v>
      </c>
      <c r="BJ1176" s="20">
        <v>45145</v>
      </c>
      <c r="BK1176" s="16">
        <v>0</v>
      </c>
      <c r="BL1176" s="16">
        <v>0</v>
      </c>
      <c r="BM1176" s="9" t="s">
        <v>177</v>
      </c>
      <c r="BN1176" s="9" t="s">
        <v>178</v>
      </c>
      <c r="BO1176" s="9" t="s">
        <v>156</v>
      </c>
      <c r="BP1176" s="17">
        <v>45226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 t="s">
        <v>156</v>
      </c>
      <c r="CD1176" s="10" t="s">
        <v>156</v>
      </c>
      <c r="CE1176" s="17" t="s">
        <v>156</v>
      </c>
      <c r="CF1176" s="17" t="s">
        <v>156</v>
      </c>
      <c r="CG1176" s="17" t="s">
        <v>156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44999</v>
      </c>
      <c r="CX1176" s="10" t="s">
        <v>193</v>
      </c>
      <c r="CY1176" s="17" t="s">
        <v>156</v>
      </c>
      <c r="CZ1176" s="17" t="s">
        <v>156</v>
      </c>
      <c r="DA1176" s="17" t="s">
        <v>156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45027</v>
      </c>
      <c r="DH1176" s="10" t="s">
        <v>156</v>
      </c>
      <c r="DI1176" s="17" t="s">
        <v>156</v>
      </c>
      <c r="DJ1176" s="17" t="s">
        <v>156</v>
      </c>
      <c r="DK1176" s="17" t="s">
        <v>156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4300</v>
      </c>
      <c r="DU1176" s="11" t="s">
        <v>181</v>
      </c>
      <c r="DV1176" s="11" t="s">
        <v>182</v>
      </c>
      <c r="DW1176" s="27" t="s">
        <v>156</v>
      </c>
      <c r="DX1176" s="27" t="s">
        <v>156</v>
      </c>
      <c r="DY1176" s="20" t="s">
        <v>3231</v>
      </c>
      <c r="DZ1176" s="16">
        <v>7</v>
      </c>
      <c r="EA1176" s="16">
        <v>0</v>
      </c>
      <c r="EB1176" s="27" t="s">
        <v>185</v>
      </c>
      <c r="EC1176" s="27" t="s">
        <v>156</v>
      </c>
      <c r="ED1176" s="27" t="s">
        <v>182</v>
      </c>
      <c r="EE1176" s="29">
        <v>44973.97042824074</v>
      </c>
      <c r="EF1176" s="28" t="s">
        <v>188</v>
      </c>
      <c r="EG1176" s="28" t="s">
        <v>189</v>
      </c>
      <c r="EH1176" s="28" t="s">
        <v>190</v>
      </c>
      <c r="EI1176" s="29">
        <v>45062.343865740739</v>
      </c>
      <c r="EJ1176" s="28" t="s">
        <v>197</v>
      </c>
      <c r="EK1176" s="28" t="s">
        <v>156</v>
      </c>
      <c r="EL1176" s="28" t="s">
        <v>198</v>
      </c>
      <c r="EM1176" s="45"/>
      <c r="EN1176" s="46" t="str">
        <f t="shared" si="127"/>
        <v>243F157A</v>
      </c>
      <c r="EO1176" s="47">
        <f t="shared" si="128"/>
        <v>45219</v>
      </c>
      <c r="EP1176" s="47">
        <f t="shared" si="129"/>
        <v>44999</v>
      </c>
      <c r="EQ1176" s="48" t="str">
        <f t="shared" ca="1" si="130"/>
        <v>Past</v>
      </c>
      <c r="ER1176" s="49">
        <f t="shared" si="131"/>
        <v>220</v>
      </c>
      <c r="ES1176" s="50"/>
      <c r="ET1176" s="51">
        <f t="shared" si="132"/>
        <v>220</v>
      </c>
      <c r="EU1176" s="52">
        <f t="shared" si="133"/>
        <v>0</v>
      </c>
      <c r="EV1176" s="46"/>
    </row>
    <row r="1177" spans="1:153" ht="14.25" hidden="1" customHeight="1">
      <c r="A1177" s="8">
        <v>1170</v>
      </c>
      <c r="B1177" s="9" t="s">
        <v>141</v>
      </c>
      <c r="C1177" s="10" t="s">
        <v>206</v>
      </c>
      <c r="D1177" s="10" t="s">
        <v>2008</v>
      </c>
      <c r="E1177" s="10" t="s">
        <v>151</v>
      </c>
      <c r="F1177" s="9" t="s">
        <v>2972</v>
      </c>
      <c r="G1177" s="10" t="s">
        <v>572</v>
      </c>
      <c r="H1177" s="9" t="s">
        <v>573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574</v>
      </c>
      <c r="N1177" s="9" t="s">
        <v>206</v>
      </c>
      <c r="O1177" s="9" t="s">
        <v>151</v>
      </c>
      <c r="P1177" s="9" t="s">
        <v>142</v>
      </c>
      <c r="Q1177" s="9" t="s">
        <v>575</v>
      </c>
      <c r="R1177" s="9" t="s">
        <v>213</v>
      </c>
      <c r="S1177" s="9" t="s">
        <v>154</v>
      </c>
      <c r="T1177" s="9" t="s">
        <v>214</v>
      </c>
      <c r="U1177" s="9" t="s">
        <v>307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3224</v>
      </c>
      <c r="AA1177" s="9" t="s">
        <v>3225</v>
      </c>
      <c r="AB1177" s="12" t="s">
        <v>3226</v>
      </c>
      <c r="AC1177" s="10" t="s">
        <v>3227</v>
      </c>
      <c r="AD1177" s="9" t="s">
        <v>3225</v>
      </c>
      <c r="AE1177" s="13" t="s">
        <v>3228</v>
      </c>
      <c r="AF1177" s="14" t="s">
        <v>2869</v>
      </c>
      <c r="AG1177" s="10" t="s">
        <v>3229</v>
      </c>
      <c r="AH1177" s="11" t="s">
        <v>156</v>
      </c>
      <c r="AI1177" s="11" t="s">
        <v>156</v>
      </c>
      <c r="AJ1177" s="10" t="s">
        <v>156</v>
      </c>
      <c r="AK1177" s="11" t="s">
        <v>156</v>
      </c>
      <c r="AL1177" s="11" t="s">
        <v>156</v>
      </c>
      <c r="AM1177" s="10" t="s">
        <v>156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1</v>
      </c>
      <c r="AU1177" s="10" t="s">
        <v>142</v>
      </c>
      <c r="AV1177" s="16">
        <v>8100</v>
      </c>
      <c r="AW1177" s="16">
        <v>9720</v>
      </c>
      <c r="AX1177" s="16">
        <v>0</v>
      </c>
      <c r="AY1177" s="16">
        <v>916</v>
      </c>
      <c r="AZ1177" s="16">
        <v>0</v>
      </c>
      <c r="BA1177" s="17">
        <v>45166</v>
      </c>
      <c r="BB1177" s="30" t="s">
        <v>246</v>
      </c>
      <c r="BC1177" s="18" t="s">
        <v>156</v>
      </c>
      <c r="BD1177" s="17">
        <v>45322</v>
      </c>
      <c r="BE1177" s="17">
        <v>45350</v>
      </c>
      <c r="BF1177" s="17">
        <v>45153</v>
      </c>
      <c r="BG1177" s="10">
        <v>85364679</v>
      </c>
      <c r="BH1177" s="9" t="s">
        <v>321</v>
      </c>
      <c r="BI1177" s="19">
        <v>45200</v>
      </c>
      <c r="BJ1177" s="20">
        <v>45201</v>
      </c>
      <c r="BK1177" s="16">
        <v>0</v>
      </c>
      <c r="BL1177" s="16">
        <v>0</v>
      </c>
      <c r="BM1177" s="9" t="s">
        <v>177</v>
      </c>
      <c r="BN1177" s="9" t="s">
        <v>178</v>
      </c>
      <c r="BO1177" s="9" t="s">
        <v>156</v>
      </c>
      <c r="BP1177" s="17">
        <v>45256</v>
      </c>
      <c r="BQ1177" s="17" t="s">
        <v>156</v>
      </c>
      <c r="BR1177" s="17" t="s">
        <v>156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 t="s">
        <v>156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 t="s">
        <v>156</v>
      </c>
      <c r="CD1177" s="10" t="s">
        <v>156</v>
      </c>
      <c r="CE1177" s="17" t="s">
        <v>156</v>
      </c>
      <c r="CF1177" s="17" t="s">
        <v>156</v>
      </c>
      <c r="CG1177" s="17" t="s">
        <v>156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 t="s">
        <v>156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 t="s">
        <v>156</v>
      </c>
      <c r="CX1177" s="10" t="s">
        <v>193</v>
      </c>
      <c r="CY1177" s="17" t="s">
        <v>156</v>
      </c>
      <c r="CZ1177" s="17" t="s">
        <v>156</v>
      </c>
      <c r="DA1177" s="17" t="s">
        <v>156</v>
      </c>
      <c r="DB1177" s="17" t="s">
        <v>156</v>
      </c>
      <c r="DC1177" s="16">
        <v>0</v>
      </c>
      <c r="DD1177" s="10" t="s">
        <v>156</v>
      </c>
      <c r="DE1177" s="10" t="s">
        <v>156</v>
      </c>
      <c r="DF1177" s="18" t="s">
        <v>156</v>
      </c>
      <c r="DG1177" s="17" t="s">
        <v>156</v>
      </c>
      <c r="DH1177" s="10" t="s">
        <v>156</v>
      </c>
      <c r="DI1177" s="17" t="s">
        <v>156</v>
      </c>
      <c r="DJ1177" s="17" t="s">
        <v>156</v>
      </c>
      <c r="DK1177" s="17" t="s">
        <v>156</v>
      </c>
      <c r="DL1177" s="17" t="s">
        <v>156</v>
      </c>
      <c r="DM1177" s="16">
        <v>0</v>
      </c>
      <c r="DN1177" s="10" t="s">
        <v>156</v>
      </c>
      <c r="DO1177" s="10" t="s">
        <v>156</v>
      </c>
      <c r="DP1177" s="16">
        <v>24</v>
      </c>
      <c r="DQ1177" s="16">
        <v>12</v>
      </c>
      <c r="DR1177" s="11">
        <v>12</v>
      </c>
      <c r="DS1177" s="16">
        <v>12</v>
      </c>
      <c r="DT1177" s="16">
        <v>1000</v>
      </c>
      <c r="DU1177" s="11" t="s">
        <v>181</v>
      </c>
      <c r="DV1177" s="11" t="s">
        <v>182</v>
      </c>
      <c r="DW1177" s="27" t="s">
        <v>156</v>
      </c>
      <c r="DX1177" s="27" t="s">
        <v>156</v>
      </c>
      <c r="DY1177" s="20" t="s">
        <v>3067</v>
      </c>
      <c r="DZ1177" s="16">
        <v>7</v>
      </c>
      <c r="EA1177" s="16">
        <v>0</v>
      </c>
      <c r="EB1177" s="27" t="s">
        <v>185</v>
      </c>
      <c r="EC1177" s="27" t="s">
        <v>156</v>
      </c>
      <c r="ED1177" s="27" t="s">
        <v>182</v>
      </c>
      <c r="EE1177" s="29">
        <v>44973.97042824074</v>
      </c>
      <c r="EF1177" s="28" t="s">
        <v>188</v>
      </c>
      <c r="EG1177" s="28" t="s">
        <v>189</v>
      </c>
      <c r="EH1177" s="28" t="s">
        <v>190</v>
      </c>
      <c r="EI1177" s="29">
        <v>45062.343865740739</v>
      </c>
      <c r="EJ1177" s="28" t="s">
        <v>197</v>
      </c>
      <c r="EK1177" s="28" t="s">
        <v>156</v>
      </c>
      <c r="EL1177" s="28" t="s">
        <v>198</v>
      </c>
      <c r="EM1177" s="45"/>
      <c r="EN1177" s="46" t="str">
        <f t="shared" si="127"/>
        <v>243F157A</v>
      </c>
      <c r="EO1177" s="47">
        <f t="shared" si="128"/>
        <v>45249</v>
      </c>
      <c r="EP1177" s="47" t="str">
        <f t="shared" si="129"/>
        <v/>
      </c>
      <c r="EQ1177" s="48" t="str">
        <f t="shared" ca="1" si="130"/>
        <v>Y</v>
      </c>
      <c r="ER1177" s="49" t="str">
        <f t="shared" si="131"/>
        <v/>
      </c>
      <c r="ES1177" s="50"/>
      <c r="ET1177" s="51" t="str">
        <f t="shared" si="132"/>
        <v/>
      </c>
      <c r="EU1177" s="52" t="str">
        <f t="shared" si="133"/>
        <v/>
      </c>
      <c r="EV1177" s="46"/>
    </row>
    <row r="1178" spans="1:153" ht="14.25" customHeight="1">
      <c r="A1178" s="8">
        <v>1171</v>
      </c>
      <c r="B1178" s="9" t="s">
        <v>141</v>
      </c>
      <c r="C1178" s="10" t="s">
        <v>206</v>
      </c>
      <c r="D1178" s="10" t="s">
        <v>2008</v>
      </c>
      <c r="E1178" s="10" t="s">
        <v>151</v>
      </c>
      <c r="F1178" s="9" t="s">
        <v>2972</v>
      </c>
      <c r="G1178" s="10" t="s">
        <v>572</v>
      </c>
      <c r="H1178" s="9" t="s">
        <v>573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3189</v>
      </c>
      <c r="S1178" s="9" t="s">
        <v>3190</v>
      </c>
      <c r="T1178" s="9" t="s">
        <v>2018</v>
      </c>
      <c r="U1178" s="9" t="s">
        <v>3190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3232</v>
      </c>
      <c r="AA1178" s="9" t="s">
        <v>3233</v>
      </c>
      <c r="AB1178" s="12" t="s">
        <v>3234</v>
      </c>
      <c r="AC1178" s="10" t="s">
        <v>3235</v>
      </c>
      <c r="AD1178" s="9" t="s">
        <v>3233</v>
      </c>
      <c r="AE1178" s="13" t="s">
        <v>3234</v>
      </c>
      <c r="AF1178" s="14" t="s">
        <v>596</v>
      </c>
      <c r="AG1178" s="10" t="s">
        <v>3236</v>
      </c>
      <c r="AH1178" s="11" t="s">
        <v>3237</v>
      </c>
      <c r="AI1178" s="11" t="s">
        <v>3238</v>
      </c>
      <c r="AJ1178" s="10" t="s">
        <v>3239</v>
      </c>
      <c r="AK1178" s="11" t="s">
        <v>3238</v>
      </c>
      <c r="AL1178" s="11" t="s">
        <v>3240</v>
      </c>
      <c r="AM1178" s="10" t="s">
        <v>3241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5</v>
      </c>
      <c r="AU1178" s="10" t="s">
        <v>142</v>
      </c>
      <c r="AV1178" s="16">
        <v>24000</v>
      </c>
      <c r="AW1178" s="16">
        <v>26000</v>
      </c>
      <c r="AX1178" s="16">
        <v>0</v>
      </c>
      <c r="AY1178" s="16">
        <v>6600</v>
      </c>
      <c r="AZ1178" s="16">
        <v>0</v>
      </c>
      <c r="BA1178" s="17">
        <v>45153</v>
      </c>
      <c r="BB1178" s="30" t="s">
        <v>175</v>
      </c>
      <c r="BC1178" s="18">
        <v>45119</v>
      </c>
      <c r="BD1178" s="17">
        <v>45322</v>
      </c>
      <c r="BE1178" s="17">
        <v>45351</v>
      </c>
      <c r="BF1178" s="17">
        <v>45122</v>
      </c>
      <c r="BG1178" s="10">
        <v>85153872</v>
      </c>
      <c r="BH1178" s="9" t="s">
        <v>414</v>
      </c>
      <c r="BI1178" s="19">
        <v>45047</v>
      </c>
      <c r="BJ1178" s="20">
        <v>45047</v>
      </c>
      <c r="BK1178" s="16">
        <v>5028</v>
      </c>
      <c r="BL1178" s="16">
        <v>25140</v>
      </c>
      <c r="BM1178" s="9" t="s">
        <v>177</v>
      </c>
      <c r="BN1178" s="9" t="s">
        <v>436</v>
      </c>
      <c r="BO1178" s="9" t="s">
        <v>635</v>
      </c>
      <c r="BP1178" s="17">
        <v>45153</v>
      </c>
      <c r="BQ1178" s="17">
        <v>45153</v>
      </c>
      <c r="BR1178" s="17" t="s">
        <v>156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 t="s">
        <v>156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44950</v>
      </c>
      <c r="CD1178" s="10" t="s">
        <v>2182</v>
      </c>
      <c r="CE1178" s="17" t="s">
        <v>156</v>
      </c>
      <c r="CF1178" s="17" t="s">
        <v>156</v>
      </c>
      <c r="CG1178" s="17" t="s">
        <v>156</v>
      </c>
      <c r="CH1178" s="17">
        <v>44952</v>
      </c>
      <c r="CI1178" s="16">
        <v>5000</v>
      </c>
      <c r="CJ1178" s="10" t="s">
        <v>3242</v>
      </c>
      <c r="CK1178" s="10" t="s">
        <v>230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 t="s">
        <v>156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44957</v>
      </c>
      <c r="CX1178" s="10" t="s">
        <v>1850</v>
      </c>
      <c r="CY1178" s="17" t="s">
        <v>156</v>
      </c>
      <c r="CZ1178" s="17" t="s">
        <v>156</v>
      </c>
      <c r="DA1178" s="17" t="s">
        <v>156</v>
      </c>
      <c r="DB1178" s="17">
        <v>44952</v>
      </c>
      <c r="DC1178" s="16">
        <v>5028</v>
      </c>
      <c r="DD1178" s="10" t="s">
        <v>3243</v>
      </c>
      <c r="DE1178" s="10" t="s">
        <v>230</v>
      </c>
      <c r="DF1178" s="18" t="s">
        <v>156</v>
      </c>
      <c r="DG1178" s="17">
        <v>45072</v>
      </c>
      <c r="DH1178" s="10" t="s">
        <v>425</v>
      </c>
      <c r="DI1178" s="17" t="s">
        <v>156</v>
      </c>
      <c r="DJ1178" s="17" t="s">
        <v>156</v>
      </c>
      <c r="DK1178" s="17" t="s">
        <v>156</v>
      </c>
      <c r="DL1178" s="17">
        <v>45068</v>
      </c>
      <c r="DM1178" s="16">
        <v>5028</v>
      </c>
      <c r="DN1178" s="10" t="s">
        <v>3244</v>
      </c>
      <c r="DO1178" s="10" t="s">
        <v>230</v>
      </c>
      <c r="DP1178" s="16">
        <v>12</v>
      </c>
      <c r="DQ1178" s="16">
        <v>8</v>
      </c>
      <c r="DR1178" s="11">
        <v>8</v>
      </c>
      <c r="DS1178" s="16">
        <v>8</v>
      </c>
      <c r="DT1178" s="16">
        <v>0</v>
      </c>
      <c r="DU1178" s="11" t="s">
        <v>181</v>
      </c>
      <c r="DV1178" s="11" t="s">
        <v>182</v>
      </c>
      <c r="DW1178" s="27" t="s">
        <v>156</v>
      </c>
      <c r="DX1178" s="27" t="s">
        <v>156</v>
      </c>
      <c r="DY1178" s="20" t="s">
        <v>1921</v>
      </c>
      <c r="DZ1178" s="16">
        <v>7</v>
      </c>
      <c r="EA1178" s="16">
        <v>0</v>
      </c>
      <c r="EB1178" s="27" t="s">
        <v>185</v>
      </c>
      <c r="EC1178" s="27" t="s">
        <v>419</v>
      </c>
      <c r="ED1178" s="27" t="s">
        <v>182</v>
      </c>
      <c r="EE1178" s="29">
        <v>44915.605208333334</v>
      </c>
      <c r="EF1178" s="28" t="s">
        <v>188</v>
      </c>
      <c r="EG1178" s="28" t="s">
        <v>189</v>
      </c>
      <c r="EH1178" s="28" t="s">
        <v>190</v>
      </c>
      <c r="EI1178" s="29">
        <v>45068.764849537038</v>
      </c>
      <c r="EJ1178" s="28" t="s">
        <v>440</v>
      </c>
      <c r="EK1178" s="28" t="s">
        <v>441</v>
      </c>
      <c r="EL1178" s="28" t="s">
        <v>237</v>
      </c>
      <c r="EM1178" s="45" t="s">
        <v>3713</v>
      </c>
      <c r="EN1178" s="46" t="str">
        <f t="shared" si="127"/>
        <v>343F242A</v>
      </c>
      <c r="EO1178" s="47">
        <f t="shared" si="128"/>
        <v>45146</v>
      </c>
      <c r="EP1178" s="47">
        <f t="shared" si="129"/>
        <v>44957</v>
      </c>
      <c r="EQ1178" s="48" t="str">
        <f t="shared" ca="1" si="130"/>
        <v>Past</v>
      </c>
      <c r="ER1178" s="49">
        <f t="shared" si="131"/>
        <v>189</v>
      </c>
      <c r="ES1178" s="50"/>
      <c r="ET1178" s="51">
        <f t="shared" si="132"/>
        <v>189</v>
      </c>
      <c r="EU1178" s="52">
        <f t="shared" si="133"/>
        <v>950292</v>
      </c>
      <c r="EV1178" s="46"/>
      <c r="EW1178" s="23" t="s">
        <v>3714</v>
      </c>
    </row>
    <row r="1179" spans="1:153" ht="14.25" customHeight="1">
      <c r="A1179" s="8">
        <v>1172</v>
      </c>
      <c r="B1179" s="9" t="s">
        <v>141</v>
      </c>
      <c r="C1179" s="10" t="s">
        <v>206</v>
      </c>
      <c r="D1179" s="10" t="s">
        <v>2008</v>
      </c>
      <c r="E1179" s="10" t="s">
        <v>151</v>
      </c>
      <c r="F1179" s="9" t="s">
        <v>2972</v>
      </c>
      <c r="G1179" s="10" t="s">
        <v>572</v>
      </c>
      <c r="H1179" s="9" t="s">
        <v>573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3189</v>
      </c>
      <c r="S1179" s="9" t="s">
        <v>3190</v>
      </c>
      <c r="T1179" s="9" t="s">
        <v>2018</v>
      </c>
      <c r="U1179" s="9" t="s">
        <v>3190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3232</v>
      </c>
      <c r="AA1179" s="9" t="s">
        <v>3233</v>
      </c>
      <c r="AB1179" s="12" t="s">
        <v>3234</v>
      </c>
      <c r="AC1179" s="10" t="s">
        <v>3235</v>
      </c>
      <c r="AD1179" s="9" t="s">
        <v>3233</v>
      </c>
      <c r="AE1179" s="13" t="s">
        <v>3234</v>
      </c>
      <c r="AF1179" s="14" t="s">
        <v>596</v>
      </c>
      <c r="AG1179" s="10" t="s">
        <v>3236</v>
      </c>
      <c r="AH1179" s="11" t="s">
        <v>3237</v>
      </c>
      <c r="AI1179" s="11" t="s">
        <v>3238</v>
      </c>
      <c r="AJ1179" s="10" t="s">
        <v>3239</v>
      </c>
      <c r="AK1179" s="11" t="s">
        <v>3238</v>
      </c>
      <c r="AL1179" s="11" t="s">
        <v>3240</v>
      </c>
      <c r="AM1179" s="10" t="s">
        <v>3241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5</v>
      </c>
      <c r="AU1179" s="10" t="s">
        <v>142</v>
      </c>
      <c r="AV1179" s="16">
        <v>24000</v>
      </c>
      <c r="AW1179" s="16">
        <v>26000</v>
      </c>
      <c r="AX1179" s="16">
        <v>0</v>
      </c>
      <c r="AY1179" s="16">
        <v>6600</v>
      </c>
      <c r="AZ1179" s="16">
        <v>0</v>
      </c>
      <c r="BA1179" s="17">
        <v>45153</v>
      </c>
      <c r="BB1179" s="30" t="s">
        <v>175</v>
      </c>
      <c r="BC1179" s="18">
        <v>45119</v>
      </c>
      <c r="BD1179" s="17">
        <v>45322</v>
      </c>
      <c r="BE1179" s="17">
        <v>45351</v>
      </c>
      <c r="BF1179" s="17">
        <v>45122</v>
      </c>
      <c r="BG1179" s="10">
        <v>85153874</v>
      </c>
      <c r="BH1179" s="9" t="s">
        <v>319</v>
      </c>
      <c r="BI1179" s="19">
        <v>45139</v>
      </c>
      <c r="BJ1179" s="20">
        <v>45145</v>
      </c>
      <c r="BK1179" s="16">
        <v>1524</v>
      </c>
      <c r="BL1179" s="16">
        <v>7620</v>
      </c>
      <c r="BM1179" s="9" t="s">
        <v>177</v>
      </c>
      <c r="BN1179" s="9" t="s">
        <v>383</v>
      </c>
      <c r="BO1179" s="9" t="s">
        <v>156</v>
      </c>
      <c r="BP1179" s="17">
        <v>45184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>
        <v>44957</v>
      </c>
      <c r="CD1179" s="10" t="s">
        <v>2182</v>
      </c>
      <c r="CE1179" s="17" t="s">
        <v>156</v>
      </c>
      <c r="CF1179" s="17" t="s">
        <v>156</v>
      </c>
      <c r="CG1179" s="17" t="s">
        <v>156</v>
      </c>
      <c r="CH1179" s="17">
        <v>44952</v>
      </c>
      <c r="CI1179" s="16">
        <v>4000</v>
      </c>
      <c r="CJ1179" s="10" t="s">
        <v>3245</v>
      </c>
      <c r="CK1179" s="10" t="s">
        <v>230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>
        <v>45062</v>
      </c>
      <c r="CX1179" s="10" t="s">
        <v>1873</v>
      </c>
      <c r="CY1179" s="17">
        <v>45062</v>
      </c>
      <c r="CZ1179" s="17" t="s">
        <v>156</v>
      </c>
      <c r="DA1179" s="17">
        <v>45006</v>
      </c>
      <c r="DB1179" s="17">
        <v>45057</v>
      </c>
      <c r="DC1179" s="16">
        <v>1524</v>
      </c>
      <c r="DD1179" s="10" t="s">
        <v>3246</v>
      </c>
      <c r="DE1179" s="10" t="s">
        <v>230</v>
      </c>
      <c r="DF1179" s="18" t="s">
        <v>156</v>
      </c>
      <c r="DG1179" s="17">
        <v>45125</v>
      </c>
      <c r="DH1179" s="10" t="s">
        <v>2647</v>
      </c>
      <c r="DI1179" s="17">
        <v>45125</v>
      </c>
      <c r="DJ1179" s="17" t="s">
        <v>156</v>
      </c>
      <c r="DK1179" s="17">
        <v>45006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12</v>
      </c>
      <c r="DQ1179" s="16">
        <v>8</v>
      </c>
      <c r="DR1179" s="11">
        <v>8</v>
      </c>
      <c r="DS1179" s="16">
        <v>8</v>
      </c>
      <c r="DT1179" s="16">
        <v>0</v>
      </c>
      <c r="DU1179" s="11" t="s">
        <v>181</v>
      </c>
      <c r="DV1179" s="11" t="s">
        <v>182</v>
      </c>
      <c r="DW1179" s="27" t="s">
        <v>156</v>
      </c>
      <c r="DX1179" s="27" t="s">
        <v>156</v>
      </c>
      <c r="DY1179" s="20" t="s">
        <v>2388</v>
      </c>
      <c r="DZ1179" s="16">
        <v>7</v>
      </c>
      <c r="EA1179" s="16">
        <v>0</v>
      </c>
      <c r="EB1179" s="27" t="s">
        <v>185</v>
      </c>
      <c r="EC1179" s="27" t="s">
        <v>419</v>
      </c>
      <c r="ED1179" s="27" t="s">
        <v>182</v>
      </c>
      <c r="EE1179" s="29">
        <v>44915.605208333334</v>
      </c>
      <c r="EF1179" s="28" t="s">
        <v>188</v>
      </c>
      <c r="EG1179" s="28" t="s">
        <v>189</v>
      </c>
      <c r="EH1179" s="28" t="s">
        <v>190</v>
      </c>
      <c r="EI1179" s="29">
        <v>45097.818483796298</v>
      </c>
      <c r="EJ1179" s="28" t="s">
        <v>197</v>
      </c>
      <c r="EK1179" s="28" t="s">
        <v>156</v>
      </c>
      <c r="EL1179" s="28" t="s">
        <v>198</v>
      </c>
      <c r="EM1179" s="45" t="s">
        <v>3713</v>
      </c>
      <c r="EN1179" s="46" t="str">
        <f t="shared" si="127"/>
        <v>343F242A</v>
      </c>
      <c r="EO1179" s="47">
        <f t="shared" si="128"/>
        <v>45177</v>
      </c>
      <c r="EP1179" s="47">
        <f t="shared" si="129"/>
        <v>45062</v>
      </c>
      <c r="EQ1179" s="48" t="str">
        <f t="shared" ca="1" si="130"/>
        <v>Past</v>
      </c>
      <c r="ER1179" s="49">
        <f t="shared" si="131"/>
        <v>115</v>
      </c>
      <c r="ES1179" s="50"/>
      <c r="ET1179" s="51">
        <f t="shared" si="132"/>
        <v>115</v>
      </c>
      <c r="EU1179" s="52">
        <f t="shared" si="133"/>
        <v>175260</v>
      </c>
      <c r="EV1179" s="46"/>
      <c r="EW1179" s="23" t="s">
        <v>3714</v>
      </c>
    </row>
    <row r="1180" spans="1:153" ht="14.25" customHeight="1">
      <c r="A1180" s="8">
        <v>1173</v>
      </c>
      <c r="B1180" s="9" t="s">
        <v>141</v>
      </c>
      <c r="C1180" s="10" t="s">
        <v>206</v>
      </c>
      <c r="D1180" s="10" t="s">
        <v>2008</v>
      </c>
      <c r="E1180" s="10" t="s">
        <v>151</v>
      </c>
      <c r="F1180" s="9" t="s">
        <v>2972</v>
      </c>
      <c r="G1180" s="10" t="s">
        <v>572</v>
      </c>
      <c r="H1180" s="9" t="s">
        <v>573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3189</v>
      </c>
      <c r="S1180" s="9" t="s">
        <v>3190</v>
      </c>
      <c r="T1180" s="9" t="s">
        <v>2018</v>
      </c>
      <c r="U1180" s="9" t="s">
        <v>3190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3232</v>
      </c>
      <c r="AA1180" s="9" t="s">
        <v>3233</v>
      </c>
      <c r="AB1180" s="12" t="s">
        <v>3234</v>
      </c>
      <c r="AC1180" s="10" t="s">
        <v>3235</v>
      </c>
      <c r="AD1180" s="9" t="s">
        <v>3233</v>
      </c>
      <c r="AE1180" s="13" t="s">
        <v>3234</v>
      </c>
      <c r="AF1180" s="14" t="s">
        <v>596</v>
      </c>
      <c r="AG1180" s="10" t="s">
        <v>3236</v>
      </c>
      <c r="AH1180" s="11" t="s">
        <v>3237</v>
      </c>
      <c r="AI1180" s="11" t="s">
        <v>3238</v>
      </c>
      <c r="AJ1180" s="10" t="s">
        <v>3239</v>
      </c>
      <c r="AK1180" s="11" t="s">
        <v>3238</v>
      </c>
      <c r="AL1180" s="11" t="s">
        <v>3240</v>
      </c>
      <c r="AM1180" s="10" t="s">
        <v>3241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5</v>
      </c>
      <c r="AU1180" s="10" t="s">
        <v>142</v>
      </c>
      <c r="AV1180" s="16">
        <v>24000</v>
      </c>
      <c r="AW1180" s="16">
        <v>26000</v>
      </c>
      <c r="AX1180" s="16">
        <v>0</v>
      </c>
      <c r="AY1180" s="16">
        <v>6600</v>
      </c>
      <c r="AZ1180" s="16">
        <v>0</v>
      </c>
      <c r="BA1180" s="17">
        <v>45153</v>
      </c>
      <c r="BB1180" s="30" t="s">
        <v>175</v>
      </c>
      <c r="BC1180" s="18">
        <v>45119</v>
      </c>
      <c r="BD1180" s="17">
        <v>45322</v>
      </c>
      <c r="BE1180" s="17">
        <v>45351</v>
      </c>
      <c r="BF1180" s="17">
        <v>45122</v>
      </c>
      <c r="BG1180" s="10">
        <v>85153876</v>
      </c>
      <c r="BH1180" s="9" t="s">
        <v>321</v>
      </c>
      <c r="BI1180" s="19">
        <v>45170</v>
      </c>
      <c r="BJ1180" s="20">
        <v>45173</v>
      </c>
      <c r="BK1180" s="16">
        <v>1720</v>
      </c>
      <c r="BL1180" s="16">
        <v>8600</v>
      </c>
      <c r="BM1180" s="9" t="s">
        <v>177</v>
      </c>
      <c r="BN1180" s="9" t="s">
        <v>383</v>
      </c>
      <c r="BO1180" s="9" t="s">
        <v>156</v>
      </c>
      <c r="BP1180" s="17">
        <v>45214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>
        <v>44957</v>
      </c>
      <c r="CD1180" s="10" t="s">
        <v>2182</v>
      </c>
      <c r="CE1180" s="17" t="s">
        <v>156</v>
      </c>
      <c r="CF1180" s="17" t="s">
        <v>156</v>
      </c>
      <c r="CG1180" s="17" t="s">
        <v>156</v>
      </c>
      <c r="CH1180" s="17">
        <v>44952</v>
      </c>
      <c r="CI1180" s="16">
        <v>3000</v>
      </c>
      <c r="CJ1180" s="10" t="s">
        <v>3247</v>
      </c>
      <c r="CK1180" s="10" t="s">
        <v>230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>
        <v>45090</v>
      </c>
      <c r="CX1180" s="10" t="s">
        <v>193</v>
      </c>
      <c r="CY1180" s="17">
        <v>45090</v>
      </c>
      <c r="CZ1180" s="17" t="s">
        <v>156</v>
      </c>
      <c r="DA1180" s="17">
        <v>45006</v>
      </c>
      <c r="DB1180" s="17">
        <v>45084</v>
      </c>
      <c r="DC1180" s="16">
        <v>1720</v>
      </c>
      <c r="DD1180" s="10" t="s">
        <v>3248</v>
      </c>
      <c r="DE1180" s="10" t="s">
        <v>230</v>
      </c>
      <c r="DF1180" s="18" t="s">
        <v>156</v>
      </c>
      <c r="DG1180" s="17">
        <v>45152</v>
      </c>
      <c r="DH1180" s="10" t="s">
        <v>156</v>
      </c>
      <c r="DI1180" s="17">
        <v>45153</v>
      </c>
      <c r="DJ1180" s="17" t="s">
        <v>156</v>
      </c>
      <c r="DK1180" s="17">
        <v>45006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12</v>
      </c>
      <c r="DQ1180" s="16">
        <v>8</v>
      </c>
      <c r="DR1180" s="11">
        <v>8</v>
      </c>
      <c r="DS1180" s="16">
        <v>8</v>
      </c>
      <c r="DT1180" s="16">
        <v>0</v>
      </c>
      <c r="DU1180" s="11" t="s">
        <v>181</v>
      </c>
      <c r="DV1180" s="11" t="s">
        <v>182</v>
      </c>
      <c r="DW1180" s="27" t="s">
        <v>156</v>
      </c>
      <c r="DX1180" s="27" t="s">
        <v>156</v>
      </c>
      <c r="DY1180" s="20" t="s">
        <v>1927</v>
      </c>
      <c r="DZ1180" s="16">
        <v>7</v>
      </c>
      <c r="EA1180" s="16">
        <v>0</v>
      </c>
      <c r="EB1180" s="27" t="s">
        <v>185</v>
      </c>
      <c r="EC1180" s="27" t="s">
        <v>419</v>
      </c>
      <c r="ED1180" s="27" t="s">
        <v>182</v>
      </c>
      <c r="EE1180" s="29">
        <v>44915.606296296297</v>
      </c>
      <c r="EF1180" s="28" t="s">
        <v>188</v>
      </c>
      <c r="EG1180" s="28" t="s">
        <v>189</v>
      </c>
      <c r="EH1180" s="28" t="s">
        <v>190</v>
      </c>
      <c r="EI1180" s="29">
        <v>45096.814641203702</v>
      </c>
      <c r="EJ1180" s="28" t="s">
        <v>197</v>
      </c>
      <c r="EK1180" s="28" t="s">
        <v>156</v>
      </c>
      <c r="EL1180" s="28" t="s">
        <v>198</v>
      </c>
      <c r="EM1180" s="45" t="s">
        <v>3713</v>
      </c>
      <c r="EN1180" s="46" t="str">
        <f t="shared" si="127"/>
        <v>343F242A</v>
      </c>
      <c r="EO1180" s="47">
        <f t="shared" si="128"/>
        <v>45207</v>
      </c>
      <c r="EP1180" s="47">
        <f t="shared" si="129"/>
        <v>45090</v>
      </c>
      <c r="EQ1180" s="48" t="str">
        <f t="shared" ca="1" si="130"/>
        <v>Past</v>
      </c>
      <c r="ER1180" s="49">
        <f t="shared" si="131"/>
        <v>117</v>
      </c>
      <c r="ES1180" s="50"/>
      <c r="ET1180" s="51">
        <f t="shared" si="132"/>
        <v>117</v>
      </c>
      <c r="EU1180" s="52">
        <f t="shared" si="133"/>
        <v>201240</v>
      </c>
      <c r="EV1180" s="46"/>
      <c r="EW1180" s="23" t="s">
        <v>3714</v>
      </c>
    </row>
    <row r="1181" spans="1:153" ht="14.25" customHeight="1">
      <c r="A1181" s="8">
        <v>1174</v>
      </c>
      <c r="B1181" s="9" t="s">
        <v>141</v>
      </c>
      <c r="C1181" s="10" t="s">
        <v>206</v>
      </c>
      <c r="D1181" s="10" t="s">
        <v>2008</v>
      </c>
      <c r="E1181" s="10" t="s">
        <v>151</v>
      </c>
      <c r="F1181" s="9" t="s">
        <v>2972</v>
      </c>
      <c r="G1181" s="10" t="s">
        <v>572</v>
      </c>
      <c r="H1181" s="9" t="s">
        <v>573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3189</v>
      </c>
      <c r="S1181" s="9" t="s">
        <v>3190</v>
      </c>
      <c r="T1181" s="9" t="s">
        <v>2018</v>
      </c>
      <c r="U1181" s="9" t="s">
        <v>3190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3232</v>
      </c>
      <c r="AA1181" s="9" t="s">
        <v>3233</v>
      </c>
      <c r="AB1181" s="12" t="s">
        <v>3234</v>
      </c>
      <c r="AC1181" s="10" t="s">
        <v>3235</v>
      </c>
      <c r="AD1181" s="9" t="s">
        <v>3233</v>
      </c>
      <c r="AE1181" s="13" t="s">
        <v>3234</v>
      </c>
      <c r="AF1181" s="14" t="s">
        <v>596</v>
      </c>
      <c r="AG1181" s="10" t="s">
        <v>3236</v>
      </c>
      <c r="AH1181" s="11" t="s">
        <v>3237</v>
      </c>
      <c r="AI1181" s="11" t="s">
        <v>3238</v>
      </c>
      <c r="AJ1181" s="10" t="s">
        <v>3239</v>
      </c>
      <c r="AK1181" s="11" t="s">
        <v>3238</v>
      </c>
      <c r="AL1181" s="11" t="s">
        <v>3240</v>
      </c>
      <c r="AM1181" s="10" t="s">
        <v>3241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5</v>
      </c>
      <c r="AU1181" s="10" t="s">
        <v>142</v>
      </c>
      <c r="AV1181" s="16">
        <v>24000</v>
      </c>
      <c r="AW1181" s="16">
        <v>26000</v>
      </c>
      <c r="AX1181" s="16">
        <v>0</v>
      </c>
      <c r="AY1181" s="16">
        <v>6600</v>
      </c>
      <c r="AZ1181" s="16">
        <v>0</v>
      </c>
      <c r="BA1181" s="17">
        <v>45153</v>
      </c>
      <c r="BB1181" s="30" t="s">
        <v>175</v>
      </c>
      <c r="BC1181" s="18">
        <v>45119</v>
      </c>
      <c r="BD1181" s="17">
        <v>45322</v>
      </c>
      <c r="BE1181" s="17">
        <v>45351</v>
      </c>
      <c r="BF1181" s="17">
        <v>45122</v>
      </c>
      <c r="BG1181" s="10">
        <v>85654276</v>
      </c>
      <c r="BH1181" s="9" t="s">
        <v>258</v>
      </c>
      <c r="BI1181" s="19">
        <v>45200</v>
      </c>
      <c r="BJ1181" s="20">
        <v>45208</v>
      </c>
      <c r="BK1181" s="16">
        <v>3000</v>
      </c>
      <c r="BL1181" s="16">
        <v>15000</v>
      </c>
      <c r="BM1181" s="9" t="s">
        <v>177</v>
      </c>
      <c r="BN1181" s="9" t="s">
        <v>470</v>
      </c>
      <c r="BO1181" s="9" t="s">
        <v>156</v>
      </c>
      <c r="BP1181" s="17">
        <v>45222</v>
      </c>
      <c r="BQ1181" s="17" t="s">
        <v>156</v>
      </c>
      <c r="BR1181" s="17">
        <v>45222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>
        <v>45068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>
        <v>45104</v>
      </c>
      <c r="CD1181" s="10" t="s">
        <v>156</v>
      </c>
      <c r="CE1181" s="17" t="s">
        <v>156</v>
      </c>
      <c r="CF1181" s="17" t="s">
        <v>156</v>
      </c>
      <c r="CG1181" s="17">
        <v>45068</v>
      </c>
      <c r="CH1181" s="17">
        <v>45099</v>
      </c>
      <c r="CI1181" s="16">
        <v>3000</v>
      </c>
      <c r="CJ1181" s="10" t="s">
        <v>3249</v>
      </c>
      <c r="CK1181" s="10" t="s">
        <v>230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>
        <v>45068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>
        <v>45160</v>
      </c>
      <c r="CX1181" s="10" t="s">
        <v>2085</v>
      </c>
      <c r="CY1181" s="17" t="s">
        <v>156</v>
      </c>
      <c r="CZ1181" s="17" t="s">
        <v>156</v>
      </c>
      <c r="DA1181" s="17">
        <v>45068</v>
      </c>
      <c r="DB1181" s="17" t="s">
        <v>156</v>
      </c>
      <c r="DC1181" s="16">
        <v>0</v>
      </c>
      <c r="DD1181" s="10" t="s">
        <v>156</v>
      </c>
      <c r="DE1181" s="10" t="s">
        <v>156</v>
      </c>
      <c r="DF1181" s="18" t="s">
        <v>156</v>
      </c>
      <c r="DG1181" s="17">
        <v>45204</v>
      </c>
      <c r="DH1181" s="10" t="s">
        <v>2558</v>
      </c>
      <c r="DI1181" s="17" t="s">
        <v>156</v>
      </c>
      <c r="DJ1181" s="17" t="s">
        <v>156</v>
      </c>
      <c r="DK1181" s="17">
        <v>45068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12</v>
      </c>
      <c r="DQ1181" s="16">
        <v>8</v>
      </c>
      <c r="DR1181" s="11">
        <v>8</v>
      </c>
      <c r="DS1181" s="16">
        <v>8</v>
      </c>
      <c r="DT1181" s="16">
        <v>0</v>
      </c>
      <c r="DU1181" s="11" t="s">
        <v>181</v>
      </c>
      <c r="DV1181" s="11" t="s">
        <v>182</v>
      </c>
      <c r="DW1181" s="27" t="s">
        <v>156</v>
      </c>
      <c r="DX1181" s="27" t="s">
        <v>156</v>
      </c>
      <c r="DY1181" s="20" t="s">
        <v>2221</v>
      </c>
      <c r="DZ1181" s="16">
        <v>7</v>
      </c>
      <c r="EA1181" s="16">
        <v>0</v>
      </c>
      <c r="EB1181" s="27" t="s">
        <v>185</v>
      </c>
      <c r="EC1181" s="27" t="s">
        <v>419</v>
      </c>
      <c r="ED1181" s="27" t="s">
        <v>182</v>
      </c>
      <c r="EE1181" s="29">
        <v>45068.822800925926</v>
      </c>
      <c r="EF1181" s="28" t="s">
        <v>186</v>
      </c>
      <c r="EG1181" s="28" t="s">
        <v>156</v>
      </c>
      <c r="EH1181" s="28" t="s">
        <v>187</v>
      </c>
      <c r="EI1181" s="29">
        <v>45115.510740740741</v>
      </c>
      <c r="EJ1181" s="28" t="s">
        <v>542</v>
      </c>
      <c r="EK1181" s="28" t="s">
        <v>156</v>
      </c>
      <c r="EL1181" s="28" t="s">
        <v>543</v>
      </c>
      <c r="EM1181" s="45" t="s">
        <v>3713</v>
      </c>
      <c r="EN1181" s="46" t="str">
        <f t="shared" si="127"/>
        <v>343F242A</v>
      </c>
      <c r="EO1181" s="47">
        <f t="shared" si="128"/>
        <v>45215</v>
      </c>
      <c r="EP1181" s="47">
        <f t="shared" si="129"/>
        <v>45160</v>
      </c>
      <c r="EQ1181" s="48" t="str">
        <f t="shared" ca="1" si="130"/>
        <v>Y</v>
      </c>
      <c r="ER1181" s="49">
        <f t="shared" si="131"/>
        <v>55</v>
      </c>
      <c r="ES1181" s="50"/>
      <c r="ET1181" s="51">
        <f t="shared" si="132"/>
        <v>55</v>
      </c>
      <c r="EU1181" s="52">
        <f t="shared" si="133"/>
        <v>165000</v>
      </c>
      <c r="EV1181" s="46"/>
      <c r="EW1181" s="23" t="s">
        <v>3721</v>
      </c>
    </row>
    <row r="1182" spans="1:153" ht="14.25" customHeight="1">
      <c r="A1182" s="8">
        <v>1175</v>
      </c>
      <c r="B1182" s="9" t="s">
        <v>141</v>
      </c>
      <c r="C1182" s="10" t="s">
        <v>206</v>
      </c>
      <c r="D1182" s="10" t="s">
        <v>2008</v>
      </c>
      <c r="E1182" s="10" t="s">
        <v>151</v>
      </c>
      <c r="F1182" s="9" t="s">
        <v>2972</v>
      </c>
      <c r="G1182" s="10" t="s">
        <v>572</v>
      </c>
      <c r="H1182" s="9" t="s">
        <v>573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3189</v>
      </c>
      <c r="S1182" s="9" t="s">
        <v>3190</v>
      </c>
      <c r="T1182" s="9" t="s">
        <v>2018</v>
      </c>
      <c r="U1182" s="9" t="s">
        <v>3190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3232</v>
      </c>
      <c r="AA1182" s="9" t="s">
        <v>3233</v>
      </c>
      <c r="AB1182" s="12" t="s">
        <v>3234</v>
      </c>
      <c r="AC1182" s="10" t="s">
        <v>3235</v>
      </c>
      <c r="AD1182" s="9" t="s">
        <v>3233</v>
      </c>
      <c r="AE1182" s="13" t="s">
        <v>3234</v>
      </c>
      <c r="AF1182" s="14" t="s">
        <v>596</v>
      </c>
      <c r="AG1182" s="10" t="s">
        <v>3236</v>
      </c>
      <c r="AH1182" s="11" t="s">
        <v>3237</v>
      </c>
      <c r="AI1182" s="11" t="s">
        <v>3238</v>
      </c>
      <c r="AJ1182" s="10" t="s">
        <v>3239</v>
      </c>
      <c r="AK1182" s="11" t="s">
        <v>3238</v>
      </c>
      <c r="AL1182" s="11" t="s">
        <v>3240</v>
      </c>
      <c r="AM1182" s="10" t="s">
        <v>3241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5</v>
      </c>
      <c r="AU1182" s="10" t="s">
        <v>142</v>
      </c>
      <c r="AV1182" s="16">
        <v>24000</v>
      </c>
      <c r="AW1182" s="16">
        <v>26000</v>
      </c>
      <c r="AX1182" s="16">
        <v>0</v>
      </c>
      <c r="AY1182" s="16">
        <v>6600</v>
      </c>
      <c r="AZ1182" s="16">
        <v>0</v>
      </c>
      <c r="BA1182" s="17">
        <v>45153</v>
      </c>
      <c r="BB1182" s="30" t="s">
        <v>175</v>
      </c>
      <c r="BC1182" s="18">
        <v>45119</v>
      </c>
      <c r="BD1182" s="17">
        <v>45322</v>
      </c>
      <c r="BE1182" s="17">
        <v>45351</v>
      </c>
      <c r="BF1182" s="17">
        <v>45122</v>
      </c>
      <c r="BG1182" s="10">
        <v>85654275</v>
      </c>
      <c r="BH1182" s="9" t="s">
        <v>303</v>
      </c>
      <c r="BI1182" s="19">
        <v>45200</v>
      </c>
      <c r="BJ1182" s="20">
        <v>45222</v>
      </c>
      <c r="BK1182" s="16">
        <v>1000</v>
      </c>
      <c r="BL1182" s="16">
        <v>5000</v>
      </c>
      <c r="BM1182" s="9" t="s">
        <v>177</v>
      </c>
      <c r="BN1182" s="9" t="s">
        <v>470</v>
      </c>
      <c r="BO1182" s="9" t="s">
        <v>156</v>
      </c>
      <c r="BP1182" s="17">
        <v>45236</v>
      </c>
      <c r="BQ1182" s="17" t="s">
        <v>156</v>
      </c>
      <c r="BR1182" s="17">
        <v>45236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>
        <v>45068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45104</v>
      </c>
      <c r="CD1182" s="10" t="s">
        <v>3250</v>
      </c>
      <c r="CE1182" s="17" t="s">
        <v>156</v>
      </c>
      <c r="CF1182" s="17" t="s">
        <v>156</v>
      </c>
      <c r="CG1182" s="17">
        <v>45068</v>
      </c>
      <c r="CH1182" s="17">
        <v>45099</v>
      </c>
      <c r="CI1182" s="16">
        <v>1000</v>
      </c>
      <c r="CJ1182" s="10" t="s">
        <v>3251</v>
      </c>
      <c r="CK1182" s="10" t="s">
        <v>230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>
        <v>45068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45174</v>
      </c>
      <c r="CX1182" s="10" t="s">
        <v>2557</v>
      </c>
      <c r="CY1182" s="17" t="s">
        <v>156</v>
      </c>
      <c r="CZ1182" s="17" t="s">
        <v>156</v>
      </c>
      <c r="DA1182" s="17">
        <v>45068</v>
      </c>
      <c r="DB1182" s="17" t="s">
        <v>156</v>
      </c>
      <c r="DC1182" s="16">
        <v>0</v>
      </c>
      <c r="DD1182" s="10" t="s">
        <v>156</v>
      </c>
      <c r="DE1182" s="10" t="s">
        <v>156</v>
      </c>
      <c r="DF1182" s="18" t="s">
        <v>156</v>
      </c>
      <c r="DG1182" s="17">
        <v>45218</v>
      </c>
      <c r="DH1182" s="10" t="s">
        <v>3110</v>
      </c>
      <c r="DI1182" s="17" t="s">
        <v>156</v>
      </c>
      <c r="DJ1182" s="17" t="s">
        <v>156</v>
      </c>
      <c r="DK1182" s="17">
        <v>45068</v>
      </c>
      <c r="DL1182" s="17" t="s">
        <v>156</v>
      </c>
      <c r="DM1182" s="16">
        <v>0</v>
      </c>
      <c r="DN1182" s="10" t="s">
        <v>156</v>
      </c>
      <c r="DO1182" s="10" t="s">
        <v>156</v>
      </c>
      <c r="DP1182" s="16">
        <v>12</v>
      </c>
      <c r="DQ1182" s="16">
        <v>8</v>
      </c>
      <c r="DR1182" s="11">
        <v>8</v>
      </c>
      <c r="DS1182" s="16">
        <v>8</v>
      </c>
      <c r="DT1182" s="16">
        <v>0</v>
      </c>
      <c r="DU1182" s="11" t="s">
        <v>181</v>
      </c>
      <c r="DV1182" s="11" t="s">
        <v>182</v>
      </c>
      <c r="DW1182" s="27" t="s">
        <v>156</v>
      </c>
      <c r="DX1182" s="27" t="s">
        <v>156</v>
      </c>
      <c r="DY1182" s="20" t="s">
        <v>3217</v>
      </c>
      <c r="DZ1182" s="16">
        <v>7</v>
      </c>
      <c r="EA1182" s="16">
        <v>0</v>
      </c>
      <c r="EB1182" s="27" t="s">
        <v>185</v>
      </c>
      <c r="EC1182" s="27" t="s">
        <v>419</v>
      </c>
      <c r="ED1182" s="27" t="s">
        <v>182</v>
      </c>
      <c r="EE1182" s="29">
        <v>45068.822800925926</v>
      </c>
      <c r="EF1182" s="28" t="s">
        <v>186</v>
      </c>
      <c r="EG1182" s="28" t="s">
        <v>156</v>
      </c>
      <c r="EH1182" s="28" t="s">
        <v>187</v>
      </c>
      <c r="EI1182" s="29">
        <v>45110.818703703706</v>
      </c>
      <c r="EJ1182" s="28" t="s">
        <v>197</v>
      </c>
      <c r="EK1182" s="28" t="s">
        <v>156</v>
      </c>
      <c r="EL1182" s="28" t="s">
        <v>198</v>
      </c>
      <c r="EM1182" s="45" t="s">
        <v>3713</v>
      </c>
      <c r="EN1182" s="46" t="str">
        <f t="shared" si="127"/>
        <v>343F242A</v>
      </c>
      <c r="EO1182" s="47">
        <f t="shared" si="128"/>
        <v>45229</v>
      </c>
      <c r="EP1182" s="47">
        <f t="shared" si="129"/>
        <v>45174</v>
      </c>
      <c r="EQ1182" s="48" t="str">
        <f t="shared" ca="1" si="130"/>
        <v>Y</v>
      </c>
      <c r="ER1182" s="49">
        <f t="shared" si="131"/>
        <v>55</v>
      </c>
      <c r="ES1182" s="50"/>
      <c r="ET1182" s="51">
        <f t="shared" si="132"/>
        <v>55</v>
      </c>
      <c r="EU1182" s="52">
        <f t="shared" si="133"/>
        <v>55000</v>
      </c>
      <c r="EV1182" s="46"/>
      <c r="EW1182" s="23" t="s">
        <v>3721</v>
      </c>
    </row>
    <row r="1183" spans="1:153" ht="14.25" customHeight="1">
      <c r="A1183" s="8">
        <v>1176</v>
      </c>
      <c r="B1183" s="9" t="s">
        <v>141</v>
      </c>
      <c r="C1183" s="10" t="s">
        <v>206</v>
      </c>
      <c r="D1183" s="10" t="s">
        <v>2008</v>
      </c>
      <c r="E1183" s="10" t="s">
        <v>151</v>
      </c>
      <c r="F1183" s="9" t="s">
        <v>2972</v>
      </c>
      <c r="G1183" s="10" t="s">
        <v>572</v>
      </c>
      <c r="H1183" s="9" t="s">
        <v>573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3189</v>
      </c>
      <c r="S1183" s="9" t="s">
        <v>3190</v>
      </c>
      <c r="T1183" s="9" t="s">
        <v>2018</v>
      </c>
      <c r="U1183" s="9" t="s">
        <v>3190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3232</v>
      </c>
      <c r="AA1183" s="9" t="s">
        <v>3233</v>
      </c>
      <c r="AB1183" s="12" t="s">
        <v>3234</v>
      </c>
      <c r="AC1183" s="10" t="s">
        <v>3235</v>
      </c>
      <c r="AD1183" s="9" t="s">
        <v>3233</v>
      </c>
      <c r="AE1183" s="13" t="s">
        <v>3234</v>
      </c>
      <c r="AF1183" s="14" t="s">
        <v>596</v>
      </c>
      <c r="AG1183" s="10" t="s">
        <v>3236</v>
      </c>
      <c r="AH1183" s="11" t="s">
        <v>3237</v>
      </c>
      <c r="AI1183" s="11" t="s">
        <v>3238</v>
      </c>
      <c r="AJ1183" s="10" t="s">
        <v>3239</v>
      </c>
      <c r="AK1183" s="11" t="s">
        <v>3238</v>
      </c>
      <c r="AL1183" s="11" t="s">
        <v>3240</v>
      </c>
      <c r="AM1183" s="10" t="s">
        <v>3241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5</v>
      </c>
      <c r="AU1183" s="10" t="s">
        <v>142</v>
      </c>
      <c r="AV1183" s="16">
        <v>24000</v>
      </c>
      <c r="AW1183" s="16">
        <v>26000</v>
      </c>
      <c r="AX1183" s="16">
        <v>0</v>
      </c>
      <c r="AY1183" s="16">
        <v>6600</v>
      </c>
      <c r="AZ1183" s="16">
        <v>0</v>
      </c>
      <c r="BA1183" s="17">
        <v>45153</v>
      </c>
      <c r="BB1183" s="30" t="s">
        <v>175</v>
      </c>
      <c r="BC1183" s="18">
        <v>45119</v>
      </c>
      <c r="BD1183" s="17">
        <v>45322</v>
      </c>
      <c r="BE1183" s="17">
        <v>45351</v>
      </c>
      <c r="BF1183" s="17">
        <v>45122</v>
      </c>
      <c r="BG1183" s="10">
        <v>85513839</v>
      </c>
      <c r="BH1183" s="9" t="s">
        <v>247</v>
      </c>
      <c r="BI1183" s="19">
        <v>45200</v>
      </c>
      <c r="BJ1183" s="20">
        <v>45215</v>
      </c>
      <c r="BK1183" s="16">
        <v>3700</v>
      </c>
      <c r="BL1183" s="16">
        <v>18500</v>
      </c>
      <c r="BM1183" s="9" t="s">
        <v>177</v>
      </c>
      <c r="BN1183" s="9" t="s">
        <v>470</v>
      </c>
      <c r="BO1183" s="9" t="s">
        <v>156</v>
      </c>
      <c r="BP1183" s="17">
        <v>45245</v>
      </c>
      <c r="BQ1183" s="17" t="s">
        <v>156</v>
      </c>
      <c r="BR1183" s="17">
        <v>45227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>
        <v>45036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45125</v>
      </c>
      <c r="CD1183" s="10" t="s">
        <v>1874</v>
      </c>
      <c r="CE1183" s="17" t="s">
        <v>156</v>
      </c>
      <c r="CF1183" s="17" t="s">
        <v>156</v>
      </c>
      <c r="CG1183" s="17">
        <v>45036</v>
      </c>
      <c r="CH1183" s="17" t="s">
        <v>156</v>
      </c>
      <c r="CI1183" s="16">
        <v>0</v>
      </c>
      <c r="CJ1183" s="10" t="s">
        <v>156</v>
      </c>
      <c r="CK1183" s="10" t="s">
        <v>156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>
        <v>45036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45183</v>
      </c>
      <c r="CX1183" s="10" t="s">
        <v>2603</v>
      </c>
      <c r="CY1183" s="17" t="s">
        <v>156</v>
      </c>
      <c r="CZ1183" s="17" t="s">
        <v>156</v>
      </c>
      <c r="DA1183" s="17">
        <v>45036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>
        <v>45225</v>
      </c>
      <c r="DH1183" s="10" t="s">
        <v>2893</v>
      </c>
      <c r="DI1183" s="17" t="s">
        <v>156</v>
      </c>
      <c r="DJ1183" s="17" t="s">
        <v>156</v>
      </c>
      <c r="DK1183" s="17">
        <v>45036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12</v>
      </c>
      <c r="DQ1183" s="16">
        <v>8</v>
      </c>
      <c r="DR1183" s="11">
        <v>8</v>
      </c>
      <c r="DS1183" s="16">
        <v>8</v>
      </c>
      <c r="DT1183" s="16">
        <v>0</v>
      </c>
      <c r="DU1183" s="11" t="s">
        <v>181</v>
      </c>
      <c r="DV1183" s="11" t="s">
        <v>182</v>
      </c>
      <c r="DW1183" s="27" t="s">
        <v>156</v>
      </c>
      <c r="DX1183" s="27" t="s">
        <v>156</v>
      </c>
      <c r="DY1183" s="20" t="s">
        <v>2845</v>
      </c>
      <c r="DZ1183" s="16">
        <v>7</v>
      </c>
      <c r="EA1183" s="16">
        <v>0</v>
      </c>
      <c r="EB1183" s="27" t="s">
        <v>185</v>
      </c>
      <c r="EC1183" s="27" t="s">
        <v>419</v>
      </c>
      <c r="ED1183" s="27" t="s">
        <v>182</v>
      </c>
      <c r="EE1183" s="29">
        <v>45036.979629629626</v>
      </c>
      <c r="EF1183" s="28" t="s">
        <v>186</v>
      </c>
      <c r="EG1183" s="28" t="s">
        <v>156</v>
      </c>
      <c r="EH1183" s="28" t="s">
        <v>187</v>
      </c>
      <c r="EI1183" s="29">
        <v>45118.667928240742</v>
      </c>
      <c r="EJ1183" s="28" t="s">
        <v>197</v>
      </c>
      <c r="EK1183" s="28" t="s">
        <v>156</v>
      </c>
      <c r="EL1183" s="28" t="s">
        <v>198</v>
      </c>
      <c r="EM1183" s="45" t="s">
        <v>3713</v>
      </c>
      <c r="EN1183" s="46" t="str">
        <f t="shared" si="127"/>
        <v>343F242A</v>
      </c>
      <c r="EO1183" s="47">
        <f t="shared" si="128"/>
        <v>45238</v>
      </c>
      <c r="EP1183" s="47">
        <f t="shared" si="129"/>
        <v>45183</v>
      </c>
      <c r="EQ1183" s="48" t="str">
        <f t="shared" ca="1" si="130"/>
        <v>Y</v>
      </c>
      <c r="ER1183" s="49">
        <f t="shared" si="131"/>
        <v>55</v>
      </c>
      <c r="ES1183" s="50"/>
      <c r="ET1183" s="51">
        <f t="shared" si="132"/>
        <v>55</v>
      </c>
      <c r="EU1183" s="52">
        <f t="shared" si="133"/>
        <v>203500</v>
      </c>
      <c r="EV1183" s="46"/>
      <c r="EW1183" s="23" t="s">
        <v>3721</v>
      </c>
    </row>
    <row r="1184" spans="1:153" ht="14.25" hidden="1" customHeight="1">
      <c r="A1184" s="8">
        <v>1177</v>
      </c>
      <c r="B1184" s="9" t="s">
        <v>141</v>
      </c>
      <c r="C1184" s="10" t="s">
        <v>206</v>
      </c>
      <c r="D1184" s="10" t="s">
        <v>2008</v>
      </c>
      <c r="E1184" s="10" t="s">
        <v>151</v>
      </c>
      <c r="F1184" s="9" t="s">
        <v>2972</v>
      </c>
      <c r="G1184" s="10" t="s">
        <v>572</v>
      </c>
      <c r="H1184" s="9" t="s">
        <v>573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3189</v>
      </c>
      <c r="S1184" s="9" t="s">
        <v>3190</v>
      </c>
      <c r="T1184" s="9" t="s">
        <v>2018</v>
      </c>
      <c r="U1184" s="9" t="s">
        <v>3190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3232</v>
      </c>
      <c r="AA1184" s="9" t="s">
        <v>3233</v>
      </c>
      <c r="AB1184" s="12" t="s">
        <v>3234</v>
      </c>
      <c r="AC1184" s="10" t="s">
        <v>3235</v>
      </c>
      <c r="AD1184" s="9" t="s">
        <v>3233</v>
      </c>
      <c r="AE1184" s="13" t="s">
        <v>3234</v>
      </c>
      <c r="AF1184" s="14" t="s">
        <v>596</v>
      </c>
      <c r="AG1184" s="10" t="s">
        <v>3236</v>
      </c>
      <c r="AH1184" s="11" t="s">
        <v>3237</v>
      </c>
      <c r="AI1184" s="11" t="s">
        <v>3238</v>
      </c>
      <c r="AJ1184" s="10" t="s">
        <v>3239</v>
      </c>
      <c r="AK1184" s="11" t="s">
        <v>3238</v>
      </c>
      <c r="AL1184" s="11" t="s">
        <v>3240</v>
      </c>
      <c r="AM1184" s="10" t="s">
        <v>3241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5</v>
      </c>
      <c r="AU1184" s="10" t="s">
        <v>142</v>
      </c>
      <c r="AV1184" s="16">
        <v>24000</v>
      </c>
      <c r="AW1184" s="16">
        <v>26000</v>
      </c>
      <c r="AX1184" s="16">
        <v>0</v>
      </c>
      <c r="AY1184" s="16">
        <v>6600</v>
      </c>
      <c r="AZ1184" s="16">
        <v>0</v>
      </c>
      <c r="BA1184" s="17">
        <v>45153</v>
      </c>
      <c r="BB1184" s="30" t="s">
        <v>175</v>
      </c>
      <c r="BC1184" s="18">
        <v>45119</v>
      </c>
      <c r="BD1184" s="17">
        <v>45322</v>
      </c>
      <c r="BE1184" s="17">
        <v>45351</v>
      </c>
      <c r="BF1184" s="17">
        <v>45122</v>
      </c>
      <c r="BG1184" s="10">
        <v>86077912</v>
      </c>
      <c r="BH1184" s="9" t="s">
        <v>176</v>
      </c>
      <c r="BI1184" s="19">
        <v>45231</v>
      </c>
      <c r="BJ1184" s="20">
        <v>45236</v>
      </c>
      <c r="BK1184" s="16">
        <v>3000</v>
      </c>
      <c r="BL1184" s="16">
        <v>15000</v>
      </c>
      <c r="BM1184" s="9" t="s">
        <v>177</v>
      </c>
      <c r="BN1184" s="9" t="s">
        <v>226</v>
      </c>
      <c r="BO1184" s="9" t="s">
        <v>156</v>
      </c>
      <c r="BP1184" s="17">
        <v>45256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45125</v>
      </c>
      <c r="CD1184" s="10" t="s">
        <v>2099</v>
      </c>
      <c r="CE1184" s="17" t="s">
        <v>156</v>
      </c>
      <c r="CF1184" s="17" t="s">
        <v>156</v>
      </c>
      <c r="CG1184" s="17" t="s">
        <v>156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45197</v>
      </c>
      <c r="CX1184" s="10" t="s">
        <v>193</v>
      </c>
      <c r="CY1184" s="17" t="s">
        <v>156</v>
      </c>
      <c r="CZ1184" s="17" t="s">
        <v>156</v>
      </c>
      <c r="DA1184" s="17" t="s">
        <v>156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45239</v>
      </c>
      <c r="DH1184" s="10" t="s">
        <v>156</v>
      </c>
      <c r="DI1184" s="17" t="s">
        <v>156</v>
      </c>
      <c r="DJ1184" s="17" t="s">
        <v>156</v>
      </c>
      <c r="DK1184" s="17" t="s">
        <v>156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12</v>
      </c>
      <c r="DQ1184" s="16">
        <v>8</v>
      </c>
      <c r="DR1184" s="11">
        <v>8</v>
      </c>
      <c r="DS1184" s="16">
        <v>8</v>
      </c>
      <c r="DT1184" s="16">
        <v>0</v>
      </c>
      <c r="DU1184" s="11" t="s">
        <v>181</v>
      </c>
      <c r="DV1184" s="11" t="s">
        <v>182</v>
      </c>
      <c r="DW1184" s="27" t="s">
        <v>156</v>
      </c>
      <c r="DX1184" s="27" t="s">
        <v>156</v>
      </c>
      <c r="DY1184" s="20" t="s">
        <v>3067</v>
      </c>
      <c r="DZ1184" s="16">
        <v>7</v>
      </c>
      <c r="EA1184" s="16">
        <v>0</v>
      </c>
      <c r="EB1184" s="27" t="s">
        <v>185</v>
      </c>
      <c r="EC1184" s="27" t="s">
        <v>419</v>
      </c>
      <c r="ED1184" s="27" t="s">
        <v>182</v>
      </c>
      <c r="EE1184" s="29">
        <v>45100.343055555553</v>
      </c>
      <c r="EF1184" s="28" t="s">
        <v>195</v>
      </c>
      <c r="EG1184" s="28" t="s">
        <v>196</v>
      </c>
      <c r="EH1184" s="28" t="s">
        <v>210</v>
      </c>
      <c r="EI1184" s="29">
        <v>45118.667928240742</v>
      </c>
      <c r="EJ1184" s="28" t="s">
        <v>197</v>
      </c>
      <c r="EK1184" s="28" t="s">
        <v>156</v>
      </c>
      <c r="EL1184" s="28" t="s">
        <v>198</v>
      </c>
      <c r="EM1184" s="45"/>
      <c r="EN1184" s="46" t="str">
        <f t="shared" si="127"/>
        <v>343F242A</v>
      </c>
      <c r="EO1184" s="47">
        <f t="shared" si="128"/>
        <v>45249</v>
      </c>
      <c r="EP1184" s="47">
        <f t="shared" si="129"/>
        <v>45197</v>
      </c>
      <c r="EQ1184" s="48" t="str">
        <f t="shared" ca="1" si="130"/>
        <v>Y</v>
      </c>
      <c r="ER1184" s="49">
        <f t="shared" si="131"/>
        <v>52</v>
      </c>
      <c r="ES1184" s="50"/>
      <c r="ET1184" s="51">
        <f t="shared" si="132"/>
        <v>52</v>
      </c>
      <c r="EU1184" s="52">
        <f t="shared" si="133"/>
        <v>156000</v>
      </c>
      <c r="EV1184" s="46"/>
      <c r="EW1184" s="23" t="s">
        <v>3717</v>
      </c>
    </row>
    <row r="1185" spans="1:153" ht="14.25" customHeight="1">
      <c r="A1185" s="8">
        <v>1178</v>
      </c>
      <c r="B1185" s="9" t="s">
        <v>141</v>
      </c>
      <c r="C1185" s="10" t="s">
        <v>206</v>
      </c>
      <c r="D1185" s="10" t="s">
        <v>2008</v>
      </c>
      <c r="E1185" s="10" t="s">
        <v>151</v>
      </c>
      <c r="F1185" s="9" t="s">
        <v>2972</v>
      </c>
      <c r="G1185" s="10" t="s">
        <v>572</v>
      </c>
      <c r="H1185" s="9" t="s">
        <v>573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3189</v>
      </c>
      <c r="S1185" s="9" t="s">
        <v>3190</v>
      </c>
      <c r="T1185" s="9" t="s">
        <v>2018</v>
      </c>
      <c r="U1185" s="9" t="s">
        <v>3190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3232</v>
      </c>
      <c r="AA1185" s="9" t="s">
        <v>3233</v>
      </c>
      <c r="AB1185" s="12" t="s">
        <v>3234</v>
      </c>
      <c r="AC1185" s="10" t="s">
        <v>3235</v>
      </c>
      <c r="AD1185" s="9" t="s">
        <v>3233</v>
      </c>
      <c r="AE1185" s="13" t="s">
        <v>3234</v>
      </c>
      <c r="AF1185" s="14" t="s">
        <v>596</v>
      </c>
      <c r="AG1185" s="10" t="s">
        <v>3236</v>
      </c>
      <c r="AH1185" s="11" t="s">
        <v>3237</v>
      </c>
      <c r="AI1185" s="11" t="s">
        <v>3238</v>
      </c>
      <c r="AJ1185" s="10" t="s">
        <v>3239</v>
      </c>
      <c r="AK1185" s="11" t="s">
        <v>3238</v>
      </c>
      <c r="AL1185" s="11" t="s">
        <v>3240</v>
      </c>
      <c r="AM1185" s="10" t="s">
        <v>3241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5</v>
      </c>
      <c r="AU1185" s="10" t="s">
        <v>142</v>
      </c>
      <c r="AV1185" s="16">
        <v>24000</v>
      </c>
      <c r="AW1185" s="16">
        <v>26000</v>
      </c>
      <c r="AX1185" s="16">
        <v>0</v>
      </c>
      <c r="AY1185" s="16">
        <v>6600</v>
      </c>
      <c r="AZ1185" s="16">
        <v>0</v>
      </c>
      <c r="BA1185" s="17">
        <v>45153</v>
      </c>
      <c r="BB1185" s="30" t="s">
        <v>175</v>
      </c>
      <c r="BC1185" s="18">
        <v>45119</v>
      </c>
      <c r="BD1185" s="17">
        <v>45322</v>
      </c>
      <c r="BE1185" s="17">
        <v>45351</v>
      </c>
      <c r="BF1185" s="17">
        <v>45122</v>
      </c>
      <c r="BG1185" s="10">
        <v>85396930</v>
      </c>
      <c r="BH1185" s="9" t="s">
        <v>211</v>
      </c>
      <c r="BI1185" s="19">
        <v>45231</v>
      </c>
      <c r="BJ1185" s="20">
        <v>45236</v>
      </c>
      <c r="BK1185" s="16">
        <v>2700</v>
      </c>
      <c r="BL1185" s="16">
        <v>13500</v>
      </c>
      <c r="BM1185" s="9" t="s">
        <v>177</v>
      </c>
      <c r="BN1185" s="9" t="s">
        <v>470</v>
      </c>
      <c r="BO1185" s="9" t="s">
        <v>156</v>
      </c>
      <c r="BP1185" s="17">
        <v>45260</v>
      </c>
      <c r="BQ1185" s="17" t="s">
        <v>156</v>
      </c>
      <c r="BR1185" s="17" t="s">
        <v>156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 t="s">
        <v>156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45104</v>
      </c>
      <c r="CD1185" s="10" t="s">
        <v>2211</v>
      </c>
      <c r="CE1185" s="17" t="s">
        <v>156</v>
      </c>
      <c r="CF1185" s="17" t="s">
        <v>156</v>
      </c>
      <c r="CG1185" s="17" t="s">
        <v>156</v>
      </c>
      <c r="CH1185" s="17">
        <v>45099</v>
      </c>
      <c r="CI1185" s="16">
        <v>2700</v>
      </c>
      <c r="CJ1185" s="10" t="s">
        <v>3252</v>
      </c>
      <c r="CK1185" s="10" t="s">
        <v>230</v>
      </c>
      <c r="CL1185" s="18" t="s">
        <v>156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 t="s">
        <v>156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45202</v>
      </c>
      <c r="CX1185" s="10" t="s">
        <v>2215</v>
      </c>
      <c r="CY1185" s="17" t="s">
        <v>156</v>
      </c>
      <c r="CZ1185" s="17" t="s">
        <v>156</v>
      </c>
      <c r="DA1185" s="17" t="s">
        <v>156</v>
      </c>
      <c r="DB1185" s="17" t="s">
        <v>156</v>
      </c>
      <c r="DC1185" s="16">
        <v>0</v>
      </c>
      <c r="DD1185" s="10" t="s">
        <v>156</v>
      </c>
      <c r="DE1185" s="10" t="s">
        <v>156</v>
      </c>
      <c r="DF1185" s="18" t="s">
        <v>156</v>
      </c>
      <c r="DG1185" s="17">
        <v>45239</v>
      </c>
      <c r="DH1185" s="10" t="s">
        <v>3253</v>
      </c>
      <c r="DI1185" s="17" t="s">
        <v>156</v>
      </c>
      <c r="DJ1185" s="17" t="s">
        <v>156</v>
      </c>
      <c r="DK1185" s="17" t="s">
        <v>156</v>
      </c>
      <c r="DL1185" s="17" t="s">
        <v>156</v>
      </c>
      <c r="DM1185" s="16">
        <v>0</v>
      </c>
      <c r="DN1185" s="10" t="s">
        <v>156</v>
      </c>
      <c r="DO1185" s="10" t="s">
        <v>156</v>
      </c>
      <c r="DP1185" s="16">
        <v>12</v>
      </c>
      <c r="DQ1185" s="16">
        <v>8</v>
      </c>
      <c r="DR1185" s="11">
        <v>8</v>
      </c>
      <c r="DS1185" s="16">
        <v>8</v>
      </c>
      <c r="DT1185" s="16">
        <v>0</v>
      </c>
      <c r="DU1185" s="11" t="s">
        <v>181</v>
      </c>
      <c r="DV1185" s="11" t="s">
        <v>182</v>
      </c>
      <c r="DW1185" s="27" t="s">
        <v>156</v>
      </c>
      <c r="DX1185" s="27" t="s">
        <v>156</v>
      </c>
      <c r="DY1185" s="20" t="s">
        <v>3254</v>
      </c>
      <c r="DZ1185" s="16">
        <v>7</v>
      </c>
      <c r="EA1185" s="16">
        <v>0</v>
      </c>
      <c r="EB1185" s="27" t="s">
        <v>185</v>
      </c>
      <c r="EC1185" s="27" t="s">
        <v>419</v>
      </c>
      <c r="ED1185" s="27" t="s">
        <v>182</v>
      </c>
      <c r="EE1185" s="29">
        <v>44981.64770833333</v>
      </c>
      <c r="EF1185" s="28" t="s">
        <v>195</v>
      </c>
      <c r="EG1185" s="28" t="s">
        <v>196</v>
      </c>
      <c r="EH1185" s="28" t="s">
        <v>190</v>
      </c>
      <c r="EI1185" s="29">
        <v>45118.660902777781</v>
      </c>
      <c r="EJ1185" s="28" t="s">
        <v>2174</v>
      </c>
      <c r="EK1185" s="28" t="s">
        <v>2175</v>
      </c>
      <c r="EL1185" s="28" t="s">
        <v>190</v>
      </c>
      <c r="EM1185" s="45" t="s">
        <v>3713</v>
      </c>
      <c r="EN1185" s="46" t="str">
        <f t="shared" si="127"/>
        <v>343F242A</v>
      </c>
      <c r="EO1185" s="47">
        <f t="shared" si="128"/>
        <v>45253</v>
      </c>
      <c r="EP1185" s="47">
        <f t="shared" si="129"/>
        <v>45202</v>
      </c>
      <c r="EQ1185" s="48" t="str">
        <f t="shared" ca="1" si="130"/>
        <v>Y</v>
      </c>
      <c r="ER1185" s="49">
        <f t="shared" si="131"/>
        <v>51</v>
      </c>
      <c r="ES1185" s="50"/>
      <c r="ET1185" s="51">
        <f t="shared" si="132"/>
        <v>51</v>
      </c>
      <c r="EU1185" s="52">
        <f t="shared" si="133"/>
        <v>137700</v>
      </c>
      <c r="EV1185" s="46"/>
      <c r="EW1185" s="23" t="s">
        <v>3721</v>
      </c>
    </row>
    <row r="1186" spans="1:153" ht="14.25" customHeight="1">
      <c r="A1186" s="8">
        <v>1179</v>
      </c>
      <c r="B1186" s="9" t="s">
        <v>141</v>
      </c>
      <c r="C1186" s="10" t="s">
        <v>206</v>
      </c>
      <c r="D1186" s="10" t="s">
        <v>2008</v>
      </c>
      <c r="E1186" s="10" t="s">
        <v>151</v>
      </c>
      <c r="F1186" s="9" t="s">
        <v>2972</v>
      </c>
      <c r="G1186" s="10" t="s">
        <v>572</v>
      </c>
      <c r="H1186" s="9" t="s">
        <v>573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3189</v>
      </c>
      <c r="S1186" s="9" t="s">
        <v>3190</v>
      </c>
      <c r="T1186" s="9" t="s">
        <v>2018</v>
      </c>
      <c r="U1186" s="9" t="s">
        <v>3190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3232</v>
      </c>
      <c r="AA1186" s="9" t="s">
        <v>3233</v>
      </c>
      <c r="AB1186" s="12" t="s">
        <v>3234</v>
      </c>
      <c r="AC1186" s="10" t="s">
        <v>3235</v>
      </c>
      <c r="AD1186" s="9" t="s">
        <v>3233</v>
      </c>
      <c r="AE1186" s="13" t="s">
        <v>3234</v>
      </c>
      <c r="AF1186" s="14" t="s">
        <v>596</v>
      </c>
      <c r="AG1186" s="10" t="s">
        <v>3236</v>
      </c>
      <c r="AH1186" s="11" t="s">
        <v>3237</v>
      </c>
      <c r="AI1186" s="11" t="s">
        <v>3238</v>
      </c>
      <c r="AJ1186" s="10" t="s">
        <v>3239</v>
      </c>
      <c r="AK1186" s="11" t="s">
        <v>3238</v>
      </c>
      <c r="AL1186" s="11" t="s">
        <v>3240</v>
      </c>
      <c r="AM1186" s="10" t="s">
        <v>3241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5</v>
      </c>
      <c r="AU1186" s="10" t="s">
        <v>142</v>
      </c>
      <c r="AV1186" s="16">
        <v>24000</v>
      </c>
      <c r="AW1186" s="16">
        <v>26000</v>
      </c>
      <c r="AX1186" s="16">
        <v>0</v>
      </c>
      <c r="AY1186" s="16">
        <v>6600</v>
      </c>
      <c r="AZ1186" s="16">
        <v>0</v>
      </c>
      <c r="BA1186" s="17">
        <v>45153</v>
      </c>
      <c r="BB1186" s="30" t="s">
        <v>175</v>
      </c>
      <c r="BC1186" s="18">
        <v>45119</v>
      </c>
      <c r="BD1186" s="17">
        <v>45322</v>
      </c>
      <c r="BE1186" s="17">
        <v>45351</v>
      </c>
      <c r="BF1186" s="17">
        <v>45122</v>
      </c>
      <c r="BG1186" s="10">
        <v>85153875</v>
      </c>
      <c r="BH1186" s="9" t="s">
        <v>201</v>
      </c>
      <c r="BI1186" s="19">
        <v>45231</v>
      </c>
      <c r="BJ1186" s="20">
        <v>45236</v>
      </c>
      <c r="BK1186" s="16">
        <v>2500</v>
      </c>
      <c r="BL1186" s="16">
        <v>12500</v>
      </c>
      <c r="BM1186" s="9" t="s">
        <v>177</v>
      </c>
      <c r="BN1186" s="9" t="s">
        <v>470</v>
      </c>
      <c r="BO1186" s="9" t="s">
        <v>156</v>
      </c>
      <c r="BP1186" s="17">
        <v>45267</v>
      </c>
      <c r="BQ1186" s="17" t="s">
        <v>156</v>
      </c>
      <c r="BR1186" s="17" t="s">
        <v>156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 t="s">
        <v>156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45125</v>
      </c>
      <c r="CD1186" s="10" t="s">
        <v>2211</v>
      </c>
      <c r="CE1186" s="17" t="s">
        <v>156</v>
      </c>
      <c r="CF1186" s="17" t="s">
        <v>156</v>
      </c>
      <c r="CG1186" s="17" t="s">
        <v>156</v>
      </c>
      <c r="CH1186" s="17" t="s">
        <v>156</v>
      </c>
      <c r="CI1186" s="16">
        <v>0</v>
      </c>
      <c r="CJ1186" s="10" t="s">
        <v>156</v>
      </c>
      <c r="CK1186" s="10" t="s">
        <v>156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 t="s">
        <v>156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45209</v>
      </c>
      <c r="CX1186" s="10" t="s">
        <v>2219</v>
      </c>
      <c r="CY1186" s="17" t="s">
        <v>156</v>
      </c>
      <c r="CZ1186" s="17" t="s">
        <v>156</v>
      </c>
      <c r="DA1186" s="17" t="s">
        <v>156</v>
      </c>
      <c r="DB1186" s="17" t="s">
        <v>156</v>
      </c>
      <c r="DC1186" s="16">
        <v>0</v>
      </c>
      <c r="DD1186" s="10" t="s">
        <v>156</v>
      </c>
      <c r="DE1186" s="10" t="s">
        <v>156</v>
      </c>
      <c r="DF1186" s="18" t="s">
        <v>156</v>
      </c>
      <c r="DG1186" s="17">
        <v>45246</v>
      </c>
      <c r="DH1186" s="10" t="s">
        <v>3255</v>
      </c>
      <c r="DI1186" s="17" t="s">
        <v>156</v>
      </c>
      <c r="DJ1186" s="17" t="s">
        <v>156</v>
      </c>
      <c r="DK1186" s="17" t="s">
        <v>156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12</v>
      </c>
      <c r="DQ1186" s="16">
        <v>8</v>
      </c>
      <c r="DR1186" s="11">
        <v>8</v>
      </c>
      <c r="DS1186" s="16">
        <v>8</v>
      </c>
      <c r="DT1186" s="16">
        <v>0</v>
      </c>
      <c r="DU1186" s="11" t="s">
        <v>181</v>
      </c>
      <c r="DV1186" s="11" t="s">
        <v>182</v>
      </c>
      <c r="DW1186" s="27" t="s">
        <v>156</v>
      </c>
      <c r="DX1186" s="27" t="s">
        <v>156</v>
      </c>
      <c r="DY1186" s="20" t="s">
        <v>3256</v>
      </c>
      <c r="DZ1186" s="16">
        <v>7</v>
      </c>
      <c r="EA1186" s="16">
        <v>0</v>
      </c>
      <c r="EB1186" s="27" t="s">
        <v>185</v>
      </c>
      <c r="EC1186" s="27" t="s">
        <v>419</v>
      </c>
      <c r="ED1186" s="27" t="s">
        <v>182</v>
      </c>
      <c r="EE1186" s="29">
        <v>44915.605208333334</v>
      </c>
      <c r="EF1186" s="28" t="s">
        <v>188</v>
      </c>
      <c r="EG1186" s="28" t="s">
        <v>189</v>
      </c>
      <c r="EH1186" s="28" t="s">
        <v>190</v>
      </c>
      <c r="EI1186" s="29">
        <v>45118.667928240742</v>
      </c>
      <c r="EJ1186" s="28" t="s">
        <v>197</v>
      </c>
      <c r="EK1186" s="28" t="s">
        <v>156</v>
      </c>
      <c r="EL1186" s="28" t="s">
        <v>198</v>
      </c>
      <c r="EM1186" s="45" t="s">
        <v>3713</v>
      </c>
      <c r="EN1186" s="46" t="str">
        <f t="shared" si="127"/>
        <v>343F242A</v>
      </c>
      <c r="EO1186" s="47">
        <f t="shared" si="128"/>
        <v>45260</v>
      </c>
      <c r="EP1186" s="47">
        <f t="shared" si="129"/>
        <v>45209</v>
      </c>
      <c r="EQ1186" s="48" t="str">
        <f t="shared" ca="1" si="130"/>
        <v>Y</v>
      </c>
      <c r="ER1186" s="49">
        <f t="shared" si="131"/>
        <v>51</v>
      </c>
      <c r="ES1186" s="50"/>
      <c r="ET1186" s="51">
        <f t="shared" si="132"/>
        <v>51</v>
      </c>
      <c r="EU1186" s="52">
        <f t="shared" si="133"/>
        <v>127500</v>
      </c>
      <c r="EV1186" s="46"/>
      <c r="EW1186" s="23" t="s">
        <v>3721</v>
      </c>
    </row>
    <row r="1187" spans="1:153" ht="14.25" hidden="1" customHeight="1">
      <c r="A1187" s="8">
        <v>1180</v>
      </c>
      <c r="B1187" s="9" t="s">
        <v>141</v>
      </c>
      <c r="C1187" s="10" t="s">
        <v>206</v>
      </c>
      <c r="D1187" s="10" t="s">
        <v>2008</v>
      </c>
      <c r="E1187" s="10" t="s">
        <v>151</v>
      </c>
      <c r="F1187" s="9" t="s">
        <v>2972</v>
      </c>
      <c r="G1187" s="10" t="s">
        <v>572</v>
      </c>
      <c r="H1187" s="9" t="s">
        <v>573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3189</v>
      </c>
      <c r="S1187" s="9" t="s">
        <v>3190</v>
      </c>
      <c r="T1187" s="9" t="s">
        <v>2018</v>
      </c>
      <c r="U1187" s="9" t="s">
        <v>3190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3232</v>
      </c>
      <c r="AA1187" s="9" t="s">
        <v>3233</v>
      </c>
      <c r="AB1187" s="12" t="s">
        <v>3234</v>
      </c>
      <c r="AC1187" s="10" t="s">
        <v>3235</v>
      </c>
      <c r="AD1187" s="9" t="s">
        <v>3233</v>
      </c>
      <c r="AE1187" s="13" t="s">
        <v>3234</v>
      </c>
      <c r="AF1187" s="14" t="s">
        <v>596</v>
      </c>
      <c r="AG1187" s="10" t="s">
        <v>3236</v>
      </c>
      <c r="AH1187" s="11" t="s">
        <v>3237</v>
      </c>
      <c r="AI1187" s="11" t="s">
        <v>3238</v>
      </c>
      <c r="AJ1187" s="10" t="s">
        <v>3239</v>
      </c>
      <c r="AK1187" s="11" t="s">
        <v>3238</v>
      </c>
      <c r="AL1187" s="11" t="s">
        <v>3240</v>
      </c>
      <c r="AM1187" s="10" t="s">
        <v>3241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5</v>
      </c>
      <c r="AU1187" s="10" t="s">
        <v>142</v>
      </c>
      <c r="AV1187" s="16">
        <v>24000</v>
      </c>
      <c r="AW1187" s="16">
        <v>26000</v>
      </c>
      <c r="AX1187" s="16">
        <v>0</v>
      </c>
      <c r="AY1187" s="16">
        <v>6600</v>
      </c>
      <c r="AZ1187" s="16">
        <v>0</v>
      </c>
      <c r="BA1187" s="17">
        <v>45153</v>
      </c>
      <c r="BB1187" s="30" t="s">
        <v>246</v>
      </c>
      <c r="BC1187" s="18" t="s">
        <v>156</v>
      </c>
      <c r="BD1187" s="17">
        <v>45322</v>
      </c>
      <c r="BE1187" s="17">
        <v>45351</v>
      </c>
      <c r="BF1187" s="17">
        <v>45122</v>
      </c>
      <c r="BG1187" s="10">
        <v>85153877</v>
      </c>
      <c r="BH1187" s="9" t="s">
        <v>274</v>
      </c>
      <c r="BI1187" s="19">
        <v>45231</v>
      </c>
      <c r="BJ1187" s="20">
        <v>45236</v>
      </c>
      <c r="BK1187" s="16">
        <v>4000</v>
      </c>
      <c r="BL1187" s="16">
        <v>20000</v>
      </c>
      <c r="BM1187" s="9" t="s">
        <v>177</v>
      </c>
      <c r="BN1187" s="9" t="s">
        <v>226</v>
      </c>
      <c r="BO1187" s="9" t="s">
        <v>156</v>
      </c>
      <c r="BP1187" s="17">
        <v>45275</v>
      </c>
      <c r="BQ1187" s="17" t="s">
        <v>156</v>
      </c>
      <c r="BR1187" s="17" t="s">
        <v>156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 t="s">
        <v>156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 t="s">
        <v>156</v>
      </c>
      <c r="CD1187" s="10" t="s">
        <v>156</v>
      </c>
      <c r="CE1187" s="17" t="s">
        <v>156</v>
      </c>
      <c r="CF1187" s="17" t="s">
        <v>156</v>
      </c>
      <c r="CG1187" s="17" t="s">
        <v>156</v>
      </c>
      <c r="CH1187" s="17" t="s">
        <v>156</v>
      </c>
      <c r="CI1187" s="16">
        <v>0</v>
      </c>
      <c r="CJ1187" s="10" t="s">
        <v>156</v>
      </c>
      <c r="CK1187" s="10" t="s">
        <v>156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 t="s">
        <v>156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 t="s">
        <v>156</v>
      </c>
      <c r="CX1187" s="10" t="s">
        <v>193</v>
      </c>
      <c r="CY1187" s="17" t="s">
        <v>156</v>
      </c>
      <c r="CZ1187" s="17" t="s">
        <v>156</v>
      </c>
      <c r="DA1187" s="17" t="s">
        <v>156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 t="s">
        <v>156</v>
      </c>
      <c r="DH1187" s="10" t="s">
        <v>156</v>
      </c>
      <c r="DI1187" s="17" t="s">
        <v>156</v>
      </c>
      <c r="DJ1187" s="17" t="s">
        <v>156</v>
      </c>
      <c r="DK1187" s="17" t="s">
        <v>156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12</v>
      </c>
      <c r="DQ1187" s="16">
        <v>8</v>
      </c>
      <c r="DR1187" s="11">
        <v>8</v>
      </c>
      <c r="DS1187" s="16">
        <v>8</v>
      </c>
      <c r="DT1187" s="16">
        <v>0</v>
      </c>
      <c r="DU1187" s="11" t="s">
        <v>181</v>
      </c>
      <c r="DV1187" s="11" t="s">
        <v>182</v>
      </c>
      <c r="DW1187" s="27" t="s">
        <v>156</v>
      </c>
      <c r="DX1187" s="27" t="s">
        <v>156</v>
      </c>
      <c r="DY1187" s="20" t="s">
        <v>3257</v>
      </c>
      <c r="DZ1187" s="16">
        <v>7</v>
      </c>
      <c r="EA1187" s="16">
        <v>0</v>
      </c>
      <c r="EB1187" s="27" t="s">
        <v>185</v>
      </c>
      <c r="EC1187" s="27" t="s">
        <v>419</v>
      </c>
      <c r="ED1187" s="27" t="s">
        <v>182</v>
      </c>
      <c r="EE1187" s="29">
        <v>44915.606296296297</v>
      </c>
      <c r="EF1187" s="28" t="s">
        <v>188</v>
      </c>
      <c r="EG1187" s="28" t="s">
        <v>189</v>
      </c>
      <c r="EH1187" s="28" t="s">
        <v>190</v>
      </c>
      <c r="EI1187" s="29">
        <v>45062.343865740739</v>
      </c>
      <c r="EJ1187" s="28" t="s">
        <v>197</v>
      </c>
      <c r="EK1187" s="28" t="s">
        <v>156</v>
      </c>
      <c r="EL1187" s="28" t="s">
        <v>198</v>
      </c>
      <c r="EM1187" s="45"/>
      <c r="EN1187" s="46" t="str">
        <f t="shared" si="127"/>
        <v>343F242A</v>
      </c>
      <c r="EO1187" s="47">
        <f t="shared" si="128"/>
        <v>45268</v>
      </c>
      <c r="EP1187" s="47" t="str">
        <f t="shared" si="129"/>
        <v/>
      </c>
      <c r="EQ1187" s="48" t="str">
        <f t="shared" ca="1" si="130"/>
        <v>Y</v>
      </c>
      <c r="ER1187" s="49" t="str">
        <f t="shared" si="131"/>
        <v/>
      </c>
      <c r="ES1187" s="50"/>
      <c r="ET1187" s="51" t="str">
        <f t="shared" si="132"/>
        <v/>
      </c>
      <c r="EU1187" s="52" t="str">
        <f t="shared" si="133"/>
        <v/>
      </c>
      <c r="EV1187" s="46"/>
      <c r="EW1187" s="23" t="s">
        <v>3717</v>
      </c>
    </row>
    <row r="1188" spans="1:153" ht="14.25" hidden="1" customHeight="1">
      <c r="A1188" s="8">
        <v>1181</v>
      </c>
      <c r="B1188" s="9" t="s">
        <v>141</v>
      </c>
      <c r="C1188" s="10" t="s">
        <v>206</v>
      </c>
      <c r="D1188" s="10" t="s">
        <v>2008</v>
      </c>
      <c r="E1188" s="10" t="s">
        <v>151</v>
      </c>
      <c r="F1188" s="9" t="s">
        <v>2972</v>
      </c>
      <c r="G1188" s="10" t="s">
        <v>572</v>
      </c>
      <c r="H1188" s="9" t="s">
        <v>573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153</v>
      </c>
      <c r="S1188" s="9" t="s">
        <v>154</v>
      </c>
      <c r="T1188" s="9" t="s">
        <v>153</v>
      </c>
      <c r="U1188" s="9" t="s">
        <v>215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3258</v>
      </c>
      <c r="AA1188" s="9" t="s">
        <v>3259</v>
      </c>
      <c r="AB1188" s="12" t="s">
        <v>3260</v>
      </c>
      <c r="AC1188" s="10" t="s">
        <v>3261</v>
      </c>
      <c r="AD1188" s="9" t="s">
        <v>3259</v>
      </c>
      <c r="AE1188" s="13" t="s">
        <v>3260</v>
      </c>
      <c r="AF1188" s="14" t="s">
        <v>596</v>
      </c>
      <c r="AG1188" s="10" t="s">
        <v>3262</v>
      </c>
      <c r="AH1188" s="11" t="s">
        <v>3263</v>
      </c>
      <c r="AI1188" s="11" t="s">
        <v>3264</v>
      </c>
      <c r="AJ1188" s="10" t="s">
        <v>3265</v>
      </c>
      <c r="AK1188" s="11" t="s">
        <v>3264</v>
      </c>
      <c r="AL1188" s="11" t="s">
        <v>3266</v>
      </c>
      <c r="AM1188" s="10" t="s">
        <v>3267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1</v>
      </c>
      <c r="AU1188" s="10" t="s">
        <v>142</v>
      </c>
      <c r="AV1188" s="16">
        <v>5000</v>
      </c>
      <c r="AW1188" s="16">
        <v>6200</v>
      </c>
      <c r="AX1188" s="16">
        <v>0</v>
      </c>
      <c r="AY1188" s="16">
        <v>0</v>
      </c>
      <c r="AZ1188" s="16">
        <v>0</v>
      </c>
      <c r="BA1188" s="17">
        <v>45194</v>
      </c>
      <c r="BB1188" s="30" t="s">
        <v>175</v>
      </c>
      <c r="BC1188" s="18" t="s">
        <v>156</v>
      </c>
      <c r="BD1188" s="17">
        <v>45322</v>
      </c>
      <c r="BE1188" s="17">
        <v>45351</v>
      </c>
      <c r="BF1188" s="17">
        <v>45153</v>
      </c>
      <c r="BG1188" s="10">
        <v>85364092</v>
      </c>
      <c r="BH1188" s="9" t="s">
        <v>414</v>
      </c>
      <c r="BI1188" s="19">
        <v>44986</v>
      </c>
      <c r="BJ1188" s="20">
        <v>44991</v>
      </c>
      <c r="BK1188" s="16">
        <v>0</v>
      </c>
      <c r="BL1188" s="16">
        <v>0</v>
      </c>
      <c r="BM1188" s="9" t="s">
        <v>177</v>
      </c>
      <c r="BN1188" s="9" t="s">
        <v>178</v>
      </c>
      <c r="BO1188" s="9" t="s">
        <v>635</v>
      </c>
      <c r="BP1188" s="17">
        <v>45153</v>
      </c>
      <c r="BQ1188" s="17" t="s">
        <v>156</v>
      </c>
      <c r="BR1188" s="17" t="s">
        <v>156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 t="s">
        <v>156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 t="s">
        <v>156</v>
      </c>
      <c r="CD1188" s="10" t="s">
        <v>156</v>
      </c>
      <c r="CE1188" s="17" t="s">
        <v>156</v>
      </c>
      <c r="CF1188" s="17" t="s">
        <v>156</v>
      </c>
      <c r="CG1188" s="17" t="s">
        <v>156</v>
      </c>
      <c r="CH1188" s="17" t="s">
        <v>156</v>
      </c>
      <c r="CI1188" s="16">
        <v>0</v>
      </c>
      <c r="CJ1188" s="10" t="s">
        <v>156</v>
      </c>
      <c r="CK1188" s="10" t="s">
        <v>156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 t="s">
        <v>156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44985</v>
      </c>
      <c r="CX1188" s="10" t="s">
        <v>902</v>
      </c>
      <c r="CY1188" s="17" t="s">
        <v>156</v>
      </c>
      <c r="CZ1188" s="17" t="s">
        <v>156</v>
      </c>
      <c r="DA1188" s="17" t="s">
        <v>156</v>
      </c>
      <c r="DB1188" s="17" t="s">
        <v>156</v>
      </c>
      <c r="DC1188" s="16">
        <v>0</v>
      </c>
      <c r="DD1188" s="10" t="s">
        <v>156</v>
      </c>
      <c r="DE1188" s="10" t="s">
        <v>156</v>
      </c>
      <c r="DF1188" s="18" t="s">
        <v>156</v>
      </c>
      <c r="DG1188" s="17">
        <v>44985</v>
      </c>
      <c r="DH1188" s="10" t="s">
        <v>2050</v>
      </c>
      <c r="DI1188" s="17" t="s">
        <v>156</v>
      </c>
      <c r="DJ1188" s="17" t="s">
        <v>156</v>
      </c>
      <c r="DK1188" s="17" t="s">
        <v>156</v>
      </c>
      <c r="DL1188" s="17" t="s">
        <v>156</v>
      </c>
      <c r="DM1188" s="16">
        <v>0</v>
      </c>
      <c r="DN1188" s="10" t="s">
        <v>156</v>
      </c>
      <c r="DO1188" s="10" t="s">
        <v>156</v>
      </c>
      <c r="DP1188" s="16">
        <v>24</v>
      </c>
      <c r="DQ1188" s="16">
        <v>12</v>
      </c>
      <c r="DR1188" s="11">
        <v>12</v>
      </c>
      <c r="DS1188" s="16">
        <v>12</v>
      </c>
      <c r="DT1188" s="16">
        <v>1200</v>
      </c>
      <c r="DU1188" s="11" t="s">
        <v>181</v>
      </c>
      <c r="DV1188" s="11" t="s">
        <v>182</v>
      </c>
      <c r="DW1188" s="27" t="s">
        <v>156</v>
      </c>
      <c r="DX1188" s="27" t="s">
        <v>156</v>
      </c>
      <c r="DY1188" s="20" t="s">
        <v>1921</v>
      </c>
      <c r="DZ1188" s="16">
        <v>7</v>
      </c>
      <c r="EA1188" s="16">
        <v>0</v>
      </c>
      <c r="EB1188" s="27" t="s">
        <v>185</v>
      </c>
      <c r="EC1188" s="27" t="s">
        <v>3268</v>
      </c>
      <c r="ED1188" s="27" t="s">
        <v>182</v>
      </c>
      <c r="EE1188" s="29">
        <v>44973.276782407411</v>
      </c>
      <c r="EF1188" s="28" t="s">
        <v>188</v>
      </c>
      <c r="EG1188" s="28" t="s">
        <v>189</v>
      </c>
      <c r="EH1188" s="28" t="s">
        <v>190</v>
      </c>
      <c r="EI1188" s="29">
        <v>45062.343865740739</v>
      </c>
      <c r="EJ1188" s="28" t="s">
        <v>197</v>
      </c>
      <c r="EK1188" s="28" t="s">
        <v>156</v>
      </c>
      <c r="EL1188" s="28" t="s">
        <v>198</v>
      </c>
      <c r="EM1188" s="45"/>
      <c r="EN1188" s="46" t="str">
        <f t="shared" si="127"/>
        <v>343F280A</v>
      </c>
      <c r="EO1188" s="47">
        <f t="shared" si="128"/>
        <v>45146</v>
      </c>
      <c r="EP1188" s="47">
        <f t="shared" si="129"/>
        <v>44985</v>
      </c>
      <c r="EQ1188" s="48" t="str">
        <f t="shared" ca="1" si="130"/>
        <v>Past</v>
      </c>
      <c r="ER1188" s="49">
        <f t="shared" si="131"/>
        <v>161</v>
      </c>
      <c r="ES1188" s="50"/>
      <c r="ET1188" s="51">
        <f t="shared" si="132"/>
        <v>161</v>
      </c>
      <c r="EU1188" s="52">
        <f t="shared" si="133"/>
        <v>0</v>
      </c>
      <c r="EV1188" s="46"/>
    </row>
    <row r="1189" spans="1:153" ht="14.25" hidden="1" customHeight="1">
      <c r="A1189" s="8">
        <v>1182</v>
      </c>
      <c r="B1189" s="9" t="s">
        <v>141</v>
      </c>
      <c r="C1189" s="10" t="s">
        <v>206</v>
      </c>
      <c r="D1189" s="10" t="s">
        <v>2008</v>
      </c>
      <c r="E1189" s="10" t="s">
        <v>151</v>
      </c>
      <c r="F1189" s="9" t="s">
        <v>2972</v>
      </c>
      <c r="G1189" s="10" t="s">
        <v>572</v>
      </c>
      <c r="H1189" s="9" t="s">
        <v>573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153</v>
      </c>
      <c r="S1189" s="9" t="s">
        <v>154</v>
      </c>
      <c r="T1189" s="9" t="s">
        <v>153</v>
      </c>
      <c r="U1189" s="9" t="s">
        <v>215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3258</v>
      </c>
      <c r="AA1189" s="9" t="s">
        <v>3259</v>
      </c>
      <c r="AB1189" s="12" t="s">
        <v>3260</v>
      </c>
      <c r="AC1189" s="10" t="s">
        <v>3261</v>
      </c>
      <c r="AD1189" s="9" t="s">
        <v>3259</v>
      </c>
      <c r="AE1189" s="13" t="s">
        <v>3260</v>
      </c>
      <c r="AF1189" s="14" t="s">
        <v>596</v>
      </c>
      <c r="AG1189" s="10" t="s">
        <v>3262</v>
      </c>
      <c r="AH1189" s="11" t="s">
        <v>3263</v>
      </c>
      <c r="AI1189" s="11" t="s">
        <v>3264</v>
      </c>
      <c r="AJ1189" s="10" t="s">
        <v>3265</v>
      </c>
      <c r="AK1189" s="11" t="s">
        <v>3264</v>
      </c>
      <c r="AL1189" s="11" t="s">
        <v>3266</v>
      </c>
      <c r="AM1189" s="10" t="s">
        <v>3267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1</v>
      </c>
      <c r="AU1189" s="10" t="s">
        <v>142</v>
      </c>
      <c r="AV1189" s="16">
        <v>5000</v>
      </c>
      <c r="AW1189" s="16">
        <v>6200</v>
      </c>
      <c r="AX1189" s="16">
        <v>0</v>
      </c>
      <c r="AY1189" s="16">
        <v>0</v>
      </c>
      <c r="AZ1189" s="16">
        <v>0</v>
      </c>
      <c r="BA1189" s="17">
        <v>45194</v>
      </c>
      <c r="BB1189" s="30" t="s">
        <v>175</v>
      </c>
      <c r="BC1189" s="18">
        <v>45037</v>
      </c>
      <c r="BD1189" s="17">
        <v>45322</v>
      </c>
      <c r="BE1189" s="17">
        <v>45351</v>
      </c>
      <c r="BF1189" s="17">
        <v>45153</v>
      </c>
      <c r="BG1189" s="10">
        <v>85413604</v>
      </c>
      <c r="BH1189" s="9" t="s">
        <v>319</v>
      </c>
      <c r="BI1189" s="19">
        <v>45078</v>
      </c>
      <c r="BJ1189" s="20">
        <v>45082</v>
      </c>
      <c r="BK1189" s="16">
        <v>0</v>
      </c>
      <c r="BL1189" s="16">
        <v>0</v>
      </c>
      <c r="BM1189" s="9" t="s">
        <v>177</v>
      </c>
      <c r="BN1189" s="9" t="s">
        <v>178</v>
      </c>
      <c r="BO1189" s="9" t="s">
        <v>156</v>
      </c>
      <c r="BP1189" s="17">
        <v>45168</v>
      </c>
      <c r="BQ1189" s="17" t="s">
        <v>156</v>
      </c>
      <c r="BR1189" s="17" t="s">
        <v>156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 t="s">
        <v>156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45034</v>
      </c>
      <c r="CD1189" s="10" t="s">
        <v>2443</v>
      </c>
      <c r="CE1189" s="17" t="s">
        <v>156</v>
      </c>
      <c r="CF1189" s="17" t="s">
        <v>156</v>
      </c>
      <c r="CG1189" s="17" t="s">
        <v>156</v>
      </c>
      <c r="CH1189" s="17" t="s">
        <v>156</v>
      </c>
      <c r="CI1189" s="16">
        <v>0</v>
      </c>
      <c r="CJ1189" s="10" t="s">
        <v>156</v>
      </c>
      <c r="CK1189" s="10" t="s">
        <v>156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 t="s">
        <v>156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>
        <v>45034</v>
      </c>
      <c r="CX1189" s="10" t="s">
        <v>2555</v>
      </c>
      <c r="CY1189" s="17" t="s">
        <v>156</v>
      </c>
      <c r="CZ1189" s="17" t="s">
        <v>156</v>
      </c>
      <c r="DA1189" s="17" t="s">
        <v>156</v>
      </c>
      <c r="DB1189" s="17">
        <v>45037</v>
      </c>
      <c r="DC1189" s="16">
        <v>2880</v>
      </c>
      <c r="DD1189" s="10" t="s">
        <v>3269</v>
      </c>
      <c r="DE1189" s="10" t="s">
        <v>1010</v>
      </c>
      <c r="DF1189" s="18" t="s">
        <v>156</v>
      </c>
      <c r="DG1189" s="17" t="s">
        <v>156</v>
      </c>
      <c r="DH1189" s="10" t="s">
        <v>2443</v>
      </c>
      <c r="DI1189" s="17" t="s">
        <v>156</v>
      </c>
      <c r="DJ1189" s="17" t="s">
        <v>156</v>
      </c>
      <c r="DK1189" s="17" t="s">
        <v>156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24</v>
      </c>
      <c r="DQ1189" s="16">
        <v>12</v>
      </c>
      <c r="DR1189" s="11">
        <v>12</v>
      </c>
      <c r="DS1189" s="16">
        <v>12</v>
      </c>
      <c r="DT1189" s="16">
        <v>2880</v>
      </c>
      <c r="DU1189" s="11" t="s">
        <v>181</v>
      </c>
      <c r="DV1189" s="11" t="s">
        <v>182</v>
      </c>
      <c r="DW1189" s="27" t="s">
        <v>156</v>
      </c>
      <c r="DX1189" s="27" t="s">
        <v>156</v>
      </c>
      <c r="DY1189" s="20" t="s">
        <v>2059</v>
      </c>
      <c r="DZ1189" s="16">
        <v>7</v>
      </c>
      <c r="EA1189" s="16">
        <v>0</v>
      </c>
      <c r="EB1189" s="27" t="s">
        <v>185</v>
      </c>
      <c r="EC1189" s="27" t="s">
        <v>3268</v>
      </c>
      <c r="ED1189" s="27" t="s">
        <v>182</v>
      </c>
      <c r="EE1189" s="29">
        <v>44989.959456018521</v>
      </c>
      <c r="EF1189" s="28" t="s">
        <v>188</v>
      </c>
      <c r="EG1189" s="28" t="s">
        <v>189</v>
      </c>
      <c r="EH1189" s="28" t="s">
        <v>190</v>
      </c>
      <c r="EI1189" s="29">
        <v>45062.343865740739</v>
      </c>
      <c r="EJ1189" s="28" t="s">
        <v>197</v>
      </c>
      <c r="EK1189" s="28" t="s">
        <v>156</v>
      </c>
      <c r="EL1189" s="28" t="s">
        <v>198</v>
      </c>
      <c r="EM1189" s="45"/>
      <c r="EN1189" s="46" t="str">
        <f t="shared" si="127"/>
        <v>343F280A</v>
      </c>
      <c r="EO1189" s="47">
        <f t="shared" si="128"/>
        <v>45161</v>
      </c>
      <c r="EP1189" s="47">
        <f t="shared" si="129"/>
        <v>45034</v>
      </c>
      <c r="EQ1189" s="48" t="str">
        <f t="shared" ca="1" si="130"/>
        <v>Past</v>
      </c>
      <c r="ER1189" s="49">
        <f t="shared" si="131"/>
        <v>127</v>
      </c>
      <c r="ES1189" s="50"/>
      <c r="ET1189" s="51">
        <f t="shared" si="132"/>
        <v>127</v>
      </c>
      <c r="EU1189" s="52">
        <f t="shared" si="133"/>
        <v>0</v>
      </c>
      <c r="EV1189" s="46"/>
    </row>
    <row r="1190" spans="1:153" ht="14.25" hidden="1" customHeight="1">
      <c r="A1190" s="8">
        <v>1183</v>
      </c>
      <c r="B1190" s="9" t="s">
        <v>141</v>
      </c>
      <c r="C1190" s="10" t="s">
        <v>206</v>
      </c>
      <c r="D1190" s="10" t="s">
        <v>2008</v>
      </c>
      <c r="E1190" s="10" t="s">
        <v>151</v>
      </c>
      <c r="F1190" s="9" t="s">
        <v>2972</v>
      </c>
      <c r="G1190" s="10" t="s">
        <v>572</v>
      </c>
      <c r="H1190" s="9" t="s">
        <v>573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153</v>
      </c>
      <c r="S1190" s="9" t="s">
        <v>154</v>
      </c>
      <c r="T1190" s="9" t="s">
        <v>153</v>
      </c>
      <c r="U1190" s="9" t="s">
        <v>215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3258</v>
      </c>
      <c r="AA1190" s="9" t="s">
        <v>3259</v>
      </c>
      <c r="AB1190" s="12" t="s">
        <v>3260</v>
      </c>
      <c r="AC1190" s="10" t="s">
        <v>3261</v>
      </c>
      <c r="AD1190" s="9" t="s">
        <v>3259</v>
      </c>
      <c r="AE1190" s="13" t="s">
        <v>3260</v>
      </c>
      <c r="AF1190" s="14" t="s">
        <v>596</v>
      </c>
      <c r="AG1190" s="10" t="s">
        <v>3262</v>
      </c>
      <c r="AH1190" s="11" t="s">
        <v>3263</v>
      </c>
      <c r="AI1190" s="11" t="s">
        <v>3264</v>
      </c>
      <c r="AJ1190" s="10" t="s">
        <v>3265</v>
      </c>
      <c r="AK1190" s="11" t="s">
        <v>3264</v>
      </c>
      <c r="AL1190" s="11" t="s">
        <v>3266</v>
      </c>
      <c r="AM1190" s="10" t="s">
        <v>3267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1</v>
      </c>
      <c r="AU1190" s="10" t="s">
        <v>142</v>
      </c>
      <c r="AV1190" s="16">
        <v>5000</v>
      </c>
      <c r="AW1190" s="16">
        <v>6200</v>
      </c>
      <c r="AX1190" s="16">
        <v>0</v>
      </c>
      <c r="AY1190" s="16">
        <v>0</v>
      </c>
      <c r="AZ1190" s="16">
        <v>0</v>
      </c>
      <c r="BA1190" s="17">
        <v>45194</v>
      </c>
      <c r="BB1190" s="30" t="s">
        <v>175</v>
      </c>
      <c r="BC1190" s="18" t="s">
        <v>156</v>
      </c>
      <c r="BD1190" s="17">
        <v>45322</v>
      </c>
      <c r="BE1190" s="17">
        <v>45351</v>
      </c>
      <c r="BF1190" s="17">
        <v>45153</v>
      </c>
      <c r="BG1190" s="10">
        <v>85364094</v>
      </c>
      <c r="BH1190" s="9" t="s">
        <v>321</v>
      </c>
      <c r="BI1190" s="19">
        <v>45139</v>
      </c>
      <c r="BJ1190" s="20">
        <v>45145</v>
      </c>
      <c r="BK1190" s="16">
        <v>0</v>
      </c>
      <c r="BL1190" s="16">
        <v>0</v>
      </c>
      <c r="BM1190" s="9" t="s">
        <v>177</v>
      </c>
      <c r="BN1190" s="9" t="s">
        <v>178</v>
      </c>
      <c r="BO1190" s="9" t="s">
        <v>156</v>
      </c>
      <c r="BP1190" s="17">
        <v>45214</v>
      </c>
      <c r="BQ1190" s="17" t="s">
        <v>156</v>
      </c>
      <c r="BR1190" s="17" t="s">
        <v>156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 t="s">
        <v>156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45104</v>
      </c>
      <c r="CD1190" s="10" t="s">
        <v>3122</v>
      </c>
      <c r="CE1190" s="17" t="s">
        <v>156</v>
      </c>
      <c r="CF1190" s="17" t="s">
        <v>156</v>
      </c>
      <c r="CG1190" s="17" t="s">
        <v>156</v>
      </c>
      <c r="CH1190" s="17" t="s">
        <v>156</v>
      </c>
      <c r="CI1190" s="16">
        <v>0</v>
      </c>
      <c r="CJ1190" s="10" t="s">
        <v>156</v>
      </c>
      <c r="CK1190" s="10" t="s">
        <v>156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 t="s">
        <v>156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45134</v>
      </c>
      <c r="CX1190" s="10" t="s">
        <v>2578</v>
      </c>
      <c r="CY1190" s="17" t="s">
        <v>156</v>
      </c>
      <c r="CZ1190" s="17" t="s">
        <v>156</v>
      </c>
      <c r="DA1190" s="17" t="s">
        <v>156</v>
      </c>
      <c r="DB1190" s="17" t="s">
        <v>156</v>
      </c>
      <c r="DC1190" s="16">
        <v>0</v>
      </c>
      <c r="DD1190" s="10" t="s">
        <v>156</v>
      </c>
      <c r="DE1190" s="10" t="s">
        <v>156</v>
      </c>
      <c r="DF1190" s="18" t="s">
        <v>156</v>
      </c>
      <c r="DG1190" s="17" t="s">
        <v>156</v>
      </c>
      <c r="DH1190" s="10" t="s">
        <v>3122</v>
      </c>
      <c r="DI1190" s="17" t="s">
        <v>156</v>
      </c>
      <c r="DJ1190" s="17" t="s">
        <v>156</v>
      </c>
      <c r="DK1190" s="17" t="s">
        <v>156</v>
      </c>
      <c r="DL1190" s="17" t="s">
        <v>156</v>
      </c>
      <c r="DM1190" s="16">
        <v>0</v>
      </c>
      <c r="DN1190" s="10" t="s">
        <v>156</v>
      </c>
      <c r="DO1190" s="10" t="s">
        <v>156</v>
      </c>
      <c r="DP1190" s="16">
        <v>24</v>
      </c>
      <c r="DQ1190" s="16">
        <v>12</v>
      </c>
      <c r="DR1190" s="11">
        <v>12</v>
      </c>
      <c r="DS1190" s="16">
        <v>12</v>
      </c>
      <c r="DT1190" s="16">
        <v>1000</v>
      </c>
      <c r="DU1190" s="11" t="s">
        <v>181</v>
      </c>
      <c r="DV1190" s="11" t="s">
        <v>182</v>
      </c>
      <c r="DW1190" s="27" t="s">
        <v>156</v>
      </c>
      <c r="DX1190" s="27" t="s">
        <v>156</v>
      </c>
      <c r="DY1190" s="20" t="s">
        <v>1927</v>
      </c>
      <c r="DZ1190" s="16">
        <v>7</v>
      </c>
      <c r="EA1190" s="16">
        <v>0</v>
      </c>
      <c r="EB1190" s="27" t="s">
        <v>185</v>
      </c>
      <c r="EC1190" s="27" t="s">
        <v>3268</v>
      </c>
      <c r="ED1190" s="27" t="s">
        <v>182</v>
      </c>
      <c r="EE1190" s="29">
        <v>44973.276782407411</v>
      </c>
      <c r="EF1190" s="28" t="s">
        <v>188</v>
      </c>
      <c r="EG1190" s="28" t="s">
        <v>189</v>
      </c>
      <c r="EH1190" s="28" t="s">
        <v>190</v>
      </c>
      <c r="EI1190" s="29">
        <v>45110.818703703706</v>
      </c>
      <c r="EJ1190" s="28" t="s">
        <v>197</v>
      </c>
      <c r="EK1190" s="28" t="s">
        <v>156</v>
      </c>
      <c r="EL1190" s="28" t="s">
        <v>198</v>
      </c>
      <c r="EM1190" s="45"/>
      <c r="EN1190" s="46" t="str">
        <f t="shared" si="127"/>
        <v>343F280A</v>
      </c>
      <c r="EO1190" s="47">
        <f t="shared" si="128"/>
        <v>45207</v>
      </c>
      <c r="EP1190" s="47">
        <f t="shared" si="129"/>
        <v>45134</v>
      </c>
      <c r="EQ1190" s="48" t="str">
        <f t="shared" ca="1" si="130"/>
        <v>Y</v>
      </c>
      <c r="ER1190" s="49">
        <f t="shared" si="131"/>
        <v>73</v>
      </c>
      <c r="ES1190" s="50"/>
      <c r="ET1190" s="51">
        <f t="shared" si="132"/>
        <v>73</v>
      </c>
      <c r="EU1190" s="52">
        <f t="shared" si="133"/>
        <v>0</v>
      </c>
      <c r="EV1190" s="46"/>
    </row>
    <row r="1191" spans="1:153" ht="14.25" hidden="1" customHeight="1">
      <c r="A1191" s="8">
        <v>1184</v>
      </c>
      <c r="B1191" s="9" t="s">
        <v>141</v>
      </c>
      <c r="C1191" s="10" t="s">
        <v>206</v>
      </c>
      <c r="D1191" s="10" t="s">
        <v>2008</v>
      </c>
      <c r="E1191" s="10" t="s">
        <v>151</v>
      </c>
      <c r="F1191" s="9" t="s">
        <v>2972</v>
      </c>
      <c r="G1191" s="10" t="s">
        <v>572</v>
      </c>
      <c r="H1191" s="9" t="s">
        <v>573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153</v>
      </c>
      <c r="S1191" s="9" t="s">
        <v>154</v>
      </c>
      <c r="T1191" s="9" t="s">
        <v>153</v>
      </c>
      <c r="U1191" s="9" t="s">
        <v>215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3258</v>
      </c>
      <c r="AA1191" s="9" t="s">
        <v>3259</v>
      </c>
      <c r="AB1191" s="12" t="s">
        <v>3260</v>
      </c>
      <c r="AC1191" s="10" t="s">
        <v>3261</v>
      </c>
      <c r="AD1191" s="9" t="s">
        <v>3259</v>
      </c>
      <c r="AE1191" s="13" t="s">
        <v>3260</v>
      </c>
      <c r="AF1191" s="14" t="s">
        <v>596</v>
      </c>
      <c r="AG1191" s="10" t="s">
        <v>3262</v>
      </c>
      <c r="AH1191" s="11" t="s">
        <v>3263</v>
      </c>
      <c r="AI1191" s="11" t="s">
        <v>3264</v>
      </c>
      <c r="AJ1191" s="10" t="s">
        <v>3265</v>
      </c>
      <c r="AK1191" s="11" t="s">
        <v>3264</v>
      </c>
      <c r="AL1191" s="11" t="s">
        <v>3266</v>
      </c>
      <c r="AM1191" s="10" t="s">
        <v>3267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1</v>
      </c>
      <c r="AU1191" s="10" t="s">
        <v>142</v>
      </c>
      <c r="AV1191" s="16">
        <v>5000</v>
      </c>
      <c r="AW1191" s="16">
        <v>6200</v>
      </c>
      <c r="AX1191" s="16">
        <v>0</v>
      </c>
      <c r="AY1191" s="16">
        <v>0</v>
      </c>
      <c r="AZ1191" s="16">
        <v>0</v>
      </c>
      <c r="BA1191" s="17">
        <v>45194</v>
      </c>
      <c r="BB1191" s="30" t="s">
        <v>246</v>
      </c>
      <c r="BC1191" s="18" t="s">
        <v>156</v>
      </c>
      <c r="BD1191" s="17">
        <v>45322</v>
      </c>
      <c r="BE1191" s="17">
        <v>45351</v>
      </c>
      <c r="BF1191" s="17">
        <v>45153</v>
      </c>
      <c r="BG1191" s="10">
        <v>85364100</v>
      </c>
      <c r="BH1191" s="9" t="s">
        <v>258</v>
      </c>
      <c r="BI1191" s="19">
        <v>45200</v>
      </c>
      <c r="BJ1191" s="20">
        <v>45201</v>
      </c>
      <c r="BK1191" s="16">
        <v>0</v>
      </c>
      <c r="BL1191" s="16">
        <v>0</v>
      </c>
      <c r="BM1191" s="9" t="s">
        <v>177</v>
      </c>
      <c r="BN1191" s="9" t="s">
        <v>178</v>
      </c>
      <c r="BO1191" s="9" t="s">
        <v>156</v>
      </c>
      <c r="BP1191" s="17">
        <v>45257</v>
      </c>
      <c r="BQ1191" s="17" t="s">
        <v>156</v>
      </c>
      <c r="BR1191" s="17" t="s">
        <v>156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 t="s">
        <v>156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45135</v>
      </c>
      <c r="CD1191" s="10" t="s">
        <v>156</v>
      </c>
      <c r="CE1191" s="17">
        <v>45135</v>
      </c>
      <c r="CF1191" s="17" t="s">
        <v>156</v>
      </c>
      <c r="CG1191" s="17">
        <v>45034</v>
      </c>
      <c r="CH1191" s="17" t="s">
        <v>156</v>
      </c>
      <c r="CI1191" s="16">
        <v>0</v>
      </c>
      <c r="CJ1191" s="10" t="s">
        <v>156</v>
      </c>
      <c r="CK1191" s="10" t="s">
        <v>156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 t="s">
        <v>156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 t="s">
        <v>156</v>
      </c>
      <c r="CX1191" s="10" t="s">
        <v>193</v>
      </c>
      <c r="CY1191" s="17" t="s">
        <v>156</v>
      </c>
      <c r="CZ1191" s="17" t="s">
        <v>156</v>
      </c>
      <c r="DA1191" s="17" t="s">
        <v>156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 t="s">
        <v>156</v>
      </c>
      <c r="DH1191" s="10" t="s">
        <v>156</v>
      </c>
      <c r="DI1191" s="17" t="s">
        <v>156</v>
      </c>
      <c r="DJ1191" s="17" t="s">
        <v>156</v>
      </c>
      <c r="DK1191" s="17" t="s">
        <v>156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24</v>
      </c>
      <c r="DQ1191" s="16">
        <v>12</v>
      </c>
      <c r="DR1191" s="11">
        <v>12</v>
      </c>
      <c r="DS1191" s="16">
        <v>12</v>
      </c>
      <c r="DT1191" s="16">
        <v>600</v>
      </c>
      <c r="DU1191" s="11" t="s">
        <v>181</v>
      </c>
      <c r="DV1191" s="11" t="s">
        <v>182</v>
      </c>
      <c r="DW1191" s="27" t="s">
        <v>156</v>
      </c>
      <c r="DX1191" s="27" t="s">
        <v>156</v>
      </c>
      <c r="DY1191" s="20" t="s">
        <v>3270</v>
      </c>
      <c r="DZ1191" s="16">
        <v>7</v>
      </c>
      <c r="EA1191" s="16">
        <v>0</v>
      </c>
      <c r="EB1191" s="27" t="s">
        <v>185</v>
      </c>
      <c r="EC1191" s="27" t="s">
        <v>3268</v>
      </c>
      <c r="ED1191" s="27" t="s">
        <v>182</v>
      </c>
      <c r="EE1191" s="29">
        <v>44973.276782407411</v>
      </c>
      <c r="EF1191" s="28" t="s">
        <v>188</v>
      </c>
      <c r="EG1191" s="28" t="s">
        <v>189</v>
      </c>
      <c r="EH1191" s="28" t="s">
        <v>190</v>
      </c>
      <c r="EI1191" s="29">
        <v>45062.343865740739</v>
      </c>
      <c r="EJ1191" s="28" t="s">
        <v>197</v>
      </c>
      <c r="EK1191" s="28" t="s">
        <v>156</v>
      </c>
      <c r="EL1191" s="28" t="s">
        <v>198</v>
      </c>
      <c r="EM1191" s="45"/>
      <c r="EN1191" s="46" t="str">
        <f t="shared" si="127"/>
        <v>343F280A</v>
      </c>
      <c r="EO1191" s="47">
        <f t="shared" si="128"/>
        <v>45250</v>
      </c>
      <c r="EP1191" s="47" t="str">
        <f t="shared" si="129"/>
        <v/>
      </c>
      <c r="EQ1191" s="48" t="str">
        <f t="shared" ca="1" si="130"/>
        <v>Y</v>
      </c>
      <c r="ER1191" s="49" t="str">
        <f t="shared" si="131"/>
        <v/>
      </c>
      <c r="ES1191" s="50"/>
      <c r="ET1191" s="51" t="str">
        <f t="shared" si="132"/>
        <v/>
      </c>
      <c r="EU1191" s="52" t="str">
        <f t="shared" si="133"/>
        <v/>
      </c>
      <c r="EV1191" s="46"/>
    </row>
    <row r="1192" spans="1:153" ht="14.25" hidden="1" customHeight="1">
      <c r="A1192" s="8">
        <v>1185</v>
      </c>
      <c r="B1192" s="9" t="s">
        <v>141</v>
      </c>
      <c r="C1192" s="10" t="s">
        <v>206</v>
      </c>
      <c r="D1192" s="10" t="s">
        <v>2008</v>
      </c>
      <c r="E1192" s="10" t="s">
        <v>151</v>
      </c>
      <c r="F1192" s="9" t="s">
        <v>2972</v>
      </c>
      <c r="G1192" s="10" t="s">
        <v>572</v>
      </c>
      <c r="H1192" s="9" t="s">
        <v>573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153</v>
      </c>
      <c r="S1192" s="9" t="s">
        <v>154</v>
      </c>
      <c r="T1192" s="9" t="s">
        <v>153</v>
      </c>
      <c r="U1192" s="9" t="s">
        <v>215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3258</v>
      </c>
      <c r="AA1192" s="9" t="s">
        <v>3259</v>
      </c>
      <c r="AB1192" s="12" t="s">
        <v>3260</v>
      </c>
      <c r="AC1192" s="10" t="s">
        <v>3261</v>
      </c>
      <c r="AD1192" s="9" t="s">
        <v>3259</v>
      </c>
      <c r="AE1192" s="13" t="s">
        <v>3260</v>
      </c>
      <c r="AF1192" s="14" t="s">
        <v>596</v>
      </c>
      <c r="AG1192" s="10" t="s">
        <v>3262</v>
      </c>
      <c r="AH1192" s="11" t="s">
        <v>3263</v>
      </c>
      <c r="AI1192" s="11" t="s">
        <v>3264</v>
      </c>
      <c r="AJ1192" s="10" t="s">
        <v>3265</v>
      </c>
      <c r="AK1192" s="11" t="s">
        <v>3264</v>
      </c>
      <c r="AL1192" s="11" t="s">
        <v>3266</v>
      </c>
      <c r="AM1192" s="10" t="s">
        <v>3267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1</v>
      </c>
      <c r="AU1192" s="10" t="s">
        <v>142</v>
      </c>
      <c r="AV1192" s="16">
        <v>5000</v>
      </c>
      <c r="AW1192" s="16">
        <v>6200</v>
      </c>
      <c r="AX1192" s="16">
        <v>0</v>
      </c>
      <c r="AY1192" s="16">
        <v>0</v>
      </c>
      <c r="AZ1192" s="16">
        <v>0</v>
      </c>
      <c r="BA1192" s="17">
        <v>45194</v>
      </c>
      <c r="BB1192" s="30" t="s">
        <v>175</v>
      </c>
      <c r="BC1192" s="18" t="s">
        <v>156</v>
      </c>
      <c r="BD1192" s="17">
        <v>45322</v>
      </c>
      <c r="BE1192" s="17">
        <v>45351</v>
      </c>
      <c r="BF1192" s="17">
        <v>45153</v>
      </c>
      <c r="BG1192" s="10">
        <v>85413605</v>
      </c>
      <c r="BH1192" s="9" t="s">
        <v>303</v>
      </c>
      <c r="BI1192" s="19">
        <v>45200</v>
      </c>
      <c r="BJ1192" s="20">
        <v>45201</v>
      </c>
      <c r="BK1192" s="16">
        <v>0</v>
      </c>
      <c r="BL1192" s="16">
        <v>0</v>
      </c>
      <c r="BM1192" s="9" t="s">
        <v>177</v>
      </c>
      <c r="BN1192" s="9" t="s">
        <v>178</v>
      </c>
      <c r="BO1192" s="9" t="s">
        <v>156</v>
      </c>
      <c r="BP1192" s="17">
        <v>45267</v>
      </c>
      <c r="BQ1192" s="17" t="s">
        <v>156</v>
      </c>
      <c r="BR1192" s="17" t="s">
        <v>156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 t="s">
        <v>156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>
        <v>45104</v>
      </c>
      <c r="CD1192" s="10" t="s">
        <v>3271</v>
      </c>
      <c r="CE1192" s="17">
        <v>45104</v>
      </c>
      <c r="CF1192" s="17" t="s">
        <v>156</v>
      </c>
      <c r="CG1192" s="17">
        <v>45034</v>
      </c>
      <c r="CH1192" s="17" t="s">
        <v>156</v>
      </c>
      <c r="CI1192" s="16">
        <v>0</v>
      </c>
      <c r="CJ1192" s="10" t="s">
        <v>156</v>
      </c>
      <c r="CK1192" s="10" t="s">
        <v>156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 t="s">
        <v>156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45190</v>
      </c>
      <c r="CX1192" s="10" t="s">
        <v>3272</v>
      </c>
      <c r="CY1192" s="17">
        <v>45134</v>
      </c>
      <c r="CZ1192" s="17" t="s">
        <v>156</v>
      </c>
      <c r="DA1192" s="17">
        <v>45034</v>
      </c>
      <c r="DB1192" s="17" t="s">
        <v>156</v>
      </c>
      <c r="DC1192" s="16">
        <v>0</v>
      </c>
      <c r="DD1192" s="10" t="s">
        <v>156</v>
      </c>
      <c r="DE1192" s="10" t="s">
        <v>156</v>
      </c>
      <c r="DF1192" s="18" t="s">
        <v>156</v>
      </c>
      <c r="DG1192" s="17" t="s">
        <v>156</v>
      </c>
      <c r="DH1192" s="10" t="s">
        <v>3271</v>
      </c>
      <c r="DI1192" s="17">
        <v>45247</v>
      </c>
      <c r="DJ1192" s="17" t="s">
        <v>156</v>
      </c>
      <c r="DK1192" s="17">
        <v>45034</v>
      </c>
      <c r="DL1192" s="17" t="s">
        <v>156</v>
      </c>
      <c r="DM1192" s="16">
        <v>0</v>
      </c>
      <c r="DN1192" s="10" t="s">
        <v>156</v>
      </c>
      <c r="DO1192" s="10" t="s">
        <v>156</v>
      </c>
      <c r="DP1192" s="16">
        <v>24</v>
      </c>
      <c r="DQ1192" s="16">
        <v>12</v>
      </c>
      <c r="DR1192" s="11">
        <v>12</v>
      </c>
      <c r="DS1192" s="16">
        <v>12</v>
      </c>
      <c r="DT1192" s="16">
        <v>1100</v>
      </c>
      <c r="DU1192" s="11" t="s">
        <v>181</v>
      </c>
      <c r="DV1192" s="11" t="s">
        <v>182</v>
      </c>
      <c r="DW1192" s="27" t="s">
        <v>156</v>
      </c>
      <c r="DX1192" s="27" t="s">
        <v>156</v>
      </c>
      <c r="DY1192" s="20" t="s">
        <v>3256</v>
      </c>
      <c r="DZ1192" s="16">
        <v>7</v>
      </c>
      <c r="EA1192" s="16">
        <v>0</v>
      </c>
      <c r="EB1192" s="27" t="s">
        <v>185</v>
      </c>
      <c r="EC1192" s="27" t="s">
        <v>3268</v>
      </c>
      <c r="ED1192" s="27" t="s">
        <v>182</v>
      </c>
      <c r="EE1192" s="29">
        <v>44989.959456018521</v>
      </c>
      <c r="EF1192" s="28" t="s">
        <v>188</v>
      </c>
      <c r="EG1192" s="28" t="s">
        <v>189</v>
      </c>
      <c r="EH1192" s="28" t="s">
        <v>190</v>
      </c>
      <c r="EI1192" s="29">
        <v>45110.818703703706</v>
      </c>
      <c r="EJ1192" s="28" t="s">
        <v>197</v>
      </c>
      <c r="EK1192" s="28" t="s">
        <v>156</v>
      </c>
      <c r="EL1192" s="28" t="s">
        <v>198</v>
      </c>
      <c r="EM1192" s="45"/>
      <c r="EN1192" s="46" t="str">
        <f t="shared" si="127"/>
        <v>343F280A</v>
      </c>
      <c r="EO1192" s="47">
        <f t="shared" si="128"/>
        <v>45260</v>
      </c>
      <c r="EP1192" s="47">
        <f t="shared" si="129"/>
        <v>45190</v>
      </c>
      <c r="EQ1192" s="48" t="str">
        <f t="shared" ca="1" si="130"/>
        <v>Y</v>
      </c>
      <c r="ER1192" s="49">
        <f t="shared" si="131"/>
        <v>70</v>
      </c>
      <c r="ES1192" s="50"/>
      <c r="ET1192" s="51">
        <f t="shared" si="132"/>
        <v>70</v>
      </c>
      <c r="EU1192" s="52">
        <f t="shared" si="133"/>
        <v>0</v>
      </c>
      <c r="EV1192" s="46"/>
    </row>
    <row r="1193" spans="1:153" ht="14.25" hidden="1" customHeight="1">
      <c r="A1193" s="8">
        <v>1186</v>
      </c>
      <c r="B1193" s="9" t="s">
        <v>141</v>
      </c>
      <c r="C1193" s="10" t="s">
        <v>206</v>
      </c>
      <c r="D1193" s="10" t="s">
        <v>2008</v>
      </c>
      <c r="E1193" s="10" t="s">
        <v>151</v>
      </c>
      <c r="F1193" s="9" t="s">
        <v>2972</v>
      </c>
      <c r="G1193" s="10" t="s">
        <v>572</v>
      </c>
      <c r="H1193" s="9" t="s">
        <v>573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153</v>
      </c>
      <c r="S1193" s="9" t="s">
        <v>154</v>
      </c>
      <c r="T1193" s="9" t="s">
        <v>153</v>
      </c>
      <c r="U1193" s="9" t="s">
        <v>215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3258</v>
      </c>
      <c r="AA1193" s="9" t="s">
        <v>3259</v>
      </c>
      <c r="AB1193" s="12" t="s">
        <v>3260</v>
      </c>
      <c r="AC1193" s="10" t="s">
        <v>3261</v>
      </c>
      <c r="AD1193" s="9" t="s">
        <v>3259</v>
      </c>
      <c r="AE1193" s="13" t="s">
        <v>3260</v>
      </c>
      <c r="AF1193" s="14" t="s">
        <v>596</v>
      </c>
      <c r="AG1193" s="10" t="s">
        <v>3273</v>
      </c>
      <c r="AH1193" s="11" t="s">
        <v>3274</v>
      </c>
      <c r="AI1193" s="11" t="s">
        <v>3275</v>
      </c>
      <c r="AJ1193" s="10" t="s">
        <v>3276</v>
      </c>
      <c r="AK1193" s="11" t="s">
        <v>3275</v>
      </c>
      <c r="AL1193" s="11" t="s">
        <v>3266</v>
      </c>
      <c r="AM1193" s="10" t="s">
        <v>3267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1</v>
      </c>
      <c r="AU1193" s="10" t="s">
        <v>206</v>
      </c>
      <c r="AV1193" s="16">
        <v>8000</v>
      </c>
      <c r="AW1193" s="16">
        <v>9300</v>
      </c>
      <c r="AX1193" s="16">
        <v>0</v>
      </c>
      <c r="AY1193" s="16">
        <v>0</v>
      </c>
      <c r="AZ1193" s="16">
        <v>0</v>
      </c>
      <c r="BA1193" s="17">
        <v>45194</v>
      </c>
      <c r="BB1193" s="30" t="s">
        <v>175</v>
      </c>
      <c r="BC1193" s="18" t="s">
        <v>156</v>
      </c>
      <c r="BD1193" s="17">
        <v>45322</v>
      </c>
      <c r="BE1193" s="17">
        <v>45351</v>
      </c>
      <c r="BF1193" s="17">
        <v>45153</v>
      </c>
      <c r="BG1193" s="10">
        <v>85364698</v>
      </c>
      <c r="BH1193" s="9" t="s">
        <v>414</v>
      </c>
      <c r="BI1193" s="19">
        <v>44986</v>
      </c>
      <c r="BJ1193" s="20">
        <v>44991</v>
      </c>
      <c r="BK1193" s="16">
        <v>0</v>
      </c>
      <c r="BL1193" s="16">
        <v>0</v>
      </c>
      <c r="BM1193" s="9" t="s">
        <v>177</v>
      </c>
      <c r="BN1193" s="9" t="s">
        <v>178</v>
      </c>
      <c r="BO1193" s="9" t="s">
        <v>635</v>
      </c>
      <c r="BP1193" s="17">
        <v>45153</v>
      </c>
      <c r="BQ1193" s="17" t="s">
        <v>156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 t="s">
        <v>156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 t="s">
        <v>156</v>
      </c>
      <c r="CI1193" s="16">
        <v>0</v>
      </c>
      <c r="CJ1193" s="10" t="s">
        <v>156</v>
      </c>
      <c r="CK1193" s="10" t="s">
        <v>156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44985</v>
      </c>
      <c r="CX1193" s="10" t="s">
        <v>902</v>
      </c>
      <c r="CY1193" s="17" t="s">
        <v>156</v>
      </c>
      <c r="CZ1193" s="17" t="s">
        <v>156</v>
      </c>
      <c r="DA1193" s="17" t="s">
        <v>156</v>
      </c>
      <c r="DB1193" s="17" t="s">
        <v>156</v>
      </c>
      <c r="DC1193" s="16">
        <v>0</v>
      </c>
      <c r="DD1193" s="10" t="s">
        <v>156</v>
      </c>
      <c r="DE1193" s="10" t="s">
        <v>156</v>
      </c>
      <c r="DF1193" s="18" t="s">
        <v>156</v>
      </c>
      <c r="DG1193" s="17">
        <v>44985</v>
      </c>
      <c r="DH1193" s="10" t="s">
        <v>2050</v>
      </c>
      <c r="DI1193" s="17" t="s">
        <v>156</v>
      </c>
      <c r="DJ1193" s="17" t="s">
        <v>156</v>
      </c>
      <c r="DK1193" s="17" t="s">
        <v>156</v>
      </c>
      <c r="DL1193" s="17" t="s">
        <v>156</v>
      </c>
      <c r="DM1193" s="16">
        <v>0</v>
      </c>
      <c r="DN1193" s="10" t="s">
        <v>156</v>
      </c>
      <c r="DO1193" s="10" t="s">
        <v>156</v>
      </c>
      <c r="DP1193" s="16">
        <v>24</v>
      </c>
      <c r="DQ1193" s="16">
        <v>12</v>
      </c>
      <c r="DR1193" s="11">
        <v>12</v>
      </c>
      <c r="DS1193" s="16">
        <v>12</v>
      </c>
      <c r="DT1193" s="16">
        <v>2000</v>
      </c>
      <c r="DU1193" s="11" t="s">
        <v>181</v>
      </c>
      <c r="DV1193" s="11" t="s">
        <v>182</v>
      </c>
      <c r="DW1193" s="27" t="s">
        <v>156</v>
      </c>
      <c r="DX1193" s="27" t="s">
        <v>156</v>
      </c>
      <c r="DY1193" s="20" t="s">
        <v>1921</v>
      </c>
      <c r="DZ1193" s="16">
        <v>7</v>
      </c>
      <c r="EA1193" s="16">
        <v>0</v>
      </c>
      <c r="EB1193" s="27" t="s">
        <v>185</v>
      </c>
      <c r="EC1193" s="27" t="s">
        <v>3268</v>
      </c>
      <c r="ED1193" s="27" t="s">
        <v>182</v>
      </c>
      <c r="EE1193" s="29">
        <v>44973.981574074074</v>
      </c>
      <c r="EF1193" s="28" t="s">
        <v>188</v>
      </c>
      <c r="EG1193" s="28" t="s">
        <v>189</v>
      </c>
      <c r="EH1193" s="28" t="s">
        <v>190</v>
      </c>
      <c r="EI1193" s="29">
        <v>45062.343865740739</v>
      </c>
      <c r="EJ1193" s="28" t="s">
        <v>197</v>
      </c>
      <c r="EK1193" s="28" t="s">
        <v>156</v>
      </c>
      <c r="EL1193" s="28" t="s">
        <v>198</v>
      </c>
      <c r="EM1193" s="45"/>
      <c r="EN1193" s="46" t="str">
        <f t="shared" si="127"/>
        <v>343F280B</v>
      </c>
      <c r="EO1193" s="47">
        <f t="shared" si="128"/>
        <v>45146</v>
      </c>
      <c r="EP1193" s="47">
        <f t="shared" si="129"/>
        <v>44985</v>
      </c>
      <c r="EQ1193" s="48" t="str">
        <f t="shared" ca="1" si="130"/>
        <v>Past</v>
      </c>
      <c r="ER1193" s="49">
        <f t="shared" si="131"/>
        <v>161</v>
      </c>
      <c r="ES1193" s="50"/>
      <c r="ET1193" s="51">
        <f t="shared" si="132"/>
        <v>161</v>
      </c>
      <c r="EU1193" s="52">
        <f t="shared" si="133"/>
        <v>0</v>
      </c>
      <c r="EV1193" s="46"/>
    </row>
    <row r="1194" spans="1:153" ht="14.25" hidden="1" customHeight="1">
      <c r="A1194" s="8">
        <v>1187</v>
      </c>
      <c r="B1194" s="9" t="s">
        <v>141</v>
      </c>
      <c r="C1194" s="10" t="s">
        <v>206</v>
      </c>
      <c r="D1194" s="10" t="s">
        <v>2008</v>
      </c>
      <c r="E1194" s="10" t="s">
        <v>151</v>
      </c>
      <c r="F1194" s="9" t="s">
        <v>2972</v>
      </c>
      <c r="G1194" s="10" t="s">
        <v>572</v>
      </c>
      <c r="H1194" s="9" t="s">
        <v>573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153</v>
      </c>
      <c r="S1194" s="9" t="s">
        <v>154</v>
      </c>
      <c r="T1194" s="9" t="s">
        <v>153</v>
      </c>
      <c r="U1194" s="9" t="s">
        <v>215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3258</v>
      </c>
      <c r="AA1194" s="9" t="s">
        <v>3259</v>
      </c>
      <c r="AB1194" s="12" t="s">
        <v>3260</v>
      </c>
      <c r="AC1194" s="10" t="s">
        <v>3261</v>
      </c>
      <c r="AD1194" s="9" t="s">
        <v>3259</v>
      </c>
      <c r="AE1194" s="13" t="s">
        <v>3260</v>
      </c>
      <c r="AF1194" s="14" t="s">
        <v>596</v>
      </c>
      <c r="AG1194" s="10" t="s">
        <v>3273</v>
      </c>
      <c r="AH1194" s="11" t="s">
        <v>3274</v>
      </c>
      <c r="AI1194" s="11" t="s">
        <v>3275</v>
      </c>
      <c r="AJ1194" s="10" t="s">
        <v>3276</v>
      </c>
      <c r="AK1194" s="11" t="s">
        <v>3275</v>
      </c>
      <c r="AL1194" s="11" t="s">
        <v>3266</v>
      </c>
      <c r="AM1194" s="10" t="s">
        <v>3267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1</v>
      </c>
      <c r="AU1194" s="10" t="s">
        <v>206</v>
      </c>
      <c r="AV1194" s="16">
        <v>8000</v>
      </c>
      <c r="AW1194" s="16">
        <v>9300</v>
      </c>
      <c r="AX1194" s="16">
        <v>0</v>
      </c>
      <c r="AY1194" s="16">
        <v>0</v>
      </c>
      <c r="AZ1194" s="16">
        <v>0</v>
      </c>
      <c r="BA1194" s="17">
        <v>45194</v>
      </c>
      <c r="BB1194" s="30" t="s">
        <v>175</v>
      </c>
      <c r="BC1194" s="18">
        <v>45037</v>
      </c>
      <c r="BD1194" s="17">
        <v>45322</v>
      </c>
      <c r="BE1194" s="17">
        <v>45351</v>
      </c>
      <c r="BF1194" s="17">
        <v>45153</v>
      </c>
      <c r="BG1194" s="10">
        <v>85413606</v>
      </c>
      <c r="BH1194" s="9" t="s">
        <v>319</v>
      </c>
      <c r="BI1194" s="19">
        <v>45078</v>
      </c>
      <c r="BJ1194" s="20">
        <v>45082</v>
      </c>
      <c r="BK1194" s="16">
        <v>0</v>
      </c>
      <c r="BL1194" s="16">
        <v>0</v>
      </c>
      <c r="BM1194" s="9" t="s">
        <v>177</v>
      </c>
      <c r="BN1194" s="9" t="s">
        <v>178</v>
      </c>
      <c r="BO1194" s="9" t="s">
        <v>156</v>
      </c>
      <c r="BP1194" s="17">
        <v>45168</v>
      </c>
      <c r="BQ1194" s="17" t="s">
        <v>156</v>
      </c>
      <c r="BR1194" s="17" t="s">
        <v>156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 t="s">
        <v>156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>
        <v>45034</v>
      </c>
      <c r="CD1194" s="10" t="s">
        <v>2443</v>
      </c>
      <c r="CE1194" s="17" t="s">
        <v>156</v>
      </c>
      <c r="CF1194" s="17" t="s">
        <v>156</v>
      </c>
      <c r="CG1194" s="17" t="s">
        <v>156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 t="s">
        <v>156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>
        <v>45034</v>
      </c>
      <c r="CX1194" s="10" t="s">
        <v>2555</v>
      </c>
      <c r="CY1194" s="17" t="s">
        <v>156</v>
      </c>
      <c r="CZ1194" s="17" t="s">
        <v>156</v>
      </c>
      <c r="DA1194" s="17" t="s">
        <v>156</v>
      </c>
      <c r="DB1194" s="17">
        <v>45037</v>
      </c>
      <c r="DC1194" s="16">
        <v>4116</v>
      </c>
      <c r="DD1194" s="10" t="s">
        <v>3277</v>
      </c>
      <c r="DE1194" s="10" t="s">
        <v>1010</v>
      </c>
      <c r="DF1194" s="18" t="s">
        <v>156</v>
      </c>
      <c r="DG1194" s="17" t="s">
        <v>156</v>
      </c>
      <c r="DH1194" s="10" t="s">
        <v>2443</v>
      </c>
      <c r="DI1194" s="17" t="s">
        <v>156</v>
      </c>
      <c r="DJ1194" s="17" t="s">
        <v>156</v>
      </c>
      <c r="DK1194" s="17" t="s">
        <v>156</v>
      </c>
      <c r="DL1194" s="17" t="s">
        <v>156</v>
      </c>
      <c r="DM1194" s="16">
        <v>0</v>
      </c>
      <c r="DN1194" s="10" t="s">
        <v>156</v>
      </c>
      <c r="DO1194" s="10" t="s">
        <v>156</v>
      </c>
      <c r="DP1194" s="16">
        <v>24</v>
      </c>
      <c r="DQ1194" s="16">
        <v>12</v>
      </c>
      <c r="DR1194" s="11">
        <v>12</v>
      </c>
      <c r="DS1194" s="16">
        <v>12</v>
      </c>
      <c r="DT1194" s="16">
        <v>4116</v>
      </c>
      <c r="DU1194" s="11" t="s">
        <v>181</v>
      </c>
      <c r="DV1194" s="11" t="s">
        <v>182</v>
      </c>
      <c r="DW1194" s="27" t="s">
        <v>156</v>
      </c>
      <c r="DX1194" s="27" t="s">
        <v>156</v>
      </c>
      <c r="DY1194" s="20" t="s">
        <v>2059</v>
      </c>
      <c r="DZ1194" s="16">
        <v>7</v>
      </c>
      <c r="EA1194" s="16">
        <v>0</v>
      </c>
      <c r="EB1194" s="27" t="s">
        <v>185</v>
      </c>
      <c r="EC1194" s="27" t="s">
        <v>3268</v>
      </c>
      <c r="ED1194" s="27" t="s">
        <v>182</v>
      </c>
      <c r="EE1194" s="29">
        <v>44989.959456018521</v>
      </c>
      <c r="EF1194" s="28" t="s">
        <v>188</v>
      </c>
      <c r="EG1194" s="28" t="s">
        <v>189</v>
      </c>
      <c r="EH1194" s="28" t="s">
        <v>190</v>
      </c>
      <c r="EI1194" s="29">
        <v>45062.343865740739</v>
      </c>
      <c r="EJ1194" s="28" t="s">
        <v>197</v>
      </c>
      <c r="EK1194" s="28" t="s">
        <v>156</v>
      </c>
      <c r="EL1194" s="28" t="s">
        <v>198</v>
      </c>
      <c r="EM1194" s="45"/>
      <c r="EN1194" s="46" t="str">
        <f t="shared" si="127"/>
        <v>343F280B</v>
      </c>
      <c r="EO1194" s="47">
        <f t="shared" si="128"/>
        <v>45161</v>
      </c>
      <c r="EP1194" s="47">
        <f t="shared" si="129"/>
        <v>45034</v>
      </c>
      <c r="EQ1194" s="48" t="str">
        <f t="shared" ca="1" si="130"/>
        <v>Past</v>
      </c>
      <c r="ER1194" s="49">
        <f t="shared" si="131"/>
        <v>127</v>
      </c>
      <c r="ES1194" s="50"/>
      <c r="ET1194" s="51">
        <f t="shared" si="132"/>
        <v>127</v>
      </c>
      <c r="EU1194" s="52">
        <f t="shared" si="133"/>
        <v>0</v>
      </c>
      <c r="EV1194" s="46"/>
    </row>
    <row r="1195" spans="1:153" ht="14.25" hidden="1" customHeight="1">
      <c r="A1195" s="8">
        <v>1188</v>
      </c>
      <c r="B1195" s="9" t="s">
        <v>141</v>
      </c>
      <c r="C1195" s="10" t="s">
        <v>206</v>
      </c>
      <c r="D1195" s="10" t="s">
        <v>2008</v>
      </c>
      <c r="E1195" s="10" t="s">
        <v>151</v>
      </c>
      <c r="F1195" s="9" t="s">
        <v>2972</v>
      </c>
      <c r="G1195" s="10" t="s">
        <v>572</v>
      </c>
      <c r="H1195" s="9" t="s">
        <v>573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153</v>
      </c>
      <c r="S1195" s="9" t="s">
        <v>154</v>
      </c>
      <c r="T1195" s="9" t="s">
        <v>153</v>
      </c>
      <c r="U1195" s="9" t="s">
        <v>215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3258</v>
      </c>
      <c r="AA1195" s="9" t="s">
        <v>3259</v>
      </c>
      <c r="AB1195" s="12" t="s">
        <v>3260</v>
      </c>
      <c r="AC1195" s="10" t="s">
        <v>3261</v>
      </c>
      <c r="AD1195" s="9" t="s">
        <v>3259</v>
      </c>
      <c r="AE1195" s="13" t="s">
        <v>3260</v>
      </c>
      <c r="AF1195" s="14" t="s">
        <v>596</v>
      </c>
      <c r="AG1195" s="10" t="s">
        <v>3273</v>
      </c>
      <c r="AH1195" s="11" t="s">
        <v>3274</v>
      </c>
      <c r="AI1195" s="11" t="s">
        <v>3275</v>
      </c>
      <c r="AJ1195" s="10" t="s">
        <v>3276</v>
      </c>
      <c r="AK1195" s="11" t="s">
        <v>3275</v>
      </c>
      <c r="AL1195" s="11" t="s">
        <v>3266</v>
      </c>
      <c r="AM1195" s="10" t="s">
        <v>3267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1</v>
      </c>
      <c r="AU1195" s="10" t="s">
        <v>206</v>
      </c>
      <c r="AV1195" s="16">
        <v>8000</v>
      </c>
      <c r="AW1195" s="16">
        <v>9300</v>
      </c>
      <c r="AX1195" s="16">
        <v>0</v>
      </c>
      <c r="AY1195" s="16">
        <v>0</v>
      </c>
      <c r="AZ1195" s="16">
        <v>0</v>
      </c>
      <c r="BA1195" s="17">
        <v>45194</v>
      </c>
      <c r="BB1195" s="30" t="s">
        <v>175</v>
      </c>
      <c r="BC1195" s="18" t="s">
        <v>156</v>
      </c>
      <c r="BD1195" s="17">
        <v>45322</v>
      </c>
      <c r="BE1195" s="17">
        <v>45351</v>
      </c>
      <c r="BF1195" s="17">
        <v>45153</v>
      </c>
      <c r="BG1195" s="10">
        <v>85413608</v>
      </c>
      <c r="BH1195" s="9" t="s">
        <v>321</v>
      </c>
      <c r="BI1195" s="19">
        <v>45139</v>
      </c>
      <c r="BJ1195" s="20">
        <v>45145</v>
      </c>
      <c r="BK1195" s="16">
        <v>0</v>
      </c>
      <c r="BL1195" s="16">
        <v>0</v>
      </c>
      <c r="BM1195" s="9" t="s">
        <v>177</v>
      </c>
      <c r="BN1195" s="9" t="s">
        <v>178</v>
      </c>
      <c r="BO1195" s="9" t="s">
        <v>156</v>
      </c>
      <c r="BP1195" s="17">
        <v>45214</v>
      </c>
      <c r="BQ1195" s="17" t="s">
        <v>156</v>
      </c>
      <c r="BR1195" s="17" t="s">
        <v>156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 t="s">
        <v>156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>
        <v>45104</v>
      </c>
      <c r="CD1195" s="10" t="s">
        <v>3122</v>
      </c>
      <c r="CE1195" s="17" t="s">
        <v>156</v>
      </c>
      <c r="CF1195" s="17" t="s">
        <v>156</v>
      </c>
      <c r="CG1195" s="17" t="s">
        <v>156</v>
      </c>
      <c r="CH1195" s="17" t="s">
        <v>156</v>
      </c>
      <c r="CI1195" s="16">
        <v>0</v>
      </c>
      <c r="CJ1195" s="10" t="s">
        <v>156</v>
      </c>
      <c r="CK1195" s="10" t="s">
        <v>156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 t="s">
        <v>156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>
        <v>45134</v>
      </c>
      <c r="CX1195" s="10" t="s">
        <v>2578</v>
      </c>
      <c r="CY1195" s="17" t="s">
        <v>156</v>
      </c>
      <c r="CZ1195" s="17" t="s">
        <v>156</v>
      </c>
      <c r="DA1195" s="17" t="s">
        <v>156</v>
      </c>
      <c r="DB1195" s="17" t="s">
        <v>156</v>
      </c>
      <c r="DC1195" s="16">
        <v>0</v>
      </c>
      <c r="DD1195" s="10" t="s">
        <v>156</v>
      </c>
      <c r="DE1195" s="10" t="s">
        <v>156</v>
      </c>
      <c r="DF1195" s="18" t="s">
        <v>156</v>
      </c>
      <c r="DG1195" s="17" t="s">
        <v>156</v>
      </c>
      <c r="DH1195" s="10" t="s">
        <v>3122</v>
      </c>
      <c r="DI1195" s="17" t="s">
        <v>156</v>
      </c>
      <c r="DJ1195" s="17" t="s">
        <v>156</v>
      </c>
      <c r="DK1195" s="17" t="s">
        <v>156</v>
      </c>
      <c r="DL1195" s="17" t="s">
        <v>156</v>
      </c>
      <c r="DM1195" s="16">
        <v>0</v>
      </c>
      <c r="DN1195" s="10" t="s">
        <v>156</v>
      </c>
      <c r="DO1195" s="10" t="s">
        <v>156</v>
      </c>
      <c r="DP1195" s="16">
        <v>24</v>
      </c>
      <c r="DQ1195" s="16">
        <v>12</v>
      </c>
      <c r="DR1195" s="11">
        <v>12</v>
      </c>
      <c r="DS1195" s="16">
        <v>12</v>
      </c>
      <c r="DT1195" s="16">
        <v>1000</v>
      </c>
      <c r="DU1195" s="11" t="s">
        <v>181</v>
      </c>
      <c r="DV1195" s="11" t="s">
        <v>182</v>
      </c>
      <c r="DW1195" s="27" t="s">
        <v>156</v>
      </c>
      <c r="DX1195" s="27" t="s">
        <v>156</v>
      </c>
      <c r="DY1195" s="20" t="s">
        <v>1927</v>
      </c>
      <c r="DZ1195" s="16">
        <v>7</v>
      </c>
      <c r="EA1195" s="16">
        <v>0</v>
      </c>
      <c r="EB1195" s="27" t="s">
        <v>185</v>
      </c>
      <c r="EC1195" s="27" t="s">
        <v>3268</v>
      </c>
      <c r="ED1195" s="27" t="s">
        <v>182</v>
      </c>
      <c r="EE1195" s="29">
        <v>44989.959456018521</v>
      </c>
      <c r="EF1195" s="28" t="s">
        <v>188</v>
      </c>
      <c r="EG1195" s="28" t="s">
        <v>189</v>
      </c>
      <c r="EH1195" s="28" t="s">
        <v>190</v>
      </c>
      <c r="EI1195" s="29">
        <v>45110.818703703706</v>
      </c>
      <c r="EJ1195" s="28" t="s">
        <v>197</v>
      </c>
      <c r="EK1195" s="28" t="s">
        <v>156</v>
      </c>
      <c r="EL1195" s="28" t="s">
        <v>198</v>
      </c>
      <c r="EM1195" s="45"/>
      <c r="EN1195" s="46" t="str">
        <f t="shared" si="127"/>
        <v>343F280B</v>
      </c>
      <c r="EO1195" s="47">
        <f t="shared" si="128"/>
        <v>45207</v>
      </c>
      <c r="EP1195" s="47">
        <f t="shared" si="129"/>
        <v>45134</v>
      </c>
      <c r="EQ1195" s="48" t="str">
        <f t="shared" ca="1" si="130"/>
        <v>Y</v>
      </c>
      <c r="ER1195" s="49">
        <f t="shared" si="131"/>
        <v>73</v>
      </c>
      <c r="ES1195" s="50"/>
      <c r="ET1195" s="51">
        <f t="shared" si="132"/>
        <v>73</v>
      </c>
      <c r="EU1195" s="52">
        <f t="shared" si="133"/>
        <v>0</v>
      </c>
      <c r="EV1195" s="46"/>
    </row>
    <row r="1196" spans="1:153" ht="14.25" hidden="1" customHeight="1">
      <c r="A1196" s="8">
        <v>1189</v>
      </c>
      <c r="B1196" s="9" t="s">
        <v>141</v>
      </c>
      <c r="C1196" s="10" t="s">
        <v>206</v>
      </c>
      <c r="D1196" s="10" t="s">
        <v>2008</v>
      </c>
      <c r="E1196" s="10" t="s">
        <v>151</v>
      </c>
      <c r="F1196" s="9" t="s">
        <v>2972</v>
      </c>
      <c r="G1196" s="10" t="s">
        <v>572</v>
      </c>
      <c r="H1196" s="9" t="s">
        <v>573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153</v>
      </c>
      <c r="S1196" s="9" t="s">
        <v>154</v>
      </c>
      <c r="T1196" s="9" t="s">
        <v>153</v>
      </c>
      <c r="U1196" s="9" t="s">
        <v>215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3258</v>
      </c>
      <c r="AA1196" s="9" t="s">
        <v>3259</v>
      </c>
      <c r="AB1196" s="12" t="s">
        <v>3260</v>
      </c>
      <c r="AC1196" s="10" t="s">
        <v>3261</v>
      </c>
      <c r="AD1196" s="9" t="s">
        <v>3259</v>
      </c>
      <c r="AE1196" s="13" t="s">
        <v>3260</v>
      </c>
      <c r="AF1196" s="14" t="s">
        <v>596</v>
      </c>
      <c r="AG1196" s="10" t="s">
        <v>3273</v>
      </c>
      <c r="AH1196" s="11" t="s">
        <v>3274</v>
      </c>
      <c r="AI1196" s="11" t="s">
        <v>3275</v>
      </c>
      <c r="AJ1196" s="10" t="s">
        <v>3276</v>
      </c>
      <c r="AK1196" s="11" t="s">
        <v>3275</v>
      </c>
      <c r="AL1196" s="11" t="s">
        <v>3266</v>
      </c>
      <c r="AM1196" s="10" t="s">
        <v>3267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1</v>
      </c>
      <c r="AU1196" s="10" t="s">
        <v>206</v>
      </c>
      <c r="AV1196" s="16">
        <v>8000</v>
      </c>
      <c r="AW1196" s="16">
        <v>9300</v>
      </c>
      <c r="AX1196" s="16">
        <v>0</v>
      </c>
      <c r="AY1196" s="16">
        <v>0</v>
      </c>
      <c r="AZ1196" s="16">
        <v>0</v>
      </c>
      <c r="BA1196" s="17">
        <v>45194</v>
      </c>
      <c r="BB1196" s="30" t="s">
        <v>246</v>
      </c>
      <c r="BC1196" s="18" t="s">
        <v>156</v>
      </c>
      <c r="BD1196" s="17">
        <v>45322</v>
      </c>
      <c r="BE1196" s="17">
        <v>45351</v>
      </c>
      <c r="BF1196" s="17">
        <v>45153</v>
      </c>
      <c r="BG1196" s="10">
        <v>85413615</v>
      </c>
      <c r="BH1196" s="9" t="s">
        <v>258</v>
      </c>
      <c r="BI1196" s="19">
        <v>45200</v>
      </c>
      <c r="BJ1196" s="20">
        <v>45201</v>
      </c>
      <c r="BK1196" s="16">
        <v>0</v>
      </c>
      <c r="BL1196" s="16">
        <v>0</v>
      </c>
      <c r="BM1196" s="9" t="s">
        <v>177</v>
      </c>
      <c r="BN1196" s="9" t="s">
        <v>178</v>
      </c>
      <c r="BO1196" s="9" t="s">
        <v>156</v>
      </c>
      <c r="BP1196" s="17">
        <v>45257</v>
      </c>
      <c r="BQ1196" s="17" t="s">
        <v>156</v>
      </c>
      <c r="BR1196" s="17" t="s">
        <v>156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 t="s">
        <v>156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45135</v>
      </c>
      <c r="CD1196" s="10" t="s">
        <v>156</v>
      </c>
      <c r="CE1196" s="17">
        <v>45135</v>
      </c>
      <c r="CF1196" s="17" t="s">
        <v>156</v>
      </c>
      <c r="CG1196" s="17">
        <v>45034</v>
      </c>
      <c r="CH1196" s="17" t="s">
        <v>156</v>
      </c>
      <c r="CI1196" s="16">
        <v>0</v>
      </c>
      <c r="CJ1196" s="10" t="s">
        <v>156</v>
      </c>
      <c r="CK1196" s="10" t="s">
        <v>156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 t="s">
        <v>156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 t="s">
        <v>156</v>
      </c>
      <c r="CX1196" s="10" t="s">
        <v>193</v>
      </c>
      <c r="CY1196" s="17" t="s">
        <v>156</v>
      </c>
      <c r="CZ1196" s="17" t="s">
        <v>156</v>
      </c>
      <c r="DA1196" s="17" t="s">
        <v>156</v>
      </c>
      <c r="DB1196" s="17" t="s">
        <v>156</v>
      </c>
      <c r="DC1196" s="16">
        <v>0</v>
      </c>
      <c r="DD1196" s="10" t="s">
        <v>156</v>
      </c>
      <c r="DE1196" s="10" t="s">
        <v>156</v>
      </c>
      <c r="DF1196" s="18" t="s">
        <v>156</v>
      </c>
      <c r="DG1196" s="17" t="s">
        <v>156</v>
      </c>
      <c r="DH1196" s="10" t="s">
        <v>156</v>
      </c>
      <c r="DI1196" s="17" t="s">
        <v>156</v>
      </c>
      <c r="DJ1196" s="17" t="s">
        <v>156</v>
      </c>
      <c r="DK1196" s="17" t="s">
        <v>156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24</v>
      </c>
      <c r="DQ1196" s="16">
        <v>12</v>
      </c>
      <c r="DR1196" s="11">
        <v>12</v>
      </c>
      <c r="DS1196" s="16">
        <v>12</v>
      </c>
      <c r="DT1196" s="16">
        <v>900</v>
      </c>
      <c r="DU1196" s="11" t="s">
        <v>181</v>
      </c>
      <c r="DV1196" s="11" t="s">
        <v>182</v>
      </c>
      <c r="DW1196" s="27" t="s">
        <v>156</v>
      </c>
      <c r="DX1196" s="27" t="s">
        <v>156</v>
      </c>
      <c r="DY1196" s="20" t="s">
        <v>3270</v>
      </c>
      <c r="DZ1196" s="16">
        <v>7</v>
      </c>
      <c r="EA1196" s="16">
        <v>0</v>
      </c>
      <c r="EB1196" s="27" t="s">
        <v>185</v>
      </c>
      <c r="EC1196" s="27" t="s">
        <v>3268</v>
      </c>
      <c r="ED1196" s="27" t="s">
        <v>182</v>
      </c>
      <c r="EE1196" s="29">
        <v>44989.959456018521</v>
      </c>
      <c r="EF1196" s="28" t="s">
        <v>188</v>
      </c>
      <c r="EG1196" s="28" t="s">
        <v>189</v>
      </c>
      <c r="EH1196" s="28" t="s">
        <v>190</v>
      </c>
      <c r="EI1196" s="29">
        <v>45062.343865740739</v>
      </c>
      <c r="EJ1196" s="28" t="s">
        <v>197</v>
      </c>
      <c r="EK1196" s="28" t="s">
        <v>156</v>
      </c>
      <c r="EL1196" s="28" t="s">
        <v>198</v>
      </c>
      <c r="EM1196" s="45"/>
      <c r="EN1196" s="46" t="str">
        <f t="shared" si="127"/>
        <v>343F280B</v>
      </c>
      <c r="EO1196" s="47">
        <f t="shared" si="128"/>
        <v>45250</v>
      </c>
      <c r="EP1196" s="47" t="str">
        <f t="shared" si="129"/>
        <v/>
      </c>
      <c r="EQ1196" s="48" t="str">
        <f t="shared" ca="1" si="130"/>
        <v>Y</v>
      </c>
      <c r="ER1196" s="49" t="str">
        <f t="shared" si="131"/>
        <v/>
      </c>
      <c r="ES1196" s="50"/>
      <c r="ET1196" s="51" t="str">
        <f t="shared" si="132"/>
        <v/>
      </c>
      <c r="EU1196" s="52" t="str">
        <f t="shared" si="133"/>
        <v/>
      </c>
      <c r="EV1196" s="46"/>
    </row>
    <row r="1197" spans="1:153" ht="14.25" hidden="1" customHeight="1">
      <c r="A1197" s="8">
        <v>1190</v>
      </c>
      <c r="B1197" s="9" t="s">
        <v>141</v>
      </c>
      <c r="C1197" s="10" t="s">
        <v>206</v>
      </c>
      <c r="D1197" s="10" t="s">
        <v>2008</v>
      </c>
      <c r="E1197" s="10" t="s">
        <v>151</v>
      </c>
      <c r="F1197" s="9" t="s">
        <v>2972</v>
      </c>
      <c r="G1197" s="10" t="s">
        <v>572</v>
      </c>
      <c r="H1197" s="9" t="s">
        <v>573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153</v>
      </c>
      <c r="S1197" s="9" t="s">
        <v>154</v>
      </c>
      <c r="T1197" s="9" t="s">
        <v>153</v>
      </c>
      <c r="U1197" s="9" t="s">
        <v>215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3258</v>
      </c>
      <c r="AA1197" s="9" t="s">
        <v>3259</v>
      </c>
      <c r="AB1197" s="12" t="s">
        <v>3260</v>
      </c>
      <c r="AC1197" s="10" t="s">
        <v>3261</v>
      </c>
      <c r="AD1197" s="9" t="s">
        <v>3259</v>
      </c>
      <c r="AE1197" s="13" t="s">
        <v>3260</v>
      </c>
      <c r="AF1197" s="14" t="s">
        <v>596</v>
      </c>
      <c r="AG1197" s="10" t="s">
        <v>3273</v>
      </c>
      <c r="AH1197" s="11" t="s">
        <v>3274</v>
      </c>
      <c r="AI1197" s="11" t="s">
        <v>3275</v>
      </c>
      <c r="AJ1197" s="10" t="s">
        <v>3276</v>
      </c>
      <c r="AK1197" s="11" t="s">
        <v>3275</v>
      </c>
      <c r="AL1197" s="11" t="s">
        <v>3266</v>
      </c>
      <c r="AM1197" s="10" t="s">
        <v>3267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1</v>
      </c>
      <c r="AU1197" s="10" t="s">
        <v>206</v>
      </c>
      <c r="AV1197" s="16">
        <v>8000</v>
      </c>
      <c r="AW1197" s="16">
        <v>9300</v>
      </c>
      <c r="AX1197" s="16">
        <v>0</v>
      </c>
      <c r="AY1197" s="16">
        <v>0</v>
      </c>
      <c r="AZ1197" s="16">
        <v>0</v>
      </c>
      <c r="BA1197" s="17">
        <v>45194</v>
      </c>
      <c r="BB1197" s="30" t="s">
        <v>175</v>
      </c>
      <c r="BC1197" s="18" t="s">
        <v>156</v>
      </c>
      <c r="BD1197" s="17">
        <v>45322</v>
      </c>
      <c r="BE1197" s="17">
        <v>45351</v>
      </c>
      <c r="BF1197" s="17">
        <v>45153</v>
      </c>
      <c r="BG1197" s="10">
        <v>85413610</v>
      </c>
      <c r="BH1197" s="9" t="s">
        <v>303</v>
      </c>
      <c r="BI1197" s="19">
        <v>45200</v>
      </c>
      <c r="BJ1197" s="20">
        <v>45201</v>
      </c>
      <c r="BK1197" s="16">
        <v>0</v>
      </c>
      <c r="BL1197" s="16">
        <v>0</v>
      </c>
      <c r="BM1197" s="9" t="s">
        <v>177</v>
      </c>
      <c r="BN1197" s="9" t="s">
        <v>178</v>
      </c>
      <c r="BO1197" s="9" t="s">
        <v>156</v>
      </c>
      <c r="BP1197" s="17">
        <v>45267</v>
      </c>
      <c r="BQ1197" s="17" t="s">
        <v>156</v>
      </c>
      <c r="BR1197" s="17" t="s">
        <v>156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 t="s">
        <v>156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45104</v>
      </c>
      <c r="CD1197" s="10" t="s">
        <v>3271</v>
      </c>
      <c r="CE1197" s="17">
        <v>45104</v>
      </c>
      <c r="CF1197" s="17" t="s">
        <v>156</v>
      </c>
      <c r="CG1197" s="17">
        <v>45034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 t="s">
        <v>156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45190</v>
      </c>
      <c r="CX1197" s="10" t="s">
        <v>3272</v>
      </c>
      <c r="CY1197" s="17">
        <v>45134</v>
      </c>
      <c r="CZ1197" s="17" t="s">
        <v>156</v>
      </c>
      <c r="DA1197" s="17">
        <v>45034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 t="s">
        <v>156</v>
      </c>
      <c r="DH1197" s="10" t="s">
        <v>3271</v>
      </c>
      <c r="DI1197" s="17">
        <v>45247</v>
      </c>
      <c r="DJ1197" s="17" t="s">
        <v>156</v>
      </c>
      <c r="DK1197" s="17">
        <v>45034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24</v>
      </c>
      <c r="DQ1197" s="16">
        <v>12</v>
      </c>
      <c r="DR1197" s="11">
        <v>12</v>
      </c>
      <c r="DS1197" s="16">
        <v>12</v>
      </c>
      <c r="DT1197" s="16">
        <v>1000</v>
      </c>
      <c r="DU1197" s="11" t="s">
        <v>181</v>
      </c>
      <c r="DV1197" s="11" t="s">
        <v>182</v>
      </c>
      <c r="DW1197" s="27" t="s">
        <v>156</v>
      </c>
      <c r="DX1197" s="27" t="s">
        <v>156</v>
      </c>
      <c r="DY1197" s="20" t="s">
        <v>3256</v>
      </c>
      <c r="DZ1197" s="16">
        <v>7</v>
      </c>
      <c r="EA1197" s="16">
        <v>0</v>
      </c>
      <c r="EB1197" s="27" t="s">
        <v>185</v>
      </c>
      <c r="EC1197" s="27" t="s">
        <v>3268</v>
      </c>
      <c r="ED1197" s="27" t="s">
        <v>182</v>
      </c>
      <c r="EE1197" s="29">
        <v>44989.959456018521</v>
      </c>
      <c r="EF1197" s="28" t="s">
        <v>188</v>
      </c>
      <c r="EG1197" s="28" t="s">
        <v>189</v>
      </c>
      <c r="EH1197" s="28" t="s">
        <v>190</v>
      </c>
      <c r="EI1197" s="29">
        <v>45110.818703703706</v>
      </c>
      <c r="EJ1197" s="28" t="s">
        <v>197</v>
      </c>
      <c r="EK1197" s="28" t="s">
        <v>156</v>
      </c>
      <c r="EL1197" s="28" t="s">
        <v>198</v>
      </c>
      <c r="EM1197" s="45"/>
      <c r="EN1197" s="46" t="str">
        <f t="shared" si="127"/>
        <v>343F280B</v>
      </c>
      <c r="EO1197" s="47">
        <f t="shared" si="128"/>
        <v>45260</v>
      </c>
      <c r="EP1197" s="47">
        <f t="shared" si="129"/>
        <v>45190</v>
      </c>
      <c r="EQ1197" s="48" t="str">
        <f t="shared" ca="1" si="130"/>
        <v>Y</v>
      </c>
      <c r="ER1197" s="49">
        <f t="shared" si="131"/>
        <v>70</v>
      </c>
      <c r="ES1197" s="50"/>
      <c r="ET1197" s="51">
        <f t="shared" si="132"/>
        <v>70</v>
      </c>
      <c r="EU1197" s="52">
        <f t="shared" si="133"/>
        <v>0</v>
      </c>
      <c r="EV1197" s="46"/>
    </row>
    <row r="1198" spans="1:153" ht="14.25" hidden="1" customHeight="1">
      <c r="A1198" s="8">
        <v>1191</v>
      </c>
      <c r="B1198" s="9" t="s">
        <v>141</v>
      </c>
      <c r="C1198" s="10" t="s">
        <v>206</v>
      </c>
      <c r="D1198" s="10" t="s">
        <v>2008</v>
      </c>
      <c r="E1198" s="10" t="s">
        <v>151</v>
      </c>
      <c r="F1198" s="9" t="s">
        <v>2972</v>
      </c>
      <c r="G1198" s="10" t="s">
        <v>572</v>
      </c>
      <c r="H1198" s="9" t="s">
        <v>573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213</v>
      </c>
      <c r="S1198" s="9" t="s">
        <v>154</v>
      </c>
      <c r="T1198" s="9" t="s">
        <v>214</v>
      </c>
      <c r="U1198" s="9" t="s">
        <v>215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3278</v>
      </c>
      <c r="AA1198" s="9" t="s">
        <v>3279</v>
      </c>
      <c r="AB1198" s="12" t="s">
        <v>3280</v>
      </c>
      <c r="AC1198" s="10" t="s">
        <v>3281</v>
      </c>
      <c r="AD1198" s="9" t="s">
        <v>3279</v>
      </c>
      <c r="AE1198" s="13" t="s">
        <v>3280</v>
      </c>
      <c r="AF1198" s="14" t="s">
        <v>2869</v>
      </c>
      <c r="AG1198" s="10" t="s">
        <v>3282</v>
      </c>
      <c r="AH1198" s="11" t="s">
        <v>3263</v>
      </c>
      <c r="AI1198" s="11" t="s">
        <v>3264</v>
      </c>
      <c r="AJ1198" s="10" t="s">
        <v>3265</v>
      </c>
      <c r="AK1198" s="11" t="s">
        <v>3264</v>
      </c>
      <c r="AL1198" s="11" t="s">
        <v>3266</v>
      </c>
      <c r="AM1198" s="10" t="s">
        <v>3267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1</v>
      </c>
      <c r="AU1198" s="10" t="s">
        <v>142</v>
      </c>
      <c r="AV1198" s="16">
        <v>8500</v>
      </c>
      <c r="AW1198" s="16">
        <v>8500</v>
      </c>
      <c r="AX1198" s="16">
        <v>0</v>
      </c>
      <c r="AY1198" s="16">
        <v>0</v>
      </c>
      <c r="AZ1198" s="16">
        <v>0</v>
      </c>
      <c r="BA1198" s="17">
        <v>45194</v>
      </c>
      <c r="BB1198" s="30" t="s">
        <v>175</v>
      </c>
      <c r="BC1198" s="18">
        <v>45037</v>
      </c>
      <c r="BD1198" s="17">
        <v>45322</v>
      </c>
      <c r="BE1198" s="17">
        <v>45351</v>
      </c>
      <c r="BF1198" s="17">
        <v>45153</v>
      </c>
      <c r="BG1198" s="10">
        <v>85364689</v>
      </c>
      <c r="BH1198" s="9" t="s">
        <v>414</v>
      </c>
      <c r="BI1198" s="19">
        <v>45108</v>
      </c>
      <c r="BJ1198" s="20">
        <v>45110</v>
      </c>
      <c r="BK1198" s="16">
        <v>0</v>
      </c>
      <c r="BL1198" s="16">
        <v>0</v>
      </c>
      <c r="BM1198" s="9" t="s">
        <v>177</v>
      </c>
      <c r="BN1198" s="9" t="s">
        <v>178</v>
      </c>
      <c r="BO1198" s="9" t="s">
        <v>635</v>
      </c>
      <c r="BP1198" s="17">
        <v>45153</v>
      </c>
      <c r="BQ1198" s="17" t="s">
        <v>156</v>
      </c>
      <c r="BR1198" s="17" t="s">
        <v>156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 t="s">
        <v>156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45034</v>
      </c>
      <c r="CD1198" s="10" t="s">
        <v>2211</v>
      </c>
      <c r="CE1198" s="17" t="s">
        <v>156</v>
      </c>
      <c r="CF1198" s="17" t="s">
        <v>156</v>
      </c>
      <c r="CG1198" s="17" t="s">
        <v>156</v>
      </c>
      <c r="CH1198" s="17" t="s">
        <v>156</v>
      </c>
      <c r="CI1198" s="16">
        <v>0</v>
      </c>
      <c r="CJ1198" s="10" t="s">
        <v>156</v>
      </c>
      <c r="CK1198" s="10" t="s">
        <v>156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 t="s">
        <v>156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45034</v>
      </c>
      <c r="CX1198" s="10" t="s">
        <v>2387</v>
      </c>
      <c r="CY1198" s="17" t="s">
        <v>156</v>
      </c>
      <c r="CZ1198" s="17" t="s">
        <v>156</v>
      </c>
      <c r="DA1198" s="17" t="s">
        <v>156</v>
      </c>
      <c r="DB1198" s="17">
        <v>45037</v>
      </c>
      <c r="DC1198" s="16">
        <v>2488</v>
      </c>
      <c r="DD1198" s="10" t="s">
        <v>3283</v>
      </c>
      <c r="DE1198" s="10" t="s">
        <v>1010</v>
      </c>
      <c r="DF1198" s="18" t="s">
        <v>156</v>
      </c>
      <c r="DG1198" s="17" t="s">
        <v>156</v>
      </c>
      <c r="DH1198" s="10" t="s">
        <v>2211</v>
      </c>
      <c r="DI1198" s="17" t="s">
        <v>156</v>
      </c>
      <c r="DJ1198" s="17" t="s">
        <v>156</v>
      </c>
      <c r="DK1198" s="17" t="s">
        <v>156</v>
      </c>
      <c r="DL1198" s="17" t="s">
        <v>156</v>
      </c>
      <c r="DM1198" s="16">
        <v>0</v>
      </c>
      <c r="DN1198" s="10" t="s">
        <v>156</v>
      </c>
      <c r="DO1198" s="10" t="s">
        <v>156</v>
      </c>
      <c r="DP1198" s="16">
        <v>16</v>
      </c>
      <c r="DQ1198" s="16">
        <v>12</v>
      </c>
      <c r="DR1198" s="11">
        <v>12</v>
      </c>
      <c r="DS1198" s="16">
        <v>12</v>
      </c>
      <c r="DT1198" s="16">
        <v>2488</v>
      </c>
      <c r="DU1198" s="11" t="s">
        <v>181</v>
      </c>
      <c r="DV1198" s="11" t="s">
        <v>182</v>
      </c>
      <c r="DW1198" s="27" t="s">
        <v>156</v>
      </c>
      <c r="DX1198" s="27" t="s">
        <v>156</v>
      </c>
      <c r="DY1198" s="20" t="s">
        <v>1921</v>
      </c>
      <c r="DZ1198" s="16">
        <v>7</v>
      </c>
      <c r="EA1198" s="16">
        <v>0</v>
      </c>
      <c r="EB1198" s="27" t="s">
        <v>185</v>
      </c>
      <c r="EC1198" s="27" t="s">
        <v>3268</v>
      </c>
      <c r="ED1198" s="27" t="s">
        <v>182</v>
      </c>
      <c r="EE1198" s="29">
        <v>44973.978981481479</v>
      </c>
      <c r="EF1198" s="28" t="s">
        <v>188</v>
      </c>
      <c r="EG1198" s="28" t="s">
        <v>189</v>
      </c>
      <c r="EH1198" s="28" t="s">
        <v>190</v>
      </c>
      <c r="EI1198" s="29">
        <v>45062.343865740739</v>
      </c>
      <c r="EJ1198" s="28" t="s">
        <v>197</v>
      </c>
      <c r="EK1198" s="28" t="s">
        <v>156</v>
      </c>
      <c r="EL1198" s="28" t="s">
        <v>198</v>
      </c>
      <c r="EM1198" s="45"/>
      <c r="EN1198" s="46" t="str">
        <f t="shared" si="127"/>
        <v>343F281A</v>
      </c>
      <c r="EO1198" s="47">
        <f t="shared" si="128"/>
        <v>45146</v>
      </c>
      <c r="EP1198" s="47">
        <f t="shared" si="129"/>
        <v>45034</v>
      </c>
      <c r="EQ1198" s="48" t="str">
        <f t="shared" ca="1" si="130"/>
        <v>Past</v>
      </c>
      <c r="ER1198" s="49">
        <f t="shared" si="131"/>
        <v>112</v>
      </c>
      <c r="ES1198" s="50"/>
      <c r="ET1198" s="51">
        <f t="shared" si="132"/>
        <v>112</v>
      </c>
      <c r="EU1198" s="52">
        <f t="shared" si="133"/>
        <v>0</v>
      </c>
      <c r="EV1198" s="46"/>
    </row>
    <row r="1199" spans="1:153" ht="14.25" hidden="1" customHeight="1">
      <c r="A1199" s="8">
        <v>1192</v>
      </c>
      <c r="B1199" s="9" t="s">
        <v>141</v>
      </c>
      <c r="C1199" s="10" t="s">
        <v>206</v>
      </c>
      <c r="D1199" s="10" t="s">
        <v>2008</v>
      </c>
      <c r="E1199" s="10" t="s">
        <v>151</v>
      </c>
      <c r="F1199" s="9" t="s">
        <v>2972</v>
      </c>
      <c r="G1199" s="10" t="s">
        <v>572</v>
      </c>
      <c r="H1199" s="9" t="s">
        <v>573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213</v>
      </c>
      <c r="S1199" s="9" t="s">
        <v>154</v>
      </c>
      <c r="T1199" s="9" t="s">
        <v>214</v>
      </c>
      <c r="U1199" s="9" t="s">
        <v>215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3278</v>
      </c>
      <c r="AA1199" s="9" t="s">
        <v>3279</v>
      </c>
      <c r="AB1199" s="12" t="s">
        <v>3280</v>
      </c>
      <c r="AC1199" s="10" t="s">
        <v>3281</v>
      </c>
      <c r="AD1199" s="9" t="s">
        <v>3279</v>
      </c>
      <c r="AE1199" s="13" t="s">
        <v>3280</v>
      </c>
      <c r="AF1199" s="14" t="s">
        <v>2869</v>
      </c>
      <c r="AG1199" s="10" t="s">
        <v>3282</v>
      </c>
      <c r="AH1199" s="11" t="s">
        <v>3263</v>
      </c>
      <c r="AI1199" s="11" t="s">
        <v>3264</v>
      </c>
      <c r="AJ1199" s="10" t="s">
        <v>3265</v>
      </c>
      <c r="AK1199" s="11" t="s">
        <v>3264</v>
      </c>
      <c r="AL1199" s="11" t="s">
        <v>3266</v>
      </c>
      <c r="AM1199" s="10" t="s">
        <v>3267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1</v>
      </c>
      <c r="AU1199" s="10" t="s">
        <v>142</v>
      </c>
      <c r="AV1199" s="16">
        <v>8500</v>
      </c>
      <c r="AW1199" s="16">
        <v>8500</v>
      </c>
      <c r="AX1199" s="16">
        <v>0</v>
      </c>
      <c r="AY1199" s="16">
        <v>0</v>
      </c>
      <c r="AZ1199" s="16">
        <v>0</v>
      </c>
      <c r="BA1199" s="17">
        <v>45194</v>
      </c>
      <c r="BB1199" s="30" t="s">
        <v>175</v>
      </c>
      <c r="BC1199" s="18" t="s">
        <v>156</v>
      </c>
      <c r="BD1199" s="17">
        <v>45322</v>
      </c>
      <c r="BE1199" s="17">
        <v>45351</v>
      </c>
      <c r="BF1199" s="17">
        <v>45153</v>
      </c>
      <c r="BG1199" s="10">
        <v>85364693</v>
      </c>
      <c r="BH1199" s="9" t="s">
        <v>319</v>
      </c>
      <c r="BI1199" s="19">
        <v>45139</v>
      </c>
      <c r="BJ1199" s="20">
        <v>45145</v>
      </c>
      <c r="BK1199" s="16">
        <v>0</v>
      </c>
      <c r="BL1199" s="16">
        <v>0</v>
      </c>
      <c r="BM1199" s="9" t="s">
        <v>177</v>
      </c>
      <c r="BN1199" s="9" t="s">
        <v>178</v>
      </c>
      <c r="BO1199" s="9" t="s">
        <v>156</v>
      </c>
      <c r="BP1199" s="17">
        <v>45168</v>
      </c>
      <c r="BQ1199" s="17" t="s">
        <v>156</v>
      </c>
      <c r="BR1199" s="17" t="s">
        <v>156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 t="s">
        <v>156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45034</v>
      </c>
      <c r="CD1199" s="10" t="s">
        <v>2443</v>
      </c>
      <c r="CE1199" s="17" t="s">
        <v>156</v>
      </c>
      <c r="CF1199" s="17" t="s">
        <v>156</v>
      </c>
      <c r="CG1199" s="17" t="s">
        <v>156</v>
      </c>
      <c r="CH1199" s="17" t="s">
        <v>156</v>
      </c>
      <c r="CI1199" s="16">
        <v>0</v>
      </c>
      <c r="CJ1199" s="10" t="s">
        <v>156</v>
      </c>
      <c r="CK1199" s="10" t="s">
        <v>156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 t="s">
        <v>156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>
        <v>45034</v>
      </c>
      <c r="CX1199" s="10" t="s">
        <v>2555</v>
      </c>
      <c r="CY1199" s="17" t="s">
        <v>156</v>
      </c>
      <c r="CZ1199" s="17" t="s">
        <v>156</v>
      </c>
      <c r="DA1199" s="17" t="s">
        <v>156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>
        <v>45090</v>
      </c>
      <c r="DH1199" s="10" t="s">
        <v>2443</v>
      </c>
      <c r="DI1199" s="17" t="s">
        <v>156</v>
      </c>
      <c r="DJ1199" s="17" t="s">
        <v>156</v>
      </c>
      <c r="DK1199" s="17" t="s">
        <v>156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16</v>
      </c>
      <c r="DQ1199" s="16">
        <v>12</v>
      </c>
      <c r="DR1199" s="11">
        <v>12</v>
      </c>
      <c r="DS1199" s="16">
        <v>12</v>
      </c>
      <c r="DT1199" s="16">
        <v>3300</v>
      </c>
      <c r="DU1199" s="11" t="s">
        <v>181</v>
      </c>
      <c r="DV1199" s="11" t="s">
        <v>182</v>
      </c>
      <c r="DW1199" s="27" t="s">
        <v>156</v>
      </c>
      <c r="DX1199" s="27" t="s">
        <v>156</v>
      </c>
      <c r="DY1199" s="20" t="s">
        <v>2059</v>
      </c>
      <c r="DZ1199" s="16">
        <v>7</v>
      </c>
      <c r="EA1199" s="16">
        <v>0</v>
      </c>
      <c r="EB1199" s="27" t="s">
        <v>185</v>
      </c>
      <c r="EC1199" s="27" t="s">
        <v>3268</v>
      </c>
      <c r="ED1199" s="27" t="s">
        <v>182</v>
      </c>
      <c r="EE1199" s="29">
        <v>44973.978981481479</v>
      </c>
      <c r="EF1199" s="28" t="s">
        <v>188</v>
      </c>
      <c r="EG1199" s="28" t="s">
        <v>189</v>
      </c>
      <c r="EH1199" s="28" t="s">
        <v>190</v>
      </c>
      <c r="EI1199" s="29">
        <v>45062.818738425929</v>
      </c>
      <c r="EJ1199" s="28" t="s">
        <v>197</v>
      </c>
      <c r="EK1199" s="28" t="s">
        <v>156</v>
      </c>
      <c r="EL1199" s="28" t="s">
        <v>198</v>
      </c>
      <c r="EM1199" s="45"/>
      <c r="EN1199" s="46" t="str">
        <f t="shared" si="127"/>
        <v>343F281A</v>
      </c>
      <c r="EO1199" s="47">
        <f t="shared" si="128"/>
        <v>45161</v>
      </c>
      <c r="EP1199" s="47">
        <f t="shared" si="129"/>
        <v>45034</v>
      </c>
      <c r="EQ1199" s="48" t="str">
        <f t="shared" ca="1" si="130"/>
        <v>Past</v>
      </c>
      <c r="ER1199" s="49">
        <f t="shared" si="131"/>
        <v>127</v>
      </c>
      <c r="ES1199" s="50"/>
      <c r="ET1199" s="51">
        <f t="shared" si="132"/>
        <v>127</v>
      </c>
      <c r="EU1199" s="52">
        <f t="shared" si="133"/>
        <v>0</v>
      </c>
      <c r="EV1199" s="46"/>
    </row>
    <row r="1200" spans="1:153" ht="14.25" hidden="1" customHeight="1">
      <c r="A1200" s="8">
        <v>1193</v>
      </c>
      <c r="B1200" s="9" t="s">
        <v>141</v>
      </c>
      <c r="C1200" s="10" t="s">
        <v>206</v>
      </c>
      <c r="D1200" s="10" t="s">
        <v>2008</v>
      </c>
      <c r="E1200" s="10" t="s">
        <v>151</v>
      </c>
      <c r="F1200" s="9" t="s">
        <v>2972</v>
      </c>
      <c r="G1200" s="10" t="s">
        <v>572</v>
      </c>
      <c r="H1200" s="9" t="s">
        <v>573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213</v>
      </c>
      <c r="S1200" s="9" t="s">
        <v>154</v>
      </c>
      <c r="T1200" s="9" t="s">
        <v>214</v>
      </c>
      <c r="U1200" s="9" t="s">
        <v>215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3278</v>
      </c>
      <c r="AA1200" s="9" t="s">
        <v>3279</v>
      </c>
      <c r="AB1200" s="12" t="s">
        <v>3280</v>
      </c>
      <c r="AC1200" s="10" t="s">
        <v>3281</v>
      </c>
      <c r="AD1200" s="9" t="s">
        <v>3279</v>
      </c>
      <c r="AE1200" s="13" t="s">
        <v>3280</v>
      </c>
      <c r="AF1200" s="14" t="s">
        <v>2869</v>
      </c>
      <c r="AG1200" s="10" t="s">
        <v>3282</v>
      </c>
      <c r="AH1200" s="11" t="s">
        <v>3263</v>
      </c>
      <c r="AI1200" s="11" t="s">
        <v>3264</v>
      </c>
      <c r="AJ1200" s="10" t="s">
        <v>3265</v>
      </c>
      <c r="AK1200" s="11" t="s">
        <v>3264</v>
      </c>
      <c r="AL1200" s="11" t="s">
        <v>3266</v>
      </c>
      <c r="AM1200" s="10" t="s">
        <v>3267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1</v>
      </c>
      <c r="AU1200" s="10" t="s">
        <v>142</v>
      </c>
      <c r="AV1200" s="16">
        <v>8500</v>
      </c>
      <c r="AW1200" s="16">
        <v>8500</v>
      </c>
      <c r="AX1200" s="16">
        <v>0</v>
      </c>
      <c r="AY1200" s="16">
        <v>0</v>
      </c>
      <c r="AZ1200" s="16">
        <v>0</v>
      </c>
      <c r="BA1200" s="17">
        <v>45194</v>
      </c>
      <c r="BB1200" s="30" t="s">
        <v>175</v>
      </c>
      <c r="BC1200" s="18" t="s">
        <v>156</v>
      </c>
      <c r="BD1200" s="17">
        <v>45322</v>
      </c>
      <c r="BE1200" s="17">
        <v>45351</v>
      </c>
      <c r="BF1200" s="17">
        <v>45153</v>
      </c>
      <c r="BG1200" s="10">
        <v>85364695</v>
      </c>
      <c r="BH1200" s="9" t="s">
        <v>321</v>
      </c>
      <c r="BI1200" s="19">
        <v>45200</v>
      </c>
      <c r="BJ1200" s="20">
        <v>45208</v>
      </c>
      <c r="BK1200" s="16">
        <v>0</v>
      </c>
      <c r="BL1200" s="16">
        <v>0</v>
      </c>
      <c r="BM1200" s="9" t="s">
        <v>177</v>
      </c>
      <c r="BN1200" s="9" t="s">
        <v>178</v>
      </c>
      <c r="BO1200" s="9" t="s">
        <v>156</v>
      </c>
      <c r="BP1200" s="17">
        <v>45263</v>
      </c>
      <c r="BQ1200" s="17" t="s">
        <v>156</v>
      </c>
      <c r="BR1200" s="17" t="s">
        <v>156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 t="s">
        <v>156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45142</v>
      </c>
      <c r="CD1200" s="10" t="s">
        <v>3284</v>
      </c>
      <c r="CE1200" s="17">
        <v>45142</v>
      </c>
      <c r="CF1200" s="17" t="s">
        <v>156</v>
      </c>
      <c r="CG1200" s="17">
        <v>45034</v>
      </c>
      <c r="CH1200" s="17" t="s">
        <v>156</v>
      </c>
      <c r="CI1200" s="16">
        <v>0</v>
      </c>
      <c r="CJ1200" s="10" t="s">
        <v>156</v>
      </c>
      <c r="CK1200" s="10" t="s">
        <v>156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 t="s">
        <v>156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45183</v>
      </c>
      <c r="CX1200" s="10" t="s">
        <v>3285</v>
      </c>
      <c r="CY1200" s="17">
        <v>45177</v>
      </c>
      <c r="CZ1200" s="17" t="s">
        <v>156</v>
      </c>
      <c r="DA1200" s="17">
        <v>45034</v>
      </c>
      <c r="DB1200" s="17" t="s">
        <v>156</v>
      </c>
      <c r="DC1200" s="16">
        <v>0</v>
      </c>
      <c r="DD1200" s="10" t="s">
        <v>156</v>
      </c>
      <c r="DE1200" s="10" t="s">
        <v>156</v>
      </c>
      <c r="DF1200" s="18" t="s">
        <v>156</v>
      </c>
      <c r="DG1200" s="17" t="s">
        <v>156</v>
      </c>
      <c r="DH1200" s="10" t="s">
        <v>3284</v>
      </c>
      <c r="DI1200" s="17">
        <v>45240</v>
      </c>
      <c r="DJ1200" s="17" t="s">
        <v>156</v>
      </c>
      <c r="DK1200" s="17">
        <v>45034</v>
      </c>
      <c r="DL1200" s="17" t="s">
        <v>156</v>
      </c>
      <c r="DM1200" s="16">
        <v>0</v>
      </c>
      <c r="DN1200" s="10" t="s">
        <v>156</v>
      </c>
      <c r="DO1200" s="10" t="s">
        <v>156</v>
      </c>
      <c r="DP1200" s="16">
        <v>16</v>
      </c>
      <c r="DQ1200" s="16">
        <v>12</v>
      </c>
      <c r="DR1200" s="11">
        <v>12</v>
      </c>
      <c r="DS1200" s="16">
        <v>12</v>
      </c>
      <c r="DT1200" s="16">
        <v>2500</v>
      </c>
      <c r="DU1200" s="11" t="s">
        <v>181</v>
      </c>
      <c r="DV1200" s="11" t="s">
        <v>182</v>
      </c>
      <c r="DW1200" s="27" t="s">
        <v>156</v>
      </c>
      <c r="DX1200" s="27" t="s">
        <v>156</v>
      </c>
      <c r="DY1200" s="20" t="s">
        <v>3068</v>
      </c>
      <c r="DZ1200" s="16">
        <v>7</v>
      </c>
      <c r="EA1200" s="16">
        <v>0</v>
      </c>
      <c r="EB1200" s="27" t="s">
        <v>185</v>
      </c>
      <c r="EC1200" s="27" t="s">
        <v>3268</v>
      </c>
      <c r="ED1200" s="27" t="s">
        <v>182</v>
      </c>
      <c r="EE1200" s="29">
        <v>44973.978981481479</v>
      </c>
      <c r="EF1200" s="28" t="s">
        <v>188</v>
      </c>
      <c r="EG1200" s="28" t="s">
        <v>189</v>
      </c>
      <c r="EH1200" s="28" t="s">
        <v>190</v>
      </c>
      <c r="EI1200" s="29">
        <v>45062.343865740739</v>
      </c>
      <c r="EJ1200" s="28" t="s">
        <v>197</v>
      </c>
      <c r="EK1200" s="28" t="s">
        <v>156</v>
      </c>
      <c r="EL1200" s="28" t="s">
        <v>198</v>
      </c>
      <c r="EM1200" s="45"/>
      <c r="EN1200" s="46" t="str">
        <f t="shared" si="127"/>
        <v>343F281A</v>
      </c>
      <c r="EO1200" s="47">
        <f t="shared" si="128"/>
        <v>45256</v>
      </c>
      <c r="EP1200" s="47">
        <f t="shared" si="129"/>
        <v>45183</v>
      </c>
      <c r="EQ1200" s="48" t="str">
        <f t="shared" ca="1" si="130"/>
        <v>Y</v>
      </c>
      <c r="ER1200" s="49">
        <f t="shared" si="131"/>
        <v>73</v>
      </c>
      <c r="ES1200" s="50"/>
      <c r="ET1200" s="51">
        <f t="shared" si="132"/>
        <v>73</v>
      </c>
      <c r="EU1200" s="52">
        <f t="shared" si="133"/>
        <v>0</v>
      </c>
      <c r="EV1200" s="46"/>
    </row>
    <row r="1201" spans="1:153" ht="14.25" hidden="1" customHeight="1">
      <c r="A1201" s="8">
        <v>1194</v>
      </c>
      <c r="B1201" s="9" t="s">
        <v>141</v>
      </c>
      <c r="C1201" s="10" t="s">
        <v>206</v>
      </c>
      <c r="D1201" s="10" t="s">
        <v>2008</v>
      </c>
      <c r="E1201" s="10" t="s">
        <v>151</v>
      </c>
      <c r="F1201" s="9" t="s">
        <v>2972</v>
      </c>
      <c r="G1201" s="10" t="s">
        <v>572</v>
      </c>
      <c r="H1201" s="9" t="s">
        <v>573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213</v>
      </c>
      <c r="S1201" s="9" t="s">
        <v>154</v>
      </c>
      <c r="T1201" s="9" t="s">
        <v>214</v>
      </c>
      <c r="U1201" s="9" t="s">
        <v>215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3278</v>
      </c>
      <c r="AA1201" s="9" t="s">
        <v>3279</v>
      </c>
      <c r="AB1201" s="12" t="s">
        <v>3280</v>
      </c>
      <c r="AC1201" s="10" t="s">
        <v>3281</v>
      </c>
      <c r="AD1201" s="9" t="s">
        <v>3279</v>
      </c>
      <c r="AE1201" s="13" t="s">
        <v>3280</v>
      </c>
      <c r="AF1201" s="14" t="s">
        <v>2869</v>
      </c>
      <c r="AG1201" s="10" t="s">
        <v>3286</v>
      </c>
      <c r="AH1201" s="11" t="s">
        <v>156</v>
      </c>
      <c r="AI1201" s="11" t="s">
        <v>156</v>
      </c>
      <c r="AJ1201" s="10" t="s">
        <v>156</v>
      </c>
      <c r="AK1201" s="11" t="s">
        <v>156</v>
      </c>
      <c r="AL1201" s="11" t="s">
        <v>156</v>
      </c>
      <c r="AM1201" s="10" t="s">
        <v>156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1</v>
      </c>
      <c r="AU1201" s="10" t="s">
        <v>206</v>
      </c>
      <c r="AV1201" s="16">
        <v>3000</v>
      </c>
      <c r="AW1201" s="16">
        <v>3000</v>
      </c>
      <c r="AX1201" s="16">
        <v>0</v>
      </c>
      <c r="AY1201" s="16">
        <v>0</v>
      </c>
      <c r="AZ1201" s="16">
        <v>0</v>
      </c>
      <c r="BA1201" s="17">
        <v>45194</v>
      </c>
      <c r="BB1201" s="30" t="s">
        <v>175</v>
      </c>
      <c r="BC1201" s="18" t="s">
        <v>156</v>
      </c>
      <c r="BD1201" s="17">
        <v>45322</v>
      </c>
      <c r="BE1201" s="17">
        <v>45351</v>
      </c>
      <c r="BF1201" s="17">
        <v>45153</v>
      </c>
      <c r="BG1201" s="10">
        <v>85456259</v>
      </c>
      <c r="BH1201" s="9" t="s">
        <v>414</v>
      </c>
      <c r="BI1201" s="19">
        <v>45108</v>
      </c>
      <c r="BJ1201" s="20">
        <v>45110</v>
      </c>
      <c r="BK1201" s="16">
        <v>0</v>
      </c>
      <c r="BL1201" s="16">
        <v>0</v>
      </c>
      <c r="BM1201" s="9" t="s">
        <v>177</v>
      </c>
      <c r="BN1201" s="9" t="s">
        <v>178</v>
      </c>
      <c r="BO1201" s="9" t="s">
        <v>635</v>
      </c>
      <c r="BP1201" s="17">
        <v>45153</v>
      </c>
      <c r="BQ1201" s="17" t="s">
        <v>156</v>
      </c>
      <c r="BR1201" s="17" t="s">
        <v>156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 t="s">
        <v>156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>
        <v>45034</v>
      </c>
      <c r="CD1201" s="10" t="s">
        <v>156</v>
      </c>
      <c r="CE1201" s="17" t="s">
        <v>156</v>
      </c>
      <c r="CF1201" s="17" t="s">
        <v>156</v>
      </c>
      <c r="CG1201" s="17" t="s">
        <v>156</v>
      </c>
      <c r="CH1201" s="17" t="s">
        <v>156</v>
      </c>
      <c r="CI1201" s="16">
        <v>0</v>
      </c>
      <c r="CJ1201" s="10" t="s">
        <v>156</v>
      </c>
      <c r="CK1201" s="10" t="s">
        <v>156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 t="s">
        <v>156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>
        <v>45034</v>
      </c>
      <c r="CX1201" s="10" t="s">
        <v>193</v>
      </c>
      <c r="CY1201" s="17" t="s">
        <v>156</v>
      </c>
      <c r="CZ1201" s="17" t="s">
        <v>156</v>
      </c>
      <c r="DA1201" s="17" t="s">
        <v>156</v>
      </c>
      <c r="DB1201" s="17" t="s">
        <v>156</v>
      </c>
      <c r="DC1201" s="16">
        <v>0</v>
      </c>
      <c r="DD1201" s="10" t="s">
        <v>156</v>
      </c>
      <c r="DE1201" s="10" t="s">
        <v>156</v>
      </c>
      <c r="DF1201" s="18" t="s">
        <v>156</v>
      </c>
      <c r="DG1201" s="17">
        <v>45076</v>
      </c>
      <c r="DH1201" s="10" t="s">
        <v>156</v>
      </c>
      <c r="DI1201" s="17" t="s">
        <v>156</v>
      </c>
      <c r="DJ1201" s="17" t="s">
        <v>156</v>
      </c>
      <c r="DK1201" s="17" t="s">
        <v>156</v>
      </c>
      <c r="DL1201" s="17" t="s">
        <v>156</v>
      </c>
      <c r="DM1201" s="16">
        <v>0</v>
      </c>
      <c r="DN1201" s="10" t="s">
        <v>156</v>
      </c>
      <c r="DO1201" s="10" t="s">
        <v>156</v>
      </c>
      <c r="DP1201" s="16">
        <v>16</v>
      </c>
      <c r="DQ1201" s="16">
        <v>12</v>
      </c>
      <c r="DR1201" s="11">
        <v>12</v>
      </c>
      <c r="DS1201" s="16">
        <v>12</v>
      </c>
      <c r="DT1201" s="16">
        <v>2032</v>
      </c>
      <c r="DU1201" s="11" t="s">
        <v>181</v>
      </c>
      <c r="DV1201" s="11" t="s">
        <v>182</v>
      </c>
      <c r="DW1201" s="27" t="s">
        <v>156</v>
      </c>
      <c r="DX1201" s="27" t="s">
        <v>156</v>
      </c>
      <c r="DY1201" s="20" t="s">
        <v>1921</v>
      </c>
      <c r="DZ1201" s="16">
        <v>7</v>
      </c>
      <c r="EA1201" s="16">
        <v>0</v>
      </c>
      <c r="EB1201" s="27" t="s">
        <v>185</v>
      </c>
      <c r="EC1201" s="27" t="s">
        <v>156</v>
      </c>
      <c r="ED1201" s="27" t="s">
        <v>182</v>
      </c>
      <c r="EE1201" s="29">
        <v>45008.559571759259</v>
      </c>
      <c r="EF1201" s="28" t="s">
        <v>188</v>
      </c>
      <c r="EG1201" s="28" t="s">
        <v>189</v>
      </c>
      <c r="EH1201" s="28" t="s">
        <v>190</v>
      </c>
      <c r="EI1201" s="29">
        <v>45062.343865740739</v>
      </c>
      <c r="EJ1201" s="28" t="s">
        <v>197</v>
      </c>
      <c r="EK1201" s="28" t="s">
        <v>156</v>
      </c>
      <c r="EL1201" s="28" t="s">
        <v>198</v>
      </c>
      <c r="EM1201" s="45"/>
      <c r="EN1201" s="46" t="str">
        <f t="shared" si="127"/>
        <v>343F281B</v>
      </c>
      <c r="EO1201" s="47">
        <f t="shared" si="128"/>
        <v>45146</v>
      </c>
      <c r="EP1201" s="47">
        <f t="shared" si="129"/>
        <v>45034</v>
      </c>
      <c r="EQ1201" s="48" t="str">
        <f t="shared" ca="1" si="130"/>
        <v>Past</v>
      </c>
      <c r="ER1201" s="49">
        <f t="shared" si="131"/>
        <v>112</v>
      </c>
      <c r="ES1201" s="50"/>
      <c r="ET1201" s="51">
        <f t="shared" si="132"/>
        <v>112</v>
      </c>
      <c r="EU1201" s="52">
        <f t="shared" si="133"/>
        <v>0</v>
      </c>
      <c r="EV1201" s="46"/>
    </row>
    <row r="1202" spans="1:153" ht="14.25" customHeight="1">
      <c r="A1202" s="8">
        <v>1195</v>
      </c>
      <c r="B1202" s="9" t="s">
        <v>141</v>
      </c>
      <c r="C1202" s="10" t="s">
        <v>206</v>
      </c>
      <c r="D1202" s="10" t="s">
        <v>2008</v>
      </c>
      <c r="E1202" s="10" t="s">
        <v>151</v>
      </c>
      <c r="F1202" s="9" t="s">
        <v>2972</v>
      </c>
      <c r="G1202" s="10" t="s">
        <v>572</v>
      </c>
      <c r="H1202" s="9" t="s">
        <v>573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336</v>
      </c>
      <c r="S1202" s="9" t="s">
        <v>305</v>
      </c>
      <c r="T1202" s="9" t="s">
        <v>306</v>
      </c>
      <c r="U1202" s="9" t="s">
        <v>337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2973</v>
      </c>
      <c r="AA1202" s="9" t="s">
        <v>2974</v>
      </c>
      <c r="AB1202" s="12" t="s">
        <v>2975</v>
      </c>
      <c r="AC1202" s="10" t="s">
        <v>2976</v>
      </c>
      <c r="AD1202" s="9" t="s">
        <v>2974</v>
      </c>
      <c r="AE1202" s="13" t="s">
        <v>2975</v>
      </c>
      <c r="AF1202" s="14" t="s">
        <v>391</v>
      </c>
      <c r="AG1202" s="10" t="s">
        <v>3287</v>
      </c>
      <c r="AH1202" s="11" t="s">
        <v>2978</v>
      </c>
      <c r="AI1202" s="11" t="s">
        <v>2979</v>
      </c>
      <c r="AJ1202" s="10" t="s">
        <v>2980</v>
      </c>
      <c r="AK1202" s="11" t="s">
        <v>2979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1.8</v>
      </c>
      <c r="AU1202" s="10" t="s">
        <v>142</v>
      </c>
      <c r="AV1202" s="16">
        <v>15000</v>
      </c>
      <c r="AW1202" s="16">
        <v>18500</v>
      </c>
      <c r="AX1202" s="16">
        <v>0</v>
      </c>
      <c r="AY1202" s="16">
        <v>1700</v>
      </c>
      <c r="AZ1202" s="16">
        <v>0</v>
      </c>
      <c r="BA1202" s="17">
        <v>45166</v>
      </c>
      <c r="BB1202" s="30" t="s">
        <v>175</v>
      </c>
      <c r="BC1202" s="18">
        <v>45117</v>
      </c>
      <c r="BD1202" s="17">
        <v>45322</v>
      </c>
      <c r="BE1202" s="17">
        <v>45351</v>
      </c>
      <c r="BF1202" s="17">
        <v>45122</v>
      </c>
      <c r="BG1202" s="10">
        <v>85014656</v>
      </c>
      <c r="BH1202" s="9" t="s">
        <v>414</v>
      </c>
      <c r="BI1202" s="19">
        <v>45047</v>
      </c>
      <c r="BJ1202" s="20">
        <v>45047</v>
      </c>
      <c r="BK1202" s="16">
        <v>5610</v>
      </c>
      <c r="BL1202" s="16">
        <v>10098</v>
      </c>
      <c r="BM1202" s="9" t="s">
        <v>177</v>
      </c>
      <c r="BN1202" s="9" t="s">
        <v>436</v>
      </c>
      <c r="BO1202" s="9" t="s">
        <v>635</v>
      </c>
      <c r="BP1202" s="17">
        <v>45122</v>
      </c>
      <c r="BQ1202" s="17">
        <v>45122</v>
      </c>
      <c r="BR1202" s="17">
        <v>45122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>
        <v>44887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>
        <v>44936</v>
      </c>
      <c r="CD1202" s="10" t="s">
        <v>2068</v>
      </c>
      <c r="CE1202" s="17" t="s">
        <v>156</v>
      </c>
      <c r="CF1202" s="17" t="s">
        <v>156</v>
      </c>
      <c r="CG1202" s="17">
        <v>44887</v>
      </c>
      <c r="CH1202" s="17">
        <v>44931</v>
      </c>
      <c r="CI1202" s="16">
        <v>12000</v>
      </c>
      <c r="CJ1202" s="10" t="s">
        <v>3288</v>
      </c>
      <c r="CK1202" s="10" t="s">
        <v>230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>
        <v>44887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>
        <v>44957</v>
      </c>
      <c r="CX1202" s="10" t="s">
        <v>893</v>
      </c>
      <c r="CY1202" s="17" t="s">
        <v>156</v>
      </c>
      <c r="CZ1202" s="17" t="s">
        <v>156</v>
      </c>
      <c r="DA1202" s="17">
        <v>44887</v>
      </c>
      <c r="DB1202" s="17">
        <v>44958</v>
      </c>
      <c r="DC1202" s="16">
        <v>5610</v>
      </c>
      <c r="DD1202" s="10" t="s">
        <v>3289</v>
      </c>
      <c r="DE1202" s="10" t="s">
        <v>230</v>
      </c>
      <c r="DF1202" s="18" t="s">
        <v>156</v>
      </c>
      <c r="DG1202" s="17">
        <v>45027</v>
      </c>
      <c r="DH1202" s="10" t="s">
        <v>3203</v>
      </c>
      <c r="DI1202" s="17" t="s">
        <v>156</v>
      </c>
      <c r="DJ1202" s="17" t="s">
        <v>156</v>
      </c>
      <c r="DK1202" s="17">
        <v>44887</v>
      </c>
      <c r="DL1202" s="17">
        <v>45030</v>
      </c>
      <c r="DM1202" s="16">
        <v>5610</v>
      </c>
      <c r="DN1202" s="10" t="s">
        <v>3290</v>
      </c>
      <c r="DO1202" s="10" t="s">
        <v>230</v>
      </c>
      <c r="DP1202" s="16">
        <v>36</v>
      </c>
      <c r="DQ1202" s="16">
        <v>18</v>
      </c>
      <c r="DR1202" s="11">
        <v>18</v>
      </c>
      <c r="DS1202" s="16">
        <v>24</v>
      </c>
      <c r="DT1202" s="16">
        <v>0</v>
      </c>
      <c r="DU1202" s="11" t="s">
        <v>181</v>
      </c>
      <c r="DV1202" s="11" t="s">
        <v>182</v>
      </c>
      <c r="DW1202" s="27" t="s">
        <v>156</v>
      </c>
      <c r="DX1202" s="27" t="s">
        <v>156</v>
      </c>
      <c r="DY1202" s="20" t="s">
        <v>1793</v>
      </c>
      <c r="DZ1202" s="16">
        <v>7</v>
      </c>
      <c r="EA1202" s="16">
        <v>0</v>
      </c>
      <c r="EB1202" s="27" t="s">
        <v>185</v>
      </c>
      <c r="EC1202" s="27" t="s">
        <v>185</v>
      </c>
      <c r="ED1202" s="27" t="s">
        <v>182</v>
      </c>
      <c r="EE1202" s="29">
        <v>44888.025833333333</v>
      </c>
      <c r="EF1202" s="28" t="s">
        <v>186</v>
      </c>
      <c r="EG1202" s="28" t="s">
        <v>156</v>
      </c>
      <c r="EH1202" s="28" t="s">
        <v>187</v>
      </c>
      <c r="EI1202" s="29">
        <v>45077.979664351849</v>
      </c>
      <c r="EJ1202" s="28" t="s">
        <v>186</v>
      </c>
      <c r="EK1202" s="28" t="s">
        <v>156</v>
      </c>
      <c r="EL1202" s="28" t="s">
        <v>187</v>
      </c>
      <c r="EM1202" s="45" t="s">
        <v>3713</v>
      </c>
      <c r="EN1202" s="46" t="str">
        <f t="shared" si="127"/>
        <v>343F108A</v>
      </c>
      <c r="EO1202" s="47">
        <f t="shared" si="128"/>
        <v>45115</v>
      </c>
      <c r="EP1202" s="47">
        <f t="shared" si="129"/>
        <v>44957</v>
      </c>
      <c r="EQ1202" s="48" t="str">
        <f t="shared" ca="1" si="130"/>
        <v>Past</v>
      </c>
      <c r="ER1202" s="49">
        <f t="shared" si="131"/>
        <v>158</v>
      </c>
      <c r="ES1202" s="50"/>
      <c r="ET1202" s="51">
        <f t="shared" si="132"/>
        <v>158</v>
      </c>
      <c r="EU1202" s="52">
        <f t="shared" si="133"/>
        <v>886380</v>
      </c>
      <c r="EV1202" s="46"/>
      <c r="EW1202" s="23" t="s">
        <v>3714</v>
      </c>
    </row>
    <row r="1203" spans="1:153" ht="14.25" customHeight="1">
      <c r="A1203" s="8">
        <v>1196</v>
      </c>
      <c r="B1203" s="9" t="s">
        <v>141</v>
      </c>
      <c r="C1203" s="10" t="s">
        <v>206</v>
      </c>
      <c r="D1203" s="10" t="s">
        <v>2008</v>
      </c>
      <c r="E1203" s="10" t="s">
        <v>151</v>
      </c>
      <c r="F1203" s="9" t="s">
        <v>2972</v>
      </c>
      <c r="G1203" s="10" t="s">
        <v>572</v>
      </c>
      <c r="H1203" s="9" t="s">
        <v>573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336</v>
      </c>
      <c r="S1203" s="9" t="s">
        <v>305</v>
      </c>
      <c r="T1203" s="9" t="s">
        <v>306</v>
      </c>
      <c r="U1203" s="9" t="s">
        <v>337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2973</v>
      </c>
      <c r="AA1203" s="9" t="s">
        <v>2974</v>
      </c>
      <c r="AB1203" s="12" t="s">
        <v>2975</v>
      </c>
      <c r="AC1203" s="10" t="s">
        <v>2976</v>
      </c>
      <c r="AD1203" s="9" t="s">
        <v>2974</v>
      </c>
      <c r="AE1203" s="13" t="s">
        <v>2975</v>
      </c>
      <c r="AF1203" s="14" t="s">
        <v>391</v>
      </c>
      <c r="AG1203" s="10" t="s">
        <v>3287</v>
      </c>
      <c r="AH1203" s="11" t="s">
        <v>2978</v>
      </c>
      <c r="AI1203" s="11" t="s">
        <v>2979</v>
      </c>
      <c r="AJ1203" s="10" t="s">
        <v>2980</v>
      </c>
      <c r="AK1203" s="11" t="s">
        <v>2979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1.8</v>
      </c>
      <c r="AU1203" s="10" t="s">
        <v>142</v>
      </c>
      <c r="AV1203" s="16">
        <v>15000</v>
      </c>
      <c r="AW1203" s="16">
        <v>18500</v>
      </c>
      <c r="AX1203" s="16">
        <v>0</v>
      </c>
      <c r="AY1203" s="16">
        <v>1700</v>
      </c>
      <c r="AZ1203" s="16">
        <v>0</v>
      </c>
      <c r="BA1203" s="17">
        <v>45166</v>
      </c>
      <c r="BB1203" s="30" t="s">
        <v>175</v>
      </c>
      <c r="BC1203" s="18">
        <v>45117</v>
      </c>
      <c r="BD1203" s="17">
        <v>45322</v>
      </c>
      <c r="BE1203" s="17">
        <v>45351</v>
      </c>
      <c r="BF1203" s="17">
        <v>45122</v>
      </c>
      <c r="BG1203" s="10">
        <v>85182229</v>
      </c>
      <c r="BH1203" s="9" t="s">
        <v>319</v>
      </c>
      <c r="BI1203" s="19">
        <v>45139</v>
      </c>
      <c r="BJ1203" s="20">
        <v>45145</v>
      </c>
      <c r="BK1203" s="16">
        <v>3000</v>
      </c>
      <c r="BL1203" s="16">
        <v>5400</v>
      </c>
      <c r="BM1203" s="9" t="s">
        <v>177</v>
      </c>
      <c r="BN1203" s="9" t="s">
        <v>383</v>
      </c>
      <c r="BO1203" s="9" t="s">
        <v>156</v>
      </c>
      <c r="BP1203" s="17">
        <v>45184</v>
      </c>
      <c r="BQ1203" s="17" t="s">
        <v>156</v>
      </c>
      <c r="BR1203" s="17">
        <v>45184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>
        <v>44917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>
        <v>44957</v>
      </c>
      <c r="CD1203" s="10" t="s">
        <v>1241</v>
      </c>
      <c r="CE1203" s="17" t="s">
        <v>156</v>
      </c>
      <c r="CF1203" s="17" t="s">
        <v>156</v>
      </c>
      <c r="CG1203" s="17">
        <v>44917</v>
      </c>
      <c r="CH1203" s="17">
        <v>44953</v>
      </c>
      <c r="CI1203" s="16">
        <v>3000</v>
      </c>
      <c r="CJ1203" s="10" t="s">
        <v>3291</v>
      </c>
      <c r="CK1203" s="10" t="s">
        <v>230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>
        <v>44917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>
        <v>45092</v>
      </c>
      <c r="CX1203" s="10" t="s">
        <v>2991</v>
      </c>
      <c r="CY1203" s="17">
        <v>45097</v>
      </c>
      <c r="CZ1203" s="17" t="s">
        <v>156</v>
      </c>
      <c r="DA1203" s="17">
        <v>45006</v>
      </c>
      <c r="DB1203" s="17">
        <v>45098</v>
      </c>
      <c r="DC1203" s="16">
        <v>3000</v>
      </c>
      <c r="DD1203" s="10" t="s">
        <v>3292</v>
      </c>
      <c r="DE1203" s="10" t="s">
        <v>230</v>
      </c>
      <c r="DF1203" s="18" t="s">
        <v>156</v>
      </c>
      <c r="DG1203" s="17">
        <v>45141</v>
      </c>
      <c r="DH1203" s="10" t="s">
        <v>2099</v>
      </c>
      <c r="DI1203" s="17">
        <v>45125</v>
      </c>
      <c r="DJ1203" s="17" t="s">
        <v>156</v>
      </c>
      <c r="DK1203" s="17">
        <v>45006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36</v>
      </c>
      <c r="DQ1203" s="16">
        <v>18</v>
      </c>
      <c r="DR1203" s="11">
        <v>18</v>
      </c>
      <c r="DS1203" s="16">
        <v>24</v>
      </c>
      <c r="DT1203" s="16">
        <v>0</v>
      </c>
      <c r="DU1203" s="11" t="s">
        <v>181</v>
      </c>
      <c r="DV1203" s="11" t="s">
        <v>182</v>
      </c>
      <c r="DW1203" s="27" t="s">
        <v>156</v>
      </c>
      <c r="DX1203" s="27" t="s">
        <v>156</v>
      </c>
      <c r="DY1203" s="20" t="s">
        <v>1453</v>
      </c>
      <c r="DZ1203" s="16">
        <v>7</v>
      </c>
      <c r="EA1203" s="16">
        <v>0</v>
      </c>
      <c r="EB1203" s="27" t="s">
        <v>185</v>
      </c>
      <c r="EC1203" s="27" t="s">
        <v>185</v>
      </c>
      <c r="ED1203" s="27" t="s">
        <v>182</v>
      </c>
      <c r="EE1203" s="29">
        <v>44917.99591435185</v>
      </c>
      <c r="EF1203" s="28" t="s">
        <v>186</v>
      </c>
      <c r="EG1203" s="28" t="s">
        <v>156</v>
      </c>
      <c r="EH1203" s="28" t="s">
        <v>187</v>
      </c>
      <c r="EI1203" s="29">
        <v>45113.818090277775</v>
      </c>
      <c r="EJ1203" s="28" t="s">
        <v>197</v>
      </c>
      <c r="EK1203" s="28" t="s">
        <v>156</v>
      </c>
      <c r="EL1203" s="28" t="s">
        <v>198</v>
      </c>
      <c r="EM1203" s="45" t="s">
        <v>3713</v>
      </c>
      <c r="EN1203" s="46" t="str">
        <f t="shared" si="127"/>
        <v>343F108A</v>
      </c>
      <c r="EO1203" s="47">
        <f t="shared" si="128"/>
        <v>45177</v>
      </c>
      <c r="EP1203" s="47">
        <f t="shared" si="129"/>
        <v>45092</v>
      </c>
      <c r="EQ1203" s="48" t="str">
        <f t="shared" ca="1" si="130"/>
        <v>Past</v>
      </c>
      <c r="ER1203" s="49">
        <f t="shared" si="131"/>
        <v>85</v>
      </c>
      <c r="ES1203" s="50"/>
      <c r="ET1203" s="51">
        <f t="shared" si="132"/>
        <v>85</v>
      </c>
      <c r="EU1203" s="52">
        <f t="shared" si="133"/>
        <v>255000</v>
      </c>
      <c r="EV1203" s="46"/>
      <c r="EW1203" s="23" t="s">
        <v>3714</v>
      </c>
    </row>
    <row r="1204" spans="1:153" ht="14.25" customHeight="1">
      <c r="A1204" s="8">
        <v>1197</v>
      </c>
      <c r="B1204" s="9" t="s">
        <v>141</v>
      </c>
      <c r="C1204" s="10" t="s">
        <v>206</v>
      </c>
      <c r="D1204" s="10" t="s">
        <v>2008</v>
      </c>
      <c r="E1204" s="10" t="s">
        <v>151</v>
      </c>
      <c r="F1204" s="9" t="s">
        <v>2972</v>
      </c>
      <c r="G1204" s="10" t="s">
        <v>572</v>
      </c>
      <c r="H1204" s="9" t="s">
        <v>573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336</v>
      </c>
      <c r="S1204" s="9" t="s">
        <v>305</v>
      </c>
      <c r="T1204" s="9" t="s">
        <v>306</v>
      </c>
      <c r="U1204" s="9" t="s">
        <v>337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2973</v>
      </c>
      <c r="AA1204" s="9" t="s">
        <v>2974</v>
      </c>
      <c r="AB1204" s="12" t="s">
        <v>2975</v>
      </c>
      <c r="AC1204" s="10" t="s">
        <v>2976</v>
      </c>
      <c r="AD1204" s="9" t="s">
        <v>2974</v>
      </c>
      <c r="AE1204" s="13" t="s">
        <v>2975</v>
      </c>
      <c r="AF1204" s="14" t="s">
        <v>391</v>
      </c>
      <c r="AG1204" s="10" t="s">
        <v>3287</v>
      </c>
      <c r="AH1204" s="11" t="s">
        <v>2978</v>
      </c>
      <c r="AI1204" s="11" t="s">
        <v>2979</v>
      </c>
      <c r="AJ1204" s="10" t="s">
        <v>2980</v>
      </c>
      <c r="AK1204" s="11" t="s">
        <v>2979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1.8</v>
      </c>
      <c r="AU1204" s="10" t="s">
        <v>142</v>
      </c>
      <c r="AV1204" s="16">
        <v>15000</v>
      </c>
      <c r="AW1204" s="16">
        <v>18500</v>
      </c>
      <c r="AX1204" s="16">
        <v>0</v>
      </c>
      <c r="AY1204" s="16">
        <v>1700</v>
      </c>
      <c r="AZ1204" s="16">
        <v>0</v>
      </c>
      <c r="BA1204" s="17">
        <v>45166</v>
      </c>
      <c r="BB1204" s="30" t="s">
        <v>175</v>
      </c>
      <c r="BC1204" s="18">
        <v>45117</v>
      </c>
      <c r="BD1204" s="17">
        <v>45322</v>
      </c>
      <c r="BE1204" s="17">
        <v>45351</v>
      </c>
      <c r="BF1204" s="17">
        <v>45122</v>
      </c>
      <c r="BG1204" s="10">
        <v>85113250</v>
      </c>
      <c r="BH1204" s="9" t="s">
        <v>321</v>
      </c>
      <c r="BI1204" s="19">
        <v>45170</v>
      </c>
      <c r="BJ1204" s="20">
        <v>45194</v>
      </c>
      <c r="BK1204" s="16">
        <v>2500</v>
      </c>
      <c r="BL1204" s="16">
        <v>4500</v>
      </c>
      <c r="BM1204" s="9" t="s">
        <v>177</v>
      </c>
      <c r="BN1204" s="9" t="s">
        <v>470</v>
      </c>
      <c r="BO1204" s="9" t="s">
        <v>156</v>
      </c>
      <c r="BP1204" s="17">
        <v>45206</v>
      </c>
      <c r="BQ1204" s="17" t="s">
        <v>156</v>
      </c>
      <c r="BR1204" s="17">
        <v>45206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>
        <v>44903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>
        <v>45079</v>
      </c>
      <c r="CD1204" s="10" t="s">
        <v>2573</v>
      </c>
      <c r="CE1204" s="17">
        <v>45079</v>
      </c>
      <c r="CF1204" s="17" t="s">
        <v>156</v>
      </c>
      <c r="CG1204" s="17">
        <v>45008</v>
      </c>
      <c r="CH1204" s="17">
        <v>45077</v>
      </c>
      <c r="CI1204" s="16">
        <v>2500</v>
      </c>
      <c r="CJ1204" s="10" t="s">
        <v>3293</v>
      </c>
      <c r="CK1204" s="10" t="s">
        <v>230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>
        <v>44903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>
        <v>45176</v>
      </c>
      <c r="CX1204" s="10" t="s">
        <v>2089</v>
      </c>
      <c r="CY1204" s="17">
        <v>45170</v>
      </c>
      <c r="CZ1204" s="17" t="s">
        <v>156</v>
      </c>
      <c r="DA1204" s="17">
        <v>45008</v>
      </c>
      <c r="DB1204" s="17" t="s">
        <v>156</v>
      </c>
      <c r="DC1204" s="16">
        <v>0</v>
      </c>
      <c r="DD1204" s="10" t="s">
        <v>156</v>
      </c>
      <c r="DE1204" s="10" t="s">
        <v>156</v>
      </c>
      <c r="DF1204" s="18" t="s">
        <v>156</v>
      </c>
      <c r="DG1204" s="17">
        <v>45188</v>
      </c>
      <c r="DH1204" s="10" t="s">
        <v>2911</v>
      </c>
      <c r="DI1204" s="17">
        <v>45184</v>
      </c>
      <c r="DJ1204" s="17" t="s">
        <v>156</v>
      </c>
      <c r="DK1204" s="17">
        <v>45008</v>
      </c>
      <c r="DL1204" s="17" t="s">
        <v>156</v>
      </c>
      <c r="DM1204" s="16">
        <v>0</v>
      </c>
      <c r="DN1204" s="10" t="s">
        <v>156</v>
      </c>
      <c r="DO1204" s="10" t="s">
        <v>156</v>
      </c>
      <c r="DP1204" s="16">
        <v>36</v>
      </c>
      <c r="DQ1204" s="16">
        <v>18</v>
      </c>
      <c r="DR1204" s="11">
        <v>18</v>
      </c>
      <c r="DS1204" s="16">
        <v>24</v>
      </c>
      <c r="DT1204" s="16">
        <v>0</v>
      </c>
      <c r="DU1204" s="11" t="s">
        <v>181</v>
      </c>
      <c r="DV1204" s="11" t="s">
        <v>182</v>
      </c>
      <c r="DW1204" s="27" t="s">
        <v>156</v>
      </c>
      <c r="DX1204" s="27" t="s">
        <v>156</v>
      </c>
      <c r="DY1204" s="20" t="s">
        <v>2553</v>
      </c>
      <c r="DZ1204" s="16">
        <v>7</v>
      </c>
      <c r="EA1204" s="16">
        <v>0</v>
      </c>
      <c r="EB1204" s="27" t="s">
        <v>185</v>
      </c>
      <c r="EC1204" s="27" t="s">
        <v>185</v>
      </c>
      <c r="ED1204" s="27" t="s">
        <v>182</v>
      </c>
      <c r="EE1204" s="29">
        <v>44904.011412037034</v>
      </c>
      <c r="EF1204" s="28" t="s">
        <v>186</v>
      </c>
      <c r="EG1204" s="28" t="s">
        <v>156</v>
      </c>
      <c r="EH1204" s="28" t="s">
        <v>187</v>
      </c>
      <c r="EI1204" s="29">
        <v>45082.816805555558</v>
      </c>
      <c r="EJ1204" s="28" t="s">
        <v>197</v>
      </c>
      <c r="EK1204" s="28" t="s">
        <v>156</v>
      </c>
      <c r="EL1204" s="28" t="s">
        <v>198</v>
      </c>
      <c r="EM1204" s="45" t="s">
        <v>3713</v>
      </c>
      <c r="EN1204" s="46" t="str">
        <f t="shared" si="127"/>
        <v>343F108A</v>
      </c>
      <c r="EO1204" s="47">
        <f t="shared" si="128"/>
        <v>45199</v>
      </c>
      <c r="EP1204" s="47">
        <f t="shared" si="129"/>
        <v>45176</v>
      </c>
      <c r="EQ1204" s="48" t="str">
        <f t="shared" ca="1" si="130"/>
        <v>Y</v>
      </c>
      <c r="ER1204" s="49">
        <f t="shared" si="131"/>
        <v>23</v>
      </c>
      <c r="ES1204" s="50"/>
      <c r="ET1204" s="51">
        <f t="shared" si="132"/>
        <v>23</v>
      </c>
      <c r="EU1204" s="52">
        <f t="shared" si="133"/>
        <v>57500</v>
      </c>
      <c r="EV1204" s="46"/>
      <c r="EW1204" s="23" t="s">
        <v>3721</v>
      </c>
    </row>
    <row r="1205" spans="1:153" ht="14.25" customHeight="1">
      <c r="A1205" s="8">
        <v>1198</v>
      </c>
      <c r="B1205" s="9" t="s">
        <v>141</v>
      </c>
      <c r="C1205" s="10" t="s">
        <v>206</v>
      </c>
      <c r="D1205" s="10" t="s">
        <v>2008</v>
      </c>
      <c r="E1205" s="10" t="s">
        <v>151</v>
      </c>
      <c r="F1205" s="9" t="s">
        <v>2972</v>
      </c>
      <c r="G1205" s="10" t="s">
        <v>572</v>
      </c>
      <c r="H1205" s="9" t="s">
        <v>573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336</v>
      </c>
      <c r="S1205" s="9" t="s">
        <v>305</v>
      </c>
      <c r="T1205" s="9" t="s">
        <v>306</v>
      </c>
      <c r="U1205" s="9" t="s">
        <v>337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2973</v>
      </c>
      <c r="AA1205" s="9" t="s">
        <v>2974</v>
      </c>
      <c r="AB1205" s="12" t="s">
        <v>2975</v>
      </c>
      <c r="AC1205" s="10" t="s">
        <v>2976</v>
      </c>
      <c r="AD1205" s="9" t="s">
        <v>2974</v>
      </c>
      <c r="AE1205" s="13" t="s">
        <v>2975</v>
      </c>
      <c r="AF1205" s="14" t="s">
        <v>391</v>
      </c>
      <c r="AG1205" s="10" t="s">
        <v>3287</v>
      </c>
      <c r="AH1205" s="11" t="s">
        <v>2978</v>
      </c>
      <c r="AI1205" s="11" t="s">
        <v>2979</v>
      </c>
      <c r="AJ1205" s="10" t="s">
        <v>2980</v>
      </c>
      <c r="AK1205" s="11" t="s">
        <v>2979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1.8</v>
      </c>
      <c r="AU1205" s="10" t="s">
        <v>142</v>
      </c>
      <c r="AV1205" s="16">
        <v>15000</v>
      </c>
      <c r="AW1205" s="16">
        <v>18500</v>
      </c>
      <c r="AX1205" s="16">
        <v>0</v>
      </c>
      <c r="AY1205" s="16">
        <v>1700</v>
      </c>
      <c r="AZ1205" s="16">
        <v>0</v>
      </c>
      <c r="BA1205" s="17">
        <v>45166</v>
      </c>
      <c r="BB1205" s="30" t="s">
        <v>175</v>
      </c>
      <c r="BC1205" s="18">
        <v>45117</v>
      </c>
      <c r="BD1205" s="17">
        <v>45322</v>
      </c>
      <c r="BE1205" s="17">
        <v>45351</v>
      </c>
      <c r="BF1205" s="17">
        <v>45122</v>
      </c>
      <c r="BG1205" s="10">
        <v>85373685</v>
      </c>
      <c r="BH1205" s="9" t="s">
        <v>258</v>
      </c>
      <c r="BI1205" s="19">
        <v>45200</v>
      </c>
      <c r="BJ1205" s="20">
        <v>45201</v>
      </c>
      <c r="BK1205" s="16">
        <v>2500</v>
      </c>
      <c r="BL1205" s="16">
        <v>4500</v>
      </c>
      <c r="BM1205" s="9" t="s">
        <v>177</v>
      </c>
      <c r="BN1205" s="9" t="s">
        <v>470</v>
      </c>
      <c r="BO1205" s="9" t="s">
        <v>156</v>
      </c>
      <c r="BP1205" s="17">
        <v>45227</v>
      </c>
      <c r="BQ1205" s="17" t="s">
        <v>156</v>
      </c>
      <c r="BR1205" s="17" t="s">
        <v>156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 t="s">
        <v>156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>
        <v>45100</v>
      </c>
      <c r="CD1205" s="10" t="s">
        <v>1891</v>
      </c>
      <c r="CE1205" s="17">
        <v>45100</v>
      </c>
      <c r="CF1205" s="17" t="s">
        <v>156</v>
      </c>
      <c r="CG1205" s="17">
        <v>45008</v>
      </c>
      <c r="CH1205" s="17">
        <v>45099</v>
      </c>
      <c r="CI1205" s="16">
        <v>2500</v>
      </c>
      <c r="CJ1205" s="10" t="s">
        <v>3294</v>
      </c>
      <c r="CK1205" s="10" t="s">
        <v>230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 t="s">
        <v>156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>
        <v>45197</v>
      </c>
      <c r="CX1205" s="10" t="s">
        <v>2222</v>
      </c>
      <c r="CY1205" s="17">
        <v>45191</v>
      </c>
      <c r="CZ1205" s="17" t="s">
        <v>156</v>
      </c>
      <c r="DA1205" s="17">
        <v>45008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>
        <v>45209</v>
      </c>
      <c r="DH1205" s="10" t="s">
        <v>2223</v>
      </c>
      <c r="DI1205" s="17">
        <v>45205</v>
      </c>
      <c r="DJ1205" s="17" t="s">
        <v>156</v>
      </c>
      <c r="DK1205" s="17">
        <v>45008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36</v>
      </c>
      <c r="DQ1205" s="16">
        <v>18</v>
      </c>
      <c r="DR1205" s="11">
        <v>18</v>
      </c>
      <c r="DS1205" s="16">
        <v>24</v>
      </c>
      <c r="DT1205" s="16">
        <v>0</v>
      </c>
      <c r="DU1205" s="11" t="s">
        <v>181</v>
      </c>
      <c r="DV1205" s="11" t="s">
        <v>182</v>
      </c>
      <c r="DW1205" s="27" t="s">
        <v>156</v>
      </c>
      <c r="DX1205" s="27" t="s">
        <v>156</v>
      </c>
      <c r="DY1205" s="20" t="s">
        <v>2224</v>
      </c>
      <c r="DZ1205" s="16">
        <v>7</v>
      </c>
      <c r="EA1205" s="16">
        <v>0</v>
      </c>
      <c r="EB1205" s="27" t="s">
        <v>185</v>
      </c>
      <c r="EC1205" s="27" t="s">
        <v>185</v>
      </c>
      <c r="ED1205" s="27" t="s">
        <v>182</v>
      </c>
      <c r="EE1205" s="29">
        <v>44976.002627314818</v>
      </c>
      <c r="EF1205" s="28" t="s">
        <v>188</v>
      </c>
      <c r="EG1205" s="28" t="s">
        <v>189</v>
      </c>
      <c r="EH1205" s="28" t="s">
        <v>190</v>
      </c>
      <c r="EI1205" s="29">
        <v>45103.816863425927</v>
      </c>
      <c r="EJ1205" s="28" t="s">
        <v>197</v>
      </c>
      <c r="EK1205" s="28" t="s">
        <v>156</v>
      </c>
      <c r="EL1205" s="28" t="s">
        <v>198</v>
      </c>
      <c r="EM1205" s="45" t="s">
        <v>3713</v>
      </c>
      <c r="EN1205" s="46" t="str">
        <f t="shared" si="127"/>
        <v>343F108A</v>
      </c>
      <c r="EO1205" s="47">
        <f t="shared" si="128"/>
        <v>45220</v>
      </c>
      <c r="EP1205" s="47">
        <f t="shared" si="129"/>
        <v>45197</v>
      </c>
      <c r="EQ1205" s="48" t="str">
        <f t="shared" ca="1" si="130"/>
        <v>Y</v>
      </c>
      <c r="ER1205" s="49">
        <f t="shared" si="131"/>
        <v>23</v>
      </c>
      <c r="ES1205" s="50"/>
      <c r="ET1205" s="51">
        <f t="shared" si="132"/>
        <v>23</v>
      </c>
      <c r="EU1205" s="52">
        <f t="shared" si="133"/>
        <v>57500</v>
      </c>
      <c r="EV1205" s="46"/>
      <c r="EW1205" s="23" t="s">
        <v>3721</v>
      </c>
    </row>
    <row r="1206" spans="1:153" ht="14.25" hidden="1" customHeight="1">
      <c r="A1206" s="8">
        <v>1199</v>
      </c>
      <c r="B1206" s="9" t="s">
        <v>141</v>
      </c>
      <c r="C1206" s="10" t="s">
        <v>206</v>
      </c>
      <c r="D1206" s="10" t="s">
        <v>2008</v>
      </c>
      <c r="E1206" s="10" t="s">
        <v>151</v>
      </c>
      <c r="F1206" s="9" t="s">
        <v>2972</v>
      </c>
      <c r="G1206" s="10" t="s">
        <v>572</v>
      </c>
      <c r="H1206" s="9" t="s">
        <v>573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336</v>
      </c>
      <c r="S1206" s="9" t="s">
        <v>305</v>
      </c>
      <c r="T1206" s="9" t="s">
        <v>306</v>
      </c>
      <c r="U1206" s="9" t="s">
        <v>337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2973</v>
      </c>
      <c r="AA1206" s="9" t="s">
        <v>2974</v>
      </c>
      <c r="AB1206" s="12" t="s">
        <v>2975</v>
      </c>
      <c r="AC1206" s="10" t="s">
        <v>2976</v>
      </c>
      <c r="AD1206" s="9" t="s">
        <v>2974</v>
      </c>
      <c r="AE1206" s="13" t="s">
        <v>2975</v>
      </c>
      <c r="AF1206" s="14" t="s">
        <v>391</v>
      </c>
      <c r="AG1206" s="10" t="s">
        <v>3287</v>
      </c>
      <c r="AH1206" s="11" t="s">
        <v>2978</v>
      </c>
      <c r="AI1206" s="11" t="s">
        <v>2979</v>
      </c>
      <c r="AJ1206" s="10" t="s">
        <v>2980</v>
      </c>
      <c r="AK1206" s="11" t="s">
        <v>2979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1.8</v>
      </c>
      <c r="AU1206" s="10" t="s">
        <v>142</v>
      </c>
      <c r="AV1206" s="16">
        <v>15000</v>
      </c>
      <c r="AW1206" s="16">
        <v>18500</v>
      </c>
      <c r="AX1206" s="16">
        <v>0</v>
      </c>
      <c r="AY1206" s="16">
        <v>1700</v>
      </c>
      <c r="AZ1206" s="16">
        <v>0</v>
      </c>
      <c r="BA1206" s="17">
        <v>45166</v>
      </c>
      <c r="BB1206" s="30" t="s">
        <v>246</v>
      </c>
      <c r="BC1206" s="18" t="s">
        <v>156</v>
      </c>
      <c r="BD1206" s="17">
        <v>45322</v>
      </c>
      <c r="BE1206" s="17">
        <v>45351</v>
      </c>
      <c r="BF1206" s="17">
        <v>45122</v>
      </c>
      <c r="BG1206" s="10">
        <v>85370410</v>
      </c>
      <c r="BH1206" s="9" t="s">
        <v>303</v>
      </c>
      <c r="BI1206" s="19">
        <v>45231</v>
      </c>
      <c r="BJ1206" s="20">
        <v>45257</v>
      </c>
      <c r="BK1206" s="16">
        <v>4000</v>
      </c>
      <c r="BL1206" s="16">
        <v>7200</v>
      </c>
      <c r="BM1206" s="9" t="s">
        <v>177</v>
      </c>
      <c r="BN1206" s="9" t="s">
        <v>226</v>
      </c>
      <c r="BO1206" s="9" t="s">
        <v>156</v>
      </c>
      <c r="BP1206" s="17">
        <v>45269</v>
      </c>
      <c r="BQ1206" s="17" t="s">
        <v>156</v>
      </c>
      <c r="BR1206" s="17">
        <v>45269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44973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>
        <v>45135</v>
      </c>
      <c r="CD1206" s="10" t="s">
        <v>156</v>
      </c>
      <c r="CE1206" s="17">
        <v>45135</v>
      </c>
      <c r="CF1206" s="17" t="s">
        <v>156</v>
      </c>
      <c r="CG1206" s="17">
        <v>45008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44973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193</v>
      </c>
      <c r="CY1206" s="17" t="s">
        <v>156</v>
      </c>
      <c r="CZ1206" s="17" t="s">
        <v>156</v>
      </c>
      <c r="DA1206" s="17">
        <v>44973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44973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36</v>
      </c>
      <c r="DQ1206" s="16">
        <v>18</v>
      </c>
      <c r="DR1206" s="11">
        <v>18</v>
      </c>
      <c r="DS1206" s="16">
        <v>24</v>
      </c>
      <c r="DT1206" s="16">
        <v>0</v>
      </c>
      <c r="DU1206" s="11" t="s">
        <v>181</v>
      </c>
      <c r="DV1206" s="11" t="s">
        <v>182</v>
      </c>
      <c r="DW1206" s="27" t="s">
        <v>156</v>
      </c>
      <c r="DX1206" s="27" t="s">
        <v>156</v>
      </c>
      <c r="DY1206" s="20" t="s">
        <v>3295</v>
      </c>
      <c r="DZ1206" s="16">
        <v>7</v>
      </c>
      <c r="EA1206" s="16">
        <v>0</v>
      </c>
      <c r="EB1206" s="27" t="s">
        <v>185</v>
      </c>
      <c r="EC1206" s="27" t="s">
        <v>185</v>
      </c>
      <c r="ED1206" s="27" t="s">
        <v>182</v>
      </c>
      <c r="EE1206" s="29">
        <v>44973.990636574075</v>
      </c>
      <c r="EF1206" s="28" t="s">
        <v>186</v>
      </c>
      <c r="EG1206" s="28" t="s">
        <v>156</v>
      </c>
      <c r="EH1206" s="28" t="s">
        <v>187</v>
      </c>
      <c r="EI1206" s="29">
        <v>45077.979664351849</v>
      </c>
      <c r="EJ1206" s="28" t="s">
        <v>186</v>
      </c>
      <c r="EK1206" s="28" t="s">
        <v>156</v>
      </c>
      <c r="EL1206" s="28" t="s">
        <v>187</v>
      </c>
      <c r="EM1206" s="45"/>
      <c r="EN1206" s="46" t="str">
        <f t="shared" si="127"/>
        <v>343F108A</v>
      </c>
      <c r="EO1206" s="47">
        <f t="shared" si="128"/>
        <v>45262</v>
      </c>
      <c r="EP1206" s="47" t="str">
        <f t="shared" si="129"/>
        <v/>
      </c>
      <c r="EQ1206" s="48" t="str">
        <f t="shared" ca="1" si="130"/>
        <v>Y</v>
      </c>
      <c r="ER1206" s="49" t="str">
        <f t="shared" si="131"/>
        <v/>
      </c>
      <c r="ES1206" s="50"/>
      <c r="ET1206" s="51" t="str">
        <f t="shared" si="132"/>
        <v/>
      </c>
      <c r="EU1206" s="52" t="str">
        <f t="shared" si="133"/>
        <v/>
      </c>
      <c r="EV1206" s="46"/>
      <c r="EW1206" s="23" t="s">
        <v>3717</v>
      </c>
    </row>
    <row r="1207" spans="1:153" ht="14.25" customHeight="1">
      <c r="A1207" s="8">
        <v>1200</v>
      </c>
      <c r="B1207" s="9" t="s">
        <v>141</v>
      </c>
      <c r="C1207" s="10" t="s">
        <v>206</v>
      </c>
      <c r="D1207" s="10" t="s">
        <v>2008</v>
      </c>
      <c r="E1207" s="10" t="s">
        <v>151</v>
      </c>
      <c r="F1207" s="9" t="s">
        <v>2972</v>
      </c>
      <c r="G1207" s="10" t="s">
        <v>572</v>
      </c>
      <c r="H1207" s="9" t="s">
        <v>573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336</v>
      </c>
      <c r="S1207" s="9" t="s">
        <v>305</v>
      </c>
      <c r="T1207" s="9" t="s">
        <v>306</v>
      </c>
      <c r="U1207" s="9" t="s">
        <v>337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2973</v>
      </c>
      <c r="AA1207" s="9" t="s">
        <v>2974</v>
      </c>
      <c r="AB1207" s="12" t="s">
        <v>2975</v>
      </c>
      <c r="AC1207" s="10" t="s">
        <v>2976</v>
      </c>
      <c r="AD1207" s="9" t="s">
        <v>2974</v>
      </c>
      <c r="AE1207" s="13" t="s">
        <v>2975</v>
      </c>
      <c r="AF1207" s="14" t="s">
        <v>391</v>
      </c>
      <c r="AG1207" s="10" t="s">
        <v>3296</v>
      </c>
      <c r="AH1207" s="11" t="s">
        <v>3021</v>
      </c>
      <c r="AI1207" s="11" t="s">
        <v>3022</v>
      </c>
      <c r="AJ1207" s="10" t="s">
        <v>3023</v>
      </c>
      <c r="AK1207" s="11" t="s">
        <v>3022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1.8</v>
      </c>
      <c r="AU1207" s="10" t="s">
        <v>206</v>
      </c>
      <c r="AV1207" s="16">
        <v>3000</v>
      </c>
      <c r="AW1207" s="16">
        <v>3500</v>
      </c>
      <c r="AX1207" s="16">
        <v>0</v>
      </c>
      <c r="AY1207" s="16">
        <v>0</v>
      </c>
      <c r="AZ1207" s="16">
        <v>0</v>
      </c>
      <c r="BA1207" s="17">
        <v>45166</v>
      </c>
      <c r="BB1207" s="30" t="s">
        <v>175</v>
      </c>
      <c r="BC1207" s="18">
        <v>45117</v>
      </c>
      <c r="BD1207" s="17">
        <v>45322</v>
      </c>
      <c r="BE1207" s="17">
        <v>45351</v>
      </c>
      <c r="BF1207" s="17">
        <v>45122</v>
      </c>
      <c r="BG1207" s="10">
        <v>85319989</v>
      </c>
      <c r="BH1207" s="9" t="s">
        <v>414</v>
      </c>
      <c r="BI1207" s="19">
        <v>45078</v>
      </c>
      <c r="BJ1207" s="20">
        <v>45082</v>
      </c>
      <c r="BK1207" s="16">
        <v>2202</v>
      </c>
      <c r="BL1207" s="16">
        <v>3964</v>
      </c>
      <c r="BM1207" s="9" t="s">
        <v>177</v>
      </c>
      <c r="BN1207" s="9" t="s">
        <v>436</v>
      </c>
      <c r="BO1207" s="9" t="s">
        <v>635</v>
      </c>
      <c r="BP1207" s="17">
        <v>45122</v>
      </c>
      <c r="BQ1207" s="17">
        <v>45122</v>
      </c>
      <c r="BR1207" s="17" t="s">
        <v>156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 t="s">
        <v>156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44922</v>
      </c>
      <c r="CD1207" s="10" t="s">
        <v>156</v>
      </c>
      <c r="CE1207" s="17" t="s">
        <v>156</v>
      </c>
      <c r="CF1207" s="17" t="s">
        <v>156</v>
      </c>
      <c r="CG1207" s="17" t="s">
        <v>156</v>
      </c>
      <c r="CH1207" s="17" t="s">
        <v>156</v>
      </c>
      <c r="CI1207" s="16">
        <v>0</v>
      </c>
      <c r="CJ1207" s="10" t="s">
        <v>156</v>
      </c>
      <c r="CK1207" s="10" t="s">
        <v>156</v>
      </c>
      <c r="CL1207" s="18" t="s">
        <v>156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 t="s">
        <v>156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44957</v>
      </c>
      <c r="CX1207" s="10" t="s">
        <v>193</v>
      </c>
      <c r="CY1207" s="17" t="s">
        <v>156</v>
      </c>
      <c r="CZ1207" s="17" t="s">
        <v>156</v>
      </c>
      <c r="DA1207" s="17" t="s">
        <v>156</v>
      </c>
      <c r="DB1207" s="17">
        <v>44958</v>
      </c>
      <c r="DC1207" s="16">
        <v>2202</v>
      </c>
      <c r="DD1207" s="10" t="s">
        <v>3297</v>
      </c>
      <c r="DE1207" s="10" t="s">
        <v>230</v>
      </c>
      <c r="DF1207" s="18" t="s">
        <v>156</v>
      </c>
      <c r="DG1207" s="17">
        <v>45027</v>
      </c>
      <c r="DH1207" s="10" t="s">
        <v>3203</v>
      </c>
      <c r="DI1207" s="17" t="s">
        <v>156</v>
      </c>
      <c r="DJ1207" s="17" t="s">
        <v>156</v>
      </c>
      <c r="DK1207" s="17" t="s">
        <v>156</v>
      </c>
      <c r="DL1207" s="17">
        <v>45030</v>
      </c>
      <c r="DM1207" s="16">
        <v>2202</v>
      </c>
      <c r="DN1207" s="10" t="s">
        <v>3298</v>
      </c>
      <c r="DO1207" s="10" t="s">
        <v>230</v>
      </c>
      <c r="DP1207" s="16">
        <v>36</v>
      </c>
      <c r="DQ1207" s="16">
        <v>18</v>
      </c>
      <c r="DR1207" s="11">
        <v>18</v>
      </c>
      <c r="DS1207" s="16">
        <v>24</v>
      </c>
      <c r="DT1207" s="16">
        <v>0</v>
      </c>
      <c r="DU1207" s="11" t="s">
        <v>181</v>
      </c>
      <c r="DV1207" s="11" t="s">
        <v>182</v>
      </c>
      <c r="DW1207" s="27" t="s">
        <v>156</v>
      </c>
      <c r="DX1207" s="27" t="s">
        <v>156</v>
      </c>
      <c r="DY1207" s="20" t="s">
        <v>1793</v>
      </c>
      <c r="DZ1207" s="16">
        <v>7</v>
      </c>
      <c r="EA1207" s="16">
        <v>0</v>
      </c>
      <c r="EB1207" s="27" t="s">
        <v>185</v>
      </c>
      <c r="EC1207" s="27" t="s">
        <v>185</v>
      </c>
      <c r="ED1207" s="27" t="s">
        <v>182</v>
      </c>
      <c r="EE1207" s="29">
        <v>44958.531157407408</v>
      </c>
      <c r="EF1207" s="28" t="s">
        <v>1940</v>
      </c>
      <c r="EG1207" s="28" t="s">
        <v>1941</v>
      </c>
      <c r="EH1207" s="28" t="s">
        <v>190</v>
      </c>
      <c r="EI1207" s="29">
        <v>45062.343865740739</v>
      </c>
      <c r="EJ1207" s="28" t="s">
        <v>197</v>
      </c>
      <c r="EK1207" s="28" t="s">
        <v>156</v>
      </c>
      <c r="EL1207" s="28" t="s">
        <v>198</v>
      </c>
      <c r="EM1207" s="45" t="s">
        <v>3713</v>
      </c>
      <c r="EN1207" s="46" t="str">
        <f t="shared" si="127"/>
        <v>343F108B</v>
      </c>
      <c r="EO1207" s="47">
        <f t="shared" si="128"/>
        <v>45115</v>
      </c>
      <c r="EP1207" s="47">
        <f t="shared" si="129"/>
        <v>44957</v>
      </c>
      <c r="EQ1207" s="48" t="str">
        <f t="shared" ca="1" si="130"/>
        <v>Past</v>
      </c>
      <c r="ER1207" s="49">
        <f t="shared" si="131"/>
        <v>158</v>
      </c>
      <c r="ES1207" s="50"/>
      <c r="ET1207" s="51">
        <f t="shared" si="132"/>
        <v>158</v>
      </c>
      <c r="EU1207" s="52">
        <f t="shared" si="133"/>
        <v>347916</v>
      </c>
      <c r="EV1207" s="46"/>
      <c r="EW1207" s="23" t="s">
        <v>3714</v>
      </c>
    </row>
    <row r="1208" spans="1:153" ht="14.25" customHeight="1">
      <c r="A1208" s="8">
        <v>1201</v>
      </c>
      <c r="B1208" s="9" t="s">
        <v>141</v>
      </c>
      <c r="C1208" s="10" t="s">
        <v>206</v>
      </c>
      <c r="D1208" s="10" t="s">
        <v>2008</v>
      </c>
      <c r="E1208" s="10" t="s">
        <v>151</v>
      </c>
      <c r="F1208" s="9" t="s">
        <v>2972</v>
      </c>
      <c r="G1208" s="10" t="s">
        <v>572</v>
      </c>
      <c r="H1208" s="9" t="s">
        <v>573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336</v>
      </c>
      <c r="S1208" s="9" t="s">
        <v>305</v>
      </c>
      <c r="T1208" s="9" t="s">
        <v>306</v>
      </c>
      <c r="U1208" s="9" t="s">
        <v>337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2973</v>
      </c>
      <c r="AA1208" s="9" t="s">
        <v>2974</v>
      </c>
      <c r="AB1208" s="12" t="s">
        <v>2975</v>
      </c>
      <c r="AC1208" s="10" t="s">
        <v>2976</v>
      </c>
      <c r="AD1208" s="9" t="s">
        <v>2974</v>
      </c>
      <c r="AE1208" s="13" t="s">
        <v>2975</v>
      </c>
      <c r="AF1208" s="14" t="s">
        <v>391</v>
      </c>
      <c r="AG1208" s="10" t="s">
        <v>3296</v>
      </c>
      <c r="AH1208" s="11" t="s">
        <v>3021</v>
      </c>
      <c r="AI1208" s="11" t="s">
        <v>3022</v>
      </c>
      <c r="AJ1208" s="10" t="s">
        <v>3023</v>
      </c>
      <c r="AK1208" s="11" t="s">
        <v>3022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1.8</v>
      </c>
      <c r="AU1208" s="10" t="s">
        <v>206</v>
      </c>
      <c r="AV1208" s="16">
        <v>3000</v>
      </c>
      <c r="AW1208" s="16">
        <v>3500</v>
      </c>
      <c r="AX1208" s="16">
        <v>0</v>
      </c>
      <c r="AY1208" s="16">
        <v>0</v>
      </c>
      <c r="AZ1208" s="16">
        <v>0</v>
      </c>
      <c r="BA1208" s="17">
        <v>45166</v>
      </c>
      <c r="BB1208" s="30" t="s">
        <v>175</v>
      </c>
      <c r="BC1208" s="18">
        <v>45117</v>
      </c>
      <c r="BD1208" s="17">
        <v>45322</v>
      </c>
      <c r="BE1208" s="17">
        <v>45351</v>
      </c>
      <c r="BF1208" s="17">
        <v>45122</v>
      </c>
      <c r="BG1208" s="10">
        <v>85370857</v>
      </c>
      <c r="BH1208" s="9" t="s">
        <v>319</v>
      </c>
      <c r="BI1208" s="19">
        <v>45200</v>
      </c>
      <c r="BJ1208" s="20">
        <v>45215</v>
      </c>
      <c r="BK1208" s="16">
        <v>810</v>
      </c>
      <c r="BL1208" s="16">
        <v>1458</v>
      </c>
      <c r="BM1208" s="9" t="s">
        <v>177</v>
      </c>
      <c r="BN1208" s="9" t="s">
        <v>470</v>
      </c>
      <c r="BO1208" s="9" t="s">
        <v>156</v>
      </c>
      <c r="BP1208" s="17">
        <v>45214</v>
      </c>
      <c r="BQ1208" s="17" t="s">
        <v>156</v>
      </c>
      <c r="BR1208" s="17">
        <v>45227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>
        <v>44973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>
        <v>45069</v>
      </c>
      <c r="CD1208" s="10" t="s">
        <v>2573</v>
      </c>
      <c r="CE1208" s="17" t="s">
        <v>156</v>
      </c>
      <c r="CF1208" s="17" t="s">
        <v>156</v>
      </c>
      <c r="CG1208" s="17">
        <v>44973</v>
      </c>
      <c r="CH1208" s="17">
        <v>45076</v>
      </c>
      <c r="CI1208" s="16">
        <v>810</v>
      </c>
      <c r="CJ1208" s="10" t="s">
        <v>3299</v>
      </c>
      <c r="CK1208" s="10" t="s">
        <v>230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>
        <v>44973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>
        <v>45183</v>
      </c>
      <c r="CX1208" s="10" t="s">
        <v>2194</v>
      </c>
      <c r="CY1208" s="17" t="s">
        <v>156</v>
      </c>
      <c r="CZ1208" s="17" t="s">
        <v>156</v>
      </c>
      <c r="DA1208" s="17">
        <v>44973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>
        <v>45195</v>
      </c>
      <c r="DH1208" s="10" t="s">
        <v>2216</v>
      </c>
      <c r="DI1208" s="17" t="s">
        <v>156</v>
      </c>
      <c r="DJ1208" s="17" t="s">
        <v>156</v>
      </c>
      <c r="DK1208" s="17">
        <v>44973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36</v>
      </c>
      <c r="DQ1208" s="16">
        <v>18</v>
      </c>
      <c r="DR1208" s="11">
        <v>18</v>
      </c>
      <c r="DS1208" s="16">
        <v>24</v>
      </c>
      <c r="DT1208" s="16">
        <v>0</v>
      </c>
      <c r="DU1208" s="11" t="s">
        <v>181</v>
      </c>
      <c r="DV1208" s="11" t="s">
        <v>182</v>
      </c>
      <c r="DW1208" s="27" t="s">
        <v>156</v>
      </c>
      <c r="DX1208" s="27" t="s">
        <v>156</v>
      </c>
      <c r="DY1208" s="20" t="s">
        <v>156</v>
      </c>
      <c r="DZ1208" s="16">
        <v>7</v>
      </c>
      <c r="EA1208" s="16">
        <v>0</v>
      </c>
      <c r="EB1208" s="27" t="s">
        <v>185</v>
      </c>
      <c r="EC1208" s="27" t="s">
        <v>185</v>
      </c>
      <c r="ED1208" s="27" t="s">
        <v>182</v>
      </c>
      <c r="EE1208" s="29">
        <v>44973.990636574075</v>
      </c>
      <c r="EF1208" s="28" t="s">
        <v>186</v>
      </c>
      <c r="EG1208" s="28" t="s">
        <v>156</v>
      </c>
      <c r="EH1208" s="28" t="s">
        <v>187</v>
      </c>
      <c r="EI1208" s="29">
        <v>45115.510740740741</v>
      </c>
      <c r="EJ1208" s="28" t="s">
        <v>542</v>
      </c>
      <c r="EK1208" s="28" t="s">
        <v>156</v>
      </c>
      <c r="EL1208" s="28" t="s">
        <v>543</v>
      </c>
      <c r="EM1208" s="45" t="s">
        <v>3713</v>
      </c>
      <c r="EN1208" s="46" t="str">
        <f t="shared" si="127"/>
        <v>343F108B</v>
      </c>
      <c r="EO1208" s="47">
        <f t="shared" si="128"/>
        <v>45207</v>
      </c>
      <c r="EP1208" s="47">
        <f t="shared" si="129"/>
        <v>45183</v>
      </c>
      <c r="EQ1208" s="48" t="str">
        <f t="shared" ca="1" si="130"/>
        <v>Y</v>
      </c>
      <c r="ER1208" s="49">
        <f t="shared" si="131"/>
        <v>24</v>
      </c>
      <c r="ES1208" s="50"/>
      <c r="ET1208" s="51">
        <f t="shared" si="132"/>
        <v>24</v>
      </c>
      <c r="EU1208" s="52">
        <f t="shared" si="133"/>
        <v>19440</v>
      </c>
      <c r="EV1208" s="46"/>
      <c r="EW1208" s="23" t="s">
        <v>3721</v>
      </c>
    </row>
    <row r="1209" spans="1:153" ht="14.25" customHeight="1">
      <c r="A1209" s="8">
        <v>1202</v>
      </c>
      <c r="B1209" s="9" t="s">
        <v>141</v>
      </c>
      <c r="C1209" s="10" t="s">
        <v>206</v>
      </c>
      <c r="D1209" s="10" t="s">
        <v>2008</v>
      </c>
      <c r="E1209" s="10" t="s">
        <v>151</v>
      </c>
      <c r="F1209" s="9" t="s">
        <v>2972</v>
      </c>
      <c r="G1209" s="10" t="s">
        <v>572</v>
      </c>
      <c r="H1209" s="9" t="s">
        <v>573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336</v>
      </c>
      <c r="S1209" s="9" t="s">
        <v>305</v>
      </c>
      <c r="T1209" s="9" t="s">
        <v>306</v>
      </c>
      <c r="U1209" s="9" t="s">
        <v>337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2973</v>
      </c>
      <c r="AA1209" s="9" t="s">
        <v>2974</v>
      </c>
      <c r="AB1209" s="12" t="s">
        <v>2975</v>
      </c>
      <c r="AC1209" s="10" t="s">
        <v>2976</v>
      </c>
      <c r="AD1209" s="9" t="s">
        <v>2974</v>
      </c>
      <c r="AE1209" s="13" t="s">
        <v>2975</v>
      </c>
      <c r="AF1209" s="14" t="s">
        <v>391</v>
      </c>
      <c r="AG1209" s="10" t="s">
        <v>3296</v>
      </c>
      <c r="AH1209" s="11" t="s">
        <v>3021</v>
      </c>
      <c r="AI1209" s="11" t="s">
        <v>3022</v>
      </c>
      <c r="AJ1209" s="10" t="s">
        <v>3023</v>
      </c>
      <c r="AK1209" s="11" t="s">
        <v>3022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1.8</v>
      </c>
      <c r="AU1209" s="10" t="s">
        <v>206</v>
      </c>
      <c r="AV1209" s="16">
        <v>3000</v>
      </c>
      <c r="AW1209" s="16">
        <v>3500</v>
      </c>
      <c r="AX1209" s="16">
        <v>0</v>
      </c>
      <c r="AY1209" s="16">
        <v>0</v>
      </c>
      <c r="AZ1209" s="16">
        <v>0</v>
      </c>
      <c r="BA1209" s="17">
        <v>45166</v>
      </c>
      <c r="BB1209" s="30" t="s">
        <v>175</v>
      </c>
      <c r="BC1209" s="18">
        <v>45117</v>
      </c>
      <c r="BD1209" s="17">
        <v>45322</v>
      </c>
      <c r="BE1209" s="17">
        <v>45351</v>
      </c>
      <c r="BF1209" s="17">
        <v>45122</v>
      </c>
      <c r="BG1209" s="10">
        <v>85362949</v>
      </c>
      <c r="BH1209" s="9" t="s">
        <v>321</v>
      </c>
      <c r="BI1209" s="19">
        <v>45231</v>
      </c>
      <c r="BJ1209" s="20">
        <v>45257</v>
      </c>
      <c r="BK1209" s="16">
        <v>1000</v>
      </c>
      <c r="BL1209" s="16">
        <v>1800</v>
      </c>
      <c r="BM1209" s="9" t="s">
        <v>177</v>
      </c>
      <c r="BN1209" s="9" t="s">
        <v>470</v>
      </c>
      <c r="BO1209" s="9" t="s">
        <v>156</v>
      </c>
      <c r="BP1209" s="17">
        <v>45269</v>
      </c>
      <c r="BQ1209" s="17" t="s">
        <v>156</v>
      </c>
      <c r="BR1209" s="17">
        <v>45269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>
        <v>44971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>
        <v>45100</v>
      </c>
      <c r="CD1209" s="10" t="s">
        <v>156</v>
      </c>
      <c r="CE1209" s="17">
        <v>45100</v>
      </c>
      <c r="CF1209" s="17" t="s">
        <v>156</v>
      </c>
      <c r="CG1209" s="17">
        <v>45022</v>
      </c>
      <c r="CH1209" s="17">
        <v>45099</v>
      </c>
      <c r="CI1209" s="16">
        <v>360</v>
      </c>
      <c r="CJ1209" s="10" t="s">
        <v>3300</v>
      </c>
      <c r="CK1209" s="10" t="s">
        <v>230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>
        <v>44971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>
        <v>45239</v>
      </c>
      <c r="CX1209" s="10" t="s">
        <v>3301</v>
      </c>
      <c r="CY1209" s="17">
        <v>45191</v>
      </c>
      <c r="CZ1209" s="17" t="s">
        <v>156</v>
      </c>
      <c r="DA1209" s="17">
        <v>45022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>
        <v>45251</v>
      </c>
      <c r="DH1209" s="10" t="s">
        <v>3284</v>
      </c>
      <c r="DI1209" s="17">
        <v>45247</v>
      </c>
      <c r="DJ1209" s="17" t="s">
        <v>156</v>
      </c>
      <c r="DK1209" s="17">
        <v>45008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36</v>
      </c>
      <c r="DQ1209" s="16">
        <v>18</v>
      </c>
      <c r="DR1209" s="11">
        <v>18</v>
      </c>
      <c r="DS1209" s="16">
        <v>24</v>
      </c>
      <c r="DT1209" s="16">
        <v>0</v>
      </c>
      <c r="DU1209" s="11" t="s">
        <v>181</v>
      </c>
      <c r="DV1209" s="11" t="s">
        <v>182</v>
      </c>
      <c r="DW1209" s="27" t="s">
        <v>156</v>
      </c>
      <c r="DX1209" s="27" t="s">
        <v>156</v>
      </c>
      <c r="DY1209" s="20" t="s">
        <v>3295</v>
      </c>
      <c r="DZ1209" s="16">
        <v>7</v>
      </c>
      <c r="EA1209" s="16">
        <v>0</v>
      </c>
      <c r="EB1209" s="27" t="s">
        <v>185</v>
      </c>
      <c r="EC1209" s="27" t="s">
        <v>185</v>
      </c>
      <c r="ED1209" s="27" t="s">
        <v>182</v>
      </c>
      <c r="EE1209" s="29">
        <v>44972.085416666669</v>
      </c>
      <c r="EF1209" s="28" t="s">
        <v>186</v>
      </c>
      <c r="EG1209" s="28" t="s">
        <v>156</v>
      </c>
      <c r="EH1209" s="28" t="s">
        <v>187</v>
      </c>
      <c r="EI1209" s="29">
        <v>45103.816863425927</v>
      </c>
      <c r="EJ1209" s="28" t="s">
        <v>197</v>
      </c>
      <c r="EK1209" s="28" t="s">
        <v>156</v>
      </c>
      <c r="EL1209" s="28" t="s">
        <v>198</v>
      </c>
      <c r="EM1209" s="45" t="s">
        <v>3713</v>
      </c>
      <c r="EN1209" s="46" t="str">
        <f t="shared" si="127"/>
        <v>343F108B</v>
      </c>
      <c r="EO1209" s="47">
        <f t="shared" si="128"/>
        <v>45262</v>
      </c>
      <c r="EP1209" s="47">
        <f t="shared" si="129"/>
        <v>45239</v>
      </c>
      <c r="EQ1209" s="48" t="str">
        <f t="shared" ca="1" si="130"/>
        <v>Y</v>
      </c>
      <c r="ER1209" s="49">
        <f t="shared" si="131"/>
        <v>23</v>
      </c>
      <c r="ES1209" s="50"/>
      <c r="ET1209" s="51">
        <f t="shared" si="132"/>
        <v>23</v>
      </c>
      <c r="EU1209" s="52">
        <f t="shared" si="133"/>
        <v>23000</v>
      </c>
      <c r="EV1209" s="46"/>
      <c r="EW1209" s="23" t="s">
        <v>3721</v>
      </c>
    </row>
    <row r="1210" spans="1:153" ht="14.25" customHeight="1">
      <c r="A1210" s="8">
        <v>1203</v>
      </c>
      <c r="B1210" s="9" t="s">
        <v>141</v>
      </c>
      <c r="C1210" s="10" t="s">
        <v>206</v>
      </c>
      <c r="D1210" s="10" t="s">
        <v>2008</v>
      </c>
      <c r="E1210" s="10" t="s">
        <v>151</v>
      </c>
      <c r="F1210" s="9" t="s">
        <v>2972</v>
      </c>
      <c r="G1210" s="10" t="s">
        <v>572</v>
      </c>
      <c r="H1210" s="9" t="s">
        <v>573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336</v>
      </c>
      <c r="S1210" s="9" t="s">
        <v>305</v>
      </c>
      <c r="T1210" s="9" t="s">
        <v>306</v>
      </c>
      <c r="U1210" s="9" t="s">
        <v>337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3038</v>
      </c>
      <c r="AA1210" s="9" t="s">
        <v>3039</v>
      </c>
      <c r="AB1210" s="12" t="s">
        <v>3040</v>
      </c>
      <c r="AC1210" s="10" t="s">
        <v>3041</v>
      </c>
      <c r="AD1210" s="9" t="s">
        <v>3039</v>
      </c>
      <c r="AE1210" s="13" t="s">
        <v>3040</v>
      </c>
      <c r="AF1210" s="14" t="s">
        <v>391</v>
      </c>
      <c r="AG1210" s="10" t="s">
        <v>3302</v>
      </c>
      <c r="AH1210" s="11" t="s">
        <v>2978</v>
      </c>
      <c r="AI1210" s="11" t="s">
        <v>2979</v>
      </c>
      <c r="AJ1210" s="10" t="s">
        <v>2980</v>
      </c>
      <c r="AK1210" s="11" t="s">
        <v>2979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1.9</v>
      </c>
      <c r="AU1210" s="10" t="s">
        <v>142</v>
      </c>
      <c r="AV1210" s="16">
        <v>9000</v>
      </c>
      <c r="AW1210" s="16">
        <v>9000</v>
      </c>
      <c r="AX1210" s="16">
        <v>0</v>
      </c>
      <c r="AY1210" s="16">
        <v>700</v>
      </c>
      <c r="AZ1210" s="16">
        <v>0</v>
      </c>
      <c r="BA1210" s="17">
        <v>45180</v>
      </c>
      <c r="BB1210" s="30" t="s">
        <v>175</v>
      </c>
      <c r="BC1210" s="18">
        <v>45119</v>
      </c>
      <c r="BD1210" s="17">
        <v>45322</v>
      </c>
      <c r="BE1210" s="17">
        <v>45351</v>
      </c>
      <c r="BF1210" s="17">
        <v>45122</v>
      </c>
      <c r="BG1210" s="10">
        <v>85187364</v>
      </c>
      <c r="BH1210" s="9" t="s">
        <v>414</v>
      </c>
      <c r="BI1210" s="19">
        <v>45047</v>
      </c>
      <c r="BJ1210" s="20">
        <v>45047</v>
      </c>
      <c r="BK1210" s="16">
        <v>1002</v>
      </c>
      <c r="BL1210" s="16">
        <v>1904</v>
      </c>
      <c r="BM1210" s="9" t="s">
        <v>177</v>
      </c>
      <c r="BN1210" s="9" t="s">
        <v>383</v>
      </c>
      <c r="BO1210" s="9" t="s">
        <v>156</v>
      </c>
      <c r="BP1210" s="17">
        <v>45122</v>
      </c>
      <c r="BQ1210" s="17">
        <v>45122</v>
      </c>
      <c r="BR1210" s="17" t="s">
        <v>156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 t="s">
        <v>156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>
        <v>44936</v>
      </c>
      <c r="CD1210" s="10" t="s">
        <v>156</v>
      </c>
      <c r="CE1210" s="17" t="s">
        <v>156</v>
      </c>
      <c r="CF1210" s="17" t="s">
        <v>156</v>
      </c>
      <c r="CG1210" s="17" t="s">
        <v>156</v>
      </c>
      <c r="CH1210" s="17">
        <v>44952</v>
      </c>
      <c r="CI1210" s="16">
        <v>1000</v>
      </c>
      <c r="CJ1210" s="10" t="s">
        <v>3303</v>
      </c>
      <c r="CK1210" s="10" t="s">
        <v>230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 t="s">
        <v>156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>
        <v>44957</v>
      </c>
      <c r="CX1210" s="10" t="s">
        <v>1850</v>
      </c>
      <c r="CY1210" s="17" t="s">
        <v>156</v>
      </c>
      <c r="CZ1210" s="17" t="s">
        <v>156</v>
      </c>
      <c r="DA1210" s="17" t="s">
        <v>156</v>
      </c>
      <c r="DB1210" s="17">
        <v>44953</v>
      </c>
      <c r="DC1210" s="16">
        <v>1002</v>
      </c>
      <c r="DD1210" s="10" t="s">
        <v>3304</v>
      </c>
      <c r="DE1210" s="10" t="s">
        <v>230</v>
      </c>
      <c r="DF1210" s="18" t="s">
        <v>156</v>
      </c>
      <c r="DG1210" s="17">
        <v>45027</v>
      </c>
      <c r="DH1210" s="10" t="s">
        <v>2465</v>
      </c>
      <c r="DI1210" s="17" t="s">
        <v>156</v>
      </c>
      <c r="DJ1210" s="17" t="s">
        <v>156</v>
      </c>
      <c r="DK1210" s="17" t="s">
        <v>156</v>
      </c>
      <c r="DL1210" s="17">
        <v>45030</v>
      </c>
      <c r="DM1210" s="16">
        <v>1002</v>
      </c>
      <c r="DN1210" s="10" t="s">
        <v>3305</v>
      </c>
      <c r="DO1210" s="10" t="s">
        <v>230</v>
      </c>
      <c r="DP1210" s="16">
        <v>36</v>
      </c>
      <c r="DQ1210" s="16">
        <v>18</v>
      </c>
      <c r="DR1210" s="11">
        <v>18</v>
      </c>
      <c r="DS1210" s="16">
        <v>24</v>
      </c>
      <c r="DT1210" s="16">
        <v>0</v>
      </c>
      <c r="DU1210" s="11" t="s">
        <v>181</v>
      </c>
      <c r="DV1210" s="11" t="s">
        <v>182</v>
      </c>
      <c r="DW1210" s="27" t="s">
        <v>156</v>
      </c>
      <c r="DX1210" s="27" t="s">
        <v>2801</v>
      </c>
      <c r="DY1210" s="20" t="s">
        <v>1793</v>
      </c>
      <c r="DZ1210" s="16">
        <v>7</v>
      </c>
      <c r="EA1210" s="16">
        <v>0</v>
      </c>
      <c r="EB1210" s="27" t="s">
        <v>185</v>
      </c>
      <c r="EC1210" s="27" t="s">
        <v>185</v>
      </c>
      <c r="ED1210" s="27" t="s">
        <v>182</v>
      </c>
      <c r="EE1210" s="29">
        <v>44919.01635416667</v>
      </c>
      <c r="EF1210" s="28" t="s">
        <v>188</v>
      </c>
      <c r="EG1210" s="28" t="s">
        <v>189</v>
      </c>
      <c r="EH1210" s="28" t="s">
        <v>190</v>
      </c>
      <c r="EI1210" s="29">
        <v>45062.343865740739</v>
      </c>
      <c r="EJ1210" s="28" t="s">
        <v>197</v>
      </c>
      <c r="EK1210" s="28" t="s">
        <v>156</v>
      </c>
      <c r="EL1210" s="28" t="s">
        <v>198</v>
      </c>
      <c r="EM1210" s="45" t="s">
        <v>3713</v>
      </c>
      <c r="EN1210" s="46" t="str">
        <f t="shared" si="127"/>
        <v>343F109A</v>
      </c>
      <c r="EO1210" s="47">
        <f t="shared" si="128"/>
        <v>45115</v>
      </c>
      <c r="EP1210" s="47">
        <f t="shared" si="129"/>
        <v>44957</v>
      </c>
      <c r="EQ1210" s="48" t="str">
        <f t="shared" ca="1" si="130"/>
        <v>Past</v>
      </c>
      <c r="ER1210" s="49">
        <f t="shared" si="131"/>
        <v>158</v>
      </c>
      <c r="ES1210" s="50"/>
      <c r="ET1210" s="51">
        <f t="shared" si="132"/>
        <v>158</v>
      </c>
      <c r="EU1210" s="52">
        <f t="shared" si="133"/>
        <v>158316</v>
      </c>
      <c r="EV1210" s="46"/>
      <c r="EW1210" s="23" t="s">
        <v>3714</v>
      </c>
    </row>
    <row r="1211" spans="1:153" ht="14.25" customHeight="1">
      <c r="A1211" s="8">
        <v>1204</v>
      </c>
      <c r="B1211" s="9" t="s">
        <v>141</v>
      </c>
      <c r="C1211" s="10" t="s">
        <v>206</v>
      </c>
      <c r="D1211" s="10" t="s">
        <v>2008</v>
      </c>
      <c r="E1211" s="10" t="s">
        <v>151</v>
      </c>
      <c r="F1211" s="9" t="s">
        <v>2972</v>
      </c>
      <c r="G1211" s="10" t="s">
        <v>572</v>
      </c>
      <c r="H1211" s="9" t="s">
        <v>573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336</v>
      </c>
      <c r="S1211" s="9" t="s">
        <v>305</v>
      </c>
      <c r="T1211" s="9" t="s">
        <v>306</v>
      </c>
      <c r="U1211" s="9" t="s">
        <v>337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3038</v>
      </c>
      <c r="AA1211" s="9" t="s">
        <v>3039</v>
      </c>
      <c r="AB1211" s="12" t="s">
        <v>3040</v>
      </c>
      <c r="AC1211" s="10" t="s">
        <v>3041</v>
      </c>
      <c r="AD1211" s="9" t="s">
        <v>3039</v>
      </c>
      <c r="AE1211" s="13" t="s">
        <v>3040</v>
      </c>
      <c r="AF1211" s="14" t="s">
        <v>391</v>
      </c>
      <c r="AG1211" s="10" t="s">
        <v>3302</v>
      </c>
      <c r="AH1211" s="11" t="s">
        <v>2978</v>
      </c>
      <c r="AI1211" s="11" t="s">
        <v>2979</v>
      </c>
      <c r="AJ1211" s="10" t="s">
        <v>2980</v>
      </c>
      <c r="AK1211" s="11" t="s">
        <v>2979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1.9</v>
      </c>
      <c r="AU1211" s="10" t="s">
        <v>142</v>
      </c>
      <c r="AV1211" s="16">
        <v>9000</v>
      </c>
      <c r="AW1211" s="16">
        <v>9000</v>
      </c>
      <c r="AX1211" s="16">
        <v>0</v>
      </c>
      <c r="AY1211" s="16">
        <v>700</v>
      </c>
      <c r="AZ1211" s="16">
        <v>0</v>
      </c>
      <c r="BA1211" s="17">
        <v>45180</v>
      </c>
      <c r="BB1211" s="30" t="s">
        <v>175</v>
      </c>
      <c r="BC1211" s="18">
        <v>45119</v>
      </c>
      <c r="BD1211" s="17">
        <v>45322</v>
      </c>
      <c r="BE1211" s="17">
        <v>45351</v>
      </c>
      <c r="BF1211" s="17">
        <v>45122</v>
      </c>
      <c r="BG1211" s="10">
        <v>85415212</v>
      </c>
      <c r="BH1211" s="9" t="s">
        <v>319</v>
      </c>
      <c r="BI1211" s="19">
        <v>45047</v>
      </c>
      <c r="BJ1211" s="20">
        <v>45054</v>
      </c>
      <c r="BK1211" s="16">
        <v>900</v>
      </c>
      <c r="BL1211" s="16">
        <v>1710</v>
      </c>
      <c r="BM1211" s="9" t="s">
        <v>177</v>
      </c>
      <c r="BN1211" s="9" t="s">
        <v>436</v>
      </c>
      <c r="BO1211" s="9" t="s">
        <v>156</v>
      </c>
      <c r="BP1211" s="17">
        <v>45153</v>
      </c>
      <c r="BQ1211" s="17">
        <v>45153</v>
      </c>
      <c r="BR1211" s="17" t="s">
        <v>156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 t="s">
        <v>156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 t="s">
        <v>156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 t="s">
        <v>156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>
        <v>44999</v>
      </c>
      <c r="CX1211" s="10" t="s">
        <v>193</v>
      </c>
      <c r="CY1211" s="17" t="s">
        <v>156</v>
      </c>
      <c r="CZ1211" s="17" t="s">
        <v>156</v>
      </c>
      <c r="DA1211" s="17" t="s">
        <v>156</v>
      </c>
      <c r="DB1211" s="17">
        <v>44998</v>
      </c>
      <c r="DC1211" s="16">
        <v>900</v>
      </c>
      <c r="DD1211" s="10" t="s">
        <v>3306</v>
      </c>
      <c r="DE1211" s="10" t="s">
        <v>230</v>
      </c>
      <c r="DF1211" s="18" t="s">
        <v>156</v>
      </c>
      <c r="DG1211" s="17">
        <v>45027</v>
      </c>
      <c r="DH1211" s="10" t="s">
        <v>156</v>
      </c>
      <c r="DI1211" s="17" t="s">
        <v>156</v>
      </c>
      <c r="DJ1211" s="17" t="s">
        <v>156</v>
      </c>
      <c r="DK1211" s="17" t="s">
        <v>156</v>
      </c>
      <c r="DL1211" s="17">
        <v>45030</v>
      </c>
      <c r="DM1211" s="16">
        <v>900</v>
      </c>
      <c r="DN1211" s="10" t="s">
        <v>3307</v>
      </c>
      <c r="DO1211" s="10" t="s">
        <v>230</v>
      </c>
      <c r="DP1211" s="16">
        <v>36</v>
      </c>
      <c r="DQ1211" s="16">
        <v>18</v>
      </c>
      <c r="DR1211" s="11">
        <v>18</v>
      </c>
      <c r="DS1211" s="16">
        <v>24</v>
      </c>
      <c r="DT1211" s="16">
        <v>0</v>
      </c>
      <c r="DU1211" s="11" t="s">
        <v>181</v>
      </c>
      <c r="DV1211" s="11" t="s">
        <v>182</v>
      </c>
      <c r="DW1211" s="27" t="s">
        <v>156</v>
      </c>
      <c r="DX1211" s="27" t="s">
        <v>156</v>
      </c>
      <c r="DY1211" s="20" t="s">
        <v>1921</v>
      </c>
      <c r="DZ1211" s="16">
        <v>7</v>
      </c>
      <c r="EA1211" s="16">
        <v>0</v>
      </c>
      <c r="EB1211" s="27" t="s">
        <v>185</v>
      </c>
      <c r="EC1211" s="27" t="s">
        <v>185</v>
      </c>
      <c r="ED1211" s="27" t="s">
        <v>182</v>
      </c>
      <c r="EE1211" s="29">
        <v>44992.505937499998</v>
      </c>
      <c r="EF1211" s="28" t="s">
        <v>195</v>
      </c>
      <c r="EG1211" s="28" t="s">
        <v>196</v>
      </c>
      <c r="EH1211" s="28" t="s">
        <v>190</v>
      </c>
      <c r="EI1211" s="29">
        <v>45062.343865740739</v>
      </c>
      <c r="EJ1211" s="28" t="s">
        <v>197</v>
      </c>
      <c r="EK1211" s="28" t="s">
        <v>156</v>
      </c>
      <c r="EL1211" s="28" t="s">
        <v>198</v>
      </c>
      <c r="EM1211" s="45" t="s">
        <v>3713</v>
      </c>
      <c r="EN1211" s="46" t="str">
        <f t="shared" si="127"/>
        <v>343F109A</v>
      </c>
      <c r="EO1211" s="47">
        <f t="shared" si="128"/>
        <v>45146</v>
      </c>
      <c r="EP1211" s="47">
        <f t="shared" si="129"/>
        <v>44999</v>
      </c>
      <c r="EQ1211" s="48" t="str">
        <f t="shared" ca="1" si="130"/>
        <v>Past</v>
      </c>
      <c r="ER1211" s="49">
        <f t="shared" si="131"/>
        <v>147</v>
      </c>
      <c r="ES1211" s="50"/>
      <c r="ET1211" s="51">
        <f t="shared" si="132"/>
        <v>147</v>
      </c>
      <c r="EU1211" s="52">
        <f t="shared" si="133"/>
        <v>132300</v>
      </c>
      <c r="EV1211" s="46"/>
      <c r="EW1211" s="23" t="s">
        <v>3714</v>
      </c>
    </row>
    <row r="1212" spans="1:153" ht="14.25" customHeight="1">
      <c r="A1212" s="8">
        <v>1205</v>
      </c>
      <c r="B1212" s="9" t="s">
        <v>141</v>
      </c>
      <c r="C1212" s="10" t="s">
        <v>206</v>
      </c>
      <c r="D1212" s="10" t="s">
        <v>2008</v>
      </c>
      <c r="E1212" s="10" t="s">
        <v>151</v>
      </c>
      <c r="F1212" s="9" t="s">
        <v>2972</v>
      </c>
      <c r="G1212" s="10" t="s">
        <v>572</v>
      </c>
      <c r="H1212" s="9" t="s">
        <v>573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336</v>
      </c>
      <c r="S1212" s="9" t="s">
        <v>305</v>
      </c>
      <c r="T1212" s="9" t="s">
        <v>306</v>
      </c>
      <c r="U1212" s="9" t="s">
        <v>337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3038</v>
      </c>
      <c r="AA1212" s="9" t="s">
        <v>3039</v>
      </c>
      <c r="AB1212" s="12" t="s">
        <v>3040</v>
      </c>
      <c r="AC1212" s="10" t="s">
        <v>3041</v>
      </c>
      <c r="AD1212" s="9" t="s">
        <v>3039</v>
      </c>
      <c r="AE1212" s="13" t="s">
        <v>3040</v>
      </c>
      <c r="AF1212" s="14" t="s">
        <v>391</v>
      </c>
      <c r="AG1212" s="10" t="s">
        <v>3302</v>
      </c>
      <c r="AH1212" s="11" t="s">
        <v>2978</v>
      </c>
      <c r="AI1212" s="11" t="s">
        <v>2979</v>
      </c>
      <c r="AJ1212" s="10" t="s">
        <v>2980</v>
      </c>
      <c r="AK1212" s="11" t="s">
        <v>2979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1.9</v>
      </c>
      <c r="AU1212" s="10" t="s">
        <v>142</v>
      </c>
      <c r="AV1212" s="16">
        <v>9000</v>
      </c>
      <c r="AW1212" s="16">
        <v>9000</v>
      </c>
      <c r="AX1212" s="16">
        <v>0</v>
      </c>
      <c r="AY1212" s="16">
        <v>700</v>
      </c>
      <c r="AZ1212" s="16">
        <v>0</v>
      </c>
      <c r="BA1212" s="17">
        <v>45180</v>
      </c>
      <c r="BB1212" s="30" t="s">
        <v>175</v>
      </c>
      <c r="BC1212" s="18">
        <v>45119</v>
      </c>
      <c r="BD1212" s="17">
        <v>45322</v>
      </c>
      <c r="BE1212" s="17">
        <v>45351</v>
      </c>
      <c r="BF1212" s="17">
        <v>45122</v>
      </c>
      <c r="BG1212" s="10">
        <v>84882410</v>
      </c>
      <c r="BH1212" s="9" t="s">
        <v>321</v>
      </c>
      <c r="BI1212" s="19">
        <v>45078</v>
      </c>
      <c r="BJ1212" s="20">
        <v>45082</v>
      </c>
      <c r="BK1212" s="16">
        <v>3996</v>
      </c>
      <c r="BL1212" s="16">
        <v>7592</v>
      </c>
      <c r="BM1212" s="9" t="s">
        <v>177</v>
      </c>
      <c r="BN1212" s="9" t="s">
        <v>436</v>
      </c>
      <c r="BO1212" s="9" t="s">
        <v>156</v>
      </c>
      <c r="BP1212" s="17">
        <v>45122</v>
      </c>
      <c r="BQ1212" s="17">
        <v>45122</v>
      </c>
      <c r="BR1212" s="17">
        <v>45122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>
        <v>44872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>
        <v>44936</v>
      </c>
      <c r="CD1212" s="10" t="s">
        <v>2068</v>
      </c>
      <c r="CE1212" s="17" t="s">
        <v>156</v>
      </c>
      <c r="CF1212" s="17" t="s">
        <v>156</v>
      </c>
      <c r="CG1212" s="17">
        <v>44872</v>
      </c>
      <c r="CH1212" s="17">
        <v>44931</v>
      </c>
      <c r="CI1212" s="16">
        <v>4000</v>
      </c>
      <c r="CJ1212" s="10" t="s">
        <v>3308</v>
      </c>
      <c r="CK1212" s="10" t="s">
        <v>230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>
        <v>44872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>
        <v>44957</v>
      </c>
      <c r="CX1212" s="10" t="s">
        <v>1850</v>
      </c>
      <c r="CY1212" s="17" t="s">
        <v>156</v>
      </c>
      <c r="CZ1212" s="17" t="s">
        <v>156</v>
      </c>
      <c r="DA1212" s="17">
        <v>44872</v>
      </c>
      <c r="DB1212" s="17">
        <v>44953</v>
      </c>
      <c r="DC1212" s="16">
        <v>3996</v>
      </c>
      <c r="DD1212" s="10" t="s">
        <v>3309</v>
      </c>
      <c r="DE1212" s="10" t="s">
        <v>230</v>
      </c>
      <c r="DF1212" s="18" t="s">
        <v>156</v>
      </c>
      <c r="DG1212" s="17">
        <v>45027</v>
      </c>
      <c r="DH1212" s="10" t="s">
        <v>2465</v>
      </c>
      <c r="DI1212" s="17" t="s">
        <v>156</v>
      </c>
      <c r="DJ1212" s="17" t="s">
        <v>156</v>
      </c>
      <c r="DK1212" s="17">
        <v>44872</v>
      </c>
      <c r="DL1212" s="17">
        <v>45030</v>
      </c>
      <c r="DM1212" s="16">
        <v>3996</v>
      </c>
      <c r="DN1212" s="10" t="s">
        <v>3310</v>
      </c>
      <c r="DO1212" s="10" t="s">
        <v>230</v>
      </c>
      <c r="DP1212" s="16">
        <v>36</v>
      </c>
      <c r="DQ1212" s="16">
        <v>18</v>
      </c>
      <c r="DR1212" s="11">
        <v>18</v>
      </c>
      <c r="DS1212" s="16">
        <v>24</v>
      </c>
      <c r="DT1212" s="16">
        <v>0</v>
      </c>
      <c r="DU1212" s="11" t="s">
        <v>181</v>
      </c>
      <c r="DV1212" s="11" t="s">
        <v>182</v>
      </c>
      <c r="DW1212" s="27" t="s">
        <v>156</v>
      </c>
      <c r="DX1212" s="27" t="s">
        <v>156</v>
      </c>
      <c r="DY1212" s="20" t="s">
        <v>1793</v>
      </c>
      <c r="DZ1212" s="16">
        <v>7</v>
      </c>
      <c r="EA1212" s="16">
        <v>0</v>
      </c>
      <c r="EB1212" s="27" t="s">
        <v>185</v>
      </c>
      <c r="EC1212" s="27" t="s">
        <v>185</v>
      </c>
      <c r="ED1212" s="27" t="s">
        <v>182</v>
      </c>
      <c r="EE1212" s="29">
        <v>44873.012731481482</v>
      </c>
      <c r="EF1212" s="28" t="s">
        <v>186</v>
      </c>
      <c r="EG1212" s="28" t="s">
        <v>156</v>
      </c>
      <c r="EH1212" s="28" t="s">
        <v>187</v>
      </c>
      <c r="EI1212" s="29">
        <v>45062.343865740739</v>
      </c>
      <c r="EJ1212" s="28" t="s">
        <v>197</v>
      </c>
      <c r="EK1212" s="28" t="s">
        <v>156</v>
      </c>
      <c r="EL1212" s="28" t="s">
        <v>198</v>
      </c>
      <c r="EM1212" s="45" t="s">
        <v>3713</v>
      </c>
      <c r="EN1212" s="46" t="str">
        <f t="shared" si="127"/>
        <v>343F109A</v>
      </c>
      <c r="EO1212" s="47">
        <f t="shared" si="128"/>
        <v>45115</v>
      </c>
      <c r="EP1212" s="47">
        <f t="shared" si="129"/>
        <v>44957</v>
      </c>
      <c r="EQ1212" s="48" t="str">
        <f t="shared" ca="1" si="130"/>
        <v>Past</v>
      </c>
      <c r="ER1212" s="49">
        <f t="shared" si="131"/>
        <v>158</v>
      </c>
      <c r="ES1212" s="50"/>
      <c r="ET1212" s="51">
        <f t="shared" si="132"/>
        <v>158</v>
      </c>
      <c r="EU1212" s="52">
        <f t="shared" si="133"/>
        <v>631368</v>
      </c>
      <c r="EV1212" s="46"/>
      <c r="EW1212" s="23" t="s">
        <v>3714</v>
      </c>
    </row>
    <row r="1213" spans="1:153" ht="14.25" customHeight="1">
      <c r="A1213" s="8">
        <v>1206</v>
      </c>
      <c r="B1213" s="9" t="s">
        <v>141</v>
      </c>
      <c r="C1213" s="10" t="s">
        <v>206</v>
      </c>
      <c r="D1213" s="10" t="s">
        <v>2008</v>
      </c>
      <c r="E1213" s="10" t="s">
        <v>151</v>
      </c>
      <c r="F1213" s="9" t="s">
        <v>2972</v>
      </c>
      <c r="G1213" s="10" t="s">
        <v>572</v>
      </c>
      <c r="H1213" s="9" t="s">
        <v>573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336</v>
      </c>
      <c r="S1213" s="9" t="s">
        <v>305</v>
      </c>
      <c r="T1213" s="9" t="s">
        <v>306</v>
      </c>
      <c r="U1213" s="9" t="s">
        <v>337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3038</v>
      </c>
      <c r="AA1213" s="9" t="s">
        <v>3039</v>
      </c>
      <c r="AB1213" s="12" t="s">
        <v>3040</v>
      </c>
      <c r="AC1213" s="10" t="s">
        <v>3041</v>
      </c>
      <c r="AD1213" s="9" t="s">
        <v>3039</v>
      </c>
      <c r="AE1213" s="13" t="s">
        <v>3040</v>
      </c>
      <c r="AF1213" s="14" t="s">
        <v>391</v>
      </c>
      <c r="AG1213" s="10" t="s">
        <v>3302</v>
      </c>
      <c r="AH1213" s="11" t="s">
        <v>2978</v>
      </c>
      <c r="AI1213" s="11" t="s">
        <v>2979</v>
      </c>
      <c r="AJ1213" s="10" t="s">
        <v>2980</v>
      </c>
      <c r="AK1213" s="11" t="s">
        <v>2979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1.9</v>
      </c>
      <c r="AU1213" s="10" t="s">
        <v>142</v>
      </c>
      <c r="AV1213" s="16">
        <v>9000</v>
      </c>
      <c r="AW1213" s="16">
        <v>9000</v>
      </c>
      <c r="AX1213" s="16">
        <v>0</v>
      </c>
      <c r="AY1213" s="16">
        <v>700</v>
      </c>
      <c r="AZ1213" s="16">
        <v>0</v>
      </c>
      <c r="BA1213" s="17">
        <v>45180</v>
      </c>
      <c r="BB1213" s="30" t="s">
        <v>175</v>
      </c>
      <c r="BC1213" s="18">
        <v>45119</v>
      </c>
      <c r="BD1213" s="17">
        <v>45322</v>
      </c>
      <c r="BE1213" s="17">
        <v>45351</v>
      </c>
      <c r="BF1213" s="17">
        <v>45122</v>
      </c>
      <c r="BG1213" s="10">
        <v>85222413</v>
      </c>
      <c r="BH1213" s="9" t="s">
        <v>258</v>
      </c>
      <c r="BI1213" s="19">
        <v>45170</v>
      </c>
      <c r="BJ1213" s="20">
        <v>45173</v>
      </c>
      <c r="BK1213" s="16">
        <v>960</v>
      </c>
      <c r="BL1213" s="16">
        <v>1824</v>
      </c>
      <c r="BM1213" s="9" t="s">
        <v>177</v>
      </c>
      <c r="BN1213" s="9" t="s">
        <v>383</v>
      </c>
      <c r="BO1213" s="9" t="s">
        <v>156</v>
      </c>
      <c r="BP1213" s="17">
        <v>45219</v>
      </c>
      <c r="BQ1213" s="17" t="s">
        <v>156</v>
      </c>
      <c r="BR1213" s="17">
        <v>45184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>
        <v>44929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>
        <v>44957</v>
      </c>
      <c r="CD1213" s="10" t="s">
        <v>1241</v>
      </c>
      <c r="CE1213" s="17" t="s">
        <v>156</v>
      </c>
      <c r="CF1213" s="17" t="s">
        <v>156</v>
      </c>
      <c r="CG1213" s="17">
        <v>44929</v>
      </c>
      <c r="CH1213" s="17">
        <v>44952</v>
      </c>
      <c r="CI1213" s="16">
        <v>1000</v>
      </c>
      <c r="CJ1213" s="10" t="s">
        <v>3311</v>
      </c>
      <c r="CK1213" s="10" t="s">
        <v>230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>
        <v>44929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>
        <v>45113</v>
      </c>
      <c r="CX1213" s="10" t="s">
        <v>2991</v>
      </c>
      <c r="CY1213" s="17">
        <v>45125</v>
      </c>
      <c r="CZ1213" s="17" t="s">
        <v>156</v>
      </c>
      <c r="DA1213" s="17">
        <v>45006</v>
      </c>
      <c r="DB1213" s="17">
        <v>45113</v>
      </c>
      <c r="DC1213" s="16">
        <v>960</v>
      </c>
      <c r="DD1213" s="10" t="s">
        <v>3312</v>
      </c>
      <c r="DE1213" s="10" t="s">
        <v>230</v>
      </c>
      <c r="DF1213" s="18" t="s">
        <v>156</v>
      </c>
      <c r="DG1213" s="17">
        <v>45176</v>
      </c>
      <c r="DH1213" s="10" t="s">
        <v>2647</v>
      </c>
      <c r="DI1213" s="17">
        <v>45153</v>
      </c>
      <c r="DJ1213" s="17" t="s">
        <v>156</v>
      </c>
      <c r="DK1213" s="17">
        <v>45006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36</v>
      </c>
      <c r="DQ1213" s="16">
        <v>18</v>
      </c>
      <c r="DR1213" s="11">
        <v>18</v>
      </c>
      <c r="DS1213" s="16">
        <v>24</v>
      </c>
      <c r="DT1213" s="16">
        <v>0</v>
      </c>
      <c r="DU1213" s="11" t="s">
        <v>181</v>
      </c>
      <c r="DV1213" s="11" t="s">
        <v>182</v>
      </c>
      <c r="DW1213" s="27" t="s">
        <v>156</v>
      </c>
      <c r="DX1213" s="27" t="s">
        <v>156</v>
      </c>
      <c r="DY1213" s="20" t="s">
        <v>3313</v>
      </c>
      <c r="DZ1213" s="16">
        <v>7</v>
      </c>
      <c r="EA1213" s="16">
        <v>0</v>
      </c>
      <c r="EB1213" s="27" t="s">
        <v>185</v>
      </c>
      <c r="EC1213" s="27" t="s">
        <v>185</v>
      </c>
      <c r="ED1213" s="27" t="s">
        <v>182</v>
      </c>
      <c r="EE1213" s="29">
        <v>44929.989664351851</v>
      </c>
      <c r="EF1213" s="28" t="s">
        <v>186</v>
      </c>
      <c r="EG1213" s="28" t="s">
        <v>156</v>
      </c>
      <c r="EH1213" s="28" t="s">
        <v>187</v>
      </c>
      <c r="EI1213" s="29">
        <v>45117.81590277778</v>
      </c>
      <c r="EJ1213" s="28" t="s">
        <v>197</v>
      </c>
      <c r="EK1213" s="28" t="s">
        <v>156</v>
      </c>
      <c r="EL1213" s="28" t="s">
        <v>198</v>
      </c>
      <c r="EM1213" s="45" t="s">
        <v>3713</v>
      </c>
      <c r="EN1213" s="46" t="str">
        <f t="shared" si="127"/>
        <v>343F109A</v>
      </c>
      <c r="EO1213" s="47">
        <f t="shared" si="128"/>
        <v>45212</v>
      </c>
      <c r="EP1213" s="47">
        <f t="shared" si="129"/>
        <v>45113</v>
      </c>
      <c r="EQ1213" s="48" t="str">
        <f t="shared" ca="1" si="130"/>
        <v>Past</v>
      </c>
      <c r="ER1213" s="49">
        <f t="shared" si="131"/>
        <v>99</v>
      </c>
      <c r="ES1213" s="50"/>
      <c r="ET1213" s="51">
        <f t="shared" si="132"/>
        <v>99</v>
      </c>
      <c r="EU1213" s="52">
        <f t="shared" si="133"/>
        <v>95040</v>
      </c>
      <c r="EV1213" s="46"/>
      <c r="EW1213" s="23" t="s">
        <v>3714</v>
      </c>
    </row>
    <row r="1214" spans="1:153" ht="14.25" hidden="1" customHeight="1">
      <c r="A1214" s="8">
        <v>1207</v>
      </c>
      <c r="B1214" s="9" t="s">
        <v>141</v>
      </c>
      <c r="C1214" s="10" t="s">
        <v>206</v>
      </c>
      <c r="D1214" s="10" t="s">
        <v>2008</v>
      </c>
      <c r="E1214" s="10" t="s">
        <v>151</v>
      </c>
      <c r="F1214" s="9" t="s">
        <v>2972</v>
      </c>
      <c r="G1214" s="10" t="s">
        <v>572</v>
      </c>
      <c r="H1214" s="9" t="s">
        <v>573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336</v>
      </c>
      <c r="S1214" s="9" t="s">
        <v>305</v>
      </c>
      <c r="T1214" s="9" t="s">
        <v>306</v>
      </c>
      <c r="U1214" s="9" t="s">
        <v>337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3038</v>
      </c>
      <c r="AA1214" s="9" t="s">
        <v>3039</v>
      </c>
      <c r="AB1214" s="12" t="s">
        <v>3040</v>
      </c>
      <c r="AC1214" s="10" t="s">
        <v>3041</v>
      </c>
      <c r="AD1214" s="9" t="s">
        <v>3039</v>
      </c>
      <c r="AE1214" s="13" t="s">
        <v>3040</v>
      </c>
      <c r="AF1214" s="14" t="s">
        <v>391</v>
      </c>
      <c r="AG1214" s="10" t="s">
        <v>3302</v>
      </c>
      <c r="AH1214" s="11" t="s">
        <v>2978</v>
      </c>
      <c r="AI1214" s="11" t="s">
        <v>2979</v>
      </c>
      <c r="AJ1214" s="10" t="s">
        <v>2980</v>
      </c>
      <c r="AK1214" s="11" t="s">
        <v>2979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1.9</v>
      </c>
      <c r="AU1214" s="10" t="s">
        <v>142</v>
      </c>
      <c r="AV1214" s="16">
        <v>9000</v>
      </c>
      <c r="AW1214" s="16">
        <v>9000</v>
      </c>
      <c r="AX1214" s="16">
        <v>0</v>
      </c>
      <c r="AY1214" s="16">
        <v>700</v>
      </c>
      <c r="AZ1214" s="16">
        <v>0</v>
      </c>
      <c r="BA1214" s="17">
        <v>45180</v>
      </c>
      <c r="BB1214" s="30" t="s">
        <v>175</v>
      </c>
      <c r="BC1214" s="18" t="s">
        <v>156</v>
      </c>
      <c r="BD1214" s="17">
        <v>45322</v>
      </c>
      <c r="BE1214" s="17">
        <v>45351</v>
      </c>
      <c r="BF1214" s="17">
        <v>45122</v>
      </c>
      <c r="BG1214" s="10">
        <v>85654854</v>
      </c>
      <c r="BH1214" s="9" t="s">
        <v>303</v>
      </c>
      <c r="BI1214" s="19">
        <v>45200</v>
      </c>
      <c r="BJ1214" s="20">
        <v>45208</v>
      </c>
      <c r="BK1214" s="16">
        <v>0</v>
      </c>
      <c r="BL1214" s="16">
        <v>0</v>
      </c>
      <c r="BM1214" s="9" t="s">
        <v>177</v>
      </c>
      <c r="BN1214" s="9" t="s">
        <v>178</v>
      </c>
      <c r="BO1214" s="9" t="s">
        <v>156</v>
      </c>
      <c r="BP1214" s="17">
        <v>45222</v>
      </c>
      <c r="BQ1214" s="17" t="s">
        <v>156</v>
      </c>
      <c r="BR1214" s="17">
        <v>45222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>
        <v>45068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45083</v>
      </c>
      <c r="CD1214" s="10" t="s">
        <v>2568</v>
      </c>
      <c r="CE1214" s="17">
        <v>45086</v>
      </c>
      <c r="CF1214" s="17" t="s">
        <v>156</v>
      </c>
      <c r="CG1214" s="17">
        <v>45070</v>
      </c>
      <c r="CH1214" s="17" t="s">
        <v>156</v>
      </c>
      <c r="CI1214" s="16">
        <v>0</v>
      </c>
      <c r="CJ1214" s="10" t="s">
        <v>156</v>
      </c>
      <c r="CK1214" s="10" t="s">
        <v>156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>
        <v>45068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45184</v>
      </c>
      <c r="CX1214" s="10" t="s">
        <v>2194</v>
      </c>
      <c r="CY1214" s="17">
        <v>45184</v>
      </c>
      <c r="CZ1214" s="17" t="s">
        <v>156</v>
      </c>
      <c r="DA1214" s="17">
        <v>45081</v>
      </c>
      <c r="DB1214" s="17" t="s">
        <v>156</v>
      </c>
      <c r="DC1214" s="16">
        <v>0</v>
      </c>
      <c r="DD1214" s="10" t="s">
        <v>156</v>
      </c>
      <c r="DE1214" s="10" t="s">
        <v>156</v>
      </c>
      <c r="DF1214" s="18" t="s">
        <v>156</v>
      </c>
      <c r="DG1214" s="17">
        <v>45198</v>
      </c>
      <c r="DH1214" s="10" t="s">
        <v>2216</v>
      </c>
      <c r="DI1214" s="17">
        <v>45198</v>
      </c>
      <c r="DJ1214" s="17" t="s">
        <v>156</v>
      </c>
      <c r="DK1214" s="17">
        <v>45070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36</v>
      </c>
      <c r="DQ1214" s="16">
        <v>18</v>
      </c>
      <c r="DR1214" s="11">
        <v>18</v>
      </c>
      <c r="DS1214" s="16">
        <v>24</v>
      </c>
      <c r="DT1214" s="16">
        <v>2000</v>
      </c>
      <c r="DU1214" s="11" t="s">
        <v>181</v>
      </c>
      <c r="DV1214" s="11" t="s">
        <v>182</v>
      </c>
      <c r="DW1214" s="27" t="s">
        <v>156</v>
      </c>
      <c r="DX1214" s="27" t="s">
        <v>156</v>
      </c>
      <c r="DY1214" s="20" t="s">
        <v>2221</v>
      </c>
      <c r="DZ1214" s="16">
        <v>7</v>
      </c>
      <c r="EA1214" s="16">
        <v>0</v>
      </c>
      <c r="EB1214" s="27" t="s">
        <v>185</v>
      </c>
      <c r="EC1214" s="27" t="s">
        <v>185</v>
      </c>
      <c r="ED1214" s="27" t="s">
        <v>182</v>
      </c>
      <c r="EE1214" s="29">
        <v>45068.822800925926</v>
      </c>
      <c r="EF1214" s="28" t="s">
        <v>186</v>
      </c>
      <c r="EG1214" s="28" t="s">
        <v>156</v>
      </c>
      <c r="EH1214" s="28" t="s">
        <v>187</v>
      </c>
      <c r="EI1214" s="29">
        <v>45089.818206018521</v>
      </c>
      <c r="EJ1214" s="28" t="s">
        <v>197</v>
      </c>
      <c r="EK1214" s="28" t="s">
        <v>156</v>
      </c>
      <c r="EL1214" s="28" t="s">
        <v>198</v>
      </c>
      <c r="EM1214" s="45"/>
      <c r="EN1214" s="46" t="str">
        <f t="shared" si="127"/>
        <v>343F109A</v>
      </c>
      <c r="EO1214" s="47">
        <f t="shared" si="128"/>
        <v>45215</v>
      </c>
      <c r="EP1214" s="47">
        <f t="shared" si="129"/>
        <v>45184</v>
      </c>
      <c r="EQ1214" s="48" t="str">
        <f t="shared" ca="1" si="130"/>
        <v>Y</v>
      </c>
      <c r="ER1214" s="49">
        <f t="shared" si="131"/>
        <v>31</v>
      </c>
      <c r="ES1214" s="50"/>
      <c r="ET1214" s="51">
        <f t="shared" si="132"/>
        <v>31</v>
      </c>
      <c r="EU1214" s="52">
        <f t="shared" si="133"/>
        <v>0</v>
      </c>
      <c r="EV1214" s="46"/>
    </row>
    <row r="1215" spans="1:153" ht="14.25" customHeight="1">
      <c r="A1215" s="8">
        <v>1208</v>
      </c>
      <c r="B1215" s="9" t="s">
        <v>141</v>
      </c>
      <c r="C1215" s="10" t="s">
        <v>206</v>
      </c>
      <c r="D1215" s="10" t="s">
        <v>2008</v>
      </c>
      <c r="E1215" s="10" t="s">
        <v>151</v>
      </c>
      <c r="F1215" s="9" t="s">
        <v>2972</v>
      </c>
      <c r="G1215" s="10" t="s">
        <v>572</v>
      </c>
      <c r="H1215" s="9" t="s">
        <v>573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336</v>
      </c>
      <c r="S1215" s="9" t="s">
        <v>305</v>
      </c>
      <c r="T1215" s="9" t="s">
        <v>306</v>
      </c>
      <c r="U1215" s="9" t="s">
        <v>337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3038</v>
      </c>
      <c r="AA1215" s="9" t="s">
        <v>3039</v>
      </c>
      <c r="AB1215" s="12" t="s">
        <v>3040</v>
      </c>
      <c r="AC1215" s="10" t="s">
        <v>3041</v>
      </c>
      <c r="AD1215" s="9" t="s">
        <v>3039</v>
      </c>
      <c r="AE1215" s="13" t="s">
        <v>3040</v>
      </c>
      <c r="AF1215" s="14" t="s">
        <v>391</v>
      </c>
      <c r="AG1215" s="10" t="s">
        <v>3302</v>
      </c>
      <c r="AH1215" s="11" t="s">
        <v>2978</v>
      </c>
      <c r="AI1215" s="11" t="s">
        <v>2979</v>
      </c>
      <c r="AJ1215" s="10" t="s">
        <v>2980</v>
      </c>
      <c r="AK1215" s="11" t="s">
        <v>2979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1.9</v>
      </c>
      <c r="AU1215" s="10" t="s">
        <v>142</v>
      </c>
      <c r="AV1215" s="16">
        <v>9000</v>
      </c>
      <c r="AW1215" s="16">
        <v>9000</v>
      </c>
      <c r="AX1215" s="16">
        <v>0</v>
      </c>
      <c r="AY1215" s="16">
        <v>700</v>
      </c>
      <c r="AZ1215" s="16">
        <v>0</v>
      </c>
      <c r="BA1215" s="17">
        <v>45180</v>
      </c>
      <c r="BB1215" s="30" t="s">
        <v>175</v>
      </c>
      <c r="BC1215" s="18">
        <v>45119</v>
      </c>
      <c r="BD1215" s="17">
        <v>45322</v>
      </c>
      <c r="BE1215" s="17">
        <v>45351</v>
      </c>
      <c r="BF1215" s="17">
        <v>45122</v>
      </c>
      <c r="BG1215" s="10">
        <v>85363309</v>
      </c>
      <c r="BH1215" s="9" t="s">
        <v>285</v>
      </c>
      <c r="BI1215" s="19">
        <v>45200</v>
      </c>
      <c r="BJ1215" s="20">
        <v>45229</v>
      </c>
      <c r="BK1215" s="16">
        <v>1800</v>
      </c>
      <c r="BL1215" s="16">
        <v>3420</v>
      </c>
      <c r="BM1215" s="9" t="s">
        <v>177</v>
      </c>
      <c r="BN1215" s="9" t="s">
        <v>470</v>
      </c>
      <c r="BO1215" s="9" t="s">
        <v>156</v>
      </c>
      <c r="BP1215" s="17">
        <v>45241</v>
      </c>
      <c r="BQ1215" s="17" t="s">
        <v>156</v>
      </c>
      <c r="BR1215" s="17">
        <v>45241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44971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>
        <v>45107</v>
      </c>
      <c r="CD1215" s="10" t="s">
        <v>2132</v>
      </c>
      <c r="CE1215" s="17">
        <v>45107</v>
      </c>
      <c r="CF1215" s="17" t="s">
        <v>156</v>
      </c>
      <c r="CG1215" s="17">
        <v>45008</v>
      </c>
      <c r="CH1215" s="17">
        <v>45105</v>
      </c>
      <c r="CI1215" s="16">
        <v>1800</v>
      </c>
      <c r="CJ1215" s="10" t="s">
        <v>3314</v>
      </c>
      <c r="CK1215" s="10" t="s">
        <v>230</v>
      </c>
      <c r="CL1215" s="18" t="s">
        <v>156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44971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>
        <v>45211</v>
      </c>
      <c r="CX1215" s="10" t="s">
        <v>3064</v>
      </c>
      <c r="CY1215" s="17">
        <v>45205</v>
      </c>
      <c r="CZ1215" s="17" t="s">
        <v>156</v>
      </c>
      <c r="DA1215" s="17">
        <v>45008</v>
      </c>
      <c r="DB1215" s="17" t="s">
        <v>156</v>
      </c>
      <c r="DC1215" s="16">
        <v>0</v>
      </c>
      <c r="DD1215" s="10" t="s">
        <v>156</v>
      </c>
      <c r="DE1215" s="10" t="s">
        <v>156</v>
      </c>
      <c r="DF1215" s="18" t="s">
        <v>156</v>
      </c>
      <c r="DG1215" s="17">
        <v>45223</v>
      </c>
      <c r="DH1215" s="10" t="s">
        <v>3065</v>
      </c>
      <c r="DI1215" s="17">
        <v>45219</v>
      </c>
      <c r="DJ1215" s="17" t="s">
        <v>156</v>
      </c>
      <c r="DK1215" s="17">
        <v>45008</v>
      </c>
      <c r="DL1215" s="17" t="s">
        <v>156</v>
      </c>
      <c r="DM1215" s="16">
        <v>0</v>
      </c>
      <c r="DN1215" s="10" t="s">
        <v>156</v>
      </c>
      <c r="DO1215" s="10" t="s">
        <v>156</v>
      </c>
      <c r="DP1215" s="16">
        <v>36</v>
      </c>
      <c r="DQ1215" s="16">
        <v>18</v>
      </c>
      <c r="DR1215" s="11">
        <v>18</v>
      </c>
      <c r="DS1215" s="16">
        <v>24</v>
      </c>
      <c r="DT1215" s="16">
        <v>0</v>
      </c>
      <c r="DU1215" s="11" t="s">
        <v>181</v>
      </c>
      <c r="DV1215" s="11" t="s">
        <v>182</v>
      </c>
      <c r="DW1215" s="27" t="s">
        <v>156</v>
      </c>
      <c r="DX1215" s="27" t="s">
        <v>156</v>
      </c>
      <c r="DY1215" s="20" t="s">
        <v>3014</v>
      </c>
      <c r="DZ1215" s="16">
        <v>7</v>
      </c>
      <c r="EA1215" s="16">
        <v>0</v>
      </c>
      <c r="EB1215" s="27" t="s">
        <v>185</v>
      </c>
      <c r="EC1215" s="27" t="s">
        <v>185</v>
      </c>
      <c r="ED1215" s="27" t="s">
        <v>182</v>
      </c>
      <c r="EE1215" s="29">
        <v>44972.085416666669</v>
      </c>
      <c r="EF1215" s="28" t="s">
        <v>186</v>
      </c>
      <c r="EG1215" s="28" t="s">
        <v>156</v>
      </c>
      <c r="EH1215" s="28" t="s">
        <v>187</v>
      </c>
      <c r="EI1215" s="29">
        <v>45110.818703703706</v>
      </c>
      <c r="EJ1215" s="28" t="s">
        <v>197</v>
      </c>
      <c r="EK1215" s="28" t="s">
        <v>156</v>
      </c>
      <c r="EL1215" s="28" t="s">
        <v>198</v>
      </c>
      <c r="EM1215" s="45" t="s">
        <v>3713</v>
      </c>
      <c r="EN1215" s="46" t="str">
        <f t="shared" si="127"/>
        <v>343F109A</v>
      </c>
      <c r="EO1215" s="47">
        <f t="shared" si="128"/>
        <v>45234</v>
      </c>
      <c r="EP1215" s="47">
        <f t="shared" si="129"/>
        <v>45211</v>
      </c>
      <c r="EQ1215" s="48" t="str">
        <f t="shared" ca="1" si="130"/>
        <v>Y</v>
      </c>
      <c r="ER1215" s="49">
        <f t="shared" si="131"/>
        <v>23</v>
      </c>
      <c r="ES1215" s="50"/>
      <c r="ET1215" s="51">
        <f t="shared" si="132"/>
        <v>23</v>
      </c>
      <c r="EU1215" s="52">
        <f t="shared" si="133"/>
        <v>41400</v>
      </c>
      <c r="EV1215" s="46"/>
      <c r="EW1215" s="23" t="s">
        <v>3721</v>
      </c>
    </row>
    <row r="1216" spans="1:153" ht="14.25" hidden="1" customHeight="1">
      <c r="A1216" s="8">
        <v>1209</v>
      </c>
      <c r="B1216" s="9" t="s">
        <v>141</v>
      </c>
      <c r="C1216" s="10" t="s">
        <v>206</v>
      </c>
      <c r="D1216" s="10" t="s">
        <v>2008</v>
      </c>
      <c r="E1216" s="10" t="s">
        <v>151</v>
      </c>
      <c r="F1216" s="9" t="s">
        <v>2972</v>
      </c>
      <c r="G1216" s="10" t="s">
        <v>572</v>
      </c>
      <c r="H1216" s="9" t="s">
        <v>573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336</v>
      </c>
      <c r="S1216" s="9" t="s">
        <v>305</v>
      </c>
      <c r="T1216" s="9" t="s">
        <v>306</v>
      </c>
      <c r="U1216" s="9" t="s">
        <v>337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3038</v>
      </c>
      <c r="AA1216" s="9" t="s">
        <v>3039</v>
      </c>
      <c r="AB1216" s="12" t="s">
        <v>3040</v>
      </c>
      <c r="AC1216" s="10" t="s">
        <v>3041</v>
      </c>
      <c r="AD1216" s="9" t="s">
        <v>3039</v>
      </c>
      <c r="AE1216" s="13" t="s">
        <v>3040</v>
      </c>
      <c r="AF1216" s="14" t="s">
        <v>391</v>
      </c>
      <c r="AG1216" s="10" t="s">
        <v>3302</v>
      </c>
      <c r="AH1216" s="11" t="s">
        <v>2978</v>
      </c>
      <c r="AI1216" s="11" t="s">
        <v>2979</v>
      </c>
      <c r="AJ1216" s="10" t="s">
        <v>2980</v>
      </c>
      <c r="AK1216" s="11" t="s">
        <v>2979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1.9</v>
      </c>
      <c r="AU1216" s="10" t="s">
        <v>142</v>
      </c>
      <c r="AV1216" s="16">
        <v>9000</v>
      </c>
      <c r="AW1216" s="16">
        <v>9000</v>
      </c>
      <c r="AX1216" s="16">
        <v>0</v>
      </c>
      <c r="AY1216" s="16">
        <v>700</v>
      </c>
      <c r="AZ1216" s="16">
        <v>0</v>
      </c>
      <c r="BA1216" s="17">
        <v>45180</v>
      </c>
      <c r="BB1216" s="30" t="s">
        <v>246</v>
      </c>
      <c r="BC1216" s="18" t="s">
        <v>156</v>
      </c>
      <c r="BD1216" s="17">
        <v>45322</v>
      </c>
      <c r="BE1216" s="17">
        <v>45351</v>
      </c>
      <c r="BF1216" s="17">
        <v>45122</v>
      </c>
      <c r="BG1216" s="10">
        <v>85411669</v>
      </c>
      <c r="BH1216" s="9" t="s">
        <v>289</v>
      </c>
      <c r="BI1216" s="19">
        <v>45200</v>
      </c>
      <c r="BJ1216" s="20">
        <v>45229</v>
      </c>
      <c r="BK1216" s="16">
        <v>800</v>
      </c>
      <c r="BL1216" s="16">
        <v>1520</v>
      </c>
      <c r="BM1216" s="9" t="s">
        <v>177</v>
      </c>
      <c r="BN1216" s="9" t="s">
        <v>226</v>
      </c>
      <c r="BO1216" s="9" t="s">
        <v>156</v>
      </c>
      <c r="BP1216" s="17">
        <v>45241</v>
      </c>
      <c r="BQ1216" s="17" t="s">
        <v>156</v>
      </c>
      <c r="BR1216" s="17">
        <v>45241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>
        <v>44987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>
        <v>45107</v>
      </c>
      <c r="CD1216" s="10" t="s">
        <v>156</v>
      </c>
      <c r="CE1216" s="17">
        <v>45107</v>
      </c>
      <c r="CF1216" s="17" t="s">
        <v>156</v>
      </c>
      <c r="CG1216" s="17">
        <v>45008</v>
      </c>
      <c r="CH1216" s="17">
        <v>45105</v>
      </c>
      <c r="CI1216" s="16">
        <v>800</v>
      </c>
      <c r="CJ1216" s="10" t="s">
        <v>3315</v>
      </c>
      <c r="CK1216" s="10" t="s">
        <v>230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>
        <v>44987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193</v>
      </c>
      <c r="CY1216" s="17" t="s">
        <v>156</v>
      </c>
      <c r="CZ1216" s="17" t="s">
        <v>156</v>
      </c>
      <c r="DA1216" s="17">
        <v>44987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>
        <v>44987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36</v>
      </c>
      <c r="DQ1216" s="16">
        <v>18</v>
      </c>
      <c r="DR1216" s="11">
        <v>18</v>
      </c>
      <c r="DS1216" s="16">
        <v>24</v>
      </c>
      <c r="DT1216" s="16">
        <v>0</v>
      </c>
      <c r="DU1216" s="11" t="s">
        <v>181</v>
      </c>
      <c r="DV1216" s="11" t="s">
        <v>182</v>
      </c>
      <c r="DW1216" s="27" t="s">
        <v>156</v>
      </c>
      <c r="DX1216" s="27" t="s">
        <v>156</v>
      </c>
      <c r="DY1216" s="20" t="s">
        <v>3014</v>
      </c>
      <c r="DZ1216" s="16">
        <v>7</v>
      </c>
      <c r="EA1216" s="16">
        <v>0</v>
      </c>
      <c r="EB1216" s="27" t="s">
        <v>185</v>
      </c>
      <c r="EC1216" s="27" t="s">
        <v>185</v>
      </c>
      <c r="ED1216" s="27" t="s">
        <v>182</v>
      </c>
      <c r="EE1216" s="29">
        <v>44987.983090277776</v>
      </c>
      <c r="EF1216" s="28" t="s">
        <v>186</v>
      </c>
      <c r="EG1216" s="28" t="s">
        <v>156</v>
      </c>
      <c r="EH1216" s="28" t="s">
        <v>187</v>
      </c>
      <c r="EI1216" s="29">
        <v>45110.818703703706</v>
      </c>
      <c r="EJ1216" s="28" t="s">
        <v>197</v>
      </c>
      <c r="EK1216" s="28" t="s">
        <v>156</v>
      </c>
      <c r="EL1216" s="28" t="s">
        <v>198</v>
      </c>
      <c r="EM1216" s="45"/>
      <c r="EN1216" s="46" t="str">
        <f t="shared" si="127"/>
        <v>343F109A</v>
      </c>
      <c r="EO1216" s="47">
        <f t="shared" si="128"/>
        <v>45234</v>
      </c>
      <c r="EP1216" s="47" t="str">
        <f t="shared" si="129"/>
        <v/>
      </c>
      <c r="EQ1216" s="48" t="str">
        <f t="shared" ca="1" si="130"/>
        <v>Y</v>
      </c>
      <c r="ER1216" s="49" t="str">
        <f t="shared" si="131"/>
        <v/>
      </c>
      <c r="ES1216" s="50"/>
      <c r="ET1216" s="51" t="str">
        <f t="shared" si="132"/>
        <v/>
      </c>
      <c r="EU1216" s="52" t="str">
        <f t="shared" si="133"/>
        <v/>
      </c>
      <c r="EV1216" s="46"/>
      <c r="EW1216" s="23" t="s">
        <v>3717</v>
      </c>
    </row>
    <row r="1217" spans="1:153" ht="14.25" customHeight="1">
      <c r="A1217" s="8">
        <v>1210</v>
      </c>
      <c r="B1217" s="9" t="s">
        <v>3316</v>
      </c>
      <c r="C1217" s="10" t="s">
        <v>142</v>
      </c>
      <c r="D1217" s="10" t="s">
        <v>143</v>
      </c>
      <c r="E1217" s="10" t="s">
        <v>142</v>
      </c>
      <c r="F1217" s="9" t="s">
        <v>144</v>
      </c>
      <c r="G1217" s="10" t="s">
        <v>145</v>
      </c>
      <c r="H1217" s="9" t="s">
        <v>146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153</v>
      </c>
      <c r="S1217" s="9" t="s">
        <v>154</v>
      </c>
      <c r="T1217" s="9" t="s">
        <v>153</v>
      </c>
      <c r="U1217" s="9" t="s">
        <v>337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3317</v>
      </c>
      <c r="AA1217" s="9" t="s">
        <v>158</v>
      </c>
      <c r="AB1217" s="12" t="s">
        <v>159</v>
      </c>
      <c r="AC1217" s="10" t="s">
        <v>3318</v>
      </c>
      <c r="AD1217" s="9" t="s">
        <v>161</v>
      </c>
      <c r="AE1217" s="13" t="s">
        <v>162</v>
      </c>
      <c r="AF1217" s="14" t="s">
        <v>163</v>
      </c>
      <c r="AG1217" s="10" t="s">
        <v>3319</v>
      </c>
      <c r="AH1217" s="11" t="s">
        <v>165</v>
      </c>
      <c r="AI1217" s="11" t="s">
        <v>166</v>
      </c>
      <c r="AJ1217" s="10" t="s">
        <v>167</v>
      </c>
      <c r="AK1217" s="11" t="s">
        <v>166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4.5</v>
      </c>
      <c r="AU1217" s="10" t="s">
        <v>142</v>
      </c>
      <c r="AV1217" s="16">
        <v>32500</v>
      </c>
      <c r="AW1217" s="16">
        <v>35000</v>
      </c>
      <c r="AX1217" s="16">
        <v>0</v>
      </c>
      <c r="AY1217" s="16">
        <v>7500</v>
      </c>
      <c r="AZ1217" s="16">
        <v>0</v>
      </c>
      <c r="BA1217" s="17">
        <v>45275</v>
      </c>
      <c r="BB1217" s="30" t="s">
        <v>175</v>
      </c>
      <c r="BC1217" s="18">
        <v>45119</v>
      </c>
      <c r="BD1217" s="17">
        <v>45412</v>
      </c>
      <c r="BE1217" s="17">
        <v>45473</v>
      </c>
      <c r="BF1217" s="17">
        <v>45245</v>
      </c>
      <c r="BG1217" s="10">
        <v>85911382</v>
      </c>
      <c r="BH1217" s="9" t="s">
        <v>414</v>
      </c>
      <c r="BI1217" s="19">
        <v>45170</v>
      </c>
      <c r="BJ1217" s="20">
        <v>45173</v>
      </c>
      <c r="BK1217" s="16">
        <v>5704</v>
      </c>
      <c r="BL1217" s="16">
        <v>25668</v>
      </c>
      <c r="BM1217" s="9" t="s">
        <v>177</v>
      </c>
      <c r="BN1217" s="9" t="s">
        <v>436</v>
      </c>
      <c r="BO1217" s="9" t="s">
        <v>635</v>
      </c>
      <c r="BP1217" s="17">
        <v>45245</v>
      </c>
      <c r="BQ1217" s="17" t="s">
        <v>156</v>
      </c>
      <c r="BR1217" s="17">
        <v>45254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>
        <v>45090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>
        <v>45097</v>
      </c>
      <c r="CD1217" s="10" t="s">
        <v>156</v>
      </c>
      <c r="CE1217" s="17" t="s">
        <v>156</v>
      </c>
      <c r="CF1217" s="17" t="s">
        <v>156</v>
      </c>
      <c r="CG1217" s="17">
        <v>45090</v>
      </c>
      <c r="CH1217" s="17">
        <v>45100</v>
      </c>
      <c r="CI1217" s="16">
        <v>5700</v>
      </c>
      <c r="CJ1217" s="10" t="s">
        <v>3320</v>
      </c>
      <c r="CK1217" s="10" t="s">
        <v>230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>
        <v>45090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>
        <v>45104</v>
      </c>
      <c r="CX1217" s="10" t="s">
        <v>193</v>
      </c>
      <c r="CY1217" s="17" t="s">
        <v>156</v>
      </c>
      <c r="CZ1217" s="17" t="s">
        <v>156</v>
      </c>
      <c r="DA1217" s="17">
        <v>45090</v>
      </c>
      <c r="DB1217" s="17">
        <v>45100</v>
      </c>
      <c r="DC1217" s="16">
        <v>5704</v>
      </c>
      <c r="DD1217" s="10" t="s">
        <v>3321</v>
      </c>
      <c r="DE1217" s="10" t="s">
        <v>659</v>
      </c>
      <c r="DF1217" s="18" t="s">
        <v>156</v>
      </c>
      <c r="DG1217" s="17">
        <v>45111</v>
      </c>
      <c r="DH1217" s="10" t="s">
        <v>1874</v>
      </c>
      <c r="DI1217" s="17" t="s">
        <v>156</v>
      </c>
      <c r="DJ1217" s="17" t="s">
        <v>156</v>
      </c>
      <c r="DK1217" s="17">
        <v>45090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24</v>
      </c>
      <c r="DQ1217" s="16">
        <v>12</v>
      </c>
      <c r="DR1217" s="11">
        <v>12</v>
      </c>
      <c r="DS1217" s="16">
        <v>16</v>
      </c>
      <c r="DT1217" s="16">
        <v>0</v>
      </c>
      <c r="DU1217" s="11" t="s">
        <v>181</v>
      </c>
      <c r="DV1217" s="11" t="s">
        <v>182</v>
      </c>
      <c r="DW1217" s="27" t="s">
        <v>156</v>
      </c>
      <c r="DX1217" s="27" t="s">
        <v>156</v>
      </c>
      <c r="DY1217" s="20" t="s">
        <v>2088</v>
      </c>
      <c r="DZ1217" s="16">
        <v>7</v>
      </c>
      <c r="EA1217" s="16">
        <v>33</v>
      </c>
      <c r="EB1217" s="27" t="s">
        <v>185</v>
      </c>
      <c r="EC1217" s="27" t="s">
        <v>185</v>
      </c>
      <c r="ED1217" s="27" t="s">
        <v>182</v>
      </c>
      <c r="EE1217" s="29">
        <v>45091.010335648149</v>
      </c>
      <c r="EF1217" s="28" t="s">
        <v>186</v>
      </c>
      <c r="EG1217" s="28" t="s">
        <v>156</v>
      </c>
      <c r="EH1217" s="28" t="s">
        <v>187</v>
      </c>
      <c r="EI1217" s="29">
        <v>45100.832719907405</v>
      </c>
      <c r="EJ1217" s="28" t="s">
        <v>2254</v>
      </c>
      <c r="EK1217" s="28" t="s">
        <v>2255</v>
      </c>
      <c r="EL1217" s="28" t="s">
        <v>237</v>
      </c>
      <c r="EM1217" s="45" t="s">
        <v>3713</v>
      </c>
      <c r="EN1217" s="46" t="str">
        <f t="shared" si="127"/>
        <v>344H074E</v>
      </c>
      <c r="EO1217" s="47">
        <f t="shared" si="128"/>
        <v>45205</v>
      </c>
      <c r="EP1217" s="47">
        <f t="shared" si="129"/>
        <v>45104</v>
      </c>
      <c r="EQ1217" s="48" t="str">
        <f t="shared" ca="1" si="130"/>
        <v>Past</v>
      </c>
      <c r="ER1217" s="49">
        <f t="shared" si="131"/>
        <v>101</v>
      </c>
      <c r="ES1217" s="50"/>
      <c r="ET1217" s="51">
        <f t="shared" si="132"/>
        <v>101</v>
      </c>
      <c r="EU1217" s="52">
        <f t="shared" si="133"/>
        <v>576104</v>
      </c>
      <c r="EV1217" s="46"/>
      <c r="EW1217" s="23" t="s">
        <v>3714</v>
      </c>
    </row>
    <row r="1218" spans="1:153" ht="14.25" customHeight="1">
      <c r="A1218" s="8">
        <v>1211</v>
      </c>
      <c r="B1218" s="9" t="s">
        <v>3316</v>
      </c>
      <c r="C1218" s="10" t="s">
        <v>142</v>
      </c>
      <c r="D1218" s="10" t="s">
        <v>143</v>
      </c>
      <c r="E1218" s="10" t="s">
        <v>142</v>
      </c>
      <c r="F1218" s="9" t="s">
        <v>144</v>
      </c>
      <c r="G1218" s="10" t="s">
        <v>145</v>
      </c>
      <c r="H1218" s="9" t="s">
        <v>146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153</v>
      </c>
      <c r="S1218" s="9" t="s">
        <v>154</v>
      </c>
      <c r="T1218" s="9" t="s">
        <v>153</v>
      </c>
      <c r="U1218" s="9" t="s">
        <v>337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3317</v>
      </c>
      <c r="AA1218" s="9" t="s">
        <v>158</v>
      </c>
      <c r="AB1218" s="12" t="s">
        <v>159</v>
      </c>
      <c r="AC1218" s="10" t="s">
        <v>3318</v>
      </c>
      <c r="AD1218" s="9" t="s">
        <v>161</v>
      </c>
      <c r="AE1218" s="13" t="s">
        <v>162</v>
      </c>
      <c r="AF1218" s="14" t="s">
        <v>163</v>
      </c>
      <c r="AG1218" s="10" t="s">
        <v>3319</v>
      </c>
      <c r="AH1218" s="11" t="s">
        <v>165</v>
      </c>
      <c r="AI1218" s="11" t="s">
        <v>166</v>
      </c>
      <c r="AJ1218" s="10" t="s">
        <v>167</v>
      </c>
      <c r="AK1218" s="11" t="s">
        <v>166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4.5</v>
      </c>
      <c r="AU1218" s="10" t="s">
        <v>142</v>
      </c>
      <c r="AV1218" s="16">
        <v>32500</v>
      </c>
      <c r="AW1218" s="16">
        <v>35000</v>
      </c>
      <c r="AX1218" s="16">
        <v>0</v>
      </c>
      <c r="AY1218" s="16">
        <v>7500</v>
      </c>
      <c r="AZ1218" s="16">
        <v>0</v>
      </c>
      <c r="BA1218" s="17">
        <v>45275</v>
      </c>
      <c r="BB1218" s="30" t="s">
        <v>175</v>
      </c>
      <c r="BC1218" s="18">
        <v>45119</v>
      </c>
      <c r="BD1218" s="17">
        <v>45412</v>
      </c>
      <c r="BE1218" s="17">
        <v>45473</v>
      </c>
      <c r="BF1218" s="17">
        <v>45245</v>
      </c>
      <c r="BG1218" s="10">
        <v>86212364</v>
      </c>
      <c r="BH1218" s="9" t="s">
        <v>319</v>
      </c>
      <c r="BI1218" s="19">
        <v>45231</v>
      </c>
      <c r="BJ1218" s="20">
        <v>45243</v>
      </c>
      <c r="BK1218" s="16">
        <v>2500</v>
      </c>
      <c r="BL1218" s="16">
        <v>11250</v>
      </c>
      <c r="BM1218" s="9" t="s">
        <v>177</v>
      </c>
      <c r="BN1218" s="9" t="s">
        <v>383</v>
      </c>
      <c r="BO1218" s="9" t="s">
        <v>156</v>
      </c>
      <c r="BP1218" s="17">
        <v>45275</v>
      </c>
      <c r="BQ1218" s="17" t="s">
        <v>156</v>
      </c>
      <c r="BR1218" s="17">
        <v>45289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>
        <v>45113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>
        <v>45113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>
        <v>45113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 t="s">
        <v>156</v>
      </c>
      <c r="CX1218" s="10" t="s">
        <v>193</v>
      </c>
      <c r="CY1218" s="17" t="s">
        <v>156</v>
      </c>
      <c r="CZ1218" s="17" t="s">
        <v>156</v>
      </c>
      <c r="DA1218" s="17">
        <v>45113</v>
      </c>
      <c r="DB1218" s="17" t="s">
        <v>156</v>
      </c>
      <c r="DC1218" s="16">
        <v>0</v>
      </c>
      <c r="DD1218" s="10" t="s">
        <v>156</v>
      </c>
      <c r="DE1218" s="10" t="s">
        <v>156</v>
      </c>
      <c r="DF1218" s="18" t="s">
        <v>156</v>
      </c>
      <c r="DG1218" s="17" t="s">
        <v>156</v>
      </c>
      <c r="DH1218" s="10" t="s">
        <v>156</v>
      </c>
      <c r="DI1218" s="17" t="s">
        <v>156</v>
      </c>
      <c r="DJ1218" s="17" t="s">
        <v>156</v>
      </c>
      <c r="DK1218" s="17">
        <v>45113</v>
      </c>
      <c r="DL1218" s="17" t="s">
        <v>156</v>
      </c>
      <c r="DM1218" s="16">
        <v>0</v>
      </c>
      <c r="DN1218" s="10" t="s">
        <v>156</v>
      </c>
      <c r="DO1218" s="10" t="s">
        <v>156</v>
      </c>
      <c r="DP1218" s="16">
        <v>24</v>
      </c>
      <c r="DQ1218" s="16">
        <v>12</v>
      </c>
      <c r="DR1218" s="11">
        <v>12</v>
      </c>
      <c r="DS1218" s="16">
        <v>16</v>
      </c>
      <c r="DT1218" s="16">
        <v>0</v>
      </c>
      <c r="DU1218" s="11" t="s">
        <v>181</v>
      </c>
      <c r="DV1218" s="11" t="s">
        <v>182</v>
      </c>
      <c r="DW1218" s="27" t="s">
        <v>156</v>
      </c>
      <c r="DX1218" s="27" t="s">
        <v>156</v>
      </c>
      <c r="DY1218" s="20" t="s">
        <v>156</v>
      </c>
      <c r="DZ1218" s="16">
        <v>7</v>
      </c>
      <c r="EA1218" s="16">
        <v>33</v>
      </c>
      <c r="EB1218" s="27" t="s">
        <v>185</v>
      </c>
      <c r="EC1218" s="27" t="s">
        <v>185</v>
      </c>
      <c r="ED1218" s="27" t="s">
        <v>182</v>
      </c>
      <c r="EE1218" s="29">
        <v>45114.021493055552</v>
      </c>
      <c r="EF1218" s="28" t="s">
        <v>186</v>
      </c>
      <c r="EG1218" s="28" t="s">
        <v>156</v>
      </c>
      <c r="EH1218" s="28" t="s">
        <v>187</v>
      </c>
      <c r="EI1218" s="29">
        <v>45116.847731481481</v>
      </c>
      <c r="EJ1218" s="28" t="s">
        <v>188</v>
      </c>
      <c r="EK1218" s="28" t="s">
        <v>189</v>
      </c>
      <c r="EL1218" s="28" t="s">
        <v>190</v>
      </c>
      <c r="EM1218" s="45" t="s">
        <v>3713</v>
      </c>
      <c r="EN1218" s="46" t="str">
        <f t="shared" si="127"/>
        <v>344H074E</v>
      </c>
      <c r="EO1218" s="47">
        <f t="shared" si="128"/>
        <v>45235</v>
      </c>
      <c r="EP1218" s="47" t="str">
        <f t="shared" si="129"/>
        <v/>
      </c>
      <c r="EQ1218" s="48" t="str">
        <f t="shared" ca="1" si="130"/>
        <v>Y</v>
      </c>
      <c r="ER1218" s="49" t="str">
        <f t="shared" si="131"/>
        <v/>
      </c>
      <c r="ES1218" s="50"/>
      <c r="ET1218" s="51" t="str">
        <f t="shared" si="132"/>
        <v/>
      </c>
      <c r="EU1218" s="52" t="str">
        <f t="shared" si="133"/>
        <v/>
      </c>
      <c r="EV1218" s="46"/>
      <c r="EW1218" s="23" t="s">
        <v>3714</v>
      </c>
    </row>
    <row r="1219" spans="1:153" ht="14.25" customHeight="1">
      <c r="A1219" s="8">
        <v>1212</v>
      </c>
      <c r="B1219" s="9" t="s">
        <v>3316</v>
      </c>
      <c r="C1219" s="10" t="s">
        <v>142</v>
      </c>
      <c r="D1219" s="10" t="s">
        <v>143</v>
      </c>
      <c r="E1219" s="10" t="s">
        <v>142</v>
      </c>
      <c r="F1219" s="9" t="s">
        <v>144</v>
      </c>
      <c r="G1219" s="10" t="s">
        <v>145</v>
      </c>
      <c r="H1219" s="9" t="s">
        <v>146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153</v>
      </c>
      <c r="S1219" s="9" t="s">
        <v>154</v>
      </c>
      <c r="T1219" s="9" t="s">
        <v>153</v>
      </c>
      <c r="U1219" s="9" t="s">
        <v>337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3317</v>
      </c>
      <c r="AA1219" s="9" t="s">
        <v>158</v>
      </c>
      <c r="AB1219" s="12" t="s">
        <v>159</v>
      </c>
      <c r="AC1219" s="10" t="s">
        <v>3318</v>
      </c>
      <c r="AD1219" s="9" t="s">
        <v>161</v>
      </c>
      <c r="AE1219" s="13" t="s">
        <v>162</v>
      </c>
      <c r="AF1219" s="14" t="s">
        <v>163</v>
      </c>
      <c r="AG1219" s="10" t="s">
        <v>3319</v>
      </c>
      <c r="AH1219" s="11" t="s">
        <v>165</v>
      </c>
      <c r="AI1219" s="11" t="s">
        <v>166</v>
      </c>
      <c r="AJ1219" s="10" t="s">
        <v>167</v>
      </c>
      <c r="AK1219" s="11" t="s">
        <v>166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4.5</v>
      </c>
      <c r="AU1219" s="10" t="s">
        <v>142</v>
      </c>
      <c r="AV1219" s="16">
        <v>32500</v>
      </c>
      <c r="AW1219" s="16">
        <v>35000</v>
      </c>
      <c r="AX1219" s="16">
        <v>0</v>
      </c>
      <c r="AY1219" s="16">
        <v>7500</v>
      </c>
      <c r="AZ1219" s="16">
        <v>0</v>
      </c>
      <c r="BA1219" s="17">
        <v>45275</v>
      </c>
      <c r="BB1219" s="30" t="s">
        <v>175</v>
      </c>
      <c r="BC1219" s="18">
        <v>45119</v>
      </c>
      <c r="BD1219" s="17">
        <v>45412</v>
      </c>
      <c r="BE1219" s="17">
        <v>45473</v>
      </c>
      <c r="BF1219" s="17">
        <v>45245</v>
      </c>
      <c r="BG1219" s="10">
        <v>86212363</v>
      </c>
      <c r="BH1219" s="9" t="s">
        <v>321</v>
      </c>
      <c r="BI1219" s="19">
        <v>45261</v>
      </c>
      <c r="BJ1219" s="20">
        <v>45271</v>
      </c>
      <c r="BK1219" s="16">
        <v>5000</v>
      </c>
      <c r="BL1219" s="16">
        <v>22500</v>
      </c>
      <c r="BM1219" s="9" t="s">
        <v>177</v>
      </c>
      <c r="BN1219" s="9" t="s">
        <v>470</v>
      </c>
      <c r="BO1219" s="9" t="s">
        <v>156</v>
      </c>
      <c r="BP1219" s="17">
        <v>45317</v>
      </c>
      <c r="BQ1219" s="17" t="s">
        <v>156</v>
      </c>
      <c r="BR1219" s="17">
        <v>45317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>
        <v>45113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>
        <v>45113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>
        <v>45113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193</v>
      </c>
      <c r="CY1219" s="17" t="s">
        <v>156</v>
      </c>
      <c r="CZ1219" s="17" t="s">
        <v>156</v>
      </c>
      <c r="DA1219" s="17">
        <v>45113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>
        <v>45113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24</v>
      </c>
      <c r="DQ1219" s="16">
        <v>12</v>
      </c>
      <c r="DR1219" s="11">
        <v>12</v>
      </c>
      <c r="DS1219" s="16">
        <v>16</v>
      </c>
      <c r="DT1219" s="16">
        <v>0</v>
      </c>
      <c r="DU1219" s="11" t="s">
        <v>181</v>
      </c>
      <c r="DV1219" s="11" t="s">
        <v>182</v>
      </c>
      <c r="DW1219" s="27" t="s">
        <v>156</v>
      </c>
      <c r="DX1219" s="27" t="s">
        <v>156</v>
      </c>
      <c r="DY1219" s="20" t="s">
        <v>3069</v>
      </c>
      <c r="DZ1219" s="16">
        <v>7</v>
      </c>
      <c r="EA1219" s="16">
        <v>33</v>
      </c>
      <c r="EB1219" s="27" t="s">
        <v>185</v>
      </c>
      <c r="EC1219" s="27" t="s">
        <v>185</v>
      </c>
      <c r="ED1219" s="27" t="s">
        <v>182</v>
      </c>
      <c r="EE1219" s="29">
        <v>45114.021493055552</v>
      </c>
      <c r="EF1219" s="28" t="s">
        <v>186</v>
      </c>
      <c r="EG1219" s="28" t="s">
        <v>156</v>
      </c>
      <c r="EH1219" s="28" t="s">
        <v>187</v>
      </c>
      <c r="EI1219" s="29">
        <v>45116.847731481481</v>
      </c>
      <c r="EJ1219" s="28" t="s">
        <v>188</v>
      </c>
      <c r="EK1219" s="28" t="s">
        <v>189</v>
      </c>
      <c r="EL1219" s="28" t="s">
        <v>190</v>
      </c>
      <c r="EM1219" s="45" t="s">
        <v>3713</v>
      </c>
      <c r="EN1219" s="46" t="str">
        <f t="shared" si="127"/>
        <v>344H074E</v>
      </c>
      <c r="EO1219" s="47">
        <f t="shared" si="128"/>
        <v>45277</v>
      </c>
      <c r="EP1219" s="47" t="str">
        <f t="shared" si="129"/>
        <v/>
      </c>
      <c r="EQ1219" s="48" t="str">
        <f t="shared" ca="1" si="130"/>
        <v>Y</v>
      </c>
      <c r="ER1219" s="49" t="str">
        <f t="shared" si="131"/>
        <v/>
      </c>
      <c r="ES1219" s="50"/>
      <c r="ET1219" s="51" t="str">
        <f t="shared" si="132"/>
        <v/>
      </c>
      <c r="EU1219" s="52" t="str">
        <f t="shared" si="133"/>
        <v/>
      </c>
      <c r="EV1219" s="46"/>
      <c r="EW1219" s="23" t="s">
        <v>3721</v>
      </c>
    </row>
    <row r="1220" spans="1:153" ht="14.25" customHeight="1">
      <c r="A1220" s="8">
        <v>1213</v>
      </c>
      <c r="B1220" s="9" t="s">
        <v>3316</v>
      </c>
      <c r="C1220" s="10" t="s">
        <v>142</v>
      </c>
      <c r="D1220" s="10" t="s">
        <v>143</v>
      </c>
      <c r="E1220" s="10" t="s">
        <v>142</v>
      </c>
      <c r="F1220" s="9" t="s">
        <v>144</v>
      </c>
      <c r="G1220" s="10" t="s">
        <v>145</v>
      </c>
      <c r="H1220" s="9" t="s">
        <v>146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153</v>
      </c>
      <c r="S1220" s="9" t="s">
        <v>154</v>
      </c>
      <c r="T1220" s="9" t="s">
        <v>153</v>
      </c>
      <c r="U1220" s="9" t="s">
        <v>337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3317</v>
      </c>
      <c r="AA1220" s="9" t="s">
        <v>158</v>
      </c>
      <c r="AB1220" s="12" t="s">
        <v>159</v>
      </c>
      <c r="AC1220" s="10" t="s">
        <v>3318</v>
      </c>
      <c r="AD1220" s="9" t="s">
        <v>161</v>
      </c>
      <c r="AE1220" s="13" t="s">
        <v>162</v>
      </c>
      <c r="AF1220" s="14" t="s">
        <v>163</v>
      </c>
      <c r="AG1220" s="10" t="s">
        <v>3319</v>
      </c>
      <c r="AH1220" s="11" t="s">
        <v>165</v>
      </c>
      <c r="AI1220" s="11" t="s">
        <v>166</v>
      </c>
      <c r="AJ1220" s="10" t="s">
        <v>167</v>
      </c>
      <c r="AK1220" s="11" t="s">
        <v>166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4.5</v>
      </c>
      <c r="AU1220" s="10" t="s">
        <v>142</v>
      </c>
      <c r="AV1220" s="16">
        <v>32500</v>
      </c>
      <c r="AW1220" s="16">
        <v>35000</v>
      </c>
      <c r="AX1220" s="16">
        <v>0</v>
      </c>
      <c r="AY1220" s="16">
        <v>7500</v>
      </c>
      <c r="AZ1220" s="16">
        <v>0</v>
      </c>
      <c r="BA1220" s="17">
        <v>45275</v>
      </c>
      <c r="BB1220" s="30" t="s">
        <v>175</v>
      </c>
      <c r="BC1220" s="18">
        <v>45119</v>
      </c>
      <c r="BD1220" s="17">
        <v>45412</v>
      </c>
      <c r="BE1220" s="17">
        <v>45473</v>
      </c>
      <c r="BF1220" s="17">
        <v>45245</v>
      </c>
      <c r="BG1220" s="10">
        <v>86212362</v>
      </c>
      <c r="BH1220" s="9" t="s">
        <v>258</v>
      </c>
      <c r="BI1220" s="19">
        <v>45292</v>
      </c>
      <c r="BJ1220" s="20">
        <v>45299</v>
      </c>
      <c r="BK1220" s="16">
        <v>5000</v>
      </c>
      <c r="BL1220" s="16">
        <v>22500</v>
      </c>
      <c r="BM1220" s="9" t="s">
        <v>177</v>
      </c>
      <c r="BN1220" s="9" t="s">
        <v>470</v>
      </c>
      <c r="BO1220" s="9" t="s">
        <v>156</v>
      </c>
      <c r="BP1220" s="17">
        <v>45345</v>
      </c>
      <c r="BQ1220" s="17" t="s">
        <v>156</v>
      </c>
      <c r="BR1220" s="17">
        <v>45345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45113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 t="s">
        <v>156</v>
      </c>
      <c r="CD1220" s="10" t="s">
        <v>156</v>
      </c>
      <c r="CE1220" s="17" t="s">
        <v>156</v>
      </c>
      <c r="CF1220" s="17" t="s">
        <v>156</v>
      </c>
      <c r="CG1220" s="17">
        <v>45113</v>
      </c>
      <c r="CH1220" s="17" t="s">
        <v>156</v>
      </c>
      <c r="CI1220" s="16">
        <v>0</v>
      </c>
      <c r="CJ1220" s="10" t="s">
        <v>156</v>
      </c>
      <c r="CK1220" s="10" t="s">
        <v>156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45113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 t="s">
        <v>156</v>
      </c>
      <c r="CX1220" s="10" t="s">
        <v>193</v>
      </c>
      <c r="CY1220" s="17" t="s">
        <v>156</v>
      </c>
      <c r="CZ1220" s="17" t="s">
        <v>156</v>
      </c>
      <c r="DA1220" s="17">
        <v>45113</v>
      </c>
      <c r="DB1220" s="17" t="s">
        <v>156</v>
      </c>
      <c r="DC1220" s="16">
        <v>0</v>
      </c>
      <c r="DD1220" s="10" t="s">
        <v>156</v>
      </c>
      <c r="DE1220" s="10" t="s">
        <v>156</v>
      </c>
      <c r="DF1220" s="18" t="s">
        <v>156</v>
      </c>
      <c r="DG1220" s="17" t="s">
        <v>156</v>
      </c>
      <c r="DH1220" s="10" t="s">
        <v>156</v>
      </c>
      <c r="DI1220" s="17" t="s">
        <v>156</v>
      </c>
      <c r="DJ1220" s="17" t="s">
        <v>156</v>
      </c>
      <c r="DK1220" s="17">
        <v>45113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24</v>
      </c>
      <c r="DQ1220" s="16">
        <v>12</v>
      </c>
      <c r="DR1220" s="11">
        <v>12</v>
      </c>
      <c r="DS1220" s="16">
        <v>16</v>
      </c>
      <c r="DT1220" s="16">
        <v>0</v>
      </c>
      <c r="DU1220" s="11" t="s">
        <v>181</v>
      </c>
      <c r="DV1220" s="11" t="s">
        <v>182</v>
      </c>
      <c r="DW1220" s="27" t="s">
        <v>156</v>
      </c>
      <c r="DX1220" s="27" t="s">
        <v>156</v>
      </c>
      <c r="DY1220" s="20" t="s">
        <v>3322</v>
      </c>
      <c r="DZ1220" s="16">
        <v>7</v>
      </c>
      <c r="EA1220" s="16">
        <v>33</v>
      </c>
      <c r="EB1220" s="27" t="s">
        <v>185</v>
      </c>
      <c r="EC1220" s="27" t="s">
        <v>185</v>
      </c>
      <c r="ED1220" s="27" t="s">
        <v>182</v>
      </c>
      <c r="EE1220" s="29">
        <v>45114.021493055552</v>
      </c>
      <c r="EF1220" s="28" t="s">
        <v>186</v>
      </c>
      <c r="EG1220" s="28" t="s">
        <v>156</v>
      </c>
      <c r="EH1220" s="28" t="s">
        <v>187</v>
      </c>
      <c r="EI1220" s="29">
        <v>45116.847731481481</v>
      </c>
      <c r="EJ1220" s="28" t="s">
        <v>188</v>
      </c>
      <c r="EK1220" s="28" t="s">
        <v>189</v>
      </c>
      <c r="EL1220" s="28" t="s">
        <v>190</v>
      </c>
      <c r="EM1220" s="45" t="s">
        <v>3713</v>
      </c>
      <c r="EN1220" s="46" t="str">
        <f t="shared" si="127"/>
        <v>344H074E</v>
      </c>
      <c r="EO1220" s="47">
        <f t="shared" si="128"/>
        <v>45305</v>
      </c>
      <c r="EP1220" s="47" t="str">
        <f t="shared" si="129"/>
        <v/>
      </c>
      <c r="EQ1220" s="48" t="str">
        <f t="shared" ca="1" si="130"/>
        <v>Y</v>
      </c>
      <c r="ER1220" s="49" t="str">
        <f t="shared" si="131"/>
        <v/>
      </c>
      <c r="ES1220" s="50"/>
      <c r="ET1220" s="51" t="str">
        <f t="shared" si="132"/>
        <v/>
      </c>
      <c r="EU1220" s="52" t="str">
        <f t="shared" si="133"/>
        <v/>
      </c>
      <c r="EV1220" s="46"/>
      <c r="EW1220" s="23" t="s">
        <v>3721</v>
      </c>
    </row>
    <row r="1221" spans="1:153" ht="14.25" customHeight="1">
      <c r="A1221" s="8">
        <v>1214</v>
      </c>
      <c r="B1221" s="9" t="s">
        <v>3316</v>
      </c>
      <c r="C1221" s="10" t="s">
        <v>142</v>
      </c>
      <c r="D1221" s="10" t="s">
        <v>143</v>
      </c>
      <c r="E1221" s="10" t="s">
        <v>142</v>
      </c>
      <c r="F1221" s="9" t="s">
        <v>144</v>
      </c>
      <c r="G1221" s="10" t="s">
        <v>145</v>
      </c>
      <c r="H1221" s="9" t="s">
        <v>146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153</v>
      </c>
      <c r="S1221" s="9" t="s">
        <v>154</v>
      </c>
      <c r="T1221" s="9" t="s">
        <v>153</v>
      </c>
      <c r="U1221" s="9" t="s">
        <v>337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3317</v>
      </c>
      <c r="AA1221" s="9" t="s">
        <v>158</v>
      </c>
      <c r="AB1221" s="12" t="s">
        <v>159</v>
      </c>
      <c r="AC1221" s="10" t="s">
        <v>3318</v>
      </c>
      <c r="AD1221" s="9" t="s">
        <v>161</v>
      </c>
      <c r="AE1221" s="13" t="s">
        <v>162</v>
      </c>
      <c r="AF1221" s="14" t="s">
        <v>163</v>
      </c>
      <c r="AG1221" s="10" t="s">
        <v>3319</v>
      </c>
      <c r="AH1221" s="11" t="s">
        <v>165</v>
      </c>
      <c r="AI1221" s="11" t="s">
        <v>166</v>
      </c>
      <c r="AJ1221" s="10" t="s">
        <v>167</v>
      </c>
      <c r="AK1221" s="11" t="s">
        <v>166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4.5</v>
      </c>
      <c r="AU1221" s="10" t="s">
        <v>142</v>
      </c>
      <c r="AV1221" s="16">
        <v>32500</v>
      </c>
      <c r="AW1221" s="16">
        <v>35000</v>
      </c>
      <c r="AX1221" s="16">
        <v>0</v>
      </c>
      <c r="AY1221" s="16">
        <v>7500</v>
      </c>
      <c r="AZ1221" s="16">
        <v>0</v>
      </c>
      <c r="BA1221" s="17">
        <v>45275</v>
      </c>
      <c r="BB1221" s="30" t="s">
        <v>175</v>
      </c>
      <c r="BC1221" s="18">
        <v>45119</v>
      </c>
      <c r="BD1221" s="17">
        <v>45412</v>
      </c>
      <c r="BE1221" s="17">
        <v>45473</v>
      </c>
      <c r="BF1221" s="17">
        <v>45245</v>
      </c>
      <c r="BG1221" s="10">
        <v>86212361</v>
      </c>
      <c r="BH1221" s="9" t="s">
        <v>303</v>
      </c>
      <c r="BI1221" s="19">
        <v>45323</v>
      </c>
      <c r="BJ1221" s="20">
        <v>45327</v>
      </c>
      <c r="BK1221" s="16">
        <v>4000</v>
      </c>
      <c r="BL1221" s="16">
        <v>18000</v>
      </c>
      <c r="BM1221" s="9" t="s">
        <v>177</v>
      </c>
      <c r="BN1221" s="9" t="s">
        <v>470</v>
      </c>
      <c r="BO1221" s="9" t="s">
        <v>156</v>
      </c>
      <c r="BP1221" s="17">
        <v>45373</v>
      </c>
      <c r="BQ1221" s="17" t="s">
        <v>156</v>
      </c>
      <c r="BR1221" s="17">
        <v>45373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>
        <v>45113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 t="s">
        <v>156</v>
      </c>
      <c r="CD1221" s="10" t="s">
        <v>156</v>
      </c>
      <c r="CE1221" s="17" t="s">
        <v>156</v>
      </c>
      <c r="CF1221" s="17" t="s">
        <v>156</v>
      </c>
      <c r="CG1221" s="17">
        <v>45113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>
        <v>45113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 t="s">
        <v>156</v>
      </c>
      <c r="CX1221" s="10" t="s">
        <v>193</v>
      </c>
      <c r="CY1221" s="17" t="s">
        <v>156</v>
      </c>
      <c r="CZ1221" s="17" t="s">
        <v>156</v>
      </c>
      <c r="DA1221" s="17">
        <v>45113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 t="s">
        <v>156</v>
      </c>
      <c r="DH1221" s="10" t="s">
        <v>156</v>
      </c>
      <c r="DI1221" s="17" t="s">
        <v>156</v>
      </c>
      <c r="DJ1221" s="17" t="s">
        <v>156</v>
      </c>
      <c r="DK1221" s="17">
        <v>45113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24</v>
      </c>
      <c r="DQ1221" s="16">
        <v>12</v>
      </c>
      <c r="DR1221" s="11">
        <v>12</v>
      </c>
      <c r="DS1221" s="16">
        <v>16</v>
      </c>
      <c r="DT1221" s="16">
        <v>0</v>
      </c>
      <c r="DU1221" s="11" t="s">
        <v>181</v>
      </c>
      <c r="DV1221" s="11" t="s">
        <v>182</v>
      </c>
      <c r="DW1221" s="27" t="s">
        <v>156</v>
      </c>
      <c r="DX1221" s="27" t="s">
        <v>156</v>
      </c>
      <c r="DY1221" s="20" t="s">
        <v>3323</v>
      </c>
      <c r="DZ1221" s="16">
        <v>7</v>
      </c>
      <c r="EA1221" s="16">
        <v>33</v>
      </c>
      <c r="EB1221" s="27" t="s">
        <v>185</v>
      </c>
      <c r="EC1221" s="27" t="s">
        <v>185</v>
      </c>
      <c r="ED1221" s="27" t="s">
        <v>182</v>
      </c>
      <c r="EE1221" s="29">
        <v>45114.021493055552</v>
      </c>
      <c r="EF1221" s="28" t="s">
        <v>186</v>
      </c>
      <c r="EG1221" s="28" t="s">
        <v>156</v>
      </c>
      <c r="EH1221" s="28" t="s">
        <v>187</v>
      </c>
      <c r="EI1221" s="29">
        <v>45116.847731481481</v>
      </c>
      <c r="EJ1221" s="28" t="s">
        <v>188</v>
      </c>
      <c r="EK1221" s="28" t="s">
        <v>189</v>
      </c>
      <c r="EL1221" s="28" t="s">
        <v>190</v>
      </c>
      <c r="EM1221" s="45" t="s">
        <v>3713</v>
      </c>
      <c r="EN1221" s="46" t="str">
        <f t="shared" si="127"/>
        <v>344H074E</v>
      </c>
      <c r="EO1221" s="47">
        <f t="shared" si="128"/>
        <v>45333</v>
      </c>
      <c r="EP1221" s="47" t="str">
        <f t="shared" si="129"/>
        <v/>
      </c>
      <c r="EQ1221" s="48" t="str">
        <f t="shared" ca="1" si="130"/>
        <v>Y</v>
      </c>
      <c r="ER1221" s="49" t="str">
        <f t="shared" si="131"/>
        <v/>
      </c>
      <c r="ES1221" s="50"/>
      <c r="ET1221" s="51" t="str">
        <f t="shared" si="132"/>
        <v/>
      </c>
      <c r="EU1221" s="52" t="str">
        <f t="shared" si="133"/>
        <v/>
      </c>
      <c r="EV1221" s="46"/>
      <c r="EW1221" s="23" t="s">
        <v>3721</v>
      </c>
    </row>
    <row r="1222" spans="1:153" ht="14.25" customHeight="1">
      <c r="A1222" s="8">
        <v>1215</v>
      </c>
      <c r="B1222" s="9" t="s">
        <v>3316</v>
      </c>
      <c r="C1222" s="10" t="s">
        <v>142</v>
      </c>
      <c r="D1222" s="10" t="s">
        <v>143</v>
      </c>
      <c r="E1222" s="10" t="s">
        <v>142</v>
      </c>
      <c r="F1222" s="9" t="s">
        <v>144</v>
      </c>
      <c r="G1222" s="10" t="s">
        <v>145</v>
      </c>
      <c r="H1222" s="9" t="s">
        <v>146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153</v>
      </c>
      <c r="S1222" s="9" t="s">
        <v>154</v>
      </c>
      <c r="T1222" s="9" t="s">
        <v>153</v>
      </c>
      <c r="U1222" s="9" t="s">
        <v>337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3317</v>
      </c>
      <c r="AA1222" s="9" t="s">
        <v>158</v>
      </c>
      <c r="AB1222" s="12" t="s">
        <v>159</v>
      </c>
      <c r="AC1222" s="10" t="s">
        <v>3318</v>
      </c>
      <c r="AD1222" s="9" t="s">
        <v>161</v>
      </c>
      <c r="AE1222" s="13" t="s">
        <v>162</v>
      </c>
      <c r="AF1222" s="14" t="s">
        <v>163</v>
      </c>
      <c r="AG1222" s="10" t="s">
        <v>3319</v>
      </c>
      <c r="AH1222" s="11" t="s">
        <v>165</v>
      </c>
      <c r="AI1222" s="11" t="s">
        <v>166</v>
      </c>
      <c r="AJ1222" s="10" t="s">
        <v>167</v>
      </c>
      <c r="AK1222" s="11" t="s">
        <v>166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4.5</v>
      </c>
      <c r="AU1222" s="10" t="s">
        <v>142</v>
      </c>
      <c r="AV1222" s="16">
        <v>32500</v>
      </c>
      <c r="AW1222" s="16">
        <v>35000</v>
      </c>
      <c r="AX1222" s="16">
        <v>0</v>
      </c>
      <c r="AY1222" s="16">
        <v>7500</v>
      </c>
      <c r="AZ1222" s="16">
        <v>0</v>
      </c>
      <c r="BA1222" s="17">
        <v>45275</v>
      </c>
      <c r="BB1222" s="30" t="s">
        <v>175</v>
      </c>
      <c r="BC1222" s="18">
        <v>45119</v>
      </c>
      <c r="BD1222" s="17">
        <v>45412</v>
      </c>
      <c r="BE1222" s="17">
        <v>45473</v>
      </c>
      <c r="BF1222" s="17">
        <v>45245</v>
      </c>
      <c r="BG1222" s="10">
        <v>86233425</v>
      </c>
      <c r="BH1222" s="9" t="s">
        <v>285</v>
      </c>
      <c r="BI1222" s="19">
        <v>45352</v>
      </c>
      <c r="BJ1222" s="20">
        <v>45355</v>
      </c>
      <c r="BK1222" s="16">
        <v>3000</v>
      </c>
      <c r="BL1222" s="16">
        <v>13500</v>
      </c>
      <c r="BM1222" s="9" t="s">
        <v>177</v>
      </c>
      <c r="BN1222" s="9" t="s">
        <v>470</v>
      </c>
      <c r="BO1222" s="9" t="s">
        <v>156</v>
      </c>
      <c r="BP1222" s="17">
        <v>45397</v>
      </c>
      <c r="BQ1222" s="17" t="s">
        <v>156</v>
      </c>
      <c r="BR1222" s="17" t="s">
        <v>156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 t="s">
        <v>156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 t="s">
        <v>156</v>
      </c>
      <c r="CD1222" s="10" t="s">
        <v>156</v>
      </c>
      <c r="CE1222" s="17" t="s">
        <v>156</v>
      </c>
      <c r="CF1222" s="17" t="s">
        <v>156</v>
      </c>
      <c r="CG1222" s="17" t="s">
        <v>156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 t="s">
        <v>156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 t="s">
        <v>156</v>
      </c>
      <c r="CX1222" s="10" t="s">
        <v>193</v>
      </c>
      <c r="CY1222" s="17" t="s">
        <v>156</v>
      </c>
      <c r="CZ1222" s="17" t="s">
        <v>156</v>
      </c>
      <c r="DA1222" s="17" t="s">
        <v>156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 t="s">
        <v>156</v>
      </c>
      <c r="DH1222" s="10" t="s">
        <v>156</v>
      </c>
      <c r="DI1222" s="17" t="s">
        <v>156</v>
      </c>
      <c r="DJ1222" s="17" t="s">
        <v>156</v>
      </c>
      <c r="DK1222" s="17" t="s">
        <v>156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24</v>
      </c>
      <c r="DQ1222" s="16">
        <v>12</v>
      </c>
      <c r="DR1222" s="11">
        <v>12</v>
      </c>
      <c r="DS1222" s="16">
        <v>16</v>
      </c>
      <c r="DT1222" s="16">
        <v>0</v>
      </c>
      <c r="DU1222" s="11" t="s">
        <v>181</v>
      </c>
      <c r="DV1222" s="11" t="s">
        <v>182</v>
      </c>
      <c r="DW1222" s="27" t="s">
        <v>156</v>
      </c>
      <c r="DX1222" s="27" t="s">
        <v>156</v>
      </c>
      <c r="DY1222" s="20" t="s">
        <v>156</v>
      </c>
      <c r="DZ1222" s="16">
        <v>7</v>
      </c>
      <c r="EA1222" s="16">
        <v>33</v>
      </c>
      <c r="EB1222" s="27" t="s">
        <v>185</v>
      </c>
      <c r="EC1222" s="27" t="s">
        <v>185</v>
      </c>
      <c r="ED1222" s="27" t="s">
        <v>182</v>
      </c>
      <c r="EE1222" s="29">
        <v>45116.847731481481</v>
      </c>
      <c r="EF1222" s="28" t="s">
        <v>188</v>
      </c>
      <c r="EG1222" s="28" t="s">
        <v>189</v>
      </c>
      <c r="EH1222" s="28" t="s">
        <v>190</v>
      </c>
      <c r="EI1222" s="29">
        <v>45116.847731481481</v>
      </c>
      <c r="EJ1222" s="28" t="s">
        <v>188</v>
      </c>
      <c r="EK1222" s="28" t="s">
        <v>189</v>
      </c>
      <c r="EL1222" s="28" t="s">
        <v>190</v>
      </c>
      <c r="EM1222" s="45" t="s">
        <v>3713</v>
      </c>
      <c r="EN1222" s="46" t="str">
        <f t="shared" si="127"/>
        <v>344H074E</v>
      </c>
      <c r="EO1222" s="47">
        <f t="shared" si="128"/>
        <v>45357</v>
      </c>
      <c r="EP1222" s="47" t="str">
        <f t="shared" si="129"/>
        <v/>
      </c>
      <c r="EQ1222" s="48" t="str">
        <f t="shared" ca="1" si="130"/>
        <v>Y</v>
      </c>
      <c r="ER1222" s="49" t="str">
        <f t="shared" si="131"/>
        <v/>
      </c>
      <c r="ES1222" s="50"/>
      <c r="ET1222" s="51" t="str">
        <f t="shared" si="132"/>
        <v/>
      </c>
      <c r="EU1222" s="52" t="str">
        <f t="shared" si="133"/>
        <v/>
      </c>
      <c r="EV1222" s="46"/>
      <c r="EW1222" s="23" t="s">
        <v>3721</v>
      </c>
    </row>
    <row r="1223" spans="1:153" ht="14.25" hidden="1" customHeight="1">
      <c r="A1223" s="8">
        <v>1216</v>
      </c>
      <c r="B1223" s="9" t="s">
        <v>3316</v>
      </c>
      <c r="C1223" s="10" t="s">
        <v>142</v>
      </c>
      <c r="D1223" s="10" t="s">
        <v>143</v>
      </c>
      <c r="E1223" s="10" t="s">
        <v>142</v>
      </c>
      <c r="F1223" s="9" t="s">
        <v>144</v>
      </c>
      <c r="G1223" s="10" t="s">
        <v>145</v>
      </c>
      <c r="H1223" s="9" t="s">
        <v>146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153</v>
      </c>
      <c r="S1223" s="9" t="s">
        <v>154</v>
      </c>
      <c r="T1223" s="9" t="s">
        <v>153</v>
      </c>
      <c r="U1223" s="9" t="s">
        <v>337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3317</v>
      </c>
      <c r="AA1223" s="9" t="s">
        <v>158</v>
      </c>
      <c r="AB1223" s="12" t="s">
        <v>159</v>
      </c>
      <c r="AC1223" s="10" t="s">
        <v>3318</v>
      </c>
      <c r="AD1223" s="9" t="s">
        <v>161</v>
      </c>
      <c r="AE1223" s="13" t="s">
        <v>162</v>
      </c>
      <c r="AF1223" s="14" t="s">
        <v>163</v>
      </c>
      <c r="AG1223" s="10" t="s">
        <v>3319</v>
      </c>
      <c r="AH1223" s="11" t="s">
        <v>165</v>
      </c>
      <c r="AI1223" s="11" t="s">
        <v>166</v>
      </c>
      <c r="AJ1223" s="10" t="s">
        <v>167</v>
      </c>
      <c r="AK1223" s="11" t="s">
        <v>166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4.5</v>
      </c>
      <c r="AU1223" s="10" t="s">
        <v>142</v>
      </c>
      <c r="AV1223" s="16">
        <v>32500</v>
      </c>
      <c r="AW1223" s="16">
        <v>35000</v>
      </c>
      <c r="AX1223" s="16">
        <v>0</v>
      </c>
      <c r="AY1223" s="16">
        <v>7500</v>
      </c>
      <c r="AZ1223" s="16">
        <v>0</v>
      </c>
      <c r="BA1223" s="17">
        <v>45275</v>
      </c>
      <c r="BB1223" s="30" t="s">
        <v>246</v>
      </c>
      <c r="BC1223" s="18" t="s">
        <v>156</v>
      </c>
      <c r="BD1223" s="17">
        <v>45412</v>
      </c>
      <c r="BE1223" s="17">
        <v>45473</v>
      </c>
      <c r="BF1223" s="17">
        <v>45245</v>
      </c>
      <c r="BG1223" s="10">
        <v>86261789</v>
      </c>
      <c r="BH1223" s="9" t="s">
        <v>289</v>
      </c>
      <c r="BI1223" s="19">
        <v>45352</v>
      </c>
      <c r="BJ1223" s="20">
        <v>45355</v>
      </c>
      <c r="BK1223" s="16">
        <v>2300</v>
      </c>
      <c r="BL1223" s="16">
        <v>10350</v>
      </c>
      <c r="BM1223" s="9" t="s">
        <v>177</v>
      </c>
      <c r="BN1223" s="9" t="s">
        <v>226</v>
      </c>
      <c r="BO1223" s="9" t="s">
        <v>156</v>
      </c>
      <c r="BP1223" s="17">
        <v>45397</v>
      </c>
      <c r="BQ1223" s="17" t="s">
        <v>156</v>
      </c>
      <c r="BR1223" s="17">
        <v>45397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>
        <v>45118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>
        <v>45118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>
        <v>45118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 t="s">
        <v>156</v>
      </c>
      <c r="CX1223" s="10" t="s">
        <v>193</v>
      </c>
      <c r="CY1223" s="17" t="s">
        <v>156</v>
      </c>
      <c r="CZ1223" s="17" t="s">
        <v>156</v>
      </c>
      <c r="DA1223" s="17">
        <v>45118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 t="s">
        <v>156</v>
      </c>
      <c r="DH1223" s="10" t="s">
        <v>156</v>
      </c>
      <c r="DI1223" s="17" t="s">
        <v>156</v>
      </c>
      <c r="DJ1223" s="17" t="s">
        <v>156</v>
      </c>
      <c r="DK1223" s="17">
        <v>45118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24</v>
      </c>
      <c r="DQ1223" s="16">
        <v>12</v>
      </c>
      <c r="DR1223" s="11">
        <v>12</v>
      </c>
      <c r="DS1223" s="16">
        <v>16</v>
      </c>
      <c r="DT1223" s="16">
        <v>0</v>
      </c>
      <c r="DU1223" s="11" t="s">
        <v>182</v>
      </c>
      <c r="DV1223" s="11" t="s">
        <v>182</v>
      </c>
      <c r="DW1223" s="27" t="s">
        <v>156</v>
      </c>
      <c r="DX1223" s="27" t="s">
        <v>156</v>
      </c>
      <c r="DY1223" s="20" t="s">
        <v>156</v>
      </c>
      <c r="DZ1223" s="16">
        <v>7</v>
      </c>
      <c r="EA1223" s="16">
        <v>33</v>
      </c>
      <c r="EB1223" s="27" t="s">
        <v>185</v>
      </c>
      <c r="EC1223" s="27" t="s">
        <v>185</v>
      </c>
      <c r="ED1223" s="27" t="s">
        <v>182</v>
      </c>
      <c r="EE1223" s="29">
        <v>45118.979803240742</v>
      </c>
      <c r="EF1223" s="28" t="s">
        <v>186</v>
      </c>
      <c r="EG1223" s="28" t="s">
        <v>156</v>
      </c>
      <c r="EH1223" s="28" t="s">
        <v>187</v>
      </c>
      <c r="EI1223" s="29">
        <v>45118.979803240742</v>
      </c>
      <c r="EJ1223" s="28" t="s">
        <v>186</v>
      </c>
      <c r="EK1223" s="28" t="s">
        <v>156</v>
      </c>
      <c r="EL1223" s="28" t="s">
        <v>187</v>
      </c>
      <c r="EM1223" s="45"/>
      <c r="EN1223" s="46" t="str">
        <f t="shared" si="127"/>
        <v>344H074E</v>
      </c>
      <c r="EO1223" s="47">
        <f t="shared" si="128"/>
        <v>45357</v>
      </c>
      <c r="EP1223" s="47" t="str">
        <f t="shared" si="129"/>
        <v/>
      </c>
      <c r="EQ1223" s="48" t="str">
        <f t="shared" ca="1" si="130"/>
        <v>Y</v>
      </c>
      <c r="ER1223" s="49" t="str">
        <f t="shared" si="131"/>
        <v/>
      </c>
      <c r="ES1223" s="50"/>
      <c r="ET1223" s="51" t="str">
        <f t="shared" si="132"/>
        <v/>
      </c>
      <c r="EU1223" s="52" t="str">
        <f t="shared" si="133"/>
        <v/>
      </c>
      <c r="EV1223" s="46"/>
      <c r="EW1223" s="23" t="s">
        <v>3717</v>
      </c>
    </row>
    <row r="1224" spans="1:153" ht="14.25" customHeight="1">
      <c r="A1224" s="8">
        <v>1217</v>
      </c>
      <c r="B1224" s="9" t="s">
        <v>3316</v>
      </c>
      <c r="C1224" s="10" t="s">
        <v>142</v>
      </c>
      <c r="D1224" s="10" t="s">
        <v>143</v>
      </c>
      <c r="E1224" s="10" t="s">
        <v>142</v>
      </c>
      <c r="F1224" s="9" t="s">
        <v>144</v>
      </c>
      <c r="G1224" s="10" t="s">
        <v>145</v>
      </c>
      <c r="H1224" s="9" t="s">
        <v>146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153</v>
      </c>
      <c r="S1224" s="9" t="s">
        <v>154</v>
      </c>
      <c r="T1224" s="9" t="s">
        <v>153</v>
      </c>
      <c r="U1224" s="9" t="s">
        <v>337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3317</v>
      </c>
      <c r="AA1224" s="9" t="s">
        <v>158</v>
      </c>
      <c r="AB1224" s="12" t="s">
        <v>159</v>
      </c>
      <c r="AC1224" s="10" t="s">
        <v>3318</v>
      </c>
      <c r="AD1224" s="9" t="s">
        <v>161</v>
      </c>
      <c r="AE1224" s="13" t="s">
        <v>162</v>
      </c>
      <c r="AF1224" s="14" t="s">
        <v>163</v>
      </c>
      <c r="AG1224" s="10" t="s">
        <v>3324</v>
      </c>
      <c r="AH1224" s="11" t="s">
        <v>165</v>
      </c>
      <c r="AI1224" s="11" t="s">
        <v>166</v>
      </c>
      <c r="AJ1224" s="10" t="s">
        <v>167</v>
      </c>
      <c r="AK1224" s="11" t="s">
        <v>166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4.5</v>
      </c>
      <c r="AU1224" s="10" t="s">
        <v>206</v>
      </c>
      <c r="AV1224" s="16">
        <v>10500</v>
      </c>
      <c r="AW1224" s="16">
        <v>12000</v>
      </c>
      <c r="AX1224" s="16">
        <v>0</v>
      </c>
      <c r="AY1224" s="16">
        <v>2500</v>
      </c>
      <c r="AZ1224" s="16">
        <v>0</v>
      </c>
      <c r="BA1224" s="17">
        <v>45275</v>
      </c>
      <c r="BB1224" s="30" t="s">
        <v>175</v>
      </c>
      <c r="BC1224" s="18">
        <v>45119</v>
      </c>
      <c r="BD1224" s="17">
        <v>45412</v>
      </c>
      <c r="BE1224" s="17">
        <v>45473</v>
      </c>
      <c r="BF1224" s="17">
        <v>45245</v>
      </c>
      <c r="BG1224" s="10">
        <v>85911670</v>
      </c>
      <c r="BH1224" s="9" t="s">
        <v>414</v>
      </c>
      <c r="BI1224" s="19">
        <v>45170</v>
      </c>
      <c r="BJ1224" s="20">
        <v>45173</v>
      </c>
      <c r="BK1224" s="16">
        <v>1996</v>
      </c>
      <c r="BL1224" s="16">
        <v>8982</v>
      </c>
      <c r="BM1224" s="9" t="s">
        <v>177</v>
      </c>
      <c r="BN1224" s="9" t="s">
        <v>436</v>
      </c>
      <c r="BO1224" s="9" t="s">
        <v>635</v>
      </c>
      <c r="BP1224" s="17">
        <v>45245</v>
      </c>
      <c r="BQ1224" s="17" t="s">
        <v>156</v>
      </c>
      <c r="BR1224" s="17">
        <v>45254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>
        <v>45090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45097</v>
      </c>
      <c r="CD1224" s="10" t="s">
        <v>156</v>
      </c>
      <c r="CE1224" s="17" t="s">
        <v>156</v>
      </c>
      <c r="CF1224" s="17" t="s">
        <v>156</v>
      </c>
      <c r="CG1224" s="17">
        <v>45090</v>
      </c>
      <c r="CH1224" s="17">
        <v>45100</v>
      </c>
      <c r="CI1224" s="16">
        <v>2000</v>
      </c>
      <c r="CJ1224" s="10" t="s">
        <v>3325</v>
      </c>
      <c r="CK1224" s="10" t="s">
        <v>230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>
        <v>45090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45104</v>
      </c>
      <c r="CX1224" s="10" t="s">
        <v>193</v>
      </c>
      <c r="CY1224" s="17" t="s">
        <v>156</v>
      </c>
      <c r="CZ1224" s="17" t="s">
        <v>156</v>
      </c>
      <c r="DA1224" s="17">
        <v>45090</v>
      </c>
      <c r="DB1224" s="17">
        <v>45103</v>
      </c>
      <c r="DC1224" s="16">
        <v>1996</v>
      </c>
      <c r="DD1224" s="10" t="s">
        <v>3326</v>
      </c>
      <c r="DE1224" s="10" t="s">
        <v>230</v>
      </c>
      <c r="DF1224" s="18" t="s">
        <v>156</v>
      </c>
      <c r="DG1224" s="17">
        <v>45111</v>
      </c>
      <c r="DH1224" s="10" t="s">
        <v>1874</v>
      </c>
      <c r="DI1224" s="17" t="s">
        <v>156</v>
      </c>
      <c r="DJ1224" s="17" t="s">
        <v>156</v>
      </c>
      <c r="DK1224" s="17">
        <v>45090</v>
      </c>
      <c r="DL1224" s="17" t="s">
        <v>156</v>
      </c>
      <c r="DM1224" s="16">
        <v>0</v>
      </c>
      <c r="DN1224" s="10" t="s">
        <v>156</v>
      </c>
      <c r="DO1224" s="10" t="s">
        <v>156</v>
      </c>
      <c r="DP1224" s="16">
        <v>24</v>
      </c>
      <c r="DQ1224" s="16">
        <v>12</v>
      </c>
      <c r="DR1224" s="11">
        <v>12</v>
      </c>
      <c r="DS1224" s="16">
        <v>16</v>
      </c>
      <c r="DT1224" s="16">
        <v>0</v>
      </c>
      <c r="DU1224" s="11" t="s">
        <v>181</v>
      </c>
      <c r="DV1224" s="11" t="s">
        <v>182</v>
      </c>
      <c r="DW1224" s="27" t="s">
        <v>156</v>
      </c>
      <c r="DX1224" s="27" t="s">
        <v>156</v>
      </c>
      <c r="DY1224" s="20" t="s">
        <v>2088</v>
      </c>
      <c r="DZ1224" s="16">
        <v>7</v>
      </c>
      <c r="EA1224" s="16">
        <v>33</v>
      </c>
      <c r="EB1224" s="27" t="s">
        <v>185</v>
      </c>
      <c r="EC1224" s="27" t="s">
        <v>185</v>
      </c>
      <c r="ED1224" s="27" t="s">
        <v>182</v>
      </c>
      <c r="EE1224" s="29">
        <v>45091.010335648149</v>
      </c>
      <c r="EF1224" s="28" t="s">
        <v>186</v>
      </c>
      <c r="EG1224" s="28" t="s">
        <v>156</v>
      </c>
      <c r="EH1224" s="28" t="s">
        <v>187</v>
      </c>
      <c r="EI1224" s="29">
        <v>45103.580868055556</v>
      </c>
      <c r="EJ1224" s="28" t="s">
        <v>2254</v>
      </c>
      <c r="EK1224" s="28" t="s">
        <v>2255</v>
      </c>
      <c r="EL1224" s="28" t="s">
        <v>237</v>
      </c>
      <c r="EM1224" s="45" t="s">
        <v>3713</v>
      </c>
      <c r="EN1224" s="46" t="str">
        <f t="shared" si="127"/>
        <v>344H074F</v>
      </c>
      <c r="EO1224" s="47">
        <f t="shared" si="128"/>
        <v>45205</v>
      </c>
      <c r="EP1224" s="47">
        <f t="shared" si="129"/>
        <v>45104</v>
      </c>
      <c r="EQ1224" s="48" t="str">
        <f t="shared" ca="1" si="130"/>
        <v>Past</v>
      </c>
      <c r="ER1224" s="49">
        <f t="shared" si="131"/>
        <v>101</v>
      </c>
      <c r="ES1224" s="50"/>
      <c r="ET1224" s="51">
        <f t="shared" si="132"/>
        <v>101</v>
      </c>
      <c r="EU1224" s="52">
        <f t="shared" si="133"/>
        <v>201596</v>
      </c>
      <c r="EV1224" s="46"/>
      <c r="EW1224" s="23" t="s">
        <v>3714</v>
      </c>
    </row>
    <row r="1225" spans="1:153" ht="14.25" customHeight="1">
      <c r="A1225" s="8">
        <v>1218</v>
      </c>
      <c r="B1225" s="9" t="s">
        <v>3316</v>
      </c>
      <c r="C1225" s="10" t="s">
        <v>142</v>
      </c>
      <c r="D1225" s="10" t="s">
        <v>143</v>
      </c>
      <c r="E1225" s="10" t="s">
        <v>142</v>
      </c>
      <c r="F1225" s="9" t="s">
        <v>144</v>
      </c>
      <c r="G1225" s="10" t="s">
        <v>145</v>
      </c>
      <c r="H1225" s="9" t="s">
        <v>146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153</v>
      </c>
      <c r="S1225" s="9" t="s">
        <v>154</v>
      </c>
      <c r="T1225" s="9" t="s">
        <v>153</v>
      </c>
      <c r="U1225" s="9" t="s">
        <v>337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3317</v>
      </c>
      <c r="AA1225" s="9" t="s">
        <v>158</v>
      </c>
      <c r="AB1225" s="12" t="s">
        <v>159</v>
      </c>
      <c r="AC1225" s="10" t="s">
        <v>3318</v>
      </c>
      <c r="AD1225" s="9" t="s">
        <v>161</v>
      </c>
      <c r="AE1225" s="13" t="s">
        <v>162</v>
      </c>
      <c r="AF1225" s="14" t="s">
        <v>163</v>
      </c>
      <c r="AG1225" s="10" t="s">
        <v>3324</v>
      </c>
      <c r="AH1225" s="11" t="s">
        <v>165</v>
      </c>
      <c r="AI1225" s="11" t="s">
        <v>166</v>
      </c>
      <c r="AJ1225" s="10" t="s">
        <v>167</v>
      </c>
      <c r="AK1225" s="11" t="s">
        <v>166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4.5</v>
      </c>
      <c r="AU1225" s="10" t="s">
        <v>206</v>
      </c>
      <c r="AV1225" s="16">
        <v>10500</v>
      </c>
      <c r="AW1225" s="16">
        <v>12000</v>
      </c>
      <c r="AX1225" s="16">
        <v>0</v>
      </c>
      <c r="AY1225" s="16">
        <v>2500</v>
      </c>
      <c r="AZ1225" s="16">
        <v>0</v>
      </c>
      <c r="BA1225" s="17">
        <v>45275</v>
      </c>
      <c r="BB1225" s="30" t="s">
        <v>175</v>
      </c>
      <c r="BC1225" s="18">
        <v>45119</v>
      </c>
      <c r="BD1225" s="17">
        <v>45412</v>
      </c>
      <c r="BE1225" s="17">
        <v>45473</v>
      </c>
      <c r="BF1225" s="17">
        <v>45245</v>
      </c>
      <c r="BG1225" s="10">
        <v>86233426</v>
      </c>
      <c r="BH1225" s="9" t="s">
        <v>319</v>
      </c>
      <c r="BI1225" s="19">
        <v>45231</v>
      </c>
      <c r="BJ1225" s="20">
        <v>45236</v>
      </c>
      <c r="BK1225" s="16">
        <v>1500</v>
      </c>
      <c r="BL1225" s="16">
        <v>6750</v>
      </c>
      <c r="BM1225" s="9" t="s">
        <v>177</v>
      </c>
      <c r="BN1225" s="9" t="s">
        <v>383</v>
      </c>
      <c r="BO1225" s="9" t="s">
        <v>156</v>
      </c>
      <c r="BP1225" s="17">
        <v>45275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 t="s">
        <v>156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 t="s">
        <v>156</v>
      </c>
      <c r="CI1225" s="16">
        <v>0</v>
      </c>
      <c r="CJ1225" s="10" t="s">
        <v>156</v>
      </c>
      <c r="CK1225" s="10" t="s">
        <v>156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 t="s">
        <v>156</v>
      </c>
      <c r="CX1225" s="10" t="s">
        <v>193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 t="s">
        <v>156</v>
      </c>
      <c r="DH1225" s="10" t="s">
        <v>156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24</v>
      </c>
      <c r="DQ1225" s="16">
        <v>12</v>
      </c>
      <c r="DR1225" s="11">
        <v>12</v>
      </c>
      <c r="DS1225" s="16">
        <v>16</v>
      </c>
      <c r="DT1225" s="16">
        <v>0</v>
      </c>
      <c r="DU1225" s="11" t="s">
        <v>181</v>
      </c>
      <c r="DV1225" s="11" t="s">
        <v>182</v>
      </c>
      <c r="DW1225" s="27" t="s">
        <v>156</v>
      </c>
      <c r="DX1225" s="27" t="s">
        <v>156</v>
      </c>
      <c r="DY1225" s="20" t="s">
        <v>156</v>
      </c>
      <c r="DZ1225" s="16">
        <v>7</v>
      </c>
      <c r="EA1225" s="16">
        <v>33</v>
      </c>
      <c r="EB1225" s="27" t="s">
        <v>185</v>
      </c>
      <c r="EC1225" s="27" t="s">
        <v>185</v>
      </c>
      <c r="ED1225" s="27" t="s">
        <v>182</v>
      </c>
      <c r="EE1225" s="29">
        <v>45116.847731481481</v>
      </c>
      <c r="EF1225" s="28" t="s">
        <v>188</v>
      </c>
      <c r="EG1225" s="28" t="s">
        <v>189</v>
      </c>
      <c r="EH1225" s="28" t="s">
        <v>190</v>
      </c>
      <c r="EI1225" s="29">
        <v>45116.847731481481</v>
      </c>
      <c r="EJ1225" s="28" t="s">
        <v>188</v>
      </c>
      <c r="EK1225" s="28" t="s">
        <v>189</v>
      </c>
      <c r="EL1225" s="28" t="s">
        <v>190</v>
      </c>
      <c r="EM1225" s="45" t="s">
        <v>3713</v>
      </c>
      <c r="EN1225" s="46" t="str">
        <f t="shared" ref="EN1225:EN1288" si="134">MID(AG1225,3,8)</f>
        <v>344H074F</v>
      </c>
      <c r="EO1225" s="47">
        <f t="shared" ref="EO1225:EO1288" si="135">BP1225-EA1225-DZ1225</f>
        <v>45235</v>
      </c>
      <c r="EP1225" s="47" t="str">
        <f t="shared" ref="EP1225:EP1288" si="136">IF(AND(CM1225="",CW1225=""),"",MIN(CM1225,CW1225))</f>
        <v/>
      </c>
      <c r="EQ1225" s="48" t="str">
        <f t="shared" ref="EQ1225:EQ1288" ca="1" si="137">IF(EP1225&gt;$EQ$3,"Y","Past")</f>
        <v>Y</v>
      </c>
      <c r="ER1225" s="49" t="str">
        <f t="shared" ref="ER1225:ER1288" si="138">IFERROR(EO1225-EP1225,"")</f>
        <v/>
      </c>
      <c r="ES1225" s="50"/>
      <c r="ET1225" s="51" t="str">
        <f t="shared" ref="ET1225:ET1288" si="139">IF(ES1225&lt;&gt;"",EO1225-ES1225,ER1225)</f>
        <v/>
      </c>
      <c r="EU1225" s="52" t="str">
        <f t="shared" ref="EU1225:EU1288" si="140">IFERROR(BK1225*ER1225,"")</f>
        <v/>
      </c>
      <c r="EV1225" s="46"/>
      <c r="EW1225" s="23" t="s">
        <v>3714</v>
      </c>
    </row>
    <row r="1226" spans="1:153" ht="14.25" customHeight="1">
      <c r="A1226" s="8">
        <v>1219</v>
      </c>
      <c r="B1226" s="9" t="s">
        <v>3316</v>
      </c>
      <c r="C1226" s="10" t="s">
        <v>142</v>
      </c>
      <c r="D1226" s="10" t="s">
        <v>143</v>
      </c>
      <c r="E1226" s="10" t="s">
        <v>142</v>
      </c>
      <c r="F1226" s="9" t="s">
        <v>144</v>
      </c>
      <c r="G1226" s="10" t="s">
        <v>145</v>
      </c>
      <c r="H1226" s="9" t="s">
        <v>146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153</v>
      </c>
      <c r="S1226" s="9" t="s">
        <v>154</v>
      </c>
      <c r="T1226" s="9" t="s">
        <v>153</v>
      </c>
      <c r="U1226" s="9" t="s">
        <v>337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3317</v>
      </c>
      <c r="AA1226" s="9" t="s">
        <v>158</v>
      </c>
      <c r="AB1226" s="12" t="s">
        <v>159</v>
      </c>
      <c r="AC1226" s="10" t="s">
        <v>3318</v>
      </c>
      <c r="AD1226" s="9" t="s">
        <v>161</v>
      </c>
      <c r="AE1226" s="13" t="s">
        <v>162</v>
      </c>
      <c r="AF1226" s="14" t="s">
        <v>163</v>
      </c>
      <c r="AG1226" s="10" t="s">
        <v>3324</v>
      </c>
      <c r="AH1226" s="11" t="s">
        <v>165</v>
      </c>
      <c r="AI1226" s="11" t="s">
        <v>166</v>
      </c>
      <c r="AJ1226" s="10" t="s">
        <v>167</v>
      </c>
      <c r="AK1226" s="11" t="s">
        <v>166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4.5</v>
      </c>
      <c r="AU1226" s="10" t="s">
        <v>206</v>
      </c>
      <c r="AV1226" s="16">
        <v>10500</v>
      </c>
      <c r="AW1226" s="16">
        <v>12000</v>
      </c>
      <c r="AX1226" s="16">
        <v>0</v>
      </c>
      <c r="AY1226" s="16">
        <v>2500</v>
      </c>
      <c r="AZ1226" s="16">
        <v>0</v>
      </c>
      <c r="BA1226" s="17">
        <v>45275</v>
      </c>
      <c r="BB1226" s="30" t="s">
        <v>175</v>
      </c>
      <c r="BC1226" s="18">
        <v>45119</v>
      </c>
      <c r="BD1226" s="17">
        <v>45412</v>
      </c>
      <c r="BE1226" s="17">
        <v>45473</v>
      </c>
      <c r="BF1226" s="17">
        <v>45245</v>
      </c>
      <c r="BG1226" s="10">
        <v>86212546</v>
      </c>
      <c r="BH1226" s="9" t="s">
        <v>321</v>
      </c>
      <c r="BI1226" s="19">
        <v>45261</v>
      </c>
      <c r="BJ1226" s="20">
        <v>45271</v>
      </c>
      <c r="BK1226" s="16">
        <v>1500</v>
      </c>
      <c r="BL1226" s="16">
        <v>6750</v>
      </c>
      <c r="BM1226" s="9" t="s">
        <v>177</v>
      </c>
      <c r="BN1226" s="9" t="s">
        <v>470</v>
      </c>
      <c r="BO1226" s="9" t="s">
        <v>156</v>
      </c>
      <c r="BP1226" s="17">
        <v>45317</v>
      </c>
      <c r="BQ1226" s="17" t="s">
        <v>156</v>
      </c>
      <c r="BR1226" s="17">
        <v>45317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45113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 t="s">
        <v>156</v>
      </c>
      <c r="CD1226" s="10" t="s">
        <v>156</v>
      </c>
      <c r="CE1226" s="17" t="s">
        <v>156</v>
      </c>
      <c r="CF1226" s="17" t="s">
        <v>156</v>
      </c>
      <c r="CG1226" s="17">
        <v>45113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45113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 t="s">
        <v>156</v>
      </c>
      <c r="CX1226" s="10" t="s">
        <v>193</v>
      </c>
      <c r="CY1226" s="17" t="s">
        <v>156</v>
      </c>
      <c r="CZ1226" s="17" t="s">
        <v>156</v>
      </c>
      <c r="DA1226" s="17">
        <v>45113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45113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24</v>
      </c>
      <c r="DQ1226" s="16">
        <v>12</v>
      </c>
      <c r="DR1226" s="11">
        <v>12</v>
      </c>
      <c r="DS1226" s="16">
        <v>16</v>
      </c>
      <c r="DT1226" s="16">
        <v>0</v>
      </c>
      <c r="DU1226" s="11" t="s">
        <v>181</v>
      </c>
      <c r="DV1226" s="11" t="s">
        <v>182</v>
      </c>
      <c r="DW1226" s="27" t="s">
        <v>156</v>
      </c>
      <c r="DX1226" s="27" t="s">
        <v>156</v>
      </c>
      <c r="DY1226" s="20" t="s">
        <v>3069</v>
      </c>
      <c r="DZ1226" s="16">
        <v>7</v>
      </c>
      <c r="EA1226" s="16">
        <v>33</v>
      </c>
      <c r="EB1226" s="27" t="s">
        <v>185</v>
      </c>
      <c r="EC1226" s="27" t="s">
        <v>185</v>
      </c>
      <c r="ED1226" s="27" t="s">
        <v>182</v>
      </c>
      <c r="EE1226" s="29">
        <v>45114.021493055552</v>
      </c>
      <c r="EF1226" s="28" t="s">
        <v>186</v>
      </c>
      <c r="EG1226" s="28" t="s">
        <v>156</v>
      </c>
      <c r="EH1226" s="28" t="s">
        <v>187</v>
      </c>
      <c r="EI1226" s="29">
        <v>45116.847731481481</v>
      </c>
      <c r="EJ1226" s="28" t="s">
        <v>188</v>
      </c>
      <c r="EK1226" s="28" t="s">
        <v>189</v>
      </c>
      <c r="EL1226" s="28" t="s">
        <v>190</v>
      </c>
      <c r="EM1226" s="45" t="s">
        <v>3713</v>
      </c>
      <c r="EN1226" s="46" t="str">
        <f t="shared" si="134"/>
        <v>344H074F</v>
      </c>
      <c r="EO1226" s="47">
        <f t="shared" si="135"/>
        <v>45277</v>
      </c>
      <c r="EP1226" s="47" t="str">
        <f t="shared" si="136"/>
        <v/>
      </c>
      <c r="EQ1226" s="48" t="str">
        <f t="shared" ca="1" si="137"/>
        <v>Y</v>
      </c>
      <c r="ER1226" s="49" t="str">
        <f t="shared" si="138"/>
        <v/>
      </c>
      <c r="ES1226" s="50"/>
      <c r="ET1226" s="51" t="str">
        <f t="shared" si="139"/>
        <v/>
      </c>
      <c r="EU1226" s="52" t="str">
        <f t="shared" si="140"/>
        <v/>
      </c>
      <c r="EV1226" s="46"/>
      <c r="EW1226" s="23" t="s">
        <v>3721</v>
      </c>
    </row>
    <row r="1227" spans="1:153" ht="14.25" customHeight="1">
      <c r="A1227" s="8">
        <v>1220</v>
      </c>
      <c r="B1227" s="9" t="s">
        <v>3316</v>
      </c>
      <c r="C1227" s="10" t="s">
        <v>142</v>
      </c>
      <c r="D1227" s="10" t="s">
        <v>143</v>
      </c>
      <c r="E1227" s="10" t="s">
        <v>142</v>
      </c>
      <c r="F1227" s="9" t="s">
        <v>144</v>
      </c>
      <c r="G1227" s="10" t="s">
        <v>145</v>
      </c>
      <c r="H1227" s="9" t="s">
        <v>146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153</v>
      </c>
      <c r="S1227" s="9" t="s">
        <v>154</v>
      </c>
      <c r="T1227" s="9" t="s">
        <v>153</v>
      </c>
      <c r="U1227" s="9" t="s">
        <v>337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3317</v>
      </c>
      <c r="AA1227" s="9" t="s">
        <v>158</v>
      </c>
      <c r="AB1227" s="12" t="s">
        <v>159</v>
      </c>
      <c r="AC1227" s="10" t="s">
        <v>3318</v>
      </c>
      <c r="AD1227" s="9" t="s">
        <v>161</v>
      </c>
      <c r="AE1227" s="13" t="s">
        <v>162</v>
      </c>
      <c r="AF1227" s="14" t="s">
        <v>163</v>
      </c>
      <c r="AG1227" s="10" t="s">
        <v>3324</v>
      </c>
      <c r="AH1227" s="11" t="s">
        <v>165</v>
      </c>
      <c r="AI1227" s="11" t="s">
        <v>166</v>
      </c>
      <c r="AJ1227" s="10" t="s">
        <v>167</v>
      </c>
      <c r="AK1227" s="11" t="s">
        <v>166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4.5</v>
      </c>
      <c r="AU1227" s="10" t="s">
        <v>206</v>
      </c>
      <c r="AV1227" s="16">
        <v>10500</v>
      </c>
      <c r="AW1227" s="16">
        <v>12000</v>
      </c>
      <c r="AX1227" s="16">
        <v>0</v>
      </c>
      <c r="AY1227" s="16">
        <v>2500</v>
      </c>
      <c r="AZ1227" s="16">
        <v>0</v>
      </c>
      <c r="BA1227" s="17">
        <v>45275</v>
      </c>
      <c r="BB1227" s="30" t="s">
        <v>175</v>
      </c>
      <c r="BC1227" s="18">
        <v>45119</v>
      </c>
      <c r="BD1227" s="17">
        <v>45412</v>
      </c>
      <c r="BE1227" s="17">
        <v>45473</v>
      </c>
      <c r="BF1227" s="17">
        <v>45245</v>
      </c>
      <c r="BG1227" s="10">
        <v>86212545</v>
      </c>
      <c r="BH1227" s="9" t="s">
        <v>258</v>
      </c>
      <c r="BI1227" s="19">
        <v>45292</v>
      </c>
      <c r="BJ1227" s="20">
        <v>45299</v>
      </c>
      <c r="BK1227" s="16">
        <v>1500</v>
      </c>
      <c r="BL1227" s="16">
        <v>6750</v>
      </c>
      <c r="BM1227" s="9" t="s">
        <v>177</v>
      </c>
      <c r="BN1227" s="9" t="s">
        <v>470</v>
      </c>
      <c r="BO1227" s="9" t="s">
        <v>156</v>
      </c>
      <c r="BP1227" s="17">
        <v>45345</v>
      </c>
      <c r="BQ1227" s="17" t="s">
        <v>156</v>
      </c>
      <c r="BR1227" s="17">
        <v>45345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>
        <v>45113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>
        <v>45113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>
        <v>45113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 t="s">
        <v>156</v>
      </c>
      <c r="CX1227" s="10" t="s">
        <v>193</v>
      </c>
      <c r="CY1227" s="17" t="s">
        <v>156</v>
      </c>
      <c r="CZ1227" s="17" t="s">
        <v>156</v>
      </c>
      <c r="DA1227" s="17">
        <v>45113</v>
      </c>
      <c r="DB1227" s="17" t="s">
        <v>156</v>
      </c>
      <c r="DC1227" s="16">
        <v>0</v>
      </c>
      <c r="DD1227" s="10" t="s">
        <v>156</v>
      </c>
      <c r="DE1227" s="10" t="s">
        <v>156</v>
      </c>
      <c r="DF1227" s="18" t="s">
        <v>156</v>
      </c>
      <c r="DG1227" s="17" t="s">
        <v>156</v>
      </c>
      <c r="DH1227" s="10" t="s">
        <v>156</v>
      </c>
      <c r="DI1227" s="17" t="s">
        <v>156</v>
      </c>
      <c r="DJ1227" s="17" t="s">
        <v>156</v>
      </c>
      <c r="DK1227" s="17">
        <v>45113</v>
      </c>
      <c r="DL1227" s="17" t="s">
        <v>156</v>
      </c>
      <c r="DM1227" s="16">
        <v>0</v>
      </c>
      <c r="DN1227" s="10" t="s">
        <v>156</v>
      </c>
      <c r="DO1227" s="10" t="s">
        <v>156</v>
      </c>
      <c r="DP1227" s="16">
        <v>24</v>
      </c>
      <c r="DQ1227" s="16">
        <v>12</v>
      </c>
      <c r="DR1227" s="11">
        <v>12</v>
      </c>
      <c r="DS1227" s="16">
        <v>16</v>
      </c>
      <c r="DT1227" s="16">
        <v>0</v>
      </c>
      <c r="DU1227" s="11" t="s">
        <v>181</v>
      </c>
      <c r="DV1227" s="11" t="s">
        <v>182</v>
      </c>
      <c r="DW1227" s="27" t="s">
        <v>156</v>
      </c>
      <c r="DX1227" s="27" t="s">
        <v>156</v>
      </c>
      <c r="DY1227" s="20" t="s">
        <v>3322</v>
      </c>
      <c r="DZ1227" s="16">
        <v>7</v>
      </c>
      <c r="EA1227" s="16">
        <v>33</v>
      </c>
      <c r="EB1227" s="27" t="s">
        <v>185</v>
      </c>
      <c r="EC1227" s="27" t="s">
        <v>185</v>
      </c>
      <c r="ED1227" s="27" t="s">
        <v>182</v>
      </c>
      <c r="EE1227" s="29">
        <v>45114.021493055552</v>
      </c>
      <c r="EF1227" s="28" t="s">
        <v>186</v>
      </c>
      <c r="EG1227" s="28" t="s">
        <v>156</v>
      </c>
      <c r="EH1227" s="28" t="s">
        <v>187</v>
      </c>
      <c r="EI1227" s="29">
        <v>45116.847731481481</v>
      </c>
      <c r="EJ1227" s="28" t="s">
        <v>188</v>
      </c>
      <c r="EK1227" s="28" t="s">
        <v>189</v>
      </c>
      <c r="EL1227" s="28" t="s">
        <v>190</v>
      </c>
      <c r="EM1227" s="45" t="s">
        <v>3713</v>
      </c>
      <c r="EN1227" s="46" t="str">
        <f t="shared" si="134"/>
        <v>344H074F</v>
      </c>
      <c r="EO1227" s="47">
        <f t="shared" si="135"/>
        <v>45305</v>
      </c>
      <c r="EP1227" s="47" t="str">
        <f t="shared" si="136"/>
        <v/>
      </c>
      <c r="EQ1227" s="48" t="str">
        <f t="shared" ca="1" si="137"/>
        <v>Y</v>
      </c>
      <c r="ER1227" s="49" t="str">
        <f t="shared" si="138"/>
        <v/>
      </c>
      <c r="ES1227" s="50"/>
      <c r="ET1227" s="51" t="str">
        <f t="shared" si="139"/>
        <v/>
      </c>
      <c r="EU1227" s="52" t="str">
        <f t="shared" si="140"/>
        <v/>
      </c>
      <c r="EV1227" s="46"/>
      <c r="EW1227" s="23" t="s">
        <v>3721</v>
      </c>
    </row>
    <row r="1228" spans="1:153" ht="14.25" customHeight="1">
      <c r="A1228" s="8">
        <v>1221</v>
      </c>
      <c r="B1228" s="9" t="s">
        <v>3316</v>
      </c>
      <c r="C1228" s="10" t="s">
        <v>142</v>
      </c>
      <c r="D1228" s="10" t="s">
        <v>143</v>
      </c>
      <c r="E1228" s="10" t="s">
        <v>142</v>
      </c>
      <c r="F1228" s="9" t="s">
        <v>144</v>
      </c>
      <c r="G1228" s="10" t="s">
        <v>145</v>
      </c>
      <c r="H1228" s="9" t="s">
        <v>146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153</v>
      </c>
      <c r="S1228" s="9" t="s">
        <v>154</v>
      </c>
      <c r="T1228" s="9" t="s">
        <v>153</v>
      </c>
      <c r="U1228" s="9" t="s">
        <v>337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3317</v>
      </c>
      <c r="AA1228" s="9" t="s">
        <v>158</v>
      </c>
      <c r="AB1228" s="12" t="s">
        <v>159</v>
      </c>
      <c r="AC1228" s="10" t="s">
        <v>3318</v>
      </c>
      <c r="AD1228" s="9" t="s">
        <v>161</v>
      </c>
      <c r="AE1228" s="13" t="s">
        <v>162</v>
      </c>
      <c r="AF1228" s="14" t="s">
        <v>163</v>
      </c>
      <c r="AG1228" s="10" t="s">
        <v>3324</v>
      </c>
      <c r="AH1228" s="11" t="s">
        <v>165</v>
      </c>
      <c r="AI1228" s="11" t="s">
        <v>166</v>
      </c>
      <c r="AJ1228" s="10" t="s">
        <v>167</v>
      </c>
      <c r="AK1228" s="11" t="s">
        <v>166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4.5</v>
      </c>
      <c r="AU1228" s="10" t="s">
        <v>206</v>
      </c>
      <c r="AV1228" s="16">
        <v>10500</v>
      </c>
      <c r="AW1228" s="16">
        <v>12000</v>
      </c>
      <c r="AX1228" s="16">
        <v>0</v>
      </c>
      <c r="AY1228" s="16">
        <v>2500</v>
      </c>
      <c r="AZ1228" s="16">
        <v>0</v>
      </c>
      <c r="BA1228" s="17">
        <v>45275</v>
      </c>
      <c r="BB1228" s="30" t="s">
        <v>175</v>
      </c>
      <c r="BC1228" s="18">
        <v>45119</v>
      </c>
      <c r="BD1228" s="17">
        <v>45412</v>
      </c>
      <c r="BE1228" s="17">
        <v>45473</v>
      </c>
      <c r="BF1228" s="17">
        <v>45245</v>
      </c>
      <c r="BG1228" s="10">
        <v>86262048</v>
      </c>
      <c r="BH1228" s="9" t="s">
        <v>303</v>
      </c>
      <c r="BI1228" s="19">
        <v>45323</v>
      </c>
      <c r="BJ1228" s="20">
        <v>45334</v>
      </c>
      <c r="BK1228" s="16">
        <v>1300</v>
      </c>
      <c r="BL1228" s="16">
        <v>5850</v>
      </c>
      <c r="BM1228" s="9" t="s">
        <v>177</v>
      </c>
      <c r="BN1228" s="9" t="s">
        <v>470</v>
      </c>
      <c r="BO1228" s="9" t="s">
        <v>156</v>
      </c>
      <c r="BP1228" s="17">
        <v>45380</v>
      </c>
      <c r="BQ1228" s="17" t="s">
        <v>156</v>
      </c>
      <c r="BR1228" s="17">
        <v>45380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45118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45118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45118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193</v>
      </c>
      <c r="CY1228" s="17" t="s">
        <v>156</v>
      </c>
      <c r="CZ1228" s="17" t="s">
        <v>156</v>
      </c>
      <c r="DA1228" s="17">
        <v>45118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45118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24</v>
      </c>
      <c r="DQ1228" s="16">
        <v>12</v>
      </c>
      <c r="DR1228" s="11">
        <v>12</v>
      </c>
      <c r="DS1228" s="16">
        <v>16</v>
      </c>
      <c r="DT1228" s="16">
        <v>0</v>
      </c>
      <c r="DU1228" s="11" t="s">
        <v>182</v>
      </c>
      <c r="DV1228" s="11" t="s">
        <v>182</v>
      </c>
      <c r="DW1228" s="27" t="s">
        <v>156</v>
      </c>
      <c r="DX1228" s="27" t="s">
        <v>156</v>
      </c>
      <c r="DY1228" s="20" t="s">
        <v>3327</v>
      </c>
      <c r="DZ1228" s="16">
        <v>7</v>
      </c>
      <c r="EA1228" s="16">
        <v>33</v>
      </c>
      <c r="EB1228" s="27" t="s">
        <v>185</v>
      </c>
      <c r="EC1228" s="27" t="s">
        <v>185</v>
      </c>
      <c r="ED1228" s="27" t="s">
        <v>182</v>
      </c>
      <c r="EE1228" s="29">
        <v>45118.979803240742</v>
      </c>
      <c r="EF1228" s="28" t="s">
        <v>186</v>
      </c>
      <c r="EG1228" s="28" t="s">
        <v>156</v>
      </c>
      <c r="EH1228" s="28" t="s">
        <v>187</v>
      </c>
      <c r="EI1228" s="29">
        <v>45118.979803240742</v>
      </c>
      <c r="EJ1228" s="28" t="s">
        <v>186</v>
      </c>
      <c r="EK1228" s="28" t="s">
        <v>156</v>
      </c>
      <c r="EL1228" s="28" t="s">
        <v>187</v>
      </c>
      <c r="EM1228" s="45" t="s">
        <v>3713</v>
      </c>
      <c r="EN1228" s="46" t="str">
        <f t="shared" si="134"/>
        <v>344H074F</v>
      </c>
      <c r="EO1228" s="47">
        <f t="shared" si="135"/>
        <v>45340</v>
      </c>
      <c r="EP1228" s="47" t="str">
        <f t="shared" si="136"/>
        <v/>
      </c>
      <c r="EQ1228" s="48" t="str">
        <f t="shared" ca="1" si="137"/>
        <v>Y</v>
      </c>
      <c r="ER1228" s="49" t="str">
        <f t="shared" si="138"/>
        <v/>
      </c>
      <c r="ES1228" s="50"/>
      <c r="ET1228" s="51" t="str">
        <f t="shared" si="139"/>
        <v/>
      </c>
      <c r="EU1228" s="52" t="str">
        <f t="shared" si="140"/>
        <v/>
      </c>
      <c r="EV1228" s="46"/>
      <c r="EW1228" s="23" t="s">
        <v>3721</v>
      </c>
    </row>
    <row r="1229" spans="1:153" ht="14.25" hidden="1" customHeight="1">
      <c r="A1229" s="8">
        <v>1222</v>
      </c>
      <c r="B1229" s="9" t="s">
        <v>3316</v>
      </c>
      <c r="C1229" s="10" t="s">
        <v>142</v>
      </c>
      <c r="D1229" s="10" t="s">
        <v>143</v>
      </c>
      <c r="E1229" s="10" t="s">
        <v>142</v>
      </c>
      <c r="F1229" s="9" t="s">
        <v>144</v>
      </c>
      <c r="G1229" s="10" t="s">
        <v>145</v>
      </c>
      <c r="H1229" s="9" t="s">
        <v>146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153</v>
      </c>
      <c r="S1229" s="9" t="s">
        <v>154</v>
      </c>
      <c r="T1229" s="9" t="s">
        <v>153</v>
      </c>
      <c r="U1229" s="9" t="s">
        <v>337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3317</v>
      </c>
      <c r="AA1229" s="9" t="s">
        <v>158</v>
      </c>
      <c r="AB1229" s="12" t="s">
        <v>159</v>
      </c>
      <c r="AC1229" s="10" t="s">
        <v>3318</v>
      </c>
      <c r="AD1229" s="9" t="s">
        <v>161</v>
      </c>
      <c r="AE1229" s="13" t="s">
        <v>162</v>
      </c>
      <c r="AF1229" s="14" t="s">
        <v>163</v>
      </c>
      <c r="AG1229" s="10" t="s">
        <v>3324</v>
      </c>
      <c r="AH1229" s="11" t="s">
        <v>165</v>
      </c>
      <c r="AI1229" s="11" t="s">
        <v>166</v>
      </c>
      <c r="AJ1229" s="10" t="s">
        <v>167</v>
      </c>
      <c r="AK1229" s="11" t="s">
        <v>166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4.5</v>
      </c>
      <c r="AU1229" s="10" t="s">
        <v>206</v>
      </c>
      <c r="AV1229" s="16">
        <v>10500</v>
      </c>
      <c r="AW1229" s="16">
        <v>12000</v>
      </c>
      <c r="AX1229" s="16">
        <v>0</v>
      </c>
      <c r="AY1229" s="16">
        <v>2500</v>
      </c>
      <c r="AZ1229" s="16">
        <v>0</v>
      </c>
      <c r="BA1229" s="17">
        <v>45275</v>
      </c>
      <c r="BB1229" s="30" t="s">
        <v>246</v>
      </c>
      <c r="BC1229" s="18" t="s">
        <v>156</v>
      </c>
      <c r="BD1229" s="17">
        <v>45412</v>
      </c>
      <c r="BE1229" s="17">
        <v>45473</v>
      </c>
      <c r="BF1229" s="17">
        <v>45245</v>
      </c>
      <c r="BG1229" s="10">
        <v>86262049</v>
      </c>
      <c r="BH1229" s="9" t="s">
        <v>247</v>
      </c>
      <c r="BI1229" s="19">
        <v>45323</v>
      </c>
      <c r="BJ1229" s="20">
        <v>45348</v>
      </c>
      <c r="BK1229" s="16">
        <v>830</v>
      </c>
      <c r="BL1229" s="16">
        <v>3735</v>
      </c>
      <c r="BM1229" s="9" t="s">
        <v>177</v>
      </c>
      <c r="BN1229" s="9" t="s">
        <v>226</v>
      </c>
      <c r="BO1229" s="9" t="s">
        <v>156</v>
      </c>
      <c r="BP1229" s="17">
        <v>45394</v>
      </c>
      <c r="BQ1229" s="17" t="s">
        <v>156</v>
      </c>
      <c r="BR1229" s="17">
        <v>45394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>
        <v>45118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 t="s">
        <v>156</v>
      </c>
      <c r="CD1229" s="10" t="s">
        <v>156</v>
      </c>
      <c r="CE1229" s="17" t="s">
        <v>156</v>
      </c>
      <c r="CF1229" s="17" t="s">
        <v>156</v>
      </c>
      <c r="CG1229" s="17">
        <v>45118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>
        <v>45118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 t="s">
        <v>156</v>
      </c>
      <c r="CX1229" s="10" t="s">
        <v>193</v>
      </c>
      <c r="CY1229" s="17" t="s">
        <v>156</v>
      </c>
      <c r="CZ1229" s="17" t="s">
        <v>156</v>
      </c>
      <c r="DA1229" s="17">
        <v>45118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 t="s">
        <v>156</v>
      </c>
      <c r="DH1229" s="10" t="s">
        <v>156</v>
      </c>
      <c r="DI1229" s="17" t="s">
        <v>156</v>
      </c>
      <c r="DJ1229" s="17" t="s">
        <v>156</v>
      </c>
      <c r="DK1229" s="17">
        <v>45118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24</v>
      </c>
      <c r="DQ1229" s="16">
        <v>12</v>
      </c>
      <c r="DR1229" s="11">
        <v>12</v>
      </c>
      <c r="DS1229" s="16">
        <v>16</v>
      </c>
      <c r="DT1229" s="16">
        <v>0</v>
      </c>
      <c r="DU1229" s="11" t="s">
        <v>182</v>
      </c>
      <c r="DV1229" s="11" t="s">
        <v>182</v>
      </c>
      <c r="DW1229" s="27" t="s">
        <v>156</v>
      </c>
      <c r="DX1229" s="27" t="s">
        <v>156</v>
      </c>
      <c r="DY1229" s="20" t="s">
        <v>3328</v>
      </c>
      <c r="DZ1229" s="16">
        <v>7</v>
      </c>
      <c r="EA1229" s="16">
        <v>33</v>
      </c>
      <c r="EB1229" s="27" t="s">
        <v>185</v>
      </c>
      <c r="EC1229" s="27" t="s">
        <v>185</v>
      </c>
      <c r="ED1229" s="27" t="s">
        <v>182</v>
      </c>
      <c r="EE1229" s="29">
        <v>45118.979803240742</v>
      </c>
      <c r="EF1229" s="28" t="s">
        <v>186</v>
      </c>
      <c r="EG1229" s="28" t="s">
        <v>156</v>
      </c>
      <c r="EH1229" s="28" t="s">
        <v>187</v>
      </c>
      <c r="EI1229" s="29">
        <v>45118.979803240742</v>
      </c>
      <c r="EJ1229" s="28" t="s">
        <v>186</v>
      </c>
      <c r="EK1229" s="28" t="s">
        <v>156</v>
      </c>
      <c r="EL1229" s="28" t="s">
        <v>187</v>
      </c>
      <c r="EM1229" s="45"/>
      <c r="EN1229" s="46" t="str">
        <f t="shared" si="134"/>
        <v>344H074F</v>
      </c>
      <c r="EO1229" s="47">
        <f t="shared" si="135"/>
        <v>45354</v>
      </c>
      <c r="EP1229" s="47" t="str">
        <f t="shared" si="136"/>
        <v/>
      </c>
      <c r="EQ1229" s="48" t="str">
        <f t="shared" ca="1" si="137"/>
        <v>Y</v>
      </c>
      <c r="ER1229" s="49" t="str">
        <f t="shared" si="138"/>
        <v/>
      </c>
      <c r="ES1229" s="50"/>
      <c r="ET1229" s="51" t="str">
        <f t="shared" si="139"/>
        <v/>
      </c>
      <c r="EU1229" s="52" t="str">
        <f t="shared" si="140"/>
        <v/>
      </c>
      <c r="EV1229" s="46"/>
      <c r="EW1229" s="23" t="s">
        <v>3717</v>
      </c>
    </row>
    <row r="1230" spans="1:153" ht="14.25" hidden="1" customHeight="1">
      <c r="A1230" s="8">
        <v>1223</v>
      </c>
      <c r="B1230" s="9" t="s">
        <v>3316</v>
      </c>
      <c r="C1230" s="10" t="s">
        <v>142</v>
      </c>
      <c r="D1230" s="10" t="s">
        <v>143</v>
      </c>
      <c r="E1230" s="10" t="s">
        <v>142</v>
      </c>
      <c r="F1230" s="9" t="s">
        <v>144</v>
      </c>
      <c r="G1230" s="10" t="s">
        <v>145</v>
      </c>
      <c r="H1230" s="9" t="s">
        <v>146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153</v>
      </c>
      <c r="S1230" s="9" t="s">
        <v>154</v>
      </c>
      <c r="T1230" s="9" t="s">
        <v>153</v>
      </c>
      <c r="U1230" s="9" t="s">
        <v>337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3317</v>
      </c>
      <c r="AA1230" s="9" t="s">
        <v>158</v>
      </c>
      <c r="AB1230" s="12" t="s">
        <v>159</v>
      </c>
      <c r="AC1230" s="10" t="s">
        <v>3318</v>
      </c>
      <c r="AD1230" s="9" t="s">
        <v>161</v>
      </c>
      <c r="AE1230" s="13" t="s">
        <v>162</v>
      </c>
      <c r="AF1230" s="14" t="s">
        <v>163</v>
      </c>
      <c r="AG1230" s="10" t="s">
        <v>3324</v>
      </c>
      <c r="AH1230" s="11" t="s">
        <v>165</v>
      </c>
      <c r="AI1230" s="11" t="s">
        <v>166</v>
      </c>
      <c r="AJ1230" s="10" t="s">
        <v>167</v>
      </c>
      <c r="AK1230" s="11" t="s">
        <v>166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4.5</v>
      </c>
      <c r="AU1230" s="10" t="s">
        <v>206</v>
      </c>
      <c r="AV1230" s="16">
        <v>10500</v>
      </c>
      <c r="AW1230" s="16">
        <v>12000</v>
      </c>
      <c r="AX1230" s="16">
        <v>0</v>
      </c>
      <c r="AY1230" s="16">
        <v>2500</v>
      </c>
      <c r="AZ1230" s="16">
        <v>0</v>
      </c>
      <c r="BA1230" s="17">
        <v>45275</v>
      </c>
      <c r="BB1230" s="30" t="s">
        <v>246</v>
      </c>
      <c r="BC1230" s="18" t="s">
        <v>156</v>
      </c>
      <c r="BD1230" s="17">
        <v>45412</v>
      </c>
      <c r="BE1230" s="17">
        <v>45473</v>
      </c>
      <c r="BF1230" s="17">
        <v>45245</v>
      </c>
      <c r="BG1230" s="10">
        <v>86262050</v>
      </c>
      <c r="BH1230" s="9" t="s">
        <v>176</v>
      </c>
      <c r="BI1230" s="19">
        <v>45352</v>
      </c>
      <c r="BJ1230" s="20">
        <v>45362</v>
      </c>
      <c r="BK1230" s="16">
        <v>870</v>
      </c>
      <c r="BL1230" s="16">
        <v>3915</v>
      </c>
      <c r="BM1230" s="9" t="s">
        <v>177</v>
      </c>
      <c r="BN1230" s="9" t="s">
        <v>226</v>
      </c>
      <c r="BO1230" s="9" t="s">
        <v>156</v>
      </c>
      <c r="BP1230" s="17">
        <v>45408</v>
      </c>
      <c r="BQ1230" s="17" t="s">
        <v>156</v>
      </c>
      <c r="BR1230" s="17">
        <v>45408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>
        <v>45118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 t="s">
        <v>156</v>
      </c>
      <c r="CD1230" s="10" t="s">
        <v>156</v>
      </c>
      <c r="CE1230" s="17" t="s">
        <v>156</v>
      </c>
      <c r="CF1230" s="17" t="s">
        <v>156</v>
      </c>
      <c r="CG1230" s="17">
        <v>45118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>
        <v>45118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 t="s">
        <v>156</v>
      </c>
      <c r="CX1230" s="10" t="s">
        <v>193</v>
      </c>
      <c r="CY1230" s="17" t="s">
        <v>156</v>
      </c>
      <c r="CZ1230" s="17" t="s">
        <v>156</v>
      </c>
      <c r="DA1230" s="17">
        <v>45118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 t="s">
        <v>156</v>
      </c>
      <c r="DH1230" s="10" t="s">
        <v>156</v>
      </c>
      <c r="DI1230" s="17" t="s">
        <v>156</v>
      </c>
      <c r="DJ1230" s="17" t="s">
        <v>156</v>
      </c>
      <c r="DK1230" s="17">
        <v>45118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24</v>
      </c>
      <c r="DQ1230" s="16">
        <v>12</v>
      </c>
      <c r="DR1230" s="11">
        <v>12</v>
      </c>
      <c r="DS1230" s="16">
        <v>16</v>
      </c>
      <c r="DT1230" s="16">
        <v>0</v>
      </c>
      <c r="DU1230" s="11" t="s">
        <v>182</v>
      </c>
      <c r="DV1230" s="11" t="s">
        <v>182</v>
      </c>
      <c r="DW1230" s="27" t="s">
        <v>156</v>
      </c>
      <c r="DX1230" s="27" t="s">
        <v>156</v>
      </c>
      <c r="DY1230" s="20" t="s">
        <v>3329</v>
      </c>
      <c r="DZ1230" s="16">
        <v>7</v>
      </c>
      <c r="EA1230" s="16">
        <v>33</v>
      </c>
      <c r="EB1230" s="27" t="s">
        <v>185</v>
      </c>
      <c r="EC1230" s="27" t="s">
        <v>185</v>
      </c>
      <c r="ED1230" s="27" t="s">
        <v>182</v>
      </c>
      <c r="EE1230" s="29">
        <v>45118.979803240742</v>
      </c>
      <c r="EF1230" s="28" t="s">
        <v>186</v>
      </c>
      <c r="EG1230" s="28" t="s">
        <v>156</v>
      </c>
      <c r="EH1230" s="28" t="s">
        <v>187</v>
      </c>
      <c r="EI1230" s="29">
        <v>45118.979803240742</v>
      </c>
      <c r="EJ1230" s="28" t="s">
        <v>186</v>
      </c>
      <c r="EK1230" s="28" t="s">
        <v>156</v>
      </c>
      <c r="EL1230" s="28" t="s">
        <v>187</v>
      </c>
      <c r="EM1230" s="45"/>
      <c r="EN1230" s="46" t="str">
        <f t="shared" si="134"/>
        <v>344H074F</v>
      </c>
      <c r="EO1230" s="47">
        <f t="shared" si="135"/>
        <v>45368</v>
      </c>
      <c r="EP1230" s="47" t="str">
        <f t="shared" si="136"/>
        <v/>
      </c>
      <c r="EQ1230" s="48" t="str">
        <f t="shared" ca="1" si="137"/>
        <v>Y</v>
      </c>
      <c r="ER1230" s="49" t="str">
        <f t="shared" si="138"/>
        <v/>
      </c>
      <c r="ES1230" s="50"/>
      <c r="ET1230" s="51" t="str">
        <f t="shared" si="139"/>
        <v/>
      </c>
      <c r="EU1230" s="52" t="str">
        <f t="shared" si="140"/>
        <v/>
      </c>
      <c r="EV1230" s="46"/>
      <c r="EW1230" s="23" t="s">
        <v>3717</v>
      </c>
    </row>
    <row r="1231" spans="1:153" ht="14.25" customHeight="1">
      <c r="A1231" s="8">
        <v>1224</v>
      </c>
      <c r="B1231" s="9" t="s">
        <v>3316</v>
      </c>
      <c r="C1231" s="10" t="s">
        <v>142</v>
      </c>
      <c r="D1231" s="10" t="s">
        <v>143</v>
      </c>
      <c r="E1231" s="10" t="s">
        <v>142</v>
      </c>
      <c r="F1231" s="9" t="s">
        <v>144</v>
      </c>
      <c r="G1231" s="10" t="s">
        <v>145</v>
      </c>
      <c r="H1231" s="9" t="s">
        <v>146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153</v>
      </c>
      <c r="S1231" s="9" t="s">
        <v>154</v>
      </c>
      <c r="T1231" s="9" t="s">
        <v>153</v>
      </c>
      <c r="U1231" s="9" t="s">
        <v>337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3317</v>
      </c>
      <c r="AA1231" s="9" t="s">
        <v>158</v>
      </c>
      <c r="AB1231" s="12" t="s">
        <v>159</v>
      </c>
      <c r="AC1231" s="10" t="s">
        <v>3330</v>
      </c>
      <c r="AD1231" s="9" t="s">
        <v>3331</v>
      </c>
      <c r="AE1231" s="13" t="s">
        <v>3332</v>
      </c>
      <c r="AF1231" s="14" t="s">
        <v>163</v>
      </c>
      <c r="AG1231" s="10" t="s">
        <v>3333</v>
      </c>
      <c r="AH1231" s="11" t="s">
        <v>165</v>
      </c>
      <c r="AI1231" s="11" t="s">
        <v>166</v>
      </c>
      <c r="AJ1231" s="10" t="s">
        <v>167</v>
      </c>
      <c r="AK1231" s="11" t="s">
        <v>166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4.5</v>
      </c>
      <c r="AU1231" s="10" t="s">
        <v>142</v>
      </c>
      <c r="AV1231" s="16">
        <v>1500</v>
      </c>
      <c r="AW1231" s="16">
        <v>1500</v>
      </c>
      <c r="AX1231" s="16">
        <v>0</v>
      </c>
      <c r="AY1231" s="16">
        <v>0</v>
      </c>
      <c r="AZ1231" s="16">
        <v>0</v>
      </c>
      <c r="BA1231" s="17">
        <v>45275</v>
      </c>
      <c r="BB1231" s="30" t="s">
        <v>175</v>
      </c>
      <c r="BC1231" s="18">
        <v>45117</v>
      </c>
      <c r="BD1231" s="17">
        <v>45412</v>
      </c>
      <c r="BE1231" s="17">
        <v>45473</v>
      </c>
      <c r="BF1231" s="17">
        <v>45245</v>
      </c>
      <c r="BG1231" s="10">
        <v>85913143</v>
      </c>
      <c r="BH1231" s="9" t="s">
        <v>414</v>
      </c>
      <c r="BI1231" s="19">
        <v>45170</v>
      </c>
      <c r="BJ1231" s="20">
        <v>45173</v>
      </c>
      <c r="BK1231" s="16">
        <v>1496</v>
      </c>
      <c r="BL1231" s="16">
        <v>6732</v>
      </c>
      <c r="BM1231" s="9" t="s">
        <v>177</v>
      </c>
      <c r="BN1231" s="9" t="s">
        <v>436</v>
      </c>
      <c r="BO1231" s="9" t="s">
        <v>635</v>
      </c>
      <c r="BP1231" s="17">
        <v>45245</v>
      </c>
      <c r="BQ1231" s="17" t="s">
        <v>156</v>
      </c>
      <c r="BR1231" s="17">
        <v>45254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>
        <v>45090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>
        <v>45097</v>
      </c>
      <c r="CD1231" s="10" t="s">
        <v>156</v>
      </c>
      <c r="CE1231" s="17" t="s">
        <v>156</v>
      </c>
      <c r="CF1231" s="17" t="s">
        <v>156</v>
      </c>
      <c r="CG1231" s="17">
        <v>45090</v>
      </c>
      <c r="CH1231" s="17">
        <v>45100</v>
      </c>
      <c r="CI1231" s="16">
        <v>1500</v>
      </c>
      <c r="CJ1231" s="10" t="s">
        <v>3334</v>
      </c>
      <c r="CK1231" s="10" t="s">
        <v>230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>
        <v>45090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>
        <v>45104</v>
      </c>
      <c r="CX1231" s="10" t="s">
        <v>193</v>
      </c>
      <c r="CY1231" s="17" t="s">
        <v>156</v>
      </c>
      <c r="CZ1231" s="17" t="s">
        <v>156</v>
      </c>
      <c r="DA1231" s="17">
        <v>45090</v>
      </c>
      <c r="DB1231" s="17">
        <v>45100</v>
      </c>
      <c r="DC1231" s="16">
        <v>1496</v>
      </c>
      <c r="DD1231" s="10" t="s">
        <v>3335</v>
      </c>
      <c r="DE1231" s="10" t="s">
        <v>659</v>
      </c>
      <c r="DF1231" s="18" t="s">
        <v>156</v>
      </c>
      <c r="DG1231" s="17">
        <v>45111</v>
      </c>
      <c r="DH1231" s="10" t="s">
        <v>1874</v>
      </c>
      <c r="DI1231" s="17" t="s">
        <v>156</v>
      </c>
      <c r="DJ1231" s="17" t="s">
        <v>156</v>
      </c>
      <c r="DK1231" s="17">
        <v>45090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24</v>
      </c>
      <c r="DQ1231" s="16">
        <v>12</v>
      </c>
      <c r="DR1231" s="11">
        <v>12</v>
      </c>
      <c r="DS1231" s="16">
        <v>16</v>
      </c>
      <c r="DT1231" s="16">
        <v>0</v>
      </c>
      <c r="DU1231" s="11" t="s">
        <v>181</v>
      </c>
      <c r="DV1231" s="11" t="s">
        <v>182</v>
      </c>
      <c r="DW1231" s="27" t="s">
        <v>156</v>
      </c>
      <c r="DX1231" s="27" t="s">
        <v>156</v>
      </c>
      <c r="DY1231" s="20" t="s">
        <v>2088</v>
      </c>
      <c r="DZ1231" s="16">
        <v>7</v>
      </c>
      <c r="EA1231" s="16">
        <v>33</v>
      </c>
      <c r="EB1231" s="27" t="s">
        <v>185</v>
      </c>
      <c r="EC1231" s="27" t="s">
        <v>185</v>
      </c>
      <c r="ED1231" s="27" t="s">
        <v>182</v>
      </c>
      <c r="EE1231" s="29">
        <v>45091.010335648149</v>
      </c>
      <c r="EF1231" s="28" t="s">
        <v>186</v>
      </c>
      <c r="EG1231" s="28" t="s">
        <v>156</v>
      </c>
      <c r="EH1231" s="28" t="s">
        <v>187</v>
      </c>
      <c r="EI1231" s="29">
        <v>45100.773368055554</v>
      </c>
      <c r="EJ1231" s="28" t="s">
        <v>2254</v>
      </c>
      <c r="EK1231" s="28" t="s">
        <v>2255</v>
      </c>
      <c r="EL1231" s="28" t="s">
        <v>237</v>
      </c>
      <c r="EM1231" s="45" t="s">
        <v>3713</v>
      </c>
      <c r="EN1231" s="46" t="str">
        <f t="shared" si="134"/>
        <v>344H074G</v>
      </c>
      <c r="EO1231" s="47">
        <f t="shared" si="135"/>
        <v>45205</v>
      </c>
      <c r="EP1231" s="47">
        <f t="shared" si="136"/>
        <v>45104</v>
      </c>
      <c r="EQ1231" s="48" t="str">
        <f t="shared" ca="1" si="137"/>
        <v>Past</v>
      </c>
      <c r="ER1231" s="49">
        <f t="shared" si="138"/>
        <v>101</v>
      </c>
      <c r="ES1231" s="50"/>
      <c r="ET1231" s="51">
        <f t="shared" si="139"/>
        <v>101</v>
      </c>
      <c r="EU1231" s="52">
        <f t="shared" si="140"/>
        <v>151096</v>
      </c>
      <c r="EV1231" s="46"/>
      <c r="EW1231" s="23" t="s">
        <v>3714</v>
      </c>
    </row>
    <row r="1232" spans="1:153" ht="14.25" customHeight="1">
      <c r="A1232" s="8">
        <v>1225</v>
      </c>
      <c r="B1232" s="9" t="s">
        <v>3316</v>
      </c>
      <c r="C1232" s="10" t="s">
        <v>142</v>
      </c>
      <c r="D1232" s="10" t="s">
        <v>143</v>
      </c>
      <c r="E1232" s="10" t="s">
        <v>142</v>
      </c>
      <c r="F1232" s="9" t="s">
        <v>144</v>
      </c>
      <c r="G1232" s="10" t="s">
        <v>145</v>
      </c>
      <c r="H1232" s="9" t="s">
        <v>146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213</v>
      </c>
      <c r="S1232" s="9" t="s">
        <v>154</v>
      </c>
      <c r="T1232" s="9" t="s">
        <v>214</v>
      </c>
      <c r="U1232" s="9" t="s">
        <v>337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3336</v>
      </c>
      <c r="AA1232" s="9" t="s">
        <v>3337</v>
      </c>
      <c r="AB1232" s="12" t="s">
        <v>218</v>
      </c>
      <c r="AC1232" s="10" t="s">
        <v>3338</v>
      </c>
      <c r="AD1232" s="9" t="s">
        <v>3337</v>
      </c>
      <c r="AE1232" s="13" t="s">
        <v>218</v>
      </c>
      <c r="AF1232" s="14" t="s">
        <v>2389</v>
      </c>
      <c r="AG1232" s="10" t="s">
        <v>3339</v>
      </c>
      <c r="AH1232" s="11" t="s">
        <v>222</v>
      </c>
      <c r="AI1232" s="11" t="s">
        <v>223</v>
      </c>
      <c r="AJ1232" s="10" t="s">
        <v>224</v>
      </c>
      <c r="AK1232" s="11" t="s">
        <v>223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5.3</v>
      </c>
      <c r="AU1232" s="10" t="s">
        <v>142</v>
      </c>
      <c r="AV1232" s="16">
        <v>18000</v>
      </c>
      <c r="AW1232" s="16">
        <v>18000</v>
      </c>
      <c r="AX1232" s="16">
        <v>0</v>
      </c>
      <c r="AY1232" s="16">
        <v>6000</v>
      </c>
      <c r="AZ1232" s="16">
        <v>0</v>
      </c>
      <c r="BA1232" s="17">
        <v>45275</v>
      </c>
      <c r="BB1232" s="30" t="s">
        <v>175</v>
      </c>
      <c r="BC1232" s="18">
        <v>45117</v>
      </c>
      <c r="BD1232" s="17">
        <v>45412</v>
      </c>
      <c r="BE1232" s="17">
        <v>45473</v>
      </c>
      <c r="BF1232" s="17">
        <v>45245</v>
      </c>
      <c r="BG1232" s="10">
        <v>85633883</v>
      </c>
      <c r="BH1232" s="9" t="s">
        <v>414</v>
      </c>
      <c r="BI1232" s="19">
        <v>45108</v>
      </c>
      <c r="BJ1232" s="20">
        <v>45110</v>
      </c>
      <c r="BK1232" s="16">
        <v>1498</v>
      </c>
      <c r="BL1232" s="16">
        <v>7939</v>
      </c>
      <c r="BM1232" s="9" t="s">
        <v>177</v>
      </c>
      <c r="BN1232" s="9" t="s">
        <v>436</v>
      </c>
      <c r="BO1232" s="9" t="s">
        <v>635</v>
      </c>
      <c r="BP1232" s="17">
        <v>45245</v>
      </c>
      <c r="BQ1232" s="17">
        <v>45245</v>
      </c>
      <c r="BR1232" s="17">
        <v>45254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45064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45064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45064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193</v>
      </c>
      <c r="CY1232" s="17" t="s">
        <v>156</v>
      </c>
      <c r="CZ1232" s="17" t="s">
        <v>156</v>
      </c>
      <c r="DA1232" s="17">
        <v>45064</v>
      </c>
      <c r="DB1232" s="17">
        <v>45069</v>
      </c>
      <c r="DC1232" s="16">
        <v>1498</v>
      </c>
      <c r="DD1232" s="10" t="s">
        <v>3340</v>
      </c>
      <c r="DE1232" s="10" t="s">
        <v>3341</v>
      </c>
      <c r="DF1232" s="18" t="s">
        <v>156</v>
      </c>
      <c r="DG1232" s="17">
        <v>45118</v>
      </c>
      <c r="DH1232" s="10" t="s">
        <v>1874</v>
      </c>
      <c r="DI1232" s="17" t="s">
        <v>156</v>
      </c>
      <c r="DJ1232" s="17" t="s">
        <v>156</v>
      </c>
      <c r="DK1232" s="17">
        <v>45064</v>
      </c>
      <c r="DL1232" s="17">
        <v>45114</v>
      </c>
      <c r="DM1232" s="16">
        <v>1498</v>
      </c>
      <c r="DN1232" s="10" t="s">
        <v>3342</v>
      </c>
      <c r="DO1232" s="10" t="s">
        <v>661</v>
      </c>
      <c r="DP1232" s="16">
        <v>10</v>
      </c>
      <c r="DQ1232" s="16">
        <v>12</v>
      </c>
      <c r="DR1232" s="11">
        <v>10</v>
      </c>
      <c r="DS1232" s="16">
        <v>12</v>
      </c>
      <c r="DT1232" s="16">
        <v>0</v>
      </c>
      <c r="DU1232" s="11" t="s">
        <v>181</v>
      </c>
      <c r="DV1232" s="11" t="s">
        <v>182</v>
      </c>
      <c r="DW1232" s="27" t="s">
        <v>156</v>
      </c>
      <c r="DX1232" s="27" t="s">
        <v>156</v>
      </c>
      <c r="DY1232" s="20" t="s">
        <v>2088</v>
      </c>
      <c r="DZ1232" s="16">
        <v>7</v>
      </c>
      <c r="EA1232" s="16">
        <v>33</v>
      </c>
      <c r="EB1232" s="27" t="s">
        <v>185</v>
      </c>
      <c r="EC1232" s="27" t="s">
        <v>185</v>
      </c>
      <c r="ED1232" s="27" t="s">
        <v>182</v>
      </c>
      <c r="EE1232" s="29">
        <v>45065.035868055558</v>
      </c>
      <c r="EF1232" s="28" t="s">
        <v>186</v>
      </c>
      <c r="EG1232" s="28" t="s">
        <v>156</v>
      </c>
      <c r="EH1232" s="28" t="s">
        <v>187</v>
      </c>
      <c r="EI1232" s="29">
        <v>45114.827662037038</v>
      </c>
      <c r="EJ1232" s="28" t="s">
        <v>492</v>
      </c>
      <c r="EK1232" s="28" t="s">
        <v>493</v>
      </c>
      <c r="EL1232" s="28" t="s">
        <v>237</v>
      </c>
      <c r="EM1232" s="45" t="s">
        <v>3713</v>
      </c>
      <c r="EN1232" s="46" t="str">
        <f t="shared" si="134"/>
        <v>344H073A</v>
      </c>
      <c r="EO1232" s="47">
        <f t="shared" si="135"/>
        <v>45205</v>
      </c>
      <c r="EP1232" s="47" t="str">
        <f t="shared" si="136"/>
        <v/>
      </c>
      <c r="EQ1232" s="48" t="str">
        <f t="shared" ca="1" si="137"/>
        <v>Y</v>
      </c>
      <c r="ER1232" s="49" t="str">
        <f t="shared" si="138"/>
        <v/>
      </c>
      <c r="ES1232" s="50"/>
      <c r="ET1232" s="51" t="str">
        <f t="shared" si="139"/>
        <v/>
      </c>
      <c r="EU1232" s="52" t="str">
        <f t="shared" si="140"/>
        <v/>
      </c>
      <c r="EV1232" s="46"/>
      <c r="EW1232" s="23" t="s">
        <v>3714</v>
      </c>
    </row>
    <row r="1233" spans="1:153" ht="14.25" customHeight="1">
      <c r="A1233" s="8">
        <v>1226</v>
      </c>
      <c r="B1233" s="9" t="s">
        <v>3316</v>
      </c>
      <c r="C1233" s="10" t="s">
        <v>142</v>
      </c>
      <c r="D1233" s="10" t="s">
        <v>143</v>
      </c>
      <c r="E1233" s="10" t="s">
        <v>142</v>
      </c>
      <c r="F1233" s="9" t="s">
        <v>144</v>
      </c>
      <c r="G1233" s="10" t="s">
        <v>145</v>
      </c>
      <c r="H1233" s="9" t="s">
        <v>146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213</v>
      </c>
      <c r="S1233" s="9" t="s">
        <v>154</v>
      </c>
      <c r="T1233" s="9" t="s">
        <v>214</v>
      </c>
      <c r="U1233" s="9" t="s">
        <v>337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3336</v>
      </c>
      <c r="AA1233" s="9" t="s">
        <v>3337</v>
      </c>
      <c r="AB1233" s="12" t="s">
        <v>218</v>
      </c>
      <c r="AC1233" s="10" t="s">
        <v>3338</v>
      </c>
      <c r="AD1233" s="9" t="s">
        <v>3337</v>
      </c>
      <c r="AE1233" s="13" t="s">
        <v>218</v>
      </c>
      <c r="AF1233" s="14" t="s">
        <v>2389</v>
      </c>
      <c r="AG1233" s="10" t="s">
        <v>3339</v>
      </c>
      <c r="AH1233" s="11" t="s">
        <v>222</v>
      </c>
      <c r="AI1233" s="11" t="s">
        <v>223</v>
      </c>
      <c r="AJ1233" s="10" t="s">
        <v>224</v>
      </c>
      <c r="AK1233" s="11" t="s">
        <v>223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5.3</v>
      </c>
      <c r="AU1233" s="10" t="s">
        <v>142</v>
      </c>
      <c r="AV1233" s="16">
        <v>18000</v>
      </c>
      <c r="AW1233" s="16">
        <v>18000</v>
      </c>
      <c r="AX1233" s="16">
        <v>0</v>
      </c>
      <c r="AY1233" s="16">
        <v>6000</v>
      </c>
      <c r="AZ1233" s="16">
        <v>0</v>
      </c>
      <c r="BA1233" s="17">
        <v>45275</v>
      </c>
      <c r="BB1233" s="30" t="s">
        <v>175</v>
      </c>
      <c r="BC1233" s="18">
        <v>45117</v>
      </c>
      <c r="BD1233" s="17">
        <v>45412</v>
      </c>
      <c r="BE1233" s="17">
        <v>45473</v>
      </c>
      <c r="BF1233" s="17">
        <v>45245</v>
      </c>
      <c r="BG1233" s="10">
        <v>86233418</v>
      </c>
      <c r="BH1233" s="9" t="s">
        <v>319</v>
      </c>
      <c r="BI1233" s="19">
        <v>45231</v>
      </c>
      <c r="BJ1233" s="20">
        <v>45236</v>
      </c>
      <c r="BK1233" s="16">
        <v>3500</v>
      </c>
      <c r="BL1233" s="16">
        <v>18550</v>
      </c>
      <c r="BM1233" s="9" t="s">
        <v>177</v>
      </c>
      <c r="BN1233" s="9" t="s">
        <v>383</v>
      </c>
      <c r="BO1233" s="9" t="s">
        <v>156</v>
      </c>
      <c r="BP1233" s="17">
        <v>45275</v>
      </c>
      <c r="BQ1233" s="17" t="s">
        <v>156</v>
      </c>
      <c r="BR1233" s="17" t="s">
        <v>156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 t="s">
        <v>156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 t="s">
        <v>156</v>
      </c>
      <c r="CD1233" s="10" t="s">
        <v>156</v>
      </c>
      <c r="CE1233" s="17" t="s">
        <v>156</v>
      </c>
      <c r="CF1233" s="17" t="s">
        <v>156</v>
      </c>
      <c r="CG1233" s="17" t="s">
        <v>156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 t="s">
        <v>156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 t="s">
        <v>156</v>
      </c>
      <c r="CX1233" s="10" t="s">
        <v>193</v>
      </c>
      <c r="CY1233" s="17" t="s">
        <v>156</v>
      </c>
      <c r="CZ1233" s="17" t="s">
        <v>156</v>
      </c>
      <c r="DA1233" s="17" t="s">
        <v>156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 t="s">
        <v>156</v>
      </c>
      <c r="DH1233" s="10" t="s">
        <v>156</v>
      </c>
      <c r="DI1233" s="17" t="s">
        <v>156</v>
      </c>
      <c r="DJ1233" s="17" t="s">
        <v>156</v>
      </c>
      <c r="DK1233" s="17" t="s">
        <v>156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10</v>
      </c>
      <c r="DQ1233" s="16">
        <v>12</v>
      </c>
      <c r="DR1233" s="11">
        <v>10</v>
      </c>
      <c r="DS1233" s="16">
        <v>12</v>
      </c>
      <c r="DT1233" s="16">
        <v>0</v>
      </c>
      <c r="DU1233" s="11" t="s">
        <v>181</v>
      </c>
      <c r="DV1233" s="11" t="s">
        <v>182</v>
      </c>
      <c r="DW1233" s="27" t="s">
        <v>156</v>
      </c>
      <c r="DX1233" s="27" t="s">
        <v>156</v>
      </c>
      <c r="DY1233" s="20" t="s">
        <v>156</v>
      </c>
      <c r="DZ1233" s="16">
        <v>7</v>
      </c>
      <c r="EA1233" s="16">
        <v>33</v>
      </c>
      <c r="EB1233" s="27" t="s">
        <v>185</v>
      </c>
      <c r="EC1233" s="27" t="s">
        <v>185</v>
      </c>
      <c r="ED1233" s="27" t="s">
        <v>182</v>
      </c>
      <c r="EE1233" s="29">
        <v>45116.847731481481</v>
      </c>
      <c r="EF1233" s="28" t="s">
        <v>188</v>
      </c>
      <c r="EG1233" s="28" t="s">
        <v>189</v>
      </c>
      <c r="EH1233" s="28" t="s">
        <v>190</v>
      </c>
      <c r="EI1233" s="29">
        <v>45116.847731481481</v>
      </c>
      <c r="EJ1233" s="28" t="s">
        <v>188</v>
      </c>
      <c r="EK1233" s="28" t="s">
        <v>189</v>
      </c>
      <c r="EL1233" s="28" t="s">
        <v>190</v>
      </c>
      <c r="EM1233" s="45" t="s">
        <v>3713</v>
      </c>
      <c r="EN1233" s="46" t="str">
        <f t="shared" si="134"/>
        <v>344H073A</v>
      </c>
      <c r="EO1233" s="47">
        <f t="shared" si="135"/>
        <v>45235</v>
      </c>
      <c r="EP1233" s="47" t="str">
        <f t="shared" si="136"/>
        <v/>
      </c>
      <c r="EQ1233" s="48" t="str">
        <f t="shared" ca="1" si="137"/>
        <v>Y</v>
      </c>
      <c r="ER1233" s="49" t="str">
        <f t="shared" si="138"/>
        <v/>
      </c>
      <c r="ES1233" s="50"/>
      <c r="ET1233" s="51" t="str">
        <f t="shared" si="139"/>
        <v/>
      </c>
      <c r="EU1233" s="52" t="str">
        <f t="shared" si="140"/>
        <v/>
      </c>
      <c r="EV1233" s="46"/>
      <c r="EW1233" s="23" t="s">
        <v>3714</v>
      </c>
    </row>
    <row r="1234" spans="1:153" ht="14.25" customHeight="1">
      <c r="A1234" s="8">
        <v>1227</v>
      </c>
      <c r="B1234" s="9" t="s">
        <v>3316</v>
      </c>
      <c r="C1234" s="10" t="s">
        <v>142</v>
      </c>
      <c r="D1234" s="10" t="s">
        <v>143</v>
      </c>
      <c r="E1234" s="10" t="s">
        <v>142</v>
      </c>
      <c r="F1234" s="9" t="s">
        <v>144</v>
      </c>
      <c r="G1234" s="10" t="s">
        <v>145</v>
      </c>
      <c r="H1234" s="9" t="s">
        <v>146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213</v>
      </c>
      <c r="S1234" s="9" t="s">
        <v>154</v>
      </c>
      <c r="T1234" s="9" t="s">
        <v>214</v>
      </c>
      <c r="U1234" s="9" t="s">
        <v>337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3336</v>
      </c>
      <c r="AA1234" s="9" t="s">
        <v>3337</v>
      </c>
      <c r="AB1234" s="12" t="s">
        <v>218</v>
      </c>
      <c r="AC1234" s="10" t="s">
        <v>3338</v>
      </c>
      <c r="AD1234" s="9" t="s">
        <v>3337</v>
      </c>
      <c r="AE1234" s="13" t="s">
        <v>218</v>
      </c>
      <c r="AF1234" s="14" t="s">
        <v>2389</v>
      </c>
      <c r="AG1234" s="10" t="s">
        <v>3339</v>
      </c>
      <c r="AH1234" s="11" t="s">
        <v>222</v>
      </c>
      <c r="AI1234" s="11" t="s">
        <v>223</v>
      </c>
      <c r="AJ1234" s="10" t="s">
        <v>224</v>
      </c>
      <c r="AK1234" s="11" t="s">
        <v>223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5.3</v>
      </c>
      <c r="AU1234" s="10" t="s">
        <v>142</v>
      </c>
      <c r="AV1234" s="16">
        <v>18000</v>
      </c>
      <c r="AW1234" s="16">
        <v>18000</v>
      </c>
      <c r="AX1234" s="16">
        <v>0</v>
      </c>
      <c r="AY1234" s="16">
        <v>6000</v>
      </c>
      <c r="AZ1234" s="16">
        <v>0</v>
      </c>
      <c r="BA1234" s="17">
        <v>45275</v>
      </c>
      <c r="BB1234" s="30" t="s">
        <v>175</v>
      </c>
      <c r="BC1234" s="18">
        <v>45117</v>
      </c>
      <c r="BD1234" s="17">
        <v>45412</v>
      </c>
      <c r="BE1234" s="17">
        <v>45473</v>
      </c>
      <c r="BF1234" s="17">
        <v>45245</v>
      </c>
      <c r="BG1234" s="10">
        <v>86233419</v>
      </c>
      <c r="BH1234" s="9" t="s">
        <v>321</v>
      </c>
      <c r="BI1234" s="19">
        <v>45292</v>
      </c>
      <c r="BJ1234" s="20">
        <v>45292</v>
      </c>
      <c r="BK1234" s="16">
        <v>3000</v>
      </c>
      <c r="BL1234" s="16">
        <v>15900</v>
      </c>
      <c r="BM1234" s="9" t="s">
        <v>177</v>
      </c>
      <c r="BN1234" s="9" t="s">
        <v>470</v>
      </c>
      <c r="BO1234" s="9" t="s">
        <v>156</v>
      </c>
      <c r="BP1234" s="17">
        <v>45337</v>
      </c>
      <c r="BQ1234" s="17" t="s">
        <v>156</v>
      </c>
      <c r="BR1234" s="17" t="s">
        <v>156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 t="s">
        <v>156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 t="s">
        <v>156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 t="s">
        <v>156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193</v>
      </c>
      <c r="CY1234" s="17" t="s">
        <v>156</v>
      </c>
      <c r="CZ1234" s="17" t="s">
        <v>156</v>
      </c>
      <c r="DA1234" s="17" t="s">
        <v>156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 t="s">
        <v>156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10</v>
      </c>
      <c r="DQ1234" s="16">
        <v>12</v>
      </c>
      <c r="DR1234" s="11">
        <v>10</v>
      </c>
      <c r="DS1234" s="16">
        <v>12</v>
      </c>
      <c r="DT1234" s="16">
        <v>0</v>
      </c>
      <c r="DU1234" s="11" t="s">
        <v>181</v>
      </c>
      <c r="DV1234" s="11" t="s">
        <v>182</v>
      </c>
      <c r="DW1234" s="27" t="s">
        <v>156</v>
      </c>
      <c r="DX1234" s="27" t="s">
        <v>156</v>
      </c>
      <c r="DY1234" s="20" t="s">
        <v>3343</v>
      </c>
      <c r="DZ1234" s="16">
        <v>7</v>
      </c>
      <c r="EA1234" s="16">
        <v>33</v>
      </c>
      <c r="EB1234" s="27" t="s">
        <v>185</v>
      </c>
      <c r="EC1234" s="27" t="s">
        <v>185</v>
      </c>
      <c r="ED1234" s="27" t="s">
        <v>182</v>
      </c>
      <c r="EE1234" s="29">
        <v>45116.847731481481</v>
      </c>
      <c r="EF1234" s="28" t="s">
        <v>188</v>
      </c>
      <c r="EG1234" s="28" t="s">
        <v>189</v>
      </c>
      <c r="EH1234" s="28" t="s">
        <v>190</v>
      </c>
      <c r="EI1234" s="29">
        <v>45116.847731481481</v>
      </c>
      <c r="EJ1234" s="28" t="s">
        <v>188</v>
      </c>
      <c r="EK1234" s="28" t="s">
        <v>189</v>
      </c>
      <c r="EL1234" s="28" t="s">
        <v>190</v>
      </c>
      <c r="EM1234" s="45" t="s">
        <v>3713</v>
      </c>
      <c r="EN1234" s="46" t="str">
        <f t="shared" si="134"/>
        <v>344H073A</v>
      </c>
      <c r="EO1234" s="47">
        <f t="shared" si="135"/>
        <v>45297</v>
      </c>
      <c r="EP1234" s="47" t="str">
        <f t="shared" si="136"/>
        <v/>
      </c>
      <c r="EQ1234" s="48" t="str">
        <f t="shared" ca="1" si="137"/>
        <v>Y</v>
      </c>
      <c r="ER1234" s="49" t="str">
        <f t="shared" si="138"/>
        <v/>
      </c>
      <c r="ES1234" s="50"/>
      <c r="ET1234" s="51" t="str">
        <f t="shared" si="139"/>
        <v/>
      </c>
      <c r="EU1234" s="52" t="str">
        <f t="shared" si="140"/>
        <v/>
      </c>
      <c r="EV1234" s="46"/>
      <c r="EW1234" s="23" t="s">
        <v>3721</v>
      </c>
    </row>
    <row r="1235" spans="1:153" ht="14.25" customHeight="1">
      <c r="A1235" s="8">
        <v>1228</v>
      </c>
      <c r="B1235" s="9" t="s">
        <v>3316</v>
      </c>
      <c r="C1235" s="10" t="s">
        <v>142</v>
      </c>
      <c r="D1235" s="10" t="s">
        <v>143</v>
      </c>
      <c r="E1235" s="10" t="s">
        <v>142</v>
      </c>
      <c r="F1235" s="9" t="s">
        <v>144</v>
      </c>
      <c r="G1235" s="10" t="s">
        <v>145</v>
      </c>
      <c r="H1235" s="9" t="s">
        <v>146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213</v>
      </c>
      <c r="S1235" s="9" t="s">
        <v>154</v>
      </c>
      <c r="T1235" s="9" t="s">
        <v>214</v>
      </c>
      <c r="U1235" s="9" t="s">
        <v>337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3336</v>
      </c>
      <c r="AA1235" s="9" t="s">
        <v>3337</v>
      </c>
      <c r="AB1235" s="12" t="s">
        <v>218</v>
      </c>
      <c r="AC1235" s="10" t="s">
        <v>3338</v>
      </c>
      <c r="AD1235" s="9" t="s">
        <v>3337</v>
      </c>
      <c r="AE1235" s="13" t="s">
        <v>218</v>
      </c>
      <c r="AF1235" s="14" t="s">
        <v>2389</v>
      </c>
      <c r="AG1235" s="10" t="s">
        <v>3339</v>
      </c>
      <c r="AH1235" s="11" t="s">
        <v>222</v>
      </c>
      <c r="AI1235" s="11" t="s">
        <v>223</v>
      </c>
      <c r="AJ1235" s="10" t="s">
        <v>224</v>
      </c>
      <c r="AK1235" s="11" t="s">
        <v>223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5.3</v>
      </c>
      <c r="AU1235" s="10" t="s">
        <v>142</v>
      </c>
      <c r="AV1235" s="16">
        <v>18000</v>
      </c>
      <c r="AW1235" s="16">
        <v>18000</v>
      </c>
      <c r="AX1235" s="16">
        <v>0</v>
      </c>
      <c r="AY1235" s="16">
        <v>6000</v>
      </c>
      <c r="AZ1235" s="16">
        <v>0</v>
      </c>
      <c r="BA1235" s="17">
        <v>45275</v>
      </c>
      <c r="BB1235" s="30" t="s">
        <v>175</v>
      </c>
      <c r="BC1235" s="18">
        <v>45117</v>
      </c>
      <c r="BD1235" s="17">
        <v>45412</v>
      </c>
      <c r="BE1235" s="17">
        <v>45473</v>
      </c>
      <c r="BF1235" s="17">
        <v>45245</v>
      </c>
      <c r="BG1235" s="10">
        <v>86226918</v>
      </c>
      <c r="BH1235" s="9" t="s">
        <v>258</v>
      </c>
      <c r="BI1235" s="19">
        <v>45323</v>
      </c>
      <c r="BJ1235" s="20">
        <v>45327</v>
      </c>
      <c r="BK1235" s="16">
        <v>2000</v>
      </c>
      <c r="BL1235" s="16">
        <v>10600</v>
      </c>
      <c r="BM1235" s="9" t="s">
        <v>177</v>
      </c>
      <c r="BN1235" s="9" t="s">
        <v>470</v>
      </c>
      <c r="BO1235" s="9" t="s">
        <v>156</v>
      </c>
      <c r="BP1235" s="17">
        <v>45373</v>
      </c>
      <c r="BQ1235" s="17" t="s">
        <v>156</v>
      </c>
      <c r="BR1235" s="17">
        <v>45373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45113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 t="s">
        <v>156</v>
      </c>
      <c r="CD1235" s="10" t="s">
        <v>156</v>
      </c>
      <c r="CE1235" s="17" t="s">
        <v>156</v>
      </c>
      <c r="CF1235" s="17" t="s">
        <v>156</v>
      </c>
      <c r="CG1235" s="17">
        <v>45113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45113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 t="s">
        <v>156</v>
      </c>
      <c r="CX1235" s="10" t="s">
        <v>193</v>
      </c>
      <c r="CY1235" s="17" t="s">
        <v>156</v>
      </c>
      <c r="CZ1235" s="17" t="s">
        <v>156</v>
      </c>
      <c r="DA1235" s="17">
        <v>45113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 t="s">
        <v>156</v>
      </c>
      <c r="DH1235" s="10" t="s">
        <v>156</v>
      </c>
      <c r="DI1235" s="17" t="s">
        <v>156</v>
      </c>
      <c r="DJ1235" s="17" t="s">
        <v>156</v>
      </c>
      <c r="DK1235" s="17">
        <v>45113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10</v>
      </c>
      <c r="DQ1235" s="16">
        <v>12</v>
      </c>
      <c r="DR1235" s="11">
        <v>10</v>
      </c>
      <c r="DS1235" s="16">
        <v>12</v>
      </c>
      <c r="DT1235" s="16">
        <v>0</v>
      </c>
      <c r="DU1235" s="11" t="s">
        <v>181</v>
      </c>
      <c r="DV1235" s="11" t="s">
        <v>182</v>
      </c>
      <c r="DW1235" s="27" t="s">
        <v>156</v>
      </c>
      <c r="DX1235" s="27" t="s">
        <v>156</v>
      </c>
      <c r="DY1235" s="20" t="s">
        <v>3323</v>
      </c>
      <c r="DZ1235" s="16">
        <v>7</v>
      </c>
      <c r="EA1235" s="16">
        <v>33</v>
      </c>
      <c r="EB1235" s="27" t="s">
        <v>185</v>
      </c>
      <c r="EC1235" s="27" t="s">
        <v>185</v>
      </c>
      <c r="ED1235" s="27" t="s">
        <v>182</v>
      </c>
      <c r="EE1235" s="29">
        <v>45114.021620370368</v>
      </c>
      <c r="EF1235" s="28" t="s">
        <v>186</v>
      </c>
      <c r="EG1235" s="28" t="s">
        <v>156</v>
      </c>
      <c r="EH1235" s="28" t="s">
        <v>187</v>
      </c>
      <c r="EI1235" s="29">
        <v>45116.847731481481</v>
      </c>
      <c r="EJ1235" s="28" t="s">
        <v>188</v>
      </c>
      <c r="EK1235" s="28" t="s">
        <v>189</v>
      </c>
      <c r="EL1235" s="28" t="s">
        <v>190</v>
      </c>
      <c r="EM1235" s="45" t="s">
        <v>3713</v>
      </c>
      <c r="EN1235" s="46" t="str">
        <f t="shared" si="134"/>
        <v>344H073A</v>
      </c>
      <c r="EO1235" s="47">
        <f t="shared" si="135"/>
        <v>45333</v>
      </c>
      <c r="EP1235" s="47" t="str">
        <f t="shared" si="136"/>
        <v/>
      </c>
      <c r="EQ1235" s="48" t="str">
        <f t="shared" ca="1" si="137"/>
        <v>Y</v>
      </c>
      <c r="ER1235" s="49" t="str">
        <f t="shared" si="138"/>
        <v/>
      </c>
      <c r="ES1235" s="50"/>
      <c r="ET1235" s="51" t="str">
        <f t="shared" si="139"/>
        <v/>
      </c>
      <c r="EU1235" s="52" t="str">
        <f t="shared" si="140"/>
        <v/>
      </c>
      <c r="EV1235" s="46"/>
      <c r="EW1235" s="23" t="s">
        <v>3721</v>
      </c>
    </row>
    <row r="1236" spans="1:153" ht="14.25" customHeight="1">
      <c r="A1236" s="8">
        <v>1229</v>
      </c>
      <c r="B1236" s="9" t="s">
        <v>3316</v>
      </c>
      <c r="C1236" s="10" t="s">
        <v>142</v>
      </c>
      <c r="D1236" s="10" t="s">
        <v>143</v>
      </c>
      <c r="E1236" s="10" t="s">
        <v>142</v>
      </c>
      <c r="F1236" s="9" t="s">
        <v>144</v>
      </c>
      <c r="G1236" s="10" t="s">
        <v>145</v>
      </c>
      <c r="H1236" s="9" t="s">
        <v>146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213</v>
      </c>
      <c r="S1236" s="9" t="s">
        <v>154</v>
      </c>
      <c r="T1236" s="9" t="s">
        <v>214</v>
      </c>
      <c r="U1236" s="9" t="s">
        <v>337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3336</v>
      </c>
      <c r="AA1236" s="9" t="s">
        <v>3337</v>
      </c>
      <c r="AB1236" s="12" t="s">
        <v>218</v>
      </c>
      <c r="AC1236" s="10" t="s">
        <v>3338</v>
      </c>
      <c r="AD1236" s="9" t="s">
        <v>3337</v>
      </c>
      <c r="AE1236" s="13" t="s">
        <v>218</v>
      </c>
      <c r="AF1236" s="14" t="s">
        <v>2389</v>
      </c>
      <c r="AG1236" s="10" t="s">
        <v>3339</v>
      </c>
      <c r="AH1236" s="11" t="s">
        <v>222</v>
      </c>
      <c r="AI1236" s="11" t="s">
        <v>223</v>
      </c>
      <c r="AJ1236" s="10" t="s">
        <v>224</v>
      </c>
      <c r="AK1236" s="11" t="s">
        <v>223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5.3</v>
      </c>
      <c r="AU1236" s="10" t="s">
        <v>142</v>
      </c>
      <c r="AV1236" s="16">
        <v>18000</v>
      </c>
      <c r="AW1236" s="16">
        <v>18000</v>
      </c>
      <c r="AX1236" s="16">
        <v>0</v>
      </c>
      <c r="AY1236" s="16">
        <v>6000</v>
      </c>
      <c r="AZ1236" s="16">
        <v>0</v>
      </c>
      <c r="BA1236" s="17">
        <v>45275</v>
      </c>
      <c r="BB1236" s="30" t="s">
        <v>175</v>
      </c>
      <c r="BC1236" s="18">
        <v>45117</v>
      </c>
      <c r="BD1236" s="17">
        <v>45412</v>
      </c>
      <c r="BE1236" s="17">
        <v>45473</v>
      </c>
      <c r="BF1236" s="17">
        <v>45245</v>
      </c>
      <c r="BG1236" s="10">
        <v>86233420</v>
      </c>
      <c r="BH1236" s="9" t="s">
        <v>303</v>
      </c>
      <c r="BI1236" s="19">
        <v>45352</v>
      </c>
      <c r="BJ1236" s="20">
        <v>45355</v>
      </c>
      <c r="BK1236" s="16">
        <v>2000</v>
      </c>
      <c r="BL1236" s="16">
        <v>10600</v>
      </c>
      <c r="BM1236" s="9" t="s">
        <v>177</v>
      </c>
      <c r="BN1236" s="9" t="s">
        <v>470</v>
      </c>
      <c r="BO1236" s="9" t="s">
        <v>156</v>
      </c>
      <c r="BP1236" s="17">
        <v>45397</v>
      </c>
      <c r="BQ1236" s="17" t="s">
        <v>156</v>
      </c>
      <c r="BR1236" s="17" t="s">
        <v>156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 t="s">
        <v>156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 t="s">
        <v>156</v>
      </c>
      <c r="CD1236" s="10" t="s">
        <v>156</v>
      </c>
      <c r="CE1236" s="17" t="s">
        <v>156</v>
      </c>
      <c r="CF1236" s="17" t="s">
        <v>156</v>
      </c>
      <c r="CG1236" s="17" t="s">
        <v>156</v>
      </c>
      <c r="CH1236" s="17" t="s">
        <v>156</v>
      </c>
      <c r="CI1236" s="16">
        <v>0</v>
      </c>
      <c r="CJ1236" s="10" t="s">
        <v>156</v>
      </c>
      <c r="CK1236" s="10" t="s">
        <v>156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 t="s">
        <v>156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 t="s">
        <v>156</v>
      </c>
      <c r="CX1236" s="10" t="s">
        <v>193</v>
      </c>
      <c r="CY1236" s="17" t="s">
        <v>156</v>
      </c>
      <c r="CZ1236" s="17" t="s">
        <v>156</v>
      </c>
      <c r="DA1236" s="17" t="s">
        <v>156</v>
      </c>
      <c r="DB1236" s="17" t="s">
        <v>156</v>
      </c>
      <c r="DC1236" s="16">
        <v>0</v>
      </c>
      <c r="DD1236" s="10" t="s">
        <v>156</v>
      </c>
      <c r="DE1236" s="10" t="s">
        <v>156</v>
      </c>
      <c r="DF1236" s="18" t="s">
        <v>156</v>
      </c>
      <c r="DG1236" s="17" t="s">
        <v>156</v>
      </c>
      <c r="DH1236" s="10" t="s">
        <v>156</v>
      </c>
      <c r="DI1236" s="17" t="s">
        <v>156</v>
      </c>
      <c r="DJ1236" s="17" t="s">
        <v>156</v>
      </c>
      <c r="DK1236" s="17" t="s">
        <v>156</v>
      </c>
      <c r="DL1236" s="17" t="s">
        <v>156</v>
      </c>
      <c r="DM1236" s="16">
        <v>0</v>
      </c>
      <c r="DN1236" s="10" t="s">
        <v>156</v>
      </c>
      <c r="DO1236" s="10" t="s">
        <v>156</v>
      </c>
      <c r="DP1236" s="16">
        <v>10</v>
      </c>
      <c r="DQ1236" s="16">
        <v>12</v>
      </c>
      <c r="DR1236" s="11">
        <v>10</v>
      </c>
      <c r="DS1236" s="16">
        <v>12</v>
      </c>
      <c r="DT1236" s="16">
        <v>0</v>
      </c>
      <c r="DU1236" s="11" t="s">
        <v>181</v>
      </c>
      <c r="DV1236" s="11" t="s">
        <v>182</v>
      </c>
      <c r="DW1236" s="27" t="s">
        <v>156</v>
      </c>
      <c r="DX1236" s="27" t="s">
        <v>156</v>
      </c>
      <c r="DY1236" s="20" t="s">
        <v>156</v>
      </c>
      <c r="DZ1236" s="16">
        <v>7</v>
      </c>
      <c r="EA1236" s="16">
        <v>33</v>
      </c>
      <c r="EB1236" s="27" t="s">
        <v>185</v>
      </c>
      <c r="EC1236" s="27" t="s">
        <v>185</v>
      </c>
      <c r="ED1236" s="27" t="s">
        <v>182</v>
      </c>
      <c r="EE1236" s="29">
        <v>45116.847731481481</v>
      </c>
      <c r="EF1236" s="28" t="s">
        <v>188</v>
      </c>
      <c r="EG1236" s="28" t="s">
        <v>189</v>
      </c>
      <c r="EH1236" s="28" t="s">
        <v>190</v>
      </c>
      <c r="EI1236" s="29">
        <v>45116.847731481481</v>
      </c>
      <c r="EJ1236" s="28" t="s">
        <v>188</v>
      </c>
      <c r="EK1236" s="28" t="s">
        <v>189</v>
      </c>
      <c r="EL1236" s="28" t="s">
        <v>190</v>
      </c>
      <c r="EM1236" s="45" t="s">
        <v>3713</v>
      </c>
      <c r="EN1236" s="46" t="str">
        <f t="shared" si="134"/>
        <v>344H073A</v>
      </c>
      <c r="EO1236" s="47">
        <f t="shared" si="135"/>
        <v>45357</v>
      </c>
      <c r="EP1236" s="47" t="str">
        <f t="shared" si="136"/>
        <v/>
      </c>
      <c r="EQ1236" s="48" t="str">
        <f t="shared" ca="1" si="137"/>
        <v>Y</v>
      </c>
      <c r="ER1236" s="49" t="str">
        <f t="shared" si="138"/>
        <v/>
      </c>
      <c r="ES1236" s="50"/>
      <c r="ET1236" s="51" t="str">
        <f t="shared" si="139"/>
        <v/>
      </c>
      <c r="EU1236" s="52" t="str">
        <f t="shared" si="140"/>
        <v/>
      </c>
      <c r="EV1236" s="46"/>
      <c r="EW1236" s="23" t="s">
        <v>3721</v>
      </c>
    </row>
    <row r="1237" spans="1:153" ht="14.25" customHeight="1">
      <c r="A1237" s="8">
        <v>1230</v>
      </c>
      <c r="B1237" s="9" t="s">
        <v>3316</v>
      </c>
      <c r="C1237" s="10" t="s">
        <v>142</v>
      </c>
      <c r="D1237" s="10" t="s">
        <v>143</v>
      </c>
      <c r="E1237" s="10" t="s">
        <v>142</v>
      </c>
      <c r="F1237" s="9" t="s">
        <v>144</v>
      </c>
      <c r="G1237" s="10" t="s">
        <v>145</v>
      </c>
      <c r="H1237" s="9" t="s">
        <v>146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213</v>
      </c>
      <c r="S1237" s="9" t="s">
        <v>154</v>
      </c>
      <c r="T1237" s="9" t="s">
        <v>214</v>
      </c>
      <c r="U1237" s="9" t="s">
        <v>337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3336</v>
      </c>
      <c r="AA1237" s="9" t="s">
        <v>3337</v>
      </c>
      <c r="AB1237" s="12" t="s">
        <v>218</v>
      </c>
      <c r="AC1237" s="10" t="s">
        <v>3338</v>
      </c>
      <c r="AD1237" s="9" t="s">
        <v>3337</v>
      </c>
      <c r="AE1237" s="13" t="s">
        <v>218</v>
      </c>
      <c r="AF1237" s="14" t="s">
        <v>2389</v>
      </c>
      <c r="AG1237" s="10" t="s">
        <v>3344</v>
      </c>
      <c r="AH1237" s="11" t="s">
        <v>256</v>
      </c>
      <c r="AI1237" s="11" t="s">
        <v>223</v>
      </c>
      <c r="AJ1237" s="10" t="s">
        <v>257</v>
      </c>
      <c r="AK1237" s="11" t="s">
        <v>223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5.3</v>
      </c>
      <c r="AU1237" s="10" t="s">
        <v>206</v>
      </c>
      <c r="AV1237" s="16">
        <v>12000</v>
      </c>
      <c r="AW1237" s="16">
        <v>12000</v>
      </c>
      <c r="AX1237" s="16">
        <v>0</v>
      </c>
      <c r="AY1237" s="16">
        <v>4000</v>
      </c>
      <c r="AZ1237" s="16">
        <v>0</v>
      </c>
      <c r="BA1237" s="17">
        <v>45275</v>
      </c>
      <c r="BB1237" s="30" t="s">
        <v>175</v>
      </c>
      <c r="BC1237" s="18">
        <v>45117</v>
      </c>
      <c r="BD1237" s="17">
        <v>45412</v>
      </c>
      <c r="BE1237" s="17">
        <v>45473</v>
      </c>
      <c r="BF1237" s="17">
        <v>45245</v>
      </c>
      <c r="BG1237" s="10">
        <v>85632505</v>
      </c>
      <c r="BH1237" s="9" t="s">
        <v>414</v>
      </c>
      <c r="BI1237" s="19">
        <v>45139</v>
      </c>
      <c r="BJ1237" s="20">
        <v>45145</v>
      </c>
      <c r="BK1237" s="16">
        <v>1992</v>
      </c>
      <c r="BL1237" s="16">
        <v>10558</v>
      </c>
      <c r="BM1237" s="9" t="s">
        <v>177</v>
      </c>
      <c r="BN1237" s="9" t="s">
        <v>436</v>
      </c>
      <c r="BO1237" s="9" t="s">
        <v>635</v>
      </c>
      <c r="BP1237" s="17">
        <v>45245</v>
      </c>
      <c r="BQ1237" s="17" t="s">
        <v>156</v>
      </c>
      <c r="BR1237" s="17">
        <v>45254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>
        <v>45064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>
        <v>45097</v>
      </c>
      <c r="CD1237" s="10" t="s">
        <v>156</v>
      </c>
      <c r="CE1237" s="17" t="s">
        <v>156</v>
      </c>
      <c r="CF1237" s="17" t="s">
        <v>156</v>
      </c>
      <c r="CG1237" s="17">
        <v>45064</v>
      </c>
      <c r="CH1237" s="17">
        <v>45091</v>
      </c>
      <c r="CI1237" s="16">
        <v>2600</v>
      </c>
      <c r="CJ1237" s="10" t="s">
        <v>3345</v>
      </c>
      <c r="CK1237" s="10" t="s">
        <v>230</v>
      </c>
      <c r="CL1237" s="18" t="s">
        <v>156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>
        <v>45064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>
        <v>45104</v>
      </c>
      <c r="CX1237" s="10" t="s">
        <v>2615</v>
      </c>
      <c r="CY1237" s="17" t="s">
        <v>156</v>
      </c>
      <c r="CZ1237" s="17" t="s">
        <v>156</v>
      </c>
      <c r="DA1237" s="17">
        <v>45064</v>
      </c>
      <c r="DB1237" s="17">
        <v>45100</v>
      </c>
      <c r="DC1237" s="16">
        <v>1992</v>
      </c>
      <c r="DD1237" s="10" t="s">
        <v>3346</v>
      </c>
      <c r="DE1237" s="10" t="s">
        <v>230</v>
      </c>
      <c r="DF1237" s="18" t="s">
        <v>156</v>
      </c>
      <c r="DG1237" s="17">
        <v>45132</v>
      </c>
      <c r="DH1237" s="10" t="s">
        <v>2099</v>
      </c>
      <c r="DI1237" s="17" t="s">
        <v>156</v>
      </c>
      <c r="DJ1237" s="17" t="s">
        <v>156</v>
      </c>
      <c r="DK1237" s="17">
        <v>45064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16</v>
      </c>
      <c r="DQ1237" s="16">
        <v>12</v>
      </c>
      <c r="DR1237" s="11">
        <v>12</v>
      </c>
      <c r="DS1237" s="16">
        <v>12</v>
      </c>
      <c r="DT1237" s="16">
        <v>0</v>
      </c>
      <c r="DU1237" s="11" t="s">
        <v>181</v>
      </c>
      <c r="DV1237" s="11" t="s">
        <v>182</v>
      </c>
      <c r="DW1237" s="27" t="s">
        <v>156</v>
      </c>
      <c r="DX1237" s="27" t="s">
        <v>156</v>
      </c>
      <c r="DY1237" s="20" t="s">
        <v>2088</v>
      </c>
      <c r="DZ1237" s="16">
        <v>7</v>
      </c>
      <c r="EA1237" s="16">
        <v>33</v>
      </c>
      <c r="EB1237" s="27" t="s">
        <v>185</v>
      </c>
      <c r="EC1237" s="27" t="s">
        <v>185</v>
      </c>
      <c r="ED1237" s="27" t="s">
        <v>182</v>
      </c>
      <c r="EE1237" s="29">
        <v>45065.035868055558</v>
      </c>
      <c r="EF1237" s="28" t="s">
        <v>186</v>
      </c>
      <c r="EG1237" s="28" t="s">
        <v>156</v>
      </c>
      <c r="EH1237" s="28" t="s">
        <v>187</v>
      </c>
      <c r="EI1237" s="29">
        <v>45110.367511574077</v>
      </c>
      <c r="EJ1237" s="28" t="s">
        <v>387</v>
      </c>
      <c r="EK1237" s="28" t="s">
        <v>388</v>
      </c>
      <c r="EL1237" s="28" t="s">
        <v>190</v>
      </c>
      <c r="EM1237" s="45" t="s">
        <v>3713</v>
      </c>
      <c r="EN1237" s="46" t="str">
        <f t="shared" si="134"/>
        <v>344H073B</v>
      </c>
      <c r="EO1237" s="47">
        <f t="shared" si="135"/>
        <v>45205</v>
      </c>
      <c r="EP1237" s="47">
        <f t="shared" si="136"/>
        <v>45104</v>
      </c>
      <c r="EQ1237" s="48" t="str">
        <f t="shared" ca="1" si="137"/>
        <v>Past</v>
      </c>
      <c r="ER1237" s="49">
        <f t="shared" si="138"/>
        <v>101</v>
      </c>
      <c r="ES1237" s="50"/>
      <c r="ET1237" s="51">
        <f t="shared" si="139"/>
        <v>101</v>
      </c>
      <c r="EU1237" s="52">
        <f t="shared" si="140"/>
        <v>201192</v>
      </c>
      <c r="EV1237" s="46"/>
      <c r="EW1237" s="23" t="s">
        <v>3714</v>
      </c>
    </row>
    <row r="1238" spans="1:153" ht="14.25" customHeight="1">
      <c r="A1238" s="8">
        <v>1231</v>
      </c>
      <c r="B1238" s="9" t="s">
        <v>3316</v>
      </c>
      <c r="C1238" s="10" t="s">
        <v>142</v>
      </c>
      <c r="D1238" s="10" t="s">
        <v>143</v>
      </c>
      <c r="E1238" s="10" t="s">
        <v>142</v>
      </c>
      <c r="F1238" s="9" t="s">
        <v>144</v>
      </c>
      <c r="G1238" s="10" t="s">
        <v>145</v>
      </c>
      <c r="H1238" s="9" t="s">
        <v>146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213</v>
      </c>
      <c r="S1238" s="9" t="s">
        <v>154</v>
      </c>
      <c r="T1238" s="9" t="s">
        <v>214</v>
      </c>
      <c r="U1238" s="9" t="s">
        <v>337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3336</v>
      </c>
      <c r="AA1238" s="9" t="s">
        <v>3337</v>
      </c>
      <c r="AB1238" s="12" t="s">
        <v>218</v>
      </c>
      <c r="AC1238" s="10" t="s">
        <v>3338</v>
      </c>
      <c r="AD1238" s="9" t="s">
        <v>3337</v>
      </c>
      <c r="AE1238" s="13" t="s">
        <v>218</v>
      </c>
      <c r="AF1238" s="14" t="s">
        <v>2389</v>
      </c>
      <c r="AG1238" s="10" t="s">
        <v>3344</v>
      </c>
      <c r="AH1238" s="11" t="s">
        <v>256</v>
      </c>
      <c r="AI1238" s="11" t="s">
        <v>223</v>
      </c>
      <c r="AJ1238" s="10" t="s">
        <v>257</v>
      </c>
      <c r="AK1238" s="11" t="s">
        <v>223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5.3</v>
      </c>
      <c r="AU1238" s="10" t="s">
        <v>206</v>
      </c>
      <c r="AV1238" s="16">
        <v>12000</v>
      </c>
      <c r="AW1238" s="16">
        <v>12000</v>
      </c>
      <c r="AX1238" s="16">
        <v>0</v>
      </c>
      <c r="AY1238" s="16">
        <v>4000</v>
      </c>
      <c r="AZ1238" s="16">
        <v>0</v>
      </c>
      <c r="BA1238" s="17">
        <v>45275</v>
      </c>
      <c r="BB1238" s="30" t="s">
        <v>175</v>
      </c>
      <c r="BC1238" s="18">
        <v>45117</v>
      </c>
      <c r="BD1238" s="17">
        <v>45412</v>
      </c>
      <c r="BE1238" s="17">
        <v>45473</v>
      </c>
      <c r="BF1238" s="17">
        <v>45245</v>
      </c>
      <c r="BG1238" s="10">
        <v>86233421</v>
      </c>
      <c r="BH1238" s="9" t="s">
        <v>319</v>
      </c>
      <c r="BI1238" s="19">
        <v>45231</v>
      </c>
      <c r="BJ1238" s="20">
        <v>45236</v>
      </c>
      <c r="BK1238" s="16">
        <v>2000</v>
      </c>
      <c r="BL1238" s="16">
        <v>10600</v>
      </c>
      <c r="BM1238" s="9" t="s">
        <v>177</v>
      </c>
      <c r="BN1238" s="9" t="s">
        <v>383</v>
      </c>
      <c r="BO1238" s="9" t="s">
        <v>156</v>
      </c>
      <c r="BP1238" s="17">
        <v>45275</v>
      </c>
      <c r="BQ1238" s="17" t="s">
        <v>156</v>
      </c>
      <c r="BR1238" s="17" t="s">
        <v>156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 t="s">
        <v>156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 t="s">
        <v>156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 t="s">
        <v>156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 t="s">
        <v>156</v>
      </c>
      <c r="CX1238" s="10" t="s">
        <v>193</v>
      </c>
      <c r="CY1238" s="17" t="s">
        <v>156</v>
      </c>
      <c r="CZ1238" s="17" t="s">
        <v>156</v>
      </c>
      <c r="DA1238" s="17" t="s">
        <v>156</v>
      </c>
      <c r="DB1238" s="17" t="s">
        <v>156</v>
      </c>
      <c r="DC1238" s="16">
        <v>0</v>
      </c>
      <c r="DD1238" s="10" t="s">
        <v>156</v>
      </c>
      <c r="DE1238" s="10" t="s">
        <v>156</v>
      </c>
      <c r="DF1238" s="18" t="s">
        <v>156</v>
      </c>
      <c r="DG1238" s="17" t="s">
        <v>156</v>
      </c>
      <c r="DH1238" s="10" t="s">
        <v>156</v>
      </c>
      <c r="DI1238" s="17" t="s">
        <v>156</v>
      </c>
      <c r="DJ1238" s="17" t="s">
        <v>156</v>
      </c>
      <c r="DK1238" s="17" t="s">
        <v>156</v>
      </c>
      <c r="DL1238" s="17" t="s">
        <v>156</v>
      </c>
      <c r="DM1238" s="16">
        <v>0</v>
      </c>
      <c r="DN1238" s="10" t="s">
        <v>156</v>
      </c>
      <c r="DO1238" s="10" t="s">
        <v>156</v>
      </c>
      <c r="DP1238" s="16">
        <v>16</v>
      </c>
      <c r="DQ1238" s="16">
        <v>12</v>
      </c>
      <c r="DR1238" s="11">
        <v>12</v>
      </c>
      <c r="DS1238" s="16">
        <v>12</v>
      </c>
      <c r="DT1238" s="16">
        <v>0</v>
      </c>
      <c r="DU1238" s="11" t="s">
        <v>181</v>
      </c>
      <c r="DV1238" s="11" t="s">
        <v>182</v>
      </c>
      <c r="DW1238" s="27" t="s">
        <v>156</v>
      </c>
      <c r="DX1238" s="27" t="s">
        <v>156</v>
      </c>
      <c r="DY1238" s="20" t="s">
        <v>156</v>
      </c>
      <c r="DZ1238" s="16">
        <v>7</v>
      </c>
      <c r="EA1238" s="16">
        <v>33</v>
      </c>
      <c r="EB1238" s="27" t="s">
        <v>185</v>
      </c>
      <c r="EC1238" s="27" t="s">
        <v>185</v>
      </c>
      <c r="ED1238" s="27" t="s">
        <v>182</v>
      </c>
      <c r="EE1238" s="29">
        <v>45116.847731481481</v>
      </c>
      <c r="EF1238" s="28" t="s">
        <v>188</v>
      </c>
      <c r="EG1238" s="28" t="s">
        <v>189</v>
      </c>
      <c r="EH1238" s="28" t="s">
        <v>190</v>
      </c>
      <c r="EI1238" s="29">
        <v>45116.847731481481</v>
      </c>
      <c r="EJ1238" s="28" t="s">
        <v>188</v>
      </c>
      <c r="EK1238" s="28" t="s">
        <v>189</v>
      </c>
      <c r="EL1238" s="28" t="s">
        <v>190</v>
      </c>
      <c r="EM1238" s="45" t="s">
        <v>3713</v>
      </c>
      <c r="EN1238" s="46" t="str">
        <f t="shared" si="134"/>
        <v>344H073B</v>
      </c>
      <c r="EO1238" s="47">
        <f t="shared" si="135"/>
        <v>45235</v>
      </c>
      <c r="EP1238" s="47" t="str">
        <f t="shared" si="136"/>
        <v/>
      </c>
      <c r="EQ1238" s="48" t="str">
        <f t="shared" ca="1" si="137"/>
        <v>Y</v>
      </c>
      <c r="ER1238" s="49" t="str">
        <f t="shared" si="138"/>
        <v/>
      </c>
      <c r="ES1238" s="50"/>
      <c r="ET1238" s="51" t="str">
        <f t="shared" si="139"/>
        <v/>
      </c>
      <c r="EU1238" s="52" t="str">
        <f t="shared" si="140"/>
        <v/>
      </c>
      <c r="EV1238" s="46"/>
      <c r="EW1238" s="23" t="s">
        <v>3714</v>
      </c>
    </row>
    <row r="1239" spans="1:153" ht="14.25" customHeight="1">
      <c r="A1239" s="8">
        <v>1232</v>
      </c>
      <c r="B1239" s="9" t="s">
        <v>3316</v>
      </c>
      <c r="C1239" s="10" t="s">
        <v>142</v>
      </c>
      <c r="D1239" s="10" t="s">
        <v>143</v>
      </c>
      <c r="E1239" s="10" t="s">
        <v>142</v>
      </c>
      <c r="F1239" s="9" t="s">
        <v>144</v>
      </c>
      <c r="G1239" s="10" t="s">
        <v>145</v>
      </c>
      <c r="H1239" s="9" t="s">
        <v>146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213</v>
      </c>
      <c r="S1239" s="9" t="s">
        <v>154</v>
      </c>
      <c r="T1239" s="9" t="s">
        <v>214</v>
      </c>
      <c r="U1239" s="9" t="s">
        <v>337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3336</v>
      </c>
      <c r="AA1239" s="9" t="s">
        <v>3337</v>
      </c>
      <c r="AB1239" s="12" t="s">
        <v>218</v>
      </c>
      <c r="AC1239" s="10" t="s">
        <v>3338</v>
      </c>
      <c r="AD1239" s="9" t="s">
        <v>3337</v>
      </c>
      <c r="AE1239" s="13" t="s">
        <v>218</v>
      </c>
      <c r="AF1239" s="14" t="s">
        <v>2389</v>
      </c>
      <c r="AG1239" s="10" t="s">
        <v>3344</v>
      </c>
      <c r="AH1239" s="11" t="s">
        <v>256</v>
      </c>
      <c r="AI1239" s="11" t="s">
        <v>223</v>
      </c>
      <c r="AJ1239" s="10" t="s">
        <v>257</v>
      </c>
      <c r="AK1239" s="11" t="s">
        <v>223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5.3</v>
      </c>
      <c r="AU1239" s="10" t="s">
        <v>206</v>
      </c>
      <c r="AV1239" s="16">
        <v>12000</v>
      </c>
      <c r="AW1239" s="16">
        <v>12000</v>
      </c>
      <c r="AX1239" s="16">
        <v>0</v>
      </c>
      <c r="AY1239" s="16">
        <v>4000</v>
      </c>
      <c r="AZ1239" s="16">
        <v>0</v>
      </c>
      <c r="BA1239" s="17">
        <v>45275</v>
      </c>
      <c r="BB1239" s="30" t="s">
        <v>175</v>
      </c>
      <c r="BC1239" s="18">
        <v>45117</v>
      </c>
      <c r="BD1239" s="17">
        <v>45412</v>
      </c>
      <c r="BE1239" s="17">
        <v>45473</v>
      </c>
      <c r="BF1239" s="17">
        <v>45245</v>
      </c>
      <c r="BG1239" s="10">
        <v>86225093</v>
      </c>
      <c r="BH1239" s="9" t="s">
        <v>321</v>
      </c>
      <c r="BI1239" s="19">
        <v>45292</v>
      </c>
      <c r="BJ1239" s="20">
        <v>45299</v>
      </c>
      <c r="BK1239" s="16">
        <v>2000</v>
      </c>
      <c r="BL1239" s="16">
        <v>10600</v>
      </c>
      <c r="BM1239" s="9" t="s">
        <v>177</v>
      </c>
      <c r="BN1239" s="9" t="s">
        <v>470</v>
      </c>
      <c r="BO1239" s="9" t="s">
        <v>156</v>
      </c>
      <c r="BP1239" s="17">
        <v>45345</v>
      </c>
      <c r="BQ1239" s="17" t="s">
        <v>156</v>
      </c>
      <c r="BR1239" s="17">
        <v>45345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>
        <v>45113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 t="s">
        <v>156</v>
      </c>
      <c r="CD1239" s="10" t="s">
        <v>156</v>
      </c>
      <c r="CE1239" s="17" t="s">
        <v>156</v>
      </c>
      <c r="CF1239" s="17" t="s">
        <v>156</v>
      </c>
      <c r="CG1239" s="17">
        <v>45113</v>
      </c>
      <c r="CH1239" s="17" t="s">
        <v>156</v>
      </c>
      <c r="CI1239" s="16">
        <v>0</v>
      </c>
      <c r="CJ1239" s="10" t="s">
        <v>156</v>
      </c>
      <c r="CK1239" s="10" t="s">
        <v>156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>
        <v>45113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 t="s">
        <v>156</v>
      </c>
      <c r="CX1239" s="10" t="s">
        <v>193</v>
      </c>
      <c r="CY1239" s="17" t="s">
        <v>156</v>
      </c>
      <c r="CZ1239" s="17" t="s">
        <v>156</v>
      </c>
      <c r="DA1239" s="17">
        <v>45113</v>
      </c>
      <c r="DB1239" s="17" t="s">
        <v>156</v>
      </c>
      <c r="DC1239" s="16">
        <v>0</v>
      </c>
      <c r="DD1239" s="10" t="s">
        <v>156</v>
      </c>
      <c r="DE1239" s="10" t="s">
        <v>156</v>
      </c>
      <c r="DF1239" s="18" t="s">
        <v>156</v>
      </c>
      <c r="DG1239" s="17" t="s">
        <v>156</v>
      </c>
      <c r="DH1239" s="10" t="s">
        <v>156</v>
      </c>
      <c r="DI1239" s="17" t="s">
        <v>156</v>
      </c>
      <c r="DJ1239" s="17" t="s">
        <v>156</v>
      </c>
      <c r="DK1239" s="17">
        <v>45113</v>
      </c>
      <c r="DL1239" s="17" t="s">
        <v>156</v>
      </c>
      <c r="DM1239" s="16">
        <v>0</v>
      </c>
      <c r="DN1239" s="10" t="s">
        <v>156</v>
      </c>
      <c r="DO1239" s="10" t="s">
        <v>156</v>
      </c>
      <c r="DP1239" s="16">
        <v>16</v>
      </c>
      <c r="DQ1239" s="16">
        <v>12</v>
      </c>
      <c r="DR1239" s="11">
        <v>12</v>
      </c>
      <c r="DS1239" s="16">
        <v>12</v>
      </c>
      <c r="DT1239" s="16">
        <v>0</v>
      </c>
      <c r="DU1239" s="11" t="s">
        <v>181</v>
      </c>
      <c r="DV1239" s="11" t="s">
        <v>182</v>
      </c>
      <c r="DW1239" s="27" t="s">
        <v>156</v>
      </c>
      <c r="DX1239" s="27" t="s">
        <v>156</v>
      </c>
      <c r="DY1239" s="20" t="s">
        <v>3322</v>
      </c>
      <c r="DZ1239" s="16">
        <v>7</v>
      </c>
      <c r="EA1239" s="16">
        <v>33</v>
      </c>
      <c r="EB1239" s="27" t="s">
        <v>185</v>
      </c>
      <c r="EC1239" s="27" t="s">
        <v>185</v>
      </c>
      <c r="ED1239" s="27" t="s">
        <v>182</v>
      </c>
      <c r="EE1239" s="29">
        <v>45114.021620370368</v>
      </c>
      <c r="EF1239" s="28" t="s">
        <v>186</v>
      </c>
      <c r="EG1239" s="28" t="s">
        <v>156</v>
      </c>
      <c r="EH1239" s="28" t="s">
        <v>187</v>
      </c>
      <c r="EI1239" s="29">
        <v>45116.847731481481</v>
      </c>
      <c r="EJ1239" s="28" t="s">
        <v>188</v>
      </c>
      <c r="EK1239" s="28" t="s">
        <v>189</v>
      </c>
      <c r="EL1239" s="28" t="s">
        <v>190</v>
      </c>
      <c r="EM1239" s="45" t="s">
        <v>3713</v>
      </c>
      <c r="EN1239" s="46" t="str">
        <f t="shared" si="134"/>
        <v>344H073B</v>
      </c>
      <c r="EO1239" s="47">
        <f t="shared" si="135"/>
        <v>45305</v>
      </c>
      <c r="EP1239" s="47" t="str">
        <f t="shared" si="136"/>
        <v/>
      </c>
      <c r="EQ1239" s="48" t="str">
        <f t="shared" ca="1" si="137"/>
        <v>Y</v>
      </c>
      <c r="ER1239" s="49" t="str">
        <f t="shared" si="138"/>
        <v/>
      </c>
      <c r="ES1239" s="50"/>
      <c r="ET1239" s="51" t="str">
        <f t="shared" si="139"/>
        <v/>
      </c>
      <c r="EU1239" s="52" t="str">
        <f t="shared" si="140"/>
        <v/>
      </c>
      <c r="EV1239" s="46"/>
      <c r="EW1239" s="23" t="s">
        <v>3721</v>
      </c>
    </row>
    <row r="1240" spans="1:153" ht="14.25" customHeight="1">
      <c r="A1240" s="8">
        <v>1233</v>
      </c>
      <c r="B1240" s="9" t="s">
        <v>3316</v>
      </c>
      <c r="C1240" s="10" t="s">
        <v>142</v>
      </c>
      <c r="D1240" s="10" t="s">
        <v>143</v>
      </c>
      <c r="E1240" s="10" t="s">
        <v>142</v>
      </c>
      <c r="F1240" s="9" t="s">
        <v>144</v>
      </c>
      <c r="G1240" s="10" t="s">
        <v>145</v>
      </c>
      <c r="H1240" s="9" t="s">
        <v>146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213</v>
      </c>
      <c r="S1240" s="9" t="s">
        <v>154</v>
      </c>
      <c r="T1240" s="9" t="s">
        <v>214</v>
      </c>
      <c r="U1240" s="9" t="s">
        <v>337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3336</v>
      </c>
      <c r="AA1240" s="9" t="s">
        <v>3337</v>
      </c>
      <c r="AB1240" s="12" t="s">
        <v>218</v>
      </c>
      <c r="AC1240" s="10" t="s">
        <v>3338</v>
      </c>
      <c r="AD1240" s="9" t="s">
        <v>3337</v>
      </c>
      <c r="AE1240" s="13" t="s">
        <v>218</v>
      </c>
      <c r="AF1240" s="14" t="s">
        <v>2389</v>
      </c>
      <c r="AG1240" s="10" t="s">
        <v>3344</v>
      </c>
      <c r="AH1240" s="11" t="s">
        <v>256</v>
      </c>
      <c r="AI1240" s="11" t="s">
        <v>223</v>
      </c>
      <c r="AJ1240" s="10" t="s">
        <v>257</v>
      </c>
      <c r="AK1240" s="11" t="s">
        <v>223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5.3</v>
      </c>
      <c r="AU1240" s="10" t="s">
        <v>206</v>
      </c>
      <c r="AV1240" s="16">
        <v>12000</v>
      </c>
      <c r="AW1240" s="16">
        <v>12000</v>
      </c>
      <c r="AX1240" s="16">
        <v>0</v>
      </c>
      <c r="AY1240" s="16">
        <v>4000</v>
      </c>
      <c r="AZ1240" s="16">
        <v>0</v>
      </c>
      <c r="BA1240" s="17">
        <v>45275</v>
      </c>
      <c r="BB1240" s="30" t="s">
        <v>175</v>
      </c>
      <c r="BC1240" s="18">
        <v>45117</v>
      </c>
      <c r="BD1240" s="17">
        <v>45412</v>
      </c>
      <c r="BE1240" s="17">
        <v>45473</v>
      </c>
      <c r="BF1240" s="17">
        <v>45245</v>
      </c>
      <c r="BG1240" s="10">
        <v>86233422</v>
      </c>
      <c r="BH1240" s="9" t="s">
        <v>258</v>
      </c>
      <c r="BI1240" s="19">
        <v>45352</v>
      </c>
      <c r="BJ1240" s="20">
        <v>45355</v>
      </c>
      <c r="BK1240" s="16">
        <v>2100</v>
      </c>
      <c r="BL1240" s="16">
        <v>11130</v>
      </c>
      <c r="BM1240" s="9" t="s">
        <v>177</v>
      </c>
      <c r="BN1240" s="9" t="s">
        <v>470</v>
      </c>
      <c r="BO1240" s="9" t="s">
        <v>156</v>
      </c>
      <c r="BP1240" s="17">
        <v>45397</v>
      </c>
      <c r="BQ1240" s="17" t="s">
        <v>156</v>
      </c>
      <c r="BR1240" s="17" t="s">
        <v>156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 t="s">
        <v>156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 t="s">
        <v>156</v>
      </c>
      <c r="CD1240" s="10" t="s">
        <v>156</v>
      </c>
      <c r="CE1240" s="17" t="s">
        <v>156</v>
      </c>
      <c r="CF1240" s="17" t="s">
        <v>156</v>
      </c>
      <c r="CG1240" s="17" t="s">
        <v>156</v>
      </c>
      <c r="CH1240" s="17" t="s">
        <v>156</v>
      </c>
      <c r="CI1240" s="16">
        <v>0</v>
      </c>
      <c r="CJ1240" s="10" t="s">
        <v>156</v>
      </c>
      <c r="CK1240" s="10" t="s">
        <v>156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 t="s">
        <v>156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 t="s">
        <v>156</v>
      </c>
      <c r="CX1240" s="10" t="s">
        <v>193</v>
      </c>
      <c r="CY1240" s="17" t="s">
        <v>156</v>
      </c>
      <c r="CZ1240" s="17" t="s">
        <v>156</v>
      </c>
      <c r="DA1240" s="17" t="s">
        <v>156</v>
      </c>
      <c r="DB1240" s="17" t="s">
        <v>156</v>
      </c>
      <c r="DC1240" s="16">
        <v>0</v>
      </c>
      <c r="DD1240" s="10" t="s">
        <v>156</v>
      </c>
      <c r="DE1240" s="10" t="s">
        <v>156</v>
      </c>
      <c r="DF1240" s="18" t="s">
        <v>156</v>
      </c>
      <c r="DG1240" s="17" t="s">
        <v>156</v>
      </c>
      <c r="DH1240" s="10" t="s">
        <v>156</v>
      </c>
      <c r="DI1240" s="17" t="s">
        <v>156</v>
      </c>
      <c r="DJ1240" s="17" t="s">
        <v>156</v>
      </c>
      <c r="DK1240" s="17" t="s">
        <v>156</v>
      </c>
      <c r="DL1240" s="17" t="s">
        <v>156</v>
      </c>
      <c r="DM1240" s="16">
        <v>0</v>
      </c>
      <c r="DN1240" s="10" t="s">
        <v>156</v>
      </c>
      <c r="DO1240" s="10" t="s">
        <v>156</v>
      </c>
      <c r="DP1240" s="16">
        <v>16</v>
      </c>
      <c r="DQ1240" s="16">
        <v>12</v>
      </c>
      <c r="DR1240" s="11">
        <v>12</v>
      </c>
      <c r="DS1240" s="16">
        <v>12</v>
      </c>
      <c r="DT1240" s="16">
        <v>0</v>
      </c>
      <c r="DU1240" s="11" t="s">
        <v>181</v>
      </c>
      <c r="DV1240" s="11" t="s">
        <v>182</v>
      </c>
      <c r="DW1240" s="27" t="s">
        <v>156</v>
      </c>
      <c r="DX1240" s="27" t="s">
        <v>156</v>
      </c>
      <c r="DY1240" s="20" t="s">
        <v>156</v>
      </c>
      <c r="DZ1240" s="16">
        <v>7</v>
      </c>
      <c r="EA1240" s="16">
        <v>33</v>
      </c>
      <c r="EB1240" s="27" t="s">
        <v>185</v>
      </c>
      <c r="EC1240" s="27" t="s">
        <v>185</v>
      </c>
      <c r="ED1240" s="27" t="s">
        <v>182</v>
      </c>
      <c r="EE1240" s="29">
        <v>45116.847731481481</v>
      </c>
      <c r="EF1240" s="28" t="s">
        <v>188</v>
      </c>
      <c r="EG1240" s="28" t="s">
        <v>189</v>
      </c>
      <c r="EH1240" s="28" t="s">
        <v>190</v>
      </c>
      <c r="EI1240" s="29">
        <v>45116.847731481481</v>
      </c>
      <c r="EJ1240" s="28" t="s">
        <v>188</v>
      </c>
      <c r="EK1240" s="28" t="s">
        <v>189</v>
      </c>
      <c r="EL1240" s="28" t="s">
        <v>190</v>
      </c>
      <c r="EM1240" s="45" t="s">
        <v>3713</v>
      </c>
      <c r="EN1240" s="46" t="str">
        <f t="shared" si="134"/>
        <v>344H073B</v>
      </c>
      <c r="EO1240" s="47">
        <f t="shared" si="135"/>
        <v>45357</v>
      </c>
      <c r="EP1240" s="47" t="str">
        <f t="shared" si="136"/>
        <v/>
      </c>
      <c r="EQ1240" s="48" t="str">
        <f t="shared" ca="1" si="137"/>
        <v>Y</v>
      </c>
      <c r="ER1240" s="49" t="str">
        <f t="shared" si="138"/>
        <v/>
      </c>
      <c r="ES1240" s="50"/>
      <c r="ET1240" s="51" t="str">
        <f t="shared" si="139"/>
        <v/>
      </c>
      <c r="EU1240" s="52" t="str">
        <f t="shared" si="140"/>
        <v/>
      </c>
      <c r="EV1240" s="46"/>
      <c r="EW1240" s="23" t="s">
        <v>3721</v>
      </c>
    </row>
    <row r="1241" spans="1:153" ht="14.25" customHeight="1">
      <c r="A1241" s="8">
        <v>1234</v>
      </c>
      <c r="B1241" s="9" t="s">
        <v>3316</v>
      </c>
      <c r="C1241" s="10" t="s">
        <v>142</v>
      </c>
      <c r="D1241" s="10" t="s">
        <v>143</v>
      </c>
      <c r="E1241" s="10" t="s">
        <v>142</v>
      </c>
      <c r="F1241" s="9" t="s">
        <v>144</v>
      </c>
      <c r="G1241" s="10" t="s">
        <v>145</v>
      </c>
      <c r="H1241" s="9" t="s">
        <v>146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259</v>
      </c>
      <c r="S1241" s="9" t="s">
        <v>154</v>
      </c>
      <c r="T1241" s="9" t="s">
        <v>260</v>
      </c>
      <c r="U1241" s="9" t="s">
        <v>337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3347</v>
      </c>
      <c r="AA1241" s="9" t="s">
        <v>262</v>
      </c>
      <c r="AB1241" s="12" t="s">
        <v>263</v>
      </c>
      <c r="AC1241" s="10" t="s">
        <v>3348</v>
      </c>
      <c r="AD1241" s="9" t="s">
        <v>262</v>
      </c>
      <c r="AE1241" s="13" t="s">
        <v>263</v>
      </c>
      <c r="AF1241" s="14" t="s">
        <v>163</v>
      </c>
      <c r="AG1241" s="10" t="s">
        <v>3349</v>
      </c>
      <c r="AH1241" s="11" t="s">
        <v>222</v>
      </c>
      <c r="AI1241" s="11" t="s">
        <v>223</v>
      </c>
      <c r="AJ1241" s="10" t="s">
        <v>224</v>
      </c>
      <c r="AK1241" s="11" t="s">
        <v>223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3.6</v>
      </c>
      <c r="AU1241" s="10" t="s">
        <v>142</v>
      </c>
      <c r="AV1241" s="16">
        <v>102000</v>
      </c>
      <c r="AW1241" s="16">
        <v>114000</v>
      </c>
      <c r="AX1241" s="16">
        <v>0</v>
      </c>
      <c r="AY1241" s="16">
        <v>15000</v>
      </c>
      <c r="AZ1241" s="16">
        <v>0</v>
      </c>
      <c r="BA1241" s="17">
        <v>45275</v>
      </c>
      <c r="BB1241" s="30" t="s">
        <v>175</v>
      </c>
      <c r="BC1241" s="18">
        <v>45117</v>
      </c>
      <c r="BD1241" s="17">
        <v>45412</v>
      </c>
      <c r="BE1241" s="17">
        <v>45473</v>
      </c>
      <c r="BF1241" s="17">
        <v>45245</v>
      </c>
      <c r="BG1241" s="10">
        <v>85606692</v>
      </c>
      <c r="BH1241" s="9" t="s">
        <v>414</v>
      </c>
      <c r="BI1241" s="19">
        <v>45108</v>
      </c>
      <c r="BJ1241" s="20">
        <v>45110</v>
      </c>
      <c r="BK1241" s="16">
        <v>27876</v>
      </c>
      <c r="BL1241" s="16">
        <v>100354</v>
      </c>
      <c r="BM1241" s="9" t="s">
        <v>177</v>
      </c>
      <c r="BN1241" s="9" t="s">
        <v>436</v>
      </c>
      <c r="BO1241" s="9" t="s">
        <v>635</v>
      </c>
      <c r="BP1241" s="17">
        <v>45245</v>
      </c>
      <c r="BQ1241" s="17">
        <v>45245</v>
      </c>
      <c r="BR1241" s="17" t="s">
        <v>156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 t="s">
        <v>156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>
        <v>45076</v>
      </c>
      <c r="CD1241" s="10" t="s">
        <v>156</v>
      </c>
      <c r="CE1241" s="17" t="s">
        <v>156</v>
      </c>
      <c r="CF1241" s="17" t="s">
        <v>156</v>
      </c>
      <c r="CG1241" s="17" t="s">
        <v>156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 t="s">
        <v>156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>
        <v>45076</v>
      </c>
      <c r="CX1241" s="10" t="s">
        <v>193</v>
      </c>
      <c r="CY1241" s="17" t="s">
        <v>156</v>
      </c>
      <c r="CZ1241" s="17" t="s">
        <v>156</v>
      </c>
      <c r="DA1241" s="17" t="s">
        <v>156</v>
      </c>
      <c r="DB1241" s="17">
        <v>45069</v>
      </c>
      <c r="DC1241" s="16">
        <v>27876</v>
      </c>
      <c r="DD1241" s="10" t="s">
        <v>3350</v>
      </c>
      <c r="DE1241" s="10" t="s">
        <v>230</v>
      </c>
      <c r="DF1241" s="18" t="s">
        <v>156</v>
      </c>
      <c r="DG1241" s="17">
        <v>45118</v>
      </c>
      <c r="DH1241" s="10" t="s">
        <v>1874</v>
      </c>
      <c r="DI1241" s="17" t="s">
        <v>156</v>
      </c>
      <c r="DJ1241" s="17" t="s">
        <v>156</v>
      </c>
      <c r="DK1241" s="17" t="s">
        <v>156</v>
      </c>
      <c r="DL1241" s="17">
        <v>45114</v>
      </c>
      <c r="DM1241" s="16">
        <v>27876</v>
      </c>
      <c r="DN1241" s="10" t="s">
        <v>3351</v>
      </c>
      <c r="DO1241" s="10" t="s">
        <v>661</v>
      </c>
      <c r="DP1241" s="16">
        <v>12</v>
      </c>
      <c r="DQ1241" s="16">
        <v>12</v>
      </c>
      <c r="DR1241" s="11">
        <v>12</v>
      </c>
      <c r="DS1241" s="16">
        <v>12</v>
      </c>
      <c r="DT1241" s="16">
        <v>0</v>
      </c>
      <c r="DU1241" s="11" t="s">
        <v>181</v>
      </c>
      <c r="DV1241" s="11" t="s">
        <v>182</v>
      </c>
      <c r="DW1241" s="27" t="s">
        <v>156</v>
      </c>
      <c r="DX1241" s="27" t="s">
        <v>156</v>
      </c>
      <c r="DY1241" s="20" t="s">
        <v>2088</v>
      </c>
      <c r="DZ1241" s="16">
        <v>7</v>
      </c>
      <c r="EA1241" s="16">
        <v>33</v>
      </c>
      <c r="EB1241" s="27" t="s">
        <v>185</v>
      </c>
      <c r="EC1241" s="27" t="s">
        <v>185</v>
      </c>
      <c r="ED1241" s="27" t="s">
        <v>182</v>
      </c>
      <c r="EE1241" s="29">
        <v>45064.660254629627</v>
      </c>
      <c r="EF1241" s="28" t="s">
        <v>195</v>
      </c>
      <c r="EG1241" s="28" t="s">
        <v>196</v>
      </c>
      <c r="EH1241" s="28" t="s">
        <v>190</v>
      </c>
      <c r="EI1241" s="29">
        <v>45114.827662037038</v>
      </c>
      <c r="EJ1241" s="28" t="s">
        <v>492</v>
      </c>
      <c r="EK1241" s="28" t="s">
        <v>493</v>
      </c>
      <c r="EL1241" s="28" t="s">
        <v>237</v>
      </c>
      <c r="EM1241" s="45" t="s">
        <v>3713</v>
      </c>
      <c r="EN1241" s="46" t="str">
        <f t="shared" si="134"/>
        <v>344H070A</v>
      </c>
      <c r="EO1241" s="47">
        <f t="shared" si="135"/>
        <v>45205</v>
      </c>
      <c r="EP1241" s="47">
        <f t="shared" si="136"/>
        <v>45076</v>
      </c>
      <c r="EQ1241" s="48" t="str">
        <f t="shared" ca="1" si="137"/>
        <v>Past</v>
      </c>
      <c r="ER1241" s="49">
        <f t="shared" si="138"/>
        <v>129</v>
      </c>
      <c r="ES1241" s="50"/>
      <c r="ET1241" s="51">
        <f t="shared" si="139"/>
        <v>129</v>
      </c>
      <c r="EU1241" s="52">
        <f t="shared" si="140"/>
        <v>3596004</v>
      </c>
      <c r="EV1241" s="46"/>
      <c r="EW1241" s="23" t="s">
        <v>3714</v>
      </c>
    </row>
    <row r="1242" spans="1:153" ht="14.25" customHeight="1">
      <c r="A1242" s="8">
        <v>1235</v>
      </c>
      <c r="B1242" s="9" t="s">
        <v>3316</v>
      </c>
      <c r="C1242" s="10" t="s">
        <v>142</v>
      </c>
      <c r="D1242" s="10" t="s">
        <v>143</v>
      </c>
      <c r="E1242" s="10" t="s">
        <v>142</v>
      </c>
      <c r="F1242" s="9" t="s">
        <v>144</v>
      </c>
      <c r="G1242" s="10" t="s">
        <v>145</v>
      </c>
      <c r="H1242" s="9" t="s">
        <v>146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259</v>
      </c>
      <c r="S1242" s="9" t="s">
        <v>154</v>
      </c>
      <c r="T1242" s="9" t="s">
        <v>260</v>
      </c>
      <c r="U1242" s="9" t="s">
        <v>337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3347</v>
      </c>
      <c r="AA1242" s="9" t="s">
        <v>262</v>
      </c>
      <c r="AB1242" s="12" t="s">
        <v>263</v>
      </c>
      <c r="AC1242" s="10" t="s">
        <v>3348</v>
      </c>
      <c r="AD1242" s="9" t="s">
        <v>262</v>
      </c>
      <c r="AE1242" s="13" t="s">
        <v>263</v>
      </c>
      <c r="AF1242" s="14" t="s">
        <v>163</v>
      </c>
      <c r="AG1242" s="10" t="s">
        <v>3349</v>
      </c>
      <c r="AH1242" s="11" t="s">
        <v>222</v>
      </c>
      <c r="AI1242" s="11" t="s">
        <v>223</v>
      </c>
      <c r="AJ1242" s="10" t="s">
        <v>224</v>
      </c>
      <c r="AK1242" s="11" t="s">
        <v>223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3.6</v>
      </c>
      <c r="AU1242" s="10" t="s">
        <v>142</v>
      </c>
      <c r="AV1242" s="16">
        <v>102000</v>
      </c>
      <c r="AW1242" s="16">
        <v>114000</v>
      </c>
      <c r="AX1242" s="16">
        <v>0</v>
      </c>
      <c r="AY1242" s="16">
        <v>15000</v>
      </c>
      <c r="AZ1242" s="16">
        <v>0</v>
      </c>
      <c r="BA1242" s="17">
        <v>45275</v>
      </c>
      <c r="BB1242" s="30" t="s">
        <v>175</v>
      </c>
      <c r="BC1242" s="18">
        <v>45117</v>
      </c>
      <c r="BD1242" s="17">
        <v>45412</v>
      </c>
      <c r="BE1242" s="17">
        <v>45473</v>
      </c>
      <c r="BF1242" s="17">
        <v>45245</v>
      </c>
      <c r="BG1242" s="10">
        <v>86233407</v>
      </c>
      <c r="BH1242" s="9" t="s">
        <v>319</v>
      </c>
      <c r="BI1242" s="19">
        <v>45231</v>
      </c>
      <c r="BJ1242" s="20">
        <v>45236</v>
      </c>
      <c r="BK1242" s="16">
        <v>20000</v>
      </c>
      <c r="BL1242" s="16">
        <v>72000</v>
      </c>
      <c r="BM1242" s="9" t="s">
        <v>177</v>
      </c>
      <c r="BN1242" s="9" t="s">
        <v>383</v>
      </c>
      <c r="BO1242" s="9" t="s">
        <v>156</v>
      </c>
      <c r="BP1242" s="17">
        <v>45275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 t="s">
        <v>156</v>
      </c>
      <c r="CD1242" s="10" t="s">
        <v>156</v>
      </c>
      <c r="CE1242" s="17" t="s">
        <v>156</v>
      </c>
      <c r="CF1242" s="17" t="s">
        <v>156</v>
      </c>
      <c r="CG1242" s="17" t="s">
        <v>156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 t="s">
        <v>156</v>
      </c>
      <c r="CX1242" s="10" t="s">
        <v>193</v>
      </c>
      <c r="CY1242" s="17" t="s">
        <v>156</v>
      </c>
      <c r="CZ1242" s="17" t="s">
        <v>156</v>
      </c>
      <c r="DA1242" s="17" t="s">
        <v>156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 t="s">
        <v>156</v>
      </c>
      <c r="DH1242" s="10" t="s">
        <v>156</v>
      </c>
      <c r="DI1242" s="17" t="s">
        <v>156</v>
      </c>
      <c r="DJ1242" s="17" t="s">
        <v>156</v>
      </c>
      <c r="DK1242" s="17" t="s">
        <v>156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12</v>
      </c>
      <c r="DR1242" s="11">
        <v>12</v>
      </c>
      <c r="DS1242" s="16">
        <v>12</v>
      </c>
      <c r="DT1242" s="16">
        <v>0</v>
      </c>
      <c r="DU1242" s="11" t="s">
        <v>181</v>
      </c>
      <c r="DV1242" s="11" t="s">
        <v>182</v>
      </c>
      <c r="DW1242" s="27" t="s">
        <v>156</v>
      </c>
      <c r="DX1242" s="27" t="s">
        <v>156</v>
      </c>
      <c r="DY1242" s="20" t="s">
        <v>156</v>
      </c>
      <c r="DZ1242" s="16">
        <v>7</v>
      </c>
      <c r="EA1242" s="16">
        <v>33</v>
      </c>
      <c r="EB1242" s="27" t="s">
        <v>185</v>
      </c>
      <c r="EC1242" s="27" t="s">
        <v>185</v>
      </c>
      <c r="ED1242" s="27" t="s">
        <v>182</v>
      </c>
      <c r="EE1242" s="29">
        <v>45116.847731481481</v>
      </c>
      <c r="EF1242" s="28" t="s">
        <v>188</v>
      </c>
      <c r="EG1242" s="28" t="s">
        <v>189</v>
      </c>
      <c r="EH1242" s="28" t="s">
        <v>190</v>
      </c>
      <c r="EI1242" s="29">
        <v>45116.847731481481</v>
      </c>
      <c r="EJ1242" s="28" t="s">
        <v>188</v>
      </c>
      <c r="EK1242" s="28" t="s">
        <v>189</v>
      </c>
      <c r="EL1242" s="28" t="s">
        <v>190</v>
      </c>
      <c r="EM1242" s="45" t="s">
        <v>3713</v>
      </c>
      <c r="EN1242" s="46" t="str">
        <f t="shared" si="134"/>
        <v>344H070A</v>
      </c>
      <c r="EO1242" s="47">
        <f t="shared" si="135"/>
        <v>45235</v>
      </c>
      <c r="EP1242" s="47" t="str">
        <f t="shared" si="136"/>
        <v/>
      </c>
      <c r="EQ1242" s="48" t="str">
        <f t="shared" ca="1" si="137"/>
        <v>Y</v>
      </c>
      <c r="ER1242" s="49" t="str">
        <f t="shared" si="138"/>
        <v/>
      </c>
      <c r="ES1242" s="50"/>
      <c r="ET1242" s="51" t="str">
        <f t="shared" si="139"/>
        <v/>
      </c>
      <c r="EU1242" s="52" t="str">
        <f t="shared" si="140"/>
        <v/>
      </c>
      <c r="EV1242" s="46"/>
      <c r="EW1242" s="23" t="s">
        <v>3714</v>
      </c>
    </row>
    <row r="1243" spans="1:153" ht="14.25" customHeight="1">
      <c r="A1243" s="8">
        <v>1236</v>
      </c>
      <c r="B1243" s="9" t="s">
        <v>3316</v>
      </c>
      <c r="C1243" s="10" t="s">
        <v>142</v>
      </c>
      <c r="D1243" s="10" t="s">
        <v>143</v>
      </c>
      <c r="E1243" s="10" t="s">
        <v>142</v>
      </c>
      <c r="F1243" s="9" t="s">
        <v>144</v>
      </c>
      <c r="G1243" s="10" t="s">
        <v>145</v>
      </c>
      <c r="H1243" s="9" t="s">
        <v>146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149</v>
      </c>
      <c r="N1243" s="9" t="s">
        <v>150</v>
      </c>
      <c r="O1243" s="9" t="s">
        <v>151</v>
      </c>
      <c r="P1243" s="9" t="s">
        <v>142</v>
      </c>
      <c r="Q1243" s="9" t="s">
        <v>152</v>
      </c>
      <c r="R1243" s="9" t="s">
        <v>259</v>
      </c>
      <c r="S1243" s="9" t="s">
        <v>154</v>
      </c>
      <c r="T1243" s="9" t="s">
        <v>260</v>
      </c>
      <c r="U1243" s="9" t="s">
        <v>337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3347</v>
      </c>
      <c r="AA1243" s="9" t="s">
        <v>262</v>
      </c>
      <c r="AB1243" s="12" t="s">
        <v>263</v>
      </c>
      <c r="AC1243" s="10" t="s">
        <v>3348</v>
      </c>
      <c r="AD1243" s="9" t="s">
        <v>262</v>
      </c>
      <c r="AE1243" s="13" t="s">
        <v>263</v>
      </c>
      <c r="AF1243" s="14" t="s">
        <v>163</v>
      </c>
      <c r="AG1243" s="10" t="s">
        <v>3349</v>
      </c>
      <c r="AH1243" s="11" t="s">
        <v>222</v>
      </c>
      <c r="AI1243" s="11" t="s">
        <v>223</v>
      </c>
      <c r="AJ1243" s="10" t="s">
        <v>224</v>
      </c>
      <c r="AK1243" s="11" t="s">
        <v>223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3.6</v>
      </c>
      <c r="AU1243" s="10" t="s">
        <v>142</v>
      </c>
      <c r="AV1243" s="16">
        <v>102000</v>
      </c>
      <c r="AW1243" s="16">
        <v>114000</v>
      </c>
      <c r="AX1243" s="16">
        <v>0</v>
      </c>
      <c r="AY1243" s="16">
        <v>15000</v>
      </c>
      <c r="AZ1243" s="16">
        <v>0</v>
      </c>
      <c r="BA1243" s="17">
        <v>45275</v>
      </c>
      <c r="BB1243" s="30" t="s">
        <v>175</v>
      </c>
      <c r="BC1243" s="18">
        <v>45117</v>
      </c>
      <c r="BD1243" s="17">
        <v>45412</v>
      </c>
      <c r="BE1243" s="17">
        <v>45473</v>
      </c>
      <c r="BF1243" s="17">
        <v>45245</v>
      </c>
      <c r="BG1243" s="10">
        <v>86224841</v>
      </c>
      <c r="BH1243" s="9" t="s">
        <v>321</v>
      </c>
      <c r="BI1243" s="19">
        <v>45261</v>
      </c>
      <c r="BJ1243" s="20">
        <v>45278</v>
      </c>
      <c r="BK1243" s="16">
        <v>10000</v>
      </c>
      <c r="BL1243" s="16">
        <v>36000</v>
      </c>
      <c r="BM1243" s="9" t="s">
        <v>177</v>
      </c>
      <c r="BN1243" s="9" t="s">
        <v>470</v>
      </c>
      <c r="BO1243" s="9" t="s">
        <v>156</v>
      </c>
      <c r="BP1243" s="17">
        <v>45324</v>
      </c>
      <c r="BQ1243" s="17" t="s">
        <v>156</v>
      </c>
      <c r="BR1243" s="17">
        <v>45324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>
        <v>45113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>
        <v>45113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>
        <v>45113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 t="s">
        <v>156</v>
      </c>
      <c r="CX1243" s="10" t="s">
        <v>193</v>
      </c>
      <c r="CY1243" s="17" t="s">
        <v>156</v>
      </c>
      <c r="CZ1243" s="17" t="s">
        <v>156</v>
      </c>
      <c r="DA1243" s="17">
        <v>45113</v>
      </c>
      <c r="DB1243" s="17" t="s">
        <v>156</v>
      </c>
      <c r="DC1243" s="16">
        <v>0</v>
      </c>
      <c r="DD1243" s="10" t="s">
        <v>156</v>
      </c>
      <c r="DE1243" s="10" t="s">
        <v>156</v>
      </c>
      <c r="DF1243" s="18" t="s">
        <v>156</v>
      </c>
      <c r="DG1243" s="17" t="s">
        <v>156</v>
      </c>
      <c r="DH1243" s="10" t="s">
        <v>156</v>
      </c>
      <c r="DI1243" s="17" t="s">
        <v>156</v>
      </c>
      <c r="DJ1243" s="17" t="s">
        <v>156</v>
      </c>
      <c r="DK1243" s="17">
        <v>45113</v>
      </c>
      <c r="DL1243" s="17" t="s">
        <v>156</v>
      </c>
      <c r="DM1243" s="16">
        <v>0</v>
      </c>
      <c r="DN1243" s="10" t="s">
        <v>156</v>
      </c>
      <c r="DO1243" s="10" t="s">
        <v>156</v>
      </c>
      <c r="DP1243" s="16">
        <v>12</v>
      </c>
      <c r="DQ1243" s="16">
        <v>12</v>
      </c>
      <c r="DR1243" s="11">
        <v>12</v>
      </c>
      <c r="DS1243" s="16">
        <v>12</v>
      </c>
      <c r="DT1243" s="16">
        <v>0</v>
      </c>
      <c r="DU1243" s="11" t="s">
        <v>181</v>
      </c>
      <c r="DV1243" s="11" t="s">
        <v>182</v>
      </c>
      <c r="DW1243" s="27" t="s">
        <v>156</v>
      </c>
      <c r="DX1243" s="27" t="s">
        <v>156</v>
      </c>
      <c r="DY1243" s="20" t="s">
        <v>3352</v>
      </c>
      <c r="DZ1243" s="16">
        <v>7</v>
      </c>
      <c r="EA1243" s="16">
        <v>33</v>
      </c>
      <c r="EB1243" s="27" t="s">
        <v>185</v>
      </c>
      <c r="EC1243" s="27" t="s">
        <v>185</v>
      </c>
      <c r="ED1243" s="27" t="s">
        <v>182</v>
      </c>
      <c r="EE1243" s="29">
        <v>45114.021620370368</v>
      </c>
      <c r="EF1243" s="28" t="s">
        <v>186</v>
      </c>
      <c r="EG1243" s="28" t="s">
        <v>156</v>
      </c>
      <c r="EH1243" s="28" t="s">
        <v>187</v>
      </c>
      <c r="EI1243" s="29">
        <v>45116.847731481481</v>
      </c>
      <c r="EJ1243" s="28" t="s">
        <v>188</v>
      </c>
      <c r="EK1243" s="28" t="s">
        <v>189</v>
      </c>
      <c r="EL1243" s="28" t="s">
        <v>190</v>
      </c>
      <c r="EM1243" s="45" t="s">
        <v>3713</v>
      </c>
      <c r="EN1243" s="46" t="str">
        <f t="shared" si="134"/>
        <v>344H070A</v>
      </c>
      <c r="EO1243" s="47">
        <f t="shared" si="135"/>
        <v>45284</v>
      </c>
      <c r="EP1243" s="47" t="str">
        <f t="shared" si="136"/>
        <v/>
      </c>
      <c r="EQ1243" s="48" t="str">
        <f t="shared" ca="1" si="137"/>
        <v>Y</v>
      </c>
      <c r="ER1243" s="49" t="str">
        <f t="shared" si="138"/>
        <v/>
      </c>
      <c r="ES1243" s="50"/>
      <c r="ET1243" s="51" t="str">
        <f t="shared" si="139"/>
        <v/>
      </c>
      <c r="EU1243" s="52" t="str">
        <f t="shared" si="140"/>
        <v/>
      </c>
      <c r="EV1243" s="46"/>
      <c r="EW1243" s="23" t="s">
        <v>3721</v>
      </c>
    </row>
    <row r="1244" spans="1:153" ht="14.25" customHeight="1">
      <c r="A1244" s="8">
        <v>1237</v>
      </c>
      <c r="B1244" s="9" t="s">
        <v>3316</v>
      </c>
      <c r="C1244" s="10" t="s">
        <v>142</v>
      </c>
      <c r="D1244" s="10" t="s">
        <v>143</v>
      </c>
      <c r="E1244" s="10" t="s">
        <v>142</v>
      </c>
      <c r="F1244" s="9" t="s">
        <v>144</v>
      </c>
      <c r="G1244" s="10" t="s">
        <v>145</v>
      </c>
      <c r="H1244" s="9" t="s">
        <v>146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149</v>
      </c>
      <c r="N1244" s="9" t="s">
        <v>150</v>
      </c>
      <c r="O1244" s="9" t="s">
        <v>151</v>
      </c>
      <c r="P1244" s="9" t="s">
        <v>142</v>
      </c>
      <c r="Q1244" s="9" t="s">
        <v>152</v>
      </c>
      <c r="R1244" s="9" t="s">
        <v>259</v>
      </c>
      <c r="S1244" s="9" t="s">
        <v>154</v>
      </c>
      <c r="T1244" s="9" t="s">
        <v>260</v>
      </c>
      <c r="U1244" s="9" t="s">
        <v>337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3347</v>
      </c>
      <c r="AA1244" s="9" t="s">
        <v>262</v>
      </c>
      <c r="AB1244" s="12" t="s">
        <v>263</v>
      </c>
      <c r="AC1244" s="10" t="s">
        <v>3348</v>
      </c>
      <c r="AD1244" s="9" t="s">
        <v>262</v>
      </c>
      <c r="AE1244" s="13" t="s">
        <v>263</v>
      </c>
      <c r="AF1244" s="14" t="s">
        <v>163</v>
      </c>
      <c r="AG1244" s="10" t="s">
        <v>3349</v>
      </c>
      <c r="AH1244" s="11" t="s">
        <v>222</v>
      </c>
      <c r="AI1244" s="11" t="s">
        <v>223</v>
      </c>
      <c r="AJ1244" s="10" t="s">
        <v>224</v>
      </c>
      <c r="AK1244" s="11" t="s">
        <v>223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3.6</v>
      </c>
      <c r="AU1244" s="10" t="s">
        <v>142</v>
      </c>
      <c r="AV1244" s="16">
        <v>102000</v>
      </c>
      <c r="AW1244" s="16">
        <v>114000</v>
      </c>
      <c r="AX1244" s="16">
        <v>0</v>
      </c>
      <c r="AY1244" s="16">
        <v>15000</v>
      </c>
      <c r="AZ1244" s="16">
        <v>0</v>
      </c>
      <c r="BA1244" s="17">
        <v>45275</v>
      </c>
      <c r="BB1244" s="30" t="s">
        <v>175</v>
      </c>
      <c r="BC1244" s="18">
        <v>45117</v>
      </c>
      <c r="BD1244" s="17">
        <v>45412</v>
      </c>
      <c r="BE1244" s="17">
        <v>45473</v>
      </c>
      <c r="BF1244" s="17">
        <v>45245</v>
      </c>
      <c r="BG1244" s="10">
        <v>86196153</v>
      </c>
      <c r="BH1244" s="9" t="s">
        <v>258</v>
      </c>
      <c r="BI1244" s="19">
        <v>45292</v>
      </c>
      <c r="BJ1244" s="20">
        <v>45306</v>
      </c>
      <c r="BK1244" s="16">
        <v>10000</v>
      </c>
      <c r="BL1244" s="16">
        <v>36000</v>
      </c>
      <c r="BM1244" s="9" t="s">
        <v>177</v>
      </c>
      <c r="BN1244" s="9" t="s">
        <v>470</v>
      </c>
      <c r="BO1244" s="9" t="s">
        <v>156</v>
      </c>
      <c r="BP1244" s="17">
        <v>45352</v>
      </c>
      <c r="BQ1244" s="17" t="s">
        <v>156</v>
      </c>
      <c r="BR1244" s="17">
        <v>45352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>
        <v>45111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 t="s">
        <v>156</v>
      </c>
      <c r="CD1244" s="10" t="s">
        <v>156</v>
      </c>
      <c r="CE1244" s="17" t="s">
        <v>156</v>
      </c>
      <c r="CF1244" s="17" t="s">
        <v>156</v>
      </c>
      <c r="CG1244" s="17">
        <v>45111</v>
      </c>
      <c r="CH1244" s="17" t="s">
        <v>156</v>
      </c>
      <c r="CI1244" s="16">
        <v>0</v>
      </c>
      <c r="CJ1244" s="10" t="s">
        <v>156</v>
      </c>
      <c r="CK1244" s="10" t="s">
        <v>156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>
        <v>45111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 t="s">
        <v>156</v>
      </c>
      <c r="CX1244" s="10" t="s">
        <v>193</v>
      </c>
      <c r="CY1244" s="17" t="s">
        <v>156</v>
      </c>
      <c r="CZ1244" s="17" t="s">
        <v>156</v>
      </c>
      <c r="DA1244" s="17">
        <v>45111</v>
      </c>
      <c r="DB1244" s="17" t="s">
        <v>156</v>
      </c>
      <c r="DC1244" s="16">
        <v>0</v>
      </c>
      <c r="DD1244" s="10" t="s">
        <v>156</v>
      </c>
      <c r="DE1244" s="10" t="s">
        <v>156</v>
      </c>
      <c r="DF1244" s="18" t="s">
        <v>156</v>
      </c>
      <c r="DG1244" s="17" t="s">
        <v>156</v>
      </c>
      <c r="DH1244" s="10" t="s">
        <v>156</v>
      </c>
      <c r="DI1244" s="17" t="s">
        <v>156</v>
      </c>
      <c r="DJ1244" s="17" t="s">
        <v>156</v>
      </c>
      <c r="DK1244" s="17">
        <v>45111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12</v>
      </c>
      <c r="DQ1244" s="16">
        <v>12</v>
      </c>
      <c r="DR1244" s="11">
        <v>12</v>
      </c>
      <c r="DS1244" s="16">
        <v>12</v>
      </c>
      <c r="DT1244" s="16">
        <v>0</v>
      </c>
      <c r="DU1244" s="11" t="s">
        <v>181</v>
      </c>
      <c r="DV1244" s="11" t="s">
        <v>182</v>
      </c>
      <c r="DW1244" s="27" t="s">
        <v>156</v>
      </c>
      <c r="DX1244" s="27" t="s">
        <v>156</v>
      </c>
      <c r="DY1244" s="20" t="s">
        <v>3353</v>
      </c>
      <c r="DZ1244" s="16">
        <v>7</v>
      </c>
      <c r="EA1244" s="16">
        <v>33</v>
      </c>
      <c r="EB1244" s="27" t="s">
        <v>185</v>
      </c>
      <c r="EC1244" s="27" t="s">
        <v>185</v>
      </c>
      <c r="ED1244" s="27" t="s">
        <v>182</v>
      </c>
      <c r="EE1244" s="29">
        <v>45112.01258101852</v>
      </c>
      <c r="EF1244" s="28" t="s">
        <v>186</v>
      </c>
      <c r="EG1244" s="28" t="s">
        <v>156</v>
      </c>
      <c r="EH1244" s="28" t="s">
        <v>187</v>
      </c>
      <c r="EI1244" s="29">
        <v>45116.847731481481</v>
      </c>
      <c r="EJ1244" s="28" t="s">
        <v>188</v>
      </c>
      <c r="EK1244" s="28" t="s">
        <v>189</v>
      </c>
      <c r="EL1244" s="28" t="s">
        <v>190</v>
      </c>
      <c r="EM1244" s="45" t="s">
        <v>3713</v>
      </c>
      <c r="EN1244" s="46" t="str">
        <f t="shared" si="134"/>
        <v>344H070A</v>
      </c>
      <c r="EO1244" s="47">
        <f t="shared" si="135"/>
        <v>45312</v>
      </c>
      <c r="EP1244" s="47" t="str">
        <f t="shared" si="136"/>
        <v/>
      </c>
      <c r="EQ1244" s="48" t="str">
        <f t="shared" ca="1" si="137"/>
        <v>Y</v>
      </c>
      <c r="ER1244" s="49" t="str">
        <f t="shared" si="138"/>
        <v/>
      </c>
      <c r="ES1244" s="50"/>
      <c r="ET1244" s="51" t="str">
        <f t="shared" si="139"/>
        <v/>
      </c>
      <c r="EU1244" s="52" t="str">
        <f t="shared" si="140"/>
        <v/>
      </c>
      <c r="EV1244" s="46"/>
      <c r="EW1244" s="23" t="s">
        <v>3721</v>
      </c>
    </row>
    <row r="1245" spans="1:153" ht="14.25" customHeight="1">
      <c r="A1245" s="8">
        <v>1238</v>
      </c>
      <c r="B1245" s="9" t="s">
        <v>3316</v>
      </c>
      <c r="C1245" s="10" t="s">
        <v>142</v>
      </c>
      <c r="D1245" s="10" t="s">
        <v>143</v>
      </c>
      <c r="E1245" s="10" t="s">
        <v>142</v>
      </c>
      <c r="F1245" s="9" t="s">
        <v>144</v>
      </c>
      <c r="G1245" s="10" t="s">
        <v>145</v>
      </c>
      <c r="H1245" s="9" t="s">
        <v>146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149</v>
      </c>
      <c r="N1245" s="9" t="s">
        <v>150</v>
      </c>
      <c r="O1245" s="9" t="s">
        <v>151</v>
      </c>
      <c r="P1245" s="9" t="s">
        <v>142</v>
      </c>
      <c r="Q1245" s="9" t="s">
        <v>152</v>
      </c>
      <c r="R1245" s="9" t="s">
        <v>259</v>
      </c>
      <c r="S1245" s="9" t="s">
        <v>154</v>
      </c>
      <c r="T1245" s="9" t="s">
        <v>260</v>
      </c>
      <c r="U1245" s="9" t="s">
        <v>337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3347</v>
      </c>
      <c r="AA1245" s="9" t="s">
        <v>262</v>
      </c>
      <c r="AB1245" s="12" t="s">
        <v>263</v>
      </c>
      <c r="AC1245" s="10" t="s">
        <v>3348</v>
      </c>
      <c r="AD1245" s="9" t="s">
        <v>262</v>
      </c>
      <c r="AE1245" s="13" t="s">
        <v>263</v>
      </c>
      <c r="AF1245" s="14" t="s">
        <v>163</v>
      </c>
      <c r="AG1245" s="10" t="s">
        <v>3349</v>
      </c>
      <c r="AH1245" s="11" t="s">
        <v>222</v>
      </c>
      <c r="AI1245" s="11" t="s">
        <v>223</v>
      </c>
      <c r="AJ1245" s="10" t="s">
        <v>224</v>
      </c>
      <c r="AK1245" s="11" t="s">
        <v>223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3.6</v>
      </c>
      <c r="AU1245" s="10" t="s">
        <v>142</v>
      </c>
      <c r="AV1245" s="16">
        <v>102000</v>
      </c>
      <c r="AW1245" s="16">
        <v>114000</v>
      </c>
      <c r="AX1245" s="16">
        <v>0</v>
      </c>
      <c r="AY1245" s="16">
        <v>15000</v>
      </c>
      <c r="AZ1245" s="16">
        <v>0</v>
      </c>
      <c r="BA1245" s="17">
        <v>45275</v>
      </c>
      <c r="BB1245" s="30" t="s">
        <v>175</v>
      </c>
      <c r="BC1245" s="18">
        <v>45117</v>
      </c>
      <c r="BD1245" s="17">
        <v>45412</v>
      </c>
      <c r="BE1245" s="17">
        <v>45473</v>
      </c>
      <c r="BF1245" s="17">
        <v>45245</v>
      </c>
      <c r="BG1245" s="10">
        <v>86224839</v>
      </c>
      <c r="BH1245" s="9" t="s">
        <v>303</v>
      </c>
      <c r="BI1245" s="19">
        <v>45323</v>
      </c>
      <c r="BJ1245" s="20">
        <v>45334</v>
      </c>
      <c r="BK1245" s="16">
        <v>10000</v>
      </c>
      <c r="BL1245" s="16">
        <v>36000</v>
      </c>
      <c r="BM1245" s="9" t="s">
        <v>177</v>
      </c>
      <c r="BN1245" s="9" t="s">
        <v>470</v>
      </c>
      <c r="BO1245" s="9" t="s">
        <v>156</v>
      </c>
      <c r="BP1245" s="17">
        <v>45380</v>
      </c>
      <c r="BQ1245" s="17" t="s">
        <v>156</v>
      </c>
      <c r="BR1245" s="17">
        <v>45380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>
        <v>45113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 t="s">
        <v>156</v>
      </c>
      <c r="CD1245" s="10" t="s">
        <v>156</v>
      </c>
      <c r="CE1245" s="17" t="s">
        <v>156</v>
      </c>
      <c r="CF1245" s="17" t="s">
        <v>156</v>
      </c>
      <c r="CG1245" s="17">
        <v>45113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>
        <v>45113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 t="s">
        <v>156</v>
      </c>
      <c r="CX1245" s="10" t="s">
        <v>193</v>
      </c>
      <c r="CY1245" s="17" t="s">
        <v>156</v>
      </c>
      <c r="CZ1245" s="17" t="s">
        <v>156</v>
      </c>
      <c r="DA1245" s="17">
        <v>45113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 t="s">
        <v>156</v>
      </c>
      <c r="DH1245" s="10" t="s">
        <v>156</v>
      </c>
      <c r="DI1245" s="17" t="s">
        <v>156</v>
      </c>
      <c r="DJ1245" s="17" t="s">
        <v>156</v>
      </c>
      <c r="DK1245" s="17">
        <v>45113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12</v>
      </c>
      <c r="DQ1245" s="16">
        <v>12</v>
      </c>
      <c r="DR1245" s="11">
        <v>12</v>
      </c>
      <c r="DS1245" s="16">
        <v>12</v>
      </c>
      <c r="DT1245" s="16">
        <v>0</v>
      </c>
      <c r="DU1245" s="11" t="s">
        <v>181</v>
      </c>
      <c r="DV1245" s="11" t="s">
        <v>182</v>
      </c>
      <c r="DW1245" s="27" t="s">
        <v>156</v>
      </c>
      <c r="DX1245" s="27" t="s">
        <v>156</v>
      </c>
      <c r="DY1245" s="20" t="s">
        <v>3327</v>
      </c>
      <c r="DZ1245" s="16">
        <v>7</v>
      </c>
      <c r="EA1245" s="16">
        <v>33</v>
      </c>
      <c r="EB1245" s="27" t="s">
        <v>185</v>
      </c>
      <c r="EC1245" s="27" t="s">
        <v>185</v>
      </c>
      <c r="ED1245" s="27" t="s">
        <v>182</v>
      </c>
      <c r="EE1245" s="29">
        <v>45114.021620370368</v>
      </c>
      <c r="EF1245" s="28" t="s">
        <v>186</v>
      </c>
      <c r="EG1245" s="28" t="s">
        <v>156</v>
      </c>
      <c r="EH1245" s="28" t="s">
        <v>187</v>
      </c>
      <c r="EI1245" s="29">
        <v>45116.847731481481</v>
      </c>
      <c r="EJ1245" s="28" t="s">
        <v>188</v>
      </c>
      <c r="EK1245" s="28" t="s">
        <v>189</v>
      </c>
      <c r="EL1245" s="28" t="s">
        <v>190</v>
      </c>
      <c r="EM1245" s="45" t="s">
        <v>3713</v>
      </c>
      <c r="EN1245" s="46" t="str">
        <f t="shared" si="134"/>
        <v>344H070A</v>
      </c>
      <c r="EO1245" s="47">
        <f t="shared" si="135"/>
        <v>45340</v>
      </c>
      <c r="EP1245" s="47" t="str">
        <f t="shared" si="136"/>
        <v/>
      </c>
      <c r="EQ1245" s="48" t="str">
        <f t="shared" ca="1" si="137"/>
        <v>Y</v>
      </c>
      <c r="ER1245" s="49" t="str">
        <f t="shared" si="138"/>
        <v/>
      </c>
      <c r="ES1245" s="50"/>
      <c r="ET1245" s="51" t="str">
        <f t="shared" si="139"/>
        <v/>
      </c>
      <c r="EU1245" s="52" t="str">
        <f t="shared" si="140"/>
        <v/>
      </c>
      <c r="EV1245" s="46"/>
      <c r="EW1245" s="23" t="s">
        <v>3721</v>
      </c>
    </row>
    <row r="1246" spans="1:153" ht="14.25" customHeight="1">
      <c r="A1246" s="8">
        <v>1239</v>
      </c>
      <c r="B1246" s="9" t="s">
        <v>3316</v>
      </c>
      <c r="C1246" s="10" t="s">
        <v>142</v>
      </c>
      <c r="D1246" s="10" t="s">
        <v>143</v>
      </c>
      <c r="E1246" s="10" t="s">
        <v>142</v>
      </c>
      <c r="F1246" s="9" t="s">
        <v>144</v>
      </c>
      <c r="G1246" s="10" t="s">
        <v>145</v>
      </c>
      <c r="H1246" s="9" t="s">
        <v>146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149</v>
      </c>
      <c r="N1246" s="9" t="s">
        <v>150</v>
      </c>
      <c r="O1246" s="9" t="s">
        <v>151</v>
      </c>
      <c r="P1246" s="9" t="s">
        <v>142</v>
      </c>
      <c r="Q1246" s="9" t="s">
        <v>152</v>
      </c>
      <c r="R1246" s="9" t="s">
        <v>259</v>
      </c>
      <c r="S1246" s="9" t="s">
        <v>154</v>
      </c>
      <c r="T1246" s="9" t="s">
        <v>260</v>
      </c>
      <c r="U1246" s="9" t="s">
        <v>337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3347</v>
      </c>
      <c r="AA1246" s="9" t="s">
        <v>262</v>
      </c>
      <c r="AB1246" s="12" t="s">
        <v>263</v>
      </c>
      <c r="AC1246" s="10" t="s">
        <v>3348</v>
      </c>
      <c r="AD1246" s="9" t="s">
        <v>262</v>
      </c>
      <c r="AE1246" s="13" t="s">
        <v>263</v>
      </c>
      <c r="AF1246" s="14" t="s">
        <v>163</v>
      </c>
      <c r="AG1246" s="10" t="s">
        <v>3349</v>
      </c>
      <c r="AH1246" s="11" t="s">
        <v>222</v>
      </c>
      <c r="AI1246" s="11" t="s">
        <v>223</v>
      </c>
      <c r="AJ1246" s="10" t="s">
        <v>224</v>
      </c>
      <c r="AK1246" s="11" t="s">
        <v>223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3.6</v>
      </c>
      <c r="AU1246" s="10" t="s">
        <v>142</v>
      </c>
      <c r="AV1246" s="16">
        <v>102000</v>
      </c>
      <c r="AW1246" s="16">
        <v>114000</v>
      </c>
      <c r="AX1246" s="16">
        <v>0</v>
      </c>
      <c r="AY1246" s="16">
        <v>15000</v>
      </c>
      <c r="AZ1246" s="16">
        <v>0</v>
      </c>
      <c r="BA1246" s="17">
        <v>45275</v>
      </c>
      <c r="BB1246" s="30" t="s">
        <v>175</v>
      </c>
      <c r="BC1246" s="18">
        <v>45117</v>
      </c>
      <c r="BD1246" s="17">
        <v>45412</v>
      </c>
      <c r="BE1246" s="17">
        <v>45473</v>
      </c>
      <c r="BF1246" s="17">
        <v>45245</v>
      </c>
      <c r="BG1246" s="10">
        <v>86233408</v>
      </c>
      <c r="BH1246" s="9" t="s">
        <v>247</v>
      </c>
      <c r="BI1246" s="19">
        <v>45352</v>
      </c>
      <c r="BJ1246" s="20">
        <v>45355</v>
      </c>
      <c r="BK1246" s="16">
        <v>10000</v>
      </c>
      <c r="BL1246" s="16">
        <v>36000</v>
      </c>
      <c r="BM1246" s="9" t="s">
        <v>177</v>
      </c>
      <c r="BN1246" s="9" t="s">
        <v>470</v>
      </c>
      <c r="BO1246" s="9" t="s">
        <v>156</v>
      </c>
      <c r="BP1246" s="17">
        <v>45397</v>
      </c>
      <c r="BQ1246" s="17" t="s">
        <v>156</v>
      </c>
      <c r="BR1246" s="17" t="s">
        <v>156</v>
      </c>
      <c r="BS1246" s="17" t="s">
        <v>156</v>
      </c>
      <c r="BT1246" s="10" t="s">
        <v>156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 t="s">
        <v>156</v>
      </c>
      <c r="CD1246" s="10" t="s">
        <v>156</v>
      </c>
      <c r="CE1246" s="17" t="s">
        <v>156</v>
      </c>
      <c r="CF1246" s="17" t="s">
        <v>156</v>
      </c>
      <c r="CG1246" s="17" t="s">
        <v>156</v>
      </c>
      <c r="CH1246" s="17" t="s">
        <v>156</v>
      </c>
      <c r="CI1246" s="16">
        <v>0</v>
      </c>
      <c r="CJ1246" s="10" t="s">
        <v>156</v>
      </c>
      <c r="CK1246" s="10" t="s">
        <v>156</v>
      </c>
      <c r="CL1246" s="18" t="s">
        <v>156</v>
      </c>
      <c r="CM1246" s="17" t="s">
        <v>156</v>
      </c>
      <c r="CN1246" s="10" t="s">
        <v>156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 t="s">
        <v>156</v>
      </c>
      <c r="CX1246" s="10" t="s">
        <v>193</v>
      </c>
      <c r="CY1246" s="17" t="s">
        <v>156</v>
      </c>
      <c r="CZ1246" s="17" t="s">
        <v>156</v>
      </c>
      <c r="DA1246" s="17" t="s">
        <v>156</v>
      </c>
      <c r="DB1246" s="17" t="s">
        <v>156</v>
      </c>
      <c r="DC1246" s="16">
        <v>0</v>
      </c>
      <c r="DD1246" s="10" t="s">
        <v>156</v>
      </c>
      <c r="DE1246" s="10" t="s">
        <v>156</v>
      </c>
      <c r="DF1246" s="18" t="s">
        <v>156</v>
      </c>
      <c r="DG1246" s="17" t="s">
        <v>156</v>
      </c>
      <c r="DH1246" s="10" t="s">
        <v>156</v>
      </c>
      <c r="DI1246" s="17" t="s">
        <v>156</v>
      </c>
      <c r="DJ1246" s="17" t="s">
        <v>156</v>
      </c>
      <c r="DK1246" s="17" t="s">
        <v>156</v>
      </c>
      <c r="DL1246" s="17" t="s">
        <v>156</v>
      </c>
      <c r="DM1246" s="16">
        <v>0</v>
      </c>
      <c r="DN1246" s="10" t="s">
        <v>156</v>
      </c>
      <c r="DO1246" s="10" t="s">
        <v>156</v>
      </c>
      <c r="DP1246" s="16">
        <v>12</v>
      </c>
      <c r="DQ1246" s="16">
        <v>12</v>
      </c>
      <c r="DR1246" s="11">
        <v>12</v>
      </c>
      <c r="DS1246" s="16">
        <v>12</v>
      </c>
      <c r="DT1246" s="16">
        <v>0</v>
      </c>
      <c r="DU1246" s="11" t="s">
        <v>181</v>
      </c>
      <c r="DV1246" s="11" t="s">
        <v>182</v>
      </c>
      <c r="DW1246" s="27" t="s">
        <v>156</v>
      </c>
      <c r="DX1246" s="27" t="s">
        <v>156</v>
      </c>
      <c r="DY1246" s="20" t="s">
        <v>156</v>
      </c>
      <c r="DZ1246" s="16">
        <v>7</v>
      </c>
      <c r="EA1246" s="16">
        <v>33</v>
      </c>
      <c r="EB1246" s="27" t="s">
        <v>185</v>
      </c>
      <c r="EC1246" s="27" t="s">
        <v>185</v>
      </c>
      <c r="ED1246" s="27" t="s">
        <v>182</v>
      </c>
      <c r="EE1246" s="29">
        <v>45116.847731481481</v>
      </c>
      <c r="EF1246" s="28" t="s">
        <v>188</v>
      </c>
      <c r="EG1246" s="28" t="s">
        <v>189</v>
      </c>
      <c r="EH1246" s="28" t="s">
        <v>190</v>
      </c>
      <c r="EI1246" s="29">
        <v>45116.847731481481</v>
      </c>
      <c r="EJ1246" s="28" t="s">
        <v>188</v>
      </c>
      <c r="EK1246" s="28" t="s">
        <v>189</v>
      </c>
      <c r="EL1246" s="28" t="s">
        <v>190</v>
      </c>
      <c r="EM1246" s="45" t="s">
        <v>3713</v>
      </c>
      <c r="EN1246" s="46" t="str">
        <f t="shared" si="134"/>
        <v>344H070A</v>
      </c>
      <c r="EO1246" s="47">
        <f t="shared" si="135"/>
        <v>45357</v>
      </c>
      <c r="EP1246" s="47" t="str">
        <f t="shared" si="136"/>
        <v/>
      </c>
      <c r="EQ1246" s="48" t="str">
        <f t="shared" ca="1" si="137"/>
        <v>Y</v>
      </c>
      <c r="ER1246" s="49" t="str">
        <f t="shared" si="138"/>
        <v/>
      </c>
      <c r="ES1246" s="50"/>
      <c r="ET1246" s="51" t="str">
        <f t="shared" si="139"/>
        <v/>
      </c>
      <c r="EU1246" s="52" t="str">
        <f t="shared" si="140"/>
        <v/>
      </c>
      <c r="EV1246" s="46"/>
      <c r="EW1246" s="23" t="s">
        <v>3721</v>
      </c>
    </row>
    <row r="1247" spans="1:153" ht="14.25" hidden="1" customHeight="1">
      <c r="A1247" s="8">
        <v>1240</v>
      </c>
      <c r="B1247" s="9" t="s">
        <v>3316</v>
      </c>
      <c r="C1247" s="10" t="s">
        <v>142</v>
      </c>
      <c r="D1247" s="10" t="s">
        <v>143</v>
      </c>
      <c r="E1247" s="10" t="s">
        <v>142</v>
      </c>
      <c r="F1247" s="9" t="s">
        <v>144</v>
      </c>
      <c r="G1247" s="10" t="s">
        <v>145</v>
      </c>
      <c r="H1247" s="9" t="s">
        <v>146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149</v>
      </c>
      <c r="N1247" s="9" t="s">
        <v>150</v>
      </c>
      <c r="O1247" s="9" t="s">
        <v>151</v>
      </c>
      <c r="P1247" s="9" t="s">
        <v>142</v>
      </c>
      <c r="Q1247" s="9" t="s">
        <v>152</v>
      </c>
      <c r="R1247" s="9" t="s">
        <v>259</v>
      </c>
      <c r="S1247" s="9" t="s">
        <v>154</v>
      </c>
      <c r="T1247" s="9" t="s">
        <v>260</v>
      </c>
      <c r="U1247" s="9" t="s">
        <v>337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3347</v>
      </c>
      <c r="AA1247" s="9" t="s">
        <v>262</v>
      </c>
      <c r="AB1247" s="12" t="s">
        <v>263</v>
      </c>
      <c r="AC1247" s="10" t="s">
        <v>3348</v>
      </c>
      <c r="AD1247" s="9" t="s">
        <v>262</v>
      </c>
      <c r="AE1247" s="13" t="s">
        <v>263</v>
      </c>
      <c r="AF1247" s="14" t="s">
        <v>163</v>
      </c>
      <c r="AG1247" s="10" t="s">
        <v>3349</v>
      </c>
      <c r="AH1247" s="11" t="s">
        <v>222</v>
      </c>
      <c r="AI1247" s="11" t="s">
        <v>223</v>
      </c>
      <c r="AJ1247" s="10" t="s">
        <v>224</v>
      </c>
      <c r="AK1247" s="11" t="s">
        <v>223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3.6</v>
      </c>
      <c r="AU1247" s="10" t="s">
        <v>142</v>
      </c>
      <c r="AV1247" s="16">
        <v>102000</v>
      </c>
      <c r="AW1247" s="16">
        <v>114000</v>
      </c>
      <c r="AX1247" s="16">
        <v>0</v>
      </c>
      <c r="AY1247" s="16">
        <v>15000</v>
      </c>
      <c r="AZ1247" s="16">
        <v>0</v>
      </c>
      <c r="BA1247" s="17">
        <v>45275</v>
      </c>
      <c r="BB1247" s="30" t="s">
        <v>246</v>
      </c>
      <c r="BC1247" s="18" t="s">
        <v>156</v>
      </c>
      <c r="BD1247" s="17">
        <v>45412</v>
      </c>
      <c r="BE1247" s="17">
        <v>45473</v>
      </c>
      <c r="BF1247" s="17">
        <v>45245</v>
      </c>
      <c r="BG1247" s="10">
        <v>86224838</v>
      </c>
      <c r="BH1247" s="9" t="s">
        <v>176</v>
      </c>
      <c r="BI1247" s="19">
        <v>45352</v>
      </c>
      <c r="BJ1247" s="20">
        <v>45362</v>
      </c>
      <c r="BK1247" s="16">
        <v>12000</v>
      </c>
      <c r="BL1247" s="16">
        <v>43200</v>
      </c>
      <c r="BM1247" s="9" t="s">
        <v>177</v>
      </c>
      <c r="BN1247" s="9" t="s">
        <v>226</v>
      </c>
      <c r="BO1247" s="9" t="s">
        <v>156</v>
      </c>
      <c r="BP1247" s="17">
        <v>45408</v>
      </c>
      <c r="BQ1247" s="17" t="s">
        <v>156</v>
      </c>
      <c r="BR1247" s="17">
        <v>45408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>
        <v>45113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 t="s">
        <v>156</v>
      </c>
      <c r="CD1247" s="10" t="s">
        <v>156</v>
      </c>
      <c r="CE1247" s="17" t="s">
        <v>156</v>
      </c>
      <c r="CF1247" s="17" t="s">
        <v>156</v>
      </c>
      <c r="CG1247" s="17">
        <v>45113</v>
      </c>
      <c r="CH1247" s="17" t="s">
        <v>156</v>
      </c>
      <c r="CI1247" s="16">
        <v>0</v>
      </c>
      <c r="CJ1247" s="10" t="s">
        <v>156</v>
      </c>
      <c r="CK1247" s="10" t="s">
        <v>156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>
        <v>45113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 t="s">
        <v>156</v>
      </c>
      <c r="CX1247" s="10" t="s">
        <v>193</v>
      </c>
      <c r="CY1247" s="17" t="s">
        <v>156</v>
      </c>
      <c r="CZ1247" s="17" t="s">
        <v>156</v>
      </c>
      <c r="DA1247" s="17">
        <v>45113</v>
      </c>
      <c r="DB1247" s="17" t="s">
        <v>156</v>
      </c>
      <c r="DC1247" s="16">
        <v>0</v>
      </c>
      <c r="DD1247" s="10" t="s">
        <v>156</v>
      </c>
      <c r="DE1247" s="10" t="s">
        <v>156</v>
      </c>
      <c r="DF1247" s="18" t="s">
        <v>156</v>
      </c>
      <c r="DG1247" s="17" t="s">
        <v>156</v>
      </c>
      <c r="DH1247" s="10" t="s">
        <v>156</v>
      </c>
      <c r="DI1247" s="17" t="s">
        <v>156</v>
      </c>
      <c r="DJ1247" s="17" t="s">
        <v>156</v>
      </c>
      <c r="DK1247" s="17">
        <v>45113</v>
      </c>
      <c r="DL1247" s="17" t="s">
        <v>156</v>
      </c>
      <c r="DM1247" s="16">
        <v>0</v>
      </c>
      <c r="DN1247" s="10" t="s">
        <v>156</v>
      </c>
      <c r="DO1247" s="10" t="s">
        <v>156</v>
      </c>
      <c r="DP1247" s="16">
        <v>12</v>
      </c>
      <c r="DQ1247" s="16">
        <v>12</v>
      </c>
      <c r="DR1247" s="11">
        <v>12</v>
      </c>
      <c r="DS1247" s="16">
        <v>12</v>
      </c>
      <c r="DT1247" s="16">
        <v>0</v>
      </c>
      <c r="DU1247" s="11" t="s">
        <v>181</v>
      </c>
      <c r="DV1247" s="11" t="s">
        <v>182</v>
      </c>
      <c r="DW1247" s="27" t="s">
        <v>156</v>
      </c>
      <c r="DX1247" s="27" t="s">
        <v>156</v>
      </c>
      <c r="DY1247" s="20" t="s">
        <v>3329</v>
      </c>
      <c r="DZ1247" s="16">
        <v>7</v>
      </c>
      <c r="EA1247" s="16">
        <v>33</v>
      </c>
      <c r="EB1247" s="27" t="s">
        <v>185</v>
      </c>
      <c r="EC1247" s="27" t="s">
        <v>185</v>
      </c>
      <c r="ED1247" s="27" t="s">
        <v>182</v>
      </c>
      <c r="EE1247" s="29">
        <v>45114.021620370368</v>
      </c>
      <c r="EF1247" s="28" t="s">
        <v>186</v>
      </c>
      <c r="EG1247" s="28" t="s">
        <v>156</v>
      </c>
      <c r="EH1247" s="28" t="s">
        <v>187</v>
      </c>
      <c r="EI1247" s="29">
        <v>45116.847731481481</v>
      </c>
      <c r="EJ1247" s="28" t="s">
        <v>188</v>
      </c>
      <c r="EK1247" s="28" t="s">
        <v>189</v>
      </c>
      <c r="EL1247" s="28" t="s">
        <v>190</v>
      </c>
      <c r="EM1247" s="45"/>
      <c r="EN1247" s="46" t="str">
        <f t="shared" si="134"/>
        <v>344H070A</v>
      </c>
      <c r="EO1247" s="47">
        <f t="shared" si="135"/>
        <v>45368</v>
      </c>
      <c r="EP1247" s="47" t="str">
        <f t="shared" si="136"/>
        <v/>
      </c>
      <c r="EQ1247" s="48" t="str">
        <f t="shared" ca="1" si="137"/>
        <v>Y</v>
      </c>
      <c r="ER1247" s="49" t="str">
        <f t="shared" si="138"/>
        <v/>
      </c>
      <c r="ES1247" s="50"/>
      <c r="ET1247" s="51" t="str">
        <f t="shared" si="139"/>
        <v/>
      </c>
      <c r="EU1247" s="52" t="str">
        <f t="shared" si="140"/>
        <v/>
      </c>
      <c r="EV1247" s="46"/>
      <c r="EW1247" s="23" t="s">
        <v>3717</v>
      </c>
    </row>
    <row r="1248" spans="1:153" ht="14.25" customHeight="1">
      <c r="A1248" s="8">
        <v>1241</v>
      </c>
      <c r="B1248" s="9" t="s">
        <v>3316</v>
      </c>
      <c r="C1248" s="10" t="s">
        <v>142</v>
      </c>
      <c r="D1248" s="10" t="s">
        <v>143</v>
      </c>
      <c r="E1248" s="10" t="s">
        <v>142</v>
      </c>
      <c r="F1248" s="9" t="s">
        <v>144</v>
      </c>
      <c r="G1248" s="10" t="s">
        <v>145</v>
      </c>
      <c r="H1248" s="9" t="s">
        <v>146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149</v>
      </c>
      <c r="N1248" s="9" t="s">
        <v>150</v>
      </c>
      <c r="O1248" s="9" t="s">
        <v>151</v>
      </c>
      <c r="P1248" s="9" t="s">
        <v>142</v>
      </c>
      <c r="Q1248" s="9" t="s">
        <v>152</v>
      </c>
      <c r="R1248" s="9" t="s">
        <v>259</v>
      </c>
      <c r="S1248" s="9" t="s">
        <v>154</v>
      </c>
      <c r="T1248" s="9" t="s">
        <v>260</v>
      </c>
      <c r="U1248" s="9" t="s">
        <v>337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3347</v>
      </c>
      <c r="AA1248" s="9" t="s">
        <v>262</v>
      </c>
      <c r="AB1248" s="12" t="s">
        <v>263</v>
      </c>
      <c r="AC1248" s="10" t="s">
        <v>3348</v>
      </c>
      <c r="AD1248" s="9" t="s">
        <v>262</v>
      </c>
      <c r="AE1248" s="13" t="s">
        <v>263</v>
      </c>
      <c r="AF1248" s="14" t="s">
        <v>163</v>
      </c>
      <c r="AG1248" s="10" t="s">
        <v>3354</v>
      </c>
      <c r="AH1248" s="11" t="s">
        <v>256</v>
      </c>
      <c r="AI1248" s="11" t="s">
        <v>223</v>
      </c>
      <c r="AJ1248" s="10" t="s">
        <v>257</v>
      </c>
      <c r="AK1248" s="11" t="s">
        <v>223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3.6</v>
      </c>
      <c r="AU1248" s="10" t="s">
        <v>206</v>
      </c>
      <c r="AV1248" s="16">
        <v>68000</v>
      </c>
      <c r="AW1248" s="16">
        <v>76000</v>
      </c>
      <c r="AX1248" s="16">
        <v>0</v>
      </c>
      <c r="AY1248" s="16">
        <v>5000</v>
      </c>
      <c r="AZ1248" s="16">
        <v>0</v>
      </c>
      <c r="BA1248" s="17">
        <v>45275</v>
      </c>
      <c r="BB1248" s="30" t="s">
        <v>175</v>
      </c>
      <c r="BC1248" s="18">
        <v>45119</v>
      </c>
      <c r="BD1248" s="17">
        <v>45412</v>
      </c>
      <c r="BE1248" s="17">
        <v>45473</v>
      </c>
      <c r="BF1248" s="17">
        <v>45245</v>
      </c>
      <c r="BG1248" s="10">
        <v>85606764</v>
      </c>
      <c r="BH1248" s="9" t="s">
        <v>414</v>
      </c>
      <c r="BI1248" s="19">
        <v>45139</v>
      </c>
      <c r="BJ1248" s="20">
        <v>45145</v>
      </c>
      <c r="BK1248" s="16">
        <v>18060</v>
      </c>
      <c r="BL1248" s="16">
        <v>65016</v>
      </c>
      <c r="BM1248" s="9" t="s">
        <v>177</v>
      </c>
      <c r="BN1248" s="9" t="s">
        <v>436</v>
      </c>
      <c r="BO1248" s="9" t="s">
        <v>635</v>
      </c>
      <c r="BP1248" s="17">
        <v>45245</v>
      </c>
      <c r="BQ1248" s="17" t="s">
        <v>156</v>
      </c>
      <c r="BR1248" s="17" t="s">
        <v>156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 t="s">
        <v>156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>
        <v>45097</v>
      </c>
      <c r="CD1248" s="10" t="s">
        <v>2852</v>
      </c>
      <c r="CE1248" s="17" t="s">
        <v>156</v>
      </c>
      <c r="CF1248" s="17" t="s">
        <v>156</v>
      </c>
      <c r="CG1248" s="17" t="s">
        <v>156</v>
      </c>
      <c r="CH1248" s="17">
        <v>45091</v>
      </c>
      <c r="CI1248" s="16">
        <v>18000</v>
      </c>
      <c r="CJ1248" s="10" t="s">
        <v>3355</v>
      </c>
      <c r="CK1248" s="10" t="s">
        <v>230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 t="s">
        <v>156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>
        <v>45097</v>
      </c>
      <c r="CX1248" s="10" t="s">
        <v>2127</v>
      </c>
      <c r="CY1248" s="17" t="s">
        <v>156</v>
      </c>
      <c r="CZ1248" s="17" t="s">
        <v>156</v>
      </c>
      <c r="DA1248" s="17" t="s">
        <v>156</v>
      </c>
      <c r="DB1248" s="17">
        <v>45091</v>
      </c>
      <c r="DC1248" s="16">
        <v>18060</v>
      </c>
      <c r="DD1248" s="10" t="s">
        <v>3356</v>
      </c>
      <c r="DE1248" s="10" t="s">
        <v>230</v>
      </c>
      <c r="DF1248" s="18" t="s">
        <v>156</v>
      </c>
      <c r="DG1248" s="17">
        <v>45125</v>
      </c>
      <c r="DH1248" s="10" t="s">
        <v>2099</v>
      </c>
      <c r="DI1248" s="17" t="s">
        <v>156</v>
      </c>
      <c r="DJ1248" s="17" t="s">
        <v>156</v>
      </c>
      <c r="DK1248" s="17" t="s">
        <v>156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12</v>
      </c>
      <c r="DQ1248" s="16">
        <v>12</v>
      </c>
      <c r="DR1248" s="11">
        <v>12</v>
      </c>
      <c r="DS1248" s="16">
        <v>12</v>
      </c>
      <c r="DT1248" s="16">
        <v>0</v>
      </c>
      <c r="DU1248" s="11" t="s">
        <v>181</v>
      </c>
      <c r="DV1248" s="11" t="s">
        <v>182</v>
      </c>
      <c r="DW1248" s="27" t="s">
        <v>156</v>
      </c>
      <c r="DX1248" s="27" t="s">
        <v>156</v>
      </c>
      <c r="DY1248" s="20" t="s">
        <v>2088</v>
      </c>
      <c r="DZ1248" s="16">
        <v>7</v>
      </c>
      <c r="EA1248" s="16">
        <v>33</v>
      </c>
      <c r="EB1248" s="27" t="s">
        <v>185</v>
      </c>
      <c r="EC1248" s="27" t="s">
        <v>185</v>
      </c>
      <c r="ED1248" s="27" t="s">
        <v>182</v>
      </c>
      <c r="EE1248" s="29">
        <v>45064.892685185187</v>
      </c>
      <c r="EF1248" s="28" t="s">
        <v>195</v>
      </c>
      <c r="EG1248" s="28" t="s">
        <v>196</v>
      </c>
      <c r="EH1248" s="28" t="s">
        <v>190</v>
      </c>
      <c r="EI1248" s="29">
        <v>45114.432696759257</v>
      </c>
      <c r="EJ1248" s="28" t="s">
        <v>387</v>
      </c>
      <c r="EK1248" s="28" t="s">
        <v>388</v>
      </c>
      <c r="EL1248" s="28" t="s">
        <v>190</v>
      </c>
      <c r="EM1248" s="45" t="s">
        <v>3713</v>
      </c>
      <c r="EN1248" s="46" t="str">
        <f t="shared" si="134"/>
        <v>344H070B</v>
      </c>
      <c r="EO1248" s="47">
        <f t="shared" si="135"/>
        <v>45205</v>
      </c>
      <c r="EP1248" s="47">
        <f t="shared" si="136"/>
        <v>45097</v>
      </c>
      <c r="EQ1248" s="48" t="str">
        <f t="shared" ca="1" si="137"/>
        <v>Past</v>
      </c>
      <c r="ER1248" s="49">
        <f t="shared" si="138"/>
        <v>108</v>
      </c>
      <c r="ES1248" s="50"/>
      <c r="ET1248" s="51">
        <f t="shared" si="139"/>
        <v>108</v>
      </c>
      <c r="EU1248" s="52">
        <f t="shared" si="140"/>
        <v>1950480</v>
      </c>
      <c r="EV1248" s="46"/>
      <c r="EW1248" s="23" t="s">
        <v>3714</v>
      </c>
    </row>
    <row r="1249" spans="1:153" ht="14.25" customHeight="1">
      <c r="A1249" s="8">
        <v>1242</v>
      </c>
      <c r="B1249" s="9" t="s">
        <v>3316</v>
      </c>
      <c r="C1249" s="10" t="s">
        <v>142</v>
      </c>
      <c r="D1249" s="10" t="s">
        <v>143</v>
      </c>
      <c r="E1249" s="10" t="s">
        <v>142</v>
      </c>
      <c r="F1249" s="9" t="s">
        <v>144</v>
      </c>
      <c r="G1249" s="10" t="s">
        <v>145</v>
      </c>
      <c r="H1249" s="9" t="s">
        <v>146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149</v>
      </c>
      <c r="N1249" s="9" t="s">
        <v>150</v>
      </c>
      <c r="O1249" s="9" t="s">
        <v>151</v>
      </c>
      <c r="P1249" s="9" t="s">
        <v>142</v>
      </c>
      <c r="Q1249" s="9" t="s">
        <v>152</v>
      </c>
      <c r="R1249" s="9" t="s">
        <v>259</v>
      </c>
      <c r="S1249" s="9" t="s">
        <v>154</v>
      </c>
      <c r="T1249" s="9" t="s">
        <v>260</v>
      </c>
      <c r="U1249" s="9" t="s">
        <v>337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3347</v>
      </c>
      <c r="AA1249" s="9" t="s">
        <v>262</v>
      </c>
      <c r="AB1249" s="12" t="s">
        <v>263</v>
      </c>
      <c r="AC1249" s="10" t="s">
        <v>3348</v>
      </c>
      <c r="AD1249" s="9" t="s">
        <v>262</v>
      </c>
      <c r="AE1249" s="13" t="s">
        <v>263</v>
      </c>
      <c r="AF1249" s="14" t="s">
        <v>163</v>
      </c>
      <c r="AG1249" s="10" t="s">
        <v>3354</v>
      </c>
      <c r="AH1249" s="11" t="s">
        <v>256</v>
      </c>
      <c r="AI1249" s="11" t="s">
        <v>223</v>
      </c>
      <c r="AJ1249" s="10" t="s">
        <v>257</v>
      </c>
      <c r="AK1249" s="11" t="s">
        <v>223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3.6</v>
      </c>
      <c r="AU1249" s="10" t="s">
        <v>206</v>
      </c>
      <c r="AV1249" s="16">
        <v>68000</v>
      </c>
      <c r="AW1249" s="16">
        <v>76000</v>
      </c>
      <c r="AX1249" s="16">
        <v>0</v>
      </c>
      <c r="AY1249" s="16">
        <v>5000</v>
      </c>
      <c r="AZ1249" s="16">
        <v>0</v>
      </c>
      <c r="BA1249" s="17">
        <v>45275</v>
      </c>
      <c r="BB1249" s="30" t="s">
        <v>175</v>
      </c>
      <c r="BC1249" s="18" t="s">
        <v>156</v>
      </c>
      <c r="BD1249" s="17">
        <v>45412</v>
      </c>
      <c r="BE1249" s="17">
        <v>45473</v>
      </c>
      <c r="BF1249" s="17">
        <v>45245</v>
      </c>
      <c r="BG1249" s="10">
        <v>86226401</v>
      </c>
      <c r="BH1249" s="9" t="s">
        <v>319</v>
      </c>
      <c r="BI1249" s="19">
        <v>45231</v>
      </c>
      <c r="BJ1249" s="20">
        <v>45250</v>
      </c>
      <c r="BK1249" s="16">
        <v>0</v>
      </c>
      <c r="BL1249" s="16">
        <v>0</v>
      </c>
      <c r="BM1249" s="9" t="s">
        <v>177</v>
      </c>
      <c r="BN1249" s="9" t="s">
        <v>383</v>
      </c>
      <c r="BO1249" s="9" t="s">
        <v>156</v>
      </c>
      <c r="BP1249" s="17">
        <v>45275</v>
      </c>
      <c r="BQ1249" s="17" t="s">
        <v>156</v>
      </c>
      <c r="BR1249" s="17">
        <v>45275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>
        <v>45113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 t="s">
        <v>156</v>
      </c>
      <c r="CD1249" s="10" t="s">
        <v>156</v>
      </c>
      <c r="CE1249" s="17" t="s">
        <v>156</v>
      </c>
      <c r="CF1249" s="17" t="s">
        <v>156</v>
      </c>
      <c r="CG1249" s="17">
        <v>45113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 t="s">
        <v>156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>
        <v>45113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193</v>
      </c>
      <c r="CY1249" s="17" t="s">
        <v>156</v>
      </c>
      <c r="CZ1249" s="17" t="s">
        <v>156</v>
      </c>
      <c r="DA1249" s="17">
        <v>45113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>
        <v>45113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12</v>
      </c>
      <c r="DQ1249" s="16">
        <v>12</v>
      </c>
      <c r="DR1249" s="11">
        <v>12</v>
      </c>
      <c r="DS1249" s="16">
        <v>12</v>
      </c>
      <c r="DT1249" s="16">
        <v>0</v>
      </c>
      <c r="DU1249" s="11" t="s">
        <v>3357</v>
      </c>
      <c r="DV1249" s="11" t="s">
        <v>182</v>
      </c>
      <c r="DW1249" s="27" t="s">
        <v>156</v>
      </c>
      <c r="DX1249" s="27" t="s">
        <v>156</v>
      </c>
      <c r="DY1249" s="20" t="s">
        <v>156</v>
      </c>
      <c r="DZ1249" s="16">
        <v>7</v>
      </c>
      <c r="EA1249" s="16">
        <v>33</v>
      </c>
      <c r="EB1249" s="27" t="s">
        <v>185</v>
      </c>
      <c r="EC1249" s="27" t="s">
        <v>185</v>
      </c>
      <c r="ED1249" s="27" t="s">
        <v>182</v>
      </c>
      <c r="EE1249" s="29">
        <v>45114.021620370368</v>
      </c>
      <c r="EF1249" s="28" t="s">
        <v>186</v>
      </c>
      <c r="EG1249" s="28" t="s">
        <v>156</v>
      </c>
      <c r="EH1249" s="28" t="s">
        <v>187</v>
      </c>
      <c r="EI1249" s="29">
        <v>45118.979687500003</v>
      </c>
      <c r="EJ1249" s="28" t="s">
        <v>186</v>
      </c>
      <c r="EK1249" s="28" t="s">
        <v>156</v>
      </c>
      <c r="EL1249" s="28" t="s">
        <v>187</v>
      </c>
      <c r="EM1249" s="45" t="s">
        <v>3713</v>
      </c>
      <c r="EN1249" s="46" t="str">
        <f t="shared" si="134"/>
        <v>344H070B</v>
      </c>
      <c r="EO1249" s="47">
        <f t="shared" si="135"/>
        <v>45235</v>
      </c>
      <c r="EP1249" s="47" t="str">
        <f t="shared" si="136"/>
        <v/>
      </c>
      <c r="EQ1249" s="48" t="str">
        <f t="shared" ca="1" si="137"/>
        <v>Y</v>
      </c>
      <c r="ER1249" s="49" t="str">
        <f t="shared" si="138"/>
        <v/>
      </c>
      <c r="ES1249" s="50"/>
      <c r="ET1249" s="51" t="str">
        <f t="shared" si="139"/>
        <v/>
      </c>
      <c r="EU1249" s="52" t="str">
        <f t="shared" si="140"/>
        <v/>
      </c>
      <c r="EV1249" s="46"/>
      <c r="EW1249" s="23" t="s">
        <v>3714</v>
      </c>
    </row>
    <row r="1250" spans="1:153" ht="14.25" customHeight="1">
      <c r="A1250" s="8">
        <v>1243</v>
      </c>
      <c r="B1250" s="9" t="s">
        <v>3316</v>
      </c>
      <c r="C1250" s="10" t="s">
        <v>142</v>
      </c>
      <c r="D1250" s="10" t="s">
        <v>143</v>
      </c>
      <c r="E1250" s="10" t="s">
        <v>142</v>
      </c>
      <c r="F1250" s="9" t="s">
        <v>144</v>
      </c>
      <c r="G1250" s="10" t="s">
        <v>145</v>
      </c>
      <c r="H1250" s="9" t="s">
        <v>146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149</v>
      </c>
      <c r="N1250" s="9" t="s">
        <v>150</v>
      </c>
      <c r="O1250" s="9" t="s">
        <v>151</v>
      </c>
      <c r="P1250" s="9" t="s">
        <v>142</v>
      </c>
      <c r="Q1250" s="9" t="s">
        <v>152</v>
      </c>
      <c r="R1250" s="9" t="s">
        <v>259</v>
      </c>
      <c r="S1250" s="9" t="s">
        <v>154</v>
      </c>
      <c r="T1250" s="9" t="s">
        <v>260</v>
      </c>
      <c r="U1250" s="9" t="s">
        <v>337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3347</v>
      </c>
      <c r="AA1250" s="9" t="s">
        <v>262</v>
      </c>
      <c r="AB1250" s="12" t="s">
        <v>263</v>
      </c>
      <c r="AC1250" s="10" t="s">
        <v>3348</v>
      </c>
      <c r="AD1250" s="9" t="s">
        <v>262</v>
      </c>
      <c r="AE1250" s="13" t="s">
        <v>263</v>
      </c>
      <c r="AF1250" s="14" t="s">
        <v>163</v>
      </c>
      <c r="AG1250" s="10" t="s">
        <v>3354</v>
      </c>
      <c r="AH1250" s="11" t="s">
        <v>256</v>
      </c>
      <c r="AI1250" s="11" t="s">
        <v>223</v>
      </c>
      <c r="AJ1250" s="10" t="s">
        <v>257</v>
      </c>
      <c r="AK1250" s="11" t="s">
        <v>223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3.6</v>
      </c>
      <c r="AU1250" s="10" t="s">
        <v>206</v>
      </c>
      <c r="AV1250" s="16">
        <v>68000</v>
      </c>
      <c r="AW1250" s="16">
        <v>76000</v>
      </c>
      <c r="AX1250" s="16">
        <v>0</v>
      </c>
      <c r="AY1250" s="16">
        <v>5000</v>
      </c>
      <c r="AZ1250" s="16">
        <v>0</v>
      </c>
      <c r="BA1250" s="17">
        <v>45275</v>
      </c>
      <c r="BB1250" s="30" t="s">
        <v>175</v>
      </c>
      <c r="BC1250" s="18">
        <v>45119</v>
      </c>
      <c r="BD1250" s="17">
        <v>45412</v>
      </c>
      <c r="BE1250" s="17">
        <v>45473</v>
      </c>
      <c r="BF1250" s="17">
        <v>45245</v>
      </c>
      <c r="BG1250" s="10">
        <v>86226398</v>
      </c>
      <c r="BH1250" s="9" t="s">
        <v>321</v>
      </c>
      <c r="BI1250" s="19">
        <v>45323</v>
      </c>
      <c r="BJ1250" s="20">
        <v>45334</v>
      </c>
      <c r="BK1250" s="16">
        <v>5000</v>
      </c>
      <c r="BL1250" s="16">
        <v>18000</v>
      </c>
      <c r="BM1250" s="9" t="s">
        <v>177</v>
      </c>
      <c r="BN1250" s="9" t="s">
        <v>470</v>
      </c>
      <c r="BO1250" s="9" t="s">
        <v>156</v>
      </c>
      <c r="BP1250" s="17">
        <v>45380</v>
      </c>
      <c r="BQ1250" s="17" t="s">
        <v>156</v>
      </c>
      <c r="BR1250" s="17">
        <v>45380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>
        <v>45113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 t="s">
        <v>156</v>
      </c>
      <c r="CD1250" s="10" t="s">
        <v>156</v>
      </c>
      <c r="CE1250" s="17" t="s">
        <v>156</v>
      </c>
      <c r="CF1250" s="17" t="s">
        <v>156</v>
      </c>
      <c r="CG1250" s="17">
        <v>45113</v>
      </c>
      <c r="CH1250" s="17" t="s">
        <v>156</v>
      </c>
      <c r="CI1250" s="16">
        <v>0</v>
      </c>
      <c r="CJ1250" s="10" t="s">
        <v>156</v>
      </c>
      <c r="CK1250" s="10" t="s">
        <v>156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>
        <v>45113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193</v>
      </c>
      <c r="CY1250" s="17" t="s">
        <v>156</v>
      </c>
      <c r="CZ1250" s="17" t="s">
        <v>156</v>
      </c>
      <c r="DA1250" s="17">
        <v>45113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>
        <v>45113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12</v>
      </c>
      <c r="DQ1250" s="16">
        <v>12</v>
      </c>
      <c r="DR1250" s="11">
        <v>12</v>
      </c>
      <c r="DS1250" s="16">
        <v>12</v>
      </c>
      <c r="DT1250" s="16">
        <v>0</v>
      </c>
      <c r="DU1250" s="11" t="s">
        <v>181</v>
      </c>
      <c r="DV1250" s="11" t="s">
        <v>182</v>
      </c>
      <c r="DW1250" s="27" t="s">
        <v>156</v>
      </c>
      <c r="DX1250" s="27" t="s">
        <v>156</v>
      </c>
      <c r="DY1250" s="20" t="s">
        <v>3327</v>
      </c>
      <c r="DZ1250" s="16">
        <v>7</v>
      </c>
      <c r="EA1250" s="16">
        <v>33</v>
      </c>
      <c r="EB1250" s="27" t="s">
        <v>185</v>
      </c>
      <c r="EC1250" s="27" t="s">
        <v>185</v>
      </c>
      <c r="ED1250" s="27" t="s">
        <v>182</v>
      </c>
      <c r="EE1250" s="29">
        <v>45114.021620370368</v>
      </c>
      <c r="EF1250" s="28" t="s">
        <v>186</v>
      </c>
      <c r="EG1250" s="28" t="s">
        <v>156</v>
      </c>
      <c r="EH1250" s="28" t="s">
        <v>187</v>
      </c>
      <c r="EI1250" s="29">
        <v>45116.847731481481</v>
      </c>
      <c r="EJ1250" s="28" t="s">
        <v>188</v>
      </c>
      <c r="EK1250" s="28" t="s">
        <v>189</v>
      </c>
      <c r="EL1250" s="28" t="s">
        <v>190</v>
      </c>
      <c r="EM1250" s="45" t="s">
        <v>3713</v>
      </c>
      <c r="EN1250" s="46" t="str">
        <f t="shared" si="134"/>
        <v>344H070B</v>
      </c>
      <c r="EO1250" s="47">
        <f t="shared" si="135"/>
        <v>45340</v>
      </c>
      <c r="EP1250" s="47" t="str">
        <f t="shared" si="136"/>
        <v/>
      </c>
      <c r="EQ1250" s="48" t="str">
        <f t="shared" ca="1" si="137"/>
        <v>Y</v>
      </c>
      <c r="ER1250" s="49" t="str">
        <f t="shared" si="138"/>
        <v/>
      </c>
      <c r="ES1250" s="50"/>
      <c r="ET1250" s="51" t="str">
        <f t="shared" si="139"/>
        <v/>
      </c>
      <c r="EU1250" s="52" t="str">
        <f t="shared" si="140"/>
        <v/>
      </c>
      <c r="EV1250" s="46"/>
      <c r="EW1250" s="23" t="s">
        <v>3721</v>
      </c>
    </row>
    <row r="1251" spans="1:153" ht="14.25" customHeight="1">
      <c r="A1251" s="8">
        <v>1244</v>
      </c>
      <c r="B1251" s="9" t="s">
        <v>3316</v>
      </c>
      <c r="C1251" s="10" t="s">
        <v>142</v>
      </c>
      <c r="D1251" s="10" t="s">
        <v>143</v>
      </c>
      <c r="E1251" s="10" t="s">
        <v>142</v>
      </c>
      <c r="F1251" s="9" t="s">
        <v>144</v>
      </c>
      <c r="G1251" s="10" t="s">
        <v>145</v>
      </c>
      <c r="H1251" s="9" t="s">
        <v>146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149</v>
      </c>
      <c r="N1251" s="9" t="s">
        <v>150</v>
      </c>
      <c r="O1251" s="9" t="s">
        <v>151</v>
      </c>
      <c r="P1251" s="9" t="s">
        <v>142</v>
      </c>
      <c r="Q1251" s="9" t="s">
        <v>152</v>
      </c>
      <c r="R1251" s="9" t="s">
        <v>259</v>
      </c>
      <c r="S1251" s="9" t="s">
        <v>154</v>
      </c>
      <c r="T1251" s="9" t="s">
        <v>260</v>
      </c>
      <c r="U1251" s="9" t="s">
        <v>337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3347</v>
      </c>
      <c r="AA1251" s="9" t="s">
        <v>262</v>
      </c>
      <c r="AB1251" s="12" t="s">
        <v>263</v>
      </c>
      <c r="AC1251" s="10" t="s">
        <v>3348</v>
      </c>
      <c r="AD1251" s="9" t="s">
        <v>262</v>
      </c>
      <c r="AE1251" s="13" t="s">
        <v>263</v>
      </c>
      <c r="AF1251" s="14" t="s">
        <v>163</v>
      </c>
      <c r="AG1251" s="10" t="s">
        <v>3354</v>
      </c>
      <c r="AH1251" s="11" t="s">
        <v>256</v>
      </c>
      <c r="AI1251" s="11" t="s">
        <v>223</v>
      </c>
      <c r="AJ1251" s="10" t="s">
        <v>257</v>
      </c>
      <c r="AK1251" s="11" t="s">
        <v>223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3.6</v>
      </c>
      <c r="AU1251" s="10" t="s">
        <v>206</v>
      </c>
      <c r="AV1251" s="16">
        <v>68000</v>
      </c>
      <c r="AW1251" s="16">
        <v>76000</v>
      </c>
      <c r="AX1251" s="16">
        <v>0</v>
      </c>
      <c r="AY1251" s="16">
        <v>5000</v>
      </c>
      <c r="AZ1251" s="16">
        <v>0</v>
      </c>
      <c r="BA1251" s="17">
        <v>45275</v>
      </c>
      <c r="BB1251" s="30" t="s">
        <v>175</v>
      </c>
      <c r="BC1251" s="18">
        <v>45119</v>
      </c>
      <c r="BD1251" s="17">
        <v>45412</v>
      </c>
      <c r="BE1251" s="17">
        <v>45473</v>
      </c>
      <c r="BF1251" s="17">
        <v>45245</v>
      </c>
      <c r="BG1251" s="10">
        <v>86233409</v>
      </c>
      <c r="BH1251" s="9" t="s">
        <v>258</v>
      </c>
      <c r="BI1251" s="19">
        <v>45352</v>
      </c>
      <c r="BJ1251" s="20">
        <v>45355</v>
      </c>
      <c r="BK1251" s="16">
        <v>4600</v>
      </c>
      <c r="BL1251" s="16">
        <v>16560</v>
      </c>
      <c r="BM1251" s="9" t="s">
        <v>177</v>
      </c>
      <c r="BN1251" s="9" t="s">
        <v>470</v>
      </c>
      <c r="BO1251" s="9" t="s">
        <v>156</v>
      </c>
      <c r="BP1251" s="17">
        <v>45397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 t="s">
        <v>156</v>
      </c>
      <c r="CD1251" s="10" t="s">
        <v>156</v>
      </c>
      <c r="CE1251" s="17" t="s">
        <v>156</v>
      </c>
      <c r="CF1251" s="17" t="s">
        <v>156</v>
      </c>
      <c r="CG1251" s="17" t="s">
        <v>156</v>
      </c>
      <c r="CH1251" s="17" t="s">
        <v>156</v>
      </c>
      <c r="CI1251" s="16">
        <v>0</v>
      </c>
      <c r="CJ1251" s="10" t="s">
        <v>156</v>
      </c>
      <c r="CK1251" s="10" t="s">
        <v>156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 t="s">
        <v>156</v>
      </c>
      <c r="CX1251" s="10" t="s">
        <v>193</v>
      </c>
      <c r="CY1251" s="17" t="s">
        <v>156</v>
      </c>
      <c r="CZ1251" s="17" t="s">
        <v>156</v>
      </c>
      <c r="DA1251" s="17" t="s">
        <v>156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 t="s">
        <v>156</v>
      </c>
      <c r="DH1251" s="10" t="s">
        <v>156</v>
      </c>
      <c r="DI1251" s="17" t="s">
        <v>156</v>
      </c>
      <c r="DJ1251" s="17" t="s">
        <v>156</v>
      </c>
      <c r="DK1251" s="17" t="s">
        <v>156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12</v>
      </c>
      <c r="DQ1251" s="16">
        <v>12</v>
      </c>
      <c r="DR1251" s="11">
        <v>12</v>
      </c>
      <c r="DS1251" s="16">
        <v>12</v>
      </c>
      <c r="DT1251" s="16">
        <v>0</v>
      </c>
      <c r="DU1251" s="11" t="s">
        <v>181</v>
      </c>
      <c r="DV1251" s="11" t="s">
        <v>182</v>
      </c>
      <c r="DW1251" s="27" t="s">
        <v>156</v>
      </c>
      <c r="DX1251" s="27" t="s">
        <v>156</v>
      </c>
      <c r="DY1251" s="20" t="s">
        <v>156</v>
      </c>
      <c r="DZ1251" s="16">
        <v>7</v>
      </c>
      <c r="EA1251" s="16">
        <v>33</v>
      </c>
      <c r="EB1251" s="27" t="s">
        <v>185</v>
      </c>
      <c r="EC1251" s="27" t="s">
        <v>185</v>
      </c>
      <c r="ED1251" s="27" t="s">
        <v>182</v>
      </c>
      <c r="EE1251" s="29">
        <v>45116.847731481481</v>
      </c>
      <c r="EF1251" s="28" t="s">
        <v>188</v>
      </c>
      <c r="EG1251" s="28" t="s">
        <v>189</v>
      </c>
      <c r="EH1251" s="28" t="s">
        <v>190</v>
      </c>
      <c r="EI1251" s="29">
        <v>45116.847731481481</v>
      </c>
      <c r="EJ1251" s="28" t="s">
        <v>188</v>
      </c>
      <c r="EK1251" s="28" t="s">
        <v>189</v>
      </c>
      <c r="EL1251" s="28" t="s">
        <v>190</v>
      </c>
      <c r="EM1251" s="45" t="s">
        <v>3713</v>
      </c>
      <c r="EN1251" s="46" t="str">
        <f t="shared" si="134"/>
        <v>344H070B</v>
      </c>
      <c r="EO1251" s="47">
        <f t="shared" si="135"/>
        <v>45357</v>
      </c>
      <c r="EP1251" s="47" t="str">
        <f t="shared" si="136"/>
        <v/>
      </c>
      <c r="EQ1251" s="48" t="str">
        <f t="shared" ca="1" si="137"/>
        <v>Y</v>
      </c>
      <c r="ER1251" s="49" t="str">
        <f t="shared" si="138"/>
        <v/>
      </c>
      <c r="ES1251" s="50"/>
      <c r="ET1251" s="51" t="str">
        <f t="shared" si="139"/>
        <v/>
      </c>
      <c r="EU1251" s="52" t="str">
        <f t="shared" si="140"/>
        <v/>
      </c>
      <c r="EV1251" s="46"/>
      <c r="EW1251" s="23" t="s">
        <v>3721</v>
      </c>
    </row>
    <row r="1252" spans="1:153" ht="14.25" hidden="1" customHeight="1">
      <c r="A1252" s="8">
        <v>1245</v>
      </c>
      <c r="B1252" s="9" t="s">
        <v>3316</v>
      </c>
      <c r="C1252" s="10" t="s">
        <v>142</v>
      </c>
      <c r="D1252" s="10" t="s">
        <v>143</v>
      </c>
      <c r="E1252" s="10" t="s">
        <v>142</v>
      </c>
      <c r="F1252" s="9" t="s">
        <v>144</v>
      </c>
      <c r="G1252" s="10" t="s">
        <v>145</v>
      </c>
      <c r="H1252" s="9" t="s">
        <v>146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149</v>
      </c>
      <c r="N1252" s="9" t="s">
        <v>150</v>
      </c>
      <c r="O1252" s="9" t="s">
        <v>151</v>
      </c>
      <c r="P1252" s="9" t="s">
        <v>142</v>
      </c>
      <c r="Q1252" s="9" t="s">
        <v>152</v>
      </c>
      <c r="R1252" s="9" t="s">
        <v>259</v>
      </c>
      <c r="S1252" s="9" t="s">
        <v>154</v>
      </c>
      <c r="T1252" s="9" t="s">
        <v>260</v>
      </c>
      <c r="U1252" s="9" t="s">
        <v>337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3347</v>
      </c>
      <c r="AA1252" s="9" t="s">
        <v>262</v>
      </c>
      <c r="AB1252" s="12" t="s">
        <v>263</v>
      </c>
      <c r="AC1252" s="10" t="s">
        <v>3348</v>
      </c>
      <c r="AD1252" s="9" t="s">
        <v>262</v>
      </c>
      <c r="AE1252" s="13" t="s">
        <v>263</v>
      </c>
      <c r="AF1252" s="14" t="s">
        <v>163</v>
      </c>
      <c r="AG1252" s="10" t="s">
        <v>3354</v>
      </c>
      <c r="AH1252" s="11" t="s">
        <v>256</v>
      </c>
      <c r="AI1252" s="11" t="s">
        <v>223</v>
      </c>
      <c r="AJ1252" s="10" t="s">
        <v>257</v>
      </c>
      <c r="AK1252" s="11" t="s">
        <v>223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3.6</v>
      </c>
      <c r="AU1252" s="10" t="s">
        <v>206</v>
      </c>
      <c r="AV1252" s="16">
        <v>68000</v>
      </c>
      <c r="AW1252" s="16">
        <v>76000</v>
      </c>
      <c r="AX1252" s="16">
        <v>0</v>
      </c>
      <c r="AY1252" s="16">
        <v>5000</v>
      </c>
      <c r="AZ1252" s="16">
        <v>0</v>
      </c>
      <c r="BA1252" s="17">
        <v>45275</v>
      </c>
      <c r="BB1252" s="30" t="s">
        <v>246</v>
      </c>
      <c r="BC1252" s="18" t="s">
        <v>156</v>
      </c>
      <c r="BD1252" s="17">
        <v>45412</v>
      </c>
      <c r="BE1252" s="17">
        <v>45473</v>
      </c>
      <c r="BF1252" s="17">
        <v>45245</v>
      </c>
      <c r="BG1252" s="10">
        <v>86226396</v>
      </c>
      <c r="BH1252" s="9" t="s">
        <v>303</v>
      </c>
      <c r="BI1252" s="19">
        <v>45352</v>
      </c>
      <c r="BJ1252" s="20">
        <v>45362</v>
      </c>
      <c r="BK1252" s="16">
        <v>8000</v>
      </c>
      <c r="BL1252" s="16">
        <v>28800</v>
      </c>
      <c r="BM1252" s="9" t="s">
        <v>177</v>
      </c>
      <c r="BN1252" s="9" t="s">
        <v>226</v>
      </c>
      <c r="BO1252" s="9" t="s">
        <v>156</v>
      </c>
      <c r="BP1252" s="17">
        <v>45408</v>
      </c>
      <c r="BQ1252" s="17" t="s">
        <v>156</v>
      </c>
      <c r="BR1252" s="17">
        <v>45408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>
        <v>45113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 t="s">
        <v>156</v>
      </c>
      <c r="CD1252" s="10" t="s">
        <v>156</v>
      </c>
      <c r="CE1252" s="17" t="s">
        <v>156</v>
      </c>
      <c r="CF1252" s="17" t="s">
        <v>156</v>
      </c>
      <c r="CG1252" s="17">
        <v>45113</v>
      </c>
      <c r="CH1252" s="17" t="s">
        <v>156</v>
      </c>
      <c r="CI1252" s="16">
        <v>0</v>
      </c>
      <c r="CJ1252" s="10" t="s">
        <v>156</v>
      </c>
      <c r="CK1252" s="10" t="s">
        <v>156</v>
      </c>
      <c r="CL1252" s="18" t="s">
        <v>156</v>
      </c>
      <c r="CM1252" s="17" t="s">
        <v>156</v>
      </c>
      <c r="CN1252" s="10" t="s">
        <v>156</v>
      </c>
      <c r="CO1252" s="17" t="s">
        <v>156</v>
      </c>
      <c r="CP1252" s="17" t="s">
        <v>156</v>
      </c>
      <c r="CQ1252" s="17">
        <v>45113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 t="s">
        <v>156</v>
      </c>
      <c r="CX1252" s="10" t="s">
        <v>193</v>
      </c>
      <c r="CY1252" s="17" t="s">
        <v>156</v>
      </c>
      <c r="CZ1252" s="17" t="s">
        <v>156</v>
      </c>
      <c r="DA1252" s="17">
        <v>45113</v>
      </c>
      <c r="DB1252" s="17" t="s">
        <v>156</v>
      </c>
      <c r="DC1252" s="16">
        <v>0</v>
      </c>
      <c r="DD1252" s="10" t="s">
        <v>156</v>
      </c>
      <c r="DE1252" s="10" t="s">
        <v>156</v>
      </c>
      <c r="DF1252" s="18" t="s">
        <v>156</v>
      </c>
      <c r="DG1252" s="17" t="s">
        <v>156</v>
      </c>
      <c r="DH1252" s="10" t="s">
        <v>156</v>
      </c>
      <c r="DI1252" s="17" t="s">
        <v>156</v>
      </c>
      <c r="DJ1252" s="17" t="s">
        <v>156</v>
      </c>
      <c r="DK1252" s="17">
        <v>45113</v>
      </c>
      <c r="DL1252" s="17" t="s">
        <v>156</v>
      </c>
      <c r="DM1252" s="16">
        <v>0</v>
      </c>
      <c r="DN1252" s="10" t="s">
        <v>156</v>
      </c>
      <c r="DO1252" s="10" t="s">
        <v>156</v>
      </c>
      <c r="DP1252" s="16">
        <v>12</v>
      </c>
      <c r="DQ1252" s="16">
        <v>12</v>
      </c>
      <c r="DR1252" s="11">
        <v>12</v>
      </c>
      <c r="DS1252" s="16">
        <v>12</v>
      </c>
      <c r="DT1252" s="16">
        <v>0</v>
      </c>
      <c r="DU1252" s="11" t="s">
        <v>181</v>
      </c>
      <c r="DV1252" s="11" t="s">
        <v>182</v>
      </c>
      <c r="DW1252" s="27" t="s">
        <v>156</v>
      </c>
      <c r="DX1252" s="27" t="s">
        <v>156</v>
      </c>
      <c r="DY1252" s="20" t="s">
        <v>3329</v>
      </c>
      <c r="DZ1252" s="16">
        <v>7</v>
      </c>
      <c r="EA1252" s="16">
        <v>33</v>
      </c>
      <c r="EB1252" s="27" t="s">
        <v>185</v>
      </c>
      <c r="EC1252" s="27" t="s">
        <v>185</v>
      </c>
      <c r="ED1252" s="27" t="s">
        <v>182</v>
      </c>
      <c r="EE1252" s="29">
        <v>45114.021620370368</v>
      </c>
      <c r="EF1252" s="28" t="s">
        <v>186</v>
      </c>
      <c r="EG1252" s="28" t="s">
        <v>156</v>
      </c>
      <c r="EH1252" s="28" t="s">
        <v>187</v>
      </c>
      <c r="EI1252" s="29">
        <v>45116.847731481481</v>
      </c>
      <c r="EJ1252" s="28" t="s">
        <v>188</v>
      </c>
      <c r="EK1252" s="28" t="s">
        <v>189</v>
      </c>
      <c r="EL1252" s="28" t="s">
        <v>190</v>
      </c>
      <c r="EM1252" s="45"/>
      <c r="EN1252" s="46" t="str">
        <f t="shared" si="134"/>
        <v>344H070B</v>
      </c>
      <c r="EO1252" s="47">
        <f t="shared" si="135"/>
        <v>45368</v>
      </c>
      <c r="EP1252" s="47" t="str">
        <f t="shared" si="136"/>
        <v/>
      </c>
      <c r="EQ1252" s="48" t="str">
        <f t="shared" ca="1" si="137"/>
        <v>Y</v>
      </c>
      <c r="ER1252" s="49" t="str">
        <f t="shared" si="138"/>
        <v/>
      </c>
      <c r="ES1252" s="50"/>
      <c r="ET1252" s="51" t="str">
        <f t="shared" si="139"/>
        <v/>
      </c>
      <c r="EU1252" s="52" t="str">
        <f t="shared" si="140"/>
        <v/>
      </c>
      <c r="EV1252" s="46"/>
      <c r="EW1252" s="23" t="s">
        <v>3717</v>
      </c>
    </row>
    <row r="1253" spans="1:153" ht="14.25" customHeight="1">
      <c r="A1253" s="8">
        <v>1246</v>
      </c>
      <c r="B1253" s="9" t="s">
        <v>3316</v>
      </c>
      <c r="C1253" s="10" t="s">
        <v>142</v>
      </c>
      <c r="D1253" s="10" t="s">
        <v>143</v>
      </c>
      <c r="E1253" s="10" t="s">
        <v>142</v>
      </c>
      <c r="F1253" s="9" t="s">
        <v>144</v>
      </c>
      <c r="G1253" s="10" t="s">
        <v>145</v>
      </c>
      <c r="H1253" s="9" t="s">
        <v>146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149</v>
      </c>
      <c r="N1253" s="9" t="s">
        <v>150</v>
      </c>
      <c r="O1253" s="9" t="s">
        <v>151</v>
      </c>
      <c r="P1253" s="9" t="s">
        <v>142</v>
      </c>
      <c r="Q1253" s="9" t="s">
        <v>152</v>
      </c>
      <c r="R1253" s="9" t="s">
        <v>259</v>
      </c>
      <c r="S1253" s="9" t="s">
        <v>154</v>
      </c>
      <c r="T1253" s="9" t="s">
        <v>2225</v>
      </c>
      <c r="U1253" s="9" t="s">
        <v>337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3358</v>
      </c>
      <c r="AA1253" s="9" t="s">
        <v>293</v>
      </c>
      <c r="AB1253" s="12" t="s">
        <v>294</v>
      </c>
      <c r="AC1253" s="10" t="s">
        <v>3359</v>
      </c>
      <c r="AD1253" s="9" t="s">
        <v>293</v>
      </c>
      <c r="AE1253" s="13" t="s">
        <v>294</v>
      </c>
      <c r="AF1253" s="14" t="s">
        <v>2389</v>
      </c>
      <c r="AG1253" s="10" t="s">
        <v>3360</v>
      </c>
      <c r="AH1253" s="11" t="s">
        <v>222</v>
      </c>
      <c r="AI1253" s="11" t="s">
        <v>223</v>
      </c>
      <c r="AJ1253" s="10" t="s">
        <v>224</v>
      </c>
      <c r="AK1253" s="11" t="s">
        <v>223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5.7</v>
      </c>
      <c r="AU1253" s="10" t="s">
        <v>142</v>
      </c>
      <c r="AV1253" s="16">
        <v>90000</v>
      </c>
      <c r="AW1253" s="16">
        <v>100000</v>
      </c>
      <c r="AX1253" s="16">
        <v>0</v>
      </c>
      <c r="AY1253" s="16">
        <v>15000</v>
      </c>
      <c r="AZ1253" s="16">
        <v>0</v>
      </c>
      <c r="BA1253" s="17">
        <v>45275</v>
      </c>
      <c r="BB1253" s="30" t="s">
        <v>175</v>
      </c>
      <c r="BC1253" s="18">
        <v>45119</v>
      </c>
      <c r="BD1253" s="17">
        <v>45412</v>
      </c>
      <c r="BE1253" s="17">
        <v>45473</v>
      </c>
      <c r="BF1253" s="17">
        <v>45245</v>
      </c>
      <c r="BG1253" s="10">
        <v>85630393</v>
      </c>
      <c r="BH1253" s="9" t="s">
        <v>414</v>
      </c>
      <c r="BI1253" s="19">
        <v>45108</v>
      </c>
      <c r="BJ1253" s="20">
        <v>45110</v>
      </c>
      <c r="BK1253" s="16">
        <v>11712</v>
      </c>
      <c r="BL1253" s="16">
        <v>66758</v>
      </c>
      <c r="BM1253" s="9" t="s">
        <v>177</v>
      </c>
      <c r="BN1253" s="9" t="s">
        <v>436</v>
      </c>
      <c r="BO1253" s="9" t="s">
        <v>635</v>
      </c>
      <c r="BP1253" s="17">
        <v>45245</v>
      </c>
      <c r="BQ1253" s="17">
        <v>45245</v>
      </c>
      <c r="BR1253" s="17">
        <v>45254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>
        <v>45064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 t="s">
        <v>156</v>
      </c>
      <c r="CD1253" s="10" t="s">
        <v>156</v>
      </c>
      <c r="CE1253" s="17" t="s">
        <v>156</v>
      </c>
      <c r="CF1253" s="17" t="s">
        <v>156</v>
      </c>
      <c r="CG1253" s="17">
        <v>45064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>
        <v>45064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 t="s">
        <v>156</v>
      </c>
      <c r="CX1253" s="10" t="s">
        <v>193</v>
      </c>
      <c r="CY1253" s="17" t="s">
        <v>156</v>
      </c>
      <c r="CZ1253" s="17" t="s">
        <v>156</v>
      </c>
      <c r="DA1253" s="17">
        <v>45064</v>
      </c>
      <c r="DB1253" s="17">
        <v>45069</v>
      </c>
      <c r="DC1253" s="16">
        <v>11712</v>
      </c>
      <c r="DD1253" s="10" t="s">
        <v>3361</v>
      </c>
      <c r="DE1253" s="10" t="s">
        <v>230</v>
      </c>
      <c r="DF1253" s="18" t="s">
        <v>156</v>
      </c>
      <c r="DG1253" s="17">
        <v>45118</v>
      </c>
      <c r="DH1253" s="10" t="s">
        <v>1874</v>
      </c>
      <c r="DI1253" s="17" t="s">
        <v>156</v>
      </c>
      <c r="DJ1253" s="17" t="s">
        <v>156</v>
      </c>
      <c r="DK1253" s="17">
        <v>45064</v>
      </c>
      <c r="DL1253" s="17">
        <v>45114</v>
      </c>
      <c r="DM1253" s="16">
        <v>11712</v>
      </c>
      <c r="DN1253" s="10" t="s">
        <v>3362</v>
      </c>
      <c r="DO1253" s="10" t="s">
        <v>661</v>
      </c>
      <c r="DP1253" s="16">
        <v>12</v>
      </c>
      <c r="DQ1253" s="16">
        <v>12</v>
      </c>
      <c r="DR1253" s="11">
        <v>12</v>
      </c>
      <c r="DS1253" s="16">
        <v>12</v>
      </c>
      <c r="DT1253" s="16">
        <v>0</v>
      </c>
      <c r="DU1253" s="11" t="s">
        <v>181</v>
      </c>
      <c r="DV1253" s="11" t="s">
        <v>182</v>
      </c>
      <c r="DW1253" s="27" t="s">
        <v>156</v>
      </c>
      <c r="DX1253" s="27" t="s">
        <v>156</v>
      </c>
      <c r="DY1253" s="20" t="s">
        <v>2088</v>
      </c>
      <c r="DZ1253" s="16">
        <v>7</v>
      </c>
      <c r="EA1253" s="16">
        <v>33</v>
      </c>
      <c r="EB1253" s="27" t="s">
        <v>185</v>
      </c>
      <c r="EC1253" s="27" t="s">
        <v>185</v>
      </c>
      <c r="ED1253" s="27" t="s">
        <v>182</v>
      </c>
      <c r="EE1253" s="29">
        <v>45065.035868055558</v>
      </c>
      <c r="EF1253" s="28" t="s">
        <v>186</v>
      </c>
      <c r="EG1253" s="28" t="s">
        <v>156</v>
      </c>
      <c r="EH1253" s="28" t="s">
        <v>187</v>
      </c>
      <c r="EI1253" s="29">
        <v>45114.827662037038</v>
      </c>
      <c r="EJ1253" s="28" t="s">
        <v>492</v>
      </c>
      <c r="EK1253" s="28" t="s">
        <v>493</v>
      </c>
      <c r="EL1253" s="28" t="s">
        <v>237</v>
      </c>
      <c r="EM1253" s="45" t="s">
        <v>3713</v>
      </c>
      <c r="EN1253" s="46" t="str">
        <f t="shared" si="134"/>
        <v>344H072A</v>
      </c>
      <c r="EO1253" s="47">
        <f t="shared" si="135"/>
        <v>45205</v>
      </c>
      <c r="EP1253" s="47" t="str">
        <f t="shared" si="136"/>
        <v/>
      </c>
      <c r="EQ1253" s="48" t="str">
        <f t="shared" ca="1" si="137"/>
        <v>Y</v>
      </c>
      <c r="ER1253" s="49" t="str">
        <f t="shared" si="138"/>
        <v/>
      </c>
      <c r="ES1253" s="50"/>
      <c r="ET1253" s="51" t="str">
        <f t="shared" si="139"/>
        <v/>
      </c>
      <c r="EU1253" s="52" t="str">
        <f t="shared" si="140"/>
        <v/>
      </c>
      <c r="EV1253" s="46"/>
      <c r="EW1253" s="23" t="s">
        <v>3714</v>
      </c>
    </row>
    <row r="1254" spans="1:153" ht="14.25" customHeight="1">
      <c r="A1254" s="8">
        <v>1247</v>
      </c>
      <c r="B1254" s="9" t="s">
        <v>3316</v>
      </c>
      <c r="C1254" s="10" t="s">
        <v>142</v>
      </c>
      <c r="D1254" s="10" t="s">
        <v>143</v>
      </c>
      <c r="E1254" s="10" t="s">
        <v>142</v>
      </c>
      <c r="F1254" s="9" t="s">
        <v>144</v>
      </c>
      <c r="G1254" s="10" t="s">
        <v>145</v>
      </c>
      <c r="H1254" s="9" t="s">
        <v>146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149</v>
      </c>
      <c r="N1254" s="9" t="s">
        <v>150</v>
      </c>
      <c r="O1254" s="9" t="s">
        <v>151</v>
      </c>
      <c r="P1254" s="9" t="s">
        <v>142</v>
      </c>
      <c r="Q1254" s="9" t="s">
        <v>152</v>
      </c>
      <c r="R1254" s="9" t="s">
        <v>259</v>
      </c>
      <c r="S1254" s="9" t="s">
        <v>154</v>
      </c>
      <c r="T1254" s="9" t="s">
        <v>2225</v>
      </c>
      <c r="U1254" s="9" t="s">
        <v>337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3358</v>
      </c>
      <c r="AA1254" s="9" t="s">
        <v>293</v>
      </c>
      <c r="AB1254" s="12" t="s">
        <v>294</v>
      </c>
      <c r="AC1254" s="10" t="s">
        <v>3359</v>
      </c>
      <c r="AD1254" s="9" t="s">
        <v>293</v>
      </c>
      <c r="AE1254" s="13" t="s">
        <v>294</v>
      </c>
      <c r="AF1254" s="14" t="s">
        <v>2389</v>
      </c>
      <c r="AG1254" s="10" t="s">
        <v>3360</v>
      </c>
      <c r="AH1254" s="11" t="s">
        <v>222</v>
      </c>
      <c r="AI1254" s="11" t="s">
        <v>223</v>
      </c>
      <c r="AJ1254" s="10" t="s">
        <v>224</v>
      </c>
      <c r="AK1254" s="11" t="s">
        <v>223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5.7</v>
      </c>
      <c r="AU1254" s="10" t="s">
        <v>142</v>
      </c>
      <c r="AV1254" s="16">
        <v>90000</v>
      </c>
      <c r="AW1254" s="16">
        <v>100000</v>
      </c>
      <c r="AX1254" s="16">
        <v>0</v>
      </c>
      <c r="AY1254" s="16">
        <v>15000</v>
      </c>
      <c r="AZ1254" s="16">
        <v>0</v>
      </c>
      <c r="BA1254" s="17">
        <v>45275</v>
      </c>
      <c r="BB1254" s="30" t="s">
        <v>175</v>
      </c>
      <c r="BC1254" s="18">
        <v>45119</v>
      </c>
      <c r="BD1254" s="17">
        <v>45412</v>
      </c>
      <c r="BE1254" s="17">
        <v>45473</v>
      </c>
      <c r="BF1254" s="17">
        <v>45245</v>
      </c>
      <c r="BG1254" s="10">
        <v>86225936</v>
      </c>
      <c r="BH1254" s="9" t="s">
        <v>319</v>
      </c>
      <c r="BI1254" s="19">
        <v>45231</v>
      </c>
      <c r="BJ1254" s="20">
        <v>45250</v>
      </c>
      <c r="BK1254" s="16">
        <v>15000</v>
      </c>
      <c r="BL1254" s="16">
        <v>85500</v>
      </c>
      <c r="BM1254" s="9" t="s">
        <v>177</v>
      </c>
      <c r="BN1254" s="9" t="s">
        <v>383</v>
      </c>
      <c r="BO1254" s="9" t="s">
        <v>156</v>
      </c>
      <c r="BP1254" s="17">
        <v>45275</v>
      </c>
      <c r="BQ1254" s="17" t="s">
        <v>156</v>
      </c>
      <c r="BR1254" s="17">
        <v>45296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>
        <v>45113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 t="s">
        <v>156</v>
      </c>
      <c r="CD1254" s="10" t="s">
        <v>156</v>
      </c>
      <c r="CE1254" s="17" t="s">
        <v>156</v>
      </c>
      <c r="CF1254" s="17" t="s">
        <v>156</v>
      </c>
      <c r="CG1254" s="17">
        <v>45113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 t="s">
        <v>156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>
        <v>45113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193</v>
      </c>
      <c r="CY1254" s="17" t="s">
        <v>156</v>
      </c>
      <c r="CZ1254" s="17" t="s">
        <v>156</v>
      </c>
      <c r="DA1254" s="17">
        <v>45113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156</v>
      </c>
      <c r="DI1254" s="17" t="s">
        <v>156</v>
      </c>
      <c r="DJ1254" s="17" t="s">
        <v>156</v>
      </c>
      <c r="DK1254" s="17">
        <v>45113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12</v>
      </c>
      <c r="DQ1254" s="16">
        <v>12</v>
      </c>
      <c r="DR1254" s="11">
        <v>12</v>
      </c>
      <c r="DS1254" s="16">
        <v>12</v>
      </c>
      <c r="DT1254" s="16">
        <v>0</v>
      </c>
      <c r="DU1254" s="11" t="s">
        <v>181</v>
      </c>
      <c r="DV1254" s="11" t="s">
        <v>182</v>
      </c>
      <c r="DW1254" s="27" t="s">
        <v>156</v>
      </c>
      <c r="DX1254" s="27" t="s">
        <v>156</v>
      </c>
      <c r="DY1254" s="20" t="s">
        <v>156</v>
      </c>
      <c r="DZ1254" s="16">
        <v>7</v>
      </c>
      <c r="EA1254" s="16">
        <v>33</v>
      </c>
      <c r="EB1254" s="27" t="s">
        <v>185</v>
      </c>
      <c r="EC1254" s="27" t="s">
        <v>185</v>
      </c>
      <c r="ED1254" s="27" t="s">
        <v>182</v>
      </c>
      <c r="EE1254" s="29">
        <v>45114.021620370368</v>
      </c>
      <c r="EF1254" s="28" t="s">
        <v>186</v>
      </c>
      <c r="EG1254" s="28" t="s">
        <v>156</v>
      </c>
      <c r="EH1254" s="28" t="s">
        <v>187</v>
      </c>
      <c r="EI1254" s="29">
        <v>45116.847731481481</v>
      </c>
      <c r="EJ1254" s="28" t="s">
        <v>188</v>
      </c>
      <c r="EK1254" s="28" t="s">
        <v>189</v>
      </c>
      <c r="EL1254" s="28" t="s">
        <v>190</v>
      </c>
      <c r="EM1254" s="45" t="s">
        <v>3713</v>
      </c>
      <c r="EN1254" s="46" t="str">
        <f t="shared" si="134"/>
        <v>344H072A</v>
      </c>
      <c r="EO1254" s="47">
        <f t="shared" si="135"/>
        <v>45235</v>
      </c>
      <c r="EP1254" s="47" t="str">
        <f t="shared" si="136"/>
        <v/>
      </c>
      <c r="EQ1254" s="48" t="str">
        <f t="shared" ca="1" si="137"/>
        <v>Y</v>
      </c>
      <c r="ER1254" s="49" t="str">
        <f t="shared" si="138"/>
        <v/>
      </c>
      <c r="ES1254" s="50"/>
      <c r="ET1254" s="51" t="str">
        <f t="shared" si="139"/>
        <v/>
      </c>
      <c r="EU1254" s="52" t="str">
        <f t="shared" si="140"/>
        <v/>
      </c>
      <c r="EV1254" s="46"/>
      <c r="EW1254" s="23" t="s">
        <v>3714</v>
      </c>
    </row>
    <row r="1255" spans="1:153" ht="14.25" customHeight="1">
      <c r="A1255" s="8">
        <v>1248</v>
      </c>
      <c r="B1255" s="9" t="s">
        <v>3316</v>
      </c>
      <c r="C1255" s="10" t="s">
        <v>142</v>
      </c>
      <c r="D1255" s="10" t="s">
        <v>143</v>
      </c>
      <c r="E1255" s="10" t="s">
        <v>142</v>
      </c>
      <c r="F1255" s="9" t="s">
        <v>144</v>
      </c>
      <c r="G1255" s="10" t="s">
        <v>145</v>
      </c>
      <c r="H1255" s="9" t="s">
        <v>146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149</v>
      </c>
      <c r="N1255" s="9" t="s">
        <v>150</v>
      </c>
      <c r="O1255" s="9" t="s">
        <v>151</v>
      </c>
      <c r="P1255" s="9" t="s">
        <v>142</v>
      </c>
      <c r="Q1255" s="9" t="s">
        <v>152</v>
      </c>
      <c r="R1255" s="9" t="s">
        <v>259</v>
      </c>
      <c r="S1255" s="9" t="s">
        <v>154</v>
      </c>
      <c r="T1255" s="9" t="s">
        <v>2225</v>
      </c>
      <c r="U1255" s="9" t="s">
        <v>337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3358</v>
      </c>
      <c r="AA1255" s="9" t="s">
        <v>293</v>
      </c>
      <c r="AB1255" s="12" t="s">
        <v>294</v>
      </c>
      <c r="AC1255" s="10" t="s">
        <v>3359</v>
      </c>
      <c r="AD1255" s="9" t="s">
        <v>293</v>
      </c>
      <c r="AE1255" s="13" t="s">
        <v>294</v>
      </c>
      <c r="AF1255" s="14" t="s">
        <v>2389</v>
      </c>
      <c r="AG1255" s="10" t="s">
        <v>3360</v>
      </c>
      <c r="AH1255" s="11" t="s">
        <v>222</v>
      </c>
      <c r="AI1255" s="11" t="s">
        <v>223</v>
      </c>
      <c r="AJ1255" s="10" t="s">
        <v>224</v>
      </c>
      <c r="AK1255" s="11" t="s">
        <v>223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5.7</v>
      </c>
      <c r="AU1255" s="10" t="s">
        <v>142</v>
      </c>
      <c r="AV1255" s="16">
        <v>90000</v>
      </c>
      <c r="AW1255" s="16">
        <v>100000</v>
      </c>
      <c r="AX1255" s="16">
        <v>0</v>
      </c>
      <c r="AY1255" s="16">
        <v>15000</v>
      </c>
      <c r="AZ1255" s="16">
        <v>0</v>
      </c>
      <c r="BA1255" s="17">
        <v>45275</v>
      </c>
      <c r="BB1255" s="30" t="s">
        <v>175</v>
      </c>
      <c r="BC1255" s="18">
        <v>45119</v>
      </c>
      <c r="BD1255" s="17">
        <v>45412</v>
      </c>
      <c r="BE1255" s="17">
        <v>45473</v>
      </c>
      <c r="BF1255" s="17">
        <v>45245</v>
      </c>
      <c r="BG1255" s="10">
        <v>86225934</v>
      </c>
      <c r="BH1255" s="9" t="s">
        <v>321</v>
      </c>
      <c r="BI1255" s="19">
        <v>45292</v>
      </c>
      <c r="BJ1255" s="20">
        <v>45306</v>
      </c>
      <c r="BK1255" s="16">
        <v>12300</v>
      </c>
      <c r="BL1255" s="16">
        <v>70110</v>
      </c>
      <c r="BM1255" s="9" t="s">
        <v>177</v>
      </c>
      <c r="BN1255" s="9" t="s">
        <v>470</v>
      </c>
      <c r="BO1255" s="9" t="s">
        <v>156</v>
      </c>
      <c r="BP1255" s="17">
        <v>45352</v>
      </c>
      <c r="BQ1255" s="17" t="s">
        <v>156</v>
      </c>
      <c r="BR1255" s="17">
        <v>45352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>
        <v>45113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 t="s">
        <v>156</v>
      </c>
      <c r="CD1255" s="10" t="s">
        <v>156</v>
      </c>
      <c r="CE1255" s="17" t="s">
        <v>156</v>
      </c>
      <c r="CF1255" s="17" t="s">
        <v>156</v>
      </c>
      <c r="CG1255" s="17">
        <v>45113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>
        <v>45113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 t="s">
        <v>156</v>
      </c>
      <c r="CX1255" s="10" t="s">
        <v>193</v>
      </c>
      <c r="CY1255" s="17" t="s">
        <v>156</v>
      </c>
      <c r="CZ1255" s="17" t="s">
        <v>156</v>
      </c>
      <c r="DA1255" s="17">
        <v>45113</v>
      </c>
      <c r="DB1255" s="17" t="s">
        <v>156</v>
      </c>
      <c r="DC1255" s="16">
        <v>0</v>
      </c>
      <c r="DD1255" s="10" t="s">
        <v>156</v>
      </c>
      <c r="DE1255" s="10" t="s">
        <v>156</v>
      </c>
      <c r="DF1255" s="18" t="s">
        <v>156</v>
      </c>
      <c r="DG1255" s="17" t="s">
        <v>156</v>
      </c>
      <c r="DH1255" s="10" t="s">
        <v>156</v>
      </c>
      <c r="DI1255" s="17" t="s">
        <v>156</v>
      </c>
      <c r="DJ1255" s="17" t="s">
        <v>156</v>
      </c>
      <c r="DK1255" s="17">
        <v>45113</v>
      </c>
      <c r="DL1255" s="17" t="s">
        <v>156</v>
      </c>
      <c r="DM1255" s="16">
        <v>0</v>
      </c>
      <c r="DN1255" s="10" t="s">
        <v>156</v>
      </c>
      <c r="DO1255" s="10" t="s">
        <v>156</v>
      </c>
      <c r="DP1255" s="16">
        <v>12</v>
      </c>
      <c r="DQ1255" s="16">
        <v>12</v>
      </c>
      <c r="DR1255" s="11">
        <v>12</v>
      </c>
      <c r="DS1255" s="16">
        <v>12</v>
      </c>
      <c r="DT1255" s="16">
        <v>0</v>
      </c>
      <c r="DU1255" s="11" t="s">
        <v>181</v>
      </c>
      <c r="DV1255" s="11" t="s">
        <v>182</v>
      </c>
      <c r="DW1255" s="27" t="s">
        <v>156</v>
      </c>
      <c r="DX1255" s="27" t="s">
        <v>156</v>
      </c>
      <c r="DY1255" s="20" t="s">
        <v>3353</v>
      </c>
      <c r="DZ1255" s="16">
        <v>7</v>
      </c>
      <c r="EA1255" s="16">
        <v>33</v>
      </c>
      <c r="EB1255" s="27" t="s">
        <v>185</v>
      </c>
      <c r="EC1255" s="27" t="s">
        <v>185</v>
      </c>
      <c r="ED1255" s="27" t="s">
        <v>182</v>
      </c>
      <c r="EE1255" s="29">
        <v>45114.021620370368</v>
      </c>
      <c r="EF1255" s="28" t="s">
        <v>186</v>
      </c>
      <c r="EG1255" s="28" t="s">
        <v>156</v>
      </c>
      <c r="EH1255" s="28" t="s">
        <v>187</v>
      </c>
      <c r="EI1255" s="29">
        <v>45116.847731481481</v>
      </c>
      <c r="EJ1255" s="28" t="s">
        <v>188</v>
      </c>
      <c r="EK1255" s="28" t="s">
        <v>189</v>
      </c>
      <c r="EL1255" s="28" t="s">
        <v>190</v>
      </c>
      <c r="EM1255" s="45" t="s">
        <v>3713</v>
      </c>
      <c r="EN1255" s="46" t="str">
        <f t="shared" si="134"/>
        <v>344H072A</v>
      </c>
      <c r="EO1255" s="47">
        <f t="shared" si="135"/>
        <v>45312</v>
      </c>
      <c r="EP1255" s="47" t="str">
        <f t="shared" si="136"/>
        <v/>
      </c>
      <c r="EQ1255" s="48" t="str">
        <f t="shared" ca="1" si="137"/>
        <v>Y</v>
      </c>
      <c r="ER1255" s="49" t="str">
        <f t="shared" si="138"/>
        <v/>
      </c>
      <c r="ES1255" s="50"/>
      <c r="ET1255" s="51" t="str">
        <f t="shared" si="139"/>
        <v/>
      </c>
      <c r="EU1255" s="52" t="str">
        <f t="shared" si="140"/>
        <v/>
      </c>
      <c r="EV1255" s="46"/>
      <c r="EW1255" s="23" t="s">
        <v>3721</v>
      </c>
    </row>
    <row r="1256" spans="1:153" ht="14.25" customHeight="1">
      <c r="A1256" s="8">
        <v>1249</v>
      </c>
      <c r="B1256" s="9" t="s">
        <v>3316</v>
      </c>
      <c r="C1256" s="10" t="s">
        <v>142</v>
      </c>
      <c r="D1256" s="10" t="s">
        <v>143</v>
      </c>
      <c r="E1256" s="10" t="s">
        <v>142</v>
      </c>
      <c r="F1256" s="9" t="s">
        <v>144</v>
      </c>
      <c r="G1256" s="10" t="s">
        <v>145</v>
      </c>
      <c r="H1256" s="9" t="s">
        <v>146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149</v>
      </c>
      <c r="N1256" s="9" t="s">
        <v>150</v>
      </c>
      <c r="O1256" s="9" t="s">
        <v>151</v>
      </c>
      <c r="P1256" s="9" t="s">
        <v>142</v>
      </c>
      <c r="Q1256" s="9" t="s">
        <v>152</v>
      </c>
      <c r="R1256" s="9" t="s">
        <v>259</v>
      </c>
      <c r="S1256" s="9" t="s">
        <v>154</v>
      </c>
      <c r="T1256" s="9" t="s">
        <v>2225</v>
      </c>
      <c r="U1256" s="9" t="s">
        <v>337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3358</v>
      </c>
      <c r="AA1256" s="9" t="s">
        <v>293</v>
      </c>
      <c r="AB1256" s="12" t="s">
        <v>294</v>
      </c>
      <c r="AC1256" s="10" t="s">
        <v>3359</v>
      </c>
      <c r="AD1256" s="9" t="s">
        <v>293</v>
      </c>
      <c r="AE1256" s="13" t="s">
        <v>294</v>
      </c>
      <c r="AF1256" s="14" t="s">
        <v>2389</v>
      </c>
      <c r="AG1256" s="10" t="s">
        <v>3360</v>
      </c>
      <c r="AH1256" s="11" t="s">
        <v>222</v>
      </c>
      <c r="AI1256" s="11" t="s">
        <v>223</v>
      </c>
      <c r="AJ1256" s="10" t="s">
        <v>224</v>
      </c>
      <c r="AK1256" s="11" t="s">
        <v>223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5.7</v>
      </c>
      <c r="AU1256" s="10" t="s">
        <v>142</v>
      </c>
      <c r="AV1256" s="16">
        <v>90000</v>
      </c>
      <c r="AW1256" s="16">
        <v>100000</v>
      </c>
      <c r="AX1256" s="16">
        <v>0</v>
      </c>
      <c r="AY1256" s="16">
        <v>15000</v>
      </c>
      <c r="AZ1256" s="16">
        <v>0</v>
      </c>
      <c r="BA1256" s="17">
        <v>45275</v>
      </c>
      <c r="BB1256" s="30" t="s">
        <v>175</v>
      </c>
      <c r="BC1256" s="18">
        <v>45119</v>
      </c>
      <c r="BD1256" s="17">
        <v>45412</v>
      </c>
      <c r="BE1256" s="17">
        <v>45473</v>
      </c>
      <c r="BF1256" s="17">
        <v>45245</v>
      </c>
      <c r="BG1256" s="10">
        <v>86254215</v>
      </c>
      <c r="BH1256" s="9" t="s">
        <v>258</v>
      </c>
      <c r="BI1256" s="19">
        <v>45292</v>
      </c>
      <c r="BJ1256" s="20">
        <v>45320</v>
      </c>
      <c r="BK1256" s="16">
        <v>6800</v>
      </c>
      <c r="BL1256" s="16">
        <v>38760</v>
      </c>
      <c r="BM1256" s="9" t="s">
        <v>177</v>
      </c>
      <c r="BN1256" s="9" t="s">
        <v>470</v>
      </c>
      <c r="BO1256" s="9" t="s">
        <v>156</v>
      </c>
      <c r="BP1256" s="17">
        <v>45366</v>
      </c>
      <c r="BQ1256" s="17" t="s">
        <v>156</v>
      </c>
      <c r="BR1256" s="17">
        <v>45366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45118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 t="s">
        <v>156</v>
      </c>
      <c r="CD1256" s="10" t="s">
        <v>156</v>
      </c>
      <c r="CE1256" s="17" t="s">
        <v>156</v>
      </c>
      <c r="CF1256" s="17" t="s">
        <v>156</v>
      </c>
      <c r="CG1256" s="17">
        <v>45118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45118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 t="s">
        <v>156</v>
      </c>
      <c r="CX1256" s="10" t="s">
        <v>193</v>
      </c>
      <c r="CY1256" s="17" t="s">
        <v>156</v>
      </c>
      <c r="CZ1256" s="17" t="s">
        <v>156</v>
      </c>
      <c r="DA1256" s="17">
        <v>45118</v>
      </c>
      <c r="DB1256" s="17" t="s">
        <v>156</v>
      </c>
      <c r="DC1256" s="16">
        <v>0</v>
      </c>
      <c r="DD1256" s="10" t="s">
        <v>156</v>
      </c>
      <c r="DE1256" s="10" t="s">
        <v>156</v>
      </c>
      <c r="DF1256" s="18" t="s">
        <v>156</v>
      </c>
      <c r="DG1256" s="17" t="s">
        <v>156</v>
      </c>
      <c r="DH1256" s="10" t="s">
        <v>156</v>
      </c>
      <c r="DI1256" s="17" t="s">
        <v>156</v>
      </c>
      <c r="DJ1256" s="17" t="s">
        <v>156</v>
      </c>
      <c r="DK1256" s="17">
        <v>45118</v>
      </c>
      <c r="DL1256" s="17" t="s">
        <v>156</v>
      </c>
      <c r="DM1256" s="16">
        <v>0</v>
      </c>
      <c r="DN1256" s="10" t="s">
        <v>156</v>
      </c>
      <c r="DO1256" s="10" t="s">
        <v>156</v>
      </c>
      <c r="DP1256" s="16">
        <v>12</v>
      </c>
      <c r="DQ1256" s="16">
        <v>12</v>
      </c>
      <c r="DR1256" s="11">
        <v>12</v>
      </c>
      <c r="DS1256" s="16">
        <v>12</v>
      </c>
      <c r="DT1256" s="16">
        <v>0</v>
      </c>
      <c r="DU1256" s="11" t="s">
        <v>182</v>
      </c>
      <c r="DV1256" s="11" t="s">
        <v>182</v>
      </c>
      <c r="DW1256" s="27" t="s">
        <v>156</v>
      </c>
      <c r="DX1256" s="27" t="s">
        <v>156</v>
      </c>
      <c r="DY1256" s="20" t="s">
        <v>3363</v>
      </c>
      <c r="DZ1256" s="16">
        <v>7</v>
      </c>
      <c r="EA1256" s="16">
        <v>33</v>
      </c>
      <c r="EB1256" s="27" t="s">
        <v>185</v>
      </c>
      <c r="EC1256" s="27" t="s">
        <v>185</v>
      </c>
      <c r="ED1256" s="27" t="s">
        <v>182</v>
      </c>
      <c r="EE1256" s="29">
        <v>45118.979687500003</v>
      </c>
      <c r="EF1256" s="28" t="s">
        <v>186</v>
      </c>
      <c r="EG1256" s="28" t="s">
        <v>156</v>
      </c>
      <c r="EH1256" s="28" t="s">
        <v>187</v>
      </c>
      <c r="EI1256" s="29">
        <v>45118.979687500003</v>
      </c>
      <c r="EJ1256" s="28" t="s">
        <v>186</v>
      </c>
      <c r="EK1256" s="28" t="s">
        <v>156</v>
      </c>
      <c r="EL1256" s="28" t="s">
        <v>187</v>
      </c>
      <c r="EM1256" s="45" t="s">
        <v>3713</v>
      </c>
      <c r="EN1256" s="46" t="str">
        <f t="shared" si="134"/>
        <v>344H072A</v>
      </c>
      <c r="EO1256" s="47">
        <f t="shared" si="135"/>
        <v>45326</v>
      </c>
      <c r="EP1256" s="47" t="str">
        <f t="shared" si="136"/>
        <v/>
      </c>
      <c r="EQ1256" s="48" t="str">
        <f t="shared" ca="1" si="137"/>
        <v>Y</v>
      </c>
      <c r="ER1256" s="49" t="str">
        <f t="shared" si="138"/>
        <v/>
      </c>
      <c r="ES1256" s="50"/>
      <c r="ET1256" s="51" t="str">
        <f t="shared" si="139"/>
        <v/>
      </c>
      <c r="EU1256" s="52" t="str">
        <f t="shared" si="140"/>
        <v/>
      </c>
      <c r="EV1256" s="46"/>
      <c r="EW1256" s="23" t="s">
        <v>3721</v>
      </c>
    </row>
    <row r="1257" spans="1:153" ht="14.25" customHeight="1">
      <c r="A1257" s="8">
        <v>1250</v>
      </c>
      <c r="B1257" s="9" t="s">
        <v>3316</v>
      </c>
      <c r="C1257" s="10" t="s">
        <v>142</v>
      </c>
      <c r="D1257" s="10" t="s">
        <v>143</v>
      </c>
      <c r="E1257" s="10" t="s">
        <v>142</v>
      </c>
      <c r="F1257" s="9" t="s">
        <v>144</v>
      </c>
      <c r="G1257" s="10" t="s">
        <v>145</v>
      </c>
      <c r="H1257" s="9" t="s">
        <v>146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149</v>
      </c>
      <c r="N1257" s="9" t="s">
        <v>150</v>
      </c>
      <c r="O1257" s="9" t="s">
        <v>151</v>
      </c>
      <c r="P1257" s="9" t="s">
        <v>142</v>
      </c>
      <c r="Q1257" s="9" t="s">
        <v>152</v>
      </c>
      <c r="R1257" s="9" t="s">
        <v>259</v>
      </c>
      <c r="S1257" s="9" t="s">
        <v>154</v>
      </c>
      <c r="T1257" s="9" t="s">
        <v>2225</v>
      </c>
      <c r="U1257" s="9" t="s">
        <v>337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3358</v>
      </c>
      <c r="AA1257" s="9" t="s">
        <v>293</v>
      </c>
      <c r="AB1257" s="12" t="s">
        <v>294</v>
      </c>
      <c r="AC1257" s="10" t="s">
        <v>3359</v>
      </c>
      <c r="AD1257" s="9" t="s">
        <v>293</v>
      </c>
      <c r="AE1257" s="13" t="s">
        <v>294</v>
      </c>
      <c r="AF1257" s="14" t="s">
        <v>2389</v>
      </c>
      <c r="AG1257" s="10" t="s">
        <v>3360</v>
      </c>
      <c r="AH1257" s="11" t="s">
        <v>222</v>
      </c>
      <c r="AI1257" s="11" t="s">
        <v>223</v>
      </c>
      <c r="AJ1257" s="10" t="s">
        <v>224</v>
      </c>
      <c r="AK1257" s="11" t="s">
        <v>223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5.7</v>
      </c>
      <c r="AU1257" s="10" t="s">
        <v>142</v>
      </c>
      <c r="AV1257" s="16">
        <v>90000</v>
      </c>
      <c r="AW1257" s="16">
        <v>100000</v>
      </c>
      <c r="AX1257" s="16">
        <v>0</v>
      </c>
      <c r="AY1257" s="16">
        <v>15000</v>
      </c>
      <c r="AZ1257" s="16">
        <v>0</v>
      </c>
      <c r="BA1257" s="17">
        <v>45275</v>
      </c>
      <c r="BB1257" s="30" t="s">
        <v>175</v>
      </c>
      <c r="BC1257" s="18">
        <v>45119</v>
      </c>
      <c r="BD1257" s="17">
        <v>45412</v>
      </c>
      <c r="BE1257" s="17">
        <v>45473</v>
      </c>
      <c r="BF1257" s="17">
        <v>45245</v>
      </c>
      <c r="BG1257" s="10">
        <v>86225933</v>
      </c>
      <c r="BH1257" s="9" t="s">
        <v>240</v>
      </c>
      <c r="BI1257" s="19">
        <v>45323</v>
      </c>
      <c r="BJ1257" s="20">
        <v>45334</v>
      </c>
      <c r="BK1257" s="16">
        <v>11000</v>
      </c>
      <c r="BL1257" s="16">
        <v>62700</v>
      </c>
      <c r="BM1257" s="9" t="s">
        <v>177</v>
      </c>
      <c r="BN1257" s="9" t="s">
        <v>470</v>
      </c>
      <c r="BO1257" s="9" t="s">
        <v>156</v>
      </c>
      <c r="BP1257" s="17">
        <v>45380</v>
      </c>
      <c r="BQ1257" s="17" t="s">
        <v>156</v>
      </c>
      <c r="BR1257" s="17">
        <v>45380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>
        <v>45113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 t="s">
        <v>156</v>
      </c>
      <c r="CD1257" s="10" t="s">
        <v>156</v>
      </c>
      <c r="CE1257" s="17" t="s">
        <v>156</v>
      </c>
      <c r="CF1257" s="17" t="s">
        <v>156</v>
      </c>
      <c r="CG1257" s="17">
        <v>45113</v>
      </c>
      <c r="CH1257" s="17" t="s">
        <v>156</v>
      </c>
      <c r="CI1257" s="16">
        <v>0</v>
      </c>
      <c r="CJ1257" s="10" t="s">
        <v>156</v>
      </c>
      <c r="CK1257" s="10" t="s">
        <v>156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>
        <v>45113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 t="s">
        <v>156</v>
      </c>
      <c r="CX1257" s="10" t="s">
        <v>193</v>
      </c>
      <c r="CY1257" s="17" t="s">
        <v>156</v>
      </c>
      <c r="CZ1257" s="17" t="s">
        <v>156</v>
      </c>
      <c r="DA1257" s="17">
        <v>45113</v>
      </c>
      <c r="DB1257" s="17" t="s">
        <v>156</v>
      </c>
      <c r="DC1257" s="16">
        <v>0</v>
      </c>
      <c r="DD1257" s="10" t="s">
        <v>156</v>
      </c>
      <c r="DE1257" s="10" t="s">
        <v>156</v>
      </c>
      <c r="DF1257" s="18" t="s">
        <v>156</v>
      </c>
      <c r="DG1257" s="17" t="s">
        <v>156</v>
      </c>
      <c r="DH1257" s="10" t="s">
        <v>156</v>
      </c>
      <c r="DI1257" s="17" t="s">
        <v>156</v>
      </c>
      <c r="DJ1257" s="17" t="s">
        <v>156</v>
      </c>
      <c r="DK1257" s="17">
        <v>45113</v>
      </c>
      <c r="DL1257" s="17" t="s">
        <v>156</v>
      </c>
      <c r="DM1257" s="16">
        <v>0</v>
      </c>
      <c r="DN1257" s="10" t="s">
        <v>156</v>
      </c>
      <c r="DO1257" s="10" t="s">
        <v>156</v>
      </c>
      <c r="DP1257" s="16">
        <v>12</v>
      </c>
      <c r="DQ1257" s="16">
        <v>12</v>
      </c>
      <c r="DR1257" s="11">
        <v>12</v>
      </c>
      <c r="DS1257" s="16">
        <v>12</v>
      </c>
      <c r="DT1257" s="16">
        <v>0</v>
      </c>
      <c r="DU1257" s="11" t="s">
        <v>181</v>
      </c>
      <c r="DV1257" s="11" t="s">
        <v>182</v>
      </c>
      <c r="DW1257" s="27" t="s">
        <v>156</v>
      </c>
      <c r="DX1257" s="27" t="s">
        <v>156</v>
      </c>
      <c r="DY1257" s="20" t="s">
        <v>3327</v>
      </c>
      <c r="DZ1257" s="16">
        <v>7</v>
      </c>
      <c r="EA1257" s="16">
        <v>33</v>
      </c>
      <c r="EB1257" s="27" t="s">
        <v>185</v>
      </c>
      <c r="EC1257" s="27" t="s">
        <v>185</v>
      </c>
      <c r="ED1257" s="27" t="s">
        <v>182</v>
      </c>
      <c r="EE1257" s="29">
        <v>45114.021620370368</v>
      </c>
      <c r="EF1257" s="28" t="s">
        <v>186</v>
      </c>
      <c r="EG1257" s="28" t="s">
        <v>156</v>
      </c>
      <c r="EH1257" s="28" t="s">
        <v>187</v>
      </c>
      <c r="EI1257" s="29">
        <v>45116.847731481481</v>
      </c>
      <c r="EJ1257" s="28" t="s">
        <v>188</v>
      </c>
      <c r="EK1257" s="28" t="s">
        <v>189</v>
      </c>
      <c r="EL1257" s="28" t="s">
        <v>190</v>
      </c>
      <c r="EM1257" s="45" t="s">
        <v>3713</v>
      </c>
      <c r="EN1257" s="46" t="str">
        <f t="shared" si="134"/>
        <v>344H072A</v>
      </c>
      <c r="EO1257" s="47">
        <f t="shared" si="135"/>
        <v>45340</v>
      </c>
      <c r="EP1257" s="47" t="str">
        <f t="shared" si="136"/>
        <v/>
      </c>
      <c r="EQ1257" s="48" t="str">
        <f t="shared" ca="1" si="137"/>
        <v>Y</v>
      </c>
      <c r="ER1257" s="49" t="str">
        <f t="shared" si="138"/>
        <v/>
      </c>
      <c r="ES1257" s="50"/>
      <c r="ET1257" s="51" t="str">
        <f t="shared" si="139"/>
        <v/>
      </c>
      <c r="EU1257" s="52" t="str">
        <f t="shared" si="140"/>
        <v/>
      </c>
      <c r="EV1257" s="46"/>
      <c r="EW1257" s="23" t="s">
        <v>3721</v>
      </c>
    </row>
    <row r="1258" spans="1:153" ht="14.25" customHeight="1">
      <c r="A1258" s="8">
        <v>1251</v>
      </c>
      <c r="B1258" s="9" t="s">
        <v>3316</v>
      </c>
      <c r="C1258" s="10" t="s">
        <v>142</v>
      </c>
      <c r="D1258" s="10" t="s">
        <v>143</v>
      </c>
      <c r="E1258" s="10" t="s">
        <v>142</v>
      </c>
      <c r="F1258" s="9" t="s">
        <v>144</v>
      </c>
      <c r="G1258" s="10" t="s">
        <v>145</v>
      </c>
      <c r="H1258" s="9" t="s">
        <v>146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149</v>
      </c>
      <c r="N1258" s="9" t="s">
        <v>150</v>
      </c>
      <c r="O1258" s="9" t="s">
        <v>151</v>
      </c>
      <c r="P1258" s="9" t="s">
        <v>142</v>
      </c>
      <c r="Q1258" s="9" t="s">
        <v>152</v>
      </c>
      <c r="R1258" s="9" t="s">
        <v>259</v>
      </c>
      <c r="S1258" s="9" t="s">
        <v>154</v>
      </c>
      <c r="T1258" s="9" t="s">
        <v>2225</v>
      </c>
      <c r="U1258" s="9" t="s">
        <v>337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3358</v>
      </c>
      <c r="AA1258" s="9" t="s">
        <v>293</v>
      </c>
      <c r="AB1258" s="12" t="s">
        <v>294</v>
      </c>
      <c r="AC1258" s="10" t="s">
        <v>3359</v>
      </c>
      <c r="AD1258" s="9" t="s">
        <v>293</v>
      </c>
      <c r="AE1258" s="13" t="s">
        <v>294</v>
      </c>
      <c r="AF1258" s="14" t="s">
        <v>2389</v>
      </c>
      <c r="AG1258" s="10" t="s">
        <v>3360</v>
      </c>
      <c r="AH1258" s="11" t="s">
        <v>222</v>
      </c>
      <c r="AI1258" s="11" t="s">
        <v>223</v>
      </c>
      <c r="AJ1258" s="10" t="s">
        <v>224</v>
      </c>
      <c r="AK1258" s="11" t="s">
        <v>223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5.7</v>
      </c>
      <c r="AU1258" s="10" t="s">
        <v>142</v>
      </c>
      <c r="AV1258" s="16">
        <v>90000</v>
      </c>
      <c r="AW1258" s="16">
        <v>100000</v>
      </c>
      <c r="AX1258" s="16">
        <v>0</v>
      </c>
      <c r="AY1258" s="16">
        <v>15000</v>
      </c>
      <c r="AZ1258" s="16">
        <v>0</v>
      </c>
      <c r="BA1258" s="17">
        <v>45275</v>
      </c>
      <c r="BB1258" s="30" t="s">
        <v>175</v>
      </c>
      <c r="BC1258" s="18">
        <v>45119</v>
      </c>
      <c r="BD1258" s="17">
        <v>45412</v>
      </c>
      <c r="BE1258" s="17">
        <v>45473</v>
      </c>
      <c r="BF1258" s="17">
        <v>45245</v>
      </c>
      <c r="BG1258" s="10">
        <v>86254216</v>
      </c>
      <c r="BH1258" s="9" t="s">
        <v>244</v>
      </c>
      <c r="BI1258" s="19">
        <v>45323</v>
      </c>
      <c r="BJ1258" s="20">
        <v>45334</v>
      </c>
      <c r="BK1258" s="16">
        <v>4000</v>
      </c>
      <c r="BL1258" s="16">
        <v>22800</v>
      </c>
      <c r="BM1258" s="9" t="s">
        <v>177</v>
      </c>
      <c r="BN1258" s="9" t="s">
        <v>470</v>
      </c>
      <c r="BO1258" s="9" t="s">
        <v>156</v>
      </c>
      <c r="BP1258" s="17">
        <v>45380</v>
      </c>
      <c r="BQ1258" s="17" t="s">
        <v>156</v>
      </c>
      <c r="BR1258" s="17">
        <v>45380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>
        <v>45118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 t="s">
        <v>156</v>
      </c>
      <c r="CD1258" s="10" t="s">
        <v>156</v>
      </c>
      <c r="CE1258" s="17" t="s">
        <v>156</v>
      </c>
      <c r="CF1258" s="17" t="s">
        <v>156</v>
      </c>
      <c r="CG1258" s="17">
        <v>45118</v>
      </c>
      <c r="CH1258" s="17" t="s">
        <v>156</v>
      </c>
      <c r="CI1258" s="16">
        <v>0</v>
      </c>
      <c r="CJ1258" s="10" t="s">
        <v>156</v>
      </c>
      <c r="CK1258" s="10" t="s">
        <v>156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>
        <v>45118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 t="s">
        <v>156</v>
      </c>
      <c r="CX1258" s="10" t="s">
        <v>193</v>
      </c>
      <c r="CY1258" s="17" t="s">
        <v>156</v>
      </c>
      <c r="CZ1258" s="17" t="s">
        <v>156</v>
      </c>
      <c r="DA1258" s="17">
        <v>45118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 t="s">
        <v>156</v>
      </c>
      <c r="DH1258" s="10" t="s">
        <v>156</v>
      </c>
      <c r="DI1258" s="17" t="s">
        <v>156</v>
      </c>
      <c r="DJ1258" s="17" t="s">
        <v>156</v>
      </c>
      <c r="DK1258" s="17">
        <v>45118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12</v>
      </c>
      <c r="DQ1258" s="16">
        <v>12</v>
      </c>
      <c r="DR1258" s="11">
        <v>12</v>
      </c>
      <c r="DS1258" s="16">
        <v>12</v>
      </c>
      <c r="DT1258" s="16">
        <v>0</v>
      </c>
      <c r="DU1258" s="11" t="s">
        <v>182</v>
      </c>
      <c r="DV1258" s="11" t="s">
        <v>182</v>
      </c>
      <c r="DW1258" s="27" t="s">
        <v>156</v>
      </c>
      <c r="DX1258" s="27" t="s">
        <v>156</v>
      </c>
      <c r="DY1258" s="20" t="s">
        <v>3327</v>
      </c>
      <c r="DZ1258" s="16">
        <v>7</v>
      </c>
      <c r="EA1258" s="16">
        <v>33</v>
      </c>
      <c r="EB1258" s="27" t="s">
        <v>185</v>
      </c>
      <c r="EC1258" s="27" t="s">
        <v>185</v>
      </c>
      <c r="ED1258" s="27" t="s">
        <v>182</v>
      </c>
      <c r="EE1258" s="29">
        <v>45118.979687500003</v>
      </c>
      <c r="EF1258" s="28" t="s">
        <v>186</v>
      </c>
      <c r="EG1258" s="28" t="s">
        <v>156</v>
      </c>
      <c r="EH1258" s="28" t="s">
        <v>187</v>
      </c>
      <c r="EI1258" s="29">
        <v>45118.979687500003</v>
      </c>
      <c r="EJ1258" s="28" t="s">
        <v>186</v>
      </c>
      <c r="EK1258" s="28" t="s">
        <v>156</v>
      </c>
      <c r="EL1258" s="28" t="s">
        <v>187</v>
      </c>
      <c r="EM1258" s="45" t="s">
        <v>3713</v>
      </c>
      <c r="EN1258" s="46" t="str">
        <f t="shared" si="134"/>
        <v>344H072A</v>
      </c>
      <c r="EO1258" s="47">
        <f t="shared" si="135"/>
        <v>45340</v>
      </c>
      <c r="EP1258" s="47" t="str">
        <f t="shared" si="136"/>
        <v/>
      </c>
      <c r="EQ1258" s="48" t="str">
        <f t="shared" ca="1" si="137"/>
        <v>Y</v>
      </c>
      <c r="ER1258" s="49" t="str">
        <f t="shared" si="138"/>
        <v/>
      </c>
      <c r="ES1258" s="50"/>
      <c r="ET1258" s="51" t="str">
        <f t="shared" si="139"/>
        <v/>
      </c>
      <c r="EU1258" s="52" t="str">
        <f t="shared" si="140"/>
        <v/>
      </c>
      <c r="EV1258" s="46"/>
      <c r="EW1258" s="23" t="s">
        <v>3721</v>
      </c>
    </row>
    <row r="1259" spans="1:153" ht="14.25" customHeight="1">
      <c r="A1259" s="8">
        <v>1252</v>
      </c>
      <c r="B1259" s="9" t="s">
        <v>3316</v>
      </c>
      <c r="C1259" s="10" t="s">
        <v>142</v>
      </c>
      <c r="D1259" s="10" t="s">
        <v>143</v>
      </c>
      <c r="E1259" s="10" t="s">
        <v>142</v>
      </c>
      <c r="F1259" s="9" t="s">
        <v>144</v>
      </c>
      <c r="G1259" s="10" t="s">
        <v>145</v>
      </c>
      <c r="H1259" s="9" t="s">
        <v>146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149</v>
      </c>
      <c r="N1259" s="9" t="s">
        <v>150</v>
      </c>
      <c r="O1259" s="9" t="s">
        <v>151</v>
      </c>
      <c r="P1259" s="9" t="s">
        <v>142</v>
      </c>
      <c r="Q1259" s="9" t="s">
        <v>152</v>
      </c>
      <c r="R1259" s="9" t="s">
        <v>259</v>
      </c>
      <c r="S1259" s="9" t="s">
        <v>154</v>
      </c>
      <c r="T1259" s="9" t="s">
        <v>2225</v>
      </c>
      <c r="U1259" s="9" t="s">
        <v>337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3358</v>
      </c>
      <c r="AA1259" s="9" t="s">
        <v>293</v>
      </c>
      <c r="AB1259" s="12" t="s">
        <v>294</v>
      </c>
      <c r="AC1259" s="10" t="s">
        <v>3359</v>
      </c>
      <c r="AD1259" s="9" t="s">
        <v>293</v>
      </c>
      <c r="AE1259" s="13" t="s">
        <v>294</v>
      </c>
      <c r="AF1259" s="14" t="s">
        <v>2389</v>
      </c>
      <c r="AG1259" s="10" t="s">
        <v>3360</v>
      </c>
      <c r="AH1259" s="11" t="s">
        <v>222</v>
      </c>
      <c r="AI1259" s="11" t="s">
        <v>223</v>
      </c>
      <c r="AJ1259" s="10" t="s">
        <v>224</v>
      </c>
      <c r="AK1259" s="11" t="s">
        <v>223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5.7</v>
      </c>
      <c r="AU1259" s="10" t="s">
        <v>142</v>
      </c>
      <c r="AV1259" s="16">
        <v>90000</v>
      </c>
      <c r="AW1259" s="16">
        <v>100000</v>
      </c>
      <c r="AX1259" s="16">
        <v>0</v>
      </c>
      <c r="AY1259" s="16">
        <v>15000</v>
      </c>
      <c r="AZ1259" s="16">
        <v>0</v>
      </c>
      <c r="BA1259" s="17">
        <v>45275</v>
      </c>
      <c r="BB1259" s="30" t="s">
        <v>175</v>
      </c>
      <c r="BC1259" s="18">
        <v>45119</v>
      </c>
      <c r="BD1259" s="17">
        <v>45412</v>
      </c>
      <c r="BE1259" s="17">
        <v>45473</v>
      </c>
      <c r="BF1259" s="17">
        <v>45245</v>
      </c>
      <c r="BG1259" s="10">
        <v>86233413</v>
      </c>
      <c r="BH1259" s="9" t="s">
        <v>247</v>
      </c>
      <c r="BI1259" s="19">
        <v>45352</v>
      </c>
      <c r="BJ1259" s="20">
        <v>45355</v>
      </c>
      <c r="BK1259" s="16">
        <v>11000</v>
      </c>
      <c r="BL1259" s="16">
        <v>62700</v>
      </c>
      <c r="BM1259" s="9" t="s">
        <v>177</v>
      </c>
      <c r="BN1259" s="9" t="s">
        <v>470</v>
      </c>
      <c r="BO1259" s="9" t="s">
        <v>156</v>
      </c>
      <c r="BP1259" s="17">
        <v>45397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 t="s">
        <v>156</v>
      </c>
      <c r="CD1259" s="10" t="s">
        <v>156</v>
      </c>
      <c r="CE1259" s="17" t="s">
        <v>156</v>
      </c>
      <c r="CF1259" s="17" t="s">
        <v>156</v>
      </c>
      <c r="CG1259" s="17" t="s">
        <v>156</v>
      </c>
      <c r="CH1259" s="17" t="s">
        <v>156</v>
      </c>
      <c r="CI1259" s="16">
        <v>0</v>
      </c>
      <c r="CJ1259" s="10" t="s">
        <v>156</v>
      </c>
      <c r="CK1259" s="10" t="s">
        <v>156</v>
      </c>
      <c r="CL1259" s="18" t="s">
        <v>156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 t="s">
        <v>156</v>
      </c>
      <c r="CX1259" s="10" t="s">
        <v>193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 t="s">
        <v>156</v>
      </c>
      <c r="DH1259" s="10" t="s">
        <v>156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12</v>
      </c>
      <c r="DQ1259" s="16">
        <v>12</v>
      </c>
      <c r="DR1259" s="11">
        <v>12</v>
      </c>
      <c r="DS1259" s="16">
        <v>12</v>
      </c>
      <c r="DT1259" s="16">
        <v>0</v>
      </c>
      <c r="DU1259" s="11" t="s">
        <v>181</v>
      </c>
      <c r="DV1259" s="11" t="s">
        <v>182</v>
      </c>
      <c r="DW1259" s="27" t="s">
        <v>156</v>
      </c>
      <c r="DX1259" s="27" t="s">
        <v>156</v>
      </c>
      <c r="DY1259" s="20" t="s">
        <v>156</v>
      </c>
      <c r="DZ1259" s="16">
        <v>7</v>
      </c>
      <c r="EA1259" s="16">
        <v>33</v>
      </c>
      <c r="EB1259" s="27" t="s">
        <v>185</v>
      </c>
      <c r="EC1259" s="27" t="s">
        <v>185</v>
      </c>
      <c r="ED1259" s="27" t="s">
        <v>182</v>
      </c>
      <c r="EE1259" s="29">
        <v>45116.847731481481</v>
      </c>
      <c r="EF1259" s="28" t="s">
        <v>188</v>
      </c>
      <c r="EG1259" s="28" t="s">
        <v>189</v>
      </c>
      <c r="EH1259" s="28" t="s">
        <v>190</v>
      </c>
      <c r="EI1259" s="29">
        <v>45116.847731481481</v>
      </c>
      <c r="EJ1259" s="28" t="s">
        <v>188</v>
      </c>
      <c r="EK1259" s="28" t="s">
        <v>189</v>
      </c>
      <c r="EL1259" s="28" t="s">
        <v>190</v>
      </c>
      <c r="EM1259" s="45" t="s">
        <v>3713</v>
      </c>
      <c r="EN1259" s="46" t="str">
        <f t="shared" si="134"/>
        <v>344H072A</v>
      </c>
      <c r="EO1259" s="47">
        <f t="shared" si="135"/>
        <v>45357</v>
      </c>
      <c r="EP1259" s="47" t="str">
        <f t="shared" si="136"/>
        <v/>
      </c>
      <c r="EQ1259" s="48" t="str">
        <f t="shared" ca="1" si="137"/>
        <v>Y</v>
      </c>
      <c r="ER1259" s="49" t="str">
        <f t="shared" si="138"/>
        <v/>
      </c>
      <c r="ES1259" s="50"/>
      <c r="ET1259" s="51" t="str">
        <f t="shared" si="139"/>
        <v/>
      </c>
      <c r="EU1259" s="52" t="str">
        <f t="shared" si="140"/>
        <v/>
      </c>
      <c r="EV1259" s="46"/>
      <c r="EW1259" s="23" t="s">
        <v>3721</v>
      </c>
    </row>
    <row r="1260" spans="1:153" ht="14.25" hidden="1" customHeight="1">
      <c r="A1260" s="8">
        <v>1253</v>
      </c>
      <c r="B1260" s="9" t="s">
        <v>3316</v>
      </c>
      <c r="C1260" s="10" t="s">
        <v>142</v>
      </c>
      <c r="D1260" s="10" t="s">
        <v>143</v>
      </c>
      <c r="E1260" s="10" t="s">
        <v>142</v>
      </c>
      <c r="F1260" s="9" t="s">
        <v>144</v>
      </c>
      <c r="G1260" s="10" t="s">
        <v>145</v>
      </c>
      <c r="H1260" s="9" t="s">
        <v>146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149</v>
      </c>
      <c r="N1260" s="9" t="s">
        <v>150</v>
      </c>
      <c r="O1260" s="9" t="s">
        <v>151</v>
      </c>
      <c r="P1260" s="9" t="s">
        <v>142</v>
      </c>
      <c r="Q1260" s="9" t="s">
        <v>152</v>
      </c>
      <c r="R1260" s="9" t="s">
        <v>259</v>
      </c>
      <c r="S1260" s="9" t="s">
        <v>154</v>
      </c>
      <c r="T1260" s="9" t="s">
        <v>2225</v>
      </c>
      <c r="U1260" s="9" t="s">
        <v>337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3358</v>
      </c>
      <c r="AA1260" s="9" t="s">
        <v>293</v>
      </c>
      <c r="AB1260" s="12" t="s">
        <v>294</v>
      </c>
      <c r="AC1260" s="10" t="s">
        <v>3359</v>
      </c>
      <c r="AD1260" s="9" t="s">
        <v>293</v>
      </c>
      <c r="AE1260" s="13" t="s">
        <v>294</v>
      </c>
      <c r="AF1260" s="14" t="s">
        <v>2389</v>
      </c>
      <c r="AG1260" s="10" t="s">
        <v>3360</v>
      </c>
      <c r="AH1260" s="11" t="s">
        <v>222</v>
      </c>
      <c r="AI1260" s="11" t="s">
        <v>223</v>
      </c>
      <c r="AJ1260" s="10" t="s">
        <v>224</v>
      </c>
      <c r="AK1260" s="11" t="s">
        <v>223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5.7</v>
      </c>
      <c r="AU1260" s="10" t="s">
        <v>142</v>
      </c>
      <c r="AV1260" s="16">
        <v>90000</v>
      </c>
      <c r="AW1260" s="16">
        <v>100000</v>
      </c>
      <c r="AX1260" s="16">
        <v>0</v>
      </c>
      <c r="AY1260" s="16">
        <v>15000</v>
      </c>
      <c r="AZ1260" s="16">
        <v>0</v>
      </c>
      <c r="BA1260" s="17">
        <v>45275</v>
      </c>
      <c r="BB1260" s="30" t="s">
        <v>246</v>
      </c>
      <c r="BC1260" s="18" t="s">
        <v>156</v>
      </c>
      <c r="BD1260" s="17">
        <v>45412</v>
      </c>
      <c r="BE1260" s="17">
        <v>45473</v>
      </c>
      <c r="BF1260" s="17">
        <v>45245</v>
      </c>
      <c r="BG1260" s="10">
        <v>86225931</v>
      </c>
      <c r="BH1260" s="9" t="s">
        <v>176</v>
      </c>
      <c r="BI1260" s="19">
        <v>45352</v>
      </c>
      <c r="BJ1260" s="20">
        <v>45355</v>
      </c>
      <c r="BK1260" s="16">
        <v>10000</v>
      </c>
      <c r="BL1260" s="16">
        <v>57000</v>
      </c>
      <c r="BM1260" s="9" t="s">
        <v>177</v>
      </c>
      <c r="BN1260" s="9" t="s">
        <v>226</v>
      </c>
      <c r="BO1260" s="9" t="s">
        <v>156</v>
      </c>
      <c r="BP1260" s="17">
        <v>45401</v>
      </c>
      <c r="BQ1260" s="17" t="s">
        <v>156</v>
      </c>
      <c r="BR1260" s="17">
        <v>45401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>
        <v>45113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 t="s">
        <v>156</v>
      </c>
      <c r="CD1260" s="10" t="s">
        <v>156</v>
      </c>
      <c r="CE1260" s="17" t="s">
        <v>156</v>
      </c>
      <c r="CF1260" s="17" t="s">
        <v>156</v>
      </c>
      <c r="CG1260" s="17">
        <v>45113</v>
      </c>
      <c r="CH1260" s="17" t="s">
        <v>156</v>
      </c>
      <c r="CI1260" s="16">
        <v>0</v>
      </c>
      <c r="CJ1260" s="10" t="s">
        <v>156</v>
      </c>
      <c r="CK1260" s="10" t="s">
        <v>156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>
        <v>45113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 t="s">
        <v>156</v>
      </c>
      <c r="CX1260" s="10" t="s">
        <v>193</v>
      </c>
      <c r="CY1260" s="17" t="s">
        <v>156</v>
      </c>
      <c r="CZ1260" s="17" t="s">
        <v>156</v>
      </c>
      <c r="DA1260" s="17">
        <v>45113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 t="s">
        <v>156</v>
      </c>
      <c r="DH1260" s="10" t="s">
        <v>156</v>
      </c>
      <c r="DI1260" s="17" t="s">
        <v>156</v>
      </c>
      <c r="DJ1260" s="17" t="s">
        <v>156</v>
      </c>
      <c r="DK1260" s="17">
        <v>45113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12</v>
      </c>
      <c r="DQ1260" s="16">
        <v>12</v>
      </c>
      <c r="DR1260" s="11">
        <v>12</v>
      </c>
      <c r="DS1260" s="16">
        <v>12</v>
      </c>
      <c r="DT1260" s="16">
        <v>0</v>
      </c>
      <c r="DU1260" s="11" t="s">
        <v>181</v>
      </c>
      <c r="DV1260" s="11" t="s">
        <v>182</v>
      </c>
      <c r="DW1260" s="27" t="s">
        <v>156</v>
      </c>
      <c r="DX1260" s="27" t="s">
        <v>156</v>
      </c>
      <c r="DY1260" s="20" t="s">
        <v>3364</v>
      </c>
      <c r="DZ1260" s="16">
        <v>7</v>
      </c>
      <c r="EA1260" s="16">
        <v>33</v>
      </c>
      <c r="EB1260" s="27" t="s">
        <v>185</v>
      </c>
      <c r="EC1260" s="27" t="s">
        <v>185</v>
      </c>
      <c r="ED1260" s="27" t="s">
        <v>182</v>
      </c>
      <c r="EE1260" s="29">
        <v>45114.021620370368</v>
      </c>
      <c r="EF1260" s="28" t="s">
        <v>186</v>
      </c>
      <c r="EG1260" s="28" t="s">
        <v>156</v>
      </c>
      <c r="EH1260" s="28" t="s">
        <v>187</v>
      </c>
      <c r="EI1260" s="29">
        <v>45116.847731481481</v>
      </c>
      <c r="EJ1260" s="28" t="s">
        <v>188</v>
      </c>
      <c r="EK1260" s="28" t="s">
        <v>189</v>
      </c>
      <c r="EL1260" s="28" t="s">
        <v>190</v>
      </c>
      <c r="EM1260" s="45"/>
      <c r="EN1260" s="46" t="str">
        <f t="shared" si="134"/>
        <v>344H072A</v>
      </c>
      <c r="EO1260" s="47">
        <f t="shared" si="135"/>
        <v>45361</v>
      </c>
      <c r="EP1260" s="47" t="str">
        <f t="shared" si="136"/>
        <v/>
      </c>
      <c r="EQ1260" s="48" t="str">
        <f t="shared" ca="1" si="137"/>
        <v>Y</v>
      </c>
      <c r="ER1260" s="49" t="str">
        <f t="shared" si="138"/>
        <v/>
      </c>
      <c r="ES1260" s="50"/>
      <c r="ET1260" s="51" t="str">
        <f t="shared" si="139"/>
        <v/>
      </c>
      <c r="EU1260" s="52" t="str">
        <f t="shared" si="140"/>
        <v/>
      </c>
      <c r="EV1260" s="46"/>
      <c r="EW1260" s="23" t="s">
        <v>3717</v>
      </c>
    </row>
    <row r="1261" spans="1:153" ht="14.25" customHeight="1">
      <c r="A1261" s="8">
        <v>1254</v>
      </c>
      <c r="B1261" s="9" t="s">
        <v>3316</v>
      </c>
      <c r="C1261" s="10" t="s">
        <v>142</v>
      </c>
      <c r="D1261" s="10" t="s">
        <v>143</v>
      </c>
      <c r="E1261" s="10" t="s">
        <v>142</v>
      </c>
      <c r="F1261" s="9" t="s">
        <v>144</v>
      </c>
      <c r="G1261" s="10" t="s">
        <v>145</v>
      </c>
      <c r="H1261" s="9" t="s">
        <v>146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149</v>
      </c>
      <c r="N1261" s="9" t="s">
        <v>150</v>
      </c>
      <c r="O1261" s="9" t="s">
        <v>151</v>
      </c>
      <c r="P1261" s="9" t="s">
        <v>142</v>
      </c>
      <c r="Q1261" s="9" t="s">
        <v>152</v>
      </c>
      <c r="R1261" s="9" t="s">
        <v>259</v>
      </c>
      <c r="S1261" s="9" t="s">
        <v>154</v>
      </c>
      <c r="T1261" s="9" t="s">
        <v>2225</v>
      </c>
      <c r="U1261" s="9" t="s">
        <v>337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3358</v>
      </c>
      <c r="AA1261" s="9" t="s">
        <v>293</v>
      </c>
      <c r="AB1261" s="12" t="s">
        <v>294</v>
      </c>
      <c r="AC1261" s="10" t="s">
        <v>3359</v>
      </c>
      <c r="AD1261" s="9" t="s">
        <v>293</v>
      </c>
      <c r="AE1261" s="13" t="s">
        <v>294</v>
      </c>
      <c r="AF1261" s="14" t="s">
        <v>2389</v>
      </c>
      <c r="AG1261" s="10" t="s">
        <v>3365</v>
      </c>
      <c r="AH1261" s="11" t="s">
        <v>256</v>
      </c>
      <c r="AI1261" s="11" t="s">
        <v>223</v>
      </c>
      <c r="AJ1261" s="10" t="s">
        <v>257</v>
      </c>
      <c r="AK1261" s="11" t="s">
        <v>223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5.7</v>
      </c>
      <c r="AU1261" s="10" t="s">
        <v>206</v>
      </c>
      <c r="AV1261" s="16">
        <v>30000</v>
      </c>
      <c r="AW1261" s="16">
        <v>35000</v>
      </c>
      <c r="AX1261" s="16">
        <v>0</v>
      </c>
      <c r="AY1261" s="16">
        <v>5000</v>
      </c>
      <c r="AZ1261" s="16">
        <v>0</v>
      </c>
      <c r="BA1261" s="17">
        <v>45275</v>
      </c>
      <c r="BB1261" s="30" t="s">
        <v>175</v>
      </c>
      <c r="BC1261" s="18">
        <v>45119</v>
      </c>
      <c r="BD1261" s="17">
        <v>45412</v>
      </c>
      <c r="BE1261" s="17">
        <v>45473</v>
      </c>
      <c r="BF1261" s="17">
        <v>45245</v>
      </c>
      <c r="BG1261" s="10">
        <v>85606738</v>
      </c>
      <c r="BH1261" s="9" t="s">
        <v>414</v>
      </c>
      <c r="BI1261" s="19">
        <v>45170</v>
      </c>
      <c r="BJ1261" s="20">
        <v>45173</v>
      </c>
      <c r="BK1261" s="16">
        <v>4008</v>
      </c>
      <c r="BL1261" s="16">
        <v>22846</v>
      </c>
      <c r="BM1261" s="9" t="s">
        <v>177</v>
      </c>
      <c r="BN1261" s="9" t="s">
        <v>436</v>
      </c>
      <c r="BO1261" s="9" t="s">
        <v>635</v>
      </c>
      <c r="BP1261" s="17">
        <v>45245</v>
      </c>
      <c r="BQ1261" s="17" t="s">
        <v>156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45097</v>
      </c>
      <c r="CD1261" s="10" t="s">
        <v>156</v>
      </c>
      <c r="CE1261" s="17" t="s">
        <v>156</v>
      </c>
      <c r="CF1261" s="17" t="s">
        <v>156</v>
      </c>
      <c r="CG1261" s="17" t="s">
        <v>156</v>
      </c>
      <c r="CH1261" s="17">
        <v>45098</v>
      </c>
      <c r="CI1261" s="16">
        <v>4000</v>
      </c>
      <c r="CJ1261" s="10" t="s">
        <v>3366</v>
      </c>
      <c r="CK1261" s="10" t="s">
        <v>230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45104</v>
      </c>
      <c r="CX1261" s="10" t="s">
        <v>193</v>
      </c>
      <c r="CY1261" s="17" t="s">
        <v>156</v>
      </c>
      <c r="CZ1261" s="17" t="s">
        <v>156</v>
      </c>
      <c r="DA1261" s="17" t="s">
        <v>156</v>
      </c>
      <c r="DB1261" s="17">
        <v>45100</v>
      </c>
      <c r="DC1261" s="16">
        <v>4008</v>
      </c>
      <c r="DD1261" s="10" t="s">
        <v>3367</v>
      </c>
      <c r="DE1261" s="10" t="s">
        <v>230</v>
      </c>
      <c r="DF1261" s="18" t="s">
        <v>156</v>
      </c>
      <c r="DG1261" s="17">
        <v>45132</v>
      </c>
      <c r="DH1261" s="10" t="s">
        <v>1874</v>
      </c>
      <c r="DI1261" s="17" t="s">
        <v>156</v>
      </c>
      <c r="DJ1261" s="17" t="s">
        <v>156</v>
      </c>
      <c r="DK1261" s="17" t="s">
        <v>156</v>
      </c>
      <c r="DL1261" s="17" t="s">
        <v>156</v>
      </c>
      <c r="DM1261" s="16">
        <v>0</v>
      </c>
      <c r="DN1261" s="10" t="s">
        <v>156</v>
      </c>
      <c r="DO1261" s="10" t="s">
        <v>156</v>
      </c>
      <c r="DP1261" s="16">
        <v>16</v>
      </c>
      <c r="DQ1261" s="16">
        <v>12</v>
      </c>
      <c r="DR1261" s="11">
        <v>12</v>
      </c>
      <c r="DS1261" s="16">
        <v>12</v>
      </c>
      <c r="DT1261" s="16">
        <v>0</v>
      </c>
      <c r="DU1261" s="11" t="s">
        <v>181</v>
      </c>
      <c r="DV1261" s="11" t="s">
        <v>182</v>
      </c>
      <c r="DW1261" s="27" t="s">
        <v>156</v>
      </c>
      <c r="DX1261" s="27" t="s">
        <v>156</v>
      </c>
      <c r="DY1261" s="20" t="s">
        <v>2088</v>
      </c>
      <c r="DZ1261" s="16">
        <v>7</v>
      </c>
      <c r="EA1261" s="16">
        <v>33</v>
      </c>
      <c r="EB1261" s="27" t="s">
        <v>185</v>
      </c>
      <c r="EC1261" s="27" t="s">
        <v>185</v>
      </c>
      <c r="ED1261" s="27" t="s">
        <v>182</v>
      </c>
      <c r="EE1261" s="29">
        <v>45064.771296296298</v>
      </c>
      <c r="EF1261" s="28" t="s">
        <v>195</v>
      </c>
      <c r="EG1261" s="28" t="s">
        <v>196</v>
      </c>
      <c r="EH1261" s="28" t="s">
        <v>190</v>
      </c>
      <c r="EI1261" s="29">
        <v>45110.367511574077</v>
      </c>
      <c r="EJ1261" s="28" t="s">
        <v>387</v>
      </c>
      <c r="EK1261" s="28" t="s">
        <v>388</v>
      </c>
      <c r="EL1261" s="28" t="s">
        <v>190</v>
      </c>
      <c r="EM1261" s="45" t="s">
        <v>3713</v>
      </c>
      <c r="EN1261" s="46" t="str">
        <f t="shared" si="134"/>
        <v>344H072B</v>
      </c>
      <c r="EO1261" s="47">
        <f t="shared" si="135"/>
        <v>45205</v>
      </c>
      <c r="EP1261" s="47">
        <f t="shared" si="136"/>
        <v>45104</v>
      </c>
      <c r="EQ1261" s="48" t="str">
        <f t="shared" ca="1" si="137"/>
        <v>Past</v>
      </c>
      <c r="ER1261" s="49">
        <f t="shared" si="138"/>
        <v>101</v>
      </c>
      <c r="ES1261" s="50"/>
      <c r="ET1261" s="51">
        <f t="shared" si="139"/>
        <v>101</v>
      </c>
      <c r="EU1261" s="52">
        <f t="shared" si="140"/>
        <v>404808</v>
      </c>
      <c r="EV1261" s="46"/>
      <c r="EW1261" s="23" t="s">
        <v>3714</v>
      </c>
    </row>
    <row r="1262" spans="1:153" ht="14.25" customHeight="1">
      <c r="A1262" s="8">
        <v>1255</v>
      </c>
      <c r="B1262" s="9" t="s">
        <v>3316</v>
      </c>
      <c r="C1262" s="10" t="s">
        <v>142</v>
      </c>
      <c r="D1262" s="10" t="s">
        <v>143</v>
      </c>
      <c r="E1262" s="10" t="s">
        <v>142</v>
      </c>
      <c r="F1262" s="9" t="s">
        <v>144</v>
      </c>
      <c r="G1262" s="10" t="s">
        <v>145</v>
      </c>
      <c r="H1262" s="9" t="s">
        <v>146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149</v>
      </c>
      <c r="N1262" s="9" t="s">
        <v>150</v>
      </c>
      <c r="O1262" s="9" t="s">
        <v>151</v>
      </c>
      <c r="P1262" s="9" t="s">
        <v>142</v>
      </c>
      <c r="Q1262" s="9" t="s">
        <v>152</v>
      </c>
      <c r="R1262" s="9" t="s">
        <v>259</v>
      </c>
      <c r="S1262" s="9" t="s">
        <v>154</v>
      </c>
      <c r="T1262" s="9" t="s">
        <v>2225</v>
      </c>
      <c r="U1262" s="9" t="s">
        <v>337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3358</v>
      </c>
      <c r="AA1262" s="9" t="s">
        <v>293</v>
      </c>
      <c r="AB1262" s="12" t="s">
        <v>294</v>
      </c>
      <c r="AC1262" s="10" t="s">
        <v>3359</v>
      </c>
      <c r="AD1262" s="9" t="s">
        <v>293</v>
      </c>
      <c r="AE1262" s="13" t="s">
        <v>294</v>
      </c>
      <c r="AF1262" s="14" t="s">
        <v>2389</v>
      </c>
      <c r="AG1262" s="10" t="s">
        <v>3365</v>
      </c>
      <c r="AH1262" s="11" t="s">
        <v>256</v>
      </c>
      <c r="AI1262" s="11" t="s">
        <v>223</v>
      </c>
      <c r="AJ1262" s="10" t="s">
        <v>257</v>
      </c>
      <c r="AK1262" s="11" t="s">
        <v>223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5.7</v>
      </c>
      <c r="AU1262" s="10" t="s">
        <v>206</v>
      </c>
      <c r="AV1262" s="16">
        <v>30000</v>
      </c>
      <c r="AW1262" s="16">
        <v>35000</v>
      </c>
      <c r="AX1262" s="16">
        <v>0</v>
      </c>
      <c r="AY1262" s="16">
        <v>5000</v>
      </c>
      <c r="AZ1262" s="16">
        <v>0</v>
      </c>
      <c r="BA1262" s="17">
        <v>45275</v>
      </c>
      <c r="BB1262" s="30" t="s">
        <v>175</v>
      </c>
      <c r="BC1262" s="18">
        <v>45119</v>
      </c>
      <c r="BD1262" s="17">
        <v>45412</v>
      </c>
      <c r="BE1262" s="17">
        <v>45473</v>
      </c>
      <c r="BF1262" s="17">
        <v>45245</v>
      </c>
      <c r="BG1262" s="10">
        <v>85633106</v>
      </c>
      <c r="BH1262" s="9" t="s">
        <v>319</v>
      </c>
      <c r="BI1262" s="19">
        <v>45200</v>
      </c>
      <c r="BJ1262" s="20">
        <v>45229</v>
      </c>
      <c r="BK1262" s="16">
        <v>3000</v>
      </c>
      <c r="BL1262" s="16">
        <v>17100</v>
      </c>
      <c r="BM1262" s="9" t="s">
        <v>177</v>
      </c>
      <c r="BN1262" s="9" t="s">
        <v>383</v>
      </c>
      <c r="BO1262" s="9" t="s">
        <v>156</v>
      </c>
      <c r="BP1262" s="17">
        <v>45275</v>
      </c>
      <c r="BQ1262" s="17" t="s">
        <v>156</v>
      </c>
      <c r="BR1262" s="17">
        <v>45275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>
        <v>45064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>
        <v>45118</v>
      </c>
      <c r="CD1262" s="10" t="s">
        <v>2055</v>
      </c>
      <c r="CE1262" s="17" t="s">
        <v>156</v>
      </c>
      <c r="CF1262" s="17" t="s">
        <v>156</v>
      </c>
      <c r="CG1262" s="17">
        <v>45064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>
        <v>45064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>
        <v>45132</v>
      </c>
      <c r="CX1262" s="10" t="s">
        <v>3064</v>
      </c>
      <c r="CY1262" s="17" t="s">
        <v>156</v>
      </c>
      <c r="CZ1262" s="17" t="s">
        <v>156</v>
      </c>
      <c r="DA1262" s="17">
        <v>45064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>
        <v>45139</v>
      </c>
      <c r="DH1262" s="10" t="s">
        <v>3065</v>
      </c>
      <c r="DI1262" s="17" t="s">
        <v>156</v>
      </c>
      <c r="DJ1262" s="17" t="s">
        <v>156</v>
      </c>
      <c r="DK1262" s="17">
        <v>45064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16</v>
      </c>
      <c r="DQ1262" s="16">
        <v>12</v>
      </c>
      <c r="DR1262" s="11">
        <v>12</v>
      </c>
      <c r="DS1262" s="16">
        <v>12</v>
      </c>
      <c r="DT1262" s="16">
        <v>0</v>
      </c>
      <c r="DU1262" s="11" t="s">
        <v>181</v>
      </c>
      <c r="DV1262" s="11" t="s">
        <v>182</v>
      </c>
      <c r="DW1262" s="27" t="s">
        <v>156</v>
      </c>
      <c r="DX1262" s="27" t="s">
        <v>156</v>
      </c>
      <c r="DY1262" s="20" t="s">
        <v>2091</v>
      </c>
      <c r="DZ1262" s="16">
        <v>7</v>
      </c>
      <c r="EA1262" s="16">
        <v>33</v>
      </c>
      <c r="EB1262" s="27" t="s">
        <v>185</v>
      </c>
      <c r="EC1262" s="27" t="s">
        <v>185</v>
      </c>
      <c r="ED1262" s="27" t="s">
        <v>182</v>
      </c>
      <c r="EE1262" s="29">
        <v>45065.035868055558</v>
      </c>
      <c r="EF1262" s="28" t="s">
        <v>186</v>
      </c>
      <c r="EG1262" s="28" t="s">
        <v>156</v>
      </c>
      <c r="EH1262" s="28" t="s">
        <v>187</v>
      </c>
      <c r="EI1262" s="29">
        <v>45116.847731481481</v>
      </c>
      <c r="EJ1262" s="28" t="s">
        <v>188</v>
      </c>
      <c r="EK1262" s="28" t="s">
        <v>189</v>
      </c>
      <c r="EL1262" s="28" t="s">
        <v>190</v>
      </c>
      <c r="EM1262" s="45" t="s">
        <v>3713</v>
      </c>
      <c r="EN1262" s="46" t="str">
        <f t="shared" si="134"/>
        <v>344H072B</v>
      </c>
      <c r="EO1262" s="47">
        <f t="shared" si="135"/>
        <v>45235</v>
      </c>
      <c r="EP1262" s="47">
        <f t="shared" si="136"/>
        <v>45132</v>
      </c>
      <c r="EQ1262" s="48" t="str">
        <f t="shared" ca="1" si="137"/>
        <v>Y</v>
      </c>
      <c r="ER1262" s="49">
        <f t="shared" si="138"/>
        <v>103</v>
      </c>
      <c r="ES1262" s="50"/>
      <c r="ET1262" s="51">
        <f t="shared" si="139"/>
        <v>103</v>
      </c>
      <c r="EU1262" s="52">
        <f t="shared" si="140"/>
        <v>309000</v>
      </c>
      <c r="EV1262" s="46"/>
      <c r="EW1262" s="23" t="s">
        <v>3714</v>
      </c>
    </row>
    <row r="1263" spans="1:153" ht="14.25" customHeight="1">
      <c r="A1263" s="8">
        <v>1256</v>
      </c>
      <c r="B1263" s="9" t="s">
        <v>3316</v>
      </c>
      <c r="C1263" s="10" t="s">
        <v>142</v>
      </c>
      <c r="D1263" s="10" t="s">
        <v>143</v>
      </c>
      <c r="E1263" s="10" t="s">
        <v>142</v>
      </c>
      <c r="F1263" s="9" t="s">
        <v>144</v>
      </c>
      <c r="G1263" s="10" t="s">
        <v>145</v>
      </c>
      <c r="H1263" s="9" t="s">
        <v>146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259</v>
      </c>
      <c r="S1263" s="9" t="s">
        <v>154</v>
      </c>
      <c r="T1263" s="9" t="s">
        <v>2225</v>
      </c>
      <c r="U1263" s="9" t="s">
        <v>337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3358</v>
      </c>
      <c r="AA1263" s="9" t="s">
        <v>293</v>
      </c>
      <c r="AB1263" s="12" t="s">
        <v>294</v>
      </c>
      <c r="AC1263" s="10" t="s">
        <v>3359</v>
      </c>
      <c r="AD1263" s="9" t="s">
        <v>293</v>
      </c>
      <c r="AE1263" s="13" t="s">
        <v>294</v>
      </c>
      <c r="AF1263" s="14" t="s">
        <v>2389</v>
      </c>
      <c r="AG1263" s="10" t="s">
        <v>3365</v>
      </c>
      <c r="AH1263" s="11" t="s">
        <v>256</v>
      </c>
      <c r="AI1263" s="11" t="s">
        <v>223</v>
      </c>
      <c r="AJ1263" s="10" t="s">
        <v>257</v>
      </c>
      <c r="AK1263" s="11" t="s">
        <v>223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5.7</v>
      </c>
      <c r="AU1263" s="10" t="s">
        <v>206</v>
      </c>
      <c r="AV1263" s="16">
        <v>30000</v>
      </c>
      <c r="AW1263" s="16">
        <v>35000</v>
      </c>
      <c r="AX1263" s="16">
        <v>0</v>
      </c>
      <c r="AY1263" s="16">
        <v>5000</v>
      </c>
      <c r="AZ1263" s="16">
        <v>0</v>
      </c>
      <c r="BA1263" s="17">
        <v>45275</v>
      </c>
      <c r="BB1263" s="30" t="s">
        <v>175</v>
      </c>
      <c r="BC1263" s="18">
        <v>45119</v>
      </c>
      <c r="BD1263" s="17">
        <v>45412</v>
      </c>
      <c r="BE1263" s="17">
        <v>45473</v>
      </c>
      <c r="BF1263" s="17">
        <v>45245</v>
      </c>
      <c r="BG1263" s="10">
        <v>86233415</v>
      </c>
      <c r="BH1263" s="9" t="s">
        <v>321</v>
      </c>
      <c r="BI1263" s="19">
        <v>45231</v>
      </c>
      <c r="BJ1263" s="20">
        <v>45236</v>
      </c>
      <c r="BK1263" s="16">
        <v>4000</v>
      </c>
      <c r="BL1263" s="16">
        <v>22800</v>
      </c>
      <c r="BM1263" s="9" t="s">
        <v>177</v>
      </c>
      <c r="BN1263" s="9" t="s">
        <v>383</v>
      </c>
      <c r="BO1263" s="9" t="s">
        <v>156</v>
      </c>
      <c r="BP1263" s="17">
        <v>45306</v>
      </c>
      <c r="BQ1263" s="17" t="s">
        <v>156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 t="s">
        <v>156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 t="s">
        <v>156</v>
      </c>
      <c r="CI1263" s="16">
        <v>0</v>
      </c>
      <c r="CJ1263" s="10" t="s">
        <v>156</v>
      </c>
      <c r="CK1263" s="10" t="s">
        <v>156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 t="s">
        <v>156</v>
      </c>
      <c r="CX1263" s="10" t="s">
        <v>193</v>
      </c>
      <c r="CY1263" s="17" t="s">
        <v>156</v>
      </c>
      <c r="CZ1263" s="17" t="s">
        <v>156</v>
      </c>
      <c r="DA1263" s="17" t="s">
        <v>156</v>
      </c>
      <c r="DB1263" s="17" t="s">
        <v>156</v>
      </c>
      <c r="DC1263" s="16">
        <v>0</v>
      </c>
      <c r="DD1263" s="10" t="s">
        <v>156</v>
      </c>
      <c r="DE1263" s="10" t="s">
        <v>156</v>
      </c>
      <c r="DF1263" s="18" t="s">
        <v>156</v>
      </c>
      <c r="DG1263" s="17" t="s">
        <v>156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 t="s">
        <v>156</v>
      </c>
      <c r="DM1263" s="16">
        <v>0</v>
      </c>
      <c r="DN1263" s="10" t="s">
        <v>156</v>
      </c>
      <c r="DO1263" s="10" t="s">
        <v>156</v>
      </c>
      <c r="DP1263" s="16">
        <v>16</v>
      </c>
      <c r="DQ1263" s="16">
        <v>12</v>
      </c>
      <c r="DR1263" s="11">
        <v>12</v>
      </c>
      <c r="DS1263" s="16">
        <v>12</v>
      </c>
      <c r="DT1263" s="16">
        <v>0</v>
      </c>
      <c r="DU1263" s="11" t="s">
        <v>181</v>
      </c>
      <c r="DV1263" s="11" t="s">
        <v>182</v>
      </c>
      <c r="DW1263" s="27" t="s">
        <v>156</v>
      </c>
      <c r="DX1263" s="27" t="s">
        <v>156</v>
      </c>
      <c r="DY1263" s="20" t="s">
        <v>3368</v>
      </c>
      <c r="DZ1263" s="16">
        <v>7</v>
      </c>
      <c r="EA1263" s="16">
        <v>33</v>
      </c>
      <c r="EB1263" s="27" t="s">
        <v>185</v>
      </c>
      <c r="EC1263" s="27" t="s">
        <v>185</v>
      </c>
      <c r="ED1263" s="27" t="s">
        <v>182</v>
      </c>
      <c r="EE1263" s="29">
        <v>45116.847731481481</v>
      </c>
      <c r="EF1263" s="28" t="s">
        <v>188</v>
      </c>
      <c r="EG1263" s="28" t="s">
        <v>189</v>
      </c>
      <c r="EH1263" s="28" t="s">
        <v>190</v>
      </c>
      <c r="EI1263" s="29">
        <v>45116.847731481481</v>
      </c>
      <c r="EJ1263" s="28" t="s">
        <v>188</v>
      </c>
      <c r="EK1263" s="28" t="s">
        <v>189</v>
      </c>
      <c r="EL1263" s="28" t="s">
        <v>190</v>
      </c>
      <c r="EM1263" s="45" t="s">
        <v>3713</v>
      </c>
      <c r="EN1263" s="46" t="str">
        <f t="shared" si="134"/>
        <v>344H072B</v>
      </c>
      <c r="EO1263" s="47">
        <f t="shared" si="135"/>
        <v>45266</v>
      </c>
      <c r="EP1263" s="47" t="str">
        <f t="shared" si="136"/>
        <v/>
      </c>
      <c r="EQ1263" s="48" t="str">
        <f t="shared" ca="1" si="137"/>
        <v>Y</v>
      </c>
      <c r="ER1263" s="49" t="str">
        <f t="shared" si="138"/>
        <v/>
      </c>
      <c r="ES1263" s="50"/>
      <c r="ET1263" s="51" t="str">
        <f t="shared" si="139"/>
        <v/>
      </c>
      <c r="EU1263" s="52" t="str">
        <f t="shared" si="140"/>
        <v/>
      </c>
      <c r="EV1263" s="46"/>
      <c r="EW1263" s="23" t="s">
        <v>3714</v>
      </c>
    </row>
    <row r="1264" spans="1:153" ht="14.25" customHeight="1">
      <c r="A1264" s="8">
        <v>1257</v>
      </c>
      <c r="B1264" s="9" t="s">
        <v>3316</v>
      </c>
      <c r="C1264" s="10" t="s">
        <v>142</v>
      </c>
      <c r="D1264" s="10" t="s">
        <v>143</v>
      </c>
      <c r="E1264" s="10" t="s">
        <v>142</v>
      </c>
      <c r="F1264" s="9" t="s">
        <v>144</v>
      </c>
      <c r="G1264" s="10" t="s">
        <v>145</v>
      </c>
      <c r="H1264" s="9" t="s">
        <v>146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259</v>
      </c>
      <c r="S1264" s="9" t="s">
        <v>154</v>
      </c>
      <c r="T1264" s="9" t="s">
        <v>2225</v>
      </c>
      <c r="U1264" s="9" t="s">
        <v>337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3358</v>
      </c>
      <c r="AA1264" s="9" t="s">
        <v>293</v>
      </c>
      <c r="AB1264" s="12" t="s">
        <v>294</v>
      </c>
      <c r="AC1264" s="10" t="s">
        <v>3359</v>
      </c>
      <c r="AD1264" s="9" t="s">
        <v>293</v>
      </c>
      <c r="AE1264" s="13" t="s">
        <v>294</v>
      </c>
      <c r="AF1264" s="14" t="s">
        <v>2389</v>
      </c>
      <c r="AG1264" s="10" t="s">
        <v>3365</v>
      </c>
      <c r="AH1264" s="11" t="s">
        <v>256</v>
      </c>
      <c r="AI1264" s="11" t="s">
        <v>223</v>
      </c>
      <c r="AJ1264" s="10" t="s">
        <v>257</v>
      </c>
      <c r="AK1264" s="11" t="s">
        <v>223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5.7</v>
      </c>
      <c r="AU1264" s="10" t="s">
        <v>206</v>
      </c>
      <c r="AV1264" s="16">
        <v>30000</v>
      </c>
      <c r="AW1264" s="16">
        <v>35000</v>
      </c>
      <c r="AX1264" s="16">
        <v>0</v>
      </c>
      <c r="AY1264" s="16">
        <v>5000</v>
      </c>
      <c r="AZ1264" s="16">
        <v>0</v>
      </c>
      <c r="BA1264" s="17">
        <v>45275</v>
      </c>
      <c r="BB1264" s="30" t="s">
        <v>175</v>
      </c>
      <c r="BC1264" s="18">
        <v>45119</v>
      </c>
      <c r="BD1264" s="17">
        <v>45412</v>
      </c>
      <c r="BE1264" s="17">
        <v>45473</v>
      </c>
      <c r="BF1264" s="17">
        <v>45245</v>
      </c>
      <c r="BG1264" s="10">
        <v>86255450</v>
      </c>
      <c r="BH1264" s="9" t="s">
        <v>258</v>
      </c>
      <c r="BI1264" s="19">
        <v>45292</v>
      </c>
      <c r="BJ1264" s="20">
        <v>45306</v>
      </c>
      <c r="BK1264" s="16">
        <v>2700</v>
      </c>
      <c r="BL1264" s="16">
        <v>15390</v>
      </c>
      <c r="BM1264" s="9" t="s">
        <v>177</v>
      </c>
      <c r="BN1264" s="9" t="s">
        <v>470</v>
      </c>
      <c r="BO1264" s="9" t="s">
        <v>156</v>
      </c>
      <c r="BP1264" s="17">
        <v>45352</v>
      </c>
      <c r="BQ1264" s="17" t="s">
        <v>156</v>
      </c>
      <c r="BR1264" s="17">
        <v>45352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>
        <v>45118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156</v>
      </c>
      <c r="CE1264" s="17" t="s">
        <v>156</v>
      </c>
      <c r="CF1264" s="17" t="s">
        <v>156</v>
      </c>
      <c r="CG1264" s="17">
        <v>45118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>
        <v>45118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193</v>
      </c>
      <c r="CY1264" s="17" t="s">
        <v>156</v>
      </c>
      <c r="CZ1264" s="17" t="s">
        <v>156</v>
      </c>
      <c r="DA1264" s="17">
        <v>45118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156</v>
      </c>
      <c r="DI1264" s="17" t="s">
        <v>156</v>
      </c>
      <c r="DJ1264" s="17" t="s">
        <v>156</v>
      </c>
      <c r="DK1264" s="17">
        <v>45118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16</v>
      </c>
      <c r="DQ1264" s="16">
        <v>12</v>
      </c>
      <c r="DR1264" s="11">
        <v>12</v>
      </c>
      <c r="DS1264" s="16">
        <v>12</v>
      </c>
      <c r="DT1264" s="16">
        <v>0</v>
      </c>
      <c r="DU1264" s="11" t="s">
        <v>182</v>
      </c>
      <c r="DV1264" s="11" t="s">
        <v>182</v>
      </c>
      <c r="DW1264" s="27" t="s">
        <v>156</v>
      </c>
      <c r="DX1264" s="27" t="s">
        <v>156</v>
      </c>
      <c r="DY1264" s="20" t="s">
        <v>3353</v>
      </c>
      <c r="DZ1264" s="16">
        <v>7</v>
      </c>
      <c r="EA1264" s="16">
        <v>33</v>
      </c>
      <c r="EB1264" s="27" t="s">
        <v>185</v>
      </c>
      <c r="EC1264" s="27" t="s">
        <v>185</v>
      </c>
      <c r="ED1264" s="27" t="s">
        <v>182</v>
      </c>
      <c r="EE1264" s="29">
        <v>45118.979687500003</v>
      </c>
      <c r="EF1264" s="28" t="s">
        <v>186</v>
      </c>
      <c r="EG1264" s="28" t="s">
        <v>156</v>
      </c>
      <c r="EH1264" s="28" t="s">
        <v>187</v>
      </c>
      <c r="EI1264" s="29">
        <v>45118.979687500003</v>
      </c>
      <c r="EJ1264" s="28" t="s">
        <v>186</v>
      </c>
      <c r="EK1264" s="28" t="s">
        <v>156</v>
      </c>
      <c r="EL1264" s="28" t="s">
        <v>187</v>
      </c>
      <c r="EM1264" s="45" t="s">
        <v>3713</v>
      </c>
      <c r="EN1264" s="46" t="str">
        <f t="shared" si="134"/>
        <v>344H072B</v>
      </c>
      <c r="EO1264" s="47">
        <f t="shared" si="135"/>
        <v>45312</v>
      </c>
      <c r="EP1264" s="47" t="str">
        <f t="shared" si="136"/>
        <v/>
      </c>
      <c r="EQ1264" s="48" t="str">
        <f t="shared" ca="1" si="137"/>
        <v>Y</v>
      </c>
      <c r="ER1264" s="49" t="str">
        <f t="shared" si="138"/>
        <v/>
      </c>
      <c r="ES1264" s="50"/>
      <c r="ET1264" s="51" t="str">
        <f t="shared" si="139"/>
        <v/>
      </c>
      <c r="EU1264" s="52" t="str">
        <f t="shared" si="140"/>
        <v/>
      </c>
      <c r="EV1264" s="46"/>
      <c r="EW1264" s="23" t="s">
        <v>3721</v>
      </c>
    </row>
    <row r="1265" spans="1:153" ht="14.25" customHeight="1">
      <c r="A1265" s="8">
        <v>1258</v>
      </c>
      <c r="B1265" s="9" t="s">
        <v>3316</v>
      </c>
      <c r="C1265" s="10" t="s">
        <v>142</v>
      </c>
      <c r="D1265" s="10" t="s">
        <v>143</v>
      </c>
      <c r="E1265" s="10" t="s">
        <v>142</v>
      </c>
      <c r="F1265" s="9" t="s">
        <v>144</v>
      </c>
      <c r="G1265" s="10" t="s">
        <v>145</v>
      </c>
      <c r="H1265" s="9" t="s">
        <v>146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259</v>
      </c>
      <c r="S1265" s="9" t="s">
        <v>154</v>
      </c>
      <c r="T1265" s="9" t="s">
        <v>2225</v>
      </c>
      <c r="U1265" s="9" t="s">
        <v>337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3358</v>
      </c>
      <c r="AA1265" s="9" t="s">
        <v>293</v>
      </c>
      <c r="AB1265" s="12" t="s">
        <v>294</v>
      </c>
      <c r="AC1265" s="10" t="s">
        <v>3359</v>
      </c>
      <c r="AD1265" s="9" t="s">
        <v>293</v>
      </c>
      <c r="AE1265" s="13" t="s">
        <v>294</v>
      </c>
      <c r="AF1265" s="14" t="s">
        <v>2389</v>
      </c>
      <c r="AG1265" s="10" t="s">
        <v>3365</v>
      </c>
      <c r="AH1265" s="11" t="s">
        <v>256</v>
      </c>
      <c r="AI1265" s="11" t="s">
        <v>223</v>
      </c>
      <c r="AJ1265" s="10" t="s">
        <v>257</v>
      </c>
      <c r="AK1265" s="11" t="s">
        <v>223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5.7</v>
      </c>
      <c r="AU1265" s="10" t="s">
        <v>206</v>
      </c>
      <c r="AV1265" s="16">
        <v>30000</v>
      </c>
      <c r="AW1265" s="16">
        <v>35000</v>
      </c>
      <c r="AX1265" s="16">
        <v>0</v>
      </c>
      <c r="AY1265" s="16">
        <v>5000</v>
      </c>
      <c r="AZ1265" s="16">
        <v>0</v>
      </c>
      <c r="BA1265" s="17">
        <v>45275</v>
      </c>
      <c r="BB1265" s="30" t="s">
        <v>175</v>
      </c>
      <c r="BC1265" s="18">
        <v>45119</v>
      </c>
      <c r="BD1265" s="17">
        <v>45412</v>
      </c>
      <c r="BE1265" s="17">
        <v>45473</v>
      </c>
      <c r="BF1265" s="17">
        <v>45245</v>
      </c>
      <c r="BG1265" s="10">
        <v>86255451</v>
      </c>
      <c r="BH1265" s="9" t="s">
        <v>303</v>
      </c>
      <c r="BI1265" s="19">
        <v>45292</v>
      </c>
      <c r="BJ1265" s="20">
        <v>45320</v>
      </c>
      <c r="BK1265" s="16">
        <v>3400</v>
      </c>
      <c r="BL1265" s="16">
        <v>19380</v>
      </c>
      <c r="BM1265" s="9" t="s">
        <v>177</v>
      </c>
      <c r="BN1265" s="9" t="s">
        <v>470</v>
      </c>
      <c r="BO1265" s="9" t="s">
        <v>156</v>
      </c>
      <c r="BP1265" s="17">
        <v>45366</v>
      </c>
      <c r="BQ1265" s="17" t="s">
        <v>156</v>
      </c>
      <c r="BR1265" s="17">
        <v>45366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>
        <v>45118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 t="s">
        <v>156</v>
      </c>
      <c r="CD1265" s="10" t="s">
        <v>156</v>
      </c>
      <c r="CE1265" s="17" t="s">
        <v>156</v>
      </c>
      <c r="CF1265" s="17" t="s">
        <v>156</v>
      </c>
      <c r="CG1265" s="17">
        <v>45118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>
        <v>45118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193</v>
      </c>
      <c r="CY1265" s="17" t="s">
        <v>156</v>
      </c>
      <c r="CZ1265" s="17" t="s">
        <v>156</v>
      </c>
      <c r="DA1265" s="17">
        <v>45118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156</v>
      </c>
      <c r="DI1265" s="17" t="s">
        <v>156</v>
      </c>
      <c r="DJ1265" s="17" t="s">
        <v>156</v>
      </c>
      <c r="DK1265" s="17">
        <v>45118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16</v>
      </c>
      <c r="DQ1265" s="16">
        <v>12</v>
      </c>
      <c r="DR1265" s="11">
        <v>12</v>
      </c>
      <c r="DS1265" s="16">
        <v>12</v>
      </c>
      <c r="DT1265" s="16">
        <v>0</v>
      </c>
      <c r="DU1265" s="11" t="s">
        <v>182</v>
      </c>
      <c r="DV1265" s="11" t="s">
        <v>182</v>
      </c>
      <c r="DW1265" s="27" t="s">
        <v>156</v>
      </c>
      <c r="DX1265" s="27" t="s">
        <v>156</v>
      </c>
      <c r="DY1265" s="20" t="s">
        <v>3363</v>
      </c>
      <c r="DZ1265" s="16">
        <v>7</v>
      </c>
      <c r="EA1265" s="16">
        <v>33</v>
      </c>
      <c r="EB1265" s="27" t="s">
        <v>185</v>
      </c>
      <c r="EC1265" s="27" t="s">
        <v>185</v>
      </c>
      <c r="ED1265" s="27" t="s">
        <v>182</v>
      </c>
      <c r="EE1265" s="29">
        <v>45118.979687500003</v>
      </c>
      <c r="EF1265" s="28" t="s">
        <v>186</v>
      </c>
      <c r="EG1265" s="28" t="s">
        <v>156</v>
      </c>
      <c r="EH1265" s="28" t="s">
        <v>187</v>
      </c>
      <c r="EI1265" s="29">
        <v>45118.979687500003</v>
      </c>
      <c r="EJ1265" s="28" t="s">
        <v>186</v>
      </c>
      <c r="EK1265" s="28" t="s">
        <v>156</v>
      </c>
      <c r="EL1265" s="28" t="s">
        <v>187</v>
      </c>
      <c r="EM1265" s="45" t="s">
        <v>3713</v>
      </c>
      <c r="EN1265" s="46" t="str">
        <f t="shared" si="134"/>
        <v>344H072B</v>
      </c>
      <c r="EO1265" s="47">
        <f t="shared" si="135"/>
        <v>45326</v>
      </c>
      <c r="EP1265" s="47" t="str">
        <f t="shared" si="136"/>
        <v/>
      </c>
      <c r="EQ1265" s="48" t="str">
        <f t="shared" ca="1" si="137"/>
        <v>Y</v>
      </c>
      <c r="ER1265" s="49" t="str">
        <f t="shared" si="138"/>
        <v/>
      </c>
      <c r="ES1265" s="50"/>
      <c r="ET1265" s="51" t="str">
        <f t="shared" si="139"/>
        <v/>
      </c>
      <c r="EU1265" s="52" t="str">
        <f t="shared" si="140"/>
        <v/>
      </c>
      <c r="EV1265" s="46"/>
      <c r="EW1265" s="23" t="s">
        <v>3721</v>
      </c>
    </row>
    <row r="1266" spans="1:153" ht="14.25" customHeight="1">
      <c r="A1266" s="8">
        <v>1259</v>
      </c>
      <c r="B1266" s="9" t="s">
        <v>3316</v>
      </c>
      <c r="C1266" s="10" t="s">
        <v>142</v>
      </c>
      <c r="D1266" s="10" t="s">
        <v>143</v>
      </c>
      <c r="E1266" s="10" t="s">
        <v>142</v>
      </c>
      <c r="F1266" s="9" t="s">
        <v>144</v>
      </c>
      <c r="G1266" s="10" t="s">
        <v>145</v>
      </c>
      <c r="H1266" s="9" t="s">
        <v>146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259</v>
      </c>
      <c r="S1266" s="9" t="s">
        <v>154</v>
      </c>
      <c r="T1266" s="9" t="s">
        <v>2225</v>
      </c>
      <c r="U1266" s="9" t="s">
        <v>337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3358</v>
      </c>
      <c r="AA1266" s="9" t="s">
        <v>293</v>
      </c>
      <c r="AB1266" s="12" t="s">
        <v>294</v>
      </c>
      <c r="AC1266" s="10" t="s">
        <v>3359</v>
      </c>
      <c r="AD1266" s="9" t="s">
        <v>293</v>
      </c>
      <c r="AE1266" s="13" t="s">
        <v>294</v>
      </c>
      <c r="AF1266" s="14" t="s">
        <v>2389</v>
      </c>
      <c r="AG1266" s="10" t="s">
        <v>3365</v>
      </c>
      <c r="AH1266" s="11" t="s">
        <v>256</v>
      </c>
      <c r="AI1266" s="11" t="s">
        <v>223</v>
      </c>
      <c r="AJ1266" s="10" t="s">
        <v>257</v>
      </c>
      <c r="AK1266" s="11" t="s">
        <v>223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5.7</v>
      </c>
      <c r="AU1266" s="10" t="s">
        <v>206</v>
      </c>
      <c r="AV1266" s="16">
        <v>30000</v>
      </c>
      <c r="AW1266" s="16">
        <v>35000</v>
      </c>
      <c r="AX1266" s="16">
        <v>0</v>
      </c>
      <c r="AY1266" s="16">
        <v>5000</v>
      </c>
      <c r="AZ1266" s="16">
        <v>0</v>
      </c>
      <c r="BA1266" s="17">
        <v>45275</v>
      </c>
      <c r="BB1266" s="30" t="s">
        <v>175</v>
      </c>
      <c r="BC1266" s="18">
        <v>45119</v>
      </c>
      <c r="BD1266" s="17">
        <v>45412</v>
      </c>
      <c r="BE1266" s="17">
        <v>45473</v>
      </c>
      <c r="BF1266" s="17">
        <v>45245</v>
      </c>
      <c r="BG1266" s="10">
        <v>86226730</v>
      </c>
      <c r="BH1266" s="9" t="s">
        <v>247</v>
      </c>
      <c r="BI1266" s="19">
        <v>45323</v>
      </c>
      <c r="BJ1266" s="20">
        <v>45334</v>
      </c>
      <c r="BK1266" s="16">
        <v>3100</v>
      </c>
      <c r="BL1266" s="16">
        <v>17670</v>
      </c>
      <c r="BM1266" s="9" t="s">
        <v>177</v>
      </c>
      <c r="BN1266" s="9" t="s">
        <v>470</v>
      </c>
      <c r="BO1266" s="9" t="s">
        <v>156</v>
      </c>
      <c r="BP1266" s="17">
        <v>45380</v>
      </c>
      <c r="BQ1266" s="17" t="s">
        <v>156</v>
      </c>
      <c r="BR1266" s="17">
        <v>45380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45113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 t="s">
        <v>156</v>
      </c>
      <c r="CD1266" s="10" t="s">
        <v>156</v>
      </c>
      <c r="CE1266" s="17" t="s">
        <v>156</v>
      </c>
      <c r="CF1266" s="17" t="s">
        <v>156</v>
      </c>
      <c r="CG1266" s="17">
        <v>45113</v>
      </c>
      <c r="CH1266" s="17" t="s">
        <v>156</v>
      </c>
      <c r="CI1266" s="16">
        <v>0</v>
      </c>
      <c r="CJ1266" s="10" t="s">
        <v>156</v>
      </c>
      <c r="CK1266" s="10" t="s">
        <v>156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45113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 t="s">
        <v>156</v>
      </c>
      <c r="CX1266" s="10" t="s">
        <v>193</v>
      </c>
      <c r="CY1266" s="17" t="s">
        <v>156</v>
      </c>
      <c r="CZ1266" s="17" t="s">
        <v>156</v>
      </c>
      <c r="DA1266" s="17">
        <v>45113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 t="s">
        <v>156</v>
      </c>
      <c r="DH1266" s="10" t="s">
        <v>156</v>
      </c>
      <c r="DI1266" s="17" t="s">
        <v>156</v>
      </c>
      <c r="DJ1266" s="17" t="s">
        <v>156</v>
      </c>
      <c r="DK1266" s="17">
        <v>45113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16</v>
      </c>
      <c r="DQ1266" s="16">
        <v>12</v>
      </c>
      <c r="DR1266" s="11">
        <v>12</v>
      </c>
      <c r="DS1266" s="16">
        <v>12</v>
      </c>
      <c r="DT1266" s="16">
        <v>0</v>
      </c>
      <c r="DU1266" s="11" t="s">
        <v>181</v>
      </c>
      <c r="DV1266" s="11" t="s">
        <v>182</v>
      </c>
      <c r="DW1266" s="27" t="s">
        <v>156</v>
      </c>
      <c r="DX1266" s="27" t="s">
        <v>156</v>
      </c>
      <c r="DY1266" s="20" t="s">
        <v>3327</v>
      </c>
      <c r="DZ1266" s="16">
        <v>7</v>
      </c>
      <c r="EA1266" s="16">
        <v>33</v>
      </c>
      <c r="EB1266" s="27" t="s">
        <v>185</v>
      </c>
      <c r="EC1266" s="27" t="s">
        <v>185</v>
      </c>
      <c r="ED1266" s="27" t="s">
        <v>182</v>
      </c>
      <c r="EE1266" s="29">
        <v>45114.021620370368</v>
      </c>
      <c r="EF1266" s="28" t="s">
        <v>186</v>
      </c>
      <c r="EG1266" s="28" t="s">
        <v>156</v>
      </c>
      <c r="EH1266" s="28" t="s">
        <v>187</v>
      </c>
      <c r="EI1266" s="29">
        <v>45116.847731481481</v>
      </c>
      <c r="EJ1266" s="28" t="s">
        <v>188</v>
      </c>
      <c r="EK1266" s="28" t="s">
        <v>189</v>
      </c>
      <c r="EL1266" s="28" t="s">
        <v>190</v>
      </c>
      <c r="EM1266" s="45" t="s">
        <v>3713</v>
      </c>
      <c r="EN1266" s="46" t="str">
        <f t="shared" si="134"/>
        <v>344H072B</v>
      </c>
      <c r="EO1266" s="47">
        <f t="shared" si="135"/>
        <v>45340</v>
      </c>
      <c r="EP1266" s="47" t="str">
        <f t="shared" si="136"/>
        <v/>
      </c>
      <c r="EQ1266" s="48" t="str">
        <f t="shared" ca="1" si="137"/>
        <v>Y</v>
      </c>
      <c r="ER1266" s="49" t="str">
        <f t="shared" si="138"/>
        <v/>
      </c>
      <c r="ES1266" s="50"/>
      <c r="ET1266" s="51" t="str">
        <f t="shared" si="139"/>
        <v/>
      </c>
      <c r="EU1266" s="52" t="str">
        <f t="shared" si="140"/>
        <v/>
      </c>
      <c r="EV1266" s="46"/>
      <c r="EW1266" s="23" t="s">
        <v>3721</v>
      </c>
    </row>
    <row r="1267" spans="1:153" ht="14.25" customHeight="1">
      <c r="A1267" s="8">
        <v>1260</v>
      </c>
      <c r="B1267" s="9" t="s">
        <v>3316</v>
      </c>
      <c r="C1267" s="10" t="s">
        <v>142</v>
      </c>
      <c r="D1267" s="10" t="s">
        <v>143</v>
      </c>
      <c r="E1267" s="10" t="s">
        <v>142</v>
      </c>
      <c r="F1267" s="9" t="s">
        <v>144</v>
      </c>
      <c r="G1267" s="10" t="s">
        <v>145</v>
      </c>
      <c r="H1267" s="9" t="s">
        <v>146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259</v>
      </c>
      <c r="S1267" s="9" t="s">
        <v>154</v>
      </c>
      <c r="T1267" s="9" t="s">
        <v>2225</v>
      </c>
      <c r="U1267" s="9" t="s">
        <v>337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3358</v>
      </c>
      <c r="AA1267" s="9" t="s">
        <v>293</v>
      </c>
      <c r="AB1267" s="12" t="s">
        <v>294</v>
      </c>
      <c r="AC1267" s="10" t="s">
        <v>3359</v>
      </c>
      <c r="AD1267" s="9" t="s">
        <v>293</v>
      </c>
      <c r="AE1267" s="13" t="s">
        <v>294</v>
      </c>
      <c r="AF1267" s="14" t="s">
        <v>2389</v>
      </c>
      <c r="AG1267" s="10" t="s">
        <v>3365</v>
      </c>
      <c r="AH1267" s="11" t="s">
        <v>256</v>
      </c>
      <c r="AI1267" s="11" t="s">
        <v>223</v>
      </c>
      <c r="AJ1267" s="10" t="s">
        <v>257</v>
      </c>
      <c r="AK1267" s="11" t="s">
        <v>223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5.7</v>
      </c>
      <c r="AU1267" s="10" t="s">
        <v>206</v>
      </c>
      <c r="AV1267" s="16">
        <v>30000</v>
      </c>
      <c r="AW1267" s="16">
        <v>35000</v>
      </c>
      <c r="AX1267" s="16">
        <v>0</v>
      </c>
      <c r="AY1267" s="16">
        <v>5000</v>
      </c>
      <c r="AZ1267" s="16">
        <v>0</v>
      </c>
      <c r="BA1267" s="17">
        <v>45275</v>
      </c>
      <c r="BB1267" s="30" t="s">
        <v>175</v>
      </c>
      <c r="BC1267" s="18">
        <v>45119</v>
      </c>
      <c r="BD1267" s="17">
        <v>45412</v>
      </c>
      <c r="BE1267" s="17">
        <v>45473</v>
      </c>
      <c r="BF1267" s="17">
        <v>45245</v>
      </c>
      <c r="BG1267" s="10">
        <v>86233416</v>
      </c>
      <c r="BH1267" s="9" t="s">
        <v>2081</v>
      </c>
      <c r="BI1267" s="19">
        <v>45352</v>
      </c>
      <c r="BJ1267" s="20">
        <v>45355</v>
      </c>
      <c r="BK1267" s="16">
        <v>3000</v>
      </c>
      <c r="BL1267" s="16">
        <v>17100</v>
      </c>
      <c r="BM1267" s="9" t="s">
        <v>177</v>
      </c>
      <c r="BN1267" s="9" t="s">
        <v>470</v>
      </c>
      <c r="BO1267" s="9" t="s">
        <v>156</v>
      </c>
      <c r="BP1267" s="17">
        <v>45397</v>
      </c>
      <c r="BQ1267" s="17" t="s">
        <v>156</v>
      </c>
      <c r="BR1267" s="17" t="s">
        <v>156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 t="s">
        <v>156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 t="s">
        <v>156</v>
      </c>
      <c r="CD1267" s="10" t="s">
        <v>156</v>
      </c>
      <c r="CE1267" s="17" t="s">
        <v>156</v>
      </c>
      <c r="CF1267" s="17" t="s">
        <v>156</v>
      </c>
      <c r="CG1267" s="17" t="s">
        <v>156</v>
      </c>
      <c r="CH1267" s="17" t="s">
        <v>156</v>
      </c>
      <c r="CI1267" s="16">
        <v>0</v>
      </c>
      <c r="CJ1267" s="10" t="s">
        <v>156</v>
      </c>
      <c r="CK1267" s="10" t="s">
        <v>156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 t="s">
        <v>156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 t="s">
        <v>156</v>
      </c>
      <c r="CX1267" s="10" t="s">
        <v>193</v>
      </c>
      <c r="CY1267" s="17" t="s">
        <v>156</v>
      </c>
      <c r="CZ1267" s="17" t="s">
        <v>156</v>
      </c>
      <c r="DA1267" s="17" t="s">
        <v>156</v>
      </c>
      <c r="DB1267" s="17" t="s">
        <v>156</v>
      </c>
      <c r="DC1267" s="16">
        <v>0</v>
      </c>
      <c r="DD1267" s="10" t="s">
        <v>156</v>
      </c>
      <c r="DE1267" s="10" t="s">
        <v>156</v>
      </c>
      <c r="DF1267" s="18" t="s">
        <v>156</v>
      </c>
      <c r="DG1267" s="17" t="s">
        <v>156</v>
      </c>
      <c r="DH1267" s="10" t="s">
        <v>156</v>
      </c>
      <c r="DI1267" s="17" t="s">
        <v>156</v>
      </c>
      <c r="DJ1267" s="17" t="s">
        <v>156</v>
      </c>
      <c r="DK1267" s="17" t="s">
        <v>156</v>
      </c>
      <c r="DL1267" s="17" t="s">
        <v>156</v>
      </c>
      <c r="DM1267" s="16">
        <v>0</v>
      </c>
      <c r="DN1267" s="10" t="s">
        <v>156</v>
      </c>
      <c r="DO1267" s="10" t="s">
        <v>156</v>
      </c>
      <c r="DP1267" s="16">
        <v>16</v>
      </c>
      <c r="DQ1267" s="16">
        <v>12</v>
      </c>
      <c r="DR1267" s="11">
        <v>12</v>
      </c>
      <c r="DS1267" s="16">
        <v>12</v>
      </c>
      <c r="DT1267" s="16">
        <v>0</v>
      </c>
      <c r="DU1267" s="11" t="s">
        <v>181</v>
      </c>
      <c r="DV1267" s="11" t="s">
        <v>182</v>
      </c>
      <c r="DW1267" s="27" t="s">
        <v>156</v>
      </c>
      <c r="DX1267" s="27" t="s">
        <v>156</v>
      </c>
      <c r="DY1267" s="20" t="s">
        <v>156</v>
      </c>
      <c r="DZ1267" s="16">
        <v>7</v>
      </c>
      <c r="EA1267" s="16">
        <v>33</v>
      </c>
      <c r="EB1267" s="27" t="s">
        <v>185</v>
      </c>
      <c r="EC1267" s="27" t="s">
        <v>185</v>
      </c>
      <c r="ED1267" s="27" t="s">
        <v>182</v>
      </c>
      <c r="EE1267" s="29">
        <v>45116.847731481481</v>
      </c>
      <c r="EF1267" s="28" t="s">
        <v>188</v>
      </c>
      <c r="EG1267" s="28" t="s">
        <v>189</v>
      </c>
      <c r="EH1267" s="28" t="s">
        <v>190</v>
      </c>
      <c r="EI1267" s="29">
        <v>45116.847731481481</v>
      </c>
      <c r="EJ1267" s="28" t="s">
        <v>188</v>
      </c>
      <c r="EK1267" s="28" t="s">
        <v>189</v>
      </c>
      <c r="EL1267" s="28" t="s">
        <v>190</v>
      </c>
      <c r="EM1267" s="45" t="s">
        <v>3713</v>
      </c>
      <c r="EN1267" s="46" t="str">
        <f t="shared" si="134"/>
        <v>344H072B</v>
      </c>
      <c r="EO1267" s="47">
        <f t="shared" si="135"/>
        <v>45357</v>
      </c>
      <c r="EP1267" s="47" t="str">
        <f t="shared" si="136"/>
        <v/>
      </c>
      <c r="EQ1267" s="48" t="str">
        <f t="shared" ca="1" si="137"/>
        <v>Y</v>
      </c>
      <c r="ER1267" s="49" t="str">
        <f t="shared" si="138"/>
        <v/>
      </c>
      <c r="ES1267" s="50"/>
      <c r="ET1267" s="51" t="str">
        <f t="shared" si="139"/>
        <v/>
      </c>
      <c r="EU1267" s="52" t="str">
        <f t="shared" si="140"/>
        <v/>
      </c>
      <c r="EV1267" s="46"/>
      <c r="EW1267" s="23" t="s">
        <v>3721</v>
      </c>
    </row>
    <row r="1268" spans="1:153" ht="14.25" hidden="1" customHeight="1">
      <c r="A1268" s="8">
        <v>1261</v>
      </c>
      <c r="B1268" s="9" t="s">
        <v>3316</v>
      </c>
      <c r="C1268" s="10" t="s">
        <v>142</v>
      </c>
      <c r="D1268" s="10" t="s">
        <v>143</v>
      </c>
      <c r="E1268" s="10" t="s">
        <v>142</v>
      </c>
      <c r="F1268" s="9" t="s">
        <v>144</v>
      </c>
      <c r="G1268" s="10" t="s">
        <v>145</v>
      </c>
      <c r="H1268" s="9" t="s">
        <v>146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259</v>
      </c>
      <c r="S1268" s="9" t="s">
        <v>154</v>
      </c>
      <c r="T1268" s="9" t="s">
        <v>2225</v>
      </c>
      <c r="U1268" s="9" t="s">
        <v>337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3358</v>
      </c>
      <c r="AA1268" s="9" t="s">
        <v>293</v>
      </c>
      <c r="AB1268" s="12" t="s">
        <v>294</v>
      </c>
      <c r="AC1268" s="10" t="s">
        <v>3359</v>
      </c>
      <c r="AD1268" s="9" t="s">
        <v>293</v>
      </c>
      <c r="AE1268" s="13" t="s">
        <v>294</v>
      </c>
      <c r="AF1268" s="14" t="s">
        <v>2389</v>
      </c>
      <c r="AG1268" s="10" t="s">
        <v>3365</v>
      </c>
      <c r="AH1268" s="11" t="s">
        <v>256</v>
      </c>
      <c r="AI1268" s="11" t="s">
        <v>223</v>
      </c>
      <c r="AJ1268" s="10" t="s">
        <v>257</v>
      </c>
      <c r="AK1268" s="11" t="s">
        <v>223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5.7</v>
      </c>
      <c r="AU1268" s="10" t="s">
        <v>206</v>
      </c>
      <c r="AV1268" s="16">
        <v>30000</v>
      </c>
      <c r="AW1268" s="16">
        <v>35000</v>
      </c>
      <c r="AX1268" s="16">
        <v>0</v>
      </c>
      <c r="AY1268" s="16">
        <v>5000</v>
      </c>
      <c r="AZ1268" s="16">
        <v>0</v>
      </c>
      <c r="BA1268" s="17">
        <v>45275</v>
      </c>
      <c r="BB1268" s="30" t="s">
        <v>246</v>
      </c>
      <c r="BC1268" s="18" t="s">
        <v>156</v>
      </c>
      <c r="BD1268" s="17">
        <v>45412</v>
      </c>
      <c r="BE1268" s="17">
        <v>45473</v>
      </c>
      <c r="BF1268" s="17">
        <v>45245</v>
      </c>
      <c r="BG1268" s="10">
        <v>86233417</v>
      </c>
      <c r="BH1268" s="9" t="s">
        <v>2083</v>
      </c>
      <c r="BI1268" s="19">
        <v>45352</v>
      </c>
      <c r="BJ1268" s="20">
        <v>45355</v>
      </c>
      <c r="BK1268" s="16">
        <v>5000</v>
      </c>
      <c r="BL1268" s="16">
        <v>28500</v>
      </c>
      <c r="BM1268" s="9" t="s">
        <v>177</v>
      </c>
      <c r="BN1268" s="9" t="s">
        <v>226</v>
      </c>
      <c r="BO1268" s="9" t="s">
        <v>156</v>
      </c>
      <c r="BP1268" s="17">
        <v>45397</v>
      </c>
      <c r="BQ1268" s="17" t="s">
        <v>156</v>
      </c>
      <c r="BR1268" s="17" t="s">
        <v>156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 t="s">
        <v>156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 t="s">
        <v>156</v>
      </c>
      <c r="CD1268" s="10" t="s">
        <v>156</v>
      </c>
      <c r="CE1268" s="17" t="s">
        <v>156</v>
      </c>
      <c r="CF1268" s="17" t="s">
        <v>156</v>
      </c>
      <c r="CG1268" s="17" t="s">
        <v>156</v>
      </c>
      <c r="CH1268" s="17" t="s">
        <v>156</v>
      </c>
      <c r="CI1268" s="16">
        <v>0</v>
      </c>
      <c r="CJ1268" s="10" t="s">
        <v>156</v>
      </c>
      <c r="CK1268" s="10" t="s">
        <v>156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 t="s">
        <v>156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 t="s">
        <v>156</v>
      </c>
      <c r="CX1268" s="10" t="s">
        <v>193</v>
      </c>
      <c r="CY1268" s="17" t="s">
        <v>156</v>
      </c>
      <c r="CZ1268" s="17" t="s">
        <v>156</v>
      </c>
      <c r="DA1268" s="17" t="s">
        <v>156</v>
      </c>
      <c r="DB1268" s="17" t="s">
        <v>156</v>
      </c>
      <c r="DC1268" s="16">
        <v>0</v>
      </c>
      <c r="DD1268" s="10" t="s">
        <v>156</v>
      </c>
      <c r="DE1268" s="10" t="s">
        <v>156</v>
      </c>
      <c r="DF1268" s="18" t="s">
        <v>156</v>
      </c>
      <c r="DG1268" s="17" t="s">
        <v>156</v>
      </c>
      <c r="DH1268" s="10" t="s">
        <v>156</v>
      </c>
      <c r="DI1268" s="17" t="s">
        <v>156</v>
      </c>
      <c r="DJ1268" s="17" t="s">
        <v>156</v>
      </c>
      <c r="DK1268" s="17" t="s">
        <v>156</v>
      </c>
      <c r="DL1268" s="17" t="s">
        <v>156</v>
      </c>
      <c r="DM1268" s="16">
        <v>0</v>
      </c>
      <c r="DN1268" s="10" t="s">
        <v>156</v>
      </c>
      <c r="DO1268" s="10" t="s">
        <v>156</v>
      </c>
      <c r="DP1268" s="16">
        <v>16</v>
      </c>
      <c r="DQ1268" s="16">
        <v>12</v>
      </c>
      <c r="DR1268" s="11">
        <v>12</v>
      </c>
      <c r="DS1268" s="16">
        <v>12</v>
      </c>
      <c r="DT1268" s="16">
        <v>0</v>
      </c>
      <c r="DU1268" s="11" t="s">
        <v>181</v>
      </c>
      <c r="DV1268" s="11" t="s">
        <v>182</v>
      </c>
      <c r="DW1268" s="27" t="s">
        <v>156</v>
      </c>
      <c r="DX1268" s="27" t="s">
        <v>156</v>
      </c>
      <c r="DY1268" s="20" t="s">
        <v>156</v>
      </c>
      <c r="DZ1268" s="16">
        <v>7</v>
      </c>
      <c r="EA1268" s="16">
        <v>33</v>
      </c>
      <c r="EB1268" s="27" t="s">
        <v>185</v>
      </c>
      <c r="EC1268" s="27" t="s">
        <v>185</v>
      </c>
      <c r="ED1268" s="27" t="s">
        <v>182</v>
      </c>
      <c r="EE1268" s="29">
        <v>45116.847731481481</v>
      </c>
      <c r="EF1268" s="28" t="s">
        <v>188</v>
      </c>
      <c r="EG1268" s="28" t="s">
        <v>189</v>
      </c>
      <c r="EH1268" s="28" t="s">
        <v>190</v>
      </c>
      <c r="EI1268" s="29">
        <v>45116.847731481481</v>
      </c>
      <c r="EJ1268" s="28" t="s">
        <v>188</v>
      </c>
      <c r="EK1268" s="28" t="s">
        <v>189</v>
      </c>
      <c r="EL1268" s="28" t="s">
        <v>190</v>
      </c>
      <c r="EM1268" s="45"/>
      <c r="EN1268" s="46" t="str">
        <f t="shared" si="134"/>
        <v>344H072B</v>
      </c>
      <c r="EO1268" s="47">
        <f t="shared" si="135"/>
        <v>45357</v>
      </c>
      <c r="EP1268" s="47" t="str">
        <f t="shared" si="136"/>
        <v/>
      </c>
      <c r="EQ1268" s="48" t="str">
        <f t="shared" ca="1" si="137"/>
        <v>Y</v>
      </c>
      <c r="ER1268" s="49" t="str">
        <f t="shared" si="138"/>
        <v/>
      </c>
      <c r="ES1268" s="50"/>
      <c r="ET1268" s="51" t="str">
        <f t="shared" si="139"/>
        <v/>
      </c>
      <c r="EU1268" s="52" t="str">
        <f t="shared" si="140"/>
        <v/>
      </c>
      <c r="EV1268" s="46"/>
      <c r="EW1268" s="23" t="s">
        <v>3717</v>
      </c>
    </row>
    <row r="1269" spans="1:153" ht="14.25" customHeight="1">
      <c r="A1269" s="8">
        <v>1262</v>
      </c>
      <c r="B1269" s="9" t="s">
        <v>3316</v>
      </c>
      <c r="C1269" s="10" t="s">
        <v>142</v>
      </c>
      <c r="D1269" s="10" t="s">
        <v>143</v>
      </c>
      <c r="E1269" s="10" t="s">
        <v>142</v>
      </c>
      <c r="F1269" s="9" t="s">
        <v>144</v>
      </c>
      <c r="G1269" s="10" t="s">
        <v>145</v>
      </c>
      <c r="H1269" s="9" t="s">
        <v>146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336</v>
      </c>
      <c r="S1269" s="9" t="s">
        <v>305</v>
      </c>
      <c r="T1269" s="9" t="s">
        <v>306</v>
      </c>
      <c r="U1269" s="9" t="s">
        <v>361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3369</v>
      </c>
      <c r="AA1269" s="9" t="s">
        <v>363</v>
      </c>
      <c r="AB1269" s="12" t="s">
        <v>2274</v>
      </c>
      <c r="AC1269" s="10" t="s">
        <v>3370</v>
      </c>
      <c r="AD1269" s="9" t="s">
        <v>2276</v>
      </c>
      <c r="AE1269" s="13" t="s">
        <v>2277</v>
      </c>
      <c r="AF1269" s="14" t="s">
        <v>314</v>
      </c>
      <c r="AG1269" s="10" t="s">
        <v>3371</v>
      </c>
      <c r="AH1269" s="11" t="s">
        <v>368</v>
      </c>
      <c r="AI1269" s="11" t="s">
        <v>369</v>
      </c>
      <c r="AJ1269" s="10" t="s">
        <v>370</v>
      </c>
      <c r="AK1269" s="11" t="s">
        <v>369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2.8</v>
      </c>
      <c r="AU1269" s="10" t="s">
        <v>142</v>
      </c>
      <c r="AV1269" s="16">
        <v>30160</v>
      </c>
      <c r="AW1269" s="16">
        <v>30160</v>
      </c>
      <c r="AX1269" s="16">
        <v>0</v>
      </c>
      <c r="AY1269" s="16">
        <v>0</v>
      </c>
      <c r="AZ1269" s="16">
        <v>0</v>
      </c>
      <c r="BA1269" s="17">
        <v>45275</v>
      </c>
      <c r="BB1269" s="30" t="s">
        <v>175</v>
      </c>
      <c r="BC1269" s="18">
        <v>45119</v>
      </c>
      <c r="BD1269" s="17">
        <v>45412</v>
      </c>
      <c r="BE1269" s="17">
        <v>45473</v>
      </c>
      <c r="BF1269" s="17">
        <v>45245</v>
      </c>
      <c r="BG1269" s="10">
        <v>85574683</v>
      </c>
      <c r="BH1269" s="9" t="s">
        <v>414</v>
      </c>
      <c r="BI1269" s="19">
        <v>45139</v>
      </c>
      <c r="BJ1269" s="20">
        <v>45145</v>
      </c>
      <c r="BK1269" s="16">
        <v>10008</v>
      </c>
      <c r="BL1269" s="16">
        <v>28022</v>
      </c>
      <c r="BM1269" s="9" t="s">
        <v>177</v>
      </c>
      <c r="BN1269" s="9" t="s">
        <v>436</v>
      </c>
      <c r="BO1269" s="9" t="s">
        <v>635</v>
      </c>
      <c r="BP1269" s="17">
        <v>45245</v>
      </c>
      <c r="BQ1269" s="17">
        <v>45245</v>
      </c>
      <c r="BR1269" s="17">
        <v>45254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>
        <v>45062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>
        <v>45086</v>
      </c>
      <c r="CD1269" s="10" t="s">
        <v>156</v>
      </c>
      <c r="CE1269" s="17" t="s">
        <v>156</v>
      </c>
      <c r="CF1269" s="17" t="s">
        <v>156</v>
      </c>
      <c r="CG1269" s="17">
        <v>45062</v>
      </c>
      <c r="CH1269" s="17">
        <v>45090</v>
      </c>
      <c r="CI1269" s="16">
        <v>10000</v>
      </c>
      <c r="CJ1269" s="10" t="s">
        <v>3372</v>
      </c>
      <c r="CK1269" s="10" t="s">
        <v>230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>
        <v>45062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>
        <v>45104</v>
      </c>
      <c r="CX1269" s="10" t="s">
        <v>2991</v>
      </c>
      <c r="CY1269" s="17" t="s">
        <v>156</v>
      </c>
      <c r="CZ1269" s="17" t="s">
        <v>156</v>
      </c>
      <c r="DA1269" s="17">
        <v>45062</v>
      </c>
      <c r="DB1269" s="17">
        <v>45100</v>
      </c>
      <c r="DC1269" s="16">
        <v>10008</v>
      </c>
      <c r="DD1269" s="10" t="s">
        <v>3373</v>
      </c>
      <c r="DE1269" s="10" t="s">
        <v>659</v>
      </c>
      <c r="DF1269" s="18" t="s">
        <v>156</v>
      </c>
      <c r="DG1269" s="17">
        <v>45118</v>
      </c>
      <c r="DH1269" s="10" t="s">
        <v>2573</v>
      </c>
      <c r="DI1269" s="17" t="s">
        <v>156</v>
      </c>
      <c r="DJ1269" s="17" t="s">
        <v>156</v>
      </c>
      <c r="DK1269" s="17">
        <v>45062</v>
      </c>
      <c r="DL1269" s="17">
        <v>45114</v>
      </c>
      <c r="DM1269" s="16">
        <v>10008</v>
      </c>
      <c r="DN1269" s="10" t="s">
        <v>3374</v>
      </c>
      <c r="DO1269" s="10" t="s">
        <v>661</v>
      </c>
      <c r="DP1269" s="16">
        <v>24</v>
      </c>
      <c r="DQ1269" s="16">
        <v>12</v>
      </c>
      <c r="DR1269" s="11">
        <v>12</v>
      </c>
      <c r="DS1269" s="16">
        <v>24</v>
      </c>
      <c r="DT1269" s="16">
        <v>0</v>
      </c>
      <c r="DU1269" s="11" t="s">
        <v>181</v>
      </c>
      <c r="DV1269" s="11" t="s">
        <v>182</v>
      </c>
      <c r="DW1269" s="27" t="s">
        <v>156</v>
      </c>
      <c r="DX1269" s="27" t="s">
        <v>156</v>
      </c>
      <c r="DY1269" s="20" t="s">
        <v>2088</v>
      </c>
      <c r="DZ1269" s="16">
        <v>7</v>
      </c>
      <c r="EA1269" s="16">
        <v>33</v>
      </c>
      <c r="EB1269" s="27" t="s">
        <v>185</v>
      </c>
      <c r="EC1269" s="27" t="s">
        <v>185</v>
      </c>
      <c r="ED1269" s="27" t="s">
        <v>182</v>
      </c>
      <c r="EE1269" s="29">
        <v>45063.012118055558</v>
      </c>
      <c r="EF1269" s="28" t="s">
        <v>186</v>
      </c>
      <c r="EG1269" s="28" t="s">
        <v>156</v>
      </c>
      <c r="EH1269" s="28" t="s">
        <v>187</v>
      </c>
      <c r="EI1269" s="29">
        <v>45114.722187500003</v>
      </c>
      <c r="EJ1269" s="28" t="s">
        <v>235</v>
      </c>
      <c r="EK1269" s="28" t="s">
        <v>236</v>
      </c>
      <c r="EL1269" s="28" t="s">
        <v>237</v>
      </c>
      <c r="EM1269" s="45" t="s">
        <v>3713</v>
      </c>
      <c r="EN1269" s="46" t="str">
        <f t="shared" si="134"/>
        <v>344H064A</v>
      </c>
      <c r="EO1269" s="47">
        <f t="shared" si="135"/>
        <v>45205</v>
      </c>
      <c r="EP1269" s="47">
        <f t="shared" si="136"/>
        <v>45104</v>
      </c>
      <c r="EQ1269" s="48" t="str">
        <f t="shared" ca="1" si="137"/>
        <v>Past</v>
      </c>
      <c r="ER1269" s="49">
        <f t="shared" si="138"/>
        <v>101</v>
      </c>
      <c r="ES1269" s="50"/>
      <c r="ET1269" s="51">
        <f t="shared" si="139"/>
        <v>101</v>
      </c>
      <c r="EU1269" s="52">
        <f t="shared" si="140"/>
        <v>1010808</v>
      </c>
      <c r="EV1269" s="46"/>
      <c r="EW1269" s="23" t="s">
        <v>3714</v>
      </c>
    </row>
    <row r="1270" spans="1:153" ht="14.25" customHeight="1">
      <c r="A1270" s="8">
        <v>1263</v>
      </c>
      <c r="B1270" s="9" t="s">
        <v>3316</v>
      </c>
      <c r="C1270" s="10" t="s">
        <v>142</v>
      </c>
      <c r="D1270" s="10" t="s">
        <v>143</v>
      </c>
      <c r="E1270" s="10" t="s">
        <v>142</v>
      </c>
      <c r="F1270" s="9" t="s">
        <v>144</v>
      </c>
      <c r="G1270" s="10" t="s">
        <v>145</v>
      </c>
      <c r="H1270" s="9" t="s">
        <v>146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336</v>
      </c>
      <c r="S1270" s="9" t="s">
        <v>305</v>
      </c>
      <c r="T1270" s="9" t="s">
        <v>306</v>
      </c>
      <c r="U1270" s="9" t="s">
        <v>361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3369</v>
      </c>
      <c r="AA1270" s="9" t="s">
        <v>363</v>
      </c>
      <c r="AB1270" s="12" t="s">
        <v>2274</v>
      </c>
      <c r="AC1270" s="10" t="s">
        <v>3370</v>
      </c>
      <c r="AD1270" s="9" t="s">
        <v>2276</v>
      </c>
      <c r="AE1270" s="13" t="s">
        <v>2277</v>
      </c>
      <c r="AF1270" s="14" t="s">
        <v>314</v>
      </c>
      <c r="AG1270" s="10" t="s">
        <v>3371</v>
      </c>
      <c r="AH1270" s="11" t="s">
        <v>368</v>
      </c>
      <c r="AI1270" s="11" t="s">
        <v>369</v>
      </c>
      <c r="AJ1270" s="10" t="s">
        <v>370</v>
      </c>
      <c r="AK1270" s="11" t="s">
        <v>369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2.8</v>
      </c>
      <c r="AU1270" s="10" t="s">
        <v>142</v>
      </c>
      <c r="AV1270" s="16">
        <v>30160</v>
      </c>
      <c r="AW1270" s="16">
        <v>30160</v>
      </c>
      <c r="AX1270" s="16">
        <v>0</v>
      </c>
      <c r="AY1270" s="16">
        <v>0</v>
      </c>
      <c r="AZ1270" s="16">
        <v>0</v>
      </c>
      <c r="BA1270" s="17">
        <v>45275</v>
      </c>
      <c r="BB1270" s="30" t="s">
        <v>175</v>
      </c>
      <c r="BC1270" s="18">
        <v>45119</v>
      </c>
      <c r="BD1270" s="17">
        <v>45412</v>
      </c>
      <c r="BE1270" s="17">
        <v>45473</v>
      </c>
      <c r="BF1270" s="17">
        <v>45245</v>
      </c>
      <c r="BG1270" s="10">
        <v>86233370</v>
      </c>
      <c r="BH1270" s="9" t="s">
        <v>319</v>
      </c>
      <c r="BI1270" s="19">
        <v>45200</v>
      </c>
      <c r="BJ1270" s="20">
        <v>45201</v>
      </c>
      <c r="BK1270" s="16">
        <v>5200</v>
      </c>
      <c r="BL1270" s="16">
        <v>14560</v>
      </c>
      <c r="BM1270" s="9" t="s">
        <v>177</v>
      </c>
      <c r="BN1270" s="9" t="s">
        <v>383</v>
      </c>
      <c r="BO1270" s="9" t="s">
        <v>156</v>
      </c>
      <c r="BP1270" s="17">
        <v>45275</v>
      </c>
      <c r="BQ1270" s="17" t="s">
        <v>156</v>
      </c>
      <c r="BR1270" s="17" t="s">
        <v>156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 t="s">
        <v>156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>
        <v>45121</v>
      </c>
      <c r="CD1270" s="10" t="s">
        <v>156</v>
      </c>
      <c r="CE1270" s="17" t="s">
        <v>156</v>
      </c>
      <c r="CF1270" s="17" t="s">
        <v>156</v>
      </c>
      <c r="CG1270" s="17" t="s">
        <v>156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 t="s">
        <v>156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 t="s">
        <v>156</v>
      </c>
      <c r="CX1270" s="10" t="s">
        <v>193</v>
      </c>
      <c r="CY1270" s="17" t="s">
        <v>156</v>
      </c>
      <c r="CZ1270" s="17" t="s">
        <v>156</v>
      </c>
      <c r="DA1270" s="17" t="s">
        <v>156</v>
      </c>
      <c r="DB1270" s="17" t="s">
        <v>156</v>
      </c>
      <c r="DC1270" s="16">
        <v>0</v>
      </c>
      <c r="DD1270" s="10" t="s">
        <v>156</v>
      </c>
      <c r="DE1270" s="10" t="s">
        <v>156</v>
      </c>
      <c r="DF1270" s="18" t="s">
        <v>156</v>
      </c>
      <c r="DG1270" s="17" t="s">
        <v>156</v>
      </c>
      <c r="DH1270" s="10" t="s">
        <v>156</v>
      </c>
      <c r="DI1270" s="17" t="s">
        <v>156</v>
      </c>
      <c r="DJ1270" s="17" t="s">
        <v>156</v>
      </c>
      <c r="DK1270" s="17" t="s">
        <v>156</v>
      </c>
      <c r="DL1270" s="17" t="s">
        <v>156</v>
      </c>
      <c r="DM1270" s="16">
        <v>0</v>
      </c>
      <c r="DN1270" s="10" t="s">
        <v>156</v>
      </c>
      <c r="DO1270" s="10" t="s">
        <v>156</v>
      </c>
      <c r="DP1270" s="16">
        <v>24</v>
      </c>
      <c r="DQ1270" s="16">
        <v>12</v>
      </c>
      <c r="DR1270" s="11">
        <v>12</v>
      </c>
      <c r="DS1270" s="16">
        <v>24</v>
      </c>
      <c r="DT1270" s="16">
        <v>0</v>
      </c>
      <c r="DU1270" s="11" t="s">
        <v>181</v>
      </c>
      <c r="DV1270" s="11" t="s">
        <v>182</v>
      </c>
      <c r="DW1270" s="27" t="s">
        <v>156</v>
      </c>
      <c r="DX1270" s="27" t="s">
        <v>156</v>
      </c>
      <c r="DY1270" s="20" t="s">
        <v>2091</v>
      </c>
      <c r="DZ1270" s="16">
        <v>7</v>
      </c>
      <c r="EA1270" s="16">
        <v>33</v>
      </c>
      <c r="EB1270" s="27" t="s">
        <v>185</v>
      </c>
      <c r="EC1270" s="27" t="s">
        <v>185</v>
      </c>
      <c r="ED1270" s="27" t="s">
        <v>182</v>
      </c>
      <c r="EE1270" s="29">
        <v>45116.828101851854</v>
      </c>
      <c r="EF1270" s="28" t="s">
        <v>188</v>
      </c>
      <c r="EG1270" s="28" t="s">
        <v>189</v>
      </c>
      <c r="EH1270" s="28" t="s">
        <v>190</v>
      </c>
      <c r="EI1270" s="29">
        <v>45116.838449074072</v>
      </c>
      <c r="EJ1270" s="28" t="s">
        <v>197</v>
      </c>
      <c r="EK1270" s="28" t="s">
        <v>156</v>
      </c>
      <c r="EL1270" s="28" t="s">
        <v>198</v>
      </c>
      <c r="EM1270" s="45" t="s">
        <v>3713</v>
      </c>
      <c r="EN1270" s="46" t="str">
        <f t="shared" si="134"/>
        <v>344H064A</v>
      </c>
      <c r="EO1270" s="47">
        <f t="shared" si="135"/>
        <v>45235</v>
      </c>
      <c r="EP1270" s="47" t="str">
        <f t="shared" si="136"/>
        <v/>
      </c>
      <c r="EQ1270" s="48" t="str">
        <f t="shared" ca="1" si="137"/>
        <v>Y</v>
      </c>
      <c r="ER1270" s="49" t="str">
        <f t="shared" si="138"/>
        <v/>
      </c>
      <c r="ES1270" s="50"/>
      <c r="ET1270" s="51" t="str">
        <f t="shared" si="139"/>
        <v/>
      </c>
      <c r="EU1270" s="52" t="str">
        <f t="shared" si="140"/>
        <v/>
      </c>
      <c r="EV1270" s="46"/>
      <c r="EW1270" s="23" t="s">
        <v>3714</v>
      </c>
    </row>
    <row r="1271" spans="1:153" ht="14.25" customHeight="1">
      <c r="A1271" s="8">
        <v>1264</v>
      </c>
      <c r="B1271" s="9" t="s">
        <v>3316</v>
      </c>
      <c r="C1271" s="10" t="s">
        <v>142</v>
      </c>
      <c r="D1271" s="10" t="s">
        <v>143</v>
      </c>
      <c r="E1271" s="10" t="s">
        <v>142</v>
      </c>
      <c r="F1271" s="9" t="s">
        <v>144</v>
      </c>
      <c r="G1271" s="10" t="s">
        <v>145</v>
      </c>
      <c r="H1271" s="9" t="s">
        <v>146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336</v>
      </c>
      <c r="S1271" s="9" t="s">
        <v>305</v>
      </c>
      <c r="T1271" s="9" t="s">
        <v>306</v>
      </c>
      <c r="U1271" s="9" t="s">
        <v>361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3369</v>
      </c>
      <c r="AA1271" s="9" t="s">
        <v>363</v>
      </c>
      <c r="AB1271" s="12" t="s">
        <v>2274</v>
      </c>
      <c r="AC1271" s="10" t="s">
        <v>3370</v>
      </c>
      <c r="AD1271" s="9" t="s">
        <v>2276</v>
      </c>
      <c r="AE1271" s="13" t="s">
        <v>2277</v>
      </c>
      <c r="AF1271" s="14" t="s">
        <v>314</v>
      </c>
      <c r="AG1271" s="10" t="s">
        <v>3371</v>
      </c>
      <c r="AH1271" s="11" t="s">
        <v>368</v>
      </c>
      <c r="AI1271" s="11" t="s">
        <v>369</v>
      </c>
      <c r="AJ1271" s="10" t="s">
        <v>370</v>
      </c>
      <c r="AK1271" s="11" t="s">
        <v>369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2.8</v>
      </c>
      <c r="AU1271" s="10" t="s">
        <v>142</v>
      </c>
      <c r="AV1271" s="16">
        <v>30160</v>
      </c>
      <c r="AW1271" s="16">
        <v>30160</v>
      </c>
      <c r="AX1271" s="16">
        <v>0</v>
      </c>
      <c r="AY1271" s="16">
        <v>0</v>
      </c>
      <c r="AZ1271" s="16">
        <v>0</v>
      </c>
      <c r="BA1271" s="17">
        <v>45275</v>
      </c>
      <c r="BB1271" s="30" t="s">
        <v>175</v>
      </c>
      <c r="BC1271" s="18">
        <v>45119</v>
      </c>
      <c r="BD1271" s="17">
        <v>45412</v>
      </c>
      <c r="BE1271" s="17">
        <v>45473</v>
      </c>
      <c r="BF1271" s="17">
        <v>45245</v>
      </c>
      <c r="BG1271" s="10">
        <v>85717380</v>
      </c>
      <c r="BH1271" s="9" t="s">
        <v>321</v>
      </c>
      <c r="BI1271" s="19">
        <v>45231</v>
      </c>
      <c r="BJ1271" s="20">
        <v>45250</v>
      </c>
      <c r="BK1271" s="16">
        <v>5000</v>
      </c>
      <c r="BL1271" s="16">
        <v>14000</v>
      </c>
      <c r="BM1271" s="9" t="s">
        <v>177</v>
      </c>
      <c r="BN1271" s="9" t="s">
        <v>470</v>
      </c>
      <c r="BO1271" s="9" t="s">
        <v>156</v>
      </c>
      <c r="BP1271" s="17">
        <v>45296</v>
      </c>
      <c r="BQ1271" s="17" t="s">
        <v>156</v>
      </c>
      <c r="BR1271" s="17">
        <v>45296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45071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 t="s">
        <v>156</v>
      </c>
      <c r="CD1271" s="10" t="s">
        <v>2496</v>
      </c>
      <c r="CE1271" s="17" t="s">
        <v>156</v>
      </c>
      <c r="CF1271" s="17" t="s">
        <v>156</v>
      </c>
      <c r="CG1271" s="17">
        <v>45071</v>
      </c>
      <c r="CH1271" s="17" t="s">
        <v>156</v>
      </c>
      <c r="CI1271" s="16">
        <v>0</v>
      </c>
      <c r="CJ1271" s="10" t="s">
        <v>156</v>
      </c>
      <c r="CK1271" s="10" t="s">
        <v>156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45071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 t="s">
        <v>156</v>
      </c>
      <c r="CX1271" s="10" t="s">
        <v>3098</v>
      </c>
      <c r="CY1271" s="17" t="s">
        <v>156</v>
      </c>
      <c r="CZ1271" s="17" t="s">
        <v>156</v>
      </c>
      <c r="DA1271" s="17">
        <v>45071</v>
      </c>
      <c r="DB1271" s="17" t="s">
        <v>156</v>
      </c>
      <c r="DC1271" s="16">
        <v>0</v>
      </c>
      <c r="DD1271" s="10" t="s">
        <v>156</v>
      </c>
      <c r="DE1271" s="10" t="s">
        <v>156</v>
      </c>
      <c r="DF1271" s="18" t="s">
        <v>156</v>
      </c>
      <c r="DG1271" s="17" t="s">
        <v>156</v>
      </c>
      <c r="DH1271" s="10" t="s">
        <v>3099</v>
      </c>
      <c r="DI1271" s="17" t="s">
        <v>156</v>
      </c>
      <c r="DJ1271" s="17" t="s">
        <v>156</v>
      </c>
      <c r="DK1271" s="17">
        <v>45071</v>
      </c>
      <c r="DL1271" s="17" t="s">
        <v>156</v>
      </c>
      <c r="DM1271" s="16">
        <v>0</v>
      </c>
      <c r="DN1271" s="10" t="s">
        <v>156</v>
      </c>
      <c r="DO1271" s="10" t="s">
        <v>156</v>
      </c>
      <c r="DP1271" s="16">
        <v>24</v>
      </c>
      <c r="DQ1271" s="16">
        <v>12</v>
      </c>
      <c r="DR1271" s="11">
        <v>12</v>
      </c>
      <c r="DS1271" s="16">
        <v>24</v>
      </c>
      <c r="DT1271" s="16">
        <v>0</v>
      </c>
      <c r="DU1271" s="11" t="s">
        <v>181</v>
      </c>
      <c r="DV1271" s="11" t="s">
        <v>182</v>
      </c>
      <c r="DW1271" s="27" t="s">
        <v>156</v>
      </c>
      <c r="DX1271" s="27" t="s">
        <v>156</v>
      </c>
      <c r="DY1271" s="20" t="s">
        <v>3068</v>
      </c>
      <c r="DZ1271" s="16">
        <v>7</v>
      </c>
      <c r="EA1271" s="16">
        <v>33</v>
      </c>
      <c r="EB1271" s="27" t="s">
        <v>185</v>
      </c>
      <c r="EC1271" s="27" t="s">
        <v>185</v>
      </c>
      <c r="ED1271" s="27" t="s">
        <v>182</v>
      </c>
      <c r="EE1271" s="29">
        <v>45072.062060185184</v>
      </c>
      <c r="EF1271" s="28" t="s">
        <v>186</v>
      </c>
      <c r="EG1271" s="28" t="s">
        <v>156</v>
      </c>
      <c r="EH1271" s="28" t="s">
        <v>187</v>
      </c>
      <c r="EI1271" s="29">
        <v>45111.823263888888</v>
      </c>
      <c r="EJ1271" s="28" t="s">
        <v>542</v>
      </c>
      <c r="EK1271" s="28" t="s">
        <v>156</v>
      </c>
      <c r="EL1271" s="28" t="s">
        <v>543</v>
      </c>
      <c r="EM1271" s="45" t="s">
        <v>3713</v>
      </c>
      <c r="EN1271" s="46" t="str">
        <f t="shared" si="134"/>
        <v>344H064A</v>
      </c>
      <c r="EO1271" s="47">
        <f t="shared" si="135"/>
        <v>45256</v>
      </c>
      <c r="EP1271" s="47" t="str">
        <f t="shared" si="136"/>
        <v/>
      </c>
      <c r="EQ1271" s="48" t="str">
        <f t="shared" ca="1" si="137"/>
        <v>Y</v>
      </c>
      <c r="ER1271" s="49" t="str">
        <f t="shared" si="138"/>
        <v/>
      </c>
      <c r="ES1271" s="50"/>
      <c r="ET1271" s="51" t="str">
        <f t="shared" si="139"/>
        <v/>
      </c>
      <c r="EU1271" s="52" t="str">
        <f t="shared" si="140"/>
        <v/>
      </c>
      <c r="EV1271" s="46"/>
      <c r="EW1271" s="23" t="s">
        <v>3721</v>
      </c>
    </row>
    <row r="1272" spans="1:153" ht="14.25" customHeight="1">
      <c r="A1272" s="8">
        <v>1265</v>
      </c>
      <c r="B1272" s="9" t="s">
        <v>3316</v>
      </c>
      <c r="C1272" s="10" t="s">
        <v>142</v>
      </c>
      <c r="D1272" s="10" t="s">
        <v>143</v>
      </c>
      <c r="E1272" s="10" t="s">
        <v>142</v>
      </c>
      <c r="F1272" s="9" t="s">
        <v>144</v>
      </c>
      <c r="G1272" s="10" t="s">
        <v>145</v>
      </c>
      <c r="H1272" s="9" t="s">
        <v>146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336</v>
      </c>
      <c r="S1272" s="9" t="s">
        <v>305</v>
      </c>
      <c r="T1272" s="9" t="s">
        <v>306</v>
      </c>
      <c r="U1272" s="9" t="s">
        <v>361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3369</v>
      </c>
      <c r="AA1272" s="9" t="s">
        <v>363</v>
      </c>
      <c r="AB1272" s="12" t="s">
        <v>2274</v>
      </c>
      <c r="AC1272" s="10" t="s">
        <v>3370</v>
      </c>
      <c r="AD1272" s="9" t="s">
        <v>2276</v>
      </c>
      <c r="AE1272" s="13" t="s">
        <v>2277</v>
      </c>
      <c r="AF1272" s="14" t="s">
        <v>314</v>
      </c>
      <c r="AG1272" s="10" t="s">
        <v>3371</v>
      </c>
      <c r="AH1272" s="11" t="s">
        <v>368</v>
      </c>
      <c r="AI1272" s="11" t="s">
        <v>369</v>
      </c>
      <c r="AJ1272" s="10" t="s">
        <v>370</v>
      </c>
      <c r="AK1272" s="11" t="s">
        <v>369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2.8</v>
      </c>
      <c r="AU1272" s="10" t="s">
        <v>142</v>
      </c>
      <c r="AV1272" s="16">
        <v>30160</v>
      </c>
      <c r="AW1272" s="16">
        <v>30160</v>
      </c>
      <c r="AX1272" s="16">
        <v>0</v>
      </c>
      <c r="AY1272" s="16">
        <v>0</v>
      </c>
      <c r="AZ1272" s="16">
        <v>0</v>
      </c>
      <c r="BA1272" s="17">
        <v>45275</v>
      </c>
      <c r="BB1272" s="30" t="s">
        <v>175</v>
      </c>
      <c r="BC1272" s="18">
        <v>45119</v>
      </c>
      <c r="BD1272" s="17">
        <v>45412</v>
      </c>
      <c r="BE1272" s="17">
        <v>45473</v>
      </c>
      <c r="BF1272" s="17">
        <v>45245</v>
      </c>
      <c r="BG1272" s="10">
        <v>85717378</v>
      </c>
      <c r="BH1272" s="9" t="s">
        <v>258</v>
      </c>
      <c r="BI1272" s="19">
        <v>45292</v>
      </c>
      <c r="BJ1272" s="20">
        <v>45306</v>
      </c>
      <c r="BK1272" s="16">
        <v>5000</v>
      </c>
      <c r="BL1272" s="16">
        <v>14000</v>
      </c>
      <c r="BM1272" s="9" t="s">
        <v>177</v>
      </c>
      <c r="BN1272" s="9" t="s">
        <v>470</v>
      </c>
      <c r="BO1272" s="9" t="s">
        <v>156</v>
      </c>
      <c r="BP1272" s="17">
        <v>45353</v>
      </c>
      <c r="BQ1272" s="17" t="s">
        <v>156</v>
      </c>
      <c r="BR1272" s="17">
        <v>45353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45071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 t="s">
        <v>156</v>
      </c>
      <c r="CD1272" s="10" t="s">
        <v>2893</v>
      </c>
      <c r="CE1272" s="17" t="s">
        <v>156</v>
      </c>
      <c r="CF1272" s="17" t="s">
        <v>156</v>
      </c>
      <c r="CG1272" s="17">
        <v>45071</v>
      </c>
      <c r="CH1272" s="17" t="s">
        <v>156</v>
      </c>
      <c r="CI1272" s="16">
        <v>0</v>
      </c>
      <c r="CJ1272" s="10" t="s">
        <v>156</v>
      </c>
      <c r="CK1272" s="10" t="s">
        <v>156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45071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 t="s">
        <v>156</v>
      </c>
      <c r="CX1272" s="10" t="s">
        <v>3375</v>
      </c>
      <c r="CY1272" s="17" t="s">
        <v>156</v>
      </c>
      <c r="CZ1272" s="17" t="s">
        <v>156</v>
      </c>
      <c r="DA1272" s="17">
        <v>45071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 t="s">
        <v>156</v>
      </c>
      <c r="DH1272" s="10" t="s">
        <v>3376</v>
      </c>
      <c r="DI1272" s="17" t="s">
        <v>156</v>
      </c>
      <c r="DJ1272" s="17" t="s">
        <v>156</v>
      </c>
      <c r="DK1272" s="17">
        <v>45071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12</v>
      </c>
      <c r="DR1272" s="11">
        <v>12</v>
      </c>
      <c r="DS1272" s="16">
        <v>24</v>
      </c>
      <c r="DT1272" s="16">
        <v>0</v>
      </c>
      <c r="DU1272" s="11" t="s">
        <v>181</v>
      </c>
      <c r="DV1272" s="11" t="s">
        <v>182</v>
      </c>
      <c r="DW1272" s="27" t="s">
        <v>156</v>
      </c>
      <c r="DX1272" s="27" t="s">
        <v>156</v>
      </c>
      <c r="DY1272" s="20" t="s">
        <v>3377</v>
      </c>
      <c r="DZ1272" s="16">
        <v>7</v>
      </c>
      <c r="EA1272" s="16">
        <v>33</v>
      </c>
      <c r="EB1272" s="27" t="s">
        <v>185</v>
      </c>
      <c r="EC1272" s="27" t="s">
        <v>185</v>
      </c>
      <c r="ED1272" s="27" t="s">
        <v>182</v>
      </c>
      <c r="EE1272" s="29">
        <v>45072.062060185184</v>
      </c>
      <c r="EF1272" s="28" t="s">
        <v>186</v>
      </c>
      <c r="EG1272" s="28" t="s">
        <v>156</v>
      </c>
      <c r="EH1272" s="28" t="s">
        <v>187</v>
      </c>
      <c r="EI1272" s="29">
        <v>45098.531585648147</v>
      </c>
      <c r="EJ1272" s="28" t="s">
        <v>542</v>
      </c>
      <c r="EK1272" s="28" t="s">
        <v>156</v>
      </c>
      <c r="EL1272" s="28" t="s">
        <v>543</v>
      </c>
      <c r="EM1272" s="45" t="s">
        <v>3713</v>
      </c>
      <c r="EN1272" s="46" t="str">
        <f t="shared" si="134"/>
        <v>344H064A</v>
      </c>
      <c r="EO1272" s="47">
        <f t="shared" si="135"/>
        <v>45313</v>
      </c>
      <c r="EP1272" s="47" t="str">
        <f t="shared" si="136"/>
        <v/>
      </c>
      <c r="EQ1272" s="48" t="str">
        <f t="shared" ca="1" si="137"/>
        <v>Y</v>
      </c>
      <c r="ER1272" s="49" t="str">
        <f t="shared" si="138"/>
        <v/>
      </c>
      <c r="ES1272" s="50"/>
      <c r="ET1272" s="51" t="str">
        <f t="shared" si="139"/>
        <v/>
      </c>
      <c r="EU1272" s="52" t="str">
        <f t="shared" si="140"/>
        <v/>
      </c>
      <c r="EV1272" s="46"/>
      <c r="EW1272" s="23" t="s">
        <v>3721</v>
      </c>
    </row>
    <row r="1273" spans="1:153" ht="14.25" customHeight="1">
      <c r="A1273" s="8">
        <v>1266</v>
      </c>
      <c r="B1273" s="9" t="s">
        <v>3316</v>
      </c>
      <c r="C1273" s="10" t="s">
        <v>142</v>
      </c>
      <c r="D1273" s="10" t="s">
        <v>143</v>
      </c>
      <c r="E1273" s="10" t="s">
        <v>142</v>
      </c>
      <c r="F1273" s="9" t="s">
        <v>144</v>
      </c>
      <c r="G1273" s="10" t="s">
        <v>145</v>
      </c>
      <c r="H1273" s="9" t="s">
        <v>146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336</v>
      </c>
      <c r="S1273" s="9" t="s">
        <v>305</v>
      </c>
      <c r="T1273" s="9" t="s">
        <v>306</v>
      </c>
      <c r="U1273" s="9" t="s">
        <v>361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3369</v>
      </c>
      <c r="AA1273" s="9" t="s">
        <v>363</v>
      </c>
      <c r="AB1273" s="12" t="s">
        <v>2274</v>
      </c>
      <c r="AC1273" s="10" t="s">
        <v>3370</v>
      </c>
      <c r="AD1273" s="9" t="s">
        <v>2276</v>
      </c>
      <c r="AE1273" s="13" t="s">
        <v>2277</v>
      </c>
      <c r="AF1273" s="14" t="s">
        <v>314</v>
      </c>
      <c r="AG1273" s="10" t="s">
        <v>3371</v>
      </c>
      <c r="AH1273" s="11" t="s">
        <v>368</v>
      </c>
      <c r="AI1273" s="11" t="s">
        <v>369</v>
      </c>
      <c r="AJ1273" s="10" t="s">
        <v>370</v>
      </c>
      <c r="AK1273" s="11" t="s">
        <v>369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2.8</v>
      </c>
      <c r="AU1273" s="10" t="s">
        <v>142</v>
      </c>
      <c r="AV1273" s="16">
        <v>30160</v>
      </c>
      <c r="AW1273" s="16">
        <v>30160</v>
      </c>
      <c r="AX1273" s="16">
        <v>0</v>
      </c>
      <c r="AY1273" s="16">
        <v>0</v>
      </c>
      <c r="AZ1273" s="16">
        <v>0</v>
      </c>
      <c r="BA1273" s="17">
        <v>45275</v>
      </c>
      <c r="BB1273" s="30" t="s">
        <v>175</v>
      </c>
      <c r="BC1273" s="18">
        <v>45119</v>
      </c>
      <c r="BD1273" s="17">
        <v>45412</v>
      </c>
      <c r="BE1273" s="17">
        <v>45473</v>
      </c>
      <c r="BF1273" s="17">
        <v>45245</v>
      </c>
      <c r="BG1273" s="10">
        <v>85851030</v>
      </c>
      <c r="BH1273" s="9" t="s">
        <v>303</v>
      </c>
      <c r="BI1273" s="19">
        <v>45323</v>
      </c>
      <c r="BJ1273" s="20">
        <v>45334</v>
      </c>
      <c r="BK1273" s="16">
        <v>4000</v>
      </c>
      <c r="BL1273" s="16">
        <v>11200</v>
      </c>
      <c r="BM1273" s="9" t="s">
        <v>177</v>
      </c>
      <c r="BN1273" s="9" t="s">
        <v>470</v>
      </c>
      <c r="BO1273" s="9" t="s">
        <v>156</v>
      </c>
      <c r="BP1273" s="17">
        <v>45380</v>
      </c>
      <c r="BQ1273" s="17" t="s">
        <v>156</v>
      </c>
      <c r="BR1273" s="17">
        <v>45380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45083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 t="s">
        <v>156</v>
      </c>
      <c r="CD1273" s="10" t="s">
        <v>3378</v>
      </c>
      <c r="CE1273" s="17" t="s">
        <v>156</v>
      </c>
      <c r="CF1273" s="17" t="s">
        <v>156</v>
      </c>
      <c r="CG1273" s="17">
        <v>45083</v>
      </c>
      <c r="CH1273" s="17" t="s">
        <v>156</v>
      </c>
      <c r="CI1273" s="16">
        <v>0</v>
      </c>
      <c r="CJ1273" s="10" t="s">
        <v>156</v>
      </c>
      <c r="CK1273" s="10" t="s">
        <v>156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45083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 t="s">
        <v>156</v>
      </c>
      <c r="CX1273" s="10" t="s">
        <v>3379</v>
      </c>
      <c r="CY1273" s="17" t="s">
        <v>156</v>
      </c>
      <c r="CZ1273" s="17" t="s">
        <v>156</v>
      </c>
      <c r="DA1273" s="17">
        <v>45083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 t="s">
        <v>156</v>
      </c>
      <c r="DH1273" s="10" t="s">
        <v>3380</v>
      </c>
      <c r="DI1273" s="17" t="s">
        <v>156</v>
      </c>
      <c r="DJ1273" s="17" t="s">
        <v>156</v>
      </c>
      <c r="DK1273" s="17">
        <v>45083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12</v>
      </c>
      <c r="DR1273" s="11">
        <v>12</v>
      </c>
      <c r="DS1273" s="16">
        <v>24</v>
      </c>
      <c r="DT1273" s="16">
        <v>0</v>
      </c>
      <c r="DU1273" s="11" t="s">
        <v>181</v>
      </c>
      <c r="DV1273" s="11" t="s">
        <v>182</v>
      </c>
      <c r="DW1273" s="27" t="s">
        <v>156</v>
      </c>
      <c r="DX1273" s="27" t="s">
        <v>156</v>
      </c>
      <c r="DY1273" s="20" t="s">
        <v>3327</v>
      </c>
      <c r="DZ1273" s="16">
        <v>7</v>
      </c>
      <c r="EA1273" s="16">
        <v>33</v>
      </c>
      <c r="EB1273" s="27" t="s">
        <v>185</v>
      </c>
      <c r="EC1273" s="27" t="s">
        <v>185</v>
      </c>
      <c r="ED1273" s="27" t="s">
        <v>182</v>
      </c>
      <c r="EE1273" s="29">
        <v>45084.012754629628</v>
      </c>
      <c r="EF1273" s="28" t="s">
        <v>186</v>
      </c>
      <c r="EG1273" s="28" t="s">
        <v>156</v>
      </c>
      <c r="EH1273" s="28" t="s">
        <v>187</v>
      </c>
      <c r="EI1273" s="29">
        <v>45118.567106481481</v>
      </c>
      <c r="EJ1273" s="28" t="s">
        <v>542</v>
      </c>
      <c r="EK1273" s="28" t="s">
        <v>156</v>
      </c>
      <c r="EL1273" s="28" t="s">
        <v>3381</v>
      </c>
      <c r="EM1273" s="45" t="s">
        <v>3713</v>
      </c>
      <c r="EN1273" s="46" t="str">
        <f t="shared" si="134"/>
        <v>344H064A</v>
      </c>
      <c r="EO1273" s="47">
        <f t="shared" si="135"/>
        <v>45340</v>
      </c>
      <c r="EP1273" s="47" t="str">
        <f t="shared" si="136"/>
        <v/>
      </c>
      <c r="EQ1273" s="48" t="str">
        <f t="shared" ca="1" si="137"/>
        <v>Y</v>
      </c>
      <c r="ER1273" s="49" t="str">
        <f t="shared" si="138"/>
        <v/>
      </c>
      <c r="ES1273" s="50"/>
      <c r="ET1273" s="51" t="str">
        <f t="shared" si="139"/>
        <v/>
      </c>
      <c r="EU1273" s="52" t="str">
        <f t="shared" si="140"/>
        <v/>
      </c>
      <c r="EV1273" s="46"/>
      <c r="EW1273" s="23" t="s">
        <v>3721</v>
      </c>
    </row>
    <row r="1274" spans="1:153" ht="14.25" customHeight="1">
      <c r="A1274" s="8">
        <v>1267</v>
      </c>
      <c r="B1274" s="9" t="s">
        <v>3316</v>
      </c>
      <c r="C1274" s="10" t="s">
        <v>142</v>
      </c>
      <c r="D1274" s="10" t="s">
        <v>143</v>
      </c>
      <c r="E1274" s="10" t="s">
        <v>142</v>
      </c>
      <c r="F1274" s="9" t="s">
        <v>144</v>
      </c>
      <c r="G1274" s="10" t="s">
        <v>145</v>
      </c>
      <c r="H1274" s="9" t="s">
        <v>146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336</v>
      </c>
      <c r="S1274" s="9" t="s">
        <v>305</v>
      </c>
      <c r="T1274" s="9" t="s">
        <v>306</v>
      </c>
      <c r="U1274" s="9" t="s">
        <v>361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3369</v>
      </c>
      <c r="AA1274" s="9" t="s">
        <v>363</v>
      </c>
      <c r="AB1274" s="12" t="s">
        <v>2274</v>
      </c>
      <c r="AC1274" s="10" t="s">
        <v>3370</v>
      </c>
      <c r="AD1274" s="9" t="s">
        <v>2276</v>
      </c>
      <c r="AE1274" s="13" t="s">
        <v>2277</v>
      </c>
      <c r="AF1274" s="14" t="s">
        <v>314</v>
      </c>
      <c r="AG1274" s="10" t="s">
        <v>3382</v>
      </c>
      <c r="AH1274" s="11" t="s">
        <v>374</v>
      </c>
      <c r="AI1274" s="11" t="s">
        <v>375</v>
      </c>
      <c r="AJ1274" s="10" t="s">
        <v>376</v>
      </c>
      <c r="AK1274" s="11" t="s">
        <v>375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2.8</v>
      </c>
      <c r="AU1274" s="10" t="s">
        <v>206</v>
      </c>
      <c r="AV1274" s="16">
        <v>11440</v>
      </c>
      <c r="AW1274" s="16">
        <v>11440</v>
      </c>
      <c r="AX1274" s="16">
        <v>0</v>
      </c>
      <c r="AY1274" s="16">
        <v>0</v>
      </c>
      <c r="AZ1274" s="16">
        <v>0</v>
      </c>
      <c r="BA1274" s="17">
        <v>45275</v>
      </c>
      <c r="BB1274" s="30" t="s">
        <v>175</v>
      </c>
      <c r="BC1274" s="18">
        <v>45119</v>
      </c>
      <c r="BD1274" s="17">
        <v>45412</v>
      </c>
      <c r="BE1274" s="17">
        <v>45473</v>
      </c>
      <c r="BF1274" s="17">
        <v>45245</v>
      </c>
      <c r="BG1274" s="10">
        <v>85868969</v>
      </c>
      <c r="BH1274" s="9" t="s">
        <v>414</v>
      </c>
      <c r="BI1274" s="19">
        <v>45139</v>
      </c>
      <c r="BJ1274" s="20">
        <v>45145</v>
      </c>
      <c r="BK1274" s="16">
        <v>6024</v>
      </c>
      <c r="BL1274" s="16">
        <v>16867</v>
      </c>
      <c r="BM1274" s="9" t="s">
        <v>177</v>
      </c>
      <c r="BN1274" s="9" t="s">
        <v>436</v>
      </c>
      <c r="BO1274" s="9" t="s">
        <v>635</v>
      </c>
      <c r="BP1274" s="17">
        <v>45245</v>
      </c>
      <c r="BQ1274" s="17" t="s">
        <v>156</v>
      </c>
      <c r="BR1274" s="17" t="s">
        <v>156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 t="s">
        <v>156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>
        <v>45097</v>
      </c>
      <c r="CD1274" s="10" t="s">
        <v>2852</v>
      </c>
      <c r="CE1274" s="17" t="s">
        <v>156</v>
      </c>
      <c r="CF1274" s="17" t="s">
        <v>156</v>
      </c>
      <c r="CG1274" s="17" t="s">
        <v>156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 t="s">
        <v>156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>
        <v>45104</v>
      </c>
      <c r="CX1274" s="10" t="s">
        <v>2127</v>
      </c>
      <c r="CY1274" s="17" t="s">
        <v>156</v>
      </c>
      <c r="CZ1274" s="17" t="s">
        <v>156</v>
      </c>
      <c r="DA1274" s="17" t="s">
        <v>156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>
        <v>45118</v>
      </c>
      <c r="DH1274" s="10" t="s">
        <v>2852</v>
      </c>
      <c r="DI1274" s="17" t="s">
        <v>156</v>
      </c>
      <c r="DJ1274" s="17" t="s">
        <v>156</v>
      </c>
      <c r="DK1274" s="17" t="s">
        <v>156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12</v>
      </c>
      <c r="DR1274" s="11">
        <v>12</v>
      </c>
      <c r="DS1274" s="16">
        <v>24</v>
      </c>
      <c r="DT1274" s="16">
        <v>0</v>
      </c>
      <c r="DU1274" s="11" t="s">
        <v>181</v>
      </c>
      <c r="DV1274" s="11" t="s">
        <v>182</v>
      </c>
      <c r="DW1274" s="27" t="s">
        <v>156</v>
      </c>
      <c r="DX1274" s="27" t="s">
        <v>156</v>
      </c>
      <c r="DY1274" s="20" t="s">
        <v>2088</v>
      </c>
      <c r="DZ1274" s="16">
        <v>7</v>
      </c>
      <c r="EA1274" s="16">
        <v>33</v>
      </c>
      <c r="EB1274" s="27" t="s">
        <v>185</v>
      </c>
      <c r="EC1274" s="27" t="s">
        <v>185</v>
      </c>
      <c r="ED1274" s="27" t="s">
        <v>182</v>
      </c>
      <c r="EE1274" s="29">
        <v>45085.181192129632</v>
      </c>
      <c r="EF1274" s="28" t="s">
        <v>195</v>
      </c>
      <c r="EG1274" s="28" t="s">
        <v>196</v>
      </c>
      <c r="EH1274" s="28" t="s">
        <v>190</v>
      </c>
      <c r="EI1274" s="29">
        <v>45114.722187500003</v>
      </c>
      <c r="EJ1274" s="28" t="s">
        <v>235</v>
      </c>
      <c r="EK1274" s="28" t="s">
        <v>236</v>
      </c>
      <c r="EL1274" s="28" t="s">
        <v>237</v>
      </c>
      <c r="EM1274" s="45" t="s">
        <v>3713</v>
      </c>
      <c r="EN1274" s="46" t="str">
        <f t="shared" si="134"/>
        <v>344H064B</v>
      </c>
      <c r="EO1274" s="47">
        <f t="shared" si="135"/>
        <v>45205</v>
      </c>
      <c r="EP1274" s="47">
        <f t="shared" si="136"/>
        <v>45104</v>
      </c>
      <c r="EQ1274" s="48" t="str">
        <f t="shared" ca="1" si="137"/>
        <v>Past</v>
      </c>
      <c r="ER1274" s="49">
        <f t="shared" si="138"/>
        <v>101</v>
      </c>
      <c r="ES1274" s="50"/>
      <c r="ET1274" s="51">
        <f t="shared" si="139"/>
        <v>101</v>
      </c>
      <c r="EU1274" s="52">
        <f t="shared" si="140"/>
        <v>608424</v>
      </c>
      <c r="EV1274" s="46"/>
      <c r="EW1274" s="23" t="s">
        <v>3714</v>
      </c>
    </row>
    <row r="1275" spans="1:153" ht="14.25" hidden="1" customHeight="1">
      <c r="A1275" s="8">
        <v>1268</v>
      </c>
      <c r="B1275" s="9" t="s">
        <v>3316</v>
      </c>
      <c r="C1275" s="10" t="s">
        <v>142</v>
      </c>
      <c r="D1275" s="10" t="s">
        <v>143</v>
      </c>
      <c r="E1275" s="10" t="s">
        <v>142</v>
      </c>
      <c r="F1275" s="9" t="s">
        <v>144</v>
      </c>
      <c r="G1275" s="10" t="s">
        <v>145</v>
      </c>
      <c r="H1275" s="9" t="s">
        <v>146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336</v>
      </c>
      <c r="S1275" s="9" t="s">
        <v>305</v>
      </c>
      <c r="T1275" s="9" t="s">
        <v>306</v>
      </c>
      <c r="U1275" s="9" t="s">
        <v>361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3369</v>
      </c>
      <c r="AA1275" s="9" t="s">
        <v>363</v>
      </c>
      <c r="AB1275" s="12" t="s">
        <v>2274</v>
      </c>
      <c r="AC1275" s="10" t="s">
        <v>3370</v>
      </c>
      <c r="AD1275" s="9" t="s">
        <v>2276</v>
      </c>
      <c r="AE1275" s="13" t="s">
        <v>2277</v>
      </c>
      <c r="AF1275" s="14" t="s">
        <v>314</v>
      </c>
      <c r="AG1275" s="10" t="s">
        <v>3382</v>
      </c>
      <c r="AH1275" s="11" t="s">
        <v>374</v>
      </c>
      <c r="AI1275" s="11" t="s">
        <v>375</v>
      </c>
      <c r="AJ1275" s="10" t="s">
        <v>376</v>
      </c>
      <c r="AK1275" s="11" t="s">
        <v>375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2.8</v>
      </c>
      <c r="AU1275" s="10" t="s">
        <v>206</v>
      </c>
      <c r="AV1275" s="16">
        <v>11440</v>
      </c>
      <c r="AW1275" s="16">
        <v>11440</v>
      </c>
      <c r="AX1275" s="16">
        <v>0</v>
      </c>
      <c r="AY1275" s="16">
        <v>0</v>
      </c>
      <c r="AZ1275" s="16">
        <v>0</v>
      </c>
      <c r="BA1275" s="17">
        <v>45275</v>
      </c>
      <c r="BB1275" s="30" t="s">
        <v>175</v>
      </c>
      <c r="BC1275" s="18" t="s">
        <v>156</v>
      </c>
      <c r="BD1275" s="17">
        <v>45412</v>
      </c>
      <c r="BE1275" s="17">
        <v>45473</v>
      </c>
      <c r="BF1275" s="17">
        <v>45245</v>
      </c>
      <c r="BG1275" s="10">
        <v>85869015</v>
      </c>
      <c r="BH1275" s="9" t="s">
        <v>319</v>
      </c>
      <c r="BI1275" s="19">
        <v>45139</v>
      </c>
      <c r="BJ1275" s="20">
        <v>45145</v>
      </c>
      <c r="BK1275" s="16">
        <v>0</v>
      </c>
      <c r="BL1275" s="16">
        <v>0</v>
      </c>
      <c r="BM1275" s="9" t="s">
        <v>177</v>
      </c>
      <c r="BN1275" s="9" t="s">
        <v>178</v>
      </c>
      <c r="BO1275" s="9" t="s">
        <v>156</v>
      </c>
      <c r="BP1275" s="17">
        <v>45254</v>
      </c>
      <c r="BQ1275" s="17" t="s">
        <v>156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>
        <v>45086</v>
      </c>
      <c r="CD1275" s="10" t="s">
        <v>156</v>
      </c>
      <c r="CE1275" s="17" t="s">
        <v>156</v>
      </c>
      <c r="CF1275" s="17" t="s">
        <v>156</v>
      </c>
      <c r="CG1275" s="17" t="s">
        <v>156</v>
      </c>
      <c r="CH1275" s="17" t="s">
        <v>156</v>
      </c>
      <c r="CI1275" s="16">
        <v>0</v>
      </c>
      <c r="CJ1275" s="10" t="s">
        <v>156</v>
      </c>
      <c r="CK1275" s="10" t="s">
        <v>156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45090</v>
      </c>
      <c r="CX1275" s="10" t="s">
        <v>193</v>
      </c>
      <c r="CY1275" s="17" t="s">
        <v>156</v>
      </c>
      <c r="CZ1275" s="17" t="s">
        <v>156</v>
      </c>
      <c r="DA1275" s="17" t="s">
        <v>156</v>
      </c>
      <c r="DB1275" s="17" t="s">
        <v>156</v>
      </c>
      <c r="DC1275" s="16">
        <v>0</v>
      </c>
      <c r="DD1275" s="10" t="s">
        <v>156</v>
      </c>
      <c r="DE1275" s="10" t="s">
        <v>156</v>
      </c>
      <c r="DF1275" s="18" t="s">
        <v>156</v>
      </c>
      <c r="DG1275" s="17">
        <v>45097</v>
      </c>
      <c r="DH1275" s="10" t="s">
        <v>2852</v>
      </c>
      <c r="DI1275" s="17" t="s">
        <v>156</v>
      </c>
      <c r="DJ1275" s="17" t="s">
        <v>156</v>
      </c>
      <c r="DK1275" s="17" t="s">
        <v>156</v>
      </c>
      <c r="DL1275" s="17" t="s">
        <v>156</v>
      </c>
      <c r="DM1275" s="16">
        <v>0</v>
      </c>
      <c r="DN1275" s="10" t="s">
        <v>156</v>
      </c>
      <c r="DO1275" s="10" t="s">
        <v>156</v>
      </c>
      <c r="DP1275" s="16">
        <v>24</v>
      </c>
      <c r="DQ1275" s="16">
        <v>12</v>
      </c>
      <c r="DR1275" s="11">
        <v>12</v>
      </c>
      <c r="DS1275" s="16">
        <v>24</v>
      </c>
      <c r="DT1275" s="16">
        <v>4000</v>
      </c>
      <c r="DU1275" s="11" t="s">
        <v>181</v>
      </c>
      <c r="DV1275" s="11" t="s">
        <v>182</v>
      </c>
      <c r="DW1275" s="27" t="s">
        <v>156</v>
      </c>
      <c r="DX1275" s="27" t="s">
        <v>156</v>
      </c>
      <c r="DY1275" s="20" t="s">
        <v>3037</v>
      </c>
      <c r="DZ1275" s="16">
        <v>7</v>
      </c>
      <c r="EA1275" s="16">
        <v>33</v>
      </c>
      <c r="EB1275" s="27" t="s">
        <v>185</v>
      </c>
      <c r="EC1275" s="27" t="s">
        <v>185</v>
      </c>
      <c r="ED1275" s="27" t="s">
        <v>182</v>
      </c>
      <c r="EE1275" s="29">
        <v>45085.189027777778</v>
      </c>
      <c r="EF1275" s="28" t="s">
        <v>188</v>
      </c>
      <c r="EG1275" s="28" t="s">
        <v>189</v>
      </c>
      <c r="EH1275" s="28" t="s">
        <v>190</v>
      </c>
      <c r="EI1275" s="29">
        <v>45091.315671296295</v>
      </c>
      <c r="EJ1275" s="28" t="s">
        <v>195</v>
      </c>
      <c r="EK1275" s="28" t="s">
        <v>196</v>
      </c>
      <c r="EL1275" s="28" t="s">
        <v>210</v>
      </c>
      <c r="EM1275" s="45"/>
      <c r="EN1275" s="46" t="str">
        <f t="shared" si="134"/>
        <v>344H064B</v>
      </c>
      <c r="EO1275" s="47">
        <f t="shared" si="135"/>
        <v>45214</v>
      </c>
      <c r="EP1275" s="47">
        <f t="shared" si="136"/>
        <v>45090</v>
      </c>
      <c r="EQ1275" s="48" t="str">
        <f t="shared" ca="1" si="137"/>
        <v>Past</v>
      </c>
      <c r="ER1275" s="49">
        <f t="shared" si="138"/>
        <v>124</v>
      </c>
      <c r="ES1275" s="50"/>
      <c r="ET1275" s="51">
        <f t="shared" si="139"/>
        <v>124</v>
      </c>
      <c r="EU1275" s="52">
        <f t="shared" si="140"/>
        <v>0</v>
      </c>
      <c r="EV1275" s="46"/>
    </row>
    <row r="1276" spans="1:153" ht="14.25" customHeight="1">
      <c r="A1276" s="8">
        <v>1269</v>
      </c>
      <c r="B1276" s="9" t="s">
        <v>3316</v>
      </c>
      <c r="C1276" s="10" t="s">
        <v>142</v>
      </c>
      <c r="D1276" s="10" t="s">
        <v>143</v>
      </c>
      <c r="E1276" s="10" t="s">
        <v>142</v>
      </c>
      <c r="F1276" s="9" t="s">
        <v>144</v>
      </c>
      <c r="G1276" s="10" t="s">
        <v>145</v>
      </c>
      <c r="H1276" s="9" t="s">
        <v>146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336</v>
      </c>
      <c r="S1276" s="9" t="s">
        <v>305</v>
      </c>
      <c r="T1276" s="9" t="s">
        <v>306</v>
      </c>
      <c r="U1276" s="9" t="s">
        <v>361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3369</v>
      </c>
      <c r="AA1276" s="9" t="s">
        <v>363</v>
      </c>
      <c r="AB1276" s="12" t="s">
        <v>2274</v>
      </c>
      <c r="AC1276" s="10" t="s">
        <v>3370</v>
      </c>
      <c r="AD1276" s="9" t="s">
        <v>2276</v>
      </c>
      <c r="AE1276" s="13" t="s">
        <v>2277</v>
      </c>
      <c r="AF1276" s="14" t="s">
        <v>314</v>
      </c>
      <c r="AG1276" s="10" t="s">
        <v>3382</v>
      </c>
      <c r="AH1276" s="11" t="s">
        <v>374</v>
      </c>
      <c r="AI1276" s="11" t="s">
        <v>375</v>
      </c>
      <c r="AJ1276" s="10" t="s">
        <v>376</v>
      </c>
      <c r="AK1276" s="11" t="s">
        <v>375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2.8</v>
      </c>
      <c r="AU1276" s="10" t="s">
        <v>206</v>
      </c>
      <c r="AV1276" s="16">
        <v>11440</v>
      </c>
      <c r="AW1276" s="16">
        <v>11440</v>
      </c>
      <c r="AX1276" s="16">
        <v>0</v>
      </c>
      <c r="AY1276" s="16">
        <v>0</v>
      </c>
      <c r="AZ1276" s="16">
        <v>0</v>
      </c>
      <c r="BA1276" s="17">
        <v>45275</v>
      </c>
      <c r="BB1276" s="30" t="s">
        <v>175</v>
      </c>
      <c r="BC1276" s="18">
        <v>45119</v>
      </c>
      <c r="BD1276" s="17">
        <v>45412</v>
      </c>
      <c r="BE1276" s="17">
        <v>45473</v>
      </c>
      <c r="BF1276" s="17">
        <v>45245</v>
      </c>
      <c r="BG1276" s="10">
        <v>85869018</v>
      </c>
      <c r="BH1276" s="9" t="s">
        <v>321</v>
      </c>
      <c r="BI1276" s="19">
        <v>45231</v>
      </c>
      <c r="BJ1276" s="20">
        <v>45236</v>
      </c>
      <c r="BK1276" s="16">
        <v>3000</v>
      </c>
      <c r="BL1276" s="16">
        <v>8400</v>
      </c>
      <c r="BM1276" s="9" t="s">
        <v>177</v>
      </c>
      <c r="BN1276" s="9" t="s">
        <v>470</v>
      </c>
      <c r="BO1276" s="9" t="s">
        <v>156</v>
      </c>
      <c r="BP1276" s="17">
        <v>45296</v>
      </c>
      <c r="BQ1276" s="17" t="s">
        <v>156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 t="s">
        <v>156</v>
      </c>
      <c r="CD1276" s="10" t="s">
        <v>2211</v>
      </c>
      <c r="CE1276" s="17" t="s">
        <v>156</v>
      </c>
      <c r="CF1276" s="17" t="s">
        <v>156</v>
      </c>
      <c r="CG1276" s="17" t="s">
        <v>156</v>
      </c>
      <c r="CH1276" s="17" t="s">
        <v>156</v>
      </c>
      <c r="CI1276" s="16">
        <v>0</v>
      </c>
      <c r="CJ1276" s="10" t="s">
        <v>156</v>
      </c>
      <c r="CK1276" s="10" t="s">
        <v>156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 t="s">
        <v>156</v>
      </c>
      <c r="CX1276" s="10" t="s">
        <v>3098</v>
      </c>
      <c r="CY1276" s="17" t="s">
        <v>156</v>
      </c>
      <c r="CZ1276" s="17" t="s">
        <v>156</v>
      </c>
      <c r="DA1276" s="17" t="s">
        <v>156</v>
      </c>
      <c r="DB1276" s="17" t="s">
        <v>156</v>
      </c>
      <c r="DC1276" s="16">
        <v>0</v>
      </c>
      <c r="DD1276" s="10" t="s">
        <v>156</v>
      </c>
      <c r="DE1276" s="10" t="s">
        <v>156</v>
      </c>
      <c r="DF1276" s="18" t="s">
        <v>156</v>
      </c>
      <c r="DG1276" s="17" t="s">
        <v>156</v>
      </c>
      <c r="DH1276" s="10" t="s">
        <v>3099</v>
      </c>
      <c r="DI1276" s="17" t="s">
        <v>156</v>
      </c>
      <c r="DJ1276" s="17" t="s">
        <v>156</v>
      </c>
      <c r="DK1276" s="17" t="s">
        <v>156</v>
      </c>
      <c r="DL1276" s="17" t="s">
        <v>156</v>
      </c>
      <c r="DM1276" s="16">
        <v>0</v>
      </c>
      <c r="DN1276" s="10" t="s">
        <v>156</v>
      </c>
      <c r="DO1276" s="10" t="s">
        <v>156</v>
      </c>
      <c r="DP1276" s="16">
        <v>24</v>
      </c>
      <c r="DQ1276" s="16">
        <v>12</v>
      </c>
      <c r="DR1276" s="11">
        <v>12</v>
      </c>
      <c r="DS1276" s="16">
        <v>24</v>
      </c>
      <c r="DT1276" s="16">
        <v>0</v>
      </c>
      <c r="DU1276" s="11" t="s">
        <v>181</v>
      </c>
      <c r="DV1276" s="11" t="s">
        <v>182</v>
      </c>
      <c r="DW1276" s="27" t="s">
        <v>156</v>
      </c>
      <c r="DX1276" s="27" t="s">
        <v>156</v>
      </c>
      <c r="DY1276" s="20" t="s">
        <v>3068</v>
      </c>
      <c r="DZ1276" s="16">
        <v>7</v>
      </c>
      <c r="EA1276" s="16">
        <v>33</v>
      </c>
      <c r="EB1276" s="27" t="s">
        <v>185</v>
      </c>
      <c r="EC1276" s="27" t="s">
        <v>185</v>
      </c>
      <c r="ED1276" s="27" t="s">
        <v>182</v>
      </c>
      <c r="EE1276" s="29">
        <v>45085.189027777778</v>
      </c>
      <c r="EF1276" s="28" t="s">
        <v>188</v>
      </c>
      <c r="EG1276" s="28" t="s">
        <v>189</v>
      </c>
      <c r="EH1276" s="28" t="s">
        <v>190</v>
      </c>
      <c r="EI1276" s="29">
        <v>45098.531585648147</v>
      </c>
      <c r="EJ1276" s="28" t="s">
        <v>542</v>
      </c>
      <c r="EK1276" s="28" t="s">
        <v>156</v>
      </c>
      <c r="EL1276" s="28" t="s">
        <v>543</v>
      </c>
      <c r="EM1276" s="45" t="s">
        <v>3713</v>
      </c>
      <c r="EN1276" s="46" t="str">
        <f t="shared" si="134"/>
        <v>344H064B</v>
      </c>
      <c r="EO1276" s="47">
        <f t="shared" si="135"/>
        <v>45256</v>
      </c>
      <c r="EP1276" s="47" t="str">
        <f t="shared" si="136"/>
        <v/>
      </c>
      <c r="EQ1276" s="48" t="str">
        <f t="shared" ca="1" si="137"/>
        <v>Y</v>
      </c>
      <c r="ER1276" s="49" t="str">
        <f t="shared" si="138"/>
        <v/>
      </c>
      <c r="ES1276" s="50"/>
      <c r="ET1276" s="51" t="str">
        <f t="shared" si="139"/>
        <v/>
      </c>
      <c r="EU1276" s="52" t="str">
        <f t="shared" si="140"/>
        <v/>
      </c>
      <c r="EV1276" s="46"/>
      <c r="EW1276" s="23" t="s">
        <v>3721</v>
      </c>
    </row>
    <row r="1277" spans="1:153" ht="14.25" customHeight="1">
      <c r="A1277" s="8">
        <v>1270</v>
      </c>
      <c r="B1277" s="9" t="s">
        <v>3316</v>
      </c>
      <c r="C1277" s="10" t="s">
        <v>142</v>
      </c>
      <c r="D1277" s="10" t="s">
        <v>143</v>
      </c>
      <c r="E1277" s="10" t="s">
        <v>142</v>
      </c>
      <c r="F1277" s="9" t="s">
        <v>144</v>
      </c>
      <c r="G1277" s="10" t="s">
        <v>145</v>
      </c>
      <c r="H1277" s="9" t="s">
        <v>146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336</v>
      </c>
      <c r="S1277" s="9" t="s">
        <v>305</v>
      </c>
      <c r="T1277" s="9" t="s">
        <v>306</v>
      </c>
      <c r="U1277" s="9" t="s">
        <v>361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3369</v>
      </c>
      <c r="AA1277" s="9" t="s">
        <v>363</v>
      </c>
      <c r="AB1277" s="12" t="s">
        <v>2274</v>
      </c>
      <c r="AC1277" s="10" t="s">
        <v>3370</v>
      </c>
      <c r="AD1277" s="9" t="s">
        <v>2276</v>
      </c>
      <c r="AE1277" s="13" t="s">
        <v>2277</v>
      </c>
      <c r="AF1277" s="14" t="s">
        <v>314</v>
      </c>
      <c r="AG1277" s="10" t="s">
        <v>3382</v>
      </c>
      <c r="AH1277" s="11" t="s">
        <v>374</v>
      </c>
      <c r="AI1277" s="11" t="s">
        <v>375</v>
      </c>
      <c r="AJ1277" s="10" t="s">
        <v>376</v>
      </c>
      <c r="AK1277" s="11" t="s">
        <v>375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2.8</v>
      </c>
      <c r="AU1277" s="10" t="s">
        <v>206</v>
      </c>
      <c r="AV1277" s="16">
        <v>11440</v>
      </c>
      <c r="AW1277" s="16">
        <v>11440</v>
      </c>
      <c r="AX1277" s="16">
        <v>0</v>
      </c>
      <c r="AY1277" s="16">
        <v>0</v>
      </c>
      <c r="AZ1277" s="16">
        <v>0</v>
      </c>
      <c r="BA1277" s="17">
        <v>45275</v>
      </c>
      <c r="BB1277" s="30" t="s">
        <v>175</v>
      </c>
      <c r="BC1277" s="18">
        <v>45119</v>
      </c>
      <c r="BD1277" s="17">
        <v>45412</v>
      </c>
      <c r="BE1277" s="17">
        <v>45473</v>
      </c>
      <c r="BF1277" s="17">
        <v>45245</v>
      </c>
      <c r="BG1277" s="10">
        <v>85869020</v>
      </c>
      <c r="BH1277" s="9" t="s">
        <v>258</v>
      </c>
      <c r="BI1277" s="19">
        <v>45292</v>
      </c>
      <c r="BJ1277" s="20">
        <v>45292</v>
      </c>
      <c r="BK1277" s="16">
        <v>2000</v>
      </c>
      <c r="BL1277" s="16">
        <v>5600</v>
      </c>
      <c r="BM1277" s="9" t="s">
        <v>177</v>
      </c>
      <c r="BN1277" s="9" t="s">
        <v>470</v>
      </c>
      <c r="BO1277" s="9" t="s">
        <v>156</v>
      </c>
      <c r="BP1277" s="17">
        <v>45353</v>
      </c>
      <c r="BQ1277" s="17" t="s">
        <v>156</v>
      </c>
      <c r="BR1277" s="17" t="s">
        <v>156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 t="s">
        <v>156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 t="s">
        <v>156</v>
      </c>
      <c r="CD1277" s="10" t="s">
        <v>3383</v>
      </c>
      <c r="CE1277" s="17" t="s">
        <v>156</v>
      </c>
      <c r="CF1277" s="17" t="s">
        <v>156</v>
      </c>
      <c r="CG1277" s="17" t="s">
        <v>156</v>
      </c>
      <c r="CH1277" s="17" t="s">
        <v>156</v>
      </c>
      <c r="CI1277" s="16">
        <v>0</v>
      </c>
      <c r="CJ1277" s="10" t="s">
        <v>156</v>
      </c>
      <c r="CK1277" s="10" t="s">
        <v>156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 t="s">
        <v>156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 t="s">
        <v>156</v>
      </c>
      <c r="CX1277" s="10" t="s">
        <v>3375</v>
      </c>
      <c r="CY1277" s="17" t="s">
        <v>156</v>
      </c>
      <c r="CZ1277" s="17" t="s">
        <v>156</v>
      </c>
      <c r="DA1277" s="17" t="s">
        <v>156</v>
      </c>
      <c r="DB1277" s="17" t="s">
        <v>156</v>
      </c>
      <c r="DC1277" s="16">
        <v>0</v>
      </c>
      <c r="DD1277" s="10" t="s">
        <v>156</v>
      </c>
      <c r="DE1277" s="10" t="s">
        <v>156</v>
      </c>
      <c r="DF1277" s="18" t="s">
        <v>156</v>
      </c>
      <c r="DG1277" s="17" t="s">
        <v>156</v>
      </c>
      <c r="DH1277" s="10" t="s">
        <v>3376</v>
      </c>
      <c r="DI1277" s="17" t="s">
        <v>156</v>
      </c>
      <c r="DJ1277" s="17" t="s">
        <v>156</v>
      </c>
      <c r="DK1277" s="17" t="s">
        <v>156</v>
      </c>
      <c r="DL1277" s="17" t="s">
        <v>156</v>
      </c>
      <c r="DM1277" s="16">
        <v>0</v>
      </c>
      <c r="DN1277" s="10" t="s">
        <v>156</v>
      </c>
      <c r="DO1277" s="10" t="s">
        <v>156</v>
      </c>
      <c r="DP1277" s="16">
        <v>24</v>
      </c>
      <c r="DQ1277" s="16">
        <v>12</v>
      </c>
      <c r="DR1277" s="11">
        <v>12</v>
      </c>
      <c r="DS1277" s="16">
        <v>24</v>
      </c>
      <c r="DT1277" s="16">
        <v>0</v>
      </c>
      <c r="DU1277" s="11" t="s">
        <v>181</v>
      </c>
      <c r="DV1277" s="11" t="s">
        <v>182</v>
      </c>
      <c r="DW1277" s="27" t="s">
        <v>156</v>
      </c>
      <c r="DX1277" s="27" t="s">
        <v>156</v>
      </c>
      <c r="DY1277" s="20" t="s">
        <v>3377</v>
      </c>
      <c r="DZ1277" s="16">
        <v>7</v>
      </c>
      <c r="EA1277" s="16">
        <v>33</v>
      </c>
      <c r="EB1277" s="27" t="s">
        <v>185</v>
      </c>
      <c r="EC1277" s="27" t="s">
        <v>185</v>
      </c>
      <c r="ED1277" s="27" t="s">
        <v>182</v>
      </c>
      <c r="EE1277" s="29">
        <v>45085.189027777778</v>
      </c>
      <c r="EF1277" s="28" t="s">
        <v>188</v>
      </c>
      <c r="EG1277" s="28" t="s">
        <v>189</v>
      </c>
      <c r="EH1277" s="28" t="s">
        <v>190</v>
      </c>
      <c r="EI1277" s="29">
        <v>45098.531585648147</v>
      </c>
      <c r="EJ1277" s="28" t="s">
        <v>542</v>
      </c>
      <c r="EK1277" s="28" t="s">
        <v>156</v>
      </c>
      <c r="EL1277" s="28" t="s">
        <v>543</v>
      </c>
      <c r="EM1277" s="45" t="s">
        <v>3713</v>
      </c>
      <c r="EN1277" s="46" t="str">
        <f t="shared" si="134"/>
        <v>344H064B</v>
      </c>
      <c r="EO1277" s="47">
        <f t="shared" si="135"/>
        <v>45313</v>
      </c>
      <c r="EP1277" s="47" t="str">
        <f t="shared" si="136"/>
        <v/>
      </c>
      <c r="EQ1277" s="48" t="str">
        <f t="shared" ca="1" si="137"/>
        <v>Y</v>
      </c>
      <c r="ER1277" s="49" t="str">
        <f t="shared" si="138"/>
        <v/>
      </c>
      <c r="ES1277" s="50"/>
      <c r="ET1277" s="51" t="str">
        <f t="shared" si="139"/>
        <v/>
      </c>
      <c r="EU1277" s="52" t="str">
        <f t="shared" si="140"/>
        <v/>
      </c>
      <c r="EV1277" s="46"/>
      <c r="EW1277" s="23" t="s">
        <v>3721</v>
      </c>
    </row>
    <row r="1278" spans="1:153" ht="14.25" customHeight="1">
      <c r="A1278" s="8">
        <v>1271</v>
      </c>
      <c r="B1278" s="9" t="s">
        <v>3316</v>
      </c>
      <c r="C1278" s="10" t="s">
        <v>142</v>
      </c>
      <c r="D1278" s="10" t="s">
        <v>143</v>
      </c>
      <c r="E1278" s="10" t="s">
        <v>142</v>
      </c>
      <c r="F1278" s="9" t="s">
        <v>144</v>
      </c>
      <c r="G1278" s="10" t="s">
        <v>145</v>
      </c>
      <c r="H1278" s="9" t="s">
        <v>146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336</v>
      </c>
      <c r="S1278" s="9" t="s">
        <v>305</v>
      </c>
      <c r="T1278" s="9" t="s">
        <v>306</v>
      </c>
      <c r="U1278" s="9" t="s">
        <v>361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3369</v>
      </c>
      <c r="AA1278" s="9" t="s">
        <v>363</v>
      </c>
      <c r="AB1278" s="12" t="s">
        <v>2274</v>
      </c>
      <c r="AC1278" s="10" t="s">
        <v>3370</v>
      </c>
      <c r="AD1278" s="9" t="s">
        <v>2276</v>
      </c>
      <c r="AE1278" s="13" t="s">
        <v>2277</v>
      </c>
      <c r="AF1278" s="14" t="s">
        <v>314</v>
      </c>
      <c r="AG1278" s="10" t="s">
        <v>3384</v>
      </c>
      <c r="AH1278" s="11" t="s">
        <v>2297</v>
      </c>
      <c r="AI1278" s="11" t="s">
        <v>369</v>
      </c>
      <c r="AJ1278" s="10" t="s">
        <v>2298</v>
      </c>
      <c r="AK1278" s="11" t="s">
        <v>369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2.8</v>
      </c>
      <c r="AU1278" s="10" t="s">
        <v>150</v>
      </c>
      <c r="AV1278" s="16">
        <v>10400</v>
      </c>
      <c r="AW1278" s="16">
        <v>10400</v>
      </c>
      <c r="AX1278" s="16">
        <v>0</v>
      </c>
      <c r="AY1278" s="16">
        <v>0</v>
      </c>
      <c r="AZ1278" s="16">
        <v>0</v>
      </c>
      <c r="BA1278" s="17">
        <v>45275</v>
      </c>
      <c r="BB1278" s="30" t="s">
        <v>175</v>
      </c>
      <c r="BC1278" s="18">
        <v>45119</v>
      </c>
      <c r="BD1278" s="17">
        <v>45412</v>
      </c>
      <c r="BE1278" s="17">
        <v>45473</v>
      </c>
      <c r="BF1278" s="17">
        <v>45245</v>
      </c>
      <c r="BG1278" s="10">
        <v>85868974</v>
      </c>
      <c r="BH1278" s="9" t="s">
        <v>414</v>
      </c>
      <c r="BI1278" s="19">
        <v>45139</v>
      </c>
      <c r="BJ1278" s="20">
        <v>45145</v>
      </c>
      <c r="BK1278" s="16">
        <v>3012</v>
      </c>
      <c r="BL1278" s="16">
        <v>8434</v>
      </c>
      <c r="BM1278" s="9" t="s">
        <v>177</v>
      </c>
      <c r="BN1278" s="9" t="s">
        <v>436</v>
      </c>
      <c r="BO1278" s="9" t="s">
        <v>635</v>
      </c>
      <c r="BP1278" s="17">
        <v>45245</v>
      </c>
      <c r="BQ1278" s="17">
        <v>45245</v>
      </c>
      <c r="BR1278" s="17" t="s">
        <v>156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 t="s">
        <v>156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>
        <v>45097</v>
      </c>
      <c r="CD1278" s="10" t="s">
        <v>2852</v>
      </c>
      <c r="CE1278" s="17" t="s">
        <v>156</v>
      </c>
      <c r="CF1278" s="17" t="s">
        <v>156</v>
      </c>
      <c r="CG1278" s="17" t="s">
        <v>156</v>
      </c>
      <c r="CH1278" s="17">
        <v>45093</v>
      </c>
      <c r="CI1278" s="16">
        <v>3000</v>
      </c>
      <c r="CJ1278" s="10" t="s">
        <v>3385</v>
      </c>
      <c r="CK1278" s="10" t="s">
        <v>230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 t="s">
        <v>156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>
        <v>45104</v>
      </c>
      <c r="CX1278" s="10" t="s">
        <v>2127</v>
      </c>
      <c r="CY1278" s="17" t="s">
        <v>156</v>
      </c>
      <c r="CZ1278" s="17" t="s">
        <v>156</v>
      </c>
      <c r="DA1278" s="17" t="s">
        <v>156</v>
      </c>
      <c r="DB1278" s="17">
        <v>45100</v>
      </c>
      <c r="DC1278" s="16">
        <v>3012</v>
      </c>
      <c r="DD1278" s="10" t="s">
        <v>3386</v>
      </c>
      <c r="DE1278" s="10" t="s">
        <v>230</v>
      </c>
      <c r="DF1278" s="18" t="s">
        <v>156</v>
      </c>
      <c r="DG1278" s="17">
        <v>45118</v>
      </c>
      <c r="DH1278" s="10" t="s">
        <v>2852</v>
      </c>
      <c r="DI1278" s="17" t="s">
        <v>156</v>
      </c>
      <c r="DJ1278" s="17" t="s">
        <v>156</v>
      </c>
      <c r="DK1278" s="17" t="s">
        <v>156</v>
      </c>
      <c r="DL1278" s="17">
        <v>45114</v>
      </c>
      <c r="DM1278" s="16">
        <v>3012</v>
      </c>
      <c r="DN1278" s="10" t="s">
        <v>3387</v>
      </c>
      <c r="DO1278" s="10" t="s">
        <v>661</v>
      </c>
      <c r="DP1278" s="16">
        <v>24</v>
      </c>
      <c r="DQ1278" s="16">
        <v>12</v>
      </c>
      <c r="DR1278" s="11">
        <v>12</v>
      </c>
      <c r="DS1278" s="16">
        <v>24</v>
      </c>
      <c r="DT1278" s="16">
        <v>0</v>
      </c>
      <c r="DU1278" s="11" t="s">
        <v>181</v>
      </c>
      <c r="DV1278" s="11" t="s">
        <v>182</v>
      </c>
      <c r="DW1278" s="27" t="s">
        <v>156</v>
      </c>
      <c r="DX1278" s="27" t="s">
        <v>156</v>
      </c>
      <c r="DY1278" s="20" t="s">
        <v>2088</v>
      </c>
      <c r="DZ1278" s="16">
        <v>7</v>
      </c>
      <c r="EA1278" s="16">
        <v>33</v>
      </c>
      <c r="EB1278" s="27" t="s">
        <v>185</v>
      </c>
      <c r="EC1278" s="27" t="s">
        <v>185</v>
      </c>
      <c r="ED1278" s="27" t="s">
        <v>182</v>
      </c>
      <c r="EE1278" s="29">
        <v>45085.181192129632</v>
      </c>
      <c r="EF1278" s="28" t="s">
        <v>195</v>
      </c>
      <c r="EG1278" s="28" t="s">
        <v>196</v>
      </c>
      <c r="EH1278" s="28" t="s">
        <v>190</v>
      </c>
      <c r="EI1278" s="29">
        <v>45114.722187500003</v>
      </c>
      <c r="EJ1278" s="28" t="s">
        <v>235</v>
      </c>
      <c r="EK1278" s="28" t="s">
        <v>236</v>
      </c>
      <c r="EL1278" s="28" t="s">
        <v>237</v>
      </c>
      <c r="EM1278" s="45" t="s">
        <v>3713</v>
      </c>
      <c r="EN1278" s="46" t="str">
        <f t="shared" si="134"/>
        <v>344H064C</v>
      </c>
      <c r="EO1278" s="47">
        <f t="shared" si="135"/>
        <v>45205</v>
      </c>
      <c r="EP1278" s="47">
        <f t="shared" si="136"/>
        <v>45104</v>
      </c>
      <c r="EQ1278" s="48" t="str">
        <f t="shared" ca="1" si="137"/>
        <v>Past</v>
      </c>
      <c r="ER1278" s="49">
        <f t="shared" si="138"/>
        <v>101</v>
      </c>
      <c r="ES1278" s="50"/>
      <c r="ET1278" s="51">
        <f t="shared" si="139"/>
        <v>101</v>
      </c>
      <c r="EU1278" s="52">
        <f t="shared" si="140"/>
        <v>304212</v>
      </c>
      <c r="EV1278" s="46"/>
      <c r="EW1278" s="23" t="s">
        <v>3714</v>
      </c>
    </row>
    <row r="1279" spans="1:153" ht="14.25" hidden="1" customHeight="1">
      <c r="A1279" s="8">
        <v>1272</v>
      </c>
      <c r="B1279" s="9" t="s">
        <v>3316</v>
      </c>
      <c r="C1279" s="10" t="s">
        <v>142</v>
      </c>
      <c r="D1279" s="10" t="s">
        <v>143</v>
      </c>
      <c r="E1279" s="10" t="s">
        <v>142</v>
      </c>
      <c r="F1279" s="9" t="s">
        <v>144</v>
      </c>
      <c r="G1279" s="10" t="s">
        <v>145</v>
      </c>
      <c r="H1279" s="9" t="s">
        <v>146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336</v>
      </c>
      <c r="S1279" s="9" t="s">
        <v>305</v>
      </c>
      <c r="T1279" s="9" t="s">
        <v>306</v>
      </c>
      <c r="U1279" s="9" t="s">
        <v>361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3369</v>
      </c>
      <c r="AA1279" s="9" t="s">
        <v>363</v>
      </c>
      <c r="AB1279" s="12" t="s">
        <v>2274</v>
      </c>
      <c r="AC1279" s="10" t="s">
        <v>3370</v>
      </c>
      <c r="AD1279" s="9" t="s">
        <v>2276</v>
      </c>
      <c r="AE1279" s="13" t="s">
        <v>2277</v>
      </c>
      <c r="AF1279" s="14" t="s">
        <v>314</v>
      </c>
      <c r="AG1279" s="10" t="s">
        <v>3384</v>
      </c>
      <c r="AH1279" s="11" t="s">
        <v>2297</v>
      </c>
      <c r="AI1279" s="11" t="s">
        <v>369</v>
      </c>
      <c r="AJ1279" s="10" t="s">
        <v>2298</v>
      </c>
      <c r="AK1279" s="11" t="s">
        <v>369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2.8</v>
      </c>
      <c r="AU1279" s="10" t="s">
        <v>150</v>
      </c>
      <c r="AV1279" s="16">
        <v>10400</v>
      </c>
      <c r="AW1279" s="16">
        <v>10400</v>
      </c>
      <c r="AX1279" s="16">
        <v>0</v>
      </c>
      <c r="AY1279" s="16">
        <v>0</v>
      </c>
      <c r="AZ1279" s="16">
        <v>0</v>
      </c>
      <c r="BA1279" s="17">
        <v>45275</v>
      </c>
      <c r="BB1279" s="30" t="s">
        <v>175</v>
      </c>
      <c r="BC1279" s="18" t="s">
        <v>156</v>
      </c>
      <c r="BD1279" s="17">
        <v>45412</v>
      </c>
      <c r="BE1279" s="17">
        <v>45473</v>
      </c>
      <c r="BF1279" s="17">
        <v>45245</v>
      </c>
      <c r="BG1279" s="10">
        <v>85869025</v>
      </c>
      <c r="BH1279" s="9" t="s">
        <v>319</v>
      </c>
      <c r="BI1279" s="19">
        <v>45139</v>
      </c>
      <c r="BJ1279" s="20">
        <v>45145</v>
      </c>
      <c r="BK1279" s="16">
        <v>0</v>
      </c>
      <c r="BL1279" s="16">
        <v>0</v>
      </c>
      <c r="BM1279" s="9" t="s">
        <v>177</v>
      </c>
      <c r="BN1279" s="9" t="s">
        <v>178</v>
      </c>
      <c r="BO1279" s="9" t="s">
        <v>156</v>
      </c>
      <c r="BP1279" s="17">
        <v>45254</v>
      </c>
      <c r="BQ1279" s="17" t="s">
        <v>156</v>
      </c>
      <c r="BR1279" s="17" t="s">
        <v>156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 t="s">
        <v>156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>
        <v>45086</v>
      </c>
      <c r="CD1279" s="10" t="s">
        <v>156</v>
      </c>
      <c r="CE1279" s="17" t="s">
        <v>156</v>
      </c>
      <c r="CF1279" s="17" t="s">
        <v>156</v>
      </c>
      <c r="CG1279" s="17" t="s">
        <v>156</v>
      </c>
      <c r="CH1279" s="17" t="s">
        <v>156</v>
      </c>
      <c r="CI1279" s="16">
        <v>0</v>
      </c>
      <c r="CJ1279" s="10" t="s">
        <v>156</v>
      </c>
      <c r="CK1279" s="10" t="s">
        <v>156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 t="s">
        <v>156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>
        <v>45090</v>
      </c>
      <c r="CX1279" s="10" t="s">
        <v>193</v>
      </c>
      <c r="CY1279" s="17" t="s">
        <v>156</v>
      </c>
      <c r="CZ1279" s="17" t="s">
        <v>156</v>
      </c>
      <c r="DA1279" s="17" t="s">
        <v>156</v>
      </c>
      <c r="DB1279" s="17" t="s">
        <v>156</v>
      </c>
      <c r="DC1279" s="16">
        <v>0</v>
      </c>
      <c r="DD1279" s="10" t="s">
        <v>156</v>
      </c>
      <c r="DE1279" s="10" t="s">
        <v>156</v>
      </c>
      <c r="DF1279" s="18" t="s">
        <v>156</v>
      </c>
      <c r="DG1279" s="17">
        <v>45097</v>
      </c>
      <c r="DH1279" s="10" t="s">
        <v>2852</v>
      </c>
      <c r="DI1279" s="17" t="s">
        <v>156</v>
      </c>
      <c r="DJ1279" s="17" t="s">
        <v>156</v>
      </c>
      <c r="DK1279" s="17" t="s">
        <v>156</v>
      </c>
      <c r="DL1279" s="17" t="s">
        <v>156</v>
      </c>
      <c r="DM1279" s="16">
        <v>0</v>
      </c>
      <c r="DN1279" s="10" t="s">
        <v>156</v>
      </c>
      <c r="DO1279" s="10" t="s">
        <v>156</v>
      </c>
      <c r="DP1279" s="16">
        <v>24</v>
      </c>
      <c r="DQ1279" s="16">
        <v>12</v>
      </c>
      <c r="DR1279" s="11">
        <v>12</v>
      </c>
      <c r="DS1279" s="16">
        <v>24</v>
      </c>
      <c r="DT1279" s="16">
        <v>4000</v>
      </c>
      <c r="DU1279" s="11" t="s">
        <v>181</v>
      </c>
      <c r="DV1279" s="11" t="s">
        <v>182</v>
      </c>
      <c r="DW1279" s="27" t="s">
        <v>156</v>
      </c>
      <c r="DX1279" s="27" t="s">
        <v>156</v>
      </c>
      <c r="DY1279" s="20" t="s">
        <v>3037</v>
      </c>
      <c r="DZ1279" s="16">
        <v>7</v>
      </c>
      <c r="EA1279" s="16">
        <v>33</v>
      </c>
      <c r="EB1279" s="27" t="s">
        <v>185</v>
      </c>
      <c r="EC1279" s="27" t="s">
        <v>185</v>
      </c>
      <c r="ED1279" s="27" t="s">
        <v>182</v>
      </c>
      <c r="EE1279" s="29">
        <v>45085.189027777778</v>
      </c>
      <c r="EF1279" s="28" t="s">
        <v>188</v>
      </c>
      <c r="EG1279" s="28" t="s">
        <v>189</v>
      </c>
      <c r="EH1279" s="28" t="s">
        <v>190</v>
      </c>
      <c r="EI1279" s="29">
        <v>45091.315671296295</v>
      </c>
      <c r="EJ1279" s="28" t="s">
        <v>195</v>
      </c>
      <c r="EK1279" s="28" t="s">
        <v>196</v>
      </c>
      <c r="EL1279" s="28" t="s">
        <v>210</v>
      </c>
      <c r="EM1279" s="45"/>
      <c r="EN1279" s="46" t="str">
        <f t="shared" si="134"/>
        <v>344H064C</v>
      </c>
      <c r="EO1279" s="47">
        <f t="shared" si="135"/>
        <v>45214</v>
      </c>
      <c r="EP1279" s="47">
        <f t="shared" si="136"/>
        <v>45090</v>
      </c>
      <c r="EQ1279" s="48" t="str">
        <f t="shared" ca="1" si="137"/>
        <v>Past</v>
      </c>
      <c r="ER1279" s="49">
        <f t="shared" si="138"/>
        <v>124</v>
      </c>
      <c r="ES1279" s="50"/>
      <c r="ET1279" s="51">
        <f t="shared" si="139"/>
        <v>124</v>
      </c>
      <c r="EU1279" s="52">
        <f t="shared" si="140"/>
        <v>0</v>
      </c>
      <c r="EV1279" s="46"/>
    </row>
    <row r="1280" spans="1:153" ht="14.25" customHeight="1">
      <c r="A1280" s="8">
        <v>1273</v>
      </c>
      <c r="B1280" s="9" t="s">
        <v>3316</v>
      </c>
      <c r="C1280" s="10" t="s">
        <v>142</v>
      </c>
      <c r="D1280" s="10" t="s">
        <v>143</v>
      </c>
      <c r="E1280" s="10" t="s">
        <v>142</v>
      </c>
      <c r="F1280" s="9" t="s">
        <v>144</v>
      </c>
      <c r="G1280" s="10" t="s">
        <v>145</v>
      </c>
      <c r="H1280" s="9" t="s">
        <v>146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336</v>
      </c>
      <c r="S1280" s="9" t="s">
        <v>305</v>
      </c>
      <c r="T1280" s="9" t="s">
        <v>306</v>
      </c>
      <c r="U1280" s="9" t="s">
        <v>361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3369</v>
      </c>
      <c r="AA1280" s="9" t="s">
        <v>363</v>
      </c>
      <c r="AB1280" s="12" t="s">
        <v>2274</v>
      </c>
      <c r="AC1280" s="10" t="s">
        <v>3370</v>
      </c>
      <c r="AD1280" s="9" t="s">
        <v>2276</v>
      </c>
      <c r="AE1280" s="13" t="s">
        <v>2277</v>
      </c>
      <c r="AF1280" s="14" t="s">
        <v>314</v>
      </c>
      <c r="AG1280" s="10" t="s">
        <v>3384</v>
      </c>
      <c r="AH1280" s="11" t="s">
        <v>2297</v>
      </c>
      <c r="AI1280" s="11" t="s">
        <v>369</v>
      </c>
      <c r="AJ1280" s="10" t="s">
        <v>2298</v>
      </c>
      <c r="AK1280" s="11" t="s">
        <v>369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2.8</v>
      </c>
      <c r="AU1280" s="10" t="s">
        <v>150</v>
      </c>
      <c r="AV1280" s="16">
        <v>10400</v>
      </c>
      <c r="AW1280" s="16">
        <v>10400</v>
      </c>
      <c r="AX1280" s="16">
        <v>0</v>
      </c>
      <c r="AY1280" s="16">
        <v>0</v>
      </c>
      <c r="AZ1280" s="16">
        <v>0</v>
      </c>
      <c r="BA1280" s="17">
        <v>45275</v>
      </c>
      <c r="BB1280" s="30" t="s">
        <v>175</v>
      </c>
      <c r="BC1280" s="18">
        <v>45119</v>
      </c>
      <c r="BD1280" s="17">
        <v>45412</v>
      </c>
      <c r="BE1280" s="17">
        <v>45473</v>
      </c>
      <c r="BF1280" s="17">
        <v>45245</v>
      </c>
      <c r="BG1280" s="10">
        <v>86233372</v>
      </c>
      <c r="BH1280" s="9" t="s">
        <v>321</v>
      </c>
      <c r="BI1280" s="19">
        <v>45200</v>
      </c>
      <c r="BJ1280" s="20">
        <v>45201</v>
      </c>
      <c r="BK1280" s="16">
        <v>3000</v>
      </c>
      <c r="BL1280" s="16">
        <v>8400</v>
      </c>
      <c r="BM1280" s="9" t="s">
        <v>177</v>
      </c>
      <c r="BN1280" s="9" t="s">
        <v>383</v>
      </c>
      <c r="BO1280" s="9" t="s">
        <v>156</v>
      </c>
      <c r="BP1280" s="17">
        <v>45275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45121</v>
      </c>
      <c r="CD1280" s="10" t="s">
        <v>156</v>
      </c>
      <c r="CE1280" s="17" t="s">
        <v>156</v>
      </c>
      <c r="CF1280" s="17" t="s">
        <v>156</v>
      </c>
      <c r="CG1280" s="17" t="s">
        <v>156</v>
      </c>
      <c r="CH1280" s="17" t="s">
        <v>156</v>
      </c>
      <c r="CI1280" s="16">
        <v>0</v>
      </c>
      <c r="CJ1280" s="10" t="s">
        <v>156</v>
      </c>
      <c r="CK1280" s="10" t="s">
        <v>156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 t="s">
        <v>156</v>
      </c>
      <c r="CX1280" s="10" t="s">
        <v>193</v>
      </c>
      <c r="CY1280" s="17" t="s">
        <v>156</v>
      </c>
      <c r="CZ1280" s="17" t="s">
        <v>156</v>
      </c>
      <c r="DA1280" s="17" t="s">
        <v>156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 t="s">
        <v>156</v>
      </c>
      <c r="DH1280" s="10" t="s">
        <v>156</v>
      </c>
      <c r="DI1280" s="17" t="s">
        <v>156</v>
      </c>
      <c r="DJ1280" s="17" t="s">
        <v>156</v>
      </c>
      <c r="DK1280" s="17" t="s">
        <v>156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24</v>
      </c>
      <c r="DQ1280" s="16">
        <v>12</v>
      </c>
      <c r="DR1280" s="11">
        <v>12</v>
      </c>
      <c r="DS1280" s="16">
        <v>24</v>
      </c>
      <c r="DT1280" s="16">
        <v>0</v>
      </c>
      <c r="DU1280" s="11" t="s">
        <v>181</v>
      </c>
      <c r="DV1280" s="11" t="s">
        <v>182</v>
      </c>
      <c r="DW1280" s="27" t="s">
        <v>156</v>
      </c>
      <c r="DX1280" s="27" t="s">
        <v>156</v>
      </c>
      <c r="DY1280" s="20" t="s">
        <v>2091</v>
      </c>
      <c r="DZ1280" s="16">
        <v>7</v>
      </c>
      <c r="EA1280" s="16">
        <v>33</v>
      </c>
      <c r="EB1280" s="27" t="s">
        <v>185</v>
      </c>
      <c r="EC1280" s="27" t="s">
        <v>185</v>
      </c>
      <c r="ED1280" s="27" t="s">
        <v>182</v>
      </c>
      <c r="EE1280" s="29">
        <v>45116.828101851854</v>
      </c>
      <c r="EF1280" s="28" t="s">
        <v>188</v>
      </c>
      <c r="EG1280" s="28" t="s">
        <v>189</v>
      </c>
      <c r="EH1280" s="28" t="s">
        <v>190</v>
      </c>
      <c r="EI1280" s="29">
        <v>45116.838449074072</v>
      </c>
      <c r="EJ1280" s="28" t="s">
        <v>197</v>
      </c>
      <c r="EK1280" s="28" t="s">
        <v>156</v>
      </c>
      <c r="EL1280" s="28" t="s">
        <v>198</v>
      </c>
      <c r="EM1280" s="45" t="s">
        <v>3713</v>
      </c>
      <c r="EN1280" s="46" t="str">
        <f t="shared" si="134"/>
        <v>344H064C</v>
      </c>
      <c r="EO1280" s="47">
        <f t="shared" si="135"/>
        <v>45235</v>
      </c>
      <c r="EP1280" s="47" t="str">
        <f t="shared" si="136"/>
        <v/>
      </c>
      <c r="EQ1280" s="48" t="str">
        <f t="shared" ca="1" si="137"/>
        <v>Y</v>
      </c>
      <c r="ER1280" s="49" t="str">
        <f t="shared" si="138"/>
        <v/>
      </c>
      <c r="ES1280" s="50"/>
      <c r="ET1280" s="51" t="str">
        <f t="shared" si="139"/>
        <v/>
      </c>
      <c r="EU1280" s="52" t="str">
        <f t="shared" si="140"/>
        <v/>
      </c>
      <c r="EV1280" s="46"/>
      <c r="EW1280" s="23" t="s">
        <v>3714</v>
      </c>
    </row>
    <row r="1281" spans="1:153" ht="14.25" customHeight="1">
      <c r="A1281" s="8">
        <v>1274</v>
      </c>
      <c r="B1281" s="9" t="s">
        <v>3316</v>
      </c>
      <c r="C1281" s="10" t="s">
        <v>142</v>
      </c>
      <c r="D1281" s="10" t="s">
        <v>143</v>
      </c>
      <c r="E1281" s="10" t="s">
        <v>142</v>
      </c>
      <c r="F1281" s="9" t="s">
        <v>144</v>
      </c>
      <c r="G1281" s="10" t="s">
        <v>145</v>
      </c>
      <c r="H1281" s="9" t="s">
        <v>146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336</v>
      </c>
      <c r="S1281" s="9" t="s">
        <v>305</v>
      </c>
      <c r="T1281" s="9" t="s">
        <v>306</v>
      </c>
      <c r="U1281" s="9" t="s">
        <v>361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3369</v>
      </c>
      <c r="AA1281" s="9" t="s">
        <v>363</v>
      </c>
      <c r="AB1281" s="12" t="s">
        <v>2274</v>
      </c>
      <c r="AC1281" s="10" t="s">
        <v>3370</v>
      </c>
      <c r="AD1281" s="9" t="s">
        <v>2276</v>
      </c>
      <c r="AE1281" s="13" t="s">
        <v>2277</v>
      </c>
      <c r="AF1281" s="14" t="s">
        <v>314</v>
      </c>
      <c r="AG1281" s="10" t="s">
        <v>3384</v>
      </c>
      <c r="AH1281" s="11" t="s">
        <v>2297</v>
      </c>
      <c r="AI1281" s="11" t="s">
        <v>369</v>
      </c>
      <c r="AJ1281" s="10" t="s">
        <v>2298</v>
      </c>
      <c r="AK1281" s="11" t="s">
        <v>369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2.8</v>
      </c>
      <c r="AU1281" s="10" t="s">
        <v>150</v>
      </c>
      <c r="AV1281" s="16">
        <v>10400</v>
      </c>
      <c r="AW1281" s="16">
        <v>10400</v>
      </c>
      <c r="AX1281" s="16">
        <v>0</v>
      </c>
      <c r="AY1281" s="16">
        <v>0</v>
      </c>
      <c r="AZ1281" s="16">
        <v>0</v>
      </c>
      <c r="BA1281" s="17">
        <v>45275</v>
      </c>
      <c r="BB1281" s="30" t="s">
        <v>175</v>
      </c>
      <c r="BC1281" s="18">
        <v>45119</v>
      </c>
      <c r="BD1281" s="17">
        <v>45412</v>
      </c>
      <c r="BE1281" s="17">
        <v>45473</v>
      </c>
      <c r="BF1281" s="17">
        <v>45245</v>
      </c>
      <c r="BG1281" s="10">
        <v>85869028</v>
      </c>
      <c r="BH1281" s="9" t="s">
        <v>258</v>
      </c>
      <c r="BI1281" s="19">
        <v>45231</v>
      </c>
      <c r="BJ1281" s="20">
        <v>45236</v>
      </c>
      <c r="BK1281" s="16">
        <v>2000</v>
      </c>
      <c r="BL1281" s="16">
        <v>5600</v>
      </c>
      <c r="BM1281" s="9" t="s">
        <v>177</v>
      </c>
      <c r="BN1281" s="9" t="s">
        <v>470</v>
      </c>
      <c r="BO1281" s="9" t="s">
        <v>156</v>
      </c>
      <c r="BP1281" s="17">
        <v>45296</v>
      </c>
      <c r="BQ1281" s="17" t="s">
        <v>156</v>
      </c>
      <c r="BR1281" s="17" t="s">
        <v>156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 t="s">
        <v>156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 t="s">
        <v>156</v>
      </c>
      <c r="CD1281" s="10" t="s">
        <v>2496</v>
      </c>
      <c r="CE1281" s="17" t="s">
        <v>156</v>
      </c>
      <c r="CF1281" s="17" t="s">
        <v>156</v>
      </c>
      <c r="CG1281" s="17" t="s">
        <v>156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 t="s">
        <v>156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3098</v>
      </c>
      <c r="CY1281" s="17" t="s">
        <v>156</v>
      </c>
      <c r="CZ1281" s="17" t="s">
        <v>156</v>
      </c>
      <c r="DA1281" s="17" t="s">
        <v>156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3099</v>
      </c>
      <c r="DI1281" s="17" t="s">
        <v>156</v>
      </c>
      <c r="DJ1281" s="17" t="s">
        <v>156</v>
      </c>
      <c r="DK1281" s="17" t="s">
        <v>156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24</v>
      </c>
      <c r="DQ1281" s="16">
        <v>12</v>
      </c>
      <c r="DR1281" s="11">
        <v>12</v>
      </c>
      <c r="DS1281" s="16">
        <v>24</v>
      </c>
      <c r="DT1281" s="16">
        <v>0</v>
      </c>
      <c r="DU1281" s="11" t="s">
        <v>181</v>
      </c>
      <c r="DV1281" s="11" t="s">
        <v>182</v>
      </c>
      <c r="DW1281" s="27" t="s">
        <v>156</v>
      </c>
      <c r="DX1281" s="27" t="s">
        <v>156</v>
      </c>
      <c r="DY1281" s="20" t="s">
        <v>3068</v>
      </c>
      <c r="DZ1281" s="16">
        <v>7</v>
      </c>
      <c r="EA1281" s="16">
        <v>33</v>
      </c>
      <c r="EB1281" s="27" t="s">
        <v>185</v>
      </c>
      <c r="EC1281" s="27" t="s">
        <v>185</v>
      </c>
      <c r="ED1281" s="27" t="s">
        <v>182</v>
      </c>
      <c r="EE1281" s="29">
        <v>45085.189027777778</v>
      </c>
      <c r="EF1281" s="28" t="s">
        <v>188</v>
      </c>
      <c r="EG1281" s="28" t="s">
        <v>189</v>
      </c>
      <c r="EH1281" s="28" t="s">
        <v>190</v>
      </c>
      <c r="EI1281" s="29">
        <v>45116.828101851854</v>
      </c>
      <c r="EJ1281" s="28" t="s">
        <v>188</v>
      </c>
      <c r="EK1281" s="28" t="s">
        <v>189</v>
      </c>
      <c r="EL1281" s="28" t="s">
        <v>190</v>
      </c>
      <c r="EM1281" s="45" t="s">
        <v>3713</v>
      </c>
      <c r="EN1281" s="46" t="str">
        <f t="shared" si="134"/>
        <v>344H064C</v>
      </c>
      <c r="EO1281" s="47">
        <f t="shared" si="135"/>
        <v>45256</v>
      </c>
      <c r="EP1281" s="47" t="str">
        <f t="shared" si="136"/>
        <v/>
      </c>
      <c r="EQ1281" s="48" t="str">
        <f t="shared" ca="1" si="137"/>
        <v>Y</v>
      </c>
      <c r="ER1281" s="49" t="str">
        <f t="shared" si="138"/>
        <v/>
      </c>
      <c r="ES1281" s="50"/>
      <c r="ET1281" s="51" t="str">
        <f t="shared" si="139"/>
        <v/>
      </c>
      <c r="EU1281" s="52" t="str">
        <f t="shared" si="140"/>
        <v/>
      </c>
      <c r="EV1281" s="46"/>
      <c r="EW1281" s="23" t="s">
        <v>3721</v>
      </c>
    </row>
    <row r="1282" spans="1:153" ht="14.25" customHeight="1">
      <c r="A1282" s="8">
        <v>1275</v>
      </c>
      <c r="B1282" s="9" t="s">
        <v>3316</v>
      </c>
      <c r="C1282" s="10" t="s">
        <v>142</v>
      </c>
      <c r="D1282" s="10" t="s">
        <v>143</v>
      </c>
      <c r="E1282" s="10" t="s">
        <v>142</v>
      </c>
      <c r="F1282" s="9" t="s">
        <v>144</v>
      </c>
      <c r="G1282" s="10" t="s">
        <v>145</v>
      </c>
      <c r="H1282" s="9" t="s">
        <v>146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336</v>
      </c>
      <c r="S1282" s="9" t="s">
        <v>305</v>
      </c>
      <c r="T1282" s="9" t="s">
        <v>306</v>
      </c>
      <c r="U1282" s="9" t="s">
        <v>361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3369</v>
      </c>
      <c r="AA1282" s="9" t="s">
        <v>363</v>
      </c>
      <c r="AB1282" s="12" t="s">
        <v>2274</v>
      </c>
      <c r="AC1282" s="10" t="s">
        <v>3370</v>
      </c>
      <c r="AD1282" s="9" t="s">
        <v>2276</v>
      </c>
      <c r="AE1282" s="13" t="s">
        <v>2277</v>
      </c>
      <c r="AF1282" s="14" t="s">
        <v>314</v>
      </c>
      <c r="AG1282" s="10" t="s">
        <v>3384</v>
      </c>
      <c r="AH1282" s="11" t="s">
        <v>2297</v>
      </c>
      <c r="AI1282" s="11" t="s">
        <v>369</v>
      </c>
      <c r="AJ1282" s="10" t="s">
        <v>2298</v>
      </c>
      <c r="AK1282" s="11" t="s">
        <v>369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2.8</v>
      </c>
      <c r="AU1282" s="10" t="s">
        <v>150</v>
      </c>
      <c r="AV1282" s="16">
        <v>10400</v>
      </c>
      <c r="AW1282" s="16">
        <v>10400</v>
      </c>
      <c r="AX1282" s="16">
        <v>0</v>
      </c>
      <c r="AY1282" s="16">
        <v>0</v>
      </c>
      <c r="AZ1282" s="16">
        <v>0</v>
      </c>
      <c r="BA1282" s="17">
        <v>45275</v>
      </c>
      <c r="BB1282" s="30" t="s">
        <v>175</v>
      </c>
      <c r="BC1282" s="18">
        <v>45119</v>
      </c>
      <c r="BD1282" s="17">
        <v>45412</v>
      </c>
      <c r="BE1282" s="17">
        <v>45473</v>
      </c>
      <c r="BF1282" s="17">
        <v>45245</v>
      </c>
      <c r="BG1282" s="10">
        <v>85869030</v>
      </c>
      <c r="BH1282" s="9" t="s">
        <v>303</v>
      </c>
      <c r="BI1282" s="19">
        <v>45292</v>
      </c>
      <c r="BJ1282" s="20">
        <v>45292</v>
      </c>
      <c r="BK1282" s="16">
        <v>2000</v>
      </c>
      <c r="BL1282" s="16">
        <v>5600</v>
      </c>
      <c r="BM1282" s="9" t="s">
        <v>177</v>
      </c>
      <c r="BN1282" s="9" t="s">
        <v>470</v>
      </c>
      <c r="BO1282" s="9" t="s">
        <v>156</v>
      </c>
      <c r="BP1282" s="17">
        <v>45353</v>
      </c>
      <c r="BQ1282" s="17" t="s">
        <v>156</v>
      </c>
      <c r="BR1282" s="17" t="s">
        <v>156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 t="s">
        <v>156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 t="s">
        <v>156</v>
      </c>
      <c r="CD1282" s="10" t="s">
        <v>2893</v>
      </c>
      <c r="CE1282" s="17" t="s">
        <v>156</v>
      </c>
      <c r="CF1282" s="17" t="s">
        <v>156</v>
      </c>
      <c r="CG1282" s="17" t="s">
        <v>156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 t="s">
        <v>156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 t="s">
        <v>156</v>
      </c>
      <c r="CX1282" s="10" t="s">
        <v>3375</v>
      </c>
      <c r="CY1282" s="17" t="s">
        <v>156</v>
      </c>
      <c r="CZ1282" s="17" t="s">
        <v>156</v>
      </c>
      <c r="DA1282" s="17" t="s">
        <v>156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 t="s">
        <v>156</v>
      </c>
      <c r="DH1282" s="10" t="s">
        <v>3376</v>
      </c>
      <c r="DI1282" s="17" t="s">
        <v>156</v>
      </c>
      <c r="DJ1282" s="17" t="s">
        <v>156</v>
      </c>
      <c r="DK1282" s="17" t="s">
        <v>156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24</v>
      </c>
      <c r="DQ1282" s="16">
        <v>12</v>
      </c>
      <c r="DR1282" s="11">
        <v>12</v>
      </c>
      <c r="DS1282" s="16">
        <v>24</v>
      </c>
      <c r="DT1282" s="16">
        <v>0</v>
      </c>
      <c r="DU1282" s="11" t="s">
        <v>181</v>
      </c>
      <c r="DV1282" s="11" t="s">
        <v>182</v>
      </c>
      <c r="DW1282" s="27" t="s">
        <v>156</v>
      </c>
      <c r="DX1282" s="27" t="s">
        <v>156</v>
      </c>
      <c r="DY1282" s="20" t="s">
        <v>3377</v>
      </c>
      <c r="DZ1282" s="16">
        <v>7</v>
      </c>
      <c r="EA1282" s="16">
        <v>33</v>
      </c>
      <c r="EB1282" s="27" t="s">
        <v>185</v>
      </c>
      <c r="EC1282" s="27" t="s">
        <v>185</v>
      </c>
      <c r="ED1282" s="27" t="s">
        <v>182</v>
      </c>
      <c r="EE1282" s="29">
        <v>45085.189027777778</v>
      </c>
      <c r="EF1282" s="28" t="s">
        <v>188</v>
      </c>
      <c r="EG1282" s="28" t="s">
        <v>189</v>
      </c>
      <c r="EH1282" s="28" t="s">
        <v>190</v>
      </c>
      <c r="EI1282" s="29">
        <v>45098.531585648147</v>
      </c>
      <c r="EJ1282" s="28" t="s">
        <v>542</v>
      </c>
      <c r="EK1282" s="28" t="s">
        <v>156</v>
      </c>
      <c r="EL1282" s="28" t="s">
        <v>543</v>
      </c>
      <c r="EM1282" s="45" t="s">
        <v>3713</v>
      </c>
      <c r="EN1282" s="46" t="str">
        <f t="shared" si="134"/>
        <v>344H064C</v>
      </c>
      <c r="EO1282" s="47">
        <f t="shared" si="135"/>
        <v>45313</v>
      </c>
      <c r="EP1282" s="47" t="str">
        <f t="shared" si="136"/>
        <v/>
      </c>
      <c r="EQ1282" s="48" t="str">
        <f t="shared" ca="1" si="137"/>
        <v>Y</v>
      </c>
      <c r="ER1282" s="49" t="str">
        <f t="shared" si="138"/>
        <v/>
      </c>
      <c r="ES1282" s="50"/>
      <c r="ET1282" s="51" t="str">
        <f t="shared" si="139"/>
        <v/>
      </c>
      <c r="EU1282" s="52" t="str">
        <f t="shared" si="140"/>
        <v/>
      </c>
      <c r="EV1282" s="46"/>
      <c r="EW1282" s="23" t="s">
        <v>3721</v>
      </c>
    </row>
    <row r="1283" spans="1:153" ht="14.25" customHeight="1">
      <c r="A1283" s="8">
        <v>1276</v>
      </c>
      <c r="B1283" s="9" t="s">
        <v>3316</v>
      </c>
      <c r="C1283" s="10" t="s">
        <v>142</v>
      </c>
      <c r="D1283" s="10" t="s">
        <v>143</v>
      </c>
      <c r="E1283" s="10" t="s">
        <v>142</v>
      </c>
      <c r="F1283" s="9" t="s">
        <v>144</v>
      </c>
      <c r="G1283" s="10" t="s">
        <v>145</v>
      </c>
      <c r="H1283" s="9" t="s">
        <v>146</v>
      </c>
      <c r="I1283" s="9" t="s">
        <v>147</v>
      </c>
      <c r="J1283" s="9" t="s">
        <v>148</v>
      </c>
      <c r="K1283" s="9" t="s">
        <v>147</v>
      </c>
      <c r="L1283" s="9" t="s">
        <v>148</v>
      </c>
      <c r="M1283" s="9" t="s">
        <v>149</v>
      </c>
      <c r="N1283" s="9" t="s">
        <v>150</v>
      </c>
      <c r="O1283" s="9" t="s">
        <v>151</v>
      </c>
      <c r="P1283" s="9" t="s">
        <v>142</v>
      </c>
      <c r="Q1283" s="9" t="s">
        <v>152</v>
      </c>
      <c r="R1283" s="9" t="s">
        <v>336</v>
      </c>
      <c r="S1283" s="9" t="s">
        <v>305</v>
      </c>
      <c r="T1283" s="9" t="s">
        <v>306</v>
      </c>
      <c r="U1283" s="9" t="s">
        <v>361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3369</v>
      </c>
      <c r="AA1283" s="9" t="s">
        <v>363</v>
      </c>
      <c r="AB1283" s="12" t="s">
        <v>2274</v>
      </c>
      <c r="AC1283" s="10" t="s">
        <v>3370</v>
      </c>
      <c r="AD1283" s="9" t="s">
        <v>2276</v>
      </c>
      <c r="AE1283" s="13" t="s">
        <v>2277</v>
      </c>
      <c r="AF1283" s="14" t="s">
        <v>314</v>
      </c>
      <c r="AG1283" s="10" t="s">
        <v>3384</v>
      </c>
      <c r="AH1283" s="11" t="s">
        <v>2297</v>
      </c>
      <c r="AI1283" s="11" t="s">
        <v>369</v>
      </c>
      <c r="AJ1283" s="10" t="s">
        <v>2298</v>
      </c>
      <c r="AK1283" s="11" t="s">
        <v>369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2.8</v>
      </c>
      <c r="AU1283" s="10" t="s">
        <v>150</v>
      </c>
      <c r="AV1283" s="16">
        <v>10400</v>
      </c>
      <c r="AW1283" s="16">
        <v>10400</v>
      </c>
      <c r="AX1283" s="16">
        <v>0</v>
      </c>
      <c r="AY1283" s="16">
        <v>0</v>
      </c>
      <c r="AZ1283" s="16">
        <v>0</v>
      </c>
      <c r="BA1283" s="17">
        <v>45275</v>
      </c>
      <c r="BB1283" s="30" t="s">
        <v>175</v>
      </c>
      <c r="BC1283" s="18">
        <v>45119</v>
      </c>
      <c r="BD1283" s="17">
        <v>45412</v>
      </c>
      <c r="BE1283" s="17">
        <v>45473</v>
      </c>
      <c r="BF1283" s="17">
        <v>45245</v>
      </c>
      <c r="BG1283" s="10">
        <v>86179740</v>
      </c>
      <c r="BH1283" s="9" t="s">
        <v>247</v>
      </c>
      <c r="BI1283" s="19">
        <v>45323</v>
      </c>
      <c r="BJ1283" s="20">
        <v>45334</v>
      </c>
      <c r="BK1283" s="16">
        <v>800</v>
      </c>
      <c r="BL1283" s="16">
        <v>2240</v>
      </c>
      <c r="BM1283" s="9" t="s">
        <v>177</v>
      </c>
      <c r="BN1283" s="9" t="s">
        <v>470</v>
      </c>
      <c r="BO1283" s="9" t="s">
        <v>156</v>
      </c>
      <c r="BP1283" s="17">
        <v>45380</v>
      </c>
      <c r="BQ1283" s="17" t="s">
        <v>156</v>
      </c>
      <c r="BR1283" s="17">
        <v>45380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>
        <v>45111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 t="s">
        <v>156</v>
      </c>
      <c r="CD1283" s="10" t="s">
        <v>156</v>
      </c>
      <c r="CE1283" s="17" t="s">
        <v>156</v>
      </c>
      <c r="CF1283" s="17" t="s">
        <v>156</v>
      </c>
      <c r="CG1283" s="17">
        <v>45111</v>
      </c>
      <c r="CH1283" s="17" t="s">
        <v>156</v>
      </c>
      <c r="CI1283" s="16">
        <v>0</v>
      </c>
      <c r="CJ1283" s="10" t="s">
        <v>156</v>
      </c>
      <c r="CK1283" s="10" t="s">
        <v>156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>
        <v>45111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 t="s">
        <v>156</v>
      </c>
      <c r="CX1283" s="10" t="s">
        <v>193</v>
      </c>
      <c r="CY1283" s="17" t="s">
        <v>156</v>
      </c>
      <c r="CZ1283" s="17" t="s">
        <v>156</v>
      </c>
      <c r="DA1283" s="17">
        <v>45111</v>
      </c>
      <c r="DB1283" s="17" t="s">
        <v>156</v>
      </c>
      <c r="DC1283" s="16">
        <v>0</v>
      </c>
      <c r="DD1283" s="10" t="s">
        <v>156</v>
      </c>
      <c r="DE1283" s="10" t="s">
        <v>156</v>
      </c>
      <c r="DF1283" s="18" t="s">
        <v>156</v>
      </c>
      <c r="DG1283" s="17" t="s">
        <v>156</v>
      </c>
      <c r="DH1283" s="10" t="s">
        <v>156</v>
      </c>
      <c r="DI1283" s="17" t="s">
        <v>156</v>
      </c>
      <c r="DJ1283" s="17" t="s">
        <v>156</v>
      </c>
      <c r="DK1283" s="17">
        <v>45111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24</v>
      </c>
      <c r="DQ1283" s="16">
        <v>12</v>
      </c>
      <c r="DR1283" s="11">
        <v>12</v>
      </c>
      <c r="DS1283" s="16">
        <v>24</v>
      </c>
      <c r="DT1283" s="16">
        <v>0</v>
      </c>
      <c r="DU1283" s="11" t="s">
        <v>181</v>
      </c>
      <c r="DV1283" s="11" t="s">
        <v>182</v>
      </c>
      <c r="DW1283" s="27" t="s">
        <v>156</v>
      </c>
      <c r="DX1283" s="27" t="s">
        <v>156</v>
      </c>
      <c r="DY1283" s="20" t="s">
        <v>3327</v>
      </c>
      <c r="DZ1283" s="16">
        <v>7</v>
      </c>
      <c r="EA1283" s="16">
        <v>33</v>
      </c>
      <c r="EB1283" s="27" t="s">
        <v>185</v>
      </c>
      <c r="EC1283" s="27" t="s">
        <v>185</v>
      </c>
      <c r="ED1283" s="27" t="s">
        <v>182</v>
      </c>
      <c r="EE1283" s="29">
        <v>45112.012511574074</v>
      </c>
      <c r="EF1283" s="28" t="s">
        <v>186</v>
      </c>
      <c r="EG1283" s="28" t="s">
        <v>156</v>
      </c>
      <c r="EH1283" s="28" t="s">
        <v>187</v>
      </c>
      <c r="EI1283" s="29">
        <v>45118.567106481481</v>
      </c>
      <c r="EJ1283" s="28" t="s">
        <v>188</v>
      </c>
      <c r="EK1283" s="28" t="s">
        <v>189</v>
      </c>
      <c r="EL1283" s="28" t="s">
        <v>3381</v>
      </c>
      <c r="EM1283" s="45" t="s">
        <v>3713</v>
      </c>
      <c r="EN1283" s="46" t="str">
        <f t="shared" si="134"/>
        <v>344H064C</v>
      </c>
      <c r="EO1283" s="47">
        <f t="shared" si="135"/>
        <v>45340</v>
      </c>
      <c r="EP1283" s="47" t="str">
        <f t="shared" si="136"/>
        <v/>
      </c>
      <c r="EQ1283" s="48" t="str">
        <f t="shared" ca="1" si="137"/>
        <v>Y</v>
      </c>
      <c r="ER1283" s="49" t="str">
        <f t="shared" si="138"/>
        <v/>
      </c>
      <c r="ES1283" s="50"/>
      <c r="ET1283" s="51" t="str">
        <f t="shared" si="139"/>
        <v/>
      </c>
      <c r="EU1283" s="52" t="str">
        <f t="shared" si="140"/>
        <v/>
      </c>
      <c r="EV1283" s="46"/>
      <c r="EW1283" s="23" t="s">
        <v>3721</v>
      </c>
    </row>
    <row r="1284" spans="1:153" ht="14.25" customHeight="1">
      <c r="A1284" s="8">
        <v>1277</v>
      </c>
      <c r="B1284" s="9" t="s">
        <v>3316</v>
      </c>
      <c r="C1284" s="10" t="s">
        <v>142</v>
      </c>
      <c r="D1284" s="10" t="s">
        <v>143</v>
      </c>
      <c r="E1284" s="10" t="s">
        <v>142</v>
      </c>
      <c r="F1284" s="9" t="s">
        <v>144</v>
      </c>
      <c r="G1284" s="10" t="s">
        <v>145</v>
      </c>
      <c r="H1284" s="9" t="s">
        <v>146</v>
      </c>
      <c r="I1284" s="9" t="s">
        <v>147</v>
      </c>
      <c r="J1284" s="9" t="s">
        <v>148</v>
      </c>
      <c r="K1284" s="9" t="s">
        <v>147</v>
      </c>
      <c r="L1284" s="9" t="s">
        <v>148</v>
      </c>
      <c r="M1284" s="9" t="s">
        <v>149</v>
      </c>
      <c r="N1284" s="9" t="s">
        <v>150</v>
      </c>
      <c r="O1284" s="9" t="s">
        <v>151</v>
      </c>
      <c r="P1284" s="9" t="s">
        <v>142</v>
      </c>
      <c r="Q1284" s="9" t="s">
        <v>152</v>
      </c>
      <c r="R1284" s="9" t="s">
        <v>336</v>
      </c>
      <c r="S1284" s="9" t="s">
        <v>305</v>
      </c>
      <c r="T1284" s="9" t="s">
        <v>306</v>
      </c>
      <c r="U1284" s="9" t="s">
        <v>361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3369</v>
      </c>
      <c r="AA1284" s="9" t="s">
        <v>363</v>
      </c>
      <c r="AB1284" s="12" t="s">
        <v>2274</v>
      </c>
      <c r="AC1284" s="10" t="s">
        <v>3388</v>
      </c>
      <c r="AD1284" s="9" t="s">
        <v>366</v>
      </c>
      <c r="AE1284" s="13" t="s">
        <v>2306</v>
      </c>
      <c r="AF1284" s="14" t="s">
        <v>314</v>
      </c>
      <c r="AG1284" s="10" t="s">
        <v>3389</v>
      </c>
      <c r="AH1284" s="11" t="s">
        <v>368</v>
      </c>
      <c r="AI1284" s="11" t="s">
        <v>369</v>
      </c>
      <c r="AJ1284" s="10" t="s">
        <v>370</v>
      </c>
      <c r="AK1284" s="11" t="s">
        <v>369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2.8</v>
      </c>
      <c r="AU1284" s="10" t="s">
        <v>142</v>
      </c>
      <c r="AV1284" s="16">
        <v>11000</v>
      </c>
      <c r="AW1284" s="16">
        <v>11000</v>
      </c>
      <c r="AX1284" s="16">
        <v>0</v>
      </c>
      <c r="AY1284" s="16">
        <v>0</v>
      </c>
      <c r="AZ1284" s="16">
        <v>0</v>
      </c>
      <c r="BA1284" s="17">
        <v>45275</v>
      </c>
      <c r="BB1284" s="30" t="s">
        <v>175</v>
      </c>
      <c r="BC1284" s="18">
        <v>45119</v>
      </c>
      <c r="BD1284" s="17">
        <v>45412</v>
      </c>
      <c r="BE1284" s="17">
        <v>45473</v>
      </c>
      <c r="BF1284" s="17">
        <v>45245</v>
      </c>
      <c r="BG1284" s="10">
        <v>85591142</v>
      </c>
      <c r="BH1284" s="9" t="s">
        <v>414</v>
      </c>
      <c r="BI1284" s="19">
        <v>45139</v>
      </c>
      <c r="BJ1284" s="20">
        <v>45145</v>
      </c>
      <c r="BK1284" s="16">
        <v>6036</v>
      </c>
      <c r="BL1284" s="16">
        <v>16901</v>
      </c>
      <c r="BM1284" s="9" t="s">
        <v>177</v>
      </c>
      <c r="BN1284" s="9" t="s">
        <v>436</v>
      </c>
      <c r="BO1284" s="9" t="s">
        <v>635</v>
      </c>
      <c r="BP1284" s="17">
        <v>45245</v>
      </c>
      <c r="BQ1284" s="17">
        <v>45245</v>
      </c>
      <c r="BR1284" s="17">
        <v>45254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>
        <v>45062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45086</v>
      </c>
      <c r="CD1284" s="10" t="s">
        <v>156</v>
      </c>
      <c r="CE1284" s="17" t="s">
        <v>156</v>
      </c>
      <c r="CF1284" s="17" t="s">
        <v>156</v>
      </c>
      <c r="CG1284" s="17">
        <v>45062</v>
      </c>
      <c r="CH1284" s="17">
        <v>45090</v>
      </c>
      <c r="CI1284" s="16">
        <v>5000</v>
      </c>
      <c r="CJ1284" s="10" t="s">
        <v>3390</v>
      </c>
      <c r="CK1284" s="10" t="s">
        <v>230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>
        <v>45062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45104</v>
      </c>
      <c r="CX1284" s="10" t="s">
        <v>2991</v>
      </c>
      <c r="CY1284" s="17" t="s">
        <v>156</v>
      </c>
      <c r="CZ1284" s="17" t="s">
        <v>156</v>
      </c>
      <c r="DA1284" s="17">
        <v>45062</v>
      </c>
      <c r="DB1284" s="17">
        <v>45100</v>
      </c>
      <c r="DC1284" s="16">
        <v>6036</v>
      </c>
      <c r="DD1284" s="10" t="s">
        <v>3391</v>
      </c>
      <c r="DE1284" s="10" t="s">
        <v>417</v>
      </c>
      <c r="DF1284" s="18" t="s">
        <v>156</v>
      </c>
      <c r="DG1284" s="17">
        <v>45118</v>
      </c>
      <c r="DH1284" s="10" t="s">
        <v>2852</v>
      </c>
      <c r="DI1284" s="17" t="s">
        <v>156</v>
      </c>
      <c r="DJ1284" s="17" t="s">
        <v>156</v>
      </c>
      <c r="DK1284" s="17">
        <v>45062</v>
      </c>
      <c r="DL1284" s="17">
        <v>45114</v>
      </c>
      <c r="DM1284" s="16">
        <v>6036</v>
      </c>
      <c r="DN1284" s="10" t="s">
        <v>3392</v>
      </c>
      <c r="DO1284" s="10" t="s">
        <v>661</v>
      </c>
      <c r="DP1284" s="16">
        <v>24</v>
      </c>
      <c r="DQ1284" s="16">
        <v>12</v>
      </c>
      <c r="DR1284" s="11">
        <v>12</v>
      </c>
      <c r="DS1284" s="16">
        <v>24</v>
      </c>
      <c r="DT1284" s="16">
        <v>0</v>
      </c>
      <c r="DU1284" s="11" t="s">
        <v>181</v>
      </c>
      <c r="DV1284" s="11" t="s">
        <v>182</v>
      </c>
      <c r="DW1284" s="27" t="s">
        <v>156</v>
      </c>
      <c r="DX1284" s="27" t="s">
        <v>156</v>
      </c>
      <c r="DY1284" s="20" t="s">
        <v>2088</v>
      </c>
      <c r="DZ1284" s="16">
        <v>7</v>
      </c>
      <c r="EA1284" s="16">
        <v>33</v>
      </c>
      <c r="EB1284" s="27" t="s">
        <v>185</v>
      </c>
      <c r="EC1284" s="27" t="s">
        <v>185</v>
      </c>
      <c r="ED1284" s="27" t="s">
        <v>182</v>
      </c>
      <c r="EE1284" s="29">
        <v>45063.012118055558</v>
      </c>
      <c r="EF1284" s="28" t="s">
        <v>186</v>
      </c>
      <c r="EG1284" s="28" t="s">
        <v>156</v>
      </c>
      <c r="EH1284" s="28" t="s">
        <v>187</v>
      </c>
      <c r="EI1284" s="29">
        <v>45114.722187500003</v>
      </c>
      <c r="EJ1284" s="28" t="s">
        <v>235</v>
      </c>
      <c r="EK1284" s="28" t="s">
        <v>236</v>
      </c>
      <c r="EL1284" s="28" t="s">
        <v>237</v>
      </c>
      <c r="EM1284" s="45" t="s">
        <v>3713</v>
      </c>
      <c r="EN1284" s="46" t="str">
        <f t="shared" si="134"/>
        <v>344H050A</v>
      </c>
      <c r="EO1284" s="47">
        <f t="shared" si="135"/>
        <v>45205</v>
      </c>
      <c r="EP1284" s="47">
        <f t="shared" si="136"/>
        <v>45104</v>
      </c>
      <c r="EQ1284" s="48" t="str">
        <f t="shared" ca="1" si="137"/>
        <v>Past</v>
      </c>
      <c r="ER1284" s="49">
        <f t="shared" si="138"/>
        <v>101</v>
      </c>
      <c r="ES1284" s="50"/>
      <c r="ET1284" s="51">
        <f t="shared" si="139"/>
        <v>101</v>
      </c>
      <c r="EU1284" s="52">
        <f t="shared" si="140"/>
        <v>609636</v>
      </c>
      <c r="EV1284" s="46"/>
      <c r="EW1284" s="23" t="s">
        <v>3714</v>
      </c>
    </row>
    <row r="1285" spans="1:153" ht="14.25" customHeight="1">
      <c r="A1285" s="8">
        <v>1278</v>
      </c>
      <c r="B1285" s="9" t="s">
        <v>3316</v>
      </c>
      <c r="C1285" s="10" t="s">
        <v>142</v>
      </c>
      <c r="D1285" s="10" t="s">
        <v>143</v>
      </c>
      <c r="E1285" s="10" t="s">
        <v>142</v>
      </c>
      <c r="F1285" s="9" t="s">
        <v>144</v>
      </c>
      <c r="G1285" s="10" t="s">
        <v>145</v>
      </c>
      <c r="H1285" s="9" t="s">
        <v>146</v>
      </c>
      <c r="I1285" s="9" t="s">
        <v>147</v>
      </c>
      <c r="J1285" s="9" t="s">
        <v>148</v>
      </c>
      <c r="K1285" s="9" t="s">
        <v>147</v>
      </c>
      <c r="L1285" s="9" t="s">
        <v>148</v>
      </c>
      <c r="M1285" s="9" t="s">
        <v>149</v>
      </c>
      <c r="N1285" s="9" t="s">
        <v>150</v>
      </c>
      <c r="O1285" s="9" t="s">
        <v>151</v>
      </c>
      <c r="P1285" s="9" t="s">
        <v>142</v>
      </c>
      <c r="Q1285" s="9" t="s">
        <v>152</v>
      </c>
      <c r="R1285" s="9" t="s">
        <v>336</v>
      </c>
      <c r="S1285" s="9" t="s">
        <v>305</v>
      </c>
      <c r="T1285" s="9" t="s">
        <v>306</v>
      </c>
      <c r="U1285" s="9" t="s">
        <v>361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3369</v>
      </c>
      <c r="AA1285" s="9" t="s">
        <v>363</v>
      </c>
      <c r="AB1285" s="12" t="s">
        <v>2274</v>
      </c>
      <c r="AC1285" s="10" t="s">
        <v>3388</v>
      </c>
      <c r="AD1285" s="9" t="s">
        <v>366</v>
      </c>
      <c r="AE1285" s="13" t="s">
        <v>2306</v>
      </c>
      <c r="AF1285" s="14" t="s">
        <v>314</v>
      </c>
      <c r="AG1285" s="10" t="s">
        <v>3389</v>
      </c>
      <c r="AH1285" s="11" t="s">
        <v>368</v>
      </c>
      <c r="AI1285" s="11" t="s">
        <v>369</v>
      </c>
      <c r="AJ1285" s="10" t="s">
        <v>370</v>
      </c>
      <c r="AK1285" s="11" t="s">
        <v>369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2.8</v>
      </c>
      <c r="AU1285" s="10" t="s">
        <v>142</v>
      </c>
      <c r="AV1285" s="16">
        <v>11000</v>
      </c>
      <c r="AW1285" s="16">
        <v>11000</v>
      </c>
      <c r="AX1285" s="16">
        <v>0</v>
      </c>
      <c r="AY1285" s="16">
        <v>0</v>
      </c>
      <c r="AZ1285" s="16">
        <v>0</v>
      </c>
      <c r="BA1285" s="17">
        <v>45275</v>
      </c>
      <c r="BB1285" s="30" t="s">
        <v>175</v>
      </c>
      <c r="BC1285" s="18">
        <v>45119</v>
      </c>
      <c r="BD1285" s="17">
        <v>45412</v>
      </c>
      <c r="BE1285" s="17">
        <v>45473</v>
      </c>
      <c r="BF1285" s="17">
        <v>45245</v>
      </c>
      <c r="BG1285" s="10">
        <v>85971969</v>
      </c>
      <c r="BH1285" s="9" t="s">
        <v>319</v>
      </c>
      <c r="BI1285" s="19">
        <v>45200</v>
      </c>
      <c r="BJ1285" s="20">
        <v>45201</v>
      </c>
      <c r="BK1285" s="16">
        <v>1000</v>
      </c>
      <c r="BL1285" s="16">
        <v>2800</v>
      </c>
      <c r="BM1285" s="9" t="s">
        <v>177</v>
      </c>
      <c r="BN1285" s="9" t="s">
        <v>383</v>
      </c>
      <c r="BO1285" s="9" t="s">
        <v>156</v>
      </c>
      <c r="BP1285" s="17">
        <v>45275</v>
      </c>
      <c r="BQ1285" s="17" t="s">
        <v>156</v>
      </c>
      <c r="BR1285" s="17">
        <v>45254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45092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45099</v>
      </c>
      <c r="CD1285" s="10" t="s">
        <v>156</v>
      </c>
      <c r="CE1285" s="17" t="s">
        <v>156</v>
      </c>
      <c r="CF1285" s="17" t="s">
        <v>156</v>
      </c>
      <c r="CG1285" s="17">
        <v>45092</v>
      </c>
      <c r="CH1285" s="17">
        <v>45099</v>
      </c>
      <c r="CI1285" s="16">
        <v>1000</v>
      </c>
      <c r="CJ1285" s="10" t="s">
        <v>3393</v>
      </c>
      <c r="CK1285" s="10" t="s">
        <v>230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45092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 t="s">
        <v>156</v>
      </c>
      <c r="CX1285" s="10" t="s">
        <v>193</v>
      </c>
      <c r="CY1285" s="17" t="s">
        <v>156</v>
      </c>
      <c r="CZ1285" s="17" t="s">
        <v>156</v>
      </c>
      <c r="DA1285" s="17">
        <v>45092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 t="s">
        <v>156</v>
      </c>
      <c r="DH1285" s="10" t="s">
        <v>156</v>
      </c>
      <c r="DI1285" s="17" t="s">
        <v>156</v>
      </c>
      <c r="DJ1285" s="17" t="s">
        <v>156</v>
      </c>
      <c r="DK1285" s="17">
        <v>45092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24</v>
      </c>
      <c r="DQ1285" s="16">
        <v>12</v>
      </c>
      <c r="DR1285" s="11">
        <v>12</v>
      </c>
      <c r="DS1285" s="16">
        <v>24</v>
      </c>
      <c r="DT1285" s="16">
        <v>0</v>
      </c>
      <c r="DU1285" s="11" t="s">
        <v>181</v>
      </c>
      <c r="DV1285" s="11" t="s">
        <v>182</v>
      </c>
      <c r="DW1285" s="27" t="s">
        <v>156</v>
      </c>
      <c r="DX1285" s="27" t="s">
        <v>156</v>
      </c>
      <c r="DY1285" s="20" t="s">
        <v>2091</v>
      </c>
      <c r="DZ1285" s="16">
        <v>7</v>
      </c>
      <c r="EA1285" s="16">
        <v>33</v>
      </c>
      <c r="EB1285" s="27" t="s">
        <v>185</v>
      </c>
      <c r="EC1285" s="27" t="s">
        <v>185</v>
      </c>
      <c r="ED1285" s="27" t="s">
        <v>182</v>
      </c>
      <c r="EE1285" s="29">
        <v>45093.030046296299</v>
      </c>
      <c r="EF1285" s="28" t="s">
        <v>186</v>
      </c>
      <c r="EG1285" s="28" t="s">
        <v>156</v>
      </c>
      <c r="EH1285" s="28" t="s">
        <v>187</v>
      </c>
      <c r="EI1285" s="29">
        <v>45103.816863425927</v>
      </c>
      <c r="EJ1285" s="28" t="s">
        <v>197</v>
      </c>
      <c r="EK1285" s="28" t="s">
        <v>156</v>
      </c>
      <c r="EL1285" s="28" t="s">
        <v>198</v>
      </c>
      <c r="EM1285" s="45" t="s">
        <v>3713</v>
      </c>
      <c r="EN1285" s="46" t="str">
        <f t="shared" si="134"/>
        <v>344H050A</v>
      </c>
      <c r="EO1285" s="47">
        <f t="shared" si="135"/>
        <v>45235</v>
      </c>
      <c r="EP1285" s="47" t="str">
        <f t="shared" si="136"/>
        <v/>
      </c>
      <c r="EQ1285" s="48" t="str">
        <f t="shared" ca="1" si="137"/>
        <v>Y</v>
      </c>
      <c r="ER1285" s="49" t="str">
        <f t="shared" si="138"/>
        <v/>
      </c>
      <c r="ES1285" s="50"/>
      <c r="ET1285" s="51" t="str">
        <f t="shared" si="139"/>
        <v/>
      </c>
      <c r="EU1285" s="52" t="str">
        <f t="shared" si="140"/>
        <v/>
      </c>
      <c r="EV1285" s="46"/>
      <c r="EW1285" s="23" t="s">
        <v>3714</v>
      </c>
    </row>
    <row r="1286" spans="1:153" ht="14.25" customHeight="1">
      <c r="A1286" s="8">
        <v>1279</v>
      </c>
      <c r="B1286" s="9" t="s">
        <v>3316</v>
      </c>
      <c r="C1286" s="10" t="s">
        <v>142</v>
      </c>
      <c r="D1286" s="10" t="s">
        <v>143</v>
      </c>
      <c r="E1286" s="10" t="s">
        <v>142</v>
      </c>
      <c r="F1286" s="9" t="s">
        <v>144</v>
      </c>
      <c r="G1286" s="10" t="s">
        <v>145</v>
      </c>
      <c r="H1286" s="9" t="s">
        <v>146</v>
      </c>
      <c r="I1286" s="9" t="s">
        <v>147</v>
      </c>
      <c r="J1286" s="9" t="s">
        <v>148</v>
      </c>
      <c r="K1286" s="9" t="s">
        <v>147</v>
      </c>
      <c r="L1286" s="9" t="s">
        <v>148</v>
      </c>
      <c r="M1286" s="9" t="s">
        <v>149</v>
      </c>
      <c r="N1286" s="9" t="s">
        <v>150</v>
      </c>
      <c r="O1286" s="9" t="s">
        <v>151</v>
      </c>
      <c r="P1286" s="9" t="s">
        <v>142</v>
      </c>
      <c r="Q1286" s="9" t="s">
        <v>152</v>
      </c>
      <c r="R1286" s="9" t="s">
        <v>336</v>
      </c>
      <c r="S1286" s="9" t="s">
        <v>305</v>
      </c>
      <c r="T1286" s="9" t="s">
        <v>306</v>
      </c>
      <c r="U1286" s="9" t="s">
        <v>361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3369</v>
      </c>
      <c r="AA1286" s="9" t="s">
        <v>363</v>
      </c>
      <c r="AB1286" s="12" t="s">
        <v>2274</v>
      </c>
      <c r="AC1286" s="10" t="s">
        <v>3388</v>
      </c>
      <c r="AD1286" s="9" t="s">
        <v>366</v>
      </c>
      <c r="AE1286" s="13" t="s">
        <v>2306</v>
      </c>
      <c r="AF1286" s="14" t="s">
        <v>314</v>
      </c>
      <c r="AG1286" s="10" t="s">
        <v>3389</v>
      </c>
      <c r="AH1286" s="11" t="s">
        <v>368</v>
      </c>
      <c r="AI1286" s="11" t="s">
        <v>369</v>
      </c>
      <c r="AJ1286" s="10" t="s">
        <v>370</v>
      </c>
      <c r="AK1286" s="11" t="s">
        <v>369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2.8</v>
      </c>
      <c r="AU1286" s="10" t="s">
        <v>142</v>
      </c>
      <c r="AV1286" s="16">
        <v>11000</v>
      </c>
      <c r="AW1286" s="16">
        <v>11000</v>
      </c>
      <c r="AX1286" s="16">
        <v>0</v>
      </c>
      <c r="AY1286" s="16">
        <v>0</v>
      </c>
      <c r="AZ1286" s="16">
        <v>0</v>
      </c>
      <c r="BA1286" s="17">
        <v>45275</v>
      </c>
      <c r="BB1286" s="30" t="s">
        <v>175</v>
      </c>
      <c r="BC1286" s="18" t="s">
        <v>156</v>
      </c>
      <c r="BD1286" s="17">
        <v>45412</v>
      </c>
      <c r="BE1286" s="17">
        <v>45473</v>
      </c>
      <c r="BF1286" s="17">
        <v>45245</v>
      </c>
      <c r="BG1286" s="10">
        <v>85855004</v>
      </c>
      <c r="BH1286" s="9" t="s">
        <v>321</v>
      </c>
      <c r="BI1286" s="19">
        <v>45231</v>
      </c>
      <c r="BJ1286" s="20">
        <v>45250</v>
      </c>
      <c r="BK1286" s="16">
        <v>0</v>
      </c>
      <c r="BL1286" s="16">
        <v>0</v>
      </c>
      <c r="BM1286" s="9" t="s">
        <v>177</v>
      </c>
      <c r="BN1286" s="9" t="s">
        <v>470</v>
      </c>
      <c r="BO1286" s="9" t="s">
        <v>156</v>
      </c>
      <c r="BP1286" s="17">
        <v>45295</v>
      </c>
      <c r="BQ1286" s="17" t="s">
        <v>156</v>
      </c>
      <c r="BR1286" s="17">
        <v>45295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45083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 t="s">
        <v>156</v>
      </c>
      <c r="CD1286" s="10" t="s">
        <v>2496</v>
      </c>
      <c r="CE1286" s="17" t="s">
        <v>156</v>
      </c>
      <c r="CF1286" s="17" t="s">
        <v>156</v>
      </c>
      <c r="CG1286" s="17">
        <v>45083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45083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 t="s">
        <v>156</v>
      </c>
      <c r="CX1286" s="10" t="s">
        <v>3098</v>
      </c>
      <c r="CY1286" s="17" t="s">
        <v>156</v>
      </c>
      <c r="CZ1286" s="17" t="s">
        <v>156</v>
      </c>
      <c r="DA1286" s="17">
        <v>45083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 t="s">
        <v>156</v>
      </c>
      <c r="DH1286" s="10" t="s">
        <v>3099</v>
      </c>
      <c r="DI1286" s="17" t="s">
        <v>156</v>
      </c>
      <c r="DJ1286" s="17" t="s">
        <v>156</v>
      </c>
      <c r="DK1286" s="17">
        <v>45083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24</v>
      </c>
      <c r="DQ1286" s="16">
        <v>12</v>
      </c>
      <c r="DR1286" s="11">
        <v>12</v>
      </c>
      <c r="DS1286" s="16">
        <v>24</v>
      </c>
      <c r="DT1286" s="16">
        <v>0</v>
      </c>
      <c r="DU1286" s="11" t="s">
        <v>181</v>
      </c>
      <c r="DV1286" s="11" t="s">
        <v>182</v>
      </c>
      <c r="DW1286" s="27" t="s">
        <v>156</v>
      </c>
      <c r="DX1286" s="27" t="s">
        <v>156</v>
      </c>
      <c r="DY1286" s="20" t="s">
        <v>3016</v>
      </c>
      <c r="DZ1286" s="16">
        <v>7</v>
      </c>
      <c r="EA1286" s="16">
        <v>33</v>
      </c>
      <c r="EB1286" s="27" t="s">
        <v>185</v>
      </c>
      <c r="EC1286" s="27" t="s">
        <v>185</v>
      </c>
      <c r="ED1286" s="27" t="s">
        <v>182</v>
      </c>
      <c r="EE1286" s="29">
        <v>45084.012673611112</v>
      </c>
      <c r="EF1286" s="28" t="s">
        <v>186</v>
      </c>
      <c r="EG1286" s="28" t="s">
        <v>156</v>
      </c>
      <c r="EH1286" s="28" t="s">
        <v>187</v>
      </c>
      <c r="EI1286" s="29">
        <v>45103.535520833335</v>
      </c>
      <c r="EJ1286" s="28" t="s">
        <v>188</v>
      </c>
      <c r="EK1286" s="28" t="s">
        <v>189</v>
      </c>
      <c r="EL1286" s="28" t="s">
        <v>190</v>
      </c>
      <c r="EM1286" s="45" t="s">
        <v>3713</v>
      </c>
      <c r="EN1286" s="46" t="str">
        <f t="shared" si="134"/>
        <v>344H050A</v>
      </c>
      <c r="EO1286" s="47">
        <f t="shared" si="135"/>
        <v>45255</v>
      </c>
      <c r="EP1286" s="47" t="str">
        <f t="shared" si="136"/>
        <v/>
      </c>
      <c r="EQ1286" s="48" t="str">
        <f t="shared" ca="1" si="137"/>
        <v>Y</v>
      </c>
      <c r="ER1286" s="49" t="str">
        <f t="shared" si="138"/>
        <v/>
      </c>
      <c r="ES1286" s="50"/>
      <c r="ET1286" s="51" t="str">
        <f t="shared" si="139"/>
        <v/>
      </c>
      <c r="EU1286" s="52" t="str">
        <f t="shared" si="140"/>
        <v/>
      </c>
      <c r="EV1286" s="46"/>
      <c r="EW1286" s="23" t="s">
        <v>3721</v>
      </c>
    </row>
    <row r="1287" spans="1:153" ht="14.25" customHeight="1">
      <c r="A1287" s="8">
        <v>1280</v>
      </c>
      <c r="B1287" s="9" t="s">
        <v>3316</v>
      </c>
      <c r="C1287" s="10" t="s">
        <v>142</v>
      </c>
      <c r="D1287" s="10" t="s">
        <v>143</v>
      </c>
      <c r="E1287" s="10" t="s">
        <v>142</v>
      </c>
      <c r="F1287" s="9" t="s">
        <v>144</v>
      </c>
      <c r="G1287" s="10" t="s">
        <v>145</v>
      </c>
      <c r="H1287" s="9" t="s">
        <v>146</v>
      </c>
      <c r="I1287" s="9" t="s">
        <v>147</v>
      </c>
      <c r="J1287" s="9" t="s">
        <v>148</v>
      </c>
      <c r="K1287" s="9" t="s">
        <v>147</v>
      </c>
      <c r="L1287" s="9" t="s">
        <v>148</v>
      </c>
      <c r="M1287" s="9" t="s">
        <v>149</v>
      </c>
      <c r="N1287" s="9" t="s">
        <v>150</v>
      </c>
      <c r="O1287" s="9" t="s">
        <v>151</v>
      </c>
      <c r="P1287" s="9" t="s">
        <v>142</v>
      </c>
      <c r="Q1287" s="9" t="s">
        <v>152</v>
      </c>
      <c r="R1287" s="9" t="s">
        <v>336</v>
      </c>
      <c r="S1287" s="9" t="s">
        <v>305</v>
      </c>
      <c r="T1287" s="9" t="s">
        <v>306</v>
      </c>
      <c r="U1287" s="9" t="s">
        <v>361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3369</v>
      </c>
      <c r="AA1287" s="9" t="s">
        <v>363</v>
      </c>
      <c r="AB1287" s="12" t="s">
        <v>2274</v>
      </c>
      <c r="AC1287" s="10" t="s">
        <v>3388</v>
      </c>
      <c r="AD1287" s="9" t="s">
        <v>366</v>
      </c>
      <c r="AE1287" s="13" t="s">
        <v>2306</v>
      </c>
      <c r="AF1287" s="14" t="s">
        <v>314</v>
      </c>
      <c r="AG1287" s="10" t="s">
        <v>3389</v>
      </c>
      <c r="AH1287" s="11" t="s">
        <v>368</v>
      </c>
      <c r="AI1287" s="11" t="s">
        <v>369</v>
      </c>
      <c r="AJ1287" s="10" t="s">
        <v>370</v>
      </c>
      <c r="AK1287" s="11" t="s">
        <v>369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2.8</v>
      </c>
      <c r="AU1287" s="10" t="s">
        <v>142</v>
      </c>
      <c r="AV1287" s="16">
        <v>11000</v>
      </c>
      <c r="AW1287" s="16">
        <v>11000</v>
      </c>
      <c r="AX1287" s="16">
        <v>0</v>
      </c>
      <c r="AY1287" s="16">
        <v>0</v>
      </c>
      <c r="AZ1287" s="16">
        <v>0</v>
      </c>
      <c r="BA1287" s="17">
        <v>45275</v>
      </c>
      <c r="BB1287" s="30" t="s">
        <v>175</v>
      </c>
      <c r="BC1287" s="18">
        <v>45119</v>
      </c>
      <c r="BD1287" s="17">
        <v>45412</v>
      </c>
      <c r="BE1287" s="17">
        <v>45473</v>
      </c>
      <c r="BF1287" s="17">
        <v>45245</v>
      </c>
      <c r="BG1287" s="10">
        <v>86232513</v>
      </c>
      <c r="BH1287" s="9" t="s">
        <v>258</v>
      </c>
      <c r="BI1287" s="19">
        <v>45261</v>
      </c>
      <c r="BJ1287" s="20">
        <v>45271</v>
      </c>
      <c r="BK1287" s="16">
        <v>2300</v>
      </c>
      <c r="BL1287" s="16">
        <v>6440</v>
      </c>
      <c r="BM1287" s="9" t="s">
        <v>177</v>
      </c>
      <c r="BN1287" s="9" t="s">
        <v>470</v>
      </c>
      <c r="BO1287" s="9" t="s">
        <v>156</v>
      </c>
      <c r="BP1287" s="17">
        <v>45313</v>
      </c>
      <c r="BQ1287" s="17" t="s">
        <v>156</v>
      </c>
      <c r="BR1287" s="17">
        <v>45313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>
        <v>45115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 t="s">
        <v>156</v>
      </c>
      <c r="CD1287" s="10" t="s">
        <v>156</v>
      </c>
      <c r="CE1287" s="17" t="s">
        <v>156</v>
      </c>
      <c r="CF1287" s="17" t="s">
        <v>156</v>
      </c>
      <c r="CG1287" s="17">
        <v>45115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>
        <v>45115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 t="s">
        <v>156</v>
      </c>
      <c r="CX1287" s="10" t="s">
        <v>193</v>
      </c>
      <c r="CY1287" s="17" t="s">
        <v>156</v>
      </c>
      <c r="CZ1287" s="17" t="s">
        <v>156</v>
      </c>
      <c r="DA1287" s="17">
        <v>45115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 t="s">
        <v>156</v>
      </c>
      <c r="DH1287" s="10" t="s">
        <v>156</v>
      </c>
      <c r="DI1287" s="17" t="s">
        <v>156</v>
      </c>
      <c r="DJ1287" s="17" t="s">
        <v>156</v>
      </c>
      <c r="DK1287" s="17">
        <v>45115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24</v>
      </c>
      <c r="DQ1287" s="16">
        <v>12</v>
      </c>
      <c r="DR1287" s="11">
        <v>12</v>
      </c>
      <c r="DS1287" s="16">
        <v>24</v>
      </c>
      <c r="DT1287" s="16">
        <v>0</v>
      </c>
      <c r="DU1287" s="11" t="s">
        <v>181</v>
      </c>
      <c r="DV1287" s="11" t="s">
        <v>182</v>
      </c>
      <c r="DW1287" s="27" t="s">
        <v>156</v>
      </c>
      <c r="DX1287" s="27" t="s">
        <v>156</v>
      </c>
      <c r="DY1287" s="20" t="s">
        <v>156</v>
      </c>
      <c r="DZ1287" s="16">
        <v>7</v>
      </c>
      <c r="EA1287" s="16">
        <v>33</v>
      </c>
      <c r="EB1287" s="27" t="s">
        <v>185</v>
      </c>
      <c r="EC1287" s="27" t="s">
        <v>185</v>
      </c>
      <c r="ED1287" s="27" t="s">
        <v>182</v>
      </c>
      <c r="EE1287" s="29">
        <v>45116.744317129633</v>
      </c>
      <c r="EF1287" s="28" t="s">
        <v>186</v>
      </c>
      <c r="EG1287" s="28" t="s">
        <v>156</v>
      </c>
      <c r="EH1287" s="28" t="s">
        <v>187</v>
      </c>
      <c r="EI1287" s="29">
        <v>45118.567106481481</v>
      </c>
      <c r="EJ1287" s="28" t="s">
        <v>186</v>
      </c>
      <c r="EK1287" s="28" t="s">
        <v>156</v>
      </c>
      <c r="EL1287" s="28" t="s">
        <v>3381</v>
      </c>
      <c r="EM1287" s="45" t="s">
        <v>3713</v>
      </c>
      <c r="EN1287" s="46" t="str">
        <f t="shared" si="134"/>
        <v>344H050A</v>
      </c>
      <c r="EO1287" s="47">
        <f t="shared" si="135"/>
        <v>45273</v>
      </c>
      <c r="EP1287" s="47" t="str">
        <f t="shared" si="136"/>
        <v/>
      </c>
      <c r="EQ1287" s="48" t="str">
        <f t="shared" ca="1" si="137"/>
        <v>Y</v>
      </c>
      <c r="ER1287" s="49" t="str">
        <f t="shared" si="138"/>
        <v/>
      </c>
      <c r="ES1287" s="50"/>
      <c r="ET1287" s="51" t="str">
        <f t="shared" si="139"/>
        <v/>
      </c>
      <c r="EU1287" s="52" t="str">
        <f t="shared" si="140"/>
        <v/>
      </c>
      <c r="EV1287" s="46"/>
      <c r="EW1287" s="23" t="s">
        <v>3721</v>
      </c>
    </row>
    <row r="1288" spans="1:153" ht="14.25" customHeight="1">
      <c r="A1288" s="8">
        <v>1281</v>
      </c>
      <c r="B1288" s="9" t="s">
        <v>3316</v>
      </c>
      <c r="C1288" s="10" t="s">
        <v>142</v>
      </c>
      <c r="D1288" s="10" t="s">
        <v>143</v>
      </c>
      <c r="E1288" s="10" t="s">
        <v>142</v>
      </c>
      <c r="F1288" s="9" t="s">
        <v>144</v>
      </c>
      <c r="G1288" s="10" t="s">
        <v>145</v>
      </c>
      <c r="H1288" s="9" t="s">
        <v>146</v>
      </c>
      <c r="I1288" s="9" t="s">
        <v>147</v>
      </c>
      <c r="J1288" s="9" t="s">
        <v>148</v>
      </c>
      <c r="K1288" s="9" t="s">
        <v>147</v>
      </c>
      <c r="L1288" s="9" t="s">
        <v>148</v>
      </c>
      <c r="M1288" s="9" t="s">
        <v>149</v>
      </c>
      <c r="N1288" s="9" t="s">
        <v>150</v>
      </c>
      <c r="O1288" s="9" t="s">
        <v>151</v>
      </c>
      <c r="P1288" s="9" t="s">
        <v>142</v>
      </c>
      <c r="Q1288" s="9" t="s">
        <v>152</v>
      </c>
      <c r="R1288" s="9" t="s">
        <v>336</v>
      </c>
      <c r="S1288" s="9" t="s">
        <v>305</v>
      </c>
      <c r="T1288" s="9" t="s">
        <v>306</v>
      </c>
      <c r="U1288" s="9" t="s">
        <v>361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3369</v>
      </c>
      <c r="AA1288" s="9" t="s">
        <v>363</v>
      </c>
      <c r="AB1288" s="12" t="s">
        <v>2274</v>
      </c>
      <c r="AC1288" s="10" t="s">
        <v>3388</v>
      </c>
      <c r="AD1288" s="9" t="s">
        <v>366</v>
      </c>
      <c r="AE1288" s="13" t="s">
        <v>2306</v>
      </c>
      <c r="AF1288" s="14" t="s">
        <v>314</v>
      </c>
      <c r="AG1288" s="10" t="s">
        <v>3389</v>
      </c>
      <c r="AH1288" s="11" t="s">
        <v>368</v>
      </c>
      <c r="AI1288" s="11" t="s">
        <v>369</v>
      </c>
      <c r="AJ1288" s="10" t="s">
        <v>370</v>
      </c>
      <c r="AK1288" s="11" t="s">
        <v>369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2.8</v>
      </c>
      <c r="AU1288" s="10" t="s">
        <v>142</v>
      </c>
      <c r="AV1288" s="16">
        <v>11000</v>
      </c>
      <c r="AW1288" s="16">
        <v>11000</v>
      </c>
      <c r="AX1288" s="16">
        <v>0</v>
      </c>
      <c r="AY1288" s="16">
        <v>0</v>
      </c>
      <c r="AZ1288" s="16">
        <v>0</v>
      </c>
      <c r="BA1288" s="17">
        <v>45275</v>
      </c>
      <c r="BB1288" s="30" t="s">
        <v>175</v>
      </c>
      <c r="BC1288" s="18" t="s">
        <v>156</v>
      </c>
      <c r="BD1288" s="17">
        <v>45412</v>
      </c>
      <c r="BE1288" s="17">
        <v>45473</v>
      </c>
      <c r="BF1288" s="17">
        <v>45245</v>
      </c>
      <c r="BG1288" s="10">
        <v>85855003</v>
      </c>
      <c r="BH1288" s="9" t="s">
        <v>303</v>
      </c>
      <c r="BI1288" s="19">
        <v>45261</v>
      </c>
      <c r="BJ1288" s="20">
        <v>45278</v>
      </c>
      <c r="BK1288" s="16">
        <v>0</v>
      </c>
      <c r="BL1288" s="16">
        <v>0</v>
      </c>
      <c r="BM1288" s="9" t="s">
        <v>177</v>
      </c>
      <c r="BN1288" s="9" t="s">
        <v>470</v>
      </c>
      <c r="BO1288" s="9" t="s">
        <v>156</v>
      </c>
      <c r="BP1288" s="17">
        <v>45323</v>
      </c>
      <c r="BQ1288" s="17" t="s">
        <v>156</v>
      </c>
      <c r="BR1288" s="17">
        <v>45323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45083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 t="s">
        <v>156</v>
      </c>
      <c r="CD1288" s="10" t="s">
        <v>156</v>
      </c>
      <c r="CE1288" s="17" t="s">
        <v>156</v>
      </c>
      <c r="CF1288" s="17" t="s">
        <v>156</v>
      </c>
      <c r="CG1288" s="17">
        <v>45083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45083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 t="s">
        <v>156</v>
      </c>
      <c r="CX1288" s="10" t="s">
        <v>193</v>
      </c>
      <c r="CY1288" s="17" t="s">
        <v>156</v>
      </c>
      <c r="CZ1288" s="17" t="s">
        <v>156</v>
      </c>
      <c r="DA1288" s="17">
        <v>45083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 t="s">
        <v>156</v>
      </c>
      <c r="DH1288" s="10" t="s">
        <v>156</v>
      </c>
      <c r="DI1288" s="17" t="s">
        <v>156</v>
      </c>
      <c r="DJ1288" s="17" t="s">
        <v>156</v>
      </c>
      <c r="DK1288" s="17">
        <v>45083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24</v>
      </c>
      <c r="DQ1288" s="16">
        <v>12</v>
      </c>
      <c r="DR1288" s="11">
        <v>12</v>
      </c>
      <c r="DS1288" s="16">
        <v>24</v>
      </c>
      <c r="DT1288" s="16">
        <v>0</v>
      </c>
      <c r="DU1288" s="11" t="s">
        <v>181</v>
      </c>
      <c r="DV1288" s="11" t="s">
        <v>182</v>
      </c>
      <c r="DW1288" s="27" t="s">
        <v>156</v>
      </c>
      <c r="DX1288" s="27" t="s">
        <v>156</v>
      </c>
      <c r="DY1288" s="20" t="s">
        <v>3394</v>
      </c>
      <c r="DZ1288" s="16">
        <v>7</v>
      </c>
      <c r="EA1288" s="16">
        <v>33</v>
      </c>
      <c r="EB1288" s="27" t="s">
        <v>185</v>
      </c>
      <c r="EC1288" s="27" t="s">
        <v>185</v>
      </c>
      <c r="ED1288" s="27" t="s">
        <v>182</v>
      </c>
      <c r="EE1288" s="29">
        <v>45084.012673611112</v>
      </c>
      <c r="EF1288" s="28" t="s">
        <v>186</v>
      </c>
      <c r="EG1288" s="28" t="s">
        <v>156</v>
      </c>
      <c r="EH1288" s="28" t="s">
        <v>187</v>
      </c>
      <c r="EI1288" s="29">
        <v>45085.189027777778</v>
      </c>
      <c r="EJ1288" s="28" t="s">
        <v>188</v>
      </c>
      <c r="EK1288" s="28" t="s">
        <v>189</v>
      </c>
      <c r="EL1288" s="28" t="s">
        <v>190</v>
      </c>
      <c r="EM1288" s="45" t="s">
        <v>3713</v>
      </c>
      <c r="EN1288" s="46" t="str">
        <f t="shared" si="134"/>
        <v>344H050A</v>
      </c>
      <c r="EO1288" s="47">
        <f t="shared" si="135"/>
        <v>45283</v>
      </c>
      <c r="EP1288" s="47" t="str">
        <f t="shared" si="136"/>
        <v/>
      </c>
      <c r="EQ1288" s="48" t="str">
        <f t="shared" ca="1" si="137"/>
        <v>Y</v>
      </c>
      <c r="ER1288" s="49" t="str">
        <f t="shared" si="138"/>
        <v/>
      </c>
      <c r="ES1288" s="50"/>
      <c r="ET1288" s="51" t="str">
        <f t="shared" si="139"/>
        <v/>
      </c>
      <c r="EU1288" s="52" t="str">
        <f t="shared" si="140"/>
        <v/>
      </c>
      <c r="EV1288" s="46"/>
      <c r="EW1288" s="23" t="s">
        <v>3721</v>
      </c>
    </row>
    <row r="1289" spans="1:153" ht="14.25" customHeight="1">
      <c r="A1289" s="8">
        <v>1282</v>
      </c>
      <c r="B1289" s="9" t="s">
        <v>3316</v>
      </c>
      <c r="C1289" s="10" t="s">
        <v>142</v>
      </c>
      <c r="D1289" s="10" t="s">
        <v>143</v>
      </c>
      <c r="E1289" s="10" t="s">
        <v>142</v>
      </c>
      <c r="F1289" s="9" t="s">
        <v>144</v>
      </c>
      <c r="G1289" s="10" t="s">
        <v>145</v>
      </c>
      <c r="H1289" s="9" t="s">
        <v>146</v>
      </c>
      <c r="I1289" s="9" t="s">
        <v>147</v>
      </c>
      <c r="J1289" s="9" t="s">
        <v>148</v>
      </c>
      <c r="K1289" s="9" t="s">
        <v>147</v>
      </c>
      <c r="L1289" s="9" t="s">
        <v>148</v>
      </c>
      <c r="M1289" s="9" t="s">
        <v>149</v>
      </c>
      <c r="N1289" s="9" t="s">
        <v>150</v>
      </c>
      <c r="O1289" s="9" t="s">
        <v>151</v>
      </c>
      <c r="P1289" s="9" t="s">
        <v>142</v>
      </c>
      <c r="Q1289" s="9" t="s">
        <v>152</v>
      </c>
      <c r="R1289" s="9" t="s">
        <v>336</v>
      </c>
      <c r="S1289" s="9" t="s">
        <v>305</v>
      </c>
      <c r="T1289" s="9" t="s">
        <v>306</v>
      </c>
      <c r="U1289" s="9" t="s">
        <v>361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3369</v>
      </c>
      <c r="AA1289" s="9" t="s">
        <v>363</v>
      </c>
      <c r="AB1289" s="12" t="s">
        <v>2274</v>
      </c>
      <c r="AC1289" s="10" t="s">
        <v>3388</v>
      </c>
      <c r="AD1289" s="9" t="s">
        <v>366</v>
      </c>
      <c r="AE1289" s="13" t="s">
        <v>2306</v>
      </c>
      <c r="AF1289" s="14" t="s">
        <v>314</v>
      </c>
      <c r="AG1289" s="10" t="s">
        <v>3389</v>
      </c>
      <c r="AH1289" s="11" t="s">
        <v>368</v>
      </c>
      <c r="AI1289" s="11" t="s">
        <v>369</v>
      </c>
      <c r="AJ1289" s="10" t="s">
        <v>370</v>
      </c>
      <c r="AK1289" s="11" t="s">
        <v>369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2.8</v>
      </c>
      <c r="AU1289" s="10" t="s">
        <v>142</v>
      </c>
      <c r="AV1289" s="16">
        <v>11000</v>
      </c>
      <c r="AW1289" s="16">
        <v>11000</v>
      </c>
      <c r="AX1289" s="16">
        <v>0</v>
      </c>
      <c r="AY1289" s="16">
        <v>0</v>
      </c>
      <c r="AZ1289" s="16">
        <v>0</v>
      </c>
      <c r="BA1289" s="17">
        <v>45275</v>
      </c>
      <c r="BB1289" s="30" t="s">
        <v>175</v>
      </c>
      <c r="BC1289" s="18">
        <v>45119</v>
      </c>
      <c r="BD1289" s="17">
        <v>45412</v>
      </c>
      <c r="BE1289" s="17">
        <v>45473</v>
      </c>
      <c r="BF1289" s="17">
        <v>45245</v>
      </c>
      <c r="BG1289" s="10">
        <v>85855002</v>
      </c>
      <c r="BH1289" s="9" t="s">
        <v>247</v>
      </c>
      <c r="BI1289" s="19">
        <v>45292</v>
      </c>
      <c r="BJ1289" s="20">
        <v>45306</v>
      </c>
      <c r="BK1289" s="16">
        <v>2000</v>
      </c>
      <c r="BL1289" s="16">
        <v>5600</v>
      </c>
      <c r="BM1289" s="9" t="s">
        <v>177</v>
      </c>
      <c r="BN1289" s="9" t="s">
        <v>470</v>
      </c>
      <c r="BO1289" s="9" t="s">
        <v>156</v>
      </c>
      <c r="BP1289" s="17">
        <v>45352</v>
      </c>
      <c r="BQ1289" s="17" t="s">
        <v>156</v>
      </c>
      <c r="BR1289" s="17">
        <v>45352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45083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 t="s">
        <v>156</v>
      </c>
      <c r="CD1289" s="10" t="s">
        <v>3395</v>
      </c>
      <c r="CE1289" s="17" t="s">
        <v>156</v>
      </c>
      <c r="CF1289" s="17" t="s">
        <v>156</v>
      </c>
      <c r="CG1289" s="17">
        <v>45083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45083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 t="s">
        <v>156</v>
      </c>
      <c r="CX1289" s="10" t="s">
        <v>3396</v>
      </c>
      <c r="CY1289" s="17" t="s">
        <v>156</v>
      </c>
      <c r="CZ1289" s="17" t="s">
        <v>156</v>
      </c>
      <c r="DA1289" s="17">
        <v>45083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 t="s">
        <v>156</v>
      </c>
      <c r="DH1289" s="10" t="s">
        <v>3397</v>
      </c>
      <c r="DI1289" s="17" t="s">
        <v>156</v>
      </c>
      <c r="DJ1289" s="17" t="s">
        <v>156</v>
      </c>
      <c r="DK1289" s="17">
        <v>45083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24</v>
      </c>
      <c r="DQ1289" s="16">
        <v>12</v>
      </c>
      <c r="DR1289" s="11">
        <v>12</v>
      </c>
      <c r="DS1289" s="16">
        <v>24</v>
      </c>
      <c r="DT1289" s="16">
        <v>0</v>
      </c>
      <c r="DU1289" s="11" t="s">
        <v>181</v>
      </c>
      <c r="DV1289" s="11" t="s">
        <v>182</v>
      </c>
      <c r="DW1289" s="27" t="s">
        <v>156</v>
      </c>
      <c r="DX1289" s="27" t="s">
        <v>156</v>
      </c>
      <c r="DY1289" s="20" t="s">
        <v>3353</v>
      </c>
      <c r="DZ1289" s="16">
        <v>7</v>
      </c>
      <c r="EA1289" s="16">
        <v>33</v>
      </c>
      <c r="EB1289" s="27" t="s">
        <v>185</v>
      </c>
      <c r="EC1289" s="27" t="s">
        <v>185</v>
      </c>
      <c r="ED1289" s="27" t="s">
        <v>182</v>
      </c>
      <c r="EE1289" s="29">
        <v>45084.012673611112</v>
      </c>
      <c r="EF1289" s="28" t="s">
        <v>186</v>
      </c>
      <c r="EG1289" s="28" t="s">
        <v>156</v>
      </c>
      <c r="EH1289" s="28" t="s">
        <v>187</v>
      </c>
      <c r="EI1289" s="29">
        <v>45103.535520833335</v>
      </c>
      <c r="EJ1289" s="28" t="s">
        <v>188</v>
      </c>
      <c r="EK1289" s="28" t="s">
        <v>189</v>
      </c>
      <c r="EL1289" s="28" t="s">
        <v>190</v>
      </c>
      <c r="EM1289" s="45" t="s">
        <v>3713</v>
      </c>
      <c r="EN1289" s="46" t="str">
        <f t="shared" ref="EN1289:EN1352" si="141">MID(AG1289,3,8)</f>
        <v>344H050A</v>
      </c>
      <c r="EO1289" s="47">
        <f t="shared" ref="EO1289:EO1352" si="142">BP1289-EA1289-DZ1289</f>
        <v>45312</v>
      </c>
      <c r="EP1289" s="47" t="str">
        <f t="shared" ref="EP1289:EP1352" si="143">IF(AND(CM1289="",CW1289=""),"",MIN(CM1289,CW1289))</f>
        <v/>
      </c>
      <c r="EQ1289" s="48" t="str">
        <f t="shared" ref="EQ1289:EQ1352" ca="1" si="144">IF(EP1289&gt;$EQ$3,"Y","Past")</f>
        <v>Y</v>
      </c>
      <c r="ER1289" s="49" t="str">
        <f t="shared" ref="ER1289:ER1352" si="145">IFERROR(EO1289-EP1289,"")</f>
        <v/>
      </c>
      <c r="ES1289" s="50"/>
      <c r="ET1289" s="51" t="str">
        <f t="shared" ref="ET1289:ET1352" si="146">IF(ES1289&lt;&gt;"",EO1289-ES1289,ER1289)</f>
        <v/>
      </c>
      <c r="EU1289" s="52" t="str">
        <f t="shared" ref="EU1289:EU1352" si="147">IFERROR(BK1289*ER1289,"")</f>
        <v/>
      </c>
      <c r="EV1289" s="46"/>
      <c r="EW1289" s="23" t="s">
        <v>3721</v>
      </c>
    </row>
    <row r="1290" spans="1:153" ht="14.25" customHeight="1">
      <c r="A1290" s="8">
        <v>1283</v>
      </c>
      <c r="B1290" s="9" t="s">
        <v>3316</v>
      </c>
      <c r="C1290" s="10" t="s">
        <v>142</v>
      </c>
      <c r="D1290" s="10" t="s">
        <v>143</v>
      </c>
      <c r="E1290" s="10" t="s">
        <v>142</v>
      </c>
      <c r="F1290" s="9" t="s">
        <v>144</v>
      </c>
      <c r="G1290" s="10" t="s">
        <v>145</v>
      </c>
      <c r="H1290" s="9" t="s">
        <v>146</v>
      </c>
      <c r="I1290" s="9" t="s">
        <v>147</v>
      </c>
      <c r="J1290" s="9" t="s">
        <v>148</v>
      </c>
      <c r="K1290" s="9" t="s">
        <v>147</v>
      </c>
      <c r="L1290" s="9" t="s">
        <v>148</v>
      </c>
      <c r="M1290" s="9" t="s">
        <v>149</v>
      </c>
      <c r="N1290" s="9" t="s">
        <v>150</v>
      </c>
      <c r="O1290" s="9" t="s">
        <v>151</v>
      </c>
      <c r="P1290" s="9" t="s">
        <v>142</v>
      </c>
      <c r="Q1290" s="9" t="s">
        <v>152</v>
      </c>
      <c r="R1290" s="9" t="s">
        <v>336</v>
      </c>
      <c r="S1290" s="9" t="s">
        <v>305</v>
      </c>
      <c r="T1290" s="9" t="s">
        <v>306</v>
      </c>
      <c r="U1290" s="9" t="s">
        <v>361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3369</v>
      </c>
      <c r="AA1290" s="9" t="s">
        <v>363</v>
      </c>
      <c r="AB1290" s="12" t="s">
        <v>2274</v>
      </c>
      <c r="AC1290" s="10" t="s">
        <v>3388</v>
      </c>
      <c r="AD1290" s="9" t="s">
        <v>366</v>
      </c>
      <c r="AE1290" s="13" t="s">
        <v>2306</v>
      </c>
      <c r="AF1290" s="14" t="s">
        <v>314</v>
      </c>
      <c r="AG1290" s="10" t="s">
        <v>3389</v>
      </c>
      <c r="AH1290" s="11" t="s">
        <v>368</v>
      </c>
      <c r="AI1290" s="11" t="s">
        <v>369</v>
      </c>
      <c r="AJ1290" s="10" t="s">
        <v>370</v>
      </c>
      <c r="AK1290" s="11" t="s">
        <v>369</v>
      </c>
      <c r="AL1290" s="11" t="s">
        <v>168</v>
      </c>
      <c r="AM1290" s="10" t="s">
        <v>169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2.8</v>
      </c>
      <c r="AU1290" s="10" t="s">
        <v>142</v>
      </c>
      <c r="AV1290" s="16">
        <v>11000</v>
      </c>
      <c r="AW1290" s="16">
        <v>11000</v>
      </c>
      <c r="AX1290" s="16">
        <v>0</v>
      </c>
      <c r="AY1290" s="16">
        <v>0</v>
      </c>
      <c r="AZ1290" s="16">
        <v>0</v>
      </c>
      <c r="BA1290" s="17">
        <v>45275</v>
      </c>
      <c r="BB1290" s="30" t="s">
        <v>175</v>
      </c>
      <c r="BC1290" s="18" t="s">
        <v>156</v>
      </c>
      <c r="BD1290" s="17">
        <v>45412</v>
      </c>
      <c r="BE1290" s="17">
        <v>45473</v>
      </c>
      <c r="BF1290" s="17">
        <v>45245</v>
      </c>
      <c r="BG1290" s="10">
        <v>85855001</v>
      </c>
      <c r="BH1290" s="9" t="s">
        <v>176</v>
      </c>
      <c r="BI1290" s="19">
        <v>45323</v>
      </c>
      <c r="BJ1290" s="20">
        <v>45334</v>
      </c>
      <c r="BK1290" s="16">
        <v>0</v>
      </c>
      <c r="BL1290" s="16">
        <v>0</v>
      </c>
      <c r="BM1290" s="9" t="s">
        <v>177</v>
      </c>
      <c r="BN1290" s="9" t="s">
        <v>470</v>
      </c>
      <c r="BO1290" s="9" t="s">
        <v>156</v>
      </c>
      <c r="BP1290" s="17">
        <v>45380</v>
      </c>
      <c r="BQ1290" s="17" t="s">
        <v>156</v>
      </c>
      <c r="BR1290" s="17">
        <v>45380</v>
      </c>
      <c r="BS1290" s="17" t="s">
        <v>156</v>
      </c>
      <c r="BT1290" s="10" t="s">
        <v>156</v>
      </c>
      <c r="BU1290" s="17" t="s">
        <v>156</v>
      </c>
      <c r="BV1290" s="17" t="s">
        <v>156</v>
      </c>
      <c r="BW1290" s="17">
        <v>45083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 t="s">
        <v>156</v>
      </c>
      <c r="CD1290" s="10" t="s">
        <v>156</v>
      </c>
      <c r="CE1290" s="17" t="s">
        <v>156</v>
      </c>
      <c r="CF1290" s="17" t="s">
        <v>156</v>
      </c>
      <c r="CG1290" s="17">
        <v>45083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156</v>
      </c>
      <c r="CO1290" s="17" t="s">
        <v>156</v>
      </c>
      <c r="CP1290" s="17" t="s">
        <v>156</v>
      </c>
      <c r="CQ1290" s="17">
        <v>45083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 t="s">
        <v>156</v>
      </c>
      <c r="CX1290" s="10" t="s">
        <v>193</v>
      </c>
      <c r="CY1290" s="17" t="s">
        <v>156</v>
      </c>
      <c r="CZ1290" s="17" t="s">
        <v>156</v>
      </c>
      <c r="DA1290" s="17">
        <v>45083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156</v>
      </c>
      <c r="DI1290" s="17" t="s">
        <v>156</v>
      </c>
      <c r="DJ1290" s="17" t="s">
        <v>156</v>
      </c>
      <c r="DK1290" s="17">
        <v>45083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24</v>
      </c>
      <c r="DQ1290" s="16">
        <v>12</v>
      </c>
      <c r="DR1290" s="11">
        <v>12</v>
      </c>
      <c r="DS1290" s="16">
        <v>24</v>
      </c>
      <c r="DT1290" s="16">
        <v>0</v>
      </c>
      <c r="DU1290" s="11" t="s">
        <v>181</v>
      </c>
      <c r="DV1290" s="11" t="s">
        <v>182</v>
      </c>
      <c r="DW1290" s="27" t="s">
        <v>156</v>
      </c>
      <c r="DX1290" s="27" t="s">
        <v>156</v>
      </c>
      <c r="DY1290" s="20" t="s">
        <v>3327</v>
      </c>
      <c r="DZ1290" s="16">
        <v>7</v>
      </c>
      <c r="EA1290" s="16">
        <v>33</v>
      </c>
      <c r="EB1290" s="27" t="s">
        <v>185</v>
      </c>
      <c r="EC1290" s="27" t="s">
        <v>185</v>
      </c>
      <c r="ED1290" s="27" t="s">
        <v>182</v>
      </c>
      <c r="EE1290" s="29">
        <v>45084.012673611112</v>
      </c>
      <c r="EF1290" s="28" t="s">
        <v>186</v>
      </c>
      <c r="EG1290" s="28" t="s">
        <v>156</v>
      </c>
      <c r="EH1290" s="28" t="s">
        <v>187</v>
      </c>
      <c r="EI1290" s="29">
        <v>45085.189027777778</v>
      </c>
      <c r="EJ1290" s="28" t="s">
        <v>188</v>
      </c>
      <c r="EK1290" s="28" t="s">
        <v>189</v>
      </c>
      <c r="EL1290" s="28" t="s">
        <v>190</v>
      </c>
      <c r="EM1290" s="45" t="s">
        <v>3713</v>
      </c>
      <c r="EN1290" s="46" t="str">
        <f t="shared" si="141"/>
        <v>344H050A</v>
      </c>
      <c r="EO1290" s="47">
        <f t="shared" si="142"/>
        <v>45340</v>
      </c>
      <c r="EP1290" s="47" t="str">
        <f t="shared" si="143"/>
        <v/>
      </c>
      <c r="EQ1290" s="48" t="str">
        <f t="shared" ca="1" si="144"/>
        <v>Y</v>
      </c>
      <c r="ER1290" s="49" t="str">
        <f t="shared" si="145"/>
        <v/>
      </c>
      <c r="ES1290" s="50"/>
      <c r="ET1290" s="51" t="str">
        <f t="shared" si="146"/>
        <v/>
      </c>
      <c r="EU1290" s="52" t="str">
        <f t="shared" si="147"/>
        <v/>
      </c>
      <c r="EV1290" s="46"/>
      <c r="EW1290" s="23" t="s">
        <v>3721</v>
      </c>
    </row>
    <row r="1291" spans="1:153" ht="14.25" customHeight="1">
      <c r="A1291" s="8">
        <v>1284</v>
      </c>
      <c r="B1291" s="9" t="s">
        <v>3316</v>
      </c>
      <c r="C1291" s="10" t="s">
        <v>142</v>
      </c>
      <c r="D1291" s="10" t="s">
        <v>143</v>
      </c>
      <c r="E1291" s="10" t="s">
        <v>142</v>
      </c>
      <c r="F1291" s="9" t="s">
        <v>144</v>
      </c>
      <c r="G1291" s="10" t="s">
        <v>145</v>
      </c>
      <c r="H1291" s="9" t="s">
        <v>146</v>
      </c>
      <c r="I1291" s="9" t="s">
        <v>147</v>
      </c>
      <c r="J1291" s="9" t="s">
        <v>148</v>
      </c>
      <c r="K1291" s="9" t="s">
        <v>147</v>
      </c>
      <c r="L1291" s="9" t="s">
        <v>148</v>
      </c>
      <c r="M1291" s="9" t="s">
        <v>149</v>
      </c>
      <c r="N1291" s="9" t="s">
        <v>150</v>
      </c>
      <c r="O1291" s="9" t="s">
        <v>151</v>
      </c>
      <c r="P1291" s="9" t="s">
        <v>142</v>
      </c>
      <c r="Q1291" s="9" t="s">
        <v>152</v>
      </c>
      <c r="R1291" s="9" t="s">
        <v>336</v>
      </c>
      <c r="S1291" s="9" t="s">
        <v>305</v>
      </c>
      <c r="T1291" s="9" t="s">
        <v>306</v>
      </c>
      <c r="U1291" s="9" t="s">
        <v>361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3369</v>
      </c>
      <c r="AA1291" s="9" t="s">
        <v>363</v>
      </c>
      <c r="AB1291" s="12" t="s">
        <v>2274</v>
      </c>
      <c r="AC1291" s="10" t="s">
        <v>3388</v>
      </c>
      <c r="AD1291" s="9" t="s">
        <v>366</v>
      </c>
      <c r="AE1291" s="13" t="s">
        <v>2306</v>
      </c>
      <c r="AF1291" s="14" t="s">
        <v>314</v>
      </c>
      <c r="AG1291" s="10" t="s">
        <v>3389</v>
      </c>
      <c r="AH1291" s="11" t="s">
        <v>368</v>
      </c>
      <c r="AI1291" s="11" t="s">
        <v>369</v>
      </c>
      <c r="AJ1291" s="10" t="s">
        <v>370</v>
      </c>
      <c r="AK1291" s="11" t="s">
        <v>369</v>
      </c>
      <c r="AL1291" s="11" t="s">
        <v>168</v>
      </c>
      <c r="AM1291" s="10" t="s">
        <v>169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2.8</v>
      </c>
      <c r="AU1291" s="10" t="s">
        <v>142</v>
      </c>
      <c r="AV1291" s="16">
        <v>11000</v>
      </c>
      <c r="AW1291" s="16">
        <v>11000</v>
      </c>
      <c r="AX1291" s="16">
        <v>0</v>
      </c>
      <c r="AY1291" s="16">
        <v>0</v>
      </c>
      <c r="AZ1291" s="16">
        <v>0</v>
      </c>
      <c r="BA1291" s="17">
        <v>45275</v>
      </c>
      <c r="BB1291" s="30" t="s">
        <v>175</v>
      </c>
      <c r="BC1291" s="18">
        <v>45119</v>
      </c>
      <c r="BD1291" s="17">
        <v>45412</v>
      </c>
      <c r="BE1291" s="17">
        <v>45473</v>
      </c>
      <c r="BF1291" s="17">
        <v>45245</v>
      </c>
      <c r="BG1291" s="10">
        <v>85855000</v>
      </c>
      <c r="BH1291" s="9" t="s">
        <v>211</v>
      </c>
      <c r="BI1291" s="19">
        <v>45352</v>
      </c>
      <c r="BJ1291" s="20">
        <v>45362</v>
      </c>
      <c r="BK1291" s="16">
        <v>2000</v>
      </c>
      <c r="BL1291" s="16">
        <v>5600</v>
      </c>
      <c r="BM1291" s="9" t="s">
        <v>177</v>
      </c>
      <c r="BN1291" s="9" t="s">
        <v>470</v>
      </c>
      <c r="BO1291" s="9" t="s">
        <v>156</v>
      </c>
      <c r="BP1291" s="17">
        <v>45408</v>
      </c>
      <c r="BQ1291" s="17" t="s">
        <v>156</v>
      </c>
      <c r="BR1291" s="17">
        <v>45408</v>
      </c>
      <c r="BS1291" s="17" t="s">
        <v>156</v>
      </c>
      <c r="BT1291" s="10" t="s">
        <v>156</v>
      </c>
      <c r="BU1291" s="17" t="s">
        <v>156</v>
      </c>
      <c r="BV1291" s="17" t="s">
        <v>156</v>
      </c>
      <c r="BW1291" s="17">
        <v>45083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 t="s">
        <v>156</v>
      </c>
      <c r="CD1291" s="10" t="s">
        <v>3398</v>
      </c>
      <c r="CE1291" s="17" t="s">
        <v>156</v>
      </c>
      <c r="CF1291" s="17" t="s">
        <v>156</v>
      </c>
      <c r="CG1291" s="17">
        <v>45083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156</v>
      </c>
      <c r="CO1291" s="17" t="s">
        <v>156</v>
      </c>
      <c r="CP1291" s="17" t="s">
        <v>156</v>
      </c>
      <c r="CQ1291" s="17">
        <v>45083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 t="s">
        <v>156</v>
      </c>
      <c r="CX1291" s="10" t="s">
        <v>3399</v>
      </c>
      <c r="CY1291" s="17" t="s">
        <v>156</v>
      </c>
      <c r="CZ1291" s="17" t="s">
        <v>156</v>
      </c>
      <c r="DA1291" s="17">
        <v>45083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 t="s">
        <v>156</v>
      </c>
      <c r="DH1291" s="10" t="s">
        <v>3400</v>
      </c>
      <c r="DI1291" s="17" t="s">
        <v>156</v>
      </c>
      <c r="DJ1291" s="17" t="s">
        <v>156</v>
      </c>
      <c r="DK1291" s="17">
        <v>45083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24</v>
      </c>
      <c r="DQ1291" s="16">
        <v>12</v>
      </c>
      <c r="DR1291" s="11">
        <v>12</v>
      </c>
      <c r="DS1291" s="16">
        <v>24</v>
      </c>
      <c r="DT1291" s="16">
        <v>0</v>
      </c>
      <c r="DU1291" s="11" t="s">
        <v>181</v>
      </c>
      <c r="DV1291" s="11" t="s">
        <v>182</v>
      </c>
      <c r="DW1291" s="27" t="s">
        <v>156</v>
      </c>
      <c r="DX1291" s="27" t="s">
        <v>156</v>
      </c>
      <c r="DY1291" s="20" t="s">
        <v>3329</v>
      </c>
      <c r="DZ1291" s="16">
        <v>7</v>
      </c>
      <c r="EA1291" s="16">
        <v>33</v>
      </c>
      <c r="EB1291" s="27" t="s">
        <v>185</v>
      </c>
      <c r="EC1291" s="27" t="s">
        <v>185</v>
      </c>
      <c r="ED1291" s="27" t="s">
        <v>182</v>
      </c>
      <c r="EE1291" s="29">
        <v>45084.012673611112</v>
      </c>
      <c r="EF1291" s="28" t="s">
        <v>186</v>
      </c>
      <c r="EG1291" s="28" t="s">
        <v>156</v>
      </c>
      <c r="EH1291" s="28" t="s">
        <v>187</v>
      </c>
      <c r="EI1291" s="29">
        <v>45103.535520833335</v>
      </c>
      <c r="EJ1291" s="28" t="s">
        <v>188</v>
      </c>
      <c r="EK1291" s="28" t="s">
        <v>189</v>
      </c>
      <c r="EL1291" s="28" t="s">
        <v>190</v>
      </c>
      <c r="EM1291" s="45" t="s">
        <v>3713</v>
      </c>
      <c r="EN1291" s="46" t="str">
        <f t="shared" si="141"/>
        <v>344H050A</v>
      </c>
      <c r="EO1291" s="47">
        <f t="shared" si="142"/>
        <v>45368</v>
      </c>
      <c r="EP1291" s="47" t="str">
        <f t="shared" si="143"/>
        <v/>
      </c>
      <c r="EQ1291" s="48" t="str">
        <f t="shared" ca="1" si="144"/>
        <v>Y</v>
      </c>
      <c r="ER1291" s="49" t="str">
        <f t="shared" si="145"/>
        <v/>
      </c>
      <c r="ES1291" s="50"/>
      <c r="ET1291" s="51" t="str">
        <f t="shared" si="146"/>
        <v/>
      </c>
      <c r="EU1291" s="52" t="str">
        <f t="shared" si="147"/>
        <v/>
      </c>
      <c r="EV1291" s="46"/>
      <c r="EW1291" s="23" t="s">
        <v>3721</v>
      </c>
    </row>
    <row r="1292" spans="1:153" ht="14.25" customHeight="1">
      <c r="A1292" s="8">
        <v>1285</v>
      </c>
      <c r="B1292" s="9" t="s">
        <v>3316</v>
      </c>
      <c r="C1292" s="10" t="s">
        <v>142</v>
      </c>
      <c r="D1292" s="10" t="s">
        <v>143</v>
      </c>
      <c r="E1292" s="10" t="s">
        <v>142</v>
      </c>
      <c r="F1292" s="9" t="s">
        <v>144</v>
      </c>
      <c r="G1292" s="10" t="s">
        <v>145</v>
      </c>
      <c r="H1292" s="9" t="s">
        <v>146</v>
      </c>
      <c r="I1292" s="9" t="s">
        <v>147</v>
      </c>
      <c r="J1292" s="9" t="s">
        <v>148</v>
      </c>
      <c r="K1292" s="9" t="s">
        <v>147</v>
      </c>
      <c r="L1292" s="9" t="s">
        <v>148</v>
      </c>
      <c r="M1292" s="9" t="s">
        <v>149</v>
      </c>
      <c r="N1292" s="9" t="s">
        <v>150</v>
      </c>
      <c r="O1292" s="9" t="s">
        <v>151</v>
      </c>
      <c r="P1292" s="9" t="s">
        <v>142</v>
      </c>
      <c r="Q1292" s="9" t="s">
        <v>152</v>
      </c>
      <c r="R1292" s="9" t="s">
        <v>336</v>
      </c>
      <c r="S1292" s="9" t="s">
        <v>305</v>
      </c>
      <c r="T1292" s="9" t="s">
        <v>306</v>
      </c>
      <c r="U1292" s="9" t="s">
        <v>361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3369</v>
      </c>
      <c r="AA1292" s="9" t="s">
        <v>363</v>
      </c>
      <c r="AB1292" s="12" t="s">
        <v>2274</v>
      </c>
      <c r="AC1292" s="10" t="s">
        <v>3388</v>
      </c>
      <c r="AD1292" s="9" t="s">
        <v>366</v>
      </c>
      <c r="AE1292" s="13" t="s">
        <v>2306</v>
      </c>
      <c r="AF1292" s="14" t="s">
        <v>314</v>
      </c>
      <c r="AG1292" s="10" t="s">
        <v>3401</v>
      </c>
      <c r="AH1292" s="11" t="s">
        <v>374</v>
      </c>
      <c r="AI1292" s="11" t="s">
        <v>375</v>
      </c>
      <c r="AJ1292" s="10" t="s">
        <v>376</v>
      </c>
      <c r="AK1292" s="11" t="s">
        <v>375</v>
      </c>
      <c r="AL1292" s="11" t="s">
        <v>168</v>
      </c>
      <c r="AM1292" s="10" t="s">
        <v>169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2.8</v>
      </c>
      <c r="AU1292" s="10" t="s">
        <v>206</v>
      </c>
      <c r="AV1292" s="16">
        <v>7800</v>
      </c>
      <c r="AW1292" s="16">
        <v>7800</v>
      </c>
      <c r="AX1292" s="16">
        <v>0</v>
      </c>
      <c r="AY1292" s="16">
        <v>0</v>
      </c>
      <c r="AZ1292" s="16">
        <v>0</v>
      </c>
      <c r="BA1292" s="17">
        <v>45275</v>
      </c>
      <c r="BB1292" s="30" t="s">
        <v>175</v>
      </c>
      <c r="BC1292" s="18">
        <v>45119</v>
      </c>
      <c r="BD1292" s="17">
        <v>45412</v>
      </c>
      <c r="BE1292" s="17">
        <v>45473</v>
      </c>
      <c r="BF1292" s="17">
        <v>45245</v>
      </c>
      <c r="BG1292" s="10">
        <v>85868979</v>
      </c>
      <c r="BH1292" s="9" t="s">
        <v>414</v>
      </c>
      <c r="BI1292" s="19">
        <v>45139</v>
      </c>
      <c r="BJ1292" s="20">
        <v>45145</v>
      </c>
      <c r="BK1292" s="16">
        <v>2988</v>
      </c>
      <c r="BL1292" s="16">
        <v>8366</v>
      </c>
      <c r="BM1292" s="9" t="s">
        <v>177</v>
      </c>
      <c r="BN1292" s="9" t="s">
        <v>436</v>
      </c>
      <c r="BO1292" s="9" t="s">
        <v>635</v>
      </c>
      <c r="BP1292" s="17">
        <v>45245</v>
      </c>
      <c r="BQ1292" s="17">
        <v>45245</v>
      </c>
      <c r="BR1292" s="17" t="s">
        <v>156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 t="s">
        <v>156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>
        <v>45097</v>
      </c>
      <c r="CD1292" s="10" t="s">
        <v>2852</v>
      </c>
      <c r="CE1292" s="17" t="s">
        <v>156</v>
      </c>
      <c r="CF1292" s="17" t="s">
        <v>156</v>
      </c>
      <c r="CG1292" s="17" t="s">
        <v>156</v>
      </c>
      <c r="CH1292" s="17">
        <v>45093</v>
      </c>
      <c r="CI1292" s="16">
        <v>3000</v>
      </c>
      <c r="CJ1292" s="10" t="s">
        <v>3402</v>
      </c>
      <c r="CK1292" s="10" t="s">
        <v>230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 t="s">
        <v>156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>
        <v>45104</v>
      </c>
      <c r="CX1292" s="10" t="s">
        <v>2127</v>
      </c>
      <c r="CY1292" s="17" t="s">
        <v>156</v>
      </c>
      <c r="CZ1292" s="17" t="s">
        <v>156</v>
      </c>
      <c r="DA1292" s="17" t="s">
        <v>156</v>
      </c>
      <c r="DB1292" s="17">
        <v>45100</v>
      </c>
      <c r="DC1292" s="16">
        <v>2988</v>
      </c>
      <c r="DD1292" s="10" t="s">
        <v>3403</v>
      </c>
      <c r="DE1292" s="10" t="s">
        <v>417</v>
      </c>
      <c r="DF1292" s="18" t="s">
        <v>156</v>
      </c>
      <c r="DG1292" s="17">
        <v>45118</v>
      </c>
      <c r="DH1292" s="10" t="s">
        <v>156</v>
      </c>
      <c r="DI1292" s="17" t="s">
        <v>156</v>
      </c>
      <c r="DJ1292" s="17" t="s">
        <v>156</v>
      </c>
      <c r="DK1292" s="17" t="s">
        <v>156</v>
      </c>
      <c r="DL1292" s="17">
        <v>45114</v>
      </c>
      <c r="DM1292" s="16">
        <v>2988</v>
      </c>
      <c r="DN1292" s="10" t="s">
        <v>3404</v>
      </c>
      <c r="DO1292" s="10" t="s">
        <v>661</v>
      </c>
      <c r="DP1292" s="16">
        <v>24</v>
      </c>
      <c r="DQ1292" s="16">
        <v>12</v>
      </c>
      <c r="DR1292" s="11">
        <v>12</v>
      </c>
      <c r="DS1292" s="16">
        <v>24</v>
      </c>
      <c r="DT1292" s="16">
        <v>0</v>
      </c>
      <c r="DU1292" s="11" t="s">
        <v>181</v>
      </c>
      <c r="DV1292" s="11" t="s">
        <v>182</v>
      </c>
      <c r="DW1292" s="27" t="s">
        <v>156</v>
      </c>
      <c r="DX1292" s="27" t="s">
        <v>156</v>
      </c>
      <c r="DY1292" s="20" t="s">
        <v>2088</v>
      </c>
      <c r="DZ1292" s="16">
        <v>7</v>
      </c>
      <c r="EA1292" s="16">
        <v>33</v>
      </c>
      <c r="EB1292" s="27" t="s">
        <v>185</v>
      </c>
      <c r="EC1292" s="27" t="s">
        <v>185</v>
      </c>
      <c r="ED1292" s="27" t="s">
        <v>182</v>
      </c>
      <c r="EE1292" s="29">
        <v>45085.188067129631</v>
      </c>
      <c r="EF1292" s="28" t="s">
        <v>195</v>
      </c>
      <c r="EG1292" s="28" t="s">
        <v>196</v>
      </c>
      <c r="EH1292" s="28" t="s">
        <v>190</v>
      </c>
      <c r="EI1292" s="29">
        <v>45114.722187500003</v>
      </c>
      <c r="EJ1292" s="28" t="s">
        <v>235</v>
      </c>
      <c r="EK1292" s="28" t="s">
        <v>236</v>
      </c>
      <c r="EL1292" s="28" t="s">
        <v>237</v>
      </c>
      <c r="EM1292" s="45" t="s">
        <v>3713</v>
      </c>
      <c r="EN1292" s="46" t="str">
        <f t="shared" si="141"/>
        <v>344H050B</v>
      </c>
      <c r="EO1292" s="47">
        <f t="shared" si="142"/>
        <v>45205</v>
      </c>
      <c r="EP1292" s="47">
        <f t="shared" si="143"/>
        <v>45104</v>
      </c>
      <c r="EQ1292" s="48" t="str">
        <f t="shared" ca="1" si="144"/>
        <v>Past</v>
      </c>
      <c r="ER1292" s="49">
        <f t="shared" si="145"/>
        <v>101</v>
      </c>
      <c r="ES1292" s="50"/>
      <c r="ET1292" s="51">
        <f t="shared" si="146"/>
        <v>101</v>
      </c>
      <c r="EU1292" s="52">
        <f t="shared" si="147"/>
        <v>301788</v>
      </c>
      <c r="EV1292" s="46"/>
      <c r="EW1292" s="23" t="s">
        <v>3714</v>
      </c>
    </row>
    <row r="1293" spans="1:153" ht="14.25" customHeight="1">
      <c r="A1293" s="8">
        <v>1286</v>
      </c>
      <c r="B1293" s="9" t="s">
        <v>3316</v>
      </c>
      <c r="C1293" s="10" t="s">
        <v>142</v>
      </c>
      <c r="D1293" s="10" t="s">
        <v>143</v>
      </c>
      <c r="E1293" s="10" t="s">
        <v>142</v>
      </c>
      <c r="F1293" s="9" t="s">
        <v>144</v>
      </c>
      <c r="G1293" s="10" t="s">
        <v>145</v>
      </c>
      <c r="H1293" s="9" t="s">
        <v>146</v>
      </c>
      <c r="I1293" s="9" t="s">
        <v>147</v>
      </c>
      <c r="J1293" s="9" t="s">
        <v>148</v>
      </c>
      <c r="K1293" s="9" t="s">
        <v>147</v>
      </c>
      <c r="L1293" s="9" t="s">
        <v>148</v>
      </c>
      <c r="M1293" s="9" t="s">
        <v>149</v>
      </c>
      <c r="N1293" s="9" t="s">
        <v>150</v>
      </c>
      <c r="O1293" s="9" t="s">
        <v>151</v>
      </c>
      <c r="P1293" s="9" t="s">
        <v>142</v>
      </c>
      <c r="Q1293" s="9" t="s">
        <v>152</v>
      </c>
      <c r="R1293" s="9" t="s">
        <v>336</v>
      </c>
      <c r="S1293" s="9" t="s">
        <v>305</v>
      </c>
      <c r="T1293" s="9" t="s">
        <v>306</v>
      </c>
      <c r="U1293" s="9" t="s">
        <v>361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3369</v>
      </c>
      <c r="AA1293" s="9" t="s">
        <v>363</v>
      </c>
      <c r="AB1293" s="12" t="s">
        <v>2274</v>
      </c>
      <c r="AC1293" s="10" t="s">
        <v>3388</v>
      </c>
      <c r="AD1293" s="9" t="s">
        <v>366</v>
      </c>
      <c r="AE1293" s="13" t="s">
        <v>2306</v>
      </c>
      <c r="AF1293" s="14" t="s">
        <v>314</v>
      </c>
      <c r="AG1293" s="10" t="s">
        <v>3401</v>
      </c>
      <c r="AH1293" s="11" t="s">
        <v>374</v>
      </c>
      <c r="AI1293" s="11" t="s">
        <v>375</v>
      </c>
      <c r="AJ1293" s="10" t="s">
        <v>376</v>
      </c>
      <c r="AK1293" s="11" t="s">
        <v>375</v>
      </c>
      <c r="AL1293" s="11" t="s">
        <v>168</v>
      </c>
      <c r="AM1293" s="10" t="s">
        <v>169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2.8</v>
      </c>
      <c r="AU1293" s="10" t="s">
        <v>206</v>
      </c>
      <c r="AV1293" s="16">
        <v>7800</v>
      </c>
      <c r="AW1293" s="16">
        <v>7800</v>
      </c>
      <c r="AX1293" s="16">
        <v>0</v>
      </c>
      <c r="AY1293" s="16">
        <v>0</v>
      </c>
      <c r="AZ1293" s="16">
        <v>0</v>
      </c>
      <c r="BA1293" s="17">
        <v>45275</v>
      </c>
      <c r="BB1293" s="30" t="s">
        <v>175</v>
      </c>
      <c r="BC1293" s="18">
        <v>45119</v>
      </c>
      <c r="BD1293" s="17">
        <v>45412</v>
      </c>
      <c r="BE1293" s="17">
        <v>45473</v>
      </c>
      <c r="BF1293" s="17">
        <v>45245</v>
      </c>
      <c r="BG1293" s="10">
        <v>85868988</v>
      </c>
      <c r="BH1293" s="9" t="s">
        <v>319</v>
      </c>
      <c r="BI1293" s="19">
        <v>45200</v>
      </c>
      <c r="BJ1293" s="20">
        <v>45201</v>
      </c>
      <c r="BK1293" s="16">
        <v>2500</v>
      </c>
      <c r="BL1293" s="16">
        <v>7000</v>
      </c>
      <c r="BM1293" s="9" t="s">
        <v>177</v>
      </c>
      <c r="BN1293" s="9" t="s">
        <v>383</v>
      </c>
      <c r="BO1293" s="9" t="s">
        <v>156</v>
      </c>
      <c r="BP1293" s="17">
        <v>45275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45104</v>
      </c>
      <c r="CD1293" s="10" t="s">
        <v>156</v>
      </c>
      <c r="CE1293" s="17" t="s">
        <v>156</v>
      </c>
      <c r="CF1293" s="17" t="s">
        <v>156</v>
      </c>
      <c r="CG1293" s="17" t="s">
        <v>156</v>
      </c>
      <c r="CH1293" s="17">
        <v>45100</v>
      </c>
      <c r="CI1293" s="16">
        <v>4000</v>
      </c>
      <c r="CJ1293" s="10" t="s">
        <v>3405</v>
      </c>
      <c r="CK1293" s="10" t="s">
        <v>230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 t="s">
        <v>156</v>
      </c>
      <c r="CX1293" s="10" t="s">
        <v>2267</v>
      </c>
      <c r="CY1293" s="17" t="s">
        <v>156</v>
      </c>
      <c r="CZ1293" s="17" t="s">
        <v>156</v>
      </c>
      <c r="DA1293" s="17" t="s">
        <v>156</v>
      </c>
      <c r="DB1293" s="17" t="s">
        <v>156</v>
      </c>
      <c r="DC1293" s="16">
        <v>0</v>
      </c>
      <c r="DD1293" s="10" t="s">
        <v>156</v>
      </c>
      <c r="DE1293" s="10" t="s">
        <v>156</v>
      </c>
      <c r="DF1293" s="18" t="s">
        <v>156</v>
      </c>
      <c r="DG1293" s="17" t="s">
        <v>156</v>
      </c>
      <c r="DH1293" s="10" t="s">
        <v>156</v>
      </c>
      <c r="DI1293" s="17" t="s">
        <v>156</v>
      </c>
      <c r="DJ1293" s="17" t="s">
        <v>156</v>
      </c>
      <c r="DK1293" s="17" t="s">
        <v>156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24</v>
      </c>
      <c r="DQ1293" s="16">
        <v>12</v>
      </c>
      <c r="DR1293" s="11">
        <v>12</v>
      </c>
      <c r="DS1293" s="16">
        <v>24</v>
      </c>
      <c r="DT1293" s="16">
        <v>0</v>
      </c>
      <c r="DU1293" s="11" t="s">
        <v>181</v>
      </c>
      <c r="DV1293" s="11" t="s">
        <v>182</v>
      </c>
      <c r="DW1293" s="27" t="s">
        <v>156</v>
      </c>
      <c r="DX1293" s="27" t="s">
        <v>156</v>
      </c>
      <c r="DY1293" s="20" t="s">
        <v>2091</v>
      </c>
      <c r="DZ1293" s="16">
        <v>7</v>
      </c>
      <c r="EA1293" s="16">
        <v>33</v>
      </c>
      <c r="EB1293" s="27" t="s">
        <v>185</v>
      </c>
      <c r="EC1293" s="27" t="s">
        <v>185</v>
      </c>
      <c r="ED1293" s="27" t="s">
        <v>182</v>
      </c>
      <c r="EE1293" s="29">
        <v>45085.189027777778</v>
      </c>
      <c r="EF1293" s="28" t="s">
        <v>188</v>
      </c>
      <c r="EG1293" s="28" t="s">
        <v>189</v>
      </c>
      <c r="EH1293" s="28" t="s">
        <v>190</v>
      </c>
      <c r="EI1293" s="29">
        <v>45110.818703703706</v>
      </c>
      <c r="EJ1293" s="28" t="s">
        <v>197</v>
      </c>
      <c r="EK1293" s="28" t="s">
        <v>156</v>
      </c>
      <c r="EL1293" s="28" t="s">
        <v>198</v>
      </c>
      <c r="EM1293" s="45" t="s">
        <v>3713</v>
      </c>
      <c r="EN1293" s="46" t="str">
        <f t="shared" si="141"/>
        <v>344H050B</v>
      </c>
      <c r="EO1293" s="47">
        <f t="shared" si="142"/>
        <v>45235</v>
      </c>
      <c r="EP1293" s="47" t="str">
        <f t="shared" si="143"/>
        <v/>
      </c>
      <c r="EQ1293" s="48" t="str">
        <f t="shared" ca="1" si="144"/>
        <v>Y</v>
      </c>
      <c r="ER1293" s="49" t="str">
        <f t="shared" si="145"/>
        <v/>
      </c>
      <c r="ES1293" s="50"/>
      <c r="ET1293" s="51" t="str">
        <f t="shared" si="146"/>
        <v/>
      </c>
      <c r="EU1293" s="52" t="str">
        <f t="shared" si="147"/>
        <v/>
      </c>
      <c r="EV1293" s="46"/>
      <c r="EW1293" s="23" t="s">
        <v>3714</v>
      </c>
    </row>
    <row r="1294" spans="1:153" ht="14.25" customHeight="1">
      <c r="A1294" s="8">
        <v>1287</v>
      </c>
      <c r="B1294" s="9" t="s">
        <v>3316</v>
      </c>
      <c r="C1294" s="10" t="s">
        <v>142</v>
      </c>
      <c r="D1294" s="10" t="s">
        <v>143</v>
      </c>
      <c r="E1294" s="10" t="s">
        <v>142</v>
      </c>
      <c r="F1294" s="9" t="s">
        <v>144</v>
      </c>
      <c r="G1294" s="10" t="s">
        <v>145</v>
      </c>
      <c r="H1294" s="9" t="s">
        <v>146</v>
      </c>
      <c r="I1294" s="9" t="s">
        <v>147</v>
      </c>
      <c r="J1294" s="9" t="s">
        <v>148</v>
      </c>
      <c r="K1294" s="9" t="s">
        <v>147</v>
      </c>
      <c r="L1294" s="9" t="s">
        <v>148</v>
      </c>
      <c r="M1294" s="9" t="s">
        <v>149</v>
      </c>
      <c r="N1294" s="9" t="s">
        <v>150</v>
      </c>
      <c r="O1294" s="9" t="s">
        <v>151</v>
      </c>
      <c r="P1294" s="9" t="s">
        <v>142</v>
      </c>
      <c r="Q1294" s="9" t="s">
        <v>152</v>
      </c>
      <c r="R1294" s="9" t="s">
        <v>336</v>
      </c>
      <c r="S1294" s="9" t="s">
        <v>305</v>
      </c>
      <c r="T1294" s="9" t="s">
        <v>306</v>
      </c>
      <c r="U1294" s="9" t="s">
        <v>361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3369</v>
      </c>
      <c r="AA1294" s="9" t="s">
        <v>363</v>
      </c>
      <c r="AB1294" s="12" t="s">
        <v>2274</v>
      </c>
      <c r="AC1294" s="10" t="s">
        <v>3388</v>
      </c>
      <c r="AD1294" s="9" t="s">
        <v>366</v>
      </c>
      <c r="AE1294" s="13" t="s">
        <v>2306</v>
      </c>
      <c r="AF1294" s="14" t="s">
        <v>314</v>
      </c>
      <c r="AG1294" s="10" t="s">
        <v>3401</v>
      </c>
      <c r="AH1294" s="11" t="s">
        <v>374</v>
      </c>
      <c r="AI1294" s="11" t="s">
        <v>375</v>
      </c>
      <c r="AJ1294" s="10" t="s">
        <v>376</v>
      </c>
      <c r="AK1294" s="11" t="s">
        <v>375</v>
      </c>
      <c r="AL1294" s="11" t="s">
        <v>168</v>
      </c>
      <c r="AM1294" s="10" t="s">
        <v>169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2.8</v>
      </c>
      <c r="AU1294" s="10" t="s">
        <v>206</v>
      </c>
      <c r="AV1294" s="16">
        <v>7800</v>
      </c>
      <c r="AW1294" s="16">
        <v>7800</v>
      </c>
      <c r="AX1294" s="16">
        <v>0</v>
      </c>
      <c r="AY1294" s="16">
        <v>0</v>
      </c>
      <c r="AZ1294" s="16">
        <v>0</v>
      </c>
      <c r="BA1294" s="17">
        <v>45275</v>
      </c>
      <c r="BB1294" s="30" t="s">
        <v>175</v>
      </c>
      <c r="BC1294" s="18">
        <v>45119</v>
      </c>
      <c r="BD1294" s="17">
        <v>45412</v>
      </c>
      <c r="BE1294" s="17">
        <v>45473</v>
      </c>
      <c r="BF1294" s="17">
        <v>45245</v>
      </c>
      <c r="BG1294" s="10">
        <v>86232812</v>
      </c>
      <c r="BH1294" s="9" t="s">
        <v>321</v>
      </c>
      <c r="BI1294" s="19">
        <v>45261</v>
      </c>
      <c r="BJ1294" s="20">
        <v>45271</v>
      </c>
      <c r="BK1294" s="16">
        <v>2300</v>
      </c>
      <c r="BL1294" s="16">
        <v>6440</v>
      </c>
      <c r="BM1294" s="9" t="s">
        <v>177</v>
      </c>
      <c r="BN1294" s="9" t="s">
        <v>470</v>
      </c>
      <c r="BO1294" s="9" t="s">
        <v>156</v>
      </c>
      <c r="BP1294" s="17">
        <v>45313</v>
      </c>
      <c r="BQ1294" s="17" t="s">
        <v>156</v>
      </c>
      <c r="BR1294" s="17">
        <v>45313</v>
      </c>
      <c r="BS1294" s="17" t="s">
        <v>156</v>
      </c>
      <c r="BT1294" s="10" t="s">
        <v>156</v>
      </c>
      <c r="BU1294" s="17" t="s">
        <v>156</v>
      </c>
      <c r="BV1294" s="17" t="s">
        <v>156</v>
      </c>
      <c r="BW1294" s="17">
        <v>45115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 t="s">
        <v>156</v>
      </c>
      <c r="CD1294" s="10" t="s">
        <v>156</v>
      </c>
      <c r="CE1294" s="17" t="s">
        <v>156</v>
      </c>
      <c r="CF1294" s="17" t="s">
        <v>156</v>
      </c>
      <c r="CG1294" s="17">
        <v>45115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156</v>
      </c>
      <c r="CO1294" s="17" t="s">
        <v>156</v>
      </c>
      <c r="CP1294" s="17" t="s">
        <v>156</v>
      </c>
      <c r="CQ1294" s="17">
        <v>45115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 t="s">
        <v>156</v>
      </c>
      <c r="CX1294" s="10" t="s">
        <v>193</v>
      </c>
      <c r="CY1294" s="17" t="s">
        <v>156</v>
      </c>
      <c r="CZ1294" s="17" t="s">
        <v>156</v>
      </c>
      <c r="DA1294" s="17">
        <v>45115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 t="s">
        <v>156</v>
      </c>
      <c r="DH1294" s="10" t="s">
        <v>156</v>
      </c>
      <c r="DI1294" s="17" t="s">
        <v>156</v>
      </c>
      <c r="DJ1294" s="17" t="s">
        <v>156</v>
      </c>
      <c r="DK1294" s="17">
        <v>45115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24</v>
      </c>
      <c r="DQ1294" s="16">
        <v>12</v>
      </c>
      <c r="DR1294" s="11">
        <v>12</v>
      </c>
      <c r="DS1294" s="16">
        <v>24</v>
      </c>
      <c r="DT1294" s="16">
        <v>0</v>
      </c>
      <c r="DU1294" s="11" t="s">
        <v>181</v>
      </c>
      <c r="DV1294" s="11" t="s">
        <v>182</v>
      </c>
      <c r="DW1294" s="27" t="s">
        <v>156</v>
      </c>
      <c r="DX1294" s="27" t="s">
        <v>156</v>
      </c>
      <c r="DY1294" s="20" t="s">
        <v>156</v>
      </c>
      <c r="DZ1294" s="16">
        <v>7</v>
      </c>
      <c r="EA1294" s="16">
        <v>33</v>
      </c>
      <c r="EB1294" s="27" t="s">
        <v>185</v>
      </c>
      <c r="EC1294" s="27" t="s">
        <v>185</v>
      </c>
      <c r="ED1294" s="27" t="s">
        <v>182</v>
      </c>
      <c r="EE1294" s="29">
        <v>45116.744317129633</v>
      </c>
      <c r="EF1294" s="28" t="s">
        <v>186</v>
      </c>
      <c r="EG1294" s="28" t="s">
        <v>156</v>
      </c>
      <c r="EH1294" s="28" t="s">
        <v>187</v>
      </c>
      <c r="EI1294" s="29">
        <v>45118.567106481481</v>
      </c>
      <c r="EJ1294" s="28" t="s">
        <v>186</v>
      </c>
      <c r="EK1294" s="28" t="s">
        <v>156</v>
      </c>
      <c r="EL1294" s="28" t="s">
        <v>3381</v>
      </c>
      <c r="EM1294" s="45" t="s">
        <v>3713</v>
      </c>
      <c r="EN1294" s="46" t="str">
        <f t="shared" si="141"/>
        <v>344H050B</v>
      </c>
      <c r="EO1294" s="47">
        <f t="shared" si="142"/>
        <v>45273</v>
      </c>
      <c r="EP1294" s="47" t="str">
        <f t="shared" si="143"/>
        <v/>
      </c>
      <c r="EQ1294" s="48" t="str">
        <f t="shared" ca="1" si="144"/>
        <v>Y</v>
      </c>
      <c r="ER1294" s="49" t="str">
        <f t="shared" si="145"/>
        <v/>
      </c>
      <c r="ES1294" s="50"/>
      <c r="ET1294" s="51" t="str">
        <f t="shared" si="146"/>
        <v/>
      </c>
      <c r="EU1294" s="52" t="str">
        <f t="shared" si="147"/>
        <v/>
      </c>
      <c r="EV1294" s="46"/>
      <c r="EW1294" s="23" t="s">
        <v>3721</v>
      </c>
    </row>
    <row r="1295" spans="1:153" ht="14.25" customHeight="1">
      <c r="A1295" s="8">
        <v>1288</v>
      </c>
      <c r="B1295" s="9" t="s">
        <v>3316</v>
      </c>
      <c r="C1295" s="10" t="s">
        <v>142</v>
      </c>
      <c r="D1295" s="10" t="s">
        <v>143</v>
      </c>
      <c r="E1295" s="10" t="s">
        <v>142</v>
      </c>
      <c r="F1295" s="9" t="s">
        <v>144</v>
      </c>
      <c r="G1295" s="10" t="s">
        <v>145</v>
      </c>
      <c r="H1295" s="9" t="s">
        <v>146</v>
      </c>
      <c r="I1295" s="9" t="s">
        <v>147</v>
      </c>
      <c r="J1295" s="9" t="s">
        <v>148</v>
      </c>
      <c r="K1295" s="9" t="s">
        <v>147</v>
      </c>
      <c r="L1295" s="9" t="s">
        <v>148</v>
      </c>
      <c r="M1295" s="9" t="s">
        <v>149</v>
      </c>
      <c r="N1295" s="9" t="s">
        <v>150</v>
      </c>
      <c r="O1295" s="9" t="s">
        <v>151</v>
      </c>
      <c r="P1295" s="9" t="s">
        <v>142</v>
      </c>
      <c r="Q1295" s="9" t="s">
        <v>152</v>
      </c>
      <c r="R1295" s="9" t="s">
        <v>336</v>
      </c>
      <c r="S1295" s="9" t="s">
        <v>305</v>
      </c>
      <c r="T1295" s="9" t="s">
        <v>306</v>
      </c>
      <c r="U1295" s="9" t="s">
        <v>361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3369</v>
      </c>
      <c r="AA1295" s="9" t="s">
        <v>363</v>
      </c>
      <c r="AB1295" s="12" t="s">
        <v>2274</v>
      </c>
      <c r="AC1295" s="10" t="s">
        <v>3388</v>
      </c>
      <c r="AD1295" s="9" t="s">
        <v>366</v>
      </c>
      <c r="AE1295" s="13" t="s">
        <v>2306</v>
      </c>
      <c r="AF1295" s="14" t="s">
        <v>314</v>
      </c>
      <c r="AG1295" s="10" t="s">
        <v>3401</v>
      </c>
      <c r="AH1295" s="11" t="s">
        <v>374</v>
      </c>
      <c r="AI1295" s="11" t="s">
        <v>375</v>
      </c>
      <c r="AJ1295" s="10" t="s">
        <v>376</v>
      </c>
      <c r="AK1295" s="11" t="s">
        <v>375</v>
      </c>
      <c r="AL1295" s="11" t="s">
        <v>168</v>
      </c>
      <c r="AM1295" s="10" t="s">
        <v>169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2.8</v>
      </c>
      <c r="AU1295" s="10" t="s">
        <v>206</v>
      </c>
      <c r="AV1295" s="16">
        <v>7800</v>
      </c>
      <c r="AW1295" s="16">
        <v>7800</v>
      </c>
      <c r="AX1295" s="16">
        <v>0</v>
      </c>
      <c r="AY1295" s="16">
        <v>0</v>
      </c>
      <c r="AZ1295" s="16">
        <v>0</v>
      </c>
      <c r="BA1295" s="17">
        <v>45275</v>
      </c>
      <c r="BB1295" s="30" t="s">
        <v>175</v>
      </c>
      <c r="BC1295" s="18">
        <v>45119</v>
      </c>
      <c r="BD1295" s="17">
        <v>45412</v>
      </c>
      <c r="BE1295" s="17">
        <v>45473</v>
      </c>
      <c r="BF1295" s="17">
        <v>45245</v>
      </c>
      <c r="BG1295" s="10">
        <v>86108737</v>
      </c>
      <c r="BH1295" s="9" t="s">
        <v>258</v>
      </c>
      <c r="BI1295" s="19">
        <v>45323</v>
      </c>
      <c r="BJ1295" s="20">
        <v>45327</v>
      </c>
      <c r="BK1295" s="16">
        <v>1800</v>
      </c>
      <c r="BL1295" s="16">
        <v>5040</v>
      </c>
      <c r="BM1295" s="9" t="s">
        <v>177</v>
      </c>
      <c r="BN1295" s="9" t="s">
        <v>470</v>
      </c>
      <c r="BO1295" s="9" t="s">
        <v>156</v>
      </c>
      <c r="BP1295" s="17">
        <v>45381</v>
      </c>
      <c r="BQ1295" s="17" t="s">
        <v>156</v>
      </c>
      <c r="BR1295" s="17" t="s">
        <v>156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 t="s">
        <v>156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 t="s">
        <v>156</v>
      </c>
      <c r="CD1295" s="10" t="s">
        <v>156</v>
      </c>
      <c r="CE1295" s="17" t="s">
        <v>156</v>
      </c>
      <c r="CF1295" s="17" t="s">
        <v>156</v>
      </c>
      <c r="CG1295" s="17" t="s">
        <v>156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 t="s">
        <v>156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 t="s">
        <v>156</v>
      </c>
      <c r="CX1295" s="10" t="s">
        <v>193</v>
      </c>
      <c r="CY1295" s="17" t="s">
        <v>156</v>
      </c>
      <c r="CZ1295" s="17" t="s">
        <v>156</v>
      </c>
      <c r="DA1295" s="17" t="s">
        <v>156</v>
      </c>
      <c r="DB1295" s="17" t="s">
        <v>156</v>
      </c>
      <c r="DC1295" s="16">
        <v>0</v>
      </c>
      <c r="DD1295" s="10" t="s">
        <v>156</v>
      </c>
      <c r="DE1295" s="10" t="s">
        <v>156</v>
      </c>
      <c r="DF1295" s="18" t="s">
        <v>156</v>
      </c>
      <c r="DG1295" s="17" t="s">
        <v>156</v>
      </c>
      <c r="DH1295" s="10" t="s">
        <v>156</v>
      </c>
      <c r="DI1295" s="17" t="s">
        <v>156</v>
      </c>
      <c r="DJ1295" s="17" t="s">
        <v>156</v>
      </c>
      <c r="DK1295" s="17" t="s">
        <v>156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24</v>
      </c>
      <c r="DQ1295" s="16">
        <v>12</v>
      </c>
      <c r="DR1295" s="11">
        <v>12</v>
      </c>
      <c r="DS1295" s="16">
        <v>24</v>
      </c>
      <c r="DT1295" s="16">
        <v>0</v>
      </c>
      <c r="DU1295" s="11" t="s">
        <v>181</v>
      </c>
      <c r="DV1295" s="11" t="s">
        <v>182</v>
      </c>
      <c r="DW1295" s="27" t="s">
        <v>156</v>
      </c>
      <c r="DX1295" s="27" t="s">
        <v>156</v>
      </c>
      <c r="DY1295" s="20" t="s">
        <v>3406</v>
      </c>
      <c r="DZ1295" s="16">
        <v>7</v>
      </c>
      <c r="EA1295" s="16">
        <v>33</v>
      </c>
      <c r="EB1295" s="27" t="s">
        <v>185</v>
      </c>
      <c r="EC1295" s="27" t="s">
        <v>185</v>
      </c>
      <c r="ED1295" s="27" t="s">
        <v>182</v>
      </c>
      <c r="EE1295" s="29">
        <v>45103.535520833335</v>
      </c>
      <c r="EF1295" s="28" t="s">
        <v>188</v>
      </c>
      <c r="EG1295" s="28" t="s">
        <v>189</v>
      </c>
      <c r="EH1295" s="28" t="s">
        <v>190</v>
      </c>
      <c r="EI1295" s="29">
        <v>45118.567106481481</v>
      </c>
      <c r="EJ1295" s="28" t="s">
        <v>188</v>
      </c>
      <c r="EK1295" s="28" t="s">
        <v>189</v>
      </c>
      <c r="EL1295" s="28" t="s">
        <v>3381</v>
      </c>
      <c r="EM1295" s="45" t="s">
        <v>3713</v>
      </c>
      <c r="EN1295" s="46" t="str">
        <f t="shared" si="141"/>
        <v>344H050B</v>
      </c>
      <c r="EO1295" s="47">
        <f t="shared" si="142"/>
        <v>45341</v>
      </c>
      <c r="EP1295" s="47" t="str">
        <f t="shared" si="143"/>
        <v/>
      </c>
      <c r="EQ1295" s="48" t="str">
        <f t="shared" ca="1" si="144"/>
        <v>Y</v>
      </c>
      <c r="ER1295" s="49" t="str">
        <f t="shared" si="145"/>
        <v/>
      </c>
      <c r="ES1295" s="50"/>
      <c r="ET1295" s="51" t="str">
        <f t="shared" si="146"/>
        <v/>
      </c>
      <c r="EU1295" s="52" t="str">
        <f t="shared" si="147"/>
        <v/>
      </c>
      <c r="EV1295" s="46"/>
      <c r="EW1295" s="23" t="s">
        <v>3721</v>
      </c>
    </row>
    <row r="1296" spans="1:153" ht="14.25" customHeight="1">
      <c r="A1296" s="8">
        <v>1289</v>
      </c>
      <c r="B1296" s="9" t="s">
        <v>3316</v>
      </c>
      <c r="C1296" s="10" t="s">
        <v>142</v>
      </c>
      <c r="D1296" s="10" t="s">
        <v>143</v>
      </c>
      <c r="E1296" s="10" t="s">
        <v>142</v>
      </c>
      <c r="F1296" s="9" t="s">
        <v>144</v>
      </c>
      <c r="G1296" s="10" t="s">
        <v>145</v>
      </c>
      <c r="H1296" s="9" t="s">
        <v>146</v>
      </c>
      <c r="I1296" s="9" t="s">
        <v>147</v>
      </c>
      <c r="J1296" s="9" t="s">
        <v>148</v>
      </c>
      <c r="K1296" s="9" t="s">
        <v>147</v>
      </c>
      <c r="L1296" s="9" t="s">
        <v>148</v>
      </c>
      <c r="M1296" s="9" t="s">
        <v>149</v>
      </c>
      <c r="N1296" s="9" t="s">
        <v>150</v>
      </c>
      <c r="O1296" s="9" t="s">
        <v>151</v>
      </c>
      <c r="P1296" s="9" t="s">
        <v>142</v>
      </c>
      <c r="Q1296" s="9" t="s">
        <v>152</v>
      </c>
      <c r="R1296" s="9" t="s">
        <v>336</v>
      </c>
      <c r="S1296" s="9" t="s">
        <v>305</v>
      </c>
      <c r="T1296" s="9" t="s">
        <v>306</v>
      </c>
      <c r="U1296" s="9" t="s">
        <v>361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3369</v>
      </c>
      <c r="AA1296" s="9" t="s">
        <v>363</v>
      </c>
      <c r="AB1296" s="12" t="s">
        <v>2274</v>
      </c>
      <c r="AC1296" s="10" t="s">
        <v>3388</v>
      </c>
      <c r="AD1296" s="9" t="s">
        <v>366</v>
      </c>
      <c r="AE1296" s="13" t="s">
        <v>2306</v>
      </c>
      <c r="AF1296" s="14" t="s">
        <v>314</v>
      </c>
      <c r="AG1296" s="10" t="s">
        <v>3407</v>
      </c>
      <c r="AH1296" s="11" t="s">
        <v>2297</v>
      </c>
      <c r="AI1296" s="11" t="s">
        <v>369</v>
      </c>
      <c r="AJ1296" s="10" t="s">
        <v>2298</v>
      </c>
      <c r="AK1296" s="11" t="s">
        <v>369</v>
      </c>
      <c r="AL1296" s="11" t="s">
        <v>168</v>
      </c>
      <c r="AM1296" s="10" t="s">
        <v>169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2.8</v>
      </c>
      <c r="AU1296" s="10" t="s">
        <v>150</v>
      </c>
      <c r="AV1296" s="16">
        <v>9200</v>
      </c>
      <c r="AW1296" s="16">
        <v>9200</v>
      </c>
      <c r="AX1296" s="16">
        <v>0</v>
      </c>
      <c r="AY1296" s="16">
        <v>0</v>
      </c>
      <c r="AZ1296" s="16">
        <v>0</v>
      </c>
      <c r="BA1296" s="17">
        <v>45275</v>
      </c>
      <c r="BB1296" s="30" t="s">
        <v>175</v>
      </c>
      <c r="BC1296" s="18">
        <v>45119</v>
      </c>
      <c r="BD1296" s="17">
        <v>45412</v>
      </c>
      <c r="BE1296" s="17">
        <v>45473</v>
      </c>
      <c r="BF1296" s="17">
        <v>45245</v>
      </c>
      <c r="BG1296" s="10">
        <v>85868984</v>
      </c>
      <c r="BH1296" s="9" t="s">
        <v>414</v>
      </c>
      <c r="BI1296" s="19">
        <v>45139</v>
      </c>
      <c r="BJ1296" s="20">
        <v>45145</v>
      </c>
      <c r="BK1296" s="16">
        <v>3012</v>
      </c>
      <c r="BL1296" s="16">
        <v>8434</v>
      </c>
      <c r="BM1296" s="9" t="s">
        <v>177</v>
      </c>
      <c r="BN1296" s="9" t="s">
        <v>436</v>
      </c>
      <c r="BO1296" s="9" t="s">
        <v>635</v>
      </c>
      <c r="BP1296" s="17">
        <v>45245</v>
      </c>
      <c r="BQ1296" s="17">
        <v>45245</v>
      </c>
      <c r="BR1296" s="17" t="s">
        <v>156</v>
      </c>
      <c r="BS1296" s="17" t="s">
        <v>156</v>
      </c>
      <c r="BT1296" s="10" t="s">
        <v>156</v>
      </c>
      <c r="BU1296" s="17" t="s">
        <v>156</v>
      </c>
      <c r="BV1296" s="17" t="s">
        <v>156</v>
      </c>
      <c r="BW1296" s="17" t="s">
        <v>156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45097</v>
      </c>
      <c r="CD1296" s="10" t="s">
        <v>2852</v>
      </c>
      <c r="CE1296" s="17" t="s">
        <v>156</v>
      </c>
      <c r="CF1296" s="17" t="s">
        <v>156</v>
      </c>
      <c r="CG1296" s="17" t="s">
        <v>156</v>
      </c>
      <c r="CH1296" s="17">
        <v>45093</v>
      </c>
      <c r="CI1296" s="16">
        <v>3000</v>
      </c>
      <c r="CJ1296" s="10" t="s">
        <v>3408</v>
      </c>
      <c r="CK1296" s="10" t="s">
        <v>230</v>
      </c>
      <c r="CL1296" s="18" t="s">
        <v>156</v>
      </c>
      <c r="CM1296" s="17" t="s">
        <v>156</v>
      </c>
      <c r="CN1296" s="10" t="s">
        <v>156</v>
      </c>
      <c r="CO1296" s="17" t="s">
        <v>156</v>
      </c>
      <c r="CP1296" s="17" t="s">
        <v>156</v>
      </c>
      <c r="CQ1296" s="17" t="s">
        <v>156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45104</v>
      </c>
      <c r="CX1296" s="10" t="s">
        <v>2127</v>
      </c>
      <c r="CY1296" s="17" t="s">
        <v>156</v>
      </c>
      <c r="CZ1296" s="17" t="s">
        <v>156</v>
      </c>
      <c r="DA1296" s="17" t="s">
        <v>156</v>
      </c>
      <c r="DB1296" s="17">
        <v>45100</v>
      </c>
      <c r="DC1296" s="16">
        <v>3012</v>
      </c>
      <c r="DD1296" s="10" t="s">
        <v>3409</v>
      </c>
      <c r="DE1296" s="10" t="s">
        <v>417</v>
      </c>
      <c r="DF1296" s="18" t="s">
        <v>156</v>
      </c>
      <c r="DG1296" s="17">
        <v>45118</v>
      </c>
      <c r="DH1296" s="10" t="s">
        <v>156</v>
      </c>
      <c r="DI1296" s="17" t="s">
        <v>156</v>
      </c>
      <c r="DJ1296" s="17" t="s">
        <v>156</v>
      </c>
      <c r="DK1296" s="17" t="s">
        <v>156</v>
      </c>
      <c r="DL1296" s="17">
        <v>45114</v>
      </c>
      <c r="DM1296" s="16">
        <v>3012</v>
      </c>
      <c r="DN1296" s="10" t="s">
        <v>3410</v>
      </c>
      <c r="DO1296" s="10" t="s">
        <v>661</v>
      </c>
      <c r="DP1296" s="16">
        <v>24</v>
      </c>
      <c r="DQ1296" s="16">
        <v>12</v>
      </c>
      <c r="DR1296" s="11">
        <v>12</v>
      </c>
      <c r="DS1296" s="16">
        <v>24</v>
      </c>
      <c r="DT1296" s="16">
        <v>0</v>
      </c>
      <c r="DU1296" s="11" t="s">
        <v>181</v>
      </c>
      <c r="DV1296" s="11" t="s">
        <v>182</v>
      </c>
      <c r="DW1296" s="27" t="s">
        <v>156</v>
      </c>
      <c r="DX1296" s="27" t="s">
        <v>156</v>
      </c>
      <c r="DY1296" s="20" t="s">
        <v>2088</v>
      </c>
      <c r="DZ1296" s="16">
        <v>7</v>
      </c>
      <c r="EA1296" s="16">
        <v>33</v>
      </c>
      <c r="EB1296" s="27" t="s">
        <v>185</v>
      </c>
      <c r="EC1296" s="27" t="s">
        <v>185</v>
      </c>
      <c r="ED1296" s="27" t="s">
        <v>182</v>
      </c>
      <c r="EE1296" s="29">
        <v>45085.188067129631</v>
      </c>
      <c r="EF1296" s="28" t="s">
        <v>195</v>
      </c>
      <c r="EG1296" s="28" t="s">
        <v>196</v>
      </c>
      <c r="EH1296" s="28" t="s">
        <v>190</v>
      </c>
      <c r="EI1296" s="29">
        <v>45114.722187500003</v>
      </c>
      <c r="EJ1296" s="28" t="s">
        <v>235</v>
      </c>
      <c r="EK1296" s="28" t="s">
        <v>236</v>
      </c>
      <c r="EL1296" s="28" t="s">
        <v>237</v>
      </c>
      <c r="EM1296" s="45" t="s">
        <v>3713</v>
      </c>
      <c r="EN1296" s="46" t="str">
        <f t="shared" si="141"/>
        <v>344H050C</v>
      </c>
      <c r="EO1296" s="47">
        <f t="shared" si="142"/>
        <v>45205</v>
      </c>
      <c r="EP1296" s="47">
        <f t="shared" si="143"/>
        <v>45104</v>
      </c>
      <c r="EQ1296" s="48" t="str">
        <f t="shared" ca="1" si="144"/>
        <v>Past</v>
      </c>
      <c r="ER1296" s="49">
        <f t="shared" si="145"/>
        <v>101</v>
      </c>
      <c r="ES1296" s="50"/>
      <c r="ET1296" s="51">
        <f t="shared" si="146"/>
        <v>101</v>
      </c>
      <c r="EU1296" s="52">
        <f t="shared" si="147"/>
        <v>304212</v>
      </c>
      <c r="EV1296" s="46"/>
      <c r="EW1296" s="23" t="s">
        <v>3714</v>
      </c>
    </row>
    <row r="1297" spans="1:153" ht="14.25" customHeight="1">
      <c r="A1297" s="8">
        <v>1290</v>
      </c>
      <c r="B1297" s="9" t="s">
        <v>3316</v>
      </c>
      <c r="C1297" s="10" t="s">
        <v>142</v>
      </c>
      <c r="D1297" s="10" t="s">
        <v>143</v>
      </c>
      <c r="E1297" s="10" t="s">
        <v>142</v>
      </c>
      <c r="F1297" s="9" t="s">
        <v>144</v>
      </c>
      <c r="G1297" s="10" t="s">
        <v>145</v>
      </c>
      <c r="H1297" s="9" t="s">
        <v>146</v>
      </c>
      <c r="I1297" s="9" t="s">
        <v>147</v>
      </c>
      <c r="J1297" s="9" t="s">
        <v>148</v>
      </c>
      <c r="K1297" s="9" t="s">
        <v>147</v>
      </c>
      <c r="L1297" s="9" t="s">
        <v>148</v>
      </c>
      <c r="M1297" s="9" t="s">
        <v>149</v>
      </c>
      <c r="N1297" s="9" t="s">
        <v>150</v>
      </c>
      <c r="O1297" s="9" t="s">
        <v>151</v>
      </c>
      <c r="P1297" s="9" t="s">
        <v>142</v>
      </c>
      <c r="Q1297" s="9" t="s">
        <v>152</v>
      </c>
      <c r="R1297" s="9" t="s">
        <v>336</v>
      </c>
      <c r="S1297" s="9" t="s">
        <v>305</v>
      </c>
      <c r="T1297" s="9" t="s">
        <v>306</v>
      </c>
      <c r="U1297" s="9" t="s">
        <v>361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3369</v>
      </c>
      <c r="AA1297" s="9" t="s">
        <v>363</v>
      </c>
      <c r="AB1297" s="12" t="s">
        <v>2274</v>
      </c>
      <c r="AC1297" s="10" t="s">
        <v>3388</v>
      </c>
      <c r="AD1297" s="9" t="s">
        <v>366</v>
      </c>
      <c r="AE1297" s="13" t="s">
        <v>2306</v>
      </c>
      <c r="AF1297" s="14" t="s">
        <v>314</v>
      </c>
      <c r="AG1297" s="10" t="s">
        <v>3407</v>
      </c>
      <c r="AH1297" s="11" t="s">
        <v>2297</v>
      </c>
      <c r="AI1297" s="11" t="s">
        <v>369</v>
      </c>
      <c r="AJ1297" s="10" t="s">
        <v>2298</v>
      </c>
      <c r="AK1297" s="11" t="s">
        <v>369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2.8</v>
      </c>
      <c r="AU1297" s="10" t="s">
        <v>150</v>
      </c>
      <c r="AV1297" s="16">
        <v>9200</v>
      </c>
      <c r="AW1297" s="16">
        <v>9200</v>
      </c>
      <c r="AX1297" s="16">
        <v>0</v>
      </c>
      <c r="AY1297" s="16">
        <v>0</v>
      </c>
      <c r="AZ1297" s="16">
        <v>0</v>
      </c>
      <c r="BA1297" s="17">
        <v>45275</v>
      </c>
      <c r="BB1297" s="30" t="s">
        <v>175</v>
      </c>
      <c r="BC1297" s="18">
        <v>45119</v>
      </c>
      <c r="BD1297" s="17">
        <v>45412</v>
      </c>
      <c r="BE1297" s="17">
        <v>45473</v>
      </c>
      <c r="BF1297" s="17">
        <v>45245</v>
      </c>
      <c r="BG1297" s="10">
        <v>85868999</v>
      </c>
      <c r="BH1297" s="9" t="s">
        <v>319</v>
      </c>
      <c r="BI1297" s="19">
        <v>45200</v>
      </c>
      <c r="BJ1297" s="20">
        <v>45201</v>
      </c>
      <c r="BK1297" s="16">
        <v>4000</v>
      </c>
      <c r="BL1297" s="16">
        <v>11200</v>
      </c>
      <c r="BM1297" s="9" t="s">
        <v>177</v>
      </c>
      <c r="BN1297" s="9" t="s">
        <v>383</v>
      </c>
      <c r="BO1297" s="9" t="s">
        <v>156</v>
      </c>
      <c r="BP1297" s="17">
        <v>45275</v>
      </c>
      <c r="BQ1297" s="17" t="s">
        <v>156</v>
      </c>
      <c r="BR1297" s="17" t="s">
        <v>156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 t="s">
        <v>156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>
        <v>45104</v>
      </c>
      <c r="CD1297" s="10" t="s">
        <v>156</v>
      </c>
      <c r="CE1297" s="17" t="s">
        <v>156</v>
      </c>
      <c r="CF1297" s="17" t="s">
        <v>156</v>
      </c>
      <c r="CG1297" s="17" t="s">
        <v>156</v>
      </c>
      <c r="CH1297" s="17">
        <v>45100</v>
      </c>
      <c r="CI1297" s="16">
        <v>4000</v>
      </c>
      <c r="CJ1297" s="10" t="s">
        <v>3411</v>
      </c>
      <c r="CK1297" s="10" t="s">
        <v>230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 t="s">
        <v>156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 t="s">
        <v>156</v>
      </c>
      <c r="CX1297" s="10" t="s">
        <v>2267</v>
      </c>
      <c r="CY1297" s="17" t="s">
        <v>156</v>
      </c>
      <c r="CZ1297" s="17" t="s">
        <v>156</v>
      </c>
      <c r="DA1297" s="17" t="s">
        <v>156</v>
      </c>
      <c r="DB1297" s="17" t="s">
        <v>156</v>
      </c>
      <c r="DC1297" s="16">
        <v>0</v>
      </c>
      <c r="DD1297" s="10" t="s">
        <v>156</v>
      </c>
      <c r="DE1297" s="10" t="s">
        <v>156</v>
      </c>
      <c r="DF1297" s="18" t="s">
        <v>156</v>
      </c>
      <c r="DG1297" s="17" t="s">
        <v>156</v>
      </c>
      <c r="DH1297" s="10" t="s">
        <v>156</v>
      </c>
      <c r="DI1297" s="17" t="s">
        <v>156</v>
      </c>
      <c r="DJ1297" s="17" t="s">
        <v>156</v>
      </c>
      <c r="DK1297" s="17" t="s">
        <v>156</v>
      </c>
      <c r="DL1297" s="17" t="s">
        <v>156</v>
      </c>
      <c r="DM1297" s="16">
        <v>0</v>
      </c>
      <c r="DN1297" s="10" t="s">
        <v>156</v>
      </c>
      <c r="DO1297" s="10" t="s">
        <v>156</v>
      </c>
      <c r="DP1297" s="16">
        <v>24</v>
      </c>
      <c r="DQ1297" s="16">
        <v>12</v>
      </c>
      <c r="DR1297" s="11">
        <v>12</v>
      </c>
      <c r="DS1297" s="16">
        <v>24</v>
      </c>
      <c r="DT1297" s="16">
        <v>0</v>
      </c>
      <c r="DU1297" s="11" t="s">
        <v>181</v>
      </c>
      <c r="DV1297" s="11" t="s">
        <v>182</v>
      </c>
      <c r="DW1297" s="27" t="s">
        <v>156</v>
      </c>
      <c r="DX1297" s="27" t="s">
        <v>156</v>
      </c>
      <c r="DY1297" s="20" t="s">
        <v>2091</v>
      </c>
      <c r="DZ1297" s="16">
        <v>7</v>
      </c>
      <c r="EA1297" s="16">
        <v>33</v>
      </c>
      <c r="EB1297" s="27" t="s">
        <v>185</v>
      </c>
      <c r="EC1297" s="27" t="s">
        <v>185</v>
      </c>
      <c r="ED1297" s="27" t="s">
        <v>182</v>
      </c>
      <c r="EE1297" s="29">
        <v>45085.189027777778</v>
      </c>
      <c r="EF1297" s="28" t="s">
        <v>188</v>
      </c>
      <c r="EG1297" s="28" t="s">
        <v>189</v>
      </c>
      <c r="EH1297" s="28" t="s">
        <v>190</v>
      </c>
      <c r="EI1297" s="29">
        <v>45110.818703703706</v>
      </c>
      <c r="EJ1297" s="28" t="s">
        <v>197</v>
      </c>
      <c r="EK1297" s="28" t="s">
        <v>156</v>
      </c>
      <c r="EL1297" s="28" t="s">
        <v>198</v>
      </c>
      <c r="EM1297" s="45" t="s">
        <v>3713</v>
      </c>
      <c r="EN1297" s="46" t="str">
        <f t="shared" si="141"/>
        <v>344H050C</v>
      </c>
      <c r="EO1297" s="47">
        <f t="shared" si="142"/>
        <v>45235</v>
      </c>
      <c r="EP1297" s="47" t="str">
        <f t="shared" si="143"/>
        <v/>
      </c>
      <c r="EQ1297" s="48" t="str">
        <f t="shared" ca="1" si="144"/>
        <v>Y</v>
      </c>
      <c r="ER1297" s="49" t="str">
        <f t="shared" si="145"/>
        <v/>
      </c>
      <c r="ES1297" s="50"/>
      <c r="ET1297" s="51" t="str">
        <f t="shared" si="146"/>
        <v/>
      </c>
      <c r="EU1297" s="52" t="str">
        <f t="shared" si="147"/>
        <v/>
      </c>
      <c r="EV1297" s="46"/>
      <c r="EW1297" s="23" t="s">
        <v>3714</v>
      </c>
    </row>
    <row r="1298" spans="1:153" ht="14.25" customHeight="1">
      <c r="A1298" s="8">
        <v>1291</v>
      </c>
      <c r="B1298" s="9" t="s">
        <v>3316</v>
      </c>
      <c r="C1298" s="10" t="s">
        <v>142</v>
      </c>
      <c r="D1298" s="10" t="s">
        <v>143</v>
      </c>
      <c r="E1298" s="10" t="s">
        <v>142</v>
      </c>
      <c r="F1298" s="9" t="s">
        <v>144</v>
      </c>
      <c r="G1298" s="10" t="s">
        <v>145</v>
      </c>
      <c r="H1298" s="9" t="s">
        <v>146</v>
      </c>
      <c r="I1298" s="9" t="s">
        <v>147</v>
      </c>
      <c r="J1298" s="9" t="s">
        <v>148</v>
      </c>
      <c r="K1298" s="9" t="s">
        <v>147</v>
      </c>
      <c r="L1298" s="9" t="s">
        <v>148</v>
      </c>
      <c r="M1298" s="9" t="s">
        <v>149</v>
      </c>
      <c r="N1298" s="9" t="s">
        <v>150</v>
      </c>
      <c r="O1298" s="9" t="s">
        <v>151</v>
      </c>
      <c r="P1298" s="9" t="s">
        <v>142</v>
      </c>
      <c r="Q1298" s="9" t="s">
        <v>152</v>
      </c>
      <c r="R1298" s="9" t="s">
        <v>336</v>
      </c>
      <c r="S1298" s="9" t="s">
        <v>305</v>
      </c>
      <c r="T1298" s="9" t="s">
        <v>306</v>
      </c>
      <c r="U1298" s="9" t="s">
        <v>361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3369</v>
      </c>
      <c r="AA1298" s="9" t="s">
        <v>363</v>
      </c>
      <c r="AB1298" s="12" t="s">
        <v>2274</v>
      </c>
      <c r="AC1298" s="10" t="s">
        <v>3388</v>
      </c>
      <c r="AD1298" s="9" t="s">
        <v>366</v>
      </c>
      <c r="AE1298" s="13" t="s">
        <v>2306</v>
      </c>
      <c r="AF1298" s="14" t="s">
        <v>314</v>
      </c>
      <c r="AG1298" s="10" t="s">
        <v>3407</v>
      </c>
      <c r="AH1298" s="11" t="s">
        <v>2297</v>
      </c>
      <c r="AI1298" s="11" t="s">
        <v>369</v>
      </c>
      <c r="AJ1298" s="10" t="s">
        <v>2298</v>
      </c>
      <c r="AK1298" s="11" t="s">
        <v>369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2.8</v>
      </c>
      <c r="AU1298" s="10" t="s">
        <v>150</v>
      </c>
      <c r="AV1298" s="16">
        <v>9200</v>
      </c>
      <c r="AW1298" s="16">
        <v>9200</v>
      </c>
      <c r="AX1298" s="16">
        <v>0</v>
      </c>
      <c r="AY1298" s="16">
        <v>0</v>
      </c>
      <c r="AZ1298" s="16">
        <v>0</v>
      </c>
      <c r="BA1298" s="17">
        <v>45275</v>
      </c>
      <c r="BB1298" s="30" t="s">
        <v>175</v>
      </c>
      <c r="BC1298" s="18">
        <v>45119</v>
      </c>
      <c r="BD1298" s="17">
        <v>45412</v>
      </c>
      <c r="BE1298" s="17">
        <v>45473</v>
      </c>
      <c r="BF1298" s="17">
        <v>45245</v>
      </c>
      <c r="BG1298" s="10">
        <v>86232854</v>
      </c>
      <c r="BH1298" s="9" t="s">
        <v>321</v>
      </c>
      <c r="BI1298" s="19">
        <v>45261</v>
      </c>
      <c r="BJ1298" s="20">
        <v>45271</v>
      </c>
      <c r="BK1298" s="16">
        <v>2300</v>
      </c>
      <c r="BL1298" s="16">
        <v>6440</v>
      </c>
      <c r="BM1298" s="9" t="s">
        <v>177</v>
      </c>
      <c r="BN1298" s="9" t="s">
        <v>470</v>
      </c>
      <c r="BO1298" s="9" t="s">
        <v>156</v>
      </c>
      <c r="BP1298" s="17">
        <v>45313</v>
      </c>
      <c r="BQ1298" s="17" t="s">
        <v>156</v>
      </c>
      <c r="BR1298" s="17">
        <v>45313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45115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 t="s">
        <v>156</v>
      </c>
      <c r="CD1298" s="10" t="s">
        <v>156</v>
      </c>
      <c r="CE1298" s="17" t="s">
        <v>156</v>
      </c>
      <c r="CF1298" s="17" t="s">
        <v>156</v>
      </c>
      <c r="CG1298" s="17">
        <v>45115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45115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 t="s">
        <v>156</v>
      </c>
      <c r="CX1298" s="10" t="s">
        <v>193</v>
      </c>
      <c r="CY1298" s="17" t="s">
        <v>156</v>
      </c>
      <c r="CZ1298" s="17" t="s">
        <v>156</v>
      </c>
      <c r="DA1298" s="17">
        <v>45115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 t="s">
        <v>156</v>
      </c>
      <c r="DH1298" s="10" t="s">
        <v>156</v>
      </c>
      <c r="DI1298" s="17" t="s">
        <v>156</v>
      </c>
      <c r="DJ1298" s="17" t="s">
        <v>156</v>
      </c>
      <c r="DK1298" s="17">
        <v>45115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24</v>
      </c>
      <c r="DQ1298" s="16">
        <v>12</v>
      </c>
      <c r="DR1298" s="11">
        <v>12</v>
      </c>
      <c r="DS1298" s="16">
        <v>24</v>
      </c>
      <c r="DT1298" s="16">
        <v>0</v>
      </c>
      <c r="DU1298" s="11" t="s">
        <v>181</v>
      </c>
      <c r="DV1298" s="11" t="s">
        <v>182</v>
      </c>
      <c r="DW1298" s="27" t="s">
        <v>156</v>
      </c>
      <c r="DX1298" s="27" t="s">
        <v>156</v>
      </c>
      <c r="DY1298" s="20" t="s">
        <v>156</v>
      </c>
      <c r="DZ1298" s="16">
        <v>7</v>
      </c>
      <c r="EA1298" s="16">
        <v>33</v>
      </c>
      <c r="EB1298" s="27" t="s">
        <v>185</v>
      </c>
      <c r="EC1298" s="27" t="s">
        <v>185</v>
      </c>
      <c r="ED1298" s="27" t="s">
        <v>182</v>
      </c>
      <c r="EE1298" s="29">
        <v>45116.744317129633</v>
      </c>
      <c r="EF1298" s="28" t="s">
        <v>186</v>
      </c>
      <c r="EG1298" s="28" t="s">
        <v>156</v>
      </c>
      <c r="EH1298" s="28" t="s">
        <v>187</v>
      </c>
      <c r="EI1298" s="29">
        <v>45118.567106481481</v>
      </c>
      <c r="EJ1298" s="28" t="s">
        <v>186</v>
      </c>
      <c r="EK1298" s="28" t="s">
        <v>156</v>
      </c>
      <c r="EL1298" s="28" t="s">
        <v>3381</v>
      </c>
      <c r="EM1298" s="45" t="s">
        <v>3713</v>
      </c>
      <c r="EN1298" s="46" t="str">
        <f t="shared" si="141"/>
        <v>344H050C</v>
      </c>
      <c r="EO1298" s="47">
        <f t="shared" si="142"/>
        <v>45273</v>
      </c>
      <c r="EP1298" s="47" t="str">
        <f t="shared" si="143"/>
        <v/>
      </c>
      <c r="EQ1298" s="48" t="str">
        <f t="shared" ca="1" si="144"/>
        <v>Y</v>
      </c>
      <c r="ER1298" s="49" t="str">
        <f t="shared" si="145"/>
        <v/>
      </c>
      <c r="ES1298" s="50"/>
      <c r="ET1298" s="51" t="str">
        <f t="shared" si="146"/>
        <v/>
      </c>
      <c r="EU1298" s="52" t="str">
        <f t="shared" si="147"/>
        <v/>
      </c>
      <c r="EV1298" s="46"/>
      <c r="EW1298" s="23" t="s">
        <v>3721</v>
      </c>
    </row>
    <row r="1299" spans="1:153" ht="14.25" customHeight="1">
      <c r="A1299" s="8">
        <v>1292</v>
      </c>
      <c r="B1299" s="9" t="s">
        <v>3316</v>
      </c>
      <c r="C1299" s="10" t="s">
        <v>142</v>
      </c>
      <c r="D1299" s="10" t="s">
        <v>143</v>
      </c>
      <c r="E1299" s="10" t="s">
        <v>142</v>
      </c>
      <c r="F1299" s="9" t="s">
        <v>144</v>
      </c>
      <c r="G1299" s="10" t="s">
        <v>145</v>
      </c>
      <c r="H1299" s="9" t="s">
        <v>146</v>
      </c>
      <c r="I1299" s="9" t="s">
        <v>147</v>
      </c>
      <c r="J1299" s="9" t="s">
        <v>148</v>
      </c>
      <c r="K1299" s="9" t="s">
        <v>147</v>
      </c>
      <c r="L1299" s="9" t="s">
        <v>148</v>
      </c>
      <c r="M1299" s="9" t="s">
        <v>149</v>
      </c>
      <c r="N1299" s="9" t="s">
        <v>150</v>
      </c>
      <c r="O1299" s="9" t="s">
        <v>151</v>
      </c>
      <c r="P1299" s="9" t="s">
        <v>142</v>
      </c>
      <c r="Q1299" s="9" t="s">
        <v>152</v>
      </c>
      <c r="R1299" s="9" t="s">
        <v>336</v>
      </c>
      <c r="S1299" s="9" t="s">
        <v>305</v>
      </c>
      <c r="T1299" s="9" t="s">
        <v>306</v>
      </c>
      <c r="U1299" s="9" t="s">
        <v>361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3369</v>
      </c>
      <c r="AA1299" s="9" t="s">
        <v>363</v>
      </c>
      <c r="AB1299" s="12" t="s">
        <v>2274</v>
      </c>
      <c r="AC1299" s="10" t="s">
        <v>3388</v>
      </c>
      <c r="AD1299" s="9" t="s">
        <v>366</v>
      </c>
      <c r="AE1299" s="13" t="s">
        <v>2306</v>
      </c>
      <c r="AF1299" s="14" t="s">
        <v>314</v>
      </c>
      <c r="AG1299" s="10" t="s">
        <v>3407</v>
      </c>
      <c r="AH1299" s="11" t="s">
        <v>2297</v>
      </c>
      <c r="AI1299" s="11" t="s">
        <v>369</v>
      </c>
      <c r="AJ1299" s="10" t="s">
        <v>2298</v>
      </c>
      <c r="AK1299" s="11" t="s">
        <v>369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2.8</v>
      </c>
      <c r="AU1299" s="10" t="s">
        <v>150</v>
      </c>
      <c r="AV1299" s="16">
        <v>9200</v>
      </c>
      <c r="AW1299" s="16">
        <v>9200</v>
      </c>
      <c r="AX1299" s="16">
        <v>0</v>
      </c>
      <c r="AY1299" s="16">
        <v>0</v>
      </c>
      <c r="AZ1299" s="16">
        <v>0</v>
      </c>
      <c r="BA1299" s="17">
        <v>45275</v>
      </c>
      <c r="BB1299" s="30" t="s">
        <v>175</v>
      </c>
      <c r="BC1299" s="18">
        <v>45119</v>
      </c>
      <c r="BD1299" s="17">
        <v>45412</v>
      </c>
      <c r="BE1299" s="17">
        <v>45473</v>
      </c>
      <c r="BF1299" s="17">
        <v>45245</v>
      </c>
      <c r="BG1299" s="10">
        <v>86108739</v>
      </c>
      <c r="BH1299" s="9" t="s">
        <v>258</v>
      </c>
      <c r="BI1299" s="19">
        <v>45292</v>
      </c>
      <c r="BJ1299" s="20">
        <v>45292</v>
      </c>
      <c r="BK1299" s="16">
        <v>2200</v>
      </c>
      <c r="BL1299" s="16">
        <v>6160</v>
      </c>
      <c r="BM1299" s="9" t="s">
        <v>177</v>
      </c>
      <c r="BN1299" s="9" t="s">
        <v>470</v>
      </c>
      <c r="BO1299" s="9" t="s">
        <v>156</v>
      </c>
      <c r="BP1299" s="17">
        <v>45350</v>
      </c>
      <c r="BQ1299" s="17" t="s">
        <v>156</v>
      </c>
      <c r="BR1299" s="17" t="s">
        <v>156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 t="s">
        <v>156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 t="s">
        <v>156</v>
      </c>
      <c r="CD1299" s="10" t="s">
        <v>156</v>
      </c>
      <c r="CE1299" s="17" t="s">
        <v>156</v>
      </c>
      <c r="CF1299" s="17" t="s">
        <v>156</v>
      </c>
      <c r="CG1299" s="17" t="s">
        <v>156</v>
      </c>
      <c r="CH1299" s="17" t="s">
        <v>156</v>
      </c>
      <c r="CI1299" s="16">
        <v>0</v>
      </c>
      <c r="CJ1299" s="10" t="s">
        <v>156</v>
      </c>
      <c r="CK1299" s="10" t="s">
        <v>156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 t="s">
        <v>156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 t="s">
        <v>156</v>
      </c>
      <c r="CX1299" s="10" t="s">
        <v>193</v>
      </c>
      <c r="CY1299" s="17" t="s">
        <v>156</v>
      </c>
      <c r="CZ1299" s="17" t="s">
        <v>156</v>
      </c>
      <c r="DA1299" s="17" t="s">
        <v>156</v>
      </c>
      <c r="DB1299" s="17" t="s">
        <v>156</v>
      </c>
      <c r="DC1299" s="16">
        <v>0</v>
      </c>
      <c r="DD1299" s="10" t="s">
        <v>156</v>
      </c>
      <c r="DE1299" s="10" t="s">
        <v>156</v>
      </c>
      <c r="DF1299" s="18" t="s">
        <v>156</v>
      </c>
      <c r="DG1299" s="17" t="s">
        <v>156</v>
      </c>
      <c r="DH1299" s="10" t="s">
        <v>156</v>
      </c>
      <c r="DI1299" s="17" t="s">
        <v>156</v>
      </c>
      <c r="DJ1299" s="17" t="s">
        <v>156</v>
      </c>
      <c r="DK1299" s="17" t="s">
        <v>156</v>
      </c>
      <c r="DL1299" s="17" t="s">
        <v>156</v>
      </c>
      <c r="DM1299" s="16">
        <v>0</v>
      </c>
      <c r="DN1299" s="10" t="s">
        <v>156</v>
      </c>
      <c r="DO1299" s="10" t="s">
        <v>156</v>
      </c>
      <c r="DP1299" s="16">
        <v>24</v>
      </c>
      <c r="DQ1299" s="16">
        <v>12</v>
      </c>
      <c r="DR1299" s="11">
        <v>12</v>
      </c>
      <c r="DS1299" s="16">
        <v>24</v>
      </c>
      <c r="DT1299" s="16">
        <v>0</v>
      </c>
      <c r="DU1299" s="11" t="s">
        <v>181</v>
      </c>
      <c r="DV1299" s="11" t="s">
        <v>182</v>
      </c>
      <c r="DW1299" s="27" t="s">
        <v>156</v>
      </c>
      <c r="DX1299" s="27" t="s">
        <v>156</v>
      </c>
      <c r="DY1299" s="20" t="s">
        <v>3412</v>
      </c>
      <c r="DZ1299" s="16">
        <v>7</v>
      </c>
      <c r="EA1299" s="16">
        <v>33</v>
      </c>
      <c r="EB1299" s="27" t="s">
        <v>185</v>
      </c>
      <c r="EC1299" s="27" t="s">
        <v>185</v>
      </c>
      <c r="ED1299" s="27" t="s">
        <v>182</v>
      </c>
      <c r="EE1299" s="29">
        <v>45103.535520833335</v>
      </c>
      <c r="EF1299" s="28" t="s">
        <v>188</v>
      </c>
      <c r="EG1299" s="28" t="s">
        <v>189</v>
      </c>
      <c r="EH1299" s="28" t="s">
        <v>190</v>
      </c>
      <c r="EI1299" s="29">
        <v>45103.535520833335</v>
      </c>
      <c r="EJ1299" s="28" t="s">
        <v>188</v>
      </c>
      <c r="EK1299" s="28" t="s">
        <v>189</v>
      </c>
      <c r="EL1299" s="28" t="s">
        <v>190</v>
      </c>
      <c r="EM1299" s="45" t="s">
        <v>3713</v>
      </c>
      <c r="EN1299" s="46" t="str">
        <f t="shared" si="141"/>
        <v>344H050C</v>
      </c>
      <c r="EO1299" s="47">
        <f t="shared" si="142"/>
        <v>45310</v>
      </c>
      <c r="EP1299" s="47" t="str">
        <f t="shared" si="143"/>
        <v/>
      </c>
      <c r="EQ1299" s="48" t="str">
        <f t="shared" ca="1" si="144"/>
        <v>Y</v>
      </c>
      <c r="ER1299" s="49" t="str">
        <f t="shared" si="145"/>
        <v/>
      </c>
      <c r="ES1299" s="50"/>
      <c r="ET1299" s="51" t="str">
        <f t="shared" si="146"/>
        <v/>
      </c>
      <c r="EU1299" s="52" t="str">
        <f t="shared" si="147"/>
        <v/>
      </c>
      <c r="EV1299" s="46"/>
      <c r="EW1299" s="23" t="s">
        <v>3721</v>
      </c>
    </row>
    <row r="1300" spans="1:153" ht="14.25" customHeight="1">
      <c r="A1300" s="8">
        <v>1293</v>
      </c>
      <c r="B1300" s="9" t="s">
        <v>3316</v>
      </c>
      <c r="C1300" s="10" t="s">
        <v>142</v>
      </c>
      <c r="D1300" s="10" t="s">
        <v>143</v>
      </c>
      <c r="E1300" s="10" t="s">
        <v>142</v>
      </c>
      <c r="F1300" s="9" t="s">
        <v>144</v>
      </c>
      <c r="G1300" s="10" t="s">
        <v>1025</v>
      </c>
      <c r="H1300" s="9" t="s">
        <v>1026</v>
      </c>
      <c r="I1300" s="9" t="s">
        <v>1027</v>
      </c>
      <c r="J1300" s="9" t="s">
        <v>1028</v>
      </c>
      <c r="K1300" s="9" t="s">
        <v>147</v>
      </c>
      <c r="L1300" s="9" t="s">
        <v>148</v>
      </c>
      <c r="M1300" s="9" t="s">
        <v>574</v>
      </c>
      <c r="N1300" s="9" t="s">
        <v>206</v>
      </c>
      <c r="O1300" s="9" t="s">
        <v>151</v>
      </c>
      <c r="P1300" s="9" t="s">
        <v>142</v>
      </c>
      <c r="Q1300" s="9" t="s">
        <v>575</v>
      </c>
      <c r="R1300" s="9" t="s">
        <v>336</v>
      </c>
      <c r="S1300" s="9" t="s">
        <v>305</v>
      </c>
      <c r="T1300" s="9" t="s">
        <v>306</v>
      </c>
      <c r="U1300" s="9" t="s">
        <v>337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3413</v>
      </c>
      <c r="AA1300" s="9" t="s">
        <v>577</v>
      </c>
      <c r="AB1300" s="12" t="s">
        <v>578</v>
      </c>
      <c r="AC1300" s="10" t="s">
        <v>3414</v>
      </c>
      <c r="AD1300" s="9" t="s">
        <v>577</v>
      </c>
      <c r="AE1300" s="13" t="s">
        <v>578</v>
      </c>
      <c r="AF1300" s="14" t="s">
        <v>538</v>
      </c>
      <c r="AG1300" s="10" t="s">
        <v>3415</v>
      </c>
      <c r="AH1300" s="11" t="s">
        <v>582</v>
      </c>
      <c r="AI1300" s="11" t="s">
        <v>583</v>
      </c>
      <c r="AJ1300" s="10" t="s">
        <v>584</v>
      </c>
      <c r="AK1300" s="11" t="s">
        <v>583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142</v>
      </c>
      <c r="AV1300" s="16">
        <v>35000</v>
      </c>
      <c r="AW1300" s="16">
        <v>38500</v>
      </c>
      <c r="AX1300" s="16">
        <v>0</v>
      </c>
      <c r="AY1300" s="16">
        <v>0</v>
      </c>
      <c r="AZ1300" s="16">
        <v>0</v>
      </c>
      <c r="BA1300" s="17">
        <v>45271</v>
      </c>
      <c r="BB1300" s="30" t="s">
        <v>175</v>
      </c>
      <c r="BC1300" s="18">
        <v>45119</v>
      </c>
      <c r="BD1300" s="17">
        <v>45443</v>
      </c>
      <c r="BE1300" s="17">
        <v>45473</v>
      </c>
      <c r="BF1300" s="17">
        <v>45245</v>
      </c>
      <c r="BG1300" s="10">
        <v>85899470</v>
      </c>
      <c r="BH1300" s="9" t="s">
        <v>414</v>
      </c>
      <c r="BI1300" s="19">
        <v>45200</v>
      </c>
      <c r="BJ1300" s="20">
        <v>45201</v>
      </c>
      <c r="BK1300" s="16">
        <v>17568</v>
      </c>
      <c r="BL1300" s="16">
        <v>42163</v>
      </c>
      <c r="BM1300" s="9" t="s">
        <v>177</v>
      </c>
      <c r="BN1300" s="9" t="s">
        <v>436</v>
      </c>
      <c r="BO1300" s="9" t="s">
        <v>635</v>
      </c>
      <c r="BP1300" s="17">
        <v>45250</v>
      </c>
      <c r="BQ1300" s="17" t="s">
        <v>156</v>
      </c>
      <c r="BR1300" s="17" t="s">
        <v>156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 t="s">
        <v>156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45093</v>
      </c>
      <c r="CD1300" s="10" t="s">
        <v>1022</v>
      </c>
      <c r="CE1300" s="17" t="s">
        <v>156</v>
      </c>
      <c r="CF1300" s="17" t="s">
        <v>156</v>
      </c>
      <c r="CG1300" s="17" t="s">
        <v>156</v>
      </c>
      <c r="CH1300" s="17">
        <v>45091</v>
      </c>
      <c r="CI1300" s="16">
        <v>17200</v>
      </c>
      <c r="CJ1300" s="10" t="s">
        <v>3416</v>
      </c>
      <c r="CK1300" s="10" t="s">
        <v>661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 t="s">
        <v>156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45114</v>
      </c>
      <c r="CX1300" s="10" t="s">
        <v>193</v>
      </c>
      <c r="CY1300" s="17" t="s">
        <v>156</v>
      </c>
      <c r="CZ1300" s="17" t="s">
        <v>156</v>
      </c>
      <c r="DA1300" s="17" t="s">
        <v>156</v>
      </c>
      <c r="DB1300" s="17">
        <v>45112</v>
      </c>
      <c r="DC1300" s="16">
        <v>17568</v>
      </c>
      <c r="DD1300" s="10" t="s">
        <v>3417</v>
      </c>
      <c r="DE1300" s="10" t="s">
        <v>659</v>
      </c>
      <c r="DF1300" s="18" t="s">
        <v>156</v>
      </c>
      <c r="DG1300" s="17">
        <v>45146</v>
      </c>
      <c r="DH1300" s="10" t="s">
        <v>156</v>
      </c>
      <c r="DI1300" s="17" t="s">
        <v>156</v>
      </c>
      <c r="DJ1300" s="17" t="s">
        <v>156</v>
      </c>
      <c r="DK1300" s="17" t="s">
        <v>156</v>
      </c>
      <c r="DL1300" s="17" t="s">
        <v>156</v>
      </c>
      <c r="DM1300" s="16">
        <v>0</v>
      </c>
      <c r="DN1300" s="10" t="s">
        <v>156</v>
      </c>
      <c r="DO1300" s="10" t="s">
        <v>156</v>
      </c>
      <c r="DP1300" s="16">
        <v>36</v>
      </c>
      <c r="DQ1300" s="16">
        <v>12</v>
      </c>
      <c r="DR1300" s="11">
        <v>12</v>
      </c>
      <c r="DS1300" s="16">
        <v>24</v>
      </c>
      <c r="DT1300" s="16">
        <v>0</v>
      </c>
      <c r="DU1300" s="11" t="s">
        <v>181</v>
      </c>
      <c r="DV1300" s="11" t="s">
        <v>182</v>
      </c>
      <c r="DW1300" s="27" t="s">
        <v>156</v>
      </c>
      <c r="DX1300" s="27" t="s">
        <v>156</v>
      </c>
      <c r="DY1300" s="20" t="s">
        <v>2580</v>
      </c>
      <c r="DZ1300" s="16">
        <v>7</v>
      </c>
      <c r="EA1300" s="16">
        <v>12</v>
      </c>
      <c r="EB1300" s="27" t="s">
        <v>185</v>
      </c>
      <c r="EC1300" s="27" t="s">
        <v>185</v>
      </c>
      <c r="ED1300" s="27" t="s">
        <v>182</v>
      </c>
      <c r="EE1300" s="29">
        <v>45086.305347222224</v>
      </c>
      <c r="EF1300" s="28" t="s">
        <v>188</v>
      </c>
      <c r="EG1300" s="28" t="s">
        <v>189</v>
      </c>
      <c r="EH1300" s="28" t="s">
        <v>190</v>
      </c>
      <c r="EI1300" s="29">
        <v>45118.819201388891</v>
      </c>
      <c r="EJ1300" s="28" t="s">
        <v>197</v>
      </c>
      <c r="EK1300" s="28" t="s">
        <v>156</v>
      </c>
      <c r="EL1300" s="28" t="s">
        <v>198</v>
      </c>
      <c r="EM1300" s="45" t="s">
        <v>3713</v>
      </c>
      <c r="EN1300" s="46" t="str">
        <f t="shared" si="141"/>
        <v>244H014G</v>
      </c>
      <c r="EO1300" s="47">
        <f t="shared" si="142"/>
        <v>45231</v>
      </c>
      <c r="EP1300" s="47">
        <f t="shared" si="143"/>
        <v>45114</v>
      </c>
      <c r="EQ1300" s="48" t="str">
        <f t="shared" ca="1" si="144"/>
        <v>Past</v>
      </c>
      <c r="ER1300" s="49">
        <f t="shared" si="145"/>
        <v>117</v>
      </c>
      <c r="ES1300" s="50"/>
      <c r="ET1300" s="51">
        <f t="shared" si="146"/>
        <v>117</v>
      </c>
      <c r="EU1300" s="52">
        <f t="shared" si="147"/>
        <v>2055456</v>
      </c>
      <c r="EV1300" s="46"/>
      <c r="EW1300" s="23" t="s">
        <v>3714</v>
      </c>
    </row>
    <row r="1301" spans="1:153" ht="14.25" customHeight="1">
      <c r="A1301" s="8">
        <v>1294</v>
      </c>
      <c r="B1301" s="9" t="s">
        <v>3316</v>
      </c>
      <c r="C1301" s="10" t="s">
        <v>142</v>
      </c>
      <c r="D1301" s="10" t="s">
        <v>143</v>
      </c>
      <c r="E1301" s="10" t="s">
        <v>142</v>
      </c>
      <c r="F1301" s="9" t="s">
        <v>144</v>
      </c>
      <c r="G1301" s="10" t="s">
        <v>1025</v>
      </c>
      <c r="H1301" s="9" t="s">
        <v>1026</v>
      </c>
      <c r="I1301" s="9" t="s">
        <v>1027</v>
      </c>
      <c r="J1301" s="9" t="s">
        <v>1028</v>
      </c>
      <c r="K1301" s="9" t="s">
        <v>147</v>
      </c>
      <c r="L1301" s="9" t="s">
        <v>148</v>
      </c>
      <c r="M1301" s="9" t="s">
        <v>574</v>
      </c>
      <c r="N1301" s="9" t="s">
        <v>206</v>
      </c>
      <c r="O1301" s="9" t="s">
        <v>151</v>
      </c>
      <c r="P1301" s="9" t="s">
        <v>142</v>
      </c>
      <c r="Q1301" s="9" t="s">
        <v>575</v>
      </c>
      <c r="R1301" s="9" t="s">
        <v>336</v>
      </c>
      <c r="S1301" s="9" t="s">
        <v>305</v>
      </c>
      <c r="T1301" s="9" t="s">
        <v>306</v>
      </c>
      <c r="U1301" s="9" t="s">
        <v>337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3413</v>
      </c>
      <c r="AA1301" s="9" t="s">
        <v>577</v>
      </c>
      <c r="AB1301" s="12" t="s">
        <v>578</v>
      </c>
      <c r="AC1301" s="10" t="s">
        <v>3414</v>
      </c>
      <c r="AD1301" s="9" t="s">
        <v>577</v>
      </c>
      <c r="AE1301" s="13" t="s">
        <v>578</v>
      </c>
      <c r="AF1301" s="14" t="s">
        <v>538</v>
      </c>
      <c r="AG1301" s="10" t="s">
        <v>3415</v>
      </c>
      <c r="AH1301" s="11" t="s">
        <v>582</v>
      </c>
      <c r="AI1301" s="11" t="s">
        <v>583</v>
      </c>
      <c r="AJ1301" s="10" t="s">
        <v>584</v>
      </c>
      <c r="AK1301" s="11" t="s">
        <v>583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142</v>
      </c>
      <c r="AV1301" s="16">
        <v>35000</v>
      </c>
      <c r="AW1301" s="16">
        <v>38500</v>
      </c>
      <c r="AX1301" s="16">
        <v>0</v>
      </c>
      <c r="AY1301" s="16">
        <v>0</v>
      </c>
      <c r="AZ1301" s="16">
        <v>0</v>
      </c>
      <c r="BA1301" s="17">
        <v>45271</v>
      </c>
      <c r="BB1301" s="30" t="s">
        <v>175</v>
      </c>
      <c r="BC1301" s="18">
        <v>45119</v>
      </c>
      <c r="BD1301" s="17">
        <v>45443</v>
      </c>
      <c r="BE1301" s="17">
        <v>45473</v>
      </c>
      <c r="BF1301" s="17">
        <v>45245</v>
      </c>
      <c r="BG1301" s="10">
        <v>86230224</v>
      </c>
      <c r="BH1301" s="9" t="s">
        <v>319</v>
      </c>
      <c r="BI1301" s="19">
        <v>45231</v>
      </c>
      <c r="BJ1301" s="20">
        <v>45236</v>
      </c>
      <c r="BK1301" s="16">
        <v>3200</v>
      </c>
      <c r="BL1301" s="16">
        <v>7680</v>
      </c>
      <c r="BM1301" s="9" t="s">
        <v>177</v>
      </c>
      <c r="BN1301" s="9" t="s">
        <v>383</v>
      </c>
      <c r="BO1301" s="9" t="s">
        <v>156</v>
      </c>
      <c r="BP1301" s="17">
        <v>45275</v>
      </c>
      <c r="BQ1301" s="17" t="s">
        <v>156</v>
      </c>
      <c r="BR1301" s="17" t="s">
        <v>156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 t="s">
        <v>156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45121</v>
      </c>
      <c r="CD1301" s="10" t="s">
        <v>156</v>
      </c>
      <c r="CE1301" s="17" t="s">
        <v>156</v>
      </c>
      <c r="CF1301" s="17" t="s">
        <v>156</v>
      </c>
      <c r="CG1301" s="17" t="s">
        <v>156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 t="s">
        <v>156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45181</v>
      </c>
      <c r="CX1301" s="10" t="s">
        <v>193</v>
      </c>
      <c r="CY1301" s="17">
        <v>45181</v>
      </c>
      <c r="CZ1301" s="17" t="s">
        <v>156</v>
      </c>
      <c r="DA1301" s="17">
        <v>45118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45216</v>
      </c>
      <c r="DH1301" s="10" t="s">
        <v>156</v>
      </c>
      <c r="DI1301" s="17">
        <v>45216</v>
      </c>
      <c r="DJ1301" s="17" t="s">
        <v>156</v>
      </c>
      <c r="DK1301" s="17">
        <v>45118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12</v>
      </c>
      <c r="DR1301" s="11">
        <v>12</v>
      </c>
      <c r="DS1301" s="16">
        <v>24</v>
      </c>
      <c r="DT1301" s="16">
        <v>0</v>
      </c>
      <c r="DU1301" s="11" t="s">
        <v>181</v>
      </c>
      <c r="DV1301" s="11" t="s">
        <v>182</v>
      </c>
      <c r="DW1301" s="27" t="s">
        <v>156</v>
      </c>
      <c r="DX1301" s="27" t="s">
        <v>156</v>
      </c>
      <c r="DY1301" s="20" t="s">
        <v>3256</v>
      </c>
      <c r="DZ1301" s="16">
        <v>7</v>
      </c>
      <c r="EA1301" s="16">
        <v>12</v>
      </c>
      <c r="EB1301" s="27" t="s">
        <v>185</v>
      </c>
      <c r="EC1301" s="27" t="s">
        <v>185</v>
      </c>
      <c r="ED1301" s="27" t="s">
        <v>182</v>
      </c>
      <c r="EE1301" s="29">
        <v>45116.680856481478</v>
      </c>
      <c r="EF1301" s="28" t="s">
        <v>188</v>
      </c>
      <c r="EG1301" s="28" t="s">
        <v>189</v>
      </c>
      <c r="EH1301" s="28" t="s">
        <v>190</v>
      </c>
      <c r="EI1301" s="29">
        <v>45116.687962962962</v>
      </c>
      <c r="EJ1301" s="28" t="s">
        <v>197</v>
      </c>
      <c r="EK1301" s="28" t="s">
        <v>156</v>
      </c>
      <c r="EL1301" s="28" t="s">
        <v>198</v>
      </c>
      <c r="EM1301" s="45" t="s">
        <v>3713</v>
      </c>
      <c r="EN1301" s="46" t="str">
        <f t="shared" si="141"/>
        <v>244H014G</v>
      </c>
      <c r="EO1301" s="47">
        <f t="shared" si="142"/>
        <v>45256</v>
      </c>
      <c r="EP1301" s="47">
        <f t="shared" si="143"/>
        <v>45181</v>
      </c>
      <c r="EQ1301" s="48" t="str">
        <f t="shared" ca="1" si="144"/>
        <v>Y</v>
      </c>
      <c r="ER1301" s="49">
        <f t="shared" si="145"/>
        <v>75</v>
      </c>
      <c r="ES1301" s="50"/>
      <c r="ET1301" s="51">
        <f t="shared" si="146"/>
        <v>75</v>
      </c>
      <c r="EU1301" s="52">
        <f t="shared" si="147"/>
        <v>240000</v>
      </c>
      <c r="EV1301" s="46"/>
      <c r="EW1301" s="23" t="s">
        <v>3714</v>
      </c>
    </row>
    <row r="1302" spans="1:153" ht="14.25" customHeight="1">
      <c r="A1302" s="8">
        <v>1295</v>
      </c>
      <c r="B1302" s="9" t="s">
        <v>3316</v>
      </c>
      <c r="C1302" s="10" t="s">
        <v>142</v>
      </c>
      <c r="D1302" s="10" t="s">
        <v>143</v>
      </c>
      <c r="E1302" s="10" t="s">
        <v>142</v>
      </c>
      <c r="F1302" s="9" t="s">
        <v>144</v>
      </c>
      <c r="G1302" s="10" t="s">
        <v>1025</v>
      </c>
      <c r="H1302" s="9" t="s">
        <v>1026</v>
      </c>
      <c r="I1302" s="9" t="s">
        <v>1027</v>
      </c>
      <c r="J1302" s="9" t="s">
        <v>1028</v>
      </c>
      <c r="K1302" s="9" t="s">
        <v>147</v>
      </c>
      <c r="L1302" s="9" t="s">
        <v>148</v>
      </c>
      <c r="M1302" s="9" t="s">
        <v>574</v>
      </c>
      <c r="N1302" s="9" t="s">
        <v>206</v>
      </c>
      <c r="O1302" s="9" t="s">
        <v>151</v>
      </c>
      <c r="P1302" s="9" t="s">
        <v>142</v>
      </c>
      <c r="Q1302" s="9" t="s">
        <v>575</v>
      </c>
      <c r="R1302" s="9" t="s">
        <v>336</v>
      </c>
      <c r="S1302" s="9" t="s">
        <v>305</v>
      </c>
      <c r="T1302" s="9" t="s">
        <v>306</v>
      </c>
      <c r="U1302" s="9" t="s">
        <v>337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3413</v>
      </c>
      <c r="AA1302" s="9" t="s">
        <v>577</v>
      </c>
      <c r="AB1302" s="12" t="s">
        <v>578</v>
      </c>
      <c r="AC1302" s="10" t="s">
        <v>3414</v>
      </c>
      <c r="AD1302" s="9" t="s">
        <v>577</v>
      </c>
      <c r="AE1302" s="13" t="s">
        <v>578</v>
      </c>
      <c r="AF1302" s="14" t="s">
        <v>538</v>
      </c>
      <c r="AG1302" s="10" t="s">
        <v>3415</v>
      </c>
      <c r="AH1302" s="11" t="s">
        <v>582</v>
      </c>
      <c r="AI1302" s="11" t="s">
        <v>583</v>
      </c>
      <c r="AJ1302" s="10" t="s">
        <v>584</v>
      </c>
      <c r="AK1302" s="11" t="s">
        <v>583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142</v>
      </c>
      <c r="AV1302" s="16">
        <v>35000</v>
      </c>
      <c r="AW1302" s="16">
        <v>38500</v>
      </c>
      <c r="AX1302" s="16">
        <v>0</v>
      </c>
      <c r="AY1302" s="16">
        <v>0</v>
      </c>
      <c r="AZ1302" s="16">
        <v>0</v>
      </c>
      <c r="BA1302" s="17">
        <v>45271</v>
      </c>
      <c r="BB1302" s="30" t="s">
        <v>175</v>
      </c>
      <c r="BC1302" s="18">
        <v>45119</v>
      </c>
      <c r="BD1302" s="17">
        <v>45443</v>
      </c>
      <c r="BE1302" s="17">
        <v>45473</v>
      </c>
      <c r="BF1302" s="17">
        <v>45245</v>
      </c>
      <c r="BG1302" s="10">
        <v>86215378</v>
      </c>
      <c r="BH1302" s="9" t="s">
        <v>321</v>
      </c>
      <c r="BI1302" s="19">
        <v>45292</v>
      </c>
      <c r="BJ1302" s="20">
        <v>45306</v>
      </c>
      <c r="BK1302" s="16">
        <v>3000</v>
      </c>
      <c r="BL1302" s="16">
        <v>7200</v>
      </c>
      <c r="BM1302" s="9" t="s">
        <v>177</v>
      </c>
      <c r="BN1302" s="9" t="s">
        <v>470</v>
      </c>
      <c r="BO1302" s="9" t="s">
        <v>156</v>
      </c>
      <c r="BP1302" s="17">
        <v>45325</v>
      </c>
      <c r="BQ1302" s="17" t="s">
        <v>156</v>
      </c>
      <c r="BR1302" s="17">
        <v>45325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>
        <v>45113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45240</v>
      </c>
      <c r="CD1302" s="10" t="s">
        <v>156</v>
      </c>
      <c r="CE1302" s="17">
        <v>45240</v>
      </c>
      <c r="CF1302" s="17" t="s">
        <v>156</v>
      </c>
      <c r="CG1302" s="17">
        <v>45118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>
        <v>45113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45275</v>
      </c>
      <c r="CX1302" s="10" t="s">
        <v>193</v>
      </c>
      <c r="CY1302" s="17">
        <v>45275</v>
      </c>
      <c r="CZ1302" s="17" t="s">
        <v>156</v>
      </c>
      <c r="DA1302" s="17">
        <v>45118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45296</v>
      </c>
      <c r="DH1302" s="10" t="s">
        <v>156</v>
      </c>
      <c r="DI1302" s="17">
        <v>45296</v>
      </c>
      <c r="DJ1302" s="17" t="s">
        <v>156</v>
      </c>
      <c r="DK1302" s="17">
        <v>45113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12</v>
      </c>
      <c r="DR1302" s="11">
        <v>12</v>
      </c>
      <c r="DS1302" s="16">
        <v>24</v>
      </c>
      <c r="DT1302" s="16">
        <v>0</v>
      </c>
      <c r="DU1302" s="11" t="s">
        <v>181</v>
      </c>
      <c r="DV1302" s="11" t="s">
        <v>182</v>
      </c>
      <c r="DW1302" s="27" t="s">
        <v>156</v>
      </c>
      <c r="DX1302" s="27" t="s">
        <v>156</v>
      </c>
      <c r="DY1302" s="20" t="s">
        <v>156</v>
      </c>
      <c r="DZ1302" s="16">
        <v>7</v>
      </c>
      <c r="EA1302" s="16">
        <v>12</v>
      </c>
      <c r="EB1302" s="27" t="s">
        <v>185</v>
      </c>
      <c r="EC1302" s="27" t="s">
        <v>185</v>
      </c>
      <c r="ED1302" s="27" t="s">
        <v>182</v>
      </c>
      <c r="EE1302" s="29">
        <v>45114.021493055552</v>
      </c>
      <c r="EF1302" s="28" t="s">
        <v>186</v>
      </c>
      <c r="EG1302" s="28" t="s">
        <v>156</v>
      </c>
      <c r="EH1302" s="28" t="s">
        <v>187</v>
      </c>
      <c r="EI1302" s="29">
        <v>45116.680856481478</v>
      </c>
      <c r="EJ1302" s="28" t="s">
        <v>188</v>
      </c>
      <c r="EK1302" s="28" t="s">
        <v>189</v>
      </c>
      <c r="EL1302" s="28" t="s">
        <v>190</v>
      </c>
      <c r="EM1302" s="45" t="s">
        <v>3713</v>
      </c>
      <c r="EN1302" s="46" t="str">
        <f t="shared" si="141"/>
        <v>244H014G</v>
      </c>
      <c r="EO1302" s="47">
        <f t="shared" si="142"/>
        <v>45306</v>
      </c>
      <c r="EP1302" s="47">
        <f t="shared" si="143"/>
        <v>45275</v>
      </c>
      <c r="EQ1302" s="48" t="str">
        <f t="shared" ca="1" si="144"/>
        <v>Y</v>
      </c>
      <c r="ER1302" s="49">
        <f t="shared" si="145"/>
        <v>31</v>
      </c>
      <c r="ES1302" s="50"/>
      <c r="ET1302" s="51">
        <f t="shared" si="146"/>
        <v>31</v>
      </c>
      <c r="EU1302" s="52">
        <f t="shared" si="147"/>
        <v>93000</v>
      </c>
      <c r="EV1302" s="46"/>
      <c r="EW1302" s="23" t="s">
        <v>3721</v>
      </c>
    </row>
    <row r="1303" spans="1:153" ht="14.25" customHeight="1">
      <c r="A1303" s="8">
        <v>1296</v>
      </c>
      <c r="B1303" s="9" t="s">
        <v>3316</v>
      </c>
      <c r="C1303" s="10" t="s">
        <v>142</v>
      </c>
      <c r="D1303" s="10" t="s">
        <v>143</v>
      </c>
      <c r="E1303" s="10" t="s">
        <v>142</v>
      </c>
      <c r="F1303" s="9" t="s">
        <v>144</v>
      </c>
      <c r="G1303" s="10" t="s">
        <v>1025</v>
      </c>
      <c r="H1303" s="9" t="s">
        <v>1026</v>
      </c>
      <c r="I1303" s="9" t="s">
        <v>1027</v>
      </c>
      <c r="J1303" s="9" t="s">
        <v>1028</v>
      </c>
      <c r="K1303" s="9" t="s">
        <v>147</v>
      </c>
      <c r="L1303" s="9" t="s">
        <v>148</v>
      </c>
      <c r="M1303" s="9" t="s">
        <v>574</v>
      </c>
      <c r="N1303" s="9" t="s">
        <v>206</v>
      </c>
      <c r="O1303" s="9" t="s">
        <v>151</v>
      </c>
      <c r="P1303" s="9" t="s">
        <v>142</v>
      </c>
      <c r="Q1303" s="9" t="s">
        <v>575</v>
      </c>
      <c r="R1303" s="9" t="s">
        <v>336</v>
      </c>
      <c r="S1303" s="9" t="s">
        <v>305</v>
      </c>
      <c r="T1303" s="9" t="s">
        <v>306</v>
      </c>
      <c r="U1303" s="9" t="s">
        <v>337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3413</v>
      </c>
      <c r="AA1303" s="9" t="s">
        <v>577</v>
      </c>
      <c r="AB1303" s="12" t="s">
        <v>578</v>
      </c>
      <c r="AC1303" s="10" t="s">
        <v>3414</v>
      </c>
      <c r="AD1303" s="9" t="s">
        <v>577</v>
      </c>
      <c r="AE1303" s="13" t="s">
        <v>578</v>
      </c>
      <c r="AF1303" s="14" t="s">
        <v>538</v>
      </c>
      <c r="AG1303" s="10" t="s">
        <v>3415</v>
      </c>
      <c r="AH1303" s="11" t="s">
        <v>582</v>
      </c>
      <c r="AI1303" s="11" t="s">
        <v>583</v>
      </c>
      <c r="AJ1303" s="10" t="s">
        <v>584</v>
      </c>
      <c r="AK1303" s="11" t="s">
        <v>583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142</v>
      </c>
      <c r="AV1303" s="16">
        <v>35000</v>
      </c>
      <c r="AW1303" s="16">
        <v>38500</v>
      </c>
      <c r="AX1303" s="16">
        <v>0</v>
      </c>
      <c r="AY1303" s="16">
        <v>0</v>
      </c>
      <c r="AZ1303" s="16">
        <v>0</v>
      </c>
      <c r="BA1303" s="17">
        <v>45271</v>
      </c>
      <c r="BB1303" s="30" t="s">
        <v>175</v>
      </c>
      <c r="BC1303" s="18">
        <v>45119</v>
      </c>
      <c r="BD1303" s="17">
        <v>45443</v>
      </c>
      <c r="BE1303" s="17">
        <v>45473</v>
      </c>
      <c r="BF1303" s="17">
        <v>45245</v>
      </c>
      <c r="BG1303" s="10">
        <v>86215377</v>
      </c>
      <c r="BH1303" s="9" t="s">
        <v>225</v>
      </c>
      <c r="BI1303" s="19">
        <v>45323</v>
      </c>
      <c r="BJ1303" s="20">
        <v>45334</v>
      </c>
      <c r="BK1303" s="16">
        <v>3000</v>
      </c>
      <c r="BL1303" s="16">
        <v>7200</v>
      </c>
      <c r="BM1303" s="9" t="s">
        <v>177</v>
      </c>
      <c r="BN1303" s="9" t="s">
        <v>470</v>
      </c>
      <c r="BO1303" s="9" t="s">
        <v>156</v>
      </c>
      <c r="BP1303" s="17">
        <v>45353</v>
      </c>
      <c r="BQ1303" s="17" t="s">
        <v>156</v>
      </c>
      <c r="BR1303" s="17">
        <v>45353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>
        <v>45113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45275</v>
      </c>
      <c r="CD1303" s="10" t="s">
        <v>156</v>
      </c>
      <c r="CE1303" s="17">
        <v>45275</v>
      </c>
      <c r="CF1303" s="17" t="s">
        <v>156</v>
      </c>
      <c r="CG1303" s="17">
        <v>45118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 t="s">
        <v>156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>
        <v>45113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>
        <v>45303</v>
      </c>
      <c r="CX1303" s="10" t="s">
        <v>193</v>
      </c>
      <c r="CY1303" s="17">
        <v>45303</v>
      </c>
      <c r="CZ1303" s="17" t="s">
        <v>156</v>
      </c>
      <c r="DA1303" s="17">
        <v>45118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>
        <v>45324</v>
      </c>
      <c r="DH1303" s="10" t="s">
        <v>156</v>
      </c>
      <c r="DI1303" s="17">
        <v>45324</v>
      </c>
      <c r="DJ1303" s="17" t="s">
        <v>156</v>
      </c>
      <c r="DK1303" s="17">
        <v>45113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12</v>
      </c>
      <c r="DR1303" s="11">
        <v>12</v>
      </c>
      <c r="DS1303" s="16">
        <v>24</v>
      </c>
      <c r="DT1303" s="16">
        <v>0</v>
      </c>
      <c r="DU1303" s="11" t="s">
        <v>181</v>
      </c>
      <c r="DV1303" s="11" t="s">
        <v>182</v>
      </c>
      <c r="DW1303" s="27" t="s">
        <v>156</v>
      </c>
      <c r="DX1303" s="27" t="s">
        <v>156</v>
      </c>
      <c r="DY1303" s="20" t="s">
        <v>156</v>
      </c>
      <c r="DZ1303" s="16">
        <v>7</v>
      </c>
      <c r="EA1303" s="16">
        <v>12</v>
      </c>
      <c r="EB1303" s="27" t="s">
        <v>185</v>
      </c>
      <c r="EC1303" s="27" t="s">
        <v>185</v>
      </c>
      <c r="ED1303" s="27" t="s">
        <v>182</v>
      </c>
      <c r="EE1303" s="29">
        <v>45114.021493055552</v>
      </c>
      <c r="EF1303" s="28" t="s">
        <v>186</v>
      </c>
      <c r="EG1303" s="28" t="s">
        <v>156</v>
      </c>
      <c r="EH1303" s="28" t="s">
        <v>187</v>
      </c>
      <c r="EI1303" s="29">
        <v>45116.680856481478</v>
      </c>
      <c r="EJ1303" s="28" t="s">
        <v>188</v>
      </c>
      <c r="EK1303" s="28" t="s">
        <v>189</v>
      </c>
      <c r="EL1303" s="28" t="s">
        <v>190</v>
      </c>
      <c r="EM1303" s="45" t="s">
        <v>3713</v>
      </c>
      <c r="EN1303" s="46" t="str">
        <f t="shared" si="141"/>
        <v>244H014G</v>
      </c>
      <c r="EO1303" s="47">
        <f t="shared" si="142"/>
        <v>45334</v>
      </c>
      <c r="EP1303" s="47">
        <f t="shared" si="143"/>
        <v>45303</v>
      </c>
      <c r="EQ1303" s="48" t="str">
        <f t="shared" ca="1" si="144"/>
        <v>Y</v>
      </c>
      <c r="ER1303" s="49">
        <f t="shared" si="145"/>
        <v>31</v>
      </c>
      <c r="ES1303" s="50"/>
      <c r="ET1303" s="51">
        <f t="shared" si="146"/>
        <v>31</v>
      </c>
      <c r="EU1303" s="52">
        <f t="shared" si="147"/>
        <v>93000</v>
      </c>
      <c r="EV1303" s="46"/>
      <c r="EW1303" s="23" t="s">
        <v>3721</v>
      </c>
    </row>
    <row r="1304" spans="1:153" ht="14.25" customHeight="1">
      <c r="A1304" s="8">
        <v>1297</v>
      </c>
      <c r="B1304" s="9" t="s">
        <v>3316</v>
      </c>
      <c r="C1304" s="10" t="s">
        <v>142</v>
      </c>
      <c r="D1304" s="10" t="s">
        <v>143</v>
      </c>
      <c r="E1304" s="10" t="s">
        <v>142</v>
      </c>
      <c r="F1304" s="9" t="s">
        <v>144</v>
      </c>
      <c r="G1304" s="10" t="s">
        <v>1025</v>
      </c>
      <c r="H1304" s="9" t="s">
        <v>1026</v>
      </c>
      <c r="I1304" s="9" t="s">
        <v>1027</v>
      </c>
      <c r="J1304" s="9" t="s">
        <v>1028</v>
      </c>
      <c r="K1304" s="9" t="s">
        <v>147</v>
      </c>
      <c r="L1304" s="9" t="s">
        <v>148</v>
      </c>
      <c r="M1304" s="9" t="s">
        <v>574</v>
      </c>
      <c r="N1304" s="9" t="s">
        <v>206</v>
      </c>
      <c r="O1304" s="9" t="s">
        <v>151</v>
      </c>
      <c r="P1304" s="9" t="s">
        <v>142</v>
      </c>
      <c r="Q1304" s="9" t="s">
        <v>575</v>
      </c>
      <c r="R1304" s="9" t="s">
        <v>336</v>
      </c>
      <c r="S1304" s="9" t="s">
        <v>305</v>
      </c>
      <c r="T1304" s="9" t="s">
        <v>306</v>
      </c>
      <c r="U1304" s="9" t="s">
        <v>337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3413</v>
      </c>
      <c r="AA1304" s="9" t="s">
        <v>577</v>
      </c>
      <c r="AB1304" s="12" t="s">
        <v>578</v>
      </c>
      <c r="AC1304" s="10" t="s">
        <v>3414</v>
      </c>
      <c r="AD1304" s="9" t="s">
        <v>577</v>
      </c>
      <c r="AE1304" s="13" t="s">
        <v>578</v>
      </c>
      <c r="AF1304" s="14" t="s">
        <v>538</v>
      </c>
      <c r="AG1304" s="10" t="s">
        <v>3415</v>
      </c>
      <c r="AH1304" s="11" t="s">
        <v>582</v>
      </c>
      <c r="AI1304" s="11" t="s">
        <v>583</v>
      </c>
      <c r="AJ1304" s="10" t="s">
        <v>584</v>
      </c>
      <c r="AK1304" s="11" t="s">
        <v>583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142</v>
      </c>
      <c r="AV1304" s="16">
        <v>35000</v>
      </c>
      <c r="AW1304" s="16">
        <v>38500</v>
      </c>
      <c r="AX1304" s="16">
        <v>0</v>
      </c>
      <c r="AY1304" s="16">
        <v>0</v>
      </c>
      <c r="AZ1304" s="16">
        <v>0</v>
      </c>
      <c r="BA1304" s="17">
        <v>45271</v>
      </c>
      <c r="BB1304" s="30" t="s">
        <v>175</v>
      </c>
      <c r="BC1304" s="18">
        <v>45119</v>
      </c>
      <c r="BD1304" s="17">
        <v>45443</v>
      </c>
      <c r="BE1304" s="17">
        <v>45473</v>
      </c>
      <c r="BF1304" s="17">
        <v>45245</v>
      </c>
      <c r="BG1304" s="10">
        <v>86249406</v>
      </c>
      <c r="BH1304" s="9" t="s">
        <v>238</v>
      </c>
      <c r="BI1304" s="19">
        <v>45323</v>
      </c>
      <c r="BJ1304" s="20">
        <v>45334</v>
      </c>
      <c r="BK1304" s="16">
        <v>580</v>
      </c>
      <c r="BL1304" s="16">
        <v>1392</v>
      </c>
      <c r="BM1304" s="9" t="s">
        <v>177</v>
      </c>
      <c r="BN1304" s="9" t="s">
        <v>470</v>
      </c>
      <c r="BO1304" s="9" t="s">
        <v>156</v>
      </c>
      <c r="BP1304" s="17">
        <v>45353</v>
      </c>
      <c r="BQ1304" s="17" t="s">
        <v>156</v>
      </c>
      <c r="BR1304" s="17">
        <v>45353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>
        <v>45118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>
        <v>45275</v>
      </c>
      <c r="CD1304" s="10" t="s">
        <v>156</v>
      </c>
      <c r="CE1304" s="17">
        <v>45275</v>
      </c>
      <c r="CF1304" s="17" t="s">
        <v>156</v>
      </c>
      <c r="CG1304" s="17">
        <v>45118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>
        <v>45118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>
        <v>45303</v>
      </c>
      <c r="CX1304" s="10" t="s">
        <v>193</v>
      </c>
      <c r="CY1304" s="17">
        <v>45303</v>
      </c>
      <c r="CZ1304" s="17" t="s">
        <v>156</v>
      </c>
      <c r="DA1304" s="17">
        <v>45118</v>
      </c>
      <c r="DB1304" s="17" t="s">
        <v>156</v>
      </c>
      <c r="DC1304" s="16">
        <v>0</v>
      </c>
      <c r="DD1304" s="10" t="s">
        <v>156</v>
      </c>
      <c r="DE1304" s="10" t="s">
        <v>156</v>
      </c>
      <c r="DF1304" s="18" t="s">
        <v>156</v>
      </c>
      <c r="DG1304" s="17">
        <v>45324</v>
      </c>
      <c r="DH1304" s="10" t="s">
        <v>156</v>
      </c>
      <c r="DI1304" s="17">
        <v>45324</v>
      </c>
      <c r="DJ1304" s="17" t="s">
        <v>156</v>
      </c>
      <c r="DK1304" s="17">
        <v>45118</v>
      </c>
      <c r="DL1304" s="17" t="s">
        <v>156</v>
      </c>
      <c r="DM1304" s="16">
        <v>0</v>
      </c>
      <c r="DN1304" s="10" t="s">
        <v>156</v>
      </c>
      <c r="DO1304" s="10" t="s">
        <v>156</v>
      </c>
      <c r="DP1304" s="16">
        <v>36</v>
      </c>
      <c r="DQ1304" s="16">
        <v>12</v>
      </c>
      <c r="DR1304" s="11">
        <v>12</v>
      </c>
      <c r="DS1304" s="16">
        <v>24</v>
      </c>
      <c r="DT1304" s="16">
        <v>0</v>
      </c>
      <c r="DU1304" s="11" t="s">
        <v>182</v>
      </c>
      <c r="DV1304" s="11" t="s">
        <v>182</v>
      </c>
      <c r="DW1304" s="27" t="s">
        <v>156</v>
      </c>
      <c r="DX1304" s="27" t="s">
        <v>156</v>
      </c>
      <c r="DY1304" s="20" t="s">
        <v>156</v>
      </c>
      <c r="DZ1304" s="16">
        <v>7</v>
      </c>
      <c r="EA1304" s="16">
        <v>12</v>
      </c>
      <c r="EB1304" s="27" t="s">
        <v>185</v>
      </c>
      <c r="EC1304" s="27" t="s">
        <v>185</v>
      </c>
      <c r="ED1304" s="27" t="s">
        <v>182</v>
      </c>
      <c r="EE1304" s="29">
        <v>45118.979675925926</v>
      </c>
      <c r="EF1304" s="28" t="s">
        <v>186</v>
      </c>
      <c r="EG1304" s="28" t="s">
        <v>156</v>
      </c>
      <c r="EH1304" s="28" t="s">
        <v>187</v>
      </c>
      <c r="EI1304" s="29">
        <v>45118.979675925926</v>
      </c>
      <c r="EJ1304" s="28" t="s">
        <v>186</v>
      </c>
      <c r="EK1304" s="28" t="s">
        <v>156</v>
      </c>
      <c r="EL1304" s="28" t="s">
        <v>187</v>
      </c>
      <c r="EM1304" s="45" t="s">
        <v>3713</v>
      </c>
      <c r="EN1304" s="46" t="str">
        <f t="shared" si="141"/>
        <v>244H014G</v>
      </c>
      <c r="EO1304" s="47">
        <f t="shared" si="142"/>
        <v>45334</v>
      </c>
      <c r="EP1304" s="47">
        <f t="shared" si="143"/>
        <v>45303</v>
      </c>
      <c r="EQ1304" s="48" t="str">
        <f t="shared" ca="1" si="144"/>
        <v>Y</v>
      </c>
      <c r="ER1304" s="49">
        <f t="shared" si="145"/>
        <v>31</v>
      </c>
      <c r="ES1304" s="50"/>
      <c r="ET1304" s="51">
        <f t="shared" si="146"/>
        <v>31</v>
      </c>
      <c r="EU1304" s="52">
        <f t="shared" si="147"/>
        <v>17980</v>
      </c>
      <c r="EV1304" s="46"/>
      <c r="EW1304" s="23" t="s">
        <v>3721</v>
      </c>
    </row>
    <row r="1305" spans="1:153" ht="14.25" customHeight="1">
      <c r="A1305" s="8">
        <v>1298</v>
      </c>
      <c r="B1305" s="9" t="s">
        <v>3316</v>
      </c>
      <c r="C1305" s="10" t="s">
        <v>142</v>
      </c>
      <c r="D1305" s="10" t="s">
        <v>143</v>
      </c>
      <c r="E1305" s="10" t="s">
        <v>142</v>
      </c>
      <c r="F1305" s="9" t="s">
        <v>144</v>
      </c>
      <c r="G1305" s="10" t="s">
        <v>1025</v>
      </c>
      <c r="H1305" s="9" t="s">
        <v>1026</v>
      </c>
      <c r="I1305" s="9" t="s">
        <v>1027</v>
      </c>
      <c r="J1305" s="9" t="s">
        <v>1028</v>
      </c>
      <c r="K1305" s="9" t="s">
        <v>147</v>
      </c>
      <c r="L1305" s="9" t="s">
        <v>148</v>
      </c>
      <c r="M1305" s="9" t="s">
        <v>574</v>
      </c>
      <c r="N1305" s="9" t="s">
        <v>206</v>
      </c>
      <c r="O1305" s="9" t="s">
        <v>151</v>
      </c>
      <c r="P1305" s="9" t="s">
        <v>142</v>
      </c>
      <c r="Q1305" s="9" t="s">
        <v>575</v>
      </c>
      <c r="R1305" s="9" t="s">
        <v>336</v>
      </c>
      <c r="S1305" s="9" t="s">
        <v>305</v>
      </c>
      <c r="T1305" s="9" t="s">
        <v>306</v>
      </c>
      <c r="U1305" s="9" t="s">
        <v>337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3413</v>
      </c>
      <c r="AA1305" s="9" t="s">
        <v>577</v>
      </c>
      <c r="AB1305" s="12" t="s">
        <v>578</v>
      </c>
      <c r="AC1305" s="10" t="s">
        <v>3414</v>
      </c>
      <c r="AD1305" s="9" t="s">
        <v>577</v>
      </c>
      <c r="AE1305" s="13" t="s">
        <v>578</v>
      </c>
      <c r="AF1305" s="14" t="s">
        <v>538</v>
      </c>
      <c r="AG1305" s="10" t="s">
        <v>3415</v>
      </c>
      <c r="AH1305" s="11" t="s">
        <v>582</v>
      </c>
      <c r="AI1305" s="11" t="s">
        <v>583</v>
      </c>
      <c r="AJ1305" s="10" t="s">
        <v>584</v>
      </c>
      <c r="AK1305" s="11" t="s">
        <v>583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142</v>
      </c>
      <c r="AV1305" s="16">
        <v>35000</v>
      </c>
      <c r="AW1305" s="16">
        <v>38500</v>
      </c>
      <c r="AX1305" s="16">
        <v>0</v>
      </c>
      <c r="AY1305" s="16">
        <v>0</v>
      </c>
      <c r="AZ1305" s="16">
        <v>0</v>
      </c>
      <c r="BA1305" s="17">
        <v>45271</v>
      </c>
      <c r="BB1305" s="30" t="s">
        <v>175</v>
      </c>
      <c r="BC1305" s="18">
        <v>45119</v>
      </c>
      <c r="BD1305" s="17">
        <v>45443</v>
      </c>
      <c r="BE1305" s="17">
        <v>45473</v>
      </c>
      <c r="BF1305" s="17">
        <v>45245</v>
      </c>
      <c r="BG1305" s="10">
        <v>86249407</v>
      </c>
      <c r="BH1305" s="9" t="s">
        <v>303</v>
      </c>
      <c r="BI1305" s="19">
        <v>45323</v>
      </c>
      <c r="BJ1305" s="20">
        <v>45348</v>
      </c>
      <c r="BK1305" s="16">
        <v>2700</v>
      </c>
      <c r="BL1305" s="16">
        <v>6480</v>
      </c>
      <c r="BM1305" s="9" t="s">
        <v>177</v>
      </c>
      <c r="BN1305" s="9" t="s">
        <v>470</v>
      </c>
      <c r="BO1305" s="9" t="s">
        <v>156</v>
      </c>
      <c r="BP1305" s="17">
        <v>45367</v>
      </c>
      <c r="BQ1305" s="17" t="s">
        <v>156</v>
      </c>
      <c r="BR1305" s="17">
        <v>45367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>
        <v>45118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45296</v>
      </c>
      <c r="CD1305" s="10" t="s">
        <v>156</v>
      </c>
      <c r="CE1305" s="17">
        <v>45296</v>
      </c>
      <c r="CF1305" s="17" t="s">
        <v>156</v>
      </c>
      <c r="CG1305" s="17">
        <v>45118</v>
      </c>
      <c r="CH1305" s="17" t="s">
        <v>156</v>
      </c>
      <c r="CI1305" s="16">
        <v>0</v>
      </c>
      <c r="CJ1305" s="10" t="s">
        <v>156</v>
      </c>
      <c r="CK1305" s="10" t="s">
        <v>156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>
        <v>45118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45324</v>
      </c>
      <c r="CX1305" s="10" t="s">
        <v>193</v>
      </c>
      <c r="CY1305" s="17">
        <v>45324</v>
      </c>
      <c r="CZ1305" s="17" t="s">
        <v>156</v>
      </c>
      <c r="DA1305" s="17">
        <v>45118</v>
      </c>
      <c r="DB1305" s="17" t="s">
        <v>156</v>
      </c>
      <c r="DC1305" s="16">
        <v>0</v>
      </c>
      <c r="DD1305" s="10" t="s">
        <v>156</v>
      </c>
      <c r="DE1305" s="10" t="s">
        <v>156</v>
      </c>
      <c r="DF1305" s="18" t="s">
        <v>156</v>
      </c>
      <c r="DG1305" s="17">
        <v>45338</v>
      </c>
      <c r="DH1305" s="10" t="s">
        <v>156</v>
      </c>
      <c r="DI1305" s="17">
        <v>45338</v>
      </c>
      <c r="DJ1305" s="17" t="s">
        <v>156</v>
      </c>
      <c r="DK1305" s="17">
        <v>45118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12</v>
      </c>
      <c r="DR1305" s="11">
        <v>12</v>
      </c>
      <c r="DS1305" s="16">
        <v>24</v>
      </c>
      <c r="DT1305" s="16">
        <v>0</v>
      </c>
      <c r="DU1305" s="11" t="s">
        <v>182</v>
      </c>
      <c r="DV1305" s="11" t="s">
        <v>182</v>
      </c>
      <c r="DW1305" s="27" t="s">
        <v>156</v>
      </c>
      <c r="DX1305" s="27" t="s">
        <v>156</v>
      </c>
      <c r="DY1305" s="20" t="s">
        <v>156</v>
      </c>
      <c r="DZ1305" s="16">
        <v>7</v>
      </c>
      <c r="EA1305" s="16">
        <v>12</v>
      </c>
      <c r="EB1305" s="27" t="s">
        <v>185</v>
      </c>
      <c r="EC1305" s="27" t="s">
        <v>185</v>
      </c>
      <c r="ED1305" s="27" t="s">
        <v>182</v>
      </c>
      <c r="EE1305" s="29">
        <v>45118.979675925926</v>
      </c>
      <c r="EF1305" s="28" t="s">
        <v>186</v>
      </c>
      <c r="EG1305" s="28" t="s">
        <v>156</v>
      </c>
      <c r="EH1305" s="28" t="s">
        <v>187</v>
      </c>
      <c r="EI1305" s="29">
        <v>45118.979675925926</v>
      </c>
      <c r="EJ1305" s="28" t="s">
        <v>186</v>
      </c>
      <c r="EK1305" s="28" t="s">
        <v>156</v>
      </c>
      <c r="EL1305" s="28" t="s">
        <v>187</v>
      </c>
      <c r="EM1305" s="45" t="s">
        <v>3713</v>
      </c>
      <c r="EN1305" s="46" t="str">
        <f t="shared" si="141"/>
        <v>244H014G</v>
      </c>
      <c r="EO1305" s="47">
        <f t="shared" si="142"/>
        <v>45348</v>
      </c>
      <c r="EP1305" s="47">
        <f t="shared" si="143"/>
        <v>45324</v>
      </c>
      <c r="EQ1305" s="48" t="str">
        <f t="shared" ca="1" si="144"/>
        <v>Y</v>
      </c>
      <c r="ER1305" s="49">
        <f t="shared" si="145"/>
        <v>24</v>
      </c>
      <c r="ES1305" s="50"/>
      <c r="ET1305" s="51">
        <f t="shared" si="146"/>
        <v>24</v>
      </c>
      <c r="EU1305" s="52">
        <f t="shared" si="147"/>
        <v>64800</v>
      </c>
      <c r="EV1305" s="46"/>
      <c r="EW1305" s="23" t="s">
        <v>3721</v>
      </c>
    </row>
    <row r="1306" spans="1:153" ht="14.25" customHeight="1">
      <c r="A1306" s="8">
        <v>1299</v>
      </c>
      <c r="B1306" s="9" t="s">
        <v>3316</v>
      </c>
      <c r="C1306" s="10" t="s">
        <v>142</v>
      </c>
      <c r="D1306" s="10" t="s">
        <v>143</v>
      </c>
      <c r="E1306" s="10" t="s">
        <v>142</v>
      </c>
      <c r="F1306" s="9" t="s">
        <v>144</v>
      </c>
      <c r="G1306" s="10" t="s">
        <v>1025</v>
      </c>
      <c r="H1306" s="9" t="s">
        <v>1026</v>
      </c>
      <c r="I1306" s="9" t="s">
        <v>1027</v>
      </c>
      <c r="J1306" s="9" t="s">
        <v>1028</v>
      </c>
      <c r="K1306" s="9" t="s">
        <v>147</v>
      </c>
      <c r="L1306" s="9" t="s">
        <v>148</v>
      </c>
      <c r="M1306" s="9" t="s">
        <v>574</v>
      </c>
      <c r="N1306" s="9" t="s">
        <v>206</v>
      </c>
      <c r="O1306" s="9" t="s">
        <v>151</v>
      </c>
      <c r="P1306" s="9" t="s">
        <v>142</v>
      </c>
      <c r="Q1306" s="9" t="s">
        <v>575</v>
      </c>
      <c r="R1306" s="9" t="s">
        <v>336</v>
      </c>
      <c r="S1306" s="9" t="s">
        <v>305</v>
      </c>
      <c r="T1306" s="9" t="s">
        <v>306</v>
      </c>
      <c r="U1306" s="9" t="s">
        <v>337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3413</v>
      </c>
      <c r="AA1306" s="9" t="s">
        <v>577</v>
      </c>
      <c r="AB1306" s="12" t="s">
        <v>578</v>
      </c>
      <c r="AC1306" s="10" t="s">
        <v>3414</v>
      </c>
      <c r="AD1306" s="9" t="s">
        <v>577</v>
      </c>
      <c r="AE1306" s="13" t="s">
        <v>578</v>
      </c>
      <c r="AF1306" s="14" t="s">
        <v>538</v>
      </c>
      <c r="AG1306" s="10" t="s">
        <v>3415</v>
      </c>
      <c r="AH1306" s="11" t="s">
        <v>582</v>
      </c>
      <c r="AI1306" s="11" t="s">
        <v>583</v>
      </c>
      <c r="AJ1306" s="10" t="s">
        <v>584</v>
      </c>
      <c r="AK1306" s="11" t="s">
        <v>583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142</v>
      </c>
      <c r="AV1306" s="16">
        <v>35000</v>
      </c>
      <c r="AW1306" s="16">
        <v>38500</v>
      </c>
      <c r="AX1306" s="16">
        <v>0</v>
      </c>
      <c r="AY1306" s="16">
        <v>0</v>
      </c>
      <c r="AZ1306" s="16">
        <v>0</v>
      </c>
      <c r="BA1306" s="17">
        <v>45271</v>
      </c>
      <c r="BB1306" s="30" t="s">
        <v>175</v>
      </c>
      <c r="BC1306" s="18">
        <v>45119</v>
      </c>
      <c r="BD1306" s="17">
        <v>45443</v>
      </c>
      <c r="BE1306" s="17">
        <v>45473</v>
      </c>
      <c r="BF1306" s="17">
        <v>45245</v>
      </c>
      <c r="BG1306" s="10">
        <v>86249409</v>
      </c>
      <c r="BH1306" s="9" t="s">
        <v>285</v>
      </c>
      <c r="BI1306" s="19">
        <v>45352</v>
      </c>
      <c r="BJ1306" s="20">
        <v>45362</v>
      </c>
      <c r="BK1306" s="16">
        <v>2700</v>
      </c>
      <c r="BL1306" s="16">
        <v>6480</v>
      </c>
      <c r="BM1306" s="9" t="s">
        <v>177</v>
      </c>
      <c r="BN1306" s="9" t="s">
        <v>470</v>
      </c>
      <c r="BO1306" s="9" t="s">
        <v>156</v>
      </c>
      <c r="BP1306" s="17">
        <v>45381</v>
      </c>
      <c r="BQ1306" s="17" t="s">
        <v>156</v>
      </c>
      <c r="BR1306" s="17">
        <v>45381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>
        <v>45118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45317</v>
      </c>
      <c r="CD1306" s="10" t="s">
        <v>156</v>
      </c>
      <c r="CE1306" s="17">
        <v>45317</v>
      </c>
      <c r="CF1306" s="17" t="s">
        <v>156</v>
      </c>
      <c r="CG1306" s="17">
        <v>45118</v>
      </c>
      <c r="CH1306" s="17" t="s">
        <v>156</v>
      </c>
      <c r="CI1306" s="16">
        <v>0</v>
      </c>
      <c r="CJ1306" s="10" t="s">
        <v>156</v>
      </c>
      <c r="CK1306" s="10" t="s">
        <v>156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>
        <v>45118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45345</v>
      </c>
      <c r="CX1306" s="10" t="s">
        <v>193</v>
      </c>
      <c r="CY1306" s="17">
        <v>45345</v>
      </c>
      <c r="CZ1306" s="17" t="s">
        <v>156</v>
      </c>
      <c r="DA1306" s="17">
        <v>45118</v>
      </c>
      <c r="DB1306" s="17" t="s">
        <v>156</v>
      </c>
      <c r="DC1306" s="16">
        <v>0</v>
      </c>
      <c r="DD1306" s="10" t="s">
        <v>156</v>
      </c>
      <c r="DE1306" s="10" t="s">
        <v>156</v>
      </c>
      <c r="DF1306" s="18" t="s">
        <v>156</v>
      </c>
      <c r="DG1306" s="17">
        <v>45352</v>
      </c>
      <c r="DH1306" s="10" t="s">
        <v>156</v>
      </c>
      <c r="DI1306" s="17">
        <v>45352</v>
      </c>
      <c r="DJ1306" s="17" t="s">
        <v>156</v>
      </c>
      <c r="DK1306" s="17">
        <v>45118</v>
      </c>
      <c r="DL1306" s="17" t="s">
        <v>156</v>
      </c>
      <c r="DM1306" s="16">
        <v>0</v>
      </c>
      <c r="DN1306" s="10" t="s">
        <v>156</v>
      </c>
      <c r="DO1306" s="10" t="s">
        <v>156</v>
      </c>
      <c r="DP1306" s="16">
        <v>36</v>
      </c>
      <c r="DQ1306" s="16">
        <v>12</v>
      </c>
      <c r="DR1306" s="11">
        <v>12</v>
      </c>
      <c r="DS1306" s="16">
        <v>24</v>
      </c>
      <c r="DT1306" s="16">
        <v>0</v>
      </c>
      <c r="DU1306" s="11" t="s">
        <v>182</v>
      </c>
      <c r="DV1306" s="11" t="s">
        <v>182</v>
      </c>
      <c r="DW1306" s="27" t="s">
        <v>156</v>
      </c>
      <c r="DX1306" s="27" t="s">
        <v>156</v>
      </c>
      <c r="DY1306" s="20" t="s">
        <v>156</v>
      </c>
      <c r="DZ1306" s="16">
        <v>7</v>
      </c>
      <c r="EA1306" s="16">
        <v>12</v>
      </c>
      <c r="EB1306" s="27" t="s">
        <v>185</v>
      </c>
      <c r="EC1306" s="27" t="s">
        <v>185</v>
      </c>
      <c r="ED1306" s="27" t="s">
        <v>182</v>
      </c>
      <c r="EE1306" s="29">
        <v>45118.979675925926</v>
      </c>
      <c r="EF1306" s="28" t="s">
        <v>186</v>
      </c>
      <c r="EG1306" s="28" t="s">
        <v>156</v>
      </c>
      <c r="EH1306" s="28" t="s">
        <v>187</v>
      </c>
      <c r="EI1306" s="29">
        <v>45118.979675925926</v>
      </c>
      <c r="EJ1306" s="28" t="s">
        <v>186</v>
      </c>
      <c r="EK1306" s="28" t="s">
        <v>156</v>
      </c>
      <c r="EL1306" s="28" t="s">
        <v>187</v>
      </c>
      <c r="EM1306" s="45" t="s">
        <v>3713</v>
      </c>
      <c r="EN1306" s="46" t="str">
        <f t="shared" si="141"/>
        <v>244H014G</v>
      </c>
      <c r="EO1306" s="47">
        <f t="shared" si="142"/>
        <v>45362</v>
      </c>
      <c r="EP1306" s="47">
        <f t="shared" si="143"/>
        <v>45345</v>
      </c>
      <c r="EQ1306" s="48" t="str">
        <f t="shared" ca="1" si="144"/>
        <v>Y</v>
      </c>
      <c r="ER1306" s="49">
        <f t="shared" si="145"/>
        <v>17</v>
      </c>
      <c r="ES1306" s="50"/>
      <c r="ET1306" s="51">
        <f t="shared" si="146"/>
        <v>17</v>
      </c>
      <c r="EU1306" s="52">
        <f t="shared" si="147"/>
        <v>45900</v>
      </c>
      <c r="EV1306" s="46"/>
      <c r="EW1306" s="23" t="s">
        <v>3721</v>
      </c>
    </row>
    <row r="1307" spans="1:153" ht="14.25" hidden="1" customHeight="1">
      <c r="A1307" s="8">
        <v>1300</v>
      </c>
      <c r="B1307" s="9" t="s">
        <v>3316</v>
      </c>
      <c r="C1307" s="10" t="s">
        <v>142</v>
      </c>
      <c r="D1307" s="10" t="s">
        <v>143</v>
      </c>
      <c r="E1307" s="10" t="s">
        <v>142</v>
      </c>
      <c r="F1307" s="9" t="s">
        <v>144</v>
      </c>
      <c r="G1307" s="10" t="s">
        <v>1025</v>
      </c>
      <c r="H1307" s="9" t="s">
        <v>1026</v>
      </c>
      <c r="I1307" s="9" t="s">
        <v>1027</v>
      </c>
      <c r="J1307" s="9" t="s">
        <v>1028</v>
      </c>
      <c r="K1307" s="9" t="s">
        <v>147</v>
      </c>
      <c r="L1307" s="9" t="s">
        <v>148</v>
      </c>
      <c r="M1307" s="9" t="s">
        <v>574</v>
      </c>
      <c r="N1307" s="9" t="s">
        <v>206</v>
      </c>
      <c r="O1307" s="9" t="s">
        <v>151</v>
      </c>
      <c r="P1307" s="9" t="s">
        <v>142</v>
      </c>
      <c r="Q1307" s="9" t="s">
        <v>575</v>
      </c>
      <c r="R1307" s="9" t="s">
        <v>336</v>
      </c>
      <c r="S1307" s="9" t="s">
        <v>305</v>
      </c>
      <c r="T1307" s="9" t="s">
        <v>306</v>
      </c>
      <c r="U1307" s="9" t="s">
        <v>337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3413</v>
      </c>
      <c r="AA1307" s="9" t="s">
        <v>577</v>
      </c>
      <c r="AB1307" s="12" t="s">
        <v>578</v>
      </c>
      <c r="AC1307" s="10" t="s">
        <v>3414</v>
      </c>
      <c r="AD1307" s="9" t="s">
        <v>577</v>
      </c>
      <c r="AE1307" s="13" t="s">
        <v>578</v>
      </c>
      <c r="AF1307" s="14" t="s">
        <v>538</v>
      </c>
      <c r="AG1307" s="10" t="s">
        <v>3415</v>
      </c>
      <c r="AH1307" s="11" t="s">
        <v>582</v>
      </c>
      <c r="AI1307" s="11" t="s">
        <v>583</v>
      </c>
      <c r="AJ1307" s="10" t="s">
        <v>584</v>
      </c>
      <c r="AK1307" s="11" t="s">
        <v>583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142</v>
      </c>
      <c r="AV1307" s="16">
        <v>35000</v>
      </c>
      <c r="AW1307" s="16">
        <v>38500</v>
      </c>
      <c r="AX1307" s="16">
        <v>0</v>
      </c>
      <c r="AY1307" s="16">
        <v>0</v>
      </c>
      <c r="AZ1307" s="16">
        <v>0</v>
      </c>
      <c r="BA1307" s="17">
        <v>45271</v>
      </c>
      <c r="BB1307" s="30" t="s">
        <v>246</v>
      </c>
      <c r="BC1307" s="18" t="s">
        <v>156</v>
      </c>
      <c r="BD1307" s="17">
        <v>45443</v>
      </c>
      <c r="BE1307" s="17">
        <v>45473</v>
      </c>
      <c r="BF1307" s="17">
        <v>45245</v>
      </c>
      <c r="BG1307" s="10">
        <v>86249408</v>
      </c>
      <c r="BH1307" s="9" t="s">
        <v>289</v>
      </c>
      <c r="BI1307" s="19">
        <v>45352</v>
      </c>
      <c r="BJ1307" s="20">
        <v>45362</v>
      </c>
      <c r="BK1307" s="16">
        <v>2000</v>
      </c>
      <c r="BL1307" s="16">
        <v>4800</v>
      </c>
      <c r="BM1307" s="9" t="s">
        <v>177</v>
      </c>
      <c r="BN1307" s="9" t="s">
        <v>226</v>
      </c>
      <c r="BO1307" s="9" t="s">
        <v>156</v>
      </c>
      <c r="BP1307" s="17">
        <v>45381</v>
      </c>
      <c r="BQ1307" s="17" t="s">
        <v>156</v>
      </c>
      <c r="BR1307" s="17">
        <v>45381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45118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45317</v>
      </c>
      <c r="CD1307" s="10" t="s">
        <v>156</v>
      </c>
      <c r="CE1307" s="17">
        <v>45317</v>
      </c>
      <c r="CF1307" s="17" t="s">
        <v>156</v>
      </c>
      <c r="CG1307" s="17">
        <v>45118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45118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 t="s">
        <v>156</v>
      </c>
      <c r="CX1307" s="10" t="s">
        <v>193</v>
      </c>
      <c r="CY1307" s="17" t="s">
        <v>156</v>
      </c>
      <c r="CZ1307" s="17" t="s">
        <v>156</v>
      </c>
      <c r="DA1307" s="17">
        <v>45118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 t="s">
        <v>156</v>
      </c>
      <c r="DH1307" s="10" t="s">
        <v>156</v>
      </c>
      <c r="DI1307" s="17" t="s">
        <v>156</v>
      </c>
      <c r="DJ1307" s="17" t="s">
        <v>156</v>
      </c>
      <c r="DK1307" s="17">
        <v>45118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12</v>
      </c>
      <c r="DR1307" s="11">
        <v>12</v>
      </c>
      <c r="DS1307" s="16">
        <v>24</v>
      </c>
      <c r="DT1307" s="16">
        <v>0</v>
      </c>
      <c r="DU1307" s="11" t="s">
        <v>182</v>
      </c>
      <c r="DV1307" s="11" t="s">
        <v>182</v>
      </c>
      <c r="DW1307" s="27" t="s">
        <v>156</v>
      </c>
      <c r="DX1307" s="27" t="s">
        <v>156</v>
      </c>
      <c r="DY1307" s="20" t="s">
        <v>156</v>
      </c>
      <c r="DZ1307" s="16">
        <v>7</v>
      </c>
      <c r="EA1307" s="16">
        <v>12</v>
      </c>
      <c r="EB1307" s="27" t="s">
        <v>185</v>
      </c>
      <c r="EC1307" s="27" t="s">
        <v>185</v>
      </c>
      <c r="ED1307" s="27" t="s">
        <v>182</v>
      </c>
      <c r="EE1307" s="29">
        <v>45118.979675925926</v>
      </c>
      <c r="EF1307" s="28" t="s">
        <v>186</v>
      </c>
      <c r="EG1307" s="28" t="s">
        <v>156</v>
      </c>
      <c r="EH1307" s="28" t="s">
        <v>187</v>
      </c>
      <c r="EI1307" s="29">
        <v>45118.979675925926</v>
      </c>
      <c r="EJ1307" s="28" t="s">
        <v>186</v>
      </c>
      <c r="EK1307" s="28" t="s">
        <v>156</v>
      </c>
      <c r="EL1307" s="28" t="s">
        <v>187</v>
      </c>
      <c r="EM1307" s="45"/>
      <c r="EN1307" s="46" t="str">
        <f t="shared" si="141"/>
        <v>244H014G</v>
      </c>
      <c r="EO1307" s="47">
        <f t="shared" si="142"/>
        <v>45362</v>
      </c>
      <c r="EP1307" s="47" t="str">
        <f t="shared" si="143"/>
        <v/>
      </c>
      <c r="EQ1307" s="48" t="str">
        <f t="shared" ca="1" si="144"/>
        <v>Y</v>
      </c>
      <c r="ER1307" s="49" t="str">
        <f t="shared" si="145"/>
        <v/>
      </c>
      <c r="ES1307" s="50"/>
      <c r="ET1307" s="51" t="str">
        <f t="shared" si="146"/>
        <v/>
      </c>
      <c r="EU1307" s="52" t="str">
        <f t="shared" si="147"/>
        <v/>
      </c>
      <c r="EV1307" s="46"/>
      <c r="EW1307" s="23" t="s">
        <v>3717</v>
      </c>
    </row>
    <row r="1308" spans="1:153" ht="14.25" customHeight="1">
      <c r="A1308" s="8">
        <v>1301</v>
      </c>
      <c r="B1308" s="9" t="s">
        <v>3316</v>
      </c>
      <c r="C1308" s="10" t="s">
        <v>142</v>
      </c>
      <c r="D1308" s="10" t="s">
        <v>143</v>
      </c>
      <c r="E1308" s="10" t="s">
        <v>142</v>
      </c>
      <c r="F1308" s="9" t="s">
        <v>144</v>
      </c>
      <c r="G1308" s="10" t="s">
        <v>1025</v>
      </c>
      <c r="H1308" s="9" t="s">
        <v>1026</v>
      </c>
      <c r="I1308" s="9" t="s">
        <v>1027</v>
      </c>
      <c r="J1308" s="9" t="s">
        <v>1028</v>
      </c>
      <c r="K1308" s="9" t="s">
        <v>147</v>
      </c>
      <c r="L1308" s="9" t="s">
        <v>148</v>
      </c>
      <c r="M1308" s="9" t="s">
        <v>574</v>
      </c>
      <c r="N1308" s="9" t="s">
        <v>206</v>
      </c>
      <c r="O1308" s="9" t="s">
        <v>151</v>
      </c>
      <c r="P1308" s="9" t="s">
        <v>142</v>
      </c>
      <c r="Q1308" s="9" t="s">
        <v>575</v>
      </c>
      <c r="R1308" s="9" t="s">
        <v>336</v>
      </c>
      <c r="S1308" s="9" t="s">
        <v>305</v>
      </c>
      <c r="T1308" s="9" t="s">
        <v>306</v>
      </c>
      <c r="U1308" s="9" t="s">
        <v>337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3413</v>
      </c>
      <c r="AA1308" s="9" t="s">
        <v>577</v>
      </c>
      <c r="AB1308" s="12" t="s">
        <v>578</v>
      </c>
      <c r="AC1308" s="10" t="s">
        <v>3414</v>
      </c>
      <c r="AD1308" s="9" t="s">
        <v>577</v>
      </c>
      <c r="AE1308" s="13" t="s">
        <v>578</v>
      </c>
      <c r="AF1308" s="14" t="s">
        <v>538</v>
      </c>
      <c r="AG1308" s="10" t="s">
        <v>3415</v>
      </c>
      <c r="AH1308" s="11" t="s">
        <v>582</v>
      </c>
      <c r="AI1308" s="11" t="s">
        <v>583</v>
      </c>
      <c r="AJ1308" s="10" t="s">
        <v>584</v>
      </c>
      <c r="AK1308" s="11" t="s">
        <v>583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2.4</v>
      </c>
      <c r="AU1308" s="10" t="s">
        <v>142</v>
      </c>
      <c r="AV1308" s="16">
        <v>35000</v>
      </c>
      <c r="AW1308" s="16">
        <v>38500</v>
      </c>
      <c r="AX1308" s="16">
        <v>0</v>
      </c>
      <c r="AY1308" s="16">
        <v>0</v>
      </c>
      <c r="AZ1308" s="16">
        <v>0</v>
      </c>
      <c r="BA1308" s="17">
        <v>45271</v>
      </c>
      <c r="BB1308" s="30" t="s">
        <v>175</v>
      </c>
      <c r="BC1308" s="18">
        <v>45119</v>
      </c>
      <c r="BD1308" s="17">
        <v>45443</v>
      </c>
      <c r="BE1308" s="17">
        <v>45473</v>
      </c>
      <c r="BF1308" s="17">
        <v>45245</v>
      </c>
      <c r="BG1308" s="10">
        <v>86230225</v>
      </c>
      <c r="BH1308" s="9" t="s">
        <v>2081</v>
      </c>
      <c r="BI1308" s="19">
        <v>45383</v>
      </c>
      <c r="BJ1308" s="20">
        <v>45383</v>
      </c>
      <c r="BK1308" s="16">
        <v>2500</v>
      </c>
      <c r="BL1308" s="16">
        <v>6000</v>
      </c>
      <c r="BM1308" s="9" t="s">
        <v>177</v>
      </c>
      <c r="BN1308" s="9" t="s">
        <v>470</v>
      </c>
      <c r="BO1308" s="9" t="s">
        <v>156</v>
      </c>
      <c r="BP1308" s="17">
        <v>45397</v>
      </c>
      <c r="BQ1308" s="17" t="s">
        <v>156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45317</v>
      </c>
      <c r="CD1308" s="10" t="s">
        <v>156</v>
      </c>
      <c r="CE1308" s="17">
        <v>45317</v>
      </c>
      <c r="CF1308" s="17" t="s">
        <v>156</v>
      </c>
      <c r="CG1308" s="17">
        <v>45118</v>
      </c>
      <c r="CH1308" s="17" t="s">
        <v>156</v>
      </c>
      <c r="CI1308" s="16">
        <v>0</v>
      </c>
      <c r="CJ1308" s="10" t="s">
        <v>156</v>
      </c>
      <c r="CK1308" s="10" t="s">
        <v>156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45345</v>
      </c>
      <c r="CX1308" s="10" t="s">
        <v>193</v>
      </c>
      <c r="CY1308" s="17">
        <v>45345</v>
      </c>
      <c r="CZ1308" s="17" t="s">
        <v>156</v>
      </c>
      <c r="DA1308" s="17">
        <v>45118</v>
      </c>
      <c r="DB1308" s="17" t="s">
        <v>156</v>
      </c>
      <c r="DC1308" s="16">
        <v>0</v>
      </c>
      <c r="DD1308" s="10" t="s">
        <v>156</v>
      </c>
      <c r="DE1308" s="10" t="s">
        <v>156</v>
      </c>
      <c r="DF1308" s="18" t="s">
        <v>156</v>
      </c>
      <c r="DG1308" s="17">
        <v>45366</v>
      </c>
      <c r="DH1308" s="10" t="s">
        <v>156</v>
      </c>
      <c r="DI1308" s="17">
        <v>45366</v>
      </c>
      <c r="DJ1308" s="17" t="s">
        <v>156</v>
      </c>
      <c r="DK1308" s="17">
        <v>45118</v>
      </c>
      <c r="DL1308" s="17" t="s">
        <v>156</v>
      </c>
      <c r="DM1308" s="16">
        <v>0</v>
      </c>
      <c r="DN1308" s="10" t="s">
        <v>156</v>
      </c>
      <c r="DO1308" s="10" t="s">
        <v>156</v>
      </c>
      <c r="DP1308" s="16">
        <v>36</v>
      </c>
      <c r="DQ1308" s="16">
        <v>12</v>
      </c>
      <c r="DR1308" s="11">
        <v>12</v>
      </c>
      <c r="DS1308" s="16">
        <v>24</v>
      </c>
      <c r="DT1308" s="16">
        <v>0</v>
      </c>
      <c r="DU1308" s="11" t="s">
        <v>181</v>
      </c>
      <c r="DV1308" s="11" t="s">
        <v>182</v>
      </c>
      <c r="DW1308" s="27" t="s">
        <v>156</v>
      </c>
      <c r="DX1308" s="27" t="s">
        <v>156</v>
      </c>
      <c r="DY1308" s="20" t="s">
        <v>156</v>
      </c>
      <c r="DZ1308" s="16">
        <v>7</v>
      </c>
      <c r="EA1308" s="16">
        <v>12</v>
      </c>
      <c r="EB1308" s="27" t="s">
        <v>185</v>
      </c>
      <c r="EC1308" s="27" t="s">
        <v>185</v>
      </c>
      <c r="ED1308" s="27" t="s">
        <v>182</v>
      </c>
      <c r="EE1308" s="29">
        <v>45116.680856481478</v>
      </c>
      <c r="EF1308" s="28" t="s">
        <v>188</v>
      </c>
      <c r="EG1308" s="28" t="s">
        <v>189</v>
      </c>
      <c r="EH1308" s="28" t="s">
        <v>190</v>
      </c>
      <c r="EI1308" s="29">
        <v>45116.680856481478</v>
      </c>
      <c r="EJ1308" s="28" t="s">
        <v>188</v>
      </c>
      <c r="EK1308" s="28" t="s">
        <v>189</v>
      </c>
      <c r="EL1308" s="28" t="s">
        <v>190</v>
      </c>
      <c r="EM1308" s="45" t="s">
        <v>3713</v>
      </c>
      <c r="EN1308" s="46" t="str">
        <f t="shared" si="141"/>
        <v>244H014G</v>
      </c>
      <c r="EO1308" s="47">
        <f t="shared" si="142"/>
        <v>45378</v>
      </c>
      <c r="EP1308" s="47">
        <f t="shared" si="143"/>
        <v>45345</v>
      </c>
      <c r="EQ1308" s="48" t="str">
        <f t="shared" ca="1" si="144"/>
        <v>Y</v>
      </c>
      <c r="ER1308" s="49">
        <f t="shared" si="145"/>
        <v>33</v>
      </c>
      <c r="ES1308" s="50"/>
      <c r="ET1308" s="51">
        <f t="shared" si="146"/>
        <v>33</v>
      </c>
      <c r="EU1308" s="52">
        <f t="shared" si="147"/>
        <v>82500</v>
      </c>
      <c r="EV1308" s="46"/>
      <c r="EW1308" s="23" t="s">
        <v>3721</v>
      </c>
    </row>
    <row r="1309" spans="1:153" ht="14.25" hidden="1" customHeight="1">
      <c r="A1309" s="8">
        <v>1302</v>
      </c>
      <c r="B1309" s="9" t="s">
        <v>3316</v>
      </c>
      <c r="C1309" s="10" t="s">
        <v>142</v>
      </c>
      <c r="D1309" s="10" t="s">
        <v>143</v>
      </c>
      <c r="E1309" s="10" t="s">
        <v>142</v>
      </c>
      <c r="F1309" s="9" t="s">
        <v>144</v>
      </c>
      <c r="G1309" s="10" t="s">
        <v>1025</v>
      </c>
      <c r="H1309" s="9" t="s">
        <v>1026</v>
      </c>
      <c r="I1309" s="9" t="s">
        <v>1027</v>
      </c>
      <c r="J1309" s="9" t="s">
        <v>1028</v>
      </c>
      <c r="K1309" s="9" t="s">
        <v>147</v>
      </c>
      <c r="L1309" s="9" t="s">
        <v>148</v>
      </c>
      <c r="M1309" s="9" t="s">
        <v>574</v>
      </c>
      <c r="N1309" s="9" t="s">
        <v>206</v>
      </c>
      <c r="O1309" s="9" t="s">
        <v>151</v>
      </c>
      <c r="P1309" s="9" t="s">
        <v>142</v>
      </c>
      <c r="Q1309" s="9" t="s">
        <v>575</v>
      </c>
      <c r="R1309" s="9" t="s">
        <v>336</v>
      </c>
      <c r="S1309" s="9" t="s">
        <v>305</v>
      </c>
      <c r="T1309" s="9" t="s">
        <v>306</v>
      </c>
      <c r="U1309" s="9" t="s">
        <v>337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3413</v>
      </c>
      <c r="AA1309" s="9" t="s">
        <v>577</v>
      </c>
      <c r="AB1309" s="12" t="s">
        <v>578</v>
      </c>
      <c r="AC1309" s="10" t="s">
        <v>3414</v>
      </c>
      <c r="AD1309" s="9" t="s">
        <v>577</v>
      </c>
      <c r="AE1309" s="13" t="s">
        <v>578</v>
      </c>
      <c r="AF1309" s="14" t="s">
        <v>538</v>
      </c>
      <c r="AG1309" s="10" t="s">
        <v>3415</v>
      </c>
      <c r="AH1309" s="11" t="s">
        <v>582</v>
      </c>
      <c r="AI1309" s="11" t="s">
        <v>583</v>
      </c>
      <c r="AJ1309" s="10" t="s">
        <v>584</v>
      </c>
      <c r="AK1309" s="11" t="s">
        <v>583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2.4</v>
      </c>
      <c r="AU1309" s="10" t="s">
        <v>142</v>
      </c>
      <c r="AV1309" s="16">
        <v>35000</v>
      </c>
      <c r="AW1309" s="16">
        <v>38500</v>
      </c>
      <c r="AX1309" s="16">
        <v>0</v>
      </c>
      <c r="AY1309" s="16">
        <v>0</v>
      </c>
      <c r="AZ1309" s="16">
        <v>0</v>
      </c>
      <c r="BA1309" s="17">
        <v>45271</v>
      </c>
      <c r="BB1309" s="30" t="s">
        <v>246</v>
      </c>
      <c r="BC1309" s="18" t="s">
        <v>156</v>
      </c>
      <c r="BD1309" s="17">
        <v>45443</v>
      </c>
      <c r="BE1309" s="17">
        <v>45473</v>
      </c>
      <c r="BF1309" s="17">
        <v>45245</v>
      </c>
      <c r="BG1309" s="10">
        <v>86249410</v>
      </c>
      <c r="BH1309" s="9" t="s">
        <v>2083</v>
      </c>
      <c r="BI1309" s="19">
        <v>45383</v>
      </c>
      <c r="BJ1309" s="20">
        <v>45383</v>
      </c>
      <c r="BK1309" s="16">
        <v>1300</v>
      </c>
      <c r="BL1309" s="16">
        <v>3120</v>
      </c>
      <c r="BM1309" s="9" t="s">
        <v>177</v>
      </c>
      <c r="BN1309" s="9" t="s">
        <v>226</v>
      </c>
      <c r="BO1309" s="9" t="s">
        <v>156</v>
      </c>
      <c r="BP1309" s="17">
        <v>45397</v>
      </c>
      <c r="BQ1309" s="17" t="s">
        <v>156</v>
      </c>
      <c r="BR1309" s="17">
        <v>45397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>
        <v>45118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45317</v>
      </c>
      <c r="CD1309" s="10" t="s">
        <v>156</v>
      </c>
      <c r="CE1309" s="17">
        <v>45317</v>
      </c>
      <c r="CF1309" s="17" t="s">
        <v>156</v>
      </c>
      <c r="CG1309" s="17">
        <v>45118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>
        <v>45118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 t="s">
        <v>156</v>
      </c>
      <c r="CX1309" s="10" t="s">
        <v>193</v>
      </c>
      <c r="CY1309" s="17" t="s">
        <v>156</v>
      </c>
      <c r="CZ1309" s="17" t="s">
        <v>156</v>
      </c>
      <c r="DA1309" s="17">
        <v>45118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 t="s">
        <v>156</v>
      </c>
      <c r="DH1309" s="10" t="s">
        <v>156</v>
      </c>
      <c r="DI1309" s="17" t="s">
        <v>156</v>
      </c>
      <c r="DJ1309" s="17" t="s">
        <v>156</v>
      </c>
      <c r="DK1309" s="17">
        <v>45118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36</v>
      </c>
      <c r="DQ1309" s="16">
        <v>12</v>
      </c>
      <c r="DR1309" s="11">
        <v>12</v>
      </c>
      <c r="DS1309" s="16">
        <v>24</v>
      </c>
      <c r="DT1309" s="16">
        <v>0</v>
      </c>
      <c r="DU1309" s="11" t="s">
        <v>182</v>
      </c>
      <c r="DV1309" s="11" t="s">
        <v>182</v>
      </c>
      <c r="DW1309" s="27" t="s">
        <v>156</v>
      </c>
      <c r="DX1309" s="27" t="s">
        <v>156</v>
      </c>
      <c r="DY1309" s="20" t="s">
        <v>156</v>
      </c>
      <c r="DZ1309" s="16">
        <v>7</v>
      </c>
      <c r="EA1309" s="16">
        <v>12</v>
      </c>
      <c r="EB1309" s="27" t="s">
        <v>185</v>
      </c>
      <c r="EC1309" s="27" t="s">
        <v>185</v>
      </c>
      <c r="ED1309" s="27" t="s">
        <v>182</v>
      </c>
      <c r="EE1309" s="29">
        <v>45118.979675925926</v>
      </c>
      <c r="EF1309" s="28" t="s">
        <v>186</v>
      </c>
      <c r="EG1309" s="28" t="s">
        <v>156</v>
      </c>
      <c r="EH1309" s="28" t="s">
        <v>187</v>
      </c>
      <c r="EI1309" s="29">
        <v>45118.979675925926</v>
      </c>
      <c r="EJ1309" s="28" t="s">
        <v>186</v>
      </c>
      <c r="EK1309" s="28" t="s">
        <v>156</v>
      </c>
      <c r="EL1309" s="28" t="s">
        <v>187</v>
      </c>
      <c r="EM1309" s="45"/>
      <c r="EN1309" s="46" t="str">
        <f t="shared" si="141"/>
        <v>244H014G</v>
      </c>
      <c r="EO1309" s="47">
        <f t="shared" si="142"/>
        <v>45378</v>
      </c>
      <c r="EP1309" s="47" t="str">
        <f t="shared" si="143"/>
        <v/>
      </c>
      <c r="EQ1309" s="48" t="str">
        <f t="shared" ca="1" si="144"/>
        <v>Y</v>
      </c>
      <c r="ER1309" s="49" t="str">
        <f t="shared" si="145"/>
        <v/>
      </c>
      <c r="ES1309" s="50"/>
      <c r="ET1309" s="51" t="str">
        <f t="shared" si="146"/>
        <v/>
      </c>
      <c r="EU1309" s="52" t="str">
        <f t="shared" si="147"/>
        <v/>
      </c>
      <c r="EV1309" s="46"/>
      <c r="EW1309" s="23" t="s">
        <v>3717</v>
      </c>
    </row>
    <row r="1310" spans="1:153" ht="14.25" customHeight="1">
      <c r="A1310" s="8">
        <v>1303</v>
      </c>
      <c r="B1310" s="9" t="s">
        <v>3316</v>
      </c>
      <c r="C1310" s="10" t="s">
        <v>142</v>
      </c>
      <c r="D1310" s="10" t="s">
        <v>143</v>
      </c>
      <c r="E1310" s="10" t="s">
        <v>142</v>
      </c>
      <c r="F1310" s="9" t="s">
        <v>144</v>
      </c>
      <c r="G1310" s="10" t="s">
        <v>1025</v>
      </c>
      <c r="H1310" s="9" t="s">
        <v>1026</v>
      </c>
      <c r="I1310" s="9" t="s">
        <v>1027</v>
      </c>
      <c r="J1310" s="9" t="s">
        <v>1028</v>
      </c>
      <c r="K1310" s="9" t="s">
        <v>147</v>
      </c>
      <c r="L1310" s="9" t="s">
        <v>148</v>
      </c>
      <c r="M1310" s="9" t="s">
        <v>574</v>
      </c>
      <c r="N1310" s="9" t="s">
        <v>206</v>
      </c>
      <c r="O1310" s="9" t="s">
        <v>151</v>
      </c>
      <c r="P1310" s="9" t="s">
        <v>142</v>
      </c>
      <c r="Q1310" s="9" t="s">
        <v>575</v>
      </c>
      <c r="R1310" s="9" t="s">
        <v>336</v>
      </c>
      <c r="S1310" s="9" t="s">
        <v>305</v>
      </c>
      <c r="T1310" s="9" t="s">
        <v>306</v>
      </c>
      <c r="U1310" s="9" t="s">
        <v>337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3413</v>
      </c>
      <c r="AA1310" s="9" t="s">
        <v>577</v>
      </c>
      <c r="AB1310" s="12" t="s">
        <v>578</v>
      </c>
      <c r="AC1310" s="10" t="s">
        <v>3414</v>
      </c>
      <c r="AD1310" s="9" t="s">
        <v>577</v>
      </c>
      <c r="AE1310" s="13" t="s">
        <v>578</v>
      </c>
      <c r="AF1310" s="14" t="s">
        <v>538</v>
      </c>
      <c r="AG1310" s="10" t="s">
        <v>3418</v>
      </c>
      <c r="AH1310" s="11" t="s">
        <v>592</v>
      </c>
      <c r="AI1310" s="11" t="s">
        <v>593</v>
      </c>
      <c r="AJ1310" s="10" t="s">
        <v>594</v>
      </c>
      <c r="AK1310" s="11" t="s">
        <v>593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2.4</v>
      </c>
      <c r="AU1310" s="10" t="s">
        <v>206</v>
      </c>
      <c r="AV1310" s="16">
        <v>18000</v>
      </c>
      <c r="AW1310" s="16">
        <v>19800</v>
      </c>
      <c r="AX1310" s="16">
        <v>0</v>
      </c>
      <c r="AY1310" s="16">
        <v>0</v>
      </c>
      <c r="AZ1310" s="16">
        <v>0</v>
      </c>
      <c r="BA1310" s="17">
        <v>45271</v>
      </c>
      <c r="BB1310" s="30" t="s">
        <v>175</v>
      </c>
      <c r="BC1310" s="18">
        <v>45119</v>
      </c>
      <c r="BD1310" s="17">
        <v>45443</v>
      </c>
      <c r="BE1310" s="17">
        <v>45473</v>
      </c>
      <c r="BF1310" s="17">
        <v>45245</v>
      </c>
      <c r="BG1310" s="10">
        <v>85899494</v>
      </c>
      <c r="BH1310" s="9" t="s">
        <v>414</v>
      </c>
      <c r="BI1310" s="19">
        <v>45200</v>
      </c>
      <c r="BJ1310" s="20">
        <v>45201</v>
      </c>
      <c r="BK1310" s="16">
        <v>2016</v>
      </c>
      <c r="BL1310" s="16">
        <v>4838</v>
      </c>
      <c r="BM1310" s="9" t="s">
        <v>177</v>
      </c>
      <c r="BN1310" s="9" t="s">
        <v>436</v>
      </c>
      <c r="BO1310" s="9" t="s">
        <v>635</v>
      </c>
      <c r="BP1310" s="17">
        <v>45250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45093</v>
      </c>
      <c r="CD1310" s="10" t="s">
        <v>1022</v>
      </c>
      <c r="CE1310" s="17" t="s">
        <v>156</v>
      </c>
      <c r="CF1310" s="17" t="s">
        <v>156</v>
      </c>
      <c r="CG1310" s="17" t="s">
        <v>156</v>
      </c>
      <c r="CH1310" s="17">
        <v>45091</v>
      </c>
      <c r="CI1310" s="16">
        <v>2000</v>
      </c>
      <c r="CJ1310" s="10" t="s">
        <v>3419</v>
      </c>
      <c r="CK1310" s="10" t="s">
        <v>661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>
        <v>45114</v>
      </c>
      <c r="CX1310" s="10" t="s">
        <v>193</v>
      </c>
      <c r="CY1310" s="17" t="s">
        <v>156</v>
      </c>
      <c r="CZ1310" s="17" t="s">
        <v>156</v>
      </c>
      <c r="DA1310" s="17" t="s">
        <v>156</v>
      </c>
      <c r="DB1310" s="17">
        <v>45112</v>
      </c>
      <c r="DC1310" s="16">
        <v>2016</v>
      </c>
      <c r="DD1310" s="10" t="s">
        <v>3420</v>
      </c>
      <c r="DE1310" s="10" t="s">
        <v>659</v>
      </c>
      <c r="DF1310" s="18" t="s">
        <v>156</v>
      </c>
      <c r="DG1310" s="17">
        <v>45146</v>
      </c>
      <c r="DH1310" s="10" t="s">
        <v>156</v>
      </c>
      <c r="DI1310" s="17" t="s">
        <v>156</v>
      </c>
      <c r="DJ1310" s="17" t="s">
        <v>156</v>
      </c>
      <c r="DK1310" s="17" t="s">
        <v>156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36</v>
      </c>
      <c r="DQ1310" s="16">
        <v>12</v>
      </c>
      <c r="DR1310" s="11">
        <v>12</v>
      </c>
      <c r="DS1310" s="16">
        <v>24</v>
      </c>
      <c r="DT1310" s="16">
        <v>0</v>
      </c>
      <c r="DU1310" s="11" t="s">
        <v>181</v>
      </c>
      <c r="DV1310" s="11" t="s">
        <v>182</v>
      </c>
      <c r="DW1310" s="27" t="s">
        <v>156</v>
      </c>
      <c r="DX1310" s="27" t="s">
        <v>156</v>
      </c>
      <c r="DY1310" s="20" t="s">
        <v>2580</v>
      </c>
      <c r="DZ1310" s="16">
        <v>7</v>
      </c>
      <c r="EA1310" s="16">
        <v>12</v>
      </c>
      <c r="EB1310" s="27" t="s">
        <v>185</v>
      </c>
      <c r="EC1310" s="27" t="s">
        <v>185</v>
      </c>
      <c r="ED1310" s="27" t="s">
        <v>182</v>
      </c>
      <c r="EE1310" s="29">
        <v>45086.305347222224</v>
      </c>
      <c r="EF1310" s="28" t="s">
        <v>188</v>
      </c>
      <c r="EG1310" s="28" t="s">
        <v>189</v>
      </c>
      <c r="EH1310" s="28" t="s">
        <v>190</v>
      </c>
      <c r="EI1310" s="29">
        <v>45118.819201388891</v>
      </c>
      <c r="EJ1310" s="28" t="s">
        <v>197</v>
      </c>
      <c r="EK1310" s="28" t="s">
        <v>156</v>
      </c>
      <c r="EL1310" s="28" t="s">
        <v>198</v>
      </c>
      <c r="EM1310" s="45" t="s">
        <v>3713</v>
      </c>
      <c r="EN1310" s="46" t="str">
        <f t="shared" si="141"/>
        <v>244H014H</v>
      </c>
      <c r="EO1310" s="47">
        <f t="shared" si="142"/>
        <v>45231</v>
      </c>
      <c r="EP1310" s="47">
        <f t="shared" si="143"/>
        <v>45114</v>
      </c>
      <c r="EQ1310" s="48" t="str">
        <f t="shared" ca="1" si="144"/>
        <v>Past</v>
      </c>
      <c r="ER1310" s="49">
        <f t="shared" si="145"/>
        <v>117</v>
      </c>
      <c r="ES1310" s="50"/>
      <c r="ET1310" s="51">
        <f t="shared" si="146"/>
        <v>117</v>
      </c>
      <c r="EU1310" s="52">
        <f t="shared" si="147"/>
        <v>235872</v>
      </c>
      <c r="EV1310" s="46"/>
      <c r="EW1310" s="23" t="s">
        <v>3714</v>
      </c>
    </row>
    <row r="1311" spans="1:153" ht="14.25" customHeight="1">
      <c r="A1311" s="8">
        <v>1304</v>
      </c>
      <c r="B1311" s="9" t="s">
        <v>3316</v>
      </c>
      <c r="C1311" s="10" t="s">
        <v>142</v>
      </c>
      <c r="D1311" s="10" t="s">
        <v>143</v>
      </c>
      <c r="E1311" s="10" t="s">
        <v>142</v>
      </c>
      <c r="F1311" s="9" t="s">
        <v>144</v>
      </c>
      <c r="G1311" s="10" t="s">
        <v>1025</v>
      </c>
      <c r="H1311" s="9" t="s">
        <v>1026</v>
      </c>
      <c r="I1311" s="9" t="s">
        <v>1027</v>
      </c>
      <c r="J1311" s="9" t="s">
        <v>1028</v>
      </c>
      <c r="K1311" s="9" t="s">
        <v>147</v>
      </c>
      <c r="L1311" s="9" t="s">
        <v>148</v>
      </c>
      <c r="M1311" s="9" t="s">
        <v>574</v>
      </c>
      <c r="N1311" s="9" t="s">
        <v>206</v>
      </c>
      <c r="O1311" s="9" t="s">
        <v>151</v>
      </c>
      <c r="P1311" s="9" t="s">
        <v>142</v>
      </c>
      <c r="Q1311" s="9" t="s">
        <v>575</v>
      </c>
      <c r="R1311" s="9" t="s">
        <v>336</v>
      </c>
      <c r="S1311" s="9" t="s">
        <v>305</v>
      </c>
      <c r="T1311" s="9" t="s">
        <v>306</v>
      </c>
      <c r="U1311" s="9" t="s">
        <v>337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3413</v>
      </c>
      <c r="AA1311" s="9" t="s">
        <v>577</v>
      </c>
      <c r="AB1311" s="12" t="s">
        <v>578</v>
      </c>
      <c r="AC1311" s="10" t="s">
        <v>3414</v>
      </c>
      <c r="AD1311" s="9" t="s">
        <v>577</v>
      </c>
      <c r="AE1311" s="13" t="s">
        <v>578</v>
      </c>
      <c r="AF1311" s="14" t="s">
        <v>538</v>
      </c>
      <c r="AG1311" s="10" t="s">
        <v>3418</v>
      </c>
      <c r="AH1311" s="11" t="s">
        <v>592</v>
      </c>
      <c r="AI1311" s="11" t="s">
        <v>593</v>
      </c>
      <c r="AJ1311" s="10" t="s">
        <v>594</v>
      </c>
      <c r="AK1311" s="11" t="s">
        <v>593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2.4</v>
      </c>
      <c r="AU1311" s="10" t="s">
        <v>206</v>
      </c>
      <c r="AV1311" s="16">
        <v>18000</v>
      </c>
      <c r="AW1311" s="16">
        <v>19800</v>
      </c>
      <c r="AX1311" s="16">
        <v>0</v>
      </c>
      <c r="AY1311" s="16">
        <v>0</v>
      </c>
      <c r="AZ1311" s="16">
        <v>0</v>
      </c>
      <c r="BA1311" s="17">
        <v>45271</v>
      </c>
      <c r="BB1311" s="30" t="s">
        <v>175</v>
      </c>
      <c r="BC1311" s="18">
        <v>45119</v>
      </c>
      <c r="BD1311" s="17">
        <v>45443</v>
      </c>
      <c r="BE1311" s="17">
        <v>45473</v>
      </c>
      <c r="BF1311" s="17">
        <v>45245</v>
      </c>
      <c r="BG1311" s="10">
        <v>86251438</v>
      </c>
      <c r="BH1311" s="9" t="s">
        <v>319</v>
      </c>
      <c r="BI1311" s="19">
        <v>45231</v>
      </c>
      <c r="BJ1311" s="20">
        <v>45250</v>
      </c>
      <c r="BK1311" s="16">
        <v>4800</v>
      </c>
      <c r="BL1311" s="16">
        <v>11520</v>
      </c>
      <c r="BM1311" s="9" t="s">
        <v>177</v>
      </c>
      <c r="BN1311" s="9" t="s">
        <v>470</v>
      </c>
      <c r="BO1311" s="9" t="s">
        <v>156</v>
      </c>
      <c r="BP1311" s="17">
        <v>45270</v>
      </c>
      <c r="BQ1311" s="17" t="s">
        <v>156</v>
      </c>
      <c r="BR1311" s="17">
        <v>45270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45118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45142</v>
      </c>
      <c r="CD1311" s="10" t="s">
        <v>156</v>
      </c>
      <c r="CE1311" s="17">
        <v>45142</v>
      </c>
      <c r="CF1311" s="17" t="s">
        <v>156</v>
      </c>
      <c r="CG1311" s="17">
        <v>45118</v>
      </c>
      <c r="CH1311" s="17" t="s">
        <v>156</v>
      </c>
      <c r="CI1311" s="16">
        <v>0</v>
      </c>
      <c r="CJ1311" s="10" t="s">
        <v>156</v>
      </c>
      <c r="CK1311" s="10" t="s">
        <v>156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45118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45205</v>
      </c>
      <c r="CX1311" s="10" t="s">
        <v>193</v>
      </c>
      <c r="CY1311" s="17">
        <v>45205</v>
      </c>
      <c r="CZ1311" s="17" t="s">
        <v>156</v>
      </c>
      <c r="DA1311" s="17">
        <v>45118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45240</v>
      </c>
      <c r="DH1311" s="10" t="s">
        <v>156</v>
      </c>
      <c r="DI1311" s="17">
        <v>45240</v>
      </c>
      <c r="DJ1311" s="17" t="s">
        <v>156</v>
      </c>
      <c r="DK1311" s="17">
        <v>45118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36</v>
      </c>
      <c r="DQ1311" s="16">
        <v>12</v>
      </c>
      <c r="DR1311" s="11">
        <v>12</v>
      </c>
      <c r="DS1311" s="16">
        <v>24</v>
      </c>
      <c r="DT1311" s="16">
        <v>0</v>
      </c>
      <c r="DU1311" s="11" t="s">
        <v>182</v>
      </c>
      <c r="DV1311" s="11" t="s">
        <v>182</v>
      </c>
      <c r="DW1311" s="27" t="s">
        <v>156</v>
      </c>
      <c r="DX1311" s="27" t="s">
        <v>156</v>
      </c>
      <c r="DY1311" s="20" t="s">
        <v>156</v>
      </c>
      <c r="DZ1311" s="16">
        <v>7</v>
      </c>
      <c r="EA1311" s="16">
        <v>12</v>
      </c>
      <c r="EB1311" s="27" t="s">
        <v>185</v>
      </c>
      <c r="EC1311" s="27" t="s">
        <v>185</v>
      </c>
      <c r="ED1311" s="27" t="s">
        <v>182</v>
      </c>
      <c r="EE1311" s="29">
        <v>45118.979675925926</v>
      </c>
      <c r="EF1311" s="28" t="s">
        <v>186</v>
      </c>
      <c r="EG1311" s="28" t="s">
        <v>156</v>
      </c>
      <c r="EH1311" s="28" t="s">
        <v>187</v>
      </c>
      <c r="EI1311" s="29">
        <v>45118.979675925926</v>
      </c>
      <c r="EJ1311" s="28" t="s">
        <v>186</v>
      </c>
      <c r="EK1311" s="28" t="s">
        <v>156</v>
      </c>
      <c r="EL1311" s="28" t="s">
        <v>187</v>
      </c>
      <c r="EM1311" s="45" t="s">
        <v>3713</v>
      </c>
      <c r="EN1311" s="46" t="str">
        <f t="shared" si="141"/>
        <v>244H014H</v>
      </c>
      <c r="EO1311" s="47">
        <f t="shared" si="142"/>
        <v>45251</v>
      </c>
      <c r="EP1311" s="47">
        <f t="shared" si="143"/>
        <v>45205</v>
      </c>
      <c r="EQ1311" s="48" t="str">
        <f t="shared" ca="1" si="144"/>
        <v>Y</v>
      </c>
      <c r="ER1311" s="49">
        <f t="shared" si="145"/>
        <v>46</v>
      </c>
      <c r="ES1311" s="50"/>
      <c r="ET1311" s="51">
        <f t="shared" si="146"/>
        <v>46</v>
      </c>
      <c r="EU1311" s="52">
        <f t="shared" si="147"/>
        <v>220800</v>
      </c>
      <c r="EV1311" s="46"/>
      <c r="EW1311" s="23" t="s">
        <v>3721</v>
      </c>
    </row>
    <row r="1312" spans="1:153" ht="14.25" customHeight="1">
      <c r="A1312" s="8">
        <v>1305</v>
      </c>
      <c r="B1312" s="9" t="s">
        <v>3316</v>
      </c>
      <c r="C1312" s="10" t="s">
        <v>142</v>
      </c>
      <c r="D1312" s="10" t="s">
        <v>143</v>
      </c>
      <c r="E1312" s="10" t="s">
        <v>142</v>
      </c>
      <c r="F1312" s="9" t="s">
        <v>144</v>
      </c>
      <c r="G1312" s="10" t="s">
        <v>1025</v>
      </c>
      <c r="H1312" s="9" t="s">
        <v>1026</v>
      </c>
      <c r="I1312" s="9" t="s">
        <v>1027</v>
      </c>
      <c r="J1312" s="9" t="s">
        <v>1028</v>
      </c>
      <c r="K1312" s="9" t="s">
        <v>147</v>
      </c>
      <c r="L1312" s="9" t="s">
        <v>148</v>
      </c>
      <c r="M1312" s="9" t="s">
        <v>574</v>
      </c>
      <c r="N1312" s="9" t="s">
        <v>206</v>
      </c>
      <c r="O1312" s="9" t="s">
        <v>151</v>
      </c>
      <c r="P1312" s="9" t="s">
        <v>142</v>
      </c>
      <c r="Q1312" s="9" t="s">
        <v>575</v>
      </c>
      <c r="R1312" s="9" t="s">
        <v>336</v>
      </c>
      <c r="S1312" s="9" t="s">
        <v>305</v>
      </c>
      <c r="T1312" s="9" t="s">
        <v>306</v>
      </c>
      <c r="U1312" s="9" t="s">
        <v>337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3413</v>
      </c>
      <c r="AA1312" s="9" t="s">
        <v>577</v>
      </c>
      <c r="AB1312" s="12" t="s">
        <v>578</v>
      </c>
      <c r="AC1312" s="10" t="s">
        <v>3414</v>
      </c>
      <c r="AD1312" s="9" t="s">
        <v>577</v>
      </c>
      <c r="AE1312" s="13" t="s">
        <v>578</v>
      </c>
      <c r="AF1312" s="14" t="s">
        <v>538</v>
      </c>
      <c r="AG1312" s="10" t="s">
        <v>3418</v>
      </c>
      <c r="AH1312" s="11" t="s">
        <v>592</v>
      </c>
      <c r="AI1312" s="11" t="s">
        <v>593</v>
      </c>
      <c r="AJ1312" s="10" t="s">
        <v>594</v>
      </c>
      <c r="AK1312" s="11" t="s">
        <v>593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2.4</v>
      </c>
      <c r="AU1312" s="10" t="s">
        <v>206</v>
      </c>
      <c r="AV1312" s="16">
        <v>18000</v>
      </c>
      <c r="AW1312" s="16">
        <v>19800</v>
      </c>
      <c r="AX1312" s="16">
        <v>0</v>
      </c>
      <c r="AY1312" s="16">
        <v>0</v>
      </c>
      <c r="AZ1312" s="16">
        <v>0</v>
      </c>
      <c r="BA1312" s="17">
        <v>45271</v>
      </c>
      <c r="BB1312" s="30" t="s">
        <v>175</v>
      </c>
      <c r="BC1312" s="18">
        <v>45119</v>
      </c>
      <c r="BD1312" s="17">
        <v>45443</v>
      </c>
      <c r="BE1312" s="17">
        <v>45473</v>
      </c>
      <c r="BF1312" s="17">
        <v>45245</v>
      </c>
      <c r="BG1312" s="10">
        <v>86251439</v>
      </c>
      <c r="BH1312" s="9" t="s">
        <v>321</v>
      </c>
      <c r="BI1312" s="19">
        <v>45261</v>
      </c>
      <c r="BJ1312" s="20">
        <v>45264</v>
      </c>
      <c r="BK1312" s="16">
        <v>1400</v>
      </c>
      <c r="BL1312" s="16">
        <v>3360</v>
      </c>
      <c r="BM1312" s="9" t="s">
        <v>177</v>
      </c>
      <c r="BN1312" s="9" t="s">
        <v>470</v>
      </c>
      <c r="BO1312" s="9" t="s">
        <v>156</v>
      </c>
      <c r="BP1312" s="17">
        <v>45283</v>
      </c>
      <c r="BQ1312" s="17" t="s">
        <v>156</v>
      </c>
      <c r="BR1312" s="17">
        <v>45283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>
        <v>45118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45170</v>
      </c>
      <c r="CD1312" s="10" t="s">
        <v>156</v>
      </c>
      <c r="CE1312" s="17">
        <v>45170</v>
      </c>
      <c r="CF1312" s="17" t="s">
        <v>156</v>
      </c>
      <c r="CG1312" s="17">
        <v>45118</v>
      </c>
      <c r="CH1312" s="17" t="s">
        <v>156</v>
      </c>
      <c r="CI1312" s="16">
        <v>0</v>
      </c>
      <c r="CJ1312" s="10" t="s">
        <v>156</v>
      </c>
      <c r="CK1312" s="10" t="s">
        <v>156</v>
      </c>
      <c r="CL1312" s="18" t="s">
        <v>156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>
        <v>45118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>
        <v>45240</v>
      </c>
      <c r="CX1312" s="10" t="s">
        <v>193</v>
      </c>
      <c r="CY1312" s="17">
        <v>45240</v>
      </c>
      <c r="CZ1312" s="17" t="s">
        <v>156</v>
      </c>
      <c r="DA1312" s="17">
        <v>45118</v>
      </c>
      <c r="DB1312" s="17" t="s">
        <v>156</v>
      </c>
      <c r="DC1312" s="16">
        <v>0</v>
      </c>
      <c r="DD1312" s="10" t="s">
        <v>156</v>
      </c>
      <c r="DE1312" s="10" t="s">
        <v>156</v>
      </c>
      <c r="DF1312" s="18" t="s">
        <v>156</v>
      </c>
      <c r="DG1312" s="17">
        <v>45254</v>
      </c>
      <c r="DH1312" s="10" t="s">
        <v>156</v>
      </c>
      <c r="DI1312" s="17">
        <v>45254</v>
      </c>
      <c r="DJ1312" s="17" t="s">
        <v>156</v>
      </c>
      <c r="DK1312" s="17">
        <v>45118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36</v>
      </c>
      <c r="DQ1312" s="16">
        <v>12</v>
      </c>
      <c r="DR1312" s="11">
        <v>12</v>
      </c>
      <c r="DS1312" s="16">
        <v>24</v>
      </c>
      <c r="DT1312" s="16">
        <v>0</v>
      </c>
      <c r="DU1312" s="11" t="s">
        <v>182</v>
      </c>
      <c r="DV1312" s="11" t="s">
        <v>182</v>
      </c>
      <c r="DW1312" s="27" t="s">
        <v>156</v>
      </c>
      <c r="DX1312" s="27" t="s">
        <v>156</v>
      </c>
      <c r="DY1312" s="20" t="s">
        <v>156</v>
      </c>
      <c r="DZ1312" s="16">
        <v>7</v>
      </c>
      <c r="EA1312" s="16">
        <v>12</v>
      </c>
      <c r="EB1312" s="27" t="s">
        <v>185</v>
      </c>
      <c r="EC1312" s="27" t="s">
        <v>185</v>
      </c>
      <c r="ED1312" s="27" t="s">
        <v>182</v>
      </c>
      <c r="EE1312" s="29">
        <v>45118.979675925926</v>
      </c>
      <c r="EF1312" s="28" t="s">
        <v>186</v>
      </c>
      <c r="EG1312" s="28" t="s">
        <v>156</v>
      </c>
      <c r="EH1312" s="28" t="s">
        <v>187</v>
      </c>
      <c r="EI1312" s="29">
        <v>45118.979675925926</v>
      </c>
      <c r="EJ1312" s="28" t="s">
        <v>186</v>
      </c>
      <c r="EK1312" s="28" t="s">
        <v>156</v>
      </c>
      <c r="EL1312" s="28" t="s">
        <v>187</v>
      </c>
      <c r="EM1312" s="45" t="s">
        <v>3713</v>
      </c>
      <c r="EN1312" s="46" t="str">
        <f t="shared" si="141"/>
        <v>244H014H</v>
      </c>
      <c r="EO1312" s="47">
        <f t="shared" si="142"/>
        <v>45264</v>
      </c>
      <c r="EP1312" s="47">
        <f t="shared" si="143"/>
        <v>45240</v>
      </c>
      <c r="EQ1312" s="48" t="str">
        <f t="shared" ca="1" si="144"/>
        <v>Y</v>
      </c>
      <c r="ER1312" s="49">
        <f t="shared" si="145"/>
        <v>24</v>
      </c>
      <c r="ES1312" s="50"/>
      <c r="ET1312" s="51">
        <f t="shared" si="146"/>
        <v>24</v>
      </c>
      <c r="EU1312" s="52">
        <f t="shared" si="147"/>
        <v>33600</v>
      </c>
      <c r="EV1312" s="46"/>
      <c r="EW1312" s="23" t="s">
        <v>3721</v>
      </c>
    </row>
    <row r="1313" spans="1:153" ht="14.25" customHeight="1">
      <c r="A1313" s="8">
        <v>1306</v>
      </c>
      <c r="B1313" s="9" t="s">
        <v>3316</v>
      </c>
      <c r="C1313" s="10" t="s">
        <v>142</v>
      </c>
      <c r="D1313" s="10" t="s">
        <v>143</v>
      </c>
      <c r="E1313" s="10" t="s">
        <v>142</v>
      </c>
      <c r="F1313" s="9" t="s">
        <v>144</v>
      </c>
      <c r="G1313" s="10" t="s">
        <v>1025</v>
      </c>
      <c r="H1313" s="9" t="s">
        <v>1026</v>
      </c>
      <c r="I1313" s="9" t="s">
        <v>1027</v>
      </c>
      <c r="J1313" s="9" t="s">
        <v>1028</v>
      </c>
      <c r="K1313" s="9" t="s">
        <v>147</v>
      </c>
      <c r="L1313" s="9" t="s">
        <v>148</v>
      </c>
      <c r="M1313" s="9" t="s">
        <v>574</v>
      </c>
      <c r="N1313" s="9" t="s">
        <v>206</v>
      </c>
      <c r="O1313" s="9" t="s">
        <v>151</v>
      </c>
      <c r="P1313" s="9" t="s">
        <v>142</v>
      </c>
      <c r="Q1313" s="9" t="s">
        <v>575</v>
      </c>
      <c r="R1313" s="9" t="s">
        <v>336</v>
      </c>
      <c r="S1313" s="9" t="s">
        <v>305</v>
      </c>
      <c r="T1313" s="9" t="s">
        <v>306</v>
      </c>
      <c r="U1313" s="9" t="s">
        <v>337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3413</v>
      </c>
      <c r="AA1313" s="9" t="s">
        <v>577</v>
      </c>
      <c r="AB1313" s="12" t="s">
        <v>578</v>
      </c>
      <c r="AC1313" s="10" t="s">
        <v>3414</v>
      </c>
      <c r="AD1313" s="9" t="s">
        <v>577</v>
      </c>
      <c r="AE1313" s="13" t="s">
        <v>578</v>
      </c>
      <c r="AF1313" s="14" t="s">
        <v>538</v>
      </c>
      <c r="AG1313" s="10" t="s">
        <v>3418</v>
      </c>
      <c r="AH1313" s="11" t="s">
        <v>592</v>
      </c>
      <c r="AI1313" s="11" t="s">
        <v>593</v>
      </c>
      <c r="AJ1313" s="10" t="s">
        <v>594</v>
      </c>
      <c r="AK1313" s="11" t="s">
        <v>593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2.4</v>
      </c>
      <c r="AU1313" s="10" t="s">
        <v>206</v>
      </c>
      <c r="AV1313" s="16">
        <v>18000</v>
      </c>
      <c r="AW1313" s="16">
        <v>19800</v>
      </c>
      <c r="AX1313" s="16">
        <v>0</v>
      </c>
      <c r="AY1313" s="16">
        <v>0</v>
      </c>
      <c r="AZ1313" s="16">
        <v>0</v>
      </c>
      <c r="BA1313" s="17">
        <v>45271</v>
      </c>
      <c r="BB1313" s="30" t="s">
        <v>175</v>
      </c>
      <c r="BC1313" s="18">
        <v>45119</v>
      </c>
      <c r="BD1313" s="17">
        <v>45443</v>
      </c>
      <c r="BE1313" s="17">
        <v>45473</v>
      </c>
      <c r="BF1313" s="17">
        <v>45245</v>
      </c>
      <c r="BG1313" s="10">
        <v>86251440</v>
      </c>
      <c r="BH1313" s="9" t="s">
        <v>258</v>
      </c>
      <c r="BI1313" s="19">
        <v>45261</v>
      </c>
      <c r="BJ1313" s="20">
        <v>45278</v>
      </c>
      <c r="BK1313" s="16">
        <v>1200</v>
      </c>
      <c r="BL1313" s="16">
        <v>2880</v>
      </c>
      <c r="BM1313" s="9" t="s">
        <v>177</v>
      </c>
      <c r="BN1313" s="9" t="s">
        <v>470</v>
      </c>
      <c r="BO1313" s="9" t="s">
        <v>156</v>
      </c>
      <c r="BP1313" s="17">
        <v>45297</v>
      </c>
      <c r="BQ1313" s="17" t="s">
        <v>156</v>
      </c>
      <c r="BR1313" s="17">
        <v>45297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>
        <v>45118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45170</v>
      </c>
      <c r="CD1313" s="10" t="s">
        <v>156</v>
      </c>
      <c r="CE1313" s="17">
        <v>45170</v>
      </c>
      <c r="CF1313" s="17" t="s">
        <v>156</v>
      </c>
      <c r="CG1313" s="17">
        <v>45118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>
        <v>45118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45240</v>
      </c>
      <c r="CX1313" s="10" t="s">
        <v>193</v>
      </c>
      <c r="CY1313" s="17">
        <v>45240</v>
      </c>
      <c r="CZ1313" s="17" t="s">
        <v>156</v>
      </c>
      <c r="DA1313" s="17">
        <v>45118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45268</v>
      </c>
      <c r="DH1313" s="10" t="s">
        <v>156</v>
      </c>
      <c r="DI1313" s="17">
        <v>45268</v>
      </c>
      <c r="DJ1313" s="17" t="s">
        <v>156</v>
      </c>
      <c r="DK1313" s="17">
        <v>45118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36</v>
      </c>
      <c r="DQ1313" s="16">
        <v>12</v>
      </c>
      <c r="DR1313" s="11">
        <v>12</v>
      </c>
      <c r="DS1313" s="16">
        <v>24</v>
      </c>
      <c r="DT1313" s="16">
        <v>0</v>
      </c>
      <c r="DU1313" s="11" t="s">
        <v>182</v>
      </c>
      <c r="DV1313" s="11" t="s">
        <v>182</v>
      </c>
      <c r="DW1313" s="27" t="s">
        <v>156</v>
      </c>
      <c r="DX1313" s="27" t="s">
        <v>156</v>
      </c>
      <c r="DY1313" s="20" t="s">
        <v>156</v>
      </c>
      <c r="DZ1313" s="16">
        <v>7</v>
      </c>
      <c r="EA1313" s="16">
        <v>12</v>
      </c>
      <c r="EB1313" s="27" t="s">
        <v>185</v>
      </c>
      <c r="EC1313" s="27" t="s">
        <v>185</v>
      </c>
      <c r="ED1313" s="27" t="s">
        <v>182</v>
      </c>
      <c r="EE1313" s="29">
        <v>45118.979675925926</v>
      </c>
      <c r="EF1313" s="28" t="s">
        <v>186</v>
      </c>
      <c r="EG1313" s="28" t="s">
        <v>156</v>
      </c>
      <c r="EH1313" s="28" t="s">
        <v>187</v>
      </c>
      <c r="EI1313" s="29">
        <v>45118.979675925926</v>
      </c>
      <c r="EJ1313" s="28" t="s">
        <v>186</v>
      </c>
      <c r="EK1313" s="28" t="s">
        <v>156</v>
      </c>
      <c r="EL1313" s="28" t="s">
        <v>187</v>
      </c>
      <c r="EM1313" s="45" t="s">
        <v>3713</v>
      </c>
      <c r="EN1313" s="46" t="str">
        <f t="shared" si="141"/>
        <v>244H014H</v>
      </c>
      <c r="EO1313" s="47">
        <f t="shared" si="142"/>
        <v>45278</v>
      </c>
      <c r="EP1313" s="47">
        <f t="shared" si="143"/>
        <v>45240</v>
      </c>
      <c r="EQ1313" s="48" t="str">
        <f t="shared" ca="1" si="144"/>
        <v>Y</v>
      </c>
      <c r="ER1313" s="49">
        <f t="shared" si="145"/>
        <v>38</v>
      </c>
      <c r="ES1313" s="50"/>
      <c r="ET1313" s="51">
        <f t="shared" si="146"/>
        <v>38</v>
      </c>
      <c r="EU1313" s="52">
        <f t="shared" si="147"/>
        <v>45600</v>
      </c>
      <c r="EV1313" s="46"/>
      <c r="EW1313" s="23" t="s">
        <v>3721</v>
      </c>
    </row>
    <row r="1314" spans="1:153" ht="14.25" customHeight="1">
      <c r="A1314" s="8">
        <v>1307</v>
      </c>
      <c r="B1314" s="9" t="s">
        <v>3316</v>
      </c>
      <c r="C1314" s="10" t="s">
        <v>142</v>
      </c>
      <c r="D1314" s="10" t="s">
        <v>143</v>
      </c>
      <c r="E1314" s="10" t="s">
        <v>142</v>
      </c>
      <c r="F1314" s="9" t="s">
        <v>144</v>
      </c>
      <c r="G1314" s="10" t="s">
        <v>1025</v>
      </c>
      <c r="H1314" s="9" t="s">
        <v>1026</v>
      </c>
      <c r="I1314" s="9" t="s">
        <v>1027</v>
      </c>
      <c r="J1314" s="9" t="s">
        <v>1028</v>
      </c>
      <c r="K1314" s="9" t="s">
        <v>147</v>
      </c>
      <c r="L1314" s="9" t="s">
        <v>148</v>
      </c>
      <c r="M1314" s="9" t="s">
        <v>574</v>
      </c>
      <c r="N1314" s="9" t="s">
        <v>206</v>
      </c>
      <c r="O1314" s="9" t="s">
        <v>151</v>
      </c>
      <c r="P1314" s="9" t="s">
        <v>142</v>
      </c>
      <c r="Q1314" s="9" t="s">
        <v>575</v>
      </c>
      <c r="R1314" s="9" t="s">
        <v>336</v>
      </c>
      <c r="S1314" s="9" t="s">
        <v>305</v>
      </c>
      <c r="T1314" s="9" t="s">
        <v>306</v>
      </c>
      <c r="U1314" s="9" t="s">
        <v>337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3413</v>
      </c>
      <c r="AA1314" s="9" t="s">
        <v>577</v>
      </c>
      <c r="AB1314" s="12" t="s">
        <v>578</v>
      </c>
      <c r="AC1314" s="10" t="s">
        <v>3414</v>
      </c>
      <c r="AD1314" s="9" t="s">
        <v>577</v>
      </c>
      <c r="AE1314" s="13" t="s">
        <v>578</v>
      </c>
      <c r="AF1314" s="14" t="s">
        <v>538</v>
      </c>
      <c r="AG1314" s="10" t="s">
        <v>3418</v>
      </c>
      <c r="AH1314" s="11" t="s">
        <v>592</v>
      </c>
      <c r="AI1314" s="11" t="s">
        <v>593</v>
      </c>
      <c r="AJ1314" s="10" t="s">
        <v>594</v>
      </c>
      <c r="AK1314" s="11" t="s">
        <v>593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2.4</v>
      </c>
      <c r="AU1314" s="10" t="s">
        <v>206</v>
      </c>
      <c r="AV1314" s="16">
        <v>18000</v>
      </c>
      <c r="AW1314" s="16">
        <v>19800</v>
      </c>
      <c r="AX1314" s="16">
        <v>0</v>
      </c>
      <c r="AY1314" s="16">
        <v>0</v>
      </c>
      <c r="AZ1314" s="16">
        <v>0</v>
      </c>
      <c r="BA1314" s="17">
        <v>45271</v>
      </c>
      <c r="BB1314" s="30" t="s">
        <v>175</v>
      </c>
      <c r="BC1314" s="18">
        <v>45119</v>
      </c>
      <c r="BD1314" s="17">
        <v>45443</v>
      </c>
      <c r="BE1314" s="17">
        <v>45473</v>
      </c>
      <c r="BF1314" s="17">
        <v>45245</v>
      </c>
      <c r="BG1314" s="10">
        <v>86251441</v>
      </c>
      <c r="BH1314" s="9" t="s">
        <v>303</v>
      </c>
      <c r="BI1314" s="19">
        <v>45292</v>
      </c>
      <c r="BJ1314" s="20">
        <v>45292</v>
      </c>
      <c r="BK1314" s="16">
        <v>1200</v>
      </c>
      <c r="BL1314" s="16">
        <v>2880</v>
      </c>
      <c r="BM1314" s="9" t="s">
        <v>177</v>
      </c>
      <c r="BN1314" s="9" t="s">
        <v>470</v>
      </c>
      <c r="BO1314" s="9" t="s">
        <v>156</v>
      </c>
      <c r="BP1314" s="17">
        <v>45311</v>
      </c>
      <c r="BQ1314" s="17" t="s">
        <v>156</v>
      </c>
      <c r="BR1314" s="17">
        <v>45311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>
        <v>45118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45205</v>
      </c>
      <c r="CD1314" s="10" t="s">
        <v>156</v>
      </c>
      <c r="CE1314" s="17">
        <v>45205</v>
      </c>
      <c r="CF1314" s="17" t="s">
        <v>156</v>
      </c>
      <c r="CG1314" s="17">
        <v>45118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>
        <v>45118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45275</v>
      </c>
      <c r="CX1314" s="10" t="s">
        <v>193</v>
      </c>
      <c r="CY1314" s="17">
        <v>45275</v>
      </c>
      <c r="CZ1314" s="17" t="s">
        <v>156</v>
      </c>
      <c r="DA1314" s="17">
        <v>45118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45282</v>
      </c>
      <c r="DH1314" s="10" t="s">
        <v>156</v>
      </c>
      <c r="DI1314" s="17">
        <v>45282</v>
      </c>
      <c r="DJ1314" s="17" t="s">
        <v>156</v>
      </c>
      <c r="DK1314" s="17">
        <v>45118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36</v>
      </c>
      <c r="DQ1314" s="16">
        <v>12</v>
      </c>
      <c r="DR1314" s="11">
        <v>12</v>
      </c>
      <c r="DS1314" s="16">
        <v>24</v>
      </c>
      <c r="DT1314" s="16">
        <v>0</v>
      </c>
      <c r="DU1314" s="11" t="s">
        <v>182</v>
      </c>
      <c r="DV1314" s="11" t="s">
        <v>182</v>
      </c>
      <c r="DW1314" s="27" t="s">
        <v>156</v>
      </c>
      <c r="DX1314" s="27" t="s">
        <v>156</v>
      </c>
      <c r="DY1314" s="20" t="s">
        <v>156</v>
      </c>
      <c r="DZ1314" s="16">
        <v>7</v>
      </c>
      <c r="EA1314" s="16">
        <v>12</v>
      </c>
      <c r="EB1314" s="27" t="s">
        <v>185</v>
      </c>
      <c r="EC1314" s="27" t="s">
        <v>185</v>
      </c>
      <c r="ED1314" s="27" t="s">
        <v>182</v>
      </c>
      <c r="EE1314" s="29">
        <v>45118.979675925926</v>
      </c>
      <c r="EF1314" s="28" t="s">
        <v>186</v>
      </c>
      <c r="EG1314" s="28" t="s">
        <v>156</v>
      </c>
      <c r="EH1314" s="28" t="s">
        <v>187</v>
      </c>
      <c r="EI1314" s="29">
        <v>45118.979675925926</v>
      </c>
      <c r="EJ1314" s="28" t="s">
        <v>186</v>
      </c>
      <c r="EK1314" s="28" t="s">
        <v>156</v>
      </c>
      <c r="EL1314" s="28" t="s">
        <v>187</v>
      </c>
      <c r="EM1314" s="45" t="s">
        <v>3713</v>
      </c>
      <c r="EN1314" s="46" t="str">
        <f t="shared" si="141"/>
        <v>244H014H</v>
      </c>
      <c r="EO1314" s="47">
        <f t="shared" si="142"/>
        <v>45292</v>
      </c>
      <c r="EP1314" s="47">
        <f t="shared" si="143"/>
        <v>45275</v>
      </c>
      <c r="EQ1314" s="48" t="str">
        <f t="shared" ca="1" si="144"/>
        <v>Y</v>
      </c>
      <c r="ER1314" s="49">
        <f t="shared" si="145"/>
        <v>17</v>
      </c>
      <c r="ES1314" s="50"/>
      <c r="ET1314" s="51">
        <f t="shared" si="146"/>
        <v>17</v>
      </c>
      <c r="EU1314" s="52">
        <f t="shared" si="147"/>
        <v>20400</v>
      </c>
      <c r="EV1314" s="46"/>
      <c r="EW1314" s="23" t="s">
        <v>3721</v>
      </c>
    </row>
    <row r="1315" spans="1:153" ht="14.25" customHeight="1">
      <c r="A1315" s="8">
        <v>1308</v>
      </c>
      <c r="B1315" s="9" t="s">
        <v>3316</v>
      </c>
      <c r="C1315" s="10" t="s">
        <v>142</v>
      </c>
      <c r="D1315" s="10" t="s">
        <v>143</v>
      </c>
      <c r="E1315" s="10" t="s">
        <v>142</v>
      </c>
      <c r="F1315" s="9" t="s">
        <v>144</v>
      </c>
      <c r="G1315" s="10" t="s">
        <v>1025</v>
      </c>
      <c r="H1315" s="9" t="s">
        <v>1026</v>
      </c>
      <c r="I1315" s="9" t="s">
        <v>1027</v>
      </c>
      <c r="J1315" s="9" t="s">
        <v>1028</v>
      </c>
      <c r="K1315" s="9" t="s">
        <v>147</v>
      </c>
      <c r="L1315" s="9" t="s">
        <v>148</v>
      </c>
      <c r="M1315" s="9" t="s">
        <v>574</v>
      </c>
      <c r="N1315" s="9" t="s">
        <v>206</v>
      </c>
      <c r="O1315" s="9" t="s">
        <v>151</v>
      </c>
      <c r="P1315" s="9" t="s">
        <v>142</v>
      </c>
      <c r="Q1315" s="9" t="s">
        <v>575</v>
      </c>
      <c r="R1315" s="9" t="s">
        <v>336</v>
      </c>
      <c r="S1315" s="9" t="s">
        <v>305</v>
      </c>
      <c r="T1315" s="9" t="s">
        <v>306</v>
      </c>
      <c r="U1315" s="9" t="s">
        <v>337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3413</v>
      </c>
      <c r="AA1315" s="9" t="s">
        <v>577</v>
      </c>
      <c r="AB1315" s="12" t="s">
        <v>578</v>
      </c>
      <c r="AC1315" s="10" t="s">
        <v>3414</v>
      </c>
      <c r="AD1315" s="9" t="s">
        <v>577</v>
      </c>
      <c r="AE1315" s="13" t="s">
        <v>578</v>
      </c>
      <c r="AF1315" s="14" t="s">
        <v>538</v>
      </c>
      <c r="AG1315" s="10" t="s">
        <v>3418</v>
      </c>
      <c r="AH1315" s="11" t="s">
        <v>592</v>
      </c>
      <c r="AI1315" s="11" t="s">
        <v>593</v>
      </c>
      <c r="AJ1315" s="10" t="s">
        <v>594</v>
      </c>
      <c r="AK1315" s="11" t="s">
        <v>593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2.4</v>
      </c>
      <c r="AU1315" s="10" t="s">
        <v>206</v>
      </c>
      <c r="AV1315" s="16">
        <v>18000</v>
      </c>
      <c r="AW1315" s="16">
        <v>19800</v>
      </c>
      <c r="AX1315" s="16">
        <v>0</v>
      </c>
      <c r="AY1315" s="16">
        <v>0</v>
      </c>
      <c r="AZ1315" s="16">
        <v>0</v>
      </c>
      <c r="BA1315" s="17">
        <v>45271</v>
      </c>
      <c r="BB1315" s="30" t="s">
        <v>175</v>
      </c>
      <c r="BC1315" s="18">
        <v>45119</v>
      </c>
      <c r="BD1315" s="17">
        <v>45443</v>
      </c>
      <c r="BE1315" s="17">
        <v>45473</v>
      </c>
      <c r="BF1315" s="17">
        <v>45245</v>
      </c>
      <c r="BG1315" s="10">
        <v>86251442</v>
      </c>
      <c r="BH1315" s="9" t="s">
        <v>247</v>
      </c>
      <c r="BI1315" s="19">
        <v>45292</v>
      </c>
      <c r="BJ1315" s="20">
        <v>45306</v>
      </c>
      <c r="BK1315" s="16">
        <v>1300</v>
      </c>
      <c r="BL1315" s="16">
        <v>3120</v>
      </c>
      <c r="BM1315" s="9" t="s">
        <v>177</v>
      </c>
      <c r="BN1315" s="9" t="s">
        <v>470</v>
      </c>
      <c r="BO1315" s="9" t="s">
        <v>156</v>
      </c>
      <c r="BP1315" s="17">
        <v>45325</v>
      </c>
      <c r="BQ1315" s="17" t="s">
        <v>156</v>
      </c>
      <c r="BR1315" s="17">
        <v>45325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>
        <v>45118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45212</v>
      </c>
      <c r="CD1315" s="10" t="s">
        <v>156</v>
      </c>
      <c r="CE1315" s="17">
        <v>45212</v>
      </c>
      <c r="CF1315" s="17" t="s">
        <v>156</v>
      </c>
      <c r="CG1315" s="17">
        <v>45118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>
        <v>45118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45275</v>
      </c>
      <c r="CX1315" s="10" t="s">
        <v>193</v>
      </c>
      <c r="CY1315" s="17">
        <v>45275</v>
      </c>
      <c r="CZ1315" s="17" t="s">
        <v>156</v>
      </c>
      <c r="DA1315" s="17">
        <v>45118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45296</v>
      </c>
      <c r="DH1315" s="10" t="s">
        <v>156</v>
      </c>
      <c r="DI1315" s="17">
        <v>45296</v>
      </c>
      <c r="DJ1315" s="17" t="s">
        <v>156</v>
      </c>
      <c r="DK1315" s="17">
        <v>45118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36</v>
      </c>
      <c r="DQ1315" s="16">
        <v>12</v>
      </c>
      <c r="DR1315" s="11">
        <v>12</v>
      </c>
      <c r="DS1315" s="16">
        <v>24</v>
      </c>
      <c r="DT1315" s="16">
        <v>0</v>
      </c>
      <c r="DU1315" s="11" t="s">
        <v>182</v>
      </c>
      <c r="DV1315" s="11" t="s">
        <v>182</v>
      </c>
      <c r="DW1315" s="27" t="s">
        <v>156</v>
      </c>
      <c r="DX1315" s="27" t="s">
        <v>156</v>
      </c>
      <c r="DY1315" s="20" t="s">
        <v>156</v>
      </c>
      <c r="DZ1315" s="16">
        <v>7</v>
      </c>
      <c r="EA1315" s="16">
        <v>12</v>
      </c>
      <c r="EB1315" s="27" t="s">
        <v>185</v>
      </c>
      <c r="EC1315" s="27" t="s">
        <v>185</v>
      </c>
      <c r="ED1315" s="27" t="s">
        <v>182</v>
      </c>
      <c r="EE1315" s="29">
        <v>45118.979675925926</v>
      </c>
      <c r="EF1315" s="28" t="s">
        <v>186</v>
      </c>
      <c r="EG1315" s="28" t="s">
        <v>156</v>
      </c>
      <c r="EH1315" s="28" t="s">
        <v>187</v>
      </c>
      <c r="EI1315" s="29">
        <v>45118.979675925926</v>
      </c>
      <c r="EJ1315" s="28" t="s">
        <v>186</v>
      </c>
      <c r="EK1315" s="28" t="s">
        <v>156</v>
      </c>
      <c r="EL1315" s="28" t="s">
        <v>187</v>
      </c>
      <c r="EM1315" s="45" t="s">
        <v>3713</v>
      </c>
      <c r="EN1315" s="46" t="str">
        <f t="shared" si="141"/>
        <v>244H014H</v>
      </c>
      <c r="EO1315" s="47">
        <f t="shared" si="142"/>
        <v>45306</v>
      </c>
      <c r="EP1315" s="47">
        <f t="shared" si="143"/>
        <v>45275</v>
      </c>
      <c r="EQ1315" s="48" t="str">
        <f t="shared" ca="1" si="144"/>
        <v>Y</v>
      </c>
      <c r="ER1315" s="49">
        <f t="shared" si="145"/>
        <v>31</v>
      </c>
      <c r="ES1315" s="50"/>
      <c r="ET1315" s="51">
        <f t="shared" si="146"/>
        <v>31</v>
      </c>
      <c r="EU1315" s="52">
        <f t="shared" si="147"/>
        <v>40300</v>
      </c>
      <c r="EV1315" s="46"/>
      <c r="EW1315" s="23" t="s">
        <v>3721</v>
      </c>
    </row>
    <row r="1316" spans="1:153" ht="14.25" customHeight="1">
      <c r="A1316" s="8">
        <v>1309</v>
      </c>
      <c r="B1316" s="9" t="s">
        <v>3316</v>
      </c>
      <c r="C1316" s="10" t="s">
        <v>142</v>
      </c>
      <c r="D1316" s="10" t="s">
        <v>143</v>
      </c>
      <c r="E1316" s="10" t="s">
        <v>142</v>
      </c>
      <c r="F1316" s="9" t="s">
        <v>144</v>
      </c>
      <c r="G1316" s="10" t="s">
        <v>1025</v>
      </c>
      <c r="H1316" s="9" t="s">
        <v>1026</v>
      </c>
      <c r="I1316" s="9" t="s">
        <v>1027</v>
      </c>
      <c r="J1316" s="9" t="s">
        <v>1028</v>
      </c>
      <c r="K1316" s="9" t="s">
        <v>147</v>
      </c>
      <c r="L1316" s="9" t="s">
        <v>148</v>
      </c>
      <c r="M1316" s="9" t="s">
        <v>574</v>
      </c>
      <c r="N1316" s="9" t="s">
        <v>206</v>
      </c>
      <c r="O1316" s="9" t="s">
        <v>151</v>
      </c>
      <c r="P1316" s="9" t="s">
        <v>142</v>
      </c>
      <c r="Q1316" s="9" t="s">
        <v>575</v>
      </c>
      <c r="R1316" s="9" t="s">
        <v>336</v>
      </c>
      <c r="S1316" s="9" t="s">
        <v>305</v>
      </c>
      <c r="T1316" s="9" t="s">
        <v>306</v>
      </c>
      <c r="U1316" s="9" t="s">
        <v>337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3413</v>
      </c>
      <c r="AA1316" s="9" t="s">
        <v>577</v>
      </c>
      <c r="AB1316" s="12" t="s">
        <v>578</v>
      </c>
      <c r="AC1316" s="10" t="s">
        <v>3414</v>
      </c>
      <c r="AD1316" s="9" t="s">
        <v>577</v>
      </c>
      <c r="AE1316" s="13" t="s">
        <v>578</v>
      </c>
      <c r="AF1316" s="14" t="s">
        <v>538</v>
      </c>
      <c r="AG1316" s="10" t="s">
        <v>3418</v>
      </c>
      <c r="AH1316" s="11" t="s">
        <v>592</v>
      </c>
      <c r="AI1316" s="11" t="s">
        <v>593</v>
      </c>
      <c r="AJ1316" s="10" t="s">
        <v>594</v>
      </c>
      <c r="AK1316" s="11" t="s">
        <v>593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2.4</v>
      </c>
      <c r="AU1316" s="10" t="s">
        <v>206</v>
      </c>
      <c r="AV1316" s="16">
        <v>18000</v>
      </c>
      <c r="AW1316" s="16">
        <v>19800</v>
      </c>
      <c r="AX1316" s="16">
        <v>0</v>
      </c>
      <c r="AY1316" s="16">
        <v>0</v>
      </c>
      <c r="AZ1316" s="16">
        <v>0</v>
      </c>
      <c r="BA1316" s="17">
        <v>45271</v>
      </c>
      <c r="BB1316" s="30" t="s">
        <v>175</v>
      </c>
      <c r="BC1316" s="18">
        <v>45119</v>
      </c>
      <c r="BD1316" s="17">
        <v>45443</v>
      </c>
      <c r="BE1316" s="17">
        <v>45473</v>
      </c>
      <c r="BF1316" s="17">
        <v>45245</v>
      </c>
      <c r="BG1316" s="10">
        <v>86251443</v>
      </c>
      <c r="BH1316" s="9" t="s">
        <v>176</v>
      </c>
      <c r="BI1316" s="19">
        <v>45292</v>
      </c>
      <c r="BJ1316" s="20">
        <v>45320</v>
      </c>
      <c r="BK1316" s="16">
        <v>1500</v>
      </c>
      <c r="BL1316" s="16">
        <v>3600</v>
      </c>
      <c r="BM1316" s="9" t="s">
        <v>177</v>
      </c>
      <c r="BN1316" s="9" t="s">
        <v>470</v>
      </c>
      <c r="BO1316" s="9" t="s">
        <v>156</v>
      </c>
      <c r="BP1316" s="17">
        <v>45340</v>
      </c>
      <c r="BQ1316" s="17" t="s">
        <v>156</v>
      </c>
      <c r="BR1316" s="17">
        <v>45340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>
        <v>45118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45240</v>
      </c>
      <c r="CD1316" s="10" t="s">
        <v>156</v>
      </c>
      <c r="CE1316" s="17">
        <v>45240</v>
      </c>
      <c r="CF1316" s="17" t="s">
        <v>156</v>
      </c>
      <c r="CG1316" s="17">
        <v>45118</v>
      </c>
      <c r="CH1316" s="17" t="s">
        <v>156</v>
      </c>
      <c r="CI1316" s="16">
        <v>0</v>
      </c>
      <c r="CJ1316" s="10" t="s">
        <v>156</v>
      </c>
      <c r="CK1316" s="10" t="s">
        <v>156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>
        <v>45118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>
        <v>45303</v>
      </c>
      <c r="CX1316" s="10" t="s">
        <v>193</v>
      </c>
      <c r="CY1316" s="17">
        <v>45303</v>
      </c>
      <c r="CZ1316" s="17" t="s">
        <v>156</v>
      </c>
      <c r="DA1316" s="17">
        <v>45118</v>
      </c>
      <c r="DB1316" s="17" t="s">
        <v>156</v>
      </c>
      <c r="DC1316" s="16">
        <v>0</v>
      </c>
      <c r="DD1316" s="10" t="s">
        <v>156</v>
      </c>
      <c r="DE1316" s="10" t="s">
        <v>156</v>
      </c>
      <c r="DF1316" s="18" t="s">
        <v>156</v>
      </c>
      <c r="DG1316" s="17">
        <v>45310</v>
      </c>
      <c r="DH1316" s="10" t="s">
        <v>156</v>
      </c>
      <c r="DI1316" s="17">
        <v>45310</v>
      </c>
      <c r="DJ1316" s="17" t="s">
        <v>156</v>
      </c>
      <c r="DK1316" s="17">
        <v>45118</v>
      </c>
      <c r="DL1316" s="17" t="s">
        <v>156</v>
      </c>
      <c r="DM1316" s="16">
        <v>0</v>
      </c>
      <c r="DN1316" s="10" t="s">
        <v>156</v>
      </c>
      <c r="DO1316" s="10" t="s">
        <v>156</v>
      </c>
      <c r="DP1316" s="16">
        <v>36</v>
      </c>
      <c r="DQ1316" s="16">
        <v>12</v>
      </c>
      <c r="DR1316" s="11">
        <v>12</v>
      </c>
      <c r="DS1316" s="16">
        <v>24</v>
      </c>
      <c r="DT1316" s="16">
        <v>0</v>
      </c>
      <c r="DU1316" s="11" t="s">
        <v>182</v>
      </c>
      <c r="DV1316" s="11" t="s">
        <v>182</v>
      </c>
      <c r="DW1316" s="27" t="s">
        <v>156</v>
      </c>
      <c r="DX1316" s="27" t="s">
        <v>156</v>
      </c>
      <c r="DY1316" s="20" t="s">
        <v>156</v>
      </c>
      <c r="DZ1316" s="16">
        <v>7</v>
      </c>
      <c r="EA1316" s="16">
        <v>12</v>
      </c>
      <c r="EB1316" s="27" t="s">
        <v>185</v>
      </c>
      <c r="EC1316" s="27" t="s">
        <v>185</v>
      </c>
      <c r="ED1316" s="27" t="s">
        <v>182</v>
      </c>
      <c r="EE1316" s="29">
        <v>45118.979675925926</v>
      </c>
      <c r="EF1316" s="28" t="s">
        <v>186</v>
      </c>
      <c r="EG1316" s="28" t="s">
        <v>156</v>
      </c>
      <c r="EH1316" s="28" t="s">
        <v>187</v>
      </c>
      <c r="EI1316" s="29">
        <v>45118.979675925926</v>
      </c>
      <c r="EJ1316" s="28" t="s">
        <v>186</v>
      </c>
      <c r="EK1316" s="28" t="s">
        <v>156</v>
      </c>
      <c r="EL1316" s="28" t="s">
        <v>187</v>
      </c>
      <c r="EM1316" s="45" t="s">
        <v>3713</v>
      </c>
      <c r="EN1316" s="46" t="str">
        <f t="shared" si="141"/>
        <v>244H014H</v>
      </c>
      <c r="EO1316" s="47">
        <f t="shared" si="142"/>
        <v>45321</v>
      </c>
      <c r="EP1316" s="47">
        <f t="shared" si="143"/>
        <v>45303</v>
      </c>
      <c r="EQ1316" s="48" t="str">
        <f t="shared" ca="1" si="144"/>
        <v>Y</v>
      </c>
      <c r="ER1316" s="49">
        <f t="shared" si="145"/>
        <v>18</v>
      </c>
      <c r="ES1316" s="50"/>
      <c r="ET1316" s="51">
        <f t="shared" si="146"/>
        <v>18</v>
      </c>
      <c r="EU1316" s="52">
        <f t="shared" si="147"/>
        <v>27000</v>
      </c>
      <c r="EV1316" s="46"/>
      <c r="EW1316" s="23" t="s">
        <v>3721</v>
      </c>
    </row>
    <row r="1317" spans="1:153" ht="14.25" customHeight="1">
      <c r="A1317" s="8">
        <v>1310</v>
      </c>
      <c r="B1317" s="9" t="s">
        <v>3316</v>
      </c>
      <c r="C1317" s="10" t="s">
        <v>142</v>
      </c>
      <c r="D1317" s="10" t="s">
        <v>143</v>
      </c>
      <c r="E1317" s="10" t="s">
        <v>142</v>
      </c>
      <c r="F1317" s="9" t="s">
        <v>144</v>
      </c>
      <c r="G1317" s="10" t="s">
        <v>1025</v>
      </c>
      <c r="H1317" s="9" t="s">
        <v>1026</v>
      </c>
      <c r="I1317" s="9" t="s">
        <v>1027</v>
      </c>
      <c r="J1317" s="9" t="s">
        <v>1028</v>
      </c>
      <c r="K1317" s="9" t="s">
        <v>147</v>
      </c>
      <c r="L1317" s="9" t="s">
        <v>148</v>
      </c>
      <c r="M1317" s="9" t="s">
        <v>574</v>
      </c>
      <c r="N1317" s="9" t="s">
        <v>206</v>
      </c>
      <c r="O1317" s="9" t="s">
        <v>151</v>
      </c>
      <c r="P1317" s="9" t="s">
        <v>142</v>
      </c>
      <c r="Q1317" s="9" t="s">
        <v>575</v>
      </c>
      <c r="R1317" s="9" t="s">
        <v>336</v>
      </c>
      <c r="S1317" s="9" t="s">
        <v>305</v>
      </c>
      <c r="T1317" s="9" t="s">
        <v>306</v>
      </c>
      <c r="U1317" s="9" t="s">
        <v>337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3413</v>
      </c>
      <c r="AA1317" s="9" t="s">
        <v>577</v>
      </c>
      <c r="AB1317" s="12" t="s">
        <v>578</v>
      </c>
      <c r="AC1317" s="10" t="s">
        <v>3414</v>
      </c>
      <c r="AD1317" s="9" t="s">
        <v>577</v>
      </c>
      <c r="AE1317" s="13" t="s">
        <v>578</v>
      </c>
      <c r="AF1317" s="14" t="s">
        <v>538</v>
      </c>
      <c r="AG1317" s="10" t="s">
        <v>3418</v>
      </c>
      <c r="AH1317" s="11" t="s">
        <v>592</v>
      </c>
      <c r="AI1317" s="11" t="s">
        <v>593</v>
      </c>
      <c r="AJ1317" s="10" t="s">
        <v>594</v>
      </c>
      <c r="AK1317" s="11" t="s">
        <v>593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2.4</v>
      </c>
      <c r="AU1317" s="10" t="s">
        <v>206</v>
      </c>
      <c r="AV1317" s="16">
        <v>18000</v>
      </c>
      <c r="AW1317" s="16">
        <v>19800</v>
      </c>
      <c r="AX1317" s="16">
        <v>0</v>
      </c>
      <c r="AY1317" s="16">
        <v>0</v>
      </c>
      <c r="AZ1317" s="16">
        <v>0</v>
      </c>
      <c r="BA1317" s="17">
        <v>45271</v>
      </c>
      <c r="BB1317" s="30" t="s">
        <v>175</v>
      </c>
      <c r="BC1317" s="18">
        <v>45119</v>
      </c>
      <c r="BD1317" s="17">
        <v>45443</v>
      </c>
      <c r="BE1317" s="17">
        <v>45473</v>
      </c>
      <c r="BF1317" s="17">
        <v>45245</v>
      </c>
      <c r="BG1317" s="10">
        <v>86251444</v>
      </c>
      <c r="BH1317" s="9" t="s">
        <v>211</v>
      </c>
      <c r="BI1317" s="19">
        <v>45323</v>
      </c>
      <c r="BJ1317" s="20">
        <v>45334</v>
      </c>
      <c r="BK1317" s="16">
        <v>1700</v>
      </c>
      <c r="BL1317" s="16">
        <v>4080</v>
      </c>
      <c r="BM1317" s="9" t="s">
        <v>177</v>
      </c>
      <c r="BN1317" s="9" t="s">
        <v>470</v>
      </c>
      <c r="BO1317" s="9" t="s">
        <v>156</v>
      </c>
      <c r="BP1317" s="17">
        <v>45353</v>
      </c>
      <c r="BQ1317" s="17" t="s">
        <v>156</v>
      </c>
      <c r="BR1317" s="17">
        <v>45353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45118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45240</v>
      </c>
      <c r="CD1317" s="10" t="s">
        <v>156</v>
      </c>
      <c r="CE1317" s="17">
        <v>45240</v>
      </c>
      <c r="CF1317" s="17" t="s">
        <v>156</v>
      </c>
      <c r="CG1317" s="17">
        <v>45118</v>
      </c>
      <c r="CH1317" s="17" t="s">
        <v>156</v>
      </c>
      <c r="CI1317" s="16">
        <v>0</v>
      </c>
      <c r="CJ1317" s="10" t="s">
        <v>156</v>
      </c>
      <c r="CK1317" s="10" t="s">
        <v>156</v>
      </c>
      <c r="CL1317" s="18" t="s">
        <v>156</v>
      </c>
      <c r="CM1317" s="17" t="s">
        <v>156</v>
      </c>
      <c r="CN1317" s="10" t="s">
        <v>156</v>
      </c>
      <c r="CO1317" s="17" t="s">
        <v>156</v>
      </c>
      <c r="CP1317" s="17" t="s">
        <v>156</v>
      </c>
      <c r="CQ1317" s="17">
        <v>45118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45303</v>
      </c>
      <c r="CX1317" s="10" t="s">
        <v>193</v>
      </c>
      <c r="CY1317" s="17">
        <v>45303</v>
      </c>
      <c r="CZ1317" s="17" t="s">
        <v>156</v>
      </c>
      <c r="DA1317" s="17">
        <v>45118</v>
      </c>
      <c r="DB1317" s="17" t="s">
        <v>156</v>
      </c>
      <c r="DC1317" s="16">
        <v>0</v>
      </c>
      <c r="DD1317" s="10" t="s">
        <v>156</v>
      </c>
      <c r="DE1317" s="10" t="s">
        <v>156</v>
      </c>
      <c r="DF1317" s="18" t="s">
        <v>156</v>
      </c>
      <c r="DG1317" s="17">
        <v>45324</v>
      </c>
      <c r="DH1317" s="10" t="s">
        <v>156</v>
      </c>
      <c r="DI1317" s="17">
        <v>45324</v>
      </c>
      <c r="DJ1317" s="17" t="s">
        <v>156</v>
      </c>
      <c r="DK1317" s="17">
        <v>45118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36</v>
      </c>
      <c r="DQ1317" s="16">
        <v>12</v>
      </c>
      <c r="DR1317" s="11">
        <v>12</v>
      </c>
      <c r="DS1317" s="16">
        <v>24</v>
      </c>
      <c r="DT1317" s="16">
        <v>0</v>
      </c>
      <c r="DU1317" s="11" t="s">
        <v>182</v>
      </c>
      <c r="DV1317" s="11" t="s">
        <v>182</v>
      </c>
      <c r="DW1317" s="27" t="s">
        <v>156</v>
      </c>
      <c r="DX1317" s="27" t="s">
        <v>156</v>
      </c>
      <c r="DY1317" s="20" t="s">
        <v>156</v>
      </c>
      <c r="DZ1317" s="16">
        <v>7</v>
      </c>
      <c r="EA1317" s="16">
        <v>12</v>
      </c>
      <c r="EB1317" s="27" t="s">
        <v>185</v>
      </c>
      <c r="EC1317" s="27" t="s">
        <v>185</v>
      </c>
      <c r="ED1317" s="27" t="s">
        <v>182</v>
      </c>
      <c r="EE1317" s="29">
        <v>45118.979675925926</v>
      </c>
      <c r="EF1317" s="28" t="s">
        <v>186</v>
      </c>
      <c r="EG1317" s="28" t="s">
        <v>156</v>
      </c>
      <c r="EH1317" s="28" t="s">
        <v>187</v>
      </c>
      <c r="EI1317" s="29">
        <v>45118.979675925926</v>
      </c>
      <c r="EJ1317" s="28" t="s">
        <v>186</v>
      </c>
      <c r="EK1317" s="28" t="s">
        <v>156</v>
      </c>
      <c r="EL1317" s="28" t="s">
        <v>187</v>
      </c>
      <c r="EM1317" s="45" t="s">
        <v>3713</v>
      </c>
      <c r="EN1317" s="46" t="str">
        <f t="shared" si="141"/>
        <v>244H014H</v>
      </c>
      <c r="EO1317" s="47">
        <f t="shared" si="142"/>
        <v>45334</v>
      </c>
      <c r="EP1317" s="47">
        <f t="shared" si="143"/>
        <v>45303</v>
      </c>
      <c r="EQ1317" s="48" t="str">
        <f t="shared" ca="1" si="144"/>
        <v>Y</v>
      </c>
      <c r="ER1317" s="49">
        <f t="shared" si="145"/>
        <v>31</v>
      </c>
      <c r="ES1317" s="50"/>
      <c r="ET1317" s="51">
        <f t="shared" si="146"/>
        <v>31</v>
      </c>
      <c r="EU1317" s="52">
        <f t="shared" si="147"/>
        <v>52700</v>
      </c>
      <c r="EV1317" s="46"/>
      <c r="EW1317" s="23" t="s">
        <v>3721</v>
      </c>
    </row>
    <row r="1318" spans="1:153" ht="14.25" customHeight="1">
      <c r="A1318" s="8">
        <v>1311</v>
      </c>
      <c r="B1318" s="9" t="s">
        <v>3316</v>
      </c>
      <c r="C1318" s="10" t="s">
        <v>142</v>
      </c>
      <c r="D1318" s="10" t="s">
        <v>143</v>
      </c>
      <c r="E1318" s="10" t="s">
        <v>142</v>
      </c>
      <c r="F1318" s="9" t="s">
        <v>144</v>
      </c>
      <c r="G1318" s="10" t="s">
        <v>1025</v>
      </c>
      <c r="H1318" s="9" t="s">
        <v>1026</v>
      </c>
      <c r="I1318" s="9" t="s">
        <v>1027</v>
      </c>
      <c r="J1318" s="9" t="s">
        <v>1028</v>
      </c>
      <c r="K1318" s="9" t="s">
        <v>147</v>
      </c>
      <c r="L1318" s="9" t="s">
        <v>148</v>
      </c>
      <c r="M1318" s="9" t="s">
        <v>574</v>
      </c>
      <c r="N1318" s="9" t="s">
        <v>206</v>
      </c>
      <c r="O1318" s="9" t="s">
        <v>151</v>
      </c>
      <c r="P1318" s="9" t="s">
        <v>142</v>
      </c>
      <c r="Q1318" s="9" t="s">
        <v>575</v>
      </c>
      <c r="R1318" s="9" t="s">
        <v>336</v>
      </c>
      <c r="S1318" s="9" t="s">
        <v>305</v>
      </c>
      <c r="T1318" s="9" t="s">
        <v>306</v>
      </c>
      <c r="U1318" s="9" t="s">
        <v>337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3413</v>
      </c>
      <c r="AA1318" s="9" t="s">
        <v>577</v>
      </c>
      <c r="AB1318" s="12" t="s">
        <v>578</v>
      </c>
      <c r="AC1318" s="10" t="s">
        <v>3414</v>
      </c>
      <c r="AD1318" s="9" t="s">
        <v>577</v>
      </c>
      <c r="AE1318" s="13" t="s">
        <v>578</v>
      </c>
      <c r="AF1318" s="14" t="s">
        <v>538</v>
      </c>
      <c r="AG1318" s="10" t="s">
        <v>3418</v>
      </c>
      <c r="AH1318" s="11" t="s">
        <v>592</v>
      </c>
      <c r="AI1318" s="11" t="s">
        <v>593</v>
      </c>
      <c r="AJ1318" s="10" t="s">
        <v>594</v>
      </c>
      <c r="AK1318" s="11" t="s">
        <v>593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2.4</v>
      </c>
      <c r="AU1318" s="10" t="s">
        <v>206</v>
      </c>
      <c r="AV1318" s="16">
        <v>18000</v>
      </c>
      <c r="AW1318" s="16">
        <v>19800</v>
      </c>
      <c r="AX1318" s="16">
        <v>0</v>
      </c>
      <c r="AY1318" s="16">
        <v>0</v>
      </c>
      <c r="AZ1318" s="16">
        <v>0</v>
      </c>
      <c r="BA1318" s="17">
        <v>45271</v>
      </c>
      <c r="BB1318" s="30" t="s">
        <v>175</v>
      </c>
      <c r="BC1318" s="18">
        <v>45119</v>
      </c>
      <c r="BD1318" s="17">
        <v>45443</v>
      </c>
      <c r="BE1318" s="17">
        <v>45473</v>
      </c>
      <c r="BF1318" s="17">
        <v>45245</v>
      </c>
      <c r="BG1318" s="10">
        <v>86251445</v>
      </c>
      <c r="BH1318" s="9" t="s">
        <v>201</v>
      </c>
      <c r="BI1318" s="19">
        <v>45323</v>
      </c>
      <c r="BJ1318" s="20">
        <v>45348</v>
      </c>
      <c r="BK1318" s="16">
        <v>1400</v>
      </c>
      <c r="BL1318" s="16">
        <v>3360</v>
      </c>
      <c r="BM1318" s="9" t="s">
        <v>177</v>
      </c>
      <c r="BN1318" s="9" t="s">
        <v>470</v>
      </c>
      <c r="BO1318" s="9" t="s">
        <v>156</v>
      </c>
      <c r="BP1318" s="17">
        <v>45367</v>
      </c>
      <c r="BQ1318" s="17" t="s">
        <v>156</v>
      </c>
      <c r="BR1318" s="17">
        <v>45367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>
        <v>45118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>
        <v>45261</v>
      </c>
      <c r="CD1318" s="10" t="s">
        <v>156</v>
      </c>
      <c r="CE1318" s="17">
        <v>45261</v>
      </c>
      <c r="CF1318" s="17" t="s">
        <v>156</v>
      </c>
      <c r="CG1318" s="17">
        <v>45118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>
        <v>45118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>
        <v>45324</v>
      </c>
      <c r="CX1318" s="10" t="s">
        <v>193</v>
      </c>
      <c r="CY1318" s="17">
        <v>45324</v>
      </c>
      <c r="CZ1318" s="17" t="s">
        <v>156</v>
      </c>
      <c r="DA1318" s="17">
        <v>45118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>
        <v>45338</v>
      </c>
      <c r="DH1318" s="10" t="s">
        <v>156</v>
      </c>
      <c r="DI1318" s="17">
        <v>45338</v>
      </c>
      <c r="DJ1318" s="17" t="s">
        <v>156</v>
      </c>
      <c r="DK1318" s="17">
        <v>45118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36</v>
      </c>
      <c r="DQ1318" s="16">
        <v>12</v>
      </c>
      <c r="DR1318" s="11">
        <v>12</v>
      </c>
      <c r="DS1318" s="16">
        <v>24</v>
      </c>
      <c r="DT1318" s="16">
        <v>0</v>
      </c>
      <c r="DU1318" s="11" t="s">
        <v>182</v>
      </c>
      <c r="DV1318" s="11" t="s">
        <v>182</v>
      </c>
      <c r="DW1318" s="27" t="s">
        <v>156</v>
      </c>
      <c r="DX1318" s="27" t="s">
        <v>156</v>
      </c>
      <c r="DY1318" s="20" t="s">
        <v>156</v>
      </c>
      <c r="DZ1318" s="16">
        <v>7</v>
      </c>
      <c r="EA1318" s="16">
        <v>12</v>
      </c>
      <c r="EB1318" s="27" t="s">
        <v>185</v>
      </c>
      <c r="EC1318" s="27" t="s">
        <v>185</v>
      </c>
      <c r="ED1318" s="27" t="s">
        <v>182</v>
      </c>
      <c r="EE1318" s="29">
        <v>45118.979675925926</v>
      </c>
      <c r="EF1318" s="28" t="s">
        <v>186</v>
      </c>
      <c r="EG1318" s="28" t="s">
        <v>156</v>
      </c>
      <c r="EH1318" s="28" t="s">
        <v>187</v>
      </c>
      <c r="EI1318" s="29">
        <v>45118.979675925926</v>
      </c>
      <c r="EJ1318" s="28" t="s">
        <v>186</v>
      </c>
      <c r="EK1318" s="28" t="s">
        <v>156</v>
      </c>
      <c r="EL1318" s="28" t="s">
        <v>187</v>
      </c>
      <c r="EM1318" s="45" t="s">
        <v>3713</v>
      </c>
      <c r="EN1318" s="46" t="str">
        <f t="shared" si="141"/>
        <v>244H014H</v>
      </c>
      <c r="EO1318" s="47">
        <f t="shared" si="142"/>
        <v>45348</v>
      </c>
      <c r="EP1318" s="47">
        <f t="shared" si="143"/>
        <v>45324</v>
      </c>
      <c r="EQ1318" s="48" t="str">
        <f t="shared" ca="1" si="144"/>
        <v>Y</v>
      </c>
      <c r="ER1318" s="49">
        <f t="shared" si="145"/>
        <v>24</v>
      </c>
      <c r="ES1318" s="50"/>
      <c r="ET1318" s="51">
        <f t="shared" si="146"/>
        <v>24</v>
      </c>
      <c r="EU1318" s="52">
        <f t="shared" si="147"/>
        <v>33600</v>
      </c>
      <c r="EV1318" s="46"/>
      <c r="EW1318" s="23" t="s">
        <v>3721</v>
      </c>
    </row>
    <row r="1319" spans="1:153" ht="14.25" customHeight="1">
      <c r="A1319" s="8">
        <v>1312</v>
      </c>
      <c r="B1319" s="9" t="s">
        <v>3316</v>
      </c>
      <c r="C1319" s="10" t="s">
        <v>142</v>
      </c>
      <c r="D1319" s="10" t="s">
        <v>143</v>
      </c>
      <c r="E1319" s="10" t="s">
        <v>142</v>
      </c>
      <c r="F1319" s="9" t="s">
        <v>144</v>
      </c>
      <c r="G1319" s="10" t="s">
        <v>1025</v>
      </c>
      <c r="H1319" s="9" t="s">
        <v>1026</v>
      </c>
      <c r="I1319" s="9" t="s">
        <v>1027</v>
      </c>
      <c r="J1319" s="9" t="s">
        <v>1028</v>
      </c>
      <c r="K1319" s="9" t="s">
        <v>147</v>
      </c>
      <c r="L1319" s="9" t="s">
        <v>148</v>
      </c>
      <c r="M1319" s="9" t="s">
        <v>574</v>
      </c>
      <c r="N1319" s="9" t="s">
        <v>206</v>
      </c>
      <c r="O1319" s="9" t="s">
        <v>151</v>
      </c>
      <c r="P1319" s="9" t="s">
        <v>142</v>
      </c>
      <c r="Q1319" s="9" t="s">
        <v>575</v>
      </c>
      <c r="R1319" s="9" t="s">
        <v>336</v>
      </c>
      <c r="S1319" s="9" t="s">
        <v>305</v>
      </c>
      <c r="T1319" s="9" t="s">
        <v>306</v>
      </c>
      <c r="U1319" s="9" t="s">
        <v>337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3413</v>
      </c>
      <c r="AA1319" s="9" t="s">
        <v>577</v>
      </c>
      <c r="AB1319" s="12" t="s">
        <v>578</v>
      </c>
      <c r="AC1319" s="10" t="s">
        <v>3414</v>
      </c>
      <c r="AD1319" s="9" t="s">
        <v>577</v>
      </c>
      <c r="AE1319" s="13" t="s">
        <v>578</v>
      </c>
      <c r="AF1319" s="14" t="s">
        <v>538</v>
      </c>
      <c r="AG1319" s="10" t="s">
        <v>3418</v>
      </c>
      <c r="AH1319" s="11" t="s">
        <v>592</v>
      </c>
      <c r="AI1319" s="11" t="s">
        <v>593</v>
      </c>
      <c r="AJ1319" s="10" t="s">
        <v>594</v>
      </c>
      <c r="AK1319" s="11" t="s">
        <v>593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2.4</v>
      </c>
      <c r="AU1319" s="10" t="s">
        <v>206</v>
      </c>
      <c r="AV1319" s="16">
        <v>18000</v>
      </c>
      <c r="AW1319" s="16">
        <v>19800</v>
      </c>
      <c r="AX1319" s="16">
        <v>0</v>
      </c>
      <c r="AY1319" s="16">
        <v>0</v>
      </c>
      <c r="AZ1319" s="16">
        <v>0</v>
      </c>
      <c r="BA1319" s="17">
        <v>45271</v>
      </c>
      <c r="BB1319" s="30" t="s">
        <v>175</v>
      </c>
      <c r="BC1319" s="18">
        <v>45119</v>
      </c>
      <c r="BD1319" s="17">
        <v>45443</v>
      </c>
      <c r="BE1319" s="17">
        <v>45473</v>
      </c>
      <c r="BF1319" s="17">
        <v>45245</v>
      </c>
      <c r="BG1319" s="10">
        <v>86251446</v>
      </c>
      <c r="BH1319" s="9" t="s">
        <v>274</v>
      </c>
      <c r="BI1319" s="19">
        <v>45352</v>
      </c>
      <c r="BJ1319" s="20">
        <v>45362</v>
      </c>
      <c r="BK1319" s="16">
        <v>1400</v>
      </c>
      <c r="BL1319" s="16">
        <v>3360</v>
      </c>
      <c r="BM1319" s="9" t="s">
        <v>177</v>
      </c>
      <c r="BN1319" s="9" t="s">
        <v>470</v>
      </c>
      <c r="BO1319" s="9" t="s">
        <v>156</v>
      </c>
      <c r="BP1319" s="17">
        <v>45381</v>
      </c>
      <c r="BQ1319" s="17" t="s">
        <v>156</v>
      </c>
      <c r="BR1319" s="17">
        <v>45381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45118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>
        <v>45289</v>
      </c>
      <c r="CD1319" s="10" t="s">
        <v>156</v>
      </c>
      <c r="CE1319" s="17">
        <v>45289</v>
      </c>
      <c r="CF1319" s="17" t="s">
        <v>156</v>
      </c>
      <c r="CG1319" s="17">
        <v>45118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45118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>
        <v>45345</v>
      </c>
      <c r="CX1319" s="10" t="s">
        <v>193</v>
      </c>
      <c r="CY1319" s="17">
        <v>45345</v>
      </c>
      <c r="CZ1319" s="17" t="s">
        <v>156</v>
      </c>
      <c r="DA1319" s="17">
        <v>45118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>
        <v>45352</v>
      </c>
      <c r="DH1319" s="10" t="s">
        <v>156</v>
      </c>
      <c r="DI1319" s="17">
        <v>45352</v>
      </c>
      <c r="DJ1319" s="17" t="s">
        <v>156</v>
      </c>
      <c r="DK1319" s="17">
        <v>45118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36</v>
      </c>
      <c r="DQ1319" s="16">
        <v>12</v>
      </c>
      <c r="DR1319" s="11">
        <v>12</v>
      </c>
      <c r="DS1319" s="16">
        <v>24</v>
      </c>
      <c r="DT1319" s="16">
        <v>0</v>
      </c>
      <c r="DU1319" s="11" t="s">
        <v>182</v>
      </c>
      <c r="DV1319" s="11" t="s">
        <v>182</v>
      </c>
      <c r="DW1319" s="27" t="s">
        <v>156</v>
      </c>
      <c r="DX1319" s="27" t="s">
        <v>156</v>
      </c>
      <c r="DY1319" s="20" t="s">
        <v>156</v>
      </c>
      <c r="DZ1319" s="16">
        <v>7</v>
      </c>
      <c r="EA1319" s="16">
        <v>12</v>
      </c>
      <c r="EB1319" s="27" t="s">
        <v>185</v>
      </c>
      <c r="EC1319" s="27" t="s">
        <v>185</v>
      </c>
      <c r="ED1319" s="27" t="s">
        <v>182</v>
      </c>
      <c r="EE1319" s="29">
        <v>45118.979675925926</v>
      </c>
      <c r="EF1319" s="28" t="s">
        <v>186</v>
      </c>
      <c r="EG1319" s="28" t="s">
        <v>156</v>
      </c>
      <c r="EH1319" s="28" t="s">
        <v>187</v>
      </c>
      <c r="EI1319" s="29">
        <v>45118.979675925926</v>
      </c>
      <c r="EJ1319" s="28" t="s">
        <v>186</v>
      </c>
      <c r="EK1319" s="28" t="s">
        <v>156</v>
      </c>
      <c r="EL1319" s="28" t="s">
        <v>187</v>
      </c>
      <c r="EM1319" s="45" t="s">
        <v>3713</v>
      </c>
      <c r="EN1319" s="46" t="str">
        <f t="shared" si="141"/>
        <v>244H014H</v>
      </c>
      <c r="EO1319" s="47">
        <f t="shared" si="142"/>
        <v>45362</v>
      </c>
      <c r="EP1319" s="47">
        <f t="shared" si="143"/>
        <v>45345</v>
      </c>
      <c r="EQ1319" s="48" t="str">
        <f t="shared" ca="1" si="144"/>
        <v>Y</v>
      </c>
      <c r="ER1319" s="49">
        <f t="shared" si="145"/>
        <v>17</v>
      </c>
      <c r="ES1319" s="50"/>
      <c r="ET1319" s="51">
        <f t="shared" si="146"/>
        <v>17</v>
      </c>
      <c r="EU1319" s="52">
        <f t="shared" si="147"/>
        <v>23800</v>
      </c>
      <c r="EV1319" s="46"/>
      <c r="EW1319" s="23" t="s">
        <v>3721</v>
      </c>
    </row>
    <row r="1320" spans="1:153" ht="14.25" hidden="1" customHeight="1">
      <c r="A1320" s="8">
        <v>1313</v>
      </c>
      <c r="B1320" s="9" t="s">
        <v>3316</v>
      </c>
      <c r="C1320" s="10" t="s">
        <v>142</v>
      </c>
      <c r="D1320" s="10" t="s">
        <v>143</v>
      </c>
      <c r="E1320" s="10" t="s">
        <v>142</v>
      </c>
      <c r="F1320" s="9" t="s">
        <v>144</v>
      </c>
      <c r="G1320" s="10" t="s">
        <v>1025</v>
      </c>
      <c r="H1320" s="9" t="s">
        <v>1026</v>
      </c>
      <c r="I1320" s="9" t="s">
        <v>1027</v>
      </c>
      <c r="J1320" s="9" t="s">
        <v>1028</v>
      </c>
      <c r="K1320" s="9" t="s">
        <v>147</v>
      </c>
      <c r="L1320" s="9" t="s">
        <v>148</v>
      </c>
      <c r="M1320" s="9" t="s">
        <v>574</v>
      </c>
      <c r="N1320" s="9" t="s">
        <v>206</v>
      </c>
      <c r="O1320" s="9" t="s">
        <v>151</v>
      </c>
      <c r="P1320" s="9" t="s">
        <v>142</v>
      </c>
      <c r="Q1320" s="9" t="s">
        <v>575</v>
      </c>
      <c r="R1320" s="9" t="s">
        <v>336</v>
      </c>
      <c r="S1320" s="9" t="s">
        <v>305</v>
      </c>
      <c r="T1320" s="9" t="s">
        <v>306</v>
      </c>
      <c r="U1320" s="9" t="s">
        <v>337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3413</v>
      </c>
      <c r="AA1320" s="9" t="s">
        <v>577</v>
      </c>
      <c r="AB1320" s="12" t="s">
        <v>578</v>
      </c>
      <c r="AC1320" s="10" t="s">
        <v>3414</v>
      </c>
      <c r="AD1320" s="9" t="s">
        <v>577</v>
      </c>
      <c r="AE1320" s="13" t="s">
        <v>578</v>
      </c>
      <c r="AF1320" s="14" t="s">
        <v>538</v>
      </c>
      <c r="AG1320" s="10" t="s">
        <v>3418</v>
      </c>
      <c r="AH1320" s="11" t="s">
        <v>592</v>
      </c>
      <c r="AI1320" s="11" t="s">
        <v>593</v>
      </c>
      <c r="AJ1320" s="10" t="s">
        <v>594</v>
      </c>
      <c r="AK1320" s="11" t="s">
        <v>593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2.4</v>
      </c>
      <c r="AU1320" s="10" t="s">
        <v>206</v>
      </c>
      <c r="AV1320" s="16">
        <v>18000</v>
      </c>
      <c r="AW1320" s="16">
        <v>19800</v>
      </c>
      <c r="AX1320" s="16">
        <v>0</v>
      </c>
      <c r="AY1320" s="16">
        <v>0</v>
      </c>
      <c r="AZ1320" s="16">
        <v>0</v>
      </c>
      <c r="BA1320" s="17">
        <v>45271</v>
      </c>
      <c r="BB1320" s="30" t="s">
        <v>246</v>
      </c>
      <c r="BC1320" s="18" t="s">
        <v>156</v>
      </c>
      <c r="BD1320" s="17">
        <v>45443</v>
      </c>
      <c r="BE1320" s="17">
        <v>45473</v>
      </c>
      <c r="BF1320" s="17">
        <v>45245</v>
      </c>
      <c r="BG1320" s="10">
        <v>86216756</v>
      </c>
      <c r="BH1320" s="9" t="s">
        <v>621</v>
      </c>
      <c r="BI1320" s="19">
        <v>45352</v>
      </c>
      <c r="BJ1320" s="20">
        <v>45362</v>
      </c>
      <c r="BK1320" s="16">
        <v>2000</v>
      </c>
      <c r="BL1320" s="16">
        <v>4800</v>
      </c>
      <c r="BM1320" s="9" t="s">
        <v>177</v>
      </c>
      <c r="BN1320" s="9" t="s">
        <v>226</v>
      </c>
      <c r="BO1320" s="9" t="s">
        <v>156</v>
      </c>
      <c r="BP1320" s="17">
        <v>45387</v>
      </c>
      <c r="BQ1320" s="17" t="s">
        <v>156</v>
      </c>
      <c r="BR1320" s="17">
        <v>45387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>
        <v>45113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>
        <v>45289</v>
      </c>
      <c r="CD1320" s="10" t="s">
        <v>156</v>
      </c>
      <c r="CE1320" s="17">
        <v>45289</v>
      </c>
      <c r="CF1320" s="17" t="s">
        <v>156</v>
      </c>
      <c r="CG1320" s="17">
        <v>45113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>
        <v>45275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>
        <v>45113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 t="s">
        <v>156</v>
      </c>
      <c r="CX1320" s="10" t="s">
        <v>193</v>
      </c>
      <c r="CY1320" s="17" t="s">
        <v>156</v>
      </c>
      <c r="CZ1320" s="17" t="s">
        <v>156</v>
      </c>
      <c r="DA1320" s="17">
        <v>45113</v>
      </c>
      <c r="DB1320" s="17" t="s">
        <v>156</v>
      </c>
      <c r="DC1320" s="16">
        <v>0</v>
      </c>
      <c r="DD1320" s="10" t="s">
        <v>156</v>
      </c>
      <c r="DE1320" s="10" t="s">
        <v>156</v>
      </c>
      <c r="DF1320" s="18" t="s">
        <v>156</v>
      </c>
      <c r="DG1320" s="17" t="s">
        <v>156</v>
      </c>
      <c r="DH1320" s="10" t="s">
        <v>156</v>
      </c>
      <c r="DI1320" s="17" t="s">
        <v>156</v>
      </c>
      <c r="DJ1320" s="17" t="s">
        <v>156</v>
      </c>
      <c r="DK1320" s="17">
        <v>45113</v>
      </c>
      <c r="DL1320" s="17" t="s">
        <v>156</v>
      </c>
      <c r="DM1320" s="16">
        <v>0</v>
      </c>
      <c r="DN1320" s="10" t="s">
        <v>156</v>
      </c>
      <c r="DO1320" s="10" t="s">
        <v>156</v>
      </c>
      <c r="DP1320" s="16">
        <v>36</v>
      </c>
      <c r="DQ1320" s="16">
        <v>12</v>
      </c>
      <c r="DR1320" s="11">
        <v>12</v>
      </c>
      <c r="DS1320" s="16">
        <v>24</v>
      </c>
      <c r="DT1320" s="16">
        <v>0</v>
      </c>
      <c r="DU1320" s="11" t="s">
        <v>181</v>
      </c>
      <c r="DV1320" s="11" t="s">
        <v>182</v>
      </c>
      <c r="DW1320" s="27" t="s">
        <v>156</v>
      </c>
      <c r="DX1320" s="27" t="s">
        <v>156</v>
      </c>
      <c r="DY1320" s="20" t="s">
        <v>3329</v>
      </c>
      <c r="DZ1320" s="16">
        <v>7</v>
      </c>
      <c r="EA1320" s="16">
        <v>12</v>
      </c>
      <c r="EB1320" s="27" t="s">
        <v>185</v>
      </c>
      <c r="EC1320" s="27" t="s">
        <v>185</v>
      </c>
      <c r="ED1320" s="27" t="s">
        <v>182</v>
      </c>
      <c r="EE1320" s="29">
        <v>45114.021493055552</v>
      </c>
      <c r="EF1320" s="28" t="s">
        <v>186</v>
      </c>
      <c r="EG1320" s="28" t="s">
        <v>156</v>
      </c>
      <c r="EH1320" s="28" t="s">
        <v>187</v>
      </c>
      <c r="EI1320" s="29">
        <v>45116.680856481478</v>
      </c>
      <c r="EJ1320" s="28" t="s">
        <v>188</v>
      </c>
      <c r="EK1320" s="28" t="s">
        <v>189</v>
      </c>
      <c r="EL1320" s="28" t="s">
        <v>190</v>
      </c>
      <c r="EM1320" s="45"/>
      <c r="EN1320" s="46" t="str">
        <f t="shared" si="141"/>
        <v>244H014H</v>
      </c>
      <c r="EO1320" s="47">
        <f t="shared" si="142"/>
        <v>45368</v>
      </c>
      <c r="EP1320" s="47" t="str">
        <f t="shared" si="143"/>
        <v/>
      </c>
      <c r="EQ1320" s="48" t="str">
        <f t="shared" ca="1" si="144"/>
        <v>Y</v>
      </c>
      <c r="ER1320" s="49" t="str">
        <f t="shared" si="145"/>
        <v/>
      </c>
      <c r="ES1320" s="50"/>
      <c r="ET1320" s="51" t="str">
        <f t="shared" si="146"/>
        <v/>
      </c>
      <c r="EU1320" s="52" t="str">
        <f t="shared" si="147"/>
        <v/>
      </c>
      <c r="EV1320" s="46"/>
      <c r="EW1320" s="23" t="s">
        <v>3717</v>
      </c>
    </row>
    <row r="1321" spans="1:153" ht="14.25" customHeight="1">
      <c r="A1321" s="8">
        <v>1314</v>
      </c>
      <c r="B1321" s="9" t="s">
        <v>3316</v>
      </c>
      <c r="C1321" s="10" t="s">
        <v>142</v>
      </c>
      <c r="D1321" s="10" t="s">
        <v>143</v>
      </c>
      <c r="E1321" s="10" t="s">
        <v>142</v>
      </c>
      <c r="F1321" s="9" t="s">
        <v>144</v>
      </c>
      <c r="G1321" s="10" t="s">
        <v>389</v>
      </c>
      <c r="H1321" s="9" t="s">
        <v>390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574</v>
      </c>
      <c r="N1321" s="9" t="s">
        <v>206</v>
      </c>
      <c r="O1321" s="9" t="s">
        <v>151</v>
      </c>
      <c r="P1321" s="9" t="s">
        <v>142</v>
      </c>
      <c r="Q1321" s="9" t="s">
        <v>575</v>
      </c>
      <c r="R1321" s="9" t="s">
        <v>336</v>
      </c>
      <c r="S1321" s="9" t="s">
        <v>305</v>
      </c>
      <c r="T1321" s="9" t="s">
        <v>306</v>
      </c>
      <c r="U1321" s="9" t="s">
        <v>337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3413</v>
      </c>
      <c r="AA1321" s="9" t="s">
        <v>577</v>
      </c>
      <c r="AB1321" s="12" t="s">
        <v>578</v>
      </c>
      <c r="AC1321" s="10" t="s">
        <v>3414</v>
      </c>
      <c r="AD1321" s="9" t="s">
        <v>577</v>
      </c>
      <c r="AE1321" s="13" t="s">
        <v>578</v>
      </c>
      <c r="AF1321" s="14" t="s">
        <v>407</v>
      </c>
      <c r="AG1321" s="10" t="s">
        <v>3421</v>
      </c>
      <c r="AH1321" s="11" t="s">
        <v>582</v>
      </c>
      <c r="AI1321" s="11" t="s">
        <v>583</v>
      </c>
      <c r="AJ1321" s="10" t="s">
        <v>584</v>
      </c>
      <c r="AK1321" s="11" t="s">
        <v>583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2.4</v>
      </c>
      <c r="AU1321" s="10" t="s">
        <v>142</v>
      </c>
      <c r="AV1321" s="16">
        <v>40000</v>
      </c>
      <c r="AW1321" s="16">
        <v>44000</v>
      </c>
      <c r="AX1321" s="16">
        <v>0</v>
      </c>
      <c r="AY1321" s="16">
        <v>4500</v>
      </c>
      <c r="AZ1321" s="16">
        <v>0</v>
      </c>
      <c r="BA1321" s="17">
        <v>45271</v>
      </c>
      <c r="BB1321" s="30" t="s">
        <v>175</v>
      </c>
      <c r="BC1321" s="18">
        <v>45119</v>
      </c>
      <c r="BD1321" s="17">
        <v>45473</v>
      </c>
      <c r="BE1321" s="17">
        <v>45504</v>
      </c>
      <c r="BF1321" s="17">
        <v>45245</v>
      </c>
      <c r="BG1321" s="10">
        <v>86234226</v>
      </c>
      <c r="BH1321" s="9" t="s">
        <v>414</v>
      </c>
      <c r="BI1321" s="19">
        <v>45200</v>
      </c>
      <c r="BJ1321" s="20">
        <v>45229</v>
      </c>
      <c r="BK1321" s="16">
        <v>4800</v>
      </c>
      <c r="BL1321" s="16">
        <v>11520</v>
      </c>
      <c r="BM1321" s="9" t="s">
        <v>177</v>
      </c>
      <c r="BN1321" s="9" t="s">
        <v>470</v>
      </c>
      <c r="BO1321" s="9" t="s">
        <v>156</v>
      </c>
      <c r="BP1321" s="17">
        <v>45271</v>
      </c>
      <c r="BQ1321" s="17" t="s">
        <v>156</v>
      </c>
      <c r="BR1321" s="17">
        <v>45271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45117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>
        <v>45170</v>
      </c>
      <c r="CD1321" s="10" t="s">
        <v>156</v>
      </c>
      <c r="CE1321" s="17">
        <v>45170</v>
      </c>
      <c r="CF1321" s="17" t="s">
        <v>156</v>
      </c>
      <c r="CG1321" s="17">
        <v>45118</v>
      </c>
      <c r="CH1321" s="17" t="s">
        <v>156</v>
      </c>
      <c r="CI1321" s="16">
        <v>0</v>
      </c>
      <c r="CJ1321" s="10" t="s">
        <v>156</v>
      </c>
      <c r="CK1321" s="10" t="s">
        <v>156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45117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>
        <v>45205</v>
      </c>
      <c r="CX1321" s="10" t="s">
        <v>193</v>
      </c>
      <c r="CY1321" s="17">
        <v>45205</v>
      </c>
      <c r="CZ1321" s="17" t="s">
        <v>156</v>
      </c>
      <c r="DA1321" s="17">
        <v>45118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>
        <v>45219</v>
      </c>
      <c r="DH1321" s="10" t="s">
        <v>156</v>
      </c>
      <c r="DI1321" s="17">
        <v>45219</v>
      </c>
      <c r="DJ1321" s="17" t="s">
        <v>156</v>
      </c>
      <c r="DK1321" s="17">
        <v>45118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36</v>
      </c>
      <c r="DQ1321" s="16">
        <v>12</v>
      </c>
      <c r="DR1321" s="11">
        <v>12</v>
      </c>
      <c r="DS1321" s="16">
        <v>12</v>
      </c>
      <c r="DT1321" s="16">
        <v>0</v>
      </c>
      <c r="DU1321" s="11" t="s">
        <v>181</v>
      </c>
      <c r="DV1321" s="11" t="s">
        <v>182</v>
      </c>
      <c r="DW1321" s="27" t="s">
        <v>156</v>
      </c>
      <c r="DX1321" s="27" t="s">
        <v>156</v>
      </c>
      <c r="DY1321" s="20" t="s">
        <v>3014</v>
      </c>
      <c r="DZ1321" s="16">
        <v>7</v>
      </c>
      <c r="EA1321" s="16">
        <v>30</v>
      </c>
      <c r="EB1321" s="27" t="s">
        <v>185</v>
      </c>
      <c r="EC1321" s="27" t="s">
        <v>185</v>
      </c>
      <c r="ED1321" s="27" t="s">
        <v>182</v>
      </c>
      <c r="EE1321" s="29">
        <v>45118.289861111109</v>
      </c>
      <c r="EF1321" s="28" t="s">
        <v>186</v>
      </c>
      <c r="EG1321" s="28" t="s">
        <v>156</v>
      </c>
      <c r="EH1321" s="28" t="s">
        <v>187</v>
      </c>
      <c r="EI1321" s="29">
        <v>45118.567106481481</v>
      </c>
      <c r="EJ1321" s="28" t="s">
        <v>186</v>
      </c>
      <c r="EK1321" s="28" t="s">
        <v>156</v>
      </c>
      <c r="EL1321" s="28" t="s">
        <v>3381</v>
      </c>
      <c r="EM1321" s="45" t="s">
        <v>3713</v>
      </c>
      <c r="EN1321" s="46" t="str">
        <f t="shared" si="141"/>
        <v>244H014G</v>
      </c>
      <c r="EO1321" s="47">
        <f t="shared" si="142"/>
        <v>45234</v>
      </c>
      <c r="EP1321" s="47">
        <f t="shared" si="143"/>
        <v>45205</v>
      </c>
      <c r="EQ1321" s="48" t="str">
        <f t="shared" ca="1" si="144"/>
        <v>Y</v>
      </c>
      <c r="ER1321" s="49">
        <f t="shared" si="145"/>
        <v>29</v>
      </c>
      <c r="ES1321" s="50"/>
      <c r="ET1321" s="51">
        <f t="shared" si="146"/>
        <v>29</v>
      </c>
      <c r="EU1321" s="52">
        <f t="shared" si="147"/>
        <v>139200</v>
      </c>
      <c r="EV1321" s="46"/>
      <c r="EW1321" s="23" t="s">
        <v>3721</v>
      </c>
    </row>
    <row r="1322" spans="1:153" ht="14.25" customHeight="1">
      <c r="A1322" s="8">
        <v>1315</v>
      </c>
      <c r="B1322" s="9" t="s">
        <v>3316</v>
      </c>
      <c r="C1322" s="10" t="s">
        <v>142</v>
      </c>
      <c r="D1322" s="10" t="s">
        <v>143</v>
      </c>
      <c r="E1322" s="10" t="s">
        <v>142</v>
      </c>
      <c r="F1322" s="9" t="s">
        <v>144</v>
      </c>
      <c r="G1322" s="10" t="s">
        <v>389</v>
      </c>
      <c r="H1322" s="9" t="s">
        <v>390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574</v>
      </c>
      <c r="N1322" s="9" t="s">
        <v>206</v>
      </c>
      <c r="O1322" s="9" t="s">
        <v>151</v>
      </c>
      <c r="P1322" s="9" t="s">
        <v>142</v>
      </c>
      <c r="Q1322" s="9" t="s">
        <v>575</v>
      </c>
      <c r="R1322" s="9" t="s">
        <v>336</v>
      </c>
      <c r="S1322" s="9" t="s">
        <v>305</v>
      </c>
      <c r="T1322" s="9" t="s">
        <v>306</v>
      </c>
      <c r="U1322" s="9" t="s">
        <v>337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3413</v>
      </c>
      <c r="AA1322" s="9" t="s">
        <v>577</v>
      </c>
      <c r="AB1322" s="12" t="s">
        <v>578</v>
      </c>
      <c r="AC1322" s="10" t="s">
        <v>3414</v>
      </c>
      <c r="AD1322" s="9" t="s">
        <v>577</v>
      </c>
      <c r="AE1322" s="13" t="s">
        <v>578</v>
      </c>
      <c r="AF1322" s="14" t="s">
        <v>407</v>
      </c>
      <c r="AG1322" s="10" t="s">
        <v>3421</v>
      </c>
      <c r="AH1322" s="11" t="s">
        <v>582</v>
      </c>
      <c r="AI1322" s="11" t="s">
        <v>583</v>
      </c>
      <c r="AJ1322" s="10" t="s">
        <v>584</v>
      </c>
      <c r="AK1322" s="11" t="s">
        <v>583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2.4</v>
      </c>
      <c r="AU1322" s="10" t="s">
        <v>142</v>
      </c>
      <c r="AV1322" s="16">
        <v>40000</v>
      </c>
      <c r="AW1322" s="16">
        <v>44000</v>
      </c>
      <c r="AX1322" s="16">
        <v>0</v>
      </c>
      <c r="AY1322" s="16">
        <v>4500</v>
      </c>
      <c r="AZ1322" s="16">
        <v>0</v>
      </c>
      <c r="BA1322" s="17">
        <v>45271</v>
      </c>
      <c r="BB1322" s="30" t="s">
        <v>175</v>
      </c>
      <c r="BC1322" s="18">
        <v>45119</v>
      </c>
      <c r="BD1322" s="17">
        <v>45473</v>
      </c>
      <c r="BE1322" s="17">
        <v>45504</v>
      </c>
      <c r="BF1322" s="17">
        <v>45245</v>
      </c>
      <c r="BG1322" s="10">
        <v>85899484</v>
      </c>
      <c r="BH1322" s="9" t="s">
        <v>319</v>
      </c>
      <c r="BI1322" s="19">
        <v>45231</v>
      </c>
      <c r="BJ1322" s="20">
        <v>45236</v>
      </c>
      <c r="BK1322" s="16">
        <v>19704</v>
      </c>
      <c r="BL1322" s="16">
        <v>47290</v>
      </c>
      <c r="BM1322" s="9" t="s">
        <v>177</v>
      </c>
      <c r="BN1322" s="9" t="s">
        <v>436</v>
      </c>
      <c r="BO1322" s="9" t="s">
        <v>156</v>
      </c>
      <c r="BP1322" s="17">
        <v>45245</v>
      </c>
      <c r="BQ1322" s="17" t="s">
        <v>156</v>
      </c>
      <c r="BR1322" s="17" t="s">
        <v>156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 t="s">
        <v>156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>
        <v>45093</v>
      </c>
      <c r="CD1322" s="10" t="s">
        <v>156</v>
      </c>
      <c r="CE1322" s="17" t="s">
        <v>156</v>
      </c>
      <c r="CF1322" s="17" t="s">
        <v>156</v>
      </c>
      <c r="CG1322" s="17" t="s">
        <v>156</v>
      </c>
      <c r="CH1322" s="17">
        <v>45093</v>
      </c>
      <c r="CI1322" s="16">
        <v>21000</v>
      </c>
      <c r="CJ1322" s="10" t="s">
        <v>3422</v>
      </c>
      <c r="CK1322" s="10" t="s">
        <v>661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 t="s">
        <v>156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>
        <v>45114</v>
      </c>
      <c r="CX1322" s="10" t="s">
        <v>193</v>
      </c>
      <c r="CY1322" s="17" t="s">
        <v>156</v>
      </c>
      <c r="CZ1322" s="17" t="s">
        <v>156</v>
      </c>
      <c r="DA1322" s="17" t="s">
        <v>156</v>
      </c>
      <c r="DB1322" s="17">
        <v>45112</v>
      </c>
      <c r="DC1322" s="16">
        <v>19704</v>
      </c>
      <c r="DD1322" s="10" t="s">
        <v>3423</v>
      </c>
      <c r="DE1322" s="10" t="s">
        <v>659</v>
      </c>
      <c r="DF1322" s="18" t="s">
        <v>156</v>
      </c>
      <c r="DG1322" s="17">
        <v>45146</v>
      </c>
      <c r="DH1322" s="10" t="s">
        <v>156</v>
      </c>
      <c r="DI1322" s="17" t="s">
        <v>156</v>
      </c>
      <c r="DJ1322" s="17" t="s">
        <v>156</v>
      </c>
      <c r="DK1322" s="17" t="s">
        <v>156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36</v>
      </c>
      <c r="DQ1322" s="16">
        <v>12</v>
      </c>
      <c r="DR1322" s="11">
        <v>12</v>
      </c>
      <c r="DS1322" s="16">
        <v>12</v>
      </c>
      <c r="DT1322" s="16">
        <v>0</v>
      </c>
      <c r="DU1322" s="11" t="s">
        <v>181</v>
      </c>
      <c r="DV1322" s="11" t="s">
        <v>182</v>
      </c>
      <c r="DW1322" s="27" t="s">
        <v>156</v>
      </c>
      <c r="DX1322" s="27" t="s">
        <v>156</v>
      </c>
      <c r="DY1322" s="20" t="s">
        <v>156</v>
      </c>
      <c r="DZ1322" s="16">
        <v>7</v>
      </c>
      <c r="EA1322" s="16">
        <v>30</v>
      </c>
      <c r="EB1322" s="27" t="s">
        <v>185</v>
      </c>
      <c r="EC1322" s="27" t="s">
        <v>185</v>
      </c>
      <c r="ED1322" s="27" t="s">
        <v>182</v>
      </c>
      <c r="EE1322" s="29">
        <v>45086.305347222224</v>
      </c>
      <c r="EF1322" s="28" t="s">
        <v>188</v>
      </c>
      <c r="EG1322" s="28" t="s">
        <v>189</v>
      </c>
      <c r="EH1322" s="28" t="s">
        <v>190</v>
      </c>
      <c r="EI1322" s="29">
        <v>45118.819201388891</v>
      </c>
      <c r="EJ1322" s="28" t="s">
        <v>197</v>
      </c>
      <c r="EK1322" s="28" t="s">
        <v>156</v>
      </c>
      <c r="EL1322" s="28" t="s">
        <v>198</v>
      </c>
      <c r="EM1322" s="45" t="s">
        <v>3713</v>
      </c>
      <c r="EN1322" s="46" t="str">
        <f t="shared" si="141"/>
        <v>244H014G</v>
      </c>
      <c r="EO1322" s="47">
        <f t="shared" si="142"/>
        <v>45208</v>
      </c>
      <c r="EP1322" s="47">
        <f t="shared" si="143"/>
        <v>45114</v>
      </c>
      <c r="EQ1322" s="48" t="str">
        <f t="shared" ca="1" si="144"/>
        <v>Past</v>
      </c>
      <c r="ER1322" s="49">
        <f t="shared" si="145"/>
        <v>94</v>
      </c>
      <c r="ES1322" s="50"/>
      <c r="ET1322" s="51">
        <f t="shared" si="146"/>
        <v>94</v>
      </c>
      <c r="EU1322" s="52">
        <f t="shared" si="147"/>
        <v>1852176</v>
      </c>
      <c r="EV1322" s="46"/>
      <c r="EW1322" s="23" t="s">
        <v>3714</v>
      </c>
    </row>
    <row r="1323" spans="1:153" ht="14.25" customHeight="1">
      <c r="A1323" s="8">
        <v>1316</v>
      </c>
      <c r="B1323" s="9" t="s">
        <v>3316</v>
      </c>
      <c r="C1323" s="10" t="s">
        <v>142</v>
      </c>
      <c r="D1323" s="10" t="s">
        <v>143</v>
      </c>
      <c r="E1323" s="10" t="s">
        <v>142</v>
      </c>
      <c r="F1323" s="9" t="s">
        <v>144</v>
      </c>
      <c r="G1323" s="10" t="s">
        <v>389</v>
      </c>
      <c r="H1323" s="9" t="s">
        <v>390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574</v>
      </c>
      <c r="N1323" s="9" t="s">
        <v>206</v>
      </c>
      <c r="O1323" s="9" t="s">
        <v>151</v>
      </c>
      <c r="P1323" s="9" t="s">
        <v>142</v>
      </c>
      <c r="Q1323" s="9" t="s">
        <v>575</v>
      </c>
      <c r="R1323" s="9" t="s">
        <v>336</v>
      </c>
      <c r="S1323" s="9" t="s">
        <v>305</v>
      </c>
      <c r="T1323" s="9" t="s">
        <v>306</v>
      </c>
      <c r="U1323" s="9" t="s">
        <v>337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3413</v>
      </c>
      <c r="AA1323" s="9" t="s">
        <v>577</v>
      </c>
      <c r="AB1323" s="12" t="s">
        <v>578</v>
      </c>
      <c r="AC1323" s="10" t="s">
        <v>3414</v>
      </c>
      <c r="AD1323" s="9" t="s">
        <v>577</v>
      </c>
      <c r="AE1323" s="13" t="s">
        <v>578</v>
      </c>
      <c r="AF1323" s="14" t="s">
        <v>407</v>
      </c>
      <c r="AG1323" s="10" t="s">
        <v>3421</v>
      </c>
      <c r="AH1323" s="11" t="s">
        <v>582</v>
      </c>
      <c r="AI1323" s="11" t="s">
        <v>583</v>
      </c>
      <c r="AJ1323" s="10" t="s">
        <v>584</v>
      </c>
      <c r="AK1323" s="11" t="s">
        <v>583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2.4</v>
      </c>
      <c r="AU1323" s="10" t="s">
        <v>142</v>
      </c>
      <c r="AV1323" s="16">
        <v>40000</v>
      </c>
      <c r="AW1323" s="16">
        <v>44000</v>
      </c>
      <c r="AX1323" s="16">
        <v>0</v>
      </c>
      <c r="AY1323" s="16">
        <v>4500</v>
      </c>
      <c r="AZ1323" s="16">
        <v>0</v>
      </c>
      <c r="BA1323" s="17">
        <v>45271</v>
      </c>
      <c r="BB1323" s="30" t="s">
        <v>175</v>
      </c>
      <c r="BC1323" s="18">
        <v>45119</v>
      </c>
      <c r="BD1323" s="17">
        <v>45473</v>
      </c>
      <c r="BE1323" s="17">
        <v>45504</v>
      </c>
      <c r="BF1323" s="17">
        <v>45245</v>
      </c>
      <c r="BG1323" s="10">
        <v>86125246</v>
      </c>
      <c r="BH1323" s="9" t="s">
        <v>321</v>
      </c>
      <c r="BI1323" s="19">
        <v>45261</v>
      </c>
      <c r="BJ1323" s="20">
        <v>45264</v>
      </c>
      <c r="BK1323" s="16">
        <v>6000</v>
      </c>
      <c r="BL1323" s="16">
        <v>14400</v>
      </c>
      <c r="BM1323" s="9" t="s">
        <v>177</v>
      </c>
      <c r="BN1323" s="9" t="s">
        <v>470</v>
      </c>
      <c r="BO1323" s="9" t="s">
        <v>156</v>
      </c>
      <c r="BP1323" s="17">
        <v>45301</v>
      </c>
      <c r="BQ1323" s="17" t="s">
        <v>156</v>
      </c>
      <c r="BR1323" s="17">
        <v>45301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45104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>
        <v>45205</v>
      </c>
      <c r="CD1323" s="10" t="s">
        <v>156</v>
      </c>
      <c r="CE1323" s="17">
        <v>45205</v>
      </c>
      <c r="CF1323" s="17" t="s">
        <v>156</v>
      </c>
      <c r="CG1323" s="17">
        <v>45118</v>
      </c>
      <c r="CH1323" s="17" t="s">
        <v>156</v>
      </c>
      <c r="CI1323" s="16">
        <v>0</v>
      </c>
      <c r="CJ1323" s="10" t="s">
        <v>156</v>
      </c>
      <c r="CK1323" s="10" t="s">
        <v>156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45104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>
        <v>45240</v>
      </c>
      <c r="CX1323" s="10" t="s">
        <v>193</v>
      </c>
      <c r="CY1323" s="17">
        <v>45240</v>
      </c>
      <c r="CZ1323" s="17" t="s">
        <v>156</v>
      </c>
      <c r="DA1323" s="17">
        <v>45118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>
        <v>45254</v>
      </c>
      <c r="DH1323" s="10" t="s">
        <v>156</v>
      </c>
      <c r="DI1323" s="17">
        <v>45254</v>
      </c>
      <c r="DJ1323" s="17" t="s">
        <v>156</v>
      </c>
      <c r="DK1323" s="17">
        <v>45104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36</v>
      </c>
      <c r="DQ1323" s="16">
        <v>12</v>
      </c>
      <c r="DR1323" s="11">
        <v>12</v>
      </c>
      <c r="DS1323" s="16">
        <v>12</v>
      </c>
      <c r="DT1323" s="16">
        <v>0</v>
      </c>
      <c r="DU1323" s="11" t="s">
        <v>181</v>
      </c>
      <c r="DV1323" s="11" t="s">
        <v>182</v>
      </c>
      <c r="DW1323" s="27" t="s">
        <v>156</v>
      </c>
      <c r="DX1323" s="27" t="s">
        <v>156</v>
      </c>
      <c r="DY1323" s="20" t="s">
        <v>156</v>
      </c>
      <c r="DZ1323" s="16">
        <v>7</v>
      </c>
      <c r="EA1323" s="16">
        <v>30</v>
      </c>
      <c r="EB1323" s="27" t="s">
        <v>185</v>
      </c>
      <c r="EC1323" s="27" t="s">
        <v>185</v>
      </c>
      <c r="ED1323" s="27" t="s">
        <v>182</v>
      </c>
      <c r="EE1323" s="29">
        <v>45105.008981481478</v>
      </c>
      <c r="EF1323" s="28" t="s">
        <v>186</v>
      </c>
      <c r="EG1323" s="28" t="s">
        <v>156</v>
      </c>
      <c r="EH1323" s="28" t="s">
        <v>187</v>
      </c>
      <c r="EI1323" s="29">
        <v>45118.567106481481</v>
      </c>
      <c r="EJ1323" s="28" t="s">
        <v>186</v>
      </c>
      <c r="EK1323" s="28" t="s">
        <v>156</v>
      </c>
      <c r="EL1323" s="28" t="s">
        <v>3381</v>
      </c>
      <c r="EM1323" s="45" t="s">
        <v>3713</v>
      </c>
      <c r="EN1323" s="46" t="str">
        <f t="shared" si="141"/>
        <v>244H014G</v>
      </c>
      <c r="EO1323" s="47">
        <f t="shared" si="142"/>
        <v>45264</v>
      </c>
      <c r="EP1323" s="47">
        <f t="shared" si="143"/>
        <v>45240</v>
      </c>
      <c r="EQ1323" s="48" t="str">
        <f t="shared" ca="1" si="144"/>
        <v>Y</v>
      </c>
      <c r="ER1323" s="49">
        <f t="shared" si="145"/>
        <v>24</v>
      </c>
      <c r="ES1323" s="50"/>
      <c r="ET1323" s="51">
        <f t="shared" si="146"/>
        <v>24</v>
      </c>
      <c r="EU1323" s="52">
        <f t="shared" si="147"/>
        <v>144000</v>
      </c>
      <c r="EV1323" s="46"/>
      <c r="EW1323" s="23" t="s">
        <v>3721</v>
      </c>
    </row>
    <row r="1324" spans="1:153" ht="14.25" customHeight="1">
      <c r="A1324" s="8">
        <v>1317</v>
      </c>
      <c r="B1324" s="9" t="s">
        <v>3316</v>
      </c>
      <c r="C1324" s="10" t="s">
        <v>142</v>
      </c>
      <c r="D1324" s="10" t="s">
        <v>143</v>
      </c>
      <c r="E1324" s="10" t="s">
        <v>142</v>
      </c>
      <c r="F1324" s="9" t="s">
        <v>144</v>
      </c>
      <c r="G1324" s="10" t="s">
        <v>389</v>
      </c>
      <c r="H1324" s="9" t="s">
        <v>390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574</v>
      </c>
      <c r="N1324" s="9" t="s">
        <v>206</v>
      </c>
      <c r="O1324" s="9" t="s">
        <v>151</v>
      </c>
      <c r="P1324" s="9" t="s">
        <v>142</v>
      </c>
      <c r="Q1324" s="9" t="s">
        <v>575</v>
      </c>
      <c r="R1324" s="9" t="s">
        <v>336</v>
      </c>
      <c r="S1324" s="9" t="s">
        <v>305</v>
      </c>
      <c r="T1324" s="9" t="s">
        <v>306</v>
      </c>
      <c r="U1324" s="9" t="s">
        <v>337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3413</v>
      </c>
      <c r="AA1324" s="9" t="s">
        <v>577</v>
      </c>
      <c r="AB1324" s="12" t="s">
        <v>578</v>
      </c>
      <c r="AC1324" s="10" t="s">
        <v>3414</v>
      </c>
      <c r="AD1324" s="9" t="s">
        <v>577</v>
      </c>
      <c r="AE1324" s="13" t="s">
        <v>578</v>
      </c>
      <c r="AF1324" s="14" t="s">
        <v>407</v>
      </c>
      <c r="AG1324" s="10" t="s">
        <v>3421</v>
      </c>
      <c r="AH1324" s="11" t="s">
        <v>582</v>
      </c>
      <c r="AI1324" s="11" t="s">
        <v>583</v>
      </c>
      <c r="AJ1324" s="10" t="s">
        <v>584</v>
      </c>
      <c r="AK1324" s="11" t="s">
        <v>583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2.4</v>
      </c>
      <c r="AU1324" s="10" t="s">
        <v>142</v>
      </c>
      <c r="AV1324" s="16">
        <v>40000</v>
      </c>
      <c r="AW1324" s="16">
        <v>44000</v>
      </c>
      <c r="AX1324" s="16">
        <v>0</v>
      </c>
      <c r="AY1324" s="16">
        <v>4500</v>
      </c>
      <c r="AZ1324" s="16">
        <v>0</v>
      </c>
      <c r="BA1324" s="17">
        <v>45271</v>
      </c>
      <c r="BB1324" s="30" t="s">
        <v>175</v>
      </c>
      <c r="BC1324" s="18">
        <v>45119</v>
      </c>
      <c r="BD1324" s="17">
        <v>45473</v>
      </c>
      <c r="BE1324" s="17">
        <v>45504</v>
      </c>
      <c r="BF1324" s="17">
        <v>45245</v>
      </c>
      <c r="BG1324" s="10">
        <v>86215266</v>
      </c>
      <c r="BH1324" s="9" t="s">
        <v>258</v>
      </c>
      <c r="BI1324" s="19">
        <v>45292</v>
      </c>
      <c r="BJ1324" s="20">
        <v>45299</v>
      </c>
      <c r="BK1324" s="16">
        <v>4000</v>
      </c>
      <c r="BL1324" s="16">
        <v>9600</v>
      </c>
      <c r="BM1324" s="9" t="s">
        <v>177</v>
      </c>
      <c r="BN1324" s="9" t="s">
        <v>470</v>
      </c>
      <c r="BO1324" s="9" t="s">
        <v>156</v>
      </c>
      <c r="BP1324" s="17">
        <v>45336</v>
      </c>
      <c r="BQ1324" s="17" t="s">
        <v>156</v>
      </c>
      <c r="BR1324" s="17">
        <v>45336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>
        <v>45113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>
        <v>45240</v>
      </c>
      <c r="CD1324" s="10" t="s">
        <v>156</v>
      </c>
      <c r="CE1324" s="17">
        <v>45240</v>
      </c>
      <c r="CF1324" s="17" t="s">
        <v>156</v>
      </c>
      <c r="CG1324" s="17">
        <v>45118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>
        <v>45113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>
        <v>45275</v>
      </c>
      <c r="CX1324" s="10" t="s">
        <v>193</v>
      </c>
      <c r="CY1324" s="17">
        <v>45275</v>
      </c>
      <c r="CZ1324" s="17" t="s">
        <v>156</v>
      </c>
      <c r="DA1324" s="17">
        <v>45118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>
        <v>45289</v>
      </c>
      <c r="DH1324" s="10" t="s">
        <v>156</v>
      </c>
      <c r="DI1324" s="17">
        <v>45289</v>
      </c>
      <c r="DJ1324" s="17" t="s">
        <v>156</v>
      </c>
      <c r="DK1324" s="17">
        <v>45113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36</v>
      </c>
      <c r="DQ1324" s="16">
        <v>12</v>
      </c>
      <c r="DR1324" s="11">
        <v>12</v>
      </c>
      <c r="DS1324" s="16">
        <v>12</v>
      </c>
      <c r="DT1324" s="16">
        <v>0</v>
      </c>
      <c r="DU1324" s="11" t="s">
        <v>181</v>
      </c>
      <c r="DV1324" s="11" t="s">
        <v>182</v>
      </c>
      <c r="DW1324" s="27" t="s">
        <v>156</v>
      </c>
      <c r="DX1324" s="27" t="s">
        <v>156</v>
      </c>
      <c r="DY1324" s="20" t="s">
        <v>156</v>
      </c>
      <c r="DZ1324" s="16">
        <v>7</v>
      </c>
      <c r="EA1324" s="16">
        <v>30</v>
      </c>
      <c r="EB1324" s="27" t="s">
        <v>185</v>
      </c>
      <c r="EC1324" s="27" t="s">
        <v>185</v>
      </c>
      <c r="ED1324" s="27" t="s">
        <v>182</v>
      </c>
      <c r="EE1324" s="29">
        <v>45114.021493055552</v>
      </c>
      <c r="EF1324" s="28" t="s">
        <v>186</v>
      </c>
      <c r="EG1324" s="28" t="s">
        <v>156</v>
      </c>
      <c r="EH1324" s="28" t="s">
        <v>187</v>
      </c>
      <c r="EI1324" s="29">
        <v>45116.744317129633</v>
      </c>
      <c r="EJ1324" s="28" t="s">
        <v>186</v>
      </c>
      <c r="EK1324" s="28" t="s">
        <v>156</v>
      </c>
      <c r="EL1324" s="28" t="s">
        <v>187</v>
      </c>
      <c r="EM1324" s="45" t="s">
        <v>3713</v>
      </c>
      <c r="EN1324" s="46" t="str">
        <f t="shared" si="141"/>
        <v>244H014G</v>
      </c>
      <c r="EO1324" s="47">
        <f t="shared" si="142"/>
        <v>45299</v>
      </c>
      <c r="EP1324" s="47">
        <f t="shared" si="143"/>
        <v>45275</v>
      </c>
      <c r="EQ1324" s="48" t="str">
        <f t="shared" ca="1" si="144"/>
        <v>Y</v>
      </c>
      <c r="ER1324" s="49">
        <f t="shared" si="145"/>
        <v>24</v>
      </c>
      <c r="ES1324" s="50"/>
      <c r="ET1324" s="51">
        <f t="shared" si="146"/>
        <v>24</v>
      </c>
      <c r="EU1324" s="52">
        <f t="shared" si="147"/>
        <v>96000</v>
      </c>
      <c r="EV1324" s="46"/>
      <c r="EW1324" s="23" t="s">
        <v>3721</v>
      </c>
    </row>
    <row r="1325" spans="1:153" ht="14.25" customHeight="1">
      <c r="A1325" s="8">
        <v>1318</v>
      </c>
      <c r="B1325" s="9" t="s">
        <v>3316</v>
      </c>
      <c r="C1325" s="10" t="s">
        <v>142</v>
      </c>
      <c r="D1325" s="10" t="s">
        <v>143</v>
      </c>
      <c r="E1325" s="10" t="s">
        <v>142</v>
      </c>
      <c r="F1325" s="9" t="s">
        <v>144</v>
      </c>
      <c r="G1325" s="10" t="s">
        <v>389</v>
      </c>
      <c r="H1325" s="9" t="s">
        <v>390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574</v>
      </c>
      <c r="N1325" s="9" t="s">
        <v>206</v>
      </c>
      <c r="O1325" s="9" t="s">
        <v>151</v>
      </c>
      <c r="P1325" s="9" t="s">
        <v>142</v>
      </c>
      <c r="Q1325" s="9" t="s">
        <v>575</v>
      </c>
      <c r="R1325" s="9" t="s">
        <v>336</v>
      </c>
      <c r="S1325" s="9" t="s">
        <v>305</v>
      </c>
      <c r="T1325" s="9" t="s">
        <v>306</v>
      </c>
      <c r="U1325" s="9" t="s">
        <v>337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3413</v>
      </c>
      <c r="AA1325" s="9" t="s">
        <v>577</v>
      </c>
      <c r="AB1325" s="12" t="s">
        <v>578</v>
      </c>
      <c r="AC1325" s="10" t="s">
        <v>3414</v>
      </c>
      <c r="AD1325" s="9" t="s">
        <v>577</v>
      </c>
      <c r="AE1325" s="13" t="s">
        <v>578</v>
      </c>
      <c r="AF1325" s="14" t="s">
        <v>407</v>
      </c>
      <c r="AG1325" s="10" t="s">
        <v>3421</v>
      </c>
      <c r="AH1325" s="11" t="s">
        <v>582</v>
      </c>
      <c r="AI1325" s="11" t="s">
        <v>583</v>
      </c>
      <c r="AJ1325" s="10" t="s">
        <v>584</v>
      </c>
      <c r="AK1325" s="11" t="s">
        <v>583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2.4</v>
      </c>
      <c r="AU1325" s="10" t="s">
        <v>142</v>
      </c>
      <c r="AV1325" s="16">
        <v>40000</v>
      </c>
      <c r="AW1325" s="16">
        <v>44000</v>
      </c>
      <c r="AX1325" s="16">
        <v>0</v>
      </c>
      <c r="AY1325" s="16">
        <v>4500</v>
      </c>
      <c r="AZ1325" s="16">
        <v>0</v>
      </c>
      <c r="BA1325" s="17">
        <v>45271</v>
      </c>
      <c r="BB1325" s="30" t="s">
        <v>175</v>
      </c>
      <c r="BC1325" s="18">
        <v>45119</v>
      </c>
      <c r="BD1325" s="17">
        <v>45473</v>
      </c>
      <c r="BE1325" s="17">
        <v>45504</v>
      </c>
      <c r="BF1325" s="17">
        <v>45245</v>
      </c>
      <c r="BG1325" s="10">
        <v>86230226</v>
      </c>
      <c r="BH1325" s="9" t="s">
        <v>303</v>
      </c>
      <c r="BI1325" s="19">
        <v>45323</v>
      </c>
      <c r="BJ1325" s="20">
        <v>45327</v>
      </c>
      <c r="BK1325" s="16">
        <v>4000</v>
      </c>
      <c r="BL1325" s="16">
        <v>9600</v>
      </c>
      <c r="BM1325" s="9" t="s">
        <v>177</v>
      </c>
      <c r="BN1325" s="9" t="s">
        <v>470</v>
      </c>
      <c r="BO1325" s="9" t="s">
        <v>156</v>
      </c>
      <c r="BP1325" s="17">
        <v>45366</v>
      </c>
      <c r="BQ1325" s="17" t="s">
        <v>156</v>
      </c>
      <c r="BR1325" s="17" t="s">
        <v>156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 t="s">
        <v>156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>
        <v>45275</v>
      </c>
      <c r="CD1325" s="10" t="s">
        <v>156</v>
      </c>
      <c r="CE1325" s="17">
        <v>45275</v>
      </c>
      <c r="CF1325" s="17" t="s">
        <v>156</v>
      </c>
      <c r="CG1325" s="17">
        <v>45118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 t="s">
        <v>156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>
        <v>45303</v>
      </c>
      <c r="CX1325" s="10" t="s">
        <v>193</v>
      </c>
      <c r="CY1325" s="17">
        <v>45303</v>
      </c>
      <c r="CZ1325" s="17" t="s">
        <v>156</v>
      </c>
      <c r="DA1325" s="17">
        <v>45118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>
        <v>45317</v>
      </c>
      <c r="DH1325" s="10" t="s">
        <v>156</v>
      </c>
      <c r="DI1325" s="17">
        <v>45317</v>
      </c>
      <c r="DJ1325" s="17" t="s">
        <v>156</v>
      </c>
      <c r="DK1325" s="17">
        <v>45118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36</v>
      </c>
      <c r="DQ1325" s="16">
        <v>12</v>
      </c>
      <c r="DR1325" s="11">
        <v>12</v>
      </c>
      <c r="DS1325" s="16">
        <v>12</v>
      </c>
      <c r="DT1325" s="16">
        <v>0</v>
      </c>
      <c r="DU1325" s="11" t="s">
        <v>181</v>
      </c>
      <c r="DV1325" s="11" t="s">
        <v>182</v>
      </c>
      <c r="DW1325" s="27" t="s">
        <v>156</v>
      </c>
      <c r="DX1325" s="27" t="s">
        <v>156</v>
      </c>
      <c r="DY1325" s="20" t="s">
        <v>156</v>
      </c>
      <c r="DZ1325" s="16">
        <v>7</v>
      </c>
      <c r="EA1325" s="16">
        <v>30</v>
      </c>
      <c r="EB1325" s="27" t="s">
        <v>185</v>
      </c>
      <c r="EC1325" s="27" t="s">
        <v>185</v>
      </c>
      <c r="ED1325" s="27" t="s">
        <v>182</v>
      </c>
      <c r="EE1325" s="29">
        <v>45116.680856481478</v>
      </c>
      <c r="EF1325" s="28" t="s">
        <v>188</v>
      </c>
      <c r="EG1325" s="28" t="s">
        <v>189</v>
      </c>
      <c r="EH1325" s="28" t="s">
        <v>190</v>
      </c>
      <c r="EI1325" s="29">
        <v>45116.680856481478</v>
      </c>
      <c r="EJ1325" s="28" t="s">
        <v>188</v>
      </c>
      <c r="EK1325" s="28" t="s">
        <v>189</v>
      </c>
      <c r="EL1325" s="28" t="s">
        <v>190</v>
      </c>
      <c r="EM1325" s="45" t="s">
        <v>3713</v>
      </c>
      <c r="EN1325" s="46" t="str">
        <f t="shared" si="141"/>
        <v>244H014G</v>
      </c>
      <c r="EO1325" s="47">
        <f t="shared" si="142"/>
        <v>45329</v>
      </c>
      <c r="EP1325" s="47">
        <f t="shared" si="143"/>
        <v>45303</v>
      </c>
      <c r="EQ1325" s="48" t="str">
        <f t="shared" ca="1" si="144"/>
        <v>Y</v>
      </c>
      <c r="ER1325" s="49">
        <f t="shared" si="145"/>
        <v>26</v>
      </c>
      <c r="ES1325" s="50"/>
      <c r="ET1325" s="51">
        <f t="shared" si="146"/>
        <v>26</v>
      </c>
      <c r="EU1325" s="52">
        <f t="shared" si="147"/>
        <v>104000</v>
      </c>
      <c r="EV1325" s="46"/>
      <c r="EW1325" s="23" t="s">
        <v>3721</v>
      </c>
    </row>
    <row r="1326" spans="1:153" ht="14.25" customHeight="1">
      <c r="A1326" s="8">
        <v>1319</v>
      </c>
      <c r="B1326" s="9" t="s">
        <v>3316</v>
      </c>
      <c r="C1326" s="10" t="s">
        <v>142</v>
      </c>
      <c r="D1326" s="10" t="s">
        <v>143</v>
      </c>
      <c r="E1326" s="10" t="s">
        <v>142</v>
      </c>
      <c r="F1326" s="9" t="s">
        <v>144</v>
      </c>
      <c r="G1326" s="10" t="s">
        <v>389</v>
      </c>
      <c r="H1326" s="9" t="s">
        <v>390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574</v>
      </c>
      <c r="N1326" s="9" t="s">
        <v>206</v>
      </c>
      <c r="O1326" s="9" t="s">
        <v>151</v>
      </c>
      <c r="P1326" s="9" t="s">
        <v>142</v>
      </c>
      <c r="Q1326" s="9" t="s">
        <v>575</v>
      </c>
      <c r="R1326" s="9" t="s">
        <v>336</v>
      </c>
      <c r="S1326" s="9" t="s">
        <v>305</v>
      </c>
      <c r="T1326" s="9" t="s">
        <v>306</v>
      </c>
      <c r="U1326" s="9" t="s">
        <v>337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3413</v>
      </c>
      <c r="AA1326" s="9" t="s">
        <v>577</v>
      </c>
      <c r="AB1326" s="12" t="s">
        <v>578</v>
      </c>
      <c r="AC1326" s="10" t="s">
        <v>3414</v>
      </c>
      <c r="AD1326" s="9" t="s">
        <v>577</v>
      </c>
      <c r="AE1326" s="13" t="s">
        <v>578</v>
      </c>
      <c r="AF1326" s="14" t="s">
        <v>407</v>
      </c>
      <c r="AG1326" s="10" t="s">
        <v>3421</v>
      </c>
      <c r="AH1326" s="11" t="s">
        <v>582</v>
      </c>
      <c r="AI1326" s="11" t="s">
        <v>583</v>
      </c>
      <c r="AJ1326" s="10" t="s">
        <v>584</v>
      </c>
      <c r="AK1326" s="11" t="s">
        <v>583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2.4</v>
      </c>
      <c r="AU1326" s="10" t="s">
        <v>142</v>
      </c>
      <c r="AV1326" s="16">
        <v>40000</v>
      </c>
      <c r="AW1326" s="16">
        <v>44000</v>
      </c>
      <c r="AX1326" s="16">
        <v>0</v>
      </c>
      <c r="AY1326" s="16">
        <v>4500</v>
      </c>
      <c r="AZ1326" s="16">
        <v>0</v>
      </c>
      <c r="BA1326" s="17">
        <v>45271</v>
      </c>
      <c r="BB1326" s="30" t="s">
        <v>175</v>
      </c>
      <c r="BC1326" s="18">
        <v>45119</v>
      </c>
      <c r="BD1326" s="17">
        <v>45473</v>
      </c>
      <c r="BE1326" s="17">
        <v>45504</v>
      </c>
      <c r="BF1326" s="17">
        <v>45245</v>
      </c>
      <c r="BG1326" s="10">
        <v>86230227</v>
      </c>
      <c r="BH1326" s="9" t="s">
        <v>285</v>
      </c>
      <c r="BI1326" s="19">
        <v>45352</v>
      </c>
      <c r="BJ1326" s="20">
        <v>45355</v>
      </c>
      <c r="BK1326" s="16">
        <v>4000</v>
      </c>
      <c r="BL1326" s="16">
        <v>9600</v>
      </c>
      <c r="BM1326" s="9" t="s">
        <v>177</v>
      </c>
      <c r="BN1326" s="9" t="s">
        <v>470</v>
      </c>
      <c r="BO1326" s="9" t="s">
        <v>156</v>
      </c>
      <c r="BP1326" s="17">
        <v>45381</v>
      </c>
      <c r="BQ1326" s="17" t="s">
        <v>156</v>
      </c>
      <c r="BR1326" s="17" t="s">
        <v>156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 t="s">
        <v>156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>
        <v>45289</v>
      </c>
      <c r="CD1326" s="10" t="s">
        <v>156</v>
      </c>
      <c r="CE1326" s="17">
        <v>45289</v>
      </c>
      <c r="CF1326" s="17" t="s">
        <v>156</v>
      </c>
      <c r="CG1326" s="17">
        <v>45118</v>
      </c>
      <c r="CH1326" s="17" t="s">
        <v>156</v>
      </c>
      <c r="CI1326" s="16">
        <v>0</v>
      </c>
      <c r="CJ1326" s="10" t="s">
        <v>156</v>
      </c>
      <c r="CK1326" s="10" t="s">
        <v>156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 t="s">
        <v>156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>
        <v>45324</v>
      </c>
      <c r="CX1326" s="10" t="s">
        <v>193</v>
      </c>
      <c r="CY1326" s="17">
        <v>45324</v>
      </c>
      <c r="CZ1326" s="17" t="s">
        <v>156</v>
      </c>
      <c r="DA1326" s="17">
        <v>45118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>
        <v>45331</v>
      </c>
      <c r="DH1326" s="10" t="s">
        <v>156</v>
      </c>
      <c r="DI1326" s="17">
        <v>45331</v>
      </c>
      <c r="DJ1326" s="17" t="s">
        <v>156</v>
      </c>
      <c r="DK1326" s="17">
        <v>45118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36</v>
      </c>
      <c r="DQ1326" s="16">
        <v>12</v>
      </c>
      <c r="DR1326" s="11">
        <v>12</v>
      </c>
      <c r="DS1326" s="16">
        <v>12</v>
      </c>
      <c r="DT1326" s="16">
        <v>0</v>
      </c>
      <c r="DU1326" s="11" t="s">
        <v>181</v>
      </c>
      <c r="DV1326" s="11" t="s">
        <v>182</v>
      </c>
      <c r="DW1326" s="27" t="s">
        <v>156</v>
      </c>
      <c r="DX1326" s="27" t="s">
        <v>156</v>
      </c>
      <c r="DY1326" s="20" t="s">
        <v>156</v>
      </c>
      <c r="DZ1326" s="16">
        <v>7</v>
      </c>
      <c r="EA1326" s="16">
        <v>30</v>
      </c>
      <c r="EB1326" s="27" t="s">
        <v>185</v>
      </c>
      <c r="EC1326" s="27" t="s">
        <v>185</v>
      </c>
      <c r="ED1326" s="27" t="s">
        <v>182</v>
      </c>
      <c r="EE1326" s="29">
        <v>45116.680856481478</v>
      </c>
      <c r="EF1326" s="28" t="s">
        <v>188</v>
      </c>
      <c r="EG1326" s="28" t="s">
        <v>189</v>
      </c>
      <c r="EH1326" s="28" t="s">
        <v>190</v>
      </c>
      <c r="EI1326" s="29">
        <v>45116.680856481478</v>
      </c>
      <c r="EJ1326" s="28" t="s">
        <v>188</v>
      </c>
      <c r="EK1326" s="28" t="s">
        <v>189</v>
      </c>
      <c r="EL1326" s="28" t="s">
        <v>190</v>
      </c>
      <c r="EM1326" s="45" t="s">
        <v>3713</v>
      </c>
      <c r="EN1326" s="46" t="str">
        <f t="shared" si="141"/>
        <v>244H014G</v>
      </c>
      <c r="EO1326" s="47">
        <f t="shared" si="142"/>
        <v>45344</v>
      </c>
      <c r="EP1326" s="47">
        <f t="shared" si="143"/>
        <v>45324</v>
      </c>
      <c r="EQ1326" s="48" t="str">
        <f t="shared" ca="1" si="144"/>
        <v>Y</v>
      </c>
      <c r="ER1326" s="49">
        <f t="shared" si="145"/>
        <v>20</v>
      </c>
      <c r="ES1326" s="50"/>
      <c r="ET1326" s="51">
        <f t="shared" si="146"/>
        <v>20</v>
      </c>
      <c r="EU1326" s="52">
        <f t="shared" si="147"/>
        <v>80000</v>
      </c>
      <c r="EV1326" s="46"/>
      <c r="EW1326" s="23" t="s">
        <v>3721</v>
      </c>
    </row>
    <row r="1327" spans="1:153" ht="14.25" hidden="1" customHeight="1">
      <c r="A1327" s="8">
        <v>1320</v>
      </c>
      <c r="B1327" s="9" t="s">
        <v>3316</v>
      </c>
      <c r="C1327" s="10" t="s">
        <v>142</v>
      </c>
      <c r="D1327" s="10" t="s">
        <v>143</v>
      </c>
      <c r="E1327" s="10" t="s">
        <v>142</v>
      </c>
      <c r="F1327" s="9" t="s">
        <v>144</v>
      </c>
      <c r="G1327" s="10" t="s">
        <v>389</v>
      </c>
      <c r="H1327" s="9" t="s">
        <v>390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574</v>
      </c>
      <c r="N1327" s="9" t="s">
        <v>206</v>
      </c>
      <c r="O1327" s="9" t="s">
        <v>151</v>
      </c>
      <c r="P1327" s="9" t="s">
        <v>142</v>
      </c>
      <c r="Q1327" s="9" t="s">
        <v>575</v>
      </c>
      <c r="R1327" s="9" t="s">
        <v>336</v>
      </c>
      <c r="S1327" s="9" t="s">
        <v>305</v>
      </c>
      <c r="T1327" s="9" t="s">
        <v>306</v>
      </c>
      <c r="U1327" s="9" t="s">
        <v>337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3413</v>
      </c>
      <c r="AA1327" s="9" t="s">
        <v>577</v>
      </c>
      <c r="AB1327" s="12" t="s">
        <v>578</v>
      </c>
      <c r="AC1327" s="10" t="s">
        <v>3414</v>
      </c>
      <c r="AD1327" s="9" t="s">
        <v>577</v>
      </c>
      <c r="AE1327" s="13" t="s">
        <v>578</v>
      </c>
      <c r="AF1327" s="14" t="s">
        <v>407</v>
      </c>
      <c r="AG1327" s="10" t="s">
        <v>3421</v>
      </c>
      <c r="AH1327" s="11" t="s">
        <v>582</v>
      </c>
      <c r="AI1327" s="11" t="s">
        <v>583</v>
      </c>
      <c r="AJ1327" s="10" t="s">
        <v>584</v>
      </c>
      <c r="AK1327" s="11" t="s">
        <v>583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2.4</v>
      </c>
      <c r="AU1327" s="10" t="s">
        <v>142</v>
      </c>
      <c r="AV1327" s="16">
        <v>40000</v>
      </c>
      <c r="AW1327" s="16">
        <v>44000</v>
      </c>
      <c r="AX1327" s="16">
        <v>0</v>
      </c>
      <c r="AY1327" s="16">
        <v>4500</v>
      </c>
      <c r="AZ1327" s="16">
        <v>0</v>
      </c>
      <c r="BA1327" s="17">
        <v>45271</v>
      </c>
      <c r="BB1327" s="30" t="s">
        <v>246</v>
      </c>
      <c r="BC1327" s="18" t="s">
        <v>156</v>
      </c>
      <c r="BD1327" s="17">
        <v>45473</v>
      </c>
      <c r="BE1327" s="17">
        <v>45504</v>
      </c>
      <c r="BF1327" s="17">
        <v>45245</v>
      </c>
      <c r="BG1327" s="10">
        <v>86230228</v>
      </c>
      <c r="BH1327" s="9" t="s">
        <v>289</v>
      </c>
      <c r="BI1327" s="19">
        <v>45352</v>
      </c>
      <c r="BJ1327" s="20">
        <v>45355</v>
      </c>
      <c r="BK1327" s="16">
        <v>4000</v>
      </c>
      <c r="BL1327" s="16">
        <v>9600</v>
      </c>
      <c r="BM1327" s="9" t="s">
        <v>177</v>
      </c>
      <c r="BN1327" s="9" t="s">
        <v>226</v>
      </c>
      <c r="BO1327" s="9" t="s">
        <v>156</v>
      </c>
      <c r="BP1327" s="17">
        <v>45381</v>
      </c>
      <c r="BQ1327" s="17" t="s">
        <v>156</v>
      </c>
      <c r="BR1327" s="17" t="s">
        <v>156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 t="s">
        <v>156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>
        <v>45289</v>
      </c>
      <c r="CD1327" s="10" t="s">
        <v>156</v>
      </c>
      <c r="CE1327" s="17">
        <v>45289</v>
      </c>
      <c r="CF1327" s="17" t="s">
        <v>156</v>
      </c>
      <c r="CG1327" s="17">
        <v>45118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 t="s">
        <v>156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193</v>
      </c>
      <c r="CY1327" s="17" t="s">
        <v>156</v>
      </c>
      <c r="CZ1327" s="17" t="s">
        <v>156</v>
      </c>
      <c r="DA1327" s="17" t="s">
        <v>156</v>
      </c>
      <c r="DB1327" s="17" t="s">
        <v>156</v>
      </c>
      <c r="DC1327" s="16">
        <v>0</v>
      </c>
      <c r="DD1327" s="10" t="s">
        <v>156</v>
      </c>
      <c r="DE1327" s="10" t="s">
        <v>156</v>
      </c>
      <c r="DF1327" s="18" t="s">
        <v>156</v>
      </c>
      <c r="DG1327" s="17" t="s">
        <v>156</v>
      </c>
      <c r="DH1327" s="10" t="s">
        <v>156</v>
      </c>
      <c r="DI1327" s="17" t="s">
        <v>156</v>
      </c>
      <c r="DJ1327" s="17" t="s">
        <v>156</v>
      </c>
      <c r="DK1327" s="17" t="s">
        <v>156</v>
      </c>
      <c r="DL1327" s="17" t="s">
        <v>156</v>
      </c>
      <c r="DM1327" s="16">
        <v>0</v>
      </c>
      <c r="DN1327" s="10" t="s">
        <v>156</v>
      </c>
      <c r="DO1327" s="10" t="s">
        <v>156</v>
      </c>
      <c r="DP1327" s="16">
        <v>36</v>
      </c>
      <c r="DQ1327" s="16">
        <v>12</v>
      </c>
      <c r="DR1327" s="11">
        <v>12</v>
      </c>
      <c r="DS1327" s="16">
        <v>12</v>
      </c>
      <c r="DT1327" s="16">
        <v>0</v>
      </c>
      <c r="DU1327" s="11" t="s">
        <v>181</v>
      </c>
      <c r="DV1327" s="11" t="s">
        <v>182</v>
      </c>
      <c r="DW1327" s="27" t="s">
        <v>156</v>
      </c>
      <c r="DX1327" s="27" t="s">
        <v>156</v>
      </c>
      <c r="DY1327" s="20" t="s">
        <v>156</v>
      </c>
      <c r="DZ1327" s="16">
        <v>7</v>
      </c>
      <c r="EA1327" s="16">
        <v>30</v>
      </c>
      <c r="EB1327" s="27" t="s">
        <v>185</v>
      </c>
      <c r="EC1327" s="27" t="s">
        <v>185</v>
      </c>
      <c r="ED1327" s="27" t="s">
        <v>182</v>
      </c>
      <c r="EE1327" s="29">
        <v>45116.680856481478</v>
      </c>
      <c r="EF1327" s="28" t="s">
        <v>188</v>
      </c>
      <c r="EG1327" s="28" t="s">
        <v>189</v>
      </c>
      <c r="EH1327" s="28" t="s">
        <v>190</v>
      </c>
      <c r="EI1327" s="29">
        <v>45116.680856481478</v>
      </c>
      <c r="EJ1327" s="28" t="s">
        <v>188</v>
      </c>
      <c r="EK1327" s="28" t="s">
        <v>189</v>
      </c>
      <c r="EL1327" s="28" t="s">
        <v>190</v>
      </c>
      <c r="EM1327" s="45"/>
      <c r="EN1327" s="46" t="str">
        <f t="shared" si="141"/>
        <v>244H014G</v>
      </c>
      <c r="EO1327" s="47">
        <f t="shared" si="142"/>
        <v>45344</v>
      </c>
      <c r="EP1327" s="47" t="str">
        <f t="shared" si="143"/>
        <v/>
      </c>
      <c r="EQ1327" s="48" t="str">
        <f t="shared" ca="1" si="144"/>
        <v>Y</v>
      </c>
      <c r="ER1327" s="49" t="str">
        <f t="shared" si="145"/>
        <v/>
      </c>
      <c r="ES1327" s="50"/>
      <c r="ET1327" s="51" t="str">
        <f t="shared" si="146"/>
        <v/>
      </c>
      <c r="EU1327" s="52" t="str">
        <f t="shared" si="147"/>
        <v/>
      </c>
      <c r="EV1327" s="46"/>
      <c r="EW1327" s="23" t="s">
        <v>3717</v>
      </c>
    </row>
    <row r="1328" spans="1:153" ht="14.25" customHeight="1">
      <c r="A1328" s="8">
        <v>1321</v>
      </c>
      <c r="B1328" s="9" t="s">
        <v>3316</v>
      </c>
      <c r="C1328" s="10" t="s">
        <v>142</v>
      </c>
      <c r="D1328" s="10" t="s">
        <v>143</v>
      </c>
      <c r="E1328" s="10" t="s">
        <v>142</v>
      </c>
      <c r="F1328" s="9" t="s">
        <v>144</v>
      </c>
      <c r="G1328" s="10" t="s">
        <v>389</v>
      </c>
      <c r="H1328" s="9" t="s">
        <v>390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574</v>
      </c>
      <c r="N1328" s="9" t="s">
        <v>206</v>
      </c>
      <c r="O1328" s="9" t="s">
        <v>151</v>
      </c>
      <c r="P1328" s="9" t="s">
        <v>142</v>
      </c>
      <c r="Q1328" s="9" t="s">
        <v>575</v>
      </c>
      <c r="R1328" s="9" t="s">
        <v>336</v>
      </c>
      <c r="S1328" s="9" t="s">
        <v>305</v>
      </c>
      <c r="T1328" s="9" t="s">
        <v>306</v>
      </c>
      <c r="U1328" s="9" t="s">
        <v>337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3413</v>
      </c>
      <c r="AA1328" s="9" t="s">
        <v>577</v>
      </c>
      <c r="AB1328" s="12" t="s">
        <v>578</v>
      </c>
      <c r="AC1328" s="10" t="s">
        <v>3414</v>
      </c>
      <c r="AD1328" s="9" t="s">
        <v>577</v>
      </c>
      <c r="AE1328" s="13" t="s">
        <v>578</v>
      </c>
      <c r="AF1328" s="14" t="s">
        <v>407</v>
      </c>
      <c r="AG1328" s="10" t="s">
        <v>3424</v>
      </c>
      <c r="AH1328" s="11" t="s">
        <v>592</v>
      </c>
      <c r="AI1328" s="11" t="s">
        <v>593</v>
      </c>
      <c r="AJ1328" s="10" t="s">
        <v>594</v>
      </c>
      <c r="AK1328" s="11" t="s">
        <v>593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2.4</v>
      </c>
      <c r="AU1328" s="10" t="s">
        <v>206</v>
      </c>
      <c r="AV1328" s="16">
        <v>10000</v>
      </c>
      <c r="AW1328" s="16">
        <v>11000</v>
      </c>
      <c r="AX1328" s="16">
        <v>0</v>
      </c>
      <c r="AY1328" s="16">
        <v>500</v>
      </c>
      <c r="AZ1328" s="16">
        <v>0</v>
      </c>
      <c r="BA1328" s="17">
        <v>45271</v>
      </c>
      <c r="BB1328" s="30" t="s">
        <v>175</v>
      </c>
      <c r="BC1328" s="18">
        <v>45119</v>
      </c>
      <c r="BD1328" s="17">
        <v>45473</v>
      </c>
      <c r="BE1328" s="17">
        <v>45504</v>
      </c>
      <c r="BF1328" s="17">
        <v>45245</v>
      </c>
      <c r="BG1328" s="10">
        <v>86234444</v>
      </c>
      <c r="BH1328" s="9" t="s">
        <v>414</v>
      </c>
      <c r="BI1328" s="19">
        <v>45200</v>
      </c>
      <c r="BJ1328" s="20">
        <v>45229</v>
      </c>
      <c r="BK1328" s="16">
        <v>4800</v>
      </c>
      <c r="BL1328" s="16">
        <v>11520</v>
      </c>
      <c r="BM1328" s="9" t="s">
        <v>177</v>
      </c>
      <c r="BN1328" s="9" t="s">
        <v>470</v>
      </c>
      <c r="BO1328" s="9" t="s">
        <v>156</v>
      </c>
      <c r="BP1328" s="17">
        <v>45271</v>
      </c>
      <c r="BQ1328" s="17" t="s">
        <v>156</v>
      </c>
      <c r="BR1328" s="17">
        <v>45271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>
        <v>45117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45142</v>
      </c>
      <c r="CD1328" s="10" t="s">
        <v>156</v>
      </c>
      <c r="CE1328" s="17">
        <v>45142</v>
      </c>
      <c r="CF1328" s="17" t="s">
        <v>156</v>
      </c>
      <c r="CG1328" s="17">
        <v>45118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>
        <v>45117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45205</v>
      </c>
      <c r="CX1328" s="10" t="s">
        <v>193</v>
      </c>
      <c r="CY1328" s="17">
        <v>45205</v>
      </c>
      <c r="CZ1328" s="17" t="s">
        <v>156</v>
      </c>
      <c r="DA1328" s="17">
        <v>45118</v>
      </c>
      <c r="DB1328" s="17" t="s">
        <v>156</v>
      </c>
      <c r="DC1328" s="16">
        <v>0</v>
      </c>
      <c r="DD1328" s="10" t="s">
        <v>156</v>
      </c>
      <c r="DE1328" s="10" t="s">
        <v>156</v>
      </c>
      <c r="DF1328" s="18" t="s">
        <v>156</v>
      </c>
      <c r="DG1328" s="17">
        <v>45219</v>
      </c>
      <c r="DH1328" s="10" t="s">
        <v>156</v>
      </c>
      <c r="DI1328" s="17">
        <v>45219</v>
      </c>
      <c r="DJ1328" s="17" t="s">
        <v>156</v>
      </c>
      <c r="DK1328" s="17">
        <v>45118</v>
      </c>
      <c r="DL1328" s="17" t="s">
        <v>156</v>
      </c>
      <c r="DM1328" s="16">
        <v>0</v>
      </c>
      <c r="DN1328" s="10" t="s">
        <v>156</v>
      </c>
      <c r="DO1328" s="10" t="s">
        <v>156</v>
      </c>
      <c r="DP1328" s="16">
        <v>36</v>
      </c>
      <c r="DQ1328" s="16">
        <v>12</v>
      </c>
      <c r="DR1328" s="11">
        <v>12</v>
      </c>
      <c r="DS1328" s="16">
        <v>12</v>
      </c>
      <c r="DT1328" s="16">
        <v>0</v>
      </c>
      <c r="DU1328" s="11" t="s">
        <v>181</v>
      </c>
      <c r="DV1328" s="11" t="s">
        <v>182</v>
      </c>
      <c r="DW1328" s="27" t="s">
        <v>156</v>
      </c>
      <c r="DX1328" s="27" t="s">
        <v>156</v>
      </c>
      <c r="DY1328" s="20" t="s">
        <v>3014</v>
      </c>
      <c r="DZ1328" s="16">
        <v>7</v>
      </c>
      <c r="EA1328" s="16">
        <v>30</v>
      </c>
      <c r="EB1328" s="27" t="s">
        <v>185</v>
      </c>
      <c r="EC1328" s="27" t="s">
        <v>185</v>
      </c>
      <c r="ED1328" s="27" t="s">
        <v>182</v>
      </c>
      <c r="EE1328" s="29">
        <v>45118.289861111109</v>
      </c>
      <c r="EF1328" s="28" t="s">
        <v>186</v>
      </c>
      <c r="EG1328" s="28" t="s">
        <v>156</v>
      </c>
      <c r="EH1328" s="28" t="s">
        <v>187</v>
      </c>
      <c r="EI1328" s="29">
        <v>45118.567106481481</v>
      </c>
      <c r="EJ1328" s="28" t="s">
        <v>186</v>
      </c>
      <c r="EK1328" s="28" t="s">
        <v>156</v>
      </c>
      <c r="EL1328" s="28" t="s">
        <v>3381</v>
      </c>
      <c r="EM1328" s="45" t="s">
        <v>3713</v>
      </c>
      <c r="EN1328" s="46" t="str">
        <f t="shared" si="141"/>
        <v>244H014H</v>
      </c>
      <c r="EO1328" s="47">
        <f t="shared" si="142"/>
        <v>45234</v>
      </c>
      <c r="EP1328" s="47">
        <f t="shared" si="143"/>
        <v>45205</v>
      </c>
      <c r="EQ1328" s="48" t="str">
        <f t="shared" ca="1" si="144"/>
        <v>Y</v>
      </c>
      <c r="ER1328" s="49">
        <f t="shared" si="145"/>
        <v>29</v>
      </c>
      <c r="ES1328" s="50"/>
      <c r="ET1328" s="51">
        <f t="shared" si="146"/>
        <v>29</v>
      </c>
      <c r="EU1328" s="52">
        <f t="shared" si="147"/>
        <v>139200</v>
      </c>
      <c r="EV1328" s="46"/>
      <c r="EW1328" s="23" t="s">
        <v>3721</v>
      </c>
    </row>
    <row r="1329" spans="1:153" ht="14.25" customHeight="1">
      <c r="A1329" s="8">
        <v>1322</v>
      </c>
      <c r="B1329" s="9" t="s">
        <v>3316</v>
      </c>
      <c r="C1329" s="10" t="s">
        <v>142</v>
      </c>
      <c r="D1329" s="10" t="s">
        <v>143</v>
      </c>
      <c r="E1329" s="10" t="s">
        <v>142</v>
      </c>
      <c r="F1329" s="9" t="s">
        <v>144</v>
      </c>
      <c r="G1329" s="10" t="s">
        <v>389</v>
      </c>
      <c r="H1329" s="9" t="s">
        <v>390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574</v>
      </c>
      <c r="N1329" s="9" t="s">
        <v>206</v>
      </c>
      <c r="O1329" s="9" t="s">
        <v>151</v>
      </c>
      <c r="P1329" s="9" t="s">
        <v>142</v>
      </c>
      <c r="Q1329" s="9" t="s">
        <v>575</v>
      </c>
      <c r="R1329" s="9" t="s">
        <v>336</v>
      </c>
      <c r="S1329" s="9" t="s">
        <v>305</v>
      </c>
      <c r="T1329" s="9" t="s">
        <v>306</v>
      </c>
      <c r="U1329" s="9" t="s">
        <v>337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3413</v>
      </c>
      <c r="AA1329" s="9" t="s">
        <v>577</v>
      </c>
      <c r="AB1329" s="12" t="s">
        <v>578</v>
      </c>
      <c r="AC1329" s="10" t="s">
        <v>3414</v>
      </c>
      <c r="AD1329" s="9" t="s">
        <v>577</v>
      </c>
      <c r="AE1329" s="13" t="s">
        <v>578</v>
      </c>
      <c r="AF1329" s="14" t="s">
        <v>407</v>
      </c>
      <c r="AG1329" s="10" t="s">
        <v>3424</v>
      </c>
      <c r="AH1329" s="11" t="s">
        <v>592</v>
      </c>
      <c r="AI1329" s="11" t="s">
        <v>593</v>
      </c>
      <c r="AJ1329" s="10" t="s">
        <v>594</v>
      </c>
      <c r="AK1329" s="11" t="s">
        <v>593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2.4</v>
      </c>
      <c r="AU1329" s="10" t="s">
        <v>206</v>
      </c>
      <c r="AV1329" s="16">
        <v>10000</v>
      </c>
      <c r="AW1329" s="16">
        <v>11000</v>
      </c>
      <c r="AX1329" s="16">
        <v>0</v>
      </c>
      <c r="AY1329" s="16">
        <v>500</v>
      </c>
      <c r="AZ1329" s="16">
        <v>0</v>
      </c>
      <c r="BA1329" s="17">
        <v>45271</v>
      </c>
      <c r="BB1329" s="30" t="s">
        <v>175</v>
      </c>
      <c r="BC1329" s="18">
        <v>45119</v>
      </c>
      <c r="BD1329" s="17">
        <v>45473</v>
      </c>
      <c r="BE1329" s="17">
        <v>45504</v>
      </c>
      <c r="BF1329" s="17">
        <v>45245</v>
      </c>
      <c r="BG1329" s="10">
        <v>85899508</v>
      </c>
      <c r="BH1329" s="9" t="s">
        <v>319</v>
      </c>
      <c r="BI1329" s="19">
        <v>45231</v>
      </c>
      <c r="BJ1329" s="20">
        <v>45236</v>
      </c>
      <c r="BK1329" s="16">
        <v>3792</v>
      </c>
      <c r="BL1329" s="16">
        <v>9101</v>
      </c>
      <c r="BM1329" s="9" t="s">
        <v>177</v>
      </c>
      <c r="BN1329" s="9" t="s">
        <v>436</v>
      </c>
      <c r="BO1329" s="9" t="s">
        <v>156</v>
      </c>
      <c r="BP1329" s="17">
        <v>45245</v>
      </c>
      <c r="BQ1329" s="17" t="s">
        <v>156</v>
      </c>
      <c r="BR1329" s="17" t="s">
        <v>156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 t="s">
        <v>156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>
        <v>45093</v>
      </c>
      <c r="CD1329" s="10" t="s">
        <v>156</v>
      </c>
      <c r="CE1329" s="17" t="s">
        <v>156</v>
      </c>
      <c r="CF1329" s="17" t="s">
        <v>156</v>
      </c>
      <c r="CG1329" s="17" t="s">
        <v>156</v>
      </c>
      <c r="CH1329" s="17">
        <v>45093</v>
      </c>
      <c r="CI1329" s="16">
        <v>6000</v>
      </c>
      <c r="CJ1329" s="10" t="s">
        <v>3425</v>
      </c>
      <c r="CK1329" s="10" t="s">
        <v>661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 t="s">
        <v>156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>
        <v>45114</v>
      </c>
      <c r="CX1329" s="10" t="s">
        <v>193</v>
      </c>
      <c r="CY1329" s="17" t="s">
        <v>156</v>
      </c>
      <c r="CZ1329" s="17" t="s">
        <v>156</v>
      </c>
      <c r="DA1329" s="17" t="s">
        <v>156</v>
      </c>
      <c r="DB1329" s="17">
        <v>45112</v>
      </c>
      <c r="DC1329" s="16">
        <v>3792</v>
      </c>
      <c r="DD1329" s="10" t="s">
        <v>3426</v>
      </c>
      <c r="DE1329" s="10" t="s">
        <v>659</v>
      </c>
      <c r="DF1329" s="18" t="s">
        <v>156</v>
      </c>
      <c r="DG1329" s="17">
        <v>45146</v>
      </c>
      <c r="DH1329" s="10" t="s">
        <v>156</v>
      </c>
      <c r="DI1329" s="17" t="s">
        <v>156</v>
      </c>
      <c r="DJ1329" s="17" t="s">
        <v>156</v>
      </c>
      <c r="DK1329" s="17" t="s">
        <v>156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36</v>
      </c>
      <c r="DQ1329" s="16">
        <v>12</v>
      </c>
      <c r="DR1329" s="11">
        <v>12</v>
      </c>
      <c r="DS1329" s="16">
        <v>12</v>
      </c>
      <c r="DT1329" s="16">
        <v>0</v>
      </c>
      <c r="DU1329" s="11" t="s">
        <v>181</v>
      </c>
      <c r="DV1329" s="11" t="s">
        <v>182</v>
      </c>
      <c r="DW1329" s="27" t="s">
        <v>156</v>
      </c>
      <c r="DX1329" s="27" t="s">
        <v>156</v>
      </c>
      <c r="DY1329" s="20" t="s">
        <v>156</v>
      </c>
      <c r="DZ1329" s="16">
        <v>7</v>
      </c>
      <c r="EA1329" s="16">
        <v>30</v>
      </c>
      <c r="EB1329" s="27" t="s">
        <v>185</v>
      </c>
      <c r="EC1329" s="27" t="s">
        <v>185</v>
      </c>
      <c r="ED1329" s="27" t="s">
        <v>182</v>
      </c>
      <c r="EE1329" s="29">
        <v>45086.305347222224</v>
      </c>
      <c r="EF1329" s="28" t="s">
        <v>188</v>
      </c>
      <c r="EG1329" s="28" t="s">
        <v>189</v>
      </c>
      <c r="EH1329" s="28" t="s">
        <v>190</v>
      </c>
      <c r="EI1329" s="29">
        <v>45118.819201388891</v>
      </c>
      <c r="EJ1329" s="28" t="s">
        <v>197</v>
      </c>
      <c r="EK1329" s="28" t="s">
        <v>156</v>
      </c>
      <c r="EL1329" s="28" t="s">
        <v>198</v>
      </c>
      <c r="EM1329" s="45" t="s">
        <v>3713</v>
      </c>
      <c r="EN1329" s="46" t="str">
        <f t="shared" si="141"/>
        <v>244H014H</v>
      </c>
      <c r="EO1329" s="47">
        <f t="shared" si="142"/>
        <v>45208</v>
      </c>
      <c r="EP1329" s="47">
        <f t="shared" si="143"/>
        <v>45114</v>
      </c>
      <c r="EQ1329" s="48" t="str">
        <f t="shared" ca="1" si="144"/>
        <v>Past</v>
      </c>
      <c r="ER1329" s="49">
        <f t="shared" si="145"/>
        <v>94</v>
      </c>
      <c r="ES1329" s="50"/>
      <c r="ET1329" s="51">
        <f t="shared" si="146"/>
        <v>94</v>
      </c>
      <c r="EU1329" s="52">
        <f t="shared" si="147"/>
        <v>356448</v>
      </c>
      <c r="EV1329" s="46"/>
      <c r="EW1329" s="23" t="s">
        <v>3714</v>
      </c>
    </row>
    <row r="1330" spans="1:153" ht="14.25" customHeight="1">
      <c r="A1330" s="8">
        <v>1323</v>
      </c>
      <c r="B1330" s="9" t="s">
        <v>3316</v>
      </c>
      <c r="C1330" s="10" t="s">
        <v>142</v>
      </c>
      <c r="D1330" s="10" t="s">
        <v>143</v>
      </c>
      <c r="E1330" s="10" t="s">
        <v>142</v>
      </c>
      <c r="F1330" s="9" t="s">
        <v>144</v>
      </c>
      <c r="G1330" s="10" t="s">
        <v>389</v>
      </c>
      <c r="H1330" s="9" t="s">
        <v>390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574</v>
      </c>
      <c r="N1330" s="9" t="s">
        <v>206</v>
      </c>
      <c r="O1330" s="9" t="s">
        <v>151</v>
      </c>
      <c r="P1330" s="9" t="s">
        <v>142</v>
      </c>
      <c r="Q1330" s="9" t="s">
        <v>575</v>
      </c>
      <c r="R1330" s="9" t="s">
        <v>336</v>
      </c>
      <c r="S1330" s="9" t="s">
        <v>305</v>
      </c>
      <c r="T1330" s="9" t="s">
        <v>306</v>
      </c>
      <c r="U1330" s="9" t="s">
        <v>337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3413</v>
      </c>
      <c r="AA1330" s="9" t="s">
        <v>577</v>
      </c>
      <c r="AB1330" s="12" t="s">
        <v>578</v>
      </c>
      <c r="AC1330" s="10" t="s">
        <v>3414</v>
      </c>
      <c r="AD1330" s="9" t="s">
        <v>577</v>
      </c>
      <c r="AE1330" s="13" t="s">
        <v>578</v>
      </c>
      <c r="AF1330" s="14" t="s">
        <v>407</v>
      </c>
      <c r="AG1330" s="10" t="s">
        <v>3424</v>
      </c>
      <c r="AH1330" s="11" t="s">
        <v>592</v>
      </c>
      <c r="AI1330" s="11" t="s">
        <v>593</v>
      </c>
      <c r="AJ1330" s="10" t="s">
        <v>594</v>
      </c>
      <c r="AK1330" s="11" t="s">
        <v>593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2.4</v>
      </c>
      <c r="AU1330" s="10" t="s">
        <v>206</v>
      </c>
      <c r="AV1330" s="16">
        <v>10000</v>
      </c>
      <c r="AW1330" s="16">
        <v>11000</v>
      </c>
      <c r="AX1330" s="16">
        <v>0</v>
      </c>
      <c r="AY1330" s="16">
        <v>500</v>
      </c>
      <c r="AZ1330" s="16">
        <v>0</v>
      </c>
      <c r="BA1330" s="17">
        <v>45271</v>
      </c>
      <c r="BB1330" s="30" t="s">
        <v>175</v>
      </c>
      <c r="BC1330" s="18">
        <v>45119</v>
      </c>
      <c r="BD1330" s="17">
        <v>45473</v>
      </c>
      <c r="BE1330" s="17">
        <v>45504</v>
      </c>
      <c r="BF1330" s="17">
        <v>45245</v>
      </c>
      <c r="BG1330" s="10">
        <v>86216464</v>
      </c>
      <c r="BH1330" s="9" t="s">
        <v>321</v>
      </c>
      <c r="BI1330" s="19">
        <v>45261</v>
      </c>
      <c r="BJ1330" s="20">
        <v>45264</v>
      </c>
      <c r="BK1330" s="16">
        <v>3000</v>
      </c>
      <c r="BL1330" s="16">
        <v>7200</v>
      </c>
      <c r="BM1330" s="9" t="s">
        <v>177</v>
      </c>
      <c r="BN1330" s="9" t="s">
        <v>470</v>
      </c>
      <c r="BO1330" s="9" t="s">
        <v>156</v>
      </c>
      <c r="BP1330" s="17">
        <v>45301</v>
      </c>
      <c r="BQ1330" s="17" t="s">
        <v>156</v>
      </c>
      <c r="BR1330" s="17">
        <v>45301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>
        <v>45113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>
        <v>45170</v>
      </c>
      <c r="CD1330" s="10" t="s">
        <v>156</v>
      </c>
      <c r="CE1330" s="17">
        <v>45170</v>
      </c>
      <c r="CF1330" s="17" t="s">
        <v>156</v>
      </c>
      <c r="CG1330" s="17">
        <v>45118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>
        <v>45113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>
        <v>45240</v>
      </c>
      <c r="CX1330" s="10" t="s">
        <v>193</v>
      </c>
      <c r="CY1330" s="17">
        <v>45240</v>
      </c>
      <c r="CZ1330" s="17" t="s">
        <v>156</v>
      </c>
      <c r="DA1330" s="17">
        <v>45118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>
        <v>45254</v>
      </c>
      <c r="DH1330" s="10" t="s">
        <v>156</v>
      </c>
      <c r="DI1330" s="17">
        <v>45254</v>
      </c>
      <c r="DJ1330" s="17" t="s">
        <v>156</v>
      </c>
      <c r="DK1330" s="17">
        <v>45113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36</v>
      </c>
      <c r="DQ1330" s="16">
        <v>12</v>
      </c>
      <c r="DR1330" s="11">
        <v>12</v>
      </c>
      <c r="DS1330" s="16">
        <v>12</v>
      </c>
      <c r="DT1330" s="16">
        <v>0</v>
      </c>
      <c r="DU1330" s="11" t="s">
        <v>181</v>
      </c>
      <c r="DV1330" s="11" t="s">
        <v>182</v>
      </c>
      <c r="DW1330" s="27" t="s">
        <v>156</v>
      </c>
      <c r="DX1330" s="27" t="s">
        <v>156</v>
      </c>
      <c r="DY1330" s="20" t="s">
        <v>156</v>
      </c>
      <c r="DZ1330" s="16">
        <v>7</v>
      </c>
      <c r="EA1330" s="16">
        <v>30</v>
      </c>
      <c r="EB1330" s="27" t="s">
        <v>185</v>
      </c>
      <c r="EC1330" s="27" t="s">
        <v>185</v>
      </c>
      <c r="ED1330" s="27" t="s">
        <v>182</v>
      </c>
      <c r="EE1330" s="29">
        <v>45114.021493055552</v>
      </c>
      <c r="EF1330" s="28" t="s">
        <v>186</v>
      </c>
      <c r="EG1330" s="28" t="s">
        <v>156</v>
      </c>
      <c r="EH1330" s="28" t="s">
        <v>187</v>
      </c>
      <c r="EI1330" s="29">
        <v>45118.567106481481</v>
      </c>
      <c r="EJ1330" s="28" t="s">
        <v>186</v>
      </c>
      <c r="EK1330" s="28" t="s">
        <v>156</v>
      </c>
      <c r="EL1330" s="28" t="s">
        <v>3381</v>
      </c>
      <c r="EM1330" s="45" t="s">
        <v>3713</v>
      </c>
      <c r="EN1330" s="46" t="str">
        <f t="shared" si="141"/>
        <v>244H014H</v>
      </c>
      <c r="EO1330" s="47">
        <f t="shared" si="142"/>
        <v>45264</v>
      </c>
      <c r="EP1330" s="47">
        <f t="shared" si="143"/>
        <v>45240</v>
      </c>
      <c r="EQ1330" s="48" t="str">
        <f t="shared" ca="1" si="144"/>
        <v>Y</v>
      </c>
      <c r="ER1330" s="49">
        <f t="shared" si="145"/>
        <v>24</v>
      </c>
      <c r="ES1330" s="50"/>
      <c r="ET1330" s="51">
        <f t="shared" si="146"/>
        <v>24</v>
      </c>
      <c r="EU1330" s="52">
        <f t="shared" si="147"/>
        <v>72000</v>
      </c>
      <c r="EV1330" s="46"/>
      <c r="EW1330" s="23" t="s">
        <v>3721</v>
      </c>
    </row>
    <row r="1331" spans="1:153" ht="14.25" customHeight="1">
      <c r="A1331" s="8">
        <v>1324</v>
      </c>
      <c r="B1331" s="9" t="s">
        <v>3316</v>
      </c>
      <c r="C1331" s="10" t="s">
        <v>142</v>
      </c>
      <c r="D1331" s="10" t="s">
        <v>143</v>
      </c>
      <c r="E1331" s="10" t="s">
        <v>142</v>
      </c>
      <c r="F1331" s="9" t="s">
        <v>144</v>
      </c>
      <c r="G1331" s="10" t="s">
        <v>389</v>
      </c>
      <c r="H1331" s="9" t="s">
        <v>390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574</v>
      </c>
      <c r="N1331" s="9" t="s">
        <v>206</v>
      </c>
      <c r="O1331" s="9" t="s">
        <v>151</v>
      </c>
      <c r="P1331" s="9" t="s">
        <v>142</v>
      </c>
      <c r="Q1331" s="9" t="s">
        <v>575</v>
      </c>
      <c r="R1331" s="9" t="s">
        <v>336</v>
      </c>
      <c r="S1331" s="9" t="s">
        <v>305</v>
      </c>
      <c r="T1331" s="9" t="s">
        <v>306</v>
      </c>
      <c r="U1331" s="9" t="s">
        <v>337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3413</v>
      </c>
      <c r="AA1331" s="9" t="s">
        <v>577</v>
      </c>
      <c r="AB1331" s="12" t="s">
        <v>578</v>
      </c>
      <c r="AC1331" s="10" t="s">
        <v>3414</v>
      </c>
      <c r="AD1331" s="9" t="s">
        <v>577</v>
      </c>
      <c r="AE1331" s="13" t="s">
        <v>578</v>
      </c>
      <c r="AF1331" s="14" t="s">
        <v>407</v>
      </c>
      <c r="AG1331" s="10" t="s">
        <v>3424</v>
      </c>
      <c r="AH1331" s="11" t="s">
        <v>592</v>
      </c>
      <c r="AI1331" s="11" t="s">
        <v>593</v>
      </c>
      <c r="AJ1331" s="10" t="s">
        <v>594</v>
      </c>
      <c r="AK1331" s="11" t="s">
        <v>593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2.4</v>
      </c>
      <c r="AU1331" s="10" t="s">
        <v>206</v>
      </c>
      <c r="AV1331" s="16">
        <v>10000</v>
      </c>
      <c r="AW1331" s="16">
        <v>11000</v>
      </c>
      <c r="AX1331" s="16">
        <v>0</v>
      </c>
      <c r="AY1331" s="16">
        <v>500</v>
      </c>
      <c r="AZ1331" s="16">
        <v>0</v>
      </c>
      <c r="BA1331" s="17">
        <v>45271</v>
      </c>
      <c r="BB1331" s="30" t="s">
        <v>175</v>
      </c>
      <c r="BC1331" s="18">
        <v>45119</v>
      </c>
      <c r="BD1331" s="17">
        <v>45473</v>
      </c>
      <c r="BE1331" s="17">
        <v>45504</v>
      </c>
      <c r="BF1331" s="17">
        <v>45245</v>
      </c>
      <c r="BG1331" s="10">
        <v>86230229</v>
      </c>
      <c r="BH1331" s="9" t="s">
        <v>258</v>
      </c>
      <c r="BI1331" s="19">
        <v>45292</v>
      </c>
      <c r="BJ1331" s="20">
        <v>45292</v>
      </c>
      <c r="BK1331" s="16">
        <v>2000</v>
      </c>
      <c r="BL1331" s="16">
        <v>4800</v>
      </c>
      <c r="BM1331" s="9" t="s">
        <v>177</v>
      </c>
      <c r="BN1331" s="9" t="s">
        <v>470</v>
      </c>
      <c r="BO1331" s="9" t="s">
        <v>156</v>
      </c>
      <c r="BP1331" s="17">
        <v>45337</v>
      </c>
      <c r="BQ1331" s="17" t="s">
        <v>156</v>
      </c>
      <c r="BR1331" s="17" t="s">
        <v>156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 t="s">
        <v>156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>
        <v>45212</v>
      </c>
      <c r="CD1331" s="10" t="s">
        <v>156</v>
      </c>
      <c r="CE1331" s="17">
        <v>45212</v>
      </c>
      <c r="CF1331" s="17" t="s">
        <v>156</v>
      </c>
      <c r="CG1331" s="17">
        <v>45118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 t="s">
        <v>156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>
        <v>45275</v>
      </c>
      <c r="CX1331" s="10" t="s">
        <v>193</v>
      </c>
      <c r="CY1331" s="17">
        <v>45275</v>
      </c>
      <c r="CZ1331" s="17" t="s">
        <v>156</v>
      </c>
      <c r="DA1331" s="17">
        <v>45118</v>
      </c>
      <c r="DB1331" s="17" t="s">
        <v>156</v>
      </c>
      <c r="DC1331" s="16">
        <v>0</v>
      </c>
      <c r="DD1331" s="10" t="s">
        <v>156</v>
      </c>
      <c r="DE1331" s="10" t="s">
        <v>156</v>
      </c>
      <c r="DF1331" s="18" t="s">
        <v>156</v>
      </c>
      <c r="DG1331" s="17">
        <v>45289</v>
      </c>
      <c r="DH1331" s="10" t="s">
        <v>156</v>
      </c>
      <c r="DI1331" s="17">
        <v>45289</v>
      </c>
      <c r="DJ1331" s="17" t="s">
        <v>156</v>
      </c>
      <c r="DK1331" s="17">
        <v>45118</v>
      </c>
      <c r="DL1331" s="17" t="s">
        <v>156</v>
      </c>
      <c r="DM1331" s="16">
        <v>0</v>
      </c>
      <c r="DN1331" s="10" t="s">
        <v>156</v>
      </c>
      <c r="DO1331" s="10" t="s">
        <v>156</v>
      </c>
      <c r="DP1331" s="16">
        <v>36</v>
      </c>
      <c r="DQ1331" s="16">
        <v>12</v>
      </c>
      <c r="DR1331" s="11">
        <v>12</v>
      </c>
      <c r="DS1331" s="16">
        <v>12</v>
      </c>
      <c r="DT1331" s="16">
        <v>0</v>
      </c>
      <c r="DU1331" s="11" t="s">
        <v>181</v>
      </c>
      <c r="DV1331" s="11" t="s">
        <v>182</v>
      </c>
      <c r="DW1331" s="27" t="s">
        <v>156</v>
      </c>
      <c r="DX1331" s="27" t="s">
        <v>156</v>
      </c>
      <c r="DY1331" s="20" t="s">
        <v>3151</v>
      </c>
      <c r="DZ1331" s="16">
        <v>7</v>
      </c>
      <c r="EA1331" s="16">
        <v>30</v>
      </c>
      <c r="EB1331" s="27" t="s">
        <v>185</v>
      </c>
      <c r="EC1331" s="27" t="s">
        <v>185</v>
      </c>
      <c r="ED1331" s="27" t="s">
        <v>182</v>
      </c>
      <c r="EE1331" s="29">
        <v>45116.680856481478</v>
      </c>
      <c r="EF1331" s="28" t="s">
        <v>188</v>
      </c>
      <c r="EG1331" s="28" t="s">
        <v>189</v>
      </c>
      <c r="EH1331" s="28" t="s">
        <v>190</v>
      </c>
      <c r="EI1331" s="29">
        <v>45116.680856481478</v>
      </c>
      <c r="EJ1331" s="28" t="s">
        <v>188</v>
      </c>
      <c r="EK1331" s="28" t="s">
        <v>189</v>
      </c>
      <c r="EL1331" s="28" t="s">
        <v>190</v>
      </c>
      <c r="EM1331" s="45" t="s">
        <v>3713</v>
      </c>
      <c r="EN1331" s="46" t="str">
        <f t="shared" si="141"/>
        <v>244H014H</v>
      </c>
      <c r="EO1331" s="47">
        <f t="shared" si="142"/>
        <v>45300</v>
      </c>
      <c r="EP1331" s="47">
        <f t="shared" si="143"/>
        <v>45275</v>
      </c>
      <c r="EQ1331" s="48" t="str">
        <f t="shared" ca="1" si="144"/>
        <v>Y</v>
      </c>
      <c r="ER1331" s="49">
        <f t="shared" si="145"/>
        <v>25</v>
      </c>
      <c r="ES1331" s="50"/>
      <c r="ET1331" s="51">
        <f t="shared" si="146"/>
        <v>25</v>
      </c>
      <c r="EU1331" s="52">
        <f t="shared" si="147"/>
        <v>50000</v>
      </c>
      <c r="EV1331" s="46"/>
      <c r="EW1331" s="23" t="s">
        <v>3721</v>
      </c>
    </row>
    <row r="1332" spans="1:153" ht="14.25" customHeight="1">
      <c r="A1332" s="8">
        <v>1325</v>
      </c>
      <c r="B1332" s="9" t="s">
        <v>3316</v>
      </c>
      <c r="C1332" s="10" t="s">
        <v>142</v>
      </c>
      <c r="D1332" s="10" t="s">
        <v>143</v>
      </c>
      <c r="E1332" s="10" t="s">
        <v>142</v>
      </c>
      <c r="F1332" s="9" t="s">
        <v>144</v>
      </c>
      <c r="G1332" s="10" t="s">
        <v>389</v>
      </c>
      <c r="H1332" s="9" t="s">
        <v>390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574</v>
      </c>
      <c r="N1332" s="9" t="s">
        <v>206</v>
      </c>
      <c r="O1332" s="9" t="s">
        <v>151</v>
      </c>
      <c r="P1332" s="9" t="s">
        <v>142</v>
      </c>
      <c r="Q1332" s="9" t="s">
        <v>575</v>
      </c>
      <c r="R1332" s="9" t="s">
        <v>336</v>
      </c>
      <c r="S1332" s="9" t="s">
        <v>305</v>
      </c>
      <c r="T1332" s="9" t="s">
        <v>306</v>
      </c>
      <c r="U1332" s="9" t="s">
        <v>337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3413</v>
      </c>
      <c r="AA1332" s="9" t="s">
        <v>577</v>
      </c>
      <c r="AB1332" s="12" t="s">
        <v>578</v>
      </c>
      <c r="AC1332" s="10" t="s">
        <v>3414</v>
      </c>
      <c r="AD1332" s="9" t="s">
        <v>577</v>
      </c>
      <c r="AE1332" s="13" t="s">
        <v>578</v>
      </c>
      <c r="AF1332" s="14" t="s">
        <v>407</v>
      </c>
      <c r="AG1332" s="10" t="s">
        <v>3424</v>
      </c>
      <c r="AH1332" s="11" t="s">
        <v>592</v>
      </c>
      <c r="AI1332" s="11" t="s">
        <v>593</v>
      </c>
      <c r="AJ1332" s="10" t="s">
        <v>594</v>
      </c>
      <c r="AK1332" s="11" t="s">
        <v>593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2.4</v>
      </c>
      <c r="AU1332" s="10" t="s">
        <v>206</v>
      </c>
      <c r="AV1332" s="16">
        <v>10000</v>
      </c>
      <c r="AW1332" s="16">
        <v>11000</v>
      </c>
      <c r="AX1332" s="16">
        <v>0</v>
      </c>
      <c r="AY1332" s="16">
        <v>500</v>
      </c>
      <c r="AZ1332" s="16">
        <v>0</v>
      </c>
      <c r="BA1332" s="17">
        <v>45271</v>
      </c>
      <c r="BB1332" s="30" t="s">
        <v>175</v>
      </c>
      <c r="BC1332" s="18">
        <v>45119</v>
      </c>
      <c r="BD1332" s="17">
        <v>45473</v>
      </c>
      <c r="BE1332" s="17">
        <v>45504</v>
      </c>
      <c r="BF1332" s="17">
        <v>45245</v>
      </c>
      <c r="BG1332" s="10">
        <v>86230230</v>
      </c>
      <c r="BH1332" s="9" t="s">
        <v>240</v>
      </c>
      <c r="BI1332" s="19">
        <v>45323</v>
      </c>
      <c r="BJ1332" s="20">
        <v>45327</v>
      </c>
      <c r="BK1332" s="16">
        <v>2000</v>
      </c>
      <c r="BL1332" s="16">
        <v>4800</v>
      </c>
      <c r="BM1332" s="9" t="s">
        <v>177</v>
      </c>
      <c r="BN1332" s="9" t="s">
        <v>470</v>
      </c>
      <c r="BO1332" s="9" t="s">
        <v>156</v>
      </c>
      <c r="BP1332" s="17">
        <v>45381</v>
      </c>
      <c r="BQ1332" s="17" t="s">
        <v>156</v>
      </c>
      <c r="BR1332" s="17" t="s">
        <v>156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 t="s">
        <v>156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>
        <v>45261</v>
      </c>
      <c r="CD1332" s="10" t="s">
        <v>156</v>
      </c>
      <c r="CE1332" s="17">
        <v>45261</v>
      </c>
      <c r="CF1332" s="17" t="s">
        <v>156</v>
      </c>
      <c r="CG1332" s="17">
        <v>45118</v>
      </c>
      <c r="CH1332" s="17" t="s">
        <v>156</v>
      </c>
      <c r="CI1332" s="16">
        <v>0</v>
      </c>
      <c r="CJ1332" s="10" t="s">
        <v>156</v>
      </c>
      <c r="CK1332" s="10" t="s">
        <v>156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 t="s">
        <v>156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>
        <v>45324</v>
      </c>
      <c r="CX1332" s="10" t="s">
        <v>193</v>
      </c>
      <c r="CY1332" s="17">
        <v>45324</v>
      </c>
      <c r="CZ1332" s="17" t="s">
        <v>156</v>
      </c>
      <c r="DA1332" s="17">
        <v>45118</v>
      </c>
      <c r="DB1332" s="17" t="s">
        <v>156</v>
      </c>
      <c r="DC1332" s="16">
        <v>0</v>
      </c>
      <c r="DD1332" s="10" t="s">
        <v>156</v>
      </c>
      <c r="DE1332" s="10" t="s">
        <v>156</v>
      </c>
      <c r="DF1332" s="18" t="s">
        <v>156</v>
      </c>
      <c r="DG1332" s="17">
        <v>45331</v>
      </c>
      <c r="DH1332" s="10" t="s">
        <v>156</v>
      </c>
      <c r="DI1332" s="17">
        <v>45331</v>
      </c>
      <c r="DJ1332" s="17" t="s">
        <v>156</v>
      </c>
      <c r="DK1332" s="17">
        <v>45118</v>
      </c>
      <c r="DL1332" s="17" t="s">
        <v>156</v>
      </c>
      <c r="DM1332" s="16">
        <v>0</v>
      </c>
      <c r="DN1332" s="10" t="s">
        <v>156</v>
      </c>
      <c r="DO1332" s="10" t="s">
        <v>156</v>
      </c>
      <c r="DP1332" s="16">
        <v>36</v>
      </c>
      <c r="DQ1332" s="16">
        <v>12</v>
      </c>
      <c r="DR1332" s="11">
        <v>12</v>
      </c>
      <c r="DS1332" s="16">
        <v>12</v>
      </c>
      <c r="DT1332" s="16">
        <v>0</v>
      </c>
      <c r="DU1332" s="11" t="s">
        <v>181</v>
      </c>
      <c r="DV1332" s="11" t="s">
        <v>182</v>
      </c>
      <c r="DW1332" s="27" t="s">
        <v>156</v>
      </c>
      <c r="DX1332" s="27" t="s">
        <v>156</v>
      </c>
      <c r="DY1332" s="20" t="s">
        <v>3427</v>
      </c>
      <c r="DZ1332" s="16">
        <v>7</v>
      </c>
      <c r="EA1332" s="16">
        <v>30</v>
      </c>
      <c r="EB1332" s="27" t="s">
        <v>185</v>
      </c>
      <c r="EC1332" s="27" t="s">
        <v>185</v>
      </c>
      <c r="ED1332" s="27" t="s">
        <v>182</v>
      </c>
      <c r="EE1332" s="29">
        <v>45116.680856481478</v>
      </c>
      <c r="EF1332" s="28" t="s">
        <v>188</v>
      </c>
      <c r="EG1332" s="28" t="s">
        <v>189</v>
      </c>
      <c r="EH1332" s="28" t="s">
        <v>190</v>
      </c>
      <c r="EI1332" s="29">
        <v>45116.680856481478</v>
      </c>
      <c r="EJ1332" s="28" t="s">
        <v>188</v>
      </c>
      <c r="EK1332" s="28" t="s">
        <v>189</v>
      </c>
      <c r="EL1332" s="28" t="s">
        <v>190</v>
      </c>
      <c r="EM1332" s="45" t="s">
        <v>3713</v>
      </c>
      <c r="EN1332" s="46" t="str">
        <f t="shared" si="141"/>
        <v>244H014H</v>
      </c>
      <c r="EO1332" s="47">
        <f t="shared" si="142"/>
        <v>45344</v>
      </c>
      <c r="EP1332" s="47">
        <f t="shared" si="143"/>
        <v>45324</v>
      </c>
      <c r="EQ1332" s="48" t="str">
        <f t="shared" ca="1" si="144"/>
        <v>Y</v>
      </c>
      <c r="ER1332" s="49">
        <f t="shared" si="145"/>
        <v>20</v>
      </c>
      <c r="ES1332" s="50"/>
      <c r="ET1332" s="51">
        <f t="shared" si="146"/>
        <v>20</v>
      </c>
      <c r="EU1332" s="52">
        <f t="shared" si="147"/>
        <v>40000</v>
      </c>
      <c r="EV1332" s="46"/>
      <c r="EW1332" s="23" t="s">
        <v>3721</v>
      </c>
    </row>
    <row r="1333" spans="1:153" ht="14.25" hidden="1" customHeight="1">
      <c r="A1333" s="8">
        <v>1326</v>
      </c>
      <c r="B1333" s="9" t="s">
        <v>3316</v>
      </c>
      <c r="C1333" s="10" t="s">
        <v>142</v>
      </c>
      <c r="D1333" s="10" t="s">
        <v>143</v>
      </c>
      <c r="E1333" s="10" t="s">
        <v>142</v>
      </c>
      <c r="F1333" s="9" t="s">
        <v>144</v>
      </c>
      <c r="G1333" s="10" t="s">
        <v>389</v>
      </c>
      <c r="H1333" s="9" t="s">
        <v>390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574</v>
      </c>
      <c r="N1333" s="9" t="s">
        <v>206</v>
      </c>
      <c r="O1333" s="9" t="s">
        <v>151</v>
      </c>
      <c r="P1333" s="9" t="s">
        <v>142</v>
      </c>
      <c r="Q1333" s="9" t="s">
        <v>575</v>
      </c>
      <c r="R1333" s="9" t="s">
        <v>336</v>
      </c>
      <c r="S1333" s="9" t="s">
        <v>305</v>
      </c>
      <c r="T1333" s="9" t="s">
        <v>306</v>
      </c>
      <c r="U1333" s="9" t="s">
        <v>337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3413</v>
      </c>
      <c r="AA1333" s="9" t="s">
        <v>577</v>
      </c>
      <c r="AB1333" s="12" t="s">
        <v>578</v>
      </c>
      <c r="AC1333" s="10" t="s">
        <v>3414</v>
      </c>
      <c r="AD1333" s="9" t="s">
        <v>577</v>
      </c>
      <c r="AE1333" s="13" t="s">
        <v>578</v>
      </c>
      <c r="AF1333" s="14" t="s">
        <v>407</v>
      </c>
      <c r="AG1333" s="10" t="s">
        <v>3424</v>
      </c>
      <c r="AH1333" s="11" t="s">
        <v>592</v>
      </c>
      <c r="AI1333" s="11" t="s">
        <v>593</v>
      </c>
      <c r="AJ1333" s="10" t="s">
        <v>594</v>
      </c>
      <c r="AK1333" s="11" t="s">
        <v>593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2.4</v>
      </c>
      <c r="AU1333" s="10" t="s">
        <v>206</v>
      </c>
      <c r="AV1333" s="16">
        <v>10000</v>
      </c>
      <c r="AW1333" s="16">
        <v>11000</v>
      </c>
      <c r="AX1333" s="16">
        <v>0</v>
      </c>
      <c r="AY1333" s="16">
        <v>500</v>
      </c>
      <c r="AZ1333" s="16">
        <v>0</v>
      </c>
      <c r="BA1333" s="17">
        <v>45271</v>
      </c>
      <c r="BB1333" s="30" t="s">
        <v>246</v>
      </c>
      <c r="BC1333" s="18" t="s">
        <v>156</v>
      </c>
      <c r="BD1333" s="17">
        <v>45473</v>
      </c>
      <c r="BE1333" s="17">
        <v>45504</v>
      </c>
      <c r="BF1333" s="17">
        <v>45245</v>
      </c>
      <c r="BG1333" s="10">
        <v>86230231</v>
      </c>
      <c r="BH1333" s="9" t="s">
        <v>244</v>
      </c>
      <c r="BI1333" s="19">
        <v>45323</v>
      </c>
      <c r="BJ1333" s="20">
        <v>45327</v>
      </c>
      <c r="BK1333" s="16">
        <v>1000</v>
      </c>
      <c r="BL1333" s="16">
        <v>2400</v>
      </c>
      <c r="BM1333" s="9" t="s">
        <v>177</v>
      </c>
      <c r="BN1333" s="9" t="s">
        <v>226</v>
      </c>
      <c r="BO1333" s="9" t="s">
        <v>156</v>
      </c>
      <c r="BP1333" s="17">
        <v>45381</v>
      </c>
      <c r="BQ1333" s="17" t="s">
        <v>156</v>
      </c>
      <c r="BR1333" s="17" t="s">
        <v>156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 t="s">
        <v>156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>
        <v>45261</v>
      </c>
      <c r="CD1333" s="10" t="s">
        <v>156</v>
      </c>
      <c r="CE1333" s="17">
        <v>45261</v>
      </c>
      <c r="CF1333" s="17" t="s">
        <v>156</v>
      </c>
      <c r="CG1333" s="17">
        <v>45118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 t="s">
        <v>156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193</v>
      </c>
      <c r="CY1333" s="17" t="s">
        <v>156</v>
      </c>
      <c r="CZ1333" s="17" t="s">
        <v>156</v>
      </c>
      <c r="DA1333" s="17" t="s">
        <v>156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 t="s">
        <v>156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36</v>
      </c>
      <c r="DQ1333" s="16">
        <v>12</v>
      </c>
      <c r="DR1333" s="11">
        <v>12</v>
      </c>
      <c r="DS1333" s="16">
        <v>12</v>
      </c>
      <c r="DT1333" s="16">
        <v>0</v>
      </c>
      <c r="DU1333" s="11" t="s">
        <v>181</v>
      </c>
      <c r="DV1333" s="11" t="s">
        <v>182</v>
      </c>
      <c r="DW1333" s="27" t="s">
        <v>156</v>
      </c>
      <c r="DX1333" s="27" t="s">
        <v>156</v>
      </c>
      <c r="DY1333" s="20" t="s">
        <v>3427</v>
      </c>
      <c r="DZ1333" s="16">
        <v>7</v>
      </c>
      <c r="EA1333" s="16">
        <v>30</v>
      </c>
      <c r="EB1333" s="27" t="s">
        <v>185</v>
      </c>
      <c r="EC1333" s="27" t="s">
        <v>185</v>
      </c>
      <c r="ED1333" s="27" t="s">
        <v>182</v>
      </c>
      <c r="EE1333" s="29">
        <v>45116.680856481478</v>
      </c>
      <c r="EF1333" s="28" t="s">
        <v>188</v>
      </c>
      <c r="EG1333" s="28" t="s">
        <v>189</v>
      </c>
      <c r="EH1333" s="28" t="s">
        <v>190</v>
      </c>
      <c r="EI1333" s="29">
        <v>45116.680856481478</v>
      </c>
      <c r="EJ1333" s="28" t="s">
        <v>188</v>
      </c>
      <c r="EK1333" s="28" t="s">
        <v>189</v>
      </c>
      <c r="EL1333" s="28" t="s">
        <v>190</v>
      </c>
      <c r="EM1333" s="45"/>
      <c r="EN1333" s="46" t="str">
        <f t="shared" si="141"/>
        <v>244H014H</v>
      </c>
      <c r="EO1333" s="47">
        <f t="shared" si="142"/>
        <v>45344</v>
      </c>
      <c r="EP1333" s="47" t="str">
        <f t="shared" si="143"/>
        <v/>
      </c>
      <c r="EQ1333" s="48" t="str">
        <f t="shared" ca="1" si="144"/>
        <v>Y</v>
      </c>
      <c r="ER1333" s="49" t="str">
        <f t="shared" si="145"/>
        <v/>
      </c>
      <c r="ES1333" s="50"/>
      <c r="ET1333" s="51" t="str">
        <f t="shared" si="146"/>
        <v/>
      </c>
      <c r="EU1333" s="52" t="str">
        <f t="shared" si="147"/>
        <v/>
      </c>
      <c r="EV1333" s="46"/>
      <c r="EW1333" s="23" t="s">
        <v>3717</v>
      </c>
    </row>
    <row r="1334" spans="1:153" ht="14.25" customHeight="1">
      <c r="A1334" s="8">
        <v>1327</v>
      </c>
      <c r="B1334" s="9" t="s">
        <v>3316</v>
      </c>
      <c r="C1334" s="10" t="s">
        <v>142</v>
      </c>
      <c r="D1334" s="10" t="s">
        <v>143</v>
      </c>
      <c r="E1334" s="10" t="s">
        <v>142</v>
      </c>
      <c r="F1334" s="9" t="s">
        <v>144</v>
      </c>
      <c r="G1334" s="10" t="s">
        <v>432</v>
      </c>
      <c r="H1334" s="9" t="s">
        <v>433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153</v>
      </c>
      <c r="S1334" s="9" t="s">
        <v>154</v>
      </c>
      <c r="T1334" s="9" t="s">
        <v>153</v>
      </c>
      <c r="U1334" s="9" t="s">
        <v>337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3317</v>
      </c>
      <c r="AA1334" s="9" t="s">
        <v>158</v>
      </c>
      <c r="AB1334" s="12" t="s">
        <v>159</v>
      </c>
      <c r="AC1334" s="10" t="s">
        <v>3428</v>
      </c>
      <c r="AD1334" s="9" t="s">
        <v>158</v>
      </c>
      <c r="AE1334" s="13" t="s">
        <v>159</v>
      </c>
      <c r="AF1334" s="14" t="s">
        <v>220</v>
      </c>
      <c r="AG1334" s="10" t="s">
        <v>3429</v>
      </c>
      <c r="AH1334" s="11" t="s">
        <v>165</v>
      </c>
      <c r="AI1334" s="11" t="s">
        <v>166</v>
      </c>
      <c r="AJ1334" s="10" t="s">
        <v>167</v>
      </c>
      <c r="AK1334" s="11" t="s">
        <v>166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4.5</v>
      </c>
      <c r="AU1334" s="10" t="s">
        <v>142</v>
      </c>
      <c r="AV1334" s="16">
        <v>27500</v>
      </c>
      <c r="AW1334" s="16">
        <v>27500</v>
      </c>
      <c r="AX1334" s="16">
        <v>0</v>
      </c>
      <c r="AY1334" s="16">
        <v>5000</v>
      </c>
      <c r="AZ1334" s="16">
        <v>3500</v>
      </c>
      <c r="BA1334" s="17">
        <v>45275</v>
      </c>
      <c r="BB1334" s="30" t="s">
        <v>175</v>
      </c>
      <c r="BC1334" s="18">
        <v>45119</v>
      </c>
      <c r="BD1334" s="17">
        <v>45442</v>
      </c>
      <c r="BE1334" s="17">
        <v>45474</v>
      </c>
      <c r="BF1334" s="17">
        <v>45245</v>
      </c>
      <c r="BG1334" s="10">
        <v>85594939</v>
      </c>
      <c r="BH1334" s="9" t="s">
        <v>414</v>
      </c>
      <c r="BI1334" s="19">
        <v>45170</v>
      </c>
      <c r="BJ1334" s="20">
        <v>45173</v>
      </c>
      <c r="BK1334" s="16">
        <v>4036</v>
      </c>
      <c r="BL1334" s="16">
        <v>18162</v>
      </c>
      <c r="BM1334" s="9" t="s">
        <v>177</v>
      </c>
      <c r="BN1334" s="9" t="s">
        <v>436</v>
      </c>
      <c r="BO1334" s="9" t="s">
        <v>635</v>
      </c>
      <c r="BP1334" s="17">
        <v>45245</v>
      </c>
      <c r="BQ1334" s="17" t="s">
        <v>156</v>
      </c>
      <c r="BR1334" s="17">
        <v>45254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>
        <v>45062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>
        <v>45097</v>
      </c>
      <c r="CD1334" s="10" t="s">
        <v>156</v>
      </c>
      <c r="CE1334" s="17" t="s">
        <v>156</v>
      </c>
      <c r="CF1334" s="17" t="s">
        <v>156</v>
      </c>
      <c r="CG1334" s="17">
        <v>45062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>
        <v>45062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>
        <v>45104</v>
      </c>
      <c r="CX1334" s="10" t="s">
        <v>193</v>
      </c>
      <c r="CY1334" s="17" t="s">
        <v>156</v>
      </c>
      <c r="CZ1334" s="17" t="s">
        <v>156</v>
      </c>
      <c r="DA1334" s="17">
        <v>45062</v>
      </c>
      <c r="DB1334" s="17">
        <v>45099</v>
      </c>
      <c r="DC1334" s="16">
        <v>4036</v>
      </c>
      <c r="DD1334" s="10" t="s">
        <v>3430</v>
      </c>
      <c r="DE1334" s="10" t="s">
        <v>659</v>
      </c>
      <c r="DF1334" s="18" t="s">
        <v>156</v>
      </c>
      <c r="DG1334" s="17">
        <v>45118</v>
      </c>
      <c r="DH1334" s="10" t="s">
        <v>1917</v>
      </c>
      <c r="DI1334" s="17" t="s">
        <v>156</v>
      </c>
      <c r="DJ1334" s="17" t="s">
        <v>156</v>
      </c>
      <c r="DK1334" s="17">
        <v>45062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16</v>
      </c>
      <c r="DT1334" s="16">
        <v>0</v>
      </c>
      <c r="DU1334" s="11" t="s">
        <v>181</v>
      </c>
      <c r="DV1334" s="11" t="s">
        <v>182</v>
      </c>
      <c r="DW1334" s="27" t="s">
        <v>156</v>
      </c>
      <c r="DX1334" s="27" t="s">
        <v>156</v>
      </c>
      <c r="DY1334" s="20" t="s">
        <v>2602</v>
      </c>
      <c r="DZ1334" s="16">
        <v>7</v>
      </c>
      <c r="EA1334" s="16">
        <v>55</v>
      </c>
      <c r="EB1334" s="27" t="s">
        <v>185</v>
      </c>
      <c r="EC1334" s="27" t="s">
        <v>185</v>
      </c>
      <c r="ED1334" s="27" t="s">
        <v>182</v>
      </c>
      <c r="EE1334" s="29">
        <v>45063.012118055558</v>
      </c>
      <c r="EF1334" s="28" t="s">
        <v>186</v>
      </c>
      <c r="EG1334" s="28" t="s">
        <v>156</v>
      </c>
      <c r="EH1334" s="28" t="s">
        <v>187</v>
      </c>
      <c r="EI1334" s="29">
        <v>45114.432696759257</v>
      </c>
      <c r="EJ1334" s="28" t="s">
        <v>387</v>
      </c>
      <c r="EK1334" s="28" t="s">
        <v>388</v>
      </c>
      <c r="EL1334" s="28" t="s">
        <v>190</v>
      </c>
      <c r="EM1334" s="45" t="s">
        <v>3713</v>
      </c>
      <c r="EN1334" s="46" t="str">
        <f t="shared" si="141"/>
        <v>344H074A</v>
      </c>
      <c r="EO1334" s="47">
        <f t="shared" si="142"/>
        <v>45183</v>
      </c>
      <c r="EP1334" s="47">
        <f t="shared" si="143"/>
        <v>45104</v>
      </c>
      <c r="EQ1334" s="48" t="str">
        <f t="shared" ca="1" si="144"/>
        <v>Past</v>
      </c>
      <c r="ER1334" s="49">
        <f t="shared" si="145"/>
        <v>79</v>
      </c>
      <c r="ES1334" s="50"/>
      <c r="ET1334" s="51">
        <f t="shared" si="146"/>
        <v>79</v>
      </c>
      <c r="EU1334" s="52">
        <f t="shared" si="147"/>
        <v>318844</v>
      </c>
      <c r="EV1334" s="46"/>
      <c r="EW1334" s="23" t="s">
        <v>3714</v>
      </c>
    </row>
    <row r="1335" spans="1:153" ht="14.25" customHeight="1">
      <c r="A1335" s="8">
        <v>1328</v>
      </c>
      <c r="B1335" s="9" t="s">
        <v>3316</v>
      </c>
      <c r="C1335" s="10" t="s">
        <v>142</v>
      </c>
      <c r="D1335" s="10" t="s">
        <v>143</v>
      </c>
      <c r="E1335" s="10" t="s">
        <v>142</v>
      </c>
      <c r="F1335" s="9" t="s">
        <v>144</v>
      </c>
      <c r="G1335" s="10" t="s">
        <v>432</v>
      </c>
      <c r="H1335" s="9" t="s">
        <v>433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153</v>
      </c>
      <c r="S1335" s="9" t="s">
        <v>154</v>
      </c>
      <c r="T1335" s="9" t="s">
        <v>153</v>
      </c>
      <c r="U1335" s="9" t="s">
        <v>337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3317</v>
      </c>
      <c r="AA1335" s="9" t="s">
        <v>158</v>
      </c>
      <c r="AB1335" s="12" t="s">
        <v>159</v>
      </c>
      <c r="AC1335" s="10" t="s">
        <v>3428</v>
      </c>
      <c r="AD1335" s="9" t="s">
        <v>158</v>
      </c>
      <c r="AE1335" s="13" t="s">
        <v>159</v>
      </c>
      <c r="AF1335" s="14" t="s">
        <v>220</v>
      </c>
      <c r="AG1335" s="10" t="s">
        <v>3429</v>
      </c>
      <c r="AH1335" s="11" t="s">
        <v>165</v>
      </c>
      <c r="AI1335" s="11" t="s">
        <v>166</v>
      </c>
      <c r="AJ1335" s="10" t="s">
        <v>167</v>
      </c>
      <c r="AK1335" s="11" t="s">
        <v>166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4.5</v>
      </c>
      <c r="AU1335" s="10" t="s">
        <v>142</v>
      </c>
      <c r="AV1335" s="16">
        <v>27500</v>
      </c>
      <c r="AW1335" s="16">
        <v>27500</v>
      </c>
      <c r="AX1335" s="16">
        <v>0</v>
      </c>
      <c r="AY1335" s="16">
        <v>5000</v>
      </c>
      <c r="AZ1335" s="16">
        <v>3500</v>
      </c>
      <c r="BA1335" s="17">
        <v>45275</v>
      </c>
      <c r="BB1335" s="30" t="s">
        <v>175</v>
      </c>
      <c r="BC1335" s="18">
        <v>45119</v>
      </c>
      <c r="BD1335" s="17">
        <v>45442</v>
      </c>
      <c r="BE1335" s="17">
        <v>45474</v>
      </c>
      <c r="BF1335" s="17">
        <v>45245</v>
      </c>
      <c r="BG1335" s="10">
        <v>85594940</v>
      </c>
      <c r="BH1335" s="9" t="s">
        <v>319</v>
      </c>
      <c r="BI1335" s="19">
        <v>45200</v>
      </c>
      <c r="BJ1335" s="20">
        <v>45215</v>
      </c>
      <c r="BK1335" s="16">
        <v>4000</v>
      </c>
      <c r="BL1335" s="16">
        <v>18000</v>
      </c>
      <c r="BM1335" s="9" t="s">
        <v>177</v>
      </c>
      <c r="BN1335" s="9" t="s">
        <v>383</v>
      </c>
      <c r="BO1335" s="9" t="s">
        <v>156</v>
      </c>
      <c r="BP1335" s="17">
        <v>45289</v>
      </c>
      <c r="BQ1335" s="17" t="s">
        <v>156</v>
      </c>
      <c r="BR1335" s="17">
        <v>45282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>
        <v>45062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 t="s">
        <v>156</v>
      </c>
      <c r="CD1335" s="10" t="s">
        <v>2099</v>
      </c>
      <c r="CE1335" s="17" t="s">
        <v>156</v>
      </c>
      <c r="CF1335" s="17" t="s">
        <v>156</v>
      </c>
      <c r="CG1335" s="17">
        <v>45062</v>
      </c>
      <c r="CH1335" s="17" t="s">
        <v>156</v>
      </c>
      <c r="CI1335" s="16">
        <v>0</v>
      </c>
      <c r="CJ1335" s="10" t="s">
        <v>156</v>
      </c>
      <c r="CK1335" s="10" t="s">
        <v>156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>
        <v>45062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 t="s">
        <v>156</v>
      </c>
      <c r="CX1335" s="10" t="s">
        <v>3011</v>
      </c>
      <c r="CY1335" s="17" t="s">
        <v>156</v>
      </c>
      <c r="CZ1335" s="17" t="s">
        <v>156</v>
      </c>
      <c r="DA1335" s="17">
        <v>45062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 t="s">
        <v>156</v>
      </c>
      <c r="DH1335" s="10" t="s">
        <v>3012</v>
      </c>
      <c r="DI1335" s="17" t="s">
        <v>156</v>
      </c>
      <c r="DJ1335" s="17" t="s">
        <v>156</v>
      </c>
      <c r="DK1335" s="17">
        <v>45062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16</v>
      </c>
      <c r="DT1335" s="16">
        <v>0</v>
      </c>
      <c r="DU1335" s="11" t="s">
        <v>181</v>
      </c>
      <c r="DV1335" s="11" t="s">
        <v>182</v>
      </c>
      <c r="DW1335" s="27" t="s">
        <v>156</v>
      </c>
      <c r="DX1335" s="27" t="s">
        <v>156</v>
      </c>
      <c r="DY1335" s="20" t="s">
        <v>3013</v>
      </c>
      <c r="DZ1335" s="16">
        <v>7</v>
      </c>
      <c r="EA1335" s="16">
        <v>55</v>
      </c>
      <c r="EB1335" s="27" t="s">
        <v>185</v>
      </c>
      <c r="EC1335" s="27" t="s">
        <v>185</v>
      </c>
      <c r="ED1335" s="27" t="s">
        <v>182</v>
      </c>
      <c r="EE1335" s="29">
        <v>45063.012118055558</v>
      </c>
      <c r="EF1335" s="28" t="s">
        <v>186</v>
      </c>
      <c r="EG1335" s="28" t="s">
        <v>156</v>
      </c>
      <c r="EH1335" s="28" t="s">
        <v>187</v>
      </c>
      <c r="EI1335" s="29">
        <v>45116.847731481481</v>
      </c>
      <c r="EJ1335" s="28" t="s">
        <v>188</v>
      </c>
      <c r="EK1335" s="28" t="s">
        <v>189</v>
      </c>
      <c r="EL1335" s="28" t="s">
        <v>190</v>
      </c>
      <c r="EM1335" s="45" t="s">
        <v>3713</v>
      </c>
      <c r="EN1335" s="46" t="str">
        <f t="shared" si="141"/>
        <v>344H074A</v>
      </c>
      <c r="EO1335" s="47">
        <f t="shared" si="142"/>
        <v>45227</v>
      </c>
      <c r="EP1335" s="47" t="str">
        <f t="shared" si="143"/>
        <v/>
      </c>
      <c r="EQ1335" s="48" t="str">
        <f t="shared" ca="1" si="144"/>
        <v>Y</v>
      </c>
      <c r="ER1335" s="49" t="str">
        <f t="shared" si="145"/>
        <v/>
      </c>
      <c r="ES1335" s="50"/>
      <c r="ET1335" s="51" t="str">
        <f t="shared" si="146"/>
        <v/>
      </c>
      <c r="EU1335" s="52" t="str">
        <f t="shared" si="147"/>
        <v/>
      </c>
      <c r="EV1335" s="46"/>
      <c r="EW1335" s="23" t="s">
        <v>3714</v>
      </c>
    </row>
    <row r="1336" spans="1:153" ht="14.25" customHeight="1">
      <c r="A1336" s="8">
        <v>1329</v>
      </c>
      <c r="B1336" s="9" t="s">
        <v>3316</v>
      </c>
      <c r="C1336" s="10" t="s">
        <v>142</v>
      </c>
      <c r="D1336" s="10" t="s">
        <v>143</v>
      </c>
      <c r="E1336" s="10" t="s">
        <v>142</v>
      </c>
      <c r="F1336" s="9" t="s">
        <v>144</v>
      </c>
      <c r="G1336" s="10" t="s">
        <v>432</v>
      </c>
      <c r="H1336" s="9" t="s">
        <v>433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153</v>
      </c>
      <c r="S1336" s="9" t="s">
        <v>154</v>
      </c>
      <c r="T1336" s="9" t="s">
        <v>153</v>
      </c>
      <c r="U1336" s="9" t="s">
        <v>337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3317</v>
      </c>
      <c r="AA1336" s="9" t="s">
        <v>158</v>
      </c>
      <c r="AB1336" s="12" t="s">
        <v>159</v>
      </c>
      <c r="AC1336" s="10" t="s">
        <v>3428</v>
      </c>
      <c r="AD1336" s="9" t="s">
        <v>158</v>
      </c>
      <c r="AE1336" s="13" t="s">
        <v>159</v>
      </c>
      <c r="AF1336" s="14" t="s">
        <v>220</v>
      </c>
      <c r="AG1336" s="10" t="s">
        <v>3429</v>
      </c>
      <c r="AH1336" s="11" t="s">
        <v>165</v>
      </c>
      <c r="AI1336" s="11" t="s">
        <v>166</v>
      </c>
      <c r="AJ1336" s="10" t="s">
        <v>167</v>
      </c>
      <c r="AK1336" s="11" t="s">
        <v>166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4.5</v>
      </c>
      <c r="AU1336" s="10" t="s">
        <v>142</v>
      </c>
      <c r="AV1336" s="16">
        <v>27500</v>
      </c>
      <c r="AW1336" s="16">
        <v>27500</v>
      </c>
      <c r="AX1336" s="16">
        <v>0</v>
      </c>
      <c r="AY1336" s="16">
        <v>5000</v>
      </c>
      <c r="AZ1336" s="16">
        <v>3500</v>
      </c>
      <c r="BA1336" s="17">
        <v>45275</v>
      </c>
      <c r="BB1336" s="30" t="s">
        <v>175</v>
      </c>
      <c r="BC1336" s="18">
        <v>45119</v>
      </c>
      <c r="BD1336" s="17">
        <v>45442</v>
      </c>
      <c r="BE1336" s="17">
        <v>45474</v>
      </c>
      <c r="BF1336" s="17">
        <v>45245</v>
      </c>
      <c r="BG1336" s="10">
        <v>86232372</v>
      </c>
      <c r="BH1336" s="9" t="s">
        <v>321</v>
      </c>
      <c r="BI1336" s="19">
        <v>45231</v>
      </c>
      <c r="BJ1336" s="20">
        <v>45243</v>
      </c>
      <c r="BK1336" s="16">
        <v>300</v>
      </c>
      <c r="BL1336" s="16">
        <v>1350</v>
      </c>
      <c r="BM1336" s="9" t="s">
        <v>177</v>
      </c>
      <c r="BN1336" s="9" t="s">
        <v>470</v>
      </c>
      <c r="BO1336" s="9" t="s">
        <v>156</v>
      </c>
      <c r="BP1336" s="17">
        <v>45306</v>
      </c>
      <c r="BQ1336" s="17" t="s">
        <v>156</v>
      </c>
      <c r="BR1336" s="17">
        <v>45306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45115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 t="s">
        <v>156</v>
      </c>
      <c r="CD1336" s="10" t="s">
        <v>156</v>
      </c>
      <c r="CE1336" s="17" t="s">
        <v>156</v>
      </c>
      <c r="CF1336" s="17" t="s">
        <v>156</v>
      </c>
      <c r="CG1336" s="17">
        <v>45115</v>
      </c>
      <c r="CH1336" s="17" t="s">
        <v>156</v>
      </c>
      <c r="CI1336" s="16">
        <v>0</v>
      </c>
      <c r="CJ1336" s="10" t="s">
        <v>156</v>
      </c>
      <c r="CK1336" s="10" t="s">
        <v>156</v>
      </c>
      <c r="CL1336" s="18" t="s">
        <v>156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45115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193</v>
      </c>
      <c r="CY1336" s="17" t="s">
        <v>156</v>
      </c>
      <c r="CZ1336" s="17" t="s">
        <v>156</v>
      </c>
      <c r="DA1336" s="17">
        <v>45115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156</v>
      </c>
      <c r="DI1336" s="17" t="s">
        <v>156</v>
      </c>
      <c r="DJ1336" s="17" t="s">
        <v>156</v>
      </c>
      <c r="DK1336" s="17">
        <v>45115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16</v>
      </c>
      <c r="DT1336" s="16">
        <v>0</v>
      </c>
      <c r="DU1336" s="11" t="s">
        <v>181</v>
      </c>
      <c r="DV1336" s="11" t="s">
        <v>182</v>
      </c>
      <c r="DW1336" s="27" t="s">
        <v>156</v>
      </c>
      <c r="DX1336" s="27" t="s">
        <v>156</v>
      </c>
      <c r="DY1336" s="20" t="s">
        <v>156</v>
      </c>
      <c r="DZ1336" s="16">
        <v>7</v>
      </c>
      <c r="EA1336" s="16">
        <v>55</v>
      </c>
      <c r="EB1336" s="27" t="s">
        <v>185</v>
      </c>
      <c r="EC1336" s="27" t="s">
        <v>185</v>
      </c>
      <c r="ED1336" s="27" t="s">
        <v>182</v>
      </c>
      <c r="EE1336" s="29">
        <v>45116.744317129633</v>
      </c>
      <c r="EF1336" s="28" t="s">
        <v>186</v>
      </c>
      <c r="EG1336" s="28" t="s">
        <v>156</v>
      </c>
      <c r="EH1336" s="28" t="s">
        <v>187</v>
      </c>
      <c r="EI1336" s="29">
        <v>45118.567106481481</v>
      </c>
      <c r="EJ1336" s="28" t="s">
        <v>188</v>
      </c>
      <c r="EK1336" s="28" t="s">
        <v>189</v>
      </c>
      <c r="EL1336" s="28" t="s">
        <v>3381</v>
      </c>
      <c r="EM1336" s="45" t="s">
        <v>3713</v>
      </c>
      <c r="EN1336" s="46" t="str">
        <f t="shared" si="141"/>
        <v>344H074A</v>
      </c>
      <c r="EO1336" s="47">
        <f t="shared" si="142"/>
        <v>45244</v>
      </c>
      <c r="EP1336" s="47" t="str">
        <f t="shared" si="143"/>
        <v/>
      </c>
      <c r="EQ1336" s="48" t="str">
        <f t="shared" ca="1" si="144"/>
        <v>Y</v>
      </c>
      <c r="ER1336" s="49" t="str">
        <f t="shared" si="145"/>
        <v/>
      </c>
      <c r="ES1336" s="50"/>
      <c r="ET1336" s="51" t="str">
        <f t="shared" si="146"/>
        <v/>
      </c>
      <c r="EU1336" s="52" t="str">
        <f t="shared" si="147"/>
        <v/>
      </c>
      <c r="EV1336" s="46"/>
      <c r="EW1336" s="23" t="s">
        <v>3721</v>
      </c>
    </row>
    <row r="1337" spans="1:153" ht="14.25" customHeight="1">
      <c r="A1337" s="8">
        <v>1330</v>
      </c>
      <c r="B1337" s="9" t="s">
        <v>3316</v>
      </c>
      <c r="C1337" s="10" t="s">
        <v>142</v>
      </c>
      <c r="D1337" s="10" t="s">
        <v>143</v>
      </c>
      <c r="E1337" s="10" t="s">
        <v>142</v>
      </c>
      <c r="F1337" s="9" t="s">
        <v>144</v>
      </c>
      <c r="G1337" s="10" t="s">
        <v>432</v>
      </c>
      <c r="H1337" s="9" t="s">
        <v>433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153</v>
      </c>
      <c r="S1337" s="9" t="s">
        <v>154</v>
      </c>
      <c r="T1337" s="9" t="s">
        <v>153</v>
      </c>
      <c r="U1337" s="9" t="s">
        <v>337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3317</v>
      </c>
      <c r="AA1337" s="9" t="s">
        <v>158</v>
      </c>
      <c r="AB1337" s="12" t="s">
        <v>159</v>
      </c>
      <c r="AC1337" s="10" t="s">
        <v>3428</v>
      </c>
      <c r="AD1337" s="9" t="s">
        <v>158</v>
      </c>
      <c r="AE1337" s="13" t="s">
        <v>159</v>
      </c>
      <c r="AF1337" s="14" t="s">
        <v>220</v>
      </c>
      <c r="AG1337" s="10" t="s">
        <v>3429</v>
      </c>
      <c r="AH1337" s="11" t="s">
        <v>165</v>
      </c>
      <c r="AI1337" s="11" t="s">
        <v>166</v>
      </c>
      <c r="AJ1337" s="10" t="s">
        <v>167</v>
      </c>
      <c r="AK1337" s="11" t="s">
        <v>166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4.5</v>
      </c>
      <c r="AU1337" s="10" t="s">
        <v>142</v>
      </c>
      <c r="AV1337" s="16">
        <v>27500</v>
      </c>
      <c r="AW1337" s="16">
        <v>27500</v>
      </c>
      <c r="AX1337" s="16">
        <v>0</v>
      </c>
      <c r="AY1337" s="16">
        <v>5000</v>
      </c>
      <c r="AZ1337" s="16">
        <v>3500</v>
      </c>
      <c r="BA1337" s="17">
        <v>45275</v>
      </c>
      <c r="BB1337" s="30" t="s">
        <v>175</v>
      </c>
      <c r="BC1337" s="18">
        <v>45119</v>
      </c>
      <c r="BD1337" s="17">
        <v>45442</v>
      </c>
      <c r="BE1337" s="17">
        <v>45474</v>
      </c>
      <c r="BF1337" s="17">
        <v>45245</v>
      </c>
      <c r="BG1337" s="10">
        <v>86233424</v>
      </c>
      <c r="BH1337" s="9" t="s">
        <v>258</v>
      </c>
      <c r="BI1337" s="19">
        <v>45261</v>
      </c>
      <c r="BJ1337" s="20">
        <v>45264</v>
      </c>
      <c r="BK1337" s="16">
        <v>1200</v>
      </c>
      <c r="BL1337" s="16">
        <v>5400</v>
      </c>
      <c r="BM1337" s="9" t="s">
        <v>177</v>
      </c>
      <c r="BN1337" s="9" t="s">
        <v>470</v>
      </c>
      <c r="BO1337" s="9" t="s">
        <v>156</v>
      </c>
      <c r="BP1337" s="17">
        <v>45337</v>
      </c>
      <c r="BQ1337" s="17" t="s">
        <v>156</v>
      </c>
      <c r="BR1337" s="17" t="s">
        <v>156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 t="s">
        <v>156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 t="s">
        <v>156</v>
      </c>
      <c r="CD1337" s="10" t="s">
        <v>156</v>
      </c>
      <c r="CE1337" s="17" t="s">
        <v>156</v>
      </c>
      <c r="CF1337" s="17" t="s">
        <v>156</v>
      </c>
      <c r="CG1337" s="17" t="s">
        <v>156</v>
      </c>
      <c r="CH1337" s="17" t="s">
        <v>156</v>
      </c>
      <c r="CI1337" s="16">
        <v>0</v>
      </c>
      <c r="CJ1337" s="10" t="s">
        <v>156</v>
      </c>
      <c r="CK1337" s="10" t="s">
        <v>156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 t="s">
        <v>156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 t="s">
        <v>156</v>
      </c>
      <c r="CX1337" s="10" t="s">
        <v>193</v>
      </c>
      <c r="CY1337" s="17" t="s">
        <v>156</v>
      </c>
      <c r="CZ1337" s="17" t="s">
        <v>156</v>
      </c>
      <c r="DA1337" s="17" t="s">
        <v>156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 t="s">
        <v>156</v>
      </c>
      <c r="DH1337" s="10" t="s">
        <v>156</v>
      </c>
      <c r="DI1337" s="17" t="s">
        <v>156</v>
      </c>
      <c r="DJ1337" s="17" t="s">
        <v>156</v>
      </c>
      <c r="DK1337" s="17" t="s">
        <v>156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16</v>
      </c>
      <c r="DT1337" s="16">
        <v>0</v>
      </c>
      <c r="DU1337" s="11" t="s">
        <v>181</v>
      </c>
      <c r="DV1337" s="11" t="s">
        <v>182</v>
      </c>
      <c r="DW1337" s="27" t="s">
        <v>156</v>
      </c>
      <c r="DX1337" s="27" t="s">
        <v>156</v>
      </c>
      <c r="DY1337" s="20" t="s">
        <v>3431</v>
      </c>
      <c r="DZ1337" s="16">
        <v>7</v>
      </c>
      <c r="EA1337" s="16">
        <v>55</v>
      </c>
      <c r="EB1337" s="27" t="s">
        <v>185</v>
      </c>
      <c r="EC1337" s="27" t="s">
        <v>185</v>
      </c>
      <c r="ED1337" s="27" t="s">
        <v>182</v>
      </c>
      <c r="EE1337" s="29">
        <v>45116.847731481481</v>
      </c>
      <c r="EF1337" s="28" t="s">
        <v>188</v>
      </c>
      <c r="EG1337" s="28" t="s">
        <v>189</v>
      </c>
      <c r="EH1337" s="28" t="s">
        <v>190</v>
      </c>
      <c r="EI1337" s="29">
        <v>45118.567106481481</v>
      </c>
      <c r="EJ1337" s="28" t="s">
        <v>188</v>
      </c>
      <c r="EK1337" s="28" t="s">
        <v>189</v>
      </c>
      <c r="EL1337" s="28" t="s">
        <v>3381</v>
      </c>
      <c r="EM1337" s="45" t="s">
        <v>3713</v>
      </c>
      <c r="EN1337" s="46" t="str">
        <f t="shared" si="141"/>
        <v>344H074A</v>
      </c>
      <c r="EO1337" s="47">
        <f t="shared" si="142"/>
        <v>45275</v>
      </c>
      <c r="EP1337" s="47" t="str">
        <f t="shared" si="143"/>
        <v/>
      </c>
      <c r="EQ1337" s="48" t="str">
        <f t="shared" ca="1" si="144"/>
        <v>Y</v>
      </c>
      <c r="ER1337" s="49" t="str">
        <f t="shared" si="145"/>
        <v/>
      </c>
      <c r="ES1337" s="50"/>
      <c r="ET1337" s="51" t="str">
        <f t="shared" si="146"/>
        <v/>
      </c>
      <c r="EU1337" s="52" t="str">
        <f t="shared" si="147"/>
        <v/>
      </c>
      <c r="EV1337" s="46"/>
      <c r="EW1337" s="23" t="s">
        <v>3721</v>
      </c>
    </row>
    <row r="1338" spans="1:153" ht="14.25" customHeight="1">
      <c r="A1338" s="8">
        <v>1331</v>
      </c>
      <c r="B1338" s="9" t="s">
        <v>3316</v>
      </c>
      <c r="C1338" s="10" t="s">
        <v>142</v>
      </c>
      <c r="D1338" s="10" t="s">
        <v>143</v>
      </c>
      <c r="E1338" s="10" t="s">
        <v>142</v>
      </c>
      <c r="F1338" s="9" t="s">
        <v>144</v>
      </c>
      <c r="G1338" s="10" t="s">
        <v>432</v>
      </c>
      <c r="H1338" s="9" t="s">
        <v>433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153</v>
      </c>
      <c r="S1338" s="9" t="s">
        <v>154</v>
      </c>
      <c r="T1338" s="9" t="s">
        <v>153</v>
      </c>
      <c r="U1338" s="9" t="s">
        <v>337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3317</v>
      </c>
      <c r="AA1338" s="9" t="s">
        <v>158</v>
      </c>
      <c r="AB1338" s="12" t="s">
        <v>159</v>
      </c>
      <c r="AC1338" s="10" t="s">
        <v>3428</v>
      </c>
      <c r="AD1338" s="9" t="s">
        <v>158</v>
      </c>
      <c r="AE1338" s="13" t="s">
        <v>159</v>
      </c>
      <c r="AF1338" s="14" t="s">
        <v>220</v>
      </c>
      <c r="AG1338" s="10" t="s">
        <v>3429</v>
      </c>
      <c r="AH1338" s="11" t="s">
        <v>165</v>
      </c>
      <c r="AI1338" s="11" t="s">
        <v>166</v>
      </c>
      <c r="AJ1338" s="10" t="s">
        <v>167</v>
      </c>
      <c r="AK1338" s="11" t="s">
        <v>166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4.5</v>
      </c>
      <c r="AU1338" s="10" t="s">
        <v>142</v>
      </c>
      <c r="AV1338" s="16">
        <v>27500</v>
      </c>
      <c r="AW1338" s="16">
        <v>27500</v>
      </c>
      <c r="AX1338" s="16">
        <v>0</v>
      </c>
      <c r="AY1338" s="16">
        <v>5000</v>
      </c>
      <c r="AZ1338" s="16">
        <v>3500</v>
      </c>
      <c r="BA1338" s="17">
        <v>45275</v>
      </c>
      <c r="BB1338" s="30" t="s">
        <v>175</v>
      </c>
      <c r="BC1338" s="18">
        <v>45119</v>
      </c>
      <c r="BD1338" s="17">
        <v>45442</v>
      </c>
      <c r="BE1338" s="17">
        <v>45474</v>
      </c>
      <c r="BF1338" s="17">
        <v>45245</v>
      </c>
      <c r="BG1338" s="10">
        <v>86226460</v>
      </c>
      <c r="BH1338" s="9" t="s">
        <v>303</v>
      </c>
      <c r="BI1338" s="19">
        <v>45292</v>
      </c>
      <c r="BJ1338" s="20">
        <v>45299</v>
      </c>
      <c r="BK1338" s="16">
        <v>3000</v>
      </c>
      <c r="BL1338" s="16">
        <v>13500</v>
      </c>
      <c r="BM1338" s="9" t="s">
        <v>177</v>
      </c>
      <c r="BN1338" s="9" t="s">
        <v>470</v>
      </c>
      <c r="BO1338" s="9" t="s">
        <v>156</v>
      </c>
      <c r="BP1338" s="17">
        <v>45367</v>
      </c>
      <c r="BQ1338" s="17" t="s">
        <v>156</v>
      </c>
      <c r="BR1338" s="17">
        <v>45367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45113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 t="s">
        <v>156</v>
      </c>
      <c r="CD1338" s="10" t="s">
        <v>156</v>
      </c>
      <c r="CE1338" s="17" t="s">
        <v>156</v>
      </c>
      <c r="CF1338" s="17" t="s">
        <v>156</v>
      </c>
      <c r="CG1338" s="17">
        <v>45113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45113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 t="s">
        <v>156</v>
      </c>
      <c r="CX1338" s="10" t="s">
        <v>193</v>
      </c>
      <c r="CY1338" s="17" t="s">
        <v>156</v>
      </c>
      <c r="CZ1338" s="17" t="s">
        <v>156</v>
      </c>
      <c r="DA1338" s="17">
        <v>45113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 t="s">
        <v>156</v>
      </c>
      <c r="DH1338" s="10" t="s">
        <v>156</v>
      </c>
      <c r="DI1338" s="17" t="s">
        <v>156</v>
      </c>
      <c r="DJ1338" s="17" t="s">
        <v>156</v>
      </c>
      <c r="DK1338" s="17">
        <v>45113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16</v>
      </c>
      <c r="DT1338" s="16">
        <v>0</v>
      </c>
      <c r="DU1338" s="11" t="s">
        <v>181</v>
      </c>
      <c r="DV1338" s="11" t="s">
        <v>182</v>
      </c>
      <c r="DW1338" s="27" t="s">
        <v>156</v>
      </c>
      <c r="DX1338" s="27" t="s">
        <v>156</v>
      </c>
      <c r="DY1338" s="20" t="s">
        <v>3322</v>
      </c>
      <c r="DZ1338" s="16">
        <v>7</v>
      </c>
      <c r="EA1338" s="16">
        <v>55</v>
      </c>
      <c r="EB1338" s="27" t="s">
        <v>185</v>
      </c>
      <c r="EC1338" s="27" t="s">
        <v>185</v>
      </c>
      <c r="ED1338" s="27" t="s">
        <v>182</v>
      </c>
      <c r="EE1338" s="29">
        <v>45114.021620370368</v>
      </c>
      <c r="EF1338" s="28" t="s">
        <v>186</v>
      </c>
      <c r="EG1338" s="28" t="s">
        <v>156</v>
      </c>
      <c r="EH1338" s="28" t="s">
        <v>187</v>
      </c>
      <c r="EI1338" s="29">
        <v>45116.847731481481</v>
      </c>
      <c r="EJ1338" s="28" t="s">
        <v>188</v>
      </c>
      <c r="EK1338" s="28" t="s">
        <v>189</v>
      </c>
      <c r="EL1338" s="28" t="s">
        <v>190</v>
      </c>
      <c r="EM1338" s="45" t="s">
        <v>3713</v>
      </c>
      <c r="EN1338" s="46" t="str">
        <f t="shared" si="141"/>
        <v>344H074A</v>
      </c>
      <c r="EO1338" s="47">
        <f t="shared" si="142"/>
        <v>45305</v>
      </c>
      <c r="EP1338" s="47" t="str">
        <f t="shared" si="143"/>
        <v/>
      </c>
      <c r="EQ1338" s="48" t="str">
        <f t="shared" ca="1" si="144"/>
        <v>Y</v>
      </c>
      <c r="ER1338" s="49" t="str">
        <f t="shared" si="145"/>
        <v/>
      </c>
      <c r="ES1338" s="50"/>
      <c r="ET1338" s="51" t="str">
        <f t="shared" si="146"/>
        <v/>
      </c>
      <c r="EU1338" s="52" t="str">
        <f t="shared" si="147"/>
        <v/>
      </c>
      <c r="EV1338" s="46"/>
      <c r="EW1338" s="23" t="s">
        <v>3721</v>
      </c>
    </row>
    <row r="1339" spans="1:153" ht="14.25" customHeight="1">
      <c r="A1339" s="8">
        <v>1332</v>
      </c>
      <c r="B1339" s="9" t="s">
        <v>3316</v>
      </c>
      <c r="C1339" s="10" t="s">
        <v>142</v>
      </c>
      <c r="D1339" s="10" t="s">
        <v>143</v>
      </c>
      <c r="E1339" s="10" t="s">
        <v>142</v>
      </c>
      <c r="F1339" s="9" t="s">
        <v>144</v>
      </c>
      <c r="G1339" s="10" t="s">
        <v>432</v>
      </c>
      <c r="H1339" s="9" t="s">
        <v>433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153</v>
      </c>
      <c r="S1339" s="9" t="s">
        <v>154</v>
      </c>
      <c r="T1339" s="9" t="s">
        <v>153</v>
      </c>
      <c r="U1339" s="9" t="s">
        <v>337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3317</v>
      </c>
      <c r="AA1339" s="9" t="s">
        <v>158</v>
      </c>
      <c r="AB1339" s="12" t="s">
        <v>159</v>
      </c>
      <c r="AC1339" s="10" t="s">
        <v>3428</v>
      </c>
      <c r="AD1339" s="9" t="s">
        <v>158</v>
      </c>
      <c r="AE1339" s="13" t="s">
        <v>159</v>
      </c>
      <c r="AF1339" s="14" t="s">
        <v>220</v>
      </c>
      <c r="AG1339" s="10" t="s">
        <v>3429</v>
      </c>
      <c r="AH1339" s="11" t="s">
        <v>165</v>
      </c>
      <c r="AI1339" s="11" t="s">
        <v>166</v>
      </c>
      <c r="AJ1339" s="10" t="s">
        <v>167</v>
      </c>
      <c r="AK1339" s="11" t="s">
        <v>166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4.5</v>
      </c>
      <c r="AU1339" s="10" t="s">
        <v>142</v>
      </c>
      <c r="AV1339" s="16">
        <v>27500</v>
      </c>
      <c r="AW1339" s="16">
        <v>27500</v>
      </c>
      <c r="AX1339" s="16">
        <v>0</v>
      </c>
      <c r="AY1339" s="16">
        <v>5000</v>
      </c>
      <c r="AZ1339" s="16">
        <v>3500</v>
      </c>
      <c r="BA1339" s="17">
        <v>45275</v>
      </c>
      <c r="BB1339" s="30" t="s">
        <v>175</v>
      </c>
      <c r="BC1339" s="18">
        <v>45119</v>
      </c>
      <c r="BD1339" s="17">
        <v>45442</v>
      </c>
      <c r="BE1339" s="17">
        <v>45474</v>
      </c>
      <c r="BF1339" s="17">
        <v>45245</v>
      </c>
      <c r="BG1339" s="10">
        <v>86198078</v>
      </c>
      <c r="BH1339" s="9" t="s">
        <v>247</v>
      </c>
      <c r="BI1339" s="19">
        <v>45323</v>
      </c>
      <c r="BJ1339" s="20">
        <v>45327</v>
      </c>
      <c r="BK1339" s="16">
        <v>2500</v>
      </c>
      <c r="BL1339" s="16">
        <v>11250</v>
      </c>
      <c r="BM1339" s="9" t="s">
        <v>177</v>
      </c>
      <c r="BN1339" s="9" t="s">
        <v>470</v>
      </c>
      <c r="BO1339" s="9" t="s">
        <v>156</v>
      </c>
      <c r="BP1339" s="17">
        <v>45395</v>
      </c>
      <c r="BQ1339" s="17" t="s">
        <v>156</v>
      </c>
      <c r="BR1339" s="17">
        <v>45395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>
        <v>45111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 t="s">
        <v>156</v>
      </c>
      <c r="CD1339" s="10" t="s">
        <v>156</v>
      </c>
      <c r="CE1339" s="17" t="s">
        <v>156</v>
      </c>
      <c r="CF1339" s="17" t="s">
        <v>156</v>
      </c>
      <c r="CG1339" s="17">
        <v>45111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>
        <v>45111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 t="s">
        <v>156</v>
      </c>
      <c r="CX1339" s="10" t="s">
        <v>193</v>
      </c>
      <c r="CY1339" s="17" t="s">
        <v>156</v>
      </c>
      <c r="CZ1339" s="17" t="s">
        <v>156</v>
      </c>
      <c r="DA1339" s="17">
        <v>45111</v>
      </c>
      <c r="DB1339" s="17" t="s">
        <v>156</v>
      </c>
      <c r="DC1339" s="16">
        <v>0</v>
      </c>
      <c r="DD1339" s="10" t="s">
        <v>156</v>
      </c>
      <c r="DE1339" s="10" t="s">
        <v>156</v>
      </c>
      <c r="DF1339" s="18" t="s">
        <v>156</v>
      </c>
      <c r="DG1339" s="17" t="s">
        <v>156</v>
      </c>
      <c r="DH1339" s="10" t="s">
        <v>156</v>
      </c>
      <c r="DI1339" s="17" t="s">
        <v>156</v>
      </c>
      <c r="DJ1339" s="17" t="s">
        <v>156</v>
      </c>
      <c r="DK1339" s="17">
        <v>45111</v>
      </c>
      <c r="DL1339" s="17" t="s">
        <v>156</v>
      </c>
      <c r="DM1339" s="16">
        <v>0</v>
      </c>
      <c r="DN1339" s="10" t="s">
        <v>156</v>
      </c>
      <c r="DO1339" s="10" t="s">
        <v>156</v>
      </c>
      <c r="DP1339" s="16">
        <v>24</v>
      </c>
      <c r="DQ1339" s="16">
        <v>12</v>
      </c>
      <c r="DR1339" s="11">
        <v>12</v>
      </c>
      <c r="DS1339" s="16">
        <v>16</v>
      </c>
      <c r="DT1339" s="16">
        <v>0</v>
      </c>
      <c r="DU1339" s="11" t="s">
        <v>181</v>
      </c>
      <c r="DV1339" s="11" t="s">
        <v>182</v>
      </c>
      <c r="DW1339" s="27" t="s">
        <v>156</v>
      </c>
      <c r="DX1339" s="27" t="s">
        <v>156</v>
      </c>
      <c r="DY1339" s="20" t="s">
        <v>3323</v>
      </c>
      <c r="DZ1339" s="16">
        <v>7</v>
      </c>
      <c r="EA1339" s="16">
        <v>55</v>
      </c>
      <c r="EB1339" s="27" t="s">
        <v>185</v>
      </c>
      <c r="EC1339" s="27" t="s">
        <v>185</v>
      </c>
      <c r="ED1339" s="27" t="s">
        <v>182</v>
      </c>
      <c r="EE1339" s="29">
        <v>45112.01258101852</v>
      </c>
      <c r="EF1339" s="28" t="s">
        <v>186</v>
      </c>
      <c r="EG1339" s="28" t="s">
        <v>156</v>
      </c>
      <c r="EH1339" s="28" t="s">
        <v>187</v>
      </c>
      <c r="EI1339" s="29">
        <v>45116.847731481481</v>
      </c>
      <c r="EJ1339" s="28" t="s">
        <v>188</v>
      </c>
      <c r="EK1339" s="28" t="s">
        <v>189</v>
      </c>
      <c r="EL1339" s="28" t="s">
        <v>190</v>
      </c>
      <c r="EM1339" s="45" t="s">
        <v>3713</v>
      </c>
      <c r="EN1339" s="46" t="str">
        <f t="shared" si="141"/>
        <v>344H074A</v>
      </c>
      <c r="EO1339" s="47">
        <f t="shared" si="142"/>
        <v>45333</v>
      </c>
      <c r="EP1339" s="47" t="str">
        <f t="shared" si="143"/>
        <v/>
      </c>
      <c r="EQ1339" s="48" t="str">
        <f t="shared" ca="1" si="144"/>
        <v>Y</v>
      </c>
      <c r="ER1339" s="49" t="str">
        <f t="shared" si="145"/>
        <v/>
      </c>
      <c r="ES1339" s="50"/>
      <c r="ET1339" s="51" t="str">
        <f t="shared" si="146"/>
        <v/>
      </c>
      <c r="EU1339" s="52" t="str">
        <f t="shared" si="147"/>
        <v/>
      </c>
      <c r="EV1339" s="46"/>
      <c r="EW1339" s="23" t="s">
        <v>3721</v>
      </c>
    </row>
    <row r="1340" spans="1:153" ht="14.25" hidden="1" customHeight="1">
      <c r="A1340" s="8">
        <v>1333</v>
      </c>
      <c r="B1340" s="9" t="s">
        <v>3316</v>
      </c>
      <c r="C1340" s="10" t="s">
        <v>142</v>
      </c>
      <c r="D1340" s="10" t="s">
        <v>143</v>
      </c>
      <c r="E1340" s="10" t="s">
        <v>142</v>
      </c>
      <c r="F1340" s="9" t="s">
        <v>144</v>
      </c>
      <c r="G1340" s="10" t="s">
        <v>432</v>
      </c>
      <c r="H1340" s="9" t="s">
        <v>433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153</v>
      </c>
      <c r="S1340" s="9" t="s">
        <v>154</v>
      </c>
      <c r="T1340" s="9" t="s">
        <v>153</v>
      </c>
      <c r="U1340" s="9" t="s">
        <v>337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3317</v>
      </c>
      <c r="AA1340" s="9" t="s">
        <v>158</v>
      </c>
      <c r="AB1340" s="12" t="s">
        <v>159</v>
      </c>
      <c r="AC1340" s="10" t="s">
        <v>3428</v>
      </c>
      <c r="AD1340" s="9" t="s">
        <v>158</v>
      </c>
      <c r="AE1340" s="13" t="s">
        <v>159</v>
      </c>
      <c r="AF1340" s="14" t="s">
        <v>220</v>
      </c>
      <c r="AG1340" s="10" t="s">
        <v>3429</v>
      </c>
      <c r="AH1340" s="11" t="s">
        <v>165</v>
      </c>
      <c r="AI1340" s="11" t="s">
        <v>166</v>
      </c>
      <c r="AJ1340" s="10" t="s">
        <v>167</v>
      </c>
      <c r="AK1340" s="11" t="s">
        <v>166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4.5</v>
      </c>
      <c r="AU1340" s="10" t="s">
        <v>142</v>
      </c>
      <c r="AV1340" s="16">
        <v>27500</v>
      </c>
      <c r="AW1340" s="16">
        <v>27500</v>
      </c>
      <c r="AX1340" s="16">
        <v>0</v>
      </c>
      <c r="AY1340" s="16">
        <v>5000</v>
      </c>
      <c r="AZ1340" s="16">
        <v>3500</v>
      </c>
      <c r="BA1340" s="17">
        <v>45275</v>
      </c>
      <c r="BB1340" s="30" t="s">
        <v>175</v>
      </c>
      <c r="BC1340" s="18">
        <v>45119</v>
      </c>
      <c r="BD1340" s="17">
        <v>45442</v>
      </c>
      <c r="BE1340" s="17">
        <v>45474</v>
      </c>
      <c r="BF1340" s="17">
        <v>45245</v>
      </c>
      <c r="BG1340" s="10">
        <v>85858302</v>
      </c>
      <c r="BH1340" s="9" t="s">
        <v>2081</v>
      </c>
      <c r="BI1340" s="19">
        <v>45352</v>
      </c>
      <c r="BJ1340" s="20">
        <v>45355</v>
      </c>
      <c r="BK1340" s="16">
        <v>520</v>
      </c>
      <c r="BL1340" s="16">
        <v>2340</v>
      </c>
      <c r="BM1340" s="9" t="s">
        <v>177</v>
      </c>
      <c r="BN1340" s="9" t="s">
        <v>521</v>
      </c>
      <c r="BO1340" s="9" t="s">
        <v>156</v>
      </c>
      <c r="BP1340" s="17">
        <v>45423</v>
      </c>
      <c r="BQ1340" s="17" t="s">
        <v>156</v>
      </c>
      <c r="BR1340" s="17">
        <v>45423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45083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 t="s">
        <v>156</v>
      </c>
      <c r="CD1340" s="10" t="s">
        <v>3432</v>
      </c>
      <c r="CE1340" s="17" t="s">
        <v>156</v>
      </c>
      <c r="CF1340" s="17" t="s">
        <v>156</v>
      </c>
      <c r="CG1340" s="17">
        <v>45083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45083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 t="s">
        <v>156</v>
      </c>
      <c r="CX1340" s="10" t="s">
        <v>3433</v>
      </c>
      <c r="CY1340" s="17" t="s">
        <v>156</v>
      </c>
      <c r="CZ1340" s="17" t="s">
        <v>156</v>
      </c>
      <c r="DA1340" s="17">
        <v>45083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 t="s">
        <v>156</v>
      </c>
      <c r="DH1340" s="10" t="s">
        <v>3434</v>
      </c>
      <c r="DI1340" s="17" t="s">
        <v>156</v>
      </c>
      <c r="DJ1340" s="17" t="s">
        <v>156</v>
      </c>
      <c r="DK1340" s="17">
        <v>45083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24</v>
      </c>
      <c r="DQ1340" s="16">
        <v>12</v>
      </c>
      <c r="DR1340" s="11">
        <v>12</v>
      </c>
      <c r="DS1340" s="16">
        <v>16</v>
      </c>
      <c r="DT1340" s="16">
        <v>0</v>
      </c>
      <c r="DU1340" s="11" t="s">
        <v>3357</v>
      </c>
      <c r="DV1340" s="11" t="s">
        <v>182</v>
      </c>
      <c r="DW1340" s="27" t="s">
        <v>156</v>
      </c>
      <c r="DX1340" s="27" t="s">
        <v>156</v>
      </c>
      <c r="DY1340" s="20" t="s">
        <v>3364</v>
      </c>
      <c r="DZ1340" s="16">
        <v>7</v>
      </c>
      <c r="EA1340" s="16">
        <v>55</v>
      </c>
      <c r="EB1340" s="27" t="s">
        <v>185</v>
      </c>
      <c r="EC1340" s="27" t="s">
        <v>185</v>
      </c>
      <c r="ED1340" s="27" t="s">
        <v>182</v>
      </c>
      <c r="EE1340" s="29">
        <v>45084.012673611112</v>
      </c>
      <c r="EF1340" s="28" t="s">
        <v>186</v>
      </c>
      <c r="EG1340" s="28" t="s">
        <v>156</v>
      </c>
      <c r="EH1340" s="28" t="s">
        <v>187</v>
      </c>
      <c r="EI1340" s="29">
        <v>45118.979687500003</v>
      </c>
      <c r="EJ1340" s="28" t="s">
        <v>186</v>
      </c>
      <c r="EK1340" s="28" t="s">
        <v>156</v>
      </c>
      <c r="EL1340" s="28" t="s">
        <v>187</v>
      </c>
      <c r="EM1340" s="45"/>
      <c r="EN1340" s="46" t="str">
        <f t="shared" si="141"/>
        <v>344H074A</v>
      </c>
      <c r="EO1340" s="47">
        <f t="shared" si="142"/>
        <v>45361</v>
      </c>
      <c r="EP1340" s="47" t="str">
        <f t="shared" si="143"/>
        <v/>
      </c>
      <c r="EQ1340" s="48" t="str">
        <f t="shared" ca="1" si="144"/>
        <v>Y</v>
      </c>
      <c r="ER1340" s="49" t="str">
        <f t="shared" si="145"/>
        <v/>
      </c>
      <c r="ES1340" s="50"/>
      <c r="ET1340" s="51" t="str">
        <f t="shared" si="146"/>
        <v/>
      </c>
      <c r="EU1340" s="52" t="str">
        <f t="shared" si="147"/>
        <v/>
      </c>
      <c r="EV1340" s="46"/>
      <c r="EW1340" s="23" t="s">
        <v>3717</v>
      </c>
    </row>
    <row r="1341" spans="1:153" ht="14.25" customHeight="1">
      <c r="A1341" s="8">
        <v>1334</v>
      </c>
      <c r="B1341" s="9" t="s">
        <v>3316</v>
      </c>
      <c r="C1341" s="10" t="s">
        <v>142</v>
      </c>
      <c r="D1341" s="10" t="s">
        <v>143</v>
      </c>
      <c r="E1341" s="10" t="s">
        <v>142</v>
      </c>
      <c r="F1341" s="9" t="s">
        <v>144</v>
      </c>
      <c r="G1341" s="10" t="s">
        <v>432</v>
      </c>
      <c r="H1341" s="9" t="s">
        <v>433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153</v>
      </c>
      <c r="S1341" s="9" t="s">
        <v>154</v>
      </c>
      <c r="T1341" s="9" t="s">
        <v>153</v>
      </c>
      <c r="U1341" s="9" t="s">
        <v>337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3317</v>
      </c>
      <c r="AA1341" s="9" t="s">
        <v>158</v>
      </c>
      <c r="AB1341" s="12" t="s">
        <v>159</v>
      </c>
      <c r="AC1341" s="10" t="s">
        <v>3428</v>
      </c>
      <c r="AD1341" s="9" t="s">
        <v>158</v>
      </c>
      <c r="AE1341" s="13" t="s">
        <v>159</v>
      </c>
      <c r="AF1341" s="14" t="s">
        <v>220</v>
      </c>
      <c r="AG1341" s="10" t="s">
        <v>3429</v>
      </c>
      <c r="AH1341" s="11" t="s">
        <v>165</v>
      </c>
      <c r="AI1341" s="11" t="s">
        <v>166</v>
      </c>
      <c r="AJ1341" s="10" t="s">
        <v>167</v>
      </c>
      <c r="AK1341" s="11" t="s">
        <v>166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4.5</v>
      </c>
      <c r="AU1341" s="10" t="s">
        <v>142</v>
      </c>
      <c r="AV1341" s="16">
        <v>27500</v>
      </c>
      <c r="AW1341" s="16">
        <v>27500</v>
      </c>
      <c r="AX1341" s="16">
        <v>0</v>
      </c>
      <c r="AY1341" s="16">
        <v>5000</v>
      </c>
      <c r="AZ1341" s="16">
        <v>3500</v>
      </c>
      <c r="BA1341" s="17">
        <v>45275</v>
      </c>
      <c r="BB1341" s="30" t="s">
        <v>175</v>
      </c>
      <c r="BC1341" s="18">
        <v>45119</v>
      </c>
      <c r="BD1341" s="17">
        <v>45442</v>
      </c>
      <c r="BE1341" s="17">
        <v>45474</v>
      </c>
      <c r="BF1341" s="17">
        <v>45245</v>
      </c>
      <c r="BG1341" s="10">
        <v>86226459</v>
      </c>
      <c r="BH1341" s="9" t="s">
        <v>2083</v>
      </c>
      <c r="BI1341" s="19">
        <v>45352</v>
      </c>
      <c r="BJ1341" s="20">
        <v>45355</v>
      </c>
      <c r="BK1341" s="16">
        <v>2700</v>
      </c>
      <c r="BL1341" s="16">
        <v>12150</v>
      </c>
      <c r="BM1341" s="9" t="s">
        <v>177</v>
      </c>
      <c r="BN1341" s="9" t="s">
        <v>470</v>
      </c>
      <c r="BO1341" s="9" t="s">
        <v>156</v>
      </c>
      <c r="BP1341" s="17">
        <v>45423</v>
      </c>
      <c r="BQ1341" s="17" t="s">
        <v>156</v>
      </c>
      <c r="BR1341" s="17">
        <v>45423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>
        <v>45113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 t="s">
        <v>156</v>
      </c>
      <c r="CD1341" s="10" t="s">
        <v>156</v>
      </c>
      <c r="CE1341" s="17" t="s">
        <v>156</v>
      </c>
      <c r="CF1341" s="17" t="s">
        <v>156</v>
      </c>
      <c r="CG1341" s="17">
        <v>45113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>
        <v>45113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 t="s">
        <v>156</v>
      </c>
      <c r="CX1341" s="10" t="s">
        <v>193</v>
      </c>
      <c r="CY1341" s="17" t="s">
        <v>156</v>
      </c>
      <c r="CZ1341" s="17" t="s">
        <v>156</v>
      </c>
      <c r="DA1341" s="17">
        <v>45113</v>
      </c>
      <c r="DB1341" s="17" t="s">
        <v>156</v>
      </c>
      <c r="DC1341" s="16">
        <v>0</v>
      </c>
      <c r="DD1341" s="10" t="s">
        <v>156</v>
      </c>
      <c r="DE1341" s="10" t="s">
        <v>156</v>
      </c>
      <c r="DF1341" s="18" t="s">
        <v>156</v>
      </c>
      <c r="DG1341" s="17" t="s">
        <v>156</v>
      </c>
      <c r="DH1341" s="10" t="s">
        <v>156</v>
      </c>
      <c r="DI1341" s="17" t="s">
        <v>156</v>
      </c>
      <c r="DJ1341" s="17" t="s">
        <v>156</v>
      </c>
      <c r="DK1341" s="17">
        <v>45113</v>
      </c>
      <c r="DL1341" s="17" t="s">
        <v>156</v>
      </c>
      <c r="DM1341" s="16">
        <v>0</v>
      </c>
      <c r="DN1341" s="10" t="s">
        <v>156</v>
      </c>
      <c r="DO1341" s="10" t="s">
        <v>156</v>
      </c>
      <c r="DP1341" s="16">
        <v>24</v>
      </c>
      <c r="DQ1341" s="16">
        <v>12</v>
      </c>
      <c r="DR1341" s="11">
        <v>12</v>
      </c>
      <c r="DS1341" s="16">
        <v>16</v>
      </c>
      <c r="DT1341" s="16">
        <v>0</v>
      </c>
      <c r="DU1341" s="11" t="s">
        <v>181</v>
      </c>
      <c r="DV1341" s="11" t="s">
        <v>182</v>
      </c>
      <c r="DW1341" s="27" t="s">
        <v>156</v>
      </c>
      <c r="DX1341" s="27" t="s">
        <v>156</v>
      </c>
      <c r="DY1341" s="20" t="s">
        <v>3364</v>
      </c>
      <c r="DZ1341" s="16">
        <v>7</v>
      </c>
      <c r="EA1341" s="16">
        <v>55</v>
      </c>
      <c r="EB1341" s="27" t="s">
        <v>185</v>
      </c>
      <c r="EC1341" s="27" t="s">
        <v>185</v>
      </c>
      <c r="ED1341" s="27" t="s">
        <v>182</v>
      </c>
      <c r="EE1341" s="29">
        <v>45114.021620370368</v>
      </c>
      <c r="EF1341" s="28" t="s">
        <v>186</v>
      </c>
      <c r="EG1341" s="28" t="s">
        <v>156</v>
      </c>
      <c r="EH1341" s="28" t="s">
        <v>187</v>
      </c>
      <c r="EI1341" s="29">
        <v>45116.847731481481</v>
      </c>
      <c r="EJ1341" s="28" t="s">
        <v>188</v>
      </c>
      <c r="EK1341" s="28" t="s">
        <v>189</v>
      </c>
      <c r="EL1341" s="28" t="s">
        <v>190</v>
      </c>
      <c r="EM1341" s="45" t="s">
        <v>3713</v>
      </c>
      <c r="EN1341" s="46" t="str">
        <f t="shared" si="141"/>
        <v>344H074A</v>
      </c>
      <c r="EO1341" s="47">
        <f t="shared" si="142"/>
        <v>45361</v>
      </c>
      <c r="EP1341" s="47" t="str">
        <f t="shared" si="143"/>
        <v/>
      </c>
      <c r="EQ1341" s="48" t="str">
        <f t="shared" ca="1" si="144"/>
        <v>Y</v>
      </c>
      <c r="ER1341" s="49" t="str">
        <f t="shared" si="145"/>
        <v/>
      </c>
      <c r="ES1341" s="50"/>
      <c r="ET1341" s="51" t="str">
        <f t="shared" si="146"/>
        <v/>
      </c>
      <c r="EU1341" s="52" t="str">
        <f t="shared" si="147"/>
        <v/>
      </c>
      <c r="EV1341" s="46"/>
      <c r="EW1341" s="23" t="s">
        <v>3721</v>
      </c>
    </row>
    <row r="1342" spans="1:153" ht="14.25" customHeight="1">
      <c r="A1342" s="8">
        <v>1335</v>
      </c>
      <c r="B1342" s="9" t="s">
        <v>3316</v>
      </c>
      <c r="C1342" s="10" t="s">
        <v>142</v>
      </c>
      <c r="D1342" s="10" t="s">
        <v>143</v>
      </c>
      <c r="E1342" s="10" t="s">
        <v>142</v>
      </c>
      <c r="F1342" s="9" t="s">
        <v>144</v>
      </c>
      <c r="G1342" s="10" t="s">
        <v>432</v>
      </c>
      <c r="H1342" s="9" t="s">
        <v>433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153</v>
      </c>
      <c r="S1342" s="9" t="s">
        <v>154</v>
      </c>
      <c r="T1342" s="9" t="s">
        <v>153</v>
      </c>
      <c r="U1342" s="9" t="s">
        <v>337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3317</v>
      </c>
      <c r="AA1342" s="9" t="s">
        <v>158</v>
      </c>
      <c r="AB1342" s="12" t="s">
        <v>159</v>
      </c>
      <c r="AC1342" s="10" t="s">
        <v>3428</v>
      </c>
      <c r="AD1342" s="9" t="s">
        <v>158</v>
      </c>
      <c r="AE1342" s="13" t="s">
        <v>159</v>
      </c>
      <c r="AF1342" s="14" t="s">
        <v>220</v>
      </c>
      <c r="AG1342" s="10" t="s">
        <v>3429</v>
      </c>
      <c r="AH1342" s="11" t="s">
        <v>165</v>
      </c>
      <c r="AI1342" s="11" t="s">
        <v>166</v>
      </c>
      <c r="AJ1342" s="10" t="s">
        <v>167</v>
      </c>
      <c r="AK1342" s="11" t="s">
        <v>166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4.5</v>
      </c>
      <c r="AU1342" s="10" t="s">
        <v>142</v>
      </c>
      <c r="AV1342" s="16">
        <v>27500</v>
      </c>
      <c r="AW1342" s="16">
        <v>27500</v>
      </c>
      <c r="AX1342" s="16">
        <v>0</v>
      </c>
      <c r="AY1342" s="16">
        <v>5000</v>
      </c>
      <c r="AZ1342" s="16">
        <v>3500</v>
      </c>
      <c r="BA1342" s="17">
        <v>45275</v>
      </c>
      <c r="BB1342" s="30" t="s">
        <v>175</v>
      </c>
      <c r="BC1342" s="18">
        <v>45119</v>
      </c>
      <c r="BD1342" s="17">
        <v>45442</v>
      </c>
      <c r="BE1342" s="17">
        <v>45474</v>
      </c>
      <c r="BF1342" s="17">
        <v>45245</v>
      </c>
      <c r="BG1342" s="10">
        <v>86254994</v>
      </c>
      <c r="BH1342" s="9" t="s">
        <v>3435</v>
      </c>
      <c r="BI1342" s="19">
        <v>45352</v>
      </c>
      <c r="BJ1342" s="20">
        <v>45355</v>
      </c>
      <c r="BK1342" s="16">
        <v>1500</v>
      </c>
      <c r="BL1342" s="16">
        <v>6750</v>
      </c>
      <c r="BM1342" s="9" t="s">
        <v>177</v>
      </c>
      <c r="BN1342" s="9" t="s">
        <v>470</v>
      </c>
      <c r="BO1342" s="9" t="s">
        <v>156</v>
      </c>
      <c r="BP1342" s="17">
        <v>45423</v>
      </c>
      <c r="BQ1342" s="17" t="s">
        <v>156</v>
      </c>
      <c r="BR1342" s="17">
        <v>45423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45118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 t="s">
        <v>156</v>
      </c>
      <c r="CD1342" s="10" t="s">
        <v>156</v>
      </c>
      <c r="CE1342" s="17" t="s">
        <v>156</v>
      </c>
      <c r="CF1342" s="17" t="s">
        <v>156</v>
      </c>
      <c r="CG1342" s="17">
        <v>45118</v>
      </c>
      <c r="CH1342" s="17" t="s">
        <v>156</v>
      </c>
      <c r="CI1342" s="16">
        <v>0</v>
      </c>
      <c r="CJ1342" s="10" t="s">
        <v>156</v>
      </c>
      <c r="CK1342" s="10" t="s">
        <v>156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45118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 t="s">
        <v>156</v>
      </c>
      <c r="CX1342" s="10" t="s">
        <v>193</v>
      </c>
      <c r="CY1342" s="17" t="s">
        <v>156</v>
      </c>
      <c r="CZ1342" s="17" t="s">
        <v>156</v>
      </c>
      <c r="DA1342" s="17">
        <v>45118</v>
      </c>
      <c r="DB1342" s="17" t="s">
        <v>156</v>
      </c>
      <c r="DC1342" s="16">
        <v>0</v>
      </c>
      <c r="DD1342" s="10" t="s">
        <v>156</v>
      </c>
      <c r="DE1342" s="10" t="s">
        <v>156</v>
      </c>
      <c r="DF1342" s="18" t="s">
        <v>156</v>
      </c>
      <c r="DG1342" s="17" t="s">
        <v>156</v>
      </c>
      <c r="DH1342" s="10" t="s">
        <v>156</v>
      </c>
      <c r="DI1342" s="17" t="s">
        <v>156</v>
      </c>
      <c r="DJ1342" s="17" t="s">
        <v>156</v>
      </c>
      <c r="DK1342" s="17">
        <v>45118</v>
      </c>
      <c r="DL1342" s="17" t="s">
        <v>156</v>
      </c>
      <c r="DM1342" s="16">
        <v>0</v>
      </c>
      <c r="DN1342" s="10" t="s">
        <v>156</v>
      </c>
      <c r="DO1342" s="10" t="s">
        <v>156</v>
      </c>
      <c r="DP1342" s="16">
        <v>24</v>
      </c>
      <c r="DQ1342" s="16">
        <v>12</v>
      </c>
      <c r="DR1342" s="11">
        <v>12</v>
      </c>
      <c r="DS1342" s="16">
        <v>16</v>
      </c>
      <c r="DT1342" s="16">
        <v>0</v>
      </c>
      <c r="DU1342" s="11" t="s">
        <v>182</v>
      </c>
      <c r="DV1342" s="11" t="s">
        <v>182</v>
      </c>
      <c r="DW1342" s="27" t="s">
        <v>156</v>
      </c>
      <c r="DX1342" s="27" t="s">
        <v>156</v>
      </c>
      <c r="DY1342" s="20" t="s">
        <v>3364</v>
      </c>
      <c r="DZ1342" s="16">
        <v>7</v>
      </c>
      <c r="EA1342" s="16">
        <v>55</v>
      </c>
      <c r="EB1342" s="27" t="s">
        <v>185</v>
      </c>
      <c r="EC1342" s="27" t="s">
        <v>185</v>
      </c>
      <c r="ED1342" s="27" t="s">
        <v>182</v>
      </c>
      <c r="EE1342" s="29">
        <v>45118.979687500003</v>
      </c>
      <c r="EF1342" s="28" t="s">
        <v>186</v>
      </c>
      <c r="EG1342" s="28" t="s">
        <v>156</v>
      </c>
      <c r="EH1342" s="28" t="s">
        <v>187</v>
      </c>
      <c r="EI1342" s="29">
        <v>45118.979687500003</v>
      </c>
      <c r="EJ1342" s="28" t="s">
        <v>186</v>
      </c>
      <c r="EK1342" s="28" t="s">
        <v>156</v>
      </c>
      <c r="EL1342" s="28" t="s">
        <v>187</v>
      </c>
      <c r="EM1342" s="45" t="s">
        <v>3713</v>
      </c>
      <c r="EN1342" s="46" t="str">
        <f t="shared" si="141"/>
        <v>344H074A</v>
      </c>
      <c r="EO1342" s="47">
        <f t="shared" si="142"/>
        <v>45361</v>
      </c>
      <c r="EP1342" s="47" t="str">
        <f t="shared" si="143"/>
        <v/>
      </c>
      <c r="EQ1342" s="48" t="str">
        <f t="shared" ca="1" si="144"/>
        <v>Y</v>
      </c>
      <c r="ER1342" s="49" t="str">
        <f t="shared" si="145"/>
        <v/>
      </c>
      <c r="ES1342" s="50"/>
      <c r="ET1342" s="51" t="str">
        <f t="shared" si="146"/>
        <v/>
      </c>
      <c r="EU1342" s="52" t="str">
        <f t="shared" si="147"/>
        <v/>
      </c>
      <c r="EV1342" s="46"/>
      <c r="EW1342" s="23" t="s">
        <v>3721</v>
      </c>
    </row>
    <row r="1343" spans="1:153" ht="14.25" customHeight="1">
      <c r="A1343" s="8">
        <v>1336</v>
      </c>
      <c r="B1343" s="9" t="s">
        <v>3316</v>
      </c>
      <c r="C1343" s="10" t="s">
        <v>142</v>
      </c>
      <c r="D1343" s="10" t="s">
        <v>143</v>
      </c>
      <c r="E1343" s="10" t="s">
        <v>142</v>
      </c>
      <c r="F1343" s="9" t="s">
        <v>144</v>
      </c>
      <c r="G1343" s="10" t="s">
        <v>432</v>
      </c>
      <c r="H1343" s="9" t="s">
        <v>433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153</v>
      </c>
      <c r="S1343" s="9" t="s">
        <v>154</v>
      </c>
      <c r="T1343" s="9" t="s">
        <v>153</v>
      </c>
      <c r="U1343" s="9" t="s">
        <v>337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3317</v>
      </c>
      <c r="AA1343" s="9" t="s">
        <v>158</v>
      </c>
      <c r="AB1343" s="12" t="s">
        <v>159</v>
      </c>
      <c r="AC1343" s="10" t="s">
        <v>3428</v>
      </c>
      <c r="AD1343" s="9" t="s">
        <v>158</v>
      </c>
      <c r="AE1343" s="13" t="s">
        <v>159</v>
      </c>
      <c r="AF1343" s="14" t="s">
        <v>220</v>
      </c>
      <c r="AG1343" s="10" t="s">
        <v>3429</v>
      </c>
      <c r="AH1343" s="11" t="s">
        <v>165</v>
      </c>
      <c r="AI1343" s="11" t="s">
        <v>166</v>
      </c>
      <c r="AJ1343" s="10" t="s">
        <v>167</v>
      </c>
      <c r="AK1343" s="11" t="s">
        <v>166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4.5</v>
      </c>
      <c r="AU1343" s="10" t="s">
        <v>142</v>
      </c>
      <c r="AV1343" s="16">
        <v>27500</v>
      </c>
      <c r="AW1343" s="16">
        <v>27500</v>
      </c>
      <c r="AX1343" s="16">
        <v>0</v>
      </c>
      <c r="AY1343" s="16">
        <v>5000</v>
      </c>
      <c r="AZ1343" s="16">
        <v>3500</v>
      </c>
      <c r="BA1343" s="17">
        <v>45275</v>
      </c>
      <c r="BB1343" s="30" t="s">
        <v>175</v>
      </c>
      <c r="BC1343" s="18">
        <v>45119</v>
      </c>
      <c r="BD1343" s="17">
        <v>45442</v>
      </c>
      <c r="BE1343" s="17">
        <v>45474</v>
      </c>
      <c r="BF1343" s="17">
        <v>45245</v>
      </c>
      <c r="BG1343" s="10">
        <v>85815973</v>
      </c>
      <c r="BH1343" s="9" t="s">
        <v>211</v>
      </c>
      <c r="BI1343" s="19">
        <v>45352</v>
      </c>
      <c r="BJ1343" s="20">
        <v>45355</v>
      </c>
      <c r="BK1343" s="16">
        <v>3300</v>
      </c>
      <c r="BL1343" s="16">
        <v>14850</v>
      </c>
      <c r="BM1343" s="9" t="s">
        <v>177</v>
      </c>
      <c r="BN1343" s="9" t="s">
        <v>470</v>
      </c>
      <c r="BO1343" s="9" t="s">
        <v>156</v>
      </c>
      <c r="BP1343" s="17">
        <v>45427</v>
      </c>
      <c r="BQ1343" s="17" t="s">
        <v>156</v>
      </c>
      <c r="BR1343" s="17" t="s">
        <v>156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 t="s">
        <v>156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3436</v>
      </c>
      <c r="CE1343" s="17" t="s">
        <v>156</v>
      </c>
      <c r="CF1343" s="17" t="s">
        <v>156</v>
      </c>
      <c r="CG1343" s="17" t="s">
        <v>156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 t="s">
        <v>156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3133</v>
      </c>
      <c r="CY1343" s="17" t="s">
        <v>156</v>
      </c>
      <c r="CZ1343" s="17" t="s">
        <v>156</v>
      </c>
      <c r="DA1343" s="17" t="s">
        <v>156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3134</v>
      </c>
      <c r="DI1343" s="17" t="s">
        <v>156</v>
      </c>
      <c r="DJ1343" s="17" t="s">
        <v>156</v>
      </c>
      <c r="DK1343" s="17" t="s">
        <v>156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24</v>
      </c>
      <c r="DQ1343" s="16">
        <v>12</v>
      </c>
      <c r="DR1343" s="11">
        <v>12</v>
      </c>
      <c r="DS1343" s="16">
        <v>16</v>
      </c>
      <c r="DT1343" s="16">
        <v>0</v>
      </c>
      <c r="DU1343" s="11" t="s">
        <v>181</v>
      </c>
      <c r="DV1343" s="11" t="s">
        <v>182</v>
      </c>
      <c r="DW1343" s="27" t="s">
        <v>156</v>
      </c>
      <c r="DX1343" s="27" t="s">
        <v>156</v>
      </c>
      <c r="DY1343" s="20" t="s">
        <v>3135</v>
      </c>
      <c r="DZ1343" s="16">
        <v>7</v>
      </c>
      <c r="EA1343" s="16">
        <v>55</v>
      </c>
      <c r="EB1343" s="27" t="s">
        <v>185</v>
      </c>
      <c r="EC1343" s="27" t="s">
        <v>185</v>
      </c>
      <c r="ED1343" s="27" t="s">
        <v>182</v>
      </c>
      <c r="EE1343" s="29">
        <v>45082.268263888887</v>
      </c>
      <c r="EF1343" s="28" t="s">
        <v>188</v>
      </c>
      <c r="EG1343" s="28" t="s">
        <v>189</v>
      </c>
      <c r="EH1343" s="28" t="s">
        <v>190</v>
      </c>
      <c r="EI1343" s="29">
        <v>45098.531585648147</v>
      </c>
      <c r="EJ1343" s="28" t="s">
        <v>542</v>
      </c>
      <c r="EK1343" s="28" t="s">
        <v>156</v>
      </c>
      <c r="EL1343" s="28" t="s">
        <v>543</v>
      </c>
      <c r="EM1343" s="45" t="s">
        <v>3713</v>
      </c>
      <c r="EN1343" s="46" t="str">
        <f t="shared" si="141"/>
        <v>344H074A</v>
      </c>
      <c r="EO1343" s="47">
        <f t="shared" si="142"/>
        <v>45365</v>
      </c>
      <c r="EP1343" s="47" t="str">
        <f t="shared" si="143"/>
        <v/>
      </c>
      <c r="EQ1343" s="48" t="str">
        <f t="shared" ca="1" si="144"/>
        <v>Y</v>
      </c>
      <c r="ER1343" s="49" t="str">
        <f t="shared" si="145"/>
        <v/>
      </c>
      <c r="ES1343" s="50"/>
      <c r="ET1343" s="51" t="str">
        <f t="shared" si="146"/>
        <v/>
      </c>
      <c r="EU1343" s="52" t="str">
        <f t="shared" si="147"/>
        <v/>
      </c>
      <c r="EV1343" s="46"/>
      <c r="EW1343" s="23" t="s">
        <v>3721</v>
      </c>
    </row>
    <row r="1344" spans="1:153" ht="14.25" hidden="1" customHeight="1">
      <c r="A1344" s="8">
        <v>1337</v>
      </c>
      <c r="B1344" s="9" t="s">
        <v>3316</v>
      </c>
      <c r="C1344" s="10" t="s">
        <v>142</v>
      </c>
      <c r="D1344" s="10" t="s">
        <v>143</v>
      </c>
      <c r="E1344" s="10" t="s">
        <v>142</v>
      </c>
      <c r="F1344" s="9" t="s">
        <v>144</v>
      </c>
      <c r="G1344" s="10" t="s">
        <v>432</v>
      </c>
      <c r="H1344" s="9" t="s">
        <v>433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153</v>
      </c>
      <c r="S1344" s="9" t="s">
        <v>154</v>
      </c>
      <c r="T1344" s="9" t="s">
        <v>153</v>
      </c>
      <c r="U1344" s="9" t="s">
        <v>337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3317</v>
      </c>
      <c r="AA1344" s="9" t="s">
        <v>158</v>
      </c>
      <c r="AB1344" s="12" t="s">
        <v>159</v>
      </c>
      <c r="AC1344" s="10" t="s">
        <v>3428</v>
      </c>
      <c r="AD1344" s="9" t="s">
        <v>158</v>
      </c>
      <c r="AE1344" s="13" t="s">
        <v>159</v>
      </c>
      <c r="AF1344" s="14" t="s">
        <v>220</v>
      </c>
      <c r="AG1344" s="10" t="s">
        <v>3429</v>
      </c>
      <c r="AH1344" s="11" t="s">
        <v>165</v>
      </c>
      <c r="AI1344" s="11" t="s">
        <v>166</v>
      </c>
      <c r="AJ1344" s="10" t="s">
        <v>167</v>
      </c>
      <c r="AK1344" s="11" t="s">
        <v>166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4.5</v>
      </c>
      <c r="AU1344" s="10" t="s">
        <v>142</v>
      </c>
      <c r="AV1344" s="16">
        <v>27500</v>
      </c>
      <c r="AW1344" s="16">
        <v>27500</v>
      </c>
      <c r="AX1344" s="16">
        <v>0</v>
      </c>
      <c r="AY1344" s="16">
        <v>5000</v>
      </c>
      <c r="AZ1344" s="16">
        <v>3500</v>
      </c>
      <c r="BA1344" s="17">
        <v>45275</v>
      </c>
      <c r="BB1344" s="30" t="s">
        <v>175</v>
      </c>
      <c r="BC1344" s="18">
        <v>45119</v>
      </c>
      <c r="BD1344" s="17">
        <v>45442</v>
      </c>
      <c r="BE1344" s="17">
        <v>45474</v>
      </c>
      <c r="BF1344" s="17">
        <v>45245</v>
      </c>
      <c r="BG1344" s="10">
        <v>86254995</v>
      </c>
      <c r="BH1344" s="9" t="s">
        <v>201</v>
      </c>
      <c r="BI1344" s="19">
        <v>45352</v>
      </c>
      <c r="BJ1344" s="20">
        <v>45376</v>
      </c>
      <c r="BK1344" s="16">
        <v>3000</v>
      </c>
      <c r="BL1344" s="16">
        <v>13500</v>
      </c>
      <c r="BM1344" s="9" t="s">
        <v>177</v>
      </c>
      <c r="BN1344" s="9" t="s">
        <v>521</v>
      </c>
      <c r="BO1344" s="9" t="s">
        <v>156</v>
      </c>
      <c r="BP1344" s="17">
        <v>45444</v>
      </c>
      <c r="BQ1344" s="17" t="s">
        <v>156</v>
      </c>
      <c r="BR1344" s="17">
        <v>45444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>
        <v>45118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45118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>
        <v>45118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193</v>
      </c>
      <c r="CY1344" s="17" t="s">
        <v>156</v>
      </c>
      <c r="CZ1344" s="17" t="s">
        <v>156</v>
      </c>
      <c r="DA1344" s="17">
        <v>45118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45118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24</v>
      </c>
      <c r="DQ1344" s="16">
        <v>12</v>
      </c>
      <c r="DR1344" s="11">
        <v>12</v>
      </c>
      <c r="DS1344" s="16">
        <v>16</v>
      </c>
      <c r="DT1344" s="16">
        <v>0</v>
      </c>
      <c r="DU1344" s="11" t="s">
        <v>182</v>
      </c>
      <c r="DV1344" s="11" t="s">
        <v>182</v>
      </c>
      <c r="DW1344" s="27" t="s">
        <v>156</v>
      </c>
      <c r="DX1344" s="27" t="s">
        <v>156</v>
      </c>
      <c r="DY1344" s="20" t="s">
        <v>3437</v>
      </c>
      <c r="DZ1344" s="16">
        <v>7</v>
      </c>
      <c r="EA1344" s="16">
        <v>55</v>
      </c>
      <c r="EB1344" s="27" t="s">
        <v>185</v>
      </c>
      <c r="EC1344" s="27" t="s">
        <v>185</v>
      </c>
      <c r="ED1344" s="27" t="s">
        <v>182</v>
      </c>
      <c r="EE1344" s="29">
        <v>45118.979687500003</v>
      </c>
      <c r="EF1344" s="28" t="s">
        <v>186</v>
      </c>
      <c r="EG1344" s="28" t="s">
        <v>156</v>
      </c>
      <c r="EH1344" s="28" t="s">
        <v>187</v>
      </c>
      <c r="EI1344" s="29">
        <v>45118.979687500003</v>
      </c>
      <c r="EJ1344" s="28" t="s">
        <v>186</v>
      </c>
      <c r="EK1344" s="28" t="s">
        <v>156</v>
      </c>
      <c r="EL1344" s="28" t="s">
        <v>187</v>
      </c>
      <c r="EM1344" s="45"/>
      <c r="EN1344" s="46" t="str">
        <f t="shared" si="141"/>
        <v>344H074A</v>
      </c>
      <c r="EO1344" s="47">
        <f t="shared" si="142"/>
        <v>45382</v>
      </c>
      <c r="EP1344" s="47" t="str">
        <f t="shared" si="143"/>
        <v/>
      </c>
      <c r="EQ1344" s="48" t="str">
        <f t="shared" ca="1" si="144"/>
        <v>Y</v>
      </c>
      <c r="ER1344" s="49" t="str">
        <f t="shared" si="145"/>
        <v/>
      </c>
      <c r="ES1344" s="50"/>
      <c r="ET1344" s="51" t="str">
        <f t="shared" si="146"/>
        <v/>
      </c>
      <c r="EU1344" s="52" t="str">
        <f t="shared" si="147"/>
        <v/>
      </c>
      <c r="EV1344" s="46"/>
      <c r="EW1344" s="23" t="s">
        <v>3717</v>
      </c>
    </row>
    <row r="1345" spans="1:153" ht="14.25" customHeight="1">
      <c r="A1345" s="8">
        <v>1338</v>
      </c>
      <c r="B1345" s="9" t="s">
        <v>3316</v>
      </c>
      <c r="C1345" s="10" t="s">
        <v>142</v>
      </c>
      <c r="D1345" s="10" t="s">
        <v>143</v>
      </c>
      <c r="E1345" s="10" t="s">
        <v>142</v>
      </c>
      <c r="F1345" s="9" t="s">
        <v>144</v>
      </c>
      <c r="G1345" s="10" t="s">
        <v>432</v>
      </c>
      <c r="H1345" s="9" t="s">
        <v>433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153</v>
      </c>
      <c r="S1345" s="9" t="s">
        <v>154</v>
      </c>
      <c r="T1345" s="9" t="s">
        <v>153</v>
      </c>
      <c r="U1345" s="9" t="s">
        <v>337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3317</v>
      </c>
      <c r="AA1345" s="9" t="s">
        <v>158</v>
      </c>
      <c r="AB1345" s="12" t="s">
        <v>159</v>
      </c>
      <c r="AC1345" s="10" t="s">
        <v>3428</v>
      </c>
      <c r="AD1345" s="9" t="s">
        <v>158</v>
      </c>
      <c r="AE1345" s="13" t="s">
        <v>159</v>
      </c>
      <c r="AF1345" s="14" t="s">
        <v>220</v>
      </c>
      <c r="AG1345" s="10" t="s">
        <v>3438</v>
      </c>
      <c r="AH1345" s="11" t="s">
        <v>204</v>
      </c>
      <c r="AI1345" s="11" t="s">
        <v>166</v>
      </c>
      <c r="AJ1345" s="10" t="s">
        <v>205</v>
      </c>
      <c r="AK1345" s="11" t="s">
        <v>166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4.5</v>
      </c>
      <c r="AU1345" s="10" t="s">
        <v>206</v>
      </c>
      <c r="AV1345" s="16">
        <v>10000</v>
      </c>
      <c r="AW1345" s="16">
        <v>10000</v>
      </c>
      <c r="AX1345" s="16">
        <v>0</v>
      </c>
      <c r="AY1345" s="16">
        <v>0</v>
      </c>
      <c r="AZ1345" s="16">
        <v>1500</v>
      </c>
      <c r="BA1345" s="17">
        <v>45275</v>
      </c>
      <c r="BB1345" s="30" t="s">
        <v>175</v>
      </c>
      <c r="BC1345" s="18">
        <v>45119</v>
      </c>
      <c r="BD1345" s="17">
        <v>45442</v>
      </c>
      <c r="BE1345" s="17">
        <v>45474</v>
      </c>
      <c r="BF1345" s="17">
        <v>45245</v>
      </c>
      <c r="BG1345" s="10">
        <v>85860427</v>
      </c>
      <c r="BH1345" s="9" t="s">
        <v>414</v>
      </c>
      <c r="BI1345" s="19">
        <v>45170</v>
      </c>
      <c r="BJ1345" s="20">
        <v>45173</v>
      </c>
      <c r="BK1345" s="16">
        <v>3016</v>
      </c>
      <c r="BL1345" s="16">
        <v>13572</v>
      </c>
      <c r="BM1345" s="9" t="s">
        <v>177</v>
      </c>
      <c r="BN1345" s="9" t="s">
        <v>436</v>
      </c>
      <c r="BO1345" s="9" t="s">
        <v>635</v>
      </c>
      <c r="BP1345" s="17">
        <v>45245</v>
      </c>
      <c r="BQ1345" s="17" t="s">
        <v>156</v>
      </c>
      <c r="BR1345" s="17">
        <v>45254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45083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>
        <v>45097</v>
      </c>
      <c r="CD1345" s="10" t="s">
        <v>2852</v>
      </c>
      <c r="CE1345" s="17" t="s">
        <v>156</v>
      </c>
      <c r="CF1345" s="17" t="s">
        <v>156</v>
      </c>
      <c r="CG1345" s="17">
        <v>45083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45083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>
        <v>45104</v>
      </c>
      <c r="CX1345" s="10" t="s">
        <v>2267</v>
      </c>
      <c r="CY1345" s="17" t="s">
        <v>156</v>
      </c>
      <c r="CZ1345" s="17" t="s">
        <v>156</v>
      </c>
      <c r="DA1345" s="17">
        <v>45083</v>
      </c>
      <c r="DB1345" s="17">
        <v>45099</v>
      </c>
      <c r="DC1345" s="16">
        <v>3016</v>
      </c>
      <c r="DD1345" s="10" t="s">
        <v>3439</v>
      </c>
      <c r="DE1345" s="10" t="s">
        <v>230</v>
      </c>
      <c r="DF1345" s="18" t="s">
        <v>156</v>
      </c>
      <c r="DG1345" s="17">
        <v>45125</v>
      </c>
      <c r="DH1345" s="10" t="s">
        <v>156</v>
      </c>
      <c r="DI1345" s="17" t="s">
        <v>156</v>
      </c>
      <c r="DJ1345" s="17" t="s">
        <v>156</v>
      </c>
      <c r="DK1345" s="17">
        <v>45083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24</v>
      </c>
      <c r="DQ1345" s="16">
        <v>12</v>
      </c>
      <c r="DR1345" s="11">
        <v>12</v>
      </c>
      <c r="DS1345" s="16">
        <v>16</v>
      </c>
      <c r="DT1345" s="16">
        <v>0</v>
      </c>
      <c r="DU1345" s="11" t="s">
        <v>181</v>
      </c>
      <c r="DV1345" s="11" t="s">
        <v>182</v>
      </c>
      <c r="DW1345" s="27" t="s">
        <v>156</v>
      </c>
      <c r="DX1345" s="27" t="s">
        <v>156</v>
      </c>
      <c r="DY1345" s="20" t="s">
        <v>2602</v>
      </c>
      <c r="DZ1345" s="16">
        <v>7</v>
      </c>
      <c r="EA1345" s="16">
        <v>55</v>
      </c>
      <c r="EB1345" s="27" t="s">
        <v>185</v>
      </c>
      <c r="EC1345" s="27" t="s">
        <v>185</v>
      </c>
      <c r="ED1345" s="27" t="s">
        <v>182</v>
      </c>
      <c r="EE1345" s="29">
        <v>45084.012673611112</v>
      </c>
      <c r="EF1345" s="28" t="s">
        <v>186</v>
      </c>
      <c r="EG1345" s="28" t="s">
        <v>156</v>
      </c>
      <c r="EH1345" s="28" t="s">
        <v>187</v>
      </c>
      <c r="EI1345" s="29">
        <v>45114.432696759257</v>
      </c>
      <c r="EJ1345" s="28" t="s">
        <v>387</v>
      </c>
      <c r="EK1345" s="28" t="s">
        <v>388</v>
      </c>
      <c r="EL1345" s="28" t="s">
        <v>190</v>
      </c>
      <c r="EM1345" s="45" t="s">
        <v>3713</v>
      </c>
      <c r="EN1345" s="46" t="str">
        <f t="shared" si="141"/>
        <v>344H074B</v>
      </c>
      <c r="EO1345" s="47">
        <f t="shared" si="142"/>
        <v>45183</v>
      </c>
      <c r="EP1345" s="47">
        <f t="shared" si="143"/>
        <v>45104</v>
      </c>
      <c r="EQ1345" s="48" t="str">
        <f t="shared" ca="1" si="144"/>
        <v>Past</v>
      </c>
      <c r="ER1345" s="49">
        <f t="shared" si="145"/>
        <v>79</v>
      </c>
      <c r="ES1345" s="50"/>
      <c r="ET1345" s="51">
        <f t="shared" si="146"/>
        <v>79</v>
      </c>
      <c r="EU1345" s="52">
        <f t="shared" si="147"/>
        <v>238264</v>
      </c>
      <c r="EV1345" s="46"/>
      <c r="EW1345" s="23" t="s">
        <v>3714</v>
      </c>
    </row>
    <row r="1346" spans="1:153" ht="14.25" customHeight="1">
      <c r="A1346" s="8">
        <v>1339</v>
      </c>
      <c r="B1346" s="9" t="s">
        <v>3316</v>
      </c>
      <c r="C1346" s="10" t="s">
        <v>142</v>
      </c>
      <c r="D1346" s="10" t="s">
        <v>143</v>
      </c>
      <c r="E1346" s="10" t="s">
        <v>142</v>
      </c>
      <c r="F1346" s="9" t="s">
        <v>144</v>
      </c>
      <c r="G1346" s="10" t="s">
        <v>432</v>
      </c>
      <c r="H1346" s="9" t="s">
        <v>433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153</v>
      </c>
      <c r="S1346" s="9" t="s">
        <v>154</v>
      </c>
      <c r="T1346" s="9" t="s">
        <v>153</v>
      </c>
      <c r="U1346" s="9" t="s">
        <v>337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3317</v>
      </c>
      <c r="AA1346" s="9" t="s">
        <v>158</v>
      </c>
      <c r="AB1346" s="12" t="s">
        <v>159</v>
      </c>
      <c r="AC1346" s="10" t="s">
        <v>3428</v>
      </c>
      <c r="AD1346" s="9" t="s">
        <v>158</v>
      </c>
      <c r="AE1346" s="13" t="s">
        <v>159</v>
      </c>
      <c r="AF1346" s="14" t="s">
        <v>220</v>
      </c>
      <c r="AG1346" s="10" t="s">
        <v>3438</v>
      </c>
      <c r="AH1346" s="11" t="s">
        <v>204</v>
      </c>
      <c r="AI1346" s="11" t="s">
        <v>166</v>
      </c>
      <c r="AJ1346" s="10" t="s">
        <v>205</v>
      </c>
      <c r="AK1346" s="11" t="s">
        <v>166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4.5</v>
      </c>
      <c r="AU1346" s="10" t="s">
        <v>206</v>
      </c>
      <c r="AV1346" s="16">
        <v>10000</v>
      </c>
      <c r="AW1346" s="16">
        <v>10000</v>
      </c>
      <c r="AX1346" s="16">
        <v>0</v>
      </c>
      <c r="AY1346" s="16">
        <v>0</v>
      </c>
      <c r="AZ1346" s="16">
        <v>1500</v>
      </c>
      <c r="BA1346" s="17">
        <v>45275</v>
      </c>
      <c r="BB1346" s="30" t="s">
        <v>175</v>
      </c>
      <c r="BC1346" s="18">
        <v>45119</v>
      </c>
      <c r="BD1346" s="17">
        <v>45442</v>
      </c>
      <c r="BE1346" s="17">
        <v>45474</v>
      </c>
      <c r="BF1346" s="17">
        <v>45245</v>
      </c>
      <c r="BG1346" s="10">
        <v>86233105</v>
      </c>
      <c r="BH1346" s="9" t="s">
        <v>319</v>
      </c>
      <c r="BI1346" s="19">
        <v>45231</v>
      </c>
      <c r="BJ1346" s="20">
        <v>45243</v>
      </c>
      <c r="BK1346" s="16">
        <v>300</v>
      </c>
      <c r="BL1346" s="16">
        <v>1350</v>
      </c>
      <c r="BM1346" s="9" t="s">
        <v>177</v>
      </c>
      <c r="BN1346" s="9" t="s">
        <v>383</v>
      </c>
      <c r="BO1346" s="9" t="s">
        <v>156</v>
      </c>
      <c r="BP1346" s="17">
        <v>45306</v>
      </c>
      <c r="BQ1346" s="17" t="s">
        <v>156</v>
      </c>
      <c r="BR1346" s="17">
        <v>45306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>
        <v>45115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 t="s">
        <v>156</v>
      </c>
      <c r="CD1346" s="10" t="s">
        <v>156</v>
      </c>
      <c r="CE1346" s="17" t="s">
        <v>156</v>
      </c>
      <c r="CF1346" s="17" t="s">
        <v>156</v>
      </c>
      <c r="CG1346" s="17">
        <v>45115</v>
      </c>
      <c r="CH1346" s="17" t="s">
        <v>156</v>
      </c>
      <c r="CI1346" s="16">
        <v>0</v>
      </c>
      <c r="CJ1346" s="10" t="s">
        <v>156</v>
      </c>
      <c r="CK1346" s="10" t="s">
        <v>156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>
        <v>45115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 t="s">
        <v>156</v>
      </c>
      <c r="CX1346" s="10" t="s">
        <v>193</v>
      </c>
      <c r="CY1346" s="17" t="s">
        <v>156</v>
      </c>
      <c r="CZ1346" s="17" t="s">
        <v>156</v>
      </c>
      <c r="DA1346" s="17">
        <v>45115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 t="s">
        <v>156</v>
      </c>
      <c r="DH1346" s="10" t="s">
        <v>156</v>
      </c>
      <c r="DI1346" s="17" t="s">
        <v>156</v>
      </c>
      <c r="DJ1346" s="17" t="s">
        <v>156</v>
      </c>
      <c r="DK1346" s="17">
        <v>45115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24</v>
      </c>
      <c r="DQ1346" s="16">
        <v>12</v>
      </c>
      <c r="DR1346" s="11">
        <v>12</v>
      </c>
      <c r="DS1346" s="16">
        <v>16</v>
      </c>
      <c r="DT1346" s="16">
        <v>0</v>
      </c>
      <c r="DU1346" s="11" t="s">
        <v>181</v>
      </c>
      <c r="DV1346" s="11" t="s">
        <v>182</v>
      </c>
      <c r="DW1346" s="27" t="s">
        <v>156</v>
      </c>
      <c r="DX1346" s="27" t="s">
        <v>156</v>
      </c>
      <c r="DY1346" s="20" t="s">
        <v>156</v>
      </c>
      <c r="DZ1346" s="16">
        <v>7</v>
      </c>
      <c r="EA1346" s="16">
        <v>55</v>
      </c>
      <c r="EB1346" s="27" t="s">
        <v>185</v>
      </c>
      <c r="EC1346" s="27" t="s">
        <v>185</v>
      </c>
      <c r="ED1346" s="27" t="s">
        <v>182</v>
      </c>
      <c r="EE1346" s="29">
        <v>45116.744317129633</v>
      </c>
      <c r="EF1346" s="28" t="s">
        <v>186</v>
      </c>
      <c r="EG1346" s="28" t="s">
        <v>156</v>
      </c>
      <c r="EH1346" s="28" t="s">
        <v>187</v>
      </c>
      <c r="EI1346" s="29">
        <v>45118.567106481481</v>
      </c>
      <c r="EJ1346" s="28" t="s">
        <v>188</v>
      </c>
      <c r="EK1346" s="28" t="s">
        <v>189</v>
      </c>
      <c r="EL1346" s="28" t="s">
        <v>3381</v>
      </c>
      <c r="EM1346" s="45" t="s">
        <v>3713</v>
      </c>
      <c r="EN1346" s="46" t="str">
        <f t="shared" si="141"/>
        <v>344H074B</v>
      </c>
      <c r="EO1346" s="47">
        <f t="shared" si="142"/>
        <v>45244</v>
      </c>
      <c r="EP1346" s="47" t="str">
        <f t="shared" si="143"/>
        <v/>
      </c>
      <c r="EQ1346" s="48" t="str">
        <f t="shared" ca="1" si="144"/>
        <v>Y</v>
      </c>
      <c r="ER1346" s="49" t="str">
        <f t="shared" si="145"/>
        <v/>
      </c>
      <c r="ES1346" s="50"/>
      <c r="ET1346" s="51" t="str">
        <f t="shared" si="146"/>
        <v/>
      </c>
      <c r="EU1346" s="52" t="str">
        <f t="shared" si="147"/>
        <v/>
      </c>
      <c r="EV1346" s="46"/>
      <c r="EW1346" s="23" t="s">
        <v>3714</v>
      </c>
    </row>
    <row r="1347" spans="1:153" ht="14.25" customHeight="1">
      <c r="A1347" s="8">
        <v>1340</v>
      </c>
      <c r="B1347" s="9" t="s">
        <v>3316</v>
      </c>
      <c r="C1347" s="10" t="s">
        <v>142</v>
      </c>
      <c r="D1347" s="10" t="s">
        <v>143</v>
      </c>
      <c r="E1347" s="10" t="s">
        <v>142</v>
      </c>
      <c r="F1347" s="9" t="s">
        <v>144</v>
      </c>
      <c r="G1347" s="10" t="s">
        <v>432</v>
      </c>
      <c r="H1347" s="9" t="s">
        <v>433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153</v>
      </c>
      <c r="S1347" s="9" t="s">
        <v>154</v>
      </c>
      <c r="T1347" s="9" t="s">
        <v>153</v>
      </c>
      <c r="U1347" s="9" t="s">
        <v>337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3317</v>
      </c>
      <c r="AA1347" s="9" t="s">
        <v>158</v>
      </c>
      <c r="AB1347" s="12" t="s">
        <v>159</v>
      </c>
      <c r="AC1347" s="10" t="s">
        <v>3428</v>
      </c>
      <c r="AD1347" s="9" t="s">
        <v>158</v>
      </c>
      <c r="AE1347" s="13" t="s">
        <v>159</v>
      </c>
      <c r="AF1347" s="14" t="s">
        <v>220</v>
      </c>
      <c r="AG1347" s="10" t="s">
        <v>3438</v>
      </c>
      <c r="AH1347" s="11" t="s">
        <v>204</v>
      </c>
      <c r="AI1347" s="11" t="s">
        <v>166</v>
      </c>
      <c r="AJ1347" s="10" t="s">
        <v>205</v>
      </c>
      <c r="AK1347" s="11" t="s">
        <v>166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4.5</v>
      </c>
      <c r="AU1347" s="10" t="s">
        <v>206</v>
      </c>
      <c r="AV1347" s="16">
        <v>10000</v>
      </c>
      <c r="AW1347" s="16">
        <v>10000</v>
      </c>
      <c r="AX1347" s="16">
        <v>0</v>
      </c>
      <c r="AY1347" s="16">
        <v>0</v>
      </c>
      <c r="AZ1347" s="16">
        <v>1500</v>
      </c>
      <c r="BA1347" s="17">
        <v>45275</v>
      </c>
      <c r="BB1347" s="30" t="s">
        <v>175</v>
      </c>
      <c r="BC1347" s="18">
        <v>45119</v>
      </c>
      <c r="BD1347" s="17">
        <v>45442</v>
      </c>
      <c r="BE1347" s="17">
        <v>45474</v>
      </c>
      <c r="BF1347" s="17">
        <v>45245</v>
      </c>
      <c r="BG1347" s="10">
        <v>86133789</v>
      </c>
      <c r="BH1347" s="9" t="s">
        <v>321</v>
      </c>
      <c r="BI1347" s="19">
        <v>45261</v>
      </c>
      <c r="BJ1347" s="20">
        <v>45271</v>
      </c>
      <c r="BK1347" s="16">
        <v>500</v>
      </c>
      <c r="BL1347" s="16">
        <v>2250</v>
      </c>
      <c r="BM1347" s="9" t="s">
        <v>177</v>
      </c>
      <c r="BN1347" s="9" t="s">
        <v>470</v>
      </c>
      <c r="BO1347" s="9" t="s">
        <v>156</v>
      </c>
      <c r="BP1347" s="17">
        <v>45339</v>
      </c>
      <c r="BQ1347" s="17" t="s">
        <v>156</v>
      </c>
      <c r="BR1347" s="17">
        <v>45339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>
        <v>45104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 t="s">
        <v>156</v>
      </c>
      <c r="CD1347" s="10" t="s">
        <v>156</v>
      </c>
      <c r="CE1347" s="17" t="s">
        <v>156</v>
      </c>
      <c r="CF1347" s="17" t="s">
        <v>156</v>
      </c>
      <c r="CG1347" s="17">
        <v>45104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>
        <v>45104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 t="s">
        <v>156</v>
      </c>
      <c r="CX1347" s="10" t="s">
        <v>193</v>
      </c>
      <c r="CY1347" s="17" t="s">
        <v>156</v>
      </c>
      <c r="CZ1347" s="17" t="s">
        <v>156</v>
      </c>
      <c r="DA1347" s="17">
        <v>45104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 t="s">
        <v>156</v>
      </c>
      <c r="DH1347" s="10" t="s">
        <v>156</v>
      </c>
      <c r="DI1347" s="17" t="s">
        <v>156</v>
      </c>
      <c r="DJ1347" s="17" t="s">
        <v>156</v>
      </c>
      <c r="DK1347" s="17">
        <v>45104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24</v>
      </c>
      <c r="DQ1347" s="16">
        <v>12</v>
      </c>
      <c r="DR1347" s="11">
        <v>12</v>
      </c>
      <c r="DS1347" s="16">
        <v>16</v>
      </c>
      <c r="DT1347" s="16">
        <v>0</v>
      </c>
      <c r="DU1347" s="11" t="s">
        <v>181</v>
      </c>
      <c r="DV1347" s="11" t="s">
        <v>182</v>
      </c>
      <c r="DW1347" s="27" t="s">
        <v>156</v>
      </c>
      <c r="DX1347" s="27" t="s">
        <v>156</v>
      </c>
      <c r="DY1347" s="20" t="s">
        <v>3069</v>
      </c>
      <c r="DZ1347" s="16">
        <v>7</v>
      </c>
      <c r="EA1347" s="16">
        <v>55</v>
      </c>
      <c r="EB1347" s="27" t="s">
        <v>185</v>
      </c>
      <c r="EC1347" s="27" t="s">
        <v>185</v>
      </c>
      <c r="ED1347" s="27" t="s">
        <v>182</v>
      </c>
      <c r="EE1347" s="29">
        <v>45105.008981481478</v>
      </c>
      <c r="EF1347" s="28" t="s">
        <v>186</v>
      </c>
      <c r="EG1347" s="28" t="s">
        <v>156</v>
      </c>
      <c r="EH1347" s="28" t="s">
        <v>187</v>
      </c>
      <c r="EI1347" s="29">
        <v>45118.567106481481</v>
      </c>
      <c r="EJ1347" s="28" t="s">
        <v>186</v>
      </c>
      <c r="EK1347" s="28" t="s">
        <v>156</v>
      </c>
      <c r="EL1347" s="28" t="s">
        <v>3381</v>
      </c>
      <c r="EM1347" s="45" t="s">
        <v>3713</v>
      </c>
      <c r="EN1347" s="46" t="str">
        <f t="shared" si="141"/>
        <v>344H074B</v>
      </c>
      <c r="EO1347" s="47">
        <f t="shared" si="142"/>
        <v>45277</v>
      </c>
      <c r="EP1347" s="47" t="str">
        <f t="shared" si="143"/>
        <v/>
      </c>
      <c r="EQ1347" s="48" t="str">
        <f t="shared" ca="1" si="144"/>
        <v>Y</v>
      </c>
      <c r="ER1347" s="49" t="str">
        <f t="shared" si="145"/>
        <v/>
      </c>
      <c r="ES1347" s="50"/>
      <c r="ET1347" s="51" t="str">
        <f t="shared" si="146"/>
        <v/>
      </c>
      <c r="EU1347" s="52" t="str">
        <f t="shared" si="147"/>
        <v/>
      </c>
      <c r="EV1347" s="46"/>
      <c r="EW1347" s="23" t="s">
        <v>3721</v>
      </c>
    </row>
    <row r="1348" spans="1:153" ht="14.25" customHeight="1">
      <c r="A1348" s="8">
        <v>1341</v>
      </c>
      <c r="B1348" s="9" t="s">
        <v>3316</v>
      </c>
      <c r="C1348" s="10" t="s">
        <v>142</v>
      </c>
      <c r="D1348" s="10" t="s">
        <v>143</v>
      </c>
      <c r="E1348" s="10" t="s">
        <v>142</v>
      </c>
      <c r="F1348" s="9" t="s">
        <v>144</v>
      </c>
      <c r="G1348" s="10" t="s">
        <v>432</v>
      </c>
      <c r="H1348" s="9" t="s">
        <v>433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153</v>
      </c>
      <c r="S1348" s="9" t="s">
        <v>154</v>
      </c>
      <c r="T1348" s="9" t="s">
        <v>153</v>
      </c>
      <c r="U1348" s="9" t="s">
        <v>337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3317</v>
      </c>
      <c r="AA1348" s="9" t="s">
        <v>158</v>
      </c>
      <c r="AB1348" s="12" t="s">
        <v>159</v>
      </c>
      <c r="AC1348" s="10" t="s">
        <v>3428</v>
      </c>
      <c r="AD1348" s="9" t="s">
        <v>158</v>
      </c>
      <c r="AE1348" s="13" t="s">
        <v>159</v>
      </c>
      <c r="AF1348" s="14" t="s">
        <v>220</v>
      </c>
      <c r="AG1348" s="10" t="s">
        <v>3438</v>
      </c>
      <c r="AH1348" s="11" t="s">
        <v>204</v>
      </c>
      <c r="AI1348" s="11" t="s">
        <v>166</v>
      </c>
      <c r="AJ1348" s="10" t="s">
        <v>205</v>
      </c>
      <c r="AK1348" s="11" t="s">
        <v>166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4.5</v>
      </c>
      <c r="AU1348" s="10" t="s">
        <v>206</v>
      </c>
      <c r="AV1348" s="16">
        <v>10000</v>
      </c>
      <c r="AW1348" s="16">
        <v>10000</v>
      </c>
      <c r="AX1348" s="16">
        <v>0</v>
      </c>
      <c r="AY1348" s="16">
        <v>0</v>
      </c>
      <c r="AZ1348" s="16">
        <v>1500</v>
      </c>
      <c r="BA1348" s="17">
        <v>45275</v>
      </c>
      <c r="BB1348" s="30" t="s">
        <v>175</v>
      </c>
      <c r="BC1348" s="18">
        <v>45119</v>
      </c>
      <c r="BD1348" s="17">
        <v>45442</v>
      </c>
      <c r="BE1348" s="17">
        <v>45474</v>
      </c>
      <c r="BF1348" s="17">
        <v>45245</v>
      </c>
      <c r="BG1348" s="10">
        <v>86253659</v>
      </c>
      <c r="BH1348" s="9" t="s">
        <v>258</v>
      </c>
      <c r="BI1348" s="19">
        <v>45292</v>
      </c>
      <c r="BJ1348" s="20">
        <v>45292</v>
      </c>
      <c r="BK1348" s="16">
        <v>760</v>
      </c>
      <c r="BL1348" s="16">
        <v>3420</v>
      </c>
      <c r="BM1348" s="9" t="s">
        <v>177</v>
      </c>
      <c r="BN1348" s="9" t="s">
        <v>470</v>
      </c>
      <c r="BO1348" s="9" t="s">
        <v>156</v>
      </c>
      <c r="BP1348" s="17">
        <v>45360</v>
      </c>
      <c r="BQ1348" s="17" t="s">
        <v>156</v>
      </c>
      <c r="BR1348" s="17">
        <v>45360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45118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 t="s">
        <v>156</v>
      </c>
      <c r="CD1348" s="10" t="s">
        <v>156</v>
      </c>
      <c r="CE1348" s="17" t="s">
        <v>156</v>
      </c>
      <c r="CF1348" s="17" t="s">
        <v>156</v>
      </c>
      <c r="CG1348" s="17">
        <v>45118</v>
      </c>
      <c r="CH1348" s="17" t="s">
        <v>156</v>
      </c>
      <c r="CI1348" s="16">
        <v>0</v>
      </c>
      <c r="CJ1348" s="10" t="s">
        <v>156</v>
      </c>
      <c r="CK1348" s="10" t="s">
        <v>156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45118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 t="s">
        <v>156</v>
      </c>
      <c r="CX1348" s="10" t="s">
        <v>193</v>
      </c>
      <c r="CY1348" s="17" t="s">
        <v>156</v>
      </c>
      <c r="CZ1348" s="17" t="s">
        <v>156</v>
      </c>
      <c r="DA1348" s="17">
        <v>45118</v>
      </c>
      <c r="DB1348" s="17" t="s">
        <v>156</v>
      </c>
      <c r="DC1348" s="16">
        <v>0</v>
      </c>
      <c r="DD1348" s="10" t="s">
        <v>156</v>
      </c>
      <c r="DE1348" s="10" t="s">
        <v>156</v>
      </c>
      <c r="DF1348" s="18" t="s">
        <v>156</v>
      </c>
      <c r="DG1348" s="17" t="s">
        <v>156</v>
      </c>
      <c r="DH1348" s="10" t="s">
        <v>156</v>
      </c>
      <c r="DI1348" s="17" t="s">
        <v>156</v>
      </c>
      <c r="DJ1348" s="17" t="s">
        <v>156</v>
      </c>
      <c r="DK1348" s="17">
        <v>45118</v>
      </c>
      <c r="DL1348" s="17" t="s">
        <v>156</v>
      </c>
      <c r="DM1348" s="16">
        <v>0</v>
      </c>
      <c r="DN1348" s="10" t="s">
        <v>156</v>
      </c>
      <c r="DO1348" s="10" t="s">
        <v>156</v>
      </c>
      <c r="DP1348" s="16">
        <v>24</v>
      </c>
      <c r="DQ1348" s="16">
        <v>12</v>
      </c>
      <c r="DR1348" s="11">
        <v>12</v>
      </c>
      <c r="DS1348" s="16">
        <v>16</v>
      </c>
      <c r="DT1348" s="16">
        <v>0</v>
      </c>
      <c r="DU1348" s="11" t="s">
        <v>182</v>
      </c>
      <c r="DV1348" s="11" t="s">
        <v>182</v>
      </c>
      <c r="DW1348" s="27" t="s">
        <v>156</v>
      </c>
      <c r="DX1348" s="27" t="s">
        <v>156</v>
      </c>
      <c r="DY1348" s="20" t="s">
        <v>3440</v>
      </c>
      <c r="DZ1348" s="16">
        <v>7</v>
      </c>
      <c r="EA1348" s="16">
        <v>55</v>
      </c>
      <c r="EB1348" s="27" t="s">
        <v>185</v>
      </c>
      <c r="EC1348" s="27" t="s">
        <v>185</v>
      </c>
      <c r="ED1348" s="27" t="s">
        <v>182</v>
      </c>
      <c r="EE1348" s="29">
        <v>45118.979687500003</v>
      </c>
      <c r="EF1348" s="28" t="s">
        <v>186</v>
      </c>
      <c r="EG1348" s="28" t="s">
        <v>156</v>
      </c>
      <c r="EH1348" s="28" t="s">
        <v>187</v>
      </c>
      <c r="EI1348" s="29">
        <v>45118.979687500003</v>
      </c>
      <c r="EJ1348" s="28" t="s">
        <v>186</v>
      </c>
      <c r="EK1348" s="28" t="s">
        <v>156</v>
      </c>
      <c r="EL1348" s="28" t="s">
        <v>187</v>
      </c>
      <c r="EM1348" s="45" t="s">
        <v>3713</v>
      </c>
      <c r="EN1348" s="46" t="str">
        <f t="shared" si="141"/>
        <v>344H074B</v>
      </c>
      <c r="EO1348" s="47">
        <f t="shared" si="142"/>
        <v>45298</v>
      </c>
      <c r="EP1348" s="47" t="str">
        <f t="shared" si="143"/>
        <v/>
      </c>
      <c r="EQ1348" s="48" t="str">
        <f t="shared" ca="1" si="144"/>
        <v>Y</v>
      </c>
      <c r="ER1348" s="49" t="str">
        <f t="shared" si="145"/>
        <v/>
      </c>
      <c r="ES1348" s="50"/>
      <c r="ET1348" s="51" t="str">
        <f t="shared" si="146"/>
        <v/>
      </c>
      <c r="EU1348" s="52" t="str">
        <f t="shared" si="147"/>
        <v/>
      </c>
      <c r="EV1348" s="46"/>
      <c r="EW1348" s="23" t="s">
        <v>3721</v>
      </c>
    </row>
    <row r="1349" spans="1:153" ht="14.25" customHeight="1">
      <c r="A1349" s="8">
        <v>1342</v>
      </c>
      <c r="B1349" s="9" t="s">
        <v>3316</v>
      </c>
      <c r="C1349" s="10" t="s">
        <v>142</v>
      </c>
      <c r="D1349" s="10" t="s">
        <v>143</v>
      </c>
      <c r="E1349" s="10" t="s">
        <v>142</v>
      </c>
      <c r="F1349" s="9" t="s">
        <v>144</v>
      </c>
      <c r="G1349" s="10" t="s">
        <v>432</v>
      </c>
      <c r="H1349" s="9" t="s">
        <v>433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153</v>
      </c>
      <c r="S1349" s="9" t="s">
        <v>154</v>
      </c>
      <c r="T1349" s="9" t="s">
        <v>153</v>
      </c>
      <c r="U1349" s="9" t="s">
        <v>337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3317</v>
      </c>
      <c r="AA1349" s="9" t="s">
        <v>158</v>
      </c>
      <c r="AB1349" s="12" t="s">
        <v>159</v>
      </c>
      <c r="AC1349" s="10" t="s">
        <v>3428</v>
      </c>
      <c r="AD1349" s="9" t="s">
        <v>158</v>
      </c>
      <c r="AE1349" s="13" t="s">
        <v>159</v>
      </c>
      <c r="AF1349" s="14" t="s">
        <v>220</v>
      </c>
      <c r="AG1349" s="10" t="s">
        <v>3438</v>
      </c>
      <c r="AH1349" s="11" t="s">
        <v>204</v>
      </c>
      <c r="AI1349" s="11" t="s">
        <v>166</v>
      </c>
      <c r="AJ1349" s="10" t="s">
        <v>205</v>
      </c>
      <c r="AK1349" s="11" t="s">
        <v>166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4.5</v>
      </c>
      <c r="AU1349" s="10" t="s">
        <v>206</v>
      </c>
      <c r="AV1349" s="16">
        <v>10000</v>
      </c>
      <c r="AW1349" s="16">
        <v>10000</v>
      </c>
      <c r="AX1349" s="16">
        <v>0</v>
      </c>
      <c r="AY1349" s="16">
        <v>0</v>
      </c>
      <c r="AZ1349" s="16">
        <v>1500</v>
      </c>
      <c r="BA1349" s="17">
        <v>45275</v>
      </c>
      <c r="BB1349" s="30" t="s">
        <v>175</v>
      </c>
      <c r="BC1349" s="18">
        <v>45119</v>
      </c>
      <c r="BD1349" s="17">
        <v>45442</v>
      </c>
      <c r="BE1349" s="17">
        <v>45474</v>
      </c>
      <c r="BF1349" s="17">
        <v>45245</v>
      </c>
      <c r="BG1349" s="10">
        <v>86253660</v>
      </c>
      <c r="BH1349" s="9" t="s">
        <v>303</v>
      </c>
      <c r="BI1349" s="19">
        <v>45292</v>
      </c>
      <c r="BJ1349" s="20">
        <v>45306</v>
      </c>
      <c r="BK1349" s="16">
        <v>1200</v>
      </c>
      <c r="BL1349" s="16">
        <v>5400</v>
      </c>
      <c r="BM1349" s="9" t="s">
        <v>177</v>
      </c>
      <c r="BN1349" s="9" t="s">
        <v>470</v>
      </c>
      <c r="BO1349" s="9" t="s">
        <v>156</v>
      </c>
      <c r="BP1349" s="17">
        <v>45374</v>
      </c>
      <c r="BQ1349" s="17" t="s">
        <v>156</v>
      </c>
      <c r="BR1349" s="17">
        <v>45374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45118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 t="s">
        <v>156</v>
      </c>
      <c r="CD1349" s="10" t="s">
        <v>156</v>
      </c>
      <c r="CE1349" s="17" t="s">
        <v>156</v>
      </c>
      <c r="CF1349" s="17" t="s">
        <v>156</v>
      </c>
      <c r="CG1349" s="17">
        <v>45118</v>
      </c>
      <c r="CH1349" s="17" t="s">
        <v>156</v>
      </c>
      <c r="CI1349" s="16">
        <v>0</v>
      </c>
      <c r="CJ1349" s="10" t="s">
        <v>156</v>
      </c>
      <c r="CK1349" s="10" t="s">
        <v>156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45118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 t="s">
        <v>156</v>
      </c>
      <c r="CX1349" s="10" t="s">
        <v>193</v>
      </c>
      <c r="CY1349" s="17" t="s">
        <v>156</v>
      </c>
      <c r="CZ1349" s="17" t="s">
        <v>156</v>
      </c>
      <c r="DA1349" s="17">
        <v>45118</v>
      </c>
      <c r="DB1349" s="17" t="s">
        <v>156</v>
      </c>
      <c r="DC1349" s="16">
        <v>0</v>
      </c>
      <c r="DD1349" s="10" t="s">
        <v>156</v>
      </c>
      <c r="DE1349" s="10" t="s">
        <v>156</v>
      </c>
      <c r="DF1349" s="18" t="s">
        <v>156</v>
      </c>
      <c r="DG1349" s="17" t="s">
        <v>156</v>
      </c>
      <c r="DH1349" s="10" t="s">
        <v>156</v>
      </c>
      <c r="DI1349" s="17" t="s">
        <v>156</v>
      </c>
      <c r="DJ1349" s="17" t="s">
        <v>156</v>
      </c>
      <c r="DK1349" s="17">
        <v>45118</v>
      </c>
      <c r="DL1349" s="17" t="s">
        <v>156</v>
      </c>
      <c r="DM1349" s="16">
        <v>0</v>
      </c>
      <c r="DN1349" s="10" t="s">
        <v>156</v>
      </c>
      <c r="DO1349" s="10" t="s">
        <v>156</v>
      </c>
      <c r="DP1349" s="16">
        <v>24</v>
      </c>
      <c r="DQ1349" s="16">
        <v>12</v>
      </c>
      <c r="DR1349" s="11">
        <v>12</v>
      </c>
      <c r="DS1349" s="16">
        <v>16</v>
      </c>
      <c r="DT1349" s="16">
        <v>0</v>
      </c>
      <c r="DU1349" s="11" t="s">
        <v>182</v>
      </c>
      <c r="DV1349" s="11" t="s">
        <v>182</v>
      </c>
      <c r="DW1349" s="27" t="s">
        <v>156</v>
      </c>
      <c r="DX1349" s="27" t="s">
        <v>156</v>
      </c>
      <c r="DY1349" s="20" t="s">
        <v>3353</v>
      </c>
      <c r="DZ1349" s="16">
        <v>7</v>
      </c>
      <c r="EA1349" s="16">
        <v>55</v>
      </c>
      <c r="EB1349" s="27" t="s">
        <v>185</v>
      </c>
      <c r="EC1349" s="27" t="s">
        <v>185</v>
      </c>
      <c r="ED1349" s="27" t="s">
        <v>182</v>
      </c>
      <c r="EE1349" s="29">
        <v>45118.979687500003</v>
      </c>
      <c r="EF1349" s="28" t="s">
        <v>186</v>
      </c>
      <c r="EG1349" s="28" t="s">
        <v>156</v>
      </c>
      <c r="EH1349" s="28" t="s">
        <v>187</v>
      </c>
      <c r="EI1349" s="29">
        <v>45118.979687500003</v>
      </c>
      <c r="EJ1349" s="28" t="s">
        <v>186</v>
      </c>
      <c r="EK1349" s="28" t="s">
        <v>156</v>
      </c>
      <c r="EL1349" s="28" t="s">
        <v>187</v>
      </c>
      <c r="EM1349" s="45" t="s">
        <v>3713</v>
      </c>
      <c r="EN1349" s="46" t="str">
        <f t="shared" si="141"/>
        <v>344H074B</v>
      </c>
      <c r="EO1349" s="47">
        <f t="shared" si="142"/>
        <v>45312</v>
      </c>
      <c r="EP1349" s="47" t="str">
        <f t="shared" si="143"/>
        <v/>
      </c>
      <c r="EQ1349" s="48" t="str">
        <f t="shared" ca="1" si="144"/>
        <v>Y</v>
      </c>
      <c r="ER1349" s="49" t="str">
        <f t="shared" si="145"/>
        <v/>
      </c>
      <c r="ES1349" s="50"/>
      <c r="ET1349" s="51" t="str">
        <f t="shared" si="146"/>
        <v/>
      </c>
      <c r="EU1349" s="52" t="str">
        <f t="shared" si="147"/>
        <v/>
      </c>
      <c r="EV1349" s="46"/>
      <c r="EW1349" s="23" t="s">
        <v>3721</v>
      </c>
    </row>
    <row r="1350" spans="1:153" ht="14.25" customHeight="1">
      <c r="A1350" s="8">
        <v>1343</v>
      </c>
      <c r="B1350" s="9" t="s">
        <v>3316</v>
      </c>
      <c r="C1350" s="10" t="s">
        <v>142</v>
      </c>
      <c r="D1350" s="10" t="s">
        <v>143</v>
      </c>
      <c r="E1350" s="10" t="s">
        <v>142</v>
      </c>
      <c r="F1350" s="9" t="s">
        <v>144</v>
      </c>
      <c r="G1350" s="10" t="s">
        <v>432</v>
      </c>
      <c r="H1350" s="9" t="s">
        <v>433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153</v>
      </c>
      <c r="S1350" s="9" t="s">
        <v>154</v>
      </c>
      <c r="T1350" s="9" t="s">
        <v>153</v>
      </c>
      <c r="U1350" s="9" t="s">
        <v>337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3317</v>
      </c>
      <c r="AA1350" s="9" t="s">
        <v>158</v>
      </c>
      <c r="AB1350" s="12" t="s">
        <v>159</v>
      </c>
      <c r="AC1350" s="10" t="s">
        <v>3428</v>
      </c>
      <c r="AD1350" s="9" t="s">
        <v>158</v>
      </c>
      <c r="AE1350" s="13" t="s">
        <v>159</v>
      </c>
      <c r="AF1350" s="14" t="s">
        <v>220</v>
      </c>
      <c r="AG1350" s="10" t="s">
        <v>3438</v>
      </c>
      <c r="AH1350" s="11" t="s">
        <v>204</v>
      </c>
      <c r="AI1350" s="11" t="s">
        <v>166</v>
      </c>
      <c r="AJ1350" s="10" t="s">
        <v>205</v>
      </c>
      <c r="AK1350" s="11" t="s">
        <v>166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4.5</v>
      </c>
      <c r="AU1350" s="10" t="s">
        <v>206</v>
      </c>
      <c r="AV1350" s="16">
        <v>10000</v>
      </c>
      <c r="AW1350" s="16">
        <v>10000</v>
      </c>
      <c r="AX1350" s="16">
        <v>0</v>
      </c>
      <c r="AY1350" s="16">
        <v>0</v>
      </c>
      <c r="AZ1350" s="16">
        <v>1500</v>
      </c>
      <c r="BA1350" s="17">
        <v>45275</v>
      </c>
      <c r="BB1350" s="30" t="s">
        <v>175</v>
      </c>
      <c r="BC1350" s="18">
        <v>45119</v>
      </c>
      <c r="BD1350" s="17">
        <v>45442</v>
      </c>
      <c r="BE1350" s="17">
        <v>45474</v>
      </c>
      <c r="BF1350" s="17">
        <v>45245</v>
      </c>
      <c r="BG1350" s="10">
        <v>86253661</v>
      </c>
      <c r="BH1350" s="9" t="s">
        <v>247</v>
      </c>
      <c r="BI1350" s="19">
        <v>45292</v>
      </c>
      <c r="BJ1350" s="20">
        <v>45320</v>
      </c>
      <c r="BK1350" s="16">
        <v>890</v>
      </c>
      <c r="BL1350" s="16">
        <v>4005</v>
      </c>
      <c r="BM1350" s="9" t="s">
        <v>177</v>
      </c>
      <c r="BN1350" s="9" t="s">
        <v>470</v>
      </c>
      <c r="BO1350" s="9" t="s">
        <v>156</v>
      </c>
      <c r="BP1350" s="17">
        <v>45388</v>
      </c>
      <c r="BQ1350" s="17" t="s">
        <v>156</v>
      </c>
      <c r="BR1350" s="17">
        <v>45388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45118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 t="s">
        <v>156</v>
      </c>
      <c r="CD1350" s="10" t="s">
        <v>156</v>
      </c>
      <c r="CE1350" s="17" t="s">
        <v>156</v>
      </c>
      <c r="CF1350" s="17" t="s">
        <v>156</v>
      </c>
      <c r="CG1350" s="17">
        <v>45118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45118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 t="s">
        <v>156</v>
      </c>
      <c r="CX1350" s="10" t="s">
        <v>193</v>
      </c>
      <c r="CY1350" s="17" t="s">
        <v>156</v>
      </c>
      <c r="CZ1350" s="17" t="s">
        <v>156</v>
      </c>
      <c r="DA1350" s="17">
        <v>45118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 t="s">
        <v>156</v>
      </c>
      <c r="DH1350" s="10" t="s">
        <v>156</v>
      </c>
      <c r="DI1350" s="17" t="s">
        <v>156</v>
      </c>
      <c r="DJ1350" s="17" t="s">
        <v>156</v>
      </c>
      <c r="DK1350" s="17">
        <v>45118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24</v>
      </c>
      <c r="DQ1350" s="16">
        <v>12</v>
      </c>
      <c r="DR1350" s="11">
        <v>12</v>
      </c>
      <c r="DS1350" s="16">
        <v>16</v>
      </c>
      <c r="DT1350" s="16">
        <v>0</v>
      </c>
      <c r="DU1350" s="11" t="s">
        <v>182</v>
      </c>
      <c r="DV1350" s="11" t="s">
        <v>182</v>
      </c>
      <c r="DW1350" s="27" t="s">
        <v>156</v>
      </c>
      <c r="DX1350" s="27" t="s">
        <v>156</v>
      </c>
      <c r="DY1350" s="20" t="s">
        <v>3363</v>
      </c>
      <c r="DZ1350" s="16">
        <v>7</v>
      </c>
      <c r="EA1350" s="16">
        <v>55</v>
      </c>
      <c r="EB1350" s="27" t="s">
        <v>185</v>
      </c>
      <c r="EC1350" s="27" t="s">
        <v>185</v>
      </c>
      <c r="ED1350" s="27" t="s">
        <v>182</v>
      </c>
      <c r="EE1350" s="29">
        <v>45118.979687500003</v>
      </c>
      <c r="EF1350" s="28" t="s">
        <v>186</v>
      </c>
      <c r="EG1350" s="28" t="s">
        <v>156</v>
      </c>
      <c r="EH1350" s="28" t="s">
        <v>187</v>
      </c>
      <c r="EI1350" s="29">
        <v>45118.979687500003</v>
      </c>
      <c r="EJ1350" s="28" t="s">
        <v>186</v>
      </c>
      <c r="EK1350" s="28" t="s">
        <v>156</v>
      </c>
      <c r="EL1350" s="28" t="s">
        <v>187</v>
      </c>
      <c r="EM1350" s="45" t="s">
        <v>3713</v>
      </c>
      <c r="EN1350" s="46" t="str">
        <f t="shared" si="141"/>
        <v>344H074B</v>
      </c>
      <c r="EO1350" s="47">
        <f t="shared" si="142"/>
        <v>45326</v>
      </c>
      <c r="EP1350" s="47" t="str">
        <f t="shared" si="143"/>
        <v/>
      </c>
      <c r="EQ1350" s="48" t="str">
        <f t="shared" ca="1" si="144"/>
        <v>Y</v>
      </c>
      <c r="ER1350" s="49" t="str">
        <f t="shared" si="145"/>
        <v/>
      </c>
      <c r="ES1350" s="50"/>
      <c r="ET1350" s="51" t="str">
        <f t="shared" si="146"/>
        <v/>
      </c>
      <c r="EU1350" s="52" t="str">
        <f t="shared" si="147"/>
        <v/>
      </c>
      <c r="EV1350" s="46"/>
      <c r="EW1350" s="23" t="s">
        <v>3721</v>
      </c>
    </row>
    <row r="1351" spans="1:153" ht="14.25" customHeight="1">
      <c r="A1351" s="8">
        <v>1344</v>
      </c>
      <c r="B1351" s="9" t="s">
        <v>3316</v>
      </c>
      <c r="C1351" s="10" t="s">
        <v>142</v>
      </c>
      <c r="D1351" s="10" t="s">
        <v>143</v>
      </c>
      <c r="E1351" s="10" t="s">
        <v>142</v>
      </c>
      <c r="F1351" s="9" t="s">
        <v>144</v>
      </c>
      <c r="G1351" s="10" t="s">
        <v>432</v>
      </c>
      <c r="H1351" s="9" t="s">
        <v>433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153</v>
      </c>
      <c r="S1351" s="9" t="s">
        <v>154</v>
      </c>
      <c r="T1351" s="9" t="s">
        <v>153</v>
      </c>
      <c r="U1351" s="9" t="s">
        <v>337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3317</v>
      </c>
      <c r="AA1351" s="9" t="s">
        <v>158</v>
      </c>
      <c r="AB1351" s="12" t="s">
        <v>159</v>
      </c>
      <c r="AC1351" s="10" t="s">
        <v>3428</v>
      </c>
      <c r="AD1351" s="9" t="s">
        <v>158</v>
      </c>
      <c r="AE1351" s="13" t="s">
        <v>159</v>
      </c>
      <c r="AF1351" s="14" t="s">
        <v>220</v>
      </c>
      <c r="AG1351" s="10" t="s">
        <v>3438</v>
      </c>
      <c r="AH1351" s="11" t="s">
        <v>204</v>
      </c>
      <c r="AI1351" s="11" t="s">
        <v>166</v>
      </c>
      <c r="AJ1351" s="10" t="s">
        <v>205</v>
      </c>
      <c r="AK1351" s="11" t="s">
        <v>166</v>
      </c>
      <c r="AL1351" s="11" t="s">
        <v>168</v>
      </c>
      <c r="AM1351" s="10" t="s">
        <v>169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4.5</v>
      </c>
      <c r="AU1351" s="10" t="s">
        <v>206</v>
      </c>
      <c r="AV1351" s="16">
        <v>10000</v>
      </c>
      <c r="AW1351" s="16">
        <v>10000</v>
      </c>
      <c r="AX1351" s="16">
        <v>0</v>
      </c>
      <c r="AY1351" s="16">
        <v>0</v>
      </c>
      <c r="AZ1351" s="16">
        <v>1500</v>
      </c>
      <c r="BA1351" s="17">
        <v>45275</v>
      </c>
      <c r="BB1351" s="30" t="s">
        <v>175</v>
      </c>
      <c r="BC1351" s="18">
        <v>45119</v>
      </c>
      <c r="BD1351" s="17">
        <v>45442</v>
      </c>
      <c r="BE1351" s="17">
        <v>45474</v>
      </c>
      <c r="BF1351" s="17">
        <v>45245</v>
      </c>
      <c r="BG1351" s="10">
        <v>86253662</v>
      </c>
      <c r="BH1351" s="9" t="s">
        <v>176</v>
      </c>
      <c r="BI1351" s="19">
        <v>45323</v>
      </c>
      <c r="BJ1351" s="20">
        <v>45334</v>
      </c>
      <c r="BK1351" s="16">
        <v>980</v>
      </c>
      <c r="BL1351" s="16">
        <v>4410</v>
      </c>
      <c r="BM1351" s="9" t="s">
        <v>177</v>
      </c>
      <c r="BN1351" s="9" t="s">
        <v>470</v>
      </c>
      <c r="BO1351" s="9" t="s">
        <v>156</v>
      </c>
      <c r="BP1351" s="17">
        <v>45402</v>
      </c>
      <c r="BQ1351" s="17" t="s">
        <v>156</v>
      </c>
      <c r="BR1351" s="17">
        <v>45402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45118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 t="s">
        <v>156</v>
      </c>
      <c r="CD1351" s="10" t="s">
        <v>156</v>
      </c>
      <c r="CE1351" s="17" t="s">
        <v>156</v>
      </c>
      <c r="CF1351" s="17" t="s">
        <v>156</v>
      </c>
      <c r="CG1351" s="17">
        <v>45118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45118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 t="s">
        <v>156</v>
      </c>
      <c r="CX1351" s="10" t="s">
        <v>193</v>
      </c>
      <c r="CY1351" s="17" t="s">
        <v>156</v>
      </c>
      <c r="CZ1351" s="17" t="s">
        <v>156</v>
      </c>
      <c r="DA1351" s="17">
        <v>45118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 t="s">
        <v>156</v>
      </c>
      <c r="DH1351" s="10" t="s">
        <v>156</v>
      </c>
      <c r="DI1351" s="17" t="s">
        <v>156</v>
      </c>
      <c r="DJ1351" s="17" t="s">
        <v>156</v>
      </c>
      <c r="DK1351" s="17">
        <v>45118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24</v>
      </c>
      <c r="DQ1351" s="16">
        <v>12</v>
      </c>
      <c r="DR1351" s="11">
        <v>12</v>
      </c>
      <c r="DS1351" s="16">
        <v>16</v>
      </c>
      <c r="DT1351" s="16">
        <v>0</v>
      </c>
      <c r="DU1351" s="11" t="s">
        <v>182</v>
      </c>
      <c r="DV1351" s="11" t="s">
        <v>182</v>
      </c>
      <c r="DW1351" s="27" t="s">
        <v>156</v>
      </c>
      <c r="DX1351" s="27" t="s">
        <v>156</v>
      </c>
      <c r="DY1351" s="20" t="s">
        <v>3327</v>
      </c>
      <c r="DZ1351" s="16">
        <v>7</v>
      </c>
      <c r="EA1351" s="16">
        <v>55</v>
      </c>
      <c r="EB1351" s="27" t="s">
        <v>185</v>
      </c>
      <c r="EC1351" s="27" t="s">
        <v>185</v>
      </c>
      <c r="ED1351" s="27" t="s">
        <v>182</v>
      </c>
      <c r="EE1351" s="29">
        <v>45118.979687500003</v>
      </c>
      <c r="EF1351" s="28" t="s">
        <v>186</v>
      </c>
      <c r="EG1351" s="28" t="s">
        <v>156</v>
      </c>
      <c r="EH1351" s="28" t="s">
        <v>187</v>
      </c>
      <c r="EI1351" s="29">
        <v>45118.979687500003</v>
      </c>
      <c r="EJ1351" s="28" t="s">
        <v>186</v>
      </c>
      <c r="EK1351" s="28" t="s">
        <v>156</v>
      </c>
      <c r="EL1351" s="28" t="s">
        <v>187</v>
      </c>
      <c r="EM1351" s="45" t="s">
        <v>3713</v>
      </c>
      <c r="EN1351" s="46" t="str">
        <f t="shared" si="141"/>
        <v>344H074B</v>
      </c>
      <c r="EO1351" s="47">
        <f t="shared" si="142"/>
        <v>45340</v>
      </c>
      <c r="EP1351" s="47" t="str">
        <f t="shared" si="143"/>
        <v/>
      </c>
      <c r="EQ1351" s="48" t="str">
        <f t="shared" ca="1" si="144"/>
        <v>Y</v>
      </c>
      <c r="ER1351" s="49" t="str">
        <f t="shared" si="145"/>
        <v/>
      </c>
      <c r="ES1351" s="50"/>
      <c r="ET1351" s="51" t="str">
        <f t="shared" si="146"/>
        <v/>
      </c>
      <c r="EU1351" s="52" t="str">
        <f t="shared" si="147"/>
        <v/>
      </c>
      <c r="EV1351" s="46"/>
      <c r="EW1351" s="23" t="s">
        <v>3721</v>
      </c>
    </row>
    <row r="1352" spans="1:153" ht="14.25" customHeight="1">
      <c r="A1352" s="8">
        <v>1345</v>
      </c>
      <c r="B1352" s="9" t="s">
        <v>3316</v>
      </c>
      <c r="C1352" s="10" t="s">
        <v>142</v>
      </c>
      <c r="D1352" s="10" t="s">
        <v>143</v>
      </c>
      <c r="E1352" s="10" t="s">
        <v>142</v>
      </c>
      <c r="F1352" s="9" t="s">
        <v>144</v>
      </c>
      <c r="G1352" s="10" t="s">
        <v>432</v>
      </c>
      <c r="H1352" s="9" t="s">
        <v>433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153</v>
      </c>
      <c r="S1352" s="9" t="s">
        <v>154</v>
      </c>
      <c r="T1352" s="9" t="s">
        <v>153</v>
      </c>
      <c r="U1352" s="9" t="s">
        <v>337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3317</v>
      </c>
      <c r="AA1352" s="9" t="s">
        <v>158</v>
      </c>
      <c r="AB1352" s="12" t="s">
        <v>159</v>
      </c>
      <c r="AC1352" s="10" t="s">
        <v>3428</v>
      </c>
      <c r="AD1352" s="9" t="s">
        <v>158</v>
      </c>
      <c r="AE1352" s="13" t="s">
        <v>159</v>
      </c>
      <c r="AF1352" s="14" t="s">
        <v>220</v>
      </c>
      <c r="AG1352" s="10" t="s">
        <v>3438</v>
      </c>
      <c r="AH1352" s="11" t="s">
        <v>204</v>
      </c>
      <c r="AI1352" s="11" t="s">
        <v>166</v>
      </c>
      <c r="AJ1352" s="10" t="s">
        <v>205</v>
      </c>
      <c r="AK1352" s="11" t="s">
        <v>166</v>
      </c>
      <c r="AL1352" s="11" t="s">
        <v>168</v>
      </c>
      <c r="AM1352" s="10" t="s">
        <v>169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4.5</v>
      </c>
      <c r="AU1352" s="10" t="s">
        <v>206</v>
      </c>
      <c r="AV1352" s="16">
        <v>10000</v>
      </c>
      <c r="AW1352" s="16">
        <v>10000</v>
      </c>
      <c r="AX1352" s="16">
        <v>0</v>
      </c>
      <c r="AY1352" s="16">
        <v>0</v>
      </c>
      <c r="AZ1352" s="16">
        <v>1500</v>
      </c>
      <c r="BA1352" s="17">
        <v>45275</v>
      </c>
      <c r="BB1352" s="30" t="s">
        <v>175</v>
      </c>
      <c r="BC1352" s="18">
        <v>45119</v>
      </c>
      <c r="BD1352" s="17">
        <v>45442</v>
      </c>
      <c r="BE1352" s="17">
        <v>45474</v>
      </c>
      <c r="BF1352" s="17">
        <v>45245</v>
      </c>
      <c r="BG1352" s="10">
        <v>86253663</v>
      </c>
      <c r="BH1352" s="9" t="s">
        <v>211</v>
      </c>
      <c r="BI1352" s="19">
        <v>45323</v>
      </c>
      <c r="BJ1352" s="20">
        <v>45348</v>
      </c>
      <c r="BK1352" s="16">
        <v>1300</v>
      </c>
      <c r="BL1352" s="16">
        <v>5850</v>
      </c>
      <c r="BM1352" s="9" t="s">
        <v>177</v>
      </c>
      <c r="BN1352" s="9" t="s">
        <v>470</v>
      </c>
      <c r="BO1352" s="9" t="s">
        <v>156</v>
      </c>
      <c r="BP1352" s="17">
        <v>45416</v>
      </c>
      <c r="BQ1352" s="17" t="s">
        <v>156</v>
      </c>
      <c r="BR1352" s="17">
        <v>45416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>
        <v>45118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 t="s">
        <v>156</v>
      </c>
      <c r="CD1352" s="10" t="s">
        <v>156</v>
      </c>
      <c r="CE1352" s="17" t="s">
        <v>156</v>
      </c>
      <c r="CF1352" s="17" t="s">
        <v>156</v>
      </c>
      <c r="CG1352" s="17">
        <v>45118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>
        <v>45118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 t="s">
        <v>156</v>
      </c>
      <c r="CX1352" s="10" t="s">
        <v>193</v>
      </c>
      <c r="CY1352" s="17" t="s">
        <v>156</v>
      </c>
      <c r="CZ1352" s="17" t="s">
        <v>156</v>
      </c>
      <c r="DA1352" s="17">
        <v>45118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 t="s">
        <v>156</v>
      </c>
      <c r="DH1352" s="10" t="s">
        <v>156</v>
      </c>
      <c r="DI1352" s="17" t="s">
        <v>156</v>
      </c>
      <c r="DJ1352" s="17" t="s">
        <v>156</v>
      </c>
      <c r="DK1352" s="17">
        <v>45118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24</v>
      </c>
      <c r="DQ1352" s="16">
        <v>12</v>
      </c>
      <c r="DR1352" s="11">
        <v>12</v>
      </c>
      <c r="DS1352" s="16">
        <v>16</v>
      </c>
      <c r="DT1352" s="16">
        <v>0</v>
      </c>
      <c r="DU1352" s="11" t="s">
        <v>182</v>
      </c>
      <c r="DV1352" s="11" t="s">
        <v>182</v>
      </c>
      <c r="DW1352" s="27" t="s">
        <v>156</v>
      </c>
      <c r="DX1352" s="27" t="s">
        <v>156</v>
      </c>
      <c r="DY1352" s="20" t="s">
        <v>3328</v>
      </c>
      <c r="DZ1352" s="16">
        <v>7</v>
      </c>
      <c r="EA1352" s="16">
        <v>55</v>
      </c>
      <c r="EB1352" s="27" t="s">
        <v>185</v>
      </c>
      <c r="EC1352" s="27" t="s">
        <v>185</v>
      </c>
      <c r="ED1352" s="27" t="s">
        <v>182</v>
      </c>
      <c r="EE1352" s="29">
        <v>45118.979687500003</v>
      </c>
      <c r="EF1352" s="28" t="s">
        <v>186</v>
      </c>
      <c r="EG1352" s="28" t="s">
        <v>156</v>
      </c>
      <c r="EH1352" s="28" t="s">
        <v>187</v>
      </c>
      <c r="EI1352" s="29">
        <v>45118.979687500003</v>
      </c>
      <c r="EJ1352" s="28" t="s">
        <v>186</v>
      </c>
      <c r="EK1352" s="28" t="s">
        <v>156</v>
      </c>
      <c r="EL1352" s="28" t="s">
        <v>187</v>
      </c>
      <c r="EM1352" s="45" t="s">
        <v>3713</v>
      </c>
      <c r="EN1352" s="46" t="str">
        <f t="shared" si="141"/>
        <v>344H074B</v>
      </c>
      <c r="EO1352" s="47">
        <f t="shared" si="142"/>
        <v>45354</v>
      </c>
      <c r="EP1352" s="47" t="str">
        <f t="shared" si="143"/>
        <v/>
      </c>
      <c r="EQ1352" s="48" t="str">
        <f t="shared" ca="1" si="144"/>
        <v>Y</v>
      </c>
      <c r="ER1352" s="49" t="str">
        <f t="shared" si="145"/>
        <v/>
      </c>
      <c r="ES1352" s="50"/>
      <c r="ET1352" s="51" t="str">
        <f t="shared" si="146"/>
        <v/>
      </c>
      <c r="EU1352" s="52" t="str">
        <f t="shared" si="147"/>
        <v/>
      </c>
      <c r="EV1352" s="46"/>
      <c r="EW1352" s="23" t="s">
        <v>3721</v>
      </c>
    </row>
    <row r="1353" spans="1:153" ht="14.25" hidden="1" customHeight="1">
      <c r="A1353" s="8">
        <v>1346</v>
      </c>
      <c r="B1353" s="9" t="s">
        <v>3316</v>
      </c>
      <c r="C1353" s="10" t="s">
        <v>142</v>
      </c>
      <c r="D1353" s="10" t="s">
        <v>143</v>
      </c>
      <c r="E1353" s="10" t="s">
        <v>142</v>
      </c>
      <c r="F1353" s="9" t="s">
        <v>144</v>
      </c>
      <c r="G1353" s="10" t="s">
        <v>432</v>
      </c>
      <c r="H1353" s="9" t="s">
        <v>433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153</v>
      </c>
      <c r="S1353" s="9" t="s">
        <v>154</v>
      </c>
      <c r="T1353" s="9" t="s">
        <v>153</v>
      </c>
      <c r="U1353" s="9" t="s">
        <v>337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3317</v>
      </c>
      <c r="AA1353" s="9" t="s">
        <v>158</v>
      </c>
      <c r="AB1353" s="12" t="s">
        <v>159</v>
      </c>
      <c r="AC1353" s="10" t="s">
        <v>3428</v>
      </c>
      <c r="AD1353" s="9" t="s">
        <v>158</v>
      </c>
      <c r="AE1353" s="13" t="s">
        <v>159</v>
      </c>
      <c r="AF1353" s="14" t="s">
        <v>220</v>
      </c>
      <c r="AG1353" s="10" t="s">
        <v>3438</v>
      </c>
      <c r="AH1353" s="11" t="s">
        <v>204</v>
      </c>
      <c r="AI1353" s="11" t="s">
        <v>166</v>
      </c>
      <c r="AJ1353" s="10" t="s">
        <v>205</v>
      </c>
      <c r="AK1353" s="11" t="s">
        <v>166</v>
      </c>
      <c r="AL1353" s="11" t="s">
        <v>168</v>
      </c>
      <c r="AM1353" s="10" t="s">
        <v>169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4.5</v>
      </c>
      <c r="AU1353" s="10" t="s">
        <v>206</v>
      </c>
      <c r="AV1353" s="16">
        <v>10000</v>
      </c>
      <c r="AW1353" s="16">
        <v>10000</v>
      </c>
      <c r="AX1353" s="16">
        <v>0</v>
      </c>
      <c r="AY1353" s="16">
        <v>0</v>
      </c>
      <c r="AZ1353" s="16">
        <v>1500</v>
      </c>
      <c r="BA1353" s="17">
        <v>45275</v>
      </c>
      <c r="BB1353" s="30" t="s">
        <v>175</v>
      </c>
      <c r="BC1353" s="18" t="s">
        <v>156</v>
      </c>
      <c r="BD1353" s="17">
        <v>45442</v>
      </c>
      <c r="BE1353" s="17">
        <v>45474</v>
      </c>
      <c r="BF1353" s="17">
        <v>45245</v>
      </c>
      <c r="BG1353" s="10">
        <v>85860422</v>
      </c>
      <c r="BH1353" s="9" t="s">
        <v>201</v>
      </c>
      <c r="BI1353" s="19">
        <v>45352</v>
      </c>
      <c r="BJ1353" s="20">
        <v>45355</v>
      </c>
      <c r="BK1353" s="16">
        <v>0</v>
      </c>
      <c r="BL1353" s="16">
        <v>0</v>
      </c>
      <c r="BM1353" s="9" t="s">
        <v>177</v>
      </c>
      <c r="BN1353" s="9" t="s">
        <v>521</v>
      </c>
      <c r="BO1353" s="9" t="s">
        <v>156</v>
      </c>
      <c r="BP1353" s="17">
        <v>45423</v>
      </c>
      <c r="BQ1353" s="17" t="s">
        <v>156</v>
      </c>
      <c r="BR1353" s="17">
        <v>45423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45083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 t="s">
        <v>156</v>
      </c>
      <c r="CD1353" s="10" t="s">
        <v>3284</v>
      </c>
      <c r="CE1353" s="17" t="s">
        <v>156</v>
      </c>
      <c r="CF1353" s="17" t="s">
        <v>156</v>
      </c>
      <c r="CG1353" s="17">
        <v>45083</v>
      </c>
      <c r="CH1353" s="17" t="s">
        <v>156</v>
      </c>
      <c r="CI1353" s="16">
        <v>0</v>
      </c>
      <c r="CJ1353" s="10" t="s">
        <v>156</v>
      </c>
      <c r="CK1353" s="10" t="s">
        <v>156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45083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 t="s">
        <v>156</v>
      </c>
      <c r="CX1353" s="10" t="s">
        <v>3433</v>
      </c>
      <c r="CY1353" s="17" t="s">
        <v>156</v>
      </c>
      <c r="CZ1353" s="17" t="s">
        <v>156</v>
      </c>
      <c r="DA1353" s="17">
        <v>45083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 t="s">
        <v>156</v>
      </c>
      <c r="DH1353" s="10" t="s">
        <v>3434</v>
      </c>
      <c r="DI1353" s="17" t="s">
        <v>156</v>
      </c>
      <c r="DJ1353" s="17" t="s">
        <v>156</v>
      </c>
      <c r="DK1353" s="17">
        <v>45083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24</v>
      </c>
      <c r="DQ1353" s="16">
        <v>12</v>
      </c>
      <c r="DR1353" s="11">
        <v>12</v>
      </c>
      <c r="DS1353" s="16">
        <v>16</v>
      </c>
      <c r="DT1353" s="16">
        <v>0</v>
      </c>
      <c r="DU1353" s="11" t="s">
        <v>3357</v>
      </c>
      <c r="DV1353" s="11" t="s">
        <v>182</v>
      </c>
      <c r="DW1353" s="27" t="s">
        <v>156</v>
      </c>
      <c r="DX1353" s="27" t="s">
        <v>156</v>
      </c>
      <c r="DY1353" s="20" t="s">
        <v>3364</v>
      </c>
      <c r="DZ1353" s="16">
        <v>7</v>
      </c>
      <c r="EA1353" s="16">
        <v>55</v>
      </c>
      <c r="EB1353" s="27" t="s">
        <v>185</v>
      </c>
      <c r="EC1353" s="27" t="s">
        <v>185</v>
      </c>
      <c r="ED1353" s="27" t="s">
        <v>182</v>
      </c>
      <c r="EE1353" s="29">
        <v>45084.012673611112</v>
      </c>
      <c r="EF1353" s="28" t="s">
        <v>186</v>
      </c>
      <c r="EG1353" s="28" t="s">
        <v>156</v>
      </c>
      <c r="EH1353" s="28" t="s">
        <v>187</v>
      </c>
      <c r="EI1353" s="29">
        <v>45118.979687500003</v>
      </c>
      <c r="EJ1353" s="28" t="s">
        <v>186</v>
      </c>
      <c r="EK1353" s="28" t="s">
        <v>156</v>
      </c>
      <c r="EL1353" s="28" t="s">
        <v>187</v>
      </c>
      <c r="EM1353" s="45"/>
      <c r="EN1353" s="46" t="str">
        <f t="shared" ref="EN1353:EN1416" si="148">MID(AG1353,3,8)</f>
        <v>344H074B</v>
      </c>
      <c r="EO1353" s="47">
        <f t="shared" ref="EO1353:EO1416" si="149">BP1353-EA1353-DZ1353</f>
        <v>45361</v>
      </c>
      <c r="EP1353" s="47" t="str">
        <f t="shared" ref="EP1353:EP1416" si="150">IF(AND(CM1353="",CW1353=""),"",MIN(CM1353,CW1353))</f>
        <v/>
      </c>
      <c r="EQ1353" s="48" t="str">
        <f t="shared" ref="EQ1353:EQ1416" ca="1" si="151">IF(EP1353&gt;$EQ$3,"Y","Past")</f>
        <v>Y</v>
      </c>
      <c r="ER1353" s="49" t="str">
        <f t="shared" ref="ER1353:ER1416" si="152">IFERROR(EO1353-EP1353,"")</f>
        <v/>
      </c>
      <c r="ES1353" s="50"/>
      <c r="ET1353" s="51" t="str">
        <f t="shared" ref="ET1353:ET1416" si="153">IF(ES1353&lt;&gt;"",EO1353-ES1353,ER1353)</f>
        <v/>
      </c>
      <c r="EU1353" s="52" t="str">
        <f t="shared" ref="EU1353:EU1416" si="154">IFERROR(BK1353*ER1353,"")</f>
        <v/>
      </c>
      <c r="EV1353" s="46"/>
      <c r="EW1353" s="23" t="s">
        <v>3717</v>
      </c>
    </row>
    <row r="1354" spans="1:153" ht="14.25" customHeight="1">
      <c r="A1354" s="8">
        <v>1347</v>
      </c>
      <c r="B1354" s="9" t="s">
        <v>3316</v>
      </c>
      <c r="C1354" s="10" t="s">
        <v>142</v>
      </c>
      <c r="D1354" s="10" t="s">
        <v>143</v>
      </c>
      <c r="E1354" s="10" t="s">
        <v>142</v>
      </c>
      <c r="F1354" s="9" t="s">
        <v>144</v>
      </c>
      <c r="G1354" s="10" t="s">
        <v>432</v>
      </c>
      <c r="H1354" s="9" t="s">
        <v>433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153</v>
      </c>
      <c r="S1354" s="9" t="s">
        <v>154</v>
      </c>
      <c r="T1354" s="9" t="s">
        <v>153</v>
      </c>
      <c r="U1354" s="9" t="s">
        <v>337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3317</v>
      </c>
      <c r="AA1354" s="9" t="s">
        <v>158</v>
      </c>
      <c r="AB1354" s="12" t="s">
        <v>159</v>
      </c>
      <c r="AC1354" s="10" t="s">
        <v>3428</v>
      </c>
      <c r="AD1354" s="9" t="s">
        <v>158</v>
      </c>
      <c r="AE1354" s="13" t="s">
        <v>159</v>
      </c>
      <c r="AF1354" s="14" t="s">
        <v>220</v>
      </c>
      <c r="AG1354" s="10" t="s">
        <v>3438</v>
      </c>
      <c r="AH1354" s="11" t="s">
        <v>204</v>
      </c>
      <c r="AI1354" s="11" t="s">
        <v>166</v>
      </c>
      <c r="AJ1354" s="10" t="s">
        <v>205</v>
      </c>
      <c r="AK1354" s="11" t="s">
        <v>166</v>
      </c>
      <c r="AL1354" s="11" t="s">
        <v>168</v>
      </c>
      <c r="AM1354" s="10" t="s">
        <v>169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4.5</v>
      </c>
      <c r="AU1354" s="10" t="s">
        <v>206</v>
      </c>
      <c r="AV1354" s="16">
        <v>10000</v>
      </c>
      <c r="AW1354" s="16">
        <v>10000</v>
      </c>
      <c r="AX1354" s="16">
        <v>0</v>
      </c>
      <c r="AY1354" s="16">
        <v>0</v>
      </c>
      <c r="AZ1354" s="16">
        <v>1500</v>
      </c>
      <c r="BA1354" s="17">
        <v>45275</v>
      </c>
      <c r="BB1354" s="30" t="s">
        <v>175</v>
      </c>
      <c r="BC1354" s="18">
        <v>45119</v>
      </c>
      <c r="BD1354" s="17">
        <v>45442</v>
      </c>
      <c r="BE1354" s="17">
        <v>45474</v>
      </c>
      <c r="BF1354" s="17">
        <v>45245</v>
      </c>
      <c r="BG1354" s="10">
        <v>86253664</v>
      </c>
      <c r="BH1354" s="9" t="s">
        <v>274</v>
      </c>
      <c r="BI1354" s="19">
        <v>45352</v>
      </c>
      <c r="BJ1354" s="20">
        <v>45362</v>
      </c>
      <c r="BK1354" s="16">
        <v>1100</v>
      </c>
      <c r="BL1354" s="16">
        <v>4950</v>
      </c>
      <c r="BM1354" s="9" t="s">
        <v>177</v>
      </c>
      <c r="BN1354" s="9" t="s">
        <v>470</v>
      </c>
      <c r="BO1354" s="9" t="s">
        <v>156</v>
      </c>
      <c r="BP1354" s="17">
        <v>45430</v>
      </c>
      <c r="BQ1354" s="17" t="s">
        <v>156</v>
      </c>
      <c r="BR1354" s="17">
        <v>45430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45118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 t="s">
        <v>156</v>
      </c>
      <c r="CD1354" s="10" t="s">
        <v>156</v>
      </c>
      <c r="CE1354" s="17" t="s">
        <v>156</v>
      </c>
      <c r="CF1354" s="17" t="s">
        <v>156</v>
      </c>
      <c r="CG1354" s="17">
        <v>45118</v>
      </c>
      <c r="CH1354" s="17" t="s">
        <v>156</v>
      </c>
      <c r="CI1354" s="16">
        <v>0</v>
      </c>
      <c r="CJ1354" s="10" t="s">
        <v>156</v>
      </c>
      <c r="CK1354" s="10" t="s">
        <v>156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45118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193</v>
      </c>
      <c r="CY1354" s="17" t="s">
        <v>156</v>
      </c>
      <c r="CZ1354" s="17" t="s">
        <v>156</v>
      </c>
      <c r="DA1354" s="17">
        <v>45118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156</v>
      </c>
      <c r="DI1354" s="17" t="s">
        <v>156</v>
      </c>
      <c r="DJ1354" s="17" t="s">
        <v>156</v>
      </c>
      <c r="DK1354" s="17">
        <v>45118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24</v>
      </c>
      <c r="DQ1354" s="16">
        <v>12</v>
      </c>
      <c r="DR1354" s="11">
        <v>12</v>
      </c>
      <c r="DS1354" s="16">
        <v>16</v>
      </c>
      <c r="DT1354" s="16">
        <v>0</v>
      </c>
      <c r="DU1354" s="11" t="s">
        <v>182</v>
      </c>
      <c r="DV1354" s="11" t="s">
        <v>182</v>
      </c>
      <c r="DW1354" s="27" t="s">
        <v>156</v>
      </c>
      <c r="DX1354" s="27" t="s">
        <v>156</v>
      </c>
      <c r="DY1354" s="20" t="s">
        <v>3329</v>
      </c>
      <c r="DZ1354" s="16">
        <v>7</v>
      </c>
      <c r="EA1354" s="16">
        <v>55</v>
      </c>
      <c r="EB1354" s="27" t="s">
        <v>185</v>
      </c>
      <c r="EC1354" s="27" t="s">
        <v>185</v>
      </c>
      <c r="ED1354" s="27" t="s">
        <v>182</v>
      </c>
      <c r="EE1354" s="29">
        <v>45118.979687500003</v>
      </c>
      <c r="EF1354" s="28" t="s">
        <v>186</v>
      </c>
      <c r="EG1354" s="28" t="s">
        <v>156</v>
      </c>
      <c r="EH1354" s="28" t="s">
        <v>187</v>
      </c>
      <c r="EI1354" s="29">
        <v>45118.979687500003</v>
      </c>
      <c r="EJ1354" s="28" t="s">
        <v>186</v>
      </c>
      <c r="EK1354" s="28" t="s">
        <v>156</v>
      </c>
      <c r="EL1354" s="28" t="s">
        <v>187</v>
      </c>
      <c r="EM1354" s="45" t="s">
        <v>3713</v>
      </c>
      <c r="EN1354" s="46" t="str">
        <f t="shared" si="148"/>
        <v>344H074B</v>
      </c>
      <c r="EO1354" s="47">
        <f t="shared" si="149"/>
        <v>45368</v>
      </c>
      <c r="EP1354" s="47" t="str">
        <f t="shared" si="150"/>
        <v/>
      </c>
      <c r="EQ1354" s="48" t="str">
        <f t="shared" ca="1" si="151"/>
        <v>Y</v>
      </c>
      <c r="ER1354" s="49" t="str">
        <f t="shared" si="152"/>
        <v/>
      </c>
      <c r="ES1354" s="50"/>
      <c r="ET1354" s="51" t="str">
        <f t="shared" si="153"/>
        <v/>
      </c>
      <c r="EU1354" s="52" t="str">
        <f t="shared" si="154"/>
        <v/>
      </c>
      <c r="EV1354" s="46"/>
      <c r="EW1354" s="23" t="s">
        <v>3721</v>
      </c>
    </row>
    <row r="1355" spans="1:153" ht="14.25" hidden="1" customHeight="1">
      <c r="A1355" s="8">
        <v>1348</v>
      </c>
      <c r="B1355" s="9" t="s">
        <v>3316</v>
      </c>
      <c r="C1355" s="10" t="s">
        <v>142</v>
      </c>
      <c r="D1355" s="10" t="s">
        <v>143</v>
      </c>
      <c r="E1355" s="10" t="s">
        <v>142</v>
      </c>
      <c r="F1355" s="9" t="s">
        <v>144</v>
      </c>
      <c r="G1355" s="10" t="s">
        <v>432</v>
      </c>
      <c r="H1355" s="9" t="s">
        <v>433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153</v>
      </c>
      <c r="S1355" s="9" t="s">
        <v>154</v>
      </c>
      <c r="T1355" s="9" t="s">
        <v>153</v>
      </c>
      <c r="U1355" s="9" t="s">
        <v>337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3317</v>
      </c>
      <c r="AA1355" s="9" t="s">
        <v>158</v>
      </c>
      <c r="AB1355" s="12" t="s">
        <v>159</v>
      </c>
      <c r="AC1355" s="10" t="s">
        <v>3428</v>
      </c>
      <c r="AD1355" s="9" t="s">
        <v>158</v>
      </c>
      <c r="AE1355" s="13" t="s">
        <v>159</v>
      </c>
      <c r="AF1355" s="14" t="s">
        <v>220</v>
      </c>
      <c r="AG1355" s="10" t="s">
        <v>3438</v>
      </c>
      <c r="AH1355" s="11" t="s">
        <v>204</v>
      </c>
      <c r="AI1355" s="11" t="s">
        <v>166</v>
      </c>
      <c r="AJ1355" s="10" t="s">
        <v>205</v>
      </c>
      <c r="AK1355" s="11" t="s">
        <v>166</v>
      </c>
      <c r="AL1355" s="11" t="s">
        <v>168</v>
      </c>
      <c r="AM1355" s="10" t="s">
        <v>169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4.5</v>
      </c>
      <c r="AU1355" s="10" t="s">
        <v>206</v>
      </c>
      <c r="AV1355" s="16">
        <v>10000</v>
      </c>
      <c r="AW1355" s="16">
        <v>10000</v>
      </c>
      <c r="AX1355" s="16">
        <v>0</v>
      </c>
      <c r="AY1355" s="16">
        <v>0</v>
      </c>
      <c r="AZ1355" s="16">
        <v>1500</v>
      </c>
      <c r="BA1355" s="17">
        <v>45275</v>
      </c>
      <c r="BB1355" s="30" t="s">
        <v>175</v>
      </c>
      <c r="BC1355" s="18">
        <v>45119</v>
      </c>
      <c r="BD1355" s="17">
        <v>45442</v>
      </c>
      <c r="BE1355" s="17">
        <v>45474</v>
      </c>
      <c r="BF1355" s="17">
        <v>45245</v>
      </c>
      <c r="BG1355" s="10">
        <v>86253665</v>
      </c>
      <c r="BH1355" s="9" t="s">
        <v>621</v>
      </c>
      <c r="BI1355" s="19">
        <v>45352</v>
      </c>
      <c r="BJ1355" s="20">
        <v>45376</v>
      </c>
      <c r="BK1355" s="16">
        <v>1500</v>
      </c>
      <c r="BL1355" s="16">
        <v>6750</v>
      </c>
      <c r="BM1355" s="9" t="s">
        <v>177</v>
      </c>
      <c r="BN1355" s="9" t="s">
        <v>521</v>
      </c>
      <c r="BO1355" s="9" t="s">
        <v>156</v>
      </c>
      <c r="BP1355" s="17">
        <v>45444</v>
      </c>
      <c r="BQ1355" s="17" t="s">
        <v>156</v>
      </c>
      <c r="BR1355" s="17">
        <v>45444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>
        <v>45118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 t="s">
        <v>156</v>
      </c>
      <c r="CD1355" s="10" t="s">
        <v>156</v>
      </c>
      <c r="CE1355" s="17" t="s">
        <v>156</v>
      </c>
      <c r="CF1355" s="17" t="s">
        <v>156</v>
      </c>
      <c r="CG1355" s="17">
        <v>45118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>
        <v>45118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 t="s">
        <v>156</v>
      </c>
      <c r="CX1355" s="10" t="s">
        <v>193</v>
      </c>
      <c r="CY1355" s="17" t="s">
        <v>156</v>
      </c>
      <c r="CZ1355" s="17" t="s">
        <v>156</v>
      </c>
      <c r="DA1355" s="17">
        <v>45118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 t="s">
        <v>156</v>
      </c>
      <c r="DH1355" s="10" t="s">
        <v>156</v>
      </c>
      <c r="DI1355" s="17" t="s">
        <v>156</v>
      </c>
      <c r="DJ1355" s="17" t="s">
        <v>156</v>
      </c>
      <c r="DK1355" s="17">
        <v>45118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24</v>
      </c>
      <c r="DQ1355" s="16">
        <v>12</v>
      </c>
      <c r="DR1355" s="11">
        <v>12</v>
      </c>
      <c r="DS1355" s="16">
        <v>16</v>
      </c>
      <c r="DT1355" s="16">
        <v>0</v>
      </c>
      <c r="DU1355" s="11" t="s">
        <v>182</v>
      </c>
      <c r="DV1355" s="11" t="s">
        <v>182</v>
      </c>
      <c r="DW1355" s="27" t="s">
        <v>156</v>
      </c>
      <c r="DX1355" s="27" t="s">
        <v>156</v>
      </c>
      <c r="DY1355" s="20" t="s">
        <v>3437</v>
      </c>
      <c r="DZ1355" s="16">
        <v>7</v>
      </c>
      <c r="EA1355" s="16">
        <v>55</v>
      </c>
      <c r="EB1355" s="27" t="s">
        <v>185</v>
      </c>
      <c r="EC1355" s="27" t="s">
        <v>185</v>
      </c>
      <c r="ED1355" s="27" t="s">
        <v>182</v>
      </c>
      <c r="EE1355" s="29">
        <v>45118.979687500003</v>
      </c>
      <c r="EF1355" s="28" t="s">
        <v>186</v>
      </c>
      <c r="EG1355" s="28" t="s">
        <v>156</v>
      </c>
      <c r="EH1355" s="28" t="s">
        <v>187</v>
      </c>
      <c r="EI1355" s="29">
        <v>45118.979687500003</v>
      </c>
      <c r="EJ1355" s="28" t="s">
        <v>186</v>
      </c>
      <c r="EK1355" s="28" t="s">
        <v>156</v>
      </c>
      <c r="EL1355" s="28" t="s">
        <v>187</v>
      </c>
      <c r="EM1355" s="45"/>
      <c r="EN1355" s="46" t="str">
        <f t="shared" si="148"/>
        <v>344H074B</v>
      </c>
      <c r="EO1355" s="47">
        <f t="shared" si="149"/>
        <v>45382</v>
      </c>
      <c r="EP1355" s="47" t="str">
        <f t="shared" si="150"/>
        <v/>
      </c>
      <c r="EQ1355" s="48" t="str">
        <f t="shared" ca="1" si="151"/>
        <v>Y</v>
      </c>
      <c r="ER1355" s="49" t="str">
        <f t="shared" si="152"/>
        <v/>
      </c>
      <c r="ES1355" s="50"/>
      <c r="ET1355" s="51" t="str">
        <f t="shared" si="153"/>
        <v/>
      </c>
      <c r="EU1355" s="52" t="str">
        <f t="shared" si="154"/>
        <v/>
      </c>
      <c r="EV1355" s="46"/>
      <c r="EW1355" s="23" t="s">
        <v>3717</v>
      </c>
    </row>
    <row r="1356" spans="1:153" ht="14.25" customHeight="1">
      <c r="A1356" s="8">
        <v>1349</v>
      </c>
      <c r="B1356" s="9" t="s">
        <v>3316</v>
      </c>
      <c r="C1356" s="10" t="s">
        <v>142</v>
      </c>
      <c r="D1356" s="10" t="s">
        <v>143</v>
      </c>
      <c r="E1356" s="10" t="s">
        <v>142</v>
      </c>
      <c r="F1356" s="9" t="s">
        <v>144</v>
      </c>
      <c r="G1356" s="10" t="s">
        <v>432</v>
      </c>
      <c r="H1356" s="9" t="s">
        <v>433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213</v>
      </c>
      <c r="S1356" s="9" t="s">
        <v>154</v>
      </c>
      <c r="T1356" s="9" t="s">
        <v>214</v>
      </c>
      <c r="U1356" s="9" t="s">
        <v>337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3336</v>
      </c>
      <c r="AA1356" s="9" t="s">
        <v>3337</v>
      </c>
      <c r="AB1356" s="12" t="s">
        <v>218</v>
      </c>
      <c r="AC1356" s="10" t="s">
        <v>3338</v>
      </c>
      <c r="AD1356" s="9" t="s">
        <v>3337</v>
      </c>
      <c r="AE1356" s="13" t="s">
        <v>218</v>
      </c>
      <c r="AF1356" s="14" t="s">
        <v>442</v>
      </c>
      <c r="AG1356" s="10" t="s">
        <v>3441</v>
      </c>
      <c r="AH1356" s="11" t="s">
        <v>222</v>
      </c>
      <c r="AI1356" s="11" t="s">
        <v>223</v>
      </c>
      <c r="AJ1356" s="10" t="s">
        <v>224</v>
      </c>
      <c r="AK1356" s="11" t="s">
        <v>223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5.3</v>
      </c>
      <c r="AU1356" s="10" t="s">
        <v>142</v>
      </c>
      <c r="AV1356" s="16">
        <v>7000</v>
      </c>
      <c r="AW1356" s="16">
        <v>7000</v>
      </c>
      <c r="AX1356" s="16">
        <v>0</v>
      </c>
      <c r="AY1356" s="16">
        <v>1500</v>
      </c>
      <c r="AZ1356" s="16">
        <v>1000</v>
      </c>
      <c r="BA1356" s="17">
        <v>45275</v>
      </c>
      <c r="BB1356" s="30" t="s">
        <v>175</v>
      </c>
      <c r="BC1356" s="18">
        <v>45119</v>
      </c>
      <c r="BD1356" s="17">
        <v>45442</v>
      </c>
      <c r="BE1356" s="17">
        <v>45474</v>
      </c>
      <c r="BF1356" s="17">
        <v>45245</v>
      </c>
      <c r="BG1356" s="10">
        <v>85595191</v>
      </c>
      <c r="BH1356" s="9" t="s">
        <v>414</v>
      </c>
      <c r="BI1356" s="19">
        <v>45170</v>
      </c>
      <c r="BJ1356" s="20">
        <v>45173</v>
      </c>
      <c r="BK1356" s="16">
        <v>516</v>
      </c>
      <c r="BL1356" s="16">
        <v>2735</v>
      </c>
      <c r="BM1356" s="9" t="s">
        <v>177</v>
      </c>
      <c r="BN1356" s="9" t="s">
        <v>436</v>
      </c>
      <c r="BO1356" s="9" t="s">
        <v>635</v>
      </c>
      <c r="BP1356" s="17">
        <v>45245</v>
      </c>
      <c r="BQ1356" s="17">
        <v>45245</v>
      </c>
      <c r="BR1356" s="17">
        <v>45254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45062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45097</v>
      </c>
      <c r="CD1356" s="10" t="s">
        <v>156</v>
      </c>
      <c r="CE1356" s="17" t="s">
        <v>156</v>
      </c>
      <c r="CF1356" s="17" t="s">
        <v>156</v>
      </c>
      <c r="CG1356" s="17">
        <v>45062</v>
      </c>
      <c r="CH1356" s="17" t="s">
        <v>156</v>
      </c>
      <c r="CI1356" s="16">
        <v>0</v>
      </c>
      <c r="CJ1356" s="10" t="s">
        <v>156</v>
      </c>
      <c r="CK1356" s="10" t="s">
        <v>156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45062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45104</v>
      </c>
      <c r="CX1356" s="10" t="s">
        <v>193</v>
      </c>
      <c r="CY1356" s="17" t="s">
        <v>156</v>
      </c>
      <c r="CZ1356" s="17" t="s">
        <v>156</v>
      </c>
      <c r="DA1356" s="17">
        <v>45062</v>
      </c>
      <c r="DB1356" s="17">
        <v>45099</v>
      </c>
      <c r="DC1356" s="16">
        <v>516</v>
      </c>
      <c r="DD1356" s="10" t="s">
        <v>3442</v>
      </c>
      <c r="DE1356" s="10" t="s">
        <v>659</v>
      </c>
      <c r="DF1356" s="18" t="s">
        <v>156</v>
      </c>
      <c r="DG1356" s="17">
        <v>45118</v>
      </c>
      <c r="DH1356" s="10" t="s">
        <v>1917</v>
      </c>
      <c r="DI1356" s="17" t="s">
        <v>156</v>
      </c>
      <c r="DJ1356" s="17" t="s">
        <v>156</v>
      </c>
      <c r="DK1356" s="17">
        <v>45062</v>
      </c>
      <c r="DL1356" s="17">
        <v>45114</v>
      </c>
      <c r="DM1356" s="16">
        <v>516</v>
      </c>
      <c r="DN1356" s="10" t="s">
        <v>3443</v>
      </c>
      <c r="DO1356" s="10" t="s">
        <v>661</v>
      </c>
      <c r="DP1356" s="16">
        <v>16</v>
      </c>
      <c r="DQ1356" s="16">
        <v>12</v>
      </c>
      <c r="DR1356" s="11">
        <v>12</v>
      </c>
      <c r="DS1356" s="16">
        <v>12</v>
      </c>
      <c r="DT1356" s="16">
        <v>0</v>
      </c>
      <c r="DU1356" s="11" t="s">
        <v>181</v>
      </c>
      <c r="DV1356" s="11" t="s">
        <v>182</v>
      </c>
      <c r="DW1356" s="27" t="s">
        <v>156</v>
      </c>
      <c r="DX1356" s="27" t="s">
        <v>156</v>
      </c>
      <c r="DY1356" s="20" t="s">
        <v>2602</v>
      </c>
      <c r="DZ1356" s="16">
        <v>7</v>
      </c>
      <c r="EA1356" s="16">
        <v>55</v>
      </c>
      <c r="EB1356" s="27" t="s">
        <v>185</v>
      </c>
      <c r="EC1356" s="27" t="s">
        <v>185</v>
      </c>
      <c r="ED1356" s="27" t="s">
        <v>182</v>
      </c>
      <c r="EE1356" s="29">
        <v>45063.012118055558</v>
      </c>
      <c r="EF1356" s="28" t="s">
        <v>186</v>
      </c>
      <c r="EG1356" s="28" t="s">
        <v>156</v>
      </c>
      <c r="EH1356" s="28" t="s">
        <v>187</v>
      </c>
      <c r="EI1356" s="29">
        <v>45114.80363425926</v>
      </c>
      <c r="EJ1356" s="28" t="s">
        <v>467</v>
      </c>
      <c r="EK1356" s="28" t="s">
        <v>468</v>
      </c>
      <c r="EL1356" s="28" t="s">
        <v>237</v>
      </c>
      <c r="EM1356" s="45" t="s">
        <v>3713</v>
      </c>
      <c r="EN1356" s="46" t="str">
        <f t="shared" si="148"/>
        <v>344H073A</v>
      </c>
      <c r="EO1356" s="47">
        <f t="shared" si="149"/>
        <v>45183</v>
      </c>
      <c r="EP1356" s="47">
        <f t="shared" si="150"/>
        <v>45104</v>
      </c>
      <c r="EQ1356" s="48" t="str">
        <f t="shared" ca="1" si="151"/>
        <v>Past</v>
      </c>
      <c r="ER1356" s="49">
        <f t="shared" si="152"/>
        <v>79</v>
      </c>
      <c r="ES1356" s="50"/>
      <c r="ET1356" s="51">
        <f t="shared" si="153"/>
        <v>79</v>
      </c>
      <c r="EU1356" s="52">
        <f t="shared" si="154"/>
        <v>40764</v>
      </c>
      <c r="EV1356" s="46"/>
      <c r="EW1356" s="23" t="s">
        <v>3714</v>
      </c>
    </row>
    <row r="1357" spans="1:153" ht="14.25" customHeight="1">
      <c r="A1357" s="8">
        <v>1350</v>
      </c>
      <c r="B1357" s="9" t="s">
        <v>3316</v>
      </c>
      <c r="C1357" s="10" t="s">
        <v>142</v>
      </c>
      <c r="D1357" s="10" t="s">
        <v>143</v>
      </c>
      <c r="E1357" s="10" t="s">
        <v>142</v>
      </c>
      <c r="F1357" s="9" t="s">
        <v>144</v>
      </c>
      <c r="G1357" s="10" t="s">
        <v>432</v>
      </c>
      <c r="H1357" s="9" t="s">
        <v>433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213</v>
      </c>
      <c r="S1357" s="9" t="s">
        <v>154</v>
      </c>
      <c r="T1357" s="9" t="s">
        <v>214</v>
      </c>
      <c r="U1357" s="9" t="s">
        <v>337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3336</v>
      </c>
      <c r="AA1357" s="9" t="s">
        <v>3337</v>
      </c>
      <c r="AB1357" s="12" t="s">
        <v>218</v>
      </c>
      <c r="AC1357" s="10" t="s">
        <v>3338</v>
      </c>
      <c r="AD1357" s="9" t="s">
        <v>3337</v>
      </c>
      <c r="AE1357" s="13" t="s">
        <v>218</v>
      </c>
      <c r="AF1357" s="14" t="s">
        <v>442</v>
      </c>
      <c r="AG1357" s="10" t="s">
        <v>3441</v>
      </c>
      <c r="AH1357" s="11" t="s">
        <v>222</v>
      </c>
      <c r="AI1357" s="11" t="s">
        <v>223</v>
      </c>
      <c r="AJ1357" s="10" t="s">
        <v>224</v>
      </c>
      <c r="AK1357" s="11" t="s">
        <v>223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5.3</v>
      </c>
      <c r="AU1357" s="10" t="s">
        <v>142</v>
      </c>
      <c r="AV1357" s="16">
        <v>7000</v>
      </c>
      <c r="AW1357" s="16">
        <v>7000</v>
      </c>
      <c r="AX1357" s="16">
        <v>0</v>
      </c>
      <c r="AY1357" s="16">
        <v>1500</v>
      </c>
      <c r="AZ1357" s="16">
        <v>1000</v>
      </c>
      <c r="BA1357" s="17">
        <v>45275</v>
      </c>
      <c r="BB1357" s="30" t="s">
        <v>175</v>
      </c>
      <c r="BC1357" s="18">
        <v>45119</v>
      </c>
      <c r="BD1357" s="17">
        <v>45442</v>
      </c>
      <c r="BE1357" s="17">
        <v>45474</v>
      </c>
      <c r="BF1357" s="17">
        <v>45245</v>
      </c>
      <c r="BG1357" s="10">
        <v>85934176</v>
      </c>
      <c r="BH1357" s="9" t="s">
        <v>319</v>
      </c>
      <c r="BI1357" s="19">
        <v>45200</v>
      </c>
      <c r="BJ1357" s="20">
        <v>45201</v>
      </c>
      <c r="BK1357" s="16">
        <v>1200</v>
      </c>
      <c r="BL1357" s="16">
        <v>6360</v>
      </c>
      <c r="BM1357" s="9" t="s">
        <v>177</v>
      </c>
      <c r="BN1357" s="9" t="s">
        <v>383</v>
      </c>
      <c r="BO1357" s="9" t="s">
        <v>156</v>
      </c>
      <c r="BP1357" s="17">
        <v>45273</v>
      </c>
      <c r="BQ1357" s="17" t="s">
        <v>156</v>
      </c>
      <c r="BR1357" s="17">
        <v>45245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>
        <v>45090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45118</v>
      </c>
      <c r="CD1357" s="10" t="s">
        <v>156</v>
      </c>
      <c r="CE1357" s="17" t="s">
        <v>156</v>
      </c>
      <c r="CF1357" s="17" t="s">
        <v>156</v>
      </c>
      <c r="CG1357" s="17">
        <v>45090</v>
      </c>
      <c r="CH1357" s="17" t="s">
        <v>156</v>
      </c>
      <c r="CI1357" s="16">
        <v>0</v>
      </c>
      <c r="CJ1357" s="10" t="s">
        <v>156</v>
      </c>
      <c r="CK1357" s="10" t="s">
        <v>156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>
        <v>45090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45132</v>
      </c>
      <c r="CX1357" s="10" t="s">
        <v>2717</v>
      </c>
      <c r="CY1357" s="17" t="s">
        <v>156</v>
      </c>
      <c r="CZ1357" s="17" t="s">
        <v>156</v>
      </c>
      <c r="DA1357" s="17">
        <v>45090</v>
      </c>
      <c r="DB1357" s="17" t="s">
        <v>156</v>
      </c>
      <c r="DC1357" s="16">
        <v>0</v>
      </c>
      <c r="DD1357" s="10" t="s">
        <v>156</v>
      </c>
      <c r="DE1357" s="10" t="s">
        <v>156</v>
      </c>
      <c r="DF1357" s="18" t="s">
        <v>156</v>
      </c>
      <c r="DG1357" s="17">
        <v>45139</v>
      </c>
      <c r="DH1357" s="10" t="s">
        <v>2099</v>
      </c>
      <c r="DI1357" s="17" t="s">
        <v>156</v>
      </c>
      <c r="DJ1357" s="17" t="s">
        <v>156</v>
      </c>
      <c r="DK1357" s="17">
        <v>45090</v>
      </c>
      <c r="DL1357" s="17" t="s">
        <v>156</v>
      </c>
      <c r="DM1357" s="16">
        <v>0</v>
      </c>
      <c r="DN1357" s="10" t="s">
        <v>156</v>
      </c>
      <c r="DO1357" s="10" t="s">
        <v>156</v>
      </c>
      <c r="DP1357" s="16">
        <v>16</v>
      </c>
      <c r="DQ1357" s="16">
        <v>12</v>
      </c>
      <c r="DR1357" s="11">
        <v>12</v>
      </c>
      <c r="DS1357" s="16">
        <v>12</v>
      </c>
      <c r="DT1357" s="16">
        <v>0</v>
      </c>
      <c r="DU1357" s="11" t="s">
        <v>181</v>
      </c>
      <c r="DV1357" s="11" t="s">
        <v>182</v>
      </c>
      <c r="DW1357" s="27" t="s">
        <v>156</v>
      </c>
      <c r="DX1357" s="27" t="s">
        <v>156</v>
      </c>
      <c r="DY1357" s="20" t="s">
        <v>2577</v>
      </c>
      <c r="DZ1357" s="16">
        <v>7</v>
      </c>
      <c r="EA1357" s="16">
        <v>55</v>
      </c>
      <c r="EB1357" s="27" t="s">
        <v>185</v>
      </c>
      <c r="EC1357" s="27" t="s">
        <v>185</v>
      </c>
      <c r="ED1357" s="27" t="s">
        <v>182</v>
      </c>
      <c r="EE1357" s="29">
        <v>45091.010370370372</v>
      </c>
      <c r="EF1357" s="28" t="s">
        <v>186</v>
      </c>
      <c r="EG1357" s="28" t="s">
        <v>156</v>
      </c>
      <c r="EH1357" s="28" t="s">
        <v>187</v>
      </c>
      <c r="EI1357" s="29">
        <v>45116.847731481481</v>
      </c>
      <c r="EJ1357" s="28" t="s">
        <v>188</v>
      </c>
      <c r="EK1357" s="28" t="s">
        <v>189</v>
      </c>
      <c r="EL1357" s="28" t="s">
        <v>190</v>
      </c>
      <c r="EM1357" s="45" t="s">
        <v>3713</v>
      </c>
      <c r="EN1357" s="46" t="str">
        <f t="shared" si="148"/>
        <v>344H073A</v>
      </c>
      <c r="EO1357" s="47">
        <f t="shared" si="149"/>
        <v>45211</v>
      </c>
      <c r="EP1357" s="47">
        <f t="shared" si="150"/>
        <v>45132</v>
      </c>
      <c r="EQ1357" s="48" t="str">
        <f t="shared" ca="1" si="151"/>
        <v>Y</v>
      </c>
      <c r="ER1357" s="49">
        <f t="shared" si="152"/>
        <v>79</v>
      </c>
      <c r="ES1357" s="50"/>
      <c r="ET1357" s="51">
        <f t="shared" si="153"/>
        <v>79</v>
      </c>
      <c r="EU1357" s="52">
        <f t="shared" si="154"/>
        <v>94800</v>
      </c>
      <c r="EV1357" s="46"/>
      <c r="EW1357" s="23" t="s">
        <v>3714</v>
      </c>
    </row>
    <row r="1358" spans="1:153" ht="14.25" customHeight="1">
      <c r="A1358" s="8">
        <v>1351</v>
      </c>
      <c r="B1358" s="9" t="s">
        <v>3316</v>
      </c>
      <c r="C1358" s="10" t="s">
        <v>142</v>
      </c>
      <c r="D1358" s="10" t="s">
        <v>143</v>
      </c>
      <c r="E1358" s="10" t="s">
        <v>142</v>
      </c>
      <c r="F1358" s="9" t="s">
        <v>144</v>
      </c>
      <c r="G1358" s="10" t="s">
        <v>432</v>
      </c>
      <c r="H1358" s="9" t="s">
        <v>433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213</v>
      </c>
      <c r="S1358" s="9" t="s">
        <v>154</v>
      </c>
      <c r="T1358" s="9" t="s">
        <v>214</v>
      </c>
      <c r="U1358" s="9" t="s">
        <v>337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3336</v>
      </c>
      <c r="AA1358" s="9" t="s">
        <v>3337</v>
      </c>
      <c r="AB1358" s="12" t="s">
        <v>218</v>
      </c>
      <c r="AC1358" s="10" t="s">
        <v>3338</v>
      </c>
      <c r="AD1358" s="9" t="s">
        <v>3337</v>
      </c>
      <c r="AE1358" s="13" t="s">
        <v>218</v>
      </c>
      <c r="AF1358" s="14" t="s">
        <v>442</v>
      </c>
      <c r="AG1358" s="10" t="s">
        <v>3441</v>
      </c>
      <c r="AH1358" s="11" t="s">
        <v>222</v>
      </c>
      <c r="AI1358" s="11" t="s">
        <v>223</v>
      </c>
      <c r="AJ1358" s="10" t="s">
        <v>224</v>
      </c>
      <c r="AK1358" s="11" t="s">
        <v>223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5.3</v>
      </c>
      <c r="AU1358" s="10" t="s">
        <v>142</v>
      </c>
      <c r="AV1358" s="16">
        <v>7000</v>
      </c>
      <c r="AW1358" s="16">
        <v>7000</v>
      </c>
      <c r="AX1358" s="16">
        <v>0</v>
      </c>
      <c r="AY1358" s="16">
        <v>1500</v>
      </c>
      <c r="AZ1358" s="16">
        <v>1000</v>
      </c>
      <c r="BA1358" s="17">
        <v>45275</v>
      </c>
      <c r="BB1358" s="30" t="s">
        <v>175</v>
      </c>
      <c r="BC1358" s="18">
        <v>45119</v>
      </c>
      <c r="BD1358" s="17">
        <v>45442</v>
      </c>
      <c r="BE1358" s="17">
        <v>45474</v>
      </c>
      <c r="BF1358" s="17">
        <v>45245</v>
      </c>
      <c r="BG1358" s="10">
        <v>86234328</v>
      </c>
      <c r="BH1358" s="9" t="s">
        <v>321</v>
      </c>
      <c r="BI1358" s="19">
        <v>45231</v>
      </c>
      <c r="BJ1358" s="20">
        <v>45250</v>
      </c>
      <c r="BK1358" s="16">
        <v>100</v>
      </c>
      <c r="BL1358" s="16">
        <v>530</v>
      </c>
      <c r="BM1358" s="9" t="s">
        <v>177</v>
      </c>
      <c r="BN1358" s="9" t="s">
        <v>470</v>
      </c>
      <c r="BO1358" s="9" t="s">
        <v>156</v>
      </c>
      <c r="BP1358" s="17">
        <v>45313</v>
      </c>
      <c r="BQ1358" s="17" t="s">
        <v>156</v>
      </c>
      <c r="BR1358" s="17">
        <v>45313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>
        <v>45117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 t="s">
        <v>156</v>
      </c>
      <c r="CD1358" s="10" t="s">
        <v>156</v>
      </c>
      <c r="CE1358" s="17" t="s">
        <v>156</v>
      </c>
      <c r="CF1358" s="17" t="s">
        <v>156</v>
      </c>
      <c r="CG1358" s="17">
        <v>45117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>
        <v>45117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 t="s">
        <v>156</v>
      </c>
      <c r="CX1358" s="10" t="s">
        <v>193</v>
      </c>
      <c r="CY1358" s="17" t="s">
        <v>156</v>
      </c>
      <c r="CZ1358" s="17" t="s">
        <v>156</v>
      </c>
      <c r="DA1358" s="17">
        <v>45117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 t="s">
        <v>156</v>
      </c>
      <c r="DH1358" s="10" t="s">
        <v>156</v>
      </c>
      <c r="DI1358" s="17" t="s">
        <v>156</v>
      </c>
      <c r="DJ1358" s="17" t="s">
        <v>156</v>
      </c>
      <c r="DK1358" s="17">
        <v>45117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16</v>
      </c>
      <c r="DQ1358" s="16">
        <v>12</v>
      </c>
      <c r="DR1358" s="11">
        <v>12</v>
      </c>
      <c r="DS1358" s="16">
        <v>12</v>
      </c>
      <c r="DT1358" s="16">
        <v>0</v>
      </c>
      <c r="DU1358" s="11" t="s">
        <v>181</v>
      </c>
      <c r="DV1358" s="11" t="s">
        <v>182</v>
      </c>
      <c r="DW1358" s="27" t="s">
        <v>156</v>
      </c>
      <c r="DX1358" s="27" t="s">
        <v>156</v>
      </c>
      <c r="DY1358" s="20" t="s">
        <v>156</v>
      </c>
      <c r="DZ1358" s="16">
        <v>7</v>
      </c>
      <c r="EA1358" s="16">
        <v>55</v>
      </c>
      <c r="EB1358" s="27" t="s">
        <v>185</v>
      </c>
      <c r="EC1358" s="27" t="s">
        <v>185</v>
      </c>
      <c r="ED1358" s="27" t="s">
        <v>182</v>
      </c>
      <c r="EE1358" s="29">
        <v>45118.289861111109</v>
      </c>
      <c r="EF1358" s="28" t="s">
        <v>186</v>
      </c>
      <c r="EG1358" s="28" t="s">
        <v>156</v>
      </c>
      <c r="EH1358" s="28" t="s">
        <v>187</v>
      </c>
      <c r="EI1358" s="29">
        <v>45118.567106481481</v>
      </c>
      <c r="EJ1358" s="28" t="s">
        <v>186</v>
      </c>
      <c r="EK1358" s="28" t="s">
        <v>156</v>
      </c>
      <c r="EL1358" s="28" t="s">
        <v>3381</v>
      </c>
      <c r="EM1358" s="45" t="s">
        <v>3713</v>
      </c>
      <c r="EN1358" s="46" t="str">
        <f t="shared" si="148"/>
        <v>344H073A</v>
      </c>
      <c r="EO1358" s="47">
        <f t="shared" si="149"/>
        <v>45251</v>
      </c>
      <c r="EP1358" s="47" t="str">
        <f t="shared" si="150"/>
        <v/>
      </c>
      <c r="EQ1358" s="48" t="str">
        <f t="shared" ca="1" si="151"/>
        <v>Y</v>
      </c>
      <c r="ER1358" s="49" t="str">
        <f t="shared" si="152"/>
        <v/>
      </c>
      <c r="ES1358" s="50"/>
      <c r="ET1358" s="51" t="str">
        <f t="shared" si="153"/>
        <v/>
      </c>
      <c r="EU1358" s="52" t="str">
        <f t="shared" si="154"/>
        <v/>
      </c>
      <c r="EV1358" s="46"/>
      <c r="EW1358" s="23" t="s">
        <v>3721</v>
      </c>
    </row>
    <row r="1359" spans="1:153" ht="14.25" customHeight="1">
      <c r="A1359" s="8">
        <v>1352</v>
      </c>
      <c r="B1359" s="9" t="s">
        <v>3316</v>
      </c>
      <c r="C1359" s="10" t="s">
        <v>142</v>
      </c>
      <c r="D1359" s="10" t="s">
        <v>143</v>
      </c>
      <c r="E1359" s="10" t="s">
        <v>142</v>
      </c>
      <c r="F1359" s="9" t="s">
        <v>144</v>
      </c>
      <c r="G1359" s="10" t="s">
        <v>432</v>
      </c>
      <c r="H1359" s="9" t="s">
        <v>433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213</v>
      </c>
      <c r="S1359" s="9" t="s">
        <v>154</v>
      </c>
      <c r="T1359" s="9" t="s">
        <v>214</v>
      </c>
      <c r="U1359" s="9" t="s">
        <v>337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3336</v>
      </c>
      <c r="AA1359" s="9" t="s">
        <v>3337</v>
      </c>
      <c r="AB1359" s="12" t="s">
        <v>218</v>
      </c>
      <c r="AC1359" s="10" t="s">
        <v>3338</v>
      </c>
      <c r="AD1359" s="9" t="s">
        <v>3337</v>
      </c>
      <c r="AE1359" s="13" t="s">
        <v>218</v>
      </c>
      <c r="AF1359" s="14" t="s">
        <v>442</v>
      </c>
      <c r="AG1359" s="10" t="s">
        <v>3441</v>
      </c>
      <c r="AH1359" s="11" t="s">
        <v>222</v>
      </c>
      <c r="AI1359" s="11" t="s">
        <v>223</v>
      </c>
      <c r="AJ1359" s="10" t="s">
        <v>224</v>
      </c>
      <c r="AK1359" s="11" t="s">
        <v>223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5.3</v>
      </c>
      <c r="AU1359" s="10" t="s">
        <v>142</v>
      </c>
      <c r="AV1359" s="16">
        <v>7000</v>
      </c>
      <c r="AW1359" s="16">
        <v>7000</v>
      </c>
      <c r="AX1359" s="16">
        <v>0</v>
      </c>
      <c r="AY1359" s="16">
        <v>1500</v>
      </c>
      <c r="AZ1359" s="16">
        <v>1000</v>
      </c>
      <c r="BA1359" s="17">
        <v>45275</v>
      </c>
      <c r="BB1359" s="30" t="s">
        <v>175</v>
      </c>
      <c r="BC1359" s="18">
        <v>45119</v>
      </c>
      <c r="BD1359" s="17">
        <v>45442</v>
      </c>
      <c r="BE1359" s="17">
        <v>45474</v>
      </c>
      <c r="BF1359" s="17">
        <v>45245</v>
      </c>
      <c r="BG1359" s="10">
        <v>86234327</v>
      </c>
      <c r="BH1359" s="9" t="s">
        <v>258</v>
      </c>
      <c r="BI1359" s="19">
        <v>45261</v>
      </c>
      <c r="BJ1359" s="20">
        <v>45278</v>
      </c>
      <c r="BK1359" s="16">
        <v>100</v>
      </c>
      <c r="BL1359" s="16">
        <v>530</v>
      </c>
      <c r="BM1359" s="9" t="s">
        <v>177</v>
      </c>
      <c r="BN1359" s="9" t="s">
        <v>470</v>
      </c>
      <c r="BO1359" s="9" t="s">
        <v>156</v>
      </c>
      <c r="BP1359" s="17">
        <v>45341</v>
      </c>
      <c r="BQ1359" s="17" t="s">
        <v>156</v>
      </c>
      <c r="BR1359" s="17">
        <v>45341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>
        <v>45117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>
        <v>45117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>
        <v>45117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 t="s">
        <v>156</v>
      </c>
      <c r="CX1359" s="10" t="s">
        <v>193</v>
      </c>
      <c r="CY1359" s="17" t="s">
        <v>156</v>
      </c>
      <c r="CZ1359" s="17" t="s">
        <v>156</v>
      </c>
      <c r="DA1359" s="17">
        <v>45117</v>
      </c>
      <c r="DB1359" s="17" t="s">
        <v>156</v>
      </c>
      <c r="DC1359" s="16">
        <v>0</v>
      </c>
      <c r="DD1359" s="10" t="s">
        <v>156</v>
      </c>
      <c r="DE1359" s="10" t="s">
        <v>156</v>
      </c>
      <c r="DF1359" s="18" t="s">
        <v>156</v>
      </c>
      <c r="DG1359" s="17" t="s">
        <v>156</v>
      </c>
      <c r="DH1359" s="10" t="s">
        <v>156</v>
      </c>
      <c r="DI1359" s="17" t="s">
        <v>156</v>
      </c>
      <c r="DJ1359" s="17" t="s">
        <v>156</v>
      </c>
      <c r="DK1359" s="17">
        <v>45117</v>
      </c>
      <c r="DL1359" s="17" t="s">
        <v>156</v>
      </c>
      <c r="DM1359" s="16">
        <v>0</v>
      </c>
      <c r="DN1359" s="10" t="s">
        <v>156</v>
      </c>
      <c r="DO1359" s="10" t="s">
        <v>156</v>
      </c>
      <c r="DP1359" s="16">
        <v>16</v>
      </c>
      <c r="DQ1359" s="16">
        <v>12</v>
      </c>
      <c r="DR1359" s="11">
        <v>12</v>
      </c>
      <c r="DS1359" s="16">
        <v>12</v>
      </c>
      <c r="DT1359" s="16">
        <v>0</v>
      </c>
      <c r="DU1359" s="11" t="s">
        <v>181</v>
      </c>
      <c r="DV1359" s="11" t="s">
        <v>182</v>
      </c>
      <c r="DW1359" s="27" t="s">
        <v>156</v>
      </c>
      <c r="DX1359" s="27" t="s">
        <v>156</v>
      </c>
      <c r="DY1359" s="20" t="s">
        <v>156</v>
      </c>
      <c r="DZ1359" s="16">
        <v>7</v>
      </c>
      <c r="EA1359" s="16">
        <v>55</v>
      </c>
      <c r="EB1359" s="27" t="s">
        <v>185</v>
      </c>
      <c r="EC1359" s="27" t="s">
        <v>185</v>
      </c>
      <c r="ED1359" s="27" t="s">
        <v>182</v>
      </c>
      <c r="EE1359" s="29">
        <v>45118.289861111109</v>
      </c>
      <c r="EF1359" s="28" t="s">
        <v>186</v>
      </c>
      <c r="EG1359" s="28" t="s">
        <v>156</v>
      </c>
      <c r="EH1359" s="28" t="s">
        <v>187</v>
      </c>
      <c r="EI1359" s="29">
        <v>45118.567106481481</v>
      </c>
      <c r="EJ1359" s="28" t="s">
        <v>186</v>
      </c>
      <c r="EK1359" s="28" t="s">
        <v>156</v>
      </c>
      <c r="EL1359" s="28" t="s">
        <v>3381</v>
      </c>
      <c r="EM1359" s="45" t="s">
        <v>3713</v>
      </c>
      <c r="EN1359" s="46" t="str">
        <f t="shared" si="148"/>
        <v>344H073A</v>
      </c>
      <c r="EO1359" s="47">
        <f t="shared" si="149"/>
        <v>45279</v>
      </c>
      <c r="EP1359" s="47" t="str">
        <f t="shared" si="150"/>
        <v/>
      </c>
      <c r="EQ1359" s="48" t="str">
        <f t="shared" ca="1" si="151"/>
        <v>Y</v>
      </c>
      <c r="ER1359" s="49" t="str">
        <f t="shared" si="152"/>
        <v/>
      </c>
      <c r="ES1359" s="50"/>
      <c r="ET1359" s="51" t="str">
        <f t="shared" si="153"/>
        <v/>
      </c>
      <c r="EU1359" s="52" t="str">
        <f t="shared" si="154"/>
        <v/>
      </c>
      <c r="EV1359" s="46"/>
      <c r="EW1359" s="23" t="s">
        <v>3721</v>
      </c>
    </row>
    <row r="1360" spans="1:153" ht="14.25" customHeight="1">
      <c r="A1360" s="8">
        <v>1353</v>
      </c>
      <c r="B1360" s="9" t="s">
        <v>3316</v>
      </c>
      <c r="C1360" s="10" t="s">
        <v>142</v>
      </c>
      <c r="D1360" s="10" t="s">
        <v>143</v>
      </c>
      <c r="E1360" s="10" t="s">
        <v>142</v>
      </c>
      <c r="F1360" s="9" t="s">
        <v>144</v>
      </c>
      <c r="G1360" s="10" t="s">
        <v>432</v>
      </c>
      <c r="H1360" s="9" t="s">
        <v>433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213</v>
      </c>
      <c r="S1360" s="9" t="s">
        <v>154</v>
      </c>
      <c r="T1360" s="9" t="s">
        <v>214</v>
      </c>
      <c r="U1360" s="9" t="s">
        <v>337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3336</v>
      </c>
      <c r="AA1360" s="9" t="s">
        <v>3337</v>
      </c>
      <c r="AB1360" s="12" t="s">
        <v>218</v>
      </c>
      <c r="AC1360" s="10" t="s">
        <v>3338</v>
      </c>
      <c r="AD1360" s="9" t="s">
        <v>3337</v>
      </c>
      <c r="AE1360" s="13" t="s">
        <v>218</v>
      </c>
      <c r="AF1360" s="14" t="s">
        <v>442</v>
      </c>
      <c r="AG1360" s="10" t="s">
        <v>3441</v>
      </c>
      <c r="AH1360" s="11" t="s">
        <v>222</v>
      </c>
      <c r="AI1360" s="11" t="s">
        <v>223</v>
      </c>
      <c r="AJ1360" s="10" t="s">
        <v>224</v>
      </c>
      <c r="AK1360" s="11" t="s">
        <v>223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5.3</v>
      </c>
      <c r="AU1360" s="10" t="s">
        <v>142</v>
      </c>
      <c r="AV1360" s="16">
        <v>7000</v>
      </c>
      <c r="AW1360" s="16">
        <v>7000</v>
      </c>
      <c r="AX1360" s="16">
        <v>0</v>
      </c>
      <c r="AY1360" s="16">
        <v>1500</v>
      </c>
      <c r="AZ1360" s="16">
        <v>1000</v>
      </c>
      <c r="BA1360" s="17">
        <v>45275</v>
      </c>
      <c r="BB1360" s="30" t="s">
        <v>175</v>
      </c>
      <c r="BC1360" s="18">
        <v>45119</v>
      </c>
      <c r="BD1360" s="17">
        <v>45442</v>
      </c>
      <c r="BE1360" s="17">
        <v>45474</v>
      </c>
      <c r="BF1360" s="17">
        <v>45245</v>
      </c>
      <c r="BG1360" s="10">
        <v>86226506</v>
      </c>
      <c r="BH1360" s="9" t="s">
        <v>303</v>
      </c>
      <c r="BI1360" s="19">
        <v>45292</v>
      </c>
      <c r="BJ1360" s="20">
        <v>45306</v>
      </c>
      <c r="BK1360" s="16">
        <v>200</v>
      </c>
      <c r="BL1360" s="16">
        <v>1060</v>
      </c>
      <c r="BM1360" s="9" t="s">
        <v>177</v>
      </c>
      <c r="BN1360" s="9" t="s">
        <v>470</v>
      </c>
      <c r="BO1360" s="9" t="s">
        <v>156</v>
      </c>
      <c r="BP1360" s="17">
        <v>45374</v>
      </c>
      <c r="BQ1360" s="17" t="s">
        <v>156</v>
      </c>
      <c r="BR1360" s="17">
        <v>45374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>
        <v>45113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 t="s">
        <v>156</v>
      </c>
      <c r="CD1360" s="10" t="s">
        <v>156</v>
      </c>
      <c r="CE1360" s="17" t="s">
        <v>156</v>
      </c>
      <c r="CF1360" s="17" t="s">
        <v>156</v>
      </c>
      <c r="CG1360" s="17">
        <v>45113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>
        <v>45113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 t="s">
        <v>156</v>
      </c>
      <c r="CX1360" s="10" t="s">
        <v>193</v>
      </c>
      <c r="CY1360" s="17" t="s">
        <v>156</v>
      </c>
      <c r="CZ1360" s="17" t="s">
        <v>156</v>
      </c>
      <c r="DA1360" s="17">
        <v>45113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 t="s">
        <v>156</v>
      </c>
      <c r="DH1360" s="10" t="s">
        <v>156</v>
      </c>
      <c r="DI1360" s="17" t="s">
        <v>156</v>
      </c>
      <c r="DJ1360" s="17" t="s">
        <v>156</v>
      </c>
      <c r="DK1360" s="17">
        <v>45113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16</v>
      </c>
      <c r="DQ1360" s="16">
        <v>12</v>
      </c>
      <c r="DR1360" s="11">
        <v>12</v>
      </c>
      <c r="DS1360" s="16">
        <v>12</v>
      </c>
      <c r="DT1360" s="16">
        <v>0</v>
      </c>
      <c r="DU1360" s="11" t="s">
        <v>181</v>
      </c>
      <c r="DV1360" s="11" t="s">
        <v>182</v>
      </c>
      <c r="DW1360" s="27" t="s">
        <v>156</v>
      </c>
      <c r="DX1360" s="27" t="s">
        <v>156</v>
      </c>
      <c r="DY1360" s="20" t="s">
        <v>3353</v>
      </c>
      <c r="DZ1360" s="16">
        <v>7</v>
      </c>
      <c r="EA1360" s="16">
        <v>55</v>
      </c>
      <c r="EB1360" s="27" t="s">
        <v>185</v>
      </c>
      <c r="EC1360" s="27" t="s">
        <v>185</v>
      </c>
      <c r="ED1360" s="27" t="s">
        <v>182</v>
      </c>
      <c r="EE1360" s="29">
        <v>45114.021620370368</v>
      </c>
      <c r="EF1360" s="28" t="s">
        <v>186</v>
      </c>
      <c r="EG1360" s="28" t="s">
        <v>156</v>
      </c>
      <c r="EH1360" s="28" t="s">
        <v>187</v>
      </c>
      <c r="EI1360" s="29">
        <v>45118.567106481481</v>
      </c>
      <c r="EJ1360" s="28" t="s">
        <v>188</v>
      </c>
      <c r="EK1360" s="28" t="s">
        <v>189</v>
      </c>
      <c r="EL1360" s="28" t="s">
        <v>3381</v>
      </c>
      <c r="EM1360" s="45" t="s">
        <v>3713</v>
      </c>
      <c r="EN1360" s="46" t="str">
        <f t="shared" si="148"/>
        <v>344H073A</v>
      </c>
      <c r="EO1360" s="47">
        <f t="shared" si="149"/>
        <v>45312</v>
      </c>
      <c r="EP1360" s="47" t="str">
        <f t="shared" si="150"/>
        <v/>
      </c>
      <c r="EQ1360" s="48" t="str">
        <f t="shared" ca="1" si="151"/>
        <v>Y</v>
      </c>
      <c r="ER1360" s="49" t="str">
        <f t="shared" si="152"/>
        <v/>
      </c>
      <c r="ES1360" s="50"/>
      <c r="ET1360" s="51" t="str">
        <f t="shared" si="153"/>
        <v/>
      </c>
      <c r="EU1360" s="52" t="str">
        <f t="shared" si="154"/>
        <v/>
      </c>
      <c r="EV1360" s="46"/>
      <c r="EW1360" s="23" t="s">
        <v>3721</v>
      </c>
    </row>
    <row r="1361" spans="1:153" ht="14.25" customHeight="1">
      <c r="A1361" s="8">
        <v>1354</v>
      </c>
      <c r="B1361" s="9" t="s">
        <v>3316</v>
      </c>
      <c r="C1361" s="10" t="s">
        <v>142</v>
      </c>
      <c r="D1361" s="10" t="s">
        <v>143</v>
      </c>
      <c r="E1361" s="10" t="s">
        <v>142</v>
      </c>
      <c r="F1361" s="9" t="s">
        <v>144</v>
      </c>
      <c r="G1361" s="10" t="s">
        <v>432</v>
      </c>
      <c r="H1361" s="9" t="s">
        <v>433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213</v>
      </c>
      <c r="S1361" s="9" t="s">
        <v>154</v>
      </c>
      <c r="T1361" s="9" t="s">
        <v>214</v>
      </c>
      <c r="U1361" s="9" t="s">
        <v>337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3336</v>
      </c>
      <c r="AA1361" s="9" t="s">
        <v>3337</v>
      </c>
      <c r="AB1361" s="12" t="s">
        <v>218</v>
      </c>
      <c r="AC1361" s="10" t="s">
        <v>3338</v>
      </c>
      <c r="AD1361" s="9" t="s">
        <v>3337</v>
      </c>
      <c r="AE1361" s="13" t="s">
        <v>218</v>
      </c>
      <c r="AF1361" s="14" t="s">
        <v>442</v>
      </c>
      <c r="AG1361" s="10" t="s">
        <v>3441</v>
      </c>
      <c r="AH1361" s="11" t="s">
        <v>222</v>
      </c>
      <c r="AI1361" s="11" t="s">
        <v>223</v>
      </c>
      <c r="AJ1361" s="10" t="s">
        <v>224</v>
      </c>
      <c r="AK1361" s="11" t="s">
        <v>223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5.3</v>
      </c>
      <c r="AU1361" s="10" t="s">
        <v>142</v>
      </c>
      <c r="AV1361" s="16">
        <v>7000</v>
      </c>
      <c r="AW1361" s="16">
        <v>7000</v>
      </c>
      <c r="AX1361" s="16">
        <v>0</v>
      </c>
      <c r="AY1361" s="16">
        <v>1500</v>
      </c>
      <c r="AZ1361" s="16">
        <v>1000</v>
      </c>
      <c r="BA1361" s="17">
        <v>45275</v>
      </c>
      <c r="BB1361" s="30" t="s">
        <v>175</v>
      </c>
      <c r="BC1361" s="18">
        <v>45119</v>
      </c>
      <c r="BD1361" s="17">
        <v>45442</v>
      </c>
      <c r="BE1361" s="17">
        <v>45474</v>
      </c>
      <c r="BF1361" s="17">
        <v>45245</v>
      </c>
      <c r="BG1361" s="10">
        <v>86226505</v>
      </c>
      <c r="BH1361" s="9" t="s">
        <v>247</v>
      </c>
      <c r="BI1361" s="19">
        <v>45323</v>
      </c>
      <c r="BJ1361" s="20">
        <v>45334</v>
      </c>
      <c r="BK1361" s="16">
        <v>2000</v>
      </c>
      <c r="BL1361" s="16">
        <v>10600</v>
      </c>
      <c r="BM1361" s="9" t="s">
        <v>177</v>
      </c>
      <c r="BN1361" s="9" t="s">
        <v>470</v>
      </c>
      <c r="BO1361" s="9" t="s">
        <v>156</v>
      </c>
      <c r="BP1361" s="17">
        <v>45402</v>
      </c>
      <c r="BQ1361" s="17" t="s">
        <v>156</v>
      </c>
      <c r="BR1361" s="17">
        <v>45402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45113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 t="s">
        <v>156</v>
      </c>
      <c r="CD1361" s="10" t="s">
        <v>156</v>
      </c>
      <c r="CE1361" s="17" t="s">
        <v>156</v>
      </c>
      <c r="CF1361" s="17" t="s">
        <v>156</v>
      </c>
      <c r="CG1361" s="17">
        <v>45113</v>
      </c>
      <c r="CH1361" s="17" t="s">
        <v>156</v>
      </c>
      <c r="CI1361" s="16">
        <v>0</v>
      </c>
      <c r="CJ1361" s="10" t="s">
        <v>156</v>
      </c>
      <c r="CK1361" s="10" t="s">
        <v>156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45113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 t="s">
        <v>156</v>
      </c>
      <c r="CX1361" s="10" t="s">
        <v>193</v>
      </c>
      <c r="CY1361" s="17" t="s">
        <v>156</v>
      </c>
      <c r="CZ1361" s="17" t="s">
        <v>156</v>
      </c>
      <c r="DA1361" s="17">
        <v>45113</v>
      </c>
      <c r="DB1361" s="17" t="s">
        <v>156</v>
      </c>
      <c r="DC1361" s="16">
        <v>0</v>
      </c>
      <c r="DD1361" s="10" t="s">
        <v>156</v>
      </c>
      <c r="DE1361" s="10" t="s">
        <v>156</v>
      </c>
      <c r="DF1361" s="18" t="s">
        <v>156</v>
      </c>
      <c r="DG1361" s="17" t="s">
        <v>156</v>
      </c>
      <c r="DH1361" s="10" t="s">
        <v>156</v>
      </c>
      <c r="DI1361" s="17" t="s">
        <v>156</v>
      </c>
      <c r="DJ1361" s="17" t="s">
        <v>156</v>
      </c>
      <c r="DK1361" s="17">
        <v>45113</v>
      </c>
      <c r="DL1361" s="17" t="s">
        <v>156</v>
      </c>
      <c r="DM1361" s="16">
        <v>0</v>
      </c>
      <c r="DN1361" s="10" t="s">
        <v>156</v>
      </c>
      <c r="DO1361" s="10" t="s">
        <v>156</v>
      </c>
      <c r="DP1361" s="16">
        <v>16</v>
      </c>
      <c r="DQ1361" s="16">
        <v>12</v>
      </c>
      <c r="DR1361" s="11">
        <v>12</v>
      </c>
      <c r="DS1361" s="16">
        <v>12</v>
      </c>
      <c r="DT1361" s="16">
        <v>0</v>
      </c>
      <c r="DU1361" s="11" t="s">
        <v>181</v>
      </c>
      <c r="DV1361" s="11" t="s">
        <v>182</v>
      </c>
      <c r="DW1361" s="27" t="s">
        <v>156</v>
      </c>
      <c r="DX1361" s="27" t="s">
        <v>156</v>
      </c>
      <c r="DY1361" s="20" t="s">
        <v>3327</v>
      </c>
      <c r="DZ1361" s="16">
        <v>7</v>
      </c>
      <c r="EA1361" s="16">
        <v>55</v>
      </c>
      <c r="EB1361" s="27" t="s">
        <v>185</v>
      </c>
      <c r="EC1361" s="27" t="s">
        <v>185</v>
      </c>
      <c r="ED1361" s="27" t="s">
        <v>182</v>
      </c>
      <c r="EE1361" s="29">
        <v>45114.021620370368</v>
      </c>
      <c r="EF1361" s="28" t="s">
        <v>186</v>
      </c>
      <c r="EG1361" s="28" t="s">
        <v>156</v>
      </c>
      <c r="EH1361" s="28" t="s">
        <v>187</v>
      </c>
      <c r="EI1361" s="29">
        <v>45116.847731481481</v>
      </c>
      <c r="EJ1361" s="28" t="s">
        <v>188</v>
      </c>
      <c r="EK1361" s="28" t="s">
        <v>189</v>
      </c>
      <c r="EL1361" s="28" t="s">
        <v>190</v>
      </c>
      <c r="EM1361" s="45" t="s">
        <v>3713</v>
      </c>
      <c r="EN1361" s="46" t="str">
        <f t="shared" si="148"/>
        <v>344H073A</v>
      </c>
      <c r="EO1361" s="47">
        <f t="shared" si="149"/>
        <v>45340</v>
      </c>
      <c r="EP1361" s="47" t="str">
        <f t="shared" si="150"/>
        <v/>
      </c>
      <c r="EQ1361" s="48" t="str">
        <f t="shared" ca="1" si="151"/>
        <v>Y</v>
      </c>
      <c r="ER1361" s="49" t="str">
        <f t="shared" si="152"/>
        <v/>
      </c>
      <c r="ES1361" s="50"/>
      <c r="ET1361" s="51" t="str">
        <f t="shared" si="153"/>
        <v/>
      </c>
      <c r="EU1361" s="52" t="str">
        <f t="shared" si="154"/>
        <v/>
      </c>
      <c r="EV1361" s="46"/>
      <c r="EW1361" s="23" t="s">
        <v>3721</v>
      </c>
    </row>
    <row r="1362" spans="1:153" ht="14.25" customHeight="1">
      <c r="A1362" s="8">
        <v>1355</v>
      </c>
      <c r="B1362" s="9" t="s">
        <v>3316</v>
      </c>
      <c r="C1362" s="10" t="s">
        <v>142</v>
      </c>
      <c r="D1362" s="10" t="s">
        <v>143</v>
      </c>
      <c r="E1362" s="10" t="s">
        <v>142</v>
      </c>
      <c r="F1362" s="9" t="s">
        <v>144</v>
      </c>
      <c r="G1362" s="10" t="s">
        <v>432</v>
      </c>
      <c r="H1362" s="9" t="s">
        <v>433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213</v>
      </c>
      <c r="S1362" s="9" t="s">
        <v>154</v>
      </c>
      <c r="T1362" s="9" t="s">
        <v>214</v>
      </c>
      <c r="U1362" s="9" t="s">
        <v>337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3336</v>
      </c>
      <c r="AA1362" s="9" t="s">
        <v>3337</v>
      </c>
      <c r="AB1362" s="12" t="s">
        <v>218</v>
      </c>
      <c r="AC1362" s="10" t="s">
        <v>3338</v>
      </c>
      <c r="AD1362" s="9" t="s">
        <v>3337</v>
      </c>
      <c r="AE1362" s="13" t="s">
        <v>218</v>
      </c>
      <c r="AF1362" s="14" t="s">
        <v>442</v>
      </c>
      <c r="AG1362" s="10" t="s">
        <v>3444</v>
      </c>
      <c r="AH1362" s="11" t="s">
        <v>256</v>
      </c>
      <c r="AI1362" s="11" t="s">
        <v>223</v>
      </c>
      <c r="AJ1362" s="10" t="s">
        <v>257</v>
      </c>
      <c r="AK1362" s="11" t="s">
        <v>223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5.3</v>
      </c>
      <c r="AU1362" s="10" t="s">
        <v>206</v>
      </c>
      <c r="AV1362" s="16">
        <v>3000</v>
      </c>
      <c r="AW1362" s="16">
        <v>3000</v>
      </c>
      <c r="AX1362" s="16">
        <v>0</v>
      </c>
      <c r="AY1362" s="16">
        <v>0</v>
      </c>
      <c r="AZ1362" s="16">
        <v>500</v>
      </c>
      <c r="BA1362" s="17">
        <v>45275</v>
      </c>
      <c r="BB1362" s="30" t="s">
        <v>175</v>
      </c>
      <c r="BC1362" s="18">
        <v>45119</v>
      </c>
      <c r="BD1362" s="17">
        <v>45442</v>
      </c>
      <c r="BE1362" s="17">
        <v>45474</v>
      </c>
      <c r="BF1362" s="17">
        <v>45245</v>
      </c>
      <c r="BG1362" s="10">
        <v>85860760</v>
      </c>
      <c r="BH1362" s="9" t="s">
        <v>414</v>
      </c>
      <c r="BI1362" s="19">
        <v>45170</v>
      </c>
      <c r="BJ1362" s="20">
        <v>45173</v>
      </c>
      <c r="BK1362" s="16">
        <v>1032</v>
      </c>
      <c r="BL1362" s="16">
        <v>5470</v>
      </c>
      <c r="BM1362" s="9" t="s">
        <v>177</v>
      </c>
      <c r="BN1362" s="9" t="s">
        <v>436</v>
      </c>
      <c r="BO1362" s="9" t="s">
        <v>635</v>
      </c>
      <c r="BP1362" s="17">
        <v>45245</v>
      </c>
      <c r="BQ1362" s="17" t="s">
        <v>156</v>
      </c>
      <c r="BR1362" s="17">
        <v>45254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45083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>
        <v>45097</v>
      </c>
      <c r="CD1362" s="10" t="s">
        <v>2852</v>
      </c>
      <c r="CE1362" s="17" t="s">
        <v>156</v>
      </c>
      <c r="CF1362" s="17" t="s">
        <v>156</v>
      </c>
      <c r="CG1362" s="17">
        <v>45083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45083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>
        <v>45104</v>
      </c>
      <c r="CX1362" s="10" t="s">
        <v>2267</v>
      </c>
      <c r="CY1362" s="17" t="s">
        <v>156</v>
      </c>
      <c r="CZ1362" s="17" t="s">
        <v>156</v>
      </c>
      <c r="DA1362" s="17">
        <v>45083</v>
      </c>
      <c r="DB1362" s="17">
        <v>45099</v>
      </c>
      <c r="DC1362" s="16">
        <v>1032</v>
      </c>
      <c r="DD1362" s="10" t="s">
        <v>3445</v>
      </c>
      <c r="DE1362" s="10" t="s">
        <v>230</v>
      </c>
      <c r="DF1362" s="18" t="s">
        <v>156</v>
      </c>
      <c r="DG1362" s="17">
        <v>45132</v>
      </c>
      <c r="DH1362" s="10" t="s">
        <v>156</v>
      </c>
      <c r="DI1362" s="17" t="s">
        <v>156</v>
      </c>
      <c r="DJ1362" s="17" t="s">
        <v>156</v>
      </c>
      <c r="DK1362" s="17">
        <v>45083</v>
      </c>
      <c r="DL1362" s="17" t="s">
        <v>156</v>
      </c>
      <c r="DM1362" s="16">
        <v>0</v>
      </c>
      <c r="DN1362" s="10" t="s">
        <v>156</v>
      </c>
      <c r="DO1362" s="10" t="s">
        <v>156</v>
      </c>
      <c r="DP1362" s="16">
        <v>16</v>
      </c>
      <c r="DQ1362" s="16">
        <v>12</v>
      </c>
      <c r="DR1362" s="11">
        <v>12</v>
      </c>
      <c r="DS1362" s="16">
        <v>12</v>
      </c>
      <c r="DT1362" s="16">
        <v>0</v>
      </c>
      <c r="DU1362" s="11" t="s">
        <v>181</v>
      </c>
      <c r="DV1362" s="11" t="s">
        <v>182</v>
      </c>
      <c r="DW1362" s="27" t="s">
        <v>156</v>
      </c>
      <c r="DX1362" s="27" t="s">
        <v>156</v>
      </c>
      <c r="DY1362" s="20" t="s">
        <v>2602</v>
      </c>
      <c r="DZ1362" s="16">
        <v>7</v>
      </c>
      <c r="EA1362" s="16">
        <v>55</v>
      </c>
      <c r="EB1362" s="27" t="s">
        <v>185</v>
      </c>
      <c r="EC1362" s="27" t="s">
        <v>185</v>
      </c>
      <c r="ED1362" s="27" t="s">
        <v>182</v>
      </c>
      <c r="EE1362" s="29">
        <v>45084.012673611112</v>
      </c>
      <c r="EF1362" s="28" t="s">
        <v>186</v>
      </c>
      <c r="EG1362" s="28" t="s">
        <v>156</v>
      </c>
      <c r="EH1362" s="28" t="s">
        <v>187</v>
      </c>
      <c r="EI1362" s="29">
        <v>45110.367511574077</v>
      </c>
      <c r="EJ1362" s="28" t="s">
        <v>387</v>
      </c>
      <c r="EK1362" s="28" t="s">
        <v>388</v>
      </c>
      <c r="EL1362" s="28" t="s">
        <v>190</v>
      </c>
      <c r="EM1362" s="45" t="s">
        <v>3713</v>
      </c>
      <c r="EN1362" s="46" t="str">
        <f t="shared" si="148"/>
        <v>344H073B</v>
      </c>
      <c r="EO1362" s="47">
        <f t="shared" si="149"/>
        <v>45183</v>
      </c>
      <c r="EP1362" s="47">
        <f t="shared" si="150"/>
        <v>45104</v>
      </c>
      <c r="EQ1362" s="48" t="str">
        <f t="shared" ca="1" si="151"/>
        <v>Past</v>
      </c>
      <c r="ER1362" s="49">
        <f t="shared" si="152"/>
        <v>79</v>
      </c>
      <c r="ES1362" s="50"/>
      <c r="ET1362" s="51">
        <f t="shared" si="153"/>
        <v>79</v>
      </c>
      <c r="EU1362" s="52">
        <f t="shared" si="154"/>
        <v>81528</v>
      </c>
      <c r="EV1362" s="46"/>
      <c r="EW1362" s="23" t="s">
        <v>3714</v>
      </c>
    </row>
    <row r="1363" spans="1:153" ht="14.25" customHeight="1">
      <c r="A1363" s="8">
        <v>1356</v>
      </c>
      <c r="B1363" s="9" t="s">
        <v>3316</v>
      </c>
      <c r="C1363" s="10" t="s">
        <v>142</v>
      </c>
      <c r="D1363" s="10" t="s">
        <v>143</v>
      </c>
      <c r="E1363" s="10" t="s">
        <v>142</v>
      </c>
      <c r="F1363" s="9" t="s">
        <v>144</v>
      </c>
      <c r="G1363" s="10" t="s">
        <v>432</v>
      </c>
      <c r="H1363" s="9" t="s">
        <v>433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213</v>
      </c>
      <c r="S1363" s="9" t="s">
        <v>154</v>
      </c>
      <c r="T1363" s="9" t="s">
        <v>214</v>
      </c>
      <c r="U1363" s="9" t="s">
        <v>337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3336</v>
      </c>
      <c r="AA1363" s="9" t="s">
        <v>3337</v>
      </c>
      <c r="AB1363" s="12" t="s">
        <v>218</v>
      </c>
      <c r="AC1363" s="10" t="s">
        <v>3338</v>
      </c>
      <c r="AD1363" s="9" t="s">
        <v>3337</v>
      </c>
      <c r="AE1363" s="13" t="s">
        <v>218</v>
      </c>
      <c r="AF1363" s="14" t="s">
        <v>442</v>
      </c>
      <c r="AG1363" s="10" t="s">
        <v>3444</v>
      </c>
      <c r="AH1363" s="11" t="s">
        <v>256</v>
      </c>
      <c r="AI1363" s="11" t="s">
        <v>223</v>
      </c>
      <c r="AJ1363" s="10" t="s">
        <v>257</v>
      </c>
      <c r="AK1363" s="11" t="s">
        <v>223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5.3</v>
      </c>
      <c r="AU1363" s="10" t="s">
        <v>206</v>
      </c>
      <c r="AV1363" s="16">
        <v>3000</v>
      </c>
      <c r="AW1363" s="16">
        <v>3000</v>
      </c>
      <c r="AX1363" s="16">
        <v>0</v>
      </c>
      <c r="AY1363" s="16">
        <v>0</v>
      </c>
      <c r="AZ1363" s="16">
        <v>500</v>
      </c>
      <c r="BA1363" s="17">
        <v>45275</v>
      </c>
      <c r="BB1363" s="30" t="s">
        <v>175</v>
      </c>
      <c r="BC1363" s="18">
        <v>45119</v>
      </c>
      <c r="BD1363" s="17">
        <v>45442</v>
      </c>
      <c r="BE1363" s="17">
        <v>45474</v>
      </c>
      <c r="BF1363" s="17">
        <v>45245</v>
      </c>
      <c r="BG1363" s="10">
        <v>86234415</v>
      </c>
      <c r="BH1363" s="9" t="s">
        <v>319</v>
      </c>
      <c r="BI1363" s="19">
        <v>45231</v>
      </c>
      <c r="BJ1363" s="20">
        <v>45250</v>
      </c>
      <c r="BK1363" s="16">
        <v>100</v>
      </c>
      <c r="BL1363" s="16">
        <v>530</v>
      </c>
      <c r="BM1363" s="9" t="s">
        <v>177</v>
      </c>
      <c r="BN1363" s="9" t="s">
        <v>470</v>
      </c>
      <c r="BO1363" s="9" t="s">
        <v>156</v>
      </c>
      <c r="BP1363" s="17">
        <v>45313</v>
      </c>
      <c r="BQ1363" s="17" t="s">
        <v>156</v>
      </c>
      <c r="BR1363" s="17">
        <v>45313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>
        <v>45117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 t="s">
        <v>156</v>
      </c>
      <c r="CD1363" s="10" t="s">
        <v>156</v>
      </c>
      <c r="CE1363" s="17" t="s">
        <v>156</v>
      </c>
      <c r="CF1363" s="17" t="s">
        <v>156</v>
      </c>
      <c r="CG1363" s="17">
        <v>45117</v>
      </c>
      <c r="CH1363" s="17" t="s">
        <v>156</v>
      </c>
      <c r="CI1363" s="16">
        <v>0</v>
      </c>
      <c r="CJ1363" s="10" t="s">
        <v>156</v>
      </c>
      <c r="CK1363" s="10" t="s">
        <v>156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>
        <v>45117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 t="s">
        <v>156</v>
      </c>
      <c r="CX1363" s="10" t="s">
        <v>193</v>
      </c>
      <c r="CY1363" s="17" t="s">
        <v>156</v>
      </c>
      <c r="CZ1363" s="17" t="s">
        <v>156</v>
      </c>
      <c r="DA1363" s="17">
        <v>45117</v>
      </c>
      <c r="DB1363" s="17" t="s">
        <v>156</v>
      </c>
      <c r="DC1363" s="16">
        <v>0</v>
      </c>
      <c r="DD1363" s="10" t="s">
        <v>156</v>
      </c>
      <c r="DE1363" s="10" t="s">
        <v>156</v>
      </c>
      <c r="DF1363" s="18" t="s">
        <v>156</v>
      </c>
      <c r="DG1363" s="17" t="s">
        <v>156</v>
      </c>
      <c r="DH1363" s="10" t="s">
        <v>156</v>
      </c>
      <c r="DI1363" s="17" t="s">
        <v>156</v>
      </c>
      <c r="DJ1363" s="17" t="s">
        <v>156</v>
      </c>
      <c r="DK1363" s="17">
        <v>45117</v>
      </c>
      <c r="DL1363" s="17" t="s">
        <v>156</v>
      </c>
      <c r="DM1363" s="16">
        <v>0</v>
      </c>
      <c r="DN1363" s="10" t="s">
        <v>156</v>
      </c>
      <c r="DO1363" s="10" t="s">
        <v>156</v>
      </c>
      <c r="DP1363" s="16">
        <v>16</v>
      </c>
      <c r="DQ1363" s="16">
        <v>12</v>
      </c>
      <c r="DR1363" s="11">
        <v>12</v>
      </c>
      <c r="DS1363" s="16">
        <v>12</v>
      </c>
      <c r="DT1363" s="16">
        <v>0</v>
      </c>
      <c r="DU1363" s="11" t="s">
        <v>181</v>
      </c>
      <c r="DV1363" s="11" t="s">
        <v>182</v>
      </c>
      <c r="DW1363" s="27" t="s">
        <v>156</v>
      </c>
      <c r="DX1363" s="27" t="s">
        <v>156</v>
      </c>
      <c r="DY1363" s="20" t="s">
        <v>156</v>
      </c>
      <c r="DZ1363" s="16">
        <v>7</v>
      </c>
      <c r="EA1363" s="16">
        <v>55</v>
      </c>
      <c r="EB1363" s="27" t="s">
        <v>185</v>
      </c>
      <c r="EC1363" s="27" t="s">
        <v>185</v>
      </c>
      <c r="ED1363" s="27" t="s">
        <v>182</v>
      </c>
      <c r="EE1363" s="29">
        <v>45118.289861111109</v>
      </c>
      <c r="EF1363" s="28" t="s">
        <v>186</v>
      </c>
      <c r="EG1363" s="28" t="s">
        <v>156</v>
      </c>
      <c r="EH1363" s="28" t="s">
        <v>187</v>
      </c>
      <c r="EI1363" s="29">
        <v>45118.567106481481</v>
      </c>
      <c r="EJ1363" s="28" t="s">
        <v>186</v>
      </c>
      <c r="EK1363" s="28" t="s">
        <v>156</v>
      </c>
      <c r="EL1363" s="28" t="s">
        <v>3381</v>
      </c>
      <c r="EM1363" s="45" t="s">
        <v>3713</v>
      </c>
      <c r="EN1363" s="46" t="str">
        <f t="shared" si="148"/>
        <v>344H073B</v>
      </c>
      <c r="EO1363" s="47">
        <f t="shared" si="149"/>
        <v>45251</v>
      </c>
      <c r="EP1363" s="47" t="str">
        <f t="shared" si="150"/>
        <v/>
      </c>
      <c r="EQ1363" s="48" t="str">
        <f t="shared" ca="1" si="151"/>
        <v>Y</v>
      </c>
      <c r="ER1363" s="49" t="str">
        <f t="shared" si="152"/>
        <v/>
      </c>
      <c r="ES1363" s="50"/>
      <c r="ET1363" s="51" t="str">
        <f t="shared" si="153"/>
        <v/>
      </c>
      <c r="EU1363" s="52" t="str">
        <f t="shared" si="154"/>
        <v/>
      </c>
      <c r="EV1363" s="46"/>
      <c r="EW1363" s="23" t="s">
        <v>3721</v>
      </c>
    </row>
    <row r="1364" spans="1:153" ht="14.25" customHeight="1">
      <c r="A1364" s="8">
        <v>1357</v>
      </c>
      <c r="B1364" s="9" t="s">
        <v>3316</v>
      </c>
      <c r="C1364" s="10" t="s">
        <v>142</v>
      </c>
      <c r="D1364" s="10" t="s">
        <v>143</v>
      </c>
      <c r="E1364" s="10" t="s">
        <v>142</v>
      </c>
      <c r="F1364" s="9" t="s">
        <v>144</v>
      </c>
      <c r="G1364" s="10" t="s">
        <v>432</v>
      </c>
      <c r="H1364" s="9" t="s">
        <v>433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213</v>
      </c>
      <c r="S1364" s="9" t="s">
        <v>154</v>
      </c>
      <c r="T1364" s="9" t="s">
        <v>214</v>
      </c>
      <c r="U1364" s="9" t="s">
        <v>337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3336</v>
      </c>
      <c r="AA1364" s="9" t="s">
        <v>3337</v>
      </c>
      <c r="AB1364" s="12" t="s">
        <v>218</v>
      </c>
      <c r="AC1364" s="10" t="s">
        <v>3338</v>
      </c>
      <c r="AD1364" s="9" t="s">
        <v>3337</v>
      </c>
      <c r="AE1364" s="13" t="s">
        <v>218</v>
      </c>
      <c r="AF1364" s="14" t="s">
        <v>442</v>
      </c>
      <c r="AG1364" s="10" t="s">
        <v>3444</v>
      </c>
      <c r="AH1364" s="11" t="s">
        <v>256</v>
      </c>
      <c r="AI1364" s="11" t="s">
        <v>223</v>
      </c>
      <c r="AJ1364" s="10" t="s">
        <v>257</v>
      </c>
      <c r="AK1364" s="11" t="s">
        <v>223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5.3</v>
      </c>
      <c r="AU1364" s="10" t="s">
        <v>206</v>
      </c>
      <c r="AV1364" s="16">
        <v>3000</v>
      </c>
      <c r="AW1364" s="16">
        <v>3000</v>
      </c>
      <c r="AX1364" s="16">
        <v>0</v>
      </c>
      <c r="AY1364" s="16">
        <v>0</v>
      </c>
      <c r="AZ1364" s="16">
        <v>500</v>
      </c>
      <c r="BA1364" s="17">
        <v>45275</v>
      </c>
      <c r="BB1364" s="30" t="s">
        <v>175</v>
      </c>
      <c r="BC1364" s="18">
        <v>45119</v>
      </c>
      <c r="BD1364" s="17">
        <v>45442</v>
      </c>
      <c r="BE1364" s="17">
        <v>45474</v>
      </c>
      <c r="BF1364" s="17">
        <v>45245</v>
      </c>
      <c r="BG1364" s="10">
        <v>86233423</v>
      </c>
      <c r="BH1364" s="9" t="s">
        <v>321</v>
      </c>
      <c r="BI1364" s="19">
        <v>45231</v>
      </c>
      <c r="BJ1364" s="20">
        <v>45236</v>
      </c>
      <c r="BK1364" s="16">
        <v>1000</v>
      </c>
      <c r="BL1364" s="16">
        <v>5300</v>
      </c>
      <c r="BM1364" s="9" t="s">
        <v>177</v>
      </c>
      <c r="BN1364" s="9" t="s">
        <v>383</v>
      </c>
      <c r="BO1364" s="9" t="s">
        <v>156</v>
      </c>
      <c r="BP1364" s="17" t="s">
        <v>156</v>
      </c>
      <c r="BQ1364" s="17" t="s">
        <v>156</v>
      </c>
      <c r="BR1364" s="17" t="s">
        <v>156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 t="s">
        <v>156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 t="s">
        <v>156</v>
      </c>
      <c r="CD1364" s="10" t="s">
        <v>156</v>
      </c>
      <c r="CE1364" s="17" t="s">
        <v>156</v>
      </c>
      <c r="CF1364" s="17" t="s">
        <v>156</v>
      </c>
      <c r="CG1364" s="17" t="s">
        <v>156</v>
      </c>
      <c r="CH1364" s="17" t="s">
        <v>156</v>
      </c>
      <c r="CI1364" s="16">
        <v>0</v>
      </c>
      <c r="CJ1364" s="10" t="s">
        <v>156</v>
      </c>
      <c r="CK1364" s="10" t="s">
        <v>156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 t="s">
        <v>156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193</v>
      </c>
      <c r="CY1364" s="17" t="s">
        <v>156</v>
      </c>
      <c r="CZ1364" s="17" t="s">
        <v>156</v>
      </c>
      <c r="DA1364" s="17" t="s">
        <v>156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156</v>
      </c>
      <c r="DI1364" s="17" t="s">
        <v>156</v>
      </c>
      <c r="DJ1364" s="17" t="s">
        <v>156</v>
      </c>
      <c r="DK1364" s="17" t="s">
        <v>156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16</v>
      </c>
      <c r="DQ1364" s="16">
        <v>12</v>
      </c>
      <c r="DR1364" s="11">
        <v>12</v>
      </c>
      <c r="DS1364" s="16">
        <v>12</v>
      </c>
      <c r="DT1364" s="16">
        <v>0</v>
      </c>
      <c r="DU1364" s="11" t="s">
        <v>181</v>
      </c>
      <c r="DV1364" s="11" t="s">
        <v>182</v>
      </c>
      <c r="DW1364" s="27" t="s">
        <v>156</v>
      </c>
      <c r="DX1364" s="27" t="s">
        <v>156</v>
      </c>
      <c r="DY1364" s="20" t="s">
        <v>156</v>
      </c>
      <c r="DZ1364" s="16">
        <v>7</v>
      </c>
      <c r="EA1364" s="16">
        <v>55</v>
      </c>
      <c r="EB1364" s="27" t="s">
        <v>185</v>
      </c>
      <c r="EC1364" s="27" t="s">
        <v>185</v>
      </c>
      <c r="ED1364" s="27" t="s">
        <v>182</v>
      </c>
      <c r="EE1364" s="29">
        <v>45116.847731481481</v>
      </c>
      <c r="EF1364" s="28" t="s">
        <v>188</v>
      </c>
      <c r="EG1364" s="28" t="s">
        <v>189</v>
      </c>
      <c r="EH1364" s="28" t="s">
        <v>190</v>
      </c>
      <c r="EI1364" s="29">
        <v>45116.847731481481</v>
      </c>
      <c r="EJ1364" s="28" t="s">
        <v>188</v>
      </c>
      <c r="EK1364" s="28" t="s">
        <v>189</v>
      </c>
      <c r="EL1364" s="28" t="s">
        <v>190</v>
      </c>
      <c r="EM1364" s="45" t="s">
        <v>3713</v>
      </c>
      <c r="EN1364" s="46" t="str">
        <f t="shared" si="148"/>
        <v>344H073B</v>
      </c>
      <c r="EO1364" s="47" t="e">
        <f t="shared" si="149"/>
        <v>#VALUE!</v>
      </c>
      <c r="EP1364" s="47" t="str">
        <f t="shared" si="150"/>
        <v/>
      </c>
      <c r="EQ1364" s="48" t="str">
        <f t="shared" ca="1" si="151"/>
        <v>Y</v>
      </c>
      <c r="ER1364" s="49" t="str">
        <f t="shared" si="152"/>
        <v/>
      </c>
      <c r="ES1364" s="50"/>
      <c r="ET1364" s="51" t="str">
        <f t="shared" si="153"/>
        <v/>
      </c>
      <c r="EU1364" s="52" t="str">
        <f t="shared" si="154"/>
        <v/>
      </c>
      <c r="EV1364" s="46"/>
      <c r="EW1364" s="23" t="s">
        <v>3714</v>
      </c>
    </row>
    <row r="1365" spans="1:153" ht="14.25" customHeight="1">
      <c r="A1365" s="8">
        <v>1358</v>
      </c>
      <c r="B1365" s="9" t="s">
        <v>3316</v>
      </c>
      <c r="C1365" s="10" t="s">
        <v>142</v>
      </c>
      <c r="D1365" s="10" t="s">
        <v>143</v>
      </c>
      <c r="E1365" s="10" t="s">
        <v>142</v>
      </c>
      <c r="F1365" s="9" t="s">
        <v>144</v>
      </c>
      <c r="G1365" s="10" t="s">
        <v>432</v>
      </c>
      <c r="H1365" s="9" t="s">
        <v>433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213</v>
      </c>
      <c r="S1365" s="9" t="s">
        <v>154</v>
      </c>
      <c r="T1365" s="9" t="s">
        <v>214</v>
      </c>
      <c r="U1365" s="9" t="s">
        <v>337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3336</v>
      </c>
      <c r="AA1365" s="9" t="s">
        <v>3337</v>
      </c>
      <c r="AB1365" s="12" t="s">
        <v>218</v>
      </c>
      <c r="AC1365" s="10" t="s">
        <v>3338</v>
      </c>
      <c r="AD1365" s="9" t="s">
        <v>3337</v>
      </c>
      <c r="AE1365" s="13" t="s">
        <v>218</v>
      </c>
      <c r="AF1365" s="14" t="s">
        <v>442</v>
      </c>
      <c r="AG1365" s="10" t="s">
        <v>3444</v>
      </c>
      <c r="AH1365" s="11" t="s">
        <v>256</v>
      </c>
      <c r="AI1365" s="11" t="s">
        <v>223</v>
      </c>
      <c r="AJ1365" s="10" t="s">
        <v>257</v>
      </c>
      <c r="AK1365" s="11" t="s">
        <v>223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5.3</v>
      </c>
      <c r="AU1365" s="10" t="s">
        <v>206</v>
      </c>
      <c r="AV1365" s="16">
        <v>3000</v>
      </c>
      <c r="AW1365" s="16">
        <v>3000</v>
      </c>
      <c r="AX1365" s="16">
        <v>0</v>
      </c>
      <c r="AY1365" s="16">
        <v>0</v>
      </c>
      <c r="AZ1365" s="16">
        <v>500</v>
      </c>
      <c r="BA1365" s="17">
        <v>45275</v>
      </c>
      <c r="BB1365" s="30" t="s">
        <v>175</v>
      </c>
      <c r="BC1365" s="18">
        <v>45119</v>
      </c>
      <c r="BD1365" s="17">
        <v>45442</v>
      </c>
      <c r="BE1365" s="17">
        <v>45474</v>
      </c>
      <c r="BF1365" s="17">
        <v>45245</v>
      </c>
      <c r="BG1365" s="10">
        <v>86234414</v>
      </c>
      <c r="BH1365" s="9" t="s">
        <v>258</v>
      </c>
      <c r="BI1365" s="19">
        <v>45261</v>
      </c>
      <c r="BJ1365" s="20">
        <v>45278</v>
      </c>
      <c r="BK1365" s="16">
        <v>100</v>
      </c>
      <c r="BL1365" s="16">
        <v>530</v>
      </c>
      <c r="BM1365" s="9" t="s">
        <v>177</v>
      </c>
      <c r="BN1365" s="9" t="s">
        <v>470</v>
      </c>
      <c r="BO1365" s="9" t="s">
        <v>156</v>
      </c>
      <c r="BP1365" s="17">
        <v>45341</v>
      </c>
      <c r="BQ1365" s="17" t="s">
        <v>156</v>
      </c>
      <c r="BR1365" s="17">
        <v>45341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>
        <v>45117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 t="s">
        <v>156</v>
      </c>
      <c r="CD1365" s="10" t="s">
        <v>156</v>
      </c>
      <c r="CE1365" s="17" t="s">
        <v>156</v>
      </c>
      <c r="CF1365" s="17" t="s">
        <v>156</v>
      </c>
      <c r="CG1365" s="17">
        <v>45117</v>
      </c>
      <c r="CH1365" s="17" t="s">
        <v>156</v>
      </c>
      <c r="CI1365" s="16">
        <v>0</v>
      </c>
      <c r="CJ1365" s="10" t="s">
        <v>156</v>
      </c>
      <c r="CK1365" s="10" t="s">
        <v>156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>
        <v>45117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 t="s">
        <v>156</v>
      </c>
      <c r="CX1365" s="10" t="s">
        <v>193</v>
      </c>
      <c r="CY1365" s="17" t="s">
        <v>156</v>
      </c>
      <c r="CZ1365" s="17" t="s">
        <v>156</v>
      </c>
      <c r="DA1365" s="17">
        <v>45117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 t="s">
        <v>156</v>
      </c>
      <c r="DH1365" s="10" t="s">
        <v>156</v>
      </c>
      <c r="DI1365" s="17" t="s">
        <v>156</v>
      </c>
      <c r="DJ1365" s="17" t="s">
        <v>156</v>
      </c>
      <c r="DK1365" s="17">
        <v>45117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16</v>
      </c>
      <c r="DQ1365" s="16">
        <v>12</v>
      </c>
      <c r="DR1365" s="11">
        <v>12</v>
      </c>
      <c r="DS1365" s="16">
        <v>12</v>
      </c>
      <c r="DT1365" s="16">
        <v>0</v>
      </c>
      <c r="DU1365" s="11" t="s">
        <v>181</v>
      </c>
      <c r="DV1365" s="11" t="s">
        <v>182</v>
      </c>
      <c r="DW1365" s="27" t="s">
        <v>156</v>
      </c>
      <c r="DX1365" s="27" t="s">
        <v>156</v>
      </c>
      <c r="DY1365" s="20" t="s">
        <v>156</v>
      </c>
      <c r="DZ1365" s="16">
        <v>7</v>
      </c>
      <c r="EA1365" s="16">
        <v>55</v>
      </c>
      <c r="EB1365" s="27" t="s">
        <v>185</v>
      </c>
      <c r="EC1365" s="27" t="s">
        <v>185</v>
      </c>
      <c r="ED1365" s="27" t="s">
        <v>182</v>
      </c>
      <c r="EE1365" s="29">
        <v>45118.289861111109</v>
      </c>
      <c r="EF1365" s="28" t="s">
        <v>186</v>
      </c>
      <c r="EG1365" s="28" t="s">
        <v>156</v>
      </c>
      <c r="EH1365" s="28" t="s">
        <v>187</v>
      </c>
      <c r="EI1365" s="29">
        <v>45118.567106481481</v>
      </c>
      <c r="EJ1365" s="28" t="s">
        <v>186</v>
      </c>
      <c r="EK1365" s="28" t="s">
        <v>156</v>
      </c>
      <c r="EL1365" s="28" t="s">
        <v>3381</v>
      </c>
      <c r="EM1365" s="45" t="s">
        <v>3713</v>
      </c>
      <c r="EN1365" s="46" t="str">
        <f t="shared" si="148"/>
        <v>344H073B</v>
      </c>
      <c r="EO1365" s="47">
        <f t="shared" si="149"/>
        <v>45279</v>
      </c>
      <c r="EP1365" s="47" t="str">
        <f t="shared" si="150"/>
        <v/>
      </c>
      <c r="EQ1365" s="48" t="str">
        <f t="shared" ca="1" si="151"/>
        <v>Y</v>
      </c>
      <c r="ER1365" s="49" t="str">
        <f t="shared" si="152"/>
        <v/>
      </c>
      <c r="ES1365" s="50"/>
      <c r="ET1365" s="51" t="str">
        <f t="shared" si="153"/>
        <v/>
      </c>
      <c r="EU1365" s="52" t="str">
        <f t="shared" si="154"/>
        <v/>
      </c>
      <c r="EV1365" s="46"/>
      <c r="EW1365" s="23" t="s">
        <v>3721</v>
      </c>
    </row>
    <row r="1366" spans="1:153" ht="14.25" customHeight="1">
      <c r="A1366" s="8">
        <v>1359</v>
      </c>
      <c r="B1366" s="9" t="s">
        <v>3316</v>
      </c>
      <c r="C1366" s="10" t="s">
        <v>142</v>
      </c>
      <c r="D1366" s="10" t="s">
        <v>143</v>
      </c>
      <c r="E1366" s="10" t="s">
        <v>142</v>
      </c>
      <c r="F1366" s="9" t="s">
        <v>144</v>
      </c>
      <c r="G1366" s="10" t="s">
        <v>432</v>
      </c>
      <c r="H1366" s="9" t="s">
        <v>433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213</v>
      </c>
      <c r="S1366" s="9" t="s">
        <v>154</v>
      </c>
      <c r="T1366" s="9" t="s">
        <v>214</v>
      </c>
      <c r="U1366" s="9" t="s">
        <v>337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3336</v>
      </c>
      <c r="AA1366" s="9" t="s">
        <v>3337</v>
      </c>
      <c r="AB1366" s="12" t="s">
        <v>218</v>
      </c>
      <c r="AC1366" s="10" t="s">
        <v>3338</v>
      </c>
      <c r="AD1366" s="9" t="s">
        <v>3337</v>
      </c>
      <c r="AE1366" s="13" t="s">
        <v>218</v>
      </c>
      <c r="AF1366" s="14" t="s">
        <v>442</v>
      </c>
      <c r="AG1366" s="10" t="s">
        <v>3444</v>
      </c>
      <c r="AH1366" s="11" t="s">
        <v>256</v>
      </c>
      <c r="AI1366" s="11" t="s">
        <v>223</v>
      </c>
      <c r="AJ1366" s="10" t="s">
        <v>257</v>
      </c>
      <c r="AK1366" s="11" t="s">
        <v>223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5.3</v>
      </c>
      <c r="AU1366" s="10" t="s">
        <v>206</v>
      </c>
      <c r="AV1366" s="16">
        <v>3000</v>
      </c>
      <c r="AW1366" s="16">
        <v>3000</v>
      </c>
      <c r="AX1366" s="16">
        <v>0</v>
      </c>
      <c r="AY1366" s="16">
        <v>0</v>
      </c>
      <c r="AZ1366" s="16">
        <v>500</v>
      </c>
      <c r="BA1366" s="17">
        <v>45275</v>
      </c>
      <c r="BB1366" s="30" t="s">
        <v>175</v>
      </c>
      <c r="BC1366" s="18" t="s">
        <v>156</v>
      </c>
      <c r="BD1366" s="17">
        <v>45442</v>
      </c>
      <c r="BE1366" s="17">
        <v>45474</v>
      </c>
      <c r="BF1366" s="17">
        <v>45245</v>
      </c>
      <c r="BG1366" s="10">
        <v>86225587</v>
      </c>
      <c r="BH1366" s="9" t="s">
        <v>303</v>
      </c>
      <c r="BI1366" s="19">
        <v>45261</v>
      </c>
      <c r="BJ1366" s="20">
        <v>45278</v>
      </c>
      <c r="BK1366" s="16">
        <v>0</v>
      </c>
      <c r="BL1366" s="16">
        <v>0</v>
      </c>
      <c r="BM1366" s="9" t="s">
        <v>177</v>
      </c>
      <c r="BN1366" s="9" t="s">
        <v>470</v>
      </c>
      <c r="BO1366" s="9" t="s">
        <v>156</v>
      </c>
      <c r="BP1366" s="17">
        <v>45346</v>
      </c>
      <c r="BQ1366" s="17" t="s">
        <v>156</v>
      </c>
      <c r="BR1366" s="17">
        <v>45346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45113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 t="s">
        <v>156</v>
      </c>
      <c r="CD1366" s="10" t="s">
        <v>156</v>
      </c>
      <c r="CE1366" s="17" t="s">
        <v>156</v>
      </c>
      <c r="CF1366" s="17" t="s">
        <v>156</v>
      </c>
      <c r="CG1366" s="17">
        <v>45113</v>
      </c>
      <c r="CH1366" s="17" t="s">
        <v>156</v>
      </c>
      <c r="CI1366" s="16">
        <v>0</v>
      </c>
      <c r="CJ1366" s="10" t="s">
        <v>156</v>
      </c>
      <c r="CK1366" s="10" t="s">
        <v>156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45113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 t="s">
        <v>156</v>
      </c>
      <c r="CX1366" s="10" t="s">
        <v>193</v>
      </c>
      <c r="CY1366" s="17" t="s">
        <v>156</v>
      </c>
      <c r="CZ1366" s="17" t="s">
        <v>156</v>
      </c>
      <c r="DA1366" s="17">
        <v>45113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 t="s">
        <v>156</v>
      </c>
      <c r="DH1366" s="10" t="s">
        <v>156</v>
      </c>
      <c r="DI1366" s="17" t="s">
        <v>156</v>
      </c>
      <c r="DJ1366" s="17" t="s">
        <v>156</v>
      </c>
      <c r="DK1366" s="17">
        <v>45113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16</v>
      </c>
      <c r="DQ1366" s="16">
        <v>12</v>
      </c>
      <c r="DR1366" s="11">
        <v>12</v>
      </c>
      <c r="DS1366" s="16">
        <v>12</v>
      </c>
      <c r="DT1366" s="16">
        <v>0</v>
      </c>
      <c r="DU1366" s="11" t="s">
        <v>181</v>
      </c>
      <c r="DV1366" s="11" t="s">
        <v>182</v>
      </c>
      <c r="DW1366" s="27" t="s">
        <v>156</v>
      </c>
      <c r="DX1366" s="27" t="s">
        <v>156</v>
      </c>
      <c r="DY1366" s="20" t="s">
        <v>3352</v>
      </c>
      <c r="DZ1366" s="16">
        <v>7</v>
      </c>
      <c r="EA1366" s="16">
        <v>55</v>
      </c>
      <c r="EB1366" s="27" t="s">
        <v>185</v>
      </c>
      <c r="EC1366" s="27" t="s">
        <v>185</v>
      </c>
      <c r="ED1366" s="27" t="s">
        <v>182</v>
      </c>
      <c r="EE1366" s="29">
        <v>45114.021620370368</v>
      </c>
      <c r="EF1366" s="28" t="s">
        <v>186</v>
      </c>
      <c r="EG1366" s="28" t="s">
        <v>156</v>
      </c>
      <c r="EH1366" s="28" t="s">
        <v>187</v>
      </c>
      <c r="EI1366" s="29">
        <v>45116.847731481481</v>
      </c>
      <c r="EJ1366" s="28" t="s">
        <v>188</v>
      </c>
      <c r="EK1366" s="28" t="s">
        <v>189</v>
      </c>
      <c r="EL1366" s="28" t="s">
        <v>190</v>
      </c>
      <c r="EM1366" s="45" t="s">
        <v>3713</v>
      </c>
      <c r="EN1366" s="46" t="str">
        <f t="shared" si="148"/>
        <v>344H073B</v>
      </c>
      <c r="EO1366" s="47">
        <f t="shared" si="149"/>
        <v>45284</v>
      </c>
      <c r="EP1366" s="47" t="str">
        <f t="shared" si="150"/>
        <v/>
      </c>
      <c r="EQ1366" s="48" t="str">
        <f t="shared" ca="1" si="151"/>
        <v>Y</v>
      </c>
      <c r="ER1366" s="49" t="str">
        <f t="shared" si="152"/>
        <v/>
      </c>
      <c r="ES1366" s="50"/>
      <c r="ET1366" s="51" t="str">
        <f t="shared" si="153"/>
        <v/>
      </c>
      <c r="EU1366" s="52" t="str">
        <f t="shared" si="154"/>
        <v/>
      </c>
      <c r="EV1366" s="46"/>
      <c r="EW1366" s="23" t="s">
        <v>3721</v>
      </c>
    </row>
    <row r="1367" spans="1:153" ht="14.25" customHeight="1">
      <c r="A1367" s="8">
        <v>1360</v>
      </c>
      <c r="B1367" s="9" t="s">
        <v>3316</v>
      </c>
      <c r="C1367" s="10" t="s">
        <v>142</v>
      </c>
      <c r="D1367" s="10" t="s">
        <v>143</v>
      </c>
      <c r="E1367" s="10" t="s">
        <v>142</v>
      </c>
      <c r="F1367" s="9" t="s">
        <v>144</v>
      </c>
      <c r="G1367" s="10" t="s">
        <v>432</v>
      </c>
      <c r="H1367" s="9" t="s">
        <v>433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213</v>
      </c>
      <c r="S1367" s="9" t="s">
        <v>154</v>
      </c>
      <c r="T1367" s="9" t="s">
        <v>214</v>
      </c>
      <c r="U1367" s="9" t="s">
        <v>337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3336</v>
      </c>
      <c r="AA1367" s="9" t="s">
        <v>3337</v>
      </c>
      <c r="AB1367" s="12" t="s">
        <v>218</v>
      </c>
      <c r="AC1367" s="10" t="s">
        <v>3338</v>
      </c>
      <c r="AD1367" s="9" t="s">
        <v>3337</v>
      </c>
      <c r="AE1367" s="13" t="s">
        <v>218</v>
      </c>
      <c r="AF1367" s="14" t="s">
        <v>442</v>
      </c>
      <c r="AG1367" s="10" t="s">
        <v>3444</v>
      </c>
      <c r="AH1367" s="11" t="s">
        <v>256</v>
      </c>
      <c r="AI1367" s="11" t="s">
        <v>223</v>
      </c>
      <c r="AJ1367" s="10" t="s">
        <v>257</v>
      </c>
      <c r="AK1367" s="11" t="s">
        <v>223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5.3</v>
      </c>
      <c r="AU1367" s="10" t="s">
        <v>206</v>
      </c>
      <c r="AV1367" s="16">
        <v>3000</v>
      </c>
      <c r="AW1367" s="16">
        <v>3000</v>
      </c>
      <c r="AX1367" s="16">
        <v>0</v>
      </c>
      <c r="AY1367" s="16">
        <v>0</v>
      </c>
      <c r="AZ1367" s="16">
        <v>500</v>
      </c>
      <c r="BA1367" s="17">
        <v>45275</v>
      </c>
      <c r="BB1367" s="30" t="s">
        <v>175</v>
      </c>
      <c r="BC1367" s="18" t="s">
        <v>156</v>
      </c>
      <c r="BD1367" s="17">
        <v>45442</v>
      </c>
      <c r="BE1367" s="17">
        <v>45474</v>
      </c>
      <c r="BF1367" s="17">
        <v>45245</v>
      </c>
      <c r="BG1367" s="10">
        <v>86225586</v>
      </c>
      <c r="BH1367" s="9" t="s">
        <v>247</v>
      </c>
      <c r="BI1367" s="19">
        <v>45292</v>
      </c>
      <c r="BJ1367" s="20">
        <v>45306</v>
      </c>
      <c r="BK1367" s="16">
        <v>0</v>
      </c>
      <c r="BL1367" s="16">
        <v>0</v>
      </c>
      <c r="BM1367" s="9" t="s">
        <v>177</v>
      </c>
      <c r="BN1367" s="9" t="s">
        <v>470</v>
      </c>
      <c r="BO1367" s="9" t="s">
        <v>156</v>
      </c>
      <c r="BP1367" s="17">
        <v>45374</v>
      </c>
      <c r="BQ1367" s="17" t="s">
        <v>156</v>
      </c>
      <c r="BR1367" s="17">
        <v>45374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45113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 t="s">
        <v>156</v>
      </c>
      <c r="CD1367" s="10" t="s">
        <v>156</v>
      </c>
      <c r="CE1367" s="17" t="s">
        <v>156</v>
      </c>
      <c r="CF1367" s="17" t="s">
        <v>156</v>
      </c>
      <c r="CG1367" s="17">
        <v>45113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45113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193</v>
      </c>
      <c r="CY1367" s="17" t="s">
        <v>156</v>
      </c>
      <c r="CZ1367" s="17" t="s">
        <v>156</v>
      </c>
      <c r="DA1367" s="17">
        <v>45113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45113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16</v>
      </c>
      <c r="DQ1367" s="16">
        <v>12</v>
      </c>
      <c r="DR1367" s="11">
        <v>12</v>
      </c>
      <c r="DS1367" s="16">
        <v>12</v>
      </c>
      <c r="DT1367" s="16">
        <v>0</v>
      </c>
      <c r="DU1367" s="11" t="s">
        <v>181</v>
      </c>
      <c r="DV1367" s="11" t="s">
        <v>182</v>
      </c>
      <c r="DW1367" s="27" t="s">
        <v>156</v>
      </c>
      <c r="DX1367" s="27" t="s">
        <v>156</v>
      </c>
      <c r="DY1367" s="20" t="s">
        <v>3353</v>
      </c>
      <c r="DZ1367" s="16">
        <v>7</v>
      </c>
      <c r="EA1367" s="16">
        <v>55</v>
      </c>
      <c r="EB1367" s="27" t="s">
        <v>185</v>
      </c>
      <c r="EC1367" s="27" t="s">
        <v>185</v>
      </c>
      <c r="ED1367" s="27" t="s">
        <v>182</v>
      </c>
      <c r="EE1367" s="29">
        <v>45114.021620370368</v>
      </c>
      <c r="EF1367" s="28" t="s">
        <v>186</v>
      </c>
      <c r="EG1367" s="28" t="s">
        <v>156</v>
      </c>
      <c r="EH1367" s="28" t="s">
        <v>187</v>
      </c>
      <c r="EI1367" s="29">
        <v>45116.847731481481</v>
      </c>
      <c r="EJ1367" s="28" t="s">
        <v>188</v>
      </c>
      <c r="EK1367" s="28" t="s">
        <v>189</v>
      </c>
      <c r="EL1367" s="28" t="s">
        <v>190</v>
      </c>
      <c r="EM1367" s="45" t="s">
        <v>3713</v>
      </c>
      <c r="EN1367" s="46" t="str">
        <f t="shared" si="148"/>
        <v>344H073B</v>
      </c>
      <c r="EO1367" s="47">
        <f t="shared" si="149"/>
        <v>45312</v>
      </c>
      <c r="EP1367" s="47" t="str">
        <f t="shared" si="150"/>
        <v/>
      </c>
      <c r="EQ1367" s="48" t="str">
        <f t="shared" ca="1" si="151"/>
        <v>Y</v>
      </c>
      <c r="ER1367" s="49" t="str">
        <f t="shared" si="152"/>
        <v/>
      </c>
      <c r="ES1367" s="50"/>
      <c r="ET1367" s="51" t="str">
        <f t="shared" si="153"/>
        <v/>
      </c>
      <c r="EU1367" s="52" t="str">
        <f t="shared" si="154"/>
        <v/>
      </c>
      <c r="EV1367" s="46"/>
      <c r="EW1367" s="23" t="s">
        <v>3721</v>
      </c>
    </row>
    <row r="1368" spans="1:153" ht="14.25" customHeight="1">
      <c r="A1368" s="8">
        <v>1361</v>
      </c>
      <c r="B1368" s="9" t="s">
        <v>3316</v>
      </c>
      <c r="C1368" s="10" t="s">
        <v>142</v>
      </c>
      <c r="D1368" s="10" t="s">
        <v>143</v>
      </c>
      <c r="E1368" s="10" t="s">
        <v>142</v>
      </c>
      <c r="F1368" s="9" t="s">
        <v>144</v>
      </c>
      <c r="G1368" s="10" t="s">
        <v>432</v>
      </c>
      <c r="H1368" s="9" t="s">
        <v>433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213</v>
      </c>
      <c r="S1368" s="9" t="s">
        <v>154</v>
      </c>
      <c r="T1368" s="9" t="s">
        <v>214</v>
      </c>
      <c r="U1368" s="9" t="s">
        <v>337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3336</v>
      </c>
      <c r="AA1368" s="9" t="s">
        <v>3337</v>
      </c>
      <c r="AB1368" s="12" t="s">
        <v>218</v>
      </c>
      <c r="AC1368" s="10" t="s">
        <v>3338</v>
      </c>
      <c r="AD1368" s="9" t="s">
        <v>3337</v>
      </c>
      <c r="AE1368" s="13" t="s">
        <v>218</v>
      </c>
      <c r="AF1368" s="14" t="s">
        <v>442</v>
      </c>
      <c r="AG1368" s="10" t="s">
        <v>3444</v>
      </c>
      <c r="AH1368" s="11" t="s">
        <v>256</v>
      </c>
      <c r="AI1368" s="11" t="s">
        <v>223</v>
      </c>
      <c r="AJ1368" s="10" t="s">
        <v>257</v>
      </c>
      <c r="AK1368" s="11" t="s">
        <v>223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5.3</v>
      </c>
      <c r="AU1368" s="10" t="s">
        <v>206</v>
      </c>
      <c r="AV1368" s="16">
        <v>3000</v>
      </c>
      <c r="AW1368" s="16">
        <v>3000</v>
      </c>
      <c r="AX1368" s="16">
        <v>0</v>
      </c>
      <c r="AY1368" s="16">
        <v>0</v>
      </c>
      <c r="AZ1368" s="16">
        <v>500</v>
      </c>
      <c r="BA1368" s="17">
        <v>45275</v>
      </c>
      <c r="BB1368" s="30" t="s">
        <v>175</v>
      </c>
      <c r="BC1368" s="18">
        <v>45119</v>
      </c>
      <c r="BD1368" s="17">
        <v>45442</v>
      </c>
      <c r="BE1368" s="17">
        <v>45474</v>
      </c>
      <c r="BF1368" s="17">
        <v>45245</v>
      </c>
      <c r="BG1368" s="10">
        <v>86225585</v>
      </c>
      <c r="BH1368" s="9" t="s">
        <v>176</v>
      </c>
      <c r="BI1368" s="19">
        <v>45323</v>
      </c>
      <c r="BJ1368" s="20">
        <v>45334</v>
      </c>
      <c r="BK1368" s="16">
        <v>1000</v>
      </c>
      <c r="BL1368" s="16">
        <v>5300</v>
      </c>
      <c r="BM1368" s="9" t="s">
        <v>177</v>
      </c>
      <c r="BN1368" s="9" t="s">
        <v>470</v>
      </c>
      <c r="BO1368" s="9" t="s">
        <v>156</v>
      </c>
      <c r="BP1368" s="17">
        <v>45402</v>
      </c>
      <c r="BQ1368" s="17" t="s">
        <v>156</v>
      </c>
      <c r="BR1368" s="17">
        <v>45402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45113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 t="s">
        <v>156</v>
      </c>
      <c r="CD1368" s="10" t="s">
        <v>156</v>
      </c>
      <c r="CE1368" s="17" t="s">
        <v>156</v>
      </c>
      <c r="CF1368" s="17" t="s">
        <v>156</v>
      </c>
      <c r="CG1368" s="17">
        <v>45113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 t="s">
        <v>156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45113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 t="s">
        <v>156</v>
      </c>
      <c r="CX1368" s="10" t="s">
        <v>193</v>
      </c>
      <c r="CY1368" s="17" t="s">
        <v>156</v>
      </c>
      <c r="CZ1368" s="17" t="s">
        <v>156</v>
      </c>
      <c r="DA1368" s="17">
        <v>45113</v>
      </c>
      <c r="DB1368" s="17" t="s">
        <v>156</v>
      </c>
      <c r="DC1368" s="16">
        <v>0</v>
      </c>
      <c r="DD1368" s="10" t="s">
        <v>156</v>
      </c>
      <c r="DE1368" s="10" t="s">
        <v>156</v>
      </c>
      <c r="DF1368" s="18" t="s">
        <v>156</v>
      </c>
      <c r="DG1368" s="17" t="s">
        <v>156</v>
      </c>
      <c r="DH1368" s="10" t="s">
        <v>156</v>
      </c>
      <c r="DI1368" s="17" t="s">
        <v>156</v>
      </c>
      <c r="DJ1368" s="17" t="s">
        <v>156</v>
      </c>
      <c r="DK1368" s="17">
        <v>45113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16</v>
      </c>
      <c r="DQ1368" s="16">
        <v>12</v>
      </c>
      <c r="DR1368" s="11">
        <v>12</v>
      </c>
      <c r="DS1368" s="16">
        <v>12</v>
      </c>
      <c r="DT1368" s="16">
        <v>0</v>
      </c>
      <c r="DU1368" s="11" t="s">
        <v>181</v>
      </c>
      <c r="DV1368" s="11" t="s">
        <v>182</v>
      </c>
      <c r="DW1368" s="27" t="s">
        <v>156</v>
      </c>
      <c r="DX1368" s="27" t="s">
        <v>156</v>
      </c>
      <c r="DY1368" s="20" t="s">
        <v>3327</v>
      </c>
      <c r="DZ1368" s="16">
        <v>7</v>
      </c>
      <c r="EA1368" s="16">
        <v>55</v>
      </c>
      <c r="EB1368" s="27" t="s">
        <v>185</v>
      </c>
      <c r="EC1368" s="27" t="s">
        <v>185</v>
      </c>
      <c r="ED1368" s="27" t="s">
        <v>182</v>
      </c>
      <c r="EE1368" s="29">
        <v>45114.021620370368</v>
      </c>
      <c r="EF1368" s="28" t="s">
        <v>186</v>
      </c>
      <c r="EG1368" s="28" t="s">
        <v>156</v>
      </c>
      <c r="EH1368" s="28" t="s">
        <v>187</v>
      </c>
      <c r="EI1368" s="29">
        <v>45116.847731481481</v>
      </c>
      <c r="EJ1368" s="28" t="s">
        <v>188</v>
      </c>
      <c r="EK1368" s="28" t="s">
        <v>189</v>
      </c>
      <c r="EL1368" s="28" t="s">
        <v>190</v>
      </c>
      <c r="EM1368" s="45" t="s">
        <v>3713</v>
      </c>
      <c r="EN1368" s="46" t="str">
        <f t="shared" si="148"/>
        <v>344H073B</v>
      </c>
      <c r="EO1368" s="47">
        <f t="shared" si="149"/>
        <v>45340</v>
      </c>
      <c r="EP1368" s="47" t="str">
        <f t="shared" si="150"/>
        <v/>
      </c>
      <c r="EQ1368" s="48" t="str">
        <f t="shared" ca="1" si="151"/>
        <v>Y</v>
      </c>
      <c r="ER1368" s="49" t="str">
        <f t="shared" si="152"/>
        <v/>
      </c>
      <c r="ES1368" s="50"/>
      <c r="ET1368" s="51" t="str">
        <f t="shared" si="153"/>
        <v/>
      </c>
      <c r="EU1368" s="52" t="str">
        <f t="shared" si="154"/>
        <v/>
      </c>
      <c r="EV1368" s="46"/>
      <c r="EW1368" s="23" t="s">
        <v>3721</v>
      </c>
    </row>
    <row r="1369" spans="1:153" ht="14.25" customHeight="1">
      <c r="A1369" s="8">
        <v>1362</v>
      </c>
      <c r="B1369" s="9" t="s">
        <v>3316</v>
      </c>
      <c r="C1369" s="10" t="s">
        <v>142</v>
      </c>
      <c r="D1369" s="10" t="s">
        <v>143</v>
      </c>
      <c r="E1369" s="10" t="s">
        <v>142</v>
      </c>
      <c r="F1369" s="9" t="s">
        <v>144</v>
      </c>
      <c r="G1369" s="10" t="s">
        <v>432</v>
      </c>
      <c r="H1369" s="9" t="s">
        <v>433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213</v>
      </c>
      <c r="S1369" s="9" t="s">
        <v>154</v>
      </c>
      <c r="T1369" s="9" t="s">
        <v>214</v>
      </c>
      <c r="U1369" s="9" t="s">
        <v>337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3336</v>
      </c>
      <c r="AA1369" s="9" t="s">
        <v>3337</v>
      </c>
      <c r="AB1369" s="12" t="s">
        <v>218</v>
      </c>
      <c r="AC1369" s="10" t="s">
        <v>3446</v>
      </c>
      <c r="AD1369" s="9" t="s">
        <v>3447</v>
      </c>
      <c r="AE1369" s="13" t="s">
        <v>3448</v>
      </c>
      <c r="AF1369" s="14" t="s">
        <v>442</v>
      </c>
      <c r="AG1369" s="10" t="s">
        <v>3449</v>
      </c>
      <c r="AH1369" s="11" t="s">
        <v>156</v>
      </c>
      <c r="AI1369" s="11" t="s">
        <v>156</v>
      </c>
      <c r="AJ1369" s="10" t="s">
        <v>156</v>
      </c>
      <c r="AK1369" s="11" t="s">
        <v>156</v>
      </c>
      <c r="AL1369" s="11" t="s">
        <v>156</v>
      </c>
      <c r="AM1369" s="10" t="s">
        <v>156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5.3</v>
      </c>
      <c r="AU1369" s="10" t="s">
        <v>142</v>
      </c>
      <c r="AV1369" s="16">
        <v>2500</v>
      </c>
      <c r="AW1369" s="16">
        <v>2500</v>
      </c>
      <c r="AX1369" s="16">
        <v>0</v>
      </c>
      <c r="AY1369" s="16">
        <v>0</v>
      </c>
      <c r="AZ1369" s="16">
        <v>0</v>
      </c>
      <c r="BA1369" s="17">
        <v>45275</v>
      </c>
      <c r="BB1369" s="30" t="s">
        <v>175</v>
      </c>
      <c r="BC1369" s="18">
        <v>45117</v>
      </c>
      <c r="BD1369" s="17">
        <v>45442</v>
      </c>
      <c r="BE1369" s="17">
        <v>45474</v>
      </c>
      <c r="BF1369" s="17">
        <v>45245</v>
      </c>
      <c r="BG1369" s="10">
        <v>85854292</v>
      </c>
      <c r="BH1369" s="9" t="s">
        <v>414</v>
      </c>
      <c r="BI1369" s="19">
        <v>45170</v>
      </c>
      <c r="BJ1369" s="20">
        <v>45173</v>
      </c>
      <c r="BK1369" s="16">
        <v>1300</v>
      </c>
      <c r="BL1369" s="16">
        <v>6890</v>
      </c>
      <c r="BM1369" s="9" t="s">
        <v>177</v>
      </c>
      <c r="BN1369" s="9" t="s">
        <v>436</v>
      </c>
      <c r="BO1369" s="9" t="s">
        <v>635</v>
      </c>
      <c r="BP1369" s="17">
        <v>45254</v>
      </c>
      <c r="BQ1369" s="17" t="s">
        <v>156</v>
      </c>
      <c r="BR1369" s="17">
        <v>45254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45083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 t="s">
        <v>156</v>
      </c>
      <c r="CD1369" s="10" t="s">
        <v>156</v>
      </c>
      <c r="CE1369" s="17" t="s">
        <v>156</v>
      </c>
      <c r="CF1369" s="17" t="s">
        <v>156</v>
      </c>
      <c r="CG1369" s="17">
        <v>45083</v>
      </c>
      <c r="CH1369" s="17" t="s">
        <v>156</v>
      </c>
      <c r="CI1369" s="16">
        <v>0</v>
      </c>
      <c r="CJ1369" s="10" t="s">
        <v>156</v>
      </c>
      <c r="CK1369" s="10" t="s">
        <v>156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45083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 t="s">
        <v>156</v>
      </c>
      <c r="CX1369" s="10" t="s">
        <v>193</v>
      </c>
      <c r="CY1369" s="17" t="s">
        <v>156</v>
      </c>
      <c r="CZ1369" s="17" t="s">
        <v>156</v>
      </c>
      <c r="DA1369" s="17">
        <v>45083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 t="s">
        <v>156</v>
      </c>
      <c r="DH1369" s="10" t="s">
        <v>156</v>
      </c>
      <c r="DI1369" s="17" t="s">
        <v>156</v>
      </c>
      <c r="DJ1369" s="17" t="s">
        <v>156</v>
      </c>
      <c r="DK1369" s="17">
        <v>45083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16</v>
      </c>
      <c r="DQ1369" s="16">
        <v>12</v>
      </c>
      <c r="DR1369" s="11">
        <v>12</v>
      </c>
      <c r="DS1369" s="16">
        <v>12</v>
      </c>
      <c r="DT1369" s="16">
        <v>0</v>
      </c>
      <c r="DU1369" s="11" t="s">
        <v>181</v>
      </c>
      <c r="DV1369" s="11" t="s">
        <v>182</v>
      </c>
      <c r="DW1369" s="27" t="s">
        <v>156</v>
      </c>
      <c r="DX1369" s="27" t="s">
        <v>156</v>
      </c>
      <c r="DY1369" s="20" t="s">
        <v>993</v>
      </c>
      <c r="DZ1369" s="16">
        <v>7</v>
      </c>
      <c r="EA1369" s="16">
        <v>55</v>
      </c>
      <c r="EB1369" s="27" t="s">
        <v>185</v>
      </c>
      <c r="EC1369" s="27" t="s">
        <v>156</v>
      </c>
      <c r="ED1369" s="27" t="s">
        <v>182</v>
      </c>
      <c r="EE1369" s="29">
        <v>45084.012754629628</v>
      </c>
      <c r="EF1369" s="28" t="s">
        <v>186</v>
      </c>
      <c r="EG1369" s="28" t="s">
        <v>156</v>
      </c>
      <c r="EH1369" s="28" t="s">
        <v>187</v>
      </c>
      <c r="EI1369" s="29">
        <v>45085.189027777778</v>
      </c>
      <c r="EJ1369" s="28" t="s">
        <v>188</v>
      </c>
      <c r="EK1369" s="28" t="s">
        <v>189</v>
      </c>
      <c r="EL1369" s="28" t="s">
        <v>190</v>
      </c>
      <c r="EM1369" s="45" t="s">
        <v>3713</v>
      </c>
      <c r="EN1369" s="46" t="str">
        <f t="shared" si="148"/>
        <v>344H116A</v>
      </c>
      <c r="EO1369" s="47">
        <f t="shared" si="149"/>
        <v>45192</v>
      </c>
      <c r="EP1369" s="47" t="str">
        <f t="shared" si="150"/>
        <v/>
      </c>
      <c r="EQ1369" s="48" t="str">
        <f t="shared" ca="1" si="151"/>
        <v>Y</v>
      </c>
      <c r="ER1369" s="49" t="str">
        <f t="shared" si="152"/>
        <v/>
      </c>
      <c r="ES1369" s="50"/>
      <c r="ET1369" s="51" t="str">
        <f t="shared" si="153"/>
        <v/>
      </c>
      <c r="EU1369" s="52" t="str">
        <f t="shared" si="154"/>
        <v/>
      </c>
      <c r="EV1369" s="46"/>
      <c r="EW1369" s="23" t="s">
        <v>3714</v>
      </c>
    </row>
    <row r="1370" spans="1:153" ht="14.25" customHeight="1">
      <c r="A1370" s="8">
        <v>1363</v>
      </c>
      <c r="B1370" s="9" t="s">
        <v>3316</v>
      </c>
      <c r="C1370" s="10" t="s">
        <v>142</v>
      </c>
      <c r="D1370" s="10" t="s">
        <v>143</v>
      </c>
      <c r="E1370" s="10" t="s">
        <v>142</v>
      </c>
      <c r="F1370" s="9" t="s">
        <v>144</v>
      </c>
      <c r="G1370" s="10" t="s">
        <v>432</v>
      </c>
      <c r="H1370" s="9" t="s">
        <v>433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213</v>
      </c>
      <c r="S1370" s="9" t="s">
        <v>154</v>
      </c>
      <c r="T1370" s="9" t="s">
        <v>214</v>
      </c>
      <c r="U1370" s="9" t="s">
        <v>337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3336</v>
      </c>
      <c r="AA1370" s="9" t="s">
        <v>3337</v>
      </c>
      <c r="AB1370" s="12" t="s">
        <v>218</v>
      </c>
      <c r="AC1370" s="10" t="s">
        <v>3446</v>
      </c>
      <c r="AD1370" s="9" t="s">
        <v>3447</v>
      </c>
      <c r="AE1370" s="13" t="s">
        <v>3448</v>
      </c>
      <c r="AF1370" s="14" t="s">
        <v>442</v>
      </c>
      <c r="AG1370" s="10" t="s">
        <v>3449</v>
      </c>
      <c r="AH1370" s="11" t="s">
        <v>156</v>
      </c>
      <c r="AI1370" s="11" t="s">
        <v>156</v>
      </c>
      <c r="AJ1370" s="10" t="s">
        <v>156</v>
      </c>
      <c r="AK1370" s="11" t="s">
        <v>156</v>
      </c>
      <c r="AL1370" s="11" t="s">
        <v>156</v>
      </c>
      <c r="AM1370" s="10" t="s">
        <v>156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5.3</v>
      </c>
      <c r="AU1370" s="10" t="s">
        <v>142</v>
      </c>
      <c r="AV1370" s="16">
        <v>2500</v>
      </c>
      <c r="AW1370" s="16">
        <v>2500</v>
      </c>
      <c r="AX1370" s="16">
        <v>0</v>
      </c>
      <c r="AY1370" s="16">
        <v>0</v>
      </c>
      <c r="AZ1370" s="16">
        <v>0</v>
      </c>
      <c r="BA1370" s="17">
        <v>45275</v>
      </c>
      <c r="BB1370" s="30" t="s">
        <v>175</v>
      </c>
      <c r="BC1370" s="18" t="s">
        <v>156</v>
      </c>
      <c r="BD1370" s="17">
        <v>45442</v>
      </c>
      <c r="BE1370" s="17">
        <v>45474</v>
      </c>
      <c r="BF1370" s="17">
        <v>45245</v>
      </c>
      <c r="BG1370" s="10">
        <v>85854291</v>
      </c>
      <c r="BH1370" s="9" t="s">
        <v>319</v>
      </c>
      <c r="BI1370" s="19">
        <v>45231</v>
      </c>
      <c r="BJ1370" s="20">
        <v>45236</v>
      </c>
      <c r="BK1370" s="16">
        <v>0</v>
      </c>
      <c r="BL1370" s="16">
        <v>0</v>
      </c>
      <c r="BM1370" s="9" t="s">
        <v>177</v>
      </c>
      <c r="BN1370" s="9" t="s">
        <v>470</v>
      </c>
      <c r="BO1370" s="9" t="s">
        <v>156</v>
      </c>
      <c r="BP1370" s="17">
        <v>45303</v>
      </c>
      <c r="BQ1370" s="17" t="s">
        <v>156</v>
      </c>
      <c r="BR1370" s="17">
        <v>45303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45083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 t="s">
        <v>156</v>
      </c>
      <c r="CD1370" s="10" t="s">
        <v>156</v>
      </c>
      <c r="CE1370" s="17" t="s">
        <v>156</v>
      </c>
      <c r="CF1370" s="17" t="s">
        <v>156</v>
      </c>
      <c r="CG1370" s="17">
        <v>45083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45083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193</v>
      </c>
      <c r="CY1370" s="17" t="s">
        <v>156</v>
      </c>
      <c r="CZ1370" s="17" t="s">
        <v>156</v>
      </c>
      <c r="DA1370" s="17">
        <v>45083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45083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16</v>
      </c>
      <c r="DQ1370" s="16">
        <v>12</v>
      </c>
      <c r="DR1370" s="11">
        <v>12</v>
      </c>
      <c r="DS1370" s="16">
        <v>12</v>
      </c>
      <c r="DT1370" s="16">
        <v>0</v>
      </c>
      <c r="DU1370" s="11" t="s">
        <v>181</v>
      </c>
      <c r="DV1370" s="11" t="s">
        <v>182</v>
      </c>
      <c r="DW1370" s="27" t="s">
        <v>156</v>
      </c>
      <c r="DX1370" s="27" t="s">
        <v>156</v>
      </c>
      <c r="DY1370" s="20" t="s">
        <v>2938</v>
      </c>
      <c r="DZ1370" s="16">
        <v>7</v>
      </c>
      <c r="EA1370" s="16">
        <v>55</v>
      </c>
      <c r="EB1370" s="27" t="s">
        <v>185</v>
      </c>
      <c r="EC1370" s="27" t="s">
        <v>156</v>
      </c>
      <c r="ED1370" s="27" t="s">
        <v>182</v>
      </c>
      <c r="EE1370" s="29">
        <v>45084.012754629628</v>
      </c>
      <c r="EF1370" s="28" t="s">
        <v>186</v>
      </c>
      <c r="EG1370" s="28" t="s">
        <v>156</v>
      </c>
      <c r="EH1370" s="28" t="s">
        <v>187</v>
      </c>
      <c r="EI1370" s="29">
        <v>45085.189027777778</v>
      </c>
      <c r="EJ1370" s="28" t="s">
        <v>188</v>
      </c>
      <c r="EK1370" s="28" t="s">
        <v>189</v>
      </c>
      <c r="EL1370" s="28" t="s">
        <v>190</v>
      </c>
      <c r="EM1370" s="45" t="s">
        <v>3713</v>
      </c>
      <c r="EN1370" s="46" t="str">
        <f t="shared" si="148"/>
        <v>344H116A</v>
      </c>
      <c r="EO1370" s="47">
        <f t="shared" si="149"/>
        <v>45241</v>
      </c>
      <c r="EP1370" s="47" t="str">
        <f t="shared" si="150"/>
        <v/>
      </c>
      <c r="EQ1370" s="48" t="str">
        <f t="shared" ca="1" si="151"/>
        <v>Y</v>
      </c>
      <c r="ER1370" s="49" t="str">
        <f t="shared" si="152"/>
        <v/>
      </c>
      <c r="ES1370" s="50"/>
      <c r="ET1370" s="51" t="str">
        <f t="shared" si="153"/>
        <v/>
      </c>
      <c r="EU1370" s="52" t="str">
        <f t="shared" si="154"/>
        <v/>
      </c>
      <c r="EV1370" s="46"/>
      <c r="EW1370" s="23" t="s">
        <v>3721</v>
      </c>
    </row>
    <row r="1371" spans="1:153" ht="14.25" customHeight="1">
      <c r="A1371" s="8">
        <v>1364</v>
      </c>
      <c r="B1371" s="9" t="s">
        <v>3316</v>
      </c>
      <c r="C1371" s="10" t="s">
        <v>142</v>
      </c>
      <c r="D1371" s="10" t="s">
        <v>143</v>
      </c>
      <c r="E1371" s="10" t="s">
        <v>142</v>
      </c>
      <c r="F1371" s="9" t="s">
        <v>144</v>
      </c>
      <c r="G1371" s="10" t="s">
        <v>432</v>
      </c>
      <c r="H1371" s="9" t="s">
        <v>433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213</v>
      </c>
      <c r="S1371" s="9" t="s">
        <v>154</v>
      </c>
      <c r="T1371" s="9" t="s">
        <v>214</v>
      </c>
      <c r="U1371" s="9" t="s">
        <v>337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3336</v>
      </c>
      <c r="AA1371" s="9" t="s">
        <v>3337</v>
      </c>
      <c r="AB1371" s="12" t="s">
        <v>218</v>
      </c>
      <c r="AC1371" s="10" t="s">
        <v>3446</v>
      </c>
      <c r="AD1371" s="9" t="s">
        <v>3447</v>
      </c>
      <c r="AE1371" s="13" t="s">
        <v>3448</v>
      </c>
      <c r="AF1371" s="14" t="s">
        <v>442</v>
      </c>
      <c r="AG1371" s="10" t="s">
        <v>3449</v>
      </c>
      <c r="AH1371" s="11" t="s">
        <v>156</v>
      </c>
      <c r="AI1371" s="11" t="s">
        <v>156</v>
      </c>
      <c r="AJ1371" s="10" t="s">
        <v>156</v>
      </c>
      <c r="AK1371" s="11" t="s">
        <v>156</v>
      </c>
      <c r="AL1371" s="11" t="s">
        <v>156</v>
      </c>
      <c r="AM1371" s="10" t="s">
        <v>156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5.3</v>
      </c>
      <c r="AU1371" s="10" t="s">
        <v>142</v>
      </c>
      <c r="AV1371" s="16">
        <v>2500</v>
      </c>
      <c r="AW1371" s="16">
        <v>2500</v>
      </c>
      <c r="AX1371" s="16">
        <v>0</v>
      </c>
      <c r="AY1371" s="16">
        <v>0</v>
      </c>
      <c r="AZ1371" s="16">
        <v>0</v>
      </c>
      <c r="BA1371" s="17">
        <v>45275</v>
      </c>
      <c r="BB1371" s="30" t="s">
        <v>175</v>
      </c>
      <c r="BC1371" s="18">
        <v>45117</v>
      </c>
      <c r="BD1371" s="17">
        <v>45442</v>
      </c>
      <c r="BE1371" s="17">
        <v>45474</v>
      </c>
      <c r="BF1371" s="17">
        <v>45245</v>
      </c>
      <c r="BG1371" s="10">
        <v>85854290</v>
      </c>
      <c r="BH1371" s="9" t="s">
        <v>321</v>
      </c>
      <c r="BI1371" s="19">
        <v>45292</v>
      </c>
      <c r="BJ1371" s="20">
        <v>45299</v>
      </c>
      <c r="BK1371" s="16">
        <v>1200</v>
      </c>
      <c r="BL1371" s="16">
        <v>6360</v>
      </c>
      <c r="BM1371" s="9" t="s">
        <v>177</v>
      </c>
      <c r="BN1371" s="9" t="s">
        <v>470</v>
      </c>
      <c r="BO1371" s="9" t="s">
        <v>156</v>
      </c>
      <c r="BP1371" s="17">
        <v>45367</v>
      </c>
      <c r="BQ1371" s="17" t="s">
        <v>156</v>
      </c>
      <c r="BR1371" s="17">
        <v>45367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>
        <v>45083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>
        <v>45083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>
        <v>45083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 t="s">
        <v>156</v>
      </c>
      <c r="CX1371" s="10" t="s">
        <v>193</v>
      </c>
      <c r="CY1371" s="17" t="s">
        <v>156</v>
      </c>
      <c r="CZ1371" s="17" t="s">
        <v>156</v>
      </c>
      <c r="DA1371" s="17">
        <v>45083</v>
      </c>
      <c r="DB1371" s="17" t="s">
        <v>156</v>
      </c>
      <c r="DC1371" s="16">
        <v>0</v>
      </c>
      <c r="DD1371" s="10" t="s">
        <v>156</v>
      </c>
      <c r="DE1371" s="10" t="s">
        <v>156</v>
      </c>
      <c r="DF1371" s="18" t="s">
        <v>156</v>
      </c>
      <c r="DG1371" s="17" t="s">
        <v>156</v>
      </c>
      <c r="DH1371" s="10" t="s">
        <v>156</v>
      </c>
      <c r="DI1371" s="17" t="s">
        <v>156</v>
      </c>
      <c r="DJ1371" s="17" t="s">
        <v>156</v>
      </c>
      <c r="DK1371" s="17">
        <v>45083</v>
      </c>
      <c r="DL1371" s="17" t="s">
        <v>156</v>
      </c>
      <c r="DM1371" s="16">
        <v>0</v>
      </c>
      <c r="DN1371" s="10" t="s">
        <v>156</v>
      </c>
      <c r="DO1371" s="10" t="s">
        <v>156</v>
      </c>
      <c r="DP1371" s="16">
        <v>16</v>
      </c>
      <c r="DQ1371" s="16">
        <v>12</v>
      </c>
      <c r="DR1371" s="11">
        <v>12</v>
      </c>
      <c r="DS1371" s="16">
        <v>12</v>
      </c>
      <c r="DT1371" s="16">
        <v>0</v>
      </c>
      <c r="DU1371" s="11" t="s">
        <v>181</v>
      </c>
      <c r="DV1371" s="11" t="s">
        <v>182</v>
      </c>
      <c r="DW1371" s="27" t="s">
        <v>156</v>
      </c>
      <c r="DX1371" s="27" t="s">
        <v>156</v>
      </c>
      <c r="DY1371" s="20" t="s">
        <v>3322</v>
      </c>
      <c r="DZ1371" s="16">
        <v>7</v>
      </c>
      <c r="EA1371" s="16">
        <v>55</v>
      </c>
      <c r="EB1371" s="27" t="s">
        <v>185</v>
      </c>
      <c r="EC1371" s="27" t="s">
        <v>156</v>
      </c>
      <c r="ED1371" s="27" t="s">
        <v>182</v>
      </c>
      <c r="EE1371" s="29">
        <v>45084.012754629628</v>
      </c>
      <c r="EF1371" s="28" t="s">
        <v>186</v>
      </c>
      <c r="EG1371" s="28" t="s">
        <v>156</v>
      </c>
      <c r="EH1371" s="28" t="s">
        <v>187</v>
      </c>
      <c r="EI1371" s="29">
        <v>45085.189027777778</v>
      </c>
      <c r="EJ1371" s="28" t="s">
        <v>188</v>
      </c>
      <c r="EK1371" s="28" t="s">
        <v>189</v>
      </c>
      <c r="EL1371" s="28" t="s">
        <v>190</v>
      </c>
      <c r="EM1371" s="45" t="s">
        <v>3713</v>
      </c>
      <c r="EN1371" s="46" t="str">
        <f t="shared" si="148"/>
        <v>344H116A</v>
      </c>
      <c r="EO1371" s="47">
        <f t="shared" si="149"/>
        <v>45305</v>
      </c>
      <c r="EP1371" s="47" t="str">
        <f t="shared" si="150"/>
        <v/>
      </c>
      <c r="EQ1371" s="48" t="str">
        <f t="shared" ca="1" si="151"/>
        <v>Y</v>
      </c>
      <c r="ER1371" s="49" t="str">
        <f t="shared" si="152"/>
        <v/>
      </c>
      <c r="ES1371" s="50"/>
      <c r="ET1371" s="51" t="str">
        <f t="shared" si="153"/>
        <v/>
      </c>
      <c r="EU1371" s="52" t="str">
        <f t="shared" si="154"/>
        <v/>
      </c>
      <c r="EV1371" s="46"/>
      <c r="EW1371" s="23" t="s">
        <v>3721</v>
      </c>
    </row>
    <row r="1372" spans="1:153" ht="14.25" customHeight="1">
      <c r="A1372" s="8">
        <v>1365</v>
      </c>
      <c r="B1372" s="9" t="s">
        <v>3316</v>
      </c>
      <c r="C1372" s="10" t="s">
        <v>142</v>
      </c>
      <c r="D1372" s="10" t="s">
        <v>143</v>
      </c>
      <c r="E1372" s="10" t="s">
        <v>142</v>
      </c>
      <c r="F1372" s="9" t="s">
        <v>144</v>
      </c>
      <c r="G1372" s="10" t="s">
        <v>432</v>
      </c>
      <c r="H1372" s="9" t="s">
        <v>433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213</v>
      </c>
      <c r="S1372" s="9" t="s">
        <v>154</v>
      </c>
      <c r="T1372" s="9" t="s">
        <v>214</v>
      </c>
      <c r="U1372" s="9" t="s">
        <v>337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3336</v>
      </c>
      <c r="AA1372" s="9" t="s">
        <v>3337</v>
      </c>
      <c r="AB1372" s="12" t="s">
        <v>218</v>
      </c>
      <c r="AC1372" s="10" t="s">
        <v>3446</v>
      </c>
      <c r="AD1372" s="9" t="s">
        <v>3447</v>
      </c>
      <c r="AE1372" s="13" t="s">
        <v>3448</v>
      </c>
      <c r="AF1372" s="14" t="s">
        <v>442</v>
      </c>
      <c r="AG1372" s="10" t="s">
        <v>3449</v>
      </c>
      <c r="AH1372" s="11" t="s">
        <v>156</v>
      </c>
      <c r="AI1372" s="11" t="s">
        <v>156</v>
      </c>
      <c r="AJ1372" s="10" t="s">
        <v>156</v>
      </c>
      <c r="AK1372" s="11" t="s">
        <v>156</v>
      </c>
      <c r="AL1372" s="11" t="s">
        <v>156</v>
      </c>
      <c r="AM1372" s="10" t="s">
        <v>156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5.3</v>
      </c>
      <c r="AU1372" s="10" t="s">
        <v>142</v>
      </c>
      <c r="AV1372" s="16">
        <v>2500</v>
      </c>
      <c r="AW1372" s="16">
        <v>2500</v>
      </c>
      <c r="AX1372" s="16">
        <v>0</v>
      </c>
      <c r="AY1372" s="16">
        <v>0</v>
      </c>
      <c r="AZ1372" s="16">
        <v>0</v>
      </c>
      <c r="BA1372" s="17">
        <v>45275</v>
      </c>
      <c r="BB1372" s="30" t="s">
        <v>175</v>
      </c>
      <c r="BC1372" s="18" t="s">
        <v>156</v>
      </c>
      <c r="BD1372" s="17">
        <v>45442</v>
      </c>
      <c r="BE1372" s="17">
        <v>45474</v>
      </c>
      <c r="BF1372" s="17">
        <v>45245</v>
      </c>
      <c r="BG1372" s="10">
        <v>85854289</v>
      </c>
      <c r="BH1372" s="9" t="s">
        <v>258</v>
      </c>
      <c r="BI1372" s="19">
        <v>45323</v>
      </c>
      <c r="BJ1372" s="20">
        <v>45327</v>
      </c>
      <c r="BK1372" s="16">
        <v>0</v>
      </c>
      <c r="BL1372" s="16">
        <v>0</v>
      </c>
      <c r="BM1372" s="9" t="s">
        <v>177</v>
      </c>
      <c r="BN1372" s="9" t="s">
        <v>470</v>
      </c>
      <c r="BO1372" s="9" t="s">
        <v>156</v>
      </c>
      <c r="BP1372" s="17">
        <v>45395</v>
      </c>
      <c r="BQ1372" s="17" t="s">
        <v>156</v>
      </c>
      <c r="BR1372" s="17">
        <v>45395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>
        <v>45083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 t="s">
        <v>156</v>
      </c>
      <c r="CD1372" s="10" t="s">
        <v>156</v>
      </c>
      <c r="CE1372" s="17" t="s">
        <v>156</v>
      </c>
      <c r="CF1372" s="17" t="s">
        <v>156</v>
      </c>
      <c r="CG1372" s="17">
        <v>45083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>
        <v>45083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 t="s">
        <v>156</v>
      </c>
      <c r="CX1372" s="10" t="s">
        <v>193</v>
      </c>
      <c r="CY1372" s="17" t="s">
        <v>156</v>
      </c>
      <c r="CZ1372" s="17" t="s">
        <v>156</v>
      </c>
      <c r="DA1372" s="17">
        <v>45083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 t="s">
        <v>156</v>
      </c>
      <c r="DH1372" s="10" t="s">
        <v>156</v>
      </c>
      <c r="DI1372" s="17" t="s">
        <v>156</v>
      </c>
      <c r="DJ1372" s="17" t="s">
        <v>156</v>
      </c>
      <c r="DK1372" s="17">
        <v>45083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16</v>
      </c>
      <c r="DQ1372" s="16">
        <v>12</v>
      </c>
      <c r="DR1372" s="11">
        <v>12</v>
      </c>
      <c r="DS1372" s="16">
        <v>12</v>
      </c>
      <c r="DT1372" s="16">
        <v>0</v>
      </c>
      <c r="DU1372" s="11" t="s">
        <v>181</v>
      </c>
      <c r="DV1372" s="11" t="s">
        <v>182</v>
      </c>
      <c r="DW1372" s="27" t="s">
        <v>156</v>
      </c>
      <c r="DX1372" s="27" t="s">
        <v>156</v>
      </c>
      <c r="DY1372" s="20" t="s">
        <v>3323</v>
      </c>
      <c r="DZ1372" s="16">
        <v>7</v>
      </c>
      <c r="EA1372" s="16">
        <v>55</v>
      </c>
      <c r="EB1372" s="27" t="s">
        <v>185</v>
      </c>
      <c r="EC1372" s="27" t="s">
        <v>156</v>
      </c>
      <c r="ED1372" s="27" t="s">
        <v>182</v>
      </c>
      <c r="EE1372" s="29">
        <v>45084.012754629628</v>
      </c>
      <c r="EF1372" s="28" t="s">
        <v>186</v>
      </c>
      <c r="EG1372" s="28" t="s">
        <v>156</v>
      </c>
      <c r="EH1372" s="28" t="s">
        <v>187</v>
      </c>
      <c r="EI1372" s="29">
        <v>45085.189027777778</v>
      </c>
      <c r="EJ1372" s="28" t="s">
        <v>188</v>
      </c>
      <c r="EK1372" s="28" t="s">
        <v>189</v>
      </c>
      <c r="EL1372" s="28" t="s">
        <v>190</v>
      </c>
      <c r="EM1372" s="45" t="s">
        <v>3713</v>
      </c>
      <c r="EN1372" s="46" t="str">
        <f t="shared" si="148"/>
        <v>344H116A</v>
      </c>
      <c r="EO1372" s="47">
        <f t="shared" si="149"/>
        <v>45333</v>
      </c>
      <c r="EP1372" s="47" t="str">
        <f t="shared" si="150"/>
        <v/>
      </c>
      <c r="EQ1372" s="48" t="str">
        <f t="shared" ca="1" si="151"/>
        <v>Y</v>
      </c>
      <c r="ER1372" s="49" t="str">
        <f t="shared" si="152"/>
        <v/>
      </c>
      <c r="ES1372" s="50"/>
      <c r="ET1372" s="51" t="str">
        <f t="shared" si="153"/>
        <v/>
      </c>
      <c r="EU1372" s="52" t="str">
        <f t="shared" si="154"/>
        <v/>
      </c>
      <c r="EV1372" s="46"/>
      <c r="EW1372" s="23" t="s">
        <v>3721</v>
      </c>
    </row>
    <row r="1373" spans="1:153" ht="14.25" customHeight="1">
      <c r="A1373" s="8">
        <v>1366</v>
      </c>
      <c r="B1373" s="9" t="s">
        <v>3316</v>
      </c>
      <c r="C1373" s="10" t="s">
        <v>142</v>
      </c>
      <c r="D1373" s="10" t="s">
        <v>143</v>
      </c>
      <c r="E1373" s="10" t="s">
        <v>142</v>
      </c>
      <c r="F1373" s="9" t="s">
        <v>144</v>
      </c>
      <c r="G1373" s="10" t="s">
        <v>432</v>
      </c>
      <c r="H1373" s="9" t="s">
        <v>433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213</v>
      </c>
      <c r="S1373" s="9" t="s">
        <v>154</v>
      </c>
      <c r="T1373" s="9" t="s">
        <v>214</v>
      </c>
      <c r="U1373" s="9" t="s">
        <v>337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3336</v>
      </c>
      <c r="AA1373" s="9" t="s">
        <v>3337</v>
      </c>
      <c r="AB1373" s="12" t="s">
        <v>218</v>
      </c>
      <c r="AC1373" s="10" t="s">
        <v>3446</v>
      </c>
      <c r="AD1373" s="9" t="s">
        <v>3447</v>
      </c>
      <c r="AE1373" s="13" t="s">
        <v>3448</v>
      </c>
      <c r="AF1373" s="14" t="s">
        <v>442</v>
      </c>
      <c r="AG1373" s="10" t="s">
        <v>3449</v>
      </c>
      <c r="AH1373" s="11" t="s">
        <v>156</v>
      </c>
      <c r="AI1373" s="11" t="s">
        <v>156</v>
      </c>
      <c r="AJ1373" s="10" t="s">
        <v>156</v>
      </c>
      <c r="AK1373" s="11" t="s">
        <v>156</v>
      </c>
      <c r="AL1373" s="11" t="s">
        <v>156</v>
      </c>
      <c r="AM1373" s="10" t="s">
        <v>156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5.3</v>
      </c>
      <c r="AU1373" s="10" t="s">
        <v>142</v>
      </c>
      <c r="AV1373" s="16">
        <v>2500</v>
      </c>
      <c r="AW1373" s="16">
        <v>2500</v>
      </c>
      <c r="AX1373" s="16">
        <v>0</v>
      </c>
      <c r="AY1373" s="16">
        <v>0</v>
      </c>
      <c r="AZ1373" s="16">
        <v>0</v>
      </c>
      <c r="BA1373" s="17">
        <v>45275</v>
      </c>
      <c r="BB1373" s="30" t="s">
        <v>175</v>
      </c>
      <c r="BC1373" s="18" t="s">
        <v>156</v>
      </c>
      <c r="BD1373" s="17">
        <v>45442</v>
      </c>
      <c r="BE1373" s="17">
        <v>45474</v>
      </c>
      <c r="BF1373" s="17">
        <v>45245</v>
      </c>
      <c r="BG1373" s="10">
        <v>85854288</v>
      </c>
      <c r="BH1373" s="9" t="s">
        <v>303</v>
      </c>
      <c r="BI1373" s="19">
        <v>45352</v>
      </c>
      <c r="BJ1373" s="20">
        <v>45355</v>
      </c>
      <c r="BK1373" s="16">
        <v>0</v>
      </c>
      <c r="BL1373" s="16">
        <v>0</v>
      </c>
      <c r="BM1373" s="9" t="s">
        <v>177</v>
      </c>
      <c r="BN1373" s="9" t="s">
        <v>470</v>
      </c>
      <c r="BO1373" s="9" t="s">
        <v>156</v>
      </c>
      <c r="BP1373" s="17">
        <v>45423</v>
      </c>
      <c r="BQ1373" s="17" t="s">
        <v>156</v>
      </c>
      <c r="BR1373" s="17">
        <v>45423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>
        <v>45083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 t="s">
        <v>156</v>
      </c>
      <c r="CD1373" s="10" t="s">
        <v>156</v>
      </c>
      <c r="CE1373" s="17" t="s">
        <v>156</v>
      </c>
      <c r="CF1373" s="17" t="s">
        <v>156</v>
      </c>
      <c r="CG1373" s="17">
        <v>45083</v>
      </c>
      <c r="CH1373" s="17" t="s">
        <v>156</v>
      </c>
      <c r="CI1373" s="16">
        <v>0</v>
      </c>
      <c r="CJ1373" s="10" t="s">
        <v>156</v>
      </c>
      <c r="CK1373" s="10" t="s">
        <v>156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>
        <v>45083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 t="s">
        <v>156</v>
      </c>
      <c r="CX1373" s="10" t="s">
        <v>193</v>
      </c>
      <c r="CY1373" s="17" t="s">
        <v>156</v>
      </c>
      <c r="CZ1373" s="17" t="s">
        <v>156</v>
      </c>
      <c r="DA1373" s="17">
        <v>45083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 t="s">
        <v>156</v>
      </c>
      <c r="DH1373" s="10" t="s">
        <v>156</v>
      </c>
      <c r="DI1373" s="17" t="s">
        <v>156</v>
      </c>
      <c r="DJ1373" s="17" t="s">
        <v>156</v>
      </c>
      <c r="DK1373" s="17">
        <v>45083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16</v>
      </c>
      <c r="DQ1373" s="16">
        <v>12</v>
      </c>
      <c r="DR1373" s="11">
        <v>12</v>
      </c>
      <c r="DS1373" s="16">
        <v>12</v>
      </c>
      <c r="DT1373" s="16">
        <v>0</v>
      </c>
      <c r="DU1373" s="11" t="s">
        <v>181</v>
      </c>
      <c r="DV1373" s="11" t="s">
        <v>182</v>
      </c>
      <c r="DW1373" s="27" t="s">
        <v>156</v>
      </c>
      <c r="DX1373" s="27" t="s">
        <v>156</v>
      </c>
      <c r="DY1373" s="20" t="s">
        <v>3364</v>
      </c>
      <c r="DZ1373" s="16">
        <v>7</v>
      </c>
      <c r="EA1373" s="16">
        <v>55</v>
      </c>
      <c r="EB1373" s="27" t="s">
        <v>185</v>
      </c>
      <c r="EC1373" s="27" t="s">
        <v>156</v>
      </c>
      <c r="ED1373" s="27" t="s">
        <v>182</v>
      </c>
      <c r="EE1373" s="29">
        <v>45084.012754629628</v>
      </c>
      <c r="EF1373" s="28" t="s">
        <v>186</v>
      </c>
      <c r="EG1373" s="28" t="s">
        <v>156</v>
      </c>
      <c r="EH1373" s="28" t="s">
        <v>187</v>
      </c>
      <c r="EI1373" s="29">
        <v>45085.189027777778</v>
      </c>
      <c r="EJ1373" s="28" t="s">
        <v>188</v>
      </c>
      <c r="EK1373" s="28" t="s">
        <v>189</v>
      </c>
      <c r="EL1373" s="28" t="s">
        <v>190</v>
      </c>
      <c r="EM1373" s="45" t="s">
        <v>3713</v>
      </c>
      <c r="EN1373" s="46" t="str">
        <f t="shared" si="148"/>
        <v>344H116A</v>
      </c>
      <c r="EO1373" s="47">
        <f t="shared" si="149"/>
        <v>45361</v>
      </c>
      <c r="EP1373" s="47" t="str">
        <f t="shared" si="150"/>
        <v/>
      </c>
      <c r="EQ1373" s="48" t="str">
        <f t="shared" ca="1" si="151"/>
        <v>Y</v>
      </c>
      <c r="ER1373" s="49" t="str">
        <f t="shared" si="152"/>
        <v/>
      </c>
      <c r="ES1373" s="50"/>
      <c r="ET1373" s="51" t="str">
        <f t="shared" si="153"/>
        <v/>
      </c>
      <c r="EU1373" s="52" t="str">
        <f t="shared" si="154"/>
        <v/>
      </c>
      <c r="EV1373" s="46"/>
      <c r="EW1373" s="23" t="s">
        <v>3721</v>
      </c>
    </row>
    <row r="1374" spans="1:153" ht="14.25" customHeight="1">
      <c r="A1374" s="8">
        <v>1367</v>
      </c>
      <c r="B1374" s="9" t="s">
        <v>3316</v>
      </c>
      <c r="C1374" s="10" t="s">
        <v>142</v>
      </c>
      <c r="D1374" s="10" t="s">
        <v>143</v>
      </c>
      <c r="E1374" s="10" t="s">
        <v>142</v>
      </c>
      <c r="F1374" s="9" t="s">
        <v>144</v>
      </c>
      <c r="G1374" s="10" t="s">
        <v>432</v>
      </c>
      <c r="H1374" s="9" t="s">
        <v>433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259</v>
      </c>
      <c r="S1374" s="9" t="s">
        <v>154</v>
      </c>
      <c r="T1374" s="9" t="s">
        <v>260</v>
      </c>
      <c r="U1374" s="9" t="s">
        <v>337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3347</v>
      </c>
      <c r="AA1374" s="9" t="s">
        <v>262</v>
      </c>
      <c r="AB1374" s="12" t="s">
        <v>263</v>
      </c>
      <c r="AC1374" s="10" t="s">
        <v>3348</v>
      </c>
      <c r="AD1374" s="9" t="s">
        <v>262</v>
      </c>
      <c r="AE1374" s="13" t="s">
        <v>263</v>
      </c>
      <c r="AF1374" s="14" t="s">
        <v>220</v>
      </c>
      <c r="AG1374" s="10" t="s">
        <v>3450</v>
      </c>
      <c r="AH1374" s="11" t="s">
        <v>222</v>
      </c>
      <c r="AI1374" s="11" t="s">
        <v>223</v>
      </c>
      <c r="AJ1374" s="10" t="s">
        <v>224</v>
      </c>
      <c r="AK1374" s="11" t="s">
        <v>223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3.6</v>
      </c>
      <c r="AU1374" s="10" t="s">
        <v>142</v>
      </c>
      <c r="AV1374" s="16">
        <v>47000</v>
      </c>
      <c r="AW1374" s="16">
        <v>47000</v>
      </c>
      <c r="AX1374" s="16">
        <v>0</v>
      </c>
      <c r="AY1374" s="16">
        <v>5000</v>
      </c>
      <c r="AZ1374" s="16">
        <v>5000</v>
      </c>
      <c r="BA1374" s="17">
        <v>45275</v>
      </c>
      <c r="BB1374" s="30" t="s">
        <v>175</v>
      </c>
      <c r="BC1374" s="18">
        <v>45119</v>
      </c>
      <c r="BD1374" s="17">
        <v>45442</v>
      </c>
      <c r="BE1374" s="17">
        <v>45474</v>
      </c>
      <c r="BF1374" s="17">
        <v>45245</v>
      </c>
      <c r="BG1374" s="10">
        <v>85930918</v>
      </c>
      <c r="BH1374" s="9" t="s">
        <v>414</v>
      </c>
      <c r="BI1374" s="19">
        <v>45170</v>
      </c>
      <c r="BJ1374" s="20">
        <v>45173</v>
      </c>
      <c r="BK1374" s="16">
        <v>5988</v>
      </c>
      <c r="BL1374" s="16">
        <v>21557</v>
      </c>
      <c r="BM1374" s="9" t="s">
        <v>177</v>
      </c>
      <c r="BN1374" s="9" t="s">
        <v>436</v>
      </c>
      <c r="BO1374" s="9" t="s">
        <v>635</v>
      </c>
      <c r="BP1374" s="17">
        <v>45245</v>
      </c>
      <c r="BQ1374" s="17" t="s">
        <v>156</v>
      </c>
      <c r="BR1374" s="17">
        <v>45254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45090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>
        <v>45097</v>
      </c>
      <c r="CD1374" s="10" t="s">
        <v>2852</v>
      </c>
      <c r="CE1374" s="17" t="s">
        <v>156</v>
      </c>
      <c r="CF1374" s="17" t="s">
        <v>156</v>
      </c>
      <c r="CG1374" s="17">
        <v>45090</v>
      </c>
      <c r="CH1374" s="17" t="s">
        <v>156</v>
      </c>
      <c r="CI1374" s="16">
        <v>0</v>
      </c>
      <c r="CJ1374" s="10" t="s">
        <v>156</v>
      </c>
      <c r="CK1374" s="10" t="s">
        <v>156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45090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>
        <v>45104</v>
      </c>
      <c r="CX1374" s="10" t="s">
        <v>2267</v>
      </c>
      <c r="CY1374" s="17" t="s">
        <v>156</v>
      </c>
      <c r="CZ1374" s="17" t="s">
        <v>156</v>
      </c>
      <c r="DA1374" s="17">
        <v>45090</v>
      </c>
      <c r="DB1374" s="17">
        <v>45099</v>
      </c>
      <c r="DC1374" s="16">
        <v>5988</v>
      </c>
      <c r="DD1374" s="10" t="s">
        <v>3451</v>
      </c>
      <c r="DE1374" s="10" t="s">
        <v>659</v>
      </c>
      <c r="DF1374" s="18" t="s">
        <v>156</v>
      </c>
      <c r="DG1374" s="17">
        <v>45118</v>
      </c>
      <c r="DH1374" s="10" t="s">
        <v>156</v>
      </c>
      <c r="DI1374" s="17" t="s">
        <v>156</v>
      </c>
      <c r="DJ1374" s="17" t="s">
        <v>156</v>
      </c>
      <c r="DK1374" s="17">
        <v>45090</v>
      </c>
      <c r="DL1374" s="17" t="s">
        <v>156</v>
      </c>
      <c r="DM1374" s="16">
        <v>0</v>
      </c>
      <c r="DN1374" s="10" t="s">
        <v>156</v>
      </c>
      <c r="DO1374" s="10" t="s">
        <v>156</v>
      </c>
      <c r="DP1374" s="16">
        <v>24</v>
      </c>
      <c r="DQ1374" s="16">
        <v>12</v>
      </c>
      <c r="DR1374" s="11">
        <v>12</v>
      </c>
      <c r="DS1374" s="16">
        <v>24</v>
      </c>
      <c r="DT1374" s="16">
        <v>0</v>
      </c>
      <c r="DU1374" s="11" t="s">
        <v>181</v>
      </c>
      <c r="DV1374" s="11" t="s">
        <v>182</v>
      </c>
      <c r="DW1374" s="27" t="s">
        <v>156</v>
      </c>
      <c r="DX1374" s="27" t="s">
        <v>156</v>
      </c>
      <c r="DY1374" s="20" t="s">
        <v>2602</v>
      </c>
      <c r="DZ1374" s="16">
        <v>7</v>
      </c>
      <c r="EA1374" s="16">
        <v>55</v>
      </c>
      <c r="EB1374" s="27" t="s">
        <v>185</v>
      </c>
      <c r="EC1374" s="27" t="s">
        <v>185</v>
      </c>
      <c r="ED1374" s="27" t="s">
        <v>182</v>
      </c>
      <c r="EE1374" s="29">
        <v>45091.010370370372</v>
      </c>
      <c r="EF1374" s="28" t="s">
        <v>186</v>
      </c>
      <c r="EG1374" s="28" t="s">
        <v>156</v>
      </c>
      <c r="EH1374" s="28" t="s">
        <v>187</v>
      </c>
      <c r="EI1374" s="29">
        <v>45114.432696759257</v>
      </c>
      <c r="EJ1374" s="28" t="s">
        <v>387</v>
      </c>
      <c r="EK1374" s="28" t="s">
        <v>388</v>
      </c>
      <c r="EL1374" s="28" t="s">
        <v>190</v>
      </c>
      <c r="EM1374" s="45" t="s">
        <v>3713</v>
      </c>
      <c r="EN1374" s="46" t="str">
        <f t="shared" si="148"/>
        <v>344H070A</v>
      </c>
      <c r="EO1374" s="47">
        <f t="shared" si="149"/>
        <v>45183</v>
      </c>
      <c r="EP1374" s="47">
        <f t="shared" si="150"/>
        <v>45104</v>
      </c>
      <c r="EQ1374" s="48" t="str">
        <f t="shared" ca="1" si="151"/>
        <v>Past</v>
      </c>
      <c r="ER1374" s="49">
        <f t="shared" si="152"/>
        <v>79</v>
      </c>
      <c r="ES1374" s="50"/>
      <c r="ET1374" s="51">
        <f t="shared" si="153"/>
        <v>79</v>
      </c>
      <c r="EU1374" s="52">
        <f t="shared" si="154"/>
        <v>473052</v>
      </c>
      <c r="EV1374" s="46"/>
      <c r="EW1374" s="23" t="s">
        <v>3714</v>
      </c>
    </row>
    <row r="1375" spans="1:153" ht="14.25" customHeight="1">
      <c r="A1375" s="8">
        <v>1368</v>
      </c>
      <c r="B1375" s="9" t="s">
        <v>3316</v>
      </c>
      <c r="C1375" s="10" t="s">
        <v>142</v>
      </c>
      <c r="D1375" s="10" t="s">
        <v>143</v>
      </c>
      <c r="E1375" s="10" t="s">
        <v>142</v>
      </c>
      <c r="F1375" s="9" t="s">
        <v>144</v>
      </c>
      <c r="G1375" s="10" t="s">
        <v>432</v>
      </c>
      <c r="H1375" s="9" t="s">
        <v>433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259</v>
      </c>
      <c r="S1375" s="9" t="s">
        <v>154</v>
      </c>
      <c r="T1375" s="9" t="s">
        <v>260</v>
      </c>
      <c r="U1375" s="9" t="s">
        <v>337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3347</v>
      </c>
      <c r="AA1375" s="9" t="s">
        <v>262</v>
      </c>
      <c r="AB1375" s="12" t="s">
        <v>263</v>
      </c>
      <c r="AC1375" s="10" t="s">
        <v>3348</v>
      </c>
      <c r="AD1375" s="9" t="s">
        <v>262</v>
      </c>
      <c r="AE1375" s="13" t="s">
        <v>263</v>
      </c>
      <c r="AF1375" s="14" t="s">
        <v>220</v>
      </c>
      <c r="AG1375" s="10" t="s">
        <v>3450</v>
      </c>
      <c r="AH1375" s="11" t="s">
        <v>222</v>
      </c>
      <c r="AI1375" s="11" t="s">
        <v>223</v>
      </c>
      <c r="AJ1375" s="10" t="s">
        <v>224</v>
      </c>
      <c r="AK1375" s="11" t="s">
        <v>223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3.6</v>
      </c>
      <c r="AU1375" s="10" t="s">
        <v>142</v>
      </c>
      <c r="AV1375" s="16">
        <v>47000</v>
      </c>
      <c r="AW1375" s="16">
        <v>47000</v>
      </c>
      <c r="AX1375" s="16">
        <v>0</v>
      </c>
      <c r="AY1375" s="16">
        <v>5000</v>
      </c>
      <c r="AZ1375" s="16">
        <v>5000</v>
      </c>
      <c r="BA1375" s="17">
        <v>45275</v>
      </c>
      <c r="BB1375" s="30" t="s">
        <v>175</v>
      </c>
      <c r="BC1375" s="18">
        <v>45119</v>
      </c>
      <c r="BD1375" s="17">
        <v>45442</v>
      </c>
      <c r="BE1375" s="17">
        <v>45474</v>
      </c>
      <c r="BF1375" s="17">
        <v>45245</v>
      </c>
      <c r="BG1375" s="10">
        <v>85606761</v>
      </c>
      <c r="BH1375" s="9" t="s">
        <v>319</v>
      </c>
      <c r="BI1375" s="19">
        <v>45200</v>
      </c>
      <c r="BJ1375" s="20">
        <v>45201</v>
      </c>
      <c r="BK1375" s="16">
        <v>7992</v>
      </c>
      <c r="BL1375" s="16">
        <v>28771</v>
      </c>
      <c r="BM1375" s="9" t="s">
        <v>177</v>
      </c>
      <c r="BN1375" s="9" t="s">
        <v>436</v>
      </c>
      <c r="BO1375" s="9" t="s">
        <v>156</v>
      </c>
      <c r="BP1375" s="17">
        <v>45280</v>
      </c>
      <c r="BQ1375" s="17" t="s">
        <v>156</v>
      </c>
      <c r="BR1375" s="17" t="s">
        <v>156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 t="s">
        <v>156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45097</v>
      </c>
      <c r="CD1375" s="10" t="s">
        <v>156</v>
      </c>
      <c r="CE1375" s="17" t="s">
        <v>156</v>
      </c>
      <c r="CF1375" s="17" t="s">
        <v>156</v>
      </c>
      <c r="CG1375" s="17" t="s">
        <v>156</v>
      </c>
      <c r="CH1375" s="17" t="s">
        <v>156</v>
      </c>
      <c r="CI1375" s="16">
        <v>0</v>
      </c>
      <c r="CJ1375" s="10" t="s">
        <v>156</v>
      </c>
      <c r="CK1375" s="10" t="s">
        <v>156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 t="s">
        <v>156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45118</v>
      </c>
      <c r="CX1375" s="10" t="s">
        <v>2957</v>
      </c>
      <c r="CY1375" s="17" t="s">
        <v>156</v>
      </c>
      <c r="CZ1375" s="17" t="s">
        <v>156</v>
      </c>
      <c r="DA1375" s="17" t="s">
        <v>156</v>
      </c>
      <c r="DB1375" s="17">
        <v>45113</v>
      </c>
      <c r="DC1375" s="16">
        <v>7992</v>
      </c>
      <c r="DD1375" s="10" t="s">
        <v>3452</v>
      </c>
      <c r="DE1375" s="10" t="s">
        <v>659</v>
      </c>
      <c r="DF1375" s="18" t="s">
        <v>156</v>
      </c>
      <c r="DG1375" s="17">
        <v>45125</v>
      </c>
      <c r="DH1375" s="10" t="s">
        <v>2055</v>
      </c>
      <c r="DI1375" s="17" t="s">
        <v>156</v>
      </c>
      <c r="DJ1375" s="17" t="s">
        <v>156</v>
      </c>
      <c r="DK1375" s="17" t="s">
        <v>156</v>
      </c>
      <c r="DL1375" s="17" t="s">
        <v>156</v>
      </c>
      <c r="DM1375" s="16">
        <v>0</v>
      </c>
      <c r="DN1375" s="10" t="s">
        <v>3453</v>
      </c>
      <c r="DO1375" s="10" t="s">
        <v>156</v>
      </c>
      <c r="DP1375" s="16">
        <v>24</v>
      </c>
      <c r="DQ1375" s="16">
        <v>12</v>
      </c>
      <c r="DR1375" s="11">
        <v>12</v>
      </c>
      <c r="DS1375" s="16">
        <v>24</v>
      </c>
      <c r="DT1375" s="16">
        <v>0</v>
      </c>
      <c r="DU1375" s="11" t="s">
        <v>181</v>
      </c>
      <c r="DV1375" s="11" t="s">
        <v>182</v>
      </c>
      <c r="DW1375" s="27" t="s">
        <v>156</v>
      </c>
      <c r="DX1375" s="27" t="s">
        <v>156</v>
      </c>
      <c r="DY1375" s="20" t="s">
        <v>3454</v>
      </c>
      <c r="DZ1375" s="16">
        <v>7</v>
      </c>
      <c r="EA1375" s="16">
        <v>55</v>
      </c>
      <c r="EB1375" s="27" t="s">
        <v>185</v>
      </c>
      <c r="EC1375" s="27" t="s">
        <v>185</v>
      </c>
      <c r="ED1375" s="27" t="s">
        <v>182</v>
      </c>
      <c r="EE1375" s="29">
        <v>45064.892685185187</v>
      </c>
      <c r="EF1375" s="28" t="s">
        <v>195</v>
      </c>
      <c r="EG1375" s="28" t="s">
        <v>196</v>
      </c>
      <c r="EH1375" s="28" t="s">
        <v>190</v>
      </c>
      <c r="EI1375" s="29">
        <v>45113.295798611114</v>
      </c>
      <c r="EJ1375" s="28" t="s">
        <v>2107</v>
      </c>
      <c r="EK1375" s="28" t="s">
        <v>2108</v>
      </c>
      <c r="EL1375" s="28" t="s">
        <v>237</v>
      </c>
      <c r="EM1375" s="45" t="s">
        <v>3713</v>
      </c>
      <c r="EN1375" s="46" t="str">
        <f t="shared" si="148"/>
        <v>344H070A</v>
      </c>
      <c r="EO1375" s="47">
        <f t="shared" si="149"/>
        <v>45218</v>
      </c>
      <c r="EP1375" s="47">
        <f t="shared" si="150"/>
        <v>45118</v>
      </c>
      <c r="EQ1375" s="48" t="str">
        <f t="shared" ca="1" si="151"/>
        <v>Past</v>
      </c>
      <c r="ER1375" s="49">
        <f t="shared" si="152"/>
        <v>100</v>
      </c>
      <c r="ES1375" s="50"/>
      <c r="ET1375" s="51">
        <f t="shared" si="153"/>
        <v>100</v>
      </c>
      <c r="EU1375" s="52">
        <f t="shared" si="154"/>
        <v>799200</v>
      </c>
      <c r="EV1375" s="46"/>
      <c r="EW1375" s="23" t="s">
        <v>3714</v>
      </c>
    </row>
    <row r="1376" spans="1:153" ht="14.25" customHeight="1">
      <c r="A1376" s="8">
        <v>1369</v>
      </c>
      <c r="B1376" s="9" t="s">
        <v>3316</v>
      </c>
      <c r="C1376" s="10" t="s">
        <v>142</v>
      </c>
      <c r="D1376" s="10" t="s">
        <v>143</v>
      </c>
      <c r="E1376" s="10" t="s">
        <v>142</v>
      </c>
      <c r="F1376" s="9" t="s">
        <v>144</v>
      </c>
      <c r="G1376" s="10" t="s">
        <v>432</v>
      </c>
      <c r="H1376" s="9" t="s">
        <v>433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259</v>
      </c>
      <c r="S1376" s="9" t="s">
        <v>154</v>
      </c>
      <c r="T1376" s="9" t="s">
        <v>260</v>
      </c>
      <c r="U1376" s="9" t="s">
        <v>337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3347</v>
      </c>
      <c r="AA1376" s="9" t="s">
        <v>262</v>
      </c>
      <c r="AB1376" s="12" t="s">
        <v>263</v>
      </c>
      <c r="AC1376" s="10" t="s">
        <v>3348</v>
      </c>
      <c r="AD1376" s="9" t="s">
        <v>262</v>
      </c>
      <c r="AE1376" s="13" t="s">
        <v>263</v>
      </c>
      <c r="AF1376" s="14" t="s">
        <v>220</v>
      </c>
      <c r="AG1376" s="10" t="s">
        <v>3450</v>
      </c>
      <c r="AH1376" s="11" t="s">
        <v>222</v>
      </c>
      <c r="AI1376" s="11" t="s">
        <v>223</v>
      </c>
      <c r="AJ1376" s="10" t="s">
        <v>224</v>
      </c>
      <c r="AK1376" s="11" t="s">
        <v>223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3.6</v>
      </c>
      <c r="AU1376" s="10" t="s">
        <v>142</v>
      </c>
      <c r="AV1376" s="16">
        <v>47000</v>
      </c>
      <c r="AW1376" s="16">
        <v>47000</v>
      </c>
      <c r="AX1376" s="16">
        <v>0</v>
      </c>
      <c r="AY1376" s="16">
        <v>5000</v>
      </c>
      <c r="AZ1376" s="16">
        <v>5000</v>
      </c>
      <c r="BA1376" s="17">
        <v>45275</v>
      </c>
      <c r="BB1376" s="30" t="s">
        <v>175</v>
      </c>
      <c r="BC1376" s="18">
        <v>45119</v>
      </c>
      <c r="BD1376" s="17">
        <v>45442</v>
      </c>
      <c r="BE1376" s="17">
        <v>45474</v>
      </c>
      <c r="BF1376" s="17">
        <v>45245</v>
      </c>
      <c r="BG1376" s="10">
        <v>86252346</v>
      </c>
      <c r="BH1376" s="9" t="s">
        <v>321</v>
      </c>
      <c r="BI1376" s="19">
        <v>45261</v>
      </c>
      <c r="BJ1376" s="20">
        <v>45278</v>
      </c>
      <c r="BK1376" s="16">
        <v>3300</v>
      </c>
      <c r="BL1376" s="16">
        <v>11880</v>
      </c>
      <c r="BM1376" s="9" t="s">
        <v>177</v>
      </c>
      <c r="BN1376" s="9" t="s">
        <v>470</v>
      </c>
      <c r="BO1376" s="9" t="s">
        <v>156</v>
      </c>
      <c r="BP1376" s="17">
        <v>45346</v>
      </c>
      <c r="BQ1376" s="17" t="s">
        <v>156</v>
      </c>
      <c r="BR1376" s="17">
        <v>45346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45118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 t="s">
        <v>156</v>
      </c>
      <c r="CD1376" s="10" t="s">
        <v>156</v>
      </c>
      <c r="CE1376" s="17" t="s">
        <v>156</v>
      </c>
      <c r="CF1376" s="17" t="s">
        <v>156</v>
      </c>
      <c r="CG1376" s="17">
        <v>45118</v>
      </c>
      <c r="CH1376" s="17" t="s">
        <v>156</v>
      </c>
      <c r="CI1376" s="16">
        <v>0</v>
      </c>
      <c r="CJ1376" s="10" t="s">
        <v>156</v>
      </c>
      <c r="CK1376" s="10" t="s">
        <v>156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45118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 t="s">
        <v>156</v>
      </c>
      <c r="CX1376" s="10" t="s">
        <v>193</v>
      </c>
      <c r="CY1376" s="17" t="s">
        <v>156</v>
      </c>
      <c r="CZ1376" s="17" t="s">
        <v>156</v>
      </c>
      <c r="DA1376" s="17">
        <v>45118</v>
      </c>
      <c r="DB1376" s="17" t="s">
        <v>156</v>
      </c>
      <c r="DC1376" s="16">
        <v>0</v>
      </c>
      <c r="DD1376" s="10" t="s">
        <v>156</v>
      </c>
      <c r="DE1376" s="10" t="s">
        <v>156</v>
      </c>
      <c r="DF1376" s="18" t="s">
        <v>156</v>
      </c>
      <c r="DG1376" s="17" t="s">
        <v>156</v>
      </c>
      <c r="DH1376" s="10" t="s">
        <v>156</v>
      </c>
      <c r="DI1376" s="17" t="s">
        <v>156</v>
      </c>
      <c r="DJ1376" s="17" t="s">
        <v>156</v>
      </c>
      <c r="DK1376" s="17">
        <v>45118</v>
      </c>
      <c r="DL1376" s="17" t="s">
        <v>156</v>
      </c>
      <c r="DM1376" s="16">
        <v>0</v>
      </c>
      <c r="DN1376" s="10" t="s">
        <v>156</v>
      </c>
      <c r="DO1376" s="10" t="s">
        <v>156</v>
      </c>
      <c r="DP1376" s="16">
        <v>24</v>
      </c>
      <c r="DQ1376" s="16">
        <v>12</v>
      </c>
      <c r="DR1376" s="11">
        <v>12</v>
      </c>
      <c r="DS1376" s="16">
        <v>24</v>
      </c>
      <c r="DT1376" s="16">
        <v>0</v>
      </c>
      <c r="DU1376" s="11" t="s">
        <v>182</v>
      </c>
      <c r="DV1376" s="11" t="s">
        <v>182</v>
      </c>
      <c r="DW1376" s="27" t="s">
        <v>156</v>
      </c>
      <c r="DX1376" s="27" t="s">
        <v>156</v>
      </c>
      <c r="DY1376" s="20" t="s">
        <v>3352</v>
      </c>
      <c r="DZ1376" s="16">
        <v>7</v>
      </c>
      <c r="EA1376" s="16">
        <v>55</v>
      </c>
      <c r="EB1376" s="27" t="s">
        <v>185</v>
      </c>
      <c r="EC1376" s="27" t="s">
        <v>185</v>
      </c>
      <c r="ED1376" s="27" t="s">
        <v>182</v>
      </c>
      <c r="EE1376" s="29">
        <v>45118.979687500003</v>
      </c>
      <c r="EF1376" s="28" t="s">
        <v>186</v>
      </c>
      <c r="EG1376" s="28" t="s">
        <v>156</v>
      </c>
      <c r="EH1376" s="28" t="s">
        <v>187</v>
      </c>
      <c r="EI1376" s="29">
        <v>45118.979687500003</v>
      </c>
      <c r="EJ1376" s="28" t="s">
        <v>186</v>
      </c>
      <c r="EK1376" s="28" t="s">
        <v>156</v>
      </c>
      <c r="EL1376" s="28" t="s">
        <v>187</v>
      </c>
      <c r="EM1376" s="45" t="s">
        <v>3713</v>
      </c>
      <c r="EN1376" s="46" t="str">
        <f t="shared" si="148"/>
        <v>344H070A</v>
      </c>
      <c r="EO1376" s="47">
        <f t="shared" si="149"/>
        <v>45284</v>
      </c>
      <c r="EP1376" s="47" t="str">
        <f t="shared" si="150"/>
        <v/>
      </c>
      <c r="EQ1376" s="48" t="str">
        <f t="shared" ca="1" si="151"/>
        <v>Y</v>
      </c>
      <c r="ER1376" s="49" t="str">
        <f t="shared" si="152"/>
        <v/>
      </c>
      <c r="ES1376" s="50"/>
      <c r="ET1376" s="51" t="str">
        <f t="shared" si="153"/>
        <v/>
      </c>
      <c r="EU1376" s="52" t="str">
        <f t="shared" si="154"/>
        <v/>
      </c>
      <c r="EV1376" s="46"/>
      <c r="EW1376" s="23" t="s">
        <v>3721</v>
      </c>
    </row>
    <row r="1377" spans="1:153" ht="14.25" customHeight="1">
      <c r="A1377" s="8">
        <v>1370</v>
      </c>
      <c r="B1377" s="9" t="s">
        <v>3316</v>
      </c>
      <c r="C1377" s="10" t="s">
        <v>142</v>
      </c>
      <c r="D1377" s="10" t="s">
        <v>143</v>
      </c>
      <c r="E1377" s="10" t="s">
        <v>142</v>
      </c>
      <c r="F1377" s="9" t="s">
        <v>144</v>
      </c>
      <c r="G1377" s="10" t="s">
        <v>432</v>
      </c>
      <c r="H1377" s="9" t="s">
        <v>433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259</v>
      </c>
      <c r="S1377" s="9" t="s">
        <v>154</v>
      </c>
      <c r="T1377" s="9" t="s">
        <v>260</v>
      </c>
      <c r="U1377" s="9" t="s">
        <v>337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3347</v>
      </c>
      <c r="AA1377" s="9" t="s">
        <v>262</v>
      </c>
      <c r="AB1377" s="12" t="s">
        <v>263</v>
      </c>
      <c r="AC1377" s="10" t="s">
        <v>3348</v>
      </c>
      <c r="AD1377" s="9" t="s">
        <v>262</v>
      </c>
      <c r="AE1377" s="13" t="s">
        <v>263</v>
      </c>
      <c r="AF1377" s="14" t="s">
        <v>220</v>
      </c>
      <c r="AG1377" s="10" t="s">
        <v>3450</v>
      </c>
      <c r="AH1377" s="11" t="s">
        <v>222</v>
      </c>
      <c r="AI1377" s="11" t="s">
        <v>223</v>
      </c>
      <c r="AJ1377" s="10" t="s">
        <v>224</v>
      </c>
      <c r="AK1377" s="11" t="s">
        <v>223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3.6</v>
      </c>
      <c r="AU1377" s="10" t="s">
        <v>142</v>
      </c>
      <c r="AV1377" s="16">
        <v>47000</v>
      </c>
      <c r="AW1377" s="16">
        <v>47000</v>
      </c>
      <c r="AX1377" s="16">
        <v>0</v>
      </c>
      <c r="AY1377" s="16">
        <v>5000</v>
      </c>
      <c r="AZ1377" s="16">
        <v>5000</v>
      </c>
      <c r="BA1377" s="17">
        <v>45275</v>
      </c>
      <c r="BB1377" s="30" t="s">
        <v>175</v>
      </c>
      <c r="BC1377" s="18">
        <v>45119</v>
      </c>
      <c r="BD1377" s="17">
        <v>45442</v>
      </c>
      <c r="BE1377" s="17">
        <v>45474</v>
      </c>
      <c r="BF1377" s="17">
        <v>45245</v>
      </c>
      <c r="BG1377" s="10">
        <v>86252347</v>
      </c>
      <c r="BH1377" s="9" t="s">
        <v>258</v>
      </c>
      <c r="BI1377" s="19">
        <v>45292</v>
      </c>
      <c r="BJ1377" s="20">
        <v>45292</v>
      </c>
      <c r="BK1377" s="16">
        <v>4100</v>
      </c>
      <c r="BL1377" s="16">
        <v>14760</v>
      </c>
      <c r="BM1377" s="9" t="s">
        <v>177</v>
      </c>
      <c r="BN1377" s="9" t="s">
        <v>470</v>
      </c>
      <c r="BO1377" s="9" t="s">
        <v>156</v>
      </c>
      <c r="BP1377" s="17">
        <v>45360</v>
      </c>
      <c r="BQ1377" s="17" t="s">
        <v>156</v>
      </c>
      <c r="BR1377" s="17">
        <v>45360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>
        <v>45118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 t="s">
        <v>156</v>
      </c>
      <c r="CD1377" s="10" t="s">
        <v>156</v>
      </c>
      <c r="CE1377" s="17" t="s">
        <v>156</v>
      </c>
      <c r="CF1377" s="17" t="s">
        <v>156</v>
      </c>
      <c r="CG1377" s="17">
        <v>45118</v>
      </c>
      <c r="CH1377" s="17" t="s">
        <v>156</v>
      </c>
      <c r="CI1377" s="16">
        <v>0</v>
      </c>
      <c r="CJ1377" s="10" t="s">
        <v>156</v>
      </c>
      <c r="CK1377" s="10" t="s">
        <v>156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>
        <v>45118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 t="s">
        <v>156</v>
      </c>
      <c r="CX1377" s="10" t="s">
        <v>193</v>
      </c>
      <c r="CY1377" s="17" t="s">
        <v>156</v>
      </c>
      <c r="CZ1377" s="17" t="s">
        <v>156</v>
      </c>
      <c r="DA1377" s="17">
        <v>45118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 t="s">
        <v>156</v>
      </c>
      <c r="DH1377" s="10" t="s">
        <v>156</v>
      </c>
      <c r="DI1377" s="17" t="s">
        <v>156</v>
      </c>
      <c r="DJ1377" s="17" t="s">
        <v>156</v>
      </c>
      <c r="DK1377" s="17">
        <v>45118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24</v>
      </c>
      <c r="DQ1377" s="16">
        <v>12</v>
      </c>
      <c r="DR1377" s="11">
        <v>12</v>
      </c>
      <c r="DS1377" s="16">
        <v>24</v>
      </c>
      <c r="DT1377" s="16">
        <v>0</v>
      </c>
      <c r="DU1377" s="11" t="s">
        <v>182</v>
      </c>
      <c r="DV1377" s="11" t="s">
        <v>182</v>
      </c>
      <c r="DW1377" s="27" t="s">
        <v>156</v>
      </c>
      <c r="DX1377" s="27" t="s">
        <v>156</v>
      </c>
      <c r="DY1377" s="20" t="s">
        <v>3440</v>
      </c>
      <c r="DZ1377" s="16">
        <v>7</v>
      </c>
      <c r="EA1377" s="16">
        <v>55</v>
      </c>
      <c r="EB1377" s="27" t="s">
        <v>185</v>
      </c>
      <c r="EC1377" s="27" t="s">
        <v>185</v>
      </c>
      <c r="ED1377" s="27" t="s">
        <v>182</v>
      </c>
      <c r="EE1377" s="29">
        <v>45118.979687500003</v>
      </c>
      <c r="EF1377" s="28" t="s">
        <v>186</v>
      </c>
      <c r="EG1377" s="28" t="s">
        <v>156</v>
      </c>
      <c r="EH1377" s="28" t="s">
        <v>187</v>
      </c>
      <c r="EI1377" s="29">
        <v>45118.979687500003</v>
      </c>
      <c r="EJ1377" s="28" t="s">
        <v>186</v>
      </c>
      <c r="EK1377" s="28" t="s">
        <v>156</v>
      </c>
      <c r="EL1377" s="28" t="s">
        <v>187</v>
      </c>
      <c r="EM1377" s="45" t="s">
        <v>3713</v>
      </c>
      <c r="EN1377" s="46" t="str">
        <f t="shared" si="148"/>
        <v>344H070A</v>
      </c>
      <c r="EO1377" s="47">
        <f t="shared" si="149"/>
        <v>45298</v>
      </c>
      <c r="EP1377" s="47" t="str">
        <f t="shared" si="150"/>
        <v/>
      </c>
      <c r="EQ1377" s="48" t="str">
        <f t="shared" ca="1" si="151"/>
        <v>Y</v>
      </c>
      <c r="ER1377" s="49" t="str">
        <f t="shared" si="152"/>
        <v/>
      </c>
      <c r="ES1377" s="50"/>
      <c r="ET1377" s="51" t="str">
        <f t="shared" si="153"/>
        <v/>
      </c>
      <c r="EU1377" s="52" t="str">
        <f t="shared" si="154"/>
        <v/>
      </c>
      <c r="EV1377" s="46"/>
      <c r="EW1377" s="23" t="s">
        <v>3721</v>
      </c>
    </row>
    <row r="1378" spans="1:153" ht="14.25" customHeight="1">
      <c r="A1378" s="8">
        <v>1371</v>
      </c>
      <c r="B1378" s="9" t="s">
        <v>3316</v>
      </c>
      <c r="C1378" s="10" t="s">
        <v>142</v>
      </c>
      <c r="D1378" s="10" t="s">
        <v>143</v>
      </c>
      <c r="E1378" s="10" t="s">
        <v>142</v>
      </c>
      <c r="F1378" s="9" t="s">
        <v>144</v>
      </c>
      <c r="G1378" s="10" t="s">
        <v>432</v>
      </c>
      <c r="H1378" s="9" t="s">
        <v>433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259</v>
      </c>
      <c r="S1378" s="9" t="s">
        <v>154</v>
      </c>
      <c r="T1378" s="9" t="s">
        <v>260</v>
      </c>
      <c r="U1378" s="9" t="s">
        <v>337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3347</v>
      </c>
      <c r="AA1378" s="9" t="s">
        <v>262</v>
      </c>
      <c r="AB1378" s="12" t="s">
        <v>263</v>
      </c>
      <c r="AC1378" s="10" t="s">
        <v>3348</v>
      </c>
      <c r="AD1378" s="9" t="s">
        <v>262</v>
      </c>
      <c r="AE1378" s="13" t="s">
        <v>263</v>
      </c>
      <c r="AF1378" s="14" t="s">
        <v>220</v>
      </c>
      <c r="AG1378" s="10" t="s">
        <v>3450</v>
      </c>
      <c r="AH1378" s="11" t="s">
        <v>222</v>
      </c>
      <c r="AI1378" s="11" t="s">
        <v>223</v>
      </c>
      <c r="AJ1378" s="10" t="s">
        <v>224</v>
      </c>
      <c r="AK1378" s="11" t="s">
        <v>223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3.6</v>
      </c>
      <c r="AU1378" s="10" t="s">
        <v>142</v>
      </c>
      <c r="AV1378" s="16">
        <v>47000</v>
      </c>
      <c r="AW1378" s="16">
        <v>47000</v>
      </c>
      <c r="AX1378" s="16">
        <v>0</v>
      </c>
      <c r="AY1378" s="16">
        <v>5000</v>
      </c>
      <c r="AZ1378" s="16">
        <v>5000</v>
      </c>
      <c r="BA1378" s="17">
        <v>45275</v>
      </c>
      <c r="BB1378" s="30" t="s">
        <v>175</v>
      </c>
      <c r="BC1378" s="18">
        <v>45119</v>
      </c>
      <c r="BD1378" s="17">
        <v>45442</v>
      </c>
      <c r="BE1378" s="17">
        <v>45474</v>
      </c>
      <c r="BF1378" s="17">
        <v>45245</v>
      </c>
      <c r="BG1378" s="10">
        <v>86252348</v>
      </c>
      <c r="BH1378" s="9" t="s">
        <v>303</v>
      </c>
      <c r="BI1378" s="19">
        <v>45292</v>
      </c>
      <c r="BJ1378" s="20">
        <v>45306</v>
      </c>
      <c r="BK1378" s="16">
        <v>4600</v>
      </c>
      <c r="BL1378" s="16">
        <v>16560</v>
      </c>
      <c r="BM1378" s="9" t="s">
        <v>177</v>
      </c>
      <c r="BN1378" s="9" t="s">
        <v>470</v>
      </c>
      <c r="BO1378" s="9" t="s">
        <v>156</v>
      </c>
      <c r="BP1378" s="17">
        <v>45374</v>
      </c>
      <c r="BQ1378" s="17" t="s">
        <v>156</v>
      </c>
      <c r="BR1378" s="17">
        <v>45374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45118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 t="s">
        <v>156</v>
      </c>
      <c r="CD1378" s="10" t="s">
        <v>156</v>
      </c>
      <c r="CE1378" s="17" t="s">
        <v>156</v>
      </c>
      <c r="CF1378" s="17" t="s">
        <v>156</v>
      </c>
      <c r="CG1378" s="17">
        <v>45118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45118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 t="s">
        <v>156</v>
      </c>
      <c r="CX1378" s="10" t="s">
        <v>193</v>
      </c>
      <c r="CY1378" s="17" t="s">
        <v>156</v>
      </c>
      <c r="CZ1378" s="17" t="s">
        <v>156</v>
      </c>
      <c r="DA1378" s="17">
        <v>45118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 t="s">
        <v>156</v>
      </c>
      <c r="DH1378" s="10" t="s">
        <v>156</v>
      </c>
      <c r="DI1378" s="17" t="s">
        <v>156</v>
      </c>
      <c r="DJ1378" s="17" t="s">
        <v>156</v>
      </c>
      <c r="DK1378" s="17">
        <v>45118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24</v>
      </c>
      <c r="DQ1378" s="16">
        <v>12</v>
      </c>
      <c r="DR1378" s="11">
        <v>12</v>
      </c>
      <c r="DS1378" s="16">
        <v>24</v>
      </c>
      <c r="DT1378" s="16">
        <v>0</v>
      </c>
      <c r="DU1378" s="11" t="s">
        <v>182</v>
      </c>
      <c r="DV1378" s="11" t="s">
        <v>182</v>
      </c>
      <c r="DW1378" s="27" t="s">
        <v>156</v>
      </c>
      <c r="DX1378" s="27" t="s">
        <v>156</v>
      </c>
      <c r="DY1378" s="20" t="s">
        <v>3353</v>
      </c>
      <c r="DZ1378" s="16">
        <v>7</v>
      </c>
      <c r="EA1378" s="16">
        <v>55</v>
      </c>
      <c r="EB1378" s="27" t="s">
        <v>185</v>
      </c>
      <c r="EC1378" s="27" t="s">
        <v>185</v>
      </c>
      <c r="ED1378" s="27" t="s">
        <v>182</v>
      </c>
      <c r="EE1378" s="29">
        <v>45118.979687500003</v>
      </c>
      <c r="EF1378" s="28" t="s">
        <v>186</v>
      </c>
      <c r="EG1378" s="28" t="s">
        <v>156</v>
      </c>
      <c r="EH1378" s="28" t="s">
        <v>187</v>
      </c>
      <c r="EI1378" s="29">
        <v>45118.979687500003</v>
      </c>
      <c r="EJ1378" s="28" t="s">
        <v>186</v>
      </c>
      <c r="EK1378" s="28" t="s">
        <v>156</v>
      </c>
      <c r="EL1378" s="28" t="s">
        <v>187</v>
      </c>
      <c r="EM1378" s="45" t="s">
        <v>3713</v>
      </c>
      <c r="EN1378" s="46" t="str">
        <f t="shared" si="148"/>
        <v>344H070A</v>
      </c>
      <c r="EO1378" s="47">
        <f t="shared" si="149"/>
        <v>45312</v>
      </c>
      <c r="EP1378" s="47" t="str">
        <f t="shared" si="150"/>
        <v/>
      </c>
      <c r="EQ1378" s="48" t="str">
        <f t="shared" ca="1" si="151"/>
        <v>Y</v>
      </c>
      <c r="ER1378" s="49" t="str">
        <f t="shared" si="152"/>
        <v/>
      </c>
      <c r="ES1378" s="50"/>
      <c r="ET1378" s="51" t="str">
        <f t="shared" si="153"/>
        <v/>
      </c>
      <c r="EU1378" s="52" t="str">
        <f t="shared" si="154"/>
        <v/>
      </c>
      <c r="EV1378" s="46"/>
      <c r="EW1378" s="23" t="s">
        <v>3721</v>
      </c>
    </row>
    <row r="1379" spans="1:153" ht="14.25" customHeight="1">
      <c r="A1379" s="8">
        <v>1372</v>
      </c>
      <c r="B1379" s="9" t="s">
        <v>3316</v>
      </c>
      <c r="C1379" s="10" t="s">
        <v>142</v>
      </c>
      <c r="D1379" s="10" t="s">
        <v>143</v>
      </c>
      <c r="E1379" s="10" t="s">
        <v>142</v>
      </c>
      <c r="F1379" s="9" t="s">
        <v>144</v>
      </c>
      <c r="G1379" s="10" t="s">
        <v>432</v>
      </c>
      <c r="H1379" s="9" t="s">
        <v>433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259</v>
      </c>
      <c r="S1379" s="9" t="s">
        <v>154</v>
      </c>
      <c r="T1379" s="9" t="s">
        <v>260</v>
      </c>
      <c r="U1379" s="9" t="s">
        <v>337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3347</v>
      </c>
      <c r="AA1379" s="9" t="s">
        <v>262</v>
      </c>
      <c r="AB1379" s="12" t="s">
        <v>263</v>
      </c>
      <c r="AC1379" s="10" t="s">
        <v>3348</v>
      </c>
      <c r="AD1379" s="9" t="s">
        <v>262</v>
      </c>
      <c r="AE1379" s="13" t="s">
        <v>263</v>
      </c>
      <c r="AF1379" s="14" t="s">
        <v>220</v>
      </c>
      <c r="AG1379" s="10" t="s">
        <v>3450</v>
      </c>
      <c r="AH1379" s="11" t="s">
        <v>222</v>
      </c>
      <c r="AI1379" s="11" t="s">
        <v>223</v>
      </c>
      <c r="AJ1379" s="10" t="s">
        <v>224</v>
      </c>
      <c r="AK1379" s="11" t="s">
        <v>223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3.6</v>
      </c>
      <c r="AU1379" s="10" t="s">
        <v>142</v>
      </c>
      <c r="AV1379" s="16">
        <v>47000</v>
      </c>
      <c r="AW1379" s="16">
        <v>47000</v>
      </c>
      <c r="AX1379" s="16">
        <v>0</v>
      </c>
      <c r="AY1379" s="16">
        <v>5000</v>
      </c>
      <c r="AZ1379" s="16">
        <v>5000</v>
      </c>
      <c r="BA1379" s="17">
        <v>45275</v>
      </c>
      <c r="BB1379" s="30" t="s">
        <v>175</v>
      </c>
      <c r="BC1379" s="18">
        <v>45119</v>
      </c>
      <c r="BD1379" s="17">
        <v>45442</v>
      </c>
      <c r="BE1379" s="17">
        <v>45474</v>
      </c>
      <c r="BF1379" s="17">
        <v>45245</v>
      </c>
      <c r="BG1379" s="10">
        <v>86252349</v>
      </c>
      <c r="BH1379" s="9" t="s">
        <v>247</v>
      </c>
      <c r="BI1379" s="19">
        <v>45292</v>
      </c>
      <c r="BJ1379" s="20">
        <v>45320</v>
      </c>
      <c r="BK1379" s="16">
        <v>4800</v>
      </c>
      <c r="BL1379" s="16">
        <v>17280</v>
      </c>
      <c r="BM1379" s="9" t="s">
        <v>177</v>
      </c>
      <c r="BN1379" s="9" t="s">
        <v>470</v>
      </c>
      <c r="BO1379" s="9" t="s">
        <v>156</v>
      </c>
      <c r="BP1379" s="17">
        <v>45388</v>
      </c>
      <c r="BQ1379" s="17" t="s">
        <v>156</v>
      </c>
      <c r="BR1379" s="17">
        <v>45388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>
        <v>45118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 t="s">
        <v>156</v>
      </c>
      <c r="CD1379" s="10" t="s">
        <v>156</v>
      </c>
      <c r="CE1379" s="17" t="s">
        <v>156</v>
      </c>
      <c r="CF1379" s="17" t="s">
        <v>156</v>
      </c>
      <c r="CG1379" s="17">
        <v>45118</v>
      </c>
      <c r="CH1379" s="17" t="s">
        <v>156</v>
      </c>
      <c r="CI1379" s="16">
        <v>0</v>
      </c>
      <c r="CJ1379" s="10" t="s">
        <v>156</v>
      </c>
      <c r="CK1379" s="10" t="s">
        <v>156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>
        <v>45118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 t="s">
        <v>156</v>
      </c>
      <c r="CX1379" s="10" t="s">
        <v>193</v>
      </c>
      <c r="CY1379" s="17" t="s">
        <v>156</v>
      </c>
      <c r="CZ1379" s="17" t="s">
        <v>156</v>
      </c>
      <c r="DA1379" s="17">
        <v>45118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 t="s">
        <v>156</v>
      </c>
      <c r="DH1379" s="10" t="s">
        <v>156</v>
      </c>
      <c r="DI1379" s="17" t="s">
        <v>156</v>
      </c>
      <c r="DJ1379" s="17" t="s">
        <v>156</v>
      </c>
      <c r="DK1379" s="17">
        <v>45118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24</v>
      </c>
      <c r="DQ1379" s="16">
        <v>12</v>
      </c>
      <c r="DR1379" s="11">
        <v>12</v>
      </c>
      <c r="DS1379" s="16">
        <v>24</v>
      </c>
      <c r="DT1379" s="16">
        <v>0</v>
      </c>
      <c r="DU1379" s="11" t="s">
        <v>182</v>
      </c>
      <c r="DV1379" s="11" t="s">
        <v>182</v>
      </c>
      <c r="DW1379" s="27" t="s">
        <v>156</v>
      </c>
      <c r="DX1379" s="27" t="s">
        <v>156</v>
      </c>
      <c r="DY1379" s="20" t="s">
        <v>3363</v>
      </c>
      <c r="DZ1379" s="16">
        <v>7</v>
      </c>
      <c r="EA1379" s="16">
        <v>55</v>
      </c>
      <c r="EB1379" s="27" t="s">
        <v>185</v>
      </c>
      <c r="EC1379" s="27" t="s">
        <v>185</v>
      </c>
      <c r="ED1379" s="27" t="s">
        <v>182</v>
      </c>
      <c r="EE1379" s="29">
        <v>45118.979687500003</v>
      </c>
      <c r="EF1379" s="28" t="s">
        <v>186</v>
      </c>
      <c r="EG1379" s="28" t="s">
        <v>156</v>
      </c>
      <c r="EH1379" s="28" t="s">
        <v>187</v>
      </c>
      <c r="EI1379" s="29">
        <v>45118.979687500003</v>
      </c>
      <c r="EJ1379" s="28" t="s">
        <v>186</v>
      </c>
      <c r="EK1379" s="28" t="s">
        <v>156</v>
      </c>
      <c r="EL1379" s="28" t="s">
        <v>187</v>
      </c>
      <c r="EM1379" s="45" t="s">
        <v>3713</v>
      </c>
      <c r="EN1379" s="46" t="str">
        <f t="shared" si="148"/>
        <v>344H070A</v>
      </c>
      <c r="EO1379" s="47">
        <f t="shared" si="149"/>
        <v>45326</v>
      </c>
      <c r="EP1379" s="47" t="str">
        <f t="shared" si="150"/>
        <v/>
      </c>
      <c r="EQ1379" s="48" t="str">
        <f t="shared" ca="1" si="151"/>
        <v>Y</v>
      </c>
      <c r="ER1379" s="49" t="str">
        <f t="shared" si="152"/>
        <v/>
      </c>
      <c r="ES1379" s="50"/>
      <c r="ET1379" s="51" t="str">
        <f t="shared" si="153"/>
        <v/>
      </c>
      <c r="EU1379" s="52" t="str">
        <f t="shared" si="154"/>
        <v/>
      </c>
      <c r="EV1379" s="46"/>
      <c r="EW1379" s="23" t="s">
        <v>3721</v>
      </c>
    </row>
    <row r="1380" spans="1:153" ht="14.25" customHeight="1">
      <c r="A1380" s="8">
        <v>1373</v>
      </c>
      <c r="B1380" s="9" t="s">
        <v>3316</v>
      </c>
      <c r="C1380" s="10" t="s">
        <v>142</v>
      </c>
      <c r="D1380" s="10" t="s">
        <v>143</v>
      </c>
      <c r="E1380" s="10" t="s">
        <v>142</v>
      </c>
      <c r="F1380" s="9" t="s">
        <v>144</v>
      </c>
      <c r="G1380" s="10" t="s">
        <v>432</v>
      </c>
      <c r="H1380" s="9" t="s">
        <v>433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259</v>
      </c>
      <c r="S1380" s="9" t="s">
        <v>154</v>
      </c>
      <c r="T1380" s="9" t="s">
        <v>260</v>
      </c>
      <c r="U1380" s="9" t="s">
        <v>337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3347</v>
      </c>
      <c r="AA1380" s="9" t="s">
        <v>262</v>
      </c>
      <c r="AB1380" s="12" t="s">
        <v>263</v>
      </c>
      <c r="AC1380" s="10" t="s">
        <v>3348</v>
      </c>
      <c r="AD1380" s="9" t="s">
        <v>262</v>
      </c>
      <c r="AE1380" s="13" t="s">
        <v>263</v>
      </c>
      <c r="AF1380" s="14" t="s">
        <v>220</v>
      </c>
      <c r="AG1380" s="10" t="s">
        <v>3450</v>
      </c>
      <c r="AH1380" s="11" t="s">
        <v>222</v>
      </c>
      <c r="AI1380" s="11" t="s">
        <v>223</v>
      </c>
      <c r="AJ1380" s="10" t="s">
        <v>224</v>
      </c>
      <c r="AK1380" s="11" t="s">
        <v>223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3.6</v>
      </c>
      <c r="AU1380" s="10" t="s">
        <v>142</v>
      </c>
      <c r="AV1380" s="16">
        <v>47000</v>
      </c>
      <c r="AW1380" s="16">
        <v>47000</v>
      </c>
      <c r="AX1380" s="16">
        <v>0</v>
      </c>
      <c r="AY1380" s="16">
        <v>5000</v>
      </c>
      <c r="AZ1380" s="16">
        <v>5000</v>
      </c>
      <c r="BA1380" s="17">
        <v>45275</v>
      </c>
      <c r="BB1380" s="30" t="s">
        <v>175</v>
      </c>
      <c r="BC1380" s="18">
        <v>45119</v>
      </c>
      <c r="BD1380" s="17">
        <v>45442</v>
      </c>
      <c r="BE1380" s="17">
        <v>45474</v>
      </c>
      <c r="BF1380" s="17">
        <v>45245</v>
      </c>
      <c r="BG1380" s="10">
        <v>86252350</v>
      </c>
      <c r="BH1380" s="9" t="s">
        <v>176</v>
      </c>
      <c r="BI1380" s="19">
        <v>45323</v>
      </c>
      <c r="BJ1380" s="20">
        <v>45334</v>
      </c>
      <c r="BK1380" s="16">
        <v>5200</v>
      </c>
      <c r="BL1380" s="16">
        <v>18720</v>
      </c>
      <c r="BM1380" s="9" t="s">
        <v>177</v>
      </c>
      <c r="BN1380" s="9" t="s">
        <v>470</v>
      </c>
      <c r="BO1380" s="9" t="s">
        <v>156</v>
      </c>
      <c r="BP1380" s="17">
        <v>45402</v>
      </c>
      <c r="BQ1380" s="17" t="s">
        <v>156</v>
      </c>
      <c r="BR1380" s="17">
        <v>45402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>
        <v>45118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 t="s">
        <v>156</v>
      </c>
      <c r="CD1380" s="10" t="s">
        <v>156</v>
      </c>
      <c r="CE1380" s="17" t="s">
        <v>156</v>
      </c>
      <c r="CF1380" s="17" t="s">
        <v>156</v>
      </c>
      <c r="CG1380" s="17">
        <v>45118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>
        <v>45118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 t="s">
        <v>156</v>
      </c>
      <c r="CX1380" s="10" t="s">
        <v>193</v>
      </c>
      <c r="CY1380" s="17" t="s">
        <v>156</v>
      </c>
      <c r="CZ1380" s="17" t="s">
        <v>156</v>
      </c>
      <c r="DA1380" s="17">
        <v>45118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 t="s">
        <v>156</v>
      </c>
      <c r="DH1380" s="10" t="s">
        <v>156</v>
      </c>
      <c r="DI1380" s="17" t="s">
        <v>156</v>
      </c>
      <c r="DJ1380" s="17" t="s">
        <v>156</v>
      </c>
      <c r="DK1380" s="17">
        <v>45118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24</v>
      </c>
      <c r="DQ1380" s="16">
        <v>12</v>
      </c>
      <c r="DR1380" s="11">
        <v>12</v>
      </c>
      <c r="DS1380" s="16">
        <v>24</v>
      </c>
      <c r="DT1380" s="16">
        <v>0</v>
      </c>
      <c r="DU1380" s="11" t="s">
        <v>182</v>
      </c>
      <c r="DV1380" s="11" t="s">
        <v>182</v>
      </c>
      <c r="DW1380" s="27" t="s">
        <v>156</v>
      </c>
      <c r="DX1380" s="27" t="s">
        <v>156</v>
      </c>
      <c r="DY1380" s="20" t="s">
        <v>3327</v>
      </c>
      <c r="DZ1380" s="16">
        <v>7</v>
      </c>
      <c r="EA1380" s="16">
        <v>55</v>
      </c>
      <c r="EB1380" s="27" t="s">
        <v>185</v>
      </c>
      <c r="EC1380" s="27" t="s">
        <v>185</v>
      </c>
      <c r="ED1380" s="27" t="s">
        <v>182</v>
      </c>
      <c r="EE1380" s="29">
        <v>45118.979687500003</v>
      </c>
      <c r="EF1380" s="28" t="s">
        <v>186</v>
      </c>
      <c r="EG1380" s="28" t="s">
        <v>156</v>
      </c>
      <c r="EH1380" s="28" t="s">
        <v>187</v>
      </c>
      <c r="EI1380" s="29">
        <v>45118.979687500003</v>
      </c>
      <c r="EJ1380" s="28" t="s">
        <v>186</v>
      </c>
      <c r="EK1380" s="28" t="s">
        <v>156</v>
      </c>
      <c r="EL1380" s="28" t="s">
        <v>187</v>
      </c>
      <c r="EM1380" s="45" t="s">
        <v>3713</v>
      </c>
      <c r="EN1380" s="46" t="str">
        <f t="shared" si="148"/>
        <v>344H070A</v>
      </c>
      <c r="EO1380" s="47">
        <f t="shared" si="149"/>
        <v>45340</v>
      </c>
      <c r="EP1380" s="47" t="str">
        <f t="shared" si="150"/>
        <v/>
      </c>
      <c r="EQ1380" s="48" t="str">
        <f t="shared" ca="1" si="151"/>
        <v>Y</v>
      </c>
      <c r="ER1380" s="49" t="str">
        <f t="shared" si="152"/>
        <v/>
      </c>
      <c r="ES1380" s="50"/>
      <c r="ET1380" s="51" t="str">
        <f t="shared" si="153"/>
        <v/>
      </c>
      <c r="EU1380" s="52" t="str">
        <f t="shared" si="154"/>
        <v/>
      </c>
      <c r="EV1380" s="46"/>
      <c r="EW1380" s="23" t="s">
        <v>3721</v>
      </c>
    </row>
    <row r="1381" spans="1:153" ht="14.25" customHeight="1">
      <c r="A1381" s="8">
        <v>1374</v>
      </c>
      <c r="B1381" s="9" t="s">
        <v>3316</v>
      </c>
      <c r="C1381" s="10" t="s">
        <v>142</v>
      </c>
      <c r="D1381" s="10" t="s">
        <v>143</v>
      </c>
      <c r="E1381" s="10" t="s">
        <v>142</v>
      </c>
      <c r="F1381" s="9" t="s">
        <v>144</v>
      </c>
      <c r="G1381" s="10" t="s">
        <v>432</v>
      </c>
      <c r="H1381" s="9" t="s">
        <v>433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259</v>
      </c>
      <c r="S1381" s="9" t="s">
        <v>154</v>
      </c>
      <c r="T1381" s="9" t="s">
        <v>260</v>
      </c>
      <c r="U1381" s="9" t="s">
        <v>337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3347</v>
      </c>
      <c r="AA1381" s="9" t="s">
        <v>262</v>
      </c>
      <c r="AB1381" s="12" t="s">
        <v>263</v>
      </c>
      <c r="AC1381" s="10" t="s">
        <v>3348</v>
      </c>
      <c r="AD1381" s="9" t="s">
        <v>262</v>
      </c>
      <c r="AE1381" s="13" t="s">
        <v>263</v>
      </c>
      <c r="AF1381" s="14" t="s">
        <v>220</v>
      </c>
      <c r="AG1381" s="10" t="s">
        <v>3450</v>
      </c>
      <c r="AH1381" s="11" t="s">
        <v>222</v>
      </c>
      <c r="AI1381" s="11" t="s">
        <v>223</v>
      </c>
      <c r="AJ1381" s="10" t="s">
        <v>224</v>
      </c>
      <c r="AK1381" s="11" t="s">
        <v>223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3.6</v>
      </c>
      <c r="AU1381" s="10" t="s">
        <v>142</v>
      </c>
      <c r="AV1381" s="16">
        <v>47000</v>
      </c>
      <c r="AW1381" s="16">
        <v>47000</v>
      </c>
      <c r="AX1381" s="16">
        <v>0</v>
      </c>
      <c r="AY1381" s="16">
        <v>5000</v>
      </c>
      <c r="AZ1381" s="16">
        <v>5000</v>
      </c>
      <c r="BA1381" s="17">
        <v>45275</v>
      </c>
      <c r="BB1381" s="30" t="s">
        <v>175</v>
      </c>
      <c r="BC1381" s="18">
        <v>45119</v>
      </c>
      <c r="BD1381" s="17">
        <v>45442</v>
      </c>
      <c r="BE1381" s="17">
        <v>45474</v>
      </c>
      <c r="BF1381" s="17">
        <v>45245</v>
      </c>
      <c r="BG1381" s="10">
        <v>86252351</v>
      </c>
      <c r="BH1381" s="9" t="s">
        <v>211</v>
      </c>
      <c r="BI1381" s="19">
        <v>45323</v>
      </c>
      <c r="BJ1381" s="20">
        <v>45348</v>
      </c>
      <c r="BK1381" s="16">
        <v>5200</v>
      </c>
      <c r="BL1381" s="16">
        <v>18720</v>
      </c>
      <c r="BM1381" s="9" t="s">
        <v>177</v>
      </c>
      <c r="BN1381" s="9" t="s">
        <v>470</v>
      </c>
      <c r="BO1381" s="9" t="s">
        <v>156</v>
      </c>
      <c r="BP1381" s="17">
        <v>45416</v>
      </c>
      <c r="BQ1381" s="17" t="s">
        <v>156</v>
      </c>
      <c r="BR1381" s="17">
        <v>45416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>
        <v>45118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>
        <v>45118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>
        <v>45118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 t="s">
        <v>156</v>
      </c>
      <c r="CX1381" s="10" t="s">
        <v>193</v>
      </c>
      <c r="CY1381" s="17" t="s">
        <v>156</v>
      </c>
      <c r="CZ1381" s="17" t="s">
        <v>156</v>
      </c>
      <c r="DA1381" s="17">
        <v>45118</v>
      </c>
      <c r="DB1381" s="17" t="s">
        <v>156</v>
      </c>
      <c r="DC1381" s="16">
        <v>0</v>
      </c>
      <c r="DD1381" s="10" t="s">
        <v>156</v>
      </c>
      <c r="DE1381" s="10" t="s">
        <v>156</v>
      </c>
      <c r="DF1381" s="18" t="s">
        <v>156</v>
      </c>
      <c r="DG1381" s="17" t="s">
        <v>156</v>
      </c>
      <c r="DH1381" s="10" t="s">
        <v>156</v>
      </c>
      <c r="DI1381" s="17" t="s">
        <v>156</v>
      </c>
      <c r="DJ1381" s="17" t="s">
        <v>156</v>
      </c>
      <c r="DK1381" s="17">
        <v>45118</v>
      </c>
      <c r="DL1381" s="17" t="s">
        <v>156</v>
      </c>
      <c r="DM1381" s="16">
        <v>0</v>
      </c>
      <c r="DN1381" s="10" t="s">
        <v>156</v>
      </c>
      <c r="DO1381" s="10" t="s">
        <v>156</v>
      </c>
      <c r="DP1381" s="16">
        <v>24</v>
      </c>
      <c r="DQ1381" s="16">
        <v>12</v>
      </c>
      <c r="DR1381" s="11">
        <v>12</v>
      </c>
      <c r="DS1381" s="16">
        <v>24</v>
      </c>
      <c r="DT1381" s="16">
        <v>0</v>
      </c>
      <c r="DU1381" s="11" t="s">
        <v>182</v>
      </c>
      <c r="DV1381" s="11" t="s">
        <v>182</v>
      </c>
      <c r="DW1381" s="27" t="s">
        <v>156</v>
      </c>
      <c r="DX1381" s="27" t="s">
        <v>156</v>
      </c>
      <c r="DY1381" s="20" t="s">
        <v>3328</v>
      </c>
      <c r="DZ1381" s="16">
        <v>7</v>
      </c>
      <c r="EA1381" s="16">
        <v>55</v>
      </c>
      <c r="EB1381" s="27" t="s">
        <v>185</v>
      </c>
      <c r="EC1381" s="27" t="s">
        <v>185</v>
      </c>
      <c r="ED1381" s="27" t="s">
        <v>182</v>
      </c>
      <c r="EE1381" s="29">
        <v>45118.979687500003</v>
      </c>
      <c r="EF1381" s="28" t="s">
        <v>186</v>
      </c>
      <c r="EG1381" s="28" t="s">
        <v>156</v>
      </c>
      <c r="EH1381" s="28" t="s">
        <v>187</v>
      </c>
      <c r="EI1381" s="29">
        <v>45118.979687500003</v>
      </c>
      <c r="EJ1381" s="28" t="s">
        <v>186</v>
      </c>
      <c r="EK1381" s="28" t="s">
        <v>156</v>
      </c>
      <c r="EL1381" s="28" t="s">
        <v>187</v>
      </c>
      <c r="EM1381" s="45" t="s">
        <v>3713</v>
      </c>
      <c r="EN1381" s="46" t="str">
        <f t="shared" si="148"/>
        <v>344H070A</v>
      </c>
      <c r="EO1381" s="47">
        <f t="shared" si="149"/>
        <v>45354</v>
      </c>
      <c r="EP1381" s="47" t="str">
        <f t="shared" si="150"/>
        <v/>
      </c>
      <c r="EQ1381" s="48" t="str">
        <f t="shared" ca="1" si="151"/>
        <v>Y</v>
      </c>
      <c r="ER1381" s="49" t="str">
        <f t="shared" si="152"/>
        <v/>
      </c>
      <c r="ES1381" s="50"/>
      <c r="ET1381" s="51" t="str">
        <f t="shared" si="153"/>
        <v/>
      </c>
      <c r="EU1381" s="52" t="str">
        <f t="shared" si="154"/>
        <v/>
      </c>
      <c r="EV1381" s="46"/>
      <c r="EW1381" s="23" t="s">
        <v>3721</v>
      </c>
    </row>
    <row r="1382" spans="1:153" ht="14.25" hidden="1" customHeight="1">
      <c r="A1382" s="8">
        <v>1375</v>
      </c>
      <c r="B1382" s="9" t="s">
        <v>3316</v>
      </c>
      <c r="C1382" s="10" t="s">
        <v>142</v>
      </c>
      <c r="D1382" s="10" t="s">
        <v>143</v>
      </c>
      <c r="E1382" s="10" t="s">
        <v>142</v>
      </c>
      <c r="F1382" s="9" t="s">
        <v>144</v>
      </c>
      <c r="G1382" s="10" t="s">
        <v>432</v>
      </c>
      <c r="H1382" s="9" t="s">
        <v>433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259</v>
      </c>
      <c r="S1382" s="9" t="s">
        <v>154</v>
      </c>
      <c r="T1382" s="9" t="s">
        <v>260</v>
      </c>
      <c r="U1382" s="9" t="s">
        <v>337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3347</v>
      </c>
      <c r="AA1382" s="9" t="s">
        <v>262</v>
      </c>
      <c r="AB1382" s="12" t="s">
        <v>263</v>
      </c>
      <c r="AC1382" s="10" t="s">
        <v>3348</v>
      </c>
      <c r="AD1382" s="9" t="s">
        <v>262</v>
      </c>
      <c r="AE1382" s="13" t="s">
        <v>263</v>
      </c>
      <c r="AF1382" s="14" t="s">
        <v>220</v>
      </c>
      <c r="AG1382" s="10" t="s">
        <v>3450</v>
      </c>
      <c r="AH1382" s="11" t="s">
        <v>222</v>
      </c>
      <c r="AI1382" s="11" t="s">
        <v>223</v>
      </c>
      <c r="AJ1382" s="10" t="s">
        <v>224</v>
      </c>
      <c r="AK1382" s="11" t="s">
        <v>223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3.6</v>
      </c>
      <c r="AU1382" s="10" t="s">
        <v>142</v>
      </c>
      <c r="AV1382" s="16">
        <v>47000</v>
      </c>
      <c r="AW1382" s="16">
        <v>47000</v>
      </c>
      <c r="AX1382" s="16">
        <v>0</v>
      </c>
      <c r="AY1382" s="16">
        <v>5000</v>
      </c>
      <c r="AZ1382" s="16">
        <v>5000</v>
      </c>
      <c r="BA1382" s="17">
        <v>45275</v>
      </c>
      <c r="BB1382" s="30" t="s">
        <v>175</v>
      </c>
      <c r="BC1382" s="18" t="s">
        <v>156</v>
      </c>
      <c r="BD1382" s="17">
        <v>45442</v>
      </c>
      <c r="BE1382" s="17">
        <v>45474</v>
      </c>
      <c r="BF1382" s="17">
        <v>45245</v>
      </c>
      <c r="BG1382" s="10">
        <v>85759416</v>
      </c>
      <c r="BH1382" s="9" t="s">
        <v>201</v>
      </c>
      <c r="BI1382" s="19">
        <v>45352</v>
      </c>
      <c r="BJ1382" s="20">
        <v>45355</v>
      </c>
      <c r="BK1382" s="16">
        <v>0</v>
      </c>
      <c r="BL1382" s="16">
        <v>0</v>
      </c>
      <c r="BM1382" s="9" t="s">
        <v>177</v>
      </c>
      <c r="BN1382" s="9" t="s">
        <v>521</v>
      </c>
      <c r="BO1382" s="9" t="s">
        <v>156</v>
      </c>
      <c r="BP1382" s="17">
        <v>45423</v>
      </c>
      <c r="BQ1382" s="17" t="s">
        <v>156</v>
      </c>
      <c r="BR1382" s="17">
        <v>45423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>
        <v>45076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 t="s">
        <v>156</v>
      </c>
      <c r="CD1382" s="10" t="s">
        <v>3432</v>
      </c>
      <c r="CE1382" s="17" t="s">
        <v>156</v>
      </c>
      <c r="CF1382" s="17" t="s">
        <v>156</v>
      </c>
      <c r="CG1382" s="17">
        <v>45076</v>
      </c>
      <c r="CH1382" s="17" t="s">
        <v>156</v>
      </c>
      <c r="CI1382" s="16">
        <v>0</v>
      </c>
      <c r="CJ1382" s="10" t="s">
        <v>156</v>
      </c>
      <c r="CK1382" s="10" t="s">
        <v>156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>
        <v>45076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 t="s">
        <v>156</v>
      </c>
      <c r="CX1382" s="10" t="s">
        <v>3433</v>
      </c>
      <c r="CY1382" s="17" t="s">
        <v>156</v>
      </c>
      <c r="CZ1382" s="17" t="s">
        <v>156</v>
      </c>
      <c r="DA1382" s="17">
        <v>45076</v>
      </c>
      <c r="DB1382" s="17" t="s">
        <v>156</v>
      </c>
      <c r="DC1382" s="16">
        <v>0</v>
      </c>
      <c r="DD1382" s="10" t="s">
        <v>156</v>
      </c>
      <c r="DE1382" s="10" t="s">
        <v>156</v>
      </c>
      <c r="DF1382" s="18" t="s">
        <v>156</v>
      </c>
      <c r="DG1382" s="17" t="s">
        <v>156</v>
      </c>
      <c r="DH1382" s="10" t="s">
        <v>3434</v>
      </c>
      <c r="DI1382" s="17" t="s">
        <v>156</v>
      </c>
      <c r="DJ1382" s="17" t="s">
        <v>156</v>
      </c>
      <c r="DK1382" s="17">
        <v>45076</v>
      </c>
      <c r="DL1382" s="17" t="s">
        <v>156</v>
      </c>
      <c r="DM1382" s="16">
        <v>0</v>
      </c>
      <c r="DN1382" s="10" t="s">
        <v>156</v>
      </c>
      <c r="DO1382" s="10" t="s">
        <v>156</v>
      </c>
      <c r="DP1382" s="16">
        <v>24</v>
      </c>
      <c r="DQ1382" s="16">
        <v>12</v>
      </c>
      <c r="DR1382" s="11">
        <v>12</v>
      </c>
      <c r="DS1382" s="16">
        <v>24</v>
      </c>
      <c r="DT1382" s="16">
        <v>0</v>
      </c>
      <c r="DU1382" s="11" t="s">
        <v>3357</v>
      </c>
      <c r="DV1382" s="11" t="s">
        <v>182</v>
      </c>
      <c r="DW1382" s="27" t="s">
        <v>156</v>
      </c>
      <c r="DX1382" s="27" t="s">
        <v>156</v>
      </c>
      <c r="DY1382" s="20" t="s">
        <v>3364</v>
      </c>
      <c r="DZ1382" s="16">
        <v>7</v>
      </c>
      <c r="EA1382" s="16">
        <v>55</v>
      </c>
      <c r="EB1382" s="27" t="s">
        <v>185</v>
      </c>
      <c r="EC1382" s="27" t="s">
        <v>185</v>
      </c>
      <c r="ED1382" s="27" t="s">
        <v>182</v>
      </c>
      <c r="EE1382" s="29">
        <v>45077.054652777777</v>
      </c>
      <c r="EF1382" s="28" t="s">
        <v>186</v>
      </c>
      <c r="EG1382" s="28" t="s">
        <v>156</v>
      </c>
      <c r="EH1382" s="28" t="s">
        <v>187</v>
      </c>
      <c r="EI1382" s="29">
        <v>45118.979687500003</v>
      </c>
      <c r="EJ1382" s="28" t="s">
        <v>186</v>
      </c>
      <c r="EK1382" s="28" t="s">
        <v>156</v>
      </c>
      <c r="EL1382" s="28" t="s">
        <v>187</v>
      </c>
      <c r="EM1382" s="45"/>
      <c r="EN1382" s="46" t="str">
        <f t="shared" si="148"/>
        <v>344H070A</v>
      </c>
      <c r="EO1382" s="47">
        <f t="shared" si="149"/>
        <v>45361</v>
      </c>
      <c r="EP1382" s="47" t="str">
        <f t="shared" si="150"/>
        <v/>
      </c>
      <c r="EQ1382" s="48" t="str">
        <f t="shared" ca="1" si="151"/>
        <v>Y</v>
      </c>
      <c r="ER1382" s="49" t="str">
        <f t="shared" si="152"/>
        <v/>
      </c>
      <c r="ES1382" s="50"/>
      <c r="ET1382" s="51" t="str">
        <f t="shared" si="153"/>
        <v/>
      </c>
      <c r="EU1382" s="52" t="str">
        <f t="shared" si="154"/>
        <v/>
      </c>
      <c r="EV1382" s="46"/>
      <c r="EW1382" s="23" t="s">
        <v>3717</v>
      </c>
    </row>
    <row r="1383" spans="1:153" ht="14.25" customHeight="1">
      <c r="A1383" s="8">
        <v>1376</v>
      </c>
      <c r="B1383" s="9" t="s">
        <v>3316</v>
      </c>
      <c r="C1383" s="10" t="s">
        <v>142</v>
      </c>
      <c r="D1383" s="10" t="s">
        <v>143</v>
      </c>
      <c r="E1383" s="10" t="s">
        <v>142</v>
      </c>
      <c r="F1383" s="9" t="s">
        <v>144</v>
      </c>
      <c r="G1383" s="10" t="s">
        <v>432</v>
      </c>
      <c r="H1383" s="9" t="s">
        <v>433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259</v>
      </c>
      <c r="S1383" s="9" t="s">
        <v>154</v>
      </c>
      <c r="T1383" s="9" t="s">
        <v>260</v>
      </c>
      <c r="U1383" s="9" t="s">
        <v>337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3347</v>
      </c>
      <c r="AA1383" s="9" t="s">
        <v>262</v>
      </c>
      <c r="AB1383" s="12" t="s">
        <v>263</v>
      </c>
      <c r="AC1383" s="10" t="s">
        <v>3348</v>
      </c>
      <c r="AD1383" s="9" t="s">
        <v>262</v>
      </c>
      <c r="AE1383" s="13" t="s">
        <v>263</v>
      </c>
      <c r="AF1383" s="14" t="s">
        <v>220</v>
      </c>
      <c r="AG1383" s="10" t="s">
        <v>3450</v>
      </c>
      <c r="AH1383" s="11" t="s">
        <v>222</v>
      </c>
      <c r="AI1383" s="11" t="s">
        <v>223</v>
      </c>
      <c r="AJ1383" s="10" t="s">
        <v>224</v>
      </c>
      <c r="AK1383" s="11" t="s">
        <v>223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3.6</v>
      </c>
      <c r="AU1383" s="10" t="s">
        <v>142</v>
      </c>
      <c r="AV1383" s="16">
        <v>47000</v>
      </c>
      <c r="AW1383" s="16">
        <v>47000</v>
      </c>
      <c r="AX1383" s="16">
        <v>0</v>
      </c>
      <c r="AY1383" s="16">
        <v>5000</v>
      </c>
      <c r="AZ1383" s="16">
        <v>5000</v>
      </c>
      <c r="BA1383" s="17">
        <v>45275</v>
      </c>
      <c r="BB1383" s="30" t="s">
        <v>175</v>
      </c>
      <c r="BC1383" s="18">
        <v>45119</v>
      </c>
      <c r="BD1383" s="17">
        <v>45442</v>
      </c>
      <c r="BE1383" s="17">
        <v>45474</v>
      </c>
      <c r="BF1383" s="17">
        <v>45245</v>
      </c>
      <c r="BG1383" s="10">
        <v>86252352</v>
      </c>
      <c r="BH1383" s="9" t="s">
        <v>618</v>
      </c>
      <c r="BI1383" s="19">
        <v>45352</v>
      </c>
      <c r="BJ1383" s="20">
        <v>45362</v>
      </c>
      <c r="BK1383" s="16">
        <v>790</v>
      </c>
      <c r="BL1383" s="16">
        <v>2844</v>
      </c>
      <c r="BM1383" s="9" t="s">
        <v>177</v>
      </c>
      <c r="BN1383" s="9" t="s">
        <v>470</v>
      </c>
      <c r="BO1383" s="9" t="s">
        <v>156</v>
      </c>
      <c r="BP1383" s="17">
        <v>45430</v>
      </c>
      <c r="BQ1383" s="17" t="s">
        <v>156</v>
      </c>
      <c r="BR1383" s="17">
        <v>45430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>
        <v>45118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>
        <v>45118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>
        <v>45118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 t="s">
        <v>156</v>
      </c>
      <c r="CX1383" s="10" t="s">
        <v>193</v>
      </c>
      <c r="CY1383" s="17" t="s">
        <v>156</v>
      </c>
      <c r="CZ1383" s="17" t="s">
        <v>156</v>
      </c>
      <c r="DA1383" s="17">
        <v>45118</v>
      </c>
      <c r="DB1383" s="17" t="s">
        <v>156</v>
      </c>
      <c r="DC1383" s="16">
        <v>0</v>
      </c>
      <c r="DD1383" s="10" t="s">
        <v>156</v>
      </c>
      <c r="DE1383" s="10" t="s">
        <v>156</v>
      </c>
      <c r="DF1383" s="18" t="s">
        <v>156</v>
      </c>
      <c r="DG1383" s="17" t="s">
        <v>156</v>
      </c>
      <c r="DH1383" s="10" t="s">
        <v>156</v>
      </c>
      <c r="DI1383" s="17" t="s">
        <v>156</v>
      </c>
      <c r="DJ1383" s="17" t="s">
        <v>156</v>
      </c>
      <c r="DK1383" s="17">
        <v>45118</v>
      </c>
      <c r="DL1383" s="17" t="s">
        <v>156</v>
      </c>
      <c r="DM1383" s="16">
        <v>0</v>
      </c>
      <c r="DN1383" s="10" t="s">
        <v>156</v>
      </c>
      <c r="DO1383" s="10" t="s">
        <v>156</v>
      </c>
      <c r="DP1383" s="16">
        <v>24</v>
      </c>
      <c r="DQ1383" s="16">
        <v>12</v>
      </c>
      <c r="DR1383" s="11">
        <v>12</v>
      </c>
      <c r="DS1383" s="16">
        <v>24</v>
      </c>
      <c r="DT1383" s="16">
        <v>0</v>
      </c>
      <c r="DU1383" s="11" t="s">
        <v>182</v>
      </c>
      <c r="DV1383" s="11" t="s">
        <v>182</v>
      </c>
      <c r="DW1383" s="27" t="s">
        <v>156</v>
      </c>
      <c r="DX1383" s="27" t="s">
        <v>156</v>
      </c>
      <c r="DY1383" s="20" t="s">
        <v>3329</v>
      </c>
      <c r="DZ1383" s="16">
        <v>7</v>
      </c>
      <c r="EA1383" s="16">
        <v>55</v>
      </c>
      <c r="EB1383" s="27" t="s">
        <v>185</v>
      </c>
      <c r="EC1383" s="27" t="s">
        <v>185</v>
      </c>
      <c r="ED1383" s="27" t="s">
        <v>182</v>
      </c>
      <c r="EE1383" s="29">
        <v>45118.979687500003</v>
      </c>
      <c r="EF1383" s="28" t="s">
        <v>186</v>
      </c>
      <c r="EG1383" s="28" t="s">
        <v>156</v>
      </c>
      <c r="EH1383" s="28" t="s">
        <v>187</v>
      </c>
      <c r="EI1383" s="29">
        <v>45118.979687500003</v>
      </c>
      <c r="EJ1383" s="28" t="s">
        <v>186</v>
      </c>
      <c r="EK1383" s="28" t="s">
        <v>156</v>
      </c>
      <c r="EL1383" s="28" t="s">
        <v>187</v>
      </c>
      <c r="EM1383" s="45" t="s">
        <v>3713</v>
      </c>
      <c r="EN1383" s="46" t="str">
        <f t="shared" si="148"/>
        <v>344H070A</v>
      </c>
      <c r="EO1383" s="47">
        <f t="shared" si="149"/>
        <v>45368</v>
      </c>
      <c r="EP1383" s="47" t="str">
        <f t="shared" si="150"/>
        <v/>
      </c>
      <c r="EQ1383" s="48" t="str">
        <f t="shared" ca="1" si="151"/>
        <v>Y</v>
      </c>
      <c r="ER1383" s="49" t="str">
        <f t="shared" si="152"/>
        <v/>
      </c>
      <c r="ES1383" s="50"/>
      <c r="ET1383" s="51" t="str">
        <f t="shared" si="153"/>
        <v/>
      </c>
      <c r="EU1383" s="52" t="str">
        <f t="shared" si="154"/>
        <v/>
      </c>
      <c r="EV1383" s="46"/>
      <c r="EW1383" s="23" t="s">
        <v>3721</v>
      </c>
    </row>
    <row r="1384" spans="1:153" ht="14.25" hidden="1" customHeight="1">
      <c r="A1384" s="8">
        <v>1377</v>
      </c>
      <c r="B1384" s="9" t="s">
        <v>3316</v>
      </c>
      <c r="C1384" s="10" t="s">
        <v>142</v>
      </c>
      <c r="D1384" s="10" t="s">
        <v>143</v>
      </c>
      <c r="E1384" s="10" t="s">
        <v>142</v>
      </c>
      <c r="F1384" s="9" t="s">
        <v>144</v>
      </c>
      <c r="G1384" s="10" t="s">
        <v>432</v>
      </c>
      <c r="H1384" s="9" t="s">
        <v>433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259</v>
      </c>
      <c r="S1384" s="9" t="s">
        <v>154</v>
      </c>
      <c r="T1384" s="9" t="s">
        <v>260</v>
      </c>
      <c r="U1384" s="9" t="s">
        <v>337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3347</v>
      </c>
      <c r="AA1384" s="9" t="s">
        <v>262</v>
      </c>
      <c r="AB1384" s="12" t="s">
        <v>263</v>
      </c>
      <c r="AC1384" s="10" t="s">
        <v>3348</v>
      </c>
      <c r="AD1384" s="9" t="s">
        <v>262</v>
      </c>
      <c r="AE1384" s="13" t="s">
        <v>263</v>
      </c>
      <c r="AF1384" s="14" t="s">
        <v>220</v>
      </c>
      <c r="AG1384" s="10" t="s">
        <v>3450</v>
      </c>
      <c r="AH1384" s="11" t="s">
        <v>222</v>
      </c>
      <c r="AI1384" s="11" t="s">
        <v>223</v>
      </c>
      <c r="AJ1384" s="10" t="s">
        <v>224</v>
      </c>
      <c r="AK1384" s="11" t="s">
        <v>223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3.6</v>
      </c>
      <c r="AU1384" s="10" t="s">
        <v>142</v>
      </c>
      <c r="AV1384" s="16">
        <v>47000</v>
      </c>
      <c r="AW1384" s="16">
        <v>47000</v>
      </c>
      <c r="AX1384" s="16">
        <v>0</v>
      </c>
      <c r="AY1384" s="16">
        <v>5000</v>
      </c>
      <c r="AZ1384" s="16">
        <v>5000</v>
      </c>
      <c r="BA1384" s="17">
        <v>45275</v>
      </c>
      <c r="BB1384" s="30" t="s">
        <v>175</v>
      </c>
      <c r="BC1384" s="18">
        <v>45119</v>
      </c>
      <c r="BD1384" s="17">
        <v>45442</v>
      </c>
      <c r="BE1384" s="17">
        <v>45474</v>
      </c>
      <c r="BF1384" s="17">
        <v>45245</v>
      </c>
      <c r="BG1384" s="10">
        <v>86252353</v>
      </c>
      <c r="BH1384" s="9" t="s">
        <v>620</v>
      </c>
      <c r="BI1384" s="19">
        <v>45352</v>
      </c>
      <c r="BJ1384" s="20">
        <v>45362</v>
      </c>
      <c r="BK1384" s="16">
        <v>2800</v>
      </c>
      <c r="BL1384" s="16">
        <v>10080</v>
      </c>
      <c r="BM1384" s="9" t="s">
        <v>177</v>
      </c>
      <c r="BN1384" s="9" t="s">
        <v>521</v>
      </c>
      <c r="BO1384" s="9" t="s">
        <v>156</v>
      </c>
      <c r="BP1384" s="17">
        <v>45430</v>
      </c>
      <c r="BQ1384" s="17" t="s">
        <v>156</v>
      </c>
      <c r="BR1384" s="17">
        <v>45430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>
        <v>45118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 t="s">
        <v>156</v>
      </c>
      <c r="CD1384" s="10" t="s">
        <v>156</v>
      </c>
      <c r="CE1384" s="17" t="s">
        <v>156</v>
      </c>
      <c r="CF1384" s="17" t="s">
        <v>156</v>
      </c>
      <c r="CG1384" s="17">
        <v>45118</v>
      </c>
      <c r="CH1384" s="17" t="s">
        <v>156</v>
      </c>
      <c r="CI1384" s="16">
        <v>0</v>
      </c>
      <c r="CJ1384" s="10" t="s">
        <v>156</v>
      </c>
      <c r="CK1384" s="10" t="s">
        <v>156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>
        <v>45118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 t="s">
        <v>156</v>
      </c>
      <c r="CX1384" s="10" t="s">
        <v>193</v>
      </c>
      <c r="CY1384" s="17" t="s">
        <v>156</v>
      </c>
      <c r="CZ1384" s="17" t="s">
        <v>156</v>
      </c>
      <c r="DA1384" s="17">
        <v>45118</v>
      </c>
      <c r="DB1384" s="17" t="s">
        <v>156</v>
      </c>
      <c r="DC1384" s="16">
        <v>0</v>
      </c>
      <c r="DD1384" s="10" t="s">
        <v>156</v>
      </c>
      <c r="DE1384" s="10" t="s">
        <v>156</v>
      </c>
      <c r="DF1384" s="18" t="s">
        <v>156</v>
      </c>
      <c r="DG1384" s="17" t="s">
        <v>156</v>
      </c>
      <c r="DH1384" s="10" t="s">
        <v>156</v>
      </c>
      <c r="DI1384" s="17" t="s">
        <v>156</v>
      </c>
      <c r="DJ1384" s="17" t="s">
        <v>156</v>
      </c>
      <c r="DK1384" s="17">
        <v>45118</v>
      </c>
      <c r="DL1384" s="17" t="s">
        <v>156</v>
      </c>
      <c r="DM1384" s="16">
        <v>0</v>
      </c>
      <c r="DN1384" s="10" t="s">
        <v>156</v>
      </c>
      <c r="DO1384" s="10" t="s">
        <v>156</v>
      </c>
      <c r="DP1384" s="16">
        <v>24</v>
      </c>
      <c r="DQ1384" s="16">
        <v>12</v>
      </c>
      <c r="DR1384" s="11">
        <v>12</v>
      </c>
      <c r="DS1384" s="16">
        <v>24</v>
      </c>
      <c r="DT1384" s="16">
        <v>0</v>
      </c>
      <c r="DU1384" s="11" t="s">
        <v>182</v>
      </c>
      <c r="DV1384" s="11" t="s">
        <v>182</v>
      </c>
      <c r="DW1384" s="27" t="s">
        <v>156</v>
      </c>
      <c r="DX1384" s="27" t="s">
        <v>156</v>
      </c>
      <c r="DY1384" s="20" t="s">
        <v>3329</v>
      </c>
      <c r="DZ1384" s="16">
        <v>7</v>
      </c>
      <c r="EA1384" s="16">
        <v>55</v>
      </c>
      <c r="EB1384" s="27" t="s">
        <v>185</v>
      </c>
      <c r="EC1384" s="27" t="s">
        <v>185</v>
      </c>
      <c r="ED1384" s="27" t="s">
        <v>182</v>
      </c>
      <c r="EE1384" s="29">
        <v>45118.979687500003</v>
      </c>
      <c r="EF1384" s="28" t="s">
        <v>186</v>
      </c>
      <c r="EG1384" s="28" t="s">
        <v>156</v>
      </c>
      <c r="EH1384" s="28" t="s">
        <v>187</v>
      </c>
      <c r="EI1384" s="29">
        <v>45118.979687500003</v>
      </c>
      <c r="EJ1384" s="28" t="s">
        <v>186</v>
      </c>
      <c r="EK1384" s="28" t="s">
        <v>156</v>
      </c>
      <c r="EL1384" s="28" t="s">
        <v>187</v>
      </c>
      <c r="EM1384" s="45"/>
      <c r="EN1384" s="46" t="str">
        <f t="shared" si="148"/>
        <v>344H070A</v>
      </c>
      <c r="EO1384" s="47">
        <f t="shared" si="149"/>
        <v>45368</v>
      </c>
      <c r="EP1384" s="47" t="str">
        <f t="shared" si="150"/>
        <v/>
      </c>
      <c r="EQ1384" s="48" t="str">
        <f t="shared" ca="1" si="151"/>
        <v>Y</v>
      </c>
      <c r="ER1384" s="49" t="str">
        <f t="shared" si="152"/>
        <v/>
      </c>
      <c r="ES1384" s="50"/>
      <c r="ET1384" s="51" t="str">
        <f t="shared" si="153"/>
        <v/>
      </c>
      <c r="EU1384" s="52" t="str">
        <f t="shared" si="154"/>
        <v/>
      </c>
      <c r="EV1384" s="46"/>
      <c r="EW1384" s="23" t="s">
        <v>3717</v>
      </c>
    </row>
    <row r="1385" spans="1:153" ht="14.25" hidden="1" customHeight="1">
      <c r="A1385" s="8">
        <v>1378</v>
      </c>
      <c r="B1385" s="9" t="s">
        <v>3316</v>
      </c>
      <c r="C1385" s="10" t="s">
        <v>142</v>
      </c>
      <c r="D1385" s="10" t="s">
        <v>143</v>
      </c>
      <c r="E1385" s="10" t="s">
        <v>142</v>
      </c>
      <c r="F1385" s="9" t="s">
        <v>144</v>
      </c>
      <c r="G1385" s="10" t="s">
        <v>432</v>
      </c>
      <c r="H1385" s="9" t="s">
        <v>433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259</v>
      </c>
      <c r="S1385" s="9" t="s">
        <v>154</v>
      </c>
      <c r="T1385" s="9" t="s">
        <v>260</v>
      </c>
      <c r="U1385" s="9" t="s">
        <v>337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3347</v>
      </c>
      <c r="AA1385" s="9" t="s">
        <v>262</v>
      </c>
      <c r="AB1385" s="12" t="s">
        <v>263</v>
      </c>
      <c r="AC1385" s="10" t="s">
        <v>3348</v>
      </c>
      <c r="AD1385" s="9" t="s">
        <v>262</v>
      </c>
      <c r="AE1385" s="13" t="s">
        <v>263</v>
      </c>
      <c r="AF1385" s="14" t="s">
        <v>220</v>
      </c>
      <c r="AG1385" s="10" t="s">
        <v>3450</v>
      </c>
      <c r="AH1385" s="11" t="s">
        <v>222</v>
      </c>
      <c r="AI1385" s="11" t="s">
        <v>223</v>
      </c>
      <c r="AJ1385" s="10" t="s">
        <v>224</v>
      </c>
      <c r="AK1385" s="11" t="s">
        <v>223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3.6</v>
      </c>
      <c r="AU1385" s="10" t="s">
        <v>142</v>
      </c>
      <c r="AV1385" s="16">
        <v>47000</v>
      </c>
      <c r="AW1385" s="16">
        <v>47000</v>
      </c>
      <c r="AX1385" s="16">
        <v>0</v>
      </c>
      <c r="AY1385" s="16">
        <v>5000</v>
      </c>
      <c r="AZ1385" s="16">
        <v>5000</v>
      </c>
      <c r="BA1385" s="17">
        <v>45275</v>
      </c>
      <c r="BB1385" s="30" t="s">
        <v>175</v>
      </c>
      <c r="BC1385" s="18">
        <v>45119</v>
      </c>
      <c r="BD1385" s="17">
        <v>45442</v>
      </c>
      <c r="BE1385" s="17">
        <v>45474</v>
      </c>
      <c r="BF1385" s="17">
        <v>45245</v>
      </c>
      <c r="BG1385" s="10">
        <v>86252354</v>
      </c>
      <c r="BH1385" s="9" t="s">
        <v>621</v>
      </c>
      <c r="BI1385" s="19">
        <v>45352</v>
      </c>
      <c r="BJ1385" s="20">
        <v>45376</v>
      </c>
      <c r="BK1385" s="16">
        <v>2200</v>
      </c>
      <c r="BL1385" s="16">
        <v>7920</v>
      </c>
      <c r="BM1385" s="9" t="s">
        <v>177</v>
      </c>
      <c r="BN1385" s="9" t="s">
        <v>521</v>
      </c>
      <c r="BO1385" s="9" t="s">
        <v>156</v>
      </c>
      <c r="BP1385" s="17">
        <v>45444</v>
      </c>
      <c r="BQ1385" s="17" t="s">
        <v>156</v>
      </c>
      <c r="BR1385" s="17">
        <v>45444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>
        <v>45118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 t="s">
        <v>156</v>
      </c>
      <c r="CD1385" s="10" t="s">
        <v>156</v>
      </c>
      <c r="CE1385" s="17" t="s">
        <v>156</v>
      </c>
      <c r="CF1385" s="17" t="s">
        <v>156</v>
      </c>
      <c r="CG1385" s="17">
        <v>45118</v>
      </c>
      <c r="CH1385" s="17" t="s">
        <v>156</v>
      </c>
      <c r="CI1385" s="16">
        <v>0</v>
      </c>
      <c r="CJ1385" s="10" t="s">
        <v>156</v>
      </c>
      <c r="CK1385" s="10" t="s">
        <v>156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>
        <v>45118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 t="s">
        <v>156</v>
      </c>
      <c r="CX1385" s="10" t="s">
        <v>193</v>
      </c>
      <c r="CY1385" s="17" t="s">
        <v>156</v>
      </c>
      <c r="CZ1385" s="17" t="s">
        <v>156</v>
      </c>
      <c r="DA1385" s="17">
        <v>45118</v>
      </c>
      <c r="DB1385" s="17" t="s">
        <v>156</v>
      </c>
      <c r="DC1385" s="16">
        <v>0</v>
      </c>
      <c r="DD1385" s="10" t="s">
        <v>156</v>
      </c>
      <c r="DE1385" s="10" t="s">
        <v>156</v>
      </c>
      <c r="DF1385" s="18" t="s">
        <v>156</v>
      </c>
      <c r="DG1385" s="17" t="s">
        <v>156</v>
      </c>
      <c r="DH1385" s="10" t="s">
        <v>156</v>
      </c>
      <c r="DI1385" s="17" t="s">
        <v>156</v>
      </c>
      <c r="DJ1385" s="17" t="s">
        <v>156</v>
      </c>
      <c r="DK1385" s="17">
        <v>45118</v>
      </c>
      <c r="DL1385" s="17" t="s">
        <v>156</v>
      </c>
      <c r="DM1385" s="16">
        <v>0</v>
      </c>
      <c r="DN1385" s="10" t="s">
        <v>156</v>
      </c>
      <c r="DO1385" s="10" t="s">
        <v>156</v>
      </c>
      <c r="DP1385" s="16">
        <v>24</v>
      </c>
      <c r="DQ1385" s="16">
        <v>12</v>
      </c>
      <c r="DR1385" s="11">
        <v>12</v>
      </c>
      <c r="DS1385" s="16">
        <v>24</v>
      </c>
      <c r="DT1385" s="16">
        <v>0</v>
      </c>
      <c r="DU1385" s="11" t="s">
        <v>182</v>
      </c>
      <c r="DV1385" s="11" t="s">
        <v>182</v>
      </c>
      <c r="DW1385" s="27" t="s">
        <v>156</v>
      </c>
      <c r="DX1385" s="27" t="s">
        <v>156</v>
      </c>
      <c r="DY1385" s="20" t="s">
        <v>3437</v>
      </c>
      <c r="DZ1385" s="16">
        <v>7</v>
      </c>
      <c r="EA1385" s="16">
        <v>55</v>
      </c>
      <c r="EB1385" s="27" t="s">
        <v>185</v>
      </c>
      <c r="EC1385" s="27" t="s">
        <v>185</v>
      </c>
      <c r="ED1385" s="27" t="s">
        <v>182</v>
      </c>
      <c r="EE1385" s="29">
        <v>45118.979687500003</v>
      </c>
      <c r="EF1385" s="28" t="s">
        <v>186</v>
      </c>
      <c r="EG1385" s="28" t="s">
        <v>156</v>
      </c>
      <c r="EH1385" s="28" t="s">
        <v>187</v>
      </c>
      <c r="EI1385" s="29">
        <v>45118.979687500003</v>
      </c>
      <c r="EJ1385" s="28" t="s">
        <v>186</v>
      </c>
      <c r="EK1385" s="28" t="s">
        <v>156</v>
      </c>
      <c r="EL1385" s="28" t="s">
        <v>187</v>
      </c>
      <c r="EM1385" s="45"/>
      <c r="EN1385" s="46" t="str">
        <f t="shared" si="148"/>
        <v>344H070A</v>
      </c>
      <c r="EO1385" s="47">
        <f t="shared" si="149"/>
        <v>45382</v>
      </c>
      <c r="EP1385" s="47" t="str">
        <f t="shared" si="150"/>
        <v/>
      </c>
      <c r="EQ1385" s="48" t="str">
        <f t="shared" ca="1" si="151"/>
        <v>Y</v>
      </c>
      <c r="ER1385" s="49" t="str">
        <f t="shared" si="152"/>
        <v/>
      </c>
      <c r="ES1385" s="50"/>
      <c r="ET1385" s="51" t="str">
        <f t="shared" si="153"/>
        <v/>
      </c>
      <c r="EU1385" s="52" t="str">
        <f t="shared" si="154"/>
        <v/>
      </c>
      <c r="EV1385" s="46"/>
      <c r="EW1385" s="23" t="s">
        <v>3717</v>
      </c>
    </row>
    <row r="1386" spans="1:153" ht="14.25" customHeight="1">
      <c r="A1386" s="8">
        <v>1379</v>
      </c>
      <c r="B1386" s="9" t="s">
        <v>3316</v>
      </c>
      <c r="C1386" s="10" t="s">
        <v>142</v>
      </c>
      <c r="D1386" s="10" t="s">
        <v>143</v>
      </c>
      <c r="E1386" s="10" t="s">
        <v>142</v>
      </c>
      <c r="F1386" s="9" t="s">
        <v>144</v>
      </c>
      <c r="G1386" s="10" t="s">
        <v>432</v>
      </c>
      <c r="H1386" s="9" t="s">
        <v>433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259</v>
      </c>
      <c r="S1386" s="9" t="s">
        <v>154</v>
      </c>
      <c r="T1386" s="9" t="s">
        <v>260</v>
      </c>
      <c r="U1386" s="9" t="s">
        <v>337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3347</v>
      </c>
      <c r="AA1386" s="9" t="s">
        <v>262</v>
      </c>
      <c r="AB1386" s="12" t="s">
        <v>263</v>
      </c>
      <c r="AC1386" s="10" t="s">
        <v>3348</v>
      </c>
      <c r="AD1386" s="9" t="s">
        <v>262</v>
      </c>
      <c r="AE1386" s="13" t="s">
        <v>263</v>
      </c>
      <c r="AF1386" s="14" t="s">
        <v>220</v>
      </c>
      <c r="AG1386" s="10" t="s">
        <v>3455</v>
      </c>
      <c r="AH1386" s="11" t="s">
        <v>256</v>
      </c>
      <c r="AI1386" s="11" t="s">
        <v>223</v>
      </c>
      <c r="AJ1386" s="10" t="s">
        <v>257</v>
      </c>
      <c r="AK1386" s="11" t="s">
        <v>223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3.6</v>
      </c>
      <c r="AU1386" s="10" t="s">
        <v>206</v>
      </c>
      <c r="AV1386" s="16">
        <v>9000</v>
      </c>
      <c r="AW1386" s="16">
        <v>9000</v>
      </c>
      <c r="AX1386" s="16">
        <v>0</v>
      </c>
      <c r="AY1386" s="16">
        <v>0</v>
      </c>
      <c r="AZ1386" s="16">
        <v>0</v>
      </c>
      <c r="BA1386" s="17">
        <v>45275</v>
      </c>
      <c r="BB1386" s="30" t="s">
        <v>175</v>
      </c>
      <c r="BC1386" s="18">
        <v>45119</v>
      </c>
      <c r="BD1386" s="17">
        <v>45442</v>
      </c>
      <c r="BE1386" s="17">
        <v>45474</v>
      </c>
      <c r="BF1386" s="17">
        <v>45245</v>
      </c>
      <c r="BG1386" s="10">
        <v>85854804</v>
      </c>
      <c r="BH1386" s="9" t="s">
        <v>414</v>
      </c>
      <c r="BI1386" s="19">
        <v>45170</v>
      </c>
      <c r="BJ1386" s="20">
        <v>45173</v>
      </c>
      <c r="BK1386" s="16">
        <v>4068</v>
      </c>
      <c r="BL1386" s="16">
        <v>14645</v>
      </c>
      <c r="BM1386" s="9" t="s">
        <v>177</v>
      </c>
      <c r="BN1386" s="9" t="s">
        <v>436</v>
      </c>
      <c r="BO1386" s="9" t="s">
        <v>635</v>
      </c>
      <c r="BP1386" s="17">
        <v>45245</v>
      </c>
      <c r="BQ1386" s="17" t="s">
        <v>156</v>
      </c>
      <c r="BR1386" s="17">
        <v>45254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45083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>
        <v>45097</v>
      </c>
      <c r="CD1386" s="10" t="s">
        <v>156</v>
      </c>
      <c r="CE1386" s="17" t="s">
        <v>156</v>
      </c>
      <c r="CF1386" s="17" t="s">
        <v>156</v>
      </c>
      <c r="CG1386" s="17">
        <v>45083</v>
      </c>
      <c r="CH1386" s="17" t="s">
        <v>156</v>
      </c>
      <c r="CI1386" s="16">
        <v>0</v>
      </c>
      <c r="CJ1386" s="10" t="s">
        <v>156</v>
      </c>
      <c r="CK1386" s="10" t="s">
        <v>156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45083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>
        <v>45104</v>
      </c>
      <c r="CX1386" s="10" t="s">
        <v>193</v>
      </c>
      <c r="CY1386" s="17" t="s">
        <v>156</v>
      </c>
      <c r="CZ1386" s="17" t="s">
        <v>156</v>
      </c>
      <c r="DA1386" s="17">
        <v>45083</v>
      </c>
      <c r="DB1386" s="17">
        <v>45099</v>
      </c>
      <c r="DC1386" s="16">
        <v>4068</v>
      </c>
      <c r="DD1386" s="10" t="s">
        <v>3456</v>
      </c>
      <c r="DE1386" s="10" t="s">
        <v>230</v>
      </c>
      <c r="DF1386" s="18" t="s">
        <v>156</v>
      </c>
      <c r="DG1386" s="17">
        <v>45125</v>
      </c>
      <c r="DH1386" s="10" t="s">
        <v>156</v>
      </c>
      <c r="DI1386" s="17" t="s">
        <v>156</v>
      </c>
      <c r="DJ1386" s="17" t="s">
        <v>156</v>
      </c>
      <c r="DK1386" s="17">
        <v>45083</v>
      </c>
      <c r="DL1386" s="17" t="s">
        <v>156</v>
      </c>
      <c r="DM1386" s="16">
        <v>0</v>
      </c>
      <c r="DN1386" s="10" t="s">
        <v>156</v>
      </c>
      <c r="DO1386" s="10" t="s">
        <v>156</v>
      </c>
      <c r="DP1386" s="16">
        <v>24</v>
      </c>
      <c r="DQ1386" s="16">
        <v>12</v>
      </c>
      <c r="DR1386" s="11">
        <v>12</v>
      </c>
      <c r="DS1386" s="16">
        <v>24</v>
      </c>
      <c r="DT1386" s="16">
        <v>0</v>
      </c>
      <c r="DU1386" s="11" t="s">
        <v>181</v>
      </c>
      <c r="DV1386" s="11" t="s">
        <v>182</v>
      </c>
      <c r="DW1386" s="27" t="s">
        <v>156</v>
      </c>
      <c r="DX1386" s="27" t="s">
        <v>156</v>
      </c>
      <c r="DY1386" s="20" t="s">
        <v>2602</v>
      </c>
      <c r="DZ1386" s="16">
        <v>7</v>
      </c>
      <c r="EA1386" s="16">
        <v>55</v>
      </c>
      <c r="EB1386" s="27" t="s">
        <v>185</v>
      </c>
      <c r="EC1386" s="27" t="s">
        <v>185</v>
      </c>
      <c r="ED1386" s="27" t="s">
        <v>182</v>
      </c>
      <c r="EE1386" s="29">
        <v>45084.012673611112</v>
      </c>
      <c r="EF1386" s="28" t="s">
        <v>186</v>
      </c>
      <c r="EG1386" s="28" t="s">
        <v>156</v>
      </c>
      <c r="EH1386" s="28" t="s">
        <v>187</v>
      </c>
      <c r="EI1386" s="29">
        <v>45114.432696759257</v>
      </c>
      <c r="EJ1386" s="28" t="s">
        <v>387</v>
      </c>
      <c r="EK1386" s="28" t="s">
        <v>388</v>
      </c>
      <c r="EL1386" s="28" t="s">
        <v>190</v>
      </c>
      <c r="EM1386" s="45" t="s">
        <v>3713</v>
      </c>
      <c r="EN1386" s="46" t="str">
        <f t="shared" si="148"/>
        <v>344H070B</v>
      </c>
      <c r="EO1386" s="47">
        <f t="shared" si="149"/>
        <v>45183</v>
      </c>
      <c r="EP1386" s="47">
        <f t="shared" si="150"/>
        <v>45104</v>
      </c>
      <c r="EQ1386" s="48" t="str">
        <f t="shared" ca="1" si="151"/>
        <v>Past</v>
      </c>
      <c r="ER1386" s="49">
        <f t="shared" si="152"/>
        <v>79</v>
      </c>
      <c r="ES1386" s="50"/>
      <c r="ET1386" s="51">
        <f t="shared" si="153"/>
        <v>79</v>
      </c>
      <c r="EU1386" s="52">
        <f t="shared" si="154"/>
        <v>321372</v>
      </c>
      <c r="EV1386" s="46"/>
      <c r="EW1386" s="23" t="s">
        <v>3714</v>
      </c>
    </row>
    <row r="1387" spans="1:153" ht="14.25" customHeight="1">
      <c r="A1387" s="8">
        <v>1380</v>
      </c>
      <c r="B1387" s="9" t="s">
        <v>3316</v>
      </c>
      <c r="C1387" s="10" t="s">
        <v>142</v>
      </c>
      <c r="D1387" s="10" t="s">
        <v>143</v>
      </c>
      <c r="E1387" s="10" t="s">
        <v>142</v>
      </c>
      <c r="F1387" s="9" t="s">
        <v>144</v>
      </c>
      <c r="G1387" s="10" t="s">
        <v>432</v>
      </c>
      <c r="H1387" s="9" t="s">
        <v>433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259</v>
      </c>
      <c r="S1387" s="9" t="s">
        <v>154</v>
      </c>
      <c r="T1387" s="9" t="s">
        <v>260</v>
      </c>
      <c r="U1387" s="9" t="s">
        <v>337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3347</v>
      </c>
      <c r="AA1387" s="9" t="s">
        <v>262</v>
      </c>
      <c r="AB1387" s="12" t="s">
        <v>263</v>
      </c>
      <c r="AC1387" s="10" t="s">
        <v>3348</v>
      </c>
      <c r="AD1387" s="9" t="s">
        <v>262</v>
      </c>
      <c r="AE1387" s="13" t="s">
        <v>263</v>
      </c>
      <c r="AF1387" s="14" t="s">
        <v>220</v>
      </c>
      <c r="AG1387" s="10" t="s">
        <v>3455</v>
      </c>
      <c r="AH1387" s="11" t="s">
        <v>256</v>
      </c>
      <c r="AI1387" s="11" t="s">
        <v>223</v>
      </c>
      <c r="AJ1387" s="10" t="s">
        <v>257</v>
      </c>
      <c r="AK1387" s="11" t="s">
        <v>223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3.6</v>
      </c>
      <c r="AU1387" s="10" t="s">
        <v>206</v>
      </c>
      <c r="AV1387" s="16">
        <v>9000</v>
      </c>
      <c r="AW1387" s="16">
        <v>9000</v>
      </c>
      <c r="AX1387" s="16">
        <v>0</v>
      </c>
      <c r="AY1387" s="16">
        <v>0</v>
      </c>
      <c r="AZ1387" s="16">
        <v>0</v>
      </c>
      <c r="BA1387" s="17">
        <v>45275</v>
      </c>
      <c r="BB1387" s="30" t="s">
        <v>175</v>
      </c>
      <c r="BC1387" s="18">
        <v>45119</v>
      </c>
      <c r="BD1387" s="17">
        <v>45442</v>
      </c>
      <c r="BE1387" s="17">
        <v>45474</v>
      </c>
      <c r="BF1387" s="17">
        <v>45245</v>
      </c>
      <c r="BG1387" s="10">
        <v>86254102</v>
      </c>
      <c r="BH1387" s="9" t="s">
        <v>319</v>
      </c>
      <c r="BI1387" s="19">
        <v>45292</v>
      </c>
      <c r="BJ1387" s="20">
        <v>45292</v>
      </c>
      <c r="BK1387" s="16">
        <v>1000</v>
      </c>
      <c r="BL1387" s="16">
        <v>3600</v>
      </c>
      <c r="BM1387" s="9" t="s">
        <v>177</v>
      </c>
      <c r="BN1387" s="9" t="s">
        <v>470</v>
      </c>
      <c r="BO1387" s="9" t="s">
        <v>156</v>
      </c>
      <c r="BP1387" s="17">
        <v>45360</v>
      </c>
      <c r="BQ1387" s="17" t="s">
        <v>156</v>
      </c>
      <c r="BR1387" s="17">
        <v>45360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45118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 t="s">
        <v>156</v>
      </c>
      <c r="CD1387" s="10" t="s">
        <v>156</v>
      </c>
      <c r="CE1387" s="17" t="s">
        <v>156</v>
      </c>
      <c r="CF1387" s="17" t="s">
        <v>156</v>
      </c>
      <c r="CG1387" s="17">
        <v>45118</v>
      </c>
      <c r="CH1387" s="17" t="s">
        <v>156</v>
      </c>
      <c r="CI1387" s="16">
        <v>0</v>
      </c>
      <c r="CJ1387" s="10" t="s">
        <v>156</v>
      </c>
      <c r="CK1387" s="10" t="s">
        <v>156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45118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 t="s">
        <v>156</v>
      </c>
      <c r="CX1387" s="10" t="s">
        <v>193</v>
      </c>
      <c r="CY1387" s="17" t="s">
        <v>156</v>
      </c>
      <c r="CZ1387" s="17" t="s">
        <v>156</v>
      </c>
      <c r="DA1387" s="17">
        <v>45118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 t="s">
        <v>156</v>
      </c>
      <c r="DH1387" s="10" t="s">
        <v>156</v>
      </c>
      <c r="DI1387" s="17" t="s">
        <v>156</v>
      </c>
      <c r="DJ1387" s="17" t="s">
        <v>156</v>
      </c>
      <c r="DK1387" s="17">
        <v>45118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24</v>
      </c>
      <c r="DQ1387" s="16">
        <v>12</v>
      </c>
      <c r="DR1387" s="11">
        <v>12</v>
      </c>
      <c r="DS1387" s="16">
        <v>24</v>
      </c>
      <c r="DT1387" s="16">
        <v>0</v>
      </c>
      <c r="DU1387" s="11" t="s">
        <v>182</v>
      </c>
      <c r="DV1387" s="11" t="s">
        <v>182</v>
      </c>
      <c r="DW1387" s="27" t="s">
        <v>156</v>
      </c>
      <c r="DX1387" s="27" t="s">
        <v>156</v>
      </c>
      <c r="DY1387" s="20" t="s">
        <v>3440</v>
      </c>
      <c r="DZ1387" s="16">
        <v>7</v>
      </c>
      <c r="EA1387" s="16">
        <v>55</v>
      </c>
      <c r="EB1387" s="27" t="s">
        <v>185</v>
      </c>
      <c r="EC1387" s="27" t="s">
        <v>185</v>
      </c>
      <c r="ED1387" s="27" t="s">
        <v>182</v>
      </c>
      <c r="EE1387" s="29">
        <v>45118.979687500003</v>
      </c>
      <c r="EF1387" s="28" t="s">
        <v>186</v>
      </c>
      <c r="EG1387" s="28" t="s">
        <v>156</v>
      </c>
      <c r="EH1387" s="28" t="s">
        <v>187</v>
      </c>
      <c r="EI1387" s="29">
        <v>45118.979687500003</v>
      </c>
      <c r="EJ1387" s="28" t="s">
        <v>186</v>
      </c>
      <c r="EK1387" s="28" t="s">
        <v>156</v>
      </c>
      <c r="EL1387" s="28" t="s">
        <v>187</v>
      </c>
      <c r="EM1387" s="45" t="s">
        <v>3713</v>
      </c>
      <c r="EN1387" s="46" t="str">
        <f t="shared" si="148"/>
        <v>344H070B</v>
      </c>
      <c r="EO1387" s="47">
        <f t="shared" si="149"/>
        <v>45298</v>
      </c>
      <c r="EP1387" s="47" t="str">
        <f t="shared" si="150"/>
        <v/>
      </c>
      <c r="EQ1387" s="48" t="str">
        <f t="shared" ca="1" si="151"/>
        <v>Y</v>
      </c>
      <c r="ER1387" s="49" t="str">
        <f t="shared" si="152"/>
        <v/>
      </c>
      <c r="ES1387" s="50"/>
      <c r="ET1387" s="51" t="str">
        <f t="shared" si="153"/>
        <v/>
      </c>
      <c r="EU1387" s="52" t="str">
        <f t="shared" si="154"/>
        <v/>
      </c>
      <c r="EV1387" s="46"/>
      <c r="EW1387" s="23" t="s">
        <v>3721</v>
      </c>
    </row>
    <row r="1388" spans="1:153" ht="14.25" customHeight="1">
      <c r="A1388" s="8">
        <v>1381</v>
      </c>
      <c r="B1388" s="9" t="s">
        <v>3316</v>
      </c>
      <c r="C1388" s="10" t="s">
        <v>142</v>
      </c>
      <c r="D1388" s="10" t="s">
        <v>143</v>
      </c>
      <c r="E1388" s="10" t="s">
        <v>142</v>
      </c>
      <c r="F1388" s="9" t="s">
        <v>144</v>
      </c>
      <c r="G1388" s="10" t="s">
        <v>432</v>
      </c>
      <c r="H1388" s="9" t="s">
        <v>433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259</v>
      </c>
      <c r="S1388" s="9" t="s">
        <v>154</v>
      </c>
      <c r="T1388" s="9" t="s">
        <v>260</v>
      </c>
      <c r="U1388" s="9" t="s">
        <v>337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3347</v>
      </c>
      <c r="AA1388" s="9" t="s">
        <v>262</v>
      </c>
      <c r="AB1388" s="12" t="s">
        <v>263</v>
      </c>
      <c r="AC1388" s="10" t="s">
        <v>3348</v>
      </c>
      <c r="AD1388" s="9" t="s">
        <v>262</v>
      </c>
      <c r="AE1388" s="13" t="s">
        <v>263</v>
      </c>
      <c r="AF1388" s="14" t="s">
        <v>220</v>
      </c>
      <c r="AG1388" s="10" t="s">
        <v>3455</v>
      </c>
      <c r="AH1388" s="11" t="s">
        <v>256</v>
      </c>
      <c r="AI1388" s="11" t="s">
        <v>223</v>
      </c>
      <c r="AJ1388" s="10" t="s">
        <v>257</v>
      </c>
      <c r="AK1388" s="11" t="s">
        <v>223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3.6</v>
      </c>
      <c r="AU1388" s="10" t="s">
        <v>206</v>
      </c>
      <c r="AV1388" s="16">
        <v>9000</v>
      </c>
      <c r="AW1388" s="16">
        <v>9000</v>
      </c>
      <c r="AX1388" s="16">
        <v>0</v>
      </c>
      <c r="AY1388" s="16">
        <v>0</v>
      </c>
      <c r="AZ1388" s="16">
        <v>0</v>
      </c>
      <c r="BA1388" s="17">
        <v>45275</v>
      </c>
      <c r="BB1388" s="30" t="s">
        <v>175</v>
      </c>
      <c r="BC1388" s="18">
        <v>45119</v>
      </c>
      <c r="BD1388" s="17">
        <v>45442</v>
      </c>
      <c r="BE1388" s="17">
        <v>45474</v>
      </c>
      <c r="BF1388" s="17">
        <v>45245</v>
      </c>
      <c r="BG1388" s="10">
        <v>86254103</v>
      </c>
      <c r="BH1388" s="9" t="s">
        <v>321</v>
      </c>
      <c r="BI1388" s="19">
        <v>45292</v>
      </c>
      <c r="BJ1388" s="20">
        <v>45306</v>
      </c>
      <c r="BK1388" s="16">
        <v>900</v>
      </c>
      <c r="BL1388" s="16">
        <v>3240</v>
      </c>
      <c r="BM1388" s="9" t="s">
        <v>177</v>
      </c>
      <c r="BN1388" s="9" t="s">
        <v>470</v>
      </c>
      <c r="BO1388" s="9" t="s">
        <v>156</v>
      </c>
      <c r="BP1388" s="17">
        <v>45374</v>
      </c>
      <c r="BQ1388" s="17" t="s">
        <v>156</v>
      </c>
      <c r="BR1388" s="17">
        <v>45374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>
        <v>45118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 t="s">
        <v>156</v>
      </c>
      <c r="CD1388" s="10" t="s">
        <v>156</v>
      </c>
      <c r="CE1388" s="17" t="s">
        <v>156</v>
      </c>
      <c r="CF1388" s="17" t="s">
        <v>156</v>
      </c>
      <c r="CG1388" s="17">
        <v>45118</v>
      </c>
      <c r="CH1388" s="17" t="s">
        <v>156</v>
      </c>
      <c r="CI1388" s="16">
        <v>0</v>
      </c>
      <c r="CJ1388" s="10" t="s">
        <v>156</v>
      </c>
      <c r="CK1388" s="10" t="s">
        <v>156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>
        <v>45118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 t="s">
        <v>156</v>
      </c>
      <c r="CX1388" s="10" t="s">
        <v>193</v>
      </c>
      <c r="CY1388" s="17" t="s">
        <v>156</v>
      </c>
      <c r="CZ1388" s="17" t="s">
        <v>156</v>
      </c>
      <c r="DA1388" s="17">
        <v>45118</v>
      </c>
      <c r="DB1388" s="17" t="s">
        <v>156</v>
      </c>
      <c r="DC1388" s="16">
        <v>0</v>
      </c>
      <c r="DD1388" s="10" t="s">
        <v>156</v>
      </c>
      <c r="DE1388" s="10" t="s">
        <v>156</v>
      </c>
      <c r="DF1388" s="18" t="s">
        <v>156</v>
      </c>
      <c r="DG1388" s="17" t="s">
        <v>156</v>
      </c>
      <c r="DH1388" s="10" t="s">
        <v>156</v>
      </c>
      <c r="DI1388" s="17" t="s">
        <v>156</v>
      </c>
      <c r="DJ1388" s="17" t="s">
        <v>156</v>
      </c>
      <c r="DK1388" s="17">
        <v>45118</v>
      </c>
      <c r="DL1388" s="17" t="s">
        <v>156</v>
      </c>
      <c r="DM1388" s="16">
        <v>0</v>
      </c>
      <c r="DN1388" s="10" t="s">
        <v>156</v>
      </c>
      <c r="DO1388" s="10" t="s">
        <v>156</v>
      </c>
      <c r="DP1388" s="16">
        <v>24</v>
      </c>
      <c r="DQ1388" s="16">
        <v>12</v>
      </c>
      <c r="DR1388" s="11">
        <v>12</v>
      </c>
      <c r="DS1388" s="16">
        <v>24</v>
      </c>
      <c r="DT1388" s="16">
        <v>0</v>
      </c>
      <c r="DU1388" s="11" t="s">
        <v>182</v>
      </c>
      <c r="DV1388" s="11" t="s">
        <v>182</v>
      </c>
      <c r="DW1388" s="27" t="s">
        <v>156</v>
      </c>
      <c r="DX1388" s="27" t="s">
        <v>156</v>
      </c>
      <c r="DY1388" s="20" t="s">
        <v>3353</v>
      </c>
      <c r="DZ1388" s="16">
        <v>7</v>
      </c>
      <c r="EA1388" s="16">
        <v>55</v>
      </c>
      <c r="EB1388" s="27" t="s">
        <v>185</v>
      </c>
      <c r="EC1388" s="27" t="s">
        <v>185</v>
      </c>
      <c r="ED1388" s="27" t="s">
        <v>182</v>
      </c>
      <c r="EE1388" s="29">
        <v>45118.979687500003</v>
      </c>
      <c r="EF1388" s="28" t="s">
        <v>186</v>
      </c>
      <c r="EG1388" s="28" t="s">
        <v>156</v>
      </c>
      <c r="EH1388" s="28" t="s">
        <v>187</v>
      </c>
      <c r="EI1388" s="29">
        <v>45118.979687500003</v>
      </c>
      <c r="EJ1388" s="28" t="s">
        <v>186</v>
      </c>
      <c r="EK1388" s="28" t="s">
        <v>156</v>
      </c>
      <c r="EL1388" s="28" t="s">
        <v>187</v>
      </c>
      <c r="EM1388" s="45" t="s">
        <v>3713</v>
      </c>
      <c r="EN1388" s="46" t="str">
        <f t="shared" si="148"/>
        <v>344H070B</v>
      </c>
      <c r="EO1388" s="47">
        <f t="shared" si="149"/>
        <v>45312</v>
      </c>
      <c r="EP1388" s="47" t="str">
        <f t="shared" si="150"/>
        <v/>
      </c>
      <c r="EQ1388" s="48" t="str">
        <f t="shared" ca="1" si="151"/>
        <v>Y</v>
      </c>
      <c r="ER1388" s="49" t="str">
        <f t="shared" si="152"/>
        <v/>
      </c>
      <c r="ES1388" s="50"/>
      <c r="ET1388" s="51" t="str">
        <f t="shared" si="153"/>
        <v/>
      </c>
      <c r="EU1388" s="52" t="str">
        <f t="shared" si="154"/>
        <v/>
      </c>
      <c r="EV1388" s="46"/>
      <c r="EW1388" s="23" t="s">
        <v>3721</v>
      </c>
    </row>
    <row r="1389" spans="1:153" ht="14.25" customHeight="1">
      <c r="A1389" s="8">
        <v>1382</v>
      </c>
      <c r="B1389" s="9" t="s">
        <v>3316</v>
      </c>
      <c r="C1389" s="10" t="s">
        <v>142</v>
      </c>
      <c r="D1389" s="10" t="s">
        <v>143</v>
      </c>
      <c r="E1389" s="10" t="s">
        <v>142</v>
      </c>
      <c r="F1389" s="9" t="s">
        <v>144</v>
      </c>
      <c r="G1389" s="10" t="s">
        <v>432</v>
      </c>
      <c r="H1389" s="9" t="s">
        <v>433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259</v>
      </c>
      <c r="S1389" s="9" t="s">
        <v>154</v>
      </c>
      <c r="T1389" s="9" t="s">
        <v>260</v>
      </c>
      <c r="U1389" s="9" t="s">
        <v>337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3347</v>
      </c>
      <c r="AA1389" s="9" t="s">
        <v>262</v>
      </c>
      <c r="AB1389" s="12" t="s">
        <v>263</v>
      </c>
      <c r="AC1389" s="10" t="s">
        <v>3348</v>
      </c>
      <c r="AD1389" s="9" t="s">
        <v>262</v>
      </c>
      <c r="AE1389" s="13" t="s">
        <v>263</v>
      </c>
      <c r="AF1389" s="14" t="s">
        <v>220</v>
      </c>
      <c r="AG1389" s="10" t="s">
        <v>3455</v>
      </c>
      <c r="AH1389" s="11" t="s">
        <v>256</v>
      </c>
      <c r="AI1389" s="11" t="s">
        <v>223</v>
      </c>
      <c r="AJ1389" s="10" t="s">
        <v>257</v>
      </c>
      <c r="AK1389" s="11" t="s">
        <v>223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3.6</v>
      </c>
      <c r="AU1389" s="10" t="s">
        <v>206</v>
      </c>
      <c r="AV1389" s="16">
        <v>9000</v>
      </c>
      <c r="AW1389" s="16">
        <v>9000</v>
      </c>
      <c r="AX1389" s="16">
        <v>0</v>
      </c>
      <c r="AY1389" s="16">
        <v>0</v>
      </c>
      <c r="AZ1389" s="16">
        <v>0</v>
      </c>
      <c r="BA1389" s="17">
        <v>45275</v>
      </c>
      <c r="BB1389" s="30" t="s">
        <v>175</v>
      </c>
      <c r="BC1389" s="18">
        <v>45119</v>
      </c>
      <c r="BD1389" s="17">
        <v>45442</v>
      </c>
      <c r="BE1389" s="17">
        <v>45474</v>
      </c>
      <c r="BF1389" s="17">
        <v>45245</v>
      </c>
      <c r="BG1389" s="10">
        <v>86254104</v>
      </c>
      <c r="BH1389" s="9" t="s">
        <v>258</v>
      </c>
      <c r="BI1389" s="19">
        <v>45292</v>
      </c>
      <c r="BJ1389" s="20">
        <v>45320</v>
      </c>
      <c r="BK1389" s="16">
        <v>950</v>
      </c>
      <c r="BL1389" s="16">
        <v>3420</v>
      </c>
      <c r="BM1389" s="9" t="s">
        <v>177</v>
      </c>
      <c r="BN1389" s="9" t="s">
        <v>470</v>
      </c>
      <c r="BO1389" s="9" t="s">
        <v>156</v>
      </c>
      <c r="BP1389" s="17">
        <v>45388</v>
      </c>
      <c r="BQ1389" s="17" t="s">
        <v>156</v>
      </c>
      <c r="BR1389" s="17">
        <v>45388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45118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 t="s">
        <v>156</v>
      </c>
      <c r="CD1389" s="10" t="s">
        <v>156</v>
      </c>
      <c r="CE1389" s="17" t="s">
        <v>156</v>
      </c>
      <c r="CF1389" s="17" t="s">
        <v>156</v>
      </c>
      <c r="CG1389" s="17">
        <v>45118</v>
      </c>
      <c r="CH1389" s="17" t="s">
        <v>156</v>
      </c>
      <c r="CI1389" s="16">
        <v>0</v>
      </c>
      <c r="CJ1389" s="10" t="s">
        <v>156</v>
      </c>
      <c r="CK1389" s="10" t="s">
        <v>156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45118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 t="s">
        <v>156</v>
      </c>
      <c r="CX1389" s="10" t="s">
        <v>193</v>
      </c>
      <c r="CY1389" s="17" t="s">
        <v>156</v>
      </c>
      <c r="CZ1389" s="17" t="s">
        <v>156</v>
      </c>
      <c r="DA1389" s="17">
        <v>45118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 t="s">
        <v>156</v>
      </c>
      <c r="DH1389" s="10" t="s">
        <v>156</v>
      </c>
      <c r="DI1389" s="17" t="s">
        <v>156</v>
      </c>
      <c r="DJ1389" s="17" t="s">
        <v>156</v>
      </c>
      <c r="DK1389" s="17">
        <v>45118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24</v>
      </c>
      <c r="DQ1389" s="16">
        <v>12</v>
      </c>
      <c r="DR1389" s="11">
        <v>12</v>
      </c>
      <c r="DS1389" s="16">
        <v>24</v>
      </c>
      <c r="DT1389" s="16">
        <v>0</v>
      </c>
      <c r="DU1389" s="11" t="s">
        <v>182</v>
      </c>
      <c r="DV1389" s="11" t="s">
        <v>182</v>
      </c>
      <c r="DW1389" s="27" t="s">
        <v>156</v>
      </c>
      <c r="DX1389" s="27" t="s">
        <v>156</v>
      </c>
      <c r="DY1389" s="20" t="s">
        <v>3363</v>
      </c>
      <c r="DZ1389" s="16">
        <v>7</v>
      </c>
      <c r="EA1389" s="16">
        <v>55</v>
      </c>
      <c r="EB1389" s="27" t="s">
        <v>185</v>
      </c>
      <c r="EC1389" s="27" t="s">
        <v>185</v>
      </c>
      <c r="ED1389" s="27" t="s">
        <v>182</v>
      </c>
      <c r="EE1389" s="29">
        <v>45118.979687500003</v>
      </c>
      <c r="EF1389" s="28" t="s">
        <v>186</v>
      </c>
      <c r="EG1389" s="28" t="s">
        <v>156</v>
      </c>
      <c r="EH1389" s="28" t="s">
        <v>187</v>
      </c>
      <c r="EI1389" s="29">
        <v>45118.979687500003</v>
      </c>
      <c r="EJ1389" s="28" t="s">
        <v>186</v>
      </c>
      <c r="EK1389" s="28" t="s">
        <v>156</v>
      </c>
      <c r="EL1389" s="28" t="s">
        <v>187</v>
      </c>
      <c r="EM1389" s="45" t="s">
        <v>3713</v>
      </c>
      <c r="EN1389" s="46" t="str">
        <f t="shared" si="148"/>
        <v>344H070B</v>
      </c>
      <c r="EO1389" s="47">
        <f t="shared" si="149"/>
        <v>45326</v>
      </c>
      <c r="EP1389" s="47" t="str">
        <f t="shared" si="150"/>
        <v/>
      </c>
      <c r="EQ1389" s="48" t="str">
        <f t="shared" ca="1" si="151"/>
        <v>Y</v>
      </c>
      <c r="ER1389" s="49" t="str">
        <f t="shared" si="152"/>
        <v/>
      </c>
      <c r="ES1389" s="50"/>
      <c r="ET1389" s="51" t="str">
        <f t="shared" si="153"/>
        <v/>
      </c>
      <c r="EU1389" s="52" t="str">
        <f t="shared" si="154"/>
        <v/>
      </c>
      <c r="EV1389" s="46"/>
      <c r="EW1389" s="23" t="s">
        <v>3721</v>
      </c>
    </row>
    <row r="1390" spans="1:153" ht="14.25" customHeight="1">
      <c r="A1390" s="8">
        <v>1383</v>
      </c>
      <c r="B1390" s="9" t="s">
        <v>3316</v>
      </c>
      <c r="C1390" s="10" t="s">
        <v>142</v>
      </c>
      <c r="D1390" s="10" t="s">
        <v>143</v>
      </c>
      <c r="E1390" s="10" t="s">
        <v>142</v>
      </c>
      <c r="F1390" s="9" t="s">
        <v>144</v>
      </c>
      <c r="G1390" s="10" t="s">
        <v>432</v>
      </c>
      <c r="H1390" s="9" t="s">
        <v>433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259</v>
      </c>
      <c r="S1390" s="9" t="s">
        <v>154</v>
      </c>
      <c r="T1390" s="9" t="s">
        <v>260</v>
      </c>
      <c r="U1390" s="9" t="s">
        <v>337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3347</v>
      </c>
      <c r="AA1390" s="9" t="s">
        <v>262</v>
      </c>
      <c r="AB1390" s="12" t="s">
        <v>263</v>
      </c>
      <c r="AC1390" s="10" t="s">
        <v>3348</v>
      </c>
      <c r="AD1390" s="9" t="s">
        <v>262</v>
      </c>
      <c r="AE1390" s="13" t="s">
        <v>263</v>
      </c>
      <c r="AF1390" s="14" t="s">
        <v>220</v>
      </c>
      <c r="AG1390" s="10" t="s">
        <v>3455</v>
      </c>
      <c r="AH1390" s="11" t="s">
        <v>256</v>
      </c>
      <c r="AI1390" s="11" t="s">
        <v>223</v>
      </c>
      <c r="AJ1390" s="10" t="s">
        <v>257</v>
      </c>
      <c r="AK1390" s="11" t="s">
        <v>223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3.6</v>
      </c>
      <c r="AU1390" s="10" t="s">
        <v>206</v>
      </c>
      <c r="AV1390" s="16">
        <v>9000</v>
      </c>
      <c r="AW1390" s="16">
        <v>9000</v>
      </c>
      <c r="AX1390" s="16">
        <v>0</v>
      </c>
      <c r="AY1390" s="16">
        <v>0</v>
      </c>
      <c r="AZ1390" s="16">
        <v>0</v>
      </c>
      <c r="BA1390" s="17">
        <v>45275</v>
      </c>
      <c r="BB1390" s="30" t="s">
        <v>175</v>
      </c>
      <c r="BC1390" s="18" t="s">
        <v>156</v>
      </c>
      <c r="BD1390" s="17">
        <v>45442</v>
      </c>
      <c r="BE1390" s="17">
        <v>45474</v>
      </c>
      <c r="BF1390" s="17">
        <v>45245</v>
      </c>
      <c r="BG1390" s="10">
        <v>85854800</v>
      </c>
      <c r="BH1390" s="9" t="s">
        <v>303</v>
      </c>
      <c r="BI1390" s="19">
        <v>45323</v>
      </c>
      <c r="BJ1390" s="20">
        <v>45327</v>
      </c>
      <c r="BK1390" s="16">
        <v>0</v>
      </c>
      <c r="BL1390" s="16">
        <v>0</v>
      </c>
      <c r="BM1390" s="9" t="s">
        <v>177</v>
      </c>
      <c r="BN1390" s="9" t="s">
        <v>470</v>
      </c>
      <c r="BO1390" s="9" t="s">
        <v>156</v>
      </c>
      <c r="BP1390" s="17">
        <v>45395</v>
      </c>
      <c r="BQ1390" s="17" t="s">
        <v>156</v>
      </c>
      <c r="BR1390" s="17">
        <v>45395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45083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 t="s">
        <v>156</v>
      </c>
      <c r="CD1390" s="10" t="s">
        <v>3065</v>
      </c>
      <c r="CE1390" s="17" t="s">
        <v>156</v>
      </c>
      <c r="CF1390" s="17" t="s">
        <v>156</v>
      </c>
      <c r="CG1390" s="17">
        <v>45083</v>
      </c>
      <c r="CH1390" s="17" t="s">
        <v>156</v>
      </c>
      <c r="CI1390" s="16">
        <v>0</v>
      </c>
      <c r="CJ1390" s="10" t="s">
        <v>156</v>
      </c>
      <c r="CK1390" s="10" t="s">
        <v>156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45083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 t="s">
        <v>156</v>
      </c>
      <c r="CX1390" s="10" t="s">
        <v>3457</v>
      </c>
      <c r="CY1390" s="17" t="s">
        <v>156</v>
      </c>
      <c r="CZ1390" s="17" t="s">
        <v>156</v>
      </c>
      <c r="DA1390" s="17">
        <v>45083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 t="s">
        <v>156</v>
      </c>
      <c r="DH1390" s="10" t="s">
        <v>3458</v>
      </c>
      <c r="DI1390" s="17" t="s">
        <v>156</v>
      </c>
      <c r="DJ1390" s="17" t="s">
        <v>156</v>
      </c>
      <c r="DK1390" s="17">
        <v>45083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24</v>
      </c>
      <c r="DQ1390" s="16">
        <v>12</v>
      </c>
      <c r="DR1390" s="11">
        <v>12</v>
      </c>
      <c r="DS1390" s="16">
        <v>24</v>
      </c>
      <c r="DT1390" s="16">
        <v>0</v>
      </c>
      <c r="DU1390" s="11" t="s">
        <v>3357</v>
      </c>
      <c r="DV1390" s="11" t="s">
        <v>182</v>
      </c>
      <c r="DW1390" s="27" t="s">
        <v>156</v>
      </c>
      <c r="DX1390" s="27" t="s">
        <v>156</v>
      </c>
      <c r="DY1390" s="20" t="s">
        <v>3323</v>
      </c>
      <c r="DZ1390" s="16">
        <v>7</v>
      </c>
      <c r="EA1390" s="16">
        <v>55</v>
      </c>
      <c r="EB1390" s="27" t="s">
        <v>185</v>
      </c>
      <c r="EC1390" s="27" t="s">
        <v>185</v>
      </c>
      <c r="ED1390" s="27" t="s">
        <v>182</v>
      </c>
      <c r="EE1390" s="29">
        <v>45084.012673611112</v>
      </c>
      <c r="EF1390" s="28" t="s">
        <v>186</v>
      </c>
      <c r="EG1390" s="28" t="s">
        <v>156</v>
      </c>
      <c r="EH1390" s="28" t="s">
        <v>187</v>
      </c>
      <c r="EI1390" s="29">
        <v>45118.979687500003</v>
      </c>
      <c r="EJ1390" s="28" t="s">
        <v>186</v>
      </c>
      <c r="EK1390" s="28" t="s">
        <v>156</v>
      </c>
      <c r="EL1390" s="28" t="s">
        <v>187</v>
      </c>
      <c r="EM1390" s="45" t="s">
        <v>3713</v>
      </c>
      <c r="EN1390" s="46" t="str">
        <f t="shared" si="148"/>
        <v>344H070B</v>
      </c>
      <c r="EO1390" s="47">
        <f t="shared" si="149"/>
        <v>45333</v>
      </c>
      <c r="EP1390" s="47" t="str">
        <f t="shared" si="150"/>
        <v/>
      </c>
      <c r="EQ1390" s="48" t="str">
        <f t="shared" ca="1" si="151"/>
        <v>Y</v>
      </c>
      <c r="ER1390" s="49" t="str">
        <f t="shared" si="152"/>
        <v/>
      </c>
      <c r="ES1390" s="50"/>
      <c r="ET1390" s="51" t="str">
        <f t="shared" si="153"/>
        <v/>
      </c>
      <c r="EU1390" s="52" t="str">
        <f t="shared" si="154"/>
        <v/>
      </c>
      <c r="EV1390" s="46"/>
      <c r="EW1390" s="23" t="s">
        <v>3721</v>
      </c>
    </row>
    <row r="1391" spans="1:153" ht="14.25" customHeight="1">
      <c r="A1391" s="8">
        <v>1384</v>
      </c>
      <c r="B1391" s="9" t="s">
        <v>3316</v>
      </c>
      <c r="C1391" s="10" t="s">
        <v>142</v>
      </c>
      <c r="D1391" s="10" t="s">
        <v>143</v>
      </c>
      <c r="E1391" s="10" t="s">
        <v>142</v>
      </c>
      <c r="F1391" s="9" t="s">
        <v>144</v>
      </c>
      <c r="G1391" s="10" t="s">
        <v>432</v>
      </c>
      <c r="H1391" s="9" t="s">
        <v>433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259</v>
      </c>
      <c r="S1391" s="9" t="s">
        <v>154</v>
      </c>
      <c r="T1391" s="9" t="s">
        <v>260</v>
      </c>
      <c r="U1391" s="9" t="s">
        <v>337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3347</v>
      </c>
      <c r="AA1391" s="9" t="s">
        <v>262</v>
      </c>
      <c r="AB1391" s="12" t="s">
        <v>263</v>
      </c>
      <c r="AC1391" s="10" t="s">
        <v>3348</v>
      </c>
      <c r="AD1391" s="9" t="s">
        <v>262</v>
      </c>
      <c r="AE1391" s="13" t="s">
        <v>263</v>
      </c>
      <c r="AF1391" s="14" t="s">
        <v>220</v>
      </c>
      <c r="AG1391" s="10" t="s">
        <v>3455</v>
      </c>
      <c r="AH1391" s="11" t="s">
        <v>256</v>
      </c>
      <c r="AI1391" s="11" t="s">
        <v>223</v>
      </c>
      <c r="AJ1391" s="10" t="s">
        <v>257</v>
      </c>
      <c r="AK1391" s="11" t="s">
        <v>223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3.6</v>
      </c>
      <c r="AU1391" s="10" t="s">
        <v>206</v>
      </c>
      <c r="AV1391" s="16">
        <v>9000</v>
      </c>
      <c r="AW1391" s="16">
        <v>9000</v>
      </c>
      <c r="AX1391" s="16">
        <v>0</v>
      </c>
      <c r="AY1391" s="16">
        <v>0</v>
      </c>
      <c r="AZ1391" s="16">
        <v>0</v>
      </c>
      <c r="BA1391" s="17">
        <v>45275</v>
      </c>
      <c r="BB1391" s="30" t="s">
        <v>175</v>
      </c>
      <c r="BC1391" s="18">
        <v>45119</v>
      </c>
      <c r="BD1391" s="17">
        <v>45442</v>
      </c>
      <c r="BE1391" s="17">
        <v>45474</v>
      </c>
      <c r="BF1391" s="17">
        <v>45245</v>
      </c>
      <c r="BG1391" s="10">
        <v>86254105</v>
      </c>
      <c r="BH1391" s="9" t="s">
        <v>247</v>
      </c>
      <c r="BI1391" s="19">
        <v>45323</v>
      </c>
      <c r="BJ1391" s="20">
        <v>45334</v>
      </c>
      <c r="BK1391" s="16">
        <v>1000</v>
      </c>
      <c r="BL1391" s="16">
        <v>3600</v>
      </c>
      <c r="BM1391" s="9" t="s">
        <v>177</v>
      </c>
      <c r="BN1391" s="9" t="s">
        <v>470</v>
      </c>
      <c r="BO1391" s="9" t="s">
        <v>156</v>
      </c>
      <c r="BP1391" s="17">
        <v>45402</v>
      </c>
      <c r="BQ1391" s="17" t="s">
        <v>156</v>
      </c>
      <c r="BR1391" s="17">
        <v>45402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45118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 t="s">
        <v>156</v>
      </c>
      <c r="CD1391" s="10" t="s">
        <v>156</v>
      </c>
      <c r="CE1391" s="17" t="s">
        <v>156</v>
      </c>
      <c r="CF1391" s="17" t="s">
        <v>156</v>
      </c>
      <c r="CG1391" s="17">
        <v>45118</v>
      </c>
      <c r="CH1391" s="17" t="s">
        <v>156</v>
      </c>
      <c r="CI1391" s="16">
        <v>0</v>
      </c>
      <c r="CJ1391" s="10" t="s">
        <v>156</v>
      </c>
      <c r="CK1391" s="10" t="s">
        <v>156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45118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 t="s">
        <v>156</v>
      </c>
      <c r="CX1391" s="10" t="s">
        <v>193</v>
      </c>
      <c r="CY1391" s="17" t="s">
        <v>156</v>
      </c>
      <c r="CZ1391" s="17" t="s">
        <v>156</v>
      </c>
      <c r="DA1391" s="17">
        <v>45118</v>
      </c>
      <c r="DB1391" s="17" t="s">
        <v>156</v>
      </c>
      <c r="DC1391" s="16">
        <v>0</v>
      </c>
      <c r="DD1391" s="10" t="s">
        <v>156</v>
      </c>
      <c r="DE1391" s="10" t="s">
        <v>156</v>
      </c>
      <c r="DF1391" s="18" t="s">
        <v>156</v>
      </c>
      <c r="DG1391" s="17" t="s">
        <v>156</v>
      </c>
      <c r="DH1391" s="10" t="s">
        <v>156</v>
      </c>
      <c r="DI1391" s="17" t="s">
        <v>156</v>
      </c>
      <c r="DJ1391" s="17" t="s">
        <v>156</v>
      </c>
      <c r="DK1391" s="17">
        <v>45118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24</v>
      </c>
      <c r="DQ1391" s="16">
        <v>12</v>
      </c>
      <c r="DR1391" s="11">
        <v>12</v>
      </c>
      <c r="DS1391" s="16">
        <v>24</v>
      </c>
      <c r="DT1391" s="16">
        <v>0</v>
      </c>
      <c r="DU1391" s="11" t="s">
        <v>182</v>
      </c>
      <c r="DV1391" s="11" t="s">
        <v>182</v>
      </c>
      <c r="DW1391" s="27" t="s">
        <v>156</v>
      </c>
      <c r="DX1391" s="27" t="s">
        <v>156</v>
      </c>
      <c r="DY1391" s="20" t="s">
        <v>3327</v>
      </c>
      <c r="DZ1391" s="16">
        <v>7</v>
      </c>
      <c r="EA1391" s="16">
        <v>55</v>
      </c>
      <c r="EB1391" s="27" t="s">
        <v>185</v>
      </c>
      <c r="EC1391" s="27" t="s">
        <v>185</v>
      </c>
      <c r="ED1391" s="27" t="s">
        <v>182</v>
      </c>
      <c r="EE1391" s="29">
        <v>45118.979687500003</v>
      </c>
      <c r="EF1391" s="28" t="s">
        <v>186</v>
      </c>
      <c r="EG1391" s="28" t="s">
        <v>156</v>
      </c>
      <c r="EH1391" s="28" t="s">
        <v>187</v>
      </c>
      <c r="EI1391" s="29">
        <v>45118.979687500003</v>
      </c>
      <c r="EJ1391" s="28" t="s">
        <v>186</v>
      </c>
      <c r="EK1391" s="28" t="s">
        <v>156</v>
      </c>
      <c r="EL1391" s="28" t="s">
        <v>187</v>
      </c>
      <c r="EM1391" s="45" t="s">
        <v>3713</v>
      </c>
      <c r="EN1391" s="46" t="str">
        <f t="shared" si="148"/>
        <v>344H070B</v>
      </c>
      <c r="EO1391" s="47">
        <f t="shared" si="149"/>
        <v>45340</v>
      </c>
      <c r="EP1391" s="47" t="str">
        <f t="shared" si="150"/>
        <v/>
      </c>
      <c r="EQ1391" s="48" t="str">
        <f t="shared" ca="1" si="151"/>
        <v>Y</v>
      </c>
      <c r="ER1391" s="49" t="str">
        <f t="shared" si="152"/>
        <v/>
      </c>
      <c r="ES1391" s="50"/>
      <c r="ET1391" s="51" t="str">
        <f t="shared" si="153"/>
        <v/>
      </c>
      <c r="EU1391" s="52" t="str">
        <f t="shared" si="154"/>
        <v/>
      </c>
      <c r="EV1391" s="46"/>
      <c r="EW1391" s="23" t="s">
        <v>3721</v>
      </c>
    </row>
    <row r="1392" spans="1:153" ht="14.25" customHeight="1">
      <c r="A1392" s="8">
        <v>1385</v>
      </c>
      <c r="B1392" s="9" t="s">
        <v>3316</v>
      </c>
      <c r="C1392" s="10" t="s">
        <v>142</v>
      </c>
      <c r="D1392" s="10" t="s">
        <v>143</v>
      </c>
      <c r="E1392" s="10" t="s">
        <v>142</v>
      </c>
      <c r="F1392" s="9" t="s">
        <v>144</v>
      </c>
      <c r="G1392" s="10" t="s">
        <v>432</v>
      </c>
      <c r="H1392" s="9" t="s">
        <v>433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259</v>
      </c>
      <c r="S1392" s="9" t="s">
        <v>154</v>
      </c>
      <c r="T1392" s="9" t="s">
        <v>260</v>
      </c>
      <c r="U1392" s="9" t="s">
        <v>337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3347</v>
      </c>
      <c r="AA1392" s="9" t="s">
        <v>262</v>
      </c>
      <c r="AB1392" s="12" t="s">
        <v>263</v>
      </c>
      <c r="AC1392" s="10" t="s">
        <v>3348</v>
      </c>
      <c r="AD1392" s="9" t="s">
        <v>262</v>
      </c>
      <c r="AE1392" s="13" t="s">
        <v>263</v>
      </c>
      <c r="AF1392" s="14" t="s">
        <v>220</v>
      </c>
      <c r="AG1392" s="10" t="s">
        <v>3455</v>
      </c>
      <c r="AH1392" s="11" t="s">
        <v>256</v>
      </c>
      <c r="AI1392" s="11" t="s">
        <v>223</v>
      </c>
      <c r="AJ1392" s="10" t="s">
        <v>257</v>
      </c>
      <c r="AK1392" s="11" t="s">
        <v>223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3.6</v>
      </c>
      <c r="AU1392" s="10" t="s">
        <v>206</v>
      </c>
      <c r="AV1392" s="16">
        <v>9000</v>
      </c>
      <c r="AW1392" s="16">
        <v>9000</v>
      </c>
      <c r="AX1392" s="16">
        <v>0</v>
      </c>
      <c r="AY1392" s="16">
        <v>0</v>
      </c>
      <c r="AZ1392" s="16">
        <v>0</v>
      </c>
      <c r="BA1392" s="17">
        <v>45275</v>
      </c>
      <c r="BB1392" s="30" t="s">
        <v>175</v>
      </c>
      <c r="BC1392" s="18">
        <v>45119</v>
      </c>
      <c r="BD1392" s="17">
        <v>45442</v>
      </c>
      <c r="BE1392" s="17">
        <v>45474</v>
      </c>
      <c r="BF1392" s="17">
        <v>45245</v>
      </c>
      <c r="BG1392" s="10">
        <v>86254106</v>
      </c>
      <c r="BH1392" s="9" t="s">
        <v>176</v>
      </c>
      <c r="BI1392" s="19">
        <v>45323</v>
      </c>
      <c r="BJ1392" s="20">
        <v>45348</v>
      </c>
      <c r="BK1392" s="16">
        <v>1000</v>
      </c>
      <c r="BL1392" s="16">
        <v>3600</v>
      </c>
      <c r="BM1392" s="9" t="s">
        <v>177</v>
      </c>
      <c r="BN1392" s="9" t="s">
        <v>470</v>
      </c>
      <c r="BO1392" s="9" t="s">
        <v>156</v>
      </c>
      <c r="BP1392" s="17">
        <v>45416</v>
      </c>
      <c r="BQ1392" s="17" t="s">
        <v>156</v>
      </c>
      <c r="BR1392" s="17">
        <v>45416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>
        <v>45118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 t="s">
        <v>156</v>
      </c>
      <c r="CD1392" s="10" t="s">
        <v>156</v>
      </c>
      <c r="CE1392" s="17" t="s">
        <v>156</v>
      </c>
      <c r="CF1392" s="17" t="s">
        <v>156</v>
      </c>
      <c r="CG1392" s="17">
        <v>45118</v>
      </c>
      <c r="CH1392" s="17" t="s">
        <v>156</v>
      </c>
      <c r="CI1392" s="16">
        <v>0</v>
      </c>
      <c r="CJ1392" s="10" t="s">
        <v>156</v>
      </c>
      <c r="CK1392" s="10" t="s">
        <v>156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>
        <v>45118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 t="s">
        <v>156</v>
      </c>
      <c r="CX1392" s="10" t="s">
        <v>193</v>
      </c>
      <c r="CY1392" s="17" t="s">
        <v>156</v>
      </c>
      <c r="CZ1392" s="17" t="s">
        <v>156</v>
      </c>
      <c r="DA1392" s="17">
        <v>45118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 t="s">
        <v>156</v>
      </c>
      <c r="DH1392" s="10" t="s">
        <v>156</v>
      </c>
      <c r="DI1392" s="17" t="s">
        <v>156</v>
      </c>
      <c r="DJ1392" s="17" t="s">
        <v>156</v>
      </c>
      <c r="DK1392" s="17">
        <v>45118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24</v>
      </c>
      <c r="DQ1392" s="16">
        <v>12</v>
      </c>
      <c r="DR1392" s="11">
        <v>12</v>
      </c>
      <c r="DS1392" s="16">
        <v>24</v>
      </c>
      <c r="DT1392" s="16">
        <v>0</v>
      </c>
      <c r="DU1392" s="11" t="s">
        <v>182</v>
      </c>
      <c r="DV1392" s="11" t="s">
        <v>182</v>
      </c>
      <c r="DW1392" s="27" t="s">
        <v>156</v>
      </c>
      <c r="DX1392" s="27" t="s">
        <v>156</v>
      </c>
      <c r="DY1392" s="20" t="s">
        <v>3328</v>
      </c>
      <c r="DZ1392" s="16">
        <v>7</v>
      </c>
      <c r="EA1392" s="16">
        <v>55</v>
      </c>
      <c r="EB1392" s="27" t="s">
        <v>185</v>
      </c>
      <c r="EC1392" s="27" t="s">
        <v>185</v>
      </c>
      <c r="ED1392" s="27" t="s">
        <v>182</v>
      </c>
      <c r="EE1392" s="29">
        <v>45118.979687500003</v>
      </c>
      <c r="EF1392" s="28" t="s">
        <v>186</v>
      </c>
      <c r="EG1392" s="28" t="s">
        <v>156</v>
      </c>
      <c r="EH1392" s="28" t="s">
        <v>187</v>
      </c>
      <c r="EI1392" s="29">
        <v>45118.979687500003</v>
      </c>
      <c r="EJ1392" s="28" t="s">
        <v>186</v>
      </c>
      <c r="EK1392" s="28" t="s">
        <v>156</v>
      </c>
      <c r="EL1392" s="28" t="s">
        <v>187</v>
      </c>
      <c r="EM1392" s="45" t="s">
        <v>3713</v>
      </c>
      <c r="EN1392" s="46" t="str">
        <f t="shared" si="148"/>
        <v>344H070B</v>
      </c>
      <c r="EO1392" s="47">
        <f t="shared" si="149"/>
        <v>45354</v>
      </c>
      <c r="EP1392" s="47" t="str">
        <f t="shared" si="150"/>
        <v/>
      </c>
      <c r="EQ1392" s="48" t="str">
        <f t="shared" ca="1" si="151"/>
        <v>Y</v>
      </c>
      <c r="ER1392" s="49" t="str">
        <f t="shared" si="152"/>
        <v/>
      </c>
      <c r="ES1392" s="50"/>
      <c r="ET1392" s="51" t="str">
        <f t="shared" si="153"/>
        <v/>
      </c>
      <c r="EU1392" s="52" t="str">
        <f t="shared" si="154"/>
        <v/>
      </c>
      <c r="EV1392" s="46"/>
      <c r="EW1392" s="23" t="s">
        <v>3721</v>
      </c>
    </row>
    <row r="1393" spans="1:153" ht="14.25" customHeight="1">
      <c r="A1393" s="8">
        <v>1386</v>
      </c>
      <c r="B1393" s="9" t="s">
        <v>3316</v>
      </c>
      <c r="C1393" s="10" t="s">
        <v>142</v>
      </c>
      <c r="D1393" s="10" t="s">
        <v>143</v>
      </c>
      <c r="E1393" s="10" t="s">
        <v>142</v>
      </c>
      <c r="F1393" s="9" t="s">
        <v>144</v>
      </c>
      <c r="G1393" s="10" t="s">
        <v>432</v>
      </c>
      <c r="H1393" s="9" t="s">
        <v>433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259</v>
      </c>
      <c r="S1393" s="9" t="s">
        <v>154</v>
      </c>
      <c r="T1393" s="9" t="s">
        <v>2225</v>
      </c>
      <c r="U1393" s="9" t="s">
        <v>337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3358</v>
      </c>
      <c r="AA1393" s="9" t="s">
        <v>293</v>
      </c>
      <c r="AB1393" s="12" t="s">
        <v>294</v>
      </c>
      <c r="AC1393" s="10" t="s">
        <v>3359</v>
      </c>
      <c r="AD1393" s="9" t="s">
        <v>293</v>
      </c>
      <c r="AE1393" s="13" t="s">
        <v>294</v>
      </c>
      <c r="AF1393" s="14" t="s">
        <v>442</v>
      </c>
      <c r="AG1393" s="10" t="s">
        <v>3459</v>
      </c>
      <c r="AH1393" s="11" t="s">
        <v>222</v>
      </c>
      <c r="AI1393" s="11" t="s">
        <v>223</v>
      </c>
      <c r="AJ1393" s="10" t="s">
        <v>224</v>
      </c>
      <c r="AK1393" s="11" t="s">
        <v>223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5.7</v>
      </c>
      <c r="AU1393" s="10" t="s">
        <v>142</v>
      </c>
      <c r="AV1393" s="16">
        <v>29750</v>
      </c>
      <c r="AW1393" s="16">
        <v>29750</v>
      </c>
      <c r="AX1393" s="16">
        <v>0</v>
      </c>
      <c r="AY1393" s="16">
        <v>3000</v>
      </c>
      <c r="AZ1393" s="16">
        <v>3000</v>
      </c>
      <c r="BA1393" s="17">
        <v>45275</v>
      </c>
      <c r="BB1393" s="30" t="s">
        <v>175</v>
      </c>
      <c r="BC1393" s="18">
        <v>45119</v>
      </c>
      <c r="BD1393" s="17">
        <v>45442</v>
      </c>
      <c r="BE1393" s="17">
        <v>45474</v>
      </c>
      <c r="BF1393" s="17">
        <v>45245</v>
      </c>
      <c r="BG1393" s="10">
        <v>85593323</v>
      </c>
      <c r="BH1393" s="9" t="s">
        <v>694</v>
      </c>
      <c r="BI1393" s="19">
        <v>45170</v>
      </c>
      <c r="BJ1393" s="20">
        <v>45173</v>
      </c>
      <c r="BK1393" s="16">
        <v>2076</v>
      </c>
      <c r="BL1393" s="16">
        <v>11833</v>
      </c>
      <c r="BM1393" s="9" t="s">
        <v>177</v>
      </c>
      <c r="BN1393" s="9" t="s">
        <v>436</v>
      </c>
      <c r="BO1393" s="9" t="s">
        <v>635</v>
      </c>
      <c r="BP1393" s="17">
        <v>45245</v>
      </c>
      <c r="BQ1393" s="17">
        <v>45245</v>
      </c>
      <c r="BR1393" s="17">
        <v>45254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45062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>
        <v>45104</v>
      </c>
      <c r="CD1393" s="10" t="s">
        <v>156</v>
      </c>
      <c r="CE1393" s="17" t="s">
        <v>156</v>
      </c>
      <c r="CF1393" s="17" t="s">
        <v>156</v>
      </c>
      <c r="CG1393" s="17">
        <v>45062</v>
      </c>
      <c r="CH1393" s="17">
        <v>45106</v>
      </c>
      <c r="CI1393" s="16">
        <v>1000</v>
      </c>
      <c r="CJ1393" s="10" t="s">
        <v>3460</v>
      </c>
      <c r="CK1393" s="10" t="s">
        <v>230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45062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>
        <v>45111</v>
      </c>
      <c r="CX1393" s="10" t="s">
        <v>3461</v>
      </c>
      <c r="CY1393" s="17" t="s">
        <v>156</v>
      </c>
      <c r="CZ1393" s="17" t="s">
        <v>156</v>
      </c>
      <c r="DA1393" s="17">
        <v>45062</v>
      </c>
      <c r="DB1393" s="17">
        <v>45106</v>
      </c>
      <c r="DC1393" s="16">
        <v>2076</v>
      </c>
      <c r="DD1393" s="10" t="s">
        <v>3462</v>
      </c>
      <c r="DE1393" s="10" t="s">
        <v>659</v>
      </c>
      <c r="DF1393" s="18" t="s">
        <v>156</v>
      </c>
      <c r="DG1393" s="17">
        <v>45118</v>
      </c>
      <c r="DH1393" s="10" t="s">
        <v>1891</v>
      </c>
      <c r="DI1393" s="17" t="s">
        <v>156</v>
      </c>
      <c r="DJ1393" s="17" t="s">
        <v>156</v>
      </c>
      <c r="DK1393" s="17">
        <v>45062</v>
      </c>
      <c r="DL1393" s="17">
        <v>45114</v>
      </c>
      <c r="DM1393" s="16">
        <v>2076</v>
      </c>
      <c r="DN1393" s="10" t="s">
        <v>3463</v>
      </c>
      <c r="DO1393" s="10" t="s">
        <v>661</v>
      </c>
      <c r="DP1393" s="16">
        <v>16</v>
      </c>
      <c r="DQ1393" s="16">
        <v>12</v>
      </c>
      <c r="DR1393" s="11">
        <v>12</v>
      </c>
      <c r="DS1393" s="16">
        <v>12</v>
      </c>
      <c r="DT1393" s="16">
        <v>0</v>
      </c>
      <c r="DU1393" s="11" t="s">
        <v>181</v>
      </c>
      <c r="DV1393" s="11" t="s">
        <v>182</v>
      </c>
      <c r="DW1393" s="27" t="s">
        <v>156</v>
      </c>
      <c r="DX1393" s="27" t="s">
        <v>156</v>
      </c>
      <c r="DY1393" s="20" t="s">
        <v>2602</v>
      </c>
      <c r="DZ1393" s="16">
        <v>7</v>
      </c>
      <c r="EA1393" s="16">
        <v>55</v>
      </c>
      <c r="EB1393" s="27" t="s">
        <v>185</v>
      </c>
      <c r="EC1393" s="27" t="s">
        <v>185</v>
      </c>
      <c r="ED1393" s="27" t="s">
        <v>182</v>
      </c>
      <c r="EE1393" s="29">
        <v>45063.012118055558</v>
      </c>
      <c r="EF1393" s="28" t="s">
        <v>186</v>
      </c>
      <c r="EG1393" s="28" t="s">
        <v>156</v>
      </c>
      <c r="EH1393" s="28" t="s">
        <v>187</v>
      </c>
      <c r="EI1393" s="29">
        <v>45114.80363425926</v>
      </c>
      <c r="EJ1393" s="28" t="s">
        <v>467</v>
      </c>
      <c r="EK1393" s="28" t="s">
        <v>468</v>
      </c>
      <c r="EL1393" s="28" t="s">
        <v>237</v>
      </c>
      <c r="EM1393" s="45" t="s">
        <v>3713</v>
      </c>
      <c r="EN1393" s="46" t="str">
        <f t="shared" si="148"/>
        <v>344H072A</v>
      </c>
      <c r="EO1393" s="47">
        <f t="shared" si="149"/>
        <v>45183</v>
      </c>
      <c r="EP1393" s="47">
        <f t="shared" si="150"/>
        <v>45111</v>
      </c>
      <c r="EQ1393" s="48" t="str">
        <f t="shared" ca="1" si="151"/>
        <v>Past</v>
      </c>
      <c r="ER1393" s="49">
        <f t="shared" si="152"/>
        <v>72</v>
      </c>
      <c r="ES1393" s="50"/>
      <c r="ET1393" s="51">
        <f t="shared" si="153"/>
        <v>72</v>
      </c>
      <c r="EU1393" s="52">
        <f t="shared" si="154"/>
        <v>149472</v>
      </c>
      <c r="EV1393" s="46"/>
      <c r="EW1393" s="23" t="s">
        <v>3714</v>
      </c>
    </row>
    <row r="1394" spans="1:153" ht="14.25" customHeight="1">
      <c r="A1394" s="8">
        <v>1387</v>
      </c>
      <c r="B1394" s="9" t="s">
        <v>3316</v>
      </c>
      <c r="C1394" s="10" t="s">
        <v>142</v>
      </c>
      <c r="D1394" s="10" t="s">
        <v>143</v>
      </c>
      <c r="E1394" s="10" t="s">
        <v>142</v>
      </c>
      <c r="F1394" s="9" t="s">
        <v>144</v>
      </c>
      <c r="G1394" s="10" t="s">
        <v>432</v>
      </c>
      <c r="H1394" s="9" t="s">
        <v>433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259</v>
      </c>
      <c r="S1394" s="9" t="s">
        <v>154</v>
      </c>
      <c r="T1394" s="9" t="s">
        <v>2225</v>
      </c>
      <c r="U1394" s="9" t="s">
        <v>337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3358</v>
      </c>
      <c r="AA1394" s="9" t="s">
        <v>293</v>
      </c>
      <c r="AB1394" s="12" t="s">
        <v>294</v>
      </c>
      <c r="AC1394" s="10" t="s">
        <v>3359</v>
      </c>
      <c r="AD1394" s="9" t="s">
        <v>293</v>
      </c>
      <c r="AE1394" s="13" t="s">
        <v>294</v>
      </c>
      <c r="AF1394" s="14" t="s">
        <v>442</v>
      </c>
      <c r="AG1394" s="10" t="s">
        <v>3459</v>
      </c>
      <c r="AH1394" s="11" t="s">
        <v>222</v>
      </c>
      <c r="AI1394" s="11" t="s">
        <v>223</v>
      </c>
      <c r="AJ1394" s="10" t="s">
        <v>224</v>
      </c>
      <c r="AK1394" s="11" t="s">
        <v>223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5.7</v>
      </c>
      <c r="AU1394" s="10" t="s">
        <v>142</v>
      </c>
      <c r="AV1394" s="16">
        <v>29750</v>
      </c>
      <c r="AW1394" s="16">
        <v>29750</v>
      </c>
      <c r="AX1394" s="16">
        <v>0</v>
      </c>
      <c r="AY1394" s="16">
        <v>3000</v>
      </c>
      <c r="AZ1394" s="16">
        <v>3000</v>
      </c>
      <c r="BA1394" s="17">
        <v>45275</v>
      </c>
      <c r="BB1394" s="30" t="s">
        <v>175</v>
      </c>
      <c r="BC1394" s="18">
        <v>45119</v>
      </c>
      <c r="BD1394" s="17">
        <v>45442</v>
      </c>
      <c r="BE1394" s="17">
        <v>45474</v>
      </c>
      <c r="BF1394" s="17">
        <v>45245</v>
      </c>
      <c r="BG1394" s="10">
        <v>85856639</v>
      </c>
      <c r="BH1394" s="9" t="s">
        <v>695</v>
      </c>
      <c r="BI1394" s="19">
        <v>45170</v>
      </c>
      <c r="BJ1394" s="20">
        <v>45173</v>
      </c>
      <c r="BK1394" s="16">
        <v>5160</v>
      </c>
      <c r="BL1394" s="16">
        <v>29412</v>
      </c>
      <c r="BM1394" s="9" t="s">
        <v>177</v>
      </c>
      <c r="BN1394" s="9" t="s">
        <v>436</v>
      </c>
      <c r="BO1394" s="9" t="s">
        <v>156</v>
      </c>
      <c r="BP1394" s="17">
        <v>45245</v>
      </c>
      <c r="BQ1394" s="17">
        <v>45245</v>
      </c>
      <c r="BR1394" s="17">
        <v>45254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>
        <v>45083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45104</v>
      </c>
      <c r="CD1394" s="10" t="s">
        <v>2484</v>
      </c>
      <c r="CE1394" s="17" t="s">
        <v>156</v>
      </c>
      <c r="CF1394" s="17" t="s">
        <v>156</v>
      </c>
      <c r="CG1394" s="17">
        <v>45083</v>
      </c>
      <c r="CH1394" s="17">
        <v>45106</v>
      </c>
      <c r="CI1394" s="16">
        <v>5100</v>
      </c>
      <c r="CJ1394" s="10" t="s">
        <v>3464</v>
      </c>
      <c r="CK1394" s="10" t="s">
        <v>230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>
        <v>45083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45111</v>
      </c>
      <c r="CX1394" s="10" t="s">
        <v>3461</v>
      </c>
      <c r="CY1394" s="17" t="s">
        <v>156</v>
      </c>
      <c r="CZ1394" s="17" t="s">
        <v>156</v>
      </c>
      <c r="DA1394" s="17">
        <v>45083</v>
      </c>
      <c r="DB1394" s="17">
        <v>45106</v>
      </c>
      <c r="DC1394" s="16">
        <v>5160</v>
      </c>
      <c r="DD1394" s="10" t="s">
        <v>3465</v>
      </c>
      <c r="DE1394" s="10" t="s">
        <v>659</v>
      </c>
      <c r="DF1394" s="18" t="s">
        <v>156</v>
      </c>
      <c r="DG1394" s="17">
        <v>45118</v>
      </c>
      <c r="DH1394" s="10" t="s">
        <v>1874</v>
      </c>
      <c r="DI1394" s="17" t="s">
        <v>156</v>
      </c>
      <c r="DJ1394" s="17" t="s">
        <v>156</v>
      </c>
      <c r="DK1394" s="17">
        <v>45083</v>
      </c>
      <c r="DL1394" s="17">
        <v>45114</v>
      </c>
      <c r="DM1394" s="16">
        <v>5160</v>
      </c>
      <c r="DN1394" s="10" t="s">
        <v>3466</v>
      </c>
      <c r="DO1394" s="10" t="s">
        <v>661</v>
      </c>
      <c r="DP1394" s="16">
        <v>16</v>
      </c>
      <c r="DQ1394" s="16">
        <v>12</v>
      </c>
      <c r="DR1394" s="11">
        <v>12</v>
      </c>
      <c r="DS1394" s="16">
        <v>12</v>
      </c>
      <c r="DT1394" s="16">
        <v>0</v>
      </c>
      <c r="DU1394" s="11" t="s">
        <v>181</v>
      </c>
      <c r="DV1394" s="11" t="s">
        <v>182</v>
      </c>
      <c r="DW1394" s="27" t="s">
        <v>156</v>
      </c>
      <c r="DX1394" s="27" t="s">
        <v>156</v>
      </c>
      <c r="DY1394" s="20" t="s">
        <v>2602</v>
      </c>
      <c r="DZ1394" s="16">
        <v>7</v>
      </c>
      <c r="EA1394" s="16">
        <v>55</v>
      </c>
      <c r="EB1394" s="27" t="s">
        <v>185</v>
      </c>
      <c r="EC1394" s="27" t="s">
        <v>185</v>
      </c>
      <c r="ED1394" s="27" t="s">
        <v>182</v>
      </c>
      <c r="EE1394" s="29">
        <v>45084.012673611112</v>
      </c>
      <c r="EF1394" s="28" t="s">
        <v>186</v>
      </c>
      <c r="EG1394" s="28" t="s">
        <v>156</v>
      </c>
      <c r="EH1394" s="28" t="s">
        <v>187</v>
      </c>
      <c r="EI1394" s="29">
        <v>45114.80363425926</v>
      </c>
      <c r="EJ1394" s="28" t="s">
        <v>467</v>
      </c>
      <c r="EK1394" s="28" t="s">
        <v>468</v>
      </c>
      <c r="EL1394" s="28" t="s">
        <v>237</v>
      </c>
      <c r="EM1394" s="45" t="s">
        <v>3713</v>
      </c>
      <c r="EN1394" s="46" t="str">
        <f t="shared" si="148"/>
        <v>344H072A</v>
      </c>
      <c r="EO1394" s="47">
        <f t="shared" si="149"/>
        <v>45183</v>
      </c>
      <c r="EP1394" s="47">
        <f t="shared" si="150"/>
        <v>45111</v>
      </c>
      <c r="EQ1394" s="48" t="str">
        <f t="shared" ca="1" si="151"/>
        <v>Past</v>
      </c>
      <c r="ER1394" s="49">
        <f t="shared" si="152"/>
        <v>72</v>
      </c>
      <c r="ES1394" s="50"/>
      <c r="ET1394" s="51">
        <f t="shared" si="153"/>
        <v>72</v>
      </c>
      <c r="EU1394" s="52">
        <f t="shared" si="154"/>
        <v>371520</v>
      </c>
      <c r="EV1394" s="46"/>
      <c r="EW1394" s="23" t="s">
        <v>3714</v>
      </c>
    </row>
    <row r="1395" spans="1:153" ht="14.25" customHeight="1">
      <c r="A1395" s="8">
        <v>1388</v>
      </c>
      <c r="B1395" s="9" t="s">
        <v>3316</v>
      </c>
      <c r="C1395" s="10" t="s">
        <v>142</v>
      </c>
      <c r="D1395" s="10" t="s">
        <v>143</v>
      </c>
      <c r="E1395" s="10" t="s">
        <v>142</v>
      </c>
      <c r="F1395" s="9" t="s">
        <v>144</v>
      </c>
      <c r="G1395" s="10" t="s">
        <v>432</v>
      </c>
      <c r="H1395" s="9" t="s">
        <v>433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259</v>
      </c>
      <c r="S1395" s="9" t="s">
        <v>154</v>
      </c>
      <c r="T1395" s="9" t="s">
        <v>2225</v>
      </c>
      <c r="U1395" s="9" t="s">
        <v>337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3358</v>
      </c>
      <c r="AA1395" s="9" t="s">
        <v>293</v>
      </c>
      <c r="AB1395" s="12" t="s">
        <v>294</v>
      </c>
      <c r="AC1395" s="10" t="s">
        <v>3359</v>
      </c>
      <c r="AD1395" s="9" t="s">
        <v>293</v>
      </c>
      <c r="AE1395" s="13" t="s">
        <v>294</v>
      </c>
      <c r="AF1395" s="14" t="s">
        <v>442</v>
      </c>
      <c r="AG1395" s="10" t="s">
        <v>3459</v>
      </c>
      <c r="AH1395" s="11" t="s">
        <v>222</v>
      </c>
      <c r="AI1395" s="11" t="s">
        <v>223</v>
      </c>
      <c r="AJ1395" s="10" t="s">
        <v>224</v>
      </c>
      <c r="AK1395" s="11" t="s">
        <v>223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5.7</v>
      </c>
      <c r="AU1395" s="10" t="s">
        <v>142</v>
      </c>
      <c r="AV1395" s="16">
        <v>29750</v>
      </c>
      <c r="AW1395" s="16">
        <v>29750</v>
      </c>
      <c r="AX1395" s="16">
        <v>0</v>
      </c>
      <c r="AY1395" s="16">
        <v>3000</v>
      </c>
      <c r="AZ1395" s="16">
        <v>3000</v>
      </c>
      <c r="BA1395" s="17">
        <v>45275</v>
      </c>
      <c r="BB1395" s="30" t="s">
        <v>175</v>
      </c>
      <c r="BC1395" s="18">
        <v>45119</v>
      </c>
      <c r="BD1395" s="17">
        <v>45442</v>
      </c>
      <c r="BE1395" s="17">
        <v>45474</v>
      </c>
      <c r="BF1395" s="17">
        <v>45245</v>
      </c>
      <c r="BG1395" s="10">
        <v>86233414</v>
      </c>
      <c r="BH1395" s="9" t="s">
        <v>319</v>
      </c>
      <c r="BI1395" s="19">
        <v>45231</v>
      </c>
      <c r="BJ1395" s="20">
        <v>45236</v>
      </c>
      <c r="BK1395" s="16">
        <v>4000</v>
      </c>
      <c r="BL1395" s="16">
        <v>22800</v>
      </c>
      <c r="BM1395" s="9" t="s">
        <v>177</v>
      </c>
      <c r="BN1395" s="9" t="s">
        <v>383</v>
      </c>
      <c r="BO1395" s="9" t="s">
        <v>156</v>
      </c>
      <c r="BP1395" s="17">
        <v>45275</v>
      </c>
      <c r="BQ1395" s="17" t="s">
        <v>156</v>
      </c>
      <c r="BR1395" s="17" t="s">
        <v>156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 t="s">
        <v>156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 t="s">
        <v>156</v>
      </c>
      <c r="CD1395" s="10" t="s">
        <v>156</v>
      </c>
      <c r="CE1395" s="17" t="s">
        <v>156</v>
      </c>
      <c r="CF1395" s="17" t="s">
        <v>156</v>
      </c>
      <c r="CG1395" s="17" t="s">
        <v>156</v>
      </c>
      <c r="CH1395" s="17" t="s">
        <v>156</v>
      </c>
      <c r="CI1395" s="16">
        <v>0</v>
      </c>
      <c r="CJ1395" s="10" t="s">
        <v>156</v>
      </c>
      <c r="CK1395" s="10" t="s">
        <v>156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 t="s">
        <v>156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 t="s">
        <v>156</v>
      </c>
      <c r="CX1395" s="10" t="s">
        <v>193</v>
      </c>
      <c r="CY1395" s="17" t="s">
        <v>156</v>
      </c>
      <c r="CZ1395" s="17" t="s">
        <v>156</v>
      </c>
      <c r="DA1395" s="17" t="s">
        <v>156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 t="s">
        <v>156</v>
      </c>
      <c r="DH1395" s="10" t="s">
        <v>156</v>
      </c>
      <c r="DI1395" s="17" t="s">
        <v>156</v>
      </c>
      <c r="DJ1395" s="17" t="s">
        <v>156</v>
      </c>
      <c r="DK1395" s="17" t="s">
        <v>156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16</v>
      </c>
      <c r="DQ1395" s="16">
        <v>12</v>
      </c>
      <c r="DR1395" s="11">
        <v>12</v>
      </c>
      <c r="DS1395" s="16">
        <v>12</v>
      </c>
      <c r="DT1395" s="16">
        <v>0</v>
      </c>
      <c r="DU1395" s="11" t="s">
        <v>181</v>
      </c>
      <c r="DV1395" s="11" t="s">
        <v>182</v>
      </c>
      <c r="DW1395" s="27" t="s">
        <v>156</v>
      </c>
      <c r="DX1395" s="27" t="s">
        <v>156</v>
      </c>
      <c r="DY1395" s="20" t="s">
        <v>156</v>
      </c>
      <c r="DZ1395" s="16">
        <v>7</v>
      </c>
      <c r="EA1395" s="16">
        <v>55</v>
      </c>
      <c r="EB1395" s="27" t="s">
        <v>185</v>
      </c>
      <c r="EC1395" s="27" t="s">
        <v>185</v>
      </c>
      <c r="ED1395" s="27" t="s">
        <v>182</v>
      </c>
      <c r="EE1395" s="29">
        <v>45116.847731481481</v>
      </c>
      <c r="EF1395" s="28" t="s">
        <v>188</v>
      </c>
      <c r="EG1395" s="28" t="s">
        <v>189</v>
      </c>
      <c r="EH1395" s="28" t="s">
        <v>190</v>
      </c>
      <c r="EI1395" s="29">
        <v>45116.847731481481</v>
      </c>
      <c r="EJ1395" s="28" t="s">
        <v>188</v>
      </c>
      <c r="EK1395" s="28" t="s">
        <v>189</v>
      </c>
      <c r="EL1395" s="28" t="s">
        <v>190</v>
      </c>
      <c r="EM1395" s="45" t="s">
        <v>3713</v>
      </c>
      <c r="EN1395" s="46" t="str">
        <f t="shared" si="148"/>
        <v>344H072A</v>
      </c>
      <c r="EO1395" s="47">
        <f t="shared" si="149"/>
        <v>45213</v>
      </c>
      <c r="EP1395" s="47" t="str">
        <f t="shared" si="150"/>
        <v/>
      </c>
      <c r="EQ1395" s="48" t="str">
        <f t="shared" ca="1" si="151"/>
        <v>Y</v>
      </c>
      <c r="ER1395" s="49" t="str">
        <f t="shared" si="152"/>
        <v/>
      </c>
      <c r="ES1395" s="50"/>
      <c r="ET1395" s="51" t="str">
        <f t="shared" si="153"/>
        <v/>
      </c>
      <c r="EU1395" s="52" t="str">
        <f t="shared" si="154"/>
        <v/>
      </c>
      <c r="EV1395" s="46"/>
      <c r="EW1395" s="23" t="s">
        <v>3714</v>
      </c>
    </row>
    <row r="1396" spans="1:153" ht="14.25" customHeight="1">
      <c r="A1396" s="8">
        <v>1389</v>
      </c>
      <c r="B1396" s="9" t="s">
        <v>3316</v>
      </c>
      <c r="C1396" s="10" t="s">
        <v>142</v>
      </c>
      <c r="D1396" s="10" t="s">
        <v>143</v>
      </c>
      <c r="E1396" s="10" t="s">
        <v>142</v>
      </c>
      <c r="F1396" s="9" t="s">
        <v>144</v>
      </c>
      <c r="G1396" s="10" t="s">
        <v>432</v>
      </c>
      <c r="H1396" s="9" t="s">
        <v>433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259</v>
      </c>
      <c r="S1396" s="9" t="s">
        <v>154</v>
      </c>
      <c r="T1396" s="9" t="s">
        <v>2225</v>
      </c>
      <c r="U1396" s="9" t="s">
        <v>337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3358</v>
      </c>
      <c r="AA1396" s="9" t="s">
        <v>293</v>
      </c>
      <c r="AB1396" s="12" t="s">
        <v>294</v>
      </c>
      <c r="AC1396" s="10" t="s">
        <v>3359</v>
      </c>
      <c r="AD1396" s="9" t="s">
        <v>293</v>
      </c>
      <c r="AE1396" s="13" t="s">
        <v>294</v>
      </c>
      <c r="AF1396" s="14" t="s">
        <v>442</v>
      </c>
      <c r="AG1396" s="10" t="s">
        <v>3459</v>
      </c>
      <c r="AH1396" s="11" t="s">
        <v>222</v>
      </c>
      <c r="AI1396" s="11" t="s">
        <v>223</v>
      </c>
      <c r="AJ1396" s="10" t="s">
        <v>224</v>
      </c>
      <c r="AK1396" s="11" t="s">
        <v>223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5.7</v>
      </c>
      <c r="AU1396" s="10" t="s">
        <v>142</v>
      </c>
      <c r="AV1396" s="16">
        <v>29750</v>
      </c>
      <c r="AW1396" s="16">
        <v>29750</v>
      </c>
      <c r="AX1396" s="16">
        <v>0</v>
      </c>
      <c r="AY1396" s="16">
        <v>3000</v>
      </c>
      <c r="AZ1396" s="16">
        <v>3000</v>
      </c>
      <c r="BA1396" s="17">
        <v>45275</v>
      </c>
      <c r="BB1396" s="30" t="s">
        <v>175</v>
      </c>
      <c r="BC1396" s="18">
        <v>45119</v>
      </c>
      <c r="BD1396" s="17">
        <v>45442</v>
      </c>
      <c r="BE1396" s="17">
        <v>45474</v>
      </c>
      <c r="BF1396" s="17">
        <v>45245</v>
      </c>
      <c r="BG1396" s="10">
        <v>86197693</v>
      </c>
      <c r="BH1396" s="9" t="s">
        <v>321</v>
      </c>
      <c r="BI1396" s="19">
        <v>45292</v>
      </c>
      <c r="BJ1396" s="20">
        <v>45299</v>
      </c>
      <c r="BK1396" s="16">
        <v>3000</v>
      </c>
      <c r="BL1396" s="16">
        <v>17100</v>
      </c>
      <c r="BM1396" s="9" t="s">
        <v>177</v>
      </c>
      <c r="BN1396" s="9" t="s">
        <v>470</v>
      </c>
      <c r="BO1396" s="9" t="s">
        <v>156</v>
      </c>
      <c r="BP1396" s="17">
        <v>45367</v>
      </c>
      <c r="BQ1396" s="17" t="s">
        <v>156</v>
      </c>
      <c r="BR1396" s="17">
        <v>45367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45111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 t="s">
        <v>156</v>
      </c>
      <c r="CD1396" s="10" t="s">
        <v>156</v>
      </c>
      <c r="CE1396" s="17" t="s">
        <v>156</v>
      </c>
      <c r="CF1396" s="17" t="s">
        <v>156</v>
      </c>
      <c r="CG1396" s="17">
        <v>45111</v>
      </c>
      <c r="CH1396" s="17" t="s">
        <v>156</v>
      </c>
      <c r="CI1396" s="16">
        <v>0</v>
      </c>
      <c r="CJ1396" s="10" t="s">
        <v>156</v>
      </c>
      <c r="CK1396" s="10" t="s">
        <v>156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45111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 t="s">
        <v>156</v>
      </c>
      <c r="CX1396" s="10" t="s">
        <v>193</v>
      </c>
      <c r="CY1396" s="17" t="s">
        <v>156</v>
      </c>
      <c r="CZ1396" s="17" t="s">
        <v>156</v>
      </c>
      <c r="DA1396" s="17">
        <v>45111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 t="s">
        <v>156</v>
      </c>
      <c r="DH1396" s="10" t="s">
        <v>156</v>
      </c>
      <c r="DI1396" s="17" t="s">
        <v>156</v>
      </c>
      <c r="DJ1396" s="17" t="s">
        <v>156</v>
      </c>
      <c r="DK1396" s="17">
        <v>45111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16</v>
      </c>
      <c r="DQ1396" s="16">
        <v>12</v>
      </c>
      <c r="DR1396" s="11">
        <v>12</v>
      </c>
      <c r="DS1396" s="16">
        <v>12</v>
      </c>
      <c r="DT1396" s="16">
        <v>0</v>
      </c>
      <c r="DU1396" s="11" t="s">
        <v>181</v>
      </c>
      <c r="DV1396" s="11" t="s">
        <v>182</v>
      </c>
      <c r="DW1396" s="27" t="s">
        <v>156</v>
      </c>
      <c r="DX1396" s="27" t="s">
        <v>156</v>
      </c>
      <c r="DY1396" s="20" t="s">
        <v>3322</v>
      </c>
      <c r="DZ1396" s="16">
        <v>7</v>
      </c>
      <c r="EA1396" s="16">
        <v>55</v>
      </c>
      <c r="EB1396" s="27" t="s">
        <v>185</v>
      </c>
      <c r="EC1396" s="27" t="s">
        <v>185</v>
      </c>
      <c r="ED1396" s="27" t="s">
        <v>182</v>
      </c>
      <c r="EE1396" s="29">
        <v>45112.01258101852</v>
      </c>
      <c r="EF1396" s="28" t="s">
        <v>186</v>
      </c>
      <c r="EG1396" s="28" t="s">
        <v>156</v>
      </c>
      <c r="EH1396" s="28" t="s">
        <v>187</v>
      </c>
      <c r="EI1396" s="29">
        <v>45116.847731481481</v>
      </c>
      <c r="EJ1396" s="28" t="s">
        <v>188</v>
      </c>
      <c r="EK1396" s="28" t="s">
        <v>189</v>
      </c>
      <c r="EL1396" s="28" t="s">
        <v>190</v>
      </c>
      <c r="EM1396" s="45" t="s">
        <v>3713</v>
      </c>
      <c r="EN1396" s="46" t="str">
        <f t="shared" si="148"/>
        <v>344H072A</v>
      </c>
      <c r="EO1396" s="47">
        <f t="shared" si="149"/>
        <v>45305</v>
      </c>
      <c r="EP1396" s="47" t="str">
        <f t="shared" si="150"/>
        <v/>
      </c>
      <c r="EQ1396" s="48" t="str">
        <f t="shared" ca="1" si="151"/>
        <v>Y</v>
      </c>
      <c r="ER1396" s="49" t="str">
        <f t="shared" si="152"/>
        <v/>
      </c>
      <c r="ES1396" s="50"/>
      <c r="ET1396" s="51" t="str">
        <f t="shared" si="153"/>
        <v/>
      </c>
      <c r="EU1396" s="52" t="str">
        <f t="shared" si="154"/>
        <v/>
      </c>
      <c r="EV1396" s="46"/>
      <c r="EW1396" s="23" t="s">
        <v>3721</v>
      </c>
    </row>
    <row r="1397" spans="1:153" ht="14.25" customHeight="1">
      <c r="A1397" s="8">
        <v>1390</v>
      </c>
      <c r="B1397" s="9" t="s">
        <v>3316</v>
      </c>
      <c r="C1397" s="10" t="s">
        <v>142</v>
      </c>
      <c r="D1397" s="10" t="s">
        <v>143</v>
      </c>
      <c r="E1397" s="10" t="s">
        <v>142</v>
      </c>
      <c r="F1397" s="9" t="s">
        <v>144</v>
      </c>
      <c r="G1397" s="10" t="s">
        <v>432</v>
      </c>
      <c r="H1397" s="9" t="s">
        <v>433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259</v>
      </c>
      <c r="S1397" s="9" t="s">
        <v>154</v>
      </c>
      <c r="T1397" s="9" t="s">
        <v>2225</v>
      </c>
      <c r="U1397" s="9" t="s">
        <v>337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3358</v>
      </c>
      <c r="AA1397" s="9" t="s">
        <v>293</v>
      </c>
      <c r="AB1397" s="12" t="s">
        <v>294</v>
      </c>
      <c r="AC1397" s="10" t="s">
        <v>3359</v>
      </c>
      <c r="AD1397" s="9" t="s">
        <v>293</v>
      </c>
      <c r="AE1397" s="13" t="s">
        <v>294</v>
      </c>
      <c r="AF1397" s="14" t="s">
        <v>442</v>
      </c>
      <c r="AG1397" s="10" t="s">
        <v>3459</v>
      </c>
      <c r="AH1397" s="11" t="s">
        <v>222</v>
      </c>
      <c r="AI1397" s="11" t="s">
        <v>223</v>
      </c>
      <c r="AJ1397" s="10" t="s">
        <v>224</v>
      </c>
      <c r="AK1397" s="11" t="s">
        <v>223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5.7</v>
      </c>
      <c r="AU1397" s="10" t="s">
        <v>142</v>
      </c>
      <c r="AV1397" s="16">
        <v>29750</v>
      </c>
      <c r="AW1397" s="16">
        <v>29750</v>
      </c>
      <c r="AX1397" s="16">
        <v>0</v>
      </c>
      <c r="AY1397" s="16">
        <v>3000</v>
      </c>
      <c r="AZ1397" s="16">
        <v>3000</v>
      </c>
      <c r="BA1397" s="17">
        <v>45275</v>
      </c>
      <c r="BB1397" s="30" t="s">
        <v>175</v>
      </c>
      <c r="BC1397" s="18">
        <v>45119</v>
      </c>
      <c r="BD1397" s="17">
        <v>45442</v>
      </c>
      <c r="BE1397" s="17">
        <v>45474</v>
      </c>
      <c r="BF1397" s="17">
        <v>45245</v>
      </c>
      <c r="BG1397" s="10">
        <v>86197692</v>
      </c>
      <c r="BH1397" s="9" t="s">
        <v>258</v>
      </c>
      <c r="BI1397" s="19">
        <v>45323</v>
      </c>
      <c r="BJ1397" s="20">
        <v>45327</v>
      </c>
      <c r="BK1397" s="16">
        <v>4000</v>
      </c>
      <c r="BL1397" s="16">
        <v>22800</v>
      </c>
      <c r="BM1397" s="9" t="s">
        <v>177</v>
      </c>
      <c r="BN1397" s="9" t="s">
        <v>470</v>
      </c>
      <c r="BO1397" s="9" t="s">
        <v>156</v>
      </c>
      <c r="BP1397" s="17">
        <v>45395</v>
      </c>
      <c r="BQ1397" s="17" t="s">
        <v>156</v>
      </c>
      <c r="BR1397" s="17">
        <v>45395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45111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 t="s">
        <v>156</v>
      </c>
      <c r="CD1397" s="10" t="s">
        <v>156</v>
      </c>
      <c r="CE1397" s="17" t="s">
        <v>156</v>
      </c>
      <c r="CF1397" s="17" t="s">
        <v>156</v>
      </c>
      <c r="CG1397" s="17">
        <v>45111</v>
      </c>
      <c r="CH1397" s="17" t="s">
        <v>156</v>
      </c>
      <c r="CI1397" s="16">
        <v>0</v>
      </c>
      <c r="CJ1397" s="10" t="s">
        <v>156</v>
      </c>
      <c r="CK1397" s="10" t="s">
        <v>156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45111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 t="s">
        <v>156</v>
      </c>
      <c r="CX1397" s="10" t="s">
        <v>193</v>
      </c>
      <c r="CY1397" s="17" t="s">
        <v>156</v>
      </c>
      <c r="CZ1397" s="17" t="s">
        <v>156</v>
      </c>
      <c r="DA1397" s="17">
        <v>45111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 t="s">
        <v>156</v>
      </c>
      <c r="DH1397" s="10" t="s">
        <v>156</v>
      </c>
      <c r="DI1397" s="17" t="s">
        <v>156</v>
      </c>
      <c r="DJ1397" s="17" t="s">
        <v>156</v>
      </c>
      <c r="DK1397" s="17">
        <v>45111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16</v>
      </c>
      <c r="DQ1397" s="16">
        <v>12</v>
      </c>
      <c r="DR1397" s="11">
        <v>12</v>
      </c>
      <c r="DS1397" s="16">
        <v>12</v>
      </c>
      <c r="DT1397" s="16">
        <v>0</v>
      </c>
      <c r="DU1397" s="11" t="s">
        <v>181</v>
      </c>
      <c r="DV1397" s="11" t="s">
        <v>182</v>
      </c>
      <c r="DW1397" s="27" t="s">
        <v>156</v>
      </c>
      <c r="DX1397" s="27" t="s">
        <v>156</v>
      </c>
      <c r="DY1397" s="20" t="s">
        <v>3323</v>
      </c>
      <c r="DZ1397" s="16">
        <v>7</v>
      </c>
      <c r="EA1397" s="16">
        <v>55</v>
      </c>
      <c r="EB1397" s="27" t="s">
        <v>185</v>
      </c>
      <c r="EC1397" s="27" t="s">
        <v>185</v>
      </c>
      <c r="ED1397" s="27" t="s">
        <v>182</v>
      </c>
      <c r="EE1397" s="29">
        <v>45112.01258101852</v>
      </c>
      <c r="EF1397" s="28" t="s">
        <v>186</v>
      </c>
      <c r="EG1397" s="28" t="s">
        <v>156</v>
      </c>
      <c r="EH1397" s="28" t="s">
        <v>187</v>
      </c>
      <c r="EI1397" s="29">
        <v>45116.847731481481</v>
      </c>
      <c r="EJ1397" s="28" t="s">
        <v>188</v>
      </c>
      <c r="EK1397" s="28" t="s">
        <v>189</v>
      </c>
      <c r="EL1397" s="28" t="s">
        <v>190</v>
      </c>
      <c r="EM1397" s="45" t="s">
        <v>3713</v>
      </c>
      <c r="EN1397" s="46" t="str">
        <f t="shared" si="148"/>
        <v>344H072A</v>
      </c>
      <c r="EO1397" s="47">
        <f t="shared" si="149"/>
        <v>45333</v>
      </c>
      <c r="EP1397" s="47" t="str">
        <f t="shared" si="150"/>
        <v/>
      </c>
      <c r="EQ1397" s="48" t="str">
        <f t="shared" ca="1" si="151"/>
        <v>Y</v>
      </c>
      <c r="ER1397" s="49" t="str">
        <f t="shared" si="152"/>
        <v/>
      </c>
      <c r="ES1397" s="50"/>
      <c r="ET1397" s="51" t="str">
        <f t="shared" si="153"/>
        <v/>
      </c>
      <c r="EU1397" s="52" t="str">
        <f t="shared" si="154"/>
        <v/>
      </c>
      <c r="EV1397" s="46"/>
      <c r="EW1397" s="23" t="s">
        <v>3721</v>
      </c>
    </row>
    <row r="1398" spans="1:153" ht="14.25" hidden="1" customHeight="1">
      <c r="A1398" s="8">
        <v>1391</v>
      </c>
      <c r="B1398" s="9" t="s">
        <v>3316</v>
      </c>
      <c r="C1398" s="10" t="s">
        <v>142</v>
      </c>
      <c r="D1398" s="10" t="s">
        <v>143</v>
      </c>
      <c r="E1398" s="10" t="s">
        <v>142</v>
      </c>
      <c r="F1398" s="9" t="s">
        <v>144</v>
      </c>
      <c r="G1398" s="10" t="s">
        <v>432</v>
      </c>
      <c r="H1398" s="9" t="s">
        <v>433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259</v>
      </c>
      <c r="S1398" s="9" t="s">
        <v>154</v>
      </c>
      <c r="T1398" s="9" t="s">
        <v>2225</v>
      </c>
      <c r="U1398" s="9" t="s">
        <v>337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3358</v>
      </c>
      <c r="AA1398" s="9" t="s">
        <v>293</v>
      </c>
      <c r="AB1398" s="12" t="s">
        <v>294</v>
      </c>
      <c r="AC1398" s="10" t="s">
        <v>3359</v>
      </c>
      <c r="AD1398" s="9" t="s">
        <v>293</v>
      </c>
      <c r="AE1398" s="13" t="s">
        <v>294</v>
      </c>
      <c r="AF1398" s="14" t="s">
        <v>442</v>
      </c>
      <c r="AG1398" s="10" t="s">
        <v>3459</v>
      </c>
      <c r="AH1398" s="11" t="s">
        <v>222</v>
      </c>
      <c r="AI1398" s="11" t="s">
        <v>223</v>
      </c>
      <c r="AJ1398" s="10" t="s">
        <v>224</v>
      </c>
      <c r="AK1398" s="11" t="s">
        <v>223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5.7</v>
      </c>
      <c r="AU1398" s="10" t="s">
        <v>142</v>
      </c>
      <c r="AV1398" s="16">
        <v>29750</v>
      </c>
      <c r="AW1398" s="16">
        <v>29750</v>
      </c>
      <c r="AX1398" s="16">
        <v>0</v>
      </c>
      <c r="AY1398" s="16">
        <v>3000</v>
      </c>
      <c r="AZ1398" s="16">
        <v>3000</v>
      </c>
      <c r="BA1398" s="17">
        <v>45275</v>
      </c>
      <c r="BB1398" s="30" t="s">
        <v>175</v>
      </c>
      <c r="BC1398" s="18" t="s">
        <v>156</v>
      </c>
      <c r="BD1398" s="17">
        <v>45442</v>
      </c>
      <c r="BE1398" s="17">
        <v>45474</v>
      </c>
      <c r="BF1398" s="17">
        <v>45245</v>
      </c>
      <c r="BG1398" s="10">
        <v>85723134</v>
      </c>
      <c r="BH1398" s="9" t="s">
        <v>240</v>
      </c>
      <c r="BI1398" s="19">
        <v>45352</v>
      </c>
      <c r="BJ1398" s="20">
        <v>45355</v>
      </c>
      <c r="BK1398" s="16">
        <v>0</v>
      </c>
      <c r="BL1398" s="16">
        <v>0</v>
      </c>
      <c r="BM1398" s="9" t="s">
        <v>177</v>
      </c>
      <c r="BN1398" s="9" t="s">
        <v>521</v>
      </c>
      <c r="BO1398" s="9" t="s">
        <v>156</v>
      </c>
      <c r="BP1398" s="17">
        <v>45423</v>
      </c>
      <c r="BQ1398" s="17" t="s">
        <v>156</v>
      </c>
      <c r="BR1398" s="17">
        <v>45423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45071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 t="s">
        <v>156</v>
      </c>
      <c r="CD1398" s="10" t="s">
        <v>3432</v>
      </c>
      <c r="CE1398" s="17" t="s">
        <v>156</v>
      </c>
      <c r="CF1398" s="17" t="s">
        <v>156</v>
      </c>
      <c r="CG1398" s="17">
        <v>45071</v>
      </c>
      <c r="CH1398" s="17" t="s">
        <v>156</v>
      </c>
      <c r="CI1398" s="16">
        <v>0</v>
      </c>
      <c r="CJ1398" s="10" t="s">
        <v>156</v>
      </c>
      <c r="CK1398" s="10" t="s">
        <v>156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45071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3433</v>
      </c>
      <c r="CY1398" s="17" t="s">
        <v>156</v>
      </c>
      <c r="CZ1398" s="17" t="s">
        <v>156</v>
      </c>
      <c r="DA1398" s="17">
        <v>45071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3434</v>
      </c>
      <c r="DI1398" s="17" t="s">
        <v>156</v>
      </c>
      <c r="DJ1398" s="17" t="s">
        <v>156</v>
      </c>
      <c r="DK1398" s="17">
        <v>45071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16</v>
      </c>
      <c r="DQ1398" s="16">
        <v>12</v>
      </c>
      <c r="DR1398" s="11">
        <v>12</v>
      </c>
      <c r="DS1398" s="16">
        <v>12</v>
      </c>
      <c r="DT1398" s="16">
        <v>0</v>
      </c>
      <c r="DU1398" s="11" t="s">
        <v>3357</v>
      </c>
      <c r="DV1398" s="11" t="s">
        <v>182</v>
      </c>
      <c r="DW1398" s="27" t="s">
        <v>156</v>
      </c>
      <c r="DX1398" s="27" t="s">
        <v>156</v>
      </c>
      <c r="DY1398" s="20" t="s">
        <v>3364</v>
      </c>
      <c r="DZ1398" s="16">
        <v>7</v>
      </c>
      <c r="EA1398" s="16">
        <v>55</v>
      </c>
      <c r="EB1398" s="27" t="s">
        <v>185</v>
      </c>
      <c r="EC1398" s="27" t="s">
        <v>185</v>
      </c>
      <c r="ED1398" s="27" t="s">
        <v>182</v>
      </c>
      <c r="EE1398" s="29">
        <v>45072.062071759261</v>
      </c>
      <c r="EF1398" s="28" t="s">
        <v>186</v>
      </c>
      <c r="EG1398" s="28" t="s">
        <v>156</v>
      </c>
      <c r="EH1398" s="28" t="s">
        <v>187</v>
      </c>
      <c r="EI1398" s="29">
        <v>45118.979687500003</v>
      </c>
      <c r="EJ1398" s="28" t="s">
        <v>186</v>
      </c>
      <c r="EK1398" s="28" t="s">
        <v>156</v>
      </c>
      <c r="EL1398" s="28" t="s">
        <v>187</v>
      </c>
      <c r="EM1398" s="45"/>
      <c r="EN1398" s="46" t="str">
        <f t="shared" si="148"/>
        <v>344H072A</v>
      </c>
      <c r="EO1398" s="47">
        <f t="shared" si="149"/>
        <v>45361</v>
      </c>
      <c r="EP1398" s="47" t="str">
        <f t="shared" si="150"/>
        <v/>
      </c>
      <c r="EQ1398" s="48" t="str">
        <f t="shared" ca="1" si="151"/>
        <v>Y</v>
      </c>
      <c r="ER1398" s="49" t="str">
        <f t="shared" si="152"/>
        <v/>
      </c>
      <c r="ES1398" s="50"/>
      <c r="ET1398" s="51" t="str">
        <f t="shared" si="153"/>
        <v/>
      </c>
      <c r="EU1398" s="52" t="str">
        <f t="shared" si="154"/>
        <v/>
      </c>
      <c r="EV1398" s="46"/>
      <c r="EW1398" s="23" t="s">
        <v>3717</v>
      </c>
    </row>
    <row r="1399" spans="1:153" ht="14.25" customHeight="1">
      <c r="A1399" s="8">
        <v>1392</v>
      </c>
      <c r="B1399" s="9" t="s">
        <v>3316</v>
      </c>
      <c r="C1399" s="10" t="s">
        <v>142</v>
      </c>
      <c r="D1399" s="10" t="s">
        <v>143</v>
      </c>
      <c r="E1399" s="10" t="s">
        <v>142</v>
      </c>
      <c r="F1399" s="9" t="s">
        <v>144</v>
      </c>
      <c r="G1399" s="10" t="s">
        <v>432</v>
      </c>
      <c r="H1399" s="9" t="s">
        <v>433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259</v>
      </c>
      <c r="S1399" s="9" t="s">
        <v>154</v>
      </c>
      <c r="T1399" s="9" t="s">
        <v>2225</v>
      </c>
      <c r="U1399" s="9" t="s">
        <v>337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3358</v>
      </c>
      <c r="AA1399" s="9" t="s">
        <v>293</v>
      </c>
      <c r="AB1399" s="12" t="s">
        <v>294</v>
      </c>
      <c r="AC1399" s="10" t="s">
        <v>3359</v>
      </c>
      <c r="AD1399" s="9" t="s">
        <v>293</v>
      </c>
      <c r="AE1399" s="13" t="s">
        <v>294</v>
      </c>
      <c r="AF1399" s="14" t="s">
        <v>442</v>
      </c>
      <c r="AG1399" s="10" t="s">
        <v>3459</v>
      </c>
      <c r="AH1399" s="11" t="s">
        <v>222</v>
      </c>
      <c r="AI1399" s="11" t="s">
        <v>223</v>
      </c>
      <c r="AJ1399" s="10" t="s">
        <v>224</v>
      </c>
      <c r="AK1399" s="11" t="s">
        <v>223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5.7</v>
      </c>
      <c r="AU1399" s="10" t="s">
        <v>142</v>
      </c>
      <c r="AV1399" s="16">
        <v>29750</v>
      </c>
      <c r="AW1399" s="16">
        <v>29750</v>
      </c>
      <c r="AX1399" s="16">
        <v>0</v>
      </c>
      <c r="AY1399" s="16">
        <v>3000</v>
      </c>
      <c r="AZ1399" s="16">
        <v>3000</v>
      </c>
      <c r="BA1399" s="17">
        <v>45275</v>
      </c>
      <c r="BB1399" s="30" t="s">
        <v>175</v>
      </c>
      <c r="BC1399" s="18">
        <v>45119</v>
      </c>
      <c r="BD1399" s="17">
        <v>45442</v>
      </c>
      <c r="BE1399" s="17">
        <v>45474</v>
      </c>
      <c r="BF1399" s="17">
        <v>45245</v>
      </c>
      <c r="BG1399" s="10">
        <v>86197691</v>
      </c>
      <c r="BH1399" s="9" t="s">
        <v>244</v>
      </c>
      <c r="BI1399" s="19">
        <v>45352</v>
      </c>
      <c r="BJ1399" s="20">
        <v>45355</v>
      </c>
      <c r="BK1399" s="16">
        <v>4000</v>
      </c>
      <c r="BL1399" s="16">
        <v>22800</v>
      </c>
      <c r="BM1399" s="9" t="s">
        <v>177</v>
      </c>
      <c r="BN1399" s="9" t="s">
        <v>470</v>
      </c>
      <c r="BO1399" s="9" t="s">
        <v>156</v>
      </c>
      <c r="BP1399" s="17">
        <v>45423</v>
      </c>
      <c r="BQ1399" s="17" t="s">
        <v>156</v>
      </c>
      <c r="BR1399" s="17">
        <v>45423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45111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 t="s">
        <v>156</v>
      </c>
      <c r="CD1399" s="10" t="s">
        <v>156</v>
      </c>
      <c r="CE1399" s="17" t="s">
        <v>156</v>
      </c>
      <c r="CF1399" s="17" t="s">
        <v>156</v>
      </c>
      <c r="CG1399" s="17">
        <v>45111</v>
      </c>
      <c r="CH1399" s="17" t="s">
        <v>156</v>
      </c>
      <c r="CI1399" s="16">
        <v>0</v>
      </c>
      <c r="CJ1399" s="10" t="s">
        <v>156</v>
      </c>
      <c r="CK1399" s="10" t="s">
        <v>156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45111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 t="s">
        <v>156</v>
      </c>
      <c r="CX1399" s="10" t="s">
        <v>193</v>
      </c>
      <c r="CY1399" s="17" t="s">
        <v>156</v>
      </c>
      <c r="CZ1399" s="17" t="s">
        <v>156</v>
      </c>
      <c r="DA1399" s="17">
        <v>45111</v>
      </c>
      <c r="DB1399" s="17" t="s">
        <v>156</v>
      </c>
      <c r="DC1399" s="16">
        <v>0</v>
      </c>
      <c r="DD1399" s="10" t="s">
        <v>156</v>
      </c>
      <c r="DE1399" s="10" t="s">
        <v>156</v>
      </c>
      <c r="DF1399" s="18" t="s">
        <v>156</v>
      </c>
      <c r="DG1399" s="17" t="s">
        <v>156</v>
      </c>
      <c r="DH1399" s="10" t="s">
        <v>156</v>
      </c>
      <c r="DI1399" s="17" t="s">
        <v>156</v>
      </c>
      <c r="DJ1399" s="17" t="s">
        <v>156</v>
      </c>
      <c r="DK1399" s="17">
        <v>45111</v>
      </c>
      <c r="DL1399" s="17" t="s">
        <v>156</v>
      </c>
      <c r="DM1399" s="16">
        <v>0</v>
      </c>
      <c r="DN1399" s="10" t="s">
        <v>156</v>
      </c>
      <c r="DO1399" s="10" t="s">
        <v>156</v>
      </c>
      <c r="DP1399" s="16">
        <v>16</v>
      </c>
      <c r="DQ1399" s="16">
        <v>12</v>
      </c>
      <c r="DR1399" s="11">
        <v>12</v>
      </c>
      <c r="DS1399" s="16">
        <v>12</v>
      </c>
      <c r="DT1399" s="16">
        <v>0</v>
      </c>
      <c r="DU1399" s="11" t="s">
        <v>181</v>
      </c>
      <c r="DV1399" s="11" t="s">
        <v>182</v>
      </c>
      <c r="DW1399" s="27" t="s">
        <v>156</v>
      </c>
      <c r="DX1399" s="27" t="s">
        <v>156</v>
      </c>
      <c r="DY1399" s="20" t="s">
        <v>3364</v>
      </c>
      <c r="DZ1399" s="16">
        <v>7</v>
      </c>
      <c r="EA1399" s="16">
        <v>55</v>
      </c>
      <c r="EB1399" s="27" t="s">
        <v>185</v>
      </c>
      <c r="EC1399" s="27" t="s">
        <v>185</v>
      </c>
      <c r="ED1399" s="27" t="s">
        <v>182</v>
      </c>
      <c r="EE1399" s="29">
        <v>45112.01258101852</v>
      </c>
      <c r="EF1399" s="28" t="s">
        <v>186</v>
      </c>
      <c r="EG1399" s="28" t="s">
        <v>156</v>
      </c>
      <c r="EH1399" s="28" t="s">
        <v>187</v>
      </c>
      <c r="EI1399" s="29">
        <v>45116.847731481481</v>
      </c>
      <c r="EJ1399" s="28" t="s">
        <v>188</v>
      </c>
      <c r="EK1399" s="28" t="s">
        <v>189</v>
      </c>
      <c r="EL1399" s="28" t="s">
        <v>190</v>
      </c>
      <c r="EM1399" s="45" t="s">
        <v>3713</v>
      </c>
      <c r="EN1399" s="46" t="str">
        <f t="shared" si="148"/>
        <v>344H072A</v>
      </c>
      <c r="EO1399" s="47">
        <f t="shared" si="149"/>
        <v>45361</v>
      </c>
      <c r="EP1399" s="47" t="str">
        <f t="shared" si="150"/>
        <v/>
      </c>
      <c r="EQ1399" s="48" t="str">
        <f t="shared" ca="1" si="151"/>
        <v>Y</v>
      </c>
      <c r="ER1399" s="49" t="str">
        <f t="shared" si="152"/>
        <v/>
      </c>
      <c r="ES1399" s="50"/>
      <c r="ET1399" s="51" t="str">
        <f t="shared" si="153"/>
        <v/>
      </c>
      <c r="EU1399" s="52" t="str">
        <f t="shared" si="154"/>
        <v/>
      </c>
      <c r="EV1399" s="46"/>
      <c r="EW1399" s="23" t="s">
        <v>3721</v>
      </c>
    </row>
    <row r="1400" spans="1:153" ht="14.25" customHeight="1">
      <c r="A1400" s="8">
        <v>1393</v>
      </c>
      <c r="B1400" s="9" t="s">
        <v>3316</v>
      </c>
      <c r="C1400" s="10" t="s">
        <v>142</v>
      </c>
      <c r="D1400" s="10" t="s">
        <v>143</v>
      </c>
      <c r="E1400" s="10" t="s">
        <v>142</v>
      </c>
      <c r="F1400" s="9" t="s">
        <v>144</v>
      </c>
      <c r="G1400" s="10" t="s">
        <v>432</v>
      </c>
      <c r="H1400" s="9" t="s">
        <v>433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259</v>
      </c>
      <c r="S1400" s="9" t="s">
        <v>154</v>
      </c>
      <c r="T1400" s="9" t="s">
        <v>2225</v>
      </c>
      <c r="U1400" s="9" t="s">
        <v>337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3358</v>
      </c>
      <c r="AA1400" s="9" t="s">
        <v>293</v>
      </c>
      <c r="AB1400" s="12" t="s">
        <v>294</v>
      </c>
      <c r="AC1400" s="10" t="s">
        <v>3359</v>
      </c>
      <c r="AD1400" s="9" t="s">
        <v>293</v>
      </c>
      <c r="AE1400" s="13" t="s">
        <v>294</v>
      </c>
      <c r="AF1400" s="14" t="s">
        <v>442</v>
      </c>
      <c r="AG1400" s="10" t="s">
        <v>3467</v>
      </c>
      <c r="AH1400" s="11" t="s">
        <v>256</v>
      </c>
      <c r="AI1400" s="11" t="s">
        <v>223</v>
      </c>
      <c r="AJ1400" s="10" t="s">
        <v>257</v>
      </c>
      <c r="AK1400" s="11" t="s">
        <v>223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5.7</v>
      </c>
      <c r="AU1400" s="10" t="s">
        <v>206</v>
      </c>
      <c r="AV1400" s="16">
        <v>5250</v>
      </c>
      <c r="AW1400" s="16">
        <v>5250</v>
      </c>
      <c r="AX1400" s="16">
        <v>0</v>
      </c>
      <c r="AY1400" s="16">
        <v>0</v>
      </c>
      <c r="AZ1400" s="16">
        <v>0</v>
      </c>
      <c r="BA1400" s="17">
        <v>45275</v>
      </c>
      <c r="BB1400" s="30" t="s">
        <v>175</v>
      </c>
      <c r="BC1400" s="18">
        <v>45119</v>
      </c>
      <c r="BD1400" s="17">
        <v>45442</v>
      </c>
      <c r="BE1400" s="17">
        <v>45474</v>
      </c>
      <c r="BF1400" s="17">
        <v>45245</v>
      </c>
      <c r="BG1400" s="10">
        <v>85858985</v>
      </c>
      <c r="BH1400" s="9" t="s">
        <v>414</v>
      </c>
      <c r="BI1400" s="19">
        <v>45170</v>
      </c>
      <c r="BJ1400" s="20">
        <v>45173</v>
      </c>
      <c r="BK1400" s="16">
        <v>888</v>
      </c>
      <c r="BL1400" s="16">
        <v>5062</v>
      </c>
      <c r="BM1400" s="9" t="s">
        <v>177</v>
      </c>
      <c r="BN1400" s="9" t="s">
        <v>436</v>
      </c>
      <c r="BO1400" s="9" t="s">
        <v>635</v>
      </c>
      <c r="BP1400" s="17">
        <v>45245</v>
      </c>
      <c r="BQ1400" s="17" t="s">
        <v>156</v>
      </c>
      <c r="BR1400" s="17">
        <v>45254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45083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>
        <v>45104</v>
      </c>
      <c r="CD1400" s="10" t="s">
        <v>156</v>
      </c>
      <c r="CE1400" s="17" t="s">
        <v>156</v>
      </c>
      <c r="CF1400" s="17" t="s">
        <v>156</v>
      </c>
      <c r="CG1400" s="17">
        <v>45083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45083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>
        <v>45111</v>
      </c>
      <c r="CX1400" s="10" t="s">
        <v>3461</v>
      </c>
      <c r="CY1400" s="17" t="s">
        <v>156</v>
      </c>
      <c r="CZ1400" s="17" t="s">
        <v>156</v>
      </c>
      <c r="DA1400" s="17">
        <v>45083</v>
      </c>
      <c r="DB1400" s="17">
        <v>45106</v>
      </c>
      <c r="DC1400" s="16">
        <v>888</v>
      </c>
      <c r="DD1400" s="10" t="s">
        <v>3468</v>
      </c>
      <c r="DE1400" s="10" t="s">
        <v>230</v>
      </c>
      <c r="DF1400" s="18" t="s">
        <v>156</v>
      </c>
      <c r="DG1400" s="17">
        <v>45132</v>
      </c>
      <c r="DH1400" s="10" t="s">
        <v>1874</v>
      </c>
      <c r="DI1400" s="17" t="s">
        <v>156</v>
      </c>
      <c r="DJ1400" s="17" t="s">
        <v>156</v>
      </c>
      <c r="DK1400" s="17">
        <v>45083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16</v>
      </c>
      <c r="DQ1400" s="16">
        <v>12</v>
      </c>
      <c r="DR1400" s="11">
        <v>12</v>
      </c>
      <c r="DS1400" s="16">
        <v>12</v>
      </c>
      <c r="DT1400" s="16">
        <v>0</v>
      </c>
      <c r="DU1400" s="11" t="s">
        <v>181</v>
      </c>
      <c r="DV1400" s="11" t="s">
        <v>182</v>
      </c>
      <c r="DW1400" s="27" t="s">
        <v>156</v>
      </c>
      <c r="DX1400" s="27" t="s">
        <v>156</v>
      </c>
      <c r="DY1400" s="20" t="s">
        <v>2602</v>
      </c>
      <c r="DZ1400" s="16">
        <v>7</v>
      </c>
      <c r="EA1400" s="16">
        <v>55</v>
      </c>
      <c r="EB1400" s="27" t="s">
        <v>185</v>
      </c>
      <c r="EC1400" s="27" t="s">
        <v>185</v>
      </c>
      <c r="ED1400" s="27" t="s">
        <v>182</v>
      </c>
      <c r="EE1400" s="29">
        <v>45084.012673611112</v>
      </c>
      <c r="EF1400" s="28" t="s">
        <v>186</v>
      </c>
      <c r="EG1400" s="28" t="s">
        <v>156</v>
      </c>
      <c r="EH1400" s="28" t="s">
        <v>187</v>
      </c>
      <c r="EI1400" s="29">
        <v>45110.367511574077</v>
      </c>
      <c r="EJ1400" s="28" t="s">
        <v>387</v>
      </c>
      <c r="EK1400" s="28" t="s">
        <v>388</v>
      </c>
      <c r="EL1400" s="28" t="s">
        <v>190</v>
      </c>
      <c r="EM1400" s="45" t="s">
        <v>3713</v>
      </c>
      <c r="EN1400" s="46" t="str">
        <f t="shared" si="148"/>
        <v>344H072B</v>
      </c>
      <c r="EO1400" s="47">
        <f t="shared" si="149"/>
        <v>45183</v>
      </c>
      <c r="EP1400" s="47">
        <f t="shared" si="150"/>
        <v>45111</v>
      </c>
      <c r="EQ1400" s="48" t="str">
        <f t="shared" ca="1" si="151"/>
        <v>Past</v>
      </c>
      <c r="ER1400" s="49">
        <f t="shared" si="152"/>
        <v>72</v>
      </c>
      <c r="ES1400" s="50"/>
      <c r="ET1400" s="51">
        <f t="shared" si="153"/>
        <v>72</v>
      </c>
      <c r="EU1400" s="52">
        <f t="shared" si="154"/>
        <v>63936</v>
      </c>
      <c r="EV1400" s="46"/>
      <c r="EW1400" s="23" t="s">
        <v>3714</v>
      </c>
    </row>
    <row r="1401" spans="1:153" ht="14.25" customHeight="1">
      <c r="A1401" s="8">
        <v>1394</v>
      </c>
      <c r="B1401" s="9" t="s">
        <v>3316</v>
      </c>
      <c r="C1401" s="10" t="s">
        <v>142</v>
      </c>
      <c r="D1401" s="10" t="s">
        <v>143</v>
      </c>
      <c r="E1401" s="10" t="s">
        <v>142</v>
      </c>
      <c r="F1401" s="9" t="s">
        <v>144</v>
      </c>
      <c r="G1401" s="10" t="s">
        <v>432</v>
      </c>
      <c r="H1401" s="9" t="s">
        <v>433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259</v>
      </c>
      <c r="S1401" s="9" t="s">
        <v>154</v>
      </c>
      <c r="T1401" s="9" t="s">
        <v>2225</v>
      </c>
      <c r="U1401" s="9" t="s">
        <v>337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3358</v>
      </c>
      <c r="AA1401" s="9" t="s">
        <v>293</v>
      </c>
      <c r="AB1401" s="12" t="s">
        <v>294</v>
      </c>
      <c r="AC1401" s="10" t="s">
        <v>3359</v>
      </c>
      <c r="AD1401" s="9" t="s">
        <v>293</v>
      </c>
      <c r="AE1401" s="13" t="s">
        <v>294</v>
      </c>
      <c r="AF1401" s="14" t="s">
        <v>442</v>
      </c>
      <c r="AG1401" s="10" t="s">
        <v>3467</v>
      </c>
      <c r="AH1401" s="11" t="s">
        <v>256</v>
      </c>
      <c r="AI1401" s="11" t="s">
        <v>223</v>
      </c>
      <c r="AJ1401" s="10" t="s">
        <v>257</v>
      </c>
      <c r="AK1401" s="11" t="s">
        <v>223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5.7</v>
      </c>
      <c r="AU1401" s="10" t="s">
        <v>206</v>
      </c>
      <c r="AV1401" s="16">
        <v>5250</v>
      </c>
      <c r="AW1401" s="16">
        <v>5250</v>
      </c>
      <c r="AX1401" s="16">
        <v>0</v>
      </c>
      <c r="AY1401" s="16">
        <v>0</v>
      </c>
      <c r="AZ1401" s="16">
        <v>0</v>
      </c>
      <c r="BA1401" s="17">
        <v>45275</v>
      </c>
      <c r="BB1401" s="30" t="s">
        <v>175</v>
      </c>
      <c r="BC1401" s="18" t="s">
        <v>156</v>
      </c>
      <c r="BD1401" s="17">
        <v>45442</v>
      </c>
      <c r="BE1401" s="17">
        <v>45474</v>
      </c>
      <c r="BF1401" s="17">
        <v>45245</v>
      </c>
      <c r="BG1401" s="10">
        <v>86198221</v>
      </c>
      <c r="BH1401" s="9" t="s">
        <v>319</v>
      </c>
      <c r="BI1401" s="19">
        <v>45231</v>
      </c>
      <c r="BJ1401" s="20">
        <v>45243</v>
      </c>
      <c r="BK1401" s="16">
        <v>0</v>
      </c>
      <c r="BL1401" s="16">
        <v>0</v>
      </c>
      <c r="BM1401" s="9" t="s">
        <v>177</v>
      </c>
      <c r="BN1401" s="9" t="s">
        <v>383</v>
      </c>
      <c r="BO1401" s="9" t="s">
        <v>156</v>
      </c>
      <c r="BP1401" s="17">
        <v>45311</v>
      </c>
      <c r="BQ1401" s="17" t="s">
        <v>156</v>
      </c>
      <c r="BR1401" s="17">
        <v>45311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>
        <v>45111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 t="s">
        <v>156</v>
      </c>
      <c r="CD1401" s="10" t="s">
        <v>156</v>
      </c>
      <c r="CE1401" s="17" t="s">
        <v>156</v>
      </c>
      <c r="CF1401" s="17" t="s">
        <v>156</v>
      </c>
      <c r="CG1401" s="17">
        <v>45111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>
        <v>45111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193</v>
      </c>
      <c r="CY1401" s="17" t="s">
        <v>156</v>
      </c>
      <c r="CZ1401" s="17" t="s">
        <v>156</v>
      </c>
      <c r="DA1401" s="17">
        <v>45111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>
        <v>45111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16</v>
      </c>
      <c r="DQ1401" s="16">
        <v>12</v>
      </c>
      <c r="DR1401" s="11">
        <v>12</v>
      </c>
      <c r="DS1401" s="16">
        <v>12</v>
      </c>
      <c r="DT1401" s="16">
        <v>0</v>
      </c>
      <c r="DU1401" s="11" t="s">
        <v>3357</v>
      </c>
      <c r="DV1401" s="11" t="s">
        <v>182</v>
      </c>
      <c r="DW1401" s="27" t="s">
        <v>156</v>
      </c>
      <c r="DX1401" s="27" t="s">
        <v>156</v>
      </c>
      <c r="DY1401" s="20" t="s">
        <v>3067</v>
      </c>
      <c r="DZ1401" s="16">
        <v>7</v>
      </c>
      <c r="EA1401" s="16">
        <v>55</v>
      </c>
      <c r="EB1401" s="27" t="s">
        <v>185</v>
      </c>
      <c r="EC1401" s="27" t="s">
        <v>185</v>
      </c>
      <c r="ED1401" s="27" t="s">
        <v>182</v>
      </c>
      <c r="EE1401" s="29">
        <v>45112.01258101852</v>
      </c>
      <c r="EF1401" s="28" t="s">
        <v>186</v>
      </c>
      <c r="EG1401" s="28" t="s">
        <v>156</v>
      </c>
      <c r="EH1401" s="28" t="s">
        <v>187</v>
      </c>
      <c r="EI1401" s="29">
        <v>45118.979687500003</v>
      </c>
      <c r="EJ1401" s="28" t="s">
        <v>186</v>
      </c>
      <c r="EK1401" s="28" t="s">
        <v>156</v>
      </c>
      <c r="EL1401" s="28" t="s">
        <v>187</v>
      </c>
      <c r="EM1401" s="45" t="s">
        <v>3713</v>
      </c>
      <c r="EN1401" s="46" t="str">
        <f t="shared" si="148"/>
        <v>344H072B</v>
      </c>
      <c r="EO1401" s="47">
        <f t="shared" si="149"/>
        <v>45249</v>
      </c>
      <c r="EP1401" s="47" t="str">
        <f t="shared" si="150"/>
        <v/>
      </c>
      <c r="EQ1401" s="48" t="str">
        <f t="shared" ca="1" si="151"/>
        <v>Y</v>
      </c>
      <c r="ER1401" s="49" t="str">
        <f t="shared" si="152"/>
        <v/>
      </c>
      <c r="ES1401" s="50"/>
      <c r="ET1401" s="51" t="str">
        <f t="shared" si="153"/>
        <v/>
      </c>
      <c r="EU1401" s="52" t="str">
        <f t="shared" si="154"/>
        <v/>
      </c>
      <c r="EV1401" s="46"/>
      <c r="EW1401" s="23" t="s">
        <v>3714</v>
      </c>
    </row>
    <row r="1402" spans="1:153" ht="14.25" customHeight="1">
      <c r="A1402" s="8">
        <v>1395</v>
      </c>
      <c r="B1402" s="9" t="s">
        <v>3316</v>
      </c>
      <c r="C1402" s="10" t="s">
        <v>142</v>
      </c>
      <c r="D1402" s="10" t="s">
        <v>143</v>
      </c>
      <c r="E1402" s="10" t="s">
        <v>142</v>
      </c>
      <c r="F1402" s="9" t="s">
        <v>144</v>
      </c>
      <c r="G1402" s="10" t="s">
        <v>432</v>
      </c>
      <c r="H1402" s="9" t="s">
        <v>433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336</v>
      </c>
      <c r="S1402" s="9" t="s">
        <v>305</v>
      </c>
      <c r="T1402" s="9" t="s">
        <v>306</v>
      </c>
      <c r="U1402" s="9" t="s">
        <v>361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3369</v>
      </c>
      <c r="AA1402" s="9" t="s">
        <v>363</v>
      </c>
      <c r="AB1402" s="12" t="s">
        <v>2274</v>
      </c>
      <c r="AC1402" s="10" t="s">
        <v>3370</v>
      </c>
      <c r="AD1402" s="9" t="s">
        <v>2276</v>
      </c>
      <c r="AE1402" s="13" t="s">
        <v>2277</v>
      </c>
      <c r="AF1402" s="14" t="s">
        <v>2389</v>
      </c>
      <c r="AG1402" s="10" t="s">
        <v>3469</v>
      </c>
      <c r="AH1402" s="11" t="s">
        <v>368</v>
      </c>
      <c r="AI1402" s="11" t="s">
        <v>369</v>
      </c>
      <c r="AJ1402" s="10" t="s">
        <v>370</v>
      </c>
      <c r="AK1402" s="11" t="s">
        <v>369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2.8</v>
      </c>
      <c r="AU1402" s="10" t="s">
        <v>142</v>
      </c>
      <c r="AV1402" s="16">
        <v>9880</v>
      </c>
      <c r="AW1402" s="16">
        <v>9880</v>
      </c>
      <c r="AX1402" s="16">
        <v>0</v>
      </c>
      <c r="AY1402" s="16">
        <v>1000</v>
      </c>
      <c r="AZ1402" s="16">
        <v>0</v>
      </c>
      <c r="BA1402" s="17">
        <v>45275</v>
      </c>
      <c r="BB1402" s="30" t="s">
        <v>175</v>
      </c>
      <c r="BC1402" s="18">
        <v>45119</v>
      </c>
      <c r="BD1402" s="17">
        <v>45442</v>
      </c>
      <c r="BE1402" s="17">
        <v>45474</v>
      </c>
      <c r="BF1402" s="17">
        <v>45245</v>
      </c>
      <c r="BG1402" s="10">
        <v>85572739</v>
      </c>
      <c r="BH1402" s="9" t="s">
        <v>414</v>
      </c>
      <c r="BI1402" s="19">
        <v>45170</v>
      </c>
      <c r="BJ1402" s="20">
        <v>45173</v>
      </c>
      <c r="BK1402" s="16">
        <v>2940</v>
      </c>
      <c r="BL1402" s="16">
        <v>8232</v>
      </c>
      <c r="BM1402" s="9" t="s">
        <v>177</v>
      </c>
      <c r="BN1402" s="9" t="s">
        <v>436</v>
      </c>
      <c r="BO1402" s="9" t="s">
        <v>635</v>
      </c>
      <c r="BP1402" s="17">
        <v>45245</v>
      </c>
      <c r="BQ1402" s="17">
        <v>45245</v>
      </c>
      <c r="BR1402" s="17">
        <v>45254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>
        <v>45062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>
        <v>45097</v>
      </c>
      <c r="CD1402" s="10" t="s">
        <v>156</v>
      </c>
      <c r="CE1402" s="17" t="s">
        <v>156</v>
      </c>
      <c r="CF1402" s="17" t="s">
        <v>156</v>
      </c>
      <c r="CG1402" s="17">
        <v>45062</v>
      </c>
      <c r="CH1402" s="17">
        <v>45099</v>
      </c>
      <c r="CI1402" s="16">
        <v>3000</v>
      </c>
      <c r="CJ1402" s="10" t="s">
        <v>3470</v>
      </c>
      <c r="CK1402" s="10" t="s">
        <v>230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>
        <v>45062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>
        <v>45104</v>
      </c>
      <c r="CX1402" s="10" t="s">
        <v>2532</v>
      </c>
      <c r="CY1402" s="17" t="s">
        <v>156</v>
      </c>
      <c r="CZ1402" s="17" t="s">
        <v>156</v>
      </c>
      <c r="DA1402" s="17">
        <v>45062</v>
      </c>
      <c r="DB1402" s="17">
        <v>45099</v>
      </c>
      <c r="DC1402" s="16">
        <v>2940</v>
      </c>
      <c r="DD1402" s="10" t="s">
        <v>3471</v>
      </c>
      <c r="DE1402" s="10" t="s">
        <v>3341</v>
      </c>
      <c r="DF1402" s="18" t="s">
        <v>156</v>
      </c>
      <c r="DG1402" s="17">
        <v>45118</v>
      </c>
      <c r="DH1402" s="10" t="s">
        <v>1874</v>
      </c>
      <c r="DI1402" s="17" t="s">
        <v>156</v>
      </c>
      <c r="DJ1402" s="17" t="s">
        <v>156</v>
      </c>
      <c r="DK1402" s="17">
        <v>45062</v>
      </c>
      <c r="DL1402" s="17">
        <v>45117</v>
      </c>
      <c r="DM1402" s="16">
        <v>2940</v>
      </c>
      <c r="DN1402" s="10" t="s">
        <v>3472</v>
      </c>
      <c r="DO1402" s="10" t="s">
        <v>661</v>
      </c>
      <c r="DP1402" s="16">
        <v>24</v>
      </c>
      <c r="DQ1402" s="16">
        <v>12</v>
      </c>
      <c r="DR1402" s="11">
        <v>12</v>
      </c>
      <c r="DS1402" s="16">
        <v>24</v>
      </c>
      <c r="DT1402" s="16">
        <v>0</v>
      </c>
      <c r="DU1402" s="11" t="s">
        <v>181</v>
      </c>
      <c r="DV1402" s="11" t="s">
        <v>182</v>
      </c>
      <c r="DW1402" s="27" t="s">
        <v>156</v>
      </c>
      <c r="DX1402" s="27" t="s">
        <v>156</v>
      </c>
      <c r="DY1402" s="20" t="s">
        <v>2602</v>
      </c>
      <c r="DZ1402" s="16">
        <v>7</v>
      </c>
      <c r="EA1402" s="16">
        <v>55</v>
      </c>
      <c r="EB1402" s="27" t="s">
        <v>185</v>
      </c>
      <c r="EC1402" s="27" t="s">
        <v>185</v>
      </c>
      <c r="ED1402" s="27" t="s">
        <v>182</v>
      </c>
      <c r="EE1402" s="29">
        <v>45063.012118055558</v>
      </c>
      <c r="EF1402" s="28" t="s">
        <v>186</v>
      </c>
      <c r="EG1402" s="28" t="s">
        <v>156</v>
      </c>
      <c r="EH1402" s="28" t="s">
        <v>187</v>
      </c>
      <c r="EI1402" s="29">
        <v>45117.785057870373</v>
      </c>
      <c r="EJ1402" s="28" t="s">
        <v>505</v>
      </c>
      <c r="EK1402" s="28" t="s">
        <v>506</v>
      </c>
      <c r="EL1402" s="28" t="s">
        <v>237</v>
      </c>
      <c r="EM1402" s="45" t="s">
        <v>3713</v>
      </c>
      <c r="EN1402" s="46" t="str">
        <f t="shared" si="148"/>
        <v>344H064A</v>
      </c>
      <c r="EO1402" s="47">
        <f t="shared" si="149"/>
        <v>45183</v>
      </c>
      <c r="EP1402" s="47">
        <f t="shared" si="150"/>
        <v>45104</v>
      </c>
      <c r="EQ1402" s="48" t="str">
        <f t="shared" ca="1" si="151"/>
        <v>Past</v>
      </c>
      <c r="ER1402" s="49">
        <f t="shared" si="152"/>
        <v>79</v>
      </c>
      <c r="ES1402" s="50"/>
      <c r="ET1402" s="51">
        <f t="shared" si="153"/>
        <v>79</v>
      </c>
      <c r="EU1402" s="52">
        <f t="shared" si="154"/>
        <v>232260</v>
      </c>
      <c r="EV1402" s="46"/>
      <c r="EW1402" s="23" t="s">
        <v>3714</v>
      </c>
    </row>
    <row r="1403" spans="1:153" ht="14.25" customHeight="1">
      <c r="A1403" s="8">
        <v>1396</v>
      </c>
      <c r="B1403" s="9" t="s">
        <v>3316</v>
      </c>
      <c r="C1403" s="10" t="s">
        <v>142</v>
      </c>
      <c r="D1403" s="10" t="s">
        <v>143</v>
      </c>
      <c r="E1403" s="10" t="s">
        <v>142</v>
      </c>
      <c r="F1403" s="9" t="s">
        <v>144</v>
      </c>
      <c r="G1403" s="10" t="s">
        <v>432</v>
      </c>
      <c r="H1403" s="9" t="s">
        <v>433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336</v>
      </c>
      <c r="S1403" s="9" t="s">
        <v>305</v>
      </c>
      <c r="T1403" s="9" t="s">
        <v>306</v>
      </c>
      <c r="U1403" s="9" t="s">
        <v>361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3369</v>
      </c>
      <c r="AA1403" s="9" t="s">
        <v>363</v>
      </c>
      <c r="AB1403" s="12" t="s">
        <v>2274</v>
      </c>
      <c r="AC1403" s="10" t="s">
        <v>3370</v>
      </c>
      <c r="AD1403" s="9" t="s">
        <v>2276</v>
      </c>
      <c r="AE1403" s="13" t="s">
        <v>2277</v>
      </c>
      <c r="AF1403" s="14" t="s">
        <v>2389</v>
      </c>
      <c r="AG1403" s="10" t="s">
        <v>3469</v>
      </c>
      <c r="AH1403" s="11" t="s">
        <v>368</v>
      </c>
      <c r="AI1403" s="11" t="s">
        <v>369</v>
      </c>
      <c r="AJ1403" s="10" t="s">
        <v>370</v>
      </c>
      <c r="AK1403" s="11" t="s">
        <v>369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2.8</v>
      </c>
      <c r="AU1403" s="10" t="s">
        <v>142</v>
      </c>
      <c r="AV1403" s="16">
        <v>9880</v>
      </c>
      <c r="AW1403" s="16">
        <v>9880</v>
      </c>
      <c r="AX1403" s="16">
        <v>0</v>
      </c>
      <c r="AY1403" s="16">
        <v>1000</v>
      </c>
      <c r="AZ1403" s="16">
        <v>0</v>
      </c>
      <c r="BA1403" s="17">
        <v>45275</v>
      </c>
      <c r="BB1403" s="30" t="s">
        <v>175</v>
      </c>
      <c r="BC1403" s="18">
        <v>45119</v>
      </c>
      <c r="BD1403" s="17">
        <v>45442</v>
      </c>
      <c r="BE1403" s="17">
        <v>45474</v>
      </c>
      <c r="BF1403" s="17">
        <v>45245</v>
      </c>
      <c r="BG1403" s="10">
        <v>85716664</v>
      </c>
      <c r="BH1403" s="9" t="s">
        <v>319</v>
      </c>
      <c r="BI1403" s="19">
        <v>45200</v>
      </c>
      <c r="BJ1403" s="20">
        <v>45215</v>
      </c>
      <c r="BK1403" s="16">
        <v>2000</v>
      </c>
      <c r="BL1403" s="16">
        <v>5600</v>
      </c>
      <c r="BM1403" s="9" t="s">
        <v>177</v>
      </c>
      <c r="BN1403" s="9" t="s">
        <v>470</v>
      </c>
      <c r="BO1403" s="9" t="s">
        <v>156</v>
      </c>
      <c r="BP1403" s="17">
        <v>45282</v>
      </c>
      <c r="BQ1403" s="17" t="s">
        <v>156</v>
      </c>
      <c r="BR1403" s="17">
        <v>45282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45071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 t="s">
        <v>156</v>
      </c>
      <c r="CD1403" s="10" t="s">
        <v>2132</v>
      </c>
      <c r="CE1403" s="17" t="s">
        <v>156</v>
      </c>
      <c r="CF1403" s="17" t="s">
        <v>156</v>
      </c>
      <c r="CG1403" s="17">
        <v>45071</v>
      </c>
      <c r="CH1403" s="17" t="s">
        <v>156</v>
      </c>
      <c r="CI1403" s="16">
        <v>0</v>
      </c>
      <c r="CJ1403" s="10" t="s">
        <v>156</v>
      </c>
      <c r="CK1403" s="10" t="s">
        <v>156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45071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 t="s">
        <v>156</v>
      </c>
      <c r="CX1403" s="10" t="s">
        <v>2222</v>
      </c>
      <c r="CY1403" s="17" t="s">
        <v>156</v>
      </c>
      <c r="CZ1403" s="17" t="s">
        <v>156</v>
      </c>
      <c r="DA1403" s="17">
        <v>45071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 t="s">
        <v>156</v>
      </c>
      <c r="DH1403" s="10" t="s">
        <v>2223</v>
      </c>
      <c r="DI1403" s="17" t="s">
        <v>156</v>
      </c>
      <c r="DJ1403" s="17" t="s">
        <v>156</v>
      </c>
      <c r="DK1403" s="17">
        <v>45071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24</v>
      </c>
      <c r="DQ1403" s="16">
        <v>12</v>
      </c>
      <c r="DR1403" s="11">
        <v>12</v>
      </c>
      <c r="DS1403" s="16">
        <v>24</v>
      </c>
      <c r="DT1403" s="16">
        <v>0</v>
      </c>
      <c r="DU1403" s="11" t="s">
        <v>181</v>
      </c>
      <c r="DV1403" s="11" t="s">
        <v>182</v>
      </c>
      <c r="DW1403" s="27" t="s">
        <v>156</v>
      </c>
      <c r="DX1403" s="27" t="s">
        <v>156</v>
      </c>
      <c r="DY1403" s="20" t="s">
        <v>2224</v>
      </c>
      <c r="DZ1403" s="16">
        <v>7</v>
      </c>
      <c r="EA1403" s="16">
        <v>55</v>
      </c>
      <c r="EB1403" s="27" t="s">
        <v>185</v>
      </c>
      <c r="EC1403" s="27" t="s">
        <v>185</v>
      </c>
      <c r="ED1403" s="27" t="s">
        <v>182</v>
      </c>
      <c r="EE1403" s="29">
        <v>45072.062060185184</v>
      </c>
      <c r="EF1403" s="28" t="s">
        <v>186</v>
      </c>
      <c r="EG1403" s="28" t="s">
        <v>156</v>
      </c>
      <c r="EH1403" s="28" t="s">
        <v>187</v>
      </c>
      <c r="EI1403" s="29">
        <v>45098.531585648147</v>
      </c>
      <c r="EJ1403" s="28" t="s">
        <v>542</v>
      </c>
      <c r="EK1403" s="28" t="s">
        <v>156</v>
      </c>
      <c r="EL1403" s="28" t="s">
        <v>543</v>
      </c>
      <c r="EM1403" s="45" t="s">
        <v>3713</v>
      </c>
      <c r="EN1403" s="46" t="str">
        <f t="shared" si="148"/>
        <v>344H064A</v>
      </c>
      <c r="EO1403" s="47">
        <f t="shared" si="149"/>
        <v>45220</v>
      </c>
      <c r="EP1403" s="47" t="str">
        <f t="shared" si="150"/>
        <v/>
      </c>
      <c r="EQ1403" s="48" t="str">
        <f t="shared" ca="1" si="151"/>
        <v>Y</v>
      </c>
      <c r="ER1403" s="49" t="str">
        <f t="shared" si="152"/>
        <v/>
      </c>
      <c r="ES1403" s="50"/>
      <c r="ET1403" s="51" t="str">
        <f t="shared" si="153"/>
        <v/>
      </c>
      <c r="EU1403" s="52" t="str">
        <f t="shared" si="154"/>
        <v/>
      </c>
      <c r="EV1403" s="46"/>
      <c r="EW1403" s="23" t="s">
        <v>3721</v>
      </c>
    </row>
    <row r="1404" spans="1:153" ht="14.25" customHeight="1">
      <c r="A1404" s="8">
        <v>1397</v>
      </c>
      <c r="B1404" s="9" t="s">
        <v>3316</v>
      </c>
      <c r="C1404" s="10" t="s">
        <v>142</v>
      </c>
      <c r="D1404" s="10" t="s">
        <v>143</v>
      </c>
      <c r="E1404" s="10" t="s">
        <v>142</v>
      </c>
      <c r="F1404" s="9" t="s">
        <v>144</v>
      </c>
      <c r="G1404" s="10" t="s">
        <v>432</v>
      </c>
      <c r="H1404" s="9" t="s">
        <v>433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336</v>
      </c>
      <c r="S1404" s="9" t="s">
        <v>305</v>
      </c>
      <c r="T1404" s="9" t="s">
        <v>306</v>
      </c>
      <c r="U1404" s="9" t="s">
        <v>361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3369</v>
      </c>
      <c r="AA1404" s="9" t="s">
        <v>363</v>
      </c>
      <c r="AB1404" s="12" t="s">
        <v>2274</v>
      </c>
      <c r="AC1404" s="10" t="s">
        <v>3370</v>
      </c>
      <c r="AD1404" s="9" t="s">
        <v>2276</v>
      </c>
      <c r="AE1404" s="13" t="s">
        <v>2277</v>
      </c>
      <c r="AF1404" s="14" t="s">
        <v>2389</v>
      </c>
      <c r="AG1404" s="10" t="s">
        <v>3469</v>
      </c>
      <c r="AH1404" s="11" t="s">
        <v>368</v>
      </c>
      <c r="AI1404" s="11" t="s">
        <v>369</v>
      </c>
      <c r="AJ1404" s="10" t="s">
        <v>370</v>
      </c>
      <c r="AK1404" s="11" t="s">
        <v>369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2.8</v>
      </c>
      <c r="AU1404" s="10" t="s">
        <v>142</v>
      </c>
      <c r="AV1404" s="16">
        <v>9880</v>
      </c>
      <c r="AW1404" s="16">
        <v>9880</v>
      </c>
      <c r="AX1404" s="16">
        <v>0</v>
      </c>
      <c r="AY1404" s="16">
        <v>1000</v>
      </c>
      <c r="AZ1404" s="16">
        <v>0</v>
      </c>
      <c r="BA1404" s="17">
        <v>45275</v>
      </c>
      <c r="BB1404" s="30" t="s">
        <v>175</v>
      </c>
      <c r="BC1404" s="18">
        <v>45119</v>
      </c>
      <c r="BD1404" s="17">
        <v>45442</v>
      </c>
      <c r="BE1404" s="17">
        <v>45474</v>
      </c>
      <c r="BF1404" s="17">
        <v>45245</v>
      </c>
      <c r="BG1404" s="10">
        <v>85716662</v>
      </c>
      <c r="BH1404" s="9" t="s">
        <v>321</v>
      </c>
      <c r="BI1404" s="19">
        <v>45261</v>
      </c>
      <c r="BJ1404" s="20">
        <v>45271</v>
      </c>
      <c r="BK1404" s="16">
        <v>3000</v>
      </c>
      <c r="BL1404" s="16">
        <v>8400</v>
      </c>
      <c r="BM1404" s="9" t="s">
        <v>177</v>
      </c>
      <c r="BN1404" s="9" t="s">
        <v>470</v>
      </c>
      <c r="BO1404" s="9" t="s">
        <v>156</v>
      </c>
      <c r="BP1404" s="17">
        <v>45338</v>
      </c>
      <c r="BQ1404" s="17" t="s">
        <v>156</v>
      </c>
      <c r="BR1404" s="17">
        <v>45338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45071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 t="s">
        <v>156</v>
      </c>
      <c r="CD1404" s="10" t="s">
        <v>2911</v>
      </c>
      <c r="CE1404" s="17" t="s">
        <v>156</v>
      </c>
      <c r="CF1404" s="17" t="s">
        <v>156</v>
      </c>
      <c r="CG1404" s="17">
        <v>45071</v>
      </c>
      <c r="CH1404" s="17" t="s">
        <v>156</v>
      </c>
      <c r="CI1404" s="16">
        <v>0</v>
      </c>
      <c r="CJ1404" s="10" t="s">
        <v>156</v>
      </c>
      <c r="CK1404" s="10" t="s">
        <v>156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45071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 t="s">
        <v>156</v>
      </c>
      <c r="CX1404" s="10" t="s">
        <v>3473</v>
      </c>
      <c r="CY1404" s="17" t="s">
        <v>156</v>
      </c>
      <c r="CZ1404" s="17" t="s">
        <v>156</v>
      </c>
      <c r="DA1404" s="17">
        <v>45071</v>
      </c>
      <c r="DB1404" s="17" t="s">
        <v>156</v>
      </c>
      <c r="DC1404" s="16">
        <v>0</v>
      </c>
      <c r="DD1404" s="10" t="s">
        <v>156</v>
      </c>
      <c r="DE1404" s="10" t="s">
        <v>156</v>
      </c>
      <c r="DF1404" s="18" t="s">
        <v>156</v>
      </c>
      <c r="DG1404" s="17" t="s">
        <v>156</v>
      </c>
      <c r="DH1404" s="10" t="s">
        <v>3127</v>
      </c>
      <c r="DI1404" s="17" t="s">
        <v>156</v>
      </c>
      <c r="DJ1404" s="17" t="s">
        <v>156</v>
      </c>
      <c r="DK1404" s="17">
        <v>45071</v>
      </c>
      <c r="DL1404" s="17" t="s">
        <v>156</v>
      </c>
      <c r="DM1404" s="16">
        <v>0</v>
      </c>
      <c r="DN1404" s="10" t="s">
        <v>156</v>
      </c>
      <c r="DO1404" s="10" t="s">
        <v>156</v>
      </c>
      <c r="DP1404" s="16">
        <v>24</v>
      </c>
      <c r="DQ1404" s="16">
        <v>12</v>
      </c>
      <c r="DR1404" s="11">
        <v>12</v>
      </c>
      <c r="DS1404" s="16">
        <v>24</v>
      </c>
      <c r="DT1404" s="16">
        <v>0</v>
      </c>
      <c r="DU1404" s="11" t="s">
        <v>181</v>
      </c>
      <c r="DV1404" s="11" t="s">
        <v>182</v>
      </c>
      <c r="DW1404" s="27" t="s">
        <v>156</v>
      </c>
      <c r="DX1404" s="27" t="s">
        <v>156</v>
      </c>
      <c r="DY1404" s="20" t="s">
        <v>2894</v>
      </c>
      <c r="DZ1404" s="16">
        <v>7</v>
      </c>
      <c r="EA1404" s="16">
        <v>55</v>
      </c>
      <c r="EB1404" s="27" t="s">
        <v>185</v>
      </c>
      <c r="EC1404" s="27" t="s">
        <v>185</v>
      </c>
      <c r="ED1404" s="27" t="s">
        <v>182</v>
      </c>
      <c r="EE1404" s="29">
        <v>45072.062060185184</v>
      </c>
      <c r="EF1404" s="28" t="s">
        <v>186</v>
      </c>
      <c r="EG1404" s="28" t="s">
        <v>156</v>
      </c>
      <c r="EH1404" s="28" t="s">
        <v>187</v>
      </c>
      <c r="EI1404" s="29">
        <v>45098.531585648147</v>
      </c>
      <c r="EJ1404" s="28" t="s">
        <v>542</v>
      </c>
      <c r="EK1404" s="28" t="s">
        <v>156</v>
      </c>
      <c r="EL1404" s="28" t="s">
        <v>543</v>
      </c>
      <c r="EM1404" s="45" t="s">
        <v>3713</v>
      </c>
      <c r="EN1404" s="46" t="str">
        <f t="shared" si="148"/>
        <v>344H064A</v>
      </c>
      <c r="EO1404" s="47">
        <f t="shared" si="149"/>
        <v>45276</v>
      </c>
      <c r="EP1404" s="47" t="str">
        <f t="shared" si="150"/>
        <v/>
      </c>
      <c r="EQ1404" s="48" t="str">
        <f t="shared" ca="1" si="151"/>
        <v>Y</v>
      </c>
      <c r="ER1404" s="49" t="str">
        <f t="shared" si="152"/>
        <v/>
      </c>
      <c r="ES1404" s="50"/>
      <c r="ET1404" s="51" t="str">
        <f t="shared" si="153"/>
        <v/>
      </c>
      <c r="EU1404" s="52" t="str">
        <f t="shared" si="154"/>
        <v/>
      </c>
      <c r="EV1404" s="46"/>
      <c r="EW1404" s="23" t="s">
        <v>3721</v>
      </c>
    </row>
    <row r="1405" spans="1:153" ht="14.25" customHeight="1">
      <c r="A1405" s="8">
        <v>1398</v>
      </c>
      <c r="B1405" s="9" t="s">
        <v>3316</v>
      </c>
      <c r="C1405" s="10" t="s">
        <v>142</v>
      </c>
      <c r="D1405" s="10" t="s">
        <v>143</v>
      </c>
      <c r="E1405" s="10" t="s">
        <v>142</v>
      </c>
      <c r="F1405" s="9" t="s">
        <v>144</v>
      </c>
      <c r="G1405" s="10" t="s">
        <v>432</v>
      </c>
      <c r="H1405" s="9" t="s">
        <v>433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336</v>
      </c>
      <c r="S1405" s="9" t="s">
        <v>305</v>
      </c>
      <c r="T1405" s="9" t="s">
        <v>306</v>
      </c>
      <c r="U1405" s="9" t="s">
        <v>361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3369</v>
      </c>
      <c r="AA1405" s="9" t="s">
        <v>363</v>
      </c>
      <c r="AB1405" s="12" t="s">
        <v>2274</v>
      </c>
      <c r="AC1405" s="10" t="s">
        <v>3370</v>
      </c>
      <c r="AD1405" s="9" t="s">
        <v>2276</v>
      </c>
      <c r="AE1405" s="13" t="s">
        <v>2277</v>
      </c>
      <c r="AF1405" s="14" t="s">
        <v>2389</v>
      </c>
      <c r="AG1405" s="10" t="s">
        <v>3469</v>
      </c>
      <c r="AH1405" s="11" t="s">
        <v>368</v>
      </c>
      <c r="AI1405" s="11" t="s">
        <v>369</v>
      </c>
      <c r="AJ1405" s="10" t="s">
        <v>370</v>
      </c>
      <c r="AK1405" s="11" t="s">
        <v>369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2.8</v>
      </c>
      <c r="AU1405" s="10" t="s">
        <v>142</v>
      </c>
      <c r="AV1405" s="16">
        <v>9880</v>
      </c>
      <c r="AW1405" s="16">
        <v>9880</v>
      </c>
      <c r="AX1405" s="16">
        <v>0</v>
      </c>
      <c r="AY1405" s="16">
        <v>1000</v>
      </c>
      <c r="AZ1405" s="16">
        <v>0</v>
      </c>
      <c r="BA1405" s="17">
        <v>45275</v>
      </c>
      <c r="BB1405" s="30" t="s">
        <v>175</v>
      </c>
      <c r="BC1405" s="18">
        <v>45119</v>
      </c>
      <c r="BD1405" s="17">
        <v>45442</v>
      </c>
      <c r="BE1405" s="17">
        <v>45474</v>
      </c>
      <c r="BF1405" s="17">
        <v>45245</v>
      </c>
      <c r="BG1405" s="10">
        <v>86260959</v>
      </c>
      <c r="BH1405" s="9" t="s">
        <v>258</v>
      </c>
      <c r="BI1405" s="19">
        <v>45323</v>
      </c>
      <c r="BJ1405" s="20">
        <v>45348</v>
      </c>
      <c r="BK1405" s="16">
        <v>940</v>
      </c>
      <c r="BL1405" s="16">
        <v>2632</v>
      </c>
      <c r="BM1405" s="9" t="s">
        <v>177</v>
      </c>
      <c r="BN1405" s="9" t="s">
        <v>470</v>
      </c>
      <c r="BO1405" s="9" t="s">
        <v>156</v>
      </c>
      <c r="BP1405" s="17">
        <v>45416</v>
      </c>
      <c r="BQ1405" s="17" t="s">
        <v>156</v>
      </c>
      <c r="BR1405" s="17">
        <v>45416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>
        <v>45118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 t="s">
        <v>156</v>
      </c>
      <c r="CD1405" s="10" t="s">
        <v>156</v>
      </c>
      <c r="CE1405" s="17" t="s">
        <v>156</v>
      </c>
      <c r="CF1405" s="17" t="s">
        <v>156</v>
      </c>
      <c r="CG1405" s="17">
        <v>45118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>
        <v>45118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193</v>
      </c>
      <c r="CY1405" s="17" t="s">
        <v>156</v>
      </c>
      <c r="CZ1405" s="17" t="s">
        <v>156</v>
      </c>
      <c r="DA1405" s="17">
        <v>45118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>
        <v>45118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24</v>
      </c>
      <c r="DQ1405" s="16">
        <v>12</v>
      </c>
      <c r="DR1405" s="11">
        <v>12</v>
      </c>
      <c r="DS1405" s="16">
        <v>24</v>
      </c>
      <c r="DT1405" s="16">
        <v>0</v>
      </c>
      <c r="DU1405" s="11" t="s">
        <v>182</v>
      </c>
      <c r="DV1405" s="11" t="s">
        <v>182</v>
      </c>
      <c r="DW1405" s="27" t="s">
        <v>156</v>
      </c>
      <c r="DX1405" s="27" t="s">
        <v>156</v>
      </c>
      <c r="DY1405" s="20" t="s">
        <v>3328</v>
      </c>
      <c r="DZ1405" s="16">
        <v>7</v>
      </c>
      <c r="EA1405" s="16">
        <v>55</v>
      </c>
      <c r="EB1405" s="27" t="s">
        <v>185</v>
      </c>
      <c r="EC1405" s="27" t="s">
        <v>185</v>
      </c>
      <c r="ED1405" s="27" t="s">
        <v>182</v>
      </c>
      <c r="EE1405" s="29">
        <v>45118.979803240742</v>
      </c>
      <c r="EF1405" s="28" t="s">
        <v>186</v>
      </c>
      <c r="EG1405" s="28" t="s">
        <v>156</v>
      </c>
      <c r="EH1405" s="28" t="s">
        <v>187</v>
      </c>
      <c r="EI1405" s="29">
        <v>45118.979803240742</v>
      </c>
      <c r="EJ1405" s="28" t="s">
        <v>186</v>
      </c>
      <c r="EK1405" s="28" t="s">
        <v>156</v>
      </c>
      <c r="EL1405" s="28" t="s">
        <v>187</v>
      </c>
      <c r="EM1405" s="45" t="s">
        <v>3713</v>
      </c>
      <c r="EN1405" s="46" t="str">
        <f t="shared" si="148"/>
        <v>344H064A</v>
      </c>
      <c r="EO1405" s="47">
        <f t="shared" si="149"/>
        <v>45354</v>
      </c>
      <c r="EP1405" s="47" t="str">
        <f t="shared" si="150"/>
        <v/>
      </c>
      <c r="EQ1405" s="48" t="str">
        <f t="shared" ca="1" si="151"/>
        <v>Y</v>
      </c>
      <c r="ER1405" s="49" t="str">
        <f t="shared" si="152"/>
        <v/>
      </c>
      <c r="ES1405" s="50"/>
      <c r="ET1405" s="51" t="str">
        <f t="shared" si="153"/>
        <v/>
      </c>
      <c r="EU1405" s="52" t="str">
        <f t="shared" si="154"/>
        <v/>
      </c>
      <c r="EV1405" s="46"/>
      <c r="EW1405" s="23" t="s">
        <v>3721</v>
      </c>
    </row>
    <row r="1406" spans="1:153" ht="14.25" customHeight="1">
      <c r="A1406" s="8">
        <v>1399</v>
      </c>
      <c r="B1406" s="9" t="s">
        <v>3316</v>
      </c>
      <c r="C1406" s="10" t="s">
        <v>142</v>
      </c>
      <c r="D1406" s="10" t="s">
        <v>143</v>
      </c>
      <c r="E1406" s="10" t="s">
        <v>142</v>
      </c>
      <c r="F1406" s="9" t="s">
        <v>144</v>
      </c>
      <c r="G1406" s="10" t="s">
        <v>432</v>
      </c>
      <c r="H1406" s="9" t="s">
        <v>433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336</v>
      </c>
      <c r="S1406" s="9" t="s">
        <v>305</v>
      </c>
      <c r="T1406" s="9" t="s">
        <v>306</v>
      </c>
      <c r="U1406" s="9" t="s">
        <v>361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3369</v>
      </c>
      <c r="AA1406" s="9" t="s">
        <v>363</v>
      </c>
      <c r="AB1406" s="12" t="s">
        <v>2274</v>
      </c>
      <c r="AC1406" s="10" t="s">
        <v>3370</v>
      </c>
      <c r="AD1406" s="9" t="s">
        <v>2276</v>
      </c>
      <c r="AE1406" s="13" t="s">
        <v>2277</v>
      </c>
      <c r="AF1406" s="14" t="s">
        <v>2389</v>
      </c>
      <c r="AG1406" s="10" t="s">
        <v>3474</v>
      </c>
      <c r="AH1406" s="11" t="s">
        <v>374</v>
      </c>
      <c r="AI1406" s="11" t="s">
        <v>375</v>
      </c>
      <c r="AJ1406" s="10" t="s">
        <v>376</v>
      </c>
      <c r="AK1406" s="11" t="s">
        <v>375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2.8</v>
      </c>
      <c r="AU1406" s="10" t="s">
        <v>206</v>
      </c>
      <c r="AV1406" s="16">
        <v>6600</v>
      </c>
      <c r="AW1406" s="16">
        <v>6600</v>
      </c>
      <c r="AX1406" s="16">
        <v>0</v>
      </c>
      <c r="AY1406" s="16">
        <v>700</v>
      </c>
      <c r="AZ1406" s="16">
        <v>0</v>
      </c>
      <c r="BA1406" s="17">
        <v>45275</v>
      </c>
      <c r="BB1406" s="30" t="s">
        <v>175</v>
      </c>
      <c r="BC1406" s="18">
        <v>45119</v>
      </c>
      <c r="BD1406" s="17">
        <v>45442</v>
      </c>
      <c r="BE1406" s="17">
        <v>45474</v>
      </c>
      <c r="BF1406" s="17">
        <v>45245</v>
      </c>
      <c r="BG1406" s="10">
        <v>85851730</v>
      </c>
      <c r="BH1406" s="9" t="s">
        <v>414</v>
      </c>
      <c r="BI1406" s="19">
        <v>45170</v>
      </c>
      <c r="BJ1406" s="20">
        <v>45173</v>
      </c>
      <c r="BK1406" s="16">
        <v>1272</v>
      </c>
      <c r="BL1406" s="16">
        <v>3562</v>
      </c>
      <c r="BM1406" s="9" t="s">
        <v>177</v>
      </c>
      <c r="BN1406" s="9" t="s">
        <v>436</v>
      </c>
      <c r="BO1406" s="9" t="s">
        <v>635</v>
      </c>
      <c r="BP1406" s="17">
        <v>45245</v>
      </c>
      <c r="BQ1406" s="17" t="s">
        <v>156</v>
      </c>
      <c r="BR1406" s="17">
        <v>45254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45083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>
        <v>45097</v>
      </c>
      <c r="CD1406" s="10" t="s">
        <v>2852</v>
      </c>
      <c r="CE1406" s="17" t="s">
        <v>156</v>
      </c>
      <c r="CF1406" s="17" t="s">
        <v>156</v>
      </c>
      <c r="CG1406" s="17">
        <v>45083</v>
      </c>
      <c r="CH1406" s="17">
        <v>45117</v>
      </c>
      <c r="CI1406" s="16">
        <v>1272</v>
      </c>
      <c r="CJ1406" s="10" t="s">
        <v>3475</v>
      </c>
      <c r="CK1406" s="10" t="s">
        <v>661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45083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>
        <v>45097</v>
      </c>
      <c r="CX1406" s="10" t="s">
        <v>2127</v>
      </c>
      <c r="CY1406" s="17" t="s">
        <v>156</v>
      </c>
      <c r="CZ1406" s="17" t="s">
        <v>156</v>
      </c>
      <c r="DA1406" s="17">
        <v>45083</v>
      </c>
      <c r="DB1406" s="17">
        <v>45117</v>
      </c>
      <c r="DC1406" s="16">
        <v>1272</v>
      </c>
      <c r="DD1406" s="10" t="s">
        <v>3476</v>
      </c>
      <c r="DE1406" s="10" t="s">
        <v>659</v>
      </c>
      <c r="DF1406" s="18" t="s">
        <v>156</v>
      </c>
      <c r="DG1406" s="17">
        <v>45118</v>
      </c>
      <c r="DH1406" s="10" t="s">
        <v>2779</v>
      </c>
      <c r="DI1406" s="17" t="s">
        <v>156</v>
      </c>
      <c r="DJ1406" s="17" t="s">
        <v>156</v>
      </c>
      <c r="DK1406" s="17">
        <v>45083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24</v>
      </c>
      <c r="DQ1406" s="16">
        <v>12</v>
      </c>
      <c r="DR1406" s="11">
        <v>12</v>
      </c>
      <c r="DS1406" s="16">
        <v>24</v>
      </c>
      <c r="DT1406" s="16">
        <v>0</v>
      </c>
      <c r="DU1406" s="11" t="s">
        <v>181</v>
      </c>
      <c r="DV1406" s="11" t="s">
        <v>182</v>
      </c>
      <c r="DW1406" s="27" t="s">
        <v>156</v>
      </c>
      <c r="DX1406" s="27" t="s">
        <v>156</v>
      </c>
      <c r="DY1406" s="20" t="s">
        <v>2602</v>
      </c>
      <c r="DZ1406" s="16">
        <v>7</v>
      </c>
      <c r="EA1406" s="16">
        <v>55</v>
      </c>
      <c r="EB1406" s="27" t="s">
        <v>185</v>
      </c>
      <c r="EC1406" s="27" t="s">
        <v>185</v>
      </c>
      <c r="ED1406" s="27" t="s">
        <v>182</v>
      </c>
      <c r="EE1406" s="29">
        <v>45084.012754629628</v>
      </c>
      <c r="EF1406" s="28" t="s">
        <v>186</v>
      </c>
      <c r="EG1406" s="28" t="s">
        <v>156</v>
      </c>
      <c r="EH1406" s="28" t="s">
        <v>187</v>
      </c>
      <c r="EI1406" s="29">
        <v>45117.785057870373</v>
      </c>
      <c r="EJ1406" s="28" t="s">
        <v>505</v>
      </c>
      <c r="EK1406" s="28" t="s">
        <v>506</v>
      </c>
      <c r="EL1406" s="28" t="s">
        <v>237</v>
      </c>
      <c r="EM1406" s="45" t="s">
        <v>3713</v>
      </c>
      <c r="EN1406" s="46" t="str">
        <f t="shared" si="148"/>
        <v>344H064B</v>
      </c>
      <c r="EO1406" s="47">
        <f t="shared" si="149"/>
        <v>45183</v>
      </c>
      <c r="EP1406" s="47">
        <f t="shared" si="150"/>
        <v>45097</v>
      </c>
      <c r="EQ1406" s="48" t="str">
        <f t="shared" ca="1" si="151"/>
        <v>Past</v>
      </c>
      <c r="ER1406" s="49">
        <f t="shared" si="152"/>
        <v>86</v>
      </c>
      <c r="ES1406" s="50"/>
      <c r="ET1406" s="51">
        <f t="shared" si="153"/>
        <v>86</v>
      </c>
      <c r="EU1406" s="52">
        <f t="shared" si="154"/>
        <v>109392</v>
      </c>
      <c r="EV1406" s="46"/>
      <c r="EW1406" s="23" t="s">
        <v>3714</v>
      </c>
    </row>
    <row r="1407" spans="1:153" ht="14.25" customHeight="1">
      <c r="A1407" s="8">
        <v>1400</v>
      </c>
      <c r="B1407" s="9" t="s">
        <v>3316</v>
      </c>
      <c r="C1407" s="10" t="s">
        <v>142</v>
      </c>
      <c r="D1407" s="10" t="s">
        <v>143</v>
      </c>
      <c r="E1407" s="10" t="s">
        <v>142</v>
      </c>
      <c r="F1407" s="9" t="s">
        <v>144</v>
      </c>
      <c r="G1407" s="10" t="s">
        <v>432</v>
      </c>
      <c r="H1407" s="9" t="s">
        <v>433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336</v>
      </c>
      <c r="S1407" s="9" t="s">
        <v>305</v>
      </c>
      <c r="T1407" s="9" t="s">
        <v>306</v>
      </c>
      <c r="U1407" s="9" t="s">
        <v>361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3369</v>
      </c>
      <c r="AA1407" s="9" t="s">
        <v>363</v>
      </c>
      <c r="AB1407" s="12" t="s">
        <v>2274</v>
      </c>
      <c r="AC1407" s="10" t="s">
        <v>3370</v>
      </c>
      <c r="AD1407" s="9" t="s">
        <v>2276</v>
      </c>
      <c r="AE1407" s="13" t="s">
        <v>2277</v>
      </c>
      <c r="AF1407" s="14" t="s">
        <v>2389</v>
      </c>
      <c r="AG1407" s="10" t="s">
        <v>3474</v>
      </c>
      <c r="AH1407" s="11" t="s">
        <v>374</v>
      </c>
      <c r="AI1407" s="11" t="s">
        <v>375</v>
      </c>
      <c r="AJ1407" s="10" t="s">
        <v>376</v>
      </c>
      <c r="AK1407" s="11" t="s">
        <v>375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2.8</v>
      </c>
      <c r="AU1407" s="10" t="s">
        <v>206</v>
      </c>
      <c r="AV1407" s="16">
        <v>6600</v>
      </c>
      <c r="AW1407" s="16">
        <v>6600</v>
      </c>
      <c r="AX1407" s="16">
        <v>0</v>
      </c>
      <c r="AY1407" s="16">
        <v>700</v>
      </c>
      <c r="AZ1407" s="16">
        <v>0</v>
      </c>
      <c r="BA1407" s="17">
        <v>45275</v>
      </c>
      <c r="BB1407" s="30" t="s">
        <v>175</v>
      </c>
      <c r="BC1407" s="18">
        <v>45119</v>
      </c>
      <c r="BD1407" s="17">
        <v>45442</v>
      </c>
      <c r="BE1407" s="17">
        <v>45474</v>
      </c>
      <c r="BF1407" s="17">
        <v>45245</v>
      </c>
      <c r="BG1407" s="10">
        <v>86262081</v>
      </c>
      <c r="BH1407" s="9" t="s">
        <v>319</v>
      </c>
      <c r="BI1407" s="19">
        <v>45292</v>
      </c>
      <c r="BJ1407" s="20">
        <v>45306</v>
      </c>
      <c r="BK1407" s="16">
        <v>1100</v>
      </c>
      <c r="BL1407" s="16">
        <v>3080</v>
      </c>
      <c r="BM1407" s="9" t="s">
        <v>177</v>
      </c>
      <c r="BN1407" s="9" t="s">
        <v>470</v>
      </c>
      <c r="BO1407" s="9" t="s">
        <v>156</v>
      </c>
      <c r="BP1407" s="17">
        <v>45374</v>
      </c>
      <c r="BQ1407" s="17" t="s">
        <v>156</v>
      </c>
      <c r="BR1407" s="17">
        <v>45374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>
        <v>45118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 t="s">
        <v>156</v>
      </c>
      <c r="CD1407" s="10" t="s">
        <v>156</v>
      </c>
      <c r="CE1407" s="17" t="s">
        <v>156</v>
      </c>
      <c r="CF1407" s="17" t="s">
        <v>156</v>
      </c>
      <c r="CG1407" s="17">
        <v>45118</v>
      </c>
      <c r="CH1407" s="17" t="s">
        <v>156</v>
      </c>
      <c r="CI1407" s="16">
        <v>0</v>
      </c>
      <c r="CJ1407" s="10" t="s">
        <v>156</v>
      </c>
      <c r="CK1407" s="10" t="s">
        <v>156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>
        <v>45118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 t="s">
        <v>156</v>
      </c>
      <c r="CX1407" s="10" t="s">
        <v>193</v>
      </c>
      <c r="CY1407" s="17" t="s">
        <v>156</v>
      </c>
      <c r="CZ1407" s="17" t="s">
        <v>156</v>
      </c>
      <c r="DA1407" s="17">
        <v>45118</v>
      </c>
      <c r="DB1407" s="17" t="s">
        <v>156</v>
      </c>
      <c r="DC1407" s="16">
        <v>0</v>
      </c>
      <c r="DD1407" s="10" t="s">
        <v>156</v>
      </c>
      <c r="DE1407" s="10" t="s">
        <v>156</v>
      </c>
      <c r="DF1407" s="18" t="s">
        <v>156</v>
      </c>
      <c r="DG1407" s="17" t="s">
        <v>156</v>
      </c>
      <c r="DH1407" s="10" t="s">
        <v>156</v>
      </c>
      <c r="DI1407" s="17" t="s">
        <v>156</v>
      </c>
      <c r="DJ1407" s="17" t="s">
        <v>156</v>
      </c>
      <c r="DK1407" s="17">
        <v>45118</v>
      </c>
      <c r="DL1407" s="17" t="s">
        <v>156</v>
      </c>
      <c r="DM1407" s="16">
        <v>0</v>
      </c>
      <c r="DN1407" s="10" t="s">
        <v>156</v>
      </c>
      <c r="DO1407" s="10" t="s">
        <v>156</v>
      </c>
      <c r="DP1407" s="16">
        <v>24</v>
      </c>
      <c r="DQ1407" s="16">
        <v>12</v>
      </c>
      <c r="DR1407" s="11">
        <v>12</v>
      </c>
      <c r="DS1407" s="16">
        <v>24</v>
      </c>
      <c r="DT1407" s="16">
        <v>0</v>
      </c>
      <c r="DU1407" s="11" t="s">
        <v>182</v>
      </c>
      <c r="DV1407" s="11" t="s">
        <v>182</v>
      </c>
      <c r="DW1407" s="27" t="s">
        <v>156</v>
      </c>
      <c r="DX1407" s="27" t="s">
        <v>156</v>
      </c>
      <c r="DY1407" s="20" t="s">
        <v>3353</v>
      </c>
      <c r="DZ1407" s="16">
        <v>7</v>
      </c>
      <c r="EA1407" s="16">
        <v>55</v>
      </c>
      <c r="EB1407" s="27" t="s">
        <v>185</v>
      </c>
      <c r="EC1407" s="27" t="s">
        <v>185</v>
      </c>
      <c r="ED1407" s="27" t="s">
        <v>182</v>
      </c>
      <c r="EE1407" s="29">
        <v>45118.979803240742</v>
      </c>
      <c r="EF1407" s="28" t="s">
        <v>186</v>
      </c>
      <c r="EG1407" s="28" t="s">
        <v>156</v>
      </c>
      <c r="EH1407" s="28" t="s">
        <v>187</v>
      </c>
      <c r="EI1407" s="29">
        <v>45118.979803240742</v>
      </c>
      <c r="EJ1407" s="28" t="s">
        <v>186</v>
      </c>
      <c r="EK1407" s="28" t="s">
        <v>156</v>
      </c>
      <c r="EL1407" s="28" t="s">
        <v>187</v>
      </c>
      <c r="EM1407" s="45" t="s">
        <v>3713</v>
      </c>
      <c r="EN1407" s="46" t="str">
        <f t="shared" si="148"/>
        <v>344H064B</v>
      </c>
      <c r="EO1407" s="47">
        <f t="shared" si="149"/>
        <v>45312</v>
      </c>
      <c r="EP1407" s="47" t="str">
        <f t="shared" si="150"/>
        <v/>
      </c>
      <c r="EQ1407" s="48" t="str">
        <f t="shared" ca="1" si="151"/>
        <v>Y</v>
      </c>
      <c r="ER1407" s="49" t="str">
        <f t="shared" si="152"/>
        <v/>
      </c>
      <c r="ES1407" s="50"/>
      <c r="ET1407" s="51" t="str">
        <f t="shared" si="153"/>
        <v/>
      </c>
      <c r="EU1407" s="52" t="str">
        <f t="shared" si="154"/>
        <v/>
      </c>
      <c r="EV1407" s="46"/>
      <c r="EW1407" s="23" t="s">
        <v>3721</v>
      </c>
    </row>
    <row r="1408" spans="1:153" ht="14.25" customHeight="1">
      <c r="A1408" s="8">
        <v>1401</v>
      </c>
      <c r="B1408" s="9" t="s">
        <v>3316</v>
      </c>
      <c r="C1408" s="10" t="s">
        <v>142</v>
      </c>
      <c r="D1408" s="10" t="s">
        <v>143</v>
      </c>
      <c r="E1408" s="10" t="s">
        <v>142</v>
      </c>
      <c r="F1408" s="9" t="s">
        <v>144</v>
      </c>
      <c r="G1408" s="10" t="s">
        <v>432</v>
      </c>
      <c r="H1408" s="9" t="s">
        <v>433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336</v>
      </c>
      <c r="S1408" s="9" t="s">
        <v>305</v>
      </c>
      <c r="T1408" s="9" t="s">
        <v>306</v>
      </c>
      <c r="U1408" s="9" t="s">
        <v>361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3369</v>
      </c>
      <c r="AA1408" s="9" t="s">
        <v>363</v>
      </c>
      <c r="AB1408" s="12" t="s">
        <v>2274</v>
      </c>
      <c r="AC1408" s="10" t="s">
        <v>3370</v>
      </c>
      <c r="AD1408" s="9" t="s">
        <v>2276</v>
      </c>
      <c r="AE1408" s="13" t="s">
        <v>2277</v>
      </c>
      <c r="AF1408" s="14" t="s">
        <v>2389</v>
      </c>
      <c r="AG1408" s="10" t="s">
        <v>3474</v>
      </c>
      <c r="AH1408" s="11" t="s">
        <v>374</v>
      </c>
      <c r="AI1408" s="11" t="s">
        <v>375</v>
      </c>
      <c r="AJ1408" s="10" t="s">
        <v>376</v>
      </c>
      <c r="AK1408" s="11" t="s">
        <v>375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2.8</v>
      </c>
      <c r="AU1408" s="10" t="s">
        <v>206</v>
      </c>
      <c r="AV1408" s="16">
        <v>6600</v>
      </c>
      <c r="AW1408" s="16">
        <v>6600</v>
      </c>
      <c r="AX1408" s="16">
        <v>0</v>
      </c>
      <c r="AY1408" s="16">
        <v>700</v>
      </c>
      <c r="AZ1408" s="16">
        <v>0</v>
      </c>
      <c r="BA1408" s="17">
        <v>45275</v>
      </c>
      <c r="BB1408" s="30" t="s">
        <v>175</v>
      </c>
      <c r="BC1408" s="18">
        <v>45119</v>
      </c>
      <c r="BD1408" s="17">
        <v>45442</v>
      </c>
      <c r="BE1408" s="17">
        <v>45474</v>
      </c>
      <c r="BF1408" s="17">
        <v>45245</v>
      </c>
      <c r="BG1408" s="10">
        <v>86262082</v>
      </c>
      <c r="BH1408" s="9" t="s">
        <v>321</v>
      </c>
      <c r="BI1408" s="19">
        <v>45292</v>
      </c>
      <c r="BJ1408" s="20">
        <v>45320</v>
      </c>
      <c r="BK1408" s="16">
        <v>840</v>
      </c>
      <c r="BL1408" s="16">
        <v>2352</v>
      </c>
      <c r="BM1408" s="9" t="s">
        <v>177</v>
      </c>
      <c r="BN1408" s="9" t="s">
        <v>470</v>
      </c>
      <c r="BO1408" s="9" t="s">
        <v>156</v>
      </c>
      <c r="BP1408" s="17">
        <v>45388</v>
      </c>
      <c r="BQ1408" s="17" t="s">
        <v>156</v>
      </c>
      <c r="BR1408" s="17">
        <v>45388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>
        <v>45118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 t="s">
        <v>156</v>
      </c>
      <c r="CD1408" s="10" t="s">
        <v>156</v>
      </c>
      <c r="CE1408" s="17" t="s">
        <v>156</v>
      </c>
      <c r="CF1408" s="17" t="s">
        <v>156</v>
      </c>
      <c r="CG1408" s="17">
        <v>45118</v>
      </c>
      <c r="CH1408" s="17" t="s">
        <v>156</v>
      </c>
      <c r="CI1408" s="16">
        <v>0</v>
      </c>
      <c r="CJ1408" s="10" t="s">
        <v>156</v>
      </c>
      <c r="CK1408" s="10" t="s">
        <v>156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>
        <v>45118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 t="s">
        <v>156</v>
      </c>
      <c r="CX1408" s="10" t="s">
        <v>193</v>
      </c>
      <c r="CY1408" s="17" t="s">
        <v>156</v>
      </c>
      <c r="CZ1408" s="17" t="s">
        <v>156</v>
      </c>
      <c r="DA1408" s="17">
        <v>45118</v>
      </c>
      <c r="DB1408" s="17" t="s">
        <v>156</v>
      </c>
      <c r="DC1408" s="16">
        <v>0</v>
      </c>
      <c r="DD1408" s="10" t="s">
        <v>156</v>
      </c>
      <c r="DE1408" s="10" t="s">
        <v>156</v>
      </c>
      <c r="DF1408" s="18" t="s">
        <v>156</v>
      </c>
      <c r="DG1408" s="17" t="s">
        <v>156</v>
      </c>
      <c r="DH1408" s="10" t="s">
        <v>156</v>
      </c>
      <c r="DI1408" s="17" t="s">
        <v>156</v>
      </c>
      <c r="DJ1408" s="17" t="s">
        <v>156</v>
      </c>
      <c r="DK1408" s="17">
        <v>45118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24</v>
      </c>
      <c r="DQ1408" s="16">
        <v>12</v>
      </c>
      <c r="DR1408" s="11">
        <v>12</v>
      </c>
      <c r="DS1408" s="16">
        <v>24</v>
      </c>
      <c r="DT1408" s="16">
        <v>0</v>
      </c>
      <c r="DU1408" s="11" t="s">
        <v>182</v>
      </c>
      <c r="DV1408" s="11" t="s">
        <v>182</v>
      </c>
      <c r="DW1408" s="27" t="s">
        <v>156</v>
      </c>
      <c r="DX1408" s="27" t="s">
        <v>156</v>
      </c>
      <c r="DY1408" s="20" t="s">
        <v>3363</v>
      </c>
      <c r="DZ1408" s="16">
        <v>7</v>
      </c>
      <c r="EA1408" s="16">
        <v>55</v>
      </c>
      <c r="EB1408" s="27" t="s">
        <v>185</v>
      </c>
      <c r="EC1408" s="27" t="s">
        <v>185</v>
      </c>
      <c r="ED1408" s="27" t="s">
        <v>182</v>
      </c>
      <c r="EE1408" s="29">
        <v>45118.979803240742</v>
      </c>
      <c r="EF1408" s="28" t="s">
        <v>186</v>
      </c>
      <c r="EG1408" s="28" t="s">
        <v>156</v>
      </c>
      <c r="EH1408" s="28" t="s">
        <v>187</v>
      </c>
      <c r="EI1408" s="29">
        <v>45118.979803240742</v>
      </c>
      <c r="EJ1408" s="28" t="s">
        <v>186</v>
      </c>
      <c r="EK1408" s="28" t="s">
        <v>156</v>
      </c>
      <c r="EL1408" s="28" t="s">
        <v>187</v>
      </c>
      <c r="EM1408" s="45" t="s">
        <v>3713</v>
      </c>
      <c r="EN1408" s="46" t="str">
        <f t="shared" si="148"/>
        <v>344H064B</v>
      </c>
      <c r="EO1408" s="47">
        <f t="shared" si="149"/>
        <v>45326</v>
      </c>
      <c r="EP1408" s="47" t="str">
        <f t="shared" si="150"/>
        <v/>
      </c>
      <c r="EQ1408" s="48" t="str">
        <f t="shared" ca="1" si="151"/>
        <v>Y</v>
      </c>
      <c r="ER1408" s="49" t="str">
        <f t="shared" si="152"/>
        <v/>
      </c>
      <c r="ES1408" s="50"/>
      <c r="ET1408" s="51" t="str">
        <f t="shared" si="153"/>
        <v/>
      </c>
      <c r="EU1408" s="52" t="str">
        <f t="shared" si="154"/>
        <v/>
      </c>
      <c r="EV1408" s="46"/>
      <c r="EW1408" s="23" t="s">
        <v>3721</v>
      </c>
    </row>
    <row r="1409" spans="1:153" ht="14.25" customHeight="1">
      <c r="A1409" s="8">
        <v>1402</v>
      </c>
      <c r="B1409" s="9" t="s">
        <v>3316</v>
      </c>
      <c r="C1409" s="10" t="s">
        <v>142</v>
      </c>
      <c r="D1409" s="10" t="s">
        <v>143</v>
      </c>
      <c r="E1409" s="10" t="s">
        <v>142</v>
      </c>
      <c r="F1409" s="9" t="s">
        <v>144</v>
      </c>
      <c r="G1409" s="10" t="s">
        <v>432</v>
      </c>
      <c r="H1409" s="9" t="s">
        <v>433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336</v>
      </c>
      <c r="S1409" s="9" t="s">
        <v>305</v>
      </c>
      <c r="T1409" s="9" t="s">
        <v>306</v>
      </c>
      <c r="U1409" s="9" t="s">
        <v>361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3369</v>
      </c>
      <c r="AA1409" s="9" t="s">
        <v>363</v>
      </c>
      <c r="AB1409" s="12" t="s">
        <v>2274</v>
      </c>
      <c r="AC1409" s="10" t="s">
        <v>3370</v>
      </c>
      <c r="AD1409" s="9" t="s">
        <v>2276</v>
      </c>
      <c r="AE1409" s="13" t="s">
        <v>2277</v>
      </c>
      <c r="AF1409" s="14" t="s">
        <v>2389</v>
      </c>
      <c r="AG1409" s="10" t="s">
        <v>3474</v>
      </c>
      <c r="AH1409" s="11" t="s">
        <v>374</v>
      </c>
      <c r="AI1409" s="11" t="s">
        <v>375</v>
      </c>
      <c r="AJ1409" s="10" t="s">
        <v>376</v>
      </c>
      <c r="AK1409" s="11" t="s">
        <v>375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2.8</v>
      </c>
      <c r="AU1409" s="10" t="s">
        <v>206</v>
      </c>
      <c r="AV1409" s="16">
        <v>6600</v>
      </c>
      <c r="AW1409" s="16">
        <v>6600</v>
      </c>
      <c r="AX1409" s="16">
        <v>0</v>
      </c>
      <c r="AY1409" s="16">
        <v>700</v>
      </c>
      <c r="AZ1409" s="16">
        <v>0</v>
      </c>
      <c r="BA1409" s="17">
        <v>45275</v>
      </c>
      <c r="BB1409" s="30" t="s">
        <v>175</v>
      </c>
      <c r="BC1409" s="18">
        <v>45119</v>
      </c>
      <c r="BD1409" s="17">
        <v>45442</v>
      </c>
      <c r="BE1409" s="17">
        <v>45474</v>
      </c>
      <c r="BF1409" s="17">
        <v>45245</v>
      </c>
      <c r="BG1409" s="10">
        <v>86180181</v>
      </c>
      <c r="BH1409" s="9" t="s">
        <v>225</v>
      </c>
      <c r="BI1409" s="19">
        <v>45323</v>
      </c>
      <c r="BJ1409" s="20">
        <v>45334</v>
      </c>
      <c r="BK1409" s="16">
        <v>1400</v>
      </c>
      <c r="BL1409" s="16">
        <v>3920</v>
      </c>
      <c r="BM1409" s="9" t="s">
        <v>177</v>
      </c>
      <c r="BN1409" s="9" t="s">
        <v>470</v>
      </c>
      <c r="BO1409" s="9" t="s">
        <v>156</v>
      </c>
      <c r="BP1409" s="17">
        <v>45402</v>
      </c>
      <c r="BQ1409" s="17" t="s">
        <v>156</v>
      </c>
      <c r="BR1409" s="17">
        <v>45402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45111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 t="s">
        <v>156</v>
      </c>
      <c r="CD1409" s="10" t="s">
        <v>156</v>
      </c>
      <c r="CE1409" s="17" t="s">
        <v>156</v>
      </c>
      <c r="CF1409" s="17" t="s">
        <v>156</v>
      </c>
      <c r="CG1409" s="17">
        <v>45111</v>
      </c>
      <c r="CH1409" s="17" t="s">
        <v>156</v>
      </c>
      <c r="CI1409" s="16">
        <v>0</v>
      </c>
      <c r="CJ1409" s="10" t="s">
        <v>156</v>
      </c>
      <c r="CK1409" s="10" t="s">
        <v>156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45111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 t="s">
        <v>156</v>
      </c>
      <c r="CX1409" s="10" t="s">
        <v>193</v>
      </c>
      <c r="CY1409" s="17" t="s">
        <v>156</v>
      </c>
      <c r="CZ1409" s="17" t="s">
        <v>156</v>
      </c>
      <c r="DA1409" s="17">
        <v>45111</v>
      </c>
      <c r="DB1409" s="17" t="s">
        <v>156</v>
      </c>
      <c r="DC1409" s="16">
        <v>0</v>
      </c>
      <c r="DD1409" s="10" t="s">
        <v>156</v>
      </c>
      <c r="DE1409" s="10" t="s">
        <v>156</v>
      </c>
      <c r="DF1409" s="18" t="s">
        <v>156</v>
      </c>
      <c r="DG1409" s="17" t="s">
        <v>156</v>
      </c>
      <c r="DH1409" s="10" t="s">
        <v>156</v>
      </c>
      <c r="DI1409" s="17" t="s">
        <v>156</v>
      </c>
      <c r="DJ1409" s="17" t="s">
        <v>156</v>
      </c>
      <c r="DK1409" s="17">
        <v>45111</v>
      </c>
      <c r="DL1409" s="17" t="s">
        <v>156</v>
      </c>
      <c r="DM1409" s="16">
        <v>0</v>
      </c>
      <c r="DN1409" s="10" t="s">
        <v>156</v>
      </c>
      <c r="DO1409" s="10" t="s">
        <v>156</v>
      </c>
      <c r="DP1409" s="16">
        <v>24</v>
      </c>
      <c r="DQ1409" s="16">
        <v>12</v>
      </c>
      <c r="DR1409" s="11">
        <v>12</v>
      </c>
      <c r="DS1409" s="16">
        <v>24</v>
      </c>
      <c r="DT1409" s="16">
        <v>0</v>
      </c>
      <c r="DU1409" s="11" t="s">
        <v>181</v>
      </c>
      <c r="DV1409" s="11" t="s">
        <v>182</v>
      </c>
      <c r="DW1409" s="27" t="s">
        <v>156</v>
      </c>
      <c r="DX1409" s="27" t="s">
        <v>156</v>
      </c>
      <c r="DY1409" s="20" t="s">
        <v>3327</v>
      </c>
      <c r="DZ1409" s="16">
        <v>7</v>
      </c>
      <c r="EA1409" s="16">
        <v>55</v>
      </c>
      <c r="EB1409" s="27" t="s">
        <v>185</v>
      </c>
      <c r="EC1409" s="27" t="s">
        <v>185</v>
      </c>
      <c r="ED1409" s="27" t="s">
        <v>182</v>
      </c>
      <c r="EE1409" s="29">
        <v>45112.012511574074</v>
      </c>
      <c r="EF1409" s="28" t="s">
        <v>186</v>
      </c>
      <c r="EG1409" s="28" t="s">
        <v>156</v>
      </c>
      <c r="EH1409" s="28" t="s">
        <v>187</v>
      </c>
      <c r="EI1409" s="29">
        <v>45116.828101851854</v>
      </c>
      <c r="EJ1409" s="28" t="s">
        <v>188</v>
      </c>
      <c r="EK1409" s="28" t="s">
        <v>189</v>
      </c>
      <c r="EL1409" s="28" t="s">
        <v>190</v>
      </c>
      <c r="EM1409" s="45" t="s">
        <v>3713</v>
      </c>
      <c r="EN1409" s="46" t="str">
        <f t="shared" si="148"/>
        <v>344H064B</v>
      </c>
      <c r="EO1409" s="47">
        <f t="shared" si="149"/>
        <v>45340</v>
      </c>
      <c r="EP1409" s="47" t="str">
        <f t="shared" si="150"/>
        <v/>
      </c>
      <c r="EQ1409" s="48" t="str">
        <f t="shared" ca="1" si="151"/>
        <v>Y</v>
      </c>
      <c r="ER1409" s="49" t="str">
        <f t="shared" si="152"/>
        <v/>
      </c>
      <c r="ES1409" s="50"/>
      <c r="ET1409" s="51" t="str">
        <f t="shared" si="153"/>
        <v/>
      </c>
      <c r="EU1409" s="52" t="str">
        <f t="shared" si="154"/>
        <v/>
      </c>
      <c r="EV1409" s="46"/>
      <c r="EW1409" s="23" t="s">
        <v>3721</v>
      </c>
    </row>
    <row r="1410" spans="1:153" ht="14.25" customHeight="1">
      <c r="A1410" s="8">
        <v>1403</v>
      </c>
      <c r="B1410" s="9" t="s">
        <v>3316</v>
      </c>
      <c r="C1410" s="10" t="s">
        <v>142</v>
      </c>
      <c r="D1410" s="10" t="s">
        <v>143</v>
      </c>
      <c r="E1410" s="10" t="s">
        <v>142</v>
      </c>
      <c r="F1410" s="9" t="s">
        <v>144</v>
      </c>
      <c r="G1410" s="10" t="s">
        <v>432</v>
      </c>
      <c r="H1410" s="9" t="s">
        <v>433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336</v>
      </c>
      <c r="S1410" s="9" t="s">
        <v>305</v>
      </c>
      <c r="T1410" s="9" t="s">
        <v>306</v>
      </c>
      <c r="U1410" s="9" t="s">
        <v>361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3369</v>
      </c>
      <c r="AA1410" s="9" t="s">
        <v>363</v>
      </c>
      <c r="AB1410" s="12" t="s">
        <v>2274</v>
      </c>
      <c r="AC1410" s="10" t="s">
        <v>3370</v>
      </c>
      <c r="AD1410" s="9" t="s">
        <v>2276</v>
      </c>
      <c r="AE1410" s="13" t="s">
        <v>2277</v>
      </c>
      <c r="AF1410" s="14" t="s">
        <v>2389</v>
      </c>
      <c r="AG1410" s="10" t="s">
        <v>3474</v>
      </c>
      <c r="AH1410" s="11" t="s">
        <v>374</v>
      </c>
      <c r="AI1410" s="11" t="s">
        <v>375</v>
      </c>
      <c r="AJ1410" s="10" t="s">
        <v>376</v>
      </c>
      <c r="AK1410" s="11" t="s">
        <v>375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2.8</v>
      </c>
      <c r="AU1410" s="10" t="s">
        <v>206</v>
      </c>
      <c r="AV1410" s="16">
        <v>6600</v>
      </c>
      <c r="AW1410" s="16">
        <v>6600</v>
      </c>
      <c r="AX1410" s="16">
        <v>0</v>
      </c>
      <c r="AY1410" s="16">
        <v>700</v>
      </c>
      <c r="AZ1410" s="16">
        <v>0</v>
      </c>
      <c r="BA1410" s="17">
        <v>45275</v>
      </c>
      <c r="BB1410" s="30" t="s">
        <v>175</v>
      </c>
      <c r="BC1410" s="18">
        <v>45119</v>
      </c>
      <c r="BD1410" s="17">
        <v>45442</v>
      </c>
      <c r="BE1410" s="17">
        <v>45474</v>
      </c>
      <c r="BF1410" s="17">
        <v>45245</v>
      </c>
      <c r="BG1410" s="10">
        <v>86262083</v>
      </c>
      <c r="BH1410" s="9" t="s">
        <v>238</v>
      </c>
      <c r="BI1410" s="19">
        <v>45323</v>
      </c>
      <c r="BJ1410" s="20">
        <v>45334</v>
      </c>
      <c r="BK1410" s="16">
        <v>780</v>
      </c>
      <c r="BL1410" s="16">
        <v>2184</v>
      </c>
      <c r="BM1410" s="9" t="s">
        <v>177</v>
      </c>
      <c r="BN1410" s="9" t="s">
        <v>470</v>
      </c>
      <c r="BO1410" s="9" t="s">
        <v>156</v>
      </c>
      <c r="BP1410" s="17">
        <v>45402</v>
      </c>
      <c r="BQ1410" s="17" t="s">
        <v>156</v>
      </c>
      <c r="BR1410" s="17">
        <v>45402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>
        <v>45118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 t="s">
        <v>156</v>
      </c>
      <c r="CD1410" s="10" t="s">
        <v>156</v>
      </c>
      <c r="CE1410" s="17" t="s">
        <v>156</v>
      </c>
      <c r="CF1410" s="17" t="s">
        <v>156</v>
      </c>
      <c r="CG1410" s="17">
        <v>45118</v>
      </c>
      <c r="CH1410" s="17" t="s">
        <v>156</v>
      </c>
      <c r="CI1410" s="16">
        <v>0</v>
      </c>
      <c r="CJ1410" s="10" t="s">
        <v>156</v>
      </c>
      <c r="CK1410" s="10" t="s">
        <v>156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>
        <v>45118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 t="s">
        <v>156</v>
      </c>
      <c r="CX1410" s="10" t="s">
        <v>193</v>
      </c>
      <c r="CY1410" s="17" t="s">
        <v>156</v>
      </c>
      <c r="CZ1410" s="17" t="s">
        <v>156</v>
      </c>
      <c r="DA1410" s="17">
        <v>45118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 t="s">
        <v>156</v>
      </c>
      <c r="DH1410" s="10" t="s">
        <v>156</v>
      </c>
      <c r="DI1410" s="17" t="s">
        <v>156</v>
      </c>
      <c r="DJ1410" s="17" t="s">
        <v>156</v>
      </c>
      <c r="DK1410" s="17">
        <v>45118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24</v>
      </c>
      <c r="DQ1410" s="16">
        <v>12</v>
      </c>
      <c r="DR1410" s="11">
        <v>12</v>
      </c>
      <c r="DS1410" s="16">
        <v>24</v>
      </c>
      <c r="DT1410" s="16">
        <v>0</v>
      </c>
      <c r="DU1410" s="11" t="s">
        <v>182</v>
      </c>
      <c r="DV1410" s="11" t="s">
        <v>182</v>
      </c>
      <c r="DW1410" s="27" t="s">
        <v>156</v>
      </c>
      <c r="DX1410" s="27" t="s">
        <v>156</v>
      </c>
      <c r="DY1410" s="20" t="s">
        <v>3327</v>
      </c>
      <c r="DZ1410" s="16">
        <v>7</v>
      </c>
      <c r="EA1410" s="16">
        <v>55</v>
      </c>
      <c r="EB1410" s="27" t="s">
        <v>185</v>
      </c>
      <c r="EC1410" s="27" t="s">
        <v>185</v>
      </c>
      <c r="ED1410" s="27" t="s">
        <v>182</v>
      </c>
      <c r="EE1410" s="29">
        <v>45118.979803240742</v>
      </c>
      <c r="EF1410" s="28" t="s">
        <v>186</v>
      </c>
      <c r="EG1410" s="28" t="s">
        <v>156</v>
      </c>
      <c r="EH1410" s="28" t="s">
        <v>187</v>
      </c>
      <c r="EI1410" s="29">
        <v>45118.979803240742</v>
      </c>
      <c r="EJ1410" s="28" t="s">
        <v>186</v>
      </c>
      <c r="EK1410" s="28" t="s">
        <v>156</v>
      </c>
      <c r="EL1410" s="28" t="s">
        <v>187</v>
      </c>
      <c r="EM1410" s="45" t="s">
        <v>3713</v>
      </c>
      <c r="EN1410" s="46" t="str">
        <f t="shared" si="148"/>
        <v>344H064B</v>
      </c>
      <c r="EO1410" s="47">
        <f t="shared" si="149"/>
        <v>45340</v>
      </c>
      <c r="EP1410" s="47" t="str">
        <f t="shared" si="150"/>
        <v/>
      </c>
      <c r="EQ1410" s="48" t="str">
        <f t="shared" ca="1" si="151"/>
        <v>Y</v>
      </c>
      <c r="ER1410" s="49" t="str">
        <f t="shared" si="152"/>
        <v/>
      </c>
      <c r="ES1410" s="50"/>
      <c r="ET1410" s="51" t="str">
        <f t="shared" si="153"/>
        <v/>
      </c>
      <c r="EU1410" s="52" t="str">
        <f t="shared" si="154"/>
        <v/>
      </c>
      <c r="EV1410" s="46"/>
      <c r="EW1410" s="23" t="s">
        <v>3721</v>
      </c>
    </row>
    <row r="1411" spans="1:153" ht="14.25" customHeight="1">
      <c r="A1411" s="8">
        <v>1404</v>
      </c>
      <c r="B1411" s="9" t="s">
        <v>3316</v>
      </c>
      <c r="C1411" s="10" t="s">
        <v>142</v>
      </c>
      <c r="D1411" s="10" t="s">
        <v>143</v>
      </c>
      <c r="E1411" s="10" t="s">
        <v>142</v>
      </c>
      <c r="F1411" s="9" t="s">
        <v>144</v>
      </c>
      <c r="G1411" s="10" t="s">
        <v>432</v>
      </c>
      <c r="H1411" s="9" t="s">
        <v>433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336</v>
      </c>
      <c r="S1411" s="9" t="s">
        <v>305</v>
      </c>
      <c r="T1411" s="9" t="s">
        <v>306</v>
      </c>
      <c r="U1411" s="9" t="s">
        <v>361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3369</v>
      </c>
      <c r="AA1411" s="9" t="s">
        <v>363</v>
      </c>
      <c r="AB1411" s="12" t="s">
        <v>2274</v>
      </c>
      <c r="AC1411" s="10" t="s">
        <v>3370</v>
      </c>
      <c r="AD1411" s="9" t="s">
        <v>2276</v>
      </c>
      <c r="AE1411" s="13" t="s">
        <v>2277</v>
      </c>
      <c r="AF1411" s="14" t="s">
        <v>2389</v>
      </c>
      <c r="AG1411" s="10" t="s">
        <v>3474</v>
      </c>
      <c r="AH1411" s="11" t="s">
        <v>374</v>
      </c>
      <c r="AI1411" s="11" t="s">
        <v>375</v>
      </c>
      <c r="AJ1411" s="10" t="s">
        <v>376</v>
      </c>
      <c r="AK1411" s="11" t="s">
        <v>375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2.8</v>
      </c>
      <c r="AU1411" s="10" t="s">
        <v>206</v>
      </c>
      <c r="AV1411" s="16">
        <v>6600</v>
      </c>
      <c r="AW1411" s="16">
        <v>6600</v>
      </c>
      <c r="AX1411" s="16">
        <v>0</v>
      </c>
      <c r="AY1411" s="16">
        <v>700</v>
      </c>
      <c r="AZ1411" s="16">
        <v>0</v>
      </c>
      <c r="BA1411" s="17">
        <v>45275</v>
      </c>
      <c r="BB1411" s="30" t="s">
        <v>175</v>
      </c>
      <c r="BC1411" s="18">
        <v>45119</v>
      </c>
      <c r="BD1411" s="17">
        <v>45442</v>
      </c>
      <c r="BE1411" s="17">
        <v>45474</v>
      </c>
      <c r="BF1411" s="17">
        <v>45245</v>
      </c>
      <c r="BG1411" s="10">
        <v>86262084</v>
      </c>
      <c r="BH1411" s="9" t="s">
        <v>303</v>
      </c>
      <c r="BI1411" s="19">
        <v>45323</v>
      </c>
      <c r="BJ1411" s="20">
        <v>45348</v>
      </c>
      <c r="BK1411" s="16">
        <v>530</v>
      </c>
      <c r="BL1411" s="16">
        <v>1484</v>
      </c>
      <c r="BM1411" s="9" t="s">
        <v>177</v>
      </c>
      <c r="BN1411" s="9" t="s">
        <v>470</v>
      </c>
      <c r="BO1411" s="9" t="s">
        <v>156</v>
      </c>
      <c r="BP1411" s="17">
        <v>45416</v>
      </c>
      <c r="BQ1411" s="17" t="s">
        <v>156</v>
      </c>
      <c r="BR1411" s="17">
        <v>45416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45118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45118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45118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193</v>
      </c>
      <c r="CY1411" s="17" t="s">
        <v>156</v>
      </c>
      <c r="CZ1411" s="17" t="s">
        <v>156</v>
      </c>
      <c r="DA1411" s="17">
        <v>45118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45118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24</v>
      </c>
      <c r="DQ1411" s="16">
        <v>12</v>
      </c>
      <c r="DR1411" s="11">
        <v>12</v>
      </c>
      <c r="DS1411" s="16">
        <v>24</v>
      </c>
      <c r="DT1411" s="16">
        <v>0</v>
      </c>
      <c r="DU1411" s="11" t="s">
        <v>182</v>
      </c>
      <c r="DV1411" s="11" t="s">
        <v>182</v>
      </c>
      <c r="DW1411" s="27" t="s">
        <v>156</v>
      </c>
      <c r="DX1411" s="27" t="s">
        <v>156</v>
      </c>
      <c r="DY1411" s="20" t="s">
        <v>3328</v>
      </c>
      <c r="DZ1411" s="16">
        <v>7</v>
      </c>
      <c r="EA1411" s="16">
        <v>55</v>
      </c>
      <c r="EB1411" s="27" t="s">
        <v>185</v>
      </c>
      <c r="EC1411" s="27" t="s">
        <v>185</v>
      </c>
      <c r="ED1411" s="27" t="s">
        <v>182</v>
      </c>
      <c r="EE1411" s="29">
        <v>45118.979803240742</v>
      </c>
      <c r="EF1411" s="28" t="s">
        <v>186</v>
      </c>
      <c r="EG1411" s="28" t="s">
        <v>156</v>
      </c>
      <c r="EH1411" s="28" t="s">
        <v>187</v>
      </c>
      <c r="EI1411" s="29">
        <v>45118.979803240742</v>
      </c>
      <c r="EJ1411" s="28" t="s">
        <v>186</v>
      </c>
      <c r="EK1411" s="28" t="s">
        <v>156</v>
      </c>
      <c r="EL1411" s="28" t="s">
        <v>187</v>
      </c>
      <c r="EM1411" s="45" t="s">
        <v>3713</v>
      </c>
      <c r="EN1411" s="46" t="str">
        <f t="shared" si="148"/>
        <v>344H064B</v>
      </c>
      <c r="EO1411" s="47">
        <f t="shared" si="149"/>
        <v>45354</v>
      </c>
      <c r="EP1411" s="47" t="str">
        <f t="shared" si="150"/>
        <v/>
      </c>
      <c r="EQ1411" s="48" t="str">
        <f t="shared" ca="1" si="151"/>
        <v>Y</v>
      </c>
      <c r="ER1411" s="49" t="str">
        <f t="shared" si="152"/>
        <v/>
      </c>
      <c r="ES1411" s="50"/>
      <c r="ET1411" s="51" t="str">
        <f t="shared" si="153"/>
        <v/>
      </c>
      <c r="EU1411" s="52" t="str">
        <f t="shared" si="154"/>
        <v/>
      </c>
      <c r="EV1411" s="46"/>
      <c r="EW1411" s="23" t="s">
        <v>3721</v>
      </c>
    </row>
    <row r="1412" spans="1:153" ht="14.25" customHeight="1">
      <c r="A1412" s="8">
        <v>1405</v>
      </c>
      <c r="B1412" s="9" t="s">
        <v>3316</v>
      </c>
      <c r="C1412" s="10" t="s">
        <v>142</v>
      </c>
      <c r="D1412" s="10" t="s">
        <v>143</v>
      </c>
      <c r="E1412" s="10" t="s">
        <v>142</v>
      </c>
      <c r="F1412" s="9" t="s">
        <v>144</v>
      </c>
      <c r="G1412" s="10" t="s">
        <v>432</v>
      </c>
      <c r="H1412" s="9" t="s">
        <v>433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149</v>
      </c>
      <c r="N1412" s="9" t="s">
        <v>150</v>
      </c>
      <c r="O1412" s="9" t="s">
        <v>151</v>
      </c>
      <c r="P1412" s="9" t="s">
        <v>142</v>
      </c>
      <c r="Q1412" s="9" t="s">
        <v>152</v>
      </c>
      <c r="R1412" s="9" t="s">
        <v>336</v>
      </c>
      <c r="S1412" s="9" t="s">
        <v>305</v>
      </c>
      <c r="T1412" s="9" t="s">
        <v>306</v>
      </c>
      <c r="U1412" s="9" t="s">
        <v>361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3369</v>
      </c>
      <c r="AA1412" s="9" t="s">
        <v>363</v>
      </c>
      <c r="AB1412" s="12" t="s">
        <v>2274</v>
      </c>
      <c r="AC1412" s="10" t="s">
        <v>3370</v>
      </c>
      <c r="AD1412" s="9" t="s">
        <v>2276</v>
      </c>
      <c r="AE1412" s="13" t="s">
        <v>2277</v>
      </c>
      <c r="AF1412" s="14" t="s">
        <v>2389</v>
      </c>
      <c r="AG1412" s="10" t="s">
        <v>3477</v>
      </c>
      <c r="AH1412" s="11" t="s">
        <v>2297</v>
      </c>
      <c r="AI1412" s="11" t="s">
        <v>369</v>
      </c>
      <c r="AJ1412" s="10" t="s">
        <v>2298</v>
      </c>
      <c r="AK1412" s="11" t="s">
        <v>369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2.8</v>
      </c>
      <c r="AU1412" s="10" t="s">
        <v>150</v>
      </c>
      <c r="AV1412" s="16">
        <v>3520</v>
      </c>
      <c r="AW1412" s="16">
        <v>3520</v>
      </c>
      <c r="AX1412" s="16">
        <v>0</v>
      </c>
      <c r="AY1412" s="16">
        <v>300</v>
      </c>
      <c r="AZ1412" s="16">
        <v>0</v>
      </c>
      <c r="BA1412" s="17">
        <v>45275</v>
      </c>
      <c r="BB1412" s="30" t="s">
        <v>175</v>
      </c>
      <c r="BC1412" s="18">
        <v>45119</v>
      </c>
      <c r="BD1412" s="17">
        <v>45442</v>
      </c>
      <c r="BE1412" s="17">
        <v>45474</v>
      </c>
      <c r="BF1412" s="17">
        <v>45245</v>
      </c>
      <c r="BG1412" s="10">
        <v>85851237</v>
      </c>
      <c r="BH1412" s="9" t="s">
        <v>414</v>
      </c>
      <c r="BI1412" s="19">
        <v>45170</v>
      </c>
      <c r="BJ1412" s="20">
        <v>45173</v>
      </c>
      <c r="BK1412" s="16">
        <v>864</v>
      </c>
      <c r="BL1412" s="16">
        <v>2419</v>
      </c>
      <c r="BM1412" s="9" t="s">
        <v>177</v>
      </c>
      <c r="BN1412" s="9" t="s">
        <v>436</v>
      </c>
      <c r="BO1412" s="9" t="s">
        <v>635</v>
      </c>
      <c r="BP1412" s="17">
        <v>45245</v>
      </c>
      <c r="BQ1412" s="17">
        <v>45245</v>
      </c>
      <c r="BR1412" s="17">
        <v>45254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45083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>
        <v>45097</v>
      </c>
      <c r="CD1412" s="10" t="s">
        <v>2852</v>
      </c>
      <c r="CE1412" s="17" t="s">
        <v>156</v>
      </c>
      <c r="CF1412" s="17" t="s">
        <v>156</v>
      </c>
      <c r="CG1412" s="17">
        <v>45083</v>
      </c>
      <c r="CH1412" s="17">
        <v>45097</v>
      </c>
      <c r="CI1412" s="16">
        <v>840</v>
      </c>
      <c r="CJ1412" s="10" t="s">
        <v>3478</v>
      </c>
      <c r="CK1412" s="10" t="s">
        <v>230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45083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>
        <v>45097</v>
      </c>
      <c r="CX1412" s="10" t="s">
        <v>2127</v>
      </c>
      <c r="CY1412" s="17" t="s">
        <v>156</v>
      </c>
      <c r="CZ1412" s="17" t="s">
        <v>156</v>
      </c>
      <c r="DA1412" s="17">
        <v>45083</v>
      </c>
      <c r="DB1412" s="17">
        <v>45097</v>
      </c>
      <c r="DC1412" s="16">
        <v>864</v>
      </c>
      <c r="DD1412" s="10" t="s">
        <v>3479</v>
      </c>
      <c r="DE1412" s="10" t="s">
        <v>417</v>
      </c>
      <c r="DF1412" s="18" t="s">
        <v>156</v>
      </c>
      <c r="DG1412" s="17">
        <v>45118</v>
      </c>
      <c r="DH1412" s="10" t="s">
        <v>2779</v>
      </c>
      <c r="DI1412" s="17" t="s">
        <v>156</v>
      </c>
      <c r="DJ1412" s="17" t="s">
        <v>156</v>
      </c>
      <c r="DK1412" s="17">
        <v>45083</v>
      </c>
      <c r="DL1412" s="17">
        <v>45117</v>
      </c>
      <c r="DM1412" s="16">
        <v>864</v>
      </c>
      <c r="DN1412" s="10" t="s">
        <v>3480</v>
      </c>
      <c r="DO1412" s="10" t="s">
        <v>661</v>
      </c>
      <c r="DP1412" s="16">
        <v>24</v>
      </c>
      <c r="DQ1412" s="16">
        <v>12</v>
      </c>
      <c r="DR1412" s="11">
        <v>12</v>
      </c>
      <c r="DS1412" s="16">
        <v>24</v>
      </c>
      <c r="DT1412" s="16">
        <v>0</v>
      </c>
      <c r="DU1412" s="11" t="s">
        <v>181</v>
      </c>
      <c r="DV1412" s="11" t="s">
        <v>182</v>
      </c>
      <c r="DW1412" s="27" t="s">
        <v>156</v>
      </c>
      <c r="DX1412" s="27" t="s">
        <v>156</v>
      </c>
      <c r="DY1412" s="20" t="s">
        <v>2602</v>
      </c>
      <c r="DZ1412" s="16">
        <v>7</v>
      </c>
      <c r="EA1412" s="16">
        <v>55</v>
      </c>
      <c r="EB1412" s="27" t="s">
        <v>185</v>
      </c>
      <c r="EC1412" s="27" t="s">
        <v>185</v>
      </c>
      <c r="ED1412" s="27" t="s">
        <v>182</v>
      </c>
      <c r="EE1412" s="29">
        <v>45084.012754629628</v>
      </c>
      <c r="EF1412" s="28" t="s">
        <v>186</v>
      </c>
      <c r="EG1412" s="28" t="s">
        <v>156</v>
      </c>
      <c r="EH1412" s="28" t="s">
        <v>187</v>
      </c>
      <c r="EI1412" s="29">
        <v>45117.785057870373</v>
      </c>
      <c r="EJ1412" s="28" t="s">
        <v>505</v>
      </c>
      <c r="EK1412" s="28" t="s">
        <v>506</v>
      </c>
      <c r="EL1412" s="28" t="s">
        <v>237</v>
      </c>
      <c r="EM1412" s="45" t="s">
        <v>3713</v>
      </c>
      <c r="EN1412" s="46" t="str">
        <f t="shared" si="148"/>
        <v>344H064C</v>
      </c>
      <c r="EO1412" s="47">
        <f t="shared" si="149"/>
        <v>45183</v>
      </c>
      <c r="EP1412" s="47">
        <f t="shared" si="150"/>
        <v>45097</v>
      </c>
      <c r="EQ1412" s="48" t="str">
        <f t="shared" ca="1" si="151"/>
        <v>Past</v>
      </c>
      <c r="ER1412" s="49">
        <f t="shared" si="152"/>
        <v>86</v>
      </c>
      <c r="ES1412" s="50"/>
      <c r="ET1412" s="51">
        <f t="shared" si="153"/>
        <v>86</v>
      </c>
      <c r="EU1412" s="52">
        <f t="shared" si="154"/>
        <v>74304</v>
      </c>
      <c r="EV1412" s="46"/>
      <c r="EW1412" s="23" t="s">
        <v>3714</v>
      </c>
    </row>
    <row r="1413" spans="1:153" ht="14.25" customHeight="1">
      <c r="A1413" s="8">
        <v>1406</v>
      </c>
      <c r="B1413" s="9" t="s">
        <v>3316</v>
      </c>
      <c r="C1413" s="10" t="s">
        <v>142</v>
      </c>
      <c r="D1413" s="10" t="s">
        <v>143</v>
      </c>
      <c r="E1413" s="10" t="s">
        <v>142</v>
      </c>
      <c r="F1413" s="9" t="s">
        <v>144</v>
      </c>
      <c r="G1413" s="10" t="s">
        <v>432</v>
      </c>
      <c r="H1413" s="9" t="s">
        <v>433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149</v>
      </c>
      <c r="N1413" s="9" t="s">
        <v>150</v>
      </c>
      <c r="O1413" s="9" t="s">
        <v>151</v>
      </c>
      <c r="P1413" s="9" t="s">
        <v>142</v>
      </c>
      <c r="Q1413" s="9" t="s">
        <v>152</v>
      </c>
      <c r="R1413" s="9" t="s">
        <v>336</v>
      </c>
      <c r="S1413" s="9" t="s">
        <v>305</v>
      </c>
      <c r="T1413" s="9" t="s">
        <v>306</v>
      </c>
      <c r="U1413" s="9" t="s">
        <v>361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3369</v>
      </c>
      <c r="AA1413" s="9" t="s">
        <v>363</v>
      </c>
      <c r="AB1413" s="12" t="s">
        <v>2274</v>
      </c>
      <c r="AC1413" s="10" t="s">
        <v>3370</v>
      </c>
      <c r="AD1413" s="9" t="s">
        <v>2276</v>
      </c>
      <c r="AE1413" s="13" t="s">
        <v>2277</v>
      </c>
      <c r="AF1413" s="14" t="s">
        <v>2389</v>
      </c>
      <c r="AG1413" s="10" t="s">
        <v>3477</v>
      </c>
      <c r="AH1413" s="11" t="s">
        <v>2297</v>
      </c>
      <c r="AI1413" s="11" t="s">
        <v>369</v>
      </c>
      <c r="AJ1413" s="10" t="s">
        <v>2298</v>
      </c>
      <c r="AK1413" s="11" t="s">
        <v>369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2.8</v>
      </c>
      <c r="AU1413" s="10" t="s">
        <v>150</v>
      </c>
      <c r="AV1413" s="16">
        <v>3520</v>
      </c>
      <c r="AW1413" s="16">
        <v>3520</v>
      </c>
      <c r="AX1413" s="16">
        <v>0</v>
      </c>
      <c r="AY1413" s="16">
        <v>300</v>
      </c>
      <c r="AZ1413" s="16">
        <v>0</v>
      </c>
      <c r="BA1413" s="17">
        <v>45275</v>
      </c>
      <c r="BB1413" s="30" t="s">
        <v>175</v>
      </c>
      <c r="BC1413" s="18">
        <v>45119</v>
      </c>
      <c r="BD1413" s="17">
        <v>45442</v>
      </c>
      <c r="BE1413" s="17">
        <v>45474</v>
      </c>
      <c r="BF1413" s="17">
        <v>45245</v>
      </c>
      <c r="BG1413" s="10">
        <v>86261843</v>
      </c>
      <c r="BH1413" s="9" t="s">
        <v>319</v>
      </c>
      <c r="BI1413" s="19">
        <v>45261</v>
      </c>
      <c r="BJ1413" s="20">
        <v>45264</v>
      </c>
      <c r="BK1413" s="16">
        <v>940</v>
      </c>
      <c r="BL1413" s="16">
        <v>2632</v>
      </c>
      <c r="BM1413" s="9" t="s">
        <v>177</v>
      </c>
      <c r="BN1413" s="9" t="s">
        <v>470</v>
      </c>
      <c r="BO1413" s="9" t="s">
        <v>156</v>
      </c>
      <c r="BP1413" s="17">
        <v>45332</v>
      </c>
      <c r="BQ1413" s="17" t="s">
        <v>156</v>
      </c>
      <c r="BR1413" s="17">
        <v>45332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>
        <v>45118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 t="s">
        <v>156</v>
      </c>
      <c r="CD1413" s="10" t="s">
        <v>156</v>
      </c>
      <c r="CE1413" s="17" t="s">
        <v>156</v>
      </c>
      <c r="CF1413" s="17" t="s">
        <v>156</v>
      </c>
      <c r="CG1413" s="17">
        <v>45118</v>
      </c>
      <c r="CH1413" s="17" t="s">
        <v>156</v>
      </c>
      <c r="CI1413" s="16">
        <v>0</v>
      </c>
      <c r="CJ1413" s="10" t="s">
        <v>156</v>
      </c>
      <c r="CK1413" s="10" t="s">
        <v>156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>
        <v>45118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 t="s">
        <v>156</v>
      </c>
      <c r="CX1413" s="10" t="s">
        <v>193</v>
      </c>
      <c r="CY1413" s="17" t="s">
        <v>156</v>
      </c>
      <c r="CZ1413" s="17" t="s">
        <v>156</v>
      </c>
      <c r="DA1413" s="17">
        <v>45118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 t="s">
        <v>156</v>
      </c>
      <c r="DH1413" s="10" t="s">
        <v>156</v>
      </c>
      <c r="DI1413" s="17" t="s">
        <v>156</v>
      </c>
      <c r="DJ1413" s="17" t="s">
        <v>156</v>
      </c>
      <c r="DK1413" s="17">
        <v>45118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24</v>
      </c>
      <c r="DQ1413" s="16">
        <v>12</v>
      </c>
      <c r="DR1413" s="11">
        <v>12</v>
      </c>
      <c r="DS1413" s="16">
        <v>24</v>
      </c>
      <c r="DT1413" s="16">
        <v>0</v>
      </c>
      <c r="DU1413" s="11" t="s">
        <v>182</v>
      </c>
      <c r="DV1413" s="11" t="s">
        <v>182</v>
      </c>
      <c r="DW1413" s="27" t="s">
        <v>156</v>
      </c>
      <c r="DX1413" s="27" t="s">
        <v>156</v>
      </c>
      <c r="DY1413" s="20" t="s">
        <v>3100</v>
      </c>
      <c r="DZ1413" s="16">
        <v>7</v>
      </c>
      <c r="EA1413" s="16">
        <v>55</v>
      </c>
      <c r="EB1413" s="27" t="s">
        <v>185</v>
      </c>
      <c r="EC1413" s="27" t="s">
        <v>185</v>
      </c>
      <c r="ED1413" s="27" t="s">
        <v>182</v>
      </c>
      <c r="EE1413" s="29">
        <v>45118.979803240742</v>
      </c>
      <c r="EF1413" s="28" t="s">
        <v>186</v>
      </c>
      <c r="EG1413" s="28" t="s">
        <v>156</v>
      </c>
      <c r="EH1413" s="28" t="s">
        <v>187</v>
      </c>
      <c r="EI1413" s="29">
        <v>45118.979803240742</v>
      </c>
      <c r="EJ1413" s="28" t="s">
        <v>186</v>
      </c>
      <c r="EK1413" s="28" t="s">
        <v>156</v>
      </c>
      <c r="EL1413" s="28" t="s">
        <v>187</v>
      </c>
      <c r="EM1413" s="45" t="s">
        <v>3713</v>
      </c>
      <c r="EN1413" s="46" t="str">
        <f t="shared" si="148"/>
        <v>344H064C</v>
      </c>
      <c r="EO1413" s="47">
        <f t="shared" si="149"/>
        <v>45270</v>
      </c>
      <c r="EP1413" s="47" t="str">
        <f t="shared" si="150"/>
        <v/>
      </c>
      <c r="EQ1413" s="48" t="str">
        <f t="shared" ca="1" si="151"/>
        <v>Y</v>
      </c>
      <c r="ER1413" s="49" t="str">
        <f t="shared" si="152"/>
        <v/>
      </c>
      <c r="ES1413" s="50"/>
      <c r="ET1413" s="51" t="str">
        <f t="shared" si="153"/>
        <v/>
      </c>
      <c r="EU1413" s="52" t="str">
        <f t="shared" si="154"/>
        <v/>
      </c>
      <c r="EV1413" s="46"/>
      <c r="EW1413" s="23" t="s">
        <v>3721</v>
      </c>
    </row>
    <row r="1414" spans="1:153" ht="14.25" customHeight="1">
      <c r="A1414" s="8">
        <v>1407</v>
      </c>
      <c r="B1414" s="9" t="s">
        <v>3316</v>
      </c>
      <c r="C1414" s="10" t="s">
        <v>142</v>
      </c>
      <c r="D1414" s="10" t="s">
        <v>143</v>
      </c>
      <c r="E1414" s="10" t="s">
        <v>142</v>
      </c>
      <c r="F1414" s="9" t="s">
        <v>144</v>
      </c>
      <c r="G1414" s="10" t="s">
        <v>432</v>
      </c>
      <c r="H1414" s="9" t="s">
        <v>433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149</v>
      </c>
      <c r="N1414" s="9" t="s">
        <v>150</v>
      </c>
      <c r="O1414" s="9" t="s">
        <v>151</v>
      </c>
      <c r="P1414" s="9" t="s">
        <v>142</v>
      </c>
      <c r="Q1414" s="9" t="s">
        <v>152</v>
      </c>
      <c r="R1414" s="9" t="s">
        <v>336</v>
      </c>
      <c r="S1414" s="9" t="s">
        <v>305</v>
      </c>
      <c r="T1414" s="9" t="s">
        <v>306</v>
      </c>
      <c r="U1414" s="9" t="s">
        <v>361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3369</v>
      </c>
      <c r="AA1414" s="9" t="s">
        <v>363</v>
      </c>
      <c r="AB1414" s="12" t="s">
        <v>2274</v>
      </c>
      <c r="AC1414" s="10" t="s">
        <v>3370</v>
      </c>
      <c r="AD1414" s="9" t="s">
        <v>2276</v>
      </c>
      <c r="AE1414" s="13" t="s">
        <v>2277</v>
      </c>
      <c r="AF1414" s="14" t="s">
        <v>2389</v>
      </c>
      <c r="AG1414" s="10" t="s">
        <v>3477</v>
      </c>
      <c r="AH1414" s="11" t="s">
        <v>2297</v>
      </c>
      <c r="AI1414" s="11" t="s">
        <v>369</v>
      </c>
      <c r="AJ1414" s="10" t="s">
        <v>2298</v>
      </c>
      <c r="AK1414" s="11" t="s">
        <v>369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2.8</v>
      </c>
      <c r="AU1414" s="10" t="s">
        <v>150</v>
      </c>
      <c r="AV1414" s="16">
        <v>3520</v>
      </c>
      <c r="AW1414" s="16">
        <v>3520</v>
      </c>
      <c r="AX1414" s="16">
        <v>0</v>
      </c>
      <c r="AY1414" s="16">
        <v>300</v>
      </c>
      <c r="AZ1414" s="16">
        <v>0</v>
      </c>
      <c r="BA1414" s="17">
        <v>45275</v>
      </c>
      <c r="BB1414" s="30" t="s">
        <v>175</v>
      </c>
      <c r="BC1414" s="18">
        <v>45119</v>
      </c>
      <c r="BD1414" s="17">
        <v>45442</v>
      </c>
      <c r="BE1414" s="17">
        <v>45474</v>
      </c>
      <c r="BF1414" s="17">
        <v>45245</v>
      </c>
      <c r="BG1414" s="10">
        <v>86261844</v>
      </c>
      <c r="BH1414" s="9" t="s">
        <v>321</v>
      </c>
      <c r="BI1414" s="19">
        <v>45292</v>
      </c>
      <c r="BJ1414" s="20">
        <v>45306</v>
      </c>
      <c r="BK1414" s="16">
        <v>470</v>
      </c>
      <c r="BL1414" s="16">
        <v>1316</v>
      </c>
      <c r="BM1414" s="9" t="s">
        <v>177</v>
      </c>
      <c r="BN1414" s="9" t="s">
        <v>470</v>
      </c>
      <c r="BO1414" s="9" t="s">
        <v>156</v>
      </c>
      <c r="BP1414" s="17">
        <v>45374</v>
      </c>
      <c r="BQ1414" s="17" t="s">
        <v>156</v>
      </c>
      <c r="BR1414" s="17">
        <v>45374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>
        <v>45118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 t="s">
        <v>156</v>
      </c>
      <c r="CD1414" s="10" t="s">
        <v>156</v>
      </c>
      <c r="CE1414" s="17" t="s">
        <v>156</v>
      </c>
      <c r="CF1414" s="17" t="s">
        <v>156</v>
      </c>
      <c r="CG1414" s="17">
        <v>45118</v>
      </c>
      <c r="CH1414" s="17" t="s">
        <v>156</v>
      </c>
      <c r="CI1414" s="16">
        <v>0</v>
      </c>
      <c r="CJ1414" s="10" t="s">
        <v>156</v>
      </c>
      <c r="CK1414" s="10" t="s">
        <v>156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>
        <v>45118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 t="s">
        <v>156</v>
      </c>
      <c r="CX1414" s="10" t="s">
        <v>193</v>
      </c>
      <c r="CY1414" s="17" t="s">
        <v>156</v>
      </c>
      <c r="CZ1414" s="17" t="s">
        <v>156</v>
      </c>
      <c r="DA1414" s="17">
        <v>45118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 t="s">
        <v>156</v>
      </c>
      <c r="DH1414" s="10" t="s">
        <v>156</v>
      </c>
      <c r="DI1414" s="17" t="s">
        <v>156</v>
      </c>
      <c r="DJ1414" s="17" t="s">
        <v>156</v>
      </c>
      <c r="DK1414" s="17">
        <v>45118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24</v>
      </c>
      <c r="DQ1414" s="16">
        <v>12</v>
      </c>
      <c r="DR1414" s="11">
        <v>12</v>
      </c>
      <c r="DS1414" s="16">
        <v>24</v>
      </c>
      <c r="DT1414" s="16">
        <v>0</v>
      </c>
      <c r="DU1414" s="11" t="s">
        <v>182</v>
      </c>
      <c r="DV1414" s="11" t="s">
        <v>182</v>
      </c>
      <c r="DW1414" s="27" t="s">
        <v>156</v>
      </c>
      <c r="DX1414" s="27" t="s">
        <v>156</v>
      </c>
      <c r="DY1414" s="20" t="s">
        <v>3353</v>
      </c>
      <c r="DZ1414" s="16">
        <v>7</v>
      </c>
      <c r="EA1414" s="16">
        <v>55</v>
      </c>
      <c r="EB1414" s="27" t="s">
        <v>185</v>
      </c>
      <c r="EC1414" s="27" t="s">
        <v>185</v>
      </c>
      <c r="ED1414" s="27" t="s">
        <v>182</v>
      </c>
      <c r="EE1414" s="29">
        <v>45118.979803240742</v>
      </c>
      <c r="EF1414" s="28" t="s">
        <v>186</v>
      </c>
      <c r="EG1414" s="28" t="s">
        <v>156</v>
      </c>
      <c r="EH1414" s="28" t="s">
        <v>187</v>
      </c>
      <c r="EI1414" s="29">
        <v>45118.979803240742</v>
      </c>
      <c r="EJ1414" s="28" t="s">
        <v>186</v>
      </c>
      <c r="EK1414" s="28" t="s">
        <v>156</v>
      </c>
      <c r="EL1414" s="28" t="s">
        <v>187</v>
      </c>
      <c r="EM1414" s="45" t="s">
        <v>3713</v>
      </c>
      <c r="EN1414" s="46" t="str">
        <f t="shared" si="148"/>
        <v>344H064C</v>
      </c>
      <c r="EO1414" s="47">
        <f t="shared" si="149"/>
        <v>45312</v>
      </c>
      <c r="EP1414" s="47" t="str">
        <f t="shared" si="150"/>
        <v/>
      </c>
      <c r="EQ1414" s="48" t="str">
        <f t="shared" ca="1" si="151"/>
        <v>Y</v>
      </c>
      <c r="ER1414" s="49" t="str">
        <f t="shared" si="152"/>
        <v/>
      </c>
      <c r="ES1414" s="50"/>
      <c r="ET1414" s="51" t="str">
        <f t="shared" si="153"/>
        <v/>
      </c>
      <c r="EU1414" s="52" t="str">
        <f t="shared" si="154"/>
        <v/>
      </c>
      <c r="EV1414" s="46"/>
      <c r="EW1414" s="23" t="s">
        <v>3721</v>
      </c>
    </row>
    <row r="1415" spans="1:153" ht="14.25" customHeight="1">
      <c r="A1415" s="8">
        <v>1408</v>
      </c>
      <c r="B1415" s="9" t="s">
        <v>3316</v>
      </c>
      <c r="C1415" s="10" t="s">
        <v>142</v>
      </c>
      <c r="D1415" s="10" t="s">
        <v>143</v>
      </c>
      <c r="E1415" s="10" t="s">
        <v>142</v>
      </c>
      <c r="F1415" s="9" t="s">
        <v>144</v>
      </c>
      <c r="G1415" s="10" t="s">
        <v>432</v>
      </c>
      <c r="H1415" s="9" t="s">
        <v>433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149</v>
      </c>
      <c r="N1415" s="9" t="s">
        <v>150</v>
      </c>
      <c r="O1415" s="9" t="s">
        <v>151</v>
      </c>
      <c r="P1415" s="9" t="s">
        <v>142</v>
      </c>
      <c r="Q1415" s="9" t="s">
        <v>152</v>
      </c>
      <c r="R1415" s="9" t="s">
        <v>336</v>
      </c>
      <c r="S1415" s="9" t="s">
        <v>305</v>
      </c>
      <c r="T1415" s="9" t="s">
        <v>306</v>
      </c>
      <c r="U1415" s="9" t="s">
        <v>361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3369</v>
      </c>
      <c r="AA1415" s="9" t="s">
        <v>363</v>
      </c>
      <c r="AB1415" s="12" t="s">
        <v>2274</v>
      </c>
      <c r="AC1415" s="10" t="s">
        <v>3370</v>
      </c>
      <c r="AD1415" s="9" t="s">
        <v>2276</v>
      </c>
      <c r="AE1415" s="13" t="s">
        <v>2277</v>
      </c>
      <c r="AF1415" s="14" t="s">
        <v>2389</v>
      </c>
      <c r="AG1415" s="10" t="s">
        <v>3477</v>
      </c>
      <c r="AH1415" s="11" t="s">
        <v>2297</v>
      </c>
      <c r="AI1415" s="11" t="s">
        <v>369</v>
      </c>
      <c r="AJ1415" s="10" t="s">
        <v>2298</v>
      </c>
      <c r="AK1415" s="11" t="s">
        <v>369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2.8</v>
      </c>
      <c r="AU1415" s="10" t="s">
        <v>150</v>
      </c>
      <c r="AV1415" s="16">
        <v>3520</v>
      </c>
      <c r="AW1415" s="16">
        <v>3520</v>
      </c>
      <c r="AX1415" s="16">
        <v>0</v>
      </c>
      <c r="AY1415" s="16">
        <v>300</v>
      </c>
      <c r="AZ1415" s="16">
        <v>0</v>
      </c>
      <c r="BA1415" s="17">
        <v>45275</v>
      </c>
      <c r="BB1415" s="30" t="s">
        <v>175</v>
      </c>
      <c r="BC1415" s="18">
        <v>45119</v>
      </c>
      <c r="BD1415" s="17">
        <v>45442</v>
      </c>
      <c r="BE1415" s="17">
        <v>45474</v>
      </c>
      <c r="BF1415" s="17">
        <v>45245</v>
      </c>
      <c r="BG1415" s="10">
        <v>86261845</v>
      </c>
      <c r="BH1415" s="9" t="s">
        <v>258</v>
      </c>
      <c r="BI1415" s="19">
        <v>45292</v>
      </c>
      <c r="BJ1415" s="20">
        <v>45320</v>
      </c>
      <c r="BK1415" s="16">
        <v>490</v>
      </c>
      <c r="BL1415" s="16">
        <v>1372</v>
      </c>
      <c r="BM1415" s="9" t="s">
        <v>177</v>
      </c>
      <c r="BN1415" s="9" t="s">
        <v>470</v>
      </c>
      <c r="BO1415" s="9" t="s">
        <v>156</v>
      </c>
      <c r="BP1415" s="17">
        <v>45388</v>
      </c>
      <c r="BQ1415" s="17" t="s">
        <v>156</v>
      </c>
      <c r="BR1415" s="17">
        <v>45388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>
        <v>45118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 t="s">
        <v>156</v>
      </c>
      <c r="CD1415" s="10" t="s">
        <v>156</v>
      </c>
      <c r="CE1415" s="17" t="s">
        <v>156</v>
      </c>
      <c r="CF1415" s="17" t="s">
        <v>156</v>
      </c>
      <c r="CG1415" s="17">
        <v>45118</v>
      </c>
      <c r="CH1415" s="17" t="s">
        <v>156</v>
      </c>
      <c r="CI1415" s="16">
        <v>0</v>
      </c>
      <c r="CJ1415" s="10" t="s">
        <v>156</v>
      </c>
      <c r="CK1415" s="10" t="s">
        <v>156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>
        <v>45118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 t="s">
        <v>156</v>
      </c>
      <c r="CX1415" s="10" t="s">
        <v>193</v>
      </c>
      <c r="CY1415" s="17" t="s">
        <v>156</v>
      </c>
      <c r="CZ1415" s="17" t="s">
        <v>156</v>
      </c>
      <c r="DA1415" s="17">
        <v>45118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 t="s">
        <v>156</v>
      </c>
      <c r="DH1415" s="10" t="s">
        <v>156</v>
      </c>
      <c r="DI1415" s="17" t="s">
        <v>156</v>
      </c>
      <c r="DJ1415" s="17" t="s">
        <v>156</v>
      </c>
      <c r="DK1415" s="17">
        <v>45118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24</v>
      </c>
      <c r="DQ1415" s="16">
        <v>12</v>
      </c>
      <c r="DR1415" s="11">
        <v>12</v>
      </c>
      <c r="DS1415" s="16">
        <v>24</v>
      </c>
      <c r="DT1415" s="16">
        <v>0</v>
      </c>
      <c r="DU1415" s="11" t="s">
        <v>182</v>
      </c>
      <c r="DV1415" s="11" t="s">
        <v>182</v>
      </c>
      <c r="DW1415" s="27" t="s">
        <v>156</v>
      </c>
      <c r="DX1415" s="27" t="s">
        <v>156</v>
      </c>
      <c r="DY1415" s="20" t="s">
        <v>3363</v>
      </c>
      <c r="DZ1415" s="16">
        <v>7</v>
      </c>
      <c r="EA1415" s="16">
        <v>55</v>
      </c>
      <c r="EB1415" s="27" t="s">
        <v>185</v>
      </c>
      <c r="EC1415" s="27" t="s">
        <v>185</v>
      </c>
      <c r="ED1415" s="27" t="s">
        <v>182</v>
      </c>
      <c r="EE1415" s="29">
        <v>45118.979803240742</v>
      </c>
      <c r="EF1415" s="28" t="s">
        <v>186</v>
      </c>
      <c r="EG1415" s="28" t="s">
        <v>156</v>
      </c>
      <c r="EH1415" s="28" t="s">
        <v>187</v>
      </c>
      <c r="EI1415" s="29">
        <v>45118.979803240742</v>
      </c>
      <c r="EJ1415" s="28" t="s">
        <v>186</v>
      </c>
      <c r="EK1415" s="28" t="s">
        <v>156</v>
      </c>
      <c r="EL1415" s="28" t="s">
        <v>187</v>
      </c>
      <c r="EM1415" s="45" t="s">
        <v>3713</v>
      </c>
      <c r="EN1415" s="46" t="str">
        <f t="shared" si="148"/>
        <v>344H064C</v>
      </c>
      <c r="EO1415" s="47">
        <f t="shared" si="149"/>
        <v>45326</v>
      </c>
      <c r="EP1415" s="47" t="str">
        <f t="shared" si="150"/>
        <v/>
      </c>
      <c r="EQ1415" s="48" t="str">
        <f t="shared" ca="1" si="151"/>
        <v>Y</v>
      </c>
      <c r="ER1415" s="49" t="str">
        <f t="shared" si="152"/>
        <v/>
      </c>
      <c r="ES1415" s="50"/>
      <c r="ET1415" s="51" t="str">
        <f t="shared" si="153"/>
        <v/>
      </c>
      <c r="EU1415" s="52" t="str">
        <f t="shared" si="154"/>
        <v/>
      </c>
      <c r="EV1415" s="46"/>
      <c r="EW1415" s="23" t="s">
        <v>3721</v>
      </c>
    </row>
    <row r="1416" spans="1:153" ht="14.25" customHeight="1">
      <c r="A1416" s="8">
        <v>1409</v>
      </c>
      <c r="B1416" s="9" t="s">
        <v>3316</v>
      </c>
      <c r="C1416" s="10" t="s">
        <v>142</v>
      </c>
      <c r="D1416" s="10" t="s">
        <v>143</v>
      </c>
      <c r="E1416" s="10" t="s">
        <v>142</v>
      </c>
      <c r="F1416" s="9" t="s">
        <v>144</v>
      </c>
      <c r="G1416" s="10" t="s">
        <v>432</v>
      </c>
      <c r="H1416" s="9" t="s">
        <v>433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149</v>
      </c>
      <c r="N1416" s="9" t="s">
        <v>150</v>
      </c>
      <c r="O1416" s="9" t="s">
        <v>151</v>
      </c>
      <c r="P1416" s="9" t="s">
        <v>142</v>
      </c>
      <c r="Q1416" s="9" t="s">
        <v>152</v>
      </c>
      <c r="R1416" s="9" t="s">
        <v>336</v>
      </c>
      <c r="S1416" s="9" t="s">
        <v>305</v>
      </c>
      <c r="T1416" s="9" t="s">
        <v>306</v>
      </c>
      <c r="U1416" s="9" t="s">
        <v>361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3369</v>
      </c>
      <c r="AA1416" s="9" t="s">
        <v>363</v>
      </c>
      <c r="AB1416" s="12" t="s">
        <v>2274</v>
      </c>
      <c r="AC1416" s="10" t="s">
        <v>3370</v>
      </c>
      <c r="AD1416" s="9" t="s">
        <v>2276</v>
      </c>
      <c r="AE1416" s="13" t="s">
        <v>2277</v>
      </c>
      <c r="AF1416" s="14" t="s">
        <v>2389</v>
      </c>
      <c r="AG1416" s="10" t="s">
        <v>3477</v>
      </c>
      <c r="AH1416" s="11" t="s">
        <v>2297</v>
      </c>
      <c r="AI1416" s="11" t="s">
        <v>369</v>
      </c>
      <c r="AJ1416" s="10" t="s">
        <v>2298</v>
      </c>
      <c r="AK1416" s="11" t="s">
        <v>369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2.8</v>
      </c>
      <c r="AU1416" s="10" t="s">
        <v>150</v>
      </c>
      <c r="AV1416" s="16">
        <v>3520</v>
      </c>
      <c r="AW1416" s="16">
        <v>3520</v>
      </c>
      <c r="AX1416" s="16">
        <v>0</v>
      </c>
      <c r="AY1416" s="16">
        <v>300</v>
      </c>
      <c r="AZ1416" s="16">
        <v>0</v>
      </c>
      <c r="BA1416" s="17">
        <v>45275</v>
      </c>
      <c r="BB1416" s="30" t="s">
        <v>175</v>
      </c>
      <c r="BC1416" s="18">
        <v>45119</v>
      </c>
      <c r="BD1416" s="17">
        <v>45442</v>
      </c>
      <c r="BE1416" s="17">
        <v>45474</v>
      </c>
      <c r="BF1416" s="17">
        <v>45245</v>
      </c>
      <c r="BG1416" s="10">
        <v>86261846</v>
      </c>
      <c r="BH1416" s="9" t="s">
        <v>303</v>
      </c>
      <c r="BI1416" s="19">
        <v>45323</v>
      </c>
      <c r="BJ1416" s="20">
        <v>45334</v>
      </c>
      <c r="BK1416" s="16">
        <v>460</v>
      </c>
      <c r="BL1416" s="16">
        <v>1288</v>
      </c>
      <c r="BM1416" s="9" t="s">
        <v>177</v>
      </c>
      <c r="BN1416" s="9" t="s">
        <v>470</v>
      </c>
      <c r="BO1416" s="9" t="s">
        <v>156</v>
      </c>
      <c r="BP1416" s="17">
        <v>45402</v>
      </c>
      <c r="BQ1416" s="17" t="s">
        <v>156</v>
      </c>
      <c r="BR1416" s="17">
        <v>45402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45118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 t="s">
        <v>156</v>
      </c>
      <c r="CD1416" s="10" t="s">
        <v>156</v>
      </c>
      <c r="CE1416" s="17" t="s">
        <v>156</v>
      </c>
      <c r="CF1416" s="17" t="s">
        <v>156</v>
      </c>
      <c r="CG1416" s="17">
        <v>45118</v>
      </c>
      <c r="CH1416" s="17" t="s">
        <v>156</v>
      </c>
      <c r="CI1416" s="16">
        <v>0</v>
      </c>
      <c r="CJ1416" s="10" t="s">
        <v>156</v>
      </c>
      <c r="CK1416" s="10" t="s">
        <v>156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45118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 t="s">
        <v>156</v>
      </c>
      <c r="CX1416" s="10" t="s">
        <v>193</v>
      </c>
      <c r="CY1416" s="17" t="s">
        <v>156</v>
      </c>
      <c r="CZ1416" s="17" t="s">
        <v>156</v>
      </c>
      <c r="DA1416" s="17">
        <v>45118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 t="s">
        <v>156</v>
      </c>
      <c r="DH1416" s="10" t="s">
        <v>156</v>
      </c>
      <c r="DI1416" s="17" t="s">
        <v>156</v>
      </c>
      <c r="DJ1416" s="17" t="s">
        <v>156</v>
      </c>
      <c r="DK1416" s="17">
        <v>45118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24</v>
      </c>
      <c r="DQ1416" s="16">
        <v>12</v>
      </c>
      <c r="DR1416" s="11">
        <v>12</v>
      </c>
      <c r="DS1416" s="16">
        <v>24</v>
      </c>
      <c r="DT1416" s="16">
        <v>0</v>
      </c>
      <c r="DU1416" s="11" t="s">
        <v>182</v>
      </c>
      <c r="DV1416" s="11" t="s">
        <v>182</v>
      </c>
      <c r="DW1416" s="27" t="s">
        <v>156</v>
      </c>
      <c r="DX1416" s="27" t="s">
        <v>156</v>
      </c>
      <c r="DY1416" s="20" t="s">
        <v>3327</v>
      </c>
      <c r="DZ1416" s="16">
        <v>7</v>
      </c>
      <c r="EA1416" s="16">
        <v>55</v>
      </c>
      <c r="EB1416" s="27" t="s">
        <v>185</v>
      </c>
      <c r="EC1416" s="27" t="s">
        <v>185</v>
      </c>
      <c r="ED1416" s="27" t="s">
        <v>182</v>
      </c>
      <c r="EE1416" s="29">
        <v>45118.979803240742</v>
      </c>
      <c r="EF1416" s="28" t="s">
        <v>186</v>
      </c>
      <c r="EG1416" s="28" t="s">
        <v>156</v>
      </c>
      <c r="EH1416" s="28" t="s">
        <v>187</v>
      </c>
      <c r="EI1416" s="29">
        <v>45118.979803240742</v>
      </c>
      <c r="EJ1416" s="28" t="s">
        <v>186</v>
      </c>
      <c r="EK1416" s="28" t="s">
        <v>156</v>
      </c>
      <c r="EL1416" s="28" t="s">
        <v>187</v>
      </c>
      <c r="EM1416" s="45" t="s">
        <v>3713</v>
      </c>
      <c r="EN1416" s="46" t="str">
        <f t="shared" si="148"/>
        <v>344H064C</v>
      </c>
      <c r="EO1416" s="47">
        <f t="shared" si="149"/>
        <v>45340</v>
      </c>
      <c r="EP1416" s="47" t="str">
        <f t="shared" si="150"/>
        <v/>
      </c>
      <c r="EQ1416" s="48" t="str">
        <f t="shared" ca="1" si="151"/>
        <v>Y</v>
      </c>
      <c r="ER1416" s="49" t="str">
        <f t="shared" si="152"/>
        <v/>
      </c>
      <c r="ES1416" s="50"/>
      <c r="ET1416" s="51" t="str">
        <f t="shared" si="153"/>
        <v/>
      </c>
      <c r="EU1416" s="52" t="str">
        <f t="shared" si="154"/>
        <v/>
      </c>
      <c r="EV1416" s="46"/>
      <c r="EW1416" s="23" t="s">
        <v>3721</v>
      </c>
    </row>
    <row r="1417" spans="1:153" ht="14.25" customHeight="1">
      <c r="A1417" s="8">
        <v>1410</v>
      </c>
      <c r="B1417" s="9" t="s">
        <v>3316</v>
      </c>
      <c r="C1417" s="10" t="s">
        <v>142</v>
      </c>
      <c r="D1417" s="10" t="s">
        <v>143</v>
      </c>
      <c r="E1417" s="10" t="s">
        <v>142</v>
      </c>
      <c r="F1417" s="9" t="s">
        <v>144</v>
      </c>
      <c r="G1417" s="10" t="s">
        <v>432</v>
      </c>
      <c r="H1417" s="9" t="s">
        <v>433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149</v>
      </c>
      <c r="N1417" s="9" t="s">
        <v>150</v>
      </c>
      <c r="O1417" s="9" t="s">
        <v>151</v>
      </c>
      <c r="P1417" s="9" t="s">
        <v>142</v>
      </c>
      <c r="Q1417" s="9" t="s">
        <v>152</v>
      </c>
      <c r="R1417" s="9" t="s">
        <v>336</v>
      </c>
      <c r="S1417" s="9" t="s">
        <v>305</v>
      </c>
      <c r="T1417" s="9" t="s">
        <v>306</v>
      </c>
      <c r="U1417" s="9" t="s">
        <v>361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3369</v>
      </c>
      <c r="AA1417" s="9" t="s">
        <v>363</v>
      </c>
      <c r="AB1417" s="12" t="s">
        <v>2274</v>
      </c>
      <c r="AC1417" s="10" t="s">
        <v>3388</v>
      </c>
      <c r="AD1417" s="9" t="s">
        <v>366</v>
      </c>
      <c r="AE1417" s="13" t="s">
        <v>2306</v>
      </c>
      <c r="AF1417" s="14" t="s">
        <v>2389</v>
      </c>
      <c r="AG1417" s="10" t="s">
        <v>3481</v>
      </c>
      <c r="AH1417" s="11" t="s">
        <v>368</v>
      </c>
      <c r="AI1417" s="11" t="s">
        <v>369</v>
      </c>
      <c r="AJ1417" s="10" t="s">
        <v>370</v>
      </c>
      <c r="AK1417" s="11" t="s">
        <v>369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2.8</v>
      </c>
      <c r="AU1417" s="10" t="s">
        <v>142</v>
      </c>
      <c r="AV1417" s="16">
        <v>10400</v>
      </c>
      <c r="AW1417" s="16">
        <v>10400</v>
      </c>
      <c r="AX1417" s="16">
        <v>0</v>
      </c>
      <c r="AY1417" s="16">
        <v>1000</v>
      </c>
      <c r="AZ1417" s="16">
        <v>0</v>
      </c>
      <c r="BA1417" s="17">
        <v>45275</v>
      </c>
      <c r="BB1417" s="30" t="s">
        <v>175</v>
      </c>
      <c r="BC1417" s="18">
        <v>45119</v>
      </c>
      <c r="BD1417" s="17">
        <v>45442</v>
      </c>
      <c r="BE1417" s="17">
        <v>45474</v>
      </c>
      <c r="BF1417" s="17">
        <v>45245</v>
      </c>
      <c r="BG1417" s="10">
        <v>85597428</v>
      </c>
      <c r="BH1417" s="9" t="s">
        <v>414</v>
      </c>
      <c r="BI1417" s="19">
        <v>45170</v>
      </c>
      <c r="BJ1417" s="20">
        <v>45173</v>
      </c>
      <c r="BK1417" s="16">
        <v>4056</v>
      </c>
      <c r="BL1417" s="16">
        <v>11357</v>
      </c>
      <c r="BM1417" s="9" t="s">
        <v>177</v>
      </c>
      <c r="BN1417" s="9" t="s">
        <v>436</v>
      </c>
      <c r="BO1417" s="9" t="s">
        <v>635</v>
      </c>
      <c r="BP1417" s="17">
        <v>45245</v>
      </c>
      <c r="BQ1417" s="17">
        <v>45245</v>
      </c>
      <c r="BR1417" s="17">
        <v>45254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45062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45104</v>
      </c>
      <c r="CD1417" s="10" t="s">
        <v>156</v>
      </c>
      <c r="CE1417" s="17" t="s">
        <v>156</v>
      </c>
      <c r="CF1417" s="17" t="s">
        <v>156</v>
      </c>
      <c r="CG1417" s="17">
        <v>45062</v>
      </c>
      <c r="CH1417" s="17">
        <v>45099</v>
      </c>
      <c r="CI1417" s="16">
        <v>4000</v>
      </c>
      <c r="CJ1417" s="10" t="s">
        <v>3482</v>
      </c>
      <c r="CK1417" s="10" t="s">
        <v>230</v>
      </c>
      <c r="CL1417" s="18" t="s">
        <v>156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45062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>
        <v>45104</v>
      </c>
      <c r="CX1417" s="10" t="s">
        <v>2532</v>
      </c>
      <c r="CY1417" s="17" t="s">
        <v>156</v>
      </c>
      <c r="CZ1417" s="17" t="s">
        <v>156</v>
      </c>
      <c r="DA1417" s="17">
        <v>45062</v>
      </c>
      <c r="DB1417" s="17">
        <v>45099</v>
      </c>
      <c r="DC1417" s="16">
        <v>4056</v>
      </c>
      <c r="DD1417" s="10" t="s">
        <v>3483</v>
      </c>
      <c r="DE1417" s="10" t="s">
        <v>417</v>
      </c>
      <c r="DF1417" s="18" t="s">
        <v>156</v>
      </c>
      <c r="DG1417" s="17">
        <v>45118</v>
      </c>
      <c r="DH1417" s="10" t="s">
        <v>1874</v>
      </c>
      <c r="DI1417" s="17" t="s">
        <v>156</v>
      </c>
      <c r="DJ1417" s="17" t="s">
        <v>156</v>
      </c>
      <c r="DK1417" s="17">
        <v>45062</v>
      </c>
      <c r="DL1417" s="17">
        <v>45118</v>
      </c>
      <c r="DM1417" s="16">
        <v>4056</v>
      </c>
      <c r="DN1417" s="10" t="s">
        <v>3484</v>
      </c>
      <c r="DO1417" s="10" t="s">
        <v>661</v>
      </c>
      <c r="DP1417" s="16">
        <v>24</v>
      </c>
      <c r="DQ1417" s="16">
        <v>12</v>
      </c>
      <c r="DR1417" s="11">
        <v>12</v>
      </c>
      <c r="DS1417" s="16">
        <v>24</v>
      </c>
      <c r="DT1417" s="16">
        <v>0</v>
      </c>
      <c r="DU1417" s="11" t="s">
        <v>181</v>
      </c>
      <c r="DV1417" s="11" t="s">
        <v>182</v>
      </c>
      <c r="DW1417" s="27" t="s">
        <v>156</v>
      </c>
      <c r="DX1417" s="27" t="s">
        <v>156</v>
      </c>
      <c r="DY1417" s="20" t="s">
        <v>2602</v>
      </c>
      <c r="DZ1417" s="16">
        <v>7</v>
      </c>
      <c r="EA1417" s="16">
        <v>55</v>
      </c>
      <c r="EB1417" s="27" t="s">
        <v>185</v>
      </c>
      <c r="EC1417" s="27" t="s">
        <v>185</v>
      </c>
      <c r="ED1417" s="27" t="s">
        <v>182</v>
      </c>
      <c r="EE1417" s="29">
        <v>45063.012118055558</v>
      </c>
      <c r="EF1417" s="28" t="s">
        <v>186</v>
      </c>
      <c r="EG1417" s="28" t="s">
        <v>156</v>
      </c>
      <c r="EH1417" s="28" t="s">
        <v>187</v>
      </c>
      <c r="EI1417" s="29">
        <v>45118.73810185185</v>
      </c>
      <c r="EJ1417" s="28" t="s">
        <v>467</v>
      </c>
      <c r="EK1417" s="28" t="s">
        <v>468</v>
      </c>
      <c r="EL1417" s="28" t="s">
        <v>237</v>
      </c>
      <c r="EM1417" s="45" t="s">
        <v>3713</v>
      </c>
      <c r="EN1417" s="46" t="str">
        <f t="shared" ref="EN1417:EN1480" si="155">MID(AG1417,3,8)</f>
        <v>344H050A</v>
      </c>
      <c r="EO1417" s="47">
        <f t="shared" ref="EO1417:EO1480" si="156">BP1417-EA1417-DZ1417</f>
        <v>45183</v>
      </c>
      <c r="EP1417" s="47">
        <f t="shared" ref="EP1417:EP1480" si="157">IF(AND(CM1417="",CW1417=""),"",MIN(CM1417,CW1417))</f>
        <v>45104</v>
      </c>
      <c r="EQ1417" s="48" t="str">
        <f t="shared" ref="EQ1417:EQ1480" ca="1" si="158">IF(EP1417&gt;$EQ$3,"Y","Past")</f>
        <v>Past</v>
      </c>
      <c r="ER1417" s="49">
        <f t="shared" ref="ER1417:ER1480" si="159">IFERROR(EO1417-EP1417,"")</f>
        <v>79</v>
      </c>
      <c r="ES1417" s="50"/>
      <c r="ET1417" s="51">
        <f t="shared" ref="ET1417:ET1480" si="160">IF(ES1417&lt;&gt;"",EO1417-ES1417,ER1417)</f>
        <v>79</v>
      </c>
      <c r="EU1417" s="52">
        <f t="shared" ref="EU1417:EU1480" si="161">IFERROR(BK1417*ER1417,"")</f>
        <v>320424</v>
      </c>
      <c r="EV1417" s="46"/>
      <c r="EW1417" s="23" t="s">
        <v>3714</v>
      </c>
    </row>
    <row r="1418" spans="1:153" ht="14.25" customHeight="1">
      <c r="A1418" s="8">
        <v>1411</v>
      </c>
      <c r="B1418" s="9" t="s">
        <v>3316</v>
      </c>
      <c r="C1418" s="10" t="s">
        <v>142</v>
      </c>
      <c r="D1418" s="10" t="s">
        <v>143</v>
      </c>
      <c r="E1418" s="10" t="s">
        <v>142</v>
      </c>
      <c r="F1418" s="9" t="s">
        <v>144</v>
      </c>
      <c r="G1418" s="10" t="s">
        <v>432</v>
      </c>
      <c r="H1418" s="9" t="s">
        <v>433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149</v>
      </c>
      <c r="N1418" s="9" t="s">
        <v>150</v>
      </c>
      <c r="O1418" s="9" t="s">
        <v>151</v>
      </c>
      <c r="P1418" s="9" t="s">
        <v>142</v>
      </c>
      <c r="Q1418" s="9" t="s">
        <v>152</v>
      </c>
      <c r="R1418" s="9" t="s">
        <v>336</v>
      </c>
      <c r="S1418" s="9" t="s">
        <v>305</v>
      </c>
      <c r="T1418" s="9" t="s">
        <v>306</v>
      </c>
      <c r="U1418" s="9" t="s">
        <v>361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3369</v>
      </c>
      <c r="AA1418" s="9" t="s">
        <v>363</v>
      </c>
      <c r="AB1418" s="12" t="s">
        <v>2274</v>
      </c>
      <c r="AC1418" s="10" t="s">
        <v>3388</v>
      </c>
      <c r="AD1418" s="9" t="s">
        <v>366</v>
      </c>
      <c r="AE1418" s="13" t="s">
        <v>2306</v>
      </c>
      <c r="AF1418" s="14" t="s">
        <v>2389</v>
      </c>
      <c r="AG1418" s="10" t="s">
        <v>3481</v>
      </c>
      <c r="AH1418" s="11" t="s">
        <v>368</v>
      </c>
      <c r="AI1418" s="11" t="s">
        <v>369</v>
      </c>
      <c r="AJ1418" s="10" t="s">
        <v>370</v>
      </c>
      <c r="AK1418" s="11" t="s">
        <v>369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2.8</v>
      </c>
      <c r="AU1418" s="10" t="s">
        <v>142</v>
      </c>
      <c r="AV1418" s="16">
        <v>10400</v>
      </c>
      <c r="AW1418" s="16">
        <v>10400</v>
      </c>
      <c r="AX1418" s="16">
        <v>0</v>
      </c>
      <c r="AY1418" s="16">
        <v>1000</v>
      </c>
      <c r="AZ1418" s="16">
        <v>0</v>
      </c>
      <c r="BA1418" s="17">
        <v>45275</v>
      </c>
      <c r="BB1418" s="30" t="s">
        <v>175</v>
      </c>
      <c r="BC1418" s="18">
        <v>45119</v>
      </c>
      <c r="BD1418" s="17">
        <v>45442</v>
      </c>
      <c r="BE1418" s="17">
        <v>45474</v>
      </c>
      <c r="BF1418" s="17">
        <v>45245</v>
      </c>
      <c r="BG1418" s="10">
        <v>85678733</v>
      </c>
      <c r="BH1418" s="9" t="s">
        <v>319</v>
      </c>
      <c r="BI1418" s="19">
        <v>45261</v>
      </c>
      <c r="BJ1418" s="20">
        <v>45271</v>
      </c>
      <c r="BK1418" s="16">
        <v>3000</v>
      </c>
      <c r="BL1418" s="16">
        <v>8400</v>
      </c>
      <c r="BM1418" s="9" t="s">
        <v>177</v>
      </c>
      <c r="BN1418" s="9" t="s">
        <v>470</v>
      </c>
      <c r="BO1418" s="9" t="s">
        <v>156</v>
      </c>
      <c r="BP1418" s="17">
        <v>45338</v>
      </c>
      <c r="BQ1418" s="17" t="s">
        <v>156</v>
      </c>
      <c r="BR1418" s="17">
        <v>45338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45069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 t="s">
        <v>156</v>
      </c>
      <c r="CD1418" s="10" t="s">
        <v>2911</v>
      </c>
      <c r="CE1418" s="17" t="s">
        <v>156</v>
      </c>
      <c r="CF1418" s="17" t="s">
        <v>156</v>
      </c>
      <c r="CG1418" s="17">
        <v>45069</v>
      </c>
      <c r="CH1418" s="17" t="s">
        <v>156</v>
      </c>
      <c r="CI1418" s="16">
        <v>0</v>
      </c>
      <c r="CJ1418" s="10" t="s">
        <v>156</v>
      </c>
      <c r="CK1418" s="10" t="s">
        <v>156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45069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 t="s">
        <v>156</v>
      </c>
      <c r="CX1418" s="10" t="s">
        <v>3473</v>
      </c>
      <c r="CY1418" s="17" t="s">
        <v>156</v>
      </c>
      <c r="CZ1418" s="17" t="s">
        <v>156</v>
      </c>
      <c r="DA1418" s="17">
        <v>45069</v>
      </c>
      <c r="DB1418" s="17" t="s">
        <v>156</v>
      </c>
      <c r="DC1418" s="16">
        <v>0</v>
      </c>
      <c r="DD1418" s="10" t="s">
        <v>156</v>
      </c>
      <c r="DE1418" s="10" t="s">
        <v>156</v>
      </c>
      <c r="DF1418" s="18" t="s">
        <v>156</v>
      </c>
      <c r="DG1418" s="17" t="s">
        <v>156</v>
      </c>
      <c r="DH1418" s="10" t="s">
        <v>3127</v>
      </c>
      <c r="DI1418" s="17" t="s">
        <v>156</v>
      </c>
      <c r="DJ1418" s="17" t="s">
        <v>156</v>
      </c>
      <c r="DK1418" s="17">
        <v>45069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24</v>
      </c>
      <c r="DQ1418" s="16">
        <v>12</v>
      </c>
      <c r="DR1418" s="11">
        <v>12</v>
      </c>
      <c r="DS1418" s="16">
        <v>24</v>
      </c>
      <c r="DT1418" s="16">
        <v>0</v>
      </c>
      <c r="DU1418" s="11" t="s">
        <v>181</v>
      </c>
      <c r="DV1418" s="11" t="s">
        <v>182</v>
      </c>
      <c r="DW1418" s="27" t="s">
        <v>156</v>
      </c>
      <c r="DX1418" s="27" t="s">
        <v>156</v>
      </c>
      <c r="DY1418" s="20" t="s">
        <v>2894</v>
      </c>
      <c r="DZ1418" s="16">
        <v>7</v>
      </c>
      <c r="EA1418" s="16">
        <v>55</v>
      </c>
      <c r="EB1418" s="27" t="s">
        <v>185</v>
      </c>
      <c r="EC1418" s="27" t="s">
        <v>185</v>
      </c>
      <c r="ED1418" s="27" t="s">
        <v>182</v>
      </c>
      <c r="EE1418" s="29">
        <v>45070.045949074076</v>
      </c>
      <c r="EF1418" s="28" t="s">
        <v>186</v>
      </c>
      <c r="EG1418" s="28" t="s">
        <v>156</v>
      </c>
      <c r="EH1418" s="28" t="s">
        <v>187</v>
      </c>
      <c r="EI1418" s="29">
        <v>45098.531585648147</v>
      </c>
      <c r="EJ1418" s="28" t="s">
        <v>542</v>
      </c>
      <c r="EK1418" s="28" t="s">
        <v>156</v>
      </c>
      <c r="EL1418" s="28" t="s">
        <v>543</v>
      </c>
      <c r="EM1418" s="45" t="s">
        <v>3713</v>
      </c>
      <c r="EN1418" s="46" t="str">
        <f t="shared" si="155"/>
        <v>344H050A</v>
      </c>
      <c r="EO1418" s="47">
        <f t="shared" si="156"/>
        <v>45276</v>
      </c>
      <c r="EP1418" s="47" t="str">
        <f t="shared" si="157"/>
        <v/>
      </c>
      <c r="EQ1418" s="48" t="str">
        <f t="shared" ca="1" si="158"/>
        <v>Y</v>
      </c>
      <c r="ER1418" s="49" t="str">
        <f t="shared" si="159"/>
        <v/>
      </c>
      <c r="ES1418" s="50"/>
      <c r="ET1418" s="51" t="str">
        <f t="shared" si="160"/>
        <v/>
      </c>
      <c r="EU1418" s="52" t="str">
        <f t="shared" si="161"/>
        <v/>
      </c>
      <c r="EV1418" s="46"/>
      <c r="EW1418" s="23" t="s">
        <v>3721</v>
      </c>
    </row>
    <row r="1419" spans="1:153" ht="14.25" customHeight="1">
      <c r="A1419" s="8">
        <v>1412</v>
      </c>
      <c r="B1419" s="9" t="s">
        <v>3316</v>
      </c>
      <c r="C1419" s="10" t="s">
        <v>142</v>
      </c>
      <c r="D1419" s="10" t="s">
        <v>143</v>
      </c>
      <c r="E1419" s="10" t="s">
        <v>142</v>
      </c>
      <c r="F1419" s="9" t="s">
        <v>144</v>
      </c>
      <c r="G1419" s="10" t="s">
        <v>432</v>
      </c>
      <c r="H1419" s="9" t="s">
        <v>433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149</v>
      </c>
      <c r="N1419" s="9" t="s">
        <v>150</v>
      </c>
      <c r="O1419" s="9" t="s">
        <v>151</v>
      </c>
      <c r="P1419" s="9" t="s">
        <v>142</v>
      </c>
      <c r="Q1419" s="9" t="s">
        <v>152</v>
      </c>
      <c r="R1419" s="9" t="s">
        <v>336</v>
      </c>
      <c r="S1419" s="9" t="s">
        <v>305</v>
      </c>
      <c r="T1419" s="9" t="s">
        <v>306</v>
      </c>
      <c r="U1419" s="9" t="s">
        <v>361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3369</v>
      </c>
      <c r="AA1419" s="9" t="s">
        <v>363</v>
      </c>
      <c r="AB1419" s="12" t="s">
        <v>2274</v>
      </c>
      <c r="AC1419" s="10" t="s">
        <v>3388</v>
      </c>
      <c r="AD1419" s="9" t="s">
        <v>366</v>
      </c>
      <c r="AE1419" s="13" t="s">
        <v>2306</v>
      </c>
      <c r="AF1419" s="14" t="s">
        <v>2389</v>
      </c>
      <c r="AG1419" s="10" t="s">
        <v>3481</v>
      </c>
      <c r="AH1419" s="11" t="s">
        <v>368</v>
      </c>
      <c r="AI1419" s="11" t="s">
        <v>369</v>
      </c>
      <c r="AJ1419" s="10" t="s">
        <v>370</v>
      </c>
      <c r="AK1419" s="11" t="s">
        <v>369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2.8</v>
      </c>
      <c r="AU1419" s="10" t="s">
        <v>142</v>
      </c>
      <c r="AV1419" s="16">
        <v>10400</v>
      </c>
      <c r="AW1419" s="16">
        <v>10400</v>
      </c>
      <c r="AX1419" s="16">
        <v>0</v>
      </c>
      <c r="AY1419" s="16">
        <v>1000</v>
      </c>
      <c r="AZ1419" s="16">
        <v>0</v>
      </c>
      <c r="BA1419" s="17">
        <v>45275</v>
      </c>
      <c r="BB1419" s="30" t="s">
        <v>175</v>
      </c>
      <c r="BC1419" s="18" t="s">
        <v>156</v>
      </c>
      <c r="BD1419" s="17">
        <v>45442</v>
      </c>
      <c r="BE1419" s="17">
        <v>45474</v>
      </c>
      <c r="BF1419" s="17">
        <v>45245</v>
      </c>
      <c r="BG1419" s="10">
        <v>85861075</v>
      </c>
      <c r="BH1419" s="9" t="s">
        <v>321</v>
      </c>
      <c r="BI1419" s="19">
        <v>45292</v>
      </c>
      <c r="BJ1419" s="20">
        <v>45299</v>
      </c>
      <c r="BK1419" s="16">
        <v>0</v>
      </c>
      <c r="BL1419" s="16">
        <v>0</v>
      </c>
      <c r="BM1419" s="9" t="s">
        <v>177</v>
      </c>
      <c r="BN1419" s="9" t="s">
        <v>470</v>
      </c>
      <c r="BO1419" s="9" t="s">
        <v>156</v>
      </c>
      <c r="BP1419" s="17">
        <v>45367</v>
      </c>
      <c r="BQ1419" s="17" t="s">
        <v>156</v>
      </c>
      <c r="BR1419" s="17">
        <v>45367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45083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 t="s">
        <v>156</v>
      </c>
      <c r="CD1419" s="10" t="s">
        <v>156</v>
      </c>
      <c r="CE1419" s="17" t="s">
        <v>156</v>
      </c>
      <c r="CF1419" s="17" t="s">
        <v>156</v>
      </c>
      <c r="CG1419" s="17">
        <v>45083</v>
      </c>
      <c r="CH1419" s="17" t="s">
        <v>156</v>
      </c>
      <c r="CI1419" s="16">
        <v>0</v>
      </c>
      <c r="CJ1419" s="10" t="s">
        <v>156</v>
      </c>
      <c r="CK1419" s="10" t="s">
        <v>156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45083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 t="s">
        <v>156</v>
      </c>
      <c r="CX1419" s="10" t="s">
        <v>193</v>
      </c>
      <c r="CY1419" s="17" t="s">
        <v>156</v>
      </c>
      <c r="CZ1419" s="17" t="s">
        <v>156</v>
      </c>
      <c r="DA1419" s="17">
        <v>45083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 t="s">
        <v>156</v>
      </c>
      <c r="DH1419" s="10" t="s">
        <v>156</v>
      </c>
      <c r="DI1419" s="17" t="s">
        <v>156</v>
      </c>
      <c r="DJ1419" s="17" t="s">
        <v>156</v>
      </c>
      <c r="DK1419" s="17">
        <v>45083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24</v>
      </c>
      <c r="DQ1419" s="16">
        <v>12</v>
      </c>
      <c r="DR1419" s="11">
        <v>12</v>
      </c>
      <c r="DS1419" s="16">
        <v>24</v>
      </c>
      <c r="DT1419" s="16">
        <v>0</v>
      </c>
      <c r="DU1419" s="11" t="s">
        <v>181</v>
      </c>
      <c r="DV1419" s="11" t="s">
        <v>182</v>
      </c>
      <c r="DW1419" s="27" t="s">
        <v>156</v>
      </c>
      <c r="DX1419" s="27" t="s">
        <v>156</v>
      </c>
      <c r="DY1419" s="20" t="s">
        <v>3322</v>
      </c>
      <c r="DZ1419" s="16">
        <v>7</v>
      </c>
      <c r="EA1419" s="16">
        <v>55</v>
      </c>
      <c r="EB1419" s="27" t="s">
        <v>185</v>
      </c>
      <c r="EC1419" s="27" t="s">
        <v>185</v>
      </c>
      <c r="ED1419" s="27" t="s">
        <v>182</v>
      </c>
      <c r="EE1419" s="29">
        <v>45084.012673611112</v>
      </c>
      <c r="EF1419" s="28" t="s">
        <v>186</v>
      </c>
      <c r="EG1419" s="28" t="s">
        <v>156</v>
      </c>
      <c r="EH1419" s="28" t="s">
        <v>187</v>
      </c>
      <c r="EI1419" s="29">
        <v>45085.189027777778</v>
      </c>
      <c r="EJ1419" s="28" t="s">
        <v>188</v>
      </c>
      <c r="EK1419" s="28" t="s">
        <v>189</v>
      </c>
      <c r="EL1419" s="28" t="s">
        <v>190</v>
      </c>
      <c r="EM1419" s="45" t="s">
        <v>3713</v>
      </c>
      <c r="EN1419" s="46" t="str">
        <f t="shared" si="155"/>
        <v>344H050A</v>
      </c>
      <c r="EO1419" s="47">
        <f t="shared" si="156"/>
        <v>45305</v>
      </c>
      <c r="EP1419" s="47" t="str">
        <f t="shared" si="157"/>
        <v/>
      </c>
      <c r="EQ1419" s="48" t="str">
        <f t="shared" ca="1" si="158"/>
        <v>Y</v>
      </c>
      <c r="ER1419" s="49" t="str">
        <f t="shared" si="159"/>
        <v/>
      </c>
      <c r="ES1419" s="50"/>
      <c r="ET1419" s="51" t="str">
        <f t="shared" si="160"/>
        <v/>
      </c>
      <c r="EU1419" s="52" t="str">
        <f t="shared" si="161"/>
        <v/>
      </c>
      <c r="EV1419" s="46"/>
      <c r="EW1419" s="23" t="s">
        <v>3721</v>
      </c>
    </row>
    <row r="1420" spans="1:153" ht="14.25" customHeight="1">
      <c r="A1420" s="8">
        <v>1413</v>
      </c>
      <c r="B1420" s="9" t="s">
        <v>3316</v>
      </c>
      <c r="C1420" s="10" t="s">
        <v>142</v>
      </c>
      <c r="D1420" s="10" t="s">
        <v>143</v>
      </c>
      <c r="E1420" s="10" t="s">
        <v>142</v>
      </c>
      <c r="F1420" s="9" t="s">
        <v>144</v>
      </c>
      <c r="G1420" s="10" t="s">
        <v>432</v>
      </c>
      <c r="H1420" s="9" t="s">
        <v>433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149</v>
      </c>
      <c r="N1420" s="9" t="s">
        <v>150</v>
      </c>
      <c r="O1420" s="9" t="s">
        <v>151</v>
      </c>
      <c r="P1420" s="9" t="s">
        <v>142</v>
      </c>
      <c r="Q1420" s="9" t="s">
        <v>152</v>
      </c>
      <c r="R1420" s="9" t="s">
        <v>336</v>
      </c>
      <c r="S1420" s="9" t="s">
        <v>305</v>
      </c>
      <c r="T1420" s="9" t="s">
        <v>306</v>
      </c>
      <c r="U1420" s="9" t="s">
        <v>361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3369</v>
      </c>
      <c r="AA1420" s="9" t="s">
        <v>363</v>
      </c>
      <c r="AB1420" s="12" t="s">
        <v>2274</v>
      </c>
      <c r="AC1420" s="10" t="s">
        <v>3388</v>
      </c>
      <c r="AD1420" s="9" t="s">
        <v>366</v>
      </c>
      <c r="AE1420" s="13" t="s">
        <v>2306</v>
      </c>
      <c r="AF1420" s="14" t="s">
        <v>2389</v>
      </c>
      <c r="AG1420" s="10" t="s">
        <v>3481</v>
      </c>
      <c r="AH1420" s="11" t="s">
        <v>368</v>
      </c>
      <c r="AI1420" s="11" t="s">
        <v>369</v>
      </c>
      <c r="AJ1420" s="10" t="s">
        <v>370</v>
      </c>
      <c r="AK1420" s="11" t="s">
        <v>369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2.8</v>
      </c>
      <c r="AU1420" s="10" t="s">
        <v>142</v>
      </c>
      <c r="AV1420" s="16">
        <v>10400</v>
      </c>
      <c r="AW1420" s="16">
        <v>10400</v>
      </c>
      <c r="AX1420" s="16">
        <v>0</v>
      </c>
      <c r="AY1420" s="16">
        <v>1000</v>
      </c>
      <c r="AZ1420" s="16">
        <v>0</v>
      </c>
      <c r="BA1420" s="17">
        <v>45275</v>
      </c>
      <c r="BB1420" s="30" t="s">
        <v>175</v>
      </c>
      <c r="BC1420" s="18" t="s">
        <v>156</v>
      </c>
      <c r="BD1420" s="17">
        <v>45442</v>
      </c>
      <c r="BE1420" s="17">
        <v>45474</v>
      </c>
      <c r="BF1420" s="17">
        <v>45245</v>
      </c>
      <c r="BG1420" s="10">
        <v>85861074</v>
      </c>
      <c r="BH1420" s="9" t="s">
        <v>258</v>
      </c>
      <c r="BI1420" s="19">
        <v>45323</v>
      </c>
      <c r="BJ1420" s="20">
        <v>45327</v>
      </c>
      <c r="BK1420" s="16">
        <v>0</v>
      </c>
      <c r="BL1420" s="16">
        <v>0</v>
      </c>
      <c r="BM1420" s="9" t="s">
        <v>177</v>
      </c>
      <c r="BN1420" s="9" t="s">
        <v>470</v>
      </c>
      <c r="BO1420" s="9" t="s">
        <v>156</v>
      </c>
      <c r="BP1420" s="17">
        <v>45395</v>
      </c>
      <c r="BQ1420" s="17" t="s">
        <v>156</v>
      </c>
      <c r="BR1420" s="17">
        <v>45395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45083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 t="s">
        <v>156</v>
      </c>
      <c r="CD1420" s="10" t="s">
        <v>156</v>
      </c>
      <c r="CE1420" s="17" t="s">
        <v>156</v>
      </c>
      <c r="CF1420" s="17" t="s">
        <v>156</v>
      </c>
      <c r="CG1420" s="17">
        <v>45083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 t="s">
        <v>156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45083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 t="s">
        <v>156</v>
      </c>
      <c r="CX1420" s="10" t="s">
        <v>193</v>
      </c>
      <c r="CY1420" s="17" t="s">
        <v>156</v>
      </c>
      <c r="CZ1420" s="17" t="s">
        <v>156</v>
      </c>
      <c r="DA1420" s="17">
        <v>45083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 t="s">
        <v>156</v>
      </c>
      <c r="DH1420" s="10" t="s">
        <v>156</v>
      </c>
      <c r="DI1420" s="17" t="s">
        <v>156</v>
      </c>
      <c r="DJ1420" s="17" t="s">
        <v>156</v>
      </c>
      <c r="DK1420" s="17">
        <v>45083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24</v>
      </c>
      <c r="DQ1420" s="16">
        <v>12</v>
      </c>
      <c r="DR1420" s="11">
        <v>12</v>
      </c>
      <c r="DS1420" s="16">
        <v>24</v>
      </c>
      <c r="DT1420" s="16">
        <v>0</v>
      </c>
      <c r="DU1420" s="11" t="s">
        <v>181</v>
      </c>
      <c r="DV1420" s="11" t="s">
        <v>182</v>
      </c>
      <c r="DW1420" s="27" t="s">
        <v>156</v>
      </c>
      <c r="DX1420" s="27" t="s">
        <v>156</v>
      </c>
      <c r="DY1420" s="20" t="s">
        <v>3323</v>
      </c>
      <c r="DZ1420" s="16">
        <v>7</v>
      </c>
      <c r="EA1420" s="16">
        <v>55</v>
      </c>
      <c r="EB1420" s="27" t="s">
        <v>185</v>
      </c>
      <c r="EC1420" s="27" t="s">
        <v>185</v>
      </c>
      <c r="ED1420" s="27" t="s">
        <v>182</v>
      </c>
      <c r="EE1420" s="29">
        <v>45084.012673611112</v>
      </c>
      <c r="EF1420" s="28" t="s">
        <v>186</v>
      </c>
      <c r="EG1420" s="28" t="s">
        <v>156</v>
      </c>
      <c r="EH1420" s="28" t="s">
        <v>187</v>
      </c>
      <c r="EI1420" s="29">
        <v>45085.189027777778</v>
      </c>
      <c r="EJ1420" s="28" t="s">
        <v>188</v>
      </c>
      <c r="EK1420" s="28" t="s">
        <v>189</v>
      </c>
      <c r="EL1420" s="28" t="s">
        <v>190</v>
      </c>
      <c r="EM1420" s="45" t="s">
        <v>3713</v>
      </c>
      <c r="EN1420" s="46" t="str">
        <f t="shared" si="155"/>
        <v>344H050A</v>
      </c>
      <c r="EO1420" s="47">
        <f t="shared" si="156"/>
        <v>45333</v>
      </c>
      <c r="EP1420" s="47" t="str">
        <f t="shared" si="157"/>
        <v/>
      </c>
      <c r="EQ1420" s="48" t="str">
        <f t="shared" ca="1" si="158"/>
        <v>Y</v>
      </c>
      <c r="ER1420" s="49" t="str">
        <f t="shared" si="159"/>
        <v/>
      </c>
      <c r="ES1420" s="50"/>
      <c r="ET1420" s="51" t="str">
        <f t="shared" si="160"/>
        <v/>
      </c>
      <c r="EU1420" s="52" t="str">
        <f t="shared" si="161"/>
        <v/>
      </c>
      <c r="EV1420" s="46"/>
      <c r="EW1420" s="23" t="s">
        <v>3721</v>
      </c>
    </row>
    <row r="1421" spans="1:153" ht="14.25" customHeight="1">
      <c r="A1421" s="8">
        <v>1414</v>
      </c>
      <c r="B1421" s="9" t="s">
        <v>3316</v>
      </c>
      <c r="C1421" s="10" t="s">
        <v>142</v>
      </c>
      <c r="D1421" s="10" t="s">
        <v>143</v>
      </c>
      <c r="E1421" s="10" t="s">
        <v>142</v>
      </c>
      <c r="F1421" s="9" t="s">
        <v>144</v>
      </c>
      <c r="G1421" s="10" t="s">
        <v>432</v>
      </c>
      <c r="H1421" s="9" t="s">
        <v>433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336</v>
      </c>
      <c r="S1421" s="9" t="s">
        <v>305</v>
      </c>
      <c r="T1421" s="9" t="s">
        <v>306</v>
      </c>
      <c r="U1421" s="9" t="s">
        <v>361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3369</v>
      </c>
      <c r="AA1421" s="9" t="s">
        <v>363</v>
      </c>
      <c r="AB1421" s="12" t="s">
        <v>2274</v>
      </c>
      <c r="AC1421" s="10" t="s">
        <v>3388</v>
      </c>
      <c r="AD1421" s="9" t="s">
        <v>366</v>
      </c>
      <c r="AE1421" s="13" t="s">
        <v>2306</v>
      </c>
      <c r="AF1421" s="14" t="s">
        <v>2389</v>
      </c>
      <c r="AG1421" s="10" t="s">
        <v>3481</v>
      </c>
      <c r="AH1421" s="11" t="s">
        <v>368</v>
      </c>
      <c r="AI1421" s="11" t="s">
        <v>369</v>
      </c>
      <c r="AJ1421" s="10" t="s">
        <v>370</v>
      </c>
      <c r="AK1421" s="11" t="s">
        <v>369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2.8</v>
      </c>
      <c r="AU1421" s="10" t="s">
        <v>142</v>
      </c>
      <c r="AV1421" s="16">
        <v>10400</v>
      </c>
      <c r="AW1421" s="16">
        <v>10400</v>
      </c>
      <c r="AX1421" s="16">
        <v>0</v>
      </c>
      <c r="AY1421" s="16">
        <v>1000</v>
      </c>
      <c r="AZ1421" s="16">
        <v>0</v>
      </c>
      <c r="BA1421" s="17">
        <v>45275</v>
      </c>
      <c r="BB1421" s="30" t="s">
        <v>175</v>
      </c>
      <c r="BC1421" s="18">
        <v>45119</v>
      </c>
      <c r="BD1421" s="17">
        <v>45442</v>
      </c>
      <c r="BE1421" s="17">
        <v>45474</v>
      </c>
      <c r="BF1421" s="17">
        <v>45245</v>
      </c>
      <c r="BG1421" s="10">
        <v>85861073</v>
      </c>
      <c r="BH1421" s="9" t="s">
        <v>303</v>
      </c>
      <c r="BI1421" s="19">
        <v>45352</v>
      </c>
      <c r="BJ1421" s="20">
        <v>45355</v>
      </c>
      <c r="BK1421" s="16">
        <v>3000</v>
      </c>
      <c r="BL1421" s="16">
        <v>8400</v>
      </c>
      <c r="BM1421" s="9" t="s">
        <v>177</v>
      </c>
      <c r="BN1421" s="9" t="s">
        <v>470</v>
      </c>
      <c r="BO1421" s="9" t="s">
        <v>156</v>
      </c>
      <c r="BP1421" s="17">
        <v>45423</v>
      </c>
      <c r="BQ1421" s="17" t="s">
        <v>156</v>
      </c>
      <c r="BR1421" s="17">
        <v>45423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45083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 t="s">
        <v>156</v>
      </c>
      <c r="CD1421" s="10" t="s">
        <v>3432</v>
      </c>
      <c r="CE1421" s="17" t="s">
        <v>156</v>
      </c>
      <c r="CF1421" s="17" t="s">
        <v>156</v>
      </c>
      <c r="CG1421" s="17">
        <v>45083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45083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3433</v>
      </c>
      <c r="CY1421" s="17" t="s">
        <v>156</v>
      </c>
      <c r="CZ1421" s="17" t="s">
        <v>156</v>
      </c>
      <c r="DA1421" s="17">
        <v>45083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3434</v>
      </c>
      <c r="DI1421" s="17" t="s">
        <v>156</v>
      </c>
      <c r="DJ1421" s="17" t="s">
        <v>156</v>
      </c>
      <c r="DK1421" s="17">
        <v>45083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24</v>
      </c>
      <c r="DQ1421" s="16">
        <v>12</v>
      </c>
      <c r="DR1421" s="11">
        <v>12</v>
      </c>
      <c r="DS1421" s="16">
        <v>24</v>
      </c>
      <c r="DT1421" s="16">
        <v>0</v>
      </c>
      <c r="DU1421" s="11" t="s">
        <v>181</v>
      </c>
      <c r="DV1421" s="11" t="s">
        <v>182</v>
      </c>
      <c r="DW1421" s="27" t="s">
        <v>156</v>
      </c>
      <c r="DX1421" s="27" t="s">
        <v>156</v>
      </c>
      <c r="DY1421" s="20" t="s">
        <v>3364</v>
      </c>
      <c r="DZ1421" s="16">
        <v>7</v>
      </c>
      <c r="EA1421" s="16">
        <v>55</v>
      </c>
      <c r="EB1421" s="27" t="s">
        <v>185</v>
      </c>
      <c r="EC1421" s="27" t="s">
        <v>185</v>
      </c>
      <c r="ED1421" s="27" t="s">
        <v>182</v>
      </c>
      <c r="EE1421" s="29">
        <v>45084.012673611112</v>
      </c>
      <c r="EF1421" s="28" t="s">
        <v>186</v>
      </c>
      <c r="EG1421" s="28" t="s">
        <v>156</v>
      </c>
      <c r="EH1421" s="28" t="s">
        <v>187</v>
      </c>
      <c r="EI1421" s="29">
        <v>45098.531585648147</v>
      </c>
      <c r="EJ1421" s="28" t="s">
        <v>542</v>
      </c>
      <c r="EK1421" s="28" t="s">
        <v>156</v>
      </c>
      <c r="EL1421" s="28" t="s">
        <v>543</v>
      </c>
      <c r="EM1421" s="45" t="s">
        <v>3713</v>
      </c>
      <c r="EN1421" s="46" t="str">
        <f t="shared" si="155"/>
        <v>344H050A</v>
      </c>
      <c r="EO1421" s="47">
        <f t="shared" si="156"/>
        <v>45361</v>
      </c>
      <c r="EP1421" s="47" t="str">
        <f t="shared" si="157"/>
        <v/>
      </c>
      <c r="EQ1421" s="48" t="str">
        <f t="shared" ca="1" si="158"/>
        <v>Y</v>
      </c>
      <c r="ER1421" s="49" t="str">
        <f t="shared" si="159"/>
        <v/>
      </c>
      <c r="ES1421" s="50"/>
      <c r="ET1421" s="51" t="str">
        <f t="shared" si="160"/>
        <v/>
      </c>
      <c r="EU1421" s="52" t="str">
        <f t="shared" si="161"/>
        <v/>
      </c>
      <c r="EV1421" s="46"/>
      <c r="EW1421" s="23" t="s">
        <v>3721</v>
      </c>
    </row>
    <row r="1422" spans="1:153" ht="14.25" customHeight="1">
      <c r="A1422" s="8">
        <v>1415</v>
      </c>
      <c r="B1422" s="9" t="s">
        <v>3316</v>
      </c>
      <c r="C1422" s="10" t="s">
        <v>142</v>
      </c>
      <c r="D1422" s="10" t="s">
        <v>143</v>
      </c>
      <c r="E1422" s="10" t="s">
        <v>142</v>
      </c>
      <c r="F1422" s="9" t="s">
        <v>144</v>
      </c>
      <c r="G1422" s="10" t="s">
        <v>432</v>
      </c>
      <c r="H1422" s="9" t="s">
        <v>433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336</v>
      </c>
      <c r="S1422" s="9" t="s">
        <v>305</v>
      </c>
      <c r="T1422" s="9" t="s">
        <v>306</v>
      </c>
      <c r="U1422" s="9" t="s">
        <v>361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3369</v>
      </c>
      <c r="AA1422" s="9" t="s">
        <v>363</v>
      </c>
      <c r="AB1422" s="12" t="s">
        <v>2274</v>
      </c>
      <c r="AC1422" s="10" t="s">
        <v>3388</v>
      </c>
      <c r="AD1422" s="9" t="s">
        <v>366</v>
      </c>
      <c r="AE1422" s="13" t="s">
        <v>2306</v>
      </c>
      <c r="AF1422" s="14" t="s">
        <v>2389</v>
      </c>
      <c r="AG1422" s="10" t="s">
        <v>3485</v>
      </c>
      <c r="AH1422" s="11" t="s">
        <v>374</v>
      </c>
      <c r="AI1422" s="11" t="s">
        <v>375</v>
      </c>
      <c r="AJ1422" s="10" t="s">
        <v>376</v>
      </c>
      <c r="AK1422" s="11" t="s">
        <v>375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2.8</v>
      </c>
      <c r="AU1422" s="10" t="s">
        <v>206</v>
      </c>
      <c r="AV1422" s="16">
        <v>6600</v>
      </c>
      <c r="AW1422" s="16">
        <v>6600</v>
      </c>
      <c r="AX1422" s="16">
        <v>0</v>
      </c>
      <c r="AY1422" s="16">
        <v>700</v>
      </c>
      <c r="AZ1422" s="16">
        <v>0</v>
      </c>
      <c r="BA1422" s="17">
        <v>45275</v>
      </c>
      <c r="BB1422" s="30" t="s">
        <v>175</v>
      </c>
      <c r="BC1422" s="18">
        <v>45119</v>
      </c>
      <c r="BD1422" s="17">
        <v>45442</v>
      </c>
      <c r="BE1422" s="17">
        <v>45474</v>
      </c>
      <c r="BF1422" s="17">
        <v>45245</v>
      </c>
      <c r="BG1422" s="10">
        <v>85859741</v>
      </c>
      <c r="BH1422" s="9" t="s">
        <v>414</v>
      </c>
      <c r="BI1422" s="19">
        <v>45170</v>
      </c>
      <c r="BJ1422" s="20">
        <v>45173</v>
      </c>
      <c r="BK1422" s="16">
        <v>720</v>
      </c>
      <c r="BL1422" s="16">
        <v>2016</v>
      </c>
      <c r="BM1422" s="9" t="s">
        <v>177</v>
      </c>
      <c r="BN1422" s="9" t="s">
        <v>436</v>
      </c>
      <c r="BO1422" s="9" t="s">
        <v>635</v>
      </c>
      <c r="BP1422" s="17">
        <v>45245</v>
      </c>
      <c r="BQ1422" s="17">
        <v>45245</v>
      </c>
      <c r="BR1422" s="17">
        <v>45254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>
        <v>45083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>
        <v>45097</v>
      </c>
      <c r="CD1422" s="10" t="s">
        <v>156</v>
      </c>
      <c r="CE1422" s="17" t="s">
        <v>156</v>
      </c>
      <c r="CF1422" s="17" t="s">
        <v>156</v>
      </c>
      <c r="CG1422" s="17">
        <v>45083</v>
      </c>
      <c r="CH1422" s="17">
        <v>45093</v>
      </c>
      <c r="CI1422" s="16">
        <v>720</v>
      </c>
      <c r="CJ1422" s="10" t="s">
        <v>3486</v>
      </c>
      <c r="CK1422" s="10" t="s">
        <v>230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>
        <v>45083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45097</v>
      </c>
      <c r="CX1422" s="10" t="s">
        <v>193</v>
      </c>
      <c r="CY1422" s="17" t="s">
        <v>156</v>
      </c>
      <c r="CZ1422" s="17" t="s">
        <v>156</v>
      </c>
      <c r="DA1422" s="17">
        <v>45083</v>
      </c>
      <c r="DB1422" s="17">
        <v>45093</v>
      </c>
      <c r="DC1422" s="16">
        <v>720</v>
      </c>
      <c r="DD1422" s="10" t="s">
        <v>3487</v>
      </c>
      <c r="DE1422" s="10" t="s">
        <v>417</v>
      </c>
      <c r="DF1422" s="18" t="s">
        <v>156</v>
      </c>
      <c r="DG1422" s="17">
        <v>45118</v>
      </c>
      <c r="DH1422" s="10" t="s">
        <v>156</v>
      </c>
      <c r="DI1422" s="17" t="s">
        <v>156</v>
      </c>
      <c r="DJ1422" s="17" t="s">
        <v>156</v>
      </c>
      <c r="DK1422" s="17">
        <v>45083</v>
      </c>
      <c r="DL1422" s="17">
        <v>45118</v>
      </c>
      <c r="DM1422" s="16">
        <v>720</v>
      </c>
      <c r="DN1422" s="10" t="s">
        <v>3488</v>
      </c>
      <c r="DO1422" s="10" t="s">
        <v>661</v>
      </c>
      <c r="DP1422" s="16">
        <v>24</v>
      </c>
      <c r="DQ1422" s="16">
        <v>12</v>
      </c>
      <c r="DR1422" s="11">
        <v>12</v>
      </c>
      <c r="DS1422" s="16">
        <v>24</v>
      </c>
      <c r="DT1422" s="16">
        <v>0</v>
      </c>
      <c r="DU1422" s="11" t="s">
        <v>181</v>
      </c>
      <c r="DV1422" s="11" t="s">
        <v>182</v>
      </c>
      <c r="DW1422" s="27" t="s">
        <v>156</v>
      </c>
      <c r="DX1422" s="27" t="s">
        <v>156</v>
      </c>
      <c r="DY1422" s="20" t="s">
        <v>2602</v>
      </c>
      <c r="DZ1422" s="16">
        <v>7</v>
      </c>
      <c r="EA1422" s="16">
        <v>55</v>
      </c>
      <c r="EB1422" s="27" t="s">
        <v>185</v>
      </c>
      <c r="EC1422" s="27" t="s">
        <v>185</v>
      </c>
      <c r="ED1422" s="27" t="s">
        <v>182</v>
      </c>
      <c r="EE1422" s="29">
        <v>45084.012673611112</v>
      </c>
      <c r="EF1422" s="28" t="s">
        <v>186</v>
      </c>
      <c r="EG1422" s="28" t="s">
        <v>156</v>
      </c>
      <c r="EH1422" s="28" t="s">
        <v>187</v>
      </c>
      <c r="EI1422" s="29">
        <v>45118.73810185185</v>
      </c>
      <c r="EJ1422" s="28" t="s">
        <v>467</v>
      </c>
      <c r="EK1422" s="28" t="s">
        <v>468</v>
      </c>
      <c r="EL1422" s="28" t="s">
        <v>237</v>
      </c>
      <c r="EM1422" s="45" t="s">
        <v>3713</v>
      </c>
      <c r="EN1422" s="46" t="str">
        <f t="shared" si="155"/>
        <v>344H050B</v>
      </c>
      <c r="EO1422" s="47">
        <f t="shared" si="156"/>
        <v>45183</v>
      </c>
      <c r="EP1422" s="47">
        <f t="shared" si="157"/>
        <v>45097</v>
      </c>
      <c r="EQ1422" s="48" t="str">
        <f t="shared" ca="1" si="158"/>
        <v>Past</v>
      </c>
      <c r="ER1422" s="49">
        <f t="shared" si="159"/>
        <v>86</v>
      </c>
      <c r="ES1422" s="50"/>
      <c r="ET1422" s="51">
        <f t="shared" si="160"/>
        <v>86</v>
      </c>
      <c r="EU1422" s="52">
        <f t="shared" si="161"/>
        <v>61920</v>
      </c>
      <c r="EV1422" s="46"/>
      <c r="EW1422" s="23" t="s">
        <v>3714</v>
      </c>
    </row>
    <row r="1423" spans="1:153" ht="14.25" customHeight="1">
      <c r="A1423" s="8">
        <v>1416</v>
      </c>
      <c r="B1423" s="9" t="s">
        <v>3316</v>
      </c>
      <c r="C1423" s="10" t="s">
        <v>142</v>
      </c>
      <c r="D1423" s="10" t="s">
        <v>143</v>
      </c>
      <c r="E1423" s="10" t="s">
        <v>142</v>
      </c>
      <c r="F1423" s="9" t="s">
        <v>144</v>
      </c>
      <c r="G1423" s="10" t="s">
        <v>432</v>
      </c>
      <c r="H1423" s="9" t="s">
        <v>433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336</v>
      </c>
      <c r="S1423" s="9" t="s">
        <v>305</v>
      </c>
      <c r="T1423" s="9" t="s">
        <v>306</v>
      </c>
      <c r="U1423" s="9" t="s">
        <v>361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3369</v>
      </c>
      <c r="AA1423" s="9" t="s">
        <v>363</v>
      </c>
      <c r="AB1423" s="12" t="s">
        <v>2274</v>
      </c>
      <c r="AC1423" s="10" t="s">
        <v>3388</v>
      </c>
      <c r="AD1423" s="9" t="s">
        <v>366</v>
      </c>
      <c r="AE1423" s="13" t="s">
        <v>2306</v>
      </c>
      <c r="AF1423" s="14" t="s">
        <v>2389</v>
      </c>
      <c r="AG1423" s="10" t="s">
        <v>3485</v>
      </c>
      <c r="AH1423" s="11" t="s">
        <v>374</v>
      </c>
      <c r="AI1423" s="11" t="s">
        <v>375</v>
      </c>
      <c r="AJ1423" s="10" t="s">
        <v>376</v>
      </c>
      <c r="AK1423" s="11" t="s">
        <v>375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2.8</v>
      </c>
      <c r="AU1423" s="10" t="s">
        <v>206</v>
      </c>
      <c r="AV1423" s="16">
        <v>6600</v>
      </c>
      <c r="AW1423" s="16">
        <v>6600</v>
      </c>
      <c r="AX1423" s="16">
        <v>0</v>
      </c>
      <c r="AY1423" s="16">
        <v>700</v>
      </c>
      <c r="AZ1423" s="16">
        <v>0</v>
      </c>
      <c r="BA1423" s="17">
        <v>45275</v>
      </c>
      <c r="BB1423" s="30" t="s">
        <v>175</v>
      </c>
      <c r="BC1423" s="18">
        <v>45119</v>
      </c>
      <c r="BD1423" s="17">
        <v>45442</v>
      </c>
      <c r="BE1423" s="17">
        <v>45474</v>
      </c>
      <c r="BF1423" s="17">
        <v>45245</v>
      </c>
      <c r="BG1423" s="10">
        <v>86194951</v>
      </c>
      <c r="BH1423" s="9" t="s">
        <v>319</v>
      </c>
      <c r="BI1423" s="19">
        <v>45231</v>
      </c>
      <c r="BJ1423" s="20">
        <v>45243</v>
      </c>
      <c r="BK1423" s="16">
        <v>2400</v>
      </c>
      <c r="BL1423" s="16">
        <v>6720</v>
      </c>
      <c r="BM1423" s="9" t="s">
        <v>177</v>
      </c>
      <c r="BN1423" s="9" t="s">
        <v>470</v>
      </c>
      <c r="BO1423" s="9" t="s">
        <v>156</v>
      </c>
      <c r="BP1423" s="17">
        <v>45311</v>
      </c>
      <c r="BQ1423" s="17" t="s">
        <v>156</v>
      </c>
      <c r="BR1423" s="17">
        <v>45311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>
        <v>45111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 t="s">
        <v>156</v>
      </c>
      <c r="CD1423" s="10" t="s">
        <v>156</v>
      </c>
      <c r="CE1423" s="17" t="s">
        <v>156</v>
      </c>
      <c r="CF1423" s="17" t="s">
        <v>156</v>
      </c>
      <c r="CG1423" s="17">
        <v>45111</v>
      </c>
      <c r="CH1423" s="17" t="s">
        <v>156</v>
      </c>
      <c r="CI1423" s="16">
        <v>0</v>
      </c>
      <c r="CJ1423" s="10" t="s">
        <v>156</v>
      </c>
      <c r="CK1423" s="10" t="s">
        <v>156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>
        <v>45111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 t="s">
        <v>156</v>
      </c>
      <c r="CX1423" s="10" t="s">
        <v>193</v>
      </c>
      <c r="CY1423" s="17" t="s">
        <v>156</v>
      </c>
      <c r="CZ1423" s="17" t="s">
        <v>156</v>
      </c>
      <c r="DA1423" s="17">
        <v>45111</v>
      </c>
      <c r="DB1423" s="17" t="s">
        <v>156</v>
      </c>
      <c r="DC1423" s="16">
        <v>0</v>
      </c>
      <c r="DD1423" s="10" t="s">
        <v>156</v>
      </c>
      <c r="DE1423" s="10" t="s">
        <v>156</v>
      </c>
      <c r="DF1423" s="18" t="s">
        <v>156</v>
      </c>
      <c r="DG1423" s="17" t="s">
        <v>156</v>
      </c>
      <c r="DH1423" s="10" t="s">
        <v>156</v>
      </c>
      <c r="DI1423" s="17" t="s">
        <v>156</v>
      </c>
      <c r="DJ1423" s="17" t="s">
        <v>156</v>
      </c>
      <c r="DK1423" s="17">
        <v>45111</v>
      </c>
      <c r="DL1423" s="17" t="s">
        <v>156</v>
      </c>
      <c r="DM1423" s="16">
        <v>0</v>
      </c>
      <c r="DN1423" s="10" t="s">
        <v>156</v>
      </c>
      <c r="DO1423" s="10" t="s">
        <v>156</v>
      </c>
      <c r="DP1423" s="16">
        <v>24</v>
      </c>
      <c r="DQ1423" s="16">
        <v>12</v>
      </c>
      <c r="DR1423" s="11">
        <v>12</v>
      </c>
      <c r="DS1423" s="16">
        <v>24</v>
      </c>
      <c r="DT1423" s="16">
        <v>0</v>
      </c>
      <c r="DU1423" s="11" t="s">
        <v>181</v>
      </c>
      <c r="DV1423" s="11" t="s">
        <v>182</v>
      </c>
      <c r="DW1423" s="27" t="s">
        <v>156</v>
      </c>
      <c r="DX1423" s="27" t="s">
        <v>156</v>
      </c>
      <c r="DY1423" s="20" t="s">
        <v>3067</v>
      </c>
      <c r="DZ1423" s="16">
        <v>7</v>
      </c>
      <c r="EA1423" s="16">
        <v>55</v>
      </c>
      <c r="EB1423" s="27" t="s">
        <v>185</v>
      </c>
      <c r="EC1423" s="27" t="s">
        <v>185</v>
      </c>
      <c r="ED1423" s="27" t="s">
        <v>182</v>
      </c>
      <c r="EE1423" s="29">
        <v>45112.012569444443</v>
      </c>
      <c r="EF1423" s="28" t="s">
        <v>186</v>
      </c>
      <c r="EG1423" s="28" t="s">
        <v>156</v>
      </c>
      <c r="EH1423" s="28" t="s">
        <v>187</v>
      </c>
      <c r="EI1423" s="29">
        <v>45116.828101851854</v>
      </c>
      <c r="EJ1423" s="28" t="s">
        <v>188</v>
      </c>
      <c r="EK1423" s="28" t="s">
        <v>189</v>
      </c>
      <c r="EL1423" s="28" t="s">
        <v>190</v>
      </c>
      <c r="EM1423" s="45" t="s">
        <v>3713</v>
      </c>
      <c r="EN1423" s="46" t="str">
        <f t="shared" si="155"/>
        <v>344H050B</v>
      </c>
      <c r="EO1423" s="47">
        <f t="shared" si="156"/>
        <v>45249</v>
      </c>
      <c r="EP1423" s="47" t="str">
        <f t="shared" si="157"/>
        <v/>
      </c>
      <c r="EQ1423" s="48" t="str">
        <f t="shared" ca="1" si="158"/>
        <v>Y</v>
      </c>
      <c r="ER1423" s="49" t="str">
        <f t="shared" si="159"/>
        <v/>
      </c>
      <c r="ES1423" s="50"/>
      <c r="ET1423" s="51" t="str">
        <f t="shared" si="160"/>
        <v/>
      </c>
      <c r="EU1423" s="52" t="str">
        <f t="shared" si="161"/>
        <v/>
      </c>
      <c r="EV1423" s="46"/>
      <c r="EW1423" s="23" t="s">
        <v>3721</v>
      </c>
    </row>
    <row r="1424" spans="1:153" ht="14.25" customHeight="1">
      <c r="A1424" s="8">
        <v>1417</v>
      </c>
      <c r="B1424" s="9" t="s">
        <v>3316</v>
      </c>
      <c r="C1424" s="10" t="s">
        <v>142</v>
      </c>
      <c r="D1424" s="10" t="s">
        <v>143</v>
      </c>
      <c r="E1424" s="10" t="s">
        <v>142</v>
      </c>
      <c r="F1424" s="9" t="s">
        <v>144</v>
      </c>
      <c r="G1424" s="10" t="s">
        <v>432</v>
      </c>
      <c r="H1424" s="9" t="s">
        <v>433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336</v>
      </c>
      <c r="S1424" s="9" t="s">
        <v>305</v>
      </c>
      <c r="T1424" s="9" t="s">
        <v>306</v>
      </c>
      <c r="U1424" s="9" t="s">
        <v>361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3369</v>
      </c>
      <c r="AA1424" s="9" t="s">
        <v>363</v>
      </c>
      <c r="AB1424" s="12" t="s">
        <v>2274</v>
      </c>
      <c r="AC1424" s="10" t="s">
        <v>3388</v>
      </c>
      <c r="AD1424" s="9" t="s">
        <v>366</v>
      </c>
      <c r="AE1424" s="13" t="s">
        <v>2306</v>
      </c>
      <c r="AF1424" s="14" t="s">
        <v>2389</v>
      </c>
      <c r="AG1424" s="10" t="s">
        <v>3485</v>
      </c>
      <c r="AH1424" s="11" t="s">
        <v>374</v>
      </c>
      <c r="AI1424" s="11" t="s">
        <v>375</v>
      </c>
      <c r="AJ1424" s="10" t="s">
        <v>376</v>
      </c>
      <c r="AK1424" s="11" t="s">
        <v>375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2.8</v>
      </c>
      <c r="AU1424" s="10" t="s">
        <v>206</v>
      </c>
      <c r="AV1424" s="16">
        <v>6600</v>
      </c>
      <c r="AW1424" s="16">
        <v>6600</v>
      </c>
      <c r="AX1424" s="16">
        <v>0</v>
      </c>
      <c r="AY1424" s="16">
        <v>700</v>
      </c>
      <c r="AZ1424" s="16">
        <v>0</v>
      </c>
      <c r="BA1424" s="17">
        <v>45275</v>
      </c>
      <c r="BB1424" s="30" t="s">
        <v>175</v>
      </c>
      <c r="BC1424" s="18" t="s">
        <v>156</v>
      </c>
      <c r="BD1424" s="17">
        <v>45442</v>
      </c>
      <c r="BE1424" s="17">
        <v>45474</v>
      </c>
      <c r="BF1424" s="17">
        <v>45245</v>
      </c>
      <c r="BG1424" s="10">
        <v>86194950</v>
      </c>
      <c r="BH1424" s="9" t="s">
        <v>321</v>
      </c>
      <c r="BI1424" s="19">
        <v>45261</v>
      </c>
      <c r="BJ1424" s="20">
        <v>45271</v>
      </c>
      <c r="BK1424" s="16">
        <v>0</v>
      </c>
      <c r="BL1424" s="16">
        <v>0</v>
      </c>
      <c r="BM1424" s="9" t="s">
        <v>177</v>
      </c>
      <c r="BN1424" s="9" t="s">
        <v>470</v>
      </c>
      <c r="BO1424" s="9" t="s">
        <v>156</v>
      </c>
      <c r="BP1424" s="17">
        <v>45339</v>
      </c>
      <c r="BQ1424" s="17" t="s">
        <v>156</v>
      </c>
      <c r="BR1424" s="17">
        <v>45339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45111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 t="s">
        <v>156</v>
      </c>
      <c r="CD1424" s="10" t="s">
        <v>156</v>
      </c>
      <c r="CE1424" s="17" t="s">
        <v>156</v>
      </c>
      <c r="CF1424" s="17" t="s">
        <v>156</v>
      </c>
      <c r="CG1424" s="17">
        <v>45111</v>
      </c>
      <c r="CH1424" s="17" t="s">
        <v>156</v>
      </c>
      <c r="CI1424" s="16">
        <v>0</v>
      </c>
      <c r="CJ1424" s="10" t="s">
        <v>156</v>
      </c>
      <c r="CK1424" s="10" t="s">
        <v>156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45111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 t="s">
        <v>156</v>
      </c>
      <c r="CX1424" s="10" t="s">
        <v>193</v>
      </c>
      <c r="CY1424" s="17" t="s">
        <v>156</v>
      </c>
      <c r="CZ1424" s="17" t="s">
        <v>156</v>
      </c>
      <c r="DA1424" s="17">
        <v>45111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 t="s">
        <v>156</v>
      </c>
      <c r="DH1424" s="10" t="s">
        <v>156</v>
      </c>
      <c r="DI1424" s="17" t="s">
        <v>156</v>
      </c>
      <c r="DJ1424" s="17" t="s">
        <v>156</v>
      </c>
      <c r="DK1424" s="17">
        <v>45111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24</v>
      </c>
      <c r="DQ1424" s="16">
        <v>12</v>
      </c>
      <c r="DR1424" s="11">
        <v>12</v>
      </c>
      <c r="DS1424" s="16">
        <v>24</v>
      </c>
      <c r="DT1424" s="16">
        <v>0</v>
      </c>
      <c r="DU1424" s="11" t="s">
        <v>181</v>
      </c>
      <c r="DV1424" s="11" t="s">
        <v>182</v>
      </c>
      <c r="DW1424" s="27" t="s">
        <v>156</v>
      </c>
      <c r="DX1424" s="27" t="s">
        <v>156</v>
      </c>
      <c r="DY1424" s="20" t="s">
        <v>3069</v>
      </c>
      <c r="DZ1424" s="16">
        <v>7</v>
      </c>
      <c r="EA1424" s="16">
        <v>55</v>
      </c>
      <c r="EB1424" s="27" t="s">
        <v>185</v>
      </c>
      <c r="EC1424" s="27" t="s">
        <v>185</v>
      </c>
      <c r="ED1424" s="27" t="s">
        <v>182</v>
      </c>
      <c r="EE1424" s="29">
        <v>45112.012569444443</v>
      </c>
      <c r="EF1424" s="28" t="s">
        <v>186</v>
      </c>
      <c r="EG1424" s="28" t="s">
        <v>156</v>
      </c>
      <c r="EH1424" s="28" t="s">
        <v>187</v>
      </c>
      <c r="EI1424" s="29">
        <v>45116.828101851854</v>
      </c>
      <c r="EJ1424" s="28" t="s">
        <v>188</v>
      </c>
      <c r="EK1424" s="28" t="s">
        <v>189</v>
      </c>
      <c r="EL1424" s="28" t="s">
        <v>190</v>
      </c>
      <c r="EM1424" s="45" t="s">
        <v>3713</v>
      </c>
      <c r="EN1424" s="46" t="str">
        <f t="shared" si="155"/>
        <v>344H050B</v>
      </c>
      <c r="EO1424" s="47">
        <f t="shared" si="156"/>
        <v>45277</v>
      </c>
      <c r="EP1424" s="47" t="str">
        <f t="shared" si="157"/>
        <v/>
      </c>
      <c r="EQ1424" s="48" t="str">
        <f t="shared" ca="1" si="158"/>
        <v>Y</v>
      </c>
      <c r="ER1424" s="49" t="str">
        <f t="shared" si="159"/>
        <v/>
      </c>
      <c r="ES1424" s="50"/>
      <c r="ET1424" s="51" t="str">
        <f t="shared" si="160"/>
        <v/>
      </c>
      <c r="EU1424" s="52" t="str">
        <f t="shared" si="161"/>
        <v/>
      </c>
      <c r="EV1424" s="46"/>
      <c r="EW1424" s="23" t="s">
        <v>3721</v>
      </c>
    </row>
    <row r="1425" spans="1:153" ht="14.25" customHeight="1">
      <c r="A1425" s="8">
        <v>1418</v>
      </c>
      <c r="B1425" s="9" t="s">
        <v>3316</v>
      </c>
      <c r="C1425" s="10" t="s">
        <v>142</v>
      </c>
      <c r="D1425" s="10" t="s">
        <v>143</v>
      </c>
      <c r="E1425" s="10" t="s">
        <v>142</v>
      </c>
      <c r="F1425" s="9" t="s">
        <v>144</v>
      </c>
      <c r="G1425" s="10" t="s">
        <v>432</v>
      </c>
      <c r="H1425" s="9" t="s">
        <v>433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336</v>
      </c>
      <c r="S1425" s="9" t="s">
        <v>305</v>
      </c>
      <c r="T1425" s="9" t="s">
        <v>306</v>
      </c>
      <c r="U1425" s="9" t="s">
        <v>361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3369</v>
      </c>
      <c r="AA1425" s="9" t="s">
        <v>363</v>
      </c>
      <c r="AB1425" s="12" t="s">
        <v>2274</v>
      </c>
      <c r="AC1425" s="10" t="s">
        <v>3388</v>
      </c>
      <c r="AD1425" s="9" t="s">
        <v>366</v>
      </c>
      <c r="AE1425" s="13" t="s">
        <v>2306</v>
      </c>
      <c r="AF1425" s="14" t="s">
        <v>2389</v>
      </c>
      <c r="AG1425" s="10" t="s">
        <v>3485</v>
      </c>
      <c r="AH1425" s="11" t="s">
        <v>374</v>
      </c>
      <c r="AI1425" s="11" t="s">
        <v>375</v>
      </c>
      <c r="AJ1425" s="10" t="s">
        <v>376</v>
      </c>
      <c r="AK1425" s="11" t="s">
        <v>375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2.8</v>
      </c>
      <c r="AU1425" s="10" t="s">
        <v>206</v>
      </c>
      <c r="AV1425" s="16">
        <v>6600</v>
      </c>
      <c r="AW1425" s="16">
        <v>6600</v>
      </c>
      <c r="AX1425" s="16">
        <v>0</v>
      </c>
      <c r="AY1425" s="16">
        <v>700</v>
      </c>
      <c r="AZ1425" s="16">
        <v>0</v>
      </c>
      <c r="BA1425" s="17">
        <v>45275</v>
      </c>
      <c r="BB1425" s="30" t="s">
        <v>175</v>
      </c>
      <c r="BC1425" s="18">
        <v>45119</v>
      </c>
      <c r="BD1425" s="17">
        <v>45442</v>
      </c>
      <c r="BE1425" s="17">
        <v>45474</v>
      </c>
      <c r="BF1425" s="17">
        <v>45245</v>
      </c>
      <c r="BG1425" s="10">
        <v>86194949</v>
      </c>
      <c r="BH1425" s="9" t="s">
        <v>258</v>
      </c>
      <c r="BI1425" s="19">
        <v>45292</v>
      </c>
      <c r="BJ1425" s="20">
        <v>45299</v>
      </c>
      <c r="BK1425" s="16">
        <v>2800</v>
      </c>
      <c r="BL1425" s="16">
        <v>7840</v>
      </c>
      <c r="BM1425" s="9" t="s">
        <v>177</v>
      </c>
      <c r="BN1425" s="9" t="s">
        <v>470</v>
      </c>
      <c r="BO1425" s="9" t="s">
        <v>156</v>
      </c>
      <c r="BP1425" s="17">
        <v>45367</v>
      </c>
      <c r="BQ1425" s="17" t="s">
        <v>156</v>
      </c>
      <c r="BR1425" s="17">
        <v>45367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45111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 t="s">
        <v>156</v>
      </c>
      <c r="CD1425" s="10" t="s">
        <v>156</v>
      </c>
      <c r="CE1425" s="17" t="s">
        <v>156</v>
      </c>
      <c r="CF1425" s="17" t="s">
        <v>156</v>
      </c>
      <c r="CG1425" s="17">
        <v>45111</v>
      </c>
      <c r="CH1425" s="17" t="s">
        <v>156</v>
      </c>
      <c r="CI1425" s="16">
        <v>0</v>
      </c>
      <c r="CJ1425" s="10" t="s">
        <v>156</v>
      </c>
      <c r="CK1425" s="10" t="s">
        <v>156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45111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 t="s">
        <v>156</v>
      </c>
      <c r="CX1425" s="10" t="s">
        <v>193</v>
      </c>
      <c r="CY1425" s="17" t="s">
        <v>156</v>
      </c>
      <c r="CZ1425" s="17" t="s">
        <v>156</v>
      </c>
      <c r="DA1425" s="17">
        <v>45111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 t="s">
        <v>156</v>
      </c>
      <c r="DH1425" s="10" t="s">
        <v>156</v>
      </c>
      <c r="DI1425" s="17" t="s">
        <v>156</v>
      </c>
      <c r="DJ1425" s="17" t="s">
        <v>156</v>
      </c>
      <c r="DK1425" s="17">
        <v>45111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24</v>
      </c>
      <c r="DQ1425" s="16">
        <v>12</v>
      </c>
      <c r="DR1425" s="11">
        <v>12</v>
      </c>
      <c r="DS1425" s="16">
        <v>24</v>
      </c>
      <c r="DT1425" s="16">
        <v>0</v>
      </c>
      <c r="DU1425" s="11" t="s">
        <v>181</v>
      </c>
      <c r="DV1425" s="11" t="s">
        <v>182</v>
      </c>
      <c r="DW1425" s="27" t="s">
        <v>156</v>
      </c>
      <c r="DX1425" s="27" t="s">
        <v>156</v>
      </c>
      <c r="DY1425" s="20" t="s">
        <v>3322</v>
      </c>
      <c r="DZ1425" s="16">
        <v>7</v>
      </c>
      <c r="EA1425" s="16">
        <v>55</v>
      </c>
      <c r="EB1425" s="27" t="s">
        <v>185</v>
      </c>
      <c r="EC1425" s="27" t="s">
        <v>185</v>
      </c>
      <c r="ED1425" s="27" t="s">
        <v>182</v>
      </c>
      <c r="EE1425" s="29">
        <v>45112.012569444443</v>
      </c>
      <c r="EF1425" s="28" t="s">
        <v>186</v>
      </c>
      <c r="EG1425" s="28" t="s">
        <v>156</v>
      </c>
      <c r="EH1425" s="28" t="s">
        <v>187</v>
      </c>
      <c r="EI1425" s="29">
        <v>45116.828101851854</v>
      </c>
      <c r="EJ1425" s="28" t="s">
        <v>188</v>
      </c>
      <c r="EK1425" s="28" t="s">
        <v>189</v>
      </c>
      <c r="EL1425" s="28" t="s">
        <v>190</v>
      </c>
      <c r="EM1425" s="45" t="s">
        <v>3713</v>
      </c>
      <c r="EN1425" s="46" t="str">
        <f t="shared" si="155"/>
        <v>344H050B</v>
      </c>
      <c r="EO1425" s="47">
        <f t="shared" si="156"/>
        <v>45305</v>
      </c>
      <c r="EP1425" s="47" t="str">
        <f t="shared" si="157"/>
        <v/>
      </c>
      <c r="EQ1425" s="48" t="str">
        <f t="shared" ca="1" si="158"/>
        <v>Y</v>
      </c>
      <c r="ER1425" s="49" t="str">
        <f t="shared" si="159"/>
        <v/>
      </c>
      <c r="ES1425" s="50"/>
      <c r="ET1425" s="51" t="str">
        <f t="shared" si="160"/>
        <v/>
      </c>
      <c r="EU1425" s="52" t="str">
        <f t="shared" si="161"/>
        <v/>
      </c>
      <c r="EV1425" s="46"/>
      <c r="EW1425" s="23" t="s">
        <v>3721</v>
      </c>
    </row>
    <row r="1426" spans="1:153" ht="14.25" customHeight="1">
      <c r="A1426" s="8">
        <v>1419</v>
      </c>
      <c r="B1426" s="9" t="s">
        <v>3316</v>
      </c>
      <c r="C1426" s="10" t="s">
        <v>142</v>
      </c>
      <c r="D1426" s="10" t="s">
        <v>143</v>
      </c>
      <c r="E1426" s="10" t="s">
        <v>142</v>
      </c>
      <c r="F1426" s="9" t="s">
        <v>144</v>
      </c>
      <c r="G1426" s="10" t="s">
        <v>432</v>
      </c>
      <c r="H1426" s="9" t="s">
        <v>433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336</v>
      </c>
      <c r="S1426" s="9" t="s">
        <v>305</v>
      </c>
      <c r="T1426" s="9" t="s">
        <v>306</v>
      </c>
      <c r="U1426" s="9" t="s">
        <v>361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3369</v>
      </c>
      <c r="AA1426" s="9" t="s">
        <v>363</v>
      </c>
      <c r="AB1426" s="12" t="s">
        <v>2274</v>
      </c>
      <c r="AC1426" s="10" t="s">
        <v>3388</v>
      </c>
      <c r="AD1426" s="9" t="s">
        <v>366</v>
      </c>
      <c r="AE1426" s="13" t="s">
        <v>2306</v>
      </c>
      <c r="AF1426" s="14" t="s">
        <v>2389</v>
      </c>
      <c r="AG1426" s="10" t="s">
        <v>3485</v>
      </c>
      <c r="AH1426" s="11" t="s">
        <v>374</v>
      </c>
      <c r="AI1426" s="11" t="s">
        <v>375</v>
      </c>
      <c r="AJ1426" s="10" t="s">
        <v>376</v>
      </c>
      <c r="AK1426" s="11" t="s">
        <v>375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2.8</v>
      </c>
      <c r="AU1426" s="10" t="s">
        <v>206</v>
      </c>
      <c r="AV1426" s="16">
        <v>6600</v>
      </c>
      <c r="AW1426" s="16">
        <v>6600</v>
      </c>
      <c r="AX1426" s="16">
        <v>0</v>
      </c>
      <c r="AY1426" s="16">
        <v>700</v>
      </c>
      <c r="AZ1426" s="16">
        <v>0</v>
      </c>
      <c r="BA1426" s="17">
        <v>45275</v>
      </c>
      <c r="BB1426" s="30" t="s">
        <v>175</v>
      </c>
      <c r="BC1426" s="18" t="s">
        <v>156</v>
      </c>
      <c r="BD1426" s="17">
        <v>45442</v>
      </c>
      <c r="BE1426" s="17">
        <v>45474</v>
      </c>
      <c r="BF1426" s="17">
        <v>45245</v>
      </c>
      <c r="BG1426" s="10">
        <v>86194948</v>
      </c>
      <c r="BH1426" s="9" t="s">
        <v>303</v>
      </c>
      <c r="BI1426" s="19">
        <v>45323</v>
      </c>
      <c r="BJ1426" s="20">
        <v>45327</v>
      </c>
      <c r="BK1426" s="16">
        <v>0</v>
      </c>
      <c r="BL1426" s="16">
        <v>0</v>
      </c>
      <c r="BM1426" s="9" t="s">
        <v>177</v>
      </c>
      <c r="BN1426" s="9" t="s">
        <v>470</v>
      </c>
      <c r="BO1426" s="9" t="s">
        <v>156</v>
      </c>
      <c r="BP1426" s="17">
        <v>45395</v>
      </c>
      <c r="BQ1426" s="17" t="s">
        <v>156</v>
      </c>
      <c r="BR1426" s="17">
        <v>45395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45111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 t="s">
        <v>156</v>
      </c>
      <c r="CD1426" s="10" t="s">
        <v>156</v>
      </c>
      <c r="CE1426" s="17" t="s">
        <v>156</v>
      </c>
      <c r="CF1426" s="17" t="s">
        <v>156</v>
      </c>
      <c r="CG1426" s="17">
        <v>45111</v>
      </c>
      <c r="CH1426" s="17" t="s">
        <v>156</v>
      </c>
      <c r="CI1426" s="16">
        <v>0</v>
      </c>
      <c r="CJ1426" s="10" t="s">
        <v>156</v>
      </c>
      <c r="CK1426" s="10" t="s">
        <v>156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45111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 t="s">
        <v>156</v>
      </c>
      <c r="CX1426" s="10" t="s">
        <v>193</v>
      </c>
      <c r="CY1426" s="17" t="s">
        <v>156</v>
      </c>
      <c r="CZ1426" s="17" t="s">
        <v>156</v>
      </c>
      <c r="DA1426" s="17">
        <v>45111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 t="s">
        <v>156</v>
      </c>
      <c r="DH1426" s="10" t="s">
        <v>156</v>
      </c>
      <c r="DI1426" s="17" t="s">
        <v>156</v>
      </c>
      <c r="DJ1426" s="17" t="s">
        <v>156</v>
      </c>
      <c r="DK1426" s="17">
        <v>45111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24</v>
      </c>
      <c r="DQ1426" s="16">
        <v>12</v>
      </c>
      <c r="DR1426" s="11">
        <v>12</v>
      </c>
      <c r="DS1426" s="16">
        <v>24</v>
      </c>
      <c r="DT1426" s="16">
        <v>0</v>
      </c>
      <c r="DU1426" s="11" t="s">
        <v>181</v>
      </c>
      <c r="DV1426" s="11" t="s">
        <v>182</v>
      </c>
      <c r="DW1426" s="27" t="s">
        <v>156</v>
      </c>
      <c r="DX1426" s="27" t="s">
        <v>156</v>
      </c>
      <c r="DY1426" s="20" t="s">
        <v>3323</v>
      </c>
      <c r="DZ1426" s="16">
        <v>7</v>
      </c>
      <c r="EA1426" s="16">
        <v>55</v>
      </c>
      <c r="EB1426" s="27" t="s">
        <v>185</v>
      </c>
      <c r="EC1426" s="27" t="s">
        <v>185</v>
      </c>
      <c r="ED1426" s="27" t="s">
        <v>182</v>
      </c>
      <c r="EE1426" s="29">
        <v>45112.012569444443</v>
      </c>
      <c r="EF1426" s="28" t="s">
        <v>186</v>
      </c>
      <c r="EG1426" s="28" t="s">
        <v>156</v>
      </c>
      <c r="EH1426" s="28" t="s">
        <v>187</v>
      </c>
      <c r="EI1426" s="29">
        <v>45116.828101851854</v>
      </c>
      <c r="EJ1426" s="28" t="s">
        <v>188</v>
      </c>
      <c r="EK1426" s="28" t="s">
        <v>189</v>
      </c>
      <c r="EL1426" s="28" t="s">
        <v>190</v>
      </c>
      <c r="EM1426" s="45" t="s">
        <v>3713</v>
      </c>
      <c r="EN1426" s="46" t="str">
        <f t="shared" si="155"/>
        <v>344H050B</v>
      </c>
      <c r="EO1426" s="47">
        <f t="shared" si="156"/>
        <v>45333</v>
      </c>
      <c r="EP1426" s="47" t="str">
        <f t="shared" si="157"/>
        <v/>
      </c>
      <c r="EQ1426" s="48" t="str">
        <f t="shared" ca="1" si="158"/>
        <v>Y</v>
      </c>
      <c r="ER1426" s="49" t="str">
        <f t="shared" si="159"/>
        <v/>
      </c>
      <c r="ES1426" s="50"/>
      <c r="ET1426" s="51" t="str">
        <f t="shared" si="160"/>
        <v/>
      </c>
      <c r="EU1426" s="52" t="str">
        <f t="shared" si="161"/>
        <v/>
      </c>
      <c r="EV1426" s="46"/>
      <c r="EW1426" s="23" t="s">
        <v>3721</v>
      </c>
    </row>
    <row r="1427" spans="1:153" ht="14.25" customHeight="1">
      <c r="A1427" s="8">
        <v>1420</v>
      </c>
      <c r="B1427" s="9" t="s">
        <v>3316</v>
      </c>
      <c r="C1427" s="10" t="s">
        <v>142</v>
      </c>
      <c r="D1427" s="10" t="s">
        <v>143</v>
      </c>
      <c r="E1427" s="10" t="s">
        <v>142</v>
      </c>
      <c r="F1427" s="9" t="s">
        <v>144</v>
      </c>
      <c r="G1427" s="10" t="s">
        <v>432</v>
      </c>
      <c r="H1427" s="9" t="s">
        <v>433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336</v>
      </c>
      <c r="S1427" s="9" t="s">
        <v>305</v>
      </c>
      <c r="T1427" s="9" t="s">
        <v>306</v>
      </c>
      <c r="U1427" s="9" t="s">
        <v>361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3369</v>
      </c>
      <c r="AA1427" s="9" t="s">
        <v>363</v>
      </c>
      <c r="AB1427" s="12" t="s">
        <v>2274</v>
      </c>
      <c r="AC1427" s="10" t="s">
        <v>3388</v>
      </c>
      <c r="AD1427" s="9" t="s">
        <v>366</v>
      </c>
      <c r="AE1427" s="13" t="s">
        <v>2306</v>
      </c>
      <c r="AF1427" s="14" t="s">
        <v>2389</v>
      </c>
      <c r="AG1427" s="10" t="s">
        <v>3489</v>
      </c>
      <c r="AH1427" s="11" t="s">
        <v>2297</v>
      </c>
      <c r="AI1427" s="11" t="s">
        <v>369</v>
      </c>
      <c r="AJ1427" s="10" t="s">
        <v>2298</v>
      </c>
      <c r="AK1427" s="11" t="s">
        <v>369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2.8</v>
      </c>
      <c r="AU1427" s="10" t="s">
        <v>150</v>
      </c>
      <c r="AV1427" s="16">
        <v>3000</v>
      </c>
      <c r="AW1427" s="16">
        <v>3000</v>
      </c>
      <c r="AX1427" s="16">
        <v>0</v>
      </c>
      <c r="AY1427" s="16">
        <v>300</v>
      </c>
      <c r="AZ1427" s="16">
        <v>0</v>
      </c>
      <c r="BA1427" s="17">
        <v>45275</v>
      </c>
      <c r="BB1427" s="30" t="s">
        <v>175</v>
      </c>
      <c r="BC1427" s="18">
        <v>45119</v>
      </c>
      <c r="BD1427" s="17">
        <v>45442</v>
      </c>
      <c r="BE1427" s="17">
        <v>45474</v>
      </c>
      <c r="BF1427" s="17">
        <v>45245</v>
      </c>
      <c r="BG1427" s="10">
        <v>85858892</v>
      </c>
      <c r="BH1427" s="9" t="s">
        <v>414</v>
      </c>
      <c r="BI1427" s="19">
        <v>45170</v>
      </c>
      <c r="BJ1427" s="20">
        <v>45173</v>
      </c>
      <c r="BK1427" s="16">
        <v>720</v>
      </c>
      <c r="BL1427" s="16">
        <v>2016</v>
      </c>
      <c r="BM1427" s="9" t="s">
        <v>177</v>
      </c>
      <c r="BN1427" s="9" t="s">
        <v>436</v>
      </c>
      <c r="BO1427" s="9" t="s">
        <v>635</v>
      </c>
      <c r="BP1427" s="17">
        <v>45245</v>
      </c>
      <c r="BQ1427" s="17">
        <v>45245</v>
      </c>
      <c r="BR1427" s="17">
        <v>45254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>
        <v>45083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>
        <v>45097</v>
      </c>
      <c r="CD1427" s="10" t="s">
        <v>2852</v>
      </c>
      <c r="CE1427" s="17" t="s">
        <v>156</v>
      </c>
      <c r="CF1427" s="17" t="s">
        <v>156</v>
      </c>
      <c r="CG1427" s="17">
        <v>45083</v>
      </c>
      <c r="CH1427" s="17">
        <v>45093</v>
      </c>
      <c r="CI1427" s="16">
        <v>1000</v>
      </c>
      <c r="CJ1427" s="10" t="s">
        <v>3490</v>
      </c>
      <c r="CK1427" s="10" t="s">
        <v>230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>
        <v>45083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>
        <v>45097</v>
      </c>
      <c r="CX1427" s="10" t="s">
        <v>193</v>
      </c>
      <c r="CY1427" s="17" t="s">
        <v>156</v>
      </c>
      <c r="CZ1427" s="17" t="s">
        <v>156</v>
      </c>
      <c r="DA1427" s="17">
        <v>45083</v>
      </c>
      <c r="DB1427" s="17">
        <v>45093</v>
      </c>
      <c r="DC1427" s="16">
        <v>720</v>
      </c>
      <c r="DD1427" s="10" t="s">
        <v>3491</v>
      </c>
      <c r="DE1427" s="10" t="s">
        <v>417</v>
      </c>
      <c r="DF1427" s="18" t="s">
        <v>156</v>
      </c>
      <c r="DG1427" s="17">
        <v>45118</v>
      </c>
      <c r="DH1427" s="10" t="s">
        <v>156</v>
      </c>
      <c r="DI1427" s="17" t="s">
        <v>156</v>
      </c>
      <c r="DJ1427" s="17" t="s">
        <v>156</v>
      </c>
      <c r="DK1427" s="17">
        <v>45083</v>
      </c>
      <c r="DL1427" s="17">
        <v>45118</v>
      </c>
      <c r="DM1427" s="16">
        <v>720</v>
      </c>
      <c r="DN1427" s="10" t="s">
        <v>3492</v>
      </c>
      <c r="DO1427" s="10" t="s">
        <v>661</v>
      </c>
      <c r="DP1427" s="16">
        <v>24</v>
      </c>
      <c r="DQ1427" s="16">
        <v>12</v>
      </c>
      <c r="DR1427" s="11">
        <v>12</v>
      </c>
      <c r="DS1427" s="16">
        <v>24</v>
      </c>
      <c r="DT1427" s="16">
        <v>0</v>
      </c>
      <c r="DU1427" s="11" t="s">
        <v>181</v>
      </c>
      <c r="DV1427" s="11" t="s">
        <v>182</v>
      </c>
      <c r="DW1427" s="27" t="s">
        <v>156</v>
      </c>
      <c r="DX1427" s="27" t="s">
        <v>156</v>
      </c>
      <c r="DY1427" s="20" t="s">
        <v>2602</v>
      </c>
      <c r="DZ1427" s="16">
        <v>7</v>
      </c>
      <c r="EA1427" s="16">
        <v>55</v>
      </c>
      <c r="EB1427" s="27" t="s">
        <v>185</v>
      </c>
      <c r="EC1427" s="27" t="s">
        <v>185</v>
      </c>
      <c r="ED1427" s="27" t="s">
        <v>182</v>
      </c>
      <c r="EE1427" s="29">
        <v>45084.012673611112</v>
      </c>
      <c r="EF1427" s="28" t="s">
        <v>186</v>
      </c>
      <c r="EG1427" s="28" t="s">
        <v>156</v>
      </c>
      <c r="EH1427" s="28" t="s">
        <v>187</v>
      </c>
      <c r="EI1427" s="29">
        <v>45118.73810185185</v>
      </c>
      <c r="EJ1427" s="28" t="s">
        <v>467</v>
      </c>
      <c r="EK1427" s="28" t="s">
        <v>468</v>
      </c>
      <c r="EL1427" s="28" t="s">
        <v>237</v>
      </c>
      <c r="EM1427" s="45" t="s">
        <v>3713</v>
      </c>
      <c r="EN1427" s="46" t="str">
        <f t="shared" si="155"/>
        <v>344H050C</v>
      </c>
      <c r="EO1427" s="47">
        <f t="shared" si="156"/>
        <v>45183</v>
      </c>
      <c r="EP1427" s="47">
        <f t="shared" si="157"/>
        <v>45097</v>
      </c>
      <c r="EQ1427" s="48" t="str">
        <f t="shared" ca="1" si="158"/>
        <v>Past</v>
      </c>
      <c r="ER1427" s="49">
        <f t="shared" si="159"/>
        <v>86</v>
      </c>
      <c r="ES1427" s="50"/>
      <c r="ET1427" s="51">
        <f t="shared" si="160"/>
        <v>86</v>
      </c>
      <c r="EU1427" s="52">
        <f t="shared" si="161"/>
        <v>61920</v>
      </c>
      <c r="EV1427" s="46"/>
      <c r="EW1427" s="23" t="s">
        <v>3714</v>
      </c>
    </row>
    <row r="1428" spans="1:153" ht="14.25" customHeight="1">
      <c r="A1428" s="8">
        <v>1421</v>
      </c>
      <c r="B1428" s="9" t="s">
        <v>3316</v>
      </c>
      <c r="C1428" s="10" t="s">
        <v>142</v>
      </c>
      <c r="D1428" s="10" t="s">
        <v>143</v>
      </c>
      <c r="E1428" s="10" t="s">
        <v>142</v>
      </c>
      <c r="F1428" s="9" t="s">
        <v>144</v>
      </c>
      <c r="G1428" s="10" t="s">
        <v>432</v>
      </c>
      <c r="H1428" s="9" t="s">
        <v>433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336</v>
      </c>
      <c r="S1428" s="9" t="s">
        <v>305</v>
      </c>
      <c r="T1428" s="9" t="s">
        <v>306</v>
      </c>
      <c r="U1428" s="9" t="s">
        <v>361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3369</v>
      </c>
      <c r="AA1428" s="9" t="s">
        <v>363</v>
      </c>
      <c r="AB1428" s="12" t="s">
        <v>2274</v>
      </c>
      <c r="AC1428" s="10" t="s">
        <v>3388</v>
      </c>
      <c r="AD1428" s="9" t="s">
        <v>366</v>
      </c>
      <c r="AE1428" s="13" t="s">
        <v>2306</v>
      </c>
      <c r="AF1428" s="14" t="s">
        <v>2389</v>
      </c>
      <c r="AG1428" s="10" t="s">
        <v>3489</v>
      </c>
      <c r="AH1428" s="11" t="s">
        <v>2297</v>
      </c>
      <c r="AI1428" s="11" t="s">
        <v>369</v>
      </c>
      <c r="AJ1428" s="10" t="s">
        <v>2298</v>
      </c>
      <c r="AK1428" s="11" t="s">
        <v>369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2.8</v>
      </c>
      <c r="AU1428" s="10" t="s">
        <v>150</v>
      </c>
      <c r="AV1428" s="16">
        <v>3000</v>
      </c>
      <c r="AW1428" s="16">
        <v>3000</v>
      </c>
      <c r="AX1428" s="16">
        <v>0</v>
      </c>
      <c r="AY1428" s="16">
        <v>300</v>
      </c>
      <c r="AZ1428" s="16">
        <v>0</v>
      </c>
      <c r="BA1428" s="17">
        <v>45275</v>
      </c>
      <c r="BB1428" s="30" t="s">
        <v>175</v>
      </c>
      <c r="BC1428" s="18">
        <v>45119</v>
      </c>
      <c r="BD1428" s="17">
        <v>45442</v>
      </c>
      <c r="BE1428" s="17">
        <v>45474</v>
      </c>
      <c r="BF1428" s="17">
        <v>45245</v>
      </c>
      <c r="BG1428" s="10">
        <v>86249518</v>
      </c>
      <c r="BH1428" s="9" t="s">
        <v>319</v>
      </c>
      <c r="BI1428" s="19">
        <v>45292</v>
      </c>
      <c r="BJ1428" s="20">
        <v>45306</v>
      </c>
      <c r="BK1428" s="16">
        <v>630</v>
      </c>
      <c r="BL1428" s="16">
        <v>1764</v>
      </c>
      <c r="BM1428" s="9" t="s">
        <v>177</v>
      </c>
      <c r="BN1428" s="9" t="s">
        <v>470</v>
      </c>
      <c r="BO1428" s="9" t="s">
        <v>156</v>
      </c>
      <c r="BP1428" s="17">
        <v>45374</v>
      </c>
      <c r="BQ1428" s="17" t="s">
        <v>156</v>
      </c>
      <c r="BR1428" s="17">
        <v>45374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>
        <v>45118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 t="s">
        <v>156</v>
      </c>
      <c r="CD1428" s="10" t="s">
        <v>156</v>
      </c>
      <c r="CE1428" s="17" t="s">
        <v>156</v>
      </c>
      <c r="CF1428" s="17" t="s">
        <v>156</v>
      </c>
      <c r="CG1428" s="17">
        <v>45118</v>
      </c>
      <c r="CH1428" s="17" t="s">
        <v>156</v>
      </c>
      <c r="CI1428" s="16">
        <v>0</v>
      </c>
      <c r="CJ1428" s="10" t="s">
        <v>156</v>
      </c>
      <c r="CK1428" s="10" t="s">
        <v>156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>
        <v>45118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 t="s">
        <v>156</v>
      </c>
      <c r="CX1428" s="10" t="s">
        <v>193</v>
      </c>
      <c r="CY1428" s="17" t="s">
        <v>156</v>
      </c>
      <c r="CZ1428" s="17" t="s">
        <v>156</v>
      </c>
      <c r="DA1428" s="17">
        <v>45118</v>
      </c>
      <c r="DB1428" s="17" t="s">
        <v>156</v>
      </c>
      <c r="DC1428" s="16">
        <v>0</v>
      </c>
      <c r="DD1428" s="10" t="s">
        <v>156</v>
      </c>
      <c r="DE1428" s="10" t="s">
        <v>156</v>
      </c>
      <c r="DF1428" s="18" t="s">
        <v>156</v>
      </c>
      <c r="DG1428" s="17" t="s">
        <v>156</v>
      </c>
      <c r="DH1428" s="10" t="s">
        <v>156</v>
      </c>
      <c r="DI1428" s="17" t="s">
        <v>156</v>
      </c>
      <c r="DJ1428" s="17" t="s">
        <v>156</v>
      </c>
      <c r="DK1428" s="17">
        <v>45118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24</v>
      </c>
      <c r="DQ1428" s="16">
        <v>12</v>
      </c>
      <c r="DR1428" s="11">
        <v>12</v>
      </c>
      <c r="DS1428" s="16">
        <v>24</v>
      </c>
      <c r="DT1428" s="16">
        <v>0</v>
      </c>
      <c r="DU1428" s="11" t="s">
        <v>182</v>
      </c>
      <c r="DV1428" s="11" t="s">
        <v>182</v>
      </c>
      <c r="DW1428" s="27" t="s">
        <v>156</v>
      </c>
      <c r="DX1428" s="27" t="s">
        <v>156</v>
      </c>
      <c r="DY1428" s="20" t="s">
        <v>3353</v>
      </c>
      <c r="DZ1428" s="16">
        <v>7</v>
      </c>
      <c r="EA1428" s="16">
        <v>55</v>
      </c>
      <c r="EB1428" s="27" t="s">
        <v>185</v>
      </c>
      <c r="EC1428" s="27" t="s">
        <v>185</v>
      </c>
      <c r="ED1428" s="27" t="s">
        <v>182</v>
      </c>
      <c r="EE1428" s="29">
        <v>45118.979675925926</v>
      </c>
      <c r="EF1428" s="28" t="s">
        <v>186</v>
      </c>
      <c r="EG1428" s="28" t="s">
        <v>156</v>
      </c>
      <c r="EH1428" s="28" t="s">
        <v>187</v>
      </c>
      <c r="EI1428" s="29">
        <v>45118.979675925926</v>
      </c>
      <c r="EJ1428" s="28" t="s">
        <v>186</v>
      </c>
      <c r="EK1428" s="28" t="s">
        <v>156</v>
      </c>
      <c r="EL1428" s="28" t="s">
        <v>187</v>
      </c>
      <c r="EM1428" s="45" t="s">
        <v>3713</v>
      </c>
      <c r="EN1428" s="46" t="str">
        <f t="shared" si="155"/>
        <v>344H050C</v>
      </c>
      <c r="EO1428" s="47">
        <f t="shared" si="156"/>
        <v>45312</v>
      </c>
      <c r="EP1428" s="47" t="str">
        <f t="shared" si="157"/>
        <v/>
      </c>
      <c r="EQ1428" s="48" t="str">
        <f t="shared" ca="1" si="158"/>
        <v>Y</v>
      </c>
      <c r="ER1428" s="49" t="str">
        <f t="shared" si="159"/>
        <v/>
      </c>
      <c r="ES1428" s="50"/>
      <c r="ET1428" s="51" t="str">
        <f t="shared" si="160"/>
        <v/>
      </c>
      <c r="EU1428" s="52" t="str">
        <f t="shared" si="161"/>
        <v/>
      </c>
      <c r="EV1428" s="46"/>
      <c r="EW1428" s="23" t="s">
        <v>3721</v>
      </c>
    </row>
    <row r="1429" spans="1:153" ht="14.25" customHeight="1">
      <c r="A1429" s="8">
        <v>1422</v>
      </c>
      <c r="B1429" s="9" t="s">
        <v>3316</v>
      </c>
      <c r="C1429" s="10" t="s">
        <v>142</v>
      </c>
      <c r="D1429" s="10" t="s">
        <v>143</v>
      </c>
      <c r="E1429" s="10" t="s">
        <v>142</v>
      </c>
      <c r="F1429" s="9" t="s">
        <v>144</v>
      </c>
      <c r="G1429" s="10" t="s">
        <v>432</v>
      </c>
      <c r="H1429" s="9" t="s">
        <v>433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336</v>
      </c>
      <c r="S1429" s="9" t="s">
        <v>305</v>
      </c>
      <c r="T1429" s="9" t="s">
        <v>306</v>
      </c>
      <c r="U1429" s="9" t="s">
        <v>361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3369</v>
      </c>
      <c r="AA1429" s="9" t="s">
        <v>363</v>
      </c>
      <c r="AB1429" s="12" t="s">
        <v>2274</v>
      </c>
      <c r="AC1429" s="10" t="s">
        <v>3388</v>
      </c>
      <c r="AD1429" s="9" t="s">
        <v>366</v>
      </c>
      <c r="AE1429" s="13" t="s">
        <v>2306</v>
      </c>
      <c r="AF1429" s="14" t="s">
        <v>2389</v>
      </c>
      <c r="AG1429" s="10" t="s">
        <v>3489</v>
      </c>
      <c r="AH1429" s="11" t="s">
        <v>2297</v>
      </c>
      <c r="AI1429" s="11" t="s">
        <v>369</v>
      </c>
      <c r="AJ1429" s="10" t="s">
        <v>2298</v>
      </c>
      <c r="AK1429" s="11" t="s">
        <v>369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2.8</v>
      </c>
      <c r="AU1429" s="10" t="s">
        <v>150</v>
      </c>
      <c r="AV1429" s="16">
        <v>3000</v>
      </c>
      <c r="AW1429" s="16">
        <v>3000</v>
      </c>
      <c r="AX1429" s="16">
        <v>0</v>
      </c>
      <c r="AY1429" s="16">
        <v>300</v>
      </c>
      <c r="AZ1429" s="16">
        <v>0</v>
      </c>
      <c r="BA1429" s="17">
        <v>45275</v>
      </c>
      <c r="BB1429" s="30" t="s">
        <v>175</v>
      </c>
      <c r="BC1429" s="18">
        <v>45119</v>
      </c>
      <c r="BD1429" s="17">
        <v>45442</v>
      </c>
      <c r="BE1429" s="17">
        <v>45474</v>
      </c>
      <c r="BF1429" s="17">
        <v>45245</v>
      </c>
      <c r="BG1429" s="10">
        <v>86249519</v>
      </c>
      <c r="BH1429" s="9" t="s">
        <v>321</v>
      </c>
      <c r="BI1429" s="19">
        <v>45292</v>
      </c>
      <c r="BJ1429" s="20">
        <v>45320</v>
      </c>
      <c r="BK1429" s="16">
        <v>680</v>
      </c>
      <c r="BL1429" s="16">
        <v>1904</v>
      </c>
      <c r="BM1429" s="9" t="s">
        <v>177</v>
      </c>
      <c r="BN1429" s="9" t="s">
        <v>470</v>
      </c>
      <c r="BO1429" s="9" t="s">
        <v>156</v>
      </c>
      <c r="BP1429" s="17">
        <v>45388</v>
      </c>
      <c r="BQ1429" s="17" t="s">
        <v>156</v>
      </c>
      <c r="BR1429" s="17">
        <v>45388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45118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 t="s">
        <v>156</v>
      </c>
      <c r="CD1429" s="10" t="s">
        <v>156</v>
      </c>
      <c r="CE1429" s="17" t="s">
        <v>156</v>
      </c>
      <c r="CF1429" s="17" t="s">
        <v>156</v>
      </c>
      <c r="CG1429" s="17">
        <v>45118</v>
      </c>
      <c r="CH1429" s="17" t="s">
        <v>156</v>
      </c>
      <c r="CI1429" s="16">
        <v>0</v>
      </c>
      <c r="CJ1429" s="10" t="s">
        <v>156</v>
      </c>
      <c r="CK1429" s="10" t="s">
        <v>156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45118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 t="s">
        <v>156</v>
      </c>
      <c r="CX1429" s="10" t="s">
        <v>193</v>
      </c>
      <c r="CY1429" s="17" t="s">
        <v>156</v>
      </c>
      <c r="CZ1429" s="17" t="s">
        <v>156</v>
      </c>
      <c r="DA1429" s="17">
        <v>45118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 t="s">
        <v>156</v>
      </c>
      <c r="DH1429" s="10" t="s">
        <v>156</v>
      </c>
      <c r="DI1429" s="17" t="s">
        <v>156</v>
      </c>
      <c r="DJ1429" s="17" t="s">
        <v>156</v>
      </c>
      <c r="DK1429" s="17">
        <v>45118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24</v>
      </c>
      <c r="DQ1429" s="16">
        <v>12</v>
      </c>
      <c r="DR1429" s="11">
        <v>12</v>
      </c>
      <c r="DS1429" s="16">
        <v>24</v>
      </c>
      <c r="DT1429" s="16">
        <v>0</v>
      </c>
      <c r="DU1429" s="11" t="s">
        <v>182</v>
      </c>
      <c r="DV1429" s="11" t="s">
        <v>182</v>
      </c>
      <c r="DW1429" s="27" t="s">
        <v>156</v>
      </c>
      <c r="DX1429" s="27" t="s">
        <v>156</v>
      </c>
      <c r="DY1429" s="20" t="s">
        <v>3363</v>
      </c>
      <c r="DZ1429" s="16">
        <v>7</v>
      </c>
      <c r="EA1429" s="16">
        <v>55</v>
      </c>
      <c r="EB1429" s="27" t="s">
        <v>185</v>
      </c>
      <c r="EC1429" s="27" t="s">
        <v>185</v>
      </c>
      <c r="ED1429" s="27" t="s">
        <v>182</v>
      </c>
      <c r="EE1429" s="29">
        <v>45118.979675925926</v>
      </c>
      <c r="EF1429" s="28" t="s">
        <v>186</v>
      </c>
      <c r="EG1429" s="28" t="s">
        <v>156</v>
      </c>
      <c r="EH1429" s="28" t="s">
        <v>187</v>
      </c>
      <c r="EI1429" s="29">
        <v>45118.979675925926</v>
      </c>
      <c r="EJ1429" s="28" t="s">
        <v>186</v>
      </c>
      <c r="EK1429" s="28" t="s">
        <v>156</v>
      </c>
      <c r="EL1429" s="28" t="s">
        <v>187</v>
      </c>
      <c r="EM1429" s="45" t="s">
        <v>3713</v>
      </c>
      <c r="EN1429" s="46" t="str">
        <f t="shared" si="155"/>
        <v>344H050C</v>
      </c>
      <c r="EO1429" s="47">
        <f t="shared" si="156"/>
        <v>45326</v>
      </c>
      <c r="EP1429" s="47" t="str">
        <f t="shared" si="157"/>
        <v/>
      </c>
      <c r="EQ1429" s="48" t="str">
        <f t="shared" ca="1" si="158"/>
        <v>Y</v>
      </c>
      <c r="ER1429" s="49" t="str">
        <f t="shared" si="159"/>
        <v/>
      </c>
      <c r="ES1429" s="50"/>
      <c r="ET1429" s="51" t="str">
        <f t="shared" si="160"/>
        <v/>
      </c>
      <c r="EU1429" s="52" t="str">
        <f t="shared" si="161"/>
        <v/>
      </c>
      <c r="EV1429" s="46"/>
      <c r="EW1429" s="23" t="s">
        <v>3721</v>
      </c>
    </row>
    <row r="1430" spans="1:153" ht="14.25" customHeight="1">
      <c r="A1430" s="8">
        <v>1423</v>
      </c>
      <c r="B1430" s="9" t="s">
        <v>3316</v>
      </c>
      <c r="C1430" s="10" t="s">
        <v>142</v>
      </c>
      <c r="D1430" s="10" t="s">
        <v>143</v>
      </c>
      <c r="E1430" s="10" t="s">
        <v>142</v>
      </c>
      <c r="F1430" s="9" t="s">
        <v>144</v>
      </c>
      <c r="G1430" s="10" t="s">
        <v>572</v>
      </c>
      <c r="H1430" s="9" t="s">
        <v>573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574</v>
      </c>
      <c r="N1430" s="9" t="s">
        <v>206</v>
      </c>
      <c r="O1430" s="9" t="s">
        <v>151</v>
      </c>
      <c r="P1430" s="9" t="s">
        <v>142</v>
      </c>
      <c r="Q1430" s="9" t="s">
        <v>575</v>
      </c>
      <c r="R1430" s="9" t="s">
        <v>336</v>
      </c>
      <c r="S1430" s="9" t="s">
        <v>305</v>
      </c>
      <c r="T1430" s="9" t="s">
        <v>306</v>
      </c>
      <c r="U1430" s="9" t="s">
        <v>337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3413</v>
      </c>
      <c r="AA1430" s="9" t="s">
        <v>577</v>
      </c>
      <c r="AB1430" s="12" t="s">
        <v>578</v>
      </c>
      <c r="AC1430" s="10" t="s">
        <v>3414</v>
      </c>
      <c r="AD1430" s="9" t="s">
        <v>577</v>
      </c>
      <c r="AE1430" s="13" t="s">
        <v>578</v>
      </c>
      <c r="AF1430" s="14" t="s">
        <v>580</v>
      </c>
      <c r="AG1430" s="10" t="s">
        <v>3493</v>
      </c>
      <c r="AH1430" s="11" t="s">
        <v>582</v>
      </c>
      <c r="AI1430" s="11" t="s">
        <v>583</v>
      </c>
      <c r="AJ1430" s="10" t="s">
        <v>584</v>
      </c>
      <c r="AK1430" s="11" t="s">
        <v>583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2.4</v>
      </c>
      <c r="AU1430" s="10" t="s">
        <v>142</v>
      </c>
      <c r="AV1430" s="16">
        <v>10000</v>
      </c>
      <c r="AW1430" s="16">
        <v>12000</v>
      </c>
      <c r="AX1430" s="16">
        <v>0</v>
      </c>
      <c r="AY1430" s="16">
        <v>1000</v>
      </c>
      <c r="AZ1430" s="16">
        <v>0</v>
      </c>
      <c r="BA1430" s="17">
        <v>45271</v>
      </c>
      <c r="BB1430" s="30" t="s">
        <v>175</v>
      </c>
      <c r="BC1430" s="18">
        <v>45119</v>
      </c>
      <c r="BD1430" s="17">
        <v>45473</v>
      </c>
      <c r="BE1430" s="17">
        <v>45504</v>
      </c>
      <c r="BF1430" s="17">
        <v>45245</v>
      </c>
      <c r="BG1430" s="10">
        <v>85780641</v>
      </c>
      <c r="BH1430" s="9" t="s">
        <v>414</v>
      </c>
      <c r="BI1430" s="19">
        <v>45200</v>
      </c>
      <c r="BJ1430" s="20">
        <v>45201</v>
      </c>
      <c r="BK1430" s="16">
        <v>3768</v>
      </c>
      <c r="BL1430" s="16">
        <v>9043</v>
      </c>
      <c r="BM1430" s="9" t="s">
        <v>177</v>
      </c>
      <c r="BN1430" s="9" t="s">
        <v>436</v>
      </c>
      <c r="BO1430" s="9" t="s">
        <v>635</v>
      </c>
      <c r="BP1430" s="17">
        <v>45250</v>
      </c>
      <c r="BQ1430" s="17" t="s">
        <v>156</v>
      </c>
      <c r="BR1430" s="17">
        <v>45250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45078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>
        <v>45093</v>
      </c>
      <c r="CD1430" s="10" t="s">
        <v>1022</v>
      </c>
      <c r="CE1430" s="17" t="s">
        <v>156</v>
      </c>
      <c r="CF1430" s="17" t="s">
        <v>156</v>
      </c>
      <c r="CG1430" s="17">
        <v>45078</v>
      </c>
      <c r="CH1430" s="17">
        <v>45092</v>
      </c>
      <c r="CI1430" s="16">
        <v>4500</v>
      </c>
      <c r="CJ1430" s="10" t="s">
        <v>3494</v>
      </c>
      <c r="CK1430" s="10" t="s">
        <v>661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45078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>
        <v>45114</v>
      </c>
      <c r="CX1430" s="10" t="s">
        <v>193</v>
      </c>
      <c r="CY1430" s="17" t="s">
        <v>156</v>
      </c>
      <c r="CZ1430" s="17" t="s">
        <v>156</v>
      </c>
      <c r="DA1430" s="17">
        <v>45078</v>
      </c>
      <c r="DB1430" s="17">
        <v>45112</v>
      </c>
      <c r="DC1430" s="16">
        <v>3768</v>
      </c>
      <c r="DD1430" s="10" t="s">
        <v>3495</v>
      </c>
      <c r="DE1430" s="10" t="s">
        <v>659</v>
      </c>
      <c r="DF1430" s="18" t="s">
        <v>156</v>
      </c>
      <c r="DG1430" s="17">
        <v>45146</v>
      </c>
      <c r="DH1430" s="10" t="s">
        <v>156</v>
      </c>
      <c r="DI1430" s="17" t="s">
        <v>156</v>
      </c>
      <c r="DJ1430" s="17" t="s">
        <v>156</v>
      </c>
      <c r="DK1430" s="17">
        <v>45078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36</v>
      </c>
      <c r="DQ1430" s="16">
        <v>12</v>
      </c>
      <c r="DR1430" s="11">
        <v>12</v>
      </c>
      <c r="DS1430" s="16">
        <v>12</v>
      </c>
      <c r="DT1430" s="16">
        <v>0</v>
      </c>
      <c r="DU1430" s="11" t="s">
        <v>181</v>
      </c>
      <c r="DV1430" s="11" t="s">
        <v>182</v>
      </c>
      <c r="DW1430" s="27" t="s">
        <v>156</v>
      </c>
      <c r="DX1430" s="27" t="s">
        <v>156</v>
      </c>
      <c r="DY1430" s="20" t="s">
        <v>3496</v>
      </c>
      <c r="DZ1430" s="16">
        <v>7</v>
      </c>
      <c r="EA1430" s="16">
        <v>0</v>
      </c>
      <c r="EB1430" s="27" t="s">
        <v>185</v>
      </c>
      <c r="EC1430" s="27" t="s">
        <v>185</v>
      </c>
      <c r="ED1430" s="27" t="s">
        <v>182</v>
      </c>
      <c r="EE1430" s="29">
        <v>45079.063425925924</v>
      </c>
      <c r="EF1430" s="28" t="s">
        <v>186</v>
      </c>
      <c r="EG1430" s="28" t="s">
        <v>156</v>
      </c>
      <c r="EH1430" s="28" t="s">
        <v>187</v>
      </c>
      <c r="EI1430" s="29">
        <v>45118.819201388891</v>
      </c>
      <c r="EJ1430" s="28" t="s">
        <v>197</v>
      </c>
      <c r="EK1430" s="28" t="s">
        <v>156</v>
      </c>
      <c r="EL1430" s="28" t="s">
        <v>198</v>
      </c>
      <c r="EM1430" s="45" t="s">
        <v>3713</v>
      </c>
      <c r="EN1430" s="46" t="str">
        <f t="shared" si="155"/>
        <v>244H014G</v>
      </c>
      <c r="EO1430" s="47">
        <f t="shared" si="156"/>
        <v>45243</v>
      </c>
      <c r="EP1430" s="47">
        <f t="shared" si="157"/>
        <v>45114</v>
      </c>
      <c r="EQ1430" s="48" t="str">
        <f t="shared" ca="1" si="158"/>
        <v>Past</v>
      </c>
      <c r="ER1430" s="49">
        <f t="shared" si="159"/>
        <v>129</v>
      </c>
      <c r="ES1430" s="50"/>
      <c r="ET1430" s="51">
        <f t="shared" si="160"/>
        <v>129</v>
      </c>
      <c r="EU1430" s="52">
        <f t="shared" si="161"/>
        <v>486072</v>
      </c>
      <c r="EV1430" s="46"/>
      <c r="EW1430" s="23" t="s">
        <v>3714</v>
      </c>
    </row>
    <row r="1431" spans="1:153" ht="14.25" customHeight="1">
      <c r="A1431" s="8">
        <v>1424</v>
      </c>
      <c r="B1431" s="9" t="s">
        <v>3316</v>
      </c>
      <c r="C1431" s="10" t="s">
        <v>142</v>
      </c>
      <c r="D1431" s="10" t="s">
        <v>143</v>
      </c>
      <c r="E1431" s="10" t="s">
        <v>142</v>
      </c>
      <c r="F1431" s="9" t="s">
        <v>144</v>
      </c>
      <c r="G1431" s="10" t="s">
        <v>572</v>
      </c>
      <c r="H1431" s="9" t="s">
        <v>573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574</v>
      </c>
      <c r="N1431" s="9" t="s">
        <v>206</v>
      </c>
      <c r="O1431" s="9" t="s">
        <v>151</v>
      </c>
      <c r="P1431" s="9" t="s">
        <v>142</v>
      </c>
      <c r="Q1431" s="9" t="s">
        <v>575</v>
      </c>
      <c r="R1431" s="9" t="s">
        <v>336</v>
      </c>
      <c r="S1431" s="9" t="s">
        <v>305</v>
      </c>
      <c r="T1431" s="9" t="s">
        <v>306</v>
      </c>
      <c r="U1431" s="9" t="s">
        <v>337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3413</v>
      </c>
      <c r="AA1431" s="9" t="s">
        <v>577</v>
      </c>
      <c r="AB1431" s="12" t="s">
        <v>578</v>
      </c>
      <c r="AC1431" s="10" t="s">
        <v>3414</v>
      </c>
      <c r="AD1431" s="9" t="s">
        <v>577</v>
      </c>
      <c r="AE1431" s="13" t="s">
        <v>578</v>
      </c>
      <c r="AF1431" s="14" t="s">
        <v>580</v>
      </c>
      <c r="AG1431" s="10" t="s">
        <v>3493</v>
      </c>
      <c r="AH1431" s="11" t="s">
        <v>582</v>
      </c>
      <c r="AI1431" s="11" t="s">
        <v>583</v>
      </c>
      <c r="AJ1431" s="10" t="s">
        <v>584</v>
      </c>
      <c r="AK1431" s="11" t="s">
        <v>583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2.4</v>
      </c>
      <c r="AU1431" s="10" t="s">
        <v>142</v>
      </c>
      <c r="AV1431" s="16">
        <v>10000</v>
      </c>
      <c r="AW1431" s="16">
        <v>12000</v>
      </c>
      <c r="AX1431" s="16">
        <v>0</v>
      </c>
      <c r="AY1431" s="16">
        <v>1000</v>
      </c>
      <c r="AZ1431" s="16">
        <v>0</v>
      </c>
      <c r="BA1431" s="17">
        <v>45271</v>
      </c>
      <c r="BB1431" s="30" t="s">
        <v>175</v>
      </c>
      <c r="BC1431" s="18">
        <v>45119</v>
      </c>
      <c r="BD1431" s="17">
        <v>45473</v>
      </c>
      <c r="BE1431" s="17">
        <v>45504</v>
      </c>
      <c r="BF1431" s="17">
        <v>45245</v>
      </c>
      <c r="BG1431" s="10">
        <v>86194435</v>
      </c>
      <c r="BH1431" s="9" t="s">
        <v>1687</v>
      </c>
      <c r="BI1431" s="19">
        <v>45292</v>
      </c>
      <c r="BJ1431" s="20">
        <v>45292</v>
      </c>
      <c r="BK1431" s="16">
        <v>2100</v>
      </c>
      <c r="BL1431" s="16">
        <v>5040</v>
      </c>
      <c r="BM1431" s="9" t="s">
        <v>177</v>
      </c>
      <c r="BN1431" s="9" t="s">
        <v>470</v>
      </c>
      <c r="BO1431" s="9" t="s">
        <v>156</v>
      </c>
      <c r="BP1431" s="17">
        <v>45299</v>
      </c>
      <c r="BQ1431" s="17" t="s">
        <v>156</v>
      </c>
      <c r="BR1431" s="17">
        <v>45299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45111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>
        <v>45205</v>
      </c>
      <c r="CD1431" s="10" t="s">
        <v>156</v>
      </c>
      <c r="CE1431" s="17">
        <v>45205</v>
      </c>
      <c r="CF1431" s="17" t="s">
        <v>156</v>
      </c>
      <c r="CG1431" s="17">
        <v>45118</v>
      </c>
      <c r="CH1431" s="17" t="s">
        <v>156</v>
      </c>
      <c r="CI1431" s="16">
        <v>0</v>
      </c>
      <c r="CJ1431" s="10" t="s">
        <v>156</v>
      </c>
      <c r="CK1431" s="10" t="s">
        <v>156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45111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>
        <v>45240</v>
      </c>
      <c r="CX1431" s="10" t="s">
        <v>193</v>
      </c>
      <c r="CY1431" s="17">
        <v>45240</v>
      </c>
      <c r="CZ1431" s="17" t="s">
        <v>156</v>
      </c>
      <c r="DA1431" s="17">
        <v>45118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>
        <v>45282</v>
      </c>
      <c r="DH1431" s="10" t="s">
        <v>156</v>
      </c>
      <c r="DI1431" s="17">
        <v>45282</v>
      </c>
      <c r="DJ1431" s="17" t="s">
        <v>156</v>
      </c>
      <c r="DK1431" s="17">
        <v>45111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36</v>
      </c>
      <c r="DQ1431" s="16">
        <v>12</v>
      </c>
      <c r="DR1431" s="11">
        <v>12</v>
      </c>
      <c r="DS1431" s="16">
        <v>12</v>
      </c>
      <c r="DT1431" s="16">
        <v>0</v>
      </c>
      <c r="DU1431" s="11" t="s">
        <v>181</v>
      </c>
      <c r="DV1431" s="11" t="s">
        <v>182</v>
      </c>
      <c r="DW1431" s="27" t="s">
        <v>156</v>
      </c>
      <c r="DX1431" s="27" t="s">
        <v>156</v>
      </c>
      <c r="DY1431" s="20" t="s">
        <v>156</v>
      </c>
      <c r="DZ1431" s="16">
        <v>7</v>
      </c>
      <c r="EA1431" s="16">
        <v>0</v>
      </c>
      <c r="EB1431" s="27" t="s">
        <v>185</v>
      </c>
      <c r="EC1431" s="27" t="s">
        <v>185</v>
      </c>
      <c r="ED1431" s="27" t="s">
        <v>182</v>
      </c>
      <c r="EE1431" s="29">
        <v>45112.012569444443</v>
      </c>
      <c r="EF1431" s="28" t="s">
        <v>186</v>
      </c>
      <c r="EG1431" s="28" t="s">
        <v>156</v>
      </c>
      <c r="EH1431" s="28" t="s">
        <v>187</v>
      </c>
      <c r="EI1431" s="29">
        <v>45116.680856481478</v>
      </c>
      <c r="EJ1431" s="28" t="s">
        <v>188</v>
      </c>
      <c r="EK1431" s="28" t="s">
        <v>189</v>
      </c>
      <c r="EL1431" s="28" t="s">
        <v>190</v>
      </c>
      <c r="EM1431" s="45" t="s">
        <v>3713</v>
      </c>
      <c r="EN1431" s="46" t="str">
        <f t="shared" si="155"/>
        <v>244H014G</v>
      </c>
      <c r="EO1431" s="47">
        <f t="shared" si="156"/>
        <v>45292</v>
      </c>
      <c r="EP1431" s="47">
        <f t="shared" si="157"/>
        <v>45240</v>
      </c>
      <c r="EQ1431" s="48" t="str">
        <f t="shared" ca="1" si="158"/>
        <v>Y</v>
      </c>
      <c r="ER1431" s="49">
        <f t="shared" si="159"/>
        <v>52</v>
      </c>
      <c r="ES1431" s="50"/>
      <c r="ET1431" s="51">
        <f t="shared" si="160"/>
        <v>52</v>
      </c>
      <c r="EU1431" s="52">
        <f t="shared" si="161"/>
        <v>109200</v>
      </c>
      <c r="EV1431" s="46"/>
      <c r="EW1431" s="23" t="s">
        <v>3721</v>
      </c>
    </row>
    <row r="1432" spans="1:153" ht="14.25" customHeight="1">
      <c r="A1432" s="8">
        <v>1425</v>
      </c>
      <c r="B1432" s="9" t="s">
        <v>3316</v>
      </c>
      <c r="C1432" s="10" t="s">
        <v>142</v>
      </c>
      <c r="D1432" s="10" t="s">
        <v>143</v>
      </c>
      <c r="E1432" s="10" t="s">
        <v>142</v>
      </c>
      <c r="F1432" s="9" t="s">
        <v>144</v>
      </c>
      <c r="G1432" s="10" t="s">
        <v>572</v>
      </c>
      <c r="H1432" s="9" t="s">
        <v>573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574</v>
      </c>
      <c r="N1432" s="9" t="s">
        <v>206</v>
      </c>
      <c r="O1432" s="9" t="s">
        <v>151</v>
      </c>
      <c r="P1432" s="9" t="s">
        <v>142</v>
      </c>
      <c r="Q1432" s="9" t="s">
        <v>575</v>
      </c>
      <c r="R1432" s="9" t="s">
        <v>336</v>
      </c>
      <c r="S1432" s="9" t="s">
        <v>305</v>
      </c>
      <c r="T1432" s="9" t="s">
        <v>306</v>
      </c>
      <c r="U1432" s="9" t="s">
        <v>337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3413</v>
      </c>
      <c r="AA1432" s="9" t="s">
        <v>577</v>
      </c>
      <c r="AB1432" s="12" t="s">
        <v>578</v>
      </c>
      <c r="AC1432" s="10" t="s">
        <v>3414</v>
      </c>
      <c r="AD1432" s="9" t="s">
        <v>577</v>
      </c>
      <c r="AE1432" s="13" t="s">
        <v>578</v>
      </c>
      <c r="AF1432" s="14" t="s">
        <v>580</v>
      </c>
      <c r="AG1432" s="10" t="s">
        <v>3493</v>
      </c>
      <c r="AH1432" s="11" t="s">
        <v>582</v>
      </c>
      <c r="AI1432" s="11" t="s">
        <v>583</v>
      </c>
      <c r="AJ1432" s="10" t="s">
        <v>584</v>
      </c>
      <c r="AK1432" s="11" t="s">
        <v>583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2.4</v>
      </c>
      <c r="AU1432" s="10" t="s">
        <v>142</v>
      </c>
      <c r="AV1432" s="16">
        <v>10000</v>
      </c>
      <c r="AW1432" s="16">
        <v>12000</v>
      </c>
      <c r="AX1432" s="16">
        <v>0</v>
      </c>
      <c r="AY1432" s="16">
        <v>1000</v>
      </c>
      <c r="AZ1432" s="16">
        <v>0</v>
      </c>
      <c r="BA1432" s="17">
        <v>45271</v>
      </c>
      <c r="BB1432" s="30" t="s">
        <v>175</v>
      </c>
      <c r="BC1432" s="18">
        <v>45119</v>
      </c>
      <c r="BD1432" s="17">
        <v>45473</v>
      </c>
      <c r="BE1432" s="17">
        <v>45504</v>
      </c>
      <c r="BF1432" s="17">
        <v>45245</v>
      </c>
      <c r="BG1432" s="10">
        <v>86251120</v>
      </c>
      <c r="BH1432" s="9" t="s">
        <v>1691</v>
      </c>
      <c r="BI1432" s="19">
        <v>45292</v>
      </c>
      <c r="BJ1432" s="20">
        <v>45292</v>
      </c>
      <c r="BK1432" s="16">
        <v>520</v>
      </c>
      <c r="BL1432" s="16">
        <v>1248</v>
      </c>
      <c r="BM1432" s="9" t="s">
        <v>177</v>
      </c>
      <c r="BN1432" s="9" t="s">
        <v>470</v>
      </c>
      <c r="BO1432" s="9" t="s">
        <v>156</v>
      </c>
      <c r="BP1432" s="17">
        <v>45299</v>
      </c>
      <c r="BQ1432" s="17" t="s">
        <v>156</v>
      </c>
      <c r="BR1432" s="17">
        <v>45299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45118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>
        <v>45205</v>
      </c>
      <c r="CD1432" s="10" t="s">
        <v>156</v>
      </c>
      <c r="CE1432" s="17">
        <v>45205</v>
      </c>
      <c r="CF1432" s="17" t="s">
        <v>156</v>
      </c>
      <c r="CG1432" s="17">
        <v>45118</v>
      </c>
      <c r="CH1432" s="17" t="s">
        <v>156</v>
      </c>
      <c r="CI1432" s="16">
        <v>0</v>
      </c>
      <c r="CJ1432" s="10" t="s">
        <v>156</v>
      </c>
      <c r="CK1432" s="10" t="s">
        <v>156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45118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>
        <v>45240</v>
      </c>
      <c r="CX1432" s="10" t="s">
        <v>193</v>
      </c>
      <c r="CY1432" s="17">
        <v>45240</v>
      </c>
      <c r="CZ1432" s="17" t="s">
        <v>156</v>
      </c>
      <c r="DA1432" s="17">
        <v>45118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>
        <v>45282</v>
      </c>
      <c r="DH1432" s="10" t="s">
        <v>156</v>
      </c>
      <c r="DI1432" s="17">
        <v>45282</v>
      </c>
      <c r="DJ1432" s="17" t="s">
        <v>156</v>
      </c>
      <c r="DK1432" s="17">
        <v>45118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36</v>
      </c>
      <c r="DQ1432" s="16">
        <v>12</v>
      </c>
      <c r="DR1432" s="11">
        <v>12</v>
      </c>
      <c r="DS1432" s="16">
        <v>12</v>
      </c>
      <c r="DT1432" s="16">
        <v>0</v>
      </c>
      <c r="DU1432" s="11" t="s">
        <v>182</v>
      </c>
      <c r="DV1432" s="11" t="s">
        <v>182</v>
      </c>
      <c r="DW1432" s="27" t="s">
        <v>156</v>
      </c>
      <c r="DX1432" s="27" t="s">
        <v>156</v>
      </c>
      <c r="DY1432" s="20" t="s">
        <v>156</v>
      </c>
      <c r="DZ1432" s="16">
        <v>7</v>
      </c>
      <c r="EA1432" s="16">
        <v>0</v>
      </c>
      <c r="EB1432" s="27" t="s">
        <v>185</v>
      </c>
      <c r="EC1432" s="27" t="s">
        <v>185</v>
      </c>
      <c r="ED1432" s="27" t="s">
        <v>182</v>
      </c>
      <c r="EE1432" s="29">
        <v>45118.979675925926</v>
      </c>
      <c r="EF1432" s="28" t="s">
        <v>186</v>
      </c>
      <c r="EG1432" s="28" t="s">
        <v>156</v>
      </c>
      <c r="EH1432" s="28" t="s">
        <v>187</v>
      </c>
      <c r="EI1432" s="29">
        <v>45118.979675925926</v>
      </c>
      <c r="EJ1432" s="28" t="s">
        <v>186</v>
      </c>
      <c r="EK1432" s="28" t="s">
        <v>156</v>
      </c>
      <c r="EL1432" s="28" t="s">
        <v>187</v>
      </c>
      <c r="EM1432" s="45" t="s">
        <v>3713</v>
      </c>
      <c r="EN1432" s="46" t="str">
        <f t="shared" si="155"/>
        <v>244H014G</v>
      </c>
      <c r="EO1432" s="47">
        <f t="shared" si="156"/>
        <v>45292</v>
      </c>
      <c r="EP1432" s="47">
        <f t="shared" si="157"/>
        <v>45240</v>
      </c>
      <c r="EQ1432" s="48" t="str">
        <f t="shared" ca="1" si="158"/>
        <v>Y</v>
      </c>
      <c r="ER1432" s="49">
        <f t="shared" si="159"/>
        <v>52</v>
      </c>
      <c r="ES1432" s="50"/>
      <c r="ET1432" s="51">
        <f t="shared" si="160"/>
        <v>52</v>
      </c>
      <c r="EU1432" s="52">
        <f t="shared" si="161"/>
        <v>27040</v>
      </c>
      <c r="EV1432" s="46"/>
      <c r="EW1432" s="23" t="s">
        <v>3721</v>
      </c>
    </row>
    <row r="1433" spans="1:153" ht="14.25" customHeight="1">
      <c r="A1433" s="8">
        <v>1426</v>
      </c>
      <c r="B1433" s="9" t="s">
        <v>3316</v>
      </c>
      <c r="C1433" s="10" t="s">
        <v>142</v>
      </c>
      <c r="D1433" s="10" t="s">
        <v>143</v>
      </c>
      <c r="E1433" s="10" t="s">
        <v>142</v>
      </c>
      <c r="F1433" s="9" t="s">
        <v>144</v>
      </c>
      <c r="G1433" s="10" t="s">
        <v>572</v>
      </c>
      <c r="H1433" s="9" t="s">
        <v>573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574</v>
      </c>
      <c r="N1433" s="9" t="s">
        <v>206</v>
      </c>
      <c r="O1433" s="9" t="s">
        <v>151</v>
      </c>
      <c r="P1433" s="9" t="s">
        <v>142</v>
      </c>
      <c r="Q1433" s="9" t="s">
        <v>575</v>
      </c>
      <c r="R1433" s="9" t="s">
        <v>336</v>
      </c>
      <c r="S1433" s="9" t="s">
        <v>305</v>
      </c>
      <c r="T1433" s="9" t="s">
        <v>306</v>
      </c>
      <c r="U1433" s="9" t="s">
        <v>337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3413</v>
      </c>
      <c r="AA1433" s="9" t="s">
        <v>577</v>
      </c>
      <c r="AB1433" s="12" t="s">
        <v>578</v>
      </c>
      <c r="AC1433" s="10" t="s">
        <v>3414</v>
      </c>
      <c r="AD1433" s="9" t="s">
        <v>577</v>
      </c>
      <c r="AE1433" s="13" t="s">
        <v>578</v>
      </c>
      <c r="AF1433" s="14" t="s">
        <v>580</v>
      </c>
      <c r="AG1433" s="10" t="s">
        <v>3493</v>
      </c>
      <c r="AH1433" s="11" t="s">
        <v>582</v>
      </c>
      <c r="AI1433" s="11" t="s">
        <v>583</v>
      </c>
      <c r="AJ1433" s="10" t="s">
        <v>584</v>
      </c>
      <c r="AK1433" s="11" t="s">
        <v>583</v>
      </c>
      <c r="AL1433" s="11" t="s">
        <v>168</v>
      </c>
      <c r="AM1433" s="10" t="s">
        <v>169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2.4</v>
      </c>
      <c r="AU1433" s="10" t="s">
        <v>142</v>
      </c>
      <c r="AV1433" s="16">
        <v>10000</v>
      </c>
      <c r="AW1433" s="16">
        <v>12000</v>
      </c>
      <c r="AX1433" s="16">
        <v>0</v>
      </c>
      <c r="AY1433" s="16">
        <v>1000</v>
      </c>
      <c r="AZ1433" s="16">
        <v>0</v>
      </c>
      <c r="BA1433" s="17">
        <v>45271</v>
      </c>
      <c r="BB1433" s="30" t="s">
        <v>175</v>
      </c>
      <c r="BC1433" s="18">
        <v>45119</v>
      </c>
      <c r="BD1433" s="17">
        <v>45473</v>
      </c>
      <c r="BE1433" s="17">
        <v>45504</v>
      </c>
      <c r="BF1433" s="17">
        <v>45245</v>
      </c>
      <c r="BG1433" s="10">
        <v>86194434</v>
      </c>
      <c r="BH1433" s="9" t="s">
        <v>346</v>
      </c>
      <c r="BI1433" s="19">
        <v>45323</v>
      </c>
      <c r="BJ1433" s="20">
        <v>45348</v>
      </c>
      <c r="BK1433" s="16">
        <v>2000</v>
      </c>
      <c r="BL1433" s="16">
        <v>4800</v>
      </c>
      <c r="BM1433" s="9" t="s">
        <v>177</v>
      </c>
      <c r="BN1433" s="9" t="s">
        <v>470</v>
      </c>
      <c r="BO1433" s="9" t="s">
        <v>156</v>
      </c>
      <c r="BP1433" s="17">
        <v>45355</v>
      </c>
      <c r="BQ1433" s="17" t="s">
        <v>156</v>
      </c>
      <c r="BR1433" s="17">
        <v>45355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45111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>
        <v>45296</v>
      </c>
      <c r="CD1433" s="10" t="s">
        <v>156</v>
      </c>
      <c r="CE1433" s="17">
        <v>45296</v>
      </c>
      <c r="CF1433" s="17" t="s">
        <v>156</v>
      </c>
      <c r="CG1433" s="17">
        <v>45118</v>
      </c>
      <c r="CH1433" s="17" t="s">
        <v>156</v>
      </c>
      <c r="CI1433" s="16">
        <v>0</v>
      </c>
      <c r="CJ1433" s="10" t="s">
        <v>156</v>
      </c>
      <c r="CK1433" s="10" t="s">
        <v>156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45111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>
        <v>45324</v>
      </c>
      <c r="CX1433" s="10" t="s">
        <v>193</v>
      </c>
      <c r="CY1433" s="17">
        <v>45324</v>
      </c>
      <c r="CZ1433" s="17" t="s">
        <v>156</v>
      </c>
      <c r="DA1433" s="17">
        <v>45118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>
        <v>45338</v>
      </c>
      <c r="DH1433" s="10" t="s">
        <v>156</v>
      </c>
      <c r="DI1433" s="17">
        <v>45338</v>
      </c>
      <c r="DJ1433" s="17" t="s">
        <v>156</v>
      </c>
      <c r="DK1433" s="17">
        <v>45111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36</v>
      </c>
      <c r="DQ1433" s="16">
        <v>12</v>
      </c>
      <c r="DR1433" s="11">
        <v>12</v>
      </c>
      <c r="DS1433" s="16">
        <v>12</v>
      </c>
      <c r="DT1433" s="16">
        <v>0</v>
      </c>
      <c r="DU1433" s="11" t="s">
        <v>181</v>
      </c>
      <c r="DV1433" s="11" t="s">
        <v>182</v>
      </c>
      <c r="DW1433" s="27" t="s">
        <v>156</v>
      </c>
      <c r="DX1433" s="27" t="s">
        <v>156</v>
      </c>
      <c r="DY1433" s="20" t="s">
        <v>156</v>
      </c>
      <c r="DZ1433" s="16">
        <v>7</v>
      </c>
      <c r="EA1433" s="16">
        <v>0</v>
      </c>
      <c r="EB1433" s="27" t="s">
        <v>185</v>
      </c>
      <c r="EC1433" s="27" t="s">
        <v>185</v>
      </c>
      <c r="ED1433" s="27" t="s">
        <v>182</v>
      </c>
      <c r="EE1433" s="29">
        <v>45112.012569444443</v>
      </c>
      <c r="EF1433" s="28" t="s">
        <v>186</v>
      </c>
      <c r="EG1433" s="28" t="s">
        <v>156</v>
      </c>
      <c r="EH1433" s="28" t="s">
        <v>187</v>
      </c>
      <c r="EI1433" s="29">
        <v>45116.680856481478</v>
      </c>
      <c r="EJ1433" s="28" t="s">
        <v>188</v>
      </c>
      <c r="EK1433" s="28" t="s">
        <v>189</v>
      </c>
      <c r="EL1433" s="28" t="s">
        <v>190</v>
      </c>
      <c r="EM1433" s="45" t="s">
        <v>3713</v>
      </c>
      <c r="EN1433" s="46" t="str">
        <f t="shared" si="155"/>
        <v>244H014G</v>
      </c>
      <c r="EO1433" s="47">
        <f t="shared" si="156"/>
        <v>45348</v>
      </c>
      <c r="EP1433" s="47">
        <f t="shared" si="157"/>
        <v>45324</v>
      </c>
      <c r="EQ1433" s="48" t="str">
        <f t="shared" ca="1" si="158"/>
        <v>Y</v>
      </c>
      <c r="ER1433" s="49">
        <f t="shared" si="159"/>
        <v>24</v>
      </c>
      <c r="ES1433" s="50"/>
      <c r="ET1433" s="51">
        <f t="shared" si="160"/>
        <v>24</v>
      </c>
      <c r="EU1433" s="52">
        <f t="shared" si="161"/>
        <v>48000</v>
      </c>
      <c r="EV1433" s="46"/>
      <c r="EW1433" s="23" t="s">
        <v>3721</v>
      </c>
    </row>
    <row r="1434" spans="1:153" ht="14.25" customHeight="1">
      <c r="A1434" s="8">
        <v>1427</v>
      </c>
      <c r="B1434" s="9" t="s">
        <v>3316</v>
      </c>
      <c r="C1434" s="10" t="s">
        <v>142</v>
      </c>
      <c r="D1434" s="10" t="s">
        <v>143</v>
      </c>
      <c r="E1434" s="10" t="s">
        <v>142</v>
      </c>
      <c r="F1434" s="9" t="s">
        <v>144</v>
      </c>
      <c r="G1434" s="10" t="s">
        <v>572</v>
      </c>
      <c r="H1434" s="9" t="s">
        <v>573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574</v>
      </c>
      <c r="N1434" s="9" t="s">
        <v>206</v>
      </c>
      <c r="O1434" s="9" t="s">
        <v>151</v>
      </c>
      <c r="P1434" s="9" t="s">
        <v>142</v>
      </c>
      <c r="Q1434" s="9" t="s">
        <v>575</v>
      </c>
      <c r="R1434" s="9" t="s">
        <v>336</v>
      </c>
      <c r="S1434" s="9" t="s">
        <v>305</v>
      </c>
      <c r="T1434" s="9" t="s">
        <v>306</v>
      </c>
      <c r="U1434" s="9" t="s">
        <v>337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3413</v>
      </c>
      <c r="AA1434" s="9" t="s">
        <v>577</v>
      </c>
      <c r="AB1434" s="12" t="s">
        <v>578</v>
      </c>
      <c r="AC1434" s="10" t="s">
        <v>3414</v>
      </c>
      <c r="AD1434" s="9" t="s">
        <v>577</v>
      </c>
      <c r="AE1434" s="13" t="s">
        <v>578</v>
      </c>
      <c r="AF1434" s="14" t="s">
        <v>580</v>
      </c>
      <c r="AG1434" s="10" t="s">
        <v>3493</v>
      </c>
      <c r="AH1434" s="11" t="s">
        <v>582</v>
      </c>
      <c r="AI1434" s="11" t="s">
        <v>583</v>
      </c>
      <c r="AJ1434" s="10" t="s">
        <v>584</v>
      </c>
      <c r="AK1434" s="11" t="s">
        <v>583</v>
      </c>
      <c r="AL1434" s="11" t="s">
        <v>168</v>
      </c>
      <c r="AM1434" s="10" t="s">
        <v>169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2.4</v>
      </c>
      <c r="AU1434" s="10" t="s">
        <v>142</v>
      </c>
      <c r="AV1434" s="16">
        <v>10000</v>
      </c>
      <c r="AW1434" s="16">
        <v>12000</v>
      </c>
      <c r="AX1434" s="16">
        <v>0</v>
      </c>
      <c r="AY1434" s="16">
        <v>1000</v>
      </c>
      <c r="AZ1434" s="16">
        <v>0</v>
      </c>
      <c r="BA1434" s="17">
        <v>45271</v>
      </c>
      <c r="BB1434" s="30" t="s">
        <v>175</v>
      </c>
      <c r="BC1434" s="18">
        <v>45119</v>
      </c>
      <c r="BD1434" s="17">
        <v>45473</v>
      </c>
      <c r="BE1434" s="17">
        <v>45504</v>
      </c>
      <c r="BF1434" s="17">
        <v>45245</v>
      </c>
      <c r="BG1434" s="10">
        <v>86251121</v>
      </c>
      <c r="BH1434" s="9" t="s">
        <v>349</v>
      </c>
      <c r="BI1434" s="19">
        <v>45323</v>
      </c>
      <c r="BJ1434" s="20">
        <v>45348</v>
      </c>
      <c r="BK1434" s="16">
        <v>590</v>
      </c>
      <c r="BL1434" s="16">
        <v>1416</v>
      </c>
      <c r="BM1434" s="9" t="s">
        <v>177</v>
      </c>
      <c r="BN1434" s="9" t="s">
        <v>470</v>
      </c>
      <c r="BO1434" s="9" t="s">
        <v>156</v>
      </c>
      <c r="BP1434" s="17">
        <v>45355</v>
      </c>
      <c r="BQ1434" s="17" t="s">
        <v>156</v>
      </c>
      <c r="BR1434" s="17">
        <v>45355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45118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>
        <v>45296</v>
      </c>
      <c r="CD1434" s="10" t="s">
        <v>156</v>
      </c>
      <c r="CE1434" s="17">
        <v>45296</v>
      </c>
      <c r="CF1434" s="17" t="s">
        <v>156</v>
      </c>
      <c r="CG1434" s="17">
        <v>45118</v>
      </c>
      <c r="CH1434" s="17" t="s">
        <v>156</v>
      </c>
      <c r="CI1434" s="16">
        <v>0</v>
      </c>
      <c r="CJ1434" s="10" t="s">
        <v>156</v>
      </c>
      <c r="CK1434" s="10" t="s">
        <v>156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45118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>
        <v>45324</v>
      </c>
      <c r="CX1434" s="10" t="s">
        <v>193</v>
      </c>
      <c r="CY1434" s="17">
        <v>45324</v>
      </c>
      <c r="CZ1434" s="17" t="s">
        <v>156</v>
      </c>
      <c r="DA1434" s="17">
        <v>45118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>
        <v>45338</v>
      </c>
      <c r="DH1434" s="10" t="s">
        <v>156</v>
      </c>
      <c r="DI1434" s="17">
        <v>45338</v>
      </c>
      <c r="DJ1434" s="17" t="s">
        <v>156</v>
      </c>
      <c r="DK1434" s="17">
        <v>45118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36</v>
      </c>
      <c r="DQ1434" s="16">
        <v>12</v>
      </c>
      <c r="DR1434" s="11">
        <v>12</v>
      </c>
      <c r="DS1434" s="16">
        <v>12</v>
      </c>
      <c r="DT1434" s="16">
        <v>0</v>
      </c>
      <c r="DU1434" s="11" t="s">
        <v>182</v>
      </c>
      <c r="DV1434" s="11" t="s">
        <v>182</v>
      </c>
      <c r="DW1434" s="27" t="s">
        <v>156</v>
      </c>
      <c r="DX1434" s="27" t="s">
        <v>156</v>
      </c>
      <c r="DY1434" s="20" t="s">
        <v>156</v>
      </c>
      <c r="DZ1434" s="16">
        <v>7</v>
      </c>
      <c r="EA1434" s="16">
        <v>0</v>
      </c>
      <c r="EB1434" s="27" t="s">
        <v>185</v>
      </c>
      <c r="EC1434" s="27" t="s">
        <v>185</v>
      </c>
      <c r="ED1434" s="27" t="s">
        <v>182</v>
      </c>
      <c r="EE1434" s="29">
        <v>45118.979675925926</v>
      </c>
      <c r="EF1434" s="28" t="s">
        <v>186</v>
      </c>
      <c r="EG1434" s="28" t="s">
        <v>156</v>
      </c>
      <c r="EH1434" s="28" t="s">
        <v>187</v>
      </c>
      <c r="EI1434" s="29">
        <v>45118.979675925926</v>
      </c>
      <c r="EJ1434" s="28" t="s">
        <v>186</v>
      </c>
      <c r="EK1434" s="28" t="s">
        <v>156</v>
      </c>
      <c r="EL1434" s="28" t="s">
        <v>187</v>
      </c>
      <c r="EM1434" s="45" t="s">
        <v>3713</v>
      </c>
      <c r="EN1434" s="46" t="str">
        <f t="shared" si="155"/>
        <v>244H014G</v>
      </c>
      <c r="EO1434" s="47">
        <f t="shared" si="156"/>
        <v>45348</v>
      </c>
      <c r="EP1434" s="47">
        <f t="shared" si="157"/>
        <v>45324</v>
      </c>
      <c r="EQ1434" s="48" t="str">
        <f t="shared" ca="1" si="158"/>
        <v>Y</v>
      </c>
      <c r="ER1434" s="49">
        <f t="shared" si="159"/>
        <v>24</v>
      </c>
      <c r="ES1434" s="50"/>
      <c r="ET1434" s="51">
        <f t="shared" si="160"/>
        <v>24</v>
      </c>
      <c r="EU1434" s="52">
        <f t="shared" si="161"/>
        <v>14160</v>
      </c>
      <c r="EV1434" s="46"/>
      <c r="EW1434" s="23" t="s">
        <v>3721</v>
      </c>
    </row>
    <row r="1435" spans="1:153" ht="14.25" hidden="1" customHeight="1">
      <c r="A1435" s="8">
        <v>1428</v>
      </c>
      <c r="B1435" s="9" t="s">
        <v>3316</v>
      </c>
      <c r="C1435" s="10" t="s">
        <v>142</v>
      </c>
      <c r="D1435" s="10" t="s">
        <v>143</v>
      </c>
      <c r="E1435" s="10" t="s">
        <v>142</v>
      </c>
      <c r="F1435" s="9" t="s">
        <v>144</v>
      </c>
      <c r="G1435" s="10" t="s">
        <v>572</v>
      </c>
      <c r="H1435" s="9" t="s">
        <v>573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574</v>
      </c>
      <c r="N1435" s="9" t="s">
        <v>206</v>
      </c>
      <c r="O1435" s="9" t="s">
        <v>151</v>
      </c>
      <c r="P1435" s="9" t="s">
        <v>142</v>
      </c>
      <c r="Q1435" s="9" t="s">
        <v>575</v>
      </c>
      <c r="R1435" s="9" t="s">
        <v>336</v>
      </c>
      <c r="S1435" s="9" t="s">
        <v>305</v>
      </c>
      <c r="T1435" s="9" t="s">
        <v>306</v>
      </c>
      <c r="U1435" s="9" t="s">
        <v>337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3413</v>
      </c>
      <c r="AA1435" s="9" t="s">
        <v>577</v>
      </c>
      <c r="AB1435" s="12" t="s">
        <v>578</v>
      </c>
      <c r="AC1435" s="10" t="s">
        <v>3414</v>
      </c>
      <c r="AD1435" s="9" t="s">
        <v>577</v>
      </c>
      <c r="AE1435" s="13" t="s">
        <v>578</v>
      </c>
      <c r="AF1435" s="14" t="s">
        <v>580</v>
      </c>
      <c r="AG1435" s="10" t="s">
        <v>3493</v>
      </c>
      <c r="AH1435" s="11" t="s">
        <v>582</v>
      </c>
      <c r="AI1435" s="11" t="s">
        <v>583</v>
      </c>
      <c r="AJ1435" s="10" t="s">
        <v>584</v>
      </c>
      <c r="AK1435" s="11" t="s">
        <v>583</v>
      </c>
      <c r="AL1435" s="11" t="s">
        <v>168</v>
      </c>
      <c r="AM1435" s="10" t="s">
        <v>169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2.4</v>
      </c>
      <c r="AU1435" s="10" t="s">
        <v>142</v>
      </c>
      <c r="AV1435" s="16">
        <v>10000</v>
      </c>
      <c r="AW1435" s="16">
        <v>12000</v>
      </c>
      <c r="AX1435" s="16">
        <v>0</v>
      </c>
      <c r="AY1435" s="16">
        <v>1000</v>
      </c>
      <c r="AZ1435" s="16">
        <v>0</v>
      </c>
      <c r="BA1435" s="17">
        <v>45271</v>
      </c>
      <c r="BB1435" s="30" t="s">
        <v>246</v>
      </c>
      <c r="BC1435" s="18" t="s">
        <v>156</v>
      </c>
      <c r="BD1435" s="17">
        <v>45473</v>
      </c>
      <c r="BE1435" s="17">
        <v>45504</v>
      </c>
      <c r="BF1435" s="17">
        <v>45245</v>
      </c>
      <c r="BG1435" s="10">
        <v>86194432</v>
      </c>
      <c r="BH1435" s="9" t="s">
        <v>258</v>
      </c>
      <c r="BI1435" s="19">
        <v>45352</v>
      </c>
      <c r="BJ1435" s="20">
        <v>45376</v>
      </c>
      <c r="BK1435" s="16">
        <v>2000</v>
      </c>
      <c r="BL1435" s="16">
        <v>4800</v>
      </c>
      <c r="BM1435" s="9" t="s">
        <v>177</v>
      </c>
      <c r="BN1435" s="9" t="s">
        <v>226</v>
      </c>
      <c r="BO1435" s="9" t="s">
        <v>156</v>
      </c>
      <c r="BP1435" s="17">
        <v>45389</v>
      </c>
      <c r="BQ1435" s="17" t="s">
        <v>156</v>
      </c>
      <c r="BR1435" s="17">
        <v>45389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45111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>
        <v>45331</v>
      </c>
      <c r="CD1435" s="10" t="s">
        <v>156</v>
      </c>
      <c r="CE1435" s="17">
        <v>45331</v>
      </c>
      <c r="CF1435" s="17" t="s">
        <v>156</v>
      </c>
      <c r="CG1435" s="17">
        <v>45111</v>
      </c>
      <c r="CH1435" s="17" t="s">
        <v>156</v>
      </c>
      <c r="CI1435" s="16">
        <v>0</v>
      </c>
      <c r="CJ1435" s="10" t="s">
        <v>156</v>
      </c>
      <c r="CK1435" s="10" t="s">
        <v>156</v>
      </c>
      <c r="CL1435" s="18">
        <v>45275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45111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 t="s">
        <v>156</v>
      </c>
      <c r="CX1435" s="10" t="s">
        <v>193</v>
      </c>
      <c r="CY1435" s="17" t="s">
        <v>156</v>
      </c>
      <c r="CZ1435" s="17" t="s">
        <v>156</v>
      </c>
      <c r="DA1435" s="17">
        <v>45111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 t="s">
        <v>156</v>
      </c>
      <c r="DH1435" s="10" t="s">
        <v>156</v>
      </c>
      <c r="DI1435" s="17" t="s">
        <v>156</v>
      </c>
      <c r="DJ1435" s="17" t="s">
        <v>156</v>
      </c>
      <c r="DK1435" s="17">
        <v>45111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36</v>
      </c>
      <c r="DQ1435" s="16">
        <v>12</v>
      </c>
      <c r="DR1435" s="11">
        <v>12</v>
      </c>
      <c r="DS1435" s="16">
        <v>12</v>
      </c>
      <c r="DT1435" s="16">
        <v>0</v>
      </c>
      <c r="DU1435" s="11" t="s">
        <v>181</v>
      </c>
      <c r="DV1435" s="11" t="s">
        <v>182</v>
      </c>
      <c r="DW1435" s="27" t="s">
        <v>156</v>
      </c>
      <c r="DX1435" s="27" t="s">
        <v>156</v>
      </c>
      <c r="DY1435" s="20" t="s">
        <v>3437</v>
      </c>
      <c r="DZ1435" s="16">
        <v>7</v>
      </c>
      <c r="EA1435" s="16">
        <v>0</v>
      </c>
      <c r="EB1435" s="27" t="s">
        <v>185</v>
      </c>
      <c r="EC1435" s="27" t="s">
        <v>185</v>
      </c>
      <c r="ED1435" s="27" t="s">
        <v>182</v>
      </c>
      <c r="EE1435" s="29">
        <v>45112.012569444443</v>
      </c>
      <c r="EF1435" s="28" t="s">
        <v>186</v>
      </c>
      <c r="EG1435" s="28" t="s">
        <v>156</v>
      </c>
      <c r="EH1435" s="28" t="s">
        <v>187</v>
      </c>
      <c r="EI1435" s="29">
        <v>45116.680856481478</v>
      </c>
      <c r="EJ1435" s="28" t="s">
        <v>188</v>
      </c>
      <c r="EK1435" s="28" t="s">
        <v>189</v>
      </c>
      <c r="EL1435" s="28" t="s">
        <v>190</v>
      </c>
      <c r="EM1435" s="45"/>
      <c r="EN1435" s="46" t="str">
        <f t="shared" si="155"/>
        <v>244H014G</v>
      </c>
      <c r="EO1435" s="47">
        <f t="shared" si="156"/>
        <v>45382</v>
      </c>
      <c r="EP1435" s="47" t="str">
        <f t="shared" si="157"/>
        <v/>
      </c>
      <c r="EQ1435" s="48" t="str">
        <f t="shared" ca="1" si="158"/>
        <v>Y</v>
      </c>
      <c r="ER1435" s="49" t="str">
        <f t="shared" si="159"/>
        <v/>
      </c>
      <c r="ES1435" s="50"/>
      <c r="ET1435" s="51" t="str">
        <f t="shared" si="160"/>
        <v/>
      </c>
      <c r="EU1435" s="52" t="str">
        <f t="shared" si="161"/>
        <v/>
      </c>
      <c r="EV1435" s="46"/>
      <c r="EW1435" s="23" t="s">
        <v>3717</v>
      </c>
    </row>
    <row r="1436" spans="1:153" ht="14.25" customHeight="1">
      <c r="A1436" s="8">
        <v>1429</v>
      </c>
      <c r="B1436" s="9" t="s">
        <v>3316</v>
      </c>
      <c r="C1436" s="10" t="s">
        <v>142</v>
      </c>
      <c r="D1436" s="10" t="s">
        <v>143</v>
      </c>
      <c r="E1436" s="10" t="s">
        <v>142</v>
      </c>
      <c r="F1436" s="9" t="s">
        <v>144</v>
      </c>
      <c r="G1436" s="10" t="s">
        <v>572</v>
      </c>
      <c r="H1436" s="9" t="s">
        <v>573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574</v>
      </c>
      <c r="N1436" s="9" t="s">
        <v>206</v>
      </c>
      <c r="O1436" s="9" t="s">
        <v>151</v>
      </c>
      <c r="P1436" s="9" t="s">
        <v>142</v>
      </c>
      <c r="Q1436" s="9" t="s">
        <v>575</v>
      </c>
      <c r="R1436" s="9" t="s">
        <v>336</v>
      </c>
      <c r="S1436" s="9" t="s">
        <v>305</v>
      </c>
      <c r="T1436" s="9" t="s">
        <v>306</v>
      </c>
      <c r="U1436" s="9" t="s">
        <v>337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3413</v>
      </c>
      <c r="AA1436" s="9" t="s">
        <v>577</v>
      </c>
      <c r="AB1436" s="12" t="s">
        <v>578</v>
      </c>
      <c r="AC1436" s="10" t="s">
        <v>3414</v>
      </c>
      <c r="AD1436" s="9" t="s">
        <v>577</v>
      </c>
      <c r="AE1436" s="13" t="s">
        <v>578</v>
      </c>
      <c r="AF1436" s="14" t="s">
        <v>580</v>
      </c>
      <c r="AG1436" s="10" t="s">
        <v>3497</v>
      </c>
      <c r="AH1436" s="11" t="s">
        <v>592</v>
      </c>
      <c r="AI1436" s="11" t="s">
        <v>593</v>
      </c>
      <c r="AJ1436" s="10" t="s">
        <v>594</v>
      </c>
      <c r="AK1436" s="11" t="s">
        <v>593</v>
      </c>
      <c r="AL1436" s="11" t="s">
        <v>168</v>
      </c>
      <c r="AM1436" s="10" t="s">
        <v>169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2.4</v>
      </c>
      <c r="AU1436" s="10" t="s">
        <v>206</v>
      </c>
      <c r="AV1436" s="16">
        <v>2000</v>
      </c>
      <c r="AW1436" s="16">
        <v>2400</v>
      </c>
      <c r="AX1436" s="16">
        <v>0</v>
      </c>
      <c r="AY1436" s="16">
        <v>0</v>
      </c>
      <c r="AZ1436" s="16">
        <v>0</v>
      </c>
      <c r="BA1436" s="17">
        <v>45271</v>
      </c>
      <c r="BB1436" s="30" t="s">
        <v>175</v>
      </c>
      <c r="BC1436" s="18">
        <v>45119</v>
      </c>
      <c r="BD1436" s="17">
        <v>45473</v>
      </c>
      <c r="BE1436" s="17">
        <v>45504</v>
      </c>
      <c r="BF1436" s="17">
        <v>45245</v>
      </c>
      <c r="BG1436" s="10">
        <v>85974216</v>
      </c>
      <c r="BH1436" s="9" t="s">
        <v>414</v>
      </c>
      <c r="BI1436" s="19">
        <v>45200</v>
      </c>
      <c r="BJ1436" s="20">
        <v>45201</v>
      </c>
      <c r="BK1436" s="16">
        <v>1020</v>
      </c>
      <c r="BL1436" s="16">
        <v>2448</v>
      </c>
      <c r="BM1436" s="9" t="s">
        <v>177</v>
      </c>
      <c r="BN1436" s="9" t="s">
        <v>436</v>
      </c>
      <c r="BO1436" s="9" t="s">
        <v>635</v>
      </c>
      <c r="BP1436" s="17">
        <v>45250</v>
      </c>
      <c r="BQ1436" s="17" t="s">
        <v>156</v>
      </c>
      <c r="BR1436" s="17">
        <v>45250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45092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>
        <v>45105</v>
      </c>
      <c r="CD1436" s="10" t="s">
        <v>156</v>
      </c>
      <c r="CE1436" s="17" t="s">
        <v>156</v>
      </c>
      <c r="CF1436" s="17" t="s">
        <v>156</v>
      </c>
      <c r="CG1436" s="17">
        <v>45092</v>
      </c>
      <c r="CH1436" s="17">
        <v>45106</v>
      </c>
      <c r="CI1436" s="16">
        <v>1000</v>
      </c>
      <c r="CJ1436" s="10" t="s">
        <v>3498</v>
      </c>
      <c r="CK1436" s="10" t="s">
        <v>661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45092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>
        <v>45114</v>
      </c>
      <c r="CX1436" s="10" t="s">
        <v>193</v>
      </c>
      <c r="CY1436" s="17" t="s">
        <v>156</v>
      </c>
      <c r="CZ1436" s="17" t="s">
        <v>156</v>
      </c>
      <c r="DA1436" s="17">
        <v>45092</v>
      </c>
      <c r="DB1436" s="17">
        <v>45112</v>
      </c>
      <c r="DC1436" s="16">
        <v>1020</v>
      </c>
      <c r="DD1436" s="10" t="s">
        <v>3499</v>
      </c>
      <c r="DE1436" s="10" t="s">
        <v>659</v>
      </c>
      <c r="DF1436" s="18" t="s">
        <v>156</v>
      </c>
      <c r="DG1436" s="17">
        <v>45146</v>
      </c>
      <c r="DH1436" s="10" t="s">
        <v>156</v>
      </c>
      <c r="DI1436" s="17" t="s">
        <v>156</v>
      </c>
      <c r="DJ1436" s="17" t="s">
        <v>156</v>
      </c>
      <c r="DK1436" s="17">
        <v>45092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36</v>
      </c>
      <c r="DQ1436" s="16">
        <v>12</v>
      </c>
      <c r="DR1436" s="11">
        <v>12</v>
      </c>
      <c r="DS1436" s="16">
        <v>12</v>
      </c>
      <c r="DT1436" s="16">
        <v>0</v>
      </c>
      <c r="DU1436" s="11" t="s">
        <v>181</v>
      </c>
      <c r="DV1436" s="11" t="s">
        <v>182</v>
      </c>
      <c r="DW1436" s="27" t="s">
        <v>156</v>
      </c>
      <c r="DX1436" s="27" t="s">
        <v>156</v>
      </c>
      <c r="DY1436" s="20" t="s">
        <v>3496</v>
      </c>
      <c r="DZ1436" s="16">
        <v>7</v>
      </c>
      <c r="EA1436" s="16">
        <v>0</v>
      </c>
      <c r="EB1436" s="27" t="s">
        <v>185</v>
      </c>
      <c r="EC1436" s="27" t="s">
        <v>185</v>
      </c>
      <c r="ED1436" s="27" t="s">
        <v>182</v>
      </c>
      <c r="EE1436" s="29">
        <v>45093.030046296299</v>
      </c>
      <c r="EF1436" s="28" t="s">
        <v>186</v>
      </c>
      <c r="EG1436" s="28" t="s">
        <v>156</v>
      </c>
      <c r="EH1436" s="28" t="s">
        <v>187</v>
      </c>
      <c r="EI1436" s="29">
        <v>45118.819201388891</v>
      </c>
      <c r="EJ1436" s="28" t="s">
        <v>197</v>
      </c>
      <c r="EK1436" s="28" t="s">
        <v>156</v>
      </c>
      <c r="EL1436" s="28" t="s">
        <v>198</v>
      </c>
      <c r="EM1436" s="45" t="s">
        <v>3713</v>
      </c>
      <c r="EN1436" s="46" t="str">
        <f t="shared" si="155"/>
        <v>244H014H</v>
      </c>
      <c r="EO1436" s="47">
        <f t="shared" si="156"/>
        <v>45243</v>
      </c>
      <c r="EP1436" s="47">
        <f t="shared" si="157"/>
        <v>45114</v>
      </c>
      <c r="EQ1436" s="48" t="str">
        <f t="shared" ca="1" si="158"/>
        <v>Past</v>
      </c>
      <c r="ER1436" s="49">
        <f t="shared" si="159"/>
        <v>129</v>
      </c>
      <c r="ES1436" s="50"/>
      <c r="ET1436" s="51">
        <f t="shared" si="160"/>
        <v>129</v>
      </c>
      <c r="EU1436" s="52">
        <f t="shared" si="161"/>
        <v>131580</v>
      </c>
      <c r="EV1436" s="46"/>
      <c r="EW1436" s="23" t="s">
        <v>3714</v>
      </c>
    </row>
    <row r="1437" spans="1:153" ht="14.25" customHeight="1">
      <c r="A1437" s="8">
        <v>1430</v>
      </c>
      <c r="B1437" s="9" t="s">
        <v>3316</v>
      </c>
      <c r="C1437" s="10" t="s">
        <v>142</v>
      </c>
      <c r="D1437" s="10" t="s">
        <v>143</v>
      </c>
      <c r="E1437" s="10" t="s">
        <v>142</v>
      </c>
      <c r="F1437" s="9" t="s">
        <v>144</v>
      </c>
      <c r="G1437" s="10" t="s">
        <v>572</v>
      </c>
      <c r="H1437" s="9" t="s">
        <v>573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574</v>
      </c>
      <c r="N1437" s="9" t="s">
        <v>206</v>
      </c>
      <c r="O1437" s="9" t="s">
        <v>151</v>
      </c>
      <c r="P1437" s="9" t="s">
        <v>142</v>
      </c>
      <c r="Q1437" s="9" t="s">
        <v>575</v>
      </c>
      <c r="R1437" s="9" t="s">
        <v>336</v>
      </c>
      <c r="S1437" s="9" t="s">
        <v>305</v>
      </c>
      <c r="T1437" s="9" t="s">
        <v>306</v>
      </c>
      <c r="U1437" s="9" t="s">
        <v>337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3413</v>
      </c>
      <c r="AA1437" s="9" t="s">
        <v>577</v>
      </c>
      <c r="AB1437" s="12" t="s">
        <v>578</v>
      </c>
      <c r="AC1437" s="10" t="s">
        <v>3414</v>
      </c>
      <c r="AD1437" s="9" t="s">
        <v>577</v>
      </c>
      <c r="AE1437" s="13" t="s">
        <v>578</v>
      </c>
      <c r="AF1437" s="14" t="s">
        <v>580</v>
      </c>
      <c r="AG1437" s="10" t="s">
        <v>3497</v>
      </c>
      <c r="AH1437" s="11" t="s">
        <v>592</v>
      </c>
      <c r="AI1437" s="11" t="s">
        <v>593</v>
      </c>
      <c r="AJ1437" s="10" t="s">
        <v>594</v>
      </c>
      <c r="AK1437" s="11" t="s">
        <v>593</v>
      </c>
      <c r="AL1437" s="11" t="s">
        <v>168</v>
      </c>
      <c r="AM1437" s="10" t="s">
        <v>169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2.4</v>
      </c>
      <c r="AU1437" s="10" t="s">
        <v>206</v>
      </c>
      <c r="AV1437" s="16">
        <v>2000</v>
      </c>
      <c r="AW1437" s="16">
        <v>2400</v>
      </c>
      <c r="AX1437" s="16">
        <v>0</v>
      </c>
      <c r="AY1437" s="16">
        <v>0</v>
      </c>
      <c r="AZ1437" s="16">
        <v>0</v>
      </c>
      <c r="BA1437" s="17">
        <v>45271</v>
      </c>
      <c r="BB1437" s="30" t="s">
        <v>175</v>
      </c>
      <c r="BC1437" s="18">
        <v>45119</v>
      </c>
      <c r="BD1437" s="17">
        <v>45473</v>
      </c>
      <c r="BE1437" s="17">
        <v>45504</v>
      </c>
      <c r="BF1437" s="17">
        <v>45245</v>
      </c>
      <c r="BG1437" s="10">
        <v>86195451</v>
      </c>
      <c r="BH1437" s="9" t="s">
        <v>319</v>
      </c>
      <c r="BI1437" s="19">
        <v>45323</v>
      </c>
      <c r="BJ1437" s="20">
        <v>45348</v>
      </c>
      <c r="BK1437" s="16">
        <v>1000</v>
      </c>
      <c r="BL1437" s="16">
        <v>2400</v>
      </c>
      <c r="BM1437" s="9" t="s">
        <v>177</v>
      </c>
      <c r="BN1437" s="9" t="s">
        <v>470</v>
      </c>
      <c r="BO1437" s="9" t="s">
        <v>156</v>
      </c>
      <c r="BP1437" s="17">
        <v>45355</v>
      </c>
      <c r="BQ1437" s="17" t="s">
        <v>156</v>
      </c>
      <c r="BR1437" s="17">
        <v>45355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45111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>
        <v>45261</v>
      </c>
      <c r="CD1437" s="10" t="s">
        <v>156</v>
      </c>
      <c r="CE1437" s="17">
        <v>45261</v>
      </c>
      <c r="CF1437" s="17" t="s">
        <v>156</v>
      </c>
      <c r="CG1437" s="17">
        <v>45118</v>
      </c>
      <c r="CH1437" s="17" t="s">
        <v>156</v>
      </c>
      <c r="CI1437" s="16">
        <v>0</v>
      </c>
      <c r="CJ1437" s="10" t="s">
        <v>156</v>
      </c>
      <c r="CK1437" s="10" t="s">
        <v>156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45111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>
        <v>45324</v>
      </c>
      <c r="CX1437" s="10" t="s">
        <v>193</v>
      </c>
      <c r="CY1437" s="17">
        <v>45324</v>
      </c>
      <c r="CZ1437" s="17" t="s">
        <v>156</v>
      </c>
      <c r="DA1437" s="17">
        <v>45118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>
        <v>45338</v>
      </c>
      <c r="DH1437" s="10" t="s">
        <v>156</v>
      </c>
      <c r="DI1437" s="17">
        <v>45338</v>
      </c>
      <c r="DJ1437" s="17" t="s">
        <v>156</v>
      </c>
      <c r="DK1437" s="17">
        <v>45111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36</v>
      </c>
      <c r="DQ1437" s="16">
        <v>12</v>
      </c>
      <c r="DR1437" s="11">
        <v>12</v>
      </c>
      <c r="DS1437" s="16">
        <v>12</v>
      </c>
      <c r="DT1437" s="16">
        <v>0</v>
      </c>
      <c r="DU1437" s="11" t="s">
        <v>181</v>
      </c>
      <c r="DV1437" s="11" t="s">
        <v>182</v>
      </c>
      <c r="DW1437" s="27" t="s">
        <v>156</v>
      </c>
      <c r="DX1437" s="27" t="s">
        <v>156</v>
      </c>
      <c r="DY1437" s="20" t="s">
        <v>156</v>
      </c>
      <c r="DZ1437" s="16">
        <v>7</v>
      </c>
      <c r="EA1437" s="16">
        <v>0</v>
      </c>
      <c r="EB1437" s="27" t="s">
        <v>185</v>
      </c>
      <c r="EC1437" s="27" t="s">
        <v>185</v>
      </c>
      <c r="ED1437" s="27" t="s">
        <v>182</v>
      </c>
      <c r="EE1437" s="29">
        <v>45112.012569444443</v>
      </c>
      <c r="EF1437" s="28" t="s">
        <v>186</v>
      </c>
      <c r="EG1437" s="28" t="s">
        <v>156</v>
      </c>
      <c r="EH1437" s="28" t="s">
        <v>187</v>
      </c>
      <c r="EI1437" s="29">
        <v>45116.680856481478</v>
      </c>
      <c r="EJ1437" s="28" t="s">
        <v>188</v>
      </c>
      <c r="EK1437" s="28" t="s">
        <v>189</v>
      </c>
      <c r="EL1437" s="28" t="s">
        <v>190</v>
      </c>
      <c r="EM1437" s="45" t="s">
        <v>3713</v>
      </c>
      <c r="EN1437" s="46" t="str">
        <f t="shared" si="155"/>
        <v>244H014H</v>
      </c>
      <c r="EO1437" s="47">
        <f t="shared" si="156"/>
        <v>45348</v>
      </c>
      <c r="EP1437" s="47">
        <f t="shared" si="157"/>
        <v>45324</v>
      </c>
      <c r="EQ1437" s="48" t="str">
        <f t="shared" ca="1" si="158"/>
        <v>Y</v>
      </c>
      <c r="ER1437" s="49">
        <f t="shared" si="159"/>
        <v>24</v>
      </c>
      <c r="ES1437" s="50"/>
      <c r="ET1437" s="51">
        <f t="shared" si="160"/>
        <v>24</v>
      </c>
      <c r="EU1437" s="52">
        <f t="shared" si="161"/>
        <v>24000</v>
      </c>
      <c r="EV1437" s="46"/>
      <c r="EW1437" s="23" t="s">
        <v>3721</v>
      </c>
    </row>
    <row r="1438" spans="1:153" ht="14.25" hidden="1" customHeight="1">
      <c r="A1438" s="8">
        <v>1431</v>
      </c>
      <c r="B1438" s="9" t="s">
        <v>3316</v>
      </c>
      <c r="C1438" s="10" t="s">
        <v>142</v>
      </c>
      <c r="D1438" s="10" t="s">
        <v>143</v>
      </c>
      <c r="E1438" s="10" t="s">
        <v>142</v>
      </c>
      <c r="F1438" s="9" t="s">
        <v>144</v>
      </c>
      <c r="G1438" s="10" t="s">
        <v>572</v>
      </c>
      <c r="H1438" s="9" t="s">
        <v>573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574</v>
      </c>
      <c r="N1438" s="9" t="s">
        <v>206</v>
      </c>
      <c r="O1438" s="9" t="s">
        <v>151</v>
      </c>
      <c r="P1438" s="9" t="s">
        <v>142</v>
      </c>
      <c r="Q1438" s="9" t="s">
        <v>575</v>
      </c>
      <c r="R1438" s="9" t="s">
        <v>336</v>
      </c>
      <c r="S1438" s="9" t="s">
        <v>305</v>
      </c>
      <c r="T1438" s="9" t="s">
        <v>306</v>
      </c>
      <c r="U1438" s="9" t="s">
        <v>337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3413</v>
      </c>
      <c r="AA1438" s="9" t="s">
        <v>577</v>
      </c>
      <c r="AB1438" s="12" t="s">
        <v>578</v>
      </c>
      <c r="AC1438" s="10" t="s">
        <v>3414</v>
      </c>
      <c r="AD1438" s="9" t="s">
        <v>577</v>
      </c>
      <c r="AE1438" s="13" t="s">
        <v>578</v>
      </c>
      <c r="AF1438" s="14" t="s">
        <v>580</v>
      </c>
      <c r="AG1438" s="10" t="s">
        <v>3497</v>
      </c>
      <c r="AH1438" s="11" t="s">
        <v>592</v>
      </c>
      <c r="AI1438" s="11" t="s">
        <v>593</v>
      </c>
      <c r="AJ1438" s="10" t="s">
        <v>594</v>
      </c>
      <c r="AK1438" s="11" t="s">
        <v>593</v>
      </c>
      <c r="AL1438" s="11" t="s">
        <v>168</v>
      </c>
      <c r="AM1438" s="10" t="s">
        <v>169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2.4</v>
      </c>
      <c r="AU1438" s="10" t="s">
        <v>206</v>
      </c>
      <c r="AV1438" s="16">
        <v>2000</v>
      </c>
      <c r="AW1438" s="16">
        <v>2400</v>
      </c>
      <c r="AX1438" s="16">
        <v>0</v>
      </c>
      <c r="AY1438" s="16">
        <v>0</v>
      </c>
      <c r="AZ1438" s="16">
        <v>0</v>
      </c>
      <c r="BA1438" s="17">
        <v>45271</v>
      </c>
      <c r="BB1438" s="30" t="s">
        <v>246</v>
      </c>
      <c r="BC1438" s="18" t="s">
        <v>156</v>
      </c>
      <c r="BD1438" s="17">
        <v>45473</v>
      </c>
      <c r="BE1438" s="17">
        <v>45504</v>
      </c>
      <c r="BF1438" s="17">
        <v>45245</v>
      </c>
      <c r="BG1438" s="10">
        <v>86195450</v>
      </c>
      <c r="BH1438" s="9" t="s">
        <v>321</v>
      </c>
      <c r="BI1438" s="19">
        <v>45323</v>
      </c>
      <c r="BJ1438" s="20">
        <v>45348</v>
      </c>
      <c r="BK1438" s="16">
        <v>400</v>
      </c>
      <c r="BL1438" s="16">
        <v>960</v>
      </c>
      <c r="BM1438" s="9" t="s">
        <v>177</v>
      </c>
      <c r="BN1438" s="9" t="s">
        <v>226</v>
      </c>
      <c r="BO1438" s="9" t="s">
        <v>156</v>
      </c>
      <c r="BP1438" s="17">
        <v>45361</v>
      </c>
      <c r="BQ1438" s="17" t="s">
        <v>156</v>
      </c>
      <c r="BR1438" s="17">
        <v>45361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45111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>
        <v>45268</v>
      </c>
      <c r="CD1438" s="10" t="s">
        <v>156</v>
      </c>
      <c r="CE1438" s="17">
        <v>45268</v>
      </c>
      <c r="CF1438" s="17" t="s">
        <v>156</v>
      </c>
      <c r="CG1438" s="17">
        <v>45111</v>
      </c>
      <c r="CH1438" s="17" t="s">
        <v>156</v>
      </c>
      <c r="CI1438" s="16">
        <v>0</v>
      </c>
      <c r="CJ1438" s="10" t="s">
        <v>156</v>
      </c>
      <c r="CK1438" s="10" t="s">
        <v>156</v>
      </c>
      <c r="CL1438" s="18">
        <v>45275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45111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 t="s">
        <v>156</v>
      </c>
      <c r="CX1438" s="10" t="s">
        <v>193</v>
      </c>
      <c r="CY1438" s="17" t="s">
        <v>156</v>
      </c>
      <c r="CZ1438" s="17" t="s">
        <v>156</v>
      </c>
      <c r="DA1438" s="17">
        <v>45111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 t="s">
        <v>156</v>
      </c>
      <c r="DH1438" s="10" t="s">
        <v>156</v>
      </c>
      <c r="DI1438" s="17" t="s">
        <v>156</v>
      </c>
      <c r="DJ1438" s="17" t="s">
        <v>156</v>
      </c>
      <c r="DK1438" s="17">
        <v>45111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36</v>
      </c>
      <c r="DQ1438" s="16">
        <v>12</v>
      </c>
      <c r="DR1438" s="11">
        <v>12</v>
      </c>
      <c r="DS1438" s="16">
        <v>12</v>
      </c>
      <c r="DT1438" s="16">
        <v>0</v>
      </c>
      <c r="DU1438" s="11" t="s">
        <v>181</v>
      </c>
      <c r="DV1438" s="11" t="s">
        <v>182</v>
      </c>
      <c r="DW1438" s="27" t="s">
        <v>156</v>
      </c>
      <c r="DX1438" s="27" t="s">
        <v>156</v>
      </c>
      <c r="DY1438" s="20" t="s">
        <v>3328</v>
      </c>
      <c r="DZ1438" s="16">
        <v>7</v>
      </c>
      <c r="EA1438" s="16">
        <v>0</v>
      </c>
      <c r="EB1438" s="27" t="s">
        <v>185</v>
      </c>
      <c r="EC1438" s="27" t="s">
        <v>185</v>
      </c>
      <c r="ED1438" s="27" t="s">
        <v>182</v>
      </c>
      <c r="EE1438" s="29">
        <v>45112.012569444443</v>
      </c>
      <c r="EF1438" s="28" t="s">
        <v>186</v>
      </c>
      <c r="EG1438" s="28" t="s">
        <v>156</v>
      </c>
      <c r="EH1438" s="28" t="s">
        <v>187</v>
      </c>
      <c r="EI1438" s="29">
        <v>45116.680856481478</v>
      </c>
      <c r="EJ1438" s="28" t="s">
        <v>188</v>
      </c>
      <c r="EK1438" s="28" t="s">
        <v>189</v>
      </c>
      <c r="EL1438" s="28" t="s">
        <v>190</v>
      </c>
      <c r="EM1438" s="45"/>
      <c r="EN1438" s="46" t="str">
        <f t="shared" si="155"/>
        <v>244H014H</v>
      </c>
      <c r="EO1438" s="47">
        <f t="shared" si="156"/>
        <v>45354</v>
      </c>
      <c r="EP1438" s="47" t="str">
        <f t="shared" si="157"/>
        <v/>
      </c>
      <c r="EQ1438" s="48" t="str">
        <f t="shared" ca="1" si="158"/>
        <v>Y</v>
      </c>
      <c r="ER1438" s="49" t="str">
        <f t="shared" si="159"/>
        <v/>
      </c>
      <c r="ES1438" s="50"/>
      <c r="ET1438" s="51" t="str">
        <f t="shared" si="160"/>
        <v/>
      </c>
      <c r="EU1438" s="52" t="str">
        <f t="shared" si="161"/>
        <v/>
      </c>
      <c r="EV1438" s="46"/>
      <c r="EW1438" s="23" t="s">
        <v>3717</v>
      </c>
    </row>
    <row r="1439" spans="1:153" ht="14.25" customHeight="1">
      <c r="A1439" s="8">
        <v>1432</v>
      </c>
      <c r="B1439" s="9" t="s">
        <v>3316</v>
      </c>
      <c r="C1439" s="10" t="s">
        <v>142</v>
      </c>
      <c r="D1439" s="10" t="s">
        <v>143</v>
      </c>
      <c r="E1439" s="10" t="s">
        <v>142</v>
      </c>
      <c r="F1439" s="9" t="s">
        <v>144</v>
      </c>
      <c r="G1439" s="10" t="s">
        <v>572</v>
      </c>
      <c r="H1439" s="9" t="s">
        <v>573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153</v>
      </c>
      <c r="S1439" s="9" t="s">
        <v>154</v>
      </c>
      <c r="T1439" s="9" t="s">
        <v>153</v>
      </c>
      <c r="U1439" s="9" t="s">
        <v>337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3317</v>
      </c>
      <c r="AA1439" s="9" t="s">
        <v>158</v>
      </c>
      <c r="AB1439" s="12" t="s">
        <v>159</v>
      </c>
      <c r="AC1439" s="10" t="s">
        <v>3428</v>
      </c>
      <c r="AD1439" s="9" t="s">
        <v>158</v>
      </c>
      <c r="AE1439" s="13" t="s">
        <v>159</v>
      </c>
      <c r="AF1439" s="14" t="s">
        <v>2486</v>
      </c>
      <c r="AG1439" s="10" t="s">
        <v>3500</v>
      </c>
      <c r="AH1439" s="11" t="s">
        <v>165</v>
      </c>
      <c r="AI1439" s="11" t="s">
        <v>166</v>
      </c>
      <c r="AJ1439" s="10" t="s">
        <v>167</v>
      </c>
      <c r="AK1439" s="11" t="s">
        <v>166</v>
      </c>
      <c r="AL1439" s="11" t="s">
        <v>168</v>
      </c>
      <c r="AM1439" s="10" t="s">
        <v>169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4.5</v>
      </c>
      <c r="AU1439" s="10" t="s">
        <v>142</v>
      </c>
      <c r="AV1439" s="16">
        <v>4500</v>
      </c>
      <c r="AW1439" s="16">
        <v>4500</v>
      </c>
      <c r="AX1439" s="16">
        <v>0</v>
      </c>
      <c r="AY1439" s="16">
        <v>1500</v>
      </c>
      <c r="AZ1439" s="16">
        <v>0</v>
      </c>
      <c r="BA1439" s="17">
        <v>45275</v>
      </c>
      <c r="BB1439" s="30" t="s">
        <v>175</v>
      </c>
      <c r="BC1439" s="18">
        <v>45119</v>
      </c>
      <c r="BD1439" s="17">
        <v>45412</v>
      </c>
      <c r="BE1439" s="17">
        <v>45473</v>
      </c>
      <c r="BF1439" s="17">
        <v>45245</v>
      </c>
      <c r="BG1439" s="10">
        <v>86255302</v>
      </c>
      <c r="BH1439" s="9" t="s">
        <v>414</v>
      </c>
      <c r="BI1439" s="19">
        <v>45200</v>
      </c>
      <c r="BJ1439" s="20">
        <v>45201</v>
      </c>
      <c r="BK1439" s="16">
        <v>160</v>
      </c>
      <c r="BL1439" s="16">
        <v>720</v>
      </c>
      <c r="BM1439" s="9" t="s">
        <v>177</v>
      </c>
      <c r="BN1439" s="9" t="s">
        <v>436</v>
      </c>
      <c r="BO1439" s="9" t="s">
        <v>635</v>
      </c>
      <c r="BP1439" s="17">
        <v>45254</v>
      </c>
      <c r="BQ1439" s="17" t="s">
        <v>156</v>
      </c>
      <c r="BR1439" s="17">
        <v>45254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45118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 t="s">
        <v>156</v>
      </c>
      <c r="CD1439" s="10" t="s">
        <v>156</v>
      </c>
      <c r="CE1439" s="17" t="s">
        <v>156</v>
      </c>
      <c r="CF1439" s="17" t="s">
        <v>156</v>
      </c>
      <c r="CG1439" s="17">
        <v>45118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45118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 t="s">
        <v>156</v>
      </c>
      <c r="CX1439" s="10" t="s">
        <v>193</v>
      </c>
      <c r="CY1439" s="17" t="s">
        <v>156</v>
      </c>
      <c r="CZ1439" s="17" t="s">
        <v>156</v>
      </c>
      <c r="DA1439" s="17">
        <v>45118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 t="s">
        <v>156</v>
      </c>
      <c r="DH1439" s="10" t="s">
        <v>156</v>
      </c>
      <c r="DI1439" s="17" t="s">
        <v>156</v>
      </c>
      <c r="DJ1439" s="17" t="s">
        <v>156</v>
      </c>
      <c r="DK1439" s="17">
        <v>45118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24</v>
      </c>
      <c r="DQ1439" s="16">
        <v>12</v>
      </c>
      <c r="DR1439" s="11">
        <v>12</v>
      </c>
      <c r="DS1439" s="16">
        <v>12</v>
      </c>
      <c r="DT1439" s="16">
        <v>0</v>
      </c>
      <c r="DU1439" s="11" t="s">
        <v>182</v>
      </c>
      <c r="DV1439" s="11" t="s">
        <v>182</v>
      </c>
      <c r="DW1439" s="27" t="s">
        <v>156</v>
      </c>
      <c r="DX1439" s="27" t="s">
        <v>156</v>
      </c>
      <c r="DY1439" s="20" t="s">
        <v>3170</v>
      </c>
      <c r="DZ1439" s="16">
        <v>7</v>
      </c>
      <c r="EA1439" s="16">
        <v>0</v>
      </c>
      <c r="EB1439" s="27" t="s">
        <v>185</v>
      </c>
      <c r="EC1439" s="27" t="s">
        <v>185</v>
      </c>
      <c r="ED1439" s="27" t="s">
        <v>182</v>
      </c>
      <c r="EE1439" s="29">
        <v>45118.979687500003</v>
      </c>
      <c r="EF1439" s="28" t="s">
        <v>186</v>
      </c>
      <c r="EG1439" s="28" t="s">
        <v>156</v>
      </c>
      <c r="EH1439" s="28" t="s">
        <v>187</v>
      </c>
      <c r="EI1439" s="29">
        <v>45118.979687500003</v>
      </c>
      <c r="EJ1439" s="28" t="s">
        <v>186</v>
      </c>
      <c r="EK1439" s="28" t="s">
        <v>156</v>
      </c>
      <c r="EL1439" s="28" t="s">
        <v>187</v>
      </c>
      <c r="EM1439" s="45" t="s">
        <v>3713</v>
      </c>
      <c r="EN1439" s="46" t="str">
        <f t="shared" si="155"/>
        <v>344H074A</v>
      </c>
      <c r="EO1439" s="47">
        <f t="shared" si="156"/>
        <v>45247</v>
      </c>
      <c r="EP1439" s="47" t="str">
        <f t="shared" si="157"/>
        <v/>
      </c>
      <c r="EQ1439" s="48" t="str">
        <f t="shared" ca="1" si="158"/>
        <v>Y</v>
      </c>
      <c r="ER1439" s="49" t="str">
        <f t="shared" si="159"/>
        <v/>
      </c>
      <c r="ES1439" s="50"/>
      <c r="ET1439" s="51" t="str">
        <f t="shared" si="160"/>
        <v/>
      </c>
      <c r="EU1439" s="52" t="str">
        <f t="shared" si="161"/>
        <v/>
      </c>
      <c r="EV1439" s="46"/>
      <c r="EW1439" s="23" t="s">
        <v>3714</v>
      </c>
    </row>
    <row r="1440" spans="1:153" ht="14.25" customHeight="1">
      <c r="A1440" s="8">
        <v>1433</v>
      </c>
      <c r="B1440" s="9" t="s">
        <v>3316</v>
      </c>
      <c r="C1440" s="10" t="s">
        <v>142</v>
      </c>
      <c r="D1440" s="10" t="s">
        <v>143</v>
      </c>
      <c r="E1440" s="10" t="s">
        <v>142</v>
      </c>
      <c r="F1440" s="9" t="s">
        <v>144</v>
      </c>
      <c r="G1440" s="10" t="s">
        <v>572</v>
      </c>
      <c r="H1440" s="9" t="s">
        <v>573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153</v>
      </c>
      <c r="S1440" s="9" t="s">
        <v>154</v>
      </c>
      <c r="T1440" s="9" t="s">
        <v>153</v>
      </c>
      <c r="U1440" s="9" t="s">
        <v>337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3317</v>
      </c>
      <c r="AA1440" s="9" t="s">
        <v>158</v>
      </c>
      <c r="AB1440" s="12" t="s">
        <v>159</v>
      </c>
      <c r="AC1440" s="10" t="s">
        <v>3428</v>
      </c>
      <c r="AD1440" s="9" t="s">
        <v>158</v>
      </c>
      <c r="AE1440" s="13" t="s">
        <v>159</v>
      </c>
      <c r="AF1440" s="14" t="s">
        <v>2486</v>
      </c>
      <c r="AG1440" s="10" t="s">
        <v>3500</v>
      </c>
      <c r="AH1440" s="11" t="s">
        <v>165</v>
      </c>
      <c r="AI1440" s="11" t="s">
        <v>166</v>
      </c>
      <c r="AJ1440" s="10" t="s">
        <v>167</v>
      </c>
      <c r="AK1440" s="11" t="s">
        <v>166</v>
      </c>
      <c r="AL1440" s="11" t="s">
        <v>168</v>
      </c>
      <c r="AM1440" s="10" t="s">
        <v>169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4.5</v>
      </c>
      <c r="AU1440" s="10" t="s">
        <v>142</v>
      </c>
      <c r="AV1440" s="16">
        <v>4500</v>
      </c>
      <c r="AW1440" s="16">
        <v>4500</v>
      </c>
      <c r="AX1440" s="16">
        <v>0</v>
      </c>
      <c r="AY1440" s="16">
        <v>1500</v>
      </c>
      <c r="AZ1440" s="16">
        <v>0</v>
      </c>
      <c r="BA1440" s="17">
        <v>45275</v>
      </c>
      <c r="BB1440" s="30" t="s">
        <v>175</v>
      </c>
      <c r="BC1440" s="18">
        <v>45119</v>
      </c>
      <c r="BD1440" s="17">
        <v>45412</v>
      </c>
      <c r="BE1440" s="17">
        <v>45473</v>
      </c>
      <c r="BF1440" s="17">
        <v>45245</v>
      </c>
      <c r="BG1440" s="10">
        <v>85595778</v>
      </c>
      <c r="BH1440" s="9" t="s">
        <v>319</v>
      </c>
      <c r="BI1440" s="19">
        <v>45231</v>
      </c>
      <c r="BJ1440" s="20">
        <v>45236</v>
      </c>
      <c r="BK1440" s="16">
        <v>804</v>
      </c>
      <c r="BL1440" s="16">
        <v>3618</v>
      </c>
      <c r="BM1440" s="9" t="s">
        <v>177</v>
      </c>
      <c r="BN1440" s="9" t="s">
        <v>436</v>
      </c>
      <c r="BO1440" s="9" t="s">
        <v>156</v>
      </c>
      <c r="BP1440" s="17">
        <v>45254</v>
      </c>
      <c r="BQ1440" s="17" t="s">
        <v>156</v>
      </c>
      <c r="BR1440" s="17">
        <v>45254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45062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>
        <v>45097</v>
      </c>
      <c r="CD1440" s="10" t="s">
        <v>156</v>
      </c>
      <c r="CE1440" s="17" t="s">
        <v>156</v>
      </c>
      <c r="CF1440" s="17" t="s">
        <v>156</v>
      </c>
      <c r="CG1440" s="17">
        <v>45062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45062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>
        <v>45104</v>
      </c>
      <c r="CX1440" s="10" t="s">
        <v>193</v>
      </c>
      <c r="CY1440" s="17" t="s">
        <v>156</v>
      </c>
      <c r="CZ1440" s="17" t="s">
        <v>156</v>
      </c>
      <c r="DA1440" s="17">
        <v>45062</v>
      </c>
      <c r="DB1440" s="17">
        <v>45099</v>
      </c>
      <c r="DC1440" s="16">
        <v>804</v>
      </c>
      <c r="DD1440" s="10" t="s">
        <v>3501</v>
      </c>
      <c r="DE1440" s="10" t="s">
        <v>659</v>
      </c>
      <c r="DF1440" s="18" t="s">
        <v>156</v>
      </c>
      <c r="DG1440" s="17">
        <v>45132</v>
      </c>
      <c r="DH1440" s="10" t="s">
        <v>1874</v>
      </c>
      <c r="DI1440" s="17" t="s">
        <v>156</v>
      </c>
      <c r="DJ1440" s="17" t="s">
        <v>156</v>
      </c>
      <c r="DK1440" s="17">
        <v>45062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24</v>
      </c>
      <c r="DQ1440" s="16">
        <v>12</v>
      </c>
      <c r="DR1440" s="11">
        <v>12</v>
      </c>
      <c r="DS1440" s="16">
        <v>12</v>
      </c>
      <c r="DT1440" s="16">
        <v>0</v>
      </c>
      <c r="DU1440" s="11" t="s">
        <v>181</v>
      </c>
      <c r="DV1440" s="11" t="s">
        <v>182</v>
      </c>
      <c r="DW1440" s="27" t="s">
        <v>156</v>
      </c>
      <c r="DX1440" s="27" t="s">
        <v>156</v>
      </c>
      <c r="DY1440" s="20" t="s">
        <v>3170</v>
      </c>
      <c r="DZ1440" s="16">
        <v>7</v>
      </c>
      <c r="EA1440" s="16">
        <v>0</v>
      </c>
      <c r="EB1440" s="27" t="s">
        <v>185</v>
      </c>
      <c r="EC1440" s="27" t="s">
        <v>185</v>
      </c>
      <c r="ED1440" s="27" t="s">
        <v>182</v>
      </c>
      <c r="EE1440" s="29">
        <v>45063.012118055558</v>
      </c>
      <c r="EF1440" s="28" t="s">
        <v>186</v>
      </c>
      <c r="EG1440" s="28" t="s">
        <v>156</v>
      </c>
      <c r="EH1440" s="28" t="s">
        <v>187</v>
      </c>
      <c r="EI1440" s="29">
        <v>45118.403865740744</v>
      </c>
      <c r="EJ1440" s="28" t="s">
        <v>2174</v>
      </c>
      <c r="EK1440" s="28" t="s">
        <v>2175</v>
      </c>
      <c r="EL1440" s="28" t="s">
        <v>190</v>
      </c>
      <c r="EM1440" s="45" t="s">
        <v>3713</v>
      </c>
      <c r="EN1440" s="46" t="str">
        <f t="shared" si="155"/>
        <v>344H074A</v>
      </c>
      <c r="EO1440" s="47">
        <f t="shared" si="156"/>
        <v>45247</v>
      </c>
      <c r="EP1440" s="47">
        <f t="shared" si="157"/>
        <v>45104</v>
      </c>
      <c r="EQ1440" s="48" t="str">
        <f t="shared" ca="1" si="158"/>
        <v>Past</v>
      </c>
      <c r="ER1440" s="49">
        <f t="shared" si="159"/>
        <v>143</v>
      </c>
      <c r="ES1440" s="50"/>
      <c r="ET1440" s="51">
        <f t="shared" si="160"/>
        <v>143</v>
      </c>
      <c r="EU1440" s="52">
        <f t="shared" si="161"/>
        <v>114972</v>
      </c>
      <c r="EV1440" s="46"/>
      <c r="EW1440" s="23" t="s">
        <v>3714</v>
      </c>
    </row>
    <row r="1441" spans="1:153" ht="14.25" customHeight="1">
      <c r="A1441" s="8">
        <v>1434</v>
      </c>
      <c r="B1441" s="9" t="s">
        <v>3316</v>
      </c>
      <c r="C1441" s="10" t="s">
        <v>142</v>
      </c>
      <c r="D1441" s="10" t="s">
        <v>143</v>
      </c>
      <c r="E1441" s="10" t="s">
        <v>142</v>
      </c>
      <c r="F1441" s="9" t="s">
        <v>144</v>
      </c>
      <c r="G1441" s="10" t="s">
        <v>572</v>
      </c>
      <c r="H1441" s="9" t="s">
        <v>573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153</v>
      </c>
      <c r="S1441" s="9" t="s">
        <v>154</v>
      </c>
      <c r="T1441" s="9" t="s">
        <v>153</v>
      </c>
      <c r="U1441" s="9" t="s">
        <v>337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3317</v>
      </c>
      <c r="AA1441" s="9" t="s">
        <v>158</v>
      </c>
      <c r="AB1441" s="12" t="s">
        <v>159</v>
      </c>
      <c r="AC1441" s="10" t="s">
        <v>3428</v>
      </c>
      <c r="AD1441" s="9" t="s">
        <v>158</v>
      </c>
      <c r="AE1441" s="13" t="s">
        <v>159</v>
      </c>
      <c r="AF1441" s="14" t="s">
        <v>2486</v>
      </c>
      <c r="AG1441" s="10" t="s">
        <v>3500</v>
      </c>
      <c r="AH1441" s="11" t="s">
        <v>165</v>
      </c>
      <c r="AI1441" s="11" t="s">
        <v>166</v>
      </c>
      <c r="AJ1441" s="10" t="s">
        <v>167</v>
      </c>
      <c r="AK1441" s="11" t="s">
        <v>166</v>
      </c>
      <c r="AL1441" s="11" t="s">
        <v>168</v>
      </c>
      <c r="AM1441" s="10" t="s">
        <v>169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4.5</v>
      </c>
      <c r="AU1441" s="10" t="s">
        <v>142</v>
      </c>
      <c r="AV1441" s="16">
        <v>4500</v>
      </c>
      <c r="AW1441" s="16">
        <v>4500</v>
      </c>
      <c r="AX1441" s="16">
        <v>0</v>
      </c>
      <c r="AY1441" s="16">
        <v>1500</v>
      </c>
      <c r="AZ1441" s="16">
        <v>0</v>
      </c>
      <c r="BA1441" s="17">
        <v>45275</v>
      </c>
      <c r="BB1441" s="30" t="s">
        <v>175</v>
      </c>
      <c r="BC1441" s="18" t="s">
        <v>156</v>
      </c>
      <c r="BD1441" s="17">
        <v>45412</v>
      </c>
      <c r="BE1441" s="17">
        <v>45473</v>
      </c>
      <c r="BF1441" s="17">
        <v>45245</v>
      </c>
      <c r="BG1441" s="10">
        <v>85595779</v>
      </c>
      <c r="BH1441" s="9" t="s">
        <v>321</v>
      </c>
      <c r="BI1441" s="19">
        <v>45261</v>
      </c>
      <c r="BJ1441" s="20">
        <v>45264</v>
      </c>
      <c r="BK1441" s="16">
        <v>0</v>
      </c>
      <c r="BL1441" s="16">
        <v>0</v>
      </c>
      <c r="BM1441" s="9" t="s">
        <v>177</v>
      </c>
      <c r="BN1441" s="9" t="s">
        <v>383</v>
      </c>
      <c r="BO1441" s="9" t="s">
        <v>156</v>
      </c>
      <c r="BP1441" s="17">
        <v>45276</v>
      </c>
      <c r="BQ1441" s="17" t="s">
        <v>156</v>
      </c>
      <c r="BR1441" s="17">
        <v>45276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45062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>
        <v>45118</v>
      </c>
      <c r="CD1441" s="10" t="s">
        <v>3502</v>
      </c>
      <c r="CE1441" s="17" t="s">
        <v>156</v>
      </c>
      <c r="CF1441" s="17" t="s">
        <v>156</v>
      </c>
      <c r="CG1441" s="17">
        <v>45062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45062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 t="s">
        <v>156</v>
      </c>
      <c r="CX1441" s="10" t="s">
        <v>3062</v>
      </c>
      <c r="CY1441" s="17" t="s">
        <v>156</v>
      </c>
      <c r="CZ1441" s="17" t="s">
        <v>156</v>
      </c>
      <c r="DA1441" s="17">
        <v>45062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 t="s">
        <v>156</v>
      </c>
      <c r="DH1441" s="10" t="s">
        <v>3219</v>
      </c>
      <c r="DI1441" s="17" t="s">
        <v>156</v>
      </c>
      <c r="DJ1441" s="17" t="s">
        <v>156</v>
      </c>
      <c r="DK1441" s="17">
        <v>45062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24</v>
      </c>
      <c r="DQ1441" s="16">
        <v>12</v>
      </c>
      <c r="DR1441" s="11">
        <v>12</v>
      </c>
      <c r="DS1441" s="16">
        <v>12</v>
      </c>
      <c r="DT1441" s="16">
        <v>0</v>
      </c>
      <c r="DU1441" s="11" t="s">
        <v>181</v>
      </c>
      <c r="DV1441" s="11" t="s">
        <v>182</v>
      </c>
      <c r="DW1441" s="27" t="s">
        <v>156</v>
      </c>
      <c r="DX1441" s="27" t="s">
        <v>156</v>
      </c>
      <c r="DY1441" s="20" t="s">
        <v>395</v>
      </c>
      <c r="DZ1441" s="16">
        <v>7</v>
      </c>
      <c r="EA1441" s="16">
        <v>0</v>
      </c>
      <c r="EB1441" s="27" t="s">
        <v>185</v>
      </c>
      <c r="EC1441" s="27" t="s">
        <v>185</v>
      </c>
      <c r="ED1441" s="27" t="s">
        <v>182</v>
      </c>
      <c r="EE1441" s="29">
        <v>45063.012118055558</v>
      </c>
      <c r="EF1441" s="28" t="s">
        <v>186</v>
      </c>
      <c r="EG1441" s="28" t="s">
        <v>156</v>
      </c>
      <c r="EH1441" s="28" t="s">
        <v>187</v>
      </c>
      <c r="EI1441" s="29">
        <v>45116.849166666667</v>
      </c>
      <c r="EJ1441" s="28" t="s">
        <v>197</v>
      </c>
      <c r="EK1441" s="28" t="s">
        <v>156</v>
      </c>
      <c r="EL1441" s="28" t="s">
        <v>198</v>
      </c>
      <c r="EM1441" s="45" t="s">
        <v>3713</v>
      </c>
      <c r="EN1441" s="46" t="str">
        <f t="shared" si="155"/>
        <v>344H074A</v>
      </c>
      <c r="EO1441" s="47">
        <f t="shared" si="156"/>
        <v>45269</v>
      </c>
      <c r="EP1441" s="47" t="str">
        <f t="shared" si="157"/>
        <v/>
      </c>
      <c r="EQ1441" s="48" t="str">
        <f t="shared" ca="1" si="158"/>
        <v>Y</v>
      </c>
      <c r="ER1441" s="49" t="str">
        <f t="shared" si="159"/>
        <v/>
      </c>
      <c r="ES1441" s="50"/>
      <c r="ET1441" s="51" t="str">
        <f t="shared" si="160"/>
        <v/>
      </c>
      <c r="EU1441" s="52" t="str">
        <f t="shared" si="161"/>
        <v/>
      </c>
      <c r="EV1441" s="46"/>
      <c r="EW1441" s="23" t="s">
        <v>3714</v>
      </c>
    </row>
    <row r="1442" spans="1:153" ht="14.25" customHeight="1">
      <c r="A1442" s="8">
        <v>1435</v>
      </c>
      <c r="B1442" s="9" t="s">
        <v>3316</v>
      </c>
      <c r="C1442" s="10" t="s">
        <v>142</v>
      </c>
      <c r="D1442" s="10" t="s">
        <v>143</v>
      </c>
      <c r="E1442" s="10" t="s">
        <v>142</v>
      </c>
      <c r="F1442" s="9" t="s">
        <v>144</v>
      </c>
      <c r="G1442" s="10" t="s">
        <v>572</v>
      </c>
      <c r="H1442" s="9" t="s">
        <v>573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153</v>
      </c>
      <c r="S1442" s="9" t="s">
        <v>154</v>
      </c>
      <c r="T1442" s="9" t="s">
        <v>153</v>
      </c>
      <c r="U1442" s="9" t="s">
        <v>337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3317</v>
      </c>
      <c r="AA1442" s="9" t="s">
        <v>158</v>
      </c>
      <c r="AB1442" s="12" t="s">
        <v>159</v>
      </c>
      <c r="AC1442" s="10" t="s">
        <v>3428</v>
      </c>
      <c r="AD1442" s="9" t="s">
        <v>158</v>
      </c>
      <c r="AE1442" s="13" t="s">
        <v>159</v>
      </c>
      <c r="AF1442" s="14" t="s">
        <v>2486</v>
      </c>
      <c r="AG1442" s="10" t="s">
        <v>3500</v>
      </c>
      <c r="AH1442" s="11" t="s">
        <v>165</v>
      </c>
      <c r="AI1442" s="11" t="s">
        <v>166</v>
      </c>
      <c r="AJ1442" s="10" t="s">
        <v>167</v>
      </c>
      <c r="AK1442" s="11" t="s">
        <v>166</v>
      </c>
      <c r="AL1442" s="11" t="s">
        <v>168</v>
      </c>
      <c r="AM1442" s="10" t="s">
        <v>169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4.5</v>
      </c>
      <c r="AU1442" s="10" t="s">
        <v>142</v>
      </c>
      <c r="AV1442" s="16">
        <v>4500</v>
      </c>
      <c r="AW1442" s="16">
        <v>4500</v>
      </c>
      <c r="AX1442" s="16">
        <v>0</v>
      </c>
      <c r="AY1442" s="16">
        <v>1500</v>
      </c>
      <c r="AZ1442" s="16">
        <v>0</v>
      </c>
      <c r="BA1442" s="17">
        <v>45275</v>
      </c>
      <c r="BB1442" s="30" t="s">
        <v>175</v>
      </c>
      <c r="BC1442" s="18">
        <v>45119</v>
      </c>
      <c r="BD1442" s="17">
        <v>45412</v>
      </c>
      <c r="BE1442" s="17">
        <v>45473</v>
      </c>
      <c r="BF1442" s="17">
        <v>45245</v>
      </c>
      <c r="BG1442" s="10">
        <v>85801407</v>
      </c>
      <c r="BH1442" s="9" t="s">
        <v>258</v>
      </c>
      <c r="BI1442" s="19">
        <v>45292</v>
      </c>
      <c r="BJ1442" s="20">
        <v>45292</v>
      </c>
      <c r="BK1442" s="16">
        <v>800</v>
      </c>
      <c r="BL1442" s="16">
        <v>3600</v>
      </c>
      <c r="BM1442" s="9" t="s">
        <v>177</v>
      </c>
      <c r="BN1442" s="9" t="s">
        <v>470</v>
      </c>
      <c r="BO1442" s="9" t="s">
        <v>156</v>
      </c>
      <c r="BP1442" s="17">
        <v>45305</v>
      </c>
      <c r="BQ1442" s="17" t="s">
        <v>156</v>
      </c>
      <c r="BR1442" s="17">
        <v>45305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45078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 t="s">
        <v>156</v>
      </c>
      <c r="CD1442" s="10" t="s">
        <v>3503</v>
      </c>
      <c r="CE1442" s="17" t="s">
        <v>156</v>
      </c>
      <c r="CF1442" s="17" t="s">
        <v>156</v>
      </c>
      <c r="CG1442" s="17">
        <v>45078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 t="s">
        <v>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45078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 t="s">
        <v>156</v>
      </c>
      <c r="CX1442" s="10" t="s">
        <v>3504</v>
      </c>
      <c r="CY1442" s="17" t="s">
        <v>156</v>
      </c>
      <c r="CZ1442" s="17" t="s">
        <v>156</v>
      </c>
      <c r="DA1442" s="17">
        <v>45078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 t="s">
        <v>156</v>
      </c>
      <c r="DH1442" s="10" t="s">
        <v>3505</v>
      </c>
      <c r="DI1442" s="17" t="s">
        <v>156</v>
      </c>
      <c r="DJ1442" s="17" t="s">
        <v>156</v>
      </c>
      <c r="DK1442" s="17">
        <v>45078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24</v>
      </c>
      <c r="DQ1442" s="16">
        <v>12</v>
      </c>
      <c r="DR1442" s="11">
        <v>12</v>
      </c>
      <c r="DS1442" s="16">
        <v>12</v>
      </c>
      <c r="DT1442" s="16">
        <v>0</v>
      </c>
      <c r="DU1442" s="11" t="s">
        <v>181</v>
      </c>
      <c r="DV1442" s="11" t="s">
        <v>182</v>
      </c>
      <c r="DW1442" s="27" t="s">
        <v>156</v>
      </c>
      <c r="DX1442" s="27" t="s">
        <v>156</v>
      </c>
      <c r="DY1442" s="20" t="s">
        <v>3440</v>
      </c>
      <c r="DZ1442" s="16">
        <v>7</v>
      </c>
      <c r="EA1442" s="16">
        <v>0</v>
      </c>
      <c r="EB1442" s="27" t="s">
        <v>185</v>
      </c>
      <c r="EC1442" s="27" t="s">
        <v>185</v>
      </c>
      <c r="ED1442" s="27" t="s">
        <v>182</v>
      </c>
      <c r="EE1442" s="29">
        <v>45079.063437500001</v>
      </c>
      <c r="EF1442" s="28" t="s">
        <v>186</v>
      </c>
      <c r="EG1442" s="28" t="s">
        <v>156</v>
      </c>
      <c r="EH1442" s="28" t="s">
        <v>187</v>
      </c>
      <c r="EI1442" s="29">
        <v>45116.847731481481</v>
      </c>
      <c r="EJ1442" s="28" t="s">
        <v>188</v>
      </c>
      <c r="EK1442" s="28" t="s">
        <v>189</v>
      </c>
      <c r="EL1442" s="28" t="s">
        <v>190</v>
      </c>
      <c r="EM1442" s="45" t="s">
        <v>3713</v>
      </c>
      <c r="EN1442" s="46" t="str">
        <f t="shared" si="155"/>
        <v>344H074A</v>
      </c>
      <c r="EO1442" s="47">
        <f t="shared" si="156"/>
        <v>45298</v>
      </c>
      <c r="EP1442" s="47" t="str">
        <f t="shared" si="157"/>
        <v/>
      </c>
      <c r="EQ1442" s="48" t="str">
        <f t="shared" ca="1" si="158"/>
        <v>Y</v>
      </c>
      <c r="ER1442" s="49" t="str">
        <f t="shared" si="159"/>
        <v/>
      </c>
      <c r="ES1442" s="50"/>
      <c r="ET1442" s="51" t="str">
        <f t="shared" si="160"/>
        <v/>
      </c>
      <c r="EU1442" s="52" t="str">
        <f t="shared" si="161"/>
        <v/>
      </c>
      <c r="EV1442" s="46"/>
      <c r="EW1442" s="23" t="s">
        <v>3721</v>
      </c>
    </row>
    <row r="1443" spans="1:153" ht="14.25" customHeight="1">
      <c r="A1443" s="8">
        <v>1436</v>
      </c>
      <c r="B1443" s="9" t="s">
        <v>3316</v>
      </c>
      <c r="C1443" s="10" t="s">
        <v>142</v>
      </c>
      <c r="D1443" s="10" t="s">
        <v>143</v>
      </c>
      <c r="E1443" s="10" t="s">
        <v>142</v>
      </c>
      <c r="F1443" s="9" t="s">
        <v>144</v>
      </c>
      <c r="G1443" s="10" t="s">
        <v>572</v>
      </c>
      <c r="H1443" s="9" t="s">
        <v>573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153</v>
      </c>
      <c r="S1443" s="9" t="s">
        <v>154</v>
      </c>
      <c r="T1443" s="9" t="s">
        <v>153</v>
      </c>
      <c r="U1443" s="9" t="s">
        <v>337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3317</v>
      </c>
      <c r="AA1443" s="9" t="s">
        <v>158</v>
      </c>
      <c r="AB1443" s="12" t="s">
        <v>159</v>
      </c>
      <c r="AC1443" s="10" t="s">
        <v>3428</v>
      </c>
      <c r="AD1443" s="9" t="s">
        <v>158</v>
      </c>
      <c r="AE1443" s="13" t="s">
        <v>159</v>
      </c>
      <c r="AF1443" s="14" t="s">
        <v>2486</v>
      </c>
      <c r="AG1443" s="10" t="s">
        <v>3500</v>
      </c>
      <c r="AH1443" s="11" t="s">
        <v>165</v>
      </c>
      <c r="AI1443" s="11" t="s">
        <v>166</v>
      </c>
      <c r="AJ1443" s="10" t="s">
        <v>167</v>
      </c>
      <c r="AK1443" s="11" t="s">
        <v>166</v>
      </c>
      <c r="AL1443" s="11" t="s">
        <v>168</v>
      </c>
      <c r="AM1443" s="10" t="s">
        <v>169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4.5</v>
      </c>
      <c r="AU1443" s="10" t="s">
        <v>142</v>
      </c>
      <c r="AV1443" s="16">
        <v>4500</v>
      </c>
      <c r="AW1443" s="16">
        <v>4500</v>
      </c>
      <c r="AX1443" s="16">
        <v>0</v>
      </c>
      <c r="AY1443" s="16">
        <v>1500</v>
      </c>
      <c r="AZ1443" s="16">
        <v>0</v>
      </c>
      <c r="BA1443" s="17">
        <v>45275</v>
      </c>
      <c r="BB1443" s="30" t="s">
        <v>175</v>
      </c>
      <c r="BC1443" s="18">
        <v>45119</v>
      </c>
      <c r="BD1443" s="17">
        <v>45412</v>
      </c>
      <c r="BE1443" s="17">
        <v>45473</v>
      </c>
      <c r="BF1443" s="17">
        <v>45245</v>
      </c>
      <c r="BG1443" s="10">
        <v>86232728</v>
      </c>
      <c r="BH1443" s="9" t="s">
        <v>240</v>
      </c>
      <c r="BI1443" s="19">
        <v>45323</v>
      </c>
      <c r="BJ1443" s="20">
        <v>45327</v>
      </c>
      <c r="BK1443" s="16">
        <v>500</v>
      </c>
      <c r="BL1443" s="16">
        <v>2250</v>
      </c>
      <c r="BM1443" s="9" t="s">
        <v>177</v>
      </c>
      <c r="BN1443" s="9" t="s">
        <v>470</v>
      </c>
      <c r="BO1443" s="9" t="s">
        <v>156</v>
      </c>
      <c r="BP1443" s="17">
        <v>45341</v>
      </c>
      <c r="BQ1443" s="17" t="s">
        <v>156</v>
      </c>
      <c r="BR1443" s="17">
        <v>45341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45115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 t="s">
        <v>156</v>
      </c>
      <c r="CD1443" s="10" t="s">
        <v>156</v>
      </c>
      <c r="CE1443" s="17" t="s">
        <v>156</v>
      </c>
      <c r="CF1443" s="17" t="s">
        <v>156</v>
      </c>
      <c r="CG1443" s="17">
        <v>45115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 t="s">
        <v>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45115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193</v>
      </c>
      <c r="CY1443" s="17" t="s">
        <v>156</v>
      </c>
      <c r="CZ1443" s="17" t="s">
        <v>156</v>
      </c>
      <c r="DA1443" s="17">
        <v>45115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45115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24</v>
      </c>
      <c r="DQ1443" s="16">
        <v>12</v>
      </c>
      <c r="DR1443" s="11">
        <v>12</v>
      </c>
      <c r="DS1443" s="16">
        <v>12</v>
      </c>
      <c r="DT1443" s="16">
        <v>0</v>
      </c>
      <c r="DU1443" s="11" t="s">
        <v>181</v>
      </c>
      <c r="DV1443" s="11" t="s">
        <v>182</v>
      </c>
      <c r="DW1443" s="27" t="s">
        <v>156</v>
      </c>
      <c r="DX1443" s="27" t="s">
        <v>156</v>
      </c>
      <c r="DY1443" s="20" t="s">
        <v>3506</v>
      </c>
      <c r="DZ1443" s="16">
        <v>7</v>
      </c>
      <c r="EA1443" s="16">
        <v>0</v>
      </c>
      <c r="EB1443" s="27" t="s">
        <v>185</v>
      </c>
      <c r="EC1443" s="27" t="s">
        <v>185</v>
      </c>
      <c r="ED1443" s="27" t="s">
        <v>182</v>
      </c>
      <c r="EE1443" s="29">
        <v>45116.744317129633</v>
      </c>
      <c r="EF1443" s="28" t="s">
        <v>186</v>
      </c>
      <c r="EG1443" s="28" t="s">
        <v>156</v>
      </c>
      <c r="EH1443" s="28" t="s">
        <v>187</v>
      </c>
      <c r="EI1443" s="29">
        <v>45118.567106481481</v>
      </c>
      <c r="EJ1443" s="28" t="s">
        <v>188</v>
      </c>
      <c r="EK1443" s="28" t="s">
        <v>189</v>
      </c>
      <c r="EL1443" s="28" t="s">
        <v>3381</v>
      </c>
      <c r="EM1443" s="45" t="s">
        <v>3713</v>
      </c>
      <c r="EN1443" s="46" t="str">
        <f t="shared" si="155"/>
        <v>344H074A</v>
      </c>
      <c r="EO1443" s="47">
        <f t="shared" si="156"/>
        <v>45334</v>
      </c>
      <c r="EP1443" s="47" t="str">
        <f t="shared" si="157"/>
        <v/>
      </c>
      <c r="EQ1443" s="48" t="str">
        <f t="shared" ca="1" si="158"/>
        <v>Y</v>
      </c>
      <c r="ER1443" s="49" t="str">
        <f t="shared" si="159"/>
        <v/>
      </c>
      <c r="ES1443" s="50"/>
      <c r="ET1443" s="51" t="str">
        <f t="shared" si="160"/>
        <v/>
      </c>
      <c r="EU1443" s="52" t="str">
        <f t="shared" si="161"/>
        <v/>
      </c>
      <c r="EV1443" s="46"/>
      <c r="EW1443" s="23" t="s">
        <v>3721</v>
      </c>
    </row>
    <row r="1444" spans="1:153" ht="14.25" customHeight="1">
      <c r="A1444" s="8">
        <v>1437</v>
      </c>
      <c r="B1444" s="9" t="s">
        <v>3316</v>
      </c>
      <c r="C1444" s="10" t="s">
        <v>142</v>
      </c>
      <c r="D1444" s="10" t="s">
        <v>143</v>
      </c>
      <c r="E1444" s="10" t="s">
        <v>142</v>
      </c>
      <c r="F1444" s="9" t="s">
        <v>144</v>
      </c>
      <c r="G1444" s="10" t="s">
        <v>572</v>
      </c>
      <c r="H1444" s="9" t="s">
        <v>573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149</v>
      </c>
      <c r="N1444" s="9" t="s">
        <v>150</v>
      </c>
      <c r="O1444" s="9" t="s">
        <v>151</v>
      </c>
      <c r="P1444" s="9" t="s">
        <v>142</v>
      </c>
      <c r="Q1444" s="9" t="s">
        <v>152</v>
      </c>
      <c r="R1444" s="9" t="s">
        <v>153</v>
      </c>
      <c r="S1444" s="9" t="s">
        <v>154</v>
      </c>
      <c r="T1444" s="9" t="s">
        <v>153</v>
      </c>
      <c r="U1444" s="9" t="s">
        <v>337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3317</v>
      </c>
      <c r="AA1444" s="9" t="s">
        <v>158</v>
      </c>
      <c r="AB1444" s="12" t="s">
        <v>159</v>
      </c>
      <c r="AC1444" s="10" t="s">
        <v>3428</v>
      </c>
      <c r="AD1444" s="9" t="s">
        <v>158</v>
      </c>
      <c r="AE1444" s="13" t="s">
        <v>159</v>
      </c>
      <c r="AF1444" s="14" t="s">
        <v>2486</v>
      </c>
      <c r="AG1444" s="10" t="s">
        <v>3500</v>
      </c>
      <c r="AH1444" s="11" t="s">
        <v>165</v>
      </c>
      <c r="AI1444" s="11" t="s">
        <v>166</v>
      </c>
      <c r="AJ1444" s="10" t="s">
        <v>167</v>
      </c>
      <c r="AK1444" s="11" t="s">
        <v>166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4.5</v>
      </c>
      <c r="AU1444" s="10" t="s">
        <v>142</v>
      </c>
      <c r="AV1444" s="16">
        <v>4500</v>
      </c>
      <c r="AW1444" s="16">
        <v>4500</v>
      </c>
      <c r="AX1444" s="16">
        <v>0</v>
      </c>
      <c r="AY1444" s="16">
        <v>1500</v>
      </c>
      <c r="AZ1444" s="16">
        <v>0</v>
      </c>
      <c r="BA1444" s="17">
        <v>45275</v>
      </c>
      <c r="BB1444" s="30" t="s">
        <v>175</v>
      </c>
      <c r="BC1444" s="18">
        <v>45119</v>
      </c>
      <c r="BD1444" s="17">
        <v>45412</v>
      </c>
      <c r="BE1444" s="17">
        <v>45473</v>
      </c>
      <c r="BF1444" s="17">
        <v>45245</v>
      </c>
      <c r="BG1444" s="10">
        <v>86255303</v>
      </c>
      <c r="BH1444" s="9" t="s">
        <v>244</v>
      </c>
      <c r="BI1444" s="19">
        <v>45323</v>
      </c>
      <c r="BJ1444" s="20">
        <v>45327</v>
      </c>
      <c r="BK1444" s="16">
        <v>240</v>
      </c>
      <c r="BL1444" s="16">
        <v>1080</v>
      </c>
      <c r="BM1444" s="9" t="s">
        <v>177</v>
      </c>
      <c r="BN1444" s="9" t="s">
        <v>470</v>
      </c>
      <c r="BO1444" s="9" t="s">
        <v>156</v>
      </c>
      <c r="BP1444" s="17">
        <v>45341</v>
      </c>
      <c r="BQ1444" s="17" t="s">
        <v>156</v>
      </c>
      <c r="BR1444" s="17">
        <v>45341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>
        <v>45118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 t="s">
        <v>156</v>
      </c>
      <c r="CD1444" s="10" t="s">
        <v>156</v>
      </c>
      <c r="CE1444" s="17" t="s">
        <v>156</v>
      </c>
      <c r="CF1444" s="17" t="s">
        <v>156</v>
      </c>
      <c r="CG1444" s="17">
        <v>45118</v>
      </c>
      <c r="CH1444" s="17" t="s">
        <v>156</v>
      </c>
      <c r="CI1444" s="16">
        <v>0</v>
      </c>
      <c r="CJ1444" s="10" t="s">
        <v>156</v>
      </c>
      <c r="CK1444" s="10" t="s">
        <v>156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>
        <v>45118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 t="s">
        <v>156</v>
      </c>
      <c r="CX1444" s="10" t="s">
        <v>193</v>
      </c>
      <c r="CY1444" s="17" t="s">
        <v>156</v>
      </c>
      <c r="CZ1444" s="17" t="s">
        <v>156</v>
      </c>
      <c r="DA1444" s="17">
        <v>45118</v>
      </c>
      <c r="DB1444" s="17" t="s">
        <v>156</v>
      </c>
      <c r="DC1444" s="16">
        <v>0</v>
      </c>
      <c r="DD1444" s="10" t="s">
        <v>156</v>
      </c>
      <c r="DE1444" s="10" t="s">
        <v>156</v>
      </c>
      <c r="DF1444" s="18" t="s">
        <v>156</v>
      </c>
      <c r="DG1444" s="17" t="s">
        <v>156</v>
      </c>
      <c r="DH1444" s="10" t="s">
        <v>156</v>
      </c>
      <c r="DI1444" s="17" t="s">
        <v>156</v>
      </c>
      <c r="DJ1444" s="17" t="s">
        <v>156</v>
      </c>
      <c r="DK1444" s="17">
        <v>45118</v>
      </c>
      <c r="DL1444" s="17" t="s">
        <v>156</v>
      </c>
      <c r="DM1444" s="16">
        <v>0</v>
      </c>
      <c r="DN1444" s="10" t="s">
        <v>156</v>
      </c>
      <c r="DO1444" s="10" t="s">
        <v>156</v>
      </c>
      <c r="DP1444" s="16">
        <v>24</v>
      </c>
      <c r="DQ1444" s="16">
        <v>12</v>
      </c>
      <c r="DR1444" s="11">
        <v>12</v>
      </c>
      <c r="DS1444" s="16">
        <v>12</v>
      </c>
      <c r="DT1444" s="16">
        <v>0</v>
      </c>
      <c r="DU1444" s="11" t="s">
        <v>182</v>
      </c>
      <c r="DV1444" s="11" t="s">
        <v>182</v>
      </c>
      <c r="DW1444" s="27" t="s">
        <v>156</v>
      </c>
      <c r="DX1444" s="27" t="s">
        <v>156</v>
      </c>
      <c r="DY1444" s="20" t="s">
        <v>3506</v>
      </c>
      <c r="DZ1444" s="16">
        <v>7</v>
      </c>
      <c r="EA1444" s="16">
        <v>0</v>
      </c>
      <c r="EB1444" s="27" t="s">
        <v>185</v>
      </c>
      <c r="EC1444" s="27" t="s">
        <v>185</v>
      </c>
      <c r="ED1444" s="27" t="s">
        <v>182</v>
      </c>
      <c r="EE1444" s="29">
        <v>45118.979687500003</v>
      </c>
      <c r="EF1444" s="28" t="s">
        <v>186</v>
      </c>
      <c r="EG1444" s="28" t="s">
        <v>156</v>
      </c>
      <c r="EH1444" s="28" t="s">
        <v>187</v>
      </c>
      <c r="EI1444" s="29">
        <v>45118.979687500003</v>
      </c>
      <c r="EJ1444" s="28" t="s">
        <v>186</v>
      </c>
      <c r="EK1444" s="28" t="s">
        <v>156</v>
      </c>
      <c r="EL1444" s="28" t="s">
        <v>187</v>
      </c>
      <c r="EM1444" s="45" t="s">
        <v>3713</v>
      </c>
      <c r="EN1444" s="46" t="str">
        <f t="shared" si="155"/>
        <v>344H074A</v>
      </c>
      <c r="EO1444" s="47">
        <f t="shared" si="156"/>
        <v>45334</v>
      </c>
      <c r="EP1444" s="47" t="str">
        <f t="shared" si="157"/>
        <v/>
      </c>
      <c r="EQ1444" s="48" t="str">
        <f t="shared" ca="1" si="158"/>
        <v>Y</v>
      </c>
      <c r="ER1444" s="49" t="str">
        <f t="shared" si="159"/>
        <v/>
      </c>
      <c r="ES1444" s="50"/>
      <c r="ET1444" s="51" t="str">
        <f t="shared" si="160"/>
        <v/>
      </c>
      <c r="EU1444" s="52" t="str">
        <f t="shared" si="161"/>
        <v/>
      </c>
      <c r="EV1444" s="46"/>
      <c r="EW1444" s="23" t="s">
        <v>3721</v>
      </c>
    </row>
    <row r="1445" spans="1:153" ht="14.25" customHeight="1">
      <c r="A1445" s="8">
        <v>1438</v>
      </c>
      <c r="B1445" s="9" t="s">
        <v>3316</v>
      </c>
      <c r="C1445" s="10" t="s">
        <v>142</v>
      </c>
      <c r="D1445" s="10" t="s">
        <v>143</v>
      </c>
      <c r="E1445" s="10" t="s">
        <v>142</v>
      </c>
      <c r="F1445" s="9" t="s">
        <v>144</v>
      </c>
      <c r="G1445" s="10" t="s">
        <v>572</v>
      </c>
      <c r="H1445" s="9" t="s">
        <v>573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149</v>
      </c>
      <c r="N1445" s="9" t="s">
        <v>150</v>
      </c>
      <c r="O1445" s="9" t="s">
        <v>151</v>
      </c>
      <c r="P1445" s="9" t="s">
        <v>142</v>
      </c>
      <c r="Q1445" s="9" t="s">
        <v>152</v>
      </c>
      <c r="R1445" s="9" t="s">
        <v>153</v>
      </c>
      <c r="S1445" s="9" t="s">
        <v>154</v>
      </c>
      <c r="T1445" s="9" t="s">
        <v>153</v>
      </c>
      <c r="U1445" s="9" t="s">
        <v>337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3317</v>
      </c>
      <c r="AA1445" s="9" t="s">
        <v>158</v>
      </c>
      <c r="AB1445" s="12" t="s">
        <v>159</v>
      </c>
      <c r="AC1445" s="10" t="s">
        <v>3428</v>
      </c>
      <c r="AD1445" s="9" t="s">
        <v>158</v>
      </c>
      <c r="AE1445" s="13" t="s">
        <v>159</v>
      </c>
      <c r="AF1445" s="14" t="s">
        <v>2486</v>
      </c>
      <c r="AG1445" s="10" t="s">
        <v>3500</v>
      </c>
      <c r="AH1445" s="11" t="s">
        <v>165</v>
      </c>
      <c r="AI1445" s="11" t="s">
        <v>166</v>
      </c>
      <c r="AJ1445" s="10" t="s">
        <v>167</v>
      </c>
      <c r="AK1445" s="11" t="s">
        <v>166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4.5</v>
      </c>
      <c r="AU1445" s="10" t="s">
        <v>142</v>
      </c>
      <c r="AV1445" s="16">
        <v>4500</v>
      </c>
      <c r="AW1445" s="16">
        <v>4500</v>
      </c>
      <c r="AX1445" s="16">
        <v>0</v>
      </c>
      <c r="AY1445" s="16">
        <v>1500</v>
      </c>
      <c r="AZ1445" s="16">
        <v>0</v>
      </c>
      <c r="BA1445" s="17">
        <v>45275</v>
      </c>
      <c r="BB1445" s="30" t="s">
        <v>175</v>
      </c>
      <c r="BC1445" s="18">
        <v>45119</v>
      </c>
      <c r="BD1445" s="17">
        <v>45412</v>
      </c>
      <c r="BE1445" s="17">
        <v>45473</v>
      </c>
      <c r="BF1445" s="17">
        <v>45245</v>
      </c>
      <c r="BG1445" s="10">
        <v>85869039</v>
      </c>
      <c r="BH1445" s="9" t="s">
        <v>247</v>
      </c>
      <c r="BI1445" s="19">
        <v>45352</v>
      </c>
      <c r="BJ1445" s="20">
        <v>45355</v>
      </c>
      <c r="BK1445" s="16">
        <v>500</v>
      </c>
      <c r="BL1445" s="16">
        <v>2250</v>
      </c>
      <c r="BM1445" s="9" t="s">
        <v>177</v>
      </c>
      <c r="BN1445" s="9" t="s">
        <v>470</v>
      </c>
      <c r="BO1445" s="9" t="s">
        <v>156</v>
      </c>
      <c r="BP1445" s="17">
        <v>45381</v>
      </c>
      <c r="BQ1445" s="17" t="s">
        <v>156</v>
      </c>
      <c r="BR1445" s="17" t="s">
        <v>156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 t="s">
        <v>156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 t="s">
        <v>156</v>
      </c>
      <c r="CD1445" s="10" t="s">
        <v>3505</v>
      </c>
      <c r="CE1445" s="17" t="s">
        <v>156</v>
      </c>
      <c r="CF1445" s="17" t="s">
        <v>156</v>
      </c>
      <c r="CG1445" s="17" t="s">
        <v>156</v>
      </c>
      <c r="CH1445" s="17" t="s">
        <v>156</v>
      </c>
      <c r="CI1445" s="16">
        <v>0</v>
      </c>
      <c r="CJ1445" s="10" t="s">
        <v>156</v>
      </c>
      <c r="CK1445" s="10" t="s">
        <v>156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 t="s">
        <v>156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 t="s">
        <v>156</v>
      </c>
      <c r="CX1445" s="10" t="s">
        <v>3507</v>
      </c>
      <c r="CY1445" s="17" t="s">
        <v>156</v>
      </c>
      <c r="CZ1445" s="17" t="s">
        <v>156</v>
      </c>
      <c r="DA1445" s="17" t="s">
        <v>156</v>
      </c>
      <c r="DB1445" s="17" t="s">
        <v>156</v>
      </c>
      <c r="DC1445" s="16">
        <v>0</v>
      </c>
      <c r="DD1445" s="10" t="s">
        <v>156</v>
      </c>
      <c r="DE1445" s="10" t="s">
        <v>156</v>
      </c>
      <c r="DF1445" s="18" t="s">
        <v>156</v>
      </c>
      <c r="DG1445" s="17" t="s">
        <v>156</v>
      </c>
      <c r="DH1445" s="10" t="s">
        <v>3508</v>
      </c>
      <c r="DI1445" s="17" t="s">
        <v>156</v>
      </c>
      <c r="DJ1445" s="17" t="s">
        <v>156</v>
      </c>
      <c r="DK1445" s="17" t="s">
        <v>156</v>
      </c>
      <c r="DL1445" s="17" t="s">
        <v>156</v>
      </c>
      <c r="DM1445" s="16">
        <v>0</v>
      </c>
      <c r="DN1445" s="10" t="s">
        <v>156</v>
      </c>
      <c r="DO1445" s="10" t="s">
        <v>156</v>
      </c>
      <c r="DP1445" s="16">
        <v>24</v>
      </c>
      <c r="DQ1445" s="16">
        <v>12</v>
      </c>
      <c r="DR1445" s="11">
        <v>12</v>
      </c>
      <c r="DS1445" s="16">
        <v>12</v>
      </c>
      <c r="DT1445" s="16">
        <v>0</v>
      </c>
      <c r="DU1445" s="11" t="s">
        <v>181</v>
      </c>
      <c r="DV1445" s="11" t="s">
        <v>182</v>
      </c>
      <c r="DW1445" s="27" t="s">
        <v>156</v>
      </c>
      <c r="DX1445" s="27" t="s">
        <v>156</v>
      </c>
      <c r="DY1445" s="20" t="s">
        <v>3138</v>
      </c>
      <c r="DZ1445" s="16">
        <v>7</v>
      </c>
      <c r="EA1445" s="16">
        <v>0</v>
      </c>
      <c r="EB1445" s="27" t="s">
        <v>185</v>
      </c>
      <c r="EC1445" s="27" t="s">
        <v>185</v>
      </c>
      <c r="ED1445" s="27" t="s">
        <v>182</v>
      </c>
      <c r="EE1445" s="29">
        <v>45085.189027777778</v>
      </c>
      <c r="EF1445" s="28" t="s">
        <v>188</v>
      </c>
      <c r="EG1445" s="28" t="s">
        <v>189</v>
      </c>
      <c r="EH1445" s="28" t="s">
        <v>190</v>
      </c>
      <c r="EI1445" s="29">
        <v>45118.567106481481</v>
      </c>
      <c r="EJ1445" s="28" t="s">
        <v>188</v>
      </c>
      <c r="EK1445" s="28" t="s">
        <v>189</v>
      </c>
      <c r="EL1445" s="28" t="s">
        <v>3381</v>
      </c>
      <c r="EM1445" s="45" t="s">
        <v>3713</v>
      </c>
      <c r="EN1445" s="46" t="str">
        <f t="shared" si="155"/>
        <v>344H074A</v>
      </c>
      <c r="EO1445" s="47">
        <f t="shared" si="156"/>
        <v>45374</v>
      </c>
      <c r="EP1445" s="47" t="str">
        <f t="shared" si="157"/>
        <v/>
      </c>
      <c r="EQ1445" s="48" t="str">
        <f t="shared" ca="1" si="158"/>
        <v>Y</v>
      </c>
      <c r="ER1445" s="49" t="str">
        <f t="shared" si="159"/>
        <v/>
      </c>
      <c r="ES1445" s="50"/>
      <c r="ET1445" s="51" t="str">
        <f t="shared" si="160"/>
        <v/>
      </c>
      <c r="EU1445" s="52" t="str">
        <f t="shared" si="161"/>
        <v/>
      </c>
      <c r="EV1445" s="46"/>
      <c r="EW1445" s="23" t="s">
        <v>3721</v>
      </c>
    </row>
    <row r="1446" spans="1:153" ht="14.25" customHeight="1">
      <c r="A1446" s="8">
        <v>1439</v>
      </c>
      <c r="B1446" s="9" t="s">
        <v>3316</v>
      </c>
      <c r="C1446" s="10" t="s">
        <v>142</v>
      </c>
      <c r="D1446" s="10" t="s">
        <v>143</v>
      </c>
      <c r="E1446" s="10" t="s">
        <v>142</v>
      </c>
      <c r="F1446" s="9" t="s">
        <v>144</v>
      </c>
      <c r="G1446" s="10" t="s">
        <v>572</v>
      </c>
      <c r="H1446" s="9" t="s">
        <v>573</v>
      </c>
      <c r="I1446" s="9" t="s">
        <v>147</v>
      </c>
      <c r="J1446" s="9" t="s">
        <v>148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153</v>
      </c>
      <c r="S1446" s="9" t="s">
        <v>154</v>
      </c>
      <c r="T1446" s="9" t="s">
        <v>153</v>
      </c>
      <c r="U1446" s="9" t="s">
        <v>337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3317</v>
      </c>
      <c r="AA1446" s="9" t="s">
        <v>158</v>
      </c>
      <c r="AB1446" s="12" t="s">
        <v>159</v>
      </c>
      <c r="AC1446" s="10" t="s">
        <v>3428</v>
      </c>
      <c r="AD1446" s="9" t="s">
        <v>158</v>
      </c>
      <c r="AE1446" s="13" t="s">
        <v>159</v>
      </c>
      <c r="AF1446" s="14" t="s">
        <v>2486</v>
      </c>
      <c r="AG1446" s="10" t="s">
        <v>3509</v>
      </c>
      <c r="AH1446" s="11" t="s">
        <v>204</v>
      </c>
      <c r="AI1446" s="11" t="s">
        <v>166</v>
      </c>
      <c r="AJ1446" s="10" t="s">
        <v>205</v>
      </c>
      <c r="AK1446" s="11" t="s">
        <v>166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4.5</v>
      </c>
      <c r="AU1446" s="10" t="s">
        <v>206</v>
      </c>
      <c r="AV1446" s="16">
        <v>1260</v>
      </c>
      <c r="AW1446" s="16">
        <v>1260</v>
      </c>
      <c r="AX1446" s="16">
        <v>0</v>
      </c>
      <c r="AY1446" s="16">
        <v>0</v>
      </c>
      <c r="AZ1446" s="16">
        <v>0</v>
      </c>
      <c r="BA1446" s="17">
        <v>45275</v>
      </c>
      <c r="BB1446" s="30" t="s">
        <v>175</v>
      </c>
      <c r="BC1446" s="18">
        <v>45117</v>
      </c>
      <c r="BD1446" s="17">
        <v>45412</v>
      </c>
      <c r="BE1446" s="17">
        <v>45473</v>
      </c>
      <c r="BF1446" s="17">
        <v>45245</v>
      </c>
      <c r="BG1446" s="10">
        <v>85940504</v>
      </c>
      <c r="BH1446" s="9" t="s">
        <v>414</v>
      </c>
      <c r="BI1446" s="19">
        <v>45231</v>
      </c>
      <c r="BJ1446" s="20">
        <v>45236</v>
      </c>
      <c r="BK1446" s="16">
        <v>700</v>
      </c>
      <c r="BL1446" s="16">
        <v>3150</v>
      </c>
      <c r="BM1446" s="9" t="s">
        <v>177</v>
      </c>
      <c r="BN1446" s="9" t="s">
        <v>436</v>
      </c>
      <c r="BO1446" s="9" t="s">
        <v>635</v>
      </c>
      <c r="BP1446" s="17">
        <v>45266</v>
      </c>
      <c r="BQ1446" s="17" t="s">
        <v>156</v>
      </c>
      <c r="BR1446" s="17" t="s">
        <v>156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 t="s">
        <v>156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45118</v>
      </c>
      <c r="CD1446" s="10" t="s">
        <v>156</v>
      </c>
      <c r="CE1446" s="17" t="s">
        <v>156</v>
      </c>
      <c r="CF1446" s="17" t="s">
        <v>156</v>
      </c>
      <c r="CG1446" s="17" t="s">
        <v>156</v>
      </c>
      <c r="CH1446" s="17" t="s">
        <v>156</v>
      </c>
      <c r="CI1446" s="16">
        <v>0</v>
      </c>
      <c r="CJ1446" s="10" t="s">
        <v>156</v>
      </c>
      <c r="CK1446" s="10" t="s">
        <v>156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 t="s">
        <v>156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45125</v>
      </c>
      <c r="CX1446" s="10" t="s">
        <v>1919</v>
      </c>
      <c r="CY1446" s="17" t="s">
        <v>156</v>
      </c>
      <c r="CZ1446" s="17" t="s">
        <v>156</v>
      </c>
      <c r="DA1446" s="17" t="s">
        <v>156</v>
      </c>
      <c r="DB1446" s="17" t="s">
        <v>156</v>
      </c>
      <c r="DC1446" s="16">
        <v>0</v>
      </c>
      <c r="DD1446" s="10" t="s">
        <v>156</v>
      </c>
      <c r="DE1446" s="10" t="s">
        <v>156</v>
      </c>
      <c r="DF1446" s="18" t="s">
        <v>156</v>
      </c>
      <c r="DG1446" s="17">
        <v>45132</v>
      </c>
      <c r="DH1446" s="10" t="s">
        <v>156</v>
      </c>
      <c r="DI1446" s="17" t="s">
        <v>156</v>
      </c>
      <c r="DJ1446" s="17" t="s">
        <v>156</v>
      </c>
      <c r="DK1446" s="17" t="s">
        <v>156</v>
      </c>
      <c r="DL1446" s="17" t="s">
        <v>156</v>
      </c>
      <c r="DM1446" s="16">
        <v>0</v>
      </c>
      <c r="DN1446" s="10" t="s">
        <v>156</v>
      </c>
      <c r="DO1446" s="10" t="s">
        <v>156</v>
      </c>
      <c r="DP1446" s="16">
        <v>24</v>
      </c>
      <c r="DQ1446" s="16">
        <v>12</v>
      </c>
      <c r="DR1446" s="11">
        <v>12</v>
      </c>
      <c r="DS1446" s="16">
        <v>12</v>
      </c>
      <c r="DT1446" s="16">
        <v>0</v>
      </c>
      <c r="DU1446" s="11" t="s">
        <v>181</v>
      </c>
      <c r="DV1446" s="11" t="s">
        <v>182</v>
      </c>
      <c r="DW1446" s="27" t="s">
        <v>156</v>
      </c>
      <c r="DX1446" s="27" t="s">
        <v>156</v>
      </c>
      <c r="DY1446" s="20" t="s">
        <v>3510</v>
      </c>
      <c r="DZ1446" s="16">
        <v>7</v>
      </c>
      <c r="EA1446" s="16">
        <v>0</v>
      </c>
      <c r="EB1446" s="27" t="s">
        <v>185</v>
      </c>
      <c r="EC1446" s="27" t="s">
        <v>185</v>
      </c>
      <c r="ED1446" s="27" t="s">
        <v>182</v>
      </c>
      <c r="EE1446" s="29">
        <v>45092.384826388887</v>
      </c>
      <c r="EF1446" s="28" t="s">
        <v>188</v>
      </c>
      <c r="EG1446" s="28" t="s">
        <v>189</v>
      </c>
      <c r="EH1446" s="28" t="s">
        <v>190</v>
      </c>
      <c r="EI1446" s="29">
        <v>45116.847731481481</v>
      </c>
      <c r="EJ1446" s="28" t="s">
        <v>188</v>
      </c>
      <c r="EK1446" s="28" t="s">
        <v>189</v>
      </c>
      <c r="EL1446" s="28" t="s">
        <v>190</v>
      </c>
      <c r="EM1446" s="45" t="s">
        <v>3713</v>
      </c>
      <c r="EN1446" s="46" t="str">
        <f t="shared" si="155"/>
        <v>344H074B</v>
      </c>
      <c r="EO1446" s="47">
        <f t="shared" si="156"/>
        <v>45259</v>
      </c>
      <c r="EP1446" s="47">
        <f t="shared" si="157"/>
        <v>45125</v>
      </c>
      <c r="EQ1446" s="48" t="str">
        <f t="shared" ca="1" si="158"/>
        <v>Y</v>
      </c>
      <c r="ER1446" s="49">
        <f t="shared" si="159"/>
        <v>134</v>
      </c>
      <c r="ES1446" s="50"/>
      <c r="ET1446" s="51">
        <f t="shared" si="160"/>
        <v>134</v>
      </c>
      <c r="EU1446" s="52">
        <f t="shared" si="161"/>
        <v>93800</v>
      </c>
      <c r="EV1446" s="46"/>
      <c r="EW1446" s="23" t="s">
        <v>3714</v>
      </c>
    </row>
    <row r="1447" spans="1:153" ht="14.25" customHeight="1">
      <c r="A1447" s="8">
        <v>1440</v>
      </c>
      <c r="B1447" s="9" t="s">
        <v>3316</v>
      </c>
      <c r="C1447" s="10" t="s">
        <v>142</v>
      </c>
      <c r="D1447" s="10" t="s">
        <v>143</v>
      </c>
      <c r="E1447" s="10" t="s">
        <v>142</v>
      </c>
      <c r="F1447" s="9" t="s">
        <v>144</v>
      </c>
      <c r="G1447" s="10" t="s">
        <v>572</v>
      </c>
      <c r="H1447" s="9" t="s">
        <v>573</v>
      </c>
      <c r="I1447" s="9" t="s">
        <v>147</v>
      </c>
      <c r="J1447" s="9" t="s">
        <v>148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153</v>
      </c>
      <c r="S1447" s="9" t="s">
        <v>154</v>
      </c>
      <c r="T1447" s="9" t="s">
        <v>153</v>
      </c>
      <c r="U1447" s="9" t="s">
        <v>337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3317</v>
      </c>
      <c r="AA1447" s="9" t="s">
        <v>158</v>
      </c>
      <c r="AB1447" s="12" t="s">
        <v>159</v>
      </c>
      <c r="AC1447" s="10" t="s">
        <v>3428</v>
      </c>
      <c r="AD1447" s="9" t="s">
        <v>158</v>
      </c>
      <c r="AE1447" s="13" t="s">
        <v>159</v>
      </c>
      <c r="AF1447" s="14" t="s">
        <v>2486</v>
      </c>
      <c r="AG1447" s="10" t="s">
        <v>3509</v>
      </c>
      <c r="AH1447" s="11" t="s">
        <v>204</v>
      </c>
      <c r="AI1447" s="11" t="s">
        <v>166</v>
      </c>
      <c r="AJ1447" s="10" t="s">
        <v>205</v>
      </c>
      <c r="AK1447" s="11" t="s">
        <v>166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4.5</v>
      </c>
      <c r="AU1447" s="10" t="s">
        <v>206</v>
      </c>
      <c r="AV1447" s="16">
        <v>1260</v>
      </c>
      <c r="AW1447" s="16">
        <v>1260</v>
      </c>
      <c r="AX1447" s="16">
        <v>0</v>
      </c>
      <c r="AY1447" s="16">
        <v>0</v>
      </c>
      <c r="AZ1447" s="16">
        <v>0</v>
      </c>
      <c r="BA1447" s="17">
        <v>45275</v>
      </c>
      <c r="BB1447" s="30" t="s">
        <v>175</v>
      </c>
      <c r="BC1447" s="18">
        <v>45117</v>
      </c>
      <c r="BD1447" s="17">
        <v>45412</v>
      </c>
      <c r="BE1447" s="17">
        <v>45473</v>
      </c>
      <c r="BF1447" s="17">
        <v>45245</v>
      </c>
      <c r="BG1447" s="10">
        <v>86232371</v>
      </c>
      <c r="BH1447" s="9" t="s">
        <v>319</v>
      </c>
      <c r="BI1447" s="19">
        <v>45323</v>
      </c>
      <c r="BJ1447" s="20">
        <v>45327</v>
      </c>
      <c r="BK1447" s="16">
        <v>560</v>
      </c>
      <c r="BL1447" s="16">
        <v>2520</v>
      </c>
      <c r="BM1447" s="9" t="s">
        <v>177</v>
      </c>
      <c r="BN1447" s="9" t="s">
        <v>470</v>
      </c>
      <c r="BO1447" s="9" t="s">
        <v>156</v>
      </c>
      <c r="BP1447" s="17">
        <v>45337</v>
      </c>
      <c r="BQ1447" s="17" t="s">
        <v>156</v>
      </c>
      <c r="BR1447" s="17">
        <v>45341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45115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 t="s">
        <v>156</v>
      </c>
      <c r="CD1447" s="10" t="s">
        <v>156</v>
      </c>
      <c r="CE1447" s="17" t="s">
        <v>156</v>
      </c>
      <c r="CF1447" s="17" t="s">
        <v>156</v>
      </c>
      <c r="CG1447" s="17">
        <v>45115</v>
      </c>
      <c r="CH1447" s="17" t="s">
        <v>156</v>
      </c>
      <c r="CI1447" s="16">
        <v>0</v>
      </c>
      <c r="CJ1447" s="10" t="s">
        <v>156</v>
      </c>
      <c r="CK1447" s="10" t="s">
        <v>156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45115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 t="s">
        <v>156</v>
      </c>
      <c r="CX1447" s="10" t="s">
        <v>193</v>
      </c>
      <c r="CY1447" s="17" t="s">
        <v>156</v>
      </c>
      <c r="CZ1447" s="17" t="s">
        <v>156</v>
      </c>
      <c r="DA1447" s="17">
        <v>45115</v>
      </c>
      <c r="DB1447" s="17" t="s">
        <v>156</v>
      </c>
      <c r="DC1447" s="16">
        <v>0</v>
      </c>
      <c r="DD1447" s="10" t="s">
        <v>156</v>
      </c>
      <c r="DE1447" s="10" t="s">
        <v>156</v>
      </c>
      <c r="DF1447" s="18" t="s">
        <v>156</v>
      </c>
      <c r="DG1447" s="17" t="s">
        <v>156</v>
      </c>
      <c r="DH1447" s="10" t="s">
        <v>156</v>
      </c>
      <c r="DI1447" s="17" t="s">
        <v>156</v>
      </c>
      <c r="DJ1447" s="17" t="s">
        <v>156</v>
      </c>
      <c r="DK1447" s="17">
        <v>45115</v>
      </c>
      <c r="DL1447" s="17" t="s">
        <v>156</v>
      </c>
      <c r="DM1447" s="16">
        <v>0</v>
      </c>
      <c r="DN1447" s="10" t="s">
        <v>156</v>
      </c>
      <c r="DO1447" s="10" t="s">
        <v>156</v>
      </c>
      <c r="DP1447" s="16">
        <v>24</v>
      </c>
      <c r="DQ1447" s="16">
        <v>12</v>
      </c>
      <c r="DR1447" s="11">
        <v>12</v>
      </c>
      <c r="DS1447" s="16">
        <v>12</v>
      </c>
      <c r="DT1447" s="16">
        <v>0</v>
      </c>
      <c r="DU1447" s="11" t="s">
        <v>181</v>
      </c>
      <c r="DV1447" s="11" t="s">
        <v>182</v>
      </c>
      <c r="DW1447" s="27" t="s">
        <v>156</v>
      </c>
      <c r="DX1447" s="27" t="s">
        <v>156</v>
      </c>
      <c r="DY1447" s="20" t="s">
        <v>156</v>
      </c>
      <c r="DZ1447" s="16">
        <v>7</v>
      </c>
      <c r="EA1447" s="16">
        <v>0</v>
      </c>
      <c r="EB1447" s="27" t="s">
        <v>185</v>
      </c>
      <c r="EC1447" s="27" t="s">
        <v>185</v>
      </c>
      <c r="ED1447" s="27" t="s">
        <v>182</v>
      </c>
      <c r="EE1447" s="29">
        <v>45116.744317129633</v>
      </c>
      <c r="EF1447" s="28" t="s">
        <v>186</v>
      </c>
      <c r="EG1447" s="28" t="s">
        <v>156</v>
      </c>
      <c r="EH1447" s="28" t="s">
        <v>187</v>
      </c>
      <c r="EI1447" s="29">
        <v>45116.847731481481</v>
      </c>
      <c r="EJ1447" s="28" t="s">
        <v>188</v>
      </c>
      <c r="EK1447" s="28" t="s">
        <v>189</v>
      </c>
      <c r="EL1447" s="28" t="s">
        <v>190</v>
      </c>
      <c r="EM1447" s="45" t="s">
        <v>3713</v>
      </c>
      <c r="EN1447" s="46" t="str">
        <f t="shared" si="155"/>
        <v>344H074B</v>
      </c>
      <c r="EO1447" s="47">
        <f t="shared" si="156"/>
        <v>45330</v>
      </c>
      <c r="EP1447" s="47" t="str">
        <f t="shared" si="157"/>
        <v/>
      </c>
      <c r="EQ1447" s="48" t="str">
        <f t="shared" ca="1" si="158"/>
        <v>Y</v>
      </c>
      <c r="ER1447" s="49" t="str">
        <f t="shared" si="159"/>
        <v/>
      </c>
      <c r="ES1447" s="50"/>
      <c r="ET1447" s="51" t="str">
        <f t="shared" si="160"/>
        <v/>
      </c>
      <c r="EU1447" s="52" t="str">
        <f t="shared" si="161"/>
        <v/>
      </c>
      <c r="EV1447" s="46"/>
      <c r="EW1447" s="23" t="s">
        <v>3721</v>
      </c>
    </row>
    <row r="1448" spans="1:153" ht="14.25" customHeight="1">
      <c r="A1448" s="8">
        <v>1441</v>
      </c>
      <c r="B1448" s="9" t="s">
        <v>3316</v>
      </c>
      <c r="C1448" s="10" t="s">
        <v>142</v>
      </c>
      <c r="D1448" s="10" t="s">
        <v>143</v>
      </c>
      <c r="E1448" s="10" t="s">
        <v>142</v>
      </c>
      <c r="F1448" s="9" t="s">
        <v>144</v>
      </c>
      <c r="G1448" s="10" t="s">
        <v>572</v>
      </c>
      <c r="H1448" s="9" t="s">
        <v>573</v>
      </c>
      <c r="I1448" s="9" t="s">
        <v>147</v>
      </c>
      <c r="J1448" s="9" t="s">
        <v>148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153</v>
      </c>
      <c r="S1448" s="9" t="s">
        <v>154</v>
      </c>
      <c r="T1448" s="9" t="s">
        <v>153</v>
      </c>
      <c r="U1448" s="9" t="s">
        <v>337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3317</v>
      </c>
      <c r="AA1448" s="9" t="s">
        <v>158</v>
      </c>
      <c r="AB1448" s="12" t="s">
        <v>159</v>
      </c>
      <c r="AC1448" s="10" t="s">
        <v>3511</v>
      </c>
      <c r="AD1448" s="9" t="s">
        <v>3512</v>
      </c>
      <c r="AE1448" s="13" t="s">
        <v>3513</v>
      </c>
      <c r="AF1448" s="14" t="s">
        <v>2486</v>
      </c>
      <c r="AG1448" s="10" t="s">
        <v>3514</v>
      </c>
      <c r="AH1448" s="11" t="s">
        <v>165</v>
      </c>
      <c r="AI1448" s="11" t="s">
        <v>166</v>
      </c>
      <c r="AJ1448" s="10" t="s">
        <v>167</v>
      </c>
      <c r="AK1448" s="11" t="s">
        <v>166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4.5</v>
      </c>
      <c r="AU1448" s="10" t="s">
        <v>142</v>
      </c>
      <c r="AV1448" s="16">
        <v>2000</v>
      </c>
      <c r="AW1448" s="16">
        <v>2000</v>
      </c>
      <c r="AX1448" s="16">
        <v>0</v>
      </c>
      <c r="AY1448" s="16">
        <v>0</v>
      </c>
      <c r="AZ1448" s="16">
        <v>0</v>
      </c>
      <c r="BA1448" s="17">
        <v>45275</v>
      </c>
      <c r="BB1448" s="30" t="s">
        <v>175</v>
      </c>
      <c r="BC1448" s="18">
        <v>45117</v>
      </c>
      <c r="BD1448" s="17">
        <v>45412</v>
      </c>
      <c r="BE1448" s="17">
        <v>45473</v>
      </c>
      <c r="BF1448" s="17">
        <v>45245</v>
      </c>
      <c r="BG1448" s="10">
        <v>86212885</v>
      </c>
      <c r="BH1448" s="9" t="s">
        <v>414</v>
      </c>
      <c r="BI1448" s="19">
        <v>45200</v>
      </c>
      <c r="BJ1448" s="20">
        <v>45201</v>
      </c>
      <c r="BK1448" s="16">
        <v>2000</v>
      </c>
      <c r="BL1448" s="16">
        <v>9000</v>
      </c>
      <c r="BM1448" s="9" t="s">
        <v>177</v>
      </c>
      <c r="BN1448" s="9" t="s">
        <v>436</v>
      </c>
      <c r="BO1448" s="9" t="s">
        <v>635</v>
      </c>
      <c r="BP1448" s="17">
        <v>45254</v>
      </c>
      <c r="BQ1448" s="17" t="s">
        <v>156</v>
      </c>
      <c r="BR1448" s="17">
        <v>45254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45113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 t="s">
        <v>156</v>
      </c>
      <c r="CD1448" s="10" t="s">
        <v>156</v>
      </c>
      <c r="CE1448" s="17" t="s">
        <v>156</v>
      </c>
      <c r="CF1448" s="17" t="s">
        <v>156</v>
      </c>
      <c r="CG1448" s="17">
        <v>45113</v>
      </c>
      <c r="CH1448" s="17" t="s">
        <v>156</v>
      </c>
      <c r="CI1448" s="16">
        <v>0</v>
      </c>
      <c r="CJ1448" s="10" t="s">
        <v>156</v>
      </c>
      <c r="CK1448" s="10" t="s">
        <v>156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45113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193</v>
      </c>
      <c r="CY1448" s="17" t="s">
        <v>156</v>
      </c>
      <c r="CZ1448" s="17" t="s">
        <v>156</v>
      </c>
      <c r="DA1448" s="17">
        <v>45113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156</v>
      </c>
      <c r="DI1448" s="17" t="s">
        <v>156</v>
      </c>
      <c r="DJ1448" s="17" t="s">
        <v>156</v>
      </c>
      <c r="DK1448" s="17">
        <v>45113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24</v>
      </c>
      <c r="DQ1448" s="16">
        <v>12</v>
      </c>
      <c r="DR1448" s="11">
        <v>12</v>
      </c>
      <c r="DS1448" s="16">
        <v>12</v>
      </c>
      <c r="DT1448" s="16">
        <v>0</v>
      </c>
      <c r="DU1448" s="11" t="s">
        <v>181</v>
      </c>
      <c r="DV1448" s="11" t="s">
        <v>182</v>
      </c>
      <c r="DW1448" s="27" t="s">
        <v>156</v>
      </c>
      <c r="DX1448" s="27" t="s">
        <v>156</v>
      </c>
      <c r="DY1448" s="20" t="s">
        <v>3170</v>
      </c>
      <c r="DZ1448" s="16">
        <v>7</v>
      </c>
      <c r="EA1448" s="16">
        <v>0</v>
      </c>
      <c r="EB1448" s="27" t="s">
        <v>185</v>
      </c>
      <c r="EC1448" s="27" t="s">
        <v>185</v>
      </c>
      <c r="ED1448" s="27" t="s">
        <v>182</v>
      </c>
      <c r="EE1448" s="29">
        <v>45114.021493055552</v>
      </c>
      <c r="EF1448" s="28" t="s">
        <v>186</v>
      </c>
      <c r="EG1448" s="28" t="s">
        <v>156</v>
      </c>
      <c r="EH1448" s="28" t="s">
        <v>187</v>
      </c>
      <c r="EI1448" s="29">
        <v>45116.847731481481</v>
      </c>
      <c r="EJ1448" s="28" t="s">
        <v>188</v>
      </c>
      <c r="EK1448" s="28" t="s">
        <v>189</v>
      </c>
      <c r="EL1448" s="28" t="s">
        <v>190</v>
      </c>
      <c r="EM1448" s="45" t="s">
        <v>3713</v>
      </c>
      <c r="EN1448" s="46" t="str">
        <f t="shared" si="155"/>
        <v>344H075A</v>
      </c>
      <c r="EO1448" s="47">
        <f t="shared" si="156"/>
        <v>45247</v>
      </c>
      <c r="EP1448" s="47" t="str">
        <f t="shared" si="157"/>
        <v/>
      </c>
      <c r="EQ1448" s="48" t="str">
        <f t="shared" ca="1" si="158"/>
        <v>Y</v>
      </c>
      <c r="ER1448" s="49" t="str">
        <f t="shared" si="159"/>
        <v/>
      </c>
      <c r="ES1448" s="50"/>
      <c r="ET1448" s="51" t="str">
        <f t="shared" si="160"/>
        <v/>
      </c>
      <c r="EU1448" s="52" t="str">
        <f t="shared" si="161"/>
        <v/>
      </c>
      <c r="EV1448" s="46"/>
      <c r="EW1448" s="23" t="s">
        <v>3714</v>
      </c>
    </row>
    <row r="1449" spans="1:153" ht="14.25" customHeight="1">
      <c r="A1449" s="8">
        <v>1442</v>
      </c>
      <c r="B1449" s="9" t="s">
        <v>3316</v>
      </c>
      <c r="C1449" s="10" t="s">
        <v>142</v>
      </c>
      <c r="D1449" s="10" t="s">
        <v>143</v>
      </c>
      <c r="E1449" s="10" t="s">
        <v>142</v>
      </c>
      <c r="F1449" s="9" t="s">
        <v>144</v>
      </c>
      <c r="G1449" s="10" t="s">
        <v>572</v>
      </c>
      <c r="H1449" s="9" t="s">
        <v>573</v>
      </c>
      <c r="I1449" s="9" t="s">
        <v>147</v>
      </c>
      <c r="J1449" s="9" t="s">
        <v>148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153</v>
      </c>
      <c r="S1449" s="9" t="s">
        <v>154</v>
      </c>
      <c r="T1449" s="9" t="s">
        <v>153</v>
      </c>
      <c r="U1449" s="9" t="s">
        <v>337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3317</v>
      </c>
      <c r="AA1449" s="9" t="s">
        <v>158</v>
      </c>
      <c r="AB1449" s="12" t="s">
        <v>159</v>
      </c>
      <c r="AC1449" s="10" t="s">
        <v>3511</v>
      </c>
      <c r="AD1449" s="9" t="s">
        <v>3512</v>
      </c>
      <c r="AE1449" s="13" t="s">
        <v>3513</v>
      </c>
      <c r="AF1449" s="14" t="s">
        <v>2486</v>
      </c>
      <c r="AG1449" s="10" t="s">
        <v>3514</v>
      </c>
      <c r="AH1449" s="11" t="s">
        <v>165</v>
      </c>
      <c r="AI1449" s="11" t="s">
        <v>166</v>
      </c>
      <c r="AJ1449" s="10" t="s">
        <v>167</v>
      </c>
      <c r="AK1449" s="11" t="s">
        <v>166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4.5</v>
      </c>
      <c r="AU1449" s="10" t="s">
        <v>142</v>
      </c>
      <c r="AV1449" s="16">
        <v>2000</v>
      </c>
      <c r="AW1449" s="16">
        <v>2000</v>
      </c>
      <c r="AX1449" s="16">
        <v>0</v>
      </c>
      <c r="AY1449" s="16">
        <v>0</v>
      </c>
      <c r="AZ1449" s="16">
        <v>0</v>
      </c>
      <c r="BA1449" s="17">
        <v>45275</v>
      </c>
      <c r="BB1449" s="30" t="s">
        <v>175</v>
      </c>
      <c r="BC1449" s="18" t="s">
        <v>156</v>
      </c>
      <c r="BD1449" s="17">
        <v>45412</v>
      </c>
      <c r="BE1449" s="17">
        <v>45473</v>
      </c>
      <c r="BF1449" s="17">
        <v>45245</v>
      </c>
      <c r="BG1449" s="10">
        <v>86212884</v>
      </c>
      <c r="BH1449" s="9" t="s">
        <v>319</v>
      </c>
      <c r="BI1449" s="19">
        <v>45261</v>
      </c>
      <c r="BJ1449" s="20">
        <v>45264</v>
      </c>
      <c r="BK1449" s="16">
        <v>0</v>
      </c>
      <c r="BL1449" s="16">
        <v>0</v>
      </c>
      <c r="BM1449" s="9" t="s">
        <v>177</v>
      </c>
      <c r="BN1449" s="9" t="s">
        <v>470</v>
      </c>
      <c r="BO1449" s="9" t="s">
        <v>156</v>
      </c>
      <c r="BP1449" s="17">
        <v>45277</v>
      </c>
      <c r="BQ1449" s="17" t="s">
        <v>156</v>
      </c>
      <c r="BR1449" s="17">
        <v>45277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45113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 t="s">
        <v>156</v>
      </c>
      <c r="CD1449" s="10" t="s">
        <v>156</v>
      </c>
      <c r="CE1449" s="17" t="s">
        <v>156</v>
      </c>
      <c r="CF1449" s="17" t="s">
        <v>156</v>
      </c>
      <c r="CG1449" s="17">
        <v>45113</v>
      </c>
      <c r="CH1449" s="17" t="s">
        <v>156</v>
      </c>
      <c r="CI1449" s="16">
        <v>0</v>
      </c>
      <c r="CJ1449" s="10" t="s">
        <v>156</v>
      </c>
      <c r="CK1449" s="10" t="s">
        <v>156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45113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 t="s">
        <v>156</v>
      </c>
      <c r="CX1449" s="10" t="s">
        <v>193</v>
      </c>
      <c r="CY1449" s="17" t="s">
        <v>156</v>
      </c>
      <c r="CZ1449" s="17" t="s">
        <v>156</v>
      </c>
      <c r="DA1449" s="17">
        <v>45113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 t="s">
        <v>156</v>
      </c>
      <c r="DH1449" s="10" t="s">
        <v>156</v>
      </c>
      <c r="DI1449" s="17" t="s">
        <v>156</v>
      </c>
      <c r="DJ1449" s="17" t="s">
        <v>156</v>
      </c>
      <c r="DK1449" s="17">
        <v>45113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24</v>
      </c>
      <c r="DQ1449" s="16">
        <v>12</v>
      </c>
      <c r="DR1449" s="11">
        <v>12</v>
      </c>
      <c r="DS1449" s="16">
        <v>12</v>
      </c>
      <c r="DT1449" s="16">
        <v>0</v>
      </c>
      <c r="DU1449" s="11" t="s">
        <v>181</v>
      </c>
      <c r="DV1449" s="11" t="s">
        <v>182</v>
      </c>
      <c r="DW1449" s="27" t="s">
        <v>156</v>
      </c>
      <c r="DX1449" s="27" t="s">
        <v>156</v>
      </c>
      <c r="DY1449" s="20" t="s">
        <v>3100</v>
      </c>
      <c r="DZ1449" s="16">
        <v>7</v>
      </c>
      <c r="EA1449" s="16">
        <v>0</v>
      </c>
      <c r="EB1449" s="27" t="s">
        <v>185</v>
      </c>
      <c r="EC1449" s="27" t="s">
        <v>185</v>
      </c>
      <c r="ED1449" s="27" t="s">
        <v>182</v>
      </c>
      <c r="EE1449" s="29">
        <v>45114.021493055552</v>
      </c>
      <c r="EF1449" s="28" t="s">
        <v>186</v>
      </c>
      <c r="EG1449" s="28" t="s">
        <v>156</v>
      </c>
      <c r="EH1449" s="28" t="s">
        <v>187</v>
      </c>
      <c r="EI1449" s="29">
        <v>45116.847731481481</v>
      </c>
      <c r="EJ1449" s="28" t="s">
        <v>188</v>
      </c>
      <c r="EK1449" s="28" t="s">
        <v>189</v>
      </c>
      <c r="EL1449" s="28" t="s">
        <v>190</v>
      </c>
      <c r="EM1449" s="45" t="s">
        <v>3713</v>
      </c>
      <c r="EN1449" s="46" t="str">
        <f t="shared" si="155"/>
        <v>344H075A</v>
      </c>
      <c r="EO1449" s="47">
        <f t="shared" si="156"/>
        <v>45270</v>
      </c>
      <c r="EP1449" s="47" t="str">
        <f t="shared" si="157"/>
        <v/>
      </c>
      <c r="EQ1449" s="48" t="str">
        <f t="shared" ca="1" si="158"/>
        <v>Y</v>
      </c>
      <c r="ER1449" s="49" t="str">
        <f t="shared" si="159"/>
        <v/>
      </c>
      <c r="ES1449" s="50"/>
      <c r="ET1449" s="51" t="str">
        <f t="shared" si="160"/>
        <v/>
      </c>
      <c r="EU1449" s="52" t="str">
        <f t="shared" si="161"/>
        <v/>
      </c>
      <c r="EV1449" s="46"/>
      <c r="EW1449" s="23" t="s">
        <v>3721</v>
      </c>
    </row>
    <row r="1450" spans="1:153" ht="14.25" customHeight="1">
      <c r="A1450" s="8">
        <v>1443</v>
      </c>
      <c r="B1450" s="9" t="s">
        <v>3316</v>
      </c>
      <c r="C1450" s="10" t="s">
        <v>142</v>
      </c>
      <c r="D1450" s="10" t="s">
        <v>143</v>
      </c>
      <c r="E1450" s="10" t="s">
        <v>142</v>
      </c>
      <c r="F1450" s="9" t="s">
        <v>144</v>
      </c>
      <c r="G1450" s="10" t="s">
        <v>572</v>
      </c>
      <c r="H1450" s="9" t="s">
        <v>573</v>
      </c>
      <c r="I1450" s="9" t="s">
        <v>147</v>
      </c>
      <c r="J1450" s="9" t="s">
        <v>148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153</v>
      </c>
      <c r="S1450" s="9" t="s">
        <v>154</v>
      </c>
      <c r="T1450" s="9" t="s">
        <v>153</v>
      </c>
      <c r="U1450" s="9" t="s">
        <v>337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3317</v>
      </c>
      <c r="AA1450" s="9" t="s">
        <v>158</v>
      </c>
      <c r="AB1450" s="12" t="s">
        <v>159</v>
      </c>
      <c r="AC1450" s="10" t="s">
        <v>3511</v>
      </c>
      <c r="AD1450" s="9" t="s">
        <v>3512</v>
      </c>
      <c r="AE1450" s="13" t="s">
        <v>3513</v>
      </c>
      <c r="AF1450" s="14" t="s">
        <v>2486</v>
      </c>
      <c r="AG1450" s="10" t="s">
        <v>3514</v>
      </c>
      <c r="AH1450" s="11" t="s">
        <v>165</v>
      </c>
      <c r="AI1450" s="11" t="s">
        <v>166</v>
      </c>
      <c r="AJ1450" s="10" t="s">
        <v>167</v>
      </c>
      <c r="AK1450" s="11" t="s">
        <v>166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4.5</v>
      </c>
      <c r="AU1450" s="10" t="s">
        <v>142</v>
      </c>
      <c r="AV1450" s="16">
        <v>2000</v>
      </c>
      <c r="AW1450" s="16">
        <v>2000</v>
      </c>
      <c r="AX1450" s="16">
        <v>0</v>
      </c>
      <c r="AY1450" s="16">
        <v>0</v>
      </c>
      <c r="AZ1450" s="16">
        <v>0</v>
      </c>
      <c r="BA1450" s="17">
        <v>45275</v>
      </c>
      <c r="BB1450" s="30" t="s">
        <v>175</v>
      </c>
      <c r="BC1450" s="18" t="s">
        <v>156</v>
      </c>
      <c r="BD1450" s="17">
        <v>45412</v>
      </c>
      <c r="BE1450" s="17">
        <v>45473</v>
      </c>
      <c r="BF1450" s="17">
        <v>45245</v>
      </c>
      <c r="BG1450" s="10">
        <v>86212883</v>
      </c>
      <c r="BH1450" s="9" t="s">
        <v>321</v>
      </c>
      <c r="BI1450" s="19">
        <v>45292</v>
      </c>
      <c r="BJ1450" s="20">
        <v>45292</v>
      </c>
      <c r="BK1450" s="16">
        <v>0</v>
      </c>
      <c r="BL1450" s="16">
        <v>0</v>
      </c>
      <c r="BM1450" s="9" t="s">
        <v>177</v>
      </c>
      <c r="BN1450" s="9" t="s">
        <v>470</v>
      </c>
      <c r="BO1450" s="9" t="s">
        <v>156</v>
      </c>
      <c r="BP1450" s="17">
        <v>45305</v>
      </c>
      <c r="BQ1450" s="17" t="s">
        <v>156</v>
      </c>
      <c r="BR1450" s="17">
        <v>45305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>
        <v>45113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 t="s">
        <v>156</v>
      </c>
      <c r="CD1450" s="10" t="s">
        <v>156</v>
      </c>
      <c r="CE1450" s="17" t="s">
        <v>156</v>
      </c>
      <c r="CF1450" s="17" t="s">
        <v>156</v>
      </c>
      <c r="CG1450" s="17">
        <v>45113</v>
      </c>
      <c r="CH1450" s="17" t="s">
        <v>156</v>
      </c>
      <c r="CI1450" s="16">
        <v>0</v>
      </c>
      <c r="CJ1450" s="10" t="s">
        <v>156</v>
      </c>
      <c r="CK1450" s="10" t="s">
        <v>156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>
        <v>45113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 t="s">
        <v>156</v>
      </c>
      <c r="CX1450" s="10" t="s">
        <v>193</v>
      </c>
      <c r="CY1450" s="17" t="s">
        <v>156</v>
      </c>
      <c r="CZ1450" s="17" t="s">
        <v>156</v>
      </c>
      <c r="DA1450" s="17">
        <v>45113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 t="s">
        <v>156</v>
      </c>
      <c r="DH1450" s="10" t="s">
        <v>156</v>
      </c>
      <c r="DI1450" s="17" t="s">
        <v>156</v>
      </c>
      <c r="DJ1450" s="17" t="s">
        <v>156</v>
      </c>
      <c r="DK1450" s="17">
        <v>45113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24</v>
      </c>
      <c r="DQ1450" s="16">
        <v>12</v>
      </c>
      <c r="DR1450" s="11">
        <v>12</v>
      </c>
      <c r="DS1450" s="16">
        <v>12</v>
      </c>
      <c r="DT1450" s="16">
        <v>0</v>
      </c>
      <c r="DU1450" s="11" t="s">
        <v>181</v>
      </c>
      <c r="DV1450" s="11" t="s">
        <v>182</v>
      </c>
      <c r="DW1450" s="27" t="s">
        <v>156</v>
      </c>
      <c r="DX1450" s="27" t="s">
        <v>156</v>
      </c>
      <c r="DY1450" s="20" t="s">
        <v>3440</v>
      </c>
      <c r="DZ1450" s="16">
        <v>7</v>
      </c>
      <c r="EA1450" s="16">
        <v>0</v>
      </c>
      <c r="EB1450" s="27" t="s">
        <v>185</v>
      </c>
      <c r="EC1450" s="27" t="s">
        <v>185</v>
      </c>
      <c r="ED1450" s="27" t="s">
        <v>182</v>
      </c>
      <c r="EE1450" s="29">
        <v>45114.021493055552</v>
      </c>
      <c r="EF1450" s="28" t="s">
        <v>186</v>
      </c>
      <c r="EG1450" s="28" t="s">
        <v>156</v>
      </c>
      <c r="EH1450" s="28" t="s">
        <v>187</v>
      </c>
      <c r="EI1450" s="29">
        <v>45116.847731481481</v>
      </c>
      <c r="EJ1450" s="28" t="s">
        <v>188</v>
      </c>
      <c r="EK1450" s="28" t="s">
        <v>189</v>
      </c>
      <c r="EL1450" s="28" t="s">
        <v>190</v>
      </c>
      <c r="EM1450" s="45" t="s">
        <v>3713</v>
      </c>
      <c r="EN1450" s="46" t="str">
        <f t="shared" si="155"/>
        <v>344H075A</v>
      </c>
      <c r="EO1450" s="47">
        <f t="shared" si="156"/>
        <v>45298</v>
      </c>
      <c r="EP1450" s="47" t="str">
        <f t="shared" si="157"/>
        <v/>
      </c>
      <c r="EQ1450" s="48" t="str">
        <f t="shared" ca="1" si="158"/>
        <v>Y</v>
      </c>
      <c r="ER1450" s="49" t="str">
        <f t="shared" si="159"/>
        <v/>
      </c>
      <c r="ES1450" s="50"/>
      <c r="ET1450" s="51" t="str">
        <f t="shared" si="160"/>
        <v/>
      </c>
      <c r="EU1450" s="52" t="str">
        <f t="shared" si="161"/>
        <v/>
      </c>
      <c r="EV1450" s="46"/>
      <c r="EW1450" s="23" t="s">
        <v>3721</v>
      </c>
    </row>
    <row r="1451" spans="1:153" ht="14.25" customHeight="1">
      <c r="A1451" s="8">
        <v>1444</v>
      </c>
      <c r="B1451" s="9" t="s">
        <v>3316</v>
      </c>
      <c r="C1451" s="10" t="s">
        <v>142</v>
      </c>
      <c r="D1451" s="10" t="s">
        <v>143</v>
      </c>
      <c r="E1451" s="10" t="s">
        <v>142</v>
      </c>
      <c r="F1451" s="9" t="s">
        <v>144</v>
      </c>
      <c r="G1451" s="10" t="s">
        <v>572</v>
      </c>
      <c r="H1451" s="9" t="s">
        <v>573</v>
      </c>
      <c r="I1451" s="9" t="s">
        <v>147</v>
      </c>
      <c r="J1451" s="9" t="s">
        <v>148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153</v>
      </c>
      <c r="S1451" s="9" t="s">
        <v>154</v>
      </c>
      <c r="T1451" s="9" t="s">
        <v>153</v>
      </c>
      <c r="U1451" s="9" t="s">
        <v>337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3317</v>
      </c>
      <c r="AA1451" s="9" t="s">
        <v>158</v>
      </c>
      <c r="AB1451" s="12" t="s">
        <v>159</v>
      </c>
      <c r="AC1451" s="10" t="s">
        <v>3511</v>
      </c>
      <c r="AD1451" s="9" t="s">
        <v>3512</v>
      </c>
      <c r="AE1451" s="13" t="s">
        <v>3513</v>
      </c>
      <c r="AF1451" s="14" t="s">
        <v>2486</v>
      </c>
      <c r="AG1451" s="10" t="s">
        <v>3515</v>
      </c>
      <c r="AH1451" s="11" t="s">
        <v>156</v>
      </c>
      <c r="AI1451" s="11" t="s">
        <v>156</v>
      </c>
      <c r="AJ1451" s="10" t="s">
        <v>156</v>
      </c>
      <c r="AK1451" s="11" t="s">
        <v>156</v>
      </c>
      <c r="AL1451" s="11" t="s">
        <v>156</v>
      </c>
      <c r="AM1451" s="10" t="s">
        <v>156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4.5</v>
      </c>
      <c r="AU1451" s="10" t="s">
        <v>206</v>
      </c>
      <c r="AV1451" s="16">
        <v>1840</v>
      </c>
      <c r="AW1451" s="16">
        <v>1840</v>
      </c>
      <c r="AX1451" s="16">
        <v>0</v>
      </c>
      <c r="AY1451" s="16">
        <v>0</v>
      </c>
      <c r="AZ1451" s="16">
        <v>0</v>
      </c>
      <c r="BA1451" s="17">
        <v>45275</v>
      </c>
      <c r="BB1451" s="30" t="s">
        <v>175</v>
      </c>
      <c r="BC1451" s="18">
        <v>45117</v>
      </c>
      <c r="BD1451" s="17">
        <v>45412</v>
      </c>
      <c r="BE1451" s="17">
        <v>45473</v>
      </c>
      <c r="BF1451" s="17">
        <v>45245</v>
      </c>
      <c r="BG1451" s="10">
        <v>86213002</v>
      </c>
      <c r="BH1451" s="9" t="s">
        <v>414</v>
      </c>
      <c r="BI1451" s="19">
        <v>45200</v>
      </c>
      <c r="BJ1451" s="20">
        <v>45201</v>
      </c>
      <c r="BK1451" s="16">
        <v>1820</v>
      </c>
      <c r="BL1451" s="16">
        <v>8190</v>
      </c>
      <c r="BM1451" s="9" t="s">
        <v>177</v>
      </c>
      <c r="BN1451" s="9" t="s">
        <v>436</v>
      </c>
      <c r="BO1451" s="9" t="s">
        <v>635</v>
      </c>
      <c r="BP1451" s="17">
        <v>45254</v>
      </c>
      <c r="BQ1451" s="17" t="s">
        <v>156</v>
      </c>
      <c r="BR1451" s="17">
        <v>45254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>
        <v>45113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 t="s">
        <v>156</v>
      </c>
      <c r="CD1451" s="10" t="s">
        <v>156</v>
      </c>
      <c r="CE1451" s="17" t="s">
        <v>156</v>
      </c>
      <c r="CF1451" s="17" t="s">
        <v>156</v>
      </c>
      <c r="CG1451" s="17">
        <v>45113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>
        <v>45113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 t="s">
        <v>156</v>
      </c>
      <c r="CX1451" s="10" t="s">
        <v>193</v>
      </c>
      <c r="CY1451" s="17" t="s">
        <v>156</v>
      </c>
      <c r="CZ1451" s="17" t="s">
        <v>156</v>
      </c>
      <c r="DA1451" s="17">
        <v>45113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 t="s">
        <v>156</v>
      </c>
      <c r="DH1451" s="10" t="s">
        <v>156</v>
      </c>
      <c r="DI1451" s="17" t="s">
        <v>156</v>
      </c>
      <c r="DJ1451" s="17" t="s">
        <v>156</v>
      </c>
      <c r="DK1451" s="17">
        <v>45113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24</v>
      </c>
      <c r="DQ1451" s="16">
        <v>12</v>
      </c>
      <c r="DR1451" s="11">
        <v>12</v>
      </c>
      <c r="DS1451" s="16">
        <v>12</v>
      </c>
      <c r="DT1451" s="16">
        <v>0</v>
      </c>
      <c r="DU1451" s="11" t="s">
        <v>181</v>
      </c>
      <c r="DV1451" s="11" t="s">
        <v>182</v>
      </c>
      <c r="DW1451" s="27" t="s">
        <v>156</v>
      </c>
      <c r="DX1451" s="27" t="s">
        <v>156</v>
      </c>
      <c r="DY1451" s="20" t="s">
        <v>3170</v>
      </c>
      <c r="DZ1451" s="16">
        <v>7</v>
      </c>
      <c r="EA1451" s="16">
        <v>0</v>
      </c>
      <c r="EB1451" s="27" t="s">
        <v>185</v>
      </c>
      <c r="EC1451" s="27" t="s">
        <v>156</v>
      </c>
      <c r="ED1451" s="27" t="s">
        <v>182</v>
      </c>
      <c r="EE1451" s="29">
        <v>45114.021493055552</v>
      </c>
      <c r="EF1451" s="28" t="s">
        <v>186</v>
      </c>
      <c r="EG1451" s="28" t="s">
        <v>156</v>
      </c>
      <c r="EH1451" s="28" t="s">
        <v>187</v>
      </c>
      <c r="EI1451" s="29">
        <v>45116.847731481481</v>
      </c>
      <c r="EJ1451" s="28" t="s">
        <v>188</v>
      </c>
      <c r="EK1451" s="28" t="s">
        <v>189</v>
      </c>
      <c r="EL1451" s="28" t="s">
        <v>190</v>
      </c>
      <c r="EM1451" s="45" t="s">
        <v>3713</v>
      </c>
      <c r="EN1451" s="46" t="str">
        <f t="shared" si="155"/>
        <v>344H075B</v>
      </c>
      <c r="EO1451" s="47">
        <f t="shared" si="156"/>
        <v>45247</v>
      </c>
      <c r="EP1451" s="47" t="str">
        <f t="shared" si="157"/>
        <v/>
      </c>
      <c r="EQ1451" s="48" t="str">
        <f t="shared" ca="1" si="158"/>
        <v>Y</v>
      </c>
      <c r="ER1451" s="49" t="str">
        <f t="shared" si="159"/>
        <v/>
      </c>
      <c r="ES1451" s="50"/>
      <c r="ET1451" s="51" t="str">
        <f t="shared" si="160"/>
        <v/>
      </c>
      <c r="EU1451" s="52" t="str">
        <f t="shared" si="161"/>
        <v/>
      </c>
      <c r="EV1451" s="46"/>
      <c r="EW1451" s="23" t="s">
        <v>3714</v>
      </c>
    </row>
    <row r="1452" spans="1:153" ht="14.25" customHeight="1">
      <c r="A1452" s="8">
        <v>1445</v>
      </c>
      <c r="B1452" s="9" t="s">
        <v>3316</v>
      </c>
      <c r="C1452" s="10" t="s">
        <v>142</v>
      </c>
      <c r="D1452" s="10" t="s">
        <v>143</v>
      </c>
      <c r="E1452" s="10" t="s">
        <v>142</v>
      </c>
      <c r="F1452" s="9" t="s">
        <v>144</v>
      </c>
      <c r="G1452" s="10" t="s">
        <v>572</v>
      </c>
      <c r="H1452" s="9" t="s">
        <v>573</v>
      </c>
      <c r="I1452" s="9" t="s">
        <v>147</v>
      </c>
      <c r="J1452" s="9" t="s">
        <v>148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153</v>
      </c>
      <c r="S1452" s="9" t="s">
        <v>154</v>
      </c>
      <c r="T1452" s="9" t="s">
        <v>153</v>
      </c>
      <c r="U1452" s="9" t="s">
        <v>337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3317</v>
      </c>
      <c r="AA1452" s="9" t="s">
        <v>158</v>
      </c>
      <c r="AB1452" s="12" t="s">
        <v>159</v>
      </c>
      <c r="AC1452" s="10" t="s">
        <v>3511</v>
      </c>
      <c r="AD1452" s="9" t="s">
        <v>3512</v>
      </c>
      <c r="AE1452" s="13" t="s">
        <v>3513</v>
      </c>
      <c r="AF1452" s="14" t="s">
        <v>2486</v>
      </c>
      <c r="AG1452" s="10" t="s">
        <v>3515</v>
      </c>
      <c r="AH1452" s="11" t="s">
        <v>156</v>
      </c>
      <c r="AI1452" s="11" t="s">
        <v>156</v>
      </c>
      <c r="AJ1452" s="10" t="s">
        <v>156</v>
      </c>
      <c r="AK1452" s="11" t="s">
        <v>156</v>
      </c>
      <c r="AL1452" s="11" t="s">
        <v>156</v>
      </c>
      <c r="AM1452" s="10" t="s">
        <v>156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4.5</v>
      </c>
      <c r="AU1452" s="10" t="s">
        <v>206</v>
      </c>
      <c r="AV1452" s="16">
        <v>1840</v>
      </c>
      <c r="AW1452" s="16">
        <v>1840</v>
      </c>
      <c r="AX1452" s="16">
        <v>0</v>
      </c>
      <c r="AY1452" s="16">
        <v>0</v>
      </c>
      <c r="AZ1452" s="16">
        <v>0</v>
      </c>
      <c r="BA1452" s="17">
        <v>45275</v>
      </c>
      <c r="BB1452" s="30" t="s">
        <v>175</v>
      </c>
      <c r="BC1452" s="18" t="s">
        <v>156</v>
      </c>
      <c r="BD1452" s="17">
        <v>45412</v>
      </c>
      <c r="BE1452" s="17">
        <v>45473</v>
      </c>
      <c r="BF1452" s="17">
        <v>45245</v>
      </c>
      <c r="BG1452" s="10">
        <v>86213001</v>
      </c>
      <c r="BH1452" s="9" t="s">
        <v>319</v>
      </c>
      <c r="BI1452" s="19">
        <v>45261</v>
      </c>
      <c r="BJ1452" s="20">
        <v>45264</v>
      </c>
      <c r="BK1452" s="16">
        <v>0</v>
      </c>
      <c r="BL1452" s="16">
        <v>0</v>
      </c>
      <c r="BM1452" s="9" t="s">
        <v>177</v>
      </c>
      <c r="BN1452" s="9" t="s">
        <v>470</v>
      </c>
      <c r="BO1452" s="9" t="s">
        <v>156</v>
      </c>
      <c r="BP1452" s="17">
        <v>45277</v>
      </c>
      <c r="BQ1452" s="17" t="s">
        <v>156</v>
      </c>
      <c r="BR1452" s="17">
        <v>45277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>
        <v>45113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 t="s">
        <v>156</v>
      </c>
      <c r="CD1452" s="10" t="s">
        <v>156</v>
      </c>
      <c r="CE1452" s="17" t="s">
        <v>156</v>
      </c>
      <c r="CF1452" s="17" t="s">
        <v>156</v>
      </c>
      <c r="CG1452" s="17">
        <v>45113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>
        <v>45113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 t="s">
        <v>156</v>
      </c>
      <c r="CX1452" s="10" t="s">
        <v>193</v>
      </c>
      <c r="CY1452" s="17" t="s">
        <v>156</v>
      </c>
      <c r="CZ1452" s="17" t="s">
        <v>156</v>
      </c>
      <c r="DA1452" s="17">
        <v>45113</v>
      </c>
      <c r="DB1452" s="17" t="s">
        <v>156</v>
      </c>
      <c r="DC1452" s="16">
        <v>0</v>
      </c>
      <c r="DD1452" s="10" t="s">
        <v>156</v>
      </c>
      <c r="DE1452" s="10" t="s">
        <v>156</v>
      </c>
      <c r="DF1452" s="18" t="s">
        <v>156</v>
      </c>
      <c r="DG1452" s="17" t="s">
        <v>156</v>
      </c>
      <c r="DH1452" s="10" t="s">
        <v>156</v>
      </c>
      <c r="DI1452" s="17" t="s">
        <v>156</v>
      </c>
      <c r="DJ1452" s="17" t="s">
        <v>156</v>
      </c>
      <c r="DK1452" s="17">
        <v>45113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24</v>
      </c>
      <c r="DQ1452" s="16">
        <v>12</v>
      </c>
      <c r="DR1452" s="11">
        <v>12</v>
      </c>
      <c r="DS1452" s="16">
        <v>12</v>
      </c>
      <c r="DT1452" s="16">
        <v>0</v>
      </c>
      <c r="DU1452" s="11" t="s">
        <v>181</v>
      </c>
      <c r="DV1452" s="11" t="s">
        <v>182</v>
      </c>
      <c r="DW1452" s="27" t="s">
        <v>156</v>
      </c>
      <c r="DX1452" s="27" t="s">
        <v>156</v>
      </c>
      <c r="DY1452" s="20" t="s">
        <v>3100</v>
      </c>
      <c r="DZ1452" s="16">
        <v>7</v>
      </c>
      <c r="EA1452" s="16">
        <v>0</v>
      </c>
      <c r="EB1452" s="27" t="s">
        <v>185</v>
      </c>
      <c r="EC1452" s="27" t="s">
        <v>156</v>
      </c>
      <c r="ED1452" s="27" t="s">
        <v>182</v>
      </c>
      <c r="EE1452" s="29">
        <v>45114.021493055552</v>
      </c>
      <c r="EF1452" s="28" t="s">
        <v>186</v>
      </c>
      <c r="EG1452" s="28" t="s">
        <v>156</v>
      </c>
      <c r="EH1452" s="28" t="s">
        <v>187</v>
      </c>
      <c r="EI1452" s="29">
        <v>45116.847731481481</v>
      </c>
      <c r="EJ1452" s="28" t="s">
        <v>188</v>
      </c>
      <c r="EK1452" s="28" t="s">
        <v>189</v>
      </c>
      <c r="EL1452" s="28" t="s">
        <v>190</v>
      </c>
      <c r="EM1452" s="45" t="s">
        <v>3713</v>
      </c>
      <c r="EN1452" s="46" t="str">
        <f t="shared" si="155"/>
        <v>344H075B</v>
      </c>
      <c r="EO1452" s="47">
        <f t="shared" si="156"/>
        <v>45270</v>
      </c>
      <c r="EP1452" s="47" t="str">
        <f t="shared" si="157"/>
        <v/>
      </c>
      <c r="EQ1452" s="48" t="str">
        <f t="shared" ca="1" si="158"/>
        <v>Y</v>
      </c>
      <c r="ER1452" s="49" t="str">
        <f t="shared" si="159"/>
        <v/>
      </c>
      <c r="ES1452" s="50"/>
      <c r="ET1452" s="51" t="str">
        <f t="shared" si="160"/>
        <v/>
      </c>
      <c r="EU1452" s="52" t="str">
        <f t="shared" si="161"/>
        <v/>
      </c>
      <c r="EV1452" s="46"/>
      <c r="EW1452" s="23" t="s">
        <v>3721</v>
      </c>
    </row>
    <row r="1453" spans="1:153" ht="14.25" customHeight="1">
      <c r="A1453" s="8">
        <v>1446</v>
      </c>
      <c r="B1453" s="9" t="s">
        <v>3316</v>
      </c>
      <c r="C1453" s="10" t="s">
        <v>142</v>
      </c>
      <c r="D1453" s="10" t="s">
        <v>143</v>
      </c>
      <c r="E1453" s="10" t="s">
        <v>142</v>
      </c>
      <c r="F1453" s="9" t="s">
        <v>144</v>
      </c>
      <c r="G1453" s="10" t="s">
        <v>572</v>
      </c>
      <c r="H1453" s="9" t="s">
        <v>573</v>
      </c>
      <c r="I1453" s="9" t="s">
        <v>147</v>
      </c>
      <c r="J1453" s="9" t="s">
        <v>148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153</v>
      </c>
      <c r="S1453" s="9" t="s">
        <v>154</v>
      </c>
      <c r="T1453" s="9" t="s">
        <v>153</v>
      </c>
      <c r="U1453" s="9" t="s">
        <v>337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3317</v>
      </c>
      <c r="AA1453" s="9" t="s">
        <v>158</v>
      </c>
      <c r="AB1453" s="12" t="s">
        <v>159</v>
      </c>
      <c r="AC1453" s="10" t="s">
        <v>3511</v>
      </c>
      <c r="AD1453" s="9" t="s">
        <v>3512</v>
      </c>
      <c r="AE1453" s="13" t="s">
        <v>3513</v>
      </c>
      <c r="AF1453" s="14" t="s">
        <v>2486</v>
      </c>
      <c r="AG1453" s="10" t="s">
        <v>3515</v>
      </c>
      <c r="AH1453" s="11" t="s">
        <v>156</v>
      </c>
      <c r="AI1453" s="11" t="s">
        <v>156</v>
      </c>
      <c r="AJ1453" s="10" t="s">
        <v>156</v>
      </c>
      <c r="AK1453" s="11" t="s">
        <v>156</v>
      </c>
      <c r="AL1453" s="11" t="s">
        <v>156</v>
      </c>
      <c r="AM1453" s="10" t="s">
        <v>156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4.5</v>
      </c>
      <c r="AU1453" s="10" t="s">
        <v>206</v>
      </c>
      <c r="AV1453" s="16">
        <v>1840</v>
      </c>
      <c r="AW1453" s="16">
        <v>1840</v>
      </c>
      <c r="AX1453" s="16">
        <v>0</v>
      </c>
      <c r="AY1453" s="16">
        <v>0</v>
      </c>
      <c r="AZ1453" s="16">
        <v>0</v>
      </c>
      <c r="BA1453" s="17">
        <v>45275</v>
      </c>
      <c r="BB1453" s="30" t="s">
        <v>175</v>
      </c>
      <c r="BC1453" s="18" t="s">
        <v>156</v>
      </c>
      <c r="BD1453" s="17">
        <v>45412</v>
      </c>
      <c r="BE1453" s="17">
        <v>45473</v>
      </c>
      <c r="BF1453" s="17">
        <v>45245</v>
      </c>
      <c r="BG1453" s="10">
        <v>86213000</v>
      </c>
      <c r="BH1453" s="9" t="s">
        <v>321</v>
      </c>
      <c r="BI1453" s="19">
        <v>45292</v>
      </c>
      <c r="BJ1453" s="20">
        <v>45292</v>
      </c>
      <c r="BK1453" s="16">
        <v>0</v>
      </c>
      <c r="BL1453" s="16">
        <v>0</v>
      </c>
      <c r="BM1453" s="9" t="s">
        <v>177</v>
      </c>
      <c r="BN1453" s="9" t="s">
        <v>470</v>
      </c>
      <c r="BO1453" s="9" t="s">
        <v>156</v>
      </c>
      <c r="BP1453" s="17">
        <v>45305</v>
      </c>
      <c r="BQ1453" s="17" t="s">
        <v>156</v>
      </c>
      <c r="BR1453" s="17">
        <v>45305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>
        <v>45113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 t="s">
        <v>156</v>
      </c>
      <c r="CD1453" s="10" t="s">
        <v>156</v>
      </c>
      <c r="CE1453" s="17" t="s">
        <v>156</v>
      </c>
      <c r="CF1453" s="17" t="s">
        <v>156</v>
      </c>
      <c r="CG1453" s="17">
        <v>45113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>
        <v>45113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 t="s">
        <v>156</v>
      </c>
      <c r="CX1453" s="10" t="s">
        <v>193</v>
      </c>
      <c r="CY1453" s="17" t="s">
        <v>156</v>
      </c>
      <c r="CZ1453" s="17" t="s">
        <v>156</v>
      </c>
      <c r="DA1453" s="17">
        <v>45113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 t="s">
        <v>156</v>
      </c>
      <c r="DH1453" s="10" t="s">
        <v>156</v>
      </c>
      <c r="DI1453" s="17" t="s">
        <v>156</v>
      </c>
      <c r="DJ1453" s="17" t="s">
        <v>156</v>
      </c>
      <c r="DK1453" s="17">
        <v>45113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24</v>
      </c>
      <c r="DQ1453" s="16">
        <v>12</v>
      </c>
      <c r="DR1453" s="11">
        <v>12</v>
      </c>
      <c r="DS1453" s="16">
        <v>12</v>
      </c>
      <c r="DT1453" s="16">
        <v>0</v>
      </c>
      <c r="DU1453" s="11" t="s">
        <v>181</v>
      </c>
      <c r="DV1453" s="11" t="s">
        <v>182</v>
      </c>
      <c r="DW1453" s="27" t="s">
        <v>156</v>
      </c>
      <c r="DX1453" s="27" t="s">
        <v>156</v>
      </c>
      <c r="DY1453" s="20" t="s">
        <v>3440</v>
      </c>
      <c r="DZ1453" s="16">
        <v>7</v>
      </c>
      <c r="EA1453" s="16">
        <v>0</v>
      </c>
      <c r="EB1453" s="27" t="s">
        <v>185</v>
      </c>
      <c r="EC1453" s="27" t="s">
        <v>156</v>
      </c>
      <c r="ED1453" s="27" t="s">
        <v>182</v>
      </c>
      <c r="EE1453" s="29">
        <v>45114.021493055552</v>
      </c>
      <c r="EF1453" s="28" t="s">
        <v>186</v>
      </c>
      <c r="EG1453" s="28" t="s">
        <v>156</v>
      </c>
      <c r="EH1453" s="28" t="s">
        <v>187</v>
      </c>
      <c r="EI1453" s="29">
        <v>45116.847731481481</v>
      </c>
      <c r="EJ1453" s="28" t="s">
        <v>188</v>
      </c>
      <c r="EK1453" s="28" t="s">
        <v>189</v>
      </c>
      <c r="EL1453" s="28" t="s">
        <v>190</v>
      </c>
      <c r="EM1453" s="45" t="s">
        <v>3713</v>
      </c>
      <c r="EN1453" s="46" t="str">
        <f t="shared" si="155"/>
        <v>344H075B</v>
      </c>
      <c r="EO1453" s="47">
        <f t="shared" si="156"/>
        <v>45298</v>
      </c>
      <c r="EP1453" s="47" t="str">
        <f t="shared" si="157"/>
        <v/>
      </c>
      <c r="EQ1453" s="48" t="str">
        <f t="shared" ca="1" si="158"/>
        <v>Y</v>
      </c>
      <c r="ER1453" s="49" t="str">
        <f t="shared" si="159"/>
        <v/>
      </c>
      <c r="ES1453" s="50"/>
      <c r="ET1453" s="51" t="str">
        <f t="shared" si="160"/>
        <v/>
      </c>
      <c r="EU1453" s="52" t="str">
        <f t="shared" si="161"/>
        <v/>
      </c>
      <c r="EV1453" s="46"/>
      <c r="EW1453" s="23" t="s">
        <v>3721</v>
      </c>
    </row>
    <row r="1454" spans="1:153" ht="14.25" customHeight="1">
      <c r="A1454" s="8">
        <v>1447</v>
      </c>
      <c r="B1454" s="9" t="s">
        <v>3316</v>
      </c>
      <c r="C1454" s="10" t="s">
        <v>142</v>
      </c>
      <c r="D1454" s="10" t="s">
        <v>143</v>
      </c>
      <c r="E1454" s="10" t="s">
        <v>142</v>
      </c>
      <c r="F1454" s="9" t="s">
        <v>144</v>
      </c>
      <c r="G1454" s="10" t="s">
        <v>572</v>
      </c>
      <c r="H1454" s="9" t="s">
        <v>573</v>
      </c>
      <c r="I1454" s="9" t="s">
        <v>147</v>
      </c>
      <c r="J1454" s="9" t="s">
        <v>148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153</v>
      </c>
      <c r="S1454" s="9" t="s">
        <v>154</v>
      </c>
      <c r="T1454" s="9" t="s">
        <v>153</v>
      </c>
      <c r="U1454" s="9" t="s">
        <v>155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3516</v>
      </c>
      <c r="AA1454" s="9" t="s">
        <v>3517</v>
      </c>
      <c r="AB1454" s="12" t="s">
        <v>3518</v>
      </c>
      <c r="AC1454" s="10" t="s">
        <v>3519</v>
      </c>
      <c r="AD1454" s="9" t="s">
        <v>3517</v>
      </c>
      <c r="AE1454" s="13" t="s">
        <v>3518</v>
      </c>
      <c r="AF1454" s="14" t="s">
        <v>596</v>
      </c>
      <c r="AG1454" s="10" t="s">
        <v>3520</v>
      </c>
      <c r="AH1454" s="11" t="s">
        <v>156</v>
      </c>
      <c r="AI1454" s="11" t="s">
        <v>156</v>
      </c>
      <c r="AJ1454" s="10" t="s">
        <v>156</v>
      </c>
      <c r="AK1454" s="11" t="s">
        <v>156</v>
      </c>
      <c r="AL1454" s="11" t="s">
        <v>156</v>
      </c>
      <c r="AM1454" s="10" t="s">
        <v>156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4.5</v>
      </c>
      <c r="AU1454" s="10" t="s">
        <v>142</v>
      </c>
      <c r="AV1454" s="16">
        <v>6500</v>
      </c>
      <c r="AW1454" s="16">
        <v>6500</v>
      </c>
      <c r="AX1454" s="16">
        <v>0</v>
      </c>
      <c r="AY1454" s="16">
        <v>0</v>
      </c>
      <c r="AZ1454" s="16">
        <v>0</v>
      </c>
      <c r="BA1454" s="17">
        <v>45275</v>
      </c>
      <c r="BB1454" s="30" t="s">
        <v>175</v>
      </c>
      <c r="BC1454" s="18">
        <v>45117</v>
      </c>
      <c r="BD1454" s="17">
        <v>45412</v>
      </c>
      <c r="BE1454" s="17">
        <v>45473</v>
      </c>
      <c r="BF1454" s="17">
        <v>45245</v>
      </c>
      <c r="BG1454" s="10">
        <v>86225452</v>
      </c>
      <c r="BH1454" s="9" t="s">
        <v>414</v>
      </c>
      <c r="BI1454" s="19">
        <v>45200</v>
      </c>
      <c r="BJ1454" s="20">
        <v>45201</v>
      </c>
      <c r="BK1454" s="16">
        <v>3000</v>
      </c>
      <c r="BL1454" s="16">
        <v>13500</v>
      </c>
      <c r="BM1454" s="9" t="s">
        <v>177</v>
      </c>
      <c r="BN1454" s="9" t="s">
        <v>436</v>
      </c>
      <c r="BO1454" s="9" t="s">
        <v>635</v>
      </c>
      <c r="BP1454" s="17">
        <v>45254</v>
      </c>
      <c r="BQ1454" s="17" t="s">
        <v>156</v>
      </c>
      <c r="BR1454" s="17">
        <v>45254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>
        <v>45113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 t="s">
        <v>156</v>
      </c>
      <c r="CD1454" s="10" t="s">
        <v>156</v>
      </c>
      <c r="CE1454" s="17" t="s">
        <v>156</v>
      </c>
      <c r="CF1454" s="17" t="s">
        <v>156</v>
      </c>
      <c r="CG1454" s="17">
        <v>45113</v>
      </c>
      <c r="CH1454" s="17" t="s">
        <v>156</v>
      </c>
      <c r="CI1454" s="16">
        <v>0</v>
      </c>
      <c r="CJ1454" s="10" t="s">
        <v>156</v>
      </c>
      <c r="CK1454" s="10" t="s">
        <v>156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>
        <v>45113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 t="s">
        <v>156</v>
      </c>
      <c r="CX1454" s="10" t="s">
        <v>193</v>
      </c>
      <c r="CY1454" s="17" t="s">
        <v>156</v>
      </c>
      <c r="CZ1454" s="17" t="s">
        <v>156</v>
      </c>
      <c r="DA1454" s="17">
        <v>45113</v>
      </c>
      <c r="DB1454" s="17" t="s">
        <v>156</v>
      </c>
      <c r="DC1454" s="16">
        <v>0</v>
      </c>
      <c r="DD1454" s="10" t="s">
        <v>156</v>
      </c>
      <c r="DE1454" s="10" t="s">
        <v>156</v>
      </c>
      <c r="DF1454" s="18" t="s">
        <v>156</v>
      </c>
      <c r="DG1454" s="17" t="s">
        <v>156</v>
      </c>
      <c r="DH1454" s="10" t="s">
        <v>156</v>
      </c>
      <c r="DI1454" s="17" t="s">
        <v>156</v>
      </c>
      <c r="DJ1454" s="17" t="s">
        <v>156</v>
      </c>
      <c r="DK1454" s="17">
        <v>45113</v>
      </c>
      <c r="DL1454" s="17" t="s">
        <v>156</v>
      </c>
      <c r="DM1454" s="16">
        <v>0</v>
      </c>
      <c r="DN1454" s="10" t="s">
        <v>156</v>
      </c>
      <c r="DO1454" s="10" t="s">
        <v>156</v>
      </c>
      <c r="DP1454" s="16">
        <v>24</v>
      </c>
      <c r="DQ1454" s="16">
        <v>12</v>
      </c>
      <c r="DR1454" s="11">
        <v>12</v>
      </c>
      <c r="DS1454" s="16">
        <v>12</v>
      </c>
      <c r="DT1454" s="16">
        <v>0</v>
      </c>
      <c r="DU1454" s="11" t="s">
        <v>181</v>
      </c>
      <c r="DV1454" s="11" t="s">
        <v>182</v>
      </c>
      <c r="DW1454" s="27" t="s">
        <v>156</v>
      </c>
      <c r="DX1454" s="27" t="s">
        <v>156</v>
      </c>
      <c r="DY1454" s="20" t="s">
        <v>3170</v>
      </c>
      <c r="DZ1454" s="16">
        <v>7</v>
      </c>
      <c r="EA1454" s="16">
        <v>0</v>
      </c>
      <c r="EB1454" s="27" t="s">
        <v>185</v>
      </c>
      <c r="EC1454" s="27" t="s">
        <v>156</v>
      </c>
      <c r="ED1454" s="27" t="s">
        <v>182</v>
      </c>
      <c r="EE1454" s="29">
        <v>45114.021620370368</v>
      </c>
      <c r="EF1454" s="28" t="s">
        <v>186</v>
      </c>
      <c r="EG1454" s="28" t="s">
        <v>156</v>
      </c>
      <c r="EH1454" s="28" t="s">
        <v>187</v>
      </c>
      <c r="EI1454" s="29">
        <v>45116.847731481481</v>
      </c>
      <c r="EJ1454" s="28" t="s">
        <v>188</v>
      </c>
      <c r="EK1454" s="28" t="s">
        <v>189</v>
      </c>
      <c r="EL1454" s="28" t="s">
        <v>190</v>
      </c>
      <c r="EM1454" s="45" t="s">
        <v>3713</v>
      </c>
      <c r="EN1454" s="46" t="str">
        <f t="shared" si="155"/>
        <v>344H124A</v>
      </c>
      <c r="EO1454" s="47">
        <f t="shared" si="156"/>
        <v>45247</v>
      </c>
      <c r="EP1454" s="47" t="str">
        <f t="shared" si="157"/>
        <v/>
      </c>
      <c r="EQ1454" s="48" t="str">
        <f t="shared" ca="1" si="158"/>
        <v>Y</v>
      </c>
      <c r="ER1454" s="49" t="str">
        <f t="shared" si="159"/>
        <v/>
      </c>
      <c r="ES1454" s="50"/>
      <c r="ET1454" s="51" t="str">
        <f t="shared" si="160"/>
        <v/>
      </c>
      <c r="EU1454" s="52" t="str">
        <f t="shared" si="161"/>
        <v/>
      </c>
      <c r="EV1454" s="46"/>
      <c r="EW1454" s="23" t="s">
        <v>3714</v>
      </c>
    </row>
    <row r="1455" spans="1:153" ht="14.25" customHeight="1">
      <c r="A1455" s="8">
        <v>1448</v>
      </c>
      <c r="B1455" s="9" t="s">
        <v>3316</v>
      </c>
      <c r="C1455" s="10" t="s">
        <v>142</v>
      </c>
      <c r="D1455" s="10" t="s">
        <v>143</v>
      </c>
      <c r="E1455" s="10" t="s">
        <v>142</v>
      </c>
      <c r="F1455" s="9" t="s">
        <v>144</v>
      </c>
      <c r="G1455" s="10" t="s">
        <v>572</v>
      </c>
      <c r="H1455" s="9" t="s">
        <v>573</v>
      </c>
      <c r="I1455" s="9" t="s">
        <v>147</v>
      </c>
      <c r="J1455" s="9" t="s">
        <v>148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153</v>
      </c>
      <c r="S1455" s="9" t="s">
        <v>154</v>
      </c>
      <c r="T1455" s="9" t="s">
        <v>153</v>
      </c>
      <c r="U1455" s="9" t="s">
        <v>155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3516</v>
      </c>
      <c r="AA1455" s="9" t="s">
        <v>3517</v>
      </c>
      <c r="AB1455" s="12" t="s">
        <v>3518</v>
      </c>
      <c r="AC1455" s="10" t="s">
        <v>3519</v>
      </c>
      <c r="AD1455" s="9" t="s">
        <v>3517</v>
      </c>
      <c r="AE1455" s="13" t="s">
        <v>3518</v>
      </c>
      <c r="AF1455" s="14" t="s">
        <v>596</v>
      </c>
      <c r="AG1455" s="10" t="s">
        <v>3520</v>
      </c>
      <c r="AH1455" s="11" t="s">
        <v>156</v>
      </c>
      <c r="AI1455" s="11" t="s">
        <v>156</v>
      </c>
      <c r="AJ1455" s="10" t="s">
        <v>156</v>
      </c>
      <c r="AK1455" s="11" t="s">
        <v>156</v>
      </c>
      <c r="AL1455" s="11" t="s">
        <v>156</v>
      </c>
      <c r="AM1455" s="10" t="s">
        <v>156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4.5</v>
      </c>
      <c r="AU1455" s="10" t="s">
        <v>142</v>
      </c>
      <c r="AV1455" s="16">
        <v>6500</v>
      </c>
      <c r="AW1455" s="16">
        <v>6500</v>
      </c>
      <c r="AX1455" s="16">
        <v>0</v>
      </c>
      <c r="AY1455" s="16">
        <v>0</v>
      </c>
      <c r="AZ1455" s="16">
        <v>0</v>
      </c>
      <c r="BA1455" s="17">
        <v>45275</v>
      </c>
      <c r="BB1455" s="30" t="s">
        <v>175</v>
      </c>
      <c r="BC1455" s="18">
        <v>45117</v>
      </c>
      <c r="BD1455" s="17">
        <v>45412</v>
      </c>
      <c r="BE1455" s="17">
        <v>45473</v>
      </c>
      <c r="BF1455" s="17">
        <v>45245</v>
      </c>
      <c r="BG1455" s="10">
        <v>86125905</v>
      </c>
      <c r="BH1455" s="9" t="s">
        <v>319</v>
      </c>
      <c r="BI1455" s="19">
        <v>45261</v>
      </c>
      <c r="BJ1455" s="20">
        <v>45264</v>
      </c>
      <c r="BK1455" s="16">
        <v>1500</v>
      </c>
      <c r="BL1455" s="16">
        <v>6750</v>
      </c>
      <c r="BM1455" s="9" t="s">
        <v>177</v>
      </c>
      <c r="BN1455" s="9" t="s">
        <v>383</v>
      </c>
      <c r="BO1455" s="9" t="s">
        <v>156</v>
      </c>
      <c r="BP1455" s="17">
        <v>45277</v>
      </c>
      <c r="BQ1455" s="17" t="s">
        <v>156</v>
      </c>
      <c r="BR1455" s="17">
        <v>45277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>
        <v>45104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 t="s">
        <v>156</v>
      </c>
      <c r="CD1455" s="10" t="s">
        <v>156</v>
      </c>
      <c r="CE1455" s="17" t="s">
        <v>156</v>
      </c>
      <c r="CF1455" s="17" t="s">
        <v>156</v>
      </c>
      <c r="CG1455" s="17">
        <v>45104</v>
      </c>
      <c r="CH1455" s="17" t="s">
        <v>156</v>
      </c>
      <c r="CI1455" s="16">
        <v>0</v>
      </c>
      <c r="CJ1455" s="10" t="s">
        <v>156</v>
      </c>
      <c r="CK1455" s="10" t="s">
        <v>156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>
        <v>45104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 t="s">
        <v>156</v>
      </c>
      <c r="CX1455" s="10" t="s">
        <v>193</v>
      </c>
      <c r="CY1455" s="17" t="s">
        <v>156</v>
      </c>
      <c r="CZ1455" s="17" t="s">
        <v>156</v>
      </c>
      <c r="DA1455" s="17">
        <v>45104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 t="s">
        <v>156</v>
      </c>
      <c r="DH1455" s="10" t="s">
        <v>156</v>
      </c>
      <c r="DI1455" s="17" t="s">
        <v>156</v>
      </c>
      <c r="DJ1455" s="17" t="s">
        <v>156</v>
      </c>
      <c r="DK1455" s="17">
        <v>45104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24</v>
      </c>
      <c r="DQ1455" s="16">
        <v>12</v>
      </c>
      <c r="DR1455" s="11">
        <v>12</v>
      </c>
      <c r="DS1455" s="16">
        <v>12</v>
      </c>
      <c r="DT1455" s="16">
        <v>0</v>
      </c>
      <c r="DU1455" s="11" t="s">
        <v>181</v>
      </c>
      <c r="DV1455" s="11" t="s">
        <v>182</v>
      </c>
      <c r="DW1455" s="27" t="s">
        <v>156</v>
      </c>
      <c r="DX1455" s="27" t="s">
        <v>156</v>
      </c>
      <c r="DY1455" s="20" t="s">
        <v>3100</v>
      </c>
      <c r="DZ1455" s="16">
        <v>7</v>
      </c>
      <c r="EA1455" s="16">
        <v>0</v>
      </c>
      <c r="EB1455" s="27" t="s">
        <v>185</v>
      </c>
      <c r="EC1455" s="27" t="s">
        <v>156</v>
      </c>
      <c r="ED1455" s="27" t="s">
        <v>182</v>
      </c>
      <c r="EE1455" s="29">
        <v>45105.008981481478</v>
      </c>
      <c r="EF1455" s="28" t="s">
        <v>186</v>
      </c>
      <c r="EG1455" s="28" t="s">
        <v>156</v>
      </c>
      <c r="EH1455" s="28" t="s">
        <v>187</v>
      </c>
      <c r="EI1455" s="29">
        <v>45116.847731481481</v>
      </c>
      <c r="EJ1455" s="28" t="s">
        <v>188</v>
      </c>
      <c r="EK1455" s="28" t="s">
        <v>189</v>
      </c>
      <c r="EL1455" s="28" t="s">
        <v>190</v>
      </c>
      <c r="EM1455" s="45" t="s">
        <v>3713</v>
      </c>
      <c r="EN1455" s="46" t="str">
        <f t="shared" si="155"/>
        <v>344H124A</v>
      </c>
      <c r="EO1455" s="47">
        <f t="shared" si="156"/>
        <v>45270</v>
      </c>
      <c r="EP1455" s="47" t="str">
        <f t="shared" si="157"/>
        <v/>
      </c>
      <c r="EQ1455" s="48" t="str">
        <f t="shared" ca="1" si="158"/>
        <v>Y</v>
      </c>
      <c r="ER1455" s="49" t="str">
        <f t="shared" si="159"/>
        <v/>
      </c>
      <c r="ES1455" s="50"/>
      <c r="ET1455" s="51" t="str">
        <f t="shared" si="160"/>
        <v/>
      </c>
      <c r="EU1455" s="52" t="str">
        <f t="shared" si="161"/>
        <v/>
      </c>
      <c r="EV1455" s="46"/>
      <c r="EW1455" s="23" t="s">
        <v>3714</v>
      </c>
    </row>
    <row r="1456" spans="1:153" ht="14.25" customHeight="1">
      <c r="A1456" s="8">
        <v>1449</v>
      </c>
      <c r="B1456" s="9" t="s">
        <v>3316</v>
      </c>
      <c r="C1456" s="10" t="s">
        <v>142</v>
      </c>
      <c r="D1456" s="10" t="s">
        <v>143</v>
      </c>
      <c r="E1456" s="10" t="s">
        <v>142</v>
      </c>
      <c r="F1456" s="9" t="s">
        <v>144</v>
      </c>
      <c r="G1456" s="10" t="s">
        <v>572</v>
      </c>
      <c r="H1456" s="9" t="s">
        <v>573</v>
      </c>
      <c r="I1456" s="9" t="s">
        <v>147</v>
      </c>
      <c r="J1456" s="9" t="s">
        <v>148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153</v>
      </c>
      <c r="S1456" s="9" t="s">
        <v>154</v>
      </c>
      <c r="T1456" s="9" t="s">
        <v>153</v>
      </c>
      <c r="U1456" s="9" t="s">
        <v>155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3516</v>
      </c>
      <c r="AA1456" s="9" t="s">
        <v>3517</v>
      </c>
      <c r="AB1456" s="12" t="s">
        <v>3518</v>
      </c>
      <c r="AC1456" s="10" t="s">
        <v>3519</v>
      </c>
      <c r="AD1456" s="9" t="s">
        <v>3517</v>
      </c>
      <c r="AE1456" s="13" t="s">
        <v>3518</v>
      </c>
      <c r="AF1456" s="14" t="s">
        <v>596</v>
      </c>
      <c r="AG1456" s="10" t="s">
        <v>3520</v>
      </c>
      <c r="AH1456" s="11" t="s">
        <v>156</v>
      </c>
      <c r="AI1456" s="11" t="s">
        <v>156</v>
      </c>
      <c r="AJ1456" s="10" t="s">
        <v>156</v>
      </c>
      <c r="AK1456" s="11" t="s">
        <v>156</v>
      </c>
      <c r="AL1456" s="11" t="s">
        <v>156</v>
      </c>
      <c r="AM1456" s="10" t="s">
        <v>156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4.5</v>
      </c>
      <c r="AU1456" s="10" t="s">
        <v>142</v>
      </c>
      <c r="AV1456" s="16">
        <v>6500</v>
      </c>
      <c r="AW1456" s="16">
        <v>6500</v>
      </c>
      <c r="AX1456" s="16">
        <v>0</v>
      </c>
      <c r="AY1456" s="16">
        <v>0</v>
      </c>
      <c r="AZ1456" s="16">
        <v>0</v>
      </c>
      <c r="BA1456" s="17">
        <v>45275</v>
      </c>
      <c r="BB1456" s="30" t="s">
        <v>175</v>
      </c>
      <c r="BC1456" s="18" t="s">
        <v>156</v>
      </c>
      <c r="BD1456" s="17">
        <v>45412</v>
      </c>
      <c r="BE1456" s="17">
        <v>45473</v>
      </c>
      <c r="BF1456" s="17">
        <v>45245</v>
      </c>
      <c r="BG1456" s="10">
        <v>86196844</v>
      </c>
      <c r="BH1456" s="9" t="s">
        <v>321</v>
      </c>
      <c r="BI1456" s="19">
        <v>45292</v>
      </c>
      <c r="BJ1456" s="20">
        <v>45292</v>
      </c>
      <c r="BK1456" s="16">
        <v>0</v>
      </c>
      <c r="BL1456" s="16">
        <v>0</v>
      </c>
      <c r="BM1456" s="9" t="s">
        <v>177</v>
      </c>
      <c r="BN1456" s="9" t="s">
        <v>470</v>
      </c>
      <c r="BO1456" s="9" t="s">
        <v>156</v>
      </c>
      <c r="BP1456" s="17">
        <v>45305</v>
      </c>
      <c r="BQ1456" s="17" t="s">
        <v>156</v>
      </c>
      <c r="BR1456" s="17">
        <v>45305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45111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 t="s">
        <v>156</v>
      </c>
      <c r="CD1456" s="10" t="s">
        <v>156</v>
      </c>
      <c r="CE1456" s="17" t="s">
        <v>156</v>
      </c>
      <c r="CF1456" s="17" t="s">
        <v>156</v>
      </c>
      <c r="CG1456" s="17">
        <v>45111</v>
      </c>
      <c r="CH1456" s="17" t="s">
        <v>156</v>
      </c>
      <c r="CI1456" s="16">
        <v>0</v>
      </c>
      <c r="CJ1456" s="10" t="s">
        <v>156</v>
      </c>
      <c r="CK1456" s="10" t="s">
        <v>156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45111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 t="s">
        <v>156</v>
      </c>
      <c r="CX1456" s="10" t="s">
        <v>193</v>
      </c>
      <c r="CY1456" s="17" t="s">
        <v>156</v>
      </c>
      <c r="CZ1456" s="17" t="s">
        <v>156</v>
      </c>
      <c r="DA1456" s="17">
        <v>45111</v>
      </c>
      <c r="DB1456" s="17" t="s">
        <v>156</v>
      </c>
      <c r="DC1456" s="16">
        <v>0</v>
      </c>
      <c r="DD1456" s="10" t="s">
        <v>156</v>
      </c>
      <c r="DE1456" s="10" t="s">
        <v>156</v>
      </c>
      <c r="DF1456" s="18" t="s">
        <v>156</v>
      </c>
      <c r="DG1456" s="17" t="s">
        <v>156</v>
      </c>
      <c r="DH1456" s="10" t="s">
        <v>156</v>
      </c>
      <c r="DI1456" s="17" t="s">
        <v>156</v>
      </c>
      <c r="DJ1456" s="17" t="s">
        <v>156</v>
      </c>
      <c r="DK1456" s="17">
        <v>45111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24</v>
      </c>
      <c r="DQ1456" s="16">
        <v>12</v>
      </c>
      <c r="DR1456" s="11">
        <v>12</v>
      </c>
      <c r="DS1456" s="16">
        <v>12</v>
      </c>
      <c r="DT1456" s="16">
        <v>0</v>
      </c>
      <c r="DU1456" s="11" t="s">
        <v>181</v>
      </c>
      <c r="DV1456" s="11" t="s">
        <v>182</v>
      </c>
      <c r="DW1456" s="27" t="s">
        <v>156</v>
      </c>
      <c r="DX1456" s="27" t="s">
        <v>156</v>
      </c>
      <c r="DY1456" s="20" t="s">
        <v>3440</v>
      </c>
      <c r="DZ1456" s="16">
        <v>7</v>
      </c>
      <c r="EA1456" s="16">
        <v>0</v>
      </c>
      <c r="EB1456" s="27" t="s">
        <v>185</v>
      </c>
      <c r="EC1456" s="27" t="s">
        <v>156</v>
      </c>
      <c r="ED1456" s="27" t="s">
        <v>182</v>
      </c>
      <c r="EE1456" s="29">
        <v>45112.01258101852</v>
      </c>
      <c r="EF1456" s="28" t="s">
        <v>186</v>
      </c>
      <c r="EG1456" s="28" t="s">
        <v>156</v>
      </c>
      <c r="EH1456" s="28" t="s">
        <v>187</v>
      </c>
      <c r="EI1456" s="29">
        <v>45116.847731481481</v>
      </c>
      <c r="EJ1456" s="28" t="s">
        <v>188</v>
      </c>
      <c r="EK1456" s="28" t="s">
        <v>189</v>
      </c>
      <c r="EL1456" s="28" t="s">
        <v>190</v>
      </c>
      <c r="EM1456" s="45" t="s">
        <v>3713</v>
      </c>
      <c r="EN1456" s="46" t="str">
        <f t="shared" si="155"/>
        <v>344H124A</v>
      </c>
      <c r="EO1456" s="47">
        <f t="shared" si="156"/>
        <v>45298</v>
      </c>
      <c r="EP1456" s="47" t="str">
        <f t="shared" si="157"/>
        <v/>
      </c>
      <c r="EQ1456" s="48" t="str">
        <f t="shared" ca="1" si="158"/>
        <v>Y</v>
      </c>
      <c r="ER1456" s="49" t="str">
        <f t="shared" si="159"/>
        <v/>
      </c>
      <c r="ES1456" s="50"/>
      <c r="ET1456" s="51" t="str">
        <f t="shared" si="160"/>
        <v/>
      </c>
      <c r="EU1456" s="52" t="str">
        <f t="shared" si="161"/>
        <v/>
      </c>
      <c r="EV1456" s="46"/>
      <c r="EW1456" s="23" t="s">
        <v>3721</v>
      </c>
    </row>
    <row r="1457" spans="1:153" ht="14.25" customHeight="1">
      <c r="A1457" s="8">
        <v>1450</v>
      </c>
      <c r="B1457" s="9" t="s">
        <v>3316</v>
      </c>
      <c r="C1457" s="10" t="s">
        <v>142</v>
      </c>
      <c r="D1457" s="10" t="s">
        <v>143</v>
      </c>
      <c r="E1457" s="10" t="s">
        <v>142</v>
      </c>
      <c r="F1457" s="9" t="s">
        <v>144</v>
      </c>
      <c r="G1457" s="10" t="s">
        <v>572</v>
      </c>
      <c r="H1457" s="9" t="s">
        <v>573</v>
      </c>
      <c r="I1457" s="9" t="s">
        <v>147</v>
      </c>
      <c r="J1457" s="9" t="s">
        <v>148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153</v>
      </c>
      <c r="S1457" s="9" t="s">
        <v>154</v>
      </c>
      <c r="T1457" s="9" t="s">
        <v>153</v>
      </c>
      <c r="U1457" s="9" t="s">
        <v>155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3516</v>
      </c>
      <c r="AA1457" s="9" t="s">
        <v>3517</v>
      </c>
      <c r="AB1457" s="12" t="s">
        <v>3518</v>
      </c>
      <c r="AC1457" s="10" t="s">
        <v>3519</v>
      </c>
      <c r="AD1457" s="9" t="s">
        <v>3517</v>
      </c>
      <c r="AE1457" s="13" t="s">
        <v>3518</v>
      </c>
      <c r="AF1457" s="14" t="s">
        <v>596</v>
      </c>
      <c r="AG1457" s="10" t="s">
        <v>3520</v>
      </c>
      <c r="AH1457" s="11" t="s">
        <v>156</v>
      </c>
      <c r="AI1457" s="11" t="s">
        <v>156</v>
      </c>
      <c r="AJ1457" s="10" t="s">
        <v>156</v>
      </c>
      <c r="AK1457" s="11" t="s">
        <v>156</v>
      </c>
      <c r="AL1457" s="11" t="s">
        <v>156</v>
      </c>
      <c r="AM1457" s="10" t="s">
        <v>156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4.5</v>
      </c>
      <c r="AU1457" s="10" t="s">
        <v>142</v>
      </c>
      <c r="AV1457" s="16">
        <v>6500</v>
      </c>
      <c r="AW1457" s="16">
        <v>6500</v>
      </c>
      <c r="AX1457" s="16">
        <v>0</v>
      </c>
      <c r="AY1457" s="16">
        <v>0</v>
      </c>
      <c r="AZ1457" s="16">
        <v>0</v>
      </c>
      <c r="BA1457" s="17">
        <v>45275</v>
      </c>
      <c r="BB1457" s="30" t="s">
        <v>175</v>
      </c>
      <c r="BC1457" s="18">
        <v>45117</v>
      </c>
      <c r="BD1457" s="17">
        <v>45412</v>
      </c>
      <c r="BE1457" s="17">
        <v>45473</v>
      </c>
      <c r="BF1457" s="17">
        <v>45245</v>
      </c>
      <c r="BG1457" s="10">
        <v>86196843</v>
      </c>
      <c r="BH1457" s="9" t="s">
        <v>258</v>
      </c>
      <c r="BI1457" s="19">
        <v>45323</v>
      </c>
      <c r="BJ1457" s="20">
        <v>45327</v>
      </c>
      <c r="BK1457" s="16">
        <v>2000</v>
      </c>
      <c r="BL1457" s="16">
        <v>9000</v>
      </c>
      <c r="BM1457" s="9" t="s">
        <v>177</v>
      </c>
      <c r="BN1457" s="9" t="s">
        <v>470</v>
      </c>
      <c r="BO1457" s="9" t="s">
        <v>156</v>
      </c>
      <c r="BP1457" s="17">
        <v>45340</v>
      </c>
      <c r="BQ1457" s="17" t="s">
        <v>156</v>
      </c>
      <c r="BR1457" s="17">
        <v>45340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45111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 t="s">
        <v>156</v>
      </c>
      <c r="CD1457" s="10" t="s">
        <v>156</v>
      </c>
      <c r="CE1457" s="17" t="s">
        <v>156</v>
      </c>
      <c r="CF1457" s="17" t="s">
        <v>156</v>
      </c>
      <c r="CG1457" s="17">
        <v>45111</v>
      </c>
      <c r="CH1457" s="17" t="s">
        <v>156</v>
      </c>
      <c r="CI1457" s="16">
        <v>0</v>
      </c>
      <c r="CJ1457" s="10" t="s">
        <v>156</v>
      </c>
      <c r="CK1457" s="10" t="s">
        <v>156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45111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 t="s">
        <v>156</v>
      </c>
      <c r="CX1457" s="10" t="s">
        <v>193</v>
      </c>
      <c r="CY1457" s="17" t="s">
        <v>156</v>
      </c>
      <c r="CZ1457" s="17" t="s">
        <v>156</v>
      </c>
      <c r="DA1457" s="17">
        <v>45111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 t="s">
        <v>156</v>
      </c>
      <c r="DH1457" s="10" t="s">
        <v>156</v>
      </c>
      <c r="DI1457" s="17" t="s">
        <v>156</v>
      </c>
      <c r="DJ1457" s="17" t="s">
        <v>156</v>
      </c>
      <c r="DK1457" s="17">
        <v>45111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24</v>
      </c>
      <c r="DQ1457" s="16">
        <v>12</v>
      </c>
      <c r="DR1457" s="11">
        <v>12</v>
      </c>
      <c r="DS1457" s="16">
        <v>12</v>
      </c>
      <c r="DT1457" s="16">
        <v>0</v>
      </c>
      <c r="DU1457" s="11" t="s">
        <v>181</v>
      </c>
      <c r="DV1457" s="11" t="s">
        <v>182</v>
      </c>
      <c r="DW1457" s="27" t="s">
        <v>156</v>
      </c>
      <c r="DX1457" s="27" t="s">
        <v>156</v>
      </c>
      <c r="DY1457" s="20" t="s">
        <v>3323</v>
      </c>
      <c r="DZ1457" s="16">
        <v>7</v>
      </c>
      <c r="EA1457" s="16">
        <v>0</v>
      </c>
      <c r="EB1457" s="27" t="s">
        <v>185</v>
      </c>
      <c r="EC1457" s="27" t="s">
        <v>156</v>
      </c>
      <c r="ED1457" s="27" t="s">
        <v>182</v>
      </c>
      <c r="EE1457" s="29">
        <v>45112.01258101852</v>
      </c>
      <c r="EF1457" s="28" t="s">
        <v>186</v>
      </c>
      <c r="EG1457" s="28" t="s">
        <v>156</v>
      </c>
      <c r="EH1457" s="28" t="s">
        <v>187</v>
      </c>
      <c r="EI1457" s="29">
        <v>45116.847731481481</v>
      </c>
      <c r="EJ1457" s="28" t="s">
        <v>188</v>
      </c>
      <c r="EK1457" s="28" t="s">
        <v>189</v>
      </c>
      <c r="EL1457" s="28" t="s">
        <v>190</v>
      </c>
      <c r="EM1457" s="45" t="s">
        <v>3713</v>
      </c>
      <c r="EN1457" s="46" t="str">
        <f t="shared" si="155"/>
        <v>344H124A</v>
      </c>
      <c r="EO1457" s="47">
        <f t="shared" si="156"/>
        <v>45333</v>
      </c>
      <c r="EP1457" s="47" t="str">
        <f t="shared" si="157"/>
        <v/>
      </c>
      <c r="EQ1457" s="48" t="str">
        <f t="shared" ca="1" si="158"/>
        <v>Y</v>
      </c>
      <c r="ER1457" s="49" t="str">
        <f t="shared" si="159"/>
        <v/>
      </c>
      <c r="ES1457" s="50"/>
      <c r="ET1457" s="51" t="str">
        <f t="shared" si="160"/>
        <v/>
      </c>
      <c r="EU1457" s="52" t="str">
        <f t="shared" si="161"/>
        <v/>
      </c>
      <c r="EV1457" s="46"/>
      <c r="EW1457" s="23" t="s">
        <v>3721</v>
      </c>
    </row>
    <row r="1458" spans="1:153" ht="14.25" customHeight="1">
      <c r="A1458" s="8">
        <v>1451</v>
      </c>
      <c r="B1458" s="9" t="s">
        <v>3316</v>
      </c>
      <c r="C1458" s="10" t="s">
        <v>142</v>
      </c>
      <c r="D1458" s="10" t="s">
        <v>143</v>
      </c>
      <c r="E1458" s="10" t="s">
        <v>142</v>
      </c>
      <c r="F1458" s="9" t="s">
        <v>144</v>
      </c>
      <c r="G1458" s="10" t="s">
        <v>572</v>
      </c>
      <c r="H1458" s="9" t="s">
        <v>573</v>
      </c>
      <c r="I1458" s="9" t="s">
        <v>147</v>
      </c>
      <c r="J1458" s="9" t="s">
        <v>148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153</v>
      </c>
      <c r="S1458" s="9" t="s">
        <v>154</v>
      </c>
      <c r="T1458" s="9" t="s">
        <v>153</v>
      </c>
      <c r="U1458" s="9" t="s">
        <v>155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3516</v>
      </c>
      <c r="AA1458" s="9" t="s">
        <v>3517</v>
      </c>
      <c r="AB1458" s="12" t="s">
        <v>3518</v>
      </c>
      <c r="AC1458" s="10" t="s">
        <v>3519</v>
      </c>
      <c r="AD1458" s="9" t="s">
        <v>3517</v>
      </c>
      <c r="AE1458" s="13" t="s">
        <v>3518</v>
      </c>
      <c r="AF1458" s="14" t="s">
        <v>596</v>
      </c>
      <c r="AG1458" s="10" t="s">
        <v>3521</v>
      </c>
      <c r="AH1458" s="11" t="s">
        <v>156</v>
      </c>
      <c r="AI1458" s="11" t="s">
        <v>156</v>
      </c>
      <c r="AJ1458" s="10" t="s">
        <v>156</v>
      </c>
      <c r="AK1458" s="11" t="s">
        <v>156</v>
      </c>
      <c r="AL1458" s="11" t="s">
        <v>156</v>
      </c>
      <c r="AM1458" s="10" t="s">
        <v>156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4.5</v>
      </c>
      <c r="AU1458" s="10" t="s">
        <v>206</v>
      </c>
      <c r="AV1458" s="16">
        <v>2200</v>
      </c>
      <c r="AW1458" s="16">
        <v>2200</v>
      </c>
      <c r="AX1458" s="16">
        <v>0</v>
      </c>
      <c r="AY1458" s="16">
        <v>0</v>
      </c>
      <c r="AZ1458" s="16">
        <v>0</v>
      </c>
      <c r="BA1458" s="17">
        <v>45275</v>
      </c>
      <c r="BB1458" s="30" t="s">
        <v>175</v>
      </c>
      <c r="BC1458" s="18">
        <v>45117</v>
      </c>
      <c r="BD1458" s="17">
        <v>45412</v>
      </c>
      <c r="BE1458" s="17">
        <v>45473</v>
      </c>
      <c r="BF1458" s="17">
        <v>45245</v>
      </c>
      <c r="BG1458" s="10">
        <v>86226772</v>
      </c>
      <c r="BH1458" s="9" t="s">
        <v>414</v>
      </c>
      <c r="BI1458" s="19">
        <v>45200</v>
      </c>
      <c r="BJ1458" s="20">
        <v>45201</v>
      </c>
      <c r="BK1458" s="16">
        <v>1500</v>
      </c>
      <c r="BL1458" s="16">
        <v>6750</v>
      </c>
      <c r="BM1458" s="9" t="s">
        <v>177</v>
      </c>
      <c r="BN1458" s="9" t="s">
        <v>436</v>
      </c>
      <c r="BO1458" s="9" t="s">
        <v>635</v>
      </c>
      <c r="BP1458" s="17">
        <v>45254</v>
      </c>
      <c r="BQ1458" s="17" t="s">
        <v>156</v>
      </c>
      <c r="BR1458" s="17">
        <v>45254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45113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 t="s">
        <v>156</v>
      </c>
      <c r="CD1458" s="10" t="s">
        <v>156</v>
      </c>
      <c r="CE1458" s="17" t="s">
        <v>156</v>
      </c>
      <c r="CF1458" s="17" t="s">
        <v>156</v>
      </c>
      <c r="CG1458" s="17">
        <v>45113</v>
      </c>
      <c r="CH1458" s="17" t="s">
        <v>156</v>
      </c>
      <c r="CI1458" s="16">
        <v>0</v>
      </c>
      <c r="CJ1458" s="10" t="s">
        <v>156</v>
      </c>
      <c r="CK1458" s="10" t="s">
        <v>156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45113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 t="s">
        <v>156</v>
      </c>
      <c r="CX1458" s="10" t="s">
        <v>193</v>
      </c>
      <c r="CY1458" s="17" t="s">
        <v>156</v>
      </c>
      <c r="CZ1458" s="17" t="s">
        <v>156</v>
      </c>
      <c r="DA1458" s="17">
        <v>45113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 t="s">
        <v>156</v>
      </c>
      <c r="DH1458" s="10" t="s">
        <v>156</v>
      </c>
      <c r="DI1458" s="17" t="s">
        <v>156</v>
      </c>
      <c r="DJ1458" s="17" t="s">
        <v>156</v>
      </c>
      <c r="DK1458" s="17">
        <v>45113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24</v>
      </c>
      <c r="DQ1458" s="16">
        <v>12</v>
      </c>
      <c r="DR1458" s="11">
        <v>12</v>
      </c>
      <c r="DS1458" s="16">
        <v>12</v>
      </c>
      <c r="DT1458" s="16">
        <v>0</v>
      </c>
      <c r="DU1458" s="11" t="s">
        <v>181</v>
      </c>
      <c r="DV1458" s="11" t="s">
        <v>182</v>
      </c>
      <c r="DW1458" s="27" t="s">
        <v>156</v>
      </c>
      <c r="DX1458" s="27" t="s">
        <v>156</v>
      </c>
      <c r="DY1458" s="20" t="s">
        <v>3170</v>
      </c>
      <c r="DZ1458" s="16">
        <v>7</v>
      </c>
      <c r="EA1458" s="16">
        <v>0</v>
      </c>
      <c r="EB1458" s="27" t="s">
        <v>185</v>
      </c>
      <c r="EC1458" s="27" t="s">
        <v>156</v>
      </c>
      <c r="ED1458" s="27" t="s">
        <v>182</v>
      </c>
      <c r="EE1458" s="29">
        <v>45114.021620370368</v>
      </c>
      <c r="EF1458" s="28" t="s">
        <v>186</v>
      </c>
      <c r="EG1458" s="28" t="s">
        <v>156</v>
      </c>
      <c r="EH1458" s="28" t="s">
        <v>187</v>
      </c>
      <c r="EI1458" s="29">
        <v>45116.847731481481</v>
      </c>
      <c r="EJ1458" s="28" t="s">
        <v>188</v>
      </c>
      <c r="EK1458" s="28" t="s">
        <v>189</v>
      </c>
      <c r="EL1458" s="28" t="s">
        <v>190</v>
      </c>
      <c r="EM1458" s="45" t="s">
        <v>3713</v>
      </c>
      <c r="EN1458" s="46" t="str">
        <f t="shared" si="155"/>
        <v>344H124B</v>
      </c>
      <c r="EO1458" s="47">
        <f t="shared" si="156"/>
        <v>45247</v>
      </c>
      <c r="EP1458" s="47" t="str">
        <f t="shared" si="157"/>
        <v/>
      </c>
      <c r="EQ1458" s="48" t="str">
        <f t="shared" ca="1" si="158"/>
        <v>Y</v>
      </c>
      <c r="ER1458" s="49" t="str">
        <f t="shared" si="159"/>
        <v/>
      </c>
      <c r="ES1458" s="50"/>
      <c r="ET1458" s="51" t="str">
        <f t="shared" si="160"/>
        <v/>
      </c>
      <c r="EU1458" s="52" t="str">
        <f t="shared" si="161"/>
        <v/>
      </c>
      <c r="EV1458" s="46"/>
      <c r="EW1458" s="23" t="s">
        <v>3714</v>
      </c>
    </row>
    <row r="1459" spans="1:153" ht="14.25" customHeight="1">
      <c r="A1459" s="8">
        <v>1452</v>
      </c>
      <c r="B1459" s="9" t="s">
        <v>3316</v>
      </c>
      <c r="C1459" s="10" t="s">
        <v>142</v>
      </c>
      <c r="D1459" s="10" t="s">
        <v>143</v>
      </c>
      <c r="E1459" s="10" t="s">
        <v>142</v>
      </c>
      <c r="F1459" s="9" t="s">
        <v>144</v>
      </c>
      <c r="G1459" s="10" t="s">
        <v>572</v>
      </c>
      <c r="H1459" s="9" t="s">
        <v>573</v>
      </c>
      <c r="I1459" s="9" t="s">
        <v>147</v>
      </c>
      <c r="J1459" s="9" t="s">
        <v>148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153</v>
      </c>
      <c r="S1459" s="9" t="s">
        <v>154</v>
      </c>
      <c r="T1459" s="9" t="s">
        <v>153</v>
      </c>
      <c r="U1459" s="9" t="s">
        <v>155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3516</v>
      </c>
      <c r="AA1459" s="9" t="s">
        <v>3517</v>
      </c>
      <c r="AB1459" s="12" t="s">
        <v>3518</v>
      </c>
      <c r="AC1459" s="10" t="s">
        <v>3519</v>
      </c>
      <c r="AD1459" s="9" t="s">
        <v>3517</v>
      </c>
      <c r="AE1459" s="13" t="s">
        <v>3518</v>
      </c>
      <c r="AF1459" s="14" t="s">
        <v>596</v>
      </c>
      <c r="AG1459" s="10" t="s">
        <v>3521</v>
      </c>
      <c r="AH1459" s="11" t="s">
        <v>156</v>
      </c>
      <c r="AI1459" s="11" t="s">
        <v>156</v>
      </c>
      <c r="AJ1459" s="10" t="s">
        <v>156</v>
      </c>
      <c r="AK1459" s="11" t="s">
        <v>156</v>
      </c>
      <c r="AL1459" s="11" t="s">
        <v>156</v>
      </c>
      <c r="AM1459" s="10" t="s">
        <v>156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4.5</v>
      </c>
      <c r="AU1459" s="10" t="s">
        <v>206</v>
      </c>
      <c r="AV1459" s="16">
        <v>2200</v>
      </c>
      <c r="AW1459" s="16">
        <v>2200</v>
      </c>
      <c r="AX1459" s="16">
        <v>0</v>
      </c>
      <c r="AY1459" s="16">
        <v>0</v>
      </c>
      <c r="AZ1459" s="16">
        <v>0</v>
      </c>
      <c r="BA1459" s="17">
        <v>45275</v>
      </c>
      <c r="BB1459" s="30" t="s">
        <v>175</v>
      </c>
      <c r="BC1459" s="18" t="s">
        <v>156</v>
      </c>
      <c r="BD1459" s="17">
        <v>45412</v>
      </c>
      <c r="BE1459" s="17">
        <v>45473</v>
      </c>
      <c r="BF1459" s="17">
        <v>45245</v>
      </c>
      <c r="BG1459" s="10">
        <v>86127820</v>
      </c>
      <c r="BH1459" s="9" t="s">
        <v>319</v>
      </c>
      <c r="BI1459" s="19">
        <v>45261</v>
      </c>
      <c r="BJ1459" s="20">
        <v>45264</v>
      </c>
      <c r="BK1459" s="16">
        <v>0</v>
      </c>
      <c r="BL1459" s="16">
        <v>0</v>
      </c>
      <c r="BM1459" s="9" t="s">
        <v>177</v>
      </c>
      <c r="BN1459" s="9" t="s">
        <v>383</v>
      </c>
      <c r="BO1459" s="9" t="s">
        <v>156</v>
      </c>
      <c r="BP1459" s="17">
        <v>45277</v>
      </c>
      <c r="BQ1459" s="17" t="s">
        <v>156</v>
      </c>
      <c r="BR1459" s="17">
        <v>45277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>
        <v>45104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 t="s">
        <v>156</v>
      </c>
      <c r="CD1459" s="10" t="s">
        <v>156</v>
      </c>
      <c r="CE1459" s="17" t="s">
        <v>156</v>
      </c>
      <c r="CF1459" s="17" t="s">
        <v>156</v>
      </c>
      <c r="CG1459" s="17">
        <v>45104</v>
      </c>
      <c r="CH1459" s="17" t="s">
        <v>156</v>
      </c>
      <c r="CI1459" s="16">
        <v>0</v>
      </c>
      <c r="CJ1459" s="10" t="s">
        <v>156</v>
      </c>
      <c r="CK1459" s="10" t="s">
        <v>156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>
        <v>45104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 t="s">
        <v>156</v>
      </c>
      <c r="CX1459" s="10" t="s">
        <v>193</v>
      </c>
      <c r="CY1459" s="17" t="s">
        <v>156</v>
      </c>
      <c r="CZ1459" s="17" t="s">
        <v>156</v>
      </c>
      <c r="DA1459" s="17">
        <v>45104</v>
      </c>
      <c r="DB1459" s="17" t="s">
        <v>156</v>
      </c>
      <c r="DC1459" s="16">
        <v>0</v>
      </c>
      <c r="DD1459" s="10" t="s">
        <v>156</v>
      </c>
      <c r="DE1459" s="10" t="s">
        <v>156</v>
      </c>
      <c r="DF1459" s="18" t="s">
        <v>156</v>
      </c>
      <c r="DG1459" s="17" t="s">
        <v>156</v>
      </c>
      <c r="DH1459" s="10" t="s">
        <v>156</v>
      </c>
      <c r="DI1459" s="17" t="s">
        <v>156</v>
      </c>
      <c r="DJ1459" s="17" t="s">
        <v>156</v>
      </c>
      <c r="DK1459" s="17">
        <v>45104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24</v>
      </c>
      <c r="DQ1459" s="16">
        <v>12</v>
      </c>
      <c r="DR1459" s="11">
        <v>12</v>
      </c>
      <c r="DS1459" s="16">
        <v>12</v>
      </c>
      <c r="DT1459" s="16">
        <v>0</v>
      </c>
      <c r="DU1459" s="11" t="s">
        <v>181</v>
      </c>
      <c r="DV1459" s="11" t="s">
        <v>182</v>
      </c>
      <c r="DW1459" s="27" t="s">
        <v>156</v>
      </c>
      <c r="DX1459" s="27" t="s">
        <v>156</v>
      </c>
      <c r="DY1459" s="20" t="s">
        <v>3100</v>
      </c>
      <c r="DZ1459" s="16">
        <v>7</v>
      </c>
      <c r="EA1459" s="16">
        <v>0</v>
      </c>
      <c r="EB1459" s="27" t="s">
        <v>185</v>
      </c>
      <c r="EC1459" s="27" t="s">
        <v>156</v>
      </c>
      <c r="ED1459" s="27" t="s">
        <v>182</v>
      </c>
      <c r="EE1459" s="29">
        <v>45105.008981481478</v>
      </c>
      <c r="EF1459" s="28" t="s">
        <v>186</v>
      </c>
      <c r="EG1459" s="28" t="s">
        <v>156</v>
      </c>
      <c r="EH1459" s="28" t="s">
        <v>187</v>
      </c>
      <c r="EI1459" s="29">
        <v>45116.847731481481</v>
      </c>
      <c r="EJ1459" s="28" t="s">
        <v>188</v>
      </c>
      <c r="EK1459" s="28" t="s">
        <v>189</v>
      </c>
      <c r="EL1459" s="28" t="s">
        <v>190</v>
      </c>
      <c r="EM1459" s="45" t="s">
        <v>3713</v>
      </c>
      <c r="EN1459" s="46" t="str">
        <f t="shared" si="155"/>
        <v>344H124B</v>
      </c>
      <c r="EO1459" s="47">
        <f t="shared" si="156"/>
        <v>45270</v>
      </c>
      <c r="EP1459" s="47" t="str">
        <f t="shared" si="157"/>
        <v/>
      </c>
      <c r="EQ1459" s="48" t="str">
        <f t="shared" ca="1" si="158"/>
        <v>Y</v>
      </c>
      <c r="ER1459" s="49" t="str">
        <f t="shared" si="159"/>
        <v/>
      </c>
      <c r="ES1459" s="50"/>
      <c r="ET1459" s="51" t="str">
        <f t="shared" si="160"/>
        <v/>
      </c>
      <c r="EU1459" s="52" t="str">
        <f t="shared" si="161"/>
        <v/>
      </c>
      <c r="EV1459" s="46"/>
      <c r="EW1459" s="23" t="s">
        <v>3714</v>
      </c>
    </row>
    <row r="1460" spans="1:153" ht="14.25" customHeight="1">
      <c r="A1460" s="8">
        <v>1453</v>
      </c>
      <c r="B1460" s="9" t="s">
        <v>3316</v>
      </c>
      <c r="C1460" s="10" t="s">
        <v>142</v>
      </c>
      <c r="D1460" s="10" t="s">
        <v>143</v>
      </c>
      <c r="E1460" s="10" t="s">
        <v>142</v>
      </c>
      <c r="F1460" s="9" t="s">
        <v>144</v>
      </c>
      <c r="G1460" s="10" t="s">
        <v>572</v>
      </c>
      <c r="H1460" s="9" t="s">
        <v>573</v>
      </c>
      <c r="I1460" s="9" t="s">
        <v>147</v>
      </c>
      <c r="J1460" s="9" t="s">
        <v>148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153</v>
      </c>
      <c r="S1460" s="9" t="s">
        <v>154</v>
      </c>
      <c r="T1460" s="9" t="s">
        <v>153</v>
      </c>
      <c r="U1460" s="9" t="s">
        <v>155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3516</v>
      </c>
      <c r="AA1460" s="9" t="s">
        <v>3517</v>
      </c>
      <c r="AB1460" s="12" t="s">
        <v>3518</v>
      </c>
      <c r="AC1460" s="10" t="s">
        <v>3519</v>
      </c>
      <c r="AD1460" s="9" t="s">
        <v>3517</v>
      </c>
      <c r="AE1460" s="13" t="s">
        <v>3518</v>
      </c>
      <c r="AF1460" s="14" t="s">
        <v>596</v>
      </c>
      <c r="AG1460" s="10" t="s">
        <v>3521</v>
      </c>
      <c r="AH1460" s="11" t="s">
        <v>156</v>
      </c>
      <c r="AI1460" s="11" t="s">
        <v>156</v>
      </c>
      <c r="AJ1460" s="10" t="s">
        <v>156</v>
      </c>
      <c r="AK1460" s="11" t="s">
        <v>156</v>
      </c>
      <c r="AL1460" s="11" t="s">
        <v>156</v>
      </c>
      <c r="AM1460" s="10" t="s">
        <v>156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4.5</v>
      </c>
      <c r="AU1460" s="10" t="s">
        <v>206</v>
      </c>
      <c r="AV1460" s="16">
        <v>2200</v>
      </c>
      <c r="AW1460" s="16">
        <v>2200</v>
      </c>
      <c r="AX1460" s="16">
        <v>0</v>
      </c>
      <c r="AY1460" s="16">
        <v>0</v>
      </c>
      <c r="AZ1460" s="16">
        <v>0</v>
      </c>
      <c r="BA1460" s="17">
        <v>45275</v>
      </c>
      <c r="BB1460" s="30" t="s">
        <v>175</v>
      </c>
      <c r="BC1460" s="18" t="s">
        <v>156</v>
      </c>
      <c r="BD1460" s="17">
        <v>45412</v>
      </c>
      <c r="BE1460" s="17">
        <v>45473</v>
      </c>
      <c r="BF1460" s="17">
        <v>45245</v>
      </c>
      <c r="BG1460" s="10">
        <v>86198484</v>
      </c>
      <c r="BH1460" s="9" t="s">
        <v>321</v>
      </c>
      <c r="BI1460" s="19">
        <v>45292</v>
      </c>
      <c r="BJ1460" s="20">
        <v>45292</v>
      </c>
      <c r="BK1460" s="16">
        <v>0</v>
      </c>
      <c r="BL1460" s="16">
        <v>0</v>
      </c>
      <c r="BM1460" s="9" t="s">
        <v>177</v>
      </c>
      <c r="BN1460" s="9" t="s">
        <v>470</v>
      </c>
      <c r="BO1460" s="9" t="s">
        <v>156</v>
      </c>
      <c r="BP1460" s="17">
        <v>45305</v>
      </c>
      <c r="BQ1460" s="17" t="s">
        <v>156</v>
      </c>
      <c r="BR1460" s="17">
        <v>45305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>
        <v>45111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 t="s">
        <v>156</v>
      </c>
      <c r="CD1460" s="10" t="s">
        <v>156</v>
      </c>
      <c r="CE1460" s="17" t="s">
        <v>156</v>
      </c>
      <c r="CF1460" s="17" t="s">
        <v>156</v>
      </c>
      <c r="CG1460" s="17">
        <v>45111</v>
      </c>
      <c r="CH1460" s="17" t="s">
        <v>156</v>
      </c>
      <c r="CI1460" s="16">
        <v>0</v>
      </c>
      <c r="CJ1460" s="10" t="s">
        <v>156</v>
      </c>
      <c r="CK1460" s="10" t="s">
        <v>156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>
        <v>45111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 t="s">
        <v>156</v>
      </c>
      <c r="CX1460" s="10" t="s">
        <v>193</v>
      </c>
      <c r="CY1460" s="17" t="s">
        <v>156</v>
      </c>
      <c r="CZ1460" s="17" t="s">
        <v>156</v>
      </c>
      <c r="DA1460" s="17">
        <v>45111</v>
      </c>
      <c r="DB1460" s="17" t="s">
        <v>156</v>
      </c>
      <c r="DC1460" s="16">
        <v>0</v>
      </c>
      <c r="DD1460" s="10" t="s">
        <v>156</v>
      </c>
      <c r="DE1460" s="10" t="s">
        <v>156</v>
      </c>
      <c r="DF1460" s="18" t="s">
        <v>156</v>
      </c>
      <c r="DG1460" s="17" t="s">
        <v>156</v>
      </c>
      <c r="DH1460" s="10" t="s">
        <v>156</v>
      </c>
      <c r="DI1460" s="17" t="s">
        <v>156</v>
      </c>
      <c r="DJ1460" s="17" t="s">
        <v>156</v>
      </c>
      <c r="DK1460" s="17">
        <v>45111</v>
      </c>
      <c r="DL1460" s="17" t="s">
        <v>156</v>
      </c>
      <c r="DM1460" s="16">
        <v>0</v>
      </c>
      <c r="DN1460" s="10" t="s">
        <v>156</v>
      </c>
      <c r="DO1460" s="10" t="s">
        <v>156</v>
      </c>
      <c r="DP1460" s="16">
        <v>24</v>
      </c>
      <c r="DQ1460" s="16">
        <v>12</v>
      </c>
      <c r="DR1460" s="11">
        <v>12</v>
      </c>
      <c r="DS1460" s="16">
        <v>12</v>
      </c>
      <c r="DT1460" s="16">
        <v>0</v>
      </c>
      <c r="DU1460" s="11" t="s">
        <v>181</v>
      </c>
      <c r="DV1460" s="11" t="s">
        <v>182</v>
      </c>
      <c r="DW1460" s="27" t="s">
        <v>156</v>
      </c>
      <c r="DX1460" s="27" t="s">
        <v>156</v>
      </c>
      <c r="DY1460" s="20" t="s">
        <v>3440</v>
      </c>
      <c r="DZ1460" s="16">
        <v>7</v>
      </c>
      <c r="EA1460" s="16">
        <v>0</v>
      </c>
      <c r="EB1460" s="27" t="s">
        <v>185</v>
      </c>
      <c r="EC1460" s="27" t="s">
        <v>156</v>
      </c>
      <c r="ED1460" s="27" t="s">
        <v>182</v>
      </c>
      <c r="EE1460" s="29">
        <v>45112.01258101852</v>
      </c>
      <c r="EF1460" s="28" t="s">
        <v>186</v>
      </c>
      <c r="EG1460" s="28" t="s">
        <v>156</v>
      </c>
      <c r="EH1460" s="28" t="s">
        <v>187</v>
      </c>
      <c r="EI1460" s="29">
        <v>45116.847731481481</v>
      </c>
      <c r="EJ1460" s="28" t="s">
        <v>188</v>
      </c>
      <c r="EK1460" s="28" t="s">
        <v>189</v>
      </c>
      <c r="EL1460" s="28" t="s">
        <v>190</v>
      </c>
      <c r="EM1460" s="45" t="s">
        <v>3713</v>
      </c>
      <c r="EN1460" s="46" t="str">
        <f t="shared" si="155"/>
        <v>344H124B</v>
      </c>
      <c r="EO1460" s="47">
        <f t="shared" si="156"/>
        <v>45298</v>
      </c>
      <c r="EP1460" s="47" t="str">
        <f t="shared" si="157"/>
        <v/>
      </c>
      <c r="EQ1460" s="48" t="str">
        <f t="shared" ca="1" si="158"/>
        <v>Y</v>
      </c>
      <c r="ER1460" s="49" t="str">
        <f t="shared" si="159"/>
        <v/>
      </c>
      <c r="ES1460" s="50"/>
      <c r="ET1460" s="51" t="str">
        <f t="shared" si="160"/>
        <v/>
      </c>
      <c r="EU1460" s="52" t="str">
        <f t="shared" si="161"/>
        <v/>
      </c>
      <c r="EV1460" s="46"/>
      <c r="EW1460" s="23" t="s">
        <v>3721</v>
      </c>
    </row>
    <row r="1461" spans="1:153" ht="14.25" customHeight="1">
      <c r="A1461" s="8">
        <v>1454</v>
      </c>
      <c r="B1461" s="9" t="s">
        <v>3316</v>
      </c>
      <c r="C1461" s="10" t="s">
        <v>142</v>
      </c>
      <c r="D1461" s="10" t="s">
        <v>143</v>
      </c>
      <c r="E1461" s="10" t="s">
        <v>142</v>
      </c>
      <c r="F1461" s="9" t="s">
        <v>144</v>
      </c>
      <c r="G1461" s="10" t="s">
        <v>572</v>
      </c>
      <c r="H1461" s="9" t="s">
        <v>573</v>
      </c>
      <c r="I1461" s="9" t="s">
        <v>147</v>
      </c>
      <c r="J1461" s="9" t="s">
        <v>148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153</v>
      </c>
      <c r="S1461" s="9" t="s">
        <v>154</v>
      </c>
      <c r="T1461" s="9" t="s">
        <v>153</v>
      </c>
      <c r="U1461" s="9" t="s">
        <v>155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3516</v>
      </c>
      <c r="AA1461" s="9" t="s">
        <v>3517</v>
      </c>
      <c r="AB1461" s="12" t="s">
        <v>3518</v>
      </c>
      <c r="AC1461" s="10" t="s">
        <v>3519</v>
      </c>
      <c r="AD1461" s="9" t="s">
        <v>3517</v>
      </c>
      <c r="AE1461" s="13" t="s">
        <v>3518</v>
      </c>
      <c r="AF1461" s="14" t="s">
        <v>596</v>
      </c>
      <c r="AG1461" s="10" t="s">
        <v>3521</v>
      </c>
      <c r="AH1461" s="11" t="s">
        <v>156</v>
      </c>
      <c r="AI1461" s="11" t="s">
        <v>156</v>
      </c>
      <c r="AJ1461" s="10" t="s">
        <v>156</v>
      </c>
      <c r="AK1461" s="11" t="s">
        <v>156</v>
      </c>
      <c r="AL1461" s="11" t="s">
        <v>156</v>
      </c>
      <c r="AM1461" s="10" t="s">
        <v>156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4.5</v>
      </c>
      <c r="AU1461" s="10" t="s">
        <v>206</v>
      </c>
      <c r="AV1461" s="16">
        <v>2200</v>
      </c>
      <c r="AW1461" s="16">
        <v>2200</v>
      </c>
      <c r="AX1461" s="16">
        <v>0</v>
      </c>
      <c r="AY1461" s="16">
        <v>0</v>
      </c>
      <c r="AZ1461" s="16">
        <v>0</v>
      </c>
      <c r="BA1461" s="17">
        <v>45275</v>
      </c>
      <c r="BB1461" s="30" t="s">
        <v>175</v>
      </c>
      <c r="BC1461" s="18">
        <v>45117</v>
      </c>
      <c r="BD1461" s="17">
        <v>45412</v>
      </c>
      <c r="BE1461" s="17">
        <v>45473</v>
      </c>
      <c r="BF1461" s="17">
        <v>45245</v>
      </c>
      <c r="BG1461" s="10">
        <v>86198483</v>
      </c>
      <c r="BH1461" s="9" t="s">
        <v>258</v>
      </c>
      <c r="BI1461" s="19">
        <v>45323</v>
      </c>
      <c r="BJ1461" s="20">
        <v>45327</v>
      </c>
      <c r="BK1461" s="16">
        <v>700</v>
      </c>
      <c r="BL1461" s="16">
        <v>3150</v>
      </c>
      <c r="BM1461" s="9" t="s">
        <v>177</v>
      </c>
      <c r="BN1461" s="9" t="s">
        <v>470</v>
      </c>
      <c r="BO1461" s="9" t="s">
        <v>156</v>
      </c>
      <c r="BP1461" s="17">
        <v>45340</v>
      </c>
      <c r="BQ1461" s="17" t="s">
        <v>156</v>
      </c>
      <c r="BR1461" s="17">
        <v>45340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>
        <v>45111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 t="s">
        <v>156</v>
      </c>
      <c r="CD1461" s="10" t="s">
        <v>156</v>
      </c>
      <c r="CE1461" s="17" t="s">
        <v>156</v>
      </c>
      <c r="CF1461" s="17" t="s">
        <v>156</v>
      </c>
      <c r="CG1461" s="17">
        <v>45111</v>
      </c>
      <c r="CH1461" s="17" t="s">
        <v>156</v>
      </c>
      <c r="CI1461" s="16">
        <v>0</v>
      </c>
      <c r="CJ1461" s="10" t="s">
        <v>156</v>
      </c>
      <c r="CK1461" s="10" t="s">
        <v>156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>
        <v>45111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 t="s">
        <v>156</v>
      </c>
      <c r="CX1461" s="10" t="s">
        <v>193</v>
      </c>
      <c r="CY1461" s="17" t="s">
        <v>156</v>
      </c>
      <c r="CZ1461" s="17" t="s">
        <v>156</v>
      </c>
      <c r="DA1461" s="17">
        <v>45111</v>
      </c>
      <c r="DB1461" s="17" t="s">
        <v>156</v>
      </c>
      <c r="DC1461" s="16">
        <v>0</v>
      </c>
      <c r="DD1461" s="10" t="s">
        <v>156</v>
      </c>
      <c r="DE1461" s="10" t="s">
        <v>156</v>
      </c>
      <c r="DF1461" s="18" t="s">
        <v>156</v>
      </c>
      <c r="DG1461" s="17" t="s">
        <v>156</v>
      </c>
      <c r="DH1461" s="10" t="s">
        <v>156</v>
      </c>
      <c r="DI1461" s="17" t="s">
        <v>156</v>
      </c>
      <c r="DJ1461" s="17" t="s">
        <v>156</v>
      </c>
      <c r="DK1461" s="17">
        <v>45111</v>
      </c>
      <c r="DL1461" s="17" t="s">
        <v>156</v>
      </c>
      <c r="DM1461" s="16">
        <v>0</v>
      </c>
      <c r="DN1461" s="10" t="s">
        <v>156</v>
      </c>
      <c r="DO1461" s="10" t="s">
        <v>156</v>
      </c>
      <c r="DP1461" s="16">
        <v>24</v>
      </c>
      <c r="DQ1461" s="16">
        <v>12</v>
      </c>
      <c r="DR1461" s="11">
        <v>12</v>
      </c>
      <c r="DS1461" s="16">
        <v>12</v>
      </c>
      <c r="DT1461" s="16">
        <v>0</v>
      </c>
      <c r="DU1461" s="11" t="s">
        <v>181</v>
      </c>
      <c r="DV1461" s="11" t="s">
        <v>182</v>
      </c>
      <c r="DW1461" s="27" t="s">
        <v>156</v>
      </c>
      <c r="DX1461" s="27" t="s">
        <v>156</v>
      </c>
      <c r="DY1461" s="20" t="s">
        <v>3323</v>
      </c>
      <c r="DZ1461" s="16">
        <v>7</v>
      </c>
      <c r="EA1461" s="16">
        <v>0</v>
      </c>
      <c r="EB1461" s="27" t="s">
        <v>185</v>
      </c>
      <c r="EC1461" s="27" t="s">
        <v>156</v>
      </c>
      <c r="ED1461" s="27" t="s">
        <v>182</v>
      </c>
      <c r="EE1461" s="29">
        <v>45112.01258101852</v>
      </c>
      <c r="EF1461" s="28" t="s">
        <v>186</v>
      </c>
      <c r="EG1461" s="28" t="s">
        <v>156</v>
      </c>
      <c r="EH1461" s="28" t="s">
        <v>187</v>
      </c>
      <c r="EI1461" s="29">
        <v>45116.847731481481</v>
      </c>
      <c r="EJ1461" s="28" t="s">
        <v>188</v>
      </c>
      <c r="EK1461" s="28" t="s">
        <v>189</v>
      </c>
      <c r="EL1461" s="28" t="s">
        <v>190</v>
      </c>
      <c r="EM1461" s="45" t="s">
        <v>3713</v>
      </c>
      <c r="EN1461" s="46" t="str">
        <f t="shared" si="155"/>
        <v>344H124B</v>
      </c>
      <c r="EO1461" s="47">
        <f t="shared" si="156"/>
        <v>45333</v>
      </c>
      <c r="EP1461" s="47" t="str">
        <f t="shared" si="157"/>
        <v/>
      </c>
      <c r="EQ1461" s="48" t="str">
        <f t="shared" ca="1" si="158"/>
        <v>Y</v>
      </c>
      <c r="ER1461" s="49" t="str">
        <f t="shared" si="159"/>
        <v/>
      </c>
      <c r="ES1461" s="50"/>
      <c r="ET1461" s="51" t="str">
        <f t="shared" si="160"/>
        <v/>
      </c>
      <c r="EU1461" s="52" t="str">
        <f t="shared" si="161"/>
        <v/>
      </c>
      <c r="EV1461" s="46"/>
      <c r="EW1461" s="23" t="s">
        <v>3721</v>
      </c>
    </row>
    <row r="1462" spans="1:153" ht="14.25" customHeight="1">
      <c r="A1462" s="8">
        <v>1455</v>
      </c>
      <c r="B1462" s="9" t="s">
        <v>3316</v>
      </c>
      <c r="C1462" s="10" t="s">
        <v>142</v>
      </c>
      <c r="D1462" s="10" t="s">
        <v>143</v>
      </c>
      <c r="E1462" s="10" t="s">
        <v>142</v>
      </c>
      <c r="F1462" s="9" t="s">
        <v>144</v>
      </c>
      <c r="G1462" s="10" t="s">
        <v>572</v>
      </c>
      <c r="H1462" s="9" t="s">
        <v>573</v>
      </c>
      <c r="I1462" s="9" t="s">
        <v>147</v>
      </c>
      <c r="J1462" s="9" t="s">
        <v>148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213</v>
      </c>
      <c r="S1462" s="9" t="s">
        <v>154</v>
      </c>
      <c r="T1462" s="9" t="s">
        <v>214</v>
      </c>
      <c r="U1462" s="9" t="s">
        <v>337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3336</v>
      </c>
      <c r="AA1462" s="9" t="s">
        <v>3337</v>
      </c>
      <c r="AB1462" s="12" t="s">
        <v>218</v>
      </c>
      <c r="AC1462" s="10" t="s">
        <v>3338</v>
      </c>
      <c r="AD1462" s="9" t="s">
        <v>3337</v>
      </c>
      <c r="AE1462" s="13" t="s">
        <v>218</v>
      </c>
      <c r="AF1462" s="14" t="s">
        <v>2869</v>
      </c>
      <c r="AG1462" s="10" t="s">
        <v>3522</v>
      </c>
      <c r="AH1462" s="11" t="s">
        <v>222</v>
      </c>
      <c r="AI1462" s="11" t="s">
        <v>223</v>
      </c>
      <c r="AJ1462" s="10" t="s">
        <v>224</v>
      </c>
      <c r="AK1462" s="11" t="s">
        <v>223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5.3</v>
      </c>
      <c r="AU1462" s="10" t="s">
        <v>142</v>
      </c>
      <c r="AV1462" s="16">
        <v>621</v>
      </c>
      <c r="AW1462" s="16">
        <v>621</v>
      </c>
      <c r="AX1462" s="16">
        <v>0</v>
      </c>
      <c r="AY1462" s="16">
        <v>200</v>
      </c>
      <c r="AZ1462" s="16">
        <v>0</v>
      </c>
      <c r="BA1462" s="17">
        <v>45275</v>
      </c>
      <c r="BB1462" s="30" t="s">
        <v>175</v>
      </c>
      <c r="BC1462" s="18">
        <v>45119</v>
      </c>
      <c r="BD1462" s="17">
        <v>45412</v>
      </c>
      <c r="BE1462" s="17">
        <v>45473</v>
      </c>
      <c r="BF1462" s="17">
        <v>45245</v>
      </c>
      <c r="BG1462" s="10">
        <v>85693581</v>
      </c>
      <c r="BH1462" s="9" t="s">
        <v>414</v>
      </c>
      <c r="BI1462" s="19">
        <v>45200</v>
      </c>
      <c r="BJ1462" s="20">
        <v>45201</v>
      </c>
      <c r="BK1462" s="16">
        <v>372</v>
      </c>
      <c r="BL1462" s="16">
        <v>1972</v>
      </c>
      <c r="BM1462" s="9" t="s">
        <v>177</v>
      </c>
      <c r="BN1462" s="9" t="s">
        <v>436</v>
      </c>
      <c r="BO1462" s="9" t="s">
        <v>635</v>
      </c>
      <c r="BP1462" s="17">
        <v>45245</v>
      </c>
      <c r="BQ1462" s="17" t="s">
        <v>156</v>
      </c>
      <c r="BR1462" s="17">
        <v>45254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>
        <v>45069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45076</v>
      </c>
      <c r="CD1462" s="10" t="s">
        <v>156</v>
      </c>
      <c r="CE1462" s="17" t="s">
        <v>156</v>
      </c>
      <c r="CF1462" s="17" t="s">
        <v>156</v>
      </c>
      <c r="CG1462" s="17">
        <v>45069</v>
      </c>
      <c r="CH1462" s="17">
        <v>45079</v>
      </c>
      <c r="CI1462" s="16">
        <v>130</v>
      </c>
      <c r="CJ1462" s="10" t="s">
        <v>3523</v>
      </c>
      <c r="CK1462" s="10" t="s">
        <v>230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>
        <v>45069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>
        <v>45120</v>
      </c>
      <c r="CX1462" s="10" t="s">
        <v>193</v>
      </c>
      <c r="CY1462" s="17" t="s">
        <v>156</v>
      </c>
      <c r="CZ1462" s="17" t="s">
        <v>156</v>
      </c>
      <c r="DA1462" s="17">
        <v>45069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>
        <v>45132</v>
      </c>
      <c r="DH1462" s="10" t="s">
        <v>156</v>
      </c>
      <c r="DI1462" s="17" t="s">
        <v>156</v>
      </c>
      <c r="DJ1462" s="17" t="s">
        <v>156</v>
      </c>
      <c r="DK1462" s="17">
        <v>45069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16</v>
      </c>
      <c r="DQ1462" s="16">
        <v>12</v>
      </c>
      <c r="DR1462" s="11">
        <v>12</v>
      </c>
      <c r="DS1462" s="16">
        <v>12</v>
      </c>
      <c r="DT1462" s="16">
        <v>0</v>
      </c>
      <c r="DU1462" s="11" t="s">
        <v>181</v>
      </c>
      <c r="DV1462" s="11" t="s">
        <v>182</v>
      </c>
      <c r="DW1462" s="27" t="s">
        <v>156</v>
      </c>
      <c r="DX1462" s="27" t="s">
        <v>156</v>
      </c>
      <c r="DY1462" s="20" t="s">
        <v>2845</v>
      </c>
      <c r="DZ1462" s="16">
        <v>7</v>
      </c>
      <c r="EA1462" s="16">
        <v>0</v>
      </c>
      <c r="EB1462" s="27" t="s">
        <v>185</v>
      </c>
      <c r="EC1462" s="27" t="s">
        <v>185</v>
      </c>
      <c r="ED1462" s="27" t="s">
        <v>182</v>
      </c>
      <c r="EE1462" s="29">
        <v>45070.045960648145</v>
      </c>
      <c r="EF1462" s="28" t="s">
        <v>186</v>
      </c>
      <c r="EG1462" s="28" t="s">
        <v>156</v>
      </c>
      <c r="EH1462" s="28" t="s">
        <v>187</v>
      </c>
      <c r="EI1462" s="29">
        <v>45118.403865740744</v>
      </c>
      <c r="EJ1462" s="28" t="s">
        <v>2174</v>
      </c>
      <c r="EK1462" s="28" t="s">
        <v>2175</v>
      </c>
      <c r="EL1462" s="28" t="s">
        <v>190</v>
      </c>
      <c r="EM1462" s="45" t="s">
        <v>3713</v>
      </c>
      <c r="EN1462" s="46" t="str">
        <f t="shared" si="155"/>
        <v>344H073A</v>
      </c>
      <c r="EO1462" s="47">
        <f t="shared" si="156"/>
        <v>45238</v>
      </c>
      <c r="EP1462" s="47">
        <f t="shared" si="157"/>
        <v>45120</v>
      </c>
      <c r="EQ1462" s="48" t="str">
        <f t="shared" ca="1" si="158"/>
        <v>Past</v>
      </c>
      <c r="ER1462" s="49">
        <f t="shared" si="159"/>
        <v>118</v>
      </c>
      <c r="ES1462" s="50"/>
      <c r="ET1462" s="51">
        <f t="shared" si="160"/>
        <v>118</v>
      </c>
      <c r="EU1462" s="52">
        <f t="shared" si="161"/>
        <v>43896</v>
      </c>
      <c r="EV1462" s="46"/>
      <c r="EW1462" s="23" t="s">
        <v>3714</v>
      </c>
    </row>
    <row r="1463" spans="1:153" ht="14.25" customHeight="1">
      <c r="A1463" s="8">
        <v>1456</v>
      </c>
      <c r="B1463" s="9" t="s">
        <v>3316</v>
      </c>
      <c r="C1463" s="10" t="s">
        <v>142</v>
      </c>
      <c r="D1463" s="10" t="s">
        <v>143</v>
      </c>
      <c r="E1463" s="10" t="s">
        <v>142</v>
      </c>
      <c r="F1463" s="9" t="s">
        <v>144</v>
      </c>
      <c r="G1463" s="10" t="s">
        <v>572</v>
      </c>
      <c r="H1463" s="9" t="s">
        <v>573</v>
      </c>
      <c r="I1463" s="9" t="s">
        <v>147</v>
      </c>
      <c r="J1463" s="9" t="s">
        <v>148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213</v>
      </c>
      <c r="S1463" s="9" t="s">
        <v>154</v>
      </c>
      <c r="T1463" s="9" t="s">
        <v>214</v>
      </c>
      <c r="U1463" s="9" t="s">
        <v>337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3336</v>
      </c>
      <c r="AA1463" s="9" t="s">
        <v>3337</v>
      </c>
      <c r="AB1463" s="12" t="s">
        <v>218</v>
      </c>
      <c r="AC1463" s="10" t="s">
        <v>3338</v>
      </c>
      <c r="AD1463" s="9" t="s">
        <v>3337</v>
      </c>
      <c r="AE1463" s="13" t="s">
        <v>218</v>
      </c>
      <c r="AF1463" s="14" t="s">
        <v>2869</v>
      </c>
      <c r="AG1463" s="10" t="s">
        <v>3522</v>
      </c>
      <c r="AH1463" s="11" t="s">
        <v>222</v>
      </c>
      <c r="AI1463" s="11" t="s">
        <v>223</v>
      </c>
      <c r="AJ1463" s="10" t="s">
        <v>224</v>
      </c>
      <c r="AK1463" s="11" t="s">
        <v>223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5.3</v>
      </c>
      <c r="AU1463" s="10" t="s">
        <v>142</v>
      </c>
      <c r="AV1463" s="16">
        <v>621</v>
      </c>
      <c r="AW1463" s="16">
        <v>621</v>
      </c>
      <c r="AX1463" s="16">
        <v>0</v>
      </c>
      <c r="AY1463" s="16">
        <v>200</v>
      </c>
      <c r="AZ1463" s="16">
        <v>0</v>
      </c>
      <c r="BA1463" s="17">
        <v>45275</v>
      </c>
      <c r="BB1463" s="30" t="s">
        <v>175</v>
      </c>
      <c r="BC1463" s="18">
        <v>45119</v>
      </c>
      <c r="BD1463" s="17">
        <v>45412</v>
      </c>
      <c r="BE1463" s="17">
        <v>45473</v>
      </c>
      <c r="BF1463" s="17">
        <v>45245</v>
      </c>
      <c r="BG1463" s="10">
        <v>85693580</v>
      </c>
      <c r="BH1463" s="9" t="s">
        <v>319</v>
      </c>
      <c r="BI1463" s="19">
        <v>45261</v>
      </c>
      <c r="BJ1463" s="20">
        <v>45271</v>
      </c>
      <c r="BK1463" s="16">
        <v>218</v>
      </c>
      <c r="BL1463" s="16">
        <v>1155</v>
      </c>
      <c r="BM1463" s="9" t="s">
        <v>177</v>
      </c>
      <c r="BN1463" s="9" t="s">
        <v>436</v>
      </c>
      <c r="BO1463" s="9" t="s">
        <v>156</v>
      </c>
      <c r="BP1463" s="17">
        <v>45290</v>
      </c>
      <c r="BQ1463" s="17" t="s">
        <v>156</v>
      </c>
      <c r="BR1463" s="17">
        <v>45283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>
        <v>45069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>
        <v>45076</v>
      </c>
      <c r="CD1463" s="10" t="s">
        <v>156</v>
      </c>
      <c r="CE1463" s="17" t="s">
        <v>156</v>
      </c>
      <c r="CF1463" s="17" t="s">
        <v>156</v>
      </c>
      <c r="CG1463" s="17">
        <v>45069</v>
      </c>
      <c r="CH1463" s="17">
        <v>45079</v>
      </c>
      <c r="CI1463" s="16">
        <v>530</v>
      </c>
      <c r="CJ1463" s="10" t="s">
        <v>3524</v>
      </c>
      <c r="CK1463" s="10" t="s">
        <v>230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>
        <v>45069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>
        <v>45135</v>
      </c>
      <c r="CX1463" s="10" t="s">
        <v>3461</v>
      </c>
      <c r="CY1463" s="17" t="s">
        <v>156</v>
      </c>
      <c r="CZ1463" s="17" t="s">
        <v>156</v>
      </c>
      <c r="DA1463" s="17">
        <v>45069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>
        <v>45149</v>
      </c>
      <c r="DH1463" s="10" t="s">
        <v>156</v>
      </c>
      <c r="DI1463" s="17" t="s">
        <v>156</v>
      </c>
      <c r="DJ1463" s="17" t="s">
        <v>156</v>
      </c>
      <c r="DK1463" s="17">
        <v>45069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16</v>
      </c>
      <c r="DQ1463" s="16">
        <v>12</v>
      </c>
      <c r="DR1463" s="11">
        <v>12</v>
      </c>
      <c r="DS1463" s="16">
        <v>12</v>
      </c>
      <c r="DT1463" s="16">
        <v>0</v>
      </c>
      <c r="DU1463" s="11" t="s">
        <v>181</v>
      </c>
      <c r="DV1463" s="11" t="s">
        <v>182</v>
      </c>
      <c r="DW1463" s="27" t="s">
        <v>156</v>
      </c>
      <c r="DX1463" s="27" t="s">
        <v>156</v>
      </c>
      <c r="DY1463" s="20" t="s">
        <v>3394</v>
      </c>
      <c r="DZ1463" s="16">
        <v>7</v>
      </c>
      <c r="EA1463" s="16">
        <v>0</v>
      </c>
      <c r="EB1463" s="27" t="s">
        <v>185</v>
      </c>
      <c r="EC1463" s="27" t="s">
        <v>185</v>
      </c>
      <c r="ED1463" s="27" t="s">
        <v>182</v>
      </c>
      <c r="EE1463" s="29">
        <v>45070.045960648145</v>
      </c>
      <c r="EF1463" s="28" t="s">
        <v>186</v>
      </c>
      <c r="EG1463" s="28" t="s">
        <v>156</v>
      </c>
      <c r="EH1463" s="28" t="s">
        <v>187</v>
      </c>
      <c r="EI1463" s="29">
        <v>45110.37804398148</v>
      </c>
      <c r="EJ1463" s="28" t="s">
        <v>197</v>
      </c>
      <c r="EK1463" s="28" t="s">
        <v>156</v>
      </c>
      <c r="EL1463" s="28" t="s">
        <v>198</v>
      </c>
      <c r="EM1463" s="45" t="s">
        <v>3713</v>
      </c>
      <c r="EN1463" s="46" t="str">
        <f t="shared" si="155"/>
        <v>344H073A</v>
      </c>
      <c r="EO1463" s="47">
        <f t="shared" si="156"/>
        <v>45283</v>
      </c>
      <c r="EP1463" s="47">
        <f t="shared" si="157"/>
        <v>45135</v>
      </c>
      <c r="EQ1463" s="48" t="str">
        <f t="shared" ca="1" si="158"/>
        <v>Y</v>
      </c>
      <c r="ER1463" s="49">
        <f t="shared" si="159"/>
        <v>148</v>
      </c>
      <c r="ES1463" s="50"/>
      <c r="ET1463" s="51">
        <f t="shared" si="160"/>
        <v>148</v>
      </c>
      <c r="EU1463" s="52">
        <f t="shared" si="161"/>
        <v>32264</v>
      </c>
      <c r="EV1463" s="46"/>
      <c r="EW1463" s="23" t="s">
        <v>3714</v>
      </c>
    </row>
    <row r="1464" spans="1:153" ht="14.25" customHeight="1">
      <c r="A1464" s="8">
        <v>1457</v>
      </c>
      <c r="B1464" s="9" t="s">
        <v>3316</v>
      </c>
      <c r="C1464" s="10" t="s">
        <v>142</v>
      </c>
      <c r="D1464" s="10" t="s">
        <v>143</v>
      </c>
      <c r="E1464" s="10" t="s">
        <v>142</v>
      </c>
      <c r="F1464" s="9" t="s">
        <v>144</v>
      </c>
      <c r="G1464" s="10" t="s">
        <v>572</v>
      </c>
      <c r="H1464" s="9" t="s">
        <v>573</v>
      </c>
      <c r="I1464" s="9" t="s">
        <v>147</v>
      </c>
      <c r="J1464" s="9" t="s">
        <v>148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213</v>
      </c>
      <c r="S1464" s="9" t="s">
        <v>154</v>
      </c>
      <c r="T1464" s="9" t="s">
        <v>214</v>
      </c>
      <c r="U1464" s="9" t="s">
        <v>337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3336</v>
      </c>
      <c r="AA1464" s="9" t="s">
        <v>3337</v>
      </c>
      <c r="AB1464" s="12" t="s">
        <v>218</v>
      </c>
      <c r="AC1464" s="10" t="s">
        <v>3338</v>
      </c>
      <c r="AD1464" s="9" t="s">
        <v>3337</v>
      </c>
      <c r="AE1464" s="13" t="s">
        <v>218</v>
      </c>
      <c r="AF1464" s="14" t="s">
        <v>2869</v>
      </c>
      <c r="AG1464" s="10" t="s">
        <v>3525</v>
      </c>
      <c r="AH1464" s="11" t="s">
        <v>256</v>
      </c>
      <c r="AI1464" s="11" t="s">
        <v>223</v>
      </c>
      <c r="AJ1464" s="10" t="s">
        <v>257</v>
      </c>
      <c r="AK1464" s="11" t="s">
        <v>223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5.3</v>
      </c>
      <c r="AU1464" s="10" t="s">
        <v>206</v>
      </c>
      <c r="AV1464" s="16">
        <v>219</v>
      </c>
      <c r="AW1464" s="16">
        <v>219</v>
      </c>
      <c r="AX1464" s="16">
        <v>0</v>
      </c>
      <c r="AY1464" s="16">
        <v>0</v>
      </c>
      <c r="AZ1464" s="16">
        <v>0</v>
      </c>
      <c r="BA1464" s="17">
        <v>45275</v>
      </c>
      <c r="BB1464" s="30" t="s">
        <v>175</v>
      </c>
      <c r="BC1464" s="18">
        <v>45119</v>
      </c>
      <c r="BD1464" s="17">
        <v>45412</v>
      </c>
      <c r="BE1464" s="17">
        <v>45473</v>
      </c>
      <c r="BF1464" s="17">
        <v>45245</v>
      </c>
      <c r="BG1464" s="10">
        <v>85931833</v>
      </c>
      <c r="BH1464" s="9" t="s">
        <v>414</v>
      </c>
      <c r="BI1464" s="19">
        <v>45231</v>
      </c>
      <c r="BJ1464" s="20">
        <v>45236</v>
      </c>
      <c r="BK1464" s="16">
        <v>219</v>
      </c>
      <c r="BL1464" s="16">
        <v>1161</v>
      </c>
      <c r="BM1464" s="9" t="s">
        <v>177</v>
      </c>
      <c r="BN1464" s="9" t="s">
        <v>436</v>
      </c>
      <c r="BO1464" s="9" t="s">
        <v>635</v>
      </c>
      <c r="BP1464" s="17">
        <v>45245</v>
      </c>
      <c r="BQ1464" s="17" t="s">
        <v>156</v>
      </c>
      <c r="BR1464" s="17">
        <v>45254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>
        <v>45090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>
        <v>45118</v>
      </c>
      <c r="CD1464" s="10" t="s">
        <v>156</v>
      </c>
      <c r="CE1464" s="17" t="s">
        <v>156</v>
      </c>
      <c r="CF1464" s="17" t="s">
        <v>156</v>
      </c>
      <c r="CG1464" s="17">
        <v>45090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>
        <v>45090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>
        <v>45118</v>
      </c>
      <c r="CX1464" s="10" t="s">
        <v>193</v>
      </c>
      <c r="CY1464" s="17" t="s">
        <v>156</v>
      </c>
      <c r="CZ1464" s="17" t="s">
        <v>156</v>
      </c>
      <c r="DA1464" s="17">
        <v>45090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>
        <v>45132</v>
      </c>
      <c r="DH1464" s="10" t="s">
        <v>156</v>
      </c>
      <c r="DI1464" s="17" t="s">
        <v>156</v>
      </c>
      <c r="DJ1464" s="17" t="s">
        <v>156</v>
      </c>
      <c r="DK1464" s="17">
        <v>45090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16</v>
      </c>
      <c r="DQ1464" s="16">
        <v>12</v>
      </c>
      <c r="DR1464" s="11">
        <v>12</v>
      </c>
      <c r="DS1464" s="16">
        <v>12</v>
      </c>
      <c r="DT1464" s="16">
        <v>0</v>
      </c>
      <c r="DU1464" s="11" t="s">
        <v>181</v>
      </c>
      <c r="DV1464" s="11" t="s">
        <v>182</v>
      </c>
      <c r="DW1464" s="27" t="s">
        <v>156</v>
      </c>
      <c r="DX1464" s="27" t="s">
        <v>156</v>
      </c>
      <c r="DY1464" s="20" t="s">
        <v>156</v>
      </c>
      <c r="DZ1464" s="16">
        <v>7</v>
      </c>
      <c r="EA1464" s="16">
        <v>0</v>
      </c>
      <c r="EB1464" s="27" t="s">
        <v>185</v>
      </c>
      <c r="EC1464" s="27" t="s">
        <v>185</v>
      </c>
      <c r="ED1464" s="27" t="s">
        <v>182</v>
      </c>
      <c r="EE1464" s="29">
        <v>45091.010370370372</v>
      </c>
      <c r="EF1464" s="28" t="s">
        <v>186</v>
      </c>
      <c r="EG1464" s="28" t="s">
        <v>156</v>
      </c>
      <c r="EH1464" s="28" t="s">
        <v>187</v>
      </c>
      <c r="EI1464" s="29">
        <v>45116.847731481481</v>
      </c>
      <c r="EJ1464" s="28" t="s">
        <v>188</v>
      </c>
      <c r="EK1464" s="28" t="s">
        <v>189</v>
      </c>
      <c r="EL1464" s="28" t="s">
        <v>190</v>
      </c>
      <c r="EM1464" s="45" t="s">
        <v>3713</v>
      </c>
      <c r="EN1464" s="46" t="str">
        <f t="shared" si="155"/>
        <v>344H073B</v>
      </c>
      <c r="EO1464" s="47">
        <f t="shared" si="156"/>
        <v>45238</v>
      </c>
      <c r="EP1464" s="47">
        <f t="shared" si="157"/>
        <v>45118</v>
      </c>
      <c r="EQ1464" s="48" t="str">
        <f t="shared" ca="1" si="158"/>
        <v>Past</v>
      </c>
      <c r="ER1464" s="49">
        <f t="shared" si="159"/>
        <v>120</v>
      </c>
      <c r="ES1464" s="50"/>
      <c r="ET1464" s="51">
        <f t="shared" si="160"/>
        <v>120</v>
      </c>
      <c r="EU1464" s="52">
        <f t="shared" si="161"/>
        <v>26280</v>
      </c>
      <c r="EV1464" s="46"/>
      <c r="EW1464" s="23" t="s">
        <v>3714</v>
      </c>
    </row>
    <row r="1465" spans="1:153" ht="14.25" customHeight="1">
      <c r="A1465" s="8">
        <v>1458</v>
      </c>
      <c r="B1465" s="9" t="s">
        <v>3316</v>
      </c>
      <c r="C1465" s="10" t="s">
        <v>142</v>
      </c>
      <c r="D1465" s="10" t="s">
        <v>143</v>
      </c>
      <c r="E1465" s="10" t="s">
        <v>142</v>
      </c>
      <c r="F1465" s="9" t="s">
        <v>144</v>
      </c>
      <c r="G1465" s="10" t="s">
        <v>572</v>
      </c>
      <c r="H1465" s="9" t="s">
        <v>573</v>
      </c>
      <c r="I1465" s="9" t="s">
        <v>147</v>
      </c>
      <c r="J1465" s="9" t="s">
        <v>148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259</v>
      </c>
      <c r="S1465" s="9" t="s">
        <v>154</v>
      </c>
      <c r="T1465" s="9" t="s">
        <v>260</v>
      </c>
      <c r="U1465" s="9" t="s">
        <v>337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3347</v>
      </c>
      <c r="AA1465" s="9" t="s">
        <v>262</v>
      </c>
      <c r="AB1465" s="12" t="s">
        <v>263</v>
      </c>
      <c r="AC1465" s="10" t="s">
        <v>3348</v>
      </c>
      <c r="AD1465" s="9" t="s">
        <v>262</v>
      </c>
      <c r="AE1465" s="13" t="s">
        <v>263</v>
      </c>
      <c r="AF1465" s="14" t="s">
        <v>596</v>
      </c>
      <c r="AG1465" s="10" t="s">
        <v>3526</v>
      </c>
      <c r="AH1465" s="11" t="s">
        <v>222</v>
      </c>
      <c r="AI1465" s="11" t="s">
        <v>223</v>
      </c>
      <c r="AJ1465" s="10" t="s">
        <v>224</v>
      </c>
      <c r="AK1465" s="11" t="s">
        <v>223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3.6</v>
      </c>
      <c r="AU1465" s="10" t="s">
        <v>142</v>
      </c>
      <c r="AV1465" s="16">
        <v>1640</v>
      </c>
      <c r="AW1465" s="16">
        <v>1640</v>
      </c>
      <c r="AX1465" s="16">
        <v>0</v>
      </c>
      <c r="AY1465" s="16">
        <v>900</v>
      </c>
      <c r="AZ1465" s="16">
        <v>0</v>
      </c>
      <c r="BA1465" s="17">
        <v>45275</v>
      </c>
      <c r="BB1465" s="30" t="s">
        <v>175</v>
      </c>
      <c r="BC1465" s="18">
        <v>45119</v>
      </c>
      <c r="BD1465" s="17">
        <v>45412</v>
      </c>
      <c r="BE1465" s="17">
        <v>45473</v>
      </c>
      <c r="BF1465" s="17">
        <v>45245</v>
      </c>
      <c r="BG1465" s="10">
        <v>85591837</v>
      </c>
      <c r="BH1465" s="9" t="s">
        <v>414</v>
      </c>
      <c r="BI1465" s="19">
        <v>45231</v>
      </c>
      <c r="BJ1465" s="20">
        <v>45236</v>
      </c>
      <c r="BK1465" s="16">
        <v>648</v>
      </c>
      <c r="BL1465" s="16">
        <v>2333</v>
      </c>
      <c r="BM1465" s="9" t="s">
        <v>177</v>
      </c>
      <c r="BN1465" s="9" t="s">
        <v>436</v>
      </c>
      <c r="BO1465" s="9" t="s">
        <v>635</v>
      </c>
      <c r="BP1465" s="17">
        <v>45268</v>
      </c>
      <c r="BQ1465" s="17" t="s">
        <v>156</v>
      </c>
      <c r="BR1465" s="17">
        <v>45254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45062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>
        <v>45076</v>
      </c>
      <c r="CD1465" s="10" t="s">
        <v>156</v>
      </c>
      <c r="CE1465" s="17" t="s">
        <v>156</v>
      </c>
      <c r="CF1465" s="17" t="s">
        <v>156</v>
      </c>
      <c r="CG1465" s="17">
        <v>45062</v>
      </c>
      <c r="CH1465" s="17">
        <v>45079</v>
      </c>
      <c r="CI1465" s="16">
        <v>300</v>
      </c>
      <c r="CJ1465" s="10" t="s">
        <v>3527</v>
      </c>
      <c r="CK1465" s="10" t="s">
        <v>230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45062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>
        <v>45104</v>
      </c>
      <c r="CX1465" s="10" t="s">
        <v>2127</v>
      </c>
      <c r="CY1465" s="17" t="s">
        <v>156</v>
      </c>
      <c r="CZ1465" s="17" t="s">
        <v>156</v>
      </c>
      <c r="DA1465" s="17">
        <v>45062</v>
      </c>
      <c r="DB1465" s="17">
        <v>45093</v>
      </c>
      <c r="DC1465" s="16">
        <v>648</v>
      </c>
      <c r="DD1465" s="10" t="s">
        <v>3528</v>
      </c>
      <c r="DE1465" s="10" t="s">
        <v>659</v>
      </c>
      <c r="DF1465" s="18" t="s">
        <v>156</v>
      </c>
      <c r="DG1465" s="17">
        <v>45132</v>
      </c>
      <c r="DH1465" s="10" t="s">
        <v>2852</v>
      </c>
      <c r="DI1465" s="17" t="s">
        <v>156</v>
      </c>
      <c r="DJ1465" s="17" t="s">
        <v>156</v>
      </c>
      <c r="DK1465" s="17">
        <v>45062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24</v>
      </c>
      <c r="DQ1465" s="16">
        <v>12</v>
      </c>
      <c r="DR1465" s="11">
        <v>12</v>
      </c>
      <c r="DS1465" s="16">
        <v>12</v>
      </c>
      <c r="DT1465" s="16">
        <v>0</v>
      </c>
      <c r="DU1465" s="11" t="s">
        <v>181</v>
      </c>
      <c r="DV1465" s="11" t="s">
        <v>182</v>
      </c>
      <c r="DW1465" s="27" t="s">
        <v>156</v>
      </c>
      <c r="DX1465" s="27" t="s">
        <v>156</v>
      </c>
      <c r="DY1465" s="20" t="s">
        <v>3529</v>
      </c>
      <c r="DZ1465" s="16">
        <v>7</v>
      </c>
      <c r="EA1465" s="16">
        <v>0</v>
      </c>
      <c r="EB1465" s="27" t="s">
        <v>185</v>
      </c>
      <c r="EC1465" s="27" t="s">
        <v>185</v>
      </c>
      <c r="ED1465" s="27" t="s">
        <v>182</v>
      </c>
      <c r="EE1465" s="29">
        <v>45063.012118055558</v>
      </c>
      <c r="EF1465" s="28" t="s">
        <v>186</v>
      </c>
      <c r="EG1465" s="28" t="s">
        <v>156</v>
      </c>
      <c r="EH1465" s="28" t="s">
        <v>187</v>
      </c>
      <c r="EI1465" s="29">
        <v>45118.403865740744</v>
      </c>
      <c r="EJ1465" s="28" t="s">
        <v>2174</v>
      </c>
      <c r="EK1465" s="28" t="s">
        <v>2175</v>
      </c>
      <c r="EL1465" s="28" t="s">
        <v>190</v>
      </c>
      <c r="EM1465" s="45" t="s">
        <v>3713</v>
      </c>
      <c r="EN1465" s="46" t="str">
        <f t="shared" si="155"/>
        <v>344H070A</v>
      </c>
      <c r="EO1465" s="47">
        <f t="shared" si="156"/>
        <v>45261</v>
      </c>
      <c r="EP1465" s="47">
        <f t="shared" si="157"/>
        <v>45104</v>
      </c>
      <c r="EQ1465" s="48" t="str">
        <f t="shared" ca="1" si="158"/>
        <v>Past</v>
      </c>
      <c r="ER1465" s="49">
        <f t="shared" si="159"/>
        <v>157</v>
      </c>
      <c r="ES1465" s="50"/>
      <c r="ET1465" s="51">
        <f t="shared" si="160"/>
        <v>157</v>
      </c>
      <c r="EU1465" s="52">
        <f t="shared" si="161"/>
        <v>101736</v>
      </c>
      <c r="EV1465" s="46"/>
      <c r="EW1465" s="23" t="s">
        <v>3714</v>
      </c>
    </row>
    <row r="1466" spans="1:153" ht="14.25" hidden="1" customHeight="1">
      <c r="A1466" s="8">
        <v>1459</v>
      </c>
      <c r="B1466" s="9" t="s">
        <v>3316</v>
      </c>
      <c r="C1466" s="10" t="s">
        <v>142</v>
      </c>
      <c r="D1466" s="10" t="s">
        <v>143</v>
      </c>
      <c r="E1466" s="10" t="s">
        <v>142</v>
      </c>
      <c r="F1466" s="9" t="s">
        <v>144</v>
      </c>
      <c r="G1466" s="10" t="s">
        <v>572</v>
      </c>
      <c r="H1466" s="9" t="s">
        <v>573</v>
      </c>
      <c r="I1466" s="9" t="s">
        <v>147</v>
      </c>
      <c r="J1466" s="9" t="s">
        <v>148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259</v>
      </c>
      <c r="S1466" s="9" t="s">
        <v>154</v>
      </c>
      <c r="T1466" s="9" t="s">
        <v>260</v>
      </c>
      <c r="U1466" s="9" t="s">
        <v>337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3347</v>
      </c>
      <c r="AA1466" s="9" t="s">
        <v>262</v>
      </c>
      <c r="AB1466" s="12" t="s">
        <v>263</v>
      </c>
      <c r="AC1466" s="10" t="s">
        <v>3348</v>
      </c>
      <c r="AD1466" s="9" t="s">
        <v>262</v>
      </c>
      <c r="AE1466" s="13" t="s">
        <v>263</v>
      </c>
      <c r="AF1466" s="14" t="s">
        <v>596</v>
      </c>
      <c r="AG1466" s="10" t="s">
        <v>3526</v>
      </c>
      <c r="AH1466" s="11" t="s">
        <v>222</v>
      </c>
      <c r="AI1466" s="11" t="s">
        <v>223</v>
      </c>
      <c r="AJ1466" s="10" t="s">
        <v>224</v>
      </c>
      <c r="AK1466" s="11" t="s">
        <v>223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3.6</v>
      </c>
      <c r="AU1466" s="10" t="s">
        <v>142</v>
      </c>
      <c r="AV1466" s="16">
        <v>1640</v>
      </c>
      <c r="AW1466" s="16">
        <v>1640</v>
      </c>
      <c r="AX1466" s="16">
        <v>0</v>
      </c>
      <c r="AY1466" s="16">
        <v>900</v>
      </c>
      <c r="AZ1466" s="16">
        <v>0</v>
      </c>
      <c r="BA1466" s="17">
        <v>45275</v>
      </c>
      <c r="BB1466" s="30" t="s">
        <v>175</v>
      </c>
      <c r="BC1466" s="18" t="s">
        <v>156</v>
      </c>
      <c r="BD1466" s="17">
        <v>45412</v>
      </c>
      <c r="BE1466" s="17">
        <v>45473</v>
      </c>
      <c r="BF1466" s="17">
        <v>45245</v>
      </c>
      <c r="BG1466" s="10">
        <v>85722598</v>
      </c>
      <c r="BH1466" s="9" t="s">
        <v>319</v>
      </c>
      <c r="BI1466" s="19">
        <v>45261</v>
      </c>
      <c r="BJ1466" s="20">
        <v>45271</v>
      </c>
      <c r="BK1466" s="16">
        <v>0</v>
      </c>
      <c r="BL1466" s="16">
        <v>0</v>
      </c>
      <c r="BM1466" s="9" t="s">
        <v>177</v>
      </c>
      <c r="BN1466" s="9" t="s">
        <v>178</v>
      </c>
      <c r="BO1466" s="9" t="s">
        <v>156</v>
      </c>
      <c r="BP1466" s="17">
        <v>45283</v>
      </c>
      <c r="BQ1466" s="17" t="s">
        <v>156</v>
      </c>
      <c r="BR1466" s="17">
        <v>45283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>
        <v>45071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 t="s">
        <v>156</v>
      </c>
      <c r="CD1466" s="10" t="s">
        <v>2911</v>
      </c>
      <c r="CE1466" s="17" t="s">
        <v>156</v>
      </c>
      <c r="CF1466" s="17" t="s">
        <v>156</v>
      </c>
      <c r="CG1466" s="17">
        <v>45071</v>
      </c>
      <c r="CH1466" s="17" t="s">
        <v>156</v>
      </c>
      <c r="CI1466" s="16">
        <v>0</v>
      </c>
      <c r="CJ1466" s="10" t="s">
        <v>156</v>
      </c>
      <c r="CK1466" s="10" t="s">
        <v>156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>
        <v>45071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 t="s">
        <v>156</v>
      </c>
      <c r="CX1466" s="10" t="s">
        <v>3473</v>
      </c>
      <c r="CY1466" s="17" t="s">
        <v>156</v>
      </c>
      <c r="CZ1466" s="17" t="s">
        <v>156</v>
      </c>
      <c r="DA1466" s="17">
        <v>45071</v>
      </c>
      <c r="DB1466" s="17" t="s">
        <v>156</v>
      </c>
      <c r="DC1466" s="16">
        <v>0</v>
      </c>
      <c r="DD1466" s="10" t="s">
        <v>156</v>
      </c>
      <c r="DE1466" s="10" t="s">
        <v>156</v>
      </c>
      <c r="DF1466" s="18" t="s">
        <v>156</v>
      </c>
      <c r="DG1466" s="17" t="s">
        <v>156</v>
      </c>
      <c r="DH1466" s="10" t="s">
        <v>3127</v>
      </c>
      <c r="DI1466" s="17" t="s">
        <v>156</v>
      </c>
      <c r="DJ1466" s="17" t="s">
        <v>156</v>
      </c>
      <c r="DK1466" s="17">
        <v>45071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24</v>
      </c>
      <c r="DQ1466" s="16">
        <v>12</v>
      </c>
      <c r="DR1466" s="11">
        <v>12</v>
      </c>
      <c r="DS1466" s="16">
        <v>12</v>
      </c>
      <c r="DT1466" s="16">
        <v>300</v>
      </c>
      <c r="DU1466" s="11" t="s">
        <v>181</v>
      </c>
      <c r="DV1466" s="11" t="s">
        <v>182</v>
      </c>
      <c r="DW1466" s="27" t="s">
        <v>156</v>
      </c>
      <c r="DX1466" s="27" t="s">
        <v>156</v>
      </c>
      <c r="DY1466" s="20" t="s">
        <v>2894</v>
      </c>
      <c r="DZ1466" s="16">
        <v>7</v>
      </c>
      <c r="EA1466" s="16">
        <v>0</v>
      </c>
      <c r="EB1466" s="27" t="s">
        <v>185</v>
      </c>
      <c r="EC1466" s="27" t="s">
        <v>185</v>
      </c>
      <c r="ED1466" s="27" t="s">
        <v>182</v>
      </c>
      <c r="EE1466" s="29">
        <v>45072.062071759261</v>
      </c>
      <c r="EF1466" s="28" t="s">
        <v>186</v>
      </c>
      <c r="EG1466" s="28" t="s">
        <v>156</v>
      </c>
      <c r="EH1466" s="28" t="s">
        <v>187</v>
      </c>
      <c r="EI1466" s="29">
        <v>45116.847731481481</v>
      </c>
      <c r="EJ1466" s="28" t="s">
        <v>188</v>
      </c>
      <c r="EK1466" s="28" t="s">
        <v>189</v>
      </c>
      <c r="EL1466" s="28" t="s">
        <v>190</v>
      </c>
      <c r="EM1466" s="45"/>
      <c r="EN1466" s="46" t="str">
        <f t="shared" si="155"/>
        <v>344H070A</v>
      </c>
      <c r="EO1466" s="47">
        <f t="shared" si="156"/>
        <v>45276</v>
      </c>
      <c r="EP1466" s="47" t="str">
        <f t="shared" si="157"/>
        <v/>
      </c>
      <c r="EQ1466" s="48" t="str">
        <f t="shared" ca="1" si="158"/>
        <v>Y</v>
      </c>
      <c r="ER1466" s="49" t="str">
        <f t="shared" si="159"/>
        <v/>
      </c>
      <c r="ES1466" s="50"/>
      <c r="ET1466" s="51" t="str">
        <f t="shared" si="160"/>
        <v/>
      </c>
      <c r="EU1466" s="52" t="str">
        <f t="shared" si="161"/>
        <v/>
      </c>
      <c r="EV1466" s="46"/>
    </row>
    <row r="1467" spans="1:153" ht="14.25" customHeight="1">
      <c r="A1467" s="8">
        <v>1460</v>
      </c>
      <c r="B1467" s="9" t="s">
        <v>3316</v>
      </c>
      <c r="C1467" s="10" t="s">
        <v>142</v>
      </c>
      <c r="D1467" s="10" t="s">
        <v>143</v>
      </c>
      <c r="E1467" s="10" t="s">
        <v>142</v>
      </c>
      <c r="F1467" s="9" t="s">
        <v>144</v>
      </c>
      <c r="G1467" s="10" t="s">
        <v>572</v>
      </c>
      <c r="H1467" s="9" t="s">
        <v>573</v>
      </c>
      <c r="I1467" s="9" t="s">
        <v>147</v>
      </c>
      <c r="J1467" s="9" t="s">
        <v>148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259</v>
      </c>
      <c r="S1467" s="9" t="s">
        <v>154</v>
      </c>
      <c r="T1467" s="9" t="s">
        <v>260</v>
      </c>
      <c r="U1467" s="9" t="s">
        <v>337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3347</v>
      </c>
      <c r="AA1467" s="9" t="s">
        <v>262</v>
      </c>
      <c r="AB1467" s="12" t="s">
        <v>263</v>
      </c>
      <c r="AC1467" s="10" t="s">
        <v>3348</v>
      </c>
      <c r="AD1467" s="9" t="s">
        <v>262</v>
      </c>
      <c r="AE1467" s="13" t="s">
        <v>263</v>
      </c>
      <c r="AF1467" s="14" t="s">
        <v>596</v>
      </c>
      <c r="AG1467" s="10" t="s">
        <v>3526</v>
      </c>
      <c r="AH1467" s="11" t="s">
        <v>222</v>
      </c>
      <c r="AI1467" s="11" t="s">
        <v>223</v>
      </c>
      <c r="AJ1467" s="10" t="s">
        <v>224</v>
      </c>
      <c r="AK1467" s="11" t="s">
        <v>223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3.6</v>
      </c>
      <c r="AU1467" s="10" t="s">
        <v>142</v>
      </c>
      <c r="AV1467" s="16">
        <v>1640</v>
      </c>
      <c r="AW1467" s="16">
        <v>1640</v>
      </c>
      <c r="AX1467" s="16">
        <v>0</v>
      </c>
      <c r="AY1467" s="16">
        <v>900</v>
      </c>
      <c r="AZ1467" s="16">
        <v>0</v>
      </c>
      <c r="BA1467" s="17">
        <v>45275</v>
      </c>
      <c r="BB1467" s="30" t="s">
        <v>175</v>
      </c>
      <c r="BC1467" s="18">
        <v>45119</v>
      </c>
      <c r="BD1467" s="17">
        <v>45412</v>
      </c>
      <c r="BE1467" s="17">
        <v>45473</v>
      </c>
      <c r="BF1467" s="17">
        <v>45245</v>
      </c>
      <c r="BG1467" s="10">
        <v>85722597</v>
      </c>
      <c r="BH1467" s="9" t="s">
        <v>321</v>
      </c>
      <c r="BI1467" s="19">
        <v>45292</v>
      </c>
      <c r="BJ1467" s="20">
        <v>45299</v>
      </c>
      <c r="BK1467" s="16">
        <v>300</v>
      </c>
      <c r="BL1467" s="16">
        <v>1080</v>
      </c>
      <c r="BM1467" s="9" t="s">
        <v>177</v>
      </c>
      <c r="BN1467" s="9" t="s">
        <v>470</v>
      </c>
      <c r="BO1467" s="9" t="s">
        <v>156</v>
      </c>
      <c r="BP1467" s="17">
        <v>45350</v>
      </c>
      <c r="BQ1467" s="17" t="s">
        <v>156</v>
      </c>
      <c r="BR1467" s="17">
        <v>45312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>
        <v>45071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 t="s">
        <v>156</v>
      </c>
      <c r="CD1467" s="10" t="s">
        <v>3530</v>
      </c>
      <c r="CE1467" s="17" t="s">
        <v>156</v>
      </c>
      <c r="CF1467" s="17" t="s">
        <v>156</v>
      </c>
      <c r="CG1467" s="17">
        <v>45071</v>
      </c>
      <c r="CH1467" s="17" t="s">
        <v>156</v>
      </c>
      <c r="CI1467" s="16">
        <v>0</v>
      </c>
      <c r="CJ1467" s="10" t="s">
        <v>156</v>
      </c>
      <c r="CK1467" s="10" t="s">
        <v>156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>
        <v>45071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 t="s">
        <v>156</v>
      </c>
      <c r="CX1467" s="10" t="s">
        <v>3531</v>
      </c>
      <c r="CY1467" s="17" t="s">
        <v>156</v>
      </c>
      <c r="CZ1467" s="17" t="s">
        <v>156</v>
      </c>
      <c r="DA1467" s="17">
        <v>45071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 t="s">
        <v>156</v>
      </c>
      <c r="DH1467" s="10" t="s">
        <v>3139</v>
      </c>
      <c r="DI1467" s="17" t="s">
        <v>156</v>
      </c>
      <c r="DJ1467" s="17" t="s">
        <v>156</v>
      </c>
      <c r="DK1467" s="17">
        <v>45071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24</v>
      </c>
      <c r="DQ1467" s="16">
        <v>12</v>
      </c>
      <c r="DR1467" s="11">
        <v>12</v>
      </c>
      <c r="DS1467" s="16">
        <v>12</v>
      </c>
      <c r="DT1467" s="16">
        <v>0</v>
      </c>
      <c r="DU1467" s="11" t="s">
        <v>181</v>
      </c>
      <c r="DV1467" s="11" t="s">
        <v>182</v>
      </c>
      <c r="DW1467" s="27" t="s">
        <v>156</v>
      </c>
      <c r="DX1467" s="27" t="s">
        <v>156</v>
      </c>
      <c r="DY1467" s="20" t="s">
        <v>3532</v>
      </c>
      <c r="DZ1467" s="16">
        <v>7</v>
      </c>
      <c r="EA1467" s="16">
        <v>0</v>
      </c>
      <c r="EB1467" s="27" t="s">
        <v>185</v>
      </c>
      <c r="EC1467" s="27" t="s">
        <v>185</v>
      </c>
      <c r="ED1467" s="27" t="s">
        <v>182</v>
      </c>
      <c r="EE1467" s="29">
        <v>45072.062071759261</v>
      </c>
      <c r="EF1467" s="28" t="s">
        <v>186</v>
      </c>
      <c r="EG1467" s="28" t="s">
        <v>156</v>
      </c>
      <c r="EH1467" s="28" t="s">
        <v>187</v>
      </c>
      <c r="EI1467" s="29">
        <v>45116.847731481481</v>
      </c>
      <c r="EJ1467" s="28" t="s">
        <v>188</v>
      </c>
      <c r="EK1467" s="28" t="s">
        <v>189</v>
      </c>
      <c r="EL1467" s="28" t="s">
        <v>190</v>
      </c>
      <c r="EM1467" s="45" t="s">
        <v>3713</v>
      </c>
      <c r="EN1467" s="46" t="str">
        <f t="shared" si="155"/>
        <v>344H070A</v>
      </c>
      <c r="EO1467" s="47">
        <f t="shared" si="156"/>
        <v>45343</v>
      </c>
      <c r="EP1467" s="47" t="str">
        <f t="shared" si="157"/>
        <v/>
      </c>
      <c r="EQ1467" s="48" t="str">
        <f t="shared" ca="1" si="158"/>
        <v>Y</v>
      </c>
      <c r="ER1467" s="49" t="str">
        <f t="shared" si="159"/>
        <v/>
      </c>
      <c r="ES1467" s="50"/>
      <c r="ET1467" s="51" t="str">
        <f t="shared" si="160"/>
        <v/>
      </c>
      <c r="EU1467" s="52" t="str">
        <f t="shared" si="161"/>
        <v/>
      </c>
      <c r="EV1467" s="46"/>
      <c r="EW1467" s="23" t="s">
        <v>3721</v>
      </c>
    </row>
    <row r="1468" spans="1:153" ht="14.25" hidden="1" customHeight="1">
      <c r="A1468" s="8">
        <v>1461</v>
      </c>
      <c r="B1468" s="9" t="s">
        <v>3316</v>
      </c>
      <c r="C1468" s="10" t="s">
        <v>142</v>
      </c>
      <c r="D1468" s="10" t="s">
        <v>143</v>
      </c>
      <c r="E1468" s="10" t="s">
        <v>142</v>
      </c>
      <c r="F1468" s="9" t="s">
        <v>144</v>
      </c>
      <c r="G1468" s="10" t="s">
        <v>572</v>
      </c>
      <c r="H1468" s="9" t="s">
        <v>573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259</v>
      </c>
      <c r="S1468" s="9" t="s">
        <v>154</v>
      </c>
      <c r="T1468" s="9" t="s">
        <v>260</v>
      </c>
      <c r="U1468" s="9" t="s">
        <v>337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3347</v>
      </c>
      <c r="AA1468" s="9" t="s">
        <v>262</v>
      </c>
      <c r="AB1468" s="12" t="s">
        <v>263</v>
      </c>
      <c r="AC1468" s="10" t="s">
        <v>3348</v>
      </c>
      <c r="AD1468" s="9" t="s">
        <v>262</v>
      </c>
      <c r="AE1468" s="13" t="s">
        <v>263</v>
      </c>
      <c r="AF1468" s="14" t="s">
        <v>596</v>
      </c>
      <c r="AG1468" s="10" t="s">
        <v>3526</v>
      </c>
      <c r="AH1468" s="11" t="s">
        <v>222</v>
      </c>
      <c r="AI1468" s="11" t="s">
        <v>223</v>
      </c>
      <c r="AJ1468" s="10" t="s">
        <v>224</v>
      </c>
      <c r="AK1468" s="11" t="s">
        <v>223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3.6</v>
      </c>
      <c r="AU1468" s="10" t="s">
        <v>142</v>
      </c>
      <c r="AV1468" s="16">
        <v>1640</v>
      </c>
      <c r="AW1468" s="16">
        <v>1640</v>
      </c>
      <c r="AX1468" s="16">
        <v>0</v>
      </c>
      <c r="AY1468" s="16">
        <v>900</v>
      </c>
      <c r="AZ1468" s="16">
        <v>0</v>
      </c>
      <c r="BA1468" s="17">
        <v>45275</v>
      </c>
      <c r="BB1468" s="30" t="s">
        <v>175</v>
      </c>
      <c r="BC1468" s="18" t="s">
        <v>156</v>
      </c>
      <c r="BD1468" s="17">
        <v>45412</v>
      </c>
      <c r="BE1468" s="17">
        <v>45473</v>
      </c>
      <c r="BF1468" s="17">
        <v>45245</v>
      </c>
      <c r="BG1468" s="10">
        <v>85732964</v>
      </c>
      <c r="BH1468" s="9" t="s">
        <v>258</v>
      </c>
      <c r="BI1468" s="19">
        <v>45323</v>
      </c>
      <c r="BJ1468" s="20">
        <v>45327</v>
      </c>
      <c r="BK1468" s="16">
        <v>0</v>
      </c>
      <c r="BL1468" s="16">
        <v>0</v>
      </c>
      <c r="BM1468" s="9" t="s">
        <v>177</v>
      </c>
      <c r="BN1468" s="9" t="s">
        <v>178</v>
      </c>
      <c r="BO1468" s="9" t="s">
        <v>156</v>
      </c>
      <c r="BP1468" s="17">
        <v>45350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 t="s">
        <v>156</v>
      </c>
      <c r="CD1468" s="10" t="s">
        <v>3533</v>
      </c>
      <c r="CE1468" s="17" t="s">
        <v>156</v>
      </c>
      <c r="CF1468" s="17" t="s">
        <v>156</v>
      </c>
      <c r="CG1468" s="17" t="s">
        <v>156</v>
      </c>
      <c r="CH1468" s="17" t="s">
        <v>156</v>
      </c>
      <c r="CI1468" s="16">
        <v>0</v>
      </c>
      <c r="CJ1468" s="10" t="s">
        <v>156</v>
      </c>
      <c r="CK1468" s="10" t="s">
        <v>156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 t="s">
        <v>156</v>
      </c>
      <c r="CX1468" s="10" t="s">
        <v>3534</v>
      </c>
      <c r="CY1468" s="17" t="s">
        <v>156</v>
      </c>
      <c r="CZ1468" s="17" t="s">
        <v>156</v>
      </c>
      <c r="DA1468" s="17" t="s">
        <v>156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 t="s">
        <v>156</v>
      </c>
      <c r="DH1468" s="10" t="s">
        <v>3535</v>
      </c>
      <c r="DI1468" s="17" t="s">
        <v>156</v>
      </c>
      <c r="DJ1468" s="17" t="s">
        <v>156</v>
      </c>
      <c r="DK1468" s="17" t="s">
        <v>156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24</v>
      </c>
      <c r="DQ1468" s="16">
        <v>12</v>
      </c>
      <c r="DR1468" s="11">
        <v>12</v>
      </c>
      <c r="DS1468" s="16">
        <v>12</v>
      </c>
      <c r="DT1468" s="16">
        <v>300</v>
      </c>
      <c r="DU1468" s="11" t="s">
        <v>181</v>
      </c>
      <c r="DV1468" s="11" t="s">
        <v>182</v>
      </c>
      <c r="DW1468" s="27" t="s">
        <v>156</v>
      </c>
      <c r="DX1468" s="27" t="s">
        <v>156</v>
      </c>
      <c r="DY1468" s="20" t="s">
        <v>3532</v>
      </c>
      <c r="DZ1468" s="16">
        <v>7</v>
      </c>
      <c r="EA1468" s="16">
        <v>0</v>
      </c>
      <c r="EB1468" s="27" t="s">
        <v>185</v>
      </c>
      <c r="EC1468" s="27" t="s">
        <v>185</v>
      </c>
      <c r="ED1468" s="27" t="s">
        <v>182</v>
      </c>
      <c r="EE1468" s="29">
        <v>45074.968321759261</v>
      </c>
      <c r="EF1468" s="28" t="s">
        <v>188</v>
      </c>
      <c r="EG1468" s="28" t="s">
        <v>189</v>
      </c>
      <c r="EH1468" s="28" t="s">
        <v>190</v>
      </c>
      <c r="EI1468" s="29">
        <v>45116.847731481481</v>
      </c>
      <c r="EJ1468" s="28" t="s">
        <v>188</v>
      </c>
      <c r="EK1468" s="28" t="s">
        <v>189</v>
      </c>
      <c r="EL1468" s="28" t="s">
        <v>190</v>
      </c>
      <c r="EM1468" s="45"/>
      <c r="EN1468" s="46" t="str">
        <f t="shared" si="155"/>
        <v>344H070A</v>
      </c>
      <c r="EO1468" s="47">
        <f t="shared" si="156"/>
        <v>45343</v>
      </c>
      <c r="EP1468" s="47" t="str">
        <f t="shared" si="157"/>
        <v/>
      </c>
      <c r="EQ1468" s="48" t="str">
        <f t="shared" ca="1" si="158"/>
        <v>Y</v>
      </c>
      <c r="ER1468" s="49" t="str">
        <f t="shared" si="159"/>
        <v/>
      </c>
      <c r="ES1468" s="50"/>
      <c r="ET1468" s="51" t="str">
        <f t="shared" si="160"/>
        <v/>
      </c>
      <c r="EU1468" s="52" t="str">
        <f t="shared" si="161"/>
        <v/>
      </c>
      <c r="EV1468" s="46"/>
    </row>
    <row r="1469" spans="1:153" ht="14.25" hidden="1" customHeight="1">
      <c r="A1469" s="8">
        <v>1462</v>
      </c>
      <c r="B1469" s="9" t="s">
        <v>3316</v>
      </c>
      <c r="C1469" s="10" t="s">
        <v>142</v>
      </c>
      <c r="D1469" s="10" t="s">
        <v>143</v>
      </c>
      <c r="E1469" s="10" t="s">
        <v>142</v>
      </c>
      <c r="F1469" s="9" t="s">
        <v>144</v>
      </c>
      <c r="G1469" s="10" t="s">
        <v>572</v>
      </c>
      <c r="H1469" s="9" t="s">
        <v>573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259</v>
      </c>
      <c r="S1469" s="9" t="s">
        <v>154</v>
      </c>
      <c r="T1469" s="9" t="s">
        <v>260</v>
      </c>
      <c r="U1469" s="9" t="s">
        <v>337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3347</v>
      </c>
      <c r="AA1469" s="9" t="s">
        <v>262</v>
      </c>
      <c r="AB1469" s="12" t="s">
        <v>263</v>
      </c>
      <c r="AC1469" s="10" t="s">
        <v>3348</v>
      </c>
      <c r="AD1469" s="9" t="s">
        <v>262</v>
      </c>
      <c r="AE1469" s="13" t="s">
        <v>263</v>
      </c>
      <c r="AF1469" s="14" t="s">
        <v>596</v>
      </c>
      <c r="AG1469" s="10" t="s">
        <v>3526</v>
      </c>
      <c r="AH1469" s="11" t="s">
        <v>222</v>
      </c>
      <c r="AI1469" s="11" t="s">
        <v>223</v>
      </c>
      <c r="AJ1469" s="10" t="s">
        <v>224</v>
      </c>
      <c r="AK1469" s="11" t="s">
        <v>223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3.6</v>
      </c>
      <c r="AU1469" s="10" t="s">
        <v>142</v>
      </c>
      <c r="AV1469" s="16">
        <v>1640</v>
      </c>
      <c r="AW1469" s="16">
        <v>1640</v>
      </c>
      <c r="AX1469" s="16">
        <v>0</v>
      </c>
      <c r="AY1469" s="16">
        <v>900</v>
      </c>
      <c r="AZ1469" s="16">
        <v>0</v>
      </c>
      <c r="BA1469" s="17">
        <v>45275</v>
      </c>
      <c r="BB1469" s="30" t="s">
        <v>175</v>
      </c>
      <c r="BC1469" s="18" t="s">
        <v>156</v>
      </c>
      <c r="BD1469" s="17">
        <v>45412</v>
      </c>
      <c r="BE1469" s="17">
        <v>45473</v>
      </c>
      <c r="BF1469" s="17">
        <v>45245</v>
      </c>
      <c r="BG1469" s="10">
        <v>85732965</v>
      </c>
      <c r="BH1469" s="9" t="s">
        <v>303</v>
      </c>
      <c r="BI1469" s="19">
        <v>45352</v>
      </c>
      <c r="BJ1469" s="20">
        <v>45355</v>
      </c>
      <c r="BK1469" s="16">
        <v>0</v>
      </c>
      <c r="BL1469" s="16">
        <v>0</v>
      </c>
      <c r="BM1469" s="9" t="s">
        <v>177</v>
      </c>
      <c r="BN1469" s="9" t="s">
        <v>178</v>
      </c>
      <c r="BO1469" s="9" t="s">
        <v>156</v>
      </c>
      <c r="BP1469" s="17">
        <v>45381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 t="s">
        <v>156</v>
      </c>
      <c r="CD1469" s="10" t="s">
        <v>3505</v>
      </c>
      <c r="CE1469" s="17" t="s">
        <v>156</v>
      </c>
      <c r="CF1469" s="17" t="s">
        <v>156</v>
      </c>
      <c r="CG1469" s="17" t="s">
        <v>156</v>
      </c>
      <c r="CH1469" s="17" t="s">
        <v>156</v>
      </c>
      <c r="CI1469" s="16">
        <v>0</v>
      </c>
      <c r="CJ1469" s="10" t="s">
        <v>156</v>
      </c>
      <c r="CK1469" s="10" t="s">
        <v>156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 t="s">
        <v>156</v>
      </c>
      <c r="CX1469" s="10" t="s">
        <v>3507</v>
      </c>
      <c r="CY1469" s="17" t="s">
        <v>156</v>
      </c>
      <c r="CZ1469" s="17" t="s">
        <v>156</v>
      </c>
      <c r="DA1469" s="17" t="s">
        <v>156</v>
      </c>
      <c r="DB1469" s="17" t="s">
        <v>156</v>
      </c>
      <c r="DC1469" s="16">
        <v>0</v>
      </c>
      <c r="DD1469" s="10" t="s">
        <v>156</v>
      </c>
      <c r="DE1469" s="10" t="s">
        <v>156</v>
      </c>
      <c r="DF1469" s="18" t="s">
        <v>156</v>
      </c>
      <c r="DG1469" s="17" t="s">
        <v>156</v>
      </c>
      <c r="DH1469" s="10" t="s">
        <v>3508</v>
      </c>
      <c r="DI1469" s="17" t="s">
        <v>156</v>
      </c>
      <c r="DJ1469" s="17" t="s">
        <v>156</v>
      </c>
      <c r="DK1469" s="17" t="s">
        <v>156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24</v>
      </c>
      <c r="DQ1469" s="16">
        <v>12</v>
      </c>
      <c r="DR1469" s="11">
        <v>12</v>
      </c>
      <c r="DS1469" s="16">
        <v>12</v>
      </c>
      <c r="DT1469" s="16">
        <v>300</v>
      </c>
      <c r="DU1469" s="11" t="s">
        <v>181</v>
      </c>
      <c r="DV1469" s="11" t="s">
        <v>182</v>
      </c>
      <c r="DW1469" s="27" t="s">
        <v>156</v>
      </c>
      <c r="DX1469" s="27" t="s">
        <v>156</v>
      </c>
      <c r="DY1469" s="20" t="s">
        <v>3138</v>
      </c>
      <c r="DZ1469" s="16">
        <v>7</v>
      </c>
      <c r="EA1469" s="16">
        <v>0</v>
      </c>
      <c r="EB1469" s="27" t="s">
        <v>185</v>
      </c>
      <c r="EC1469" s="27" t="s">
        <v>185</v>
      </c>
      <c r="ED1469" s="27" t="s">
        <v>182</v>
      </c>
      <c r="EE1469" s="29">
        <v>45074.968321759261</v>
      </c>
      <c r="EF1469" s="28" t="s">
        <v>188</v>
      </c>
      <c r="EG1469" s="28" t="s">
        <v>189</v>
      </c>
      <c r="EH1469" s="28" t="s">
        <v>190</v>
      </c>
      <c r="EI1469" s="29">
        <v>45116.847731481481</v>
      </c>
      <c r="EJ1469" s="28" t="s">
        <v>188</v>
      </c>
      <c r="EK1469" s="28" t="s">
        <v>189</v>
      </c>
      <c r="EL1469" s="28" t="s">
        <v>190</v>
      </c>
      <c r="EM1469" s="45"/>
      <c r="EN1469" s="46" t="str">
        <f t="shared" si="155"/>
        <v>344H070A</v>
      </c>
      <c r="EO1469" s="47">
        <f t="shared" si="156"/>
        <v>45374</v>
      </c>
      <c r="EP1469" s="47" t="str">
        <f t="shared" si="157"/>
        <v/>
      </c>
      <c r="EQ1469" s="48" t="str">
        <f t="shared" ca="1" si="158"/>
        <v>Y</v>
      </c>
      <c r="ER1469" s="49" t="str">
        <f t="shared" si="159"/>
        <v/>
      </c>
      <c r="ES1469" s="50"/>
      <c r="ET1469" s="51" t="str">
        <f t="shared" si="160"/>
        <v/>
      </c>
      <c r="EU1469" s="52" t="str">
        <f t="shared" si="161"/>
        <v/>
      </c>
      <c r="EV1469" s="46"/>
    </row>
    <row r="1470" spans="1:153" ht="14.25" customHeight="1">
      <c r="A1470" s="8">
        <v>1463</v>
      </c>
      <c r="B1470" s="9" t="s">
        <v>3316</v>
      </c>
      <c r="C1470" s="10" t="s">
        <v>142</v>
      </c>
      <c r="D1470" s="10" t="s">
        <v>143</v>
      </c>
      <c r="E1470" s="10" t="s">
        <v>142</v>
      </c>
      <c r="F1470" s="9" t="s">
        <v>144</v>
      </c>
      <c r="G1470" s="10" t="s">
        <v>572</v>
      </c>
      <c r="H1470" s="9" t="s">
        <v>573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259</v>
      </c>
      <c r="S1470" s="9" t="s">
        <v>154</v>
      </c>
      <c r="T1470" s="9" t="s">
        <v>260</v>
      </c>
      <c r="U1470" s="9" t="s">
        <v>337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3347</v>
      </c>
      <c r="AA1470" s="9" t="s">
        <v>262</v>
      </c>
      <c r="AB1470" s="12" t="s">
        <v>263</v>
      </c>
      <c r="AC1470" s="10" t="s">
        <v>3348</v>
      </c>
      <c r="AD1470" s="9" t="s">
        <v>262</v>
      </c>
      <c r="AE1470" s="13" t="s">
        <v>263</v>
      </c>
      <c r="AF1470" s="14" t="s">
        <v>596</v>
      </c>
      <c r="AG1470" s="10" t="s">
        <v>3536</v>
      </c>
      <c r="AH1470" s="11" t="s">
        <v>256</v>
      </c>
      <c r="AI1470" s="11" t="s">
        <v>223</v>
      </c>
      <c r="AJ1470" s="10" t="s">
        <v>257</v>
      </c>
      <c r="AK1470" s="11" t="s">
        <v>223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3.6</v>
      </c>
      <c r="AU1470" s="10" t="s">
        <v>206</v>
      </c>
      <c r="AV1470" s="16">
        <v>1360</v>
      </c>
      <c r="AW1470" s="16">
        <v>1360</v>
      </c>
      <c r="AX1470" s="16">
        <v>0</v>
      </c>
      <c r="AY1470" s="16">
        <v>0</v>
      </c>
      <c r="AZ1470" s="16">
        <v>0</v>
      </c>
      <c r="BA1470" s="17">
        <v>45275</v>
      </c>
      <c r="BB1470" s="30" t="s">
        <v>175</v>
      </c>
      <c r="BC1470" s="18">
        <v>45119</v>
      </c>
      <c r="BD1470" s="17">
        <v>45412</v>
      </c>
      <c r="BE1470" s="17">
        <v>45473</v>
      </c>
      <c r="BF1470" s="17">
        <v>45245</v>
      </c>
      <c r="BG1470" s="10">
        <v>85901061</v>
      </c>
      <c r="BH1470" s="9" t="s">
        <v>414</v>
      </c>
      <c r="BI1470" s="19">
        <v>45170</v>
      </c>
      <c r="BJ1470" s="20">
        <v>45173</v>
      </c>
      <c r="BK1470" s="16">
        <v>516</v>
      </c>
      <c r="BL1470" s="16">
        <v>1858</v>
      </c>
      <c r="BM1470" s="9" t="s">
        <v>177</v>
      </c>
      <c r="BN1470" s="9" t="s">
        <v>436</v>
      </c>
      <c r="BO1470" s="9" t="s">
        <v>635</v>
      </c>
      <c r="BP1470" s="17">
        <v>45245</v>
      </c>
      <c r="BQ1470" s="17" t="s">
        <v>156</v>
      </c>
      <c r="BR1470" s="17" t="s">
        <v>156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 t="s">
        <v>156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45097</v>
      </c>
      <c r="CD1470" s="10" t="s">
        <v>156</v>
      </c>
      <c r="CE1470" s="17" t="s">
        <v>156</v>
      </c>
      <c r="CF1470" s="17" t="s">
        <v>156</v>
      </c>
      <c r="CG1470" s="17" t="s">
        <v>156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 t="s">
        <v>156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45104</v>
      </c>
      <c r="CX1470" s="10" t="s">
        <v>193</v>
      </c>
      <c r="CY1470" s="17" t="s">
        <v>156</v>
      </c>
      <c r="CZ1470" s="17" t="s">
        <v>156</v>
      </c>
      <c r="DA1470" s="17" t="s">
        <v>156</v>
      </c>
      <c r="DB1470" s="17">
        <v>45093</v>
      </c>
      <c r="DC1470" s="16">
        <v>516</v>
      </c>
      <c r="DD1470" s="10" t="s">
        <v>3537</v>
      </c>
      <c r="DE1470" s="10" t="s">
        <v>230</v>
      </c>
      <c r="DF1470" s="18" t="s">
        <v>156</v>
      </c>
      <c r="DG1470" s="17">
        <v>45132</v>
      </c>
      <c r="DH1470" s="10" t="s">
        <v>1874</v>
      </c>
      <c r="DI1470" s="17" t="s">
        <v>156</v>
      </c>
      <c r="DJ1470" s="17" t="s">
        <v>156</v>
      </c>
      <c r="DK1470" s="17" t="s">
        <v>156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24</v>
      </c>
      <c r="DQ1470" s="16">
        <v>12</v>
      </c>
      <c r="DR1470" s="11">
        <v>12</v>
      </c>
      <c r="DS1470" s="16">
        <v>12</v>
      </c>
      <c r="DT1470" s="16">
        <v>0</v>
      </c>
      <c r="DU1470" s="11" t="s">
        <v>181</v>
      </c>
      <c r="DV1470" s="11" t="s">
        <v>182</v>
      </c>
      <c r="DW1470" s="27" t="s">
        <v>156</v>
      </c>
      <c r="DX1470" s="27" t="s">
        <v>156</v>
      </c>
      <c r="DY1470" s="20" t="s">
        <v>2845</v>
      </c>
      <c r="DZ1470" s="16">
        <v>7</v>
      </c>
      <c r="EA1470" s="16">
        <v>0</v>
      </c>
      <c r="EB1470" s="27" t="s">
        <v>185</v>
      </c>
      <c r="EC1470" s="27" t="s">
        <v>185</v>
      </c>
      <c r="ED1470" s="27" t="s">
        <v>182</v>
      </c>
      <c r="EE1470" s="29">
        <v>45089.409178240741</v>
      </c>
      <c r="EF1470" s="28" t="s">
        <v>195</v>
      </c>
      <c r="EG1470" s="28" t="s">
        <v>196</v>
      </c>
      <c r="EH1470" s="28" t="s">
        <v>190</v>
      </c>
      <c r="EI1470" s="29">
        <v>45118.403865740744</v>
      </c>
      <c r="EJ1470" s="28" t="s">
        <v>2174</v>
      </c>
      <c r="EK1470" s="28" t="s">
        <v>2175</v>
      </c>
      <c r="EL1470" s="28" t="s">
        <v>190</v>
      </c>
      <c r="EM1470" s="45" t="s">
        <v>3713</v>
      </c>
      <c r="EN1470" s="46" t="str">
        <f t="shared" si="155"/>
        <v>344H070B</v>
      </c>
      <c r="EO1470" s="47">
        <f t="shared" si="156"/>
        <v>45238</v>
      </c>
      <c r="EP1470" s="47">
        <f t="shared" si="157"/>
        <v>45104</v>
      </c>
      <c r="EQ1470" s="48" t="str">
        <f t="shared" ca="1" si="158"/>
        <v>Past</v>
      </c>
      <c r="ER1470" s="49">
        <f t="shared" si="159"/>
        <v>134</v>
      </c>
      <c r="ES1470" s="50"/>
      <c r="ET1470" s="51">
        <f t="shared" si="160"/>
        <v>134</v>
      </c>
      <c r="EU1470" s="52">
        <f t="shared" si="161"/>
        <v>69144</v>
      </c>
      <c r="EV1470" s="46"/>
      <c r="EW1470" s="23" t="s">
        <v>3714</v>
      </c>
    </row>
    <row r="1471" spans="1:153" ht="14.25" hidden="1" customHeight="1">
      <c r="A1471" s="8">
        <v>1464</v>
      </c>
      <c r="B1471" s="9" t="s">
        <v>3316</v>
      </c>
      <c r="C1471" s="10" t="s">
        <v>142</v>
      </c>
      <c r="D1471" s="10" t="s">
        <v>143</v>
      </c>
      <c r="E1471" s="10" t="s">
        <v>142</v>
      </c>
      <c r="F1471" s="9" t="s">
        <v>144</v>
      </c>
      <c r="G1471" s="10" t="s">
        <v>572</v>
      </c>
      <c r="H1471" s="9" t="s">
        <v>573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259</v>
      </c>
      <c r="S1471" s="9" t="s">
        <v>154</v>
      </c>
      <c r="T1471" s="9" t="s">
        <v>260</v>
      </c>
      <c r="U1471" s="9" t="s">
        <v>337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3347</v>
      </c>
      <c r="AA1471" s="9" t="s">
        <v>262</v>
      </c>
      <c r="AB1471" s="12" t="s">
        <v>263</v>
      </c>
      <c r="AC1471" s="10" t="s">
        <v>3348</v>
      </c>
      <c r="AD1471" s="9" t="s">
        <v>262</v>
      </c>
      <c r="AE1471" s="13" t="s">
        <v>263</v>
      </c>
      <c r="AF1471" s="14" t="s">
        <v>596</v>
      </c>
      <c r="AG1471" s="10" t="s">
        <v>3536</v>
      </c>
      <c r="AH1471" s="11" t="s">
        <v>256</v>
      </c>
      <c r="AI1471" s="11" t="s">
        <v>223</v>
      </c>
      <c r="AJ1471" s="10" t="s">
        <v>257</v>
      </c>
      <c r="AK1471" s="11" t="s">
        <v>223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3.6</v>
      </c>
      <c r="AU1471" s="10" t="s">
        <v>206</v>
      </c>
      <c r="AV1471" s="16">
        <v>1360</v>
      </c>
      <c r="AW1471" s="16">
        <v>1360</v>
      </c>
      <c r="AX1471" s="16">
        <v>0</v>
      </c>
      <c r="AY1471" s="16">
        <v>0</v>
      </c>
      <c r="AZ1471" s="16">
        <v>0</v>
      </c>
      <c r="BA1471" s="17">
        <v>45275</v>
      </c>
      <c r="BB1471" s="30" t="s">
        <v>246</v>
      </c>
      <c r="BC1471" s="18" t="s">
        <v>156</v>
      </c>
      <c r="BD1471" s="17">
        <v>45412</v>
      </c>
      <c r="BE1471" s="17">
        <v>45473</v>
      </c>
      <c r="BF1471" s="17">
        <v>45245</v>
      </c>
      <c r="BG1471" s="10">
        <v>86233410</v>
      </c>
      <c r="BH1471" s="9" t="s">
        <v>319</v>
      </c>
      <c r="BI1471" s="19">
        <v>45261</v>
      </c>
      <c r="BJ1471" s="20">
        <v>45264</v>
      </c>
      <c r="BK1471" s="16">
        <v>0</v>
      </c>
      <c r="BL1471" s="16">
        <v>0</v>
      </c>
      <c r="BM1471" s="9" t="s">
        <v>177</v>
      </c>
      <c r="BN1471" s="9" t="s">
        <v>178</v>
      </c>
      <c r="BO1471" s="9" t="s">
        <v>156</v>
      </c>
      <c r="BP1471" s="17">
        <v>45321</v>
      </c>
      <c r="BQ1471" s="17" t="s">
        <v>156</v>
      </c>
      <c r="BR1471" s="17" t="s">
        <v>156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 t="s">
        <v>156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 t="s">
        <v>156</v>
      </c>
      <c r="CD1471" s="10" t="s">
        <v>156</v>
      </c>
      <c r="CE1471" s="17" t="s">
        <v>156</v>
      </c>
      <c r="CF1471" s="17" t="s">
        <v>156</v>
      </c>
      <c r="CG1471" s="17" t="s">
        <v>156</v>
      </c>
      <c r="CH1471" s="17" t="s">
        <v>156</v>
      </c>
      <c r="CI1471" s="16">
        <v>0</v>
      </c>
      <c r="CJ1471" s="10" t="s">
        <v>156</v>
      </c>
      <c r="CK1471" s="10" t="s">
        <v>156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 t="s">
        <v>156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 t="s">
        <v>156</v>
      </c>
      <c r="CX1471" s="10" t="s">
        <v>193</v>
      </c>
      <c r="CY1471" s="17" t="s">
        <v>156</v>
      </c>
      <c r="CZ1471" s="17" t="s">
        <v>156</v>
      </c>
      <c r="DA1471" s="17" t="s">
        <v>156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 t="s">
        <v>156</v>
      </c>
      <c r="DH1471" s="10" t="s">
        <v>156</v>
      </c>
      <c r="DI1471" s="17" t="s">
        <v>156</v>
      </c>
      <c r="DJ1471" s="17" t="s">
        <v>156</v>
      </c>
      <c r="DK1471" s="17" t="s">
        <v>156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24</v>
      </c>
      <c r="DQ1471" s="16">
        <v>12</v>
      </c>
      <c r="DR1471" s="11">
        <v>12</v>
      </c>
      <c r="DS1471" s="16">
        <v>12</v>
      </c>
      <c r="DT1471" s="16">
        <v>400</v>
      </c>
      <c r="DU1471" s="11" t="s">
        <v>181</v>
      </c>
      <c r="DV1471" s="11" t="s">
        <v>182</v>
      </c>
      <c r="DW1471" s="27" t="s">
        <v>156</v>
      </c>
      <c r="DX1471" s="27" t="s">
        <v>156</v>
      </c>
      <c r="DY1471" s="20" t="s">
        <v>3538</v>
      </c>
      <c r="DZ1471" s="16">
        <v>7</v>
      </c>
      <c r="EA1471" s="16">
        <v>0</v>
      </c>
      <c r="EB1471" s="27" t="s">
        <v>185</v>
      </c>
      <c r="EC1471" s="27" t="s">
        <v>185</v>
      </c>
      <c r="ED1471" s="27" t="s">
        <v>182</v>
      </c>
      <c r="EE1471" s="29">
        <v>45116.847731481481</v>
      </c>
      <c r="EF1471" s="28" t="s">
        <v>188</v>
      </c>
      <c r="EG1471" s="28" t="s">
        <v>189</v>
      </c>
      <c r="EH1471" s="28" t="s">
        <v>190</v>
      </c>
      <c r="EI1471" s="29">
        <v>45116.847731481481</v>
      </c>
      <c r="EJ1471" s="28" t="s">
        <v>188</v>
      </c>
      <c r="EK1471" s="28" t="s">
        <v>189</v>
      </c>
      <c r="EL1471" s="28" t="s">
        <v>190</v>
      </c>
      <c r="EM1471" s="45"/>
      <c r="EN1471" s="46" t="str">
        <f t="shared" si="155"/>
        <v>344H070B</v>
      </c>
      <c r="EO1471" s="47">
        <f t="shared" si="156"/>
        <v>45314</v>
      </c>
      <c r="EP1471" s="47" t="str">
        <f t="shared" si="157"/>
        <v/>
      </c>
      <c r="EQ1471" s="48" t="str">
        <f t="shared" ca="1" si="158"/>
        <v>Y</v>
      </c>
      <c r="ER1471" s="49" t="str">
        <f t="shared" si="159"/>
        <v/>
      </c>
      <c r="ES1471" s="50"/>
      <c r="ET1471" s="51" t="str">
        <f t="shared" si="160"/>
        <v/>
      </c>
      <c r="EU1471" s="52" t="str">
        <f t="shared" si="161"/>
        <v/>
      </c>
      <c r="EV1471" s="46"/>
    </row>
    <row r="1472" spans="1:153" ht="14.25" customHeight="1">
      <c r="A1472" s="8">
        <v>1465</v>
      </c>
      <c r="B1472" s="9" t="s">
        <v>3316</v>
      </c>
      <c r="C1472" s="10" t="s">
        <v>142</v>
      </c>
      <c r="D1472" s="10" t="s">
        <v>143</v>
      </c>
      <c r="E1472" s="10" t="s">
        <v>142</v>
      </c>
      <c r="F1472" s="9" t="s">
        <v>144</v>
      </c>
      <c r="G1472" s="10" t="s">
        <v>572</v>
      </c>
      <c r="H1472" s="9" t="s">
        <v>573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259</v>
      </c>
      <c r="S1472" s="9" t="s">
        <v>154</v>
      </c>
      <c r="T1472" s="9" t="s">
        <v>260</v>
      </c>
      <c r="U1472" s="9" t="s">
        <v>337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3347</v>
      </c>
      <c r="AA1472" s="9" t="s">
        <v>262</v>
      </c>
      <c r="AB1472" s="12" t="s">
        <v>263</v>
      </c>
      <c r="AC1472" s="10" t="s">
        <v>3348</v>
      </c>
      <c r="AD1472" s="9" t="s">
        <v>262</v>
      </c>
      <c r="AE1472" s="13" t="s">
        <v>263</v>
      </c>
      <c r="AF1472" s="14" t="s">
        <v>596</v>
      </c>
      <c r="AG1472" s="10" t="s">
        <v>3536</v>
      </c>
      <c r="AH1472" s="11" t="s">
        <v>256</v>
      </c>
      <c r="AI1472" s="11" t="s">
        <v>223</v>
      </c>
      <c r="AJ1472" s="10" t="s">
        <v>257</v>
      </c>
      <c r="AK1472" s="11" t="s">
        <v>223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3.6</v>
      </c>
      <c r="AU1472" s="10" t="s">
        <v>206</v>
      </c>
      <c r="AV1472" s="16">
        <v>1360</v>
      </c>
      <c r="AW1472" s="16">
        <v>1360</v>
      </c>
      <c r="AX1472" s="16">
        <v>0</v>
      </c>
      <c r="AY1472" s="16">
        <v>0</v>
      </c>
      <c r="AZ1472" s="16">
        <v>0</v>
      </c>
      <c r="BA1472" s="17">
        <v>45275</v>
      </c>
      <c r="BB1472" s="30" t="s">
        <v>175</v>
      </c>
      <c r="BC1472" s="18">
        <v>45119</v>
      </c>
      <c r="BD1472" s="17">
        <v>45412</v>
      </c>
      <c r="BE1472" s="17">
        <v>45473</v>
      </c>
      <c r="BF1472" s="17">
        <v>45245</v>
      </c>
      <c r="BG1472" s="10">
        <v>86233411</v>
      </c>
      <c r="BH1472" s="9" t="s">
        <v>321</v>
      </c>
      <c r="BI1472" s="19">
        <v>45292</v>
      </c>
      <c r="BJ1472" s="20">
        <v>45292</v>
      </c>
      <c r="BK1472" s="16">
        <v>800</v>
      </c>
      <c r="BL1472" s="16">
        <v>2880</v>
      </c>
      <c r="BM1472" s="9" t="s">
        <v>177</v>
      </c>
      <c r="BN1472" s="9" t="s">
        <v>470</v>
      </c>
      <c r="BO1472" s="9" t="s">
        <v>156</v>
      </c>
      <c r="BP1472" s="17">
        <v>45350</v>
      </c>
      <c r="BQ1472" s="17" t="s">
        <v>156</v>
      </c>
      <c r="BR1472" s="17" t="s">
        <v>156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 t="s">
        <v>156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 t="s">
        <v>156</v>
      </c>
      <c r="CD1472" s="10" t="s">
        <v>156</v>
      </c>
      <c r="CE1472" s="17" t="s">
        <v>156</v>
      </c>
      <c r="CF1472" s="17" t="s">
        <v>156</v>
      </c>
      <c r="CG1472" s="17" t="s">
        <v>156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 t="s">
        <v>156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 t="s">
        <v>156</v>
      </c>
      <c r="CX1472" s="10" t="s">
        <v>193</v>
      </c>
      <c r="CY1472" s="17" t="s">
        <v>156</v>
      </c>
      <c r="CZ1472" s="17" t="s">
        <v>156</v>
      </c>
      <c r="DA1472" s="17" t="s">
        <v>156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 t="s">
        <v>156</v>
      </c>
      <c r="DH1472" s="10" t="s">
        <v>156</v>
      </c>
      <c r="DI1472" s="17" t="s">
        <v>156</v>
      </c>
      <c r="DJ1472" s="17" t="s">
        <v>156</v>
      </c>
      <c r="DK1472" s="17" t="s">
        <v>156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24</v>
      </c>
      <c r="DQ1472" s="16">
        <v>12</v>
      </c>
      <c r="DR1472" s="11">
        <v>12</v>
      </c>
      <c r="DS1472" s="16">
        <v>12</v>
      </c>
      <c r="DT1472" s="16">
        <v>0</v>
      </c>
      <c r="DU1472" s="11" t="s">
        <v>181</v>
      </c>
      <c r="DV1472" s="11" t="s">
        <v>182</v>
      </c>
      <c r="DW1472" s="27" t="s">
        <v>156</v>
      </c>
      <c r="DX1472" s="27" t="s">
        <v>156</v>
      </c>
      <c r="DY1472" s="20" t="s">
        <v>3532</v>
      </c>
      <c r="DZ1472" s="16">
        <v>7</v>
      </c>
      <c r="EA1472" s="16">
        <v>0</v>
      </c>
      <c r="EB1472" s="27" t="s">
        <v>185</v>
      </c>
      <c r="EC1472" s="27" t="s">
        <v>185</v>
      </c>
      <c r="ED1472" s="27" t="s">
        <v>182</v>
      </c>
      <c r="EE1472" s="29">
        <v>45116.847731481481</v>
      </c>
      <c r="EF1472" s="28" t="s">
        <v>188</v>
      </c>
      <c r="EG1472" s="28" t="s">
        <v>189</v>
      </c>
      <c r="EH1472" s="28" t="s">
        <v>190</v>
      </c>
      <c r="EI1472" s="29">
        <v>45116.847731481481</v>
      </c>
      <c r="EJ1472" s="28" t="s">
        <v>188</v>
      </c>
      <c r="EK1472" s="28" t="s">
        <v>189</v>
      </c>
      <c r="EL1472" s="28" t="s">
        <v>190</v>
      </c>
      <c r="EM1472" s="45" t="s">
        <v>3713</v>
      </c>
      <c r="EN1472" s="46" t="str">
        <f t="shared" si="155"/>
        <v>344H070B</v>
      </c>
      <c r="EO1472" s="47">
        <f t="shared" si="156"/>
        <v>45343</v>
      </c>
      <c r="EP1472" s="47" t="str">
        <f t="shared" si="157"/>
        <v/>
      </c>
      <c r="EQ1472" s="48" t="str">
        <f t="shared" ca="1" si="158"/>
        <v>Y</v>
      </c>
      <c r="ER1472" s="49" t="str">
        <f t="shared" si="159"/>
        <v/>
      </c>
      <c r="ES1472" s="50"/>
      <c r="ET1472" s="51" t="str">
        <f t="shared" si="160"/>
        <v/>
      </c>
      <c r="EU1472" s="52" t="str">
        <f t="shared" si="161"/>
        <v/>
      </c>
      <c r="EV1472" s="46"/>
      <c r="EW1472" s="23" t="s">
        <v>3721</v>
      </c>
    </row>
    <row r="1473" spans="1:153" ht="14.25" hidden="1" customHeight="1">
      <c r="A1473" s="8">
        <v>1466</v>
      </c>
      <c r="B1473" s="9" t="s">
        <v>3316</v>
      </c>
      <c r="C1473" s="10" t="s">
        <v>142</v>
      </c>
      <c r="D1473" s="10" t="s">
        <v>143</v>
      </c>
      <c r="E1473" s="10" t="s">
        <v>142</v>
      </c>
      <c r="F1473" s="9" t="s">
        <v>144</v>
      </c>
      <c r="G1473" s="10" t="s">
        <v>572</v>
      </c>
      <c r="H1473" s="9" t="s">
        <v>573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259</v>
      </c>
      <c r="S1473" s="9" t="s">
        <v>154</v>
      </c>
      <c r="T1473" s="9" t="s">
        <v>260</v>
      </c>
      <c r="U1473" s="9" t="s">
        <v>337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3347</v>
      </c>
      <c r="AA1473" s="9" t="s">
        <v>262</v>
      </c>
      <c r="AB1473" s="12" t="s">
        <v>263</v>
      </c>
      <c r="AC1473" s="10" t="s">
        <v>3348</v>
      </c>
      <c r="AD1473" s="9" t="s">
        <v>262</v>
      </c>
      <c r="AE1473" s="13" t="s">
        <v>263</v>
      </c>
      <c r="AF1473" s="14" t="s">
        <v>596</v>
      </c>
      <c r="AG1473" s="10" t="s">
        <v>3536</v>
      </c>
      <c r="AH1473" s="11" t="s">
        <v>256</v>
      </c>
      <c r="AI1473" s="11" t="s">
        <v>223</v>
      </c>
      <c r="AJ1473" s="10" t="s">
        <v>257</v>
      </c>
      <c r="AK1473" s="11" t="s">
        <v>223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3.6</v>
      </c>
      <c r="AU1473" s="10" t="s">
        <v>206</v>
      </c>
      <c r="AV1473" s="16">
        <v>1360</v>
      </c>
      <c r="AW1473" s="16">
        <v>1360</v>
      </c>
      <c r="AX1473" s="16">
        <v>0</v>
      </c>
      <c r="AY1473" s="16">
        <v>0</v>
      </c>
      <c r="AZ1473" s="16">
        <v>0</v>
      </c>
      <c r="BA1473" s="17">
        <v>45275</v>
      </c>
      <c r="BB1473" s="30" t="s">
        <v>246</v>
      </c>
      <c r="BC1473" s="18" t="s">
        <v>156</v>
      </c>
      <c r="BD1473" s="17">
        <v>45412</v>
      </c>
      <c r="BE1473" s="17">
        <v>45473</v>
      </c>
      <c r="BF1473" s="17">
        <v>45245</v>
      </c>
      <c r="BG1473" s="10">
        <v>86233412</v>
      </c>
      <c r="BH1473" s="9" t="s">
        <v>258</v>
      </c>
      <c r="BI1473" s="19">
        <v>45323</v>
      </c>
      <c r="BJ1473" s="20">
        <v>45327</v>
      </c>
      <c r="BK1473" s="16">
        <v>0</v>
      </c>
      <c r="BL1473" s="16">
        <v>0</v>
      </c>
      <c r="BM1473" s="9" t="s">
        <v>177</v>
      </c>
      <c r="BN1473" s="9" t="s">
        <v>178</v>
      </c>
      <c r="BO1473" s="9" t="s">
        <v>156</v>
      </c>
      <c r="BP1473" s="17">
        <v>45366</v>
      </c>
      <c r="BQ1473" s="17" t="s">
        <v>156</v>
      </c>
      <c r="BR1473" s="17" t="s">
        <v>156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 t="s">
        <v>156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 t="s">
        <v>156</v>
      </c>
      <c r="CD1473" s="10" t="s">
        <v>156</v>
      </c>
      <c r="CE1473" s="17" t="s">
        <v>156</v>
      </c>
      <c r="CF1473" s="17" t="s">
        <v>156</v>
      </c>
      <c r="CG1473" s="17" t="s">
        <v>156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 t="s">
        <v>156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 t="s">
        <v>156</v>
      </c>
      <c r="CX1473" s="10" t="s">
        <v>193</v>
      </c>
      <c r="CY1473" s="17" t="s">
        <v>156</v>
      </c>
      <c r="CZ1473" s="17" t="s">
        <v>156</v>
      </c>
      <c r="DA1473" s="17" t="s">
        <v>156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 t="s">
        <v>156</v>
      </c>
      <c r="DH1473" s="10" t="s">
        <v>156</v>
      </c>
      <c r="DI1473" s="17" t="s">
        <v>156</v>
      </c>
      <c r="DJ1473" s="17" t="s">
        <v>156</v>
      </c>
      <c r="DK1473" s="17" t="s">
        <v>156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24</v>
      </c>
      <c r="DQ1473" s="16">
        <v>12</v>
      </c>
      <c r="DR1473" s="11">
        <v>12</v>
      </c>
      <c r="DS1473" s="16">
        <v>12</v>
      </c>
      <c r="DT1473" s="16">
        <v>400</v>
      </c>
      <c r="DU1473" s="11" t="s">
        <v>181</v>
      </c>
      <c r="DV1473" s="11" t="s">
        <v>182</v>
      </c>
      <c r="DW1473" s="27" t="s">
        <v>156</v>
      </c>
      <c r="DX1473" s="27" t="s">
        <v>156</v>
      </c>
      <c r="DY1473" s="20" t="s">
        <v>3539</v>
      </c>
      <c r="DZ1473" s="16">
        <v>7</v>
      </c>
      <c r="EA1473" s="16">
        <v>0</v>
      </c>
      <c r="EB1473" s="27" t="s">
        <v>185</v>
      </c>
      <c r="EC1473" s="27" t="s">
        <v>185</v>
      </c>
      <c r="ED1473" s="27" t="s">
        <v>182</v>
      </c>
      <c r="EE1473" s="29">
        <v>45116.847731481481</v>
      </c>
      <c r="EF1473" s="28" t="s">
        <v>188</v>
      </c>
      <c r="EG1473" s="28" t="s">
        <v>189</v>
      </c>
      <c r="EH1473" s="28" t="s">
        <v>190</v>
      </c>
      <c r="EI1473" s="29">
        <v>45116.847731481481</v>
      </c>
      <c r="EJ1473" s="28" t="s">
        <v>188</v>
      </c>
      <c r="EK1473" s="28" t="s">
        <v>189</v>
      </c>
      <c r="EL1473" s="28" t="s">
        <v>190</v>
      </c>
      <c r="EM1473" s="45"/>
      <c r="EN1473" s="46" t="str">
        <f t="shared" si="155"/>
        <v>344H070B</v>
      </c>
      <c r="EO1473" s="47">
        <f t="shared" si="156"/>
        <v>45359</v>
      </c>
      <c r="EP1473" s="47" t="str">
        <f t="shared" si="157"/>
        <v/>
      </c>
      <c r="EQ1473" s="48" t="str">
        <f t="shared" ca="1" si="158"/>
        <v>Y</v>
      </c>
      <c r="ER1473" s="49" t="str">
        <f t="shared" si="159"/>
        <v/>
      </c>
      <c r="ES1473" s="50"/>
      <c r="ET1473" s="51" t="str">
        <f t="shared" si="160"/>
        <v/>
      </c>
      <c r="EU1473" s="52" t="str">
        <f t="shared" si="161"/>
        <v/>
      </c>
      <c r="EV1473" s="46"/>
    </row>
    <row r="1474" spans="1:153" ht="14.25" customHeight="1">
      <c r="A1474" s="8">
        <v>1467</v>
      </c>
      <c r="B1474" s="9" t="s">
        <v>3316</v>
      </c>
      <c r="C1474" s="10" t="s">
        <v>142</v>
      </c>
      <c r="D1474" s="10" t="s">
        <v>143</v>
      </c>
      <c r="E1474" s="10" t="s">
        <v>142</v>
      </c>
      <c r="F1474" s="9" t="s">
        <v>144</v>
      </c>
      <c r="G1474" s="10" t="s">
        <v>572</v>
      </c>
      <c r="H1474" s="9" t="s">
        <v>573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259</v>
      </c>
      <c r="S1474" s="9" t="s">
        <v>154</v>
      </c>
      <c r="T1474" s="9" t="s">
        <v>2225</v>
      </c>
      <c r="U1474" s="9" t="s">
        <v>337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3358</v>
      </c>
      <c r="AA1474" s="9" t="s">
        <v>293</v>
      </c>
      <c r="AB1474" s="12" t="s">
        <v>294</v>
      </c>
      <c r="AC1474" s="10" t="s">
        <v>3359</v>
      </c>
      <c r="AD1474" s="9" t="s">
        <v>293</v>
      </c>
      <c r="AE1474" s="13" t="s">
        <v>294</v>
      </c>
      <c r="AF1474" s="14" t="s">
        <v>2869</v>
      </c>
      <c r="AG1474" s="10" t="s">
        <v>3540</v>
      </c>
      <c r="AH1474" s="11" t="s">
        <v>222</v>
      </c>
      <c r="AI1474" s="11" t="s">
        <v>223</v>
      </c>
      <c r="AJ1474" s="10" t="s">
        <v>224</v>
      </c>
      <c r="AK1474" s="11" t="s">
        <v>223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5.7</v>
      </c>
      <c r="AU1474" s="10" t="s">
        <v>142</v>
      </c>
      <c r="AV1474" s="16">
        <v>2100</v>
      </c>
      <c r="AW1474" s="16">
        <v>2100</v>
      </c>
      <c r="AX1474" s="16">
        <v>0</v>
      </c>
      <c r="AY1474" s="16">
        <v>700</v>
      </c>
      <c r="AZ1474" s="16">
        <v>0</v>
      </c>
      <c r="BA1474" s="17">
        <v>45275</v>
      </c>
      <c r="BB1474" s="30" t="s">
        <v>175</v>
      </c>
      <c r="BC1474" s="18">
        <v>45119</v>
      </c>
      <c r="BD1474" s="17">
        <v>45412</v>
      </c>
      <c r="BE1474" s="17">
        <v>45473</v>
      </c>
      <c r="BF1474" s="17">
        <v>45245</v>
      </c>
      <c r="BG1474" s="10">
        <v>85973011</v>
      </c>
      <c r="BH1474" s="9" t="s">
        <v>414</v>
      </c>
      <c r="BI1474" s="19">
        <v>45200</v>
      </c>
      <c r="BJ1474" s="20">
        <v>45201</v>
      </c>
      <c r="BK1474" s="16">
        <v>1368</v>
      </c>
      <c r="BL1474" s="16">
        <v>7798</v>
      </c>
      <c r="BM1474" s="9" t="s">
        <v>177</v>
      </c>
      <c r="BN1474" s="9" t="s">
        <v>436</v>
      </c>
      <c r="BO1474" s="9" t="s">
        <v>635</v>
      </c>
      <c r="BP1474" s="17">
        <v>45245</v>
      </c>
      <c r="BQ1474" s="17" t="s">
        <v>156</v>
      </c>
      <c r="BR1474" s="17">
        <v>45254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>
        <v>45092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>
        <v>45097</v>
      </c>
      <c r="CD1474" s="10" t="s">
        <v>156</v>
      </c>
      <c r="CE1474" s="17" t="s">
        <v>156</v>
      </c>
      <c r="CF1474" s="17" t="s">
        <v>156</v>
      </c>
      <c r="CG1474" s="17">
        <v>45092</v>
      </c>
      <c r="CH1474" s="17" t="s">
        <v>156</v>
      </c>
      <c r="CI1474" s="16">
        <v>0</v>
      </c>
      <c r="CJ1474" s="10" t="s">
        <v>156</v>
      </c>
      <c r="CK1474" s="10" t="s">
        <v>156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>
        <v>45092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>
        <v>45104</v>
      </c>
      <c r="CX1474" s="10" t="s">
        <v>193</v>
      </c>
      <c r="CY1474" s="17" t="s">
        <v>156</v>
      </c>
      <c r="CZ1474" s="17" t="s">
        <v>156</v>
      </c>
      <c r="DA1474" s="17">
        <v>45092</v>
      </c>
      <c r="DB1474" s="17">
        <v>45099</v>
      </c>
      <c r="DC1474" s="16">
        <v>1368</v>
      </c>
      <c r="DD1474" s="10" t="s">
        <v>3541</v>
      </c>
      <c r="DE1474" s="10" t="s">
        <v>659</v>
      </c>
      <c r="DF1474" s="18" t="s">
        <v>156</v>
      </c>
      <c r="DG1474" s="17">
        <v>45132</v>
      </c>
      <c r="DH1474" s="10" t="s">
        <v>156</v>
      </c>
      <c r="DI1474" s="17" t="s">
        <v>156</v>
      </c>
      <c r="DJ1474" s="17" t="s">
        <v>156</v>
      </c>
      <c r="DK1474" s="17">
        <v>45092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16</v>
      </c>
      <c r="DQ1474" s="16">
        <v>12</v>
      </c>
      <c r="DR1474" s="11">
        <v>12</v>
      </c>
      <c r="DS1474" s="16">
        <v>12</v>
      </c>
      <c r="DT1474" s="16">
        <v>0</v>
      </c>
      <c r="DU1474" s="11" t="s">
        <v>181</v>
      </c>
      <c r="DV1474" s="11" t="s">
        <v>182</v>
      </c>
      <c r="DW1474" s="27" t="s">
        <v>156</v>
      </c>
      <c r="DX1474" s="27" t="s">
        <v>156</v>
      </c>
      <c r="DY1474" s="20" t="s">
        <v>2845</v>
      </c>
      <c r="DZ1474" s="16">
        <v>7</v>
      </c>
      <c r="EA1474" s="16">
        <v>0</v>
      </c>
      <c r="EB1474" s="27" t="s">
        <v>185</v>
      </c>
      <c r="EC1474" s="27" t="s">
        <v>185</v>
      </c>
      <c r="ED1474" s="27" t="s">
        <v>182</v>
      </c>
      <c r="EE1474" s="29">
        <v>45093.030046296299</v>
      </c>
      <c r="EF1474" s="28" t="s">
        <v>186</v>
      </c>
      <c r="EG1474" s="28" t="s">
        <v>156</v>
      </c>
      <c r="EH1474" s="28" t="s">
        <v>187</v>
      </c>
      <c r="EI1474" s="29">
        <v>45118.403865740744</v>
      </c>
      <c r="EJ1474" s="28" t="s">
        <v>2174</v>
      </c>
      <c r="EK1474" s="28" t="s">
        <v>2175</v>
      </c>
      <c r="EL1474" s="28" t="s">
        <v>190</v>
      </c>
      <c r="EM1474" s="45" t="s">
        <v>3713</v>
      </c>
      <c r="EN1474" s="46" t="str">
        <f t="shared" si="155"/>
        <v>344H072A</v>
      </c>
      <c r="EO1474" s="47">
        <f t="shared" si="156"/>
        <v>45238</v>
      </c>
      <c r="EP1474" s="47">
        <f t="shared" si="157"/>
        <v>45104</v>
      </c>
      <c r="EQ1474" s="48" t="str">
        <f t="shared" ca="1" si="158"/>
        <v>Past</v>
      </c>
      <c r="ER1474" s="49">
        <f t="shared" si="159"/>
        <v>134</v>
      </c>
      <c r="ES1474" s="50"/>
      <c r="ET1474" s="51">
        <f t="shared" si="160"/>
        <v>134</v>
      </c>
      <c r="EU1474" s="52">
        <f t="shared" si="161"/>
        <v>183312</v>
      </c>
      <c r="EV1474" s="46"/>
      <c r="EW1474" s="23" t="s">
        <v>3714</v>
      </c>
    </row>
    <row r="1475" spans="1:153" ht="14.25" customHeight="1">
      <c r="A1475" s="8">
        <v>1468</v>
      </c>
      <c r="B1475" s="9" t="s">
        <v>3316</v>
      </c>
      <c r="C1475" s="10" t="s">
        <v>142</v>
      </c>
      <c r="D1475" s="10" t="s">
        <v>143</v>
      </c>
      <c r="E1475" s="10" t="s">
        <v>142</v>
      </c>
      <c r="F1475" s="9" t="s">
        <v>144</v>
      </c>
      <c r="G1475" s="10" t="s">
        <v>572</v>
      </c>
      <c r="H1475" s="9" t="s">
        <v>573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259</v>
      </c>
      <c r="S1475" s="9" t="s">
        <v>154</v>
      </c>
      <c r="T1475" s="9" t="s">
        <v>2225</v>
      </c>
      <c r="U1475" s="9" t="s">
        <v>337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3358</v>
      </c>
      <c r="AA1475" s="9" t="s">
        <v>293</v>
      </c>
      <c r="AB1475" s="12" t="s">
        <v>294</v>
      </c>
      <c r="AC1475" s="10" t="s">
        <v>3359</v>
      </c>
      <c r="AD1475" s="9" t="s">
        <v>293</v>
      </c>
      <c r="AE1475" s="13" t="s">
        <v>294</v>
      </c>
      <c r="AF1475" s="14" t="s">
        <v>2869</v>
      </c>
      <c r="AG1475" s="10" t="s">
        <v>3540</v>
      </c>
      <c r="AH1475" s="11" t="s">
        <v>222</v>
      </c>
      <c r="AI1475" s="11" t="s">
        <v>223</v>
      </c>
      <c r="AJ1475" s="10" t="s">
        <v>224</v>
      </c>
      <c r="AK1475" s="11" t="s">
        <v>223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5.7</v>
      </c>
      <c r="AU1475" s="10" t="s">
        <v>142</v>
      </c>
      <c r="AV1475" s="16">
        <v>2100</v>
      </c>
      <c r="AW1475" s="16">
        <v>2100</v>
      </c>
      <c r="AX1475" s="16">
        <v>0</v>
      </c>
      <c r="AY1475" s="16">
        <v>700</v>
      </c>
      <c r="AZ1475" s="16">
        <v>0</v>
      </c>
      <c r="BA1475" s="17">
        <v>45275</v>
      </c>
      <c r="BB1475" s="30" t="s">
        <v>175</v>
      </c>
      <c r="BC1475" s="18">
        <v>45119</v>
      </c>
      <c r="BD1475" s="17">
        <v>45412</v>
      </c>
      <c r="BE1475" s="17">
        <v>45473</v>
      </c>
      <c r="BF1475" s="17">
        <v>45245</v>
      </c>
      <c r="BG1475" s="10">
        <v>85723746</v>
      </c>
      <c r="BH1475" s="9" t="s">
        <v>319</v>
      </c>
      <c r="BI1475" s="19">
        <v>45261</v>
      </c>
      <c r="BJ1475" s="20">
        <v>45264</v>
      </c>
      <c r="BK1475" s="16">
        <v>400</v>
      </c>
      <c r="BL1475" s="16">
        <v>2280</v>
      </c>
      <c r="BM1475" s="9" t="s">
        <v>177</v>
      </c>
      <c r="BN1475" s="9" t="s">
        <v>470</v>
      </c>
      <c r="BO1475" s="9" t="s">
        <v>156</v>
      </c>
      <c r="BP1475" s="17">
        <v>45276</v>
      </c>
      <c r="BQ1475" s="17" t="s">
        <v>156</v>
      </c>
      <c r="BR1475" s="17">
        <v>45276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>
        <v>45071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 t="s">
        <v>156</v>
      </c>
      <c r="CD1475" s="10" t="s">
        <v>992</v>
      </c>
      <c r="CE1475" s="17" t="s">
        <v>156</v>
      </c>
      <c r="CF1475" s="17" t="s">
        <v>156</v>
      </c>
      <c r="CG1475" s="17">
        <v>45071</v>
      </c>
      <c r="CH1475" s="17" t="s">
        <v>156</v>
      </c>
      <c r="CI1475" s="16">
        <v>0</v>
      </c>
      <c r="CJ1475" s="10" t="s">
        <v>156</v>
      </c>
      <c r="CK1475" s="10" t="s">
        <v>156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>
        <v>45071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 t="s">
        <v>156</v>
      </c>
      <c r="CX1475" s="10" t="s">
        <v>3542</v>
      </c>
      <c r="CY1475" s="17" t="s">
        <v>156</v>
      </c>
      <c r="CZ1475" s="17" t="s">
        <v>156</v>
      </c>
      <c r="DA1475" s="17">
        <v>45071</v>
      </c>
      <c r="DB1475" s="17" t="s">
        <v>156</v>
      </c>
      <c r="DC1475" s="16">
        <v>0</v>
      </c>
      <c r="DD1475" s="10" t="s">
        <v>156</v>
      </c>
      <c r="DE1475" s="10" t="s">
        <v>156</v>
      </c>
      <c r="DF1475" s="18" t="s">
        <v>156</v>
      </c>
      <c r="DG1475" s="17" t="s">
        <v>156</v>
      </c>
      <c r="DH1475" s="10" t="s">
        <v>3271</v>
      </c>
      <c r="DI1475" s="17" t="s">
        <v>156</v>
      </c>
      <c r="DJ1475" s="17" t="s">
        <v>156</v>
      </c>
      <c r="DK1475" s="17">
        <v>45071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16</v>
      </c>
      <c r="DQ1475" s="16">
        <v>12</v>
      </c>
      <c r="DR1475" s="11">
        <v>12</v>
      </c>
      <c r="DS1475" s="16">
        <v>12</v>
      </c>
      <c r="DT1475" s="16">
        <v>0</v>
      </c>
      <c r="DU1475" s="11" t="s">
        <v>181</v>
      </c>
      <c r="DV1475" s="11" t="s">
        <v>182</v>
      </c>
      <c r="DW1475" s="27" t="s">
        <v>156</v>
      </c>
      <c r="DX1475" s="27" t="s">
        <v>156</v>
      </c>
      <c r="DY1475" s="20" t="s">
        <v>395</v>
      </c>
      <c r="DZ1475" s="16">
        <v>7</v>
      </c>
      <c r="EA1475" s="16">
        <v>0</v>
      </c>
      <c r="EB1475" s="27" t="s">
        <v>185</v>
      </c>
      <c r="EC1475" s="27" t="s">
        <v>185</v>
      </c>
      <c r="ED1475" s="27" t="s">
        <v>182</v>
      </c>
      <c r="EE1475" s="29">
        <v>45072.062071759261</v>
      </c>
      <c r="EF1475" s="28" t="s">
        <v>186</v>
      </c>
      <c r="EG1475" s="28" t="s">
        <v>156</v>
      </c>
      <c r="EH1475" s="28" t="s">
        <v>187</v>
      </c>
      <c r="EI1475" s="29">
        <v>45098.531585648147</v>
      </c>
      <c r="EJ1475" s="28" t="s">
        <v>542</v>
      </c>
      <c r="EK1475" s="28" t="s">
        <v>156</v>
      </c>
      <c r="EL1475" s="28" t="s">
        <v>543</v>
      </c>
      <c r="EM1475" s="45" t="s">
        <v>3713</v>
      </c>
      <c r="EN1475" s="46" t="str">
        <f t="shared" si="155"/>
        <v>344H072A</v>
      </c>
      <c r="EO1475" s="47">
        <f t="shared" si="156"/>
        <v>45269</v>
      </c>
      <c r="EP1475" s="47" t="str">
        <f t="shared" si="157"/>
        <v/>
      </c>
      <c r="EQ1475" s="48" t="str">
        <f t="shared" ca="1" si="158"/>
        <v>Y</v>
      </c>
      <c r="ER1475" s="49" t="str">
        <f t="shared" si="159"/>
        <v/>
      </c>
      <c r="ES1475" s="50"/>
      <c r="ET1475" s="51" t="str">
        <f t="shared" si="160"/>
        <v/>
      </c>
      <c r="EU1475" s="52" t="str">
        <f t="shared" si="161"/>
        <v/>
      </c>
      <c r="EV1475" s="46"/>
      <c r="EW1475" s="23" t="s">
        <v>3721</v>
      </c>
    </row>
    <row r="1476" spans="1:153" ht="14.25" customHeight="1">
      <c r="A1476" s="8">
        <v>1469</v>
      </c>
      <c r="B1476" s="9" t="s">
        <v>3316</v>
      </c>
      <c r="C1476" s="10" t="s">
        <v>142</v>
      </c>
      <c r="D1476" s="10" t="s">
        <v>143</v>
      </c>
      <c r="E1476" s="10" t="s">
        <v>142</v>
      </c>
      <c r="F1476" s="9" t="s">
        <v>144</v>
      </c>
      <c r="G1476" s="10" t="s">
        <v>572</v>
      </c>
      <c r="H1476" s="9" t="s">
        <v>573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259</v>
      </c>
      <c r="S1476" s="9" t="s">
        <v>154</v>
      </c>
      <c r="T1476" s="9" t="s">
        <v>2225</v>
      </c>
      <c r="U1476" s="9" t="s">
        <v>337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3358</v>
      </c>
      <c r="AA1476" s="9" t="s">
        <v>293</v>
      </c>
      <c r="AB1476" s="12" t="s">
        <v>294</v>
      </c>
      <c r="AC1476" s="10" t="s">
        <v>3359</v>
      </c>
      <c r="AD1476" s="9" t="s">
        <v>293</v>
      </c>
      <c r="AE1476" s="13" t="s">
        <v>294</v>
      </c>
      <c r="AF1476" s="14" t="s">
        <v>2869</v>
      </c>
      <c r="AG1476" s="10" t="s">
        <v>3543</v>
      </c>
      <c r="AH1476" s="11" t="s">
        <v>256</v>
      </c>
      <c r="AI1476" s="11" t="s">
        <v>223</v>
      </c>
      <c r="AJ1476" s="10" t="s">
        <v>257</v>
      </c>
      <c r="AK1476" s="11" t="s">
        <v>223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5.7</v>
      </c>
      <c r="AU1476" s="10" t="s">
        <v>206</v>
      </c>
      <c r="AV1476" s="16">
        <v>400</v>
      </c>
      <c r="AW1476" s="16">
        <v>400</v>
      </c>
      <c r="AX1476" s="16">
        <v>0</v>
      </c>
      <c r="AY1476" s="16">
        <v>0</v>
      </c>
      <c r="AZ1476" s="16">
        <v>0</v>
      </c>
      <c r="BA1476" s="17">
        <v>45275</v>
      </c>
      <c r="BB1476" s="30" t="s">
        <v>175</v>
      </c>
      <c r="BC1476" s="18">
        <v>45117</v>
      </c>
      <c r="BD1476" s="17">
        <v>45412</v>
      </c>
      <c r="BE1476" s="17">
        <v>45473</v>
      </c>
      <c r="BF1476" s="17">
        <v>45245</v>
      </c>
      <c r="BG1476" s="10">
        <v>85975179</v>
      </c>
      <c r="BH1476" s="9" t="s">
        <v>414</v>
      </c>
      <c r="BI1476" s="19">
        <v>45231</v>
      </c>
      <c r="BJ1476" s="20">
        <v>45236</v>
      </c>
      <c r="BK1476" s="16">
        <v>410</v>
      </c>
      <c r="BL1476" s="16">
        <v>2337</v>
      </c>
      <c r="BM1476" s="9" t="s">
        <v>177</v>
      </c>
      <c r="BN1476" s="9" t="s">
        <v>436</v>
      </c>
      <c r="BO1476" s="9" t="s">
        <v>635</v>
      </c>
      <c r="BP1476" s="17">
        <v>45245</v>
      </c>
      <c r="BQ1476" s="17" t="s">
        <v>156</v>
      </c>
      <c r="BR1476" s="17">
        <v>45254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>
        <v>45092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45118</v>
      </c>
      <c r="CD1476" s="10" t="s">
        <v>156</v>
      </c>
      <c r="CE1476" s="17" t="s">
        <v>156</v>
      </c>
      <c r="CF1476" s="17" t="s">
        <v>156</v>
      </c>
      <c r="CG1476" s="17">
        <v>45092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>
        <v>45092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45118</v>
      </c>
      <c r="CX1476" s="10" t="s">
        <v>193</v>
      </c>
      <c r="CY1476" s="17" t="s">
        <v>156</v>
      </c>
      <c r="CZ1476" s="17" t="s">
        <v>156</v>
      </c>
      <c r="DA1476" s="17">
        <v>45092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45132</v>
      </c>
      <c r="DH1476" s="10" t="s">
        <v>156</v>
      </c>
      <c r="DI1476" s="17" t="s">
        <v>156</v>
      </c>
      <c r="DJ1476" s="17" t="s">
        <v>156</v>
      </c>
      <c r="DK1476" s="17">
        <v>45092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16</v>
      </c>
      <c r="DQ1476" s="16">
        <v>12</v>
      </c>
      <c r="DR1476" s="11">
        <v>12</v>
      </c>
      <c r="DS1476" s="16">
        <v>12</v>
      </c>
      <c r="DT1476" s="16">
        <v>0</v>
      </c>
      <c r="DU1476" s="11" t="s">
        <v>181</v>
      </c>
      <c r="DV1476" s="11" t="s">
        <v>182</v>
      </c>
      <c r="DW1476" s="27" t="s">
        <v>156</v>
      </c>
      <c r="DX1476" s="27" t="s">
        <v>156</v>
      </c>
      <c r="DY1476" s="20" t="s">
        <v>156</v>
      </c>
      <c r="DZ1476" s="16">
        <v>7</v>
      </c>
      <c r="EA1476" s="16">
        <v>0</v>
      </c>
      <c r="EB1476" s="27" t="s">
        <v>185</v>
      </c>
      <c r="EC1476" s="27" t="s">
        <v>185</v>
      </c>
      <c r="ED1476" s="27" t="s">
        <v>182</v>
      </c>
      <c r="EE1476" s="29">
        <v>45093.030046296299</v>
      </c>
      <c r="EF1476" s="28" t="s">
        <v>186</v>
      </c>
      <c r="EG1476" s="28" t="s">
        <v>156</v>
      </c>
      <c r="EH1476" s="28" t="s">
        <v>187</v>
      </c>
      <c r="EI1476" s="29">
        <v>45116.847731481481</v>
      </c>
      <c r="EJ1476" s="28" t="s">
        <v>188</v>
      </c>
      <c r="EK1476" s="28" t="s">
        <v>189</v>
      </c>
      <c r="EL1476" s="28" t="s">
        <v>190</v>
      </c>
      <c r="EM1476" s="45" t="s">
        <v>3713</v>
      </c>
      <c r="EN1476" s="46" t="str">
        <f t="shared" si="155"/>
        <v>344H072B</v>
      </c>
      <c r="EO1476" s="47">
        <f t="shared" si="156"/>
        <v>45238</v>
      </c>
      <c r="EP1476" s="47">
        <f t="shared" si="157"/>
        <v>45118</v>
      </c>
      <c r="EQ1476" s="48" t="str">
        <f t="shared" ca="1" si="158"/>
        <v>Past</v>
      </c>
      <c r="ER1476" s="49">
        <f t="shared" si="159"/>
        <v>120</v>
      </c>
      <c r="ES1476" s="50"/>
      <c r="ET1476" s="51">
        <f t="shared" si="160"/>
        <v>120</v>
      </c>
      <c r="EU1476" s="52">
        <f t="shared" si="161"/>
        <v>49200</v>
      </c>
      <c r="EV1476" s="46"/>
      <c r="EW1476" s="23" t="s">
        <v>3714</v>
      </c>
    </row>
    <row r="1477" spans="1:153" ht="14.25" customHeight="1">
      <c r="A1477" s="8">
        <v>1470</v>
      </c>
      <c r="B1477" s="9" t="s">
        <v>3316</v>
      </c>
      <c r="C1477" s="10" t="s">
        <v>142</v>
      </c>
      <c r="D1477" s="10" t="s">
        <v>143</v>
      </c>
      <c r="E1477" s="10" t="s">
        <v>142</v>
      </c>
      <c r="F1477" s="9" t="s">
        <v>144</v>
      </c>
      <c r="G1477" s="10" t="s">
        <v>572</v>
      </c>
      <c r="H1477" s="9" t="s">
        <v>573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336</v>
      </c>
      <c r="S1477" s="9" t="s">
        <v>305</v>
      </c>
      <c r="T1477" s="9" t="s">
        <v>306</v>
      </c>
      <c r="U1477" s="9" t="s">
        <v>361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3369</v>
      </c>
      <c r="AA1477" s="9" t="s">
        <v>363</v>
      </c>
      <c r="AB1477" s="12" t="s">
        <v>2274</v>
      </c>
      <c r="AC1477" s="10" t="s">
        <v>3370</v>
      </c>
      <c r="AD1477" s="9" t="s">
        <v>2276</v>
      </c>
      <c r="AE1477" s="13" t="s">
        <v>2277</v>
      </c>
      <c r="AF1477" s="14" t="s">
        <v>580</v>
      </c>
      <c r="AG1477" s="10" t="s">
        <v>3544</v>
      </c>
      <c r="AH1477" s="11" t="s">
        <v>368</v>
      </c>
      <c r="AI1477" s="11" t="s">
        <v>369</v>
      </c>
      <c r="AJ1477" s="10" t="s">
        <v>370</v>
      </c>
      <c r="AK1477" s="11" t="s">
        <v>369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2.8</v>
      </c>
      <c r="AU1477" s="10" t="s">
        <v>142</v>
      </c>
      <c r="AV1477" s="16">
        <v>3025</v>
      </c>
      <c r="AW1477" s="16">
        <v>3500</v>
      </c>
      <c r="AX1477" s="16">
        <v>0</v>
      </c>
      <c r="AY1477" s="16">
        <v>0</v>
      </c>
      <c r="AZ1477" s="16">
        <v>0</v>
      </c>
      <c r="BA1477" s="17">
        <v>45275</v>
      </c>
      <c r="BB1477" s="30" t="s">
        <v>175</v>
      </c>
      <c r="BC1477" s="18">
        <v>45119</v>
      </c>
      <c r="BD1477" s="17">
        <v>45412</v>
      </c>
      <c r="BE1477" s="17">
        <v>45473</v>
      </c>
      <c r="BF1477" s="17">
        <v>45245</v>
      </c>
      <c r="BG1477" s="10">
        <v>86034905</v>
      </c>
      <c r="BH1477" s="9" t="s">
        <v>414</v>
      </c>
      <c r="BI1477" s="19">
        <v>45170</v>
      </c>
      <c r="BJ1477" s="20">
        <v>45173</v>
      </c>
      <c r="BK1477" s="16">
        <v>636</v>
      </c>
      <c r="BL1477" s="16">
        <v>1781</v>
      </c>
      <c r="BM1477" s="9" t="s">
        <v>177</v>
      </c>
      <c r="BN1477" s="9" t="s">
        <v>436</v>
      </c>
      <c r="BO1477" s="9" t="s">
        <v>635</v>
      </c>
      <c r="BP1477" s="17">
        <v>45245</v>
      </c>
      <c r="BQ1477" s="17" t="s">
        <v>156</v>
      </c>
      <c r="BR1477" s="17" t="s">
        <v>156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 t="s">
        <v>156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45097</v>
      </c>
      <c r="CD1477" s="10" t="s">
        <v>156</v>
      </c>
      <c r="CE1477" s="17" t="s">
        <v>156</v>
      </c>
      <c r="CF1477" s="17" t="s">
        <v>156</v>
      </c>
      <c r="CG1477" s="17" t="s">
        <v>156</v>
      </c>
      <c r="CH1477" s="17">
        <v>45099</v>
      </c>
      <c r="CI1477" s="16">
        <v>600</v>
      </c>
      <c r="CJ1477" s="10" t="s">
        <v>3545</v>
      </c>
      <c r="CK1477" s="10" t="s">
        <v>230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 t="s">
        <v>156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>
        <v>45097</v>
      </c>
      <c r="CX1477" s="10" t="s">
        <v>193</v>
      </c>
      <c r="CY1477" s="17" t="s">
        <v>156</v>
      </c>
      <c r="CZ1477" s="17" t="s">
        <v>156</v>
      </c>
      <c r="DA1477" s="17" t="s">
        <v>156</v>
      </c>
      <c r="DB1477" s="17">
        <v>45099</v>
      </c>
      <c r="DC1477" s="16">
        <v>636</v>
      </c>
      <c r="DD1477" s="10" t="s">
        <v>3546</v>
      </c>
      <c r="DE1477" s="10" t="s">
        <v>659</v>
      </c>
      <c r="DF1477" s="18" t="s">
        <v>156</v>
      </c>
      <c r="DG1477" s="17">
        <v>45132</v>
      </c>
      <c r="DH1477" s="10" t="s">
        <v>156</v>
      </c>
      <c r="DI1477" s="17" t="s">
        <v>156</v>
      </c>
      <c r="DJ1477" s="17" t="s">
        <v>156</v>
      </c>
      <c r="DK1477" s="17" t="s">
        <v>156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24</v>
      </c>
      <c r="DQ1477" s="16">
        <v>12</v>
      </c>
      <c r="DR1477" s="11">
        <v>12</v>
      </c>
      <c r="DS1477" s="16">
        <v>12</v>
      </c>
      <c r="DT1477" s="16">
        <v>0</v>
      </c>
      <c r="DU1477" s="11" t="s">
        <v>181</v>
      </c>
      <c r="DV1477" s="11" t="s">
        <v>182</v>
      </c>
      <c r="DW1477" s="27" t="s">
        <v>156</v>
      </c>
      <c r="DX1477" s="27" t="s">
        <v>156</v>
      </c>
      <c r="DY1477" s="20" t="s">
        <v>2845</v>
      </c>
      <c r="DZ1477" s="16">
        <v>7</v>
      </c>
      <c r="EA1477" s="16">
        <v>0</v>
      </c>
      <c r="EB1477" s="27" t="s">
        <v>185</v>
      </c>
      <c r="EC1477" s="27" t="s">
        <v>185</v>
      </c>
      <c r="ED1477" s="27" t="s">
        <v>182</v>
      </c>
      <c r="EE1477" s="29">
        <v>45099.334722222222</v>
      </c>
      <c r="EF1477" s="28" t="s">
        <v>1940</v>
      </c>
      <c r="EG1477" s="28" t="s">
        <v>1941</v>
      </c>
      <c r="EH1477" s="28" t="s">
        <v>190</v>
      </c>
      <c r="EI1477" s="29">
        <v>45118.403865740744</v>
      </c>
      <c r="EJ1477" s="28" t="s">
        <v>2174</v>
      </c>
      <c r="EK1477" s="28" t="s">
        <v>2175</v>
      </c>
      <c r="EL1477" s="28" t="s">
        <v>190</v>
      </c>
      <c r="EM1477" s="45" t="s">
        <v>3713</v>
      </c>
      <c r="EN1477" s="46" t="str">
        <f t="shared" si="155"/>
        <v>344H064A</v>
      </c>
      <c r="EO1477" s="47">
        <f t="shared" si="156"/>
        <v>45238</v>
      </c>
      <c r="EP1477" s="47">
        <f t="shared" si="157"/>
        <v>45097</v>
      </c>
      <c r="EQ1477" s="48" t="str">
        <f t="shared" ca="1" si="158"/>
        <v>Past</v>
      </c>
      <c r="ER1477" s="49">
        <f t="shared" si="159"/>
        <v>141</v>
      </c>
      <c r="ES1477" s="50"/>
      <c r="ET1477" s="51">
        <f t="shared" si="160"/>
        <v>141</v>
      </c>
      <c r="EU1477" s="52">
        <f t="shared" si="161"/>
        <v>89676</v>
      </c>
      <c r="EV1477" s="46"/>
      <c r="EW1477" s="23" t="s">
        <v>3714</v>
      </c>
    </row>
    <row r="1478" spans="1:153" ht="14.25" customHeight="1">
      <c r="A1478" s="8">
        <v>1471</v>
      </c>
      <c r="B1478" s="9" t="s">
        <v>3316</v>
      </c>
      <c r="C1478" s="10" t="s">
        <v>142</v>
      </c>
      <c r="D1478" s="10" t="s">
        <v>143</v>
      </c>
      <c r="E1478" s="10" t="s">
        <v>142</v>
      </c>
      <c r="F1478" s="9" t="s">
        <v>144</v>
      </c>
      <c r="G1478" s="10" t="s">
        <v>572</v>
      </c>
      <c r="H1478" s="9" t="s">
        <v>573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336</v>
      </c>
      <c r="S1478" s="9" t="s">
        <v>305</v>
      </c>
      <c r="T1478" s="9" t="s">
        <v>306</v>
      </c>
      <c r="U1478" s="9" t="s">
        <v>361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3369</v>
      </c>
      <c r="AA1478" s="9" t="s">
        <v>363</v>
      </c>
      <c r="AB1478" s="12" t="s">
        <v>2274</v>
      </c>
      <c r="AC1478" s="10" t="s">
        <v>3370</v>
      </c>
      <c r="AD1478" s="9" t="s">
        <v>2276</v>
      </c>
      <c r="AE1478" s="13" t="s">
        <v>2277</v>
      </c>
      <c r="AF1478" s="14" t="s">
        <v>580</v>
      </c>
      <c r="AG1478" s="10" t="s">
        <v>3544</v>
      </c>
      <c r="AH1478" s="11" t="s">
        <v>368</v>
      </c>
      <c r="AI1478" s="11" t="s">
        <v>369</v>
      </c>
      <c r="AJ1478" s="10" t="s">
        <v>370</v>
      </c>
      <c r="AK1478" s="11" t="s">
        <v>369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2.8</v>
      </c>
      <c r="AU1478" s="10" t="s">
        <v>142</v>
      </c>
      <c r="AV1478" s="16">
        <v>3025</v>
      </c>
      <c r="AW1478" s="16">
        <v>3500</v>
      </c>
      <c r="AX1478" s="16">
        <v>0</v>
      </c>
      <c r="AY1478" s="16">
        <v>0</v>
      </c>
      <c r="AZ1478" s="16">
        <v>0</v>
      </c>
      <c r="BA1478" s="17">
        <v>45275</v>
      </c>
      <c r="BB1478" s="30" t="s">
        <v>175</v>
      </c>
      <c r="BC1478" s="18">
        <v>45119</v>
      </c>
      <c r="BD1478" s="17">
        <v>45412</v>
      </c>
      <c r="BE1478" s="17">
        <v>45473</v>
      </c>
      <c r="BF1478" s="17">
        <v>45245</v>
      </c>
      <c r="BG1478" s="10">
        <v>85868966</v>
      </c>
      <c r="BH1478" s="9" t="s">
        <v>1687</v>
      </c>
      <c r="BI1478" s="19">
        <v>45261</v>
      </c>
      <c r="BJ1478" s="20">
        <v>45264</v>
      </c>
      <c r="BK1478" s="16">
        <v>1000</v>
      </c>
      <c r="BL1478" s="16">
        <v>2800</v>
      </c>
      <c r="BM1478" s="9" t="s">
        <v>177</v>
      </c>
      <c r="BN1478" s="9" t="s">
        <v>436</v>
      </c>
      <c r="BO1478" s="9" t="s">
        <v>156</v>
      </c>
      <c r="BP1478" s="17">
        <v>45282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>
        <v>45097</v>
      </c>
      <c r="CD1478" s="10" t="s">
        <v>2173</v>
      </c>
      <c r="CE1478" s="17" t="s">
        <v>156</v>
      </c>
      <c r="CF1478" s="17" t="s">
        <v>156</v>
      </c>
      <c r="CG1478" s="17" t="s">
        <v>156</v>
      </c>
      <c r="CH1478" s="17">
        <v>45099</v>
      </c>
      <c r="CI1478" s="16">
        <v>1000</v>
      </c>
      <c r="CJ1478" s="10" t="s">
        <v>3547</v>
      </c>
      <c r="CK1478" s="10" t="s">
        <v>230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>
        <v>45132</v>
      </c>
      <c r="CX1478" s="10" t="s">
        <v>2717</v>
      </c>
      <c r="CY1478" s="17" t="s">
        <v>156</v>
      </c>
      <c r="CZ1478" s="17" t="s">
        <v>156</v>
      </c>
      <c r="DA1478" s="17" t="s">
        <v>156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>
        <v>45139</v>
      </c>
      <c r="DH1478" s="10" t="s">
        <v>2099</v>
      </c>
      <c r="DI1478" s="17" t="s">
        <v>156</v>
      </c>
      <c r="DJ1478" s="17" t="s">
        <v>156</v>
      </c>
      <c r="DK1478" s="17" t="s">
        <v>156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24</v>
      </c>
      <c r="DQ1478" s="16">
        <v>12</v>
      </c>
      <c r="DR1478" s="11">
        <v>12</v>
      </c>
      <c r="DS1478" s="16">
        <v>12</v>
      </c>
      <c r="DT1478" s="16">
        <v>0</v>
      </c>
      <c r="DU1478" s="11" t="s">
        <v>181</v>
      </c>
      <c r="DV1478" s="11" t="s">
        <v>182</v>
      </c>
      <c r="DW1478" s="27" t="s">
        <v>156</v>
      </c>
      <c r="DX1478" s="27" t="s">
        <v>156</v>
      </c>
      <c r="DY1478" s="20" t="s">
        <v>3431</v>
      </c>
      <c r="DZ1478" s="16">
        <v>7</v>
      </c>
      <c r="EA1478" s="16">
        <v>0</v>
      </c>
      <c r="EB1478" s="27" t="s">
        <v>185</v>
      </c>
      <c r="EC1478" s="27" t="s">
        <v>185</v>
      </c>
      <c r="ED1478" s="27" t="s">
        <v>182</v>
      </c>
      <c r="EE1478" s="29">
        <v>45085.181192129632</v>
      </c>
      <c r="EF1478" s="28" t="s">
        <v>195</v>
      </c>
      <c r="EG1478" s="28" t="s">
        <v>196</v>
      </c>
      <c r="EH1478" s="28" t="s">
        <v>190</v>
      </c>
      <c r="EI1478" s="29">
        <v>45111.819930555554</v>
      </c>
      <c r="EJ1478" s="28" t="s">
        <v>197</v>
      </c>
      <c r="EK1478" s="28" t="s">
        <v>156</v>
      </c>
      <c r="EL1478" s="28" t="s">
        <v>198</v>
      </c>
      <c r="EM1478" s="45" t="s">
        <v>3713</v>
      </c>
      <c r="EN1478" s="46" t="str">
        <f t="shared" si="155"/>
        <v>344H064A</v>
      </c>
      <c r="EO1478" s="47">
        <f t="shared" si="156"/>
        <v>45275</v>
      </c>
      <c r="EP1478" s="47">
        <f t="shared" si="157"/>
        <v>45132</v>
      </c>
      <c r="EQ1478" s="48" t="str">
        <f t="shared" ca="1" si="158"/>
        <v>Y</v>
      </c>
      <c r="ER1478" s="49">
        <f t="shared" si="159"/>
        <v>143</v>
      </c>
      <c r="ES1478" s="50"/>
      <c r="ET1478" s="51">
        <f t="shared" si="160"/>
        <v>143</v>
      </c>
      <c r="EU1478" s="52">
        <f t="shared" si="161"/>
        <v>143000</v>
      </c>
      <c r="EV1478" s="46"/>
      <c r="EW1478" s="23" t="s">
        <v>3714</v>
      </c>
    </row>
    <row r="1479" spans="1:153" ht="14.25" customHeight="1">
      <c r="A1479" s="8">
        <v>1472</v>
      </c>
      <c r="B1479" s="9" t="s">
        <v>3316</v>
      </c>
      <c r="C1479" s="10" t="s">
        <v>142</v>
      </c>
      <c r="D1479" s="10" t="s">
        <v>143</v>
      </c>
      <c r="E1479" s="10" t="s">
        <v>142</v>
      </c>
      <c r="F1479" s="9" t="s">
        <v>144</v>
      </c>
      <c r="G1479" s="10" t="s">
        <v>572</v>
      </c>
      <c r="H1479" s="9" t="s">
        <v>573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336</v>
      </c>
      <c r="S1479" s="9" t="s">
        <v>305</v>
      </c>
      <c r="T1479" s="9" t="s">
        <v>306</v>
      </c>
      <c r="U1479" s="9" t="s">
        <v>361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3369</v>
      </c>
      <c r="AA1479" s="9" t="s">
        <v>363</v>
      </c>
      <c r="AB1479" s="12" t="s">
        <v>2274</v>
      </c>
      <c r="AC1479" s="10" t="s">
        <v>3370</v>
      </c>
      <c r="AD1479" s="9" t="s">
        <v>2276</v>
      </c>
      <c r="AE1479" s="13" t="s">
        <v>2277</v>
      </c>
      <c r="AF1479" s="14" t="s">
        <v>580</v>
      </c>
      <c r="AG1479" s="10" t="s">
        <v>3544</v>
      </c>
      <c r="AH1479" s="11" t="s">
        <v>368</v>
      </c>
      <c r="AI1479" s="11" t="s">
        <v>369</v>
      </c>
      <c r="AJ1479" s="10" t="s">
        <v>370</v>
      </c>
      <c r="AK1479" s="11" t="s">
        <v>369</v>
      </c>
      <c r="AL1479" s="11" t="s">
        <v>168</v>
      </c>
      <c r="AM1479" s="10" t="s">
        <v>169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2.8</v>
      </c>
      <c r="AU1479" s="10" t="s">
        <v>142</v>
      </c>
      <c r="AV1479" s="16">
        <v>3025</v>
      </c>
      <c r="AW1479" s="16">
        <v>3500</v>
      </c>
      <c r="AX1479" s="16">
        <v>0</v>
      </c>
      <c r="AY1479" s="16">
        <v>0</v>
      </c>
      <c r="AZ1479" s="16">
        <v>0</v>
      </c>
      <c r="BA1479" s="17">
        <v>45275</v>
      </c>
      <c r="BB1479" s="30" t="s">
        <v>175</v>
      </c>
      <c r="BC1479" s="18">
        <v>45119</v>
      </c>
      <c r="BD1479" s="17">
        <v>45412</v>
      </c>
      <c r="BE1479" s="17">
        <v>45473</v>
      </c>
      <c r="BF1479" s="17">
        <v>45245</v>
      </c>
      <c r="BG1479" s="10">
        <v>85869011</v>
      </c>
      <c r="BH1479" s="9" t="s">
        <v>1691</v>
      </c>
      <c r="BI1479" s="19">
        <v>45261</v>
      </c>
      <c r="BJ1479" s="20">
        <v>45264</v>
      </c>
      <c r="BK1479" s="16">
        <v>2000</v>
      </c>
      <c r="BL1479" s="16">
        <v>5600</v>
      </c>
      <c r="BM1479" s="9" t="s">
        <v>177</v>
      </c>
      <c r="BN1479" s="9" t="s">
        <v>436</v>
      </c>
      <c r="BO1479" s="9" t="s">
        <v>156</v>
      </c>
      <c r="BP1479" s="17">
        <v>45282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>
        <v>45097</v>
      </c>
      <c r="CD1479" s="10" t="s">
        <v>2173</v>
      </c>
      <c r="CE1479" s="17" t="s">
        <v>156</v>
      </c>
      <c r="CF1479" s="17" t="s">
        <v>156</v>
      </c>
      <c r="CG1479" s="17" t="s">
        <v>156</v>
      </c>
      <c r="CH1479" s="17">
        <v>45113</v>
      </c>
      <c r="CI1479" s="16">
        <v>2000</v>
      </c>
      <c r="CJ1479" s="10" t="s">
        <v>3548</v>
      </c>
      <c r="CK1479" s="10" t="s">
        <v>230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>
        <v>45132</v>
      </c>
      <c r="CX1479" s="10" t="s">
        <v>2717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>
        <v>45139</v>
      </c>
      <c r="DH1479" s="10" t="s">
        <v>2099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24</v>
      </c>
      <c r="DQ1479" s="16">
        <v>12</v>
      </c>
      <c r="DR1479" s="11">
        <v>12</v>
      </c>
      <c r="DS1479" s="16">
        <v>12</v>
      </c>
      <c r="DT1479" s="16">
        <v>0</v>
      </c>
      <c r="DU1479" s="11" t="s">
        <v>181</v>
      </c>
      <c r="DV1479" s="11" t="s">
        <v>182</v>
      </c>
      <c r="DW1479" s="27" t="s">
        <v>156</v>
      </c>
      <c r="DX1479" s="27" t="s">
        <v>156</v>
      </c>
      <c r="DY1479" s="20" t="s">
        <v>3431</v>
      </c>
      <c r="DZ1479" s="16">
        <v>7</v>
      </c>
      <c r="EA1479" s="16">
        <v>0</v>
      </c>
      <c r="EB1479" s="27" t="s">
        <v>185</v>
      </c>
      <c r="EC1479" s="27" t="s">
        <v>185</v>
      </c>
      <c r="ED1479" s="27" t="s">
        <v>182</v>
      </c>
      <c r="EE1479" s="29">
        <v>45085.189027777778</v>
      </c>
      <c r="EF1479" s="28" t="s">
        <v>188</v>
      </c>
      <c r="EG1479" s="28" t="s">
        <v>189</v>
      </c>
      <c r="EH1479" s="28" t="s">
        <v>190</v>
      </c>
      <c r="EI1479" s="29">
        <v>45113.787488425929</v>
      </c>
      <c r="EJ1479" s="28" t="s">
        <v>492</v>
      </c>
      <c r="EK1479" s="28" t="s">
        <v>493</v>
      </c>
      <c r="EL1479" s="28" t="s">
        <v>237</v>
      </c>
      <c r="EM1479" s="45" t="s">
        <v>3713</v>
      </c>
      <c r="EN1479" s="46" t="str">
        <f t="shared" si="155"/>
        <v>344H064A</v>
      </c>
      <c r="EO1479" s="47">
        <f t="shared" si="156"/>
        <v>45275</v>
      </c>
      <c r="EP1479" s="47">
        <f t="shared" si="157"/>
        <v>45132</v>
      </c>
      <c r="EQ1479" s="48" t="str">
        <f t="shared" ca="1" si="158"/>
        <v>Y</v>
      </c>
      <c r="ER1479" s="49">
        <f t="shared" si="159"/>
        <v>143</v>
      </c>
      <c r="ES1479" s="50"/>
      <c r="ET1479" s="51">
        <f t="shared" si="160"/>
        <v>143</v>
      </c>
      <c r="EU1479" s="52">
        <f t="shared" si="161"/>
        <v>286000</v>
      </c>
      <c r="EV1479" s="46"/>
      <c r="EW1479" s="23" t="s">
        <v>3714</v>
      </c>
    </row>
    <row r="1480" spans="1:153" ht="14.25" customHeight="1">
      <c r="A1480" s="8">
        <v>1473</v>
      </c>
      <c r="B1480" s="9" t="s">
        <v>3316</v>
      </c>
      <c r="C1480" s="10" t="s">
        <v>142</v>
      </c>
      <c r="D1480" s="10" t="s">
        <v>143</v>
      </c>
      <c r="E1480" s="10" t="s">
        <v>142</v>
      </c>
      <c r="F1480" s="9" t="s">
        <v>144</v>
      </c>
      <c r="G1480" s="10" t="s">
        <v>572</v>
      </c>
      <c r="H1480" s="9" t="s">
        <v>573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336</v>
      </c>
      <c r="S1480" s="9" t="s">
        <v>305</v>
      </c>
      <c r="T1480" s="9" t="s">
        <v>306</v>
      </c>
      <c r="U1480" s="9" t="s">
        <v>361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3369</v>
      </c>
      <c r="AA1480" s="9" t="s">
        <v>363</v>
      </c>
      <c r="AB1480" s="12" t="s">
        <v>2274</v>
      </c>
      <c r="AC1480" s="10" t="s">
        <v>3370</v>
      </c>
      <c r="AD1480" s="9" t="s">
        <v>2276</v>
      </c>
      <c r="AE1480" s="13" t="s">
        <v>2277</v>
      </c>
      <c r="AF1480" s="14" t="s">
        <v>580</v>
      </c>
      <c r="AG1480" s="10" t="s">
        <v>3549</v>
      </c>
      <c r="AH1480" s="11" t="s">
        <v>374</v>
      </c>
      <c r="AI1480" s="11" t="s">
        <v>375</v>
      </c>
      <c r="AJ1480" s="10" t="s">
        <v>376</v>
      </c>
      <c r="AK1480" s="11" t="s">
        <v>375</v>
      </c>
      <c r="AL1480" s="11" t="s">
        <v>168</v>
      </c>
      <c r="AM1480" s="10" t="s">
        <v>169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2.8</v>
      </c>
      <c r="AU1480" s="10" t="s">
        <v>206</v>
      </c>
      <c r="AV1480" s="16">
        <v>1375</v>
      </c>
      <c r="AW1480" s="16">
        <v>1800</v>
      </c>
      <c r="AX1480" s="16">
        <v>0</v>
      </c>
      <c r="AY1480" s="16">
        <v>0</v>
      </c>
      <c r="AZ1480" s="16">
        <v>0</v>
      </c>
      <c r="BA1480" s="17">
        <v>45275</v>
      </c>
      <c r="BB1480" s="30" t="s">
        <v>175</v>
      </c>
      <c r="BC1480" s="18">
        <v>45119</v>
      </c>
      <c r="BD1480" s="17">
        <v>45412</v>
      </c>
      <c r="BE1480" s="17">
        <v>45473</v>
      </c>
      <c r="BF1480" s="17">
        <v>45245</v>
      </c>
      <c r="BG1480" s="10">
        <v>85868971</v>
      </c>
      <c r="BH1480" s="9" t="s">
        <v>414</v>
      </c>
      <c r="BI1480" s="19">
        <v>45170</v>
      </c>
      <c r="BJ1480" s="20">
        <v>45173</v>
      </c>
      <c r="BK1480" s="16">
        <v>348</v>
      </c>
      <c r="BL1480" s="16">
        <v>974</v>
      </c>
      <c r="BM1480" s="9" t="s">
        <v>177</v>
      </c>
      <c r="BN1480" s="9" t="s">
        <v>436</v>
      </c>
      <c r="BO1480" s="9" t="s">
        <v>635</v>
      </c>
      <c r="BP1480" s="17">
        <v>45245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>
        <v>45118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 t="s">
        <v>156</v>
      </c>
      <c r="CI1480" s="16">
        <v>0</v>
      </c>
      <c r="CJ1480" s="10" t="s">
        <v>156</v>
      </c>
      <c r="CK1480" s="10" t="s">
        <v>156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>
        <v>45118</v>
      </c>
      <c r="CX1480" s="10" t="s">
        <v>193</v>
      </c>
      <c r="CY1480" s="17" t="s">
        <v>156</v>
      </c>
      <c r="CZ1480" s="17" t="s">
        <v>156</v>
      </c>
      <c r="DA1480" s="17" t="s">
        <v>156</v>
      </c>
      <c r="DB1480" s="17" t="s">
        <v>156</v>
      </c>
      <c r="DC1480" s="16">
        <v>0</v>
      </c>
      <c r="DD1480" s="10" t="s">
        <v>156</v>
      </c>
      <c r="DE1480" s="10" t="s">
        <v>156</v>
      </c>
      <c r="DF1480" s="18" t="s">
        <v>156</v>
      </c>
      <c r="DG1480" s="17">
        <v>45132</v>
      </c>
      <c r="DH1480" s="10" t="s">
        <v>1874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24</v>
      </c>
      <c r="DQ1480" s="16">
        <v>12</v>
      </c>
      <c r="DR1480" s="11">
        <v>12</v>
      </c>
      <c r="DS1480" s="16">
        <v>12</v>
      </c>
      <c r="DT1480" s="16">
        <v>0</v>
      </c>
      <c r="DU1480" s="11" t="s">
        <v>181</v>
      </c>
      <c r="DV1480" s="11" t="s">
        <v>182</v>
      </c>
      <c r="DW1480" s="27" t="s">
        <v>156</v>
      </c>
      <c r="DX1480" s="27" t="s">
        <v>156</v>
      </c>
      <c r="DY1480" s="20" t="s">
        <v>2845</v>
      </c>
      <c r="DZ1480" s="16">
        <v>7</v>
      </c>
      <c r="EA1480" s="16">
        <v>0</v>
      </c>
      <c r="EB1480" s="27" t="s">
        <v>185</v>
      </c>
      <c r="EC1480" s="27" t="s">
        <v>185</v>
      </c>
      <c r="ED1480" s="27" t="s">
        <v>182</v>
      </c>
      <c r="EE1480" s="29">
        <v>45085.181192129632</v>
      </c>
      <c r="EF1480" s="28" t="s">
        <v>195</v>
      </c>
      <c r="EG1480" s="28" t="s">
        <v>196</v>
      </c>
      <c r="EH1480" s="28" t="s">
        <v>190</v>
      </c>
      <c r="EI1480" s="29">
        <v>45118.403865740744</v>
      </c>
      <c r="EJ1480" s="28" t="s">
        <v>2174</v>
      </c>
      <c r="EK1480" s="28" t="s">
        <v>2175</v>
      </c>
      <c r="EL1480" s="28" t="s">
        <v>190</v>
      </c>
      <c r="EM1480" s="45" t="s">
        <v>3713</v>
      </c>
      <c r="EN1480" s="46" t="str">
        <f t="shared" si="155"/>
        <v>344H064B</v>
      </c>
      <c r="EO1480" s="47">
        <f t="shared" si="156"/>
        <v>45238</v>
      </c>
      <c r="EP1480" s="47">
        <f t="shared" si="157"/>
        <v>45118</v>
      </c>
      <c r="EQ1480" s="48" t="str">
        <f t="shared" ca="1" si="158"/>
        <v>Past</v>
      </c>
      <c r="ER1480" s="49">
        <f t="shared" si="159"/>
        <v>120</v>
      </c>
      <c r="ES1480" s="50"/>
      <c r="ET1480" s="51">
        <f t="shared" si="160"/>
        <v>120</v>
      </c>
      <c r="EU1480" s="52">
        <f t="shared" si="161"/>
        <v>41760</v>
      </c>
      <c r="EV1480" s="46"/>
      <c r="EW1480" s="23" t="s">
        <v>3714</v>
      </c>
    </row>
    <row r="1481" spans="1:153" ht="14.25" customHeight="1">
      <c r="A1481" s="8">
        <v>1474</v>
      </c>
      <c r="B1481" s="9" t="s">
        <v>3316</v>
      </c>
      <c r="C1481" s="10" t="s">
        <v>142</v>
      </c>
      <c r="D1481" s="10" t="s">
        <v>143</v>
      </c>
      <c r="E1481" s="10" t="s">
        <v>142</v>
      </c>
      <c r="F1481" s="9" t="s">
        <v>144</v>
      </c>
      <c r="G1481" s="10" t="s">
        <v>572</v>
      </c>
      <c r="H1481" s="9" t="s">
        <v>573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336</v>
      </c>
      <c r="S1481" s="9" t="s">
        <v>305</v>
      </c>
      <c r="T1481" s="9" t="s">
        <v>306</v>
      </c>
      <c r="U1481" s="9" t="s">
        <v>361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3369</v>
      </c>
      <c r="AA1481" s="9" t="s">
        <v>363</v>
      </c>
      <c r="AB1481" s="12" t="s">
        <v>2274</v>
      </c>
      <c r="AC1481" s="10" t="s">
        <v>3370</v>
      </c>
      <c r="AD1481" s="9" t="s">
        <v>2276</v>
      </c>
      <c r="AE1481" s="13" t="s">
        <v>2277</v>
      </c>
      <c r="AF1481" s="14" t="s">
        <v>580</v>
      </c>
      <c r="AG1481" s="10" t="s">
        <v>3549</v>
      </c>
      <c r="AH1481" s="11" t="s">
        <v>374</v>
      </c>
      <c r="AI1481" s="11" t="s">
        <v>375</v>
      </c>
      <c r="AJ1481" s="10" t="s">
        <v>376</v>
      </c>
      <c r="AK1481" s="11" t="s">
        <v>375</v>
      </c>
      <c r="AL1481" s="11" t="s">
        <v>168</v>
      </c>
      <c r="AM1481" s="10" t="s">
        <v>169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2.8</v>
      </c>
      <c r="AU1481" s="10" t="s">
        <v>206</v>
      </c>
      <c r="AV1481" s="16">
        <v>1375</v>
      </c>
      <c r="AW1481" s="16">
        <v>1800</v>
      </c>
      <c r="AX1481" s="16">
        <v>0</v>
      </c>
      <c r="AY1481" s="16">
        <v>0</v>
      </c>
      <c r="AZ1481" s="16">
        <v>0</v>
      </c>
      <c r="BA1481" s="17">
        <v>45275</v>
      </c>
      <c r="BB1481" s="30" t="s">
        <v>175</v>
      </c>
      <c r="BC1481" s="18">
        <v>45119</v>
      </c>
      <c r="BD1481" s="17">
        <v>45412</v>
      </c>
      <c r="BE1481" s="17">
        <v>45473</v>
      </c>
      <c r="BF1481" s="17">
        <v>45245</v>
      </c>
      <c r="BG1481" s="10">
        <v>85869023</v>
      </c>
      <c r="BH1481" s="9" t="s">
        <v>319</v>
      </c>
      <c r="BI1481" s="19">
        <v>45231</v>
      </c>
      <c r="BJ1481" s="20">
        <v>45236</v>
      </c>
      <c r="BK1481" s="16">
        <v>500</v>
      </c>
      <c r="BL1481" s="16">
        <v>1400</v>
      </c>
      <c r="BM1481" s="9" t="s">
        <v>177</v>
      </c>
      <c r="BN1481" s="9" t="s">
        <v>383</v>
      </c>
      <c r="BO1481" s="9" t="s">
        <v>156</v>
      </c>
      <c r="BP1481" s="17">
        <v>45273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>
        <v>45118</v>
      </c>
      <c r="CD1481" s="10" t="s">
        <v>156</v>
      </c>
      <c r="CE1481" s="17" t="s">
        <v>156</v>
      </c>
      <c r="CF1481" s="17" t="s">
        <v>156</v>
      </c>
      <c r="CG1481" s="17" t="s">
        <v>156</v>
      </c>
      <c r="CH1481" s="17" t="s">
        <v>156</v>
      </c>
      <c r="CI1481" s="16">
        <v>0</v>
      </c>
      <c r="CJ1481" s="10" t="s">
        <v>156</v>
      </c>
      <c r="CK1481" s="10" t="s">
        <v>156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>
        <v>45132</v>
      </c>
      <c r="CX1481" s="10" t="s">
        <v>2717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>
        <v>45139</v>
      </c>
      <c r="DH1481" s="10" t="s">
        <v>2099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24</v>
      </c>
      <c r="DQ1481" s="16">
        <v>12</v>
      </c>
      <c r="DR1481" s="11">
        <v>12</v>
      </c>
      <c r="DS1481" s="16">
        <v>12</v>
      </c>
      <c r="DT1481" s="16">
        <v>0</v>
      </c>
      <c r="DU1481" s="11" t="s">
        <v>181</v>
      </c>
      <c r="DV1481" s="11" t="s">
        <v>182</v>
      </c>
      <c r="DW1481" s="27" t="s">
        <v>156</v>
      </c>
      <c r="DX1481" s="27" t="s">
        <v>156</v>
      </c>
      <c r="DY1481" s="20" t="s">
        <v>3368</v>
      </c>
      <c r="DZ1481" s="16">
        <v>7</v>
      </c>
      <c r="EA1481" s="16">
        <v>0</v>
      </c>
      <c r="EB1481" s="27" t="s">
        <v>185</v>
      </c>
      <c r="EC1481" s="27" t="s">
        <v>185</v>
      </c>
      <c r="ED1481" s="27" t="s">
        <v>182</v>
      </c>
      <c r="EE1481" s="29">
        <v>45085.189027777778</v>
      </c>
      <c r="EF1481" s="28" t="s">
        <v>188</v>
      </c>
      <c r="EG1481" s="28" t="s">
        <v>189</v>
      </c>
      <c r="EH1481" s="28" t="s">
        <v>190</v>
      </c>
      <c r="EI1481" s="29">
        <v>45117.785057870373</v>
      </c>
      <c r="EJ1481" s="28" t="s">
        <v>505</v>
      </c>
      <c r="EK1481" s="28" t="s">
        <v>506</v>
      </c>
      <c r="EL1481" s="28" t="s">
        <v>237</v>
      </c>
      <c r="EM1481" s="45" t="s">
        <v>3713</v>
      </c>
      <c r="EN1481" s="46" t="str">
        <f t="shared" ref="EN1481:EN1544" si="162">MID(AG1481,3,8)</f>
        <v>344H064B</v>
      </c>
      <c r="EO1481" s="47">
        <f t="shared" ref="EO1481:EO1544" si="163">BP1481-EA1481-DZ1481</f>
        <v>45266</v>
      </c>
      <c r="EP1481" s="47">
        <f t="shared" ref="EP1481:EP1544" si="164">IF(AND(CM1481="",CW1481=""),"",MIN(CM1481,CW1481))</f>
        <v>45132</v>
      </c>
      <c r="EQ1481" s="48" t="str">
        <f t="shared" ref="EQ1481:EQ1544" ca="1" si="165">IF(EP1481&gt;$EQ$3,"Y","Past")</f>
        <v>Y</v>
      </c>
      <c r="ER1481" s="49">
        <f t="shared" ref="ER1481:ER1544" si="166">IFERROR(EO1481-EP1481,"")</f>
        <v>134</v>
      </c>
      <c r="ES1481" s="50"/>
      <c r="ET1481" s="51">
        <f t="shared" ref="ET1481:ET1544" si="167">IF(ES1481&lt;&gt;"",EO1481-ES1481,ER1481)</f>
        <v>134</v>
      </c>
      <c r="EU1481" s="52">
        <f t="shared" ref="EU1481:EU1544" si="168">IFERROR(BK1481*ER1481,"")</f>
        <v>67000</v>
      </c>
      <c r="EV1481" s="46"/>
      <c r="EW1481" s="23" t="s">
        <v>3714</v>
      </c>
    </row>
    <row r="1482" spans="1:153" ht="14.25" customHeight="1">
      <c r="A1482" s="8">
        <v>1475</v>
      </c>
      <c r="B1482" s="9" t="s">
        <v>3316</v>
      </c>
      <c r="C1482" s="10" t="s">
        <v>142</v>
      </c>
      <c r="D1482" s="10" t="s">
        <v>143</v>
      </c>
      <c r="E1482" s="10" t="s">
        <v>142</v>
      </c>
      <c r="F1482" s="9" t="s">
        <v>144</v>
      </c>
      <c r="G1482" s="10" t="s">
        <v>572</v>
      </c>
      <c r="H1482" s="9" t="s">
        <v>573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336</v>
      </c>
      <c r="S1482" s="9" t="s">
        <v>305</v>
      </c>
      <c r="T1482" s="9" t="s">
        <v>306</v>
      </c>
      <c r="U1482" s="9" t="s">
        <v>361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3369</v>
      </c>
      <c r="AA1482" s="9" t="s">
        <v>363</v>
      </c>
      <c r="AB1482" s="12" t="s">
        <v>2274</v>
      </c>
      <c r="AC1482" s="10" t="s">
        <v>3370</v>
      </c>
      <c r="AD1482" s="9" t="s">
        <v>2276</v>
      </c>
      <c r="AE1482" s="13" t="s">
        <v>2277</v>
      </c>
      <c r="AF1482" s="14" t="s">
        <v>580</v>
      </c>
      <c r="AG1482" s="10" t="s">
        <v>3549</v>
      </c>
      <c r="AH1482" s="11" t="s">
        <v>374</v>
      </c>
      <c r="AI1482" s="11" t="s">
        <v>375</v>
      </c>
      <c r="AJ1482" s="10" t="s">
        <v>376</v>
      </c>
      <c r="AK1482" s="11" t="s">
        <v>375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2.8</v>
      </c>
      <c r="AU1482" s="10" t="s">
        <v>206</v>
      </c>
      <c r="AV1482" s="16">
        <v>1375</v>
      </c>
      <c r="AW1482" s="16">
        <v>1800</v>
      </c>
      <c r="AX1482" s="16">
        <v>0</v>
      </c>
      <c r="AY1482" s="16">
        <v>0</v>
      </c>
      <c r="AZ1482" s="16">
        <v>0</v>
      </c>
      <c r="BA1482" s="17">
        <v>45275</v>
      </c>
      <c r="BB1482" s="30" t="s">
        <v>175</v>
      </c>
      <c r="BC1482" s="18">
        <v>45119</v>
      </c>
      <c r="BD1482" s="17">
        <v>45412</v>
      </c>
      <c r="BE1482" s="17">
        <v>45473</v>
      </c>
      <c r="BF1482" s="17">
        <v>45245</v>
      </c>
      <c r="BG1482" s="10">
        <v>86233371</v>
      </c>
      <c r="BH1482" s="9" t="s">
        <v>321</v>
      </c>
      <c r="BI1482" s="19">
        <v>45323</v>
      </c>
      <c r="BJ1482" s="20">
        <v>45327</v>
      </c>
      <c r="BK1482" s="16">
        <v>500</v>
      </c>
      <c r="BL1482" s="16">
        <v>1400</v>
      </c>
      <c r="BM1482" s="9" t="s">
        <v>177</v>
      </c>
      <c r="BN1482" s="9" t="s">
        <v>470</v>
      </c>
      <c r="BO1482" s="9" t="s">
        <v>156</v>
      </c>
      <c r="BP1482" s="17">
        <v>45350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 t="s">
        <v>156</v>
      </c>
      <c r="CX1482" s="10" t="s">
        <v>193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 t="s">
        <v>156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24</v>
      </c>
      <c r="DQ1482" s="16">
        <v>12</v>
      </c>
      <c r="DR1482" s="11">
        <v>12</v>
      </c>
      <c r="DS1482" s="16">
        <v>12</v>
      </c>
      <c r="DT1482" s="16">
        <v>0</v>
      </c>
      <c r="DU1482" s="11" t="s">
        <v>181</v>
      </c>
      <c r="DV1482" s="11" t="s">
        <v>182</v>
      </c>
      <c r="DW1482" s="27" t="s">
        <v>156</v>
      </c>
      <c r="DX1482" s="27" t="s">
        <v>156</v>
      </c>
      <c r="DY1482" s="20" t="s">
        <v>3532</v>
      </c>
      <c r="DZ1482" s="16">
        <v>7</v>
      </c>
      <c r="EA1482" s="16">
        <v>0</v>
      </c>
      <c r="EB1482" s="27" t="s">
        <v>185</v>
      </c>
      <c r="EC1482" s="27" t="s">
        <v>185</v>
      </c>
      <c r="ED1482" s="27" t="s">
        <v>182</v>
      </c>
      <c r="EE1482" s="29">
        <v>45116.828101851854</v>
      </c>
      <c r="EF1482" s="28" t="s">
        <v>188</v>
      </c>
      <c r="EG1482" s="28" t="s">
        <v>189</v>
      </c>
      <c r="EH1482" s="28" t="s">
        <v>190</v>
      </c>
      <c r="EI1482" s="29">
        <v>45116.828101851854</v>
      </c>
      <c r="EJ1482" s="28" t="s">
        <v>188</v>
      </c>
      <c r="EK1482" s="28" t="s">
        <v>189</v>
      </c>
      <c r="EL1482" s="28" t="s">
        <v>190</v>
      </c>
      <c r="EM1482" s="45" t="s">
        <v>3713</v>
      </c>
      <c r="EN1482" s="46" t="str">
        <f t="shared" si="162"/>
        <v>344H064B</v>
      </c>
      <c r="EO1482" s="47">
        <f t="shared" si="163"/>
        <v>45343</v>
      </c>
      <c r="EP1482" s="47" t="str">
        <f t="shared" si="164"/>
        <v/>
      </c>
      <c r="EQ1482" s="48" t="str">
        <f t="shared" ca="1" si="165"/>
        <v>Y</v>
      </c>
      <c r="ER1482" s="49" t="str">
        <f t="shared" si="166"/>
        <v/>
      </c>
      <c r="ES1482" s="50"/>
      <c r="ET1482" s="51" t="str">
        <f t="shared" si="167"/>
        <v/>
      </c>
      <c r="EU1482" s="52" t="str">
        <f t="shared" si="168"/>
        <v/>
      </c>
      <c r="EV1482" s="46"/>
      <c r="EW1482" s="23" t="s">
        <v>3721</v>
      </c>
    </row>
    <row r="1483" spans="1:153" ht="14.25" hidden="1" customHeight="1">
      <c r="A1483" s="8">
        <v>1476</v>
      </c>
      <c r="B1483" s="9" t="s">
        <v>3316</v>
      </c>
      <c r="C1483" s="10" t="s">
        <v>142</v>
      </c>
      <c r="D1483" s="10" t="s">
        <v>143</v>
      </c>
      <c r="E1483" s="10" t="s">
        <v>142</v>
      </c>
      <c r="F1483" s="9" t="s">
        <v>144</v>
      </c>
      <c r="G1483" s="10" t="s">
        <v>572</v>
      </c>
      <c r="H1483" s="9" t="s">
        <v>573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336</v>
      </c>
      <c r="S1483" s="9" t="s">
        <v>305</v>
      </c>
      <c r="T1483" s="9" t="s">
        <v>306</v>
      </c>
      <c r="U1483" s="9" t="s">
        <v>361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3369</v>
      </c>
      <c r="AA1483" s="9" t="s">
        <v>363</v>
      </c>
      <c r="AB1483" s="12" t="s">
        <v>2274</v>
      </c>
      <c r="AC1483" s="10" t="s">
        <v>3370</v>
      </c>
      <c r="AD1483" s="9" t="s">
        <v>2276</v>
      </c>
      <c r="AE1483" s="13" t="s">
        <v>2277</v>
      </c>
      <c r="AF1483" s="14" t="s">
        <v>580</v>
      </c>
      <c r="AG1483" s="10" t="s">
        <v>3549</v>
      </c>
      <c r="AH1483" s="11" t="s">
        <v>374</v>
      </c>
      <c r="AI1483" s="11" t="s">
        <v>375</v>
      </c>
      <c r="AJ1483" s="10" t="s">
        <v>376</v>
      </c>
      <c r="AK1483" s="11" t="s">
        <v>375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2.8</v>
      </c>
      <c r="AU1483" s="10" t="s">
        <v>206</v>
      </c>
      <c r="AV1483" s="16">
        <v>1375</v>
      </c>
      <c r="AW1483" s="16">
        <v>1800</v>
      </c>
      <c r="AX1483" s="16">
        <v>0</v>
      </c>
      <c r="AY1483" s="16">
        <v>0</v>
      </c>
      <c r="AZ1483" s="16">
        <v>0</v>
      </c>
      <c r="BA1483" s="17">
        <v>45275</v>
      </c>
      <c r="BB1483" s="30" t="s">
        <v>246</v>
      </c>
      <c r="BC1483" s="18" t="s">
        <v>156</v>
      </c>
      <c r="BD1483" s="17">
        <v>45412</v>
      </c>
      <c r="BE1483" s="17">
        <v>45473</v>
      </c>
      <c r="BF1483" s="17">
        <v>45245</v>
      </c>
      <c r="BG1483" s="10">
        <v>86205992</v>
      </c>
      <c r="BH1483" s="9" t="s">
        <v>258</v>
      </c>
      <c r="BI1483" s="19">
        <v>45352</v>
      </c>
      <c r="BJ1483" s="20">
        <v>45355</v>
      </c>
      <c r="BK1483" s="16">
        <v>600</v>
      </c>
      <c r="BL1483" s="16">
        <v>1680</v>
      </c>
      <c r="BM1483" s="9" t="s">
        <v>177</v>
      </c>
      <c r="BN1483" s="9" t="s">
        <v>226</v>
      </c>
      <c r="BO1483" s="9" t="s">
        <v>156</v>
      </c>
      <c r="BP1483" s="17">
        <v>45368</v>
      </c>
      <c r="BQ1483" s="17" t="s">
        <v>156</v>
      </c>
      <c r="BR1483" s="17">
        <v>45368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>
        <v>45113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 t="s">
        <v>156</v>
      </c>
      <c r="CD1483" s="10" t="s">
        <v>156</v>
      </c>
      <c r="CE1483" s="17" t="s">
        <v>156</v>
      </c>
      <c r="CF1483" s="17" t="s">
        <v>156</v>
      </c>
      <c r="CG1483" s="17">
        <v>45113</v>
      </c>
      <c r="CH1483" s="17" t="s">
        <v>156</v>
      </c>
      <c r="CI1483" s="16">
        <v>0</v>
      </c>
      <c r="CJ1483" s="10" t="s">
        <v>156</v>
      </c>
      <c r="CK1483" s="10" t="s">
        <v>156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45113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 t="s">
        <v>156</v>
      </c>
      <c r="CX1483" s="10" t="s">
        <v>193</v>
      </c>
      <c r="CY1483" s="17" t="s">
        <v>156</v>
      </c>
      <c r="CZ1483" s="17" t="s">
        <v>156</v>
      </c>
      <c r="DA1483" s="17">
        <v>45113</v>
      </c>
      <c r="DB1483" s="17" t="s">
        <v>156</v>
      </c>
      <c r="DC1483" s="16">
        <v>0</v>
      </c>
      <c r="DD1483" s="10" t="s">
        <v>156</v>
      </c>
      <c r="DE1483" s="10" t="s">
        <v>156</v>
      </c>
      <c r="DF1483" s="18" t="s">
        <v>156</v>
      </c>
      <c r="DG1483" s="17" t="s">
        <v>156</v>
      </c>
      <c r="DH1483" s="10" t="s">
        <v>156</v>
      </c>
      <c r="DI1483" s="17" t="s">
        <v>156</v>
      </c>
      <c r="DJ1483" s="17" t="s">
        <v>156</v>
      </c>
      <c r="DK1483" s="17">
        <v>45113</v>
      </c>
      <c r="DL1483" s="17" t="s">
        <v>156</v>
      </c>
      <c r="DM1483" s="16">
        <v>0</v>
      </c>
      <c r="DN1483" s="10" t="s">
        <v>156</v>
      </c>
      <c r="DO1483" s="10" t="s">
        <v>156</v>
      </c>
      <c r="DP1483" s="16">
        <v>24</v>
      </c>
      <c r="DQ1483" s="16">
        <v>12</v>
      </c>
      <c r="DR1483" s="11">
        <v>12</v>
      </c>
      <c r="DS1483" s="16">
        <v>12</v>
      </c>
      <c r="DT1483" s="16">
        <v>0</v>
      </c>
      <c r="DU1483" s="11" t="s">
        <v>181</v>
      </c>
      <c r="DV1483" s="11" t="s">
        <v>182</v>
      </c>
      <c r="DW1483" s="27" t="s">
        <v>156</v>
      </c>
      <c r="DX1483" s="27" t="s">
        <v>156</v>
      </c>
      <c r="DY1483" s="20" t="s">
        <v>3364</v>
      </c>
      <c r="DZ1483" s="16">
        <v>7</v>
      </c>
      <c r="EA1483" s="16">
        <v>0</v>
      </c>
      <c r="EB1483" s="27" t="s">
        <v>185</v>
      </c>
      <c r="EC1483" s="27" t="s">
        <v>185</v>
      </c>
      <c r="ED1483" s="27" t="s">
        <v>182</v>
      </c>
      <c r="EE1483" s="29">
        <v>45114.021435185183</v>
      </c>
      <c r="EF1483" s="28" t="s">
        <v>186</v>
      </c>
      <c r="EG1483" s="28" t="s">
        <v>156</v>
      </c>
      <c r="EH1483" s="28" t="s">
        <v>187</v>
      </c>
      <c r="EI1483" s="29">
        <v>45116.828101851854</v>
      </c>
      <c r="EJ1483" s="28" t="s">
        <v>188</v>
      </c>
      <c r="EK1483" s="28" t="s">
        <v>189</v>
      </c>
      <c r="EL1483" s="28" t="s">
        <v>190</v>
      </c>
      <c r="EM1483" s="45"/>
      <c r="EN1483" s="46" t="str">
        <f t="shared" si="162"/>
        <v>344H064B</v>
      </c>
      <c r="EO1483" s="47">
        <f t="shared" si="163"/>
        <v>45361</v>
      </c>
      <c r="EP1483" s="47" t="str">
        <f t="shared" si="164"/>
        <v/>
      </c>
      <c r="EQ1483" s="48" t="str">
        <f t="shared" ca="1" si="165"/>
        <v>Y</v>
      </c>
      <c r="ER1483" s="49" t="str">
        <f t="shared" si="166"/>
        <v/>
      </c>
      <c r="ES1483" s="50"/>
      <c r="ET1483" s="51" t="str">
        <f t="shared" si="167"/>
        <v/>
      </c>
      <c r="EU1483" s="52" t="str">
        <f t="shared" si="168"/>
        <v/>
      </c>
      <c r="EV1483" s="46"/>
      <c r="EW1483" s="23" t="s">
        <v>3717</v>
      </c>
    </row>
    <row r="1484" spans="1:153" ht="14.25" customHeight="1">
      <c r="A1484" s="8">
        <v>1477</v>
      </c>
      <c r="B1484" s="9" t="s">
        <v>3316</v>
      </c>
      <c r="C1484" s="10" t="s">
        <v>142</v>
      </c>
      <c r="D1484" s="10" t="s">
        <v>143</v>
      </c>
      <c r="E1484" s="10" t="s">
        <v>142</v>
      </c>
      <c r="F1484" s="9" t="s">
        <v>144</v>
      </c>
      <c r="G1484" s="10" t="s">
        <v>572</v>
      </c>
      <c r="H1484" s="9" t="s">
        <v>573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336</v>
      </c>
      <c r="S1484" s="9" t="s">
        <v>305</v>
      </c>
      <c r="T1484" s="9" t="s">
        <v>306</v>
      </c>
      <c r="U1484" s="9" t="s">
        <v>361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3369</v>
      </c>
      <c r="AA1484" s="9" t="s">
        <v>363</v>
      </c>
      <c r="AB1484" s="12" t="s">
        <v>2274</v>
      </c>
      <c r="AC1484" s="10" t="s">
        <v>3370</v>
      </c>
      <c r="AD1484" s="9" t="s">
        <v>2276</v>
      </c>
      <c r="AE1484" s="13" t="s">
        <v>2277</v>
      </c>
      <c r="AF1484" s="14" t="s">
        <v>580</v>
      </c>
      <c r="AG1484" s="10" t="s">
        <v>3550</v>
      </c>
      <c r="AH1484" s="11" t="s">
        <v>2297</v>
      </c>
      <c r="AI1484" s="11" t="s">
        <v>369</v>
      </c>
      <c r="AJ1484" s="10" t="s">
        <v>2298</v>
      </c>
      <c r="AK1484" s="11" t="s">
        <v>369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2.8</v>
      </c>
      <c r="AU1484" s="10" t="s">
        <v>150</v>
      </c>
      <c r="AV1484" s="16">
        <v>1100</v>
      </c>
      <c r="AW1484" s="16">
        <v>1200</v>
      </c>
      <c r="AX1484" s="16">
        <v>0</v>
      </c>
      <c r="AY1484" s="16">
        <v>0</v>
      </c>
      <c r="AZ1484" s="16">
        <v>0</v>
      </c>
      <c r="BA1484" s="17">
        <v>45275</v>
      </c>
      <c r="BB1484" s="30" t="s">
        <v>175</v>
      </c>
      <c r="BC1484" s="18">
        <v>45119</v>
      </c>
      <c r="BD1484" s="17">
        <v>45412</v>
      </c>
      <c r="BE1484" s="17">
        <v>45473</v>
      </c>
      <c r="BF1484" s="17">
        <v>45245</v>
      </c>
      <c r="BG1484" s="10">
        <v>85868975</v>
      </c>
      <c r="BH1484" s="9" t="s">
        <v>414</v>
      </c>
      <c r="BI1484" s="19">
        <v>45170</v>
      </c>
      <c r="BJ1484" s="20">
        <v>45173</v>
      </c>
      <c r="BK1484" s="16">
        <v>180</v>
      </c>
      <c r="BL1484" s="16">
        <v>504</v>
      </c>
      <c r="BM1484" s="9" t="s">
        <v>177</v>
      </c>
      <c r="BN1484" s="9" t="s">
        <v>436</v>
      </c>
      <c r="BO1484" s="9" t="s">
        <v>635</v>
      </c>
      <c r="BP1484" s="17">
        <v>45245</v>
      </c>
      <c r="BQ1484" s="17" t="s">
        <v>156</v>
      </c>
      <c r="BR1484" s="17" t="s">
        <v>156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 t="s">
        <v>156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45097</v>
      </c>
      <c r="CD1484" s="10" t="s">
        <v>156</v>
      </c>
      <c r="CE1484" s="17" t="s">
        <v>156</v>
      </c>
      <c r="CF1484" s="17" t="s">
        <v>156</v>
      </c>
      <c r="CG1484" s="17" t="s">
        <v>156</v>
      </c>
      <c r="CH1484" s="17">
        <v>45099</v>
      </c>
      <c r="CI1484" s="16">
        <v>180</v>
      </c>
      <c r="CJ1484" s="10" t="s">
        <v>3551</v>
      </c>
      <c r="CK1484" s="10" t="s">
        <v>230</v>
      </c>
      <c r="CL1484" s="18" t="s">
        <v>156</v>
      </c>
      <c r="CM1484" s="17" t="s">
        <v>156</v>
      </c>
      <c r="CN1484" s="10" t="s">
        <v>156</v>
      </c>
      <c r="CO1484" s="17" t="s">
        <v>156</v>
      </c>
      <c r="CP1484" s="17" t="s">
        <v>156</v>
      </c>
      <c r="CQ1484" s="17" t="s">
        <v>156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45097</v>
      </c>
      <c r="CX1484" s="10" t="s">
        <v>193</v>
      </c>
      <c r="CY1484" s="17" t="s">
        <v>156</v>
      </c>
      <c r="CZ1484" s="17" t="s">
        <v>156</v>
      </c>
      <c r="DA1484" s="17" t="s">
        <v>156</v>
      </c>
      <c r="DB1484" s="17">
        <v>45099</v>
      </c>
      <c r="DC1484" s="16">
        <v>180</v>
      </c>
      <c r="DD1484" s="10" t="s">
        <v>3552</v>
      </c>
      <c r="DE1484" s="10" t="s">
        <v>230</v>
      </c>
      <c r="DF1484" s="18" t="s">
        <v>156</v>
      </c>
      <c r="DG1484" s="17">
        <v>45132</v>
      </c>
      <c r="DH1484" s="10" t="s">
        <v>1874</v>
      </c>
      <c r="DI1484" s="17" t="s">
        <v>156</v>
      </c>
      <c r="DJ1484" s="17" t="s">
        <v>156</v>
      </c>
      <c r="DK1484" s="17" t="s">
        <v>156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24</v>
      </c>
      <c r="DQ1484" s="16">
        <v>12</v>
      </c>
      <c r="DR1484" s="11">
        <v>12</v>
      </c>
      <c r="DS1484" s="16">
        <v>12</v>
      </c>
      <c r="DT1484" s="16">
        <v>0</v>
      </c>
      <c r="DU1484" s="11" t="s">
        <v>181</v>
      </c>
      <c r="DV1484" s="11" t="s">
        <v>182</v>
      </c>
      <c r="DW1484" s="27" t="s">
        <v>156</v>
      </c>
      <c r="DX1484" s="27" t="s">
        <v>156</v>
      </c>
      <c r="DY1484" s="20" t="s">
        <v>2845</v>
      </c>
      <c r="DZ1484" s="16">
        <v>7</v>
      </c>
      <c r="EA1484" s="16">
        <v>0</v>
      </c>
      <c r="EB1484" s="27" t="s">
        <v>185</v>
      </c>
      <c r="EC1484" s="27" t="s">
        <v>185</v>
      </c>
      <c r="ED1484" s="27" t="s">
        <v>182</v>
      </c>
      <c r="EE1484" s="29">
        <v>45085.181192129632</v>
      </c>
      <c r="EF1484" s="28" t="s">
        <v>195</v>
      </c>
      <c r="EG1484" s="28" t="s">
        <v>196</v>
      </c>
      <c r="EH1484" s="28" t="s">
        <v>190</v>
      </c>
      <c r="EI1484" s="29">
        <v>45118.403865740744</v>
      </c>
      <c r="EJ1484" s="28" t="s">
        <v>2174</v>
      </c>
      <c r="EK1484" s="28" t="s">
        <v>2175</v>
      </c>
      <c r="EL1484" s="28" t="s">
        <v>190</v>
      </c>
      <c r="EM1484" s="45" t="s">
        <v>3713</v>
      </c>
      <c r="EN1484" s="46" t="str">
        <f t="shared" si="162"/>
        <v>344H064C</v>
      </c>
      <c r="EO1484" s="47">
        <f t="shared" si="163"/>
        <v>45238</v>
      </c>
      <c r="EP1484" s="47">
        <f t="shared" si="164"/>
        <v>45097</v>
      </c>
      <c r="EQ1484" s="48" t="str">
        <f t="shared" ca="1" si="165"/>
        <v>Past</v>
      </c>
      <c r="ER1484" s="49">
        <f t="shared" si="166"/>
        <v>141</v>
      </c>
      <c r="ES1484" s="50"/>
      <c r="ET1484" s="51">
        <f t="shared" si="167"/>
        <v>141</v>
      </c>
      <c r="EU1484" s="52">
        <f t="shared" si="168"/>
        <v>25380</v>
      </c>
      <c r="EV1484" s="46"/>
      <c r="EW1484" s="23" t="s">
        <v>3714</v>
      </c>
    </row>
    <row r="1485" spans="1:153" ht="14.25" customHeight="1">
      <c r="A1485" s="8">
        <v>1478</v>
      </c>
      <c r="B1485" s="9" t="s">
        <v>3316</v>
      </c>
      <c r="C1485" s="10" t="s">
        <v>142</v>
      </c>
      <c r="D1485" s="10" t="s">
        <v>143</v>
      </c>
      <c r="E1485" s="10" t="s">
        <v>142</v>
      </c>
      <c r="F1485" s="9" t="s">
        <v>144</v>
      </c>
      <c r="G1485" s="10" t="s">
        <v>572</v>
      </c>
      <c r="H1485" s="9" t="s">
        <v>573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336</v>
      </c>
      <c r="S1485" s="9" t="s">
        <v>305</v>
      </c>
      <c r="T1485" s="9" t="s">
        <v>306</v>
      </c>
      <c r="U1485" s="9" t="s">
        <v>361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3369</v>
      </c>
      <c r="AA1485" s="9" t="s">
        <v>363</v>
      </c>
      <c r="AB1485" s="12" t="s">
        <v>2274</v>
      </c>
      <c r="AC1485" s="10" t="s">
        <v>3370</v>
      </c>
      <c r="AD1485" s="9" t="s">
        <v>2276</v>
      </c>
      <c r="AE1485" s="13" t="s">
        <v>2277</v>
      </c>
      <c r="AF1485" s="14" t="s">
        <v>580</v>
      </c>
      <c r="AG1485" s="10" t="s">
        <v>3550</v>
      </c>
      <c r="AH1485" s="11" t="s">
        <v>2297</v>
      </c>
      <c r="AI1485" s="11" t="s">
        <v>369</v>
      </c>
      <c r="AJ1485" s="10" t="s">
        <v>2298</v>
      </c>
      <c r="AK1485" s="11" t="s">
        <v>369</v>
      </c>
      <c r="AL1485" s="11" t="s">
        <v>168</v>
      </c>
      <c r="AM1485" s="10" t="s">
        <v>169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2.8</v>
      </c>
      <c r="AU1485" s="10" t="s">
        <v>150</v>
      </c>
      <c r="AV1485" s="16">
        <v>1100</v>
      </c>
      <c r="AW1485" s="16">
        <v>1200</v>
      </c>
      <c r="AX1485" s="16">
        <v>0</v>
      </c>
      <c r="AY1485" s="16">
        <v>0</v>
      </c>
      <c r="AZ1485" s="16">
        <v>0</v>
      </c>
      <c r="BA1485" s="17">
        <v>45275</v>
      </c>
      <c r="BB1485" s="30" t="s">
        <v>175</v>
      </c>
      <c r="BC1485" s="18">
        <v>45119</v>
      </c>
      <c r="BD1485" s="17">
        <v>45412</v>
      </c>
      <c r="BE1485" s="17">
        <v>45473</v>
      </c>
      <c r="BF1485" s="17">
        <v>45245</v>
      </c>
      <c r="BG1485" s="10">
        <v>85869033</v>
      </c>
      <c r="BH1485" s="9" t="s">
        <v>319</v>
      </c>
      <c r="BI1485" s="19">
        <v>45231</v>
      </c>
      <c r="BJ1485" s="20">
        <v>45236</v>
      </c>
      <c r="BK1485" s="16">
        <v>500</v>
      </c>
      <c r="BL1485" s="16">
        <v>1400</v>
      </c>
      <c r="BM1485" s="9" t="s">
        <v>177</v>
      </c>
      <c r="BN1485" s="9" t="s">
        <v>436</v>
      </c>
      <c r="BO1485" s="9" t="s">
        <v>156</v>
      </c>
      <c r="BP1485" s="17">
        <v>45273</v>
      </c>
      <c r="BQ1485" s="17" t="s">
        <v>156</v>
      </c>
      <c r="BR1485" s="17" t="s">
        <v>156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 t="s">
        <v>156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>
        <v>45097</v>
      </c>
      <c r="CD1485" s="10" t="s">
        <v>1891</v>
      </c>
      <c r="CE1485" s="17" t="s">
        <v>156</v>
      </c>
      <c r="CF1485" s="17" t="s">
        <v>156</v>
      </c>
      <c r="CG1485" s="17" t="s">
        <v>156</v>
      </c>
      <c r="CH1485" s="17">
        <v>45099</v>
      </c>
      <c r="CI1485" s="16">
        <v>500</v>
      </c>
      <c r="CJ1485" s="10" t="s">
        <v>3553</v>
      </c>
      <c r="CK1485" s="10" t="s">
        <v>230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 t="s">
        <v>156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>
        <v>45132</v>
      </c>
      <c r="CX1485" s="10" t="s">
        <v>2717</v>
      </c>
      <c r="CY1485" s="17" t="s">
        <v>156</v>
      </c>
      <c r="CZ1485" s="17" t="s">
        <v>156</v>
      </c>
      <c r="DA1485" s="17" t="s">
        <v>156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>
        <v>45139</v>
      </c>
      <c r="DH1485" s="10" t="s">
        <v>2099</v>
      </c>
      <c r="DI1485" s="17" t="s">
        <v>156</v>
      </c>
      <c r="DJ1485" s="17" t="s">
        <v>156</v>
      </c>
      <c r="DK1485" s="17" t="s">
        <v>156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24</v>
      </c>
      <c r="DQ1485" s="16">
        <v>12</v>
      </c>
      <c r="DR1485" s="11">
        <v>12</v>
      </c>
      <c r="DS1485" s="16">
        <v>12</v>
      </c>
      <c r="DT1485" s="16">
        <v>0</v>
      </c>
      <c r="DU1485" s="11" t="s">
        <v>181</v>
      </c>
      <c r="DV1485" s="11" t="s">
        <v>182</v>
      </c>
      <c r="DW1485" s="27" t="s">
        <v>156</v>
      </c>
      <c r="DX1485" s="27" t="s">
        <v>156</v>
      </c>
      <c r="DY1485" s="20" t="s">
        <v>3368</v>
      </c>
      <c r="DZ1485" s="16">
        <v>7</v>
      </c>
      <c r="EA1485" s="16">
        <v>0</v>
      </c>
      <c r="EB1485" s="27" t="s">
        <v>185</v>
      </c>
      <c r="EC1485" s="27" t="s">
        <v>185</v>
      </c>
      <c r="ED1485" s="27" t="s">
        <v>182</v>
      </c>
      <c r="EE1485" s="29">
        <v>45085.189027777778</v>
      </c>
      <c r="EF1485" s="28" t="s">
        <v>188</v>
      </c>
      <c r="EG1485" s="28" t="s">
        <v>189</v>
      </c>
      <c r="EH1485" s="28" t="s">
        <v>190</v>
      </c>
      <c r="EI1485" s="29">
        <v>45111.819930555554</v>
      </c>
      <c r="EJ1485" s="28" t="s">
        <v>197</v>
      </c>
      <c r="EK1485" s="28" t="s">
        <v>156</v>
      </c>
      <c r="EL1485" s="28" t="s">
        <v>198</v>
      </c>
      <c r="EM1485" s="45" t="s">
        <v>3713</v>
      </c>
      <c r="EN1485" s="46" t="str">
        <f t="shared" si="162"/>
        <v>344H064C</v>
      </c>
      <c r="EO1485" s="47">
        <f t="shared" si="163"/>
        <v>45266</v>
      </c>
      <c r="EP1485" s="47">
        <f t="shared" si="164"/>
        <v>45132</v>
      </c>
      <c r="EQ1485" s="48" t="str">
        <f t="shared" ca="1" si="165"/>
        <v>Y</v>
      </c>
      <c r="ER1485" s="49">
        <f t="shared" si="166"/>
        <v>134</v>
      </c>
      <c r="ES1485" s="50"/>
      <c r="ET1485" s="51">
        <f t="shared" si="167"/>
        <v>134</v>
      </c>
      <c r="EU1485" s="52">
        <f t="shared" si="168"/>
        <v>67000</v>
      </c>
      <c r="EV1485" s="46"/>
      <c r="EW1485" s="23" t="s">
        <v>3714</v>
      </c>
    </row>
    <row r="1486" spans="1:153" ht="14.25" customHeight="1">
      <c r="A1486" s="8">
        <v>1479</v>
      </c>
      <c r="B1486" s="9" t="s">
        <v>3316</v>
      </c>
      <c r="C1486" s="10" t="s">
        <v>142</v>
      </c>
      <c r="D1486" s="10" t="s">
        <v>143</v>
      </c>
      <c r="E1486" s="10" t="s">
        <v>142</v>
      </c>
      <c r="F1486" s="9" t="s">
        <v>144</v>
      </c>
      <c r="G1486" s="10" t="s">
        <v>572</v>
      </c>
      <c r="H1486" s="9" t="s">
        <v>573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336</v>
      </c>
      <c r="S1486" s="9" t="s">
        <v>305</v>
      </c>
      <c r="T1486" s="9" t="s">
        <v>306</v>
      </c>
      <c r="U1486" s="9" t="s">
        <v>361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3369</v>
      </c>
      <c r="AA1486" s="9" t="s">
        <v>363</v>
      </c>
      <c r="AB1486" s="12" t="s">
        <v>2274</v>
      </c>
      <c r="AC1486" s="10" t="s">
        <v>3370</v>
      </c>
      <c r="AD1486" s="9" t="s">
        <v>2276</v>
      </c>
      <c r="AE1486" s="13" t="s">
        <v>2277</v>
      </c>
      <c r="AF1486" s="14" t="s">
        <v>580</v>
      </c>
      <c r="AG1486" s="10" t="s">
        <v>3550</v>
      </c>
      <c r="AH1486" s="11" t="s">
        <v>2297</v>
      </c>
      <c r="AI1486" s="11" t="s">
        <v>369</v>
      </c>
      <c r="AJ1486" s="10" t="s">
        <v>2298</v>
      </c>
      <c r="AK1486" s="11" t="s">
        <v>369</v>
      </c>
      <c r="AL1486" s="11" t="s">
        <v>168</v>
      </c>
      <c r="AM1486" s="10" t="s">
        <v>169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2.8</v>
      </c>
      <c r="AU1486" s="10" t="s">
        <v>150</v>
      </c>
      <c r="AV1486" s="16">
        <v>1100</v>
      </c>
      <c r="AW1486" s="16">
        <v>1200</v>
      </c>
      <c r="AX1486" s="16">
        <v>0</v>
      </c>
      <c r="AY1486" s="16">
        <v>0</v>
      </c>
      <c r="AZ1486" s="16">
        <v>0</v>
      </c>
      <c r="BA1486" s="17">
        <v>45275</v>
      </c>
      <c r="BB1486" s="30" t="s">
        <v>175</v>
      </c>
      <c r="BC1486" s="18">
        <v>45119</v>
      </c>
      <c r="BD1486" s="17">
        <v>45412</v>
      </c>
      <c r="BE1486" s="17">
        <v>45473</v>
      </c>
      <c r="BF1486" s="17">
        <v>45245</v>
      </c>
      <c r="BG1486" s="10">
        <v>85869037</v>
      </c>
      <c r="BH1486" s="9" t="s">
        <v>321</v>
      </c>
      <c r="BI1486" s="19">
        <v>45352</v>
      </c>
      <c r="BJ1486" s="20">
        <v>45355</v>
      </c>
      <c r="BK1486" s="16">
        <v>300</v>
      </c>
      <c r="BL1486" s="16">
        <v>840</v>
      </c>
      <c r="BM1486" s="9" t="s">
        <v>177</v>
      </c>
      <c r="BN1486" s="9" t="s">
        <v>470</v>
      </c>
      <c r="BO1486" s="9" t="s">
        <v>156</v>
      </c>
      <c r="BP1486" s="17">
        <v>45381</v>
      </c>
      <c r="BQ1486" s="17" t="s">
        <v>156</v>
      </c>
      <c r="BR1486" s="17" t="s">
        <v>156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 t="s">
        <v>156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 t="s">
        <v>156</v>
      </c>
      <c r="CD1486" s="10" t="s">
        <v>3505</v>
      </c>
      <c r="CE1486" s="17" t="s">
        <v>156</v>
      </c>
      <c r="CF1486" s="17" t="s">
        <v>156</v>
      </c>
      <c r="CG1486" s="17" t="s">
        <v>156</v>
      </c>
      <c r="CH1486" s="17" t="s">
        <v>156</v>
      </c>
      <c r="CI1486" s="16">
        <v>0</v>
      </c>
      <c r="CJ1486" s="10" t="s">
        <v>156</v>
      </c>
      <c r="CK1486" s="10" t="s">
        <v>156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 t="s">
        <v>156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3507</v>
      </c>
      <c r="CY1486" s="17" t="s">
        <v>156</v>
      </c>
      <c r="CZ1486" s="17" t="s">
        <v>156</v>
      </c>
      <c r="DA1486" s="17" t="s">
        <v>156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3508</v>
      </c>
      <c r="DI1486" s="17" t="s">
        <v>156</v>
      </c>
      <c r="DJ1486" s="17" t="s">
        <v>156</v>
      </c>
      <c r="DK1486" s="17" t="s">
        <v>156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24</v>
      </c>
      <c r="DQ1486" s="16">
        <v>12</v>
      </c>
      <c r="DR1486" s="11">
        <v>12</v>
      </c>
      <c r="DS1486" s="16">
        <v>12</v>
      </c>
      <c r="DT1486" s="16">
        <v>0</v>
      </c>
      <c r="DU1486" s="11" t="s">
        <v>181</v>
      </c>
      <c r="DV1486" s="11" t="s">
        <v>182</v>
      </c>
      <c r="DW1486" s="27" t="s">
        <v>156</v>
      </c>
      <c r="DX1486" s="27" t="s">
        <v>156</v>
      </c>
      <c r="DY1486" s="20" t="s">
        <v>3138</v>
      </c>
      <c r="DZ1486" s="16">
        <v>7</v>
      </c>
      <c r="EA1486" s="16">
        <v>0</v>
      </c>
      <c r="EB1486" s="27" t="s">
        <v>185</v>
      </c>
      <c r="EC1486" s="27" t="s">
        <v>185</v>
      </c>
      <c r="ED1486" s="27" t="s">
        <v>182</v>
      </c>
      <c r="EE1486" s="29">
        <v>45085.189027777778</v>
      </c>
      <c r="EF1486" s="28" t="s">
        <v>188</v>
      </c>
      <c r="EG1486" s="28" t="s">
        <v>189</v>
      </c>
      <c r="EH1486" s="28" t="s">
        <v>190</v>
      </c>
      <c r="EI1486" s="29">
        <v>45098.531585648147</v>
      </c>
      <c r="EJ1486" s="28" t="s">
        <v>542</v>
      </c>
      <c r="EK1486" s="28" t="s">
        <v>156</v>
      </c>
      <c r="EL1486" s="28" t="s">
        <v>543</v>
      </c>
      <c r="EM1486" s="45" t="s">
        <v>3713</v>
      </c>
      <c r="EN1486" s="46" t="str">
        <f t="shared" si="162"/>
        <v>344H064C</v>
      </c>
      <c r="EO1486" s="47">
        <f t="shared" si="163"/>
        <v>45374</v>
      </c>
      <c r="EP1486" s="47" t="str">
        <f t="shared" si="164"/>
        <v/>
      </c>
      <c r="EQ1486" s="48" t="str">
        <f t="shared" ca="1" si="165"/>
        <v>Y</v>
      </c>
      <c r="ER1486" s="49" t="str">
        <f t="shared" si="166"/>
        <v/>
      </c>
      <c r="ES1486" s="50"/>
      <c r="ET1486" s="51" t="str">
        <f t="shared" si="167"/>
        <v/>
      </c>
      <c r="EU1486" s="52" t="str">
        <f t="shared" si="168"/>
        <v/>
      </c>
      <c r="EV1486" s="46"/>
      <c r="EW1486" s="23" t="s">
        <v>3721</v>
      </c>
    </row>
    <row r="1487" spans="1:153" ht="14.25" customHeight="1">
      <c r="A1487" s="8">
        <v>1480</v>
      </c>
      <c r="B1487" s="9" t="s">
        <v>3316</v>
      </c>
      <c r="C1487" s="10" t="s">
        <v>142</v>
      </c>
      <c r="D1487" s="10" t="s">
        <v>143</v>
      </c>
      <c r="E1487" s="10" t="s">
        <v>142</v>
      </c>
      <c r="F1487" s="9" t="s">
        <v>144</v>
      </c>
      <c r="G1487" s="10" t="s">
        <v>572</v>
      </c>
      <c r="H1487" s="9" t="s">
        <v>573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336</v>
      </c>
      <c r="S1487" s="9" t="s">
        <v>305</v>
      </c>
      <c r="T1487" s="9" t="s">
        <v>306</v>
      </c>
      <c r="U1487" s="9" t="s">
        <v>361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3369</v>
      </c>
      <c r="AA1487" s="9" t="s">
        <v>363</v>
      </c>
      <c r="AB1487" s="12" t="s">
        <v>2274</v>
      </c>
      <c r="AC1487" s="10" t="s">
        <v>3388</v>
      </c>
      <c r="AD1487" s="9" t="s">
        <v>366</v>
      </c>
      <c r="AE1487" s="13" t="s">
        <v>2306</v>
      </c>
      <c r="AF1487" s="14" t="s">
        <v>580</v>
      </c>
      <c r="AG1487" s="10" t="s">
        <v>3554</v>
      </c>
      <c r="AH1487" s="11" t="s">
        <v>368</v>
      </c>
      <c r="AI1487" s="11" t="s">
        <v>369</v>
      </c>
      <c r="AJ1487" s="10" t="s">
        <v>370</v>
      </c>
      <c r="AK1487" s="11" t="s">
        <v>369</v>
      </c>
      <c r="AL1487" s="11" t="s">
        <v>168</v>
      </c>
      <c r="AM1487" s="10" t="s">
        <v>169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2.8</v>
      </c>
      <c r="AU1487" s="10" t="s">
        <v>142</v>
      </c>
      <c r="AV1487" s="16">
        <v>3995</v>
      </c>
      <c r="AW1487" s="16">
        <v>4500</v>
      </c>
      <c r="AX1487" s="16">
        <v>0</v>
      </c>
      <c r="AY1487" s="16">
        <v>1000</v>
      </c>
      <c r="AZ1487" s="16">
        <v>0</v>
      </c>
      <c r="BA1487" s="17">
        <v>45275</v>
      </c>
      <c r="BB1487" s="30" t="s">
        <v>175</v>
      </c>
      <c r="BC1487" s="18">
        <v>45119</v>
      </c>
      <c r="BD1487" s="17">
        <v>45412</v>
      </c>
      <c r="BE1487" s="17">
        <v>45473</v>
      </c>
      <c r="BF1487" s="17">
        <v>45245</v>
      </c>
      <c r="BG1487" s="10">
        <v>86034904</v>
      </c>
      <c r="BH1487" s="9" t="s">
        <v>414</v>
      </c>
      <c r="BI1487" s="19">
        <v>45170</v>
      </c>
      <c r="BJ1487" s="20">
        <v>45173</v>
      </c>
      <c r="BK1487" s="16">
        <v>1140</v>
      </c>
      <c r="BL1487" s="16">
        <v>3192</v>
      </c>
      <c r="BM1487" s="9" t="s">
        <v>177</v>
      </c>
      <c r="BN1487" s="9" t="s">
        <v>436</v>
      </c>
      <c r="BO1487" s="9" t="s">
        <v>635</v>
      </c>
      <c r="BP1487" s="17">
        <v>45245</v>
      </c>
      <c r="BQ1487" s="17" t="s">
        <v>156</v>
      </c>
      <c r="BR1487" s="17" t="s">
        <v>156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 t="s">
        <v>156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>
        <v>45097</v>
      </c>
      <c r="CD1487" s="10" t="s">
        <v>156</v>
      </c>
      <c r="CE1487" s="17" t="s">
        <v>156</v>
      </c>
      <c r="CF1487" s="17" t="s">
        <v>156</v>
      </c>
      <c r="CG1487" s="17" t="s">
        <v>156</v>
      </c>
      <c r="CH1487" s="17">
        <v>45099</v>
      </c>
      <c r="CI1487" s="16">
        <v>1200</v>
      </c>
      <c r="CJ1487" s="10" t="s">
        <v>3555</v>
      </c>
      <c r="CK1487" s="10" t="s">
        <v>230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 t="s">
        <v>156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>
        <v>45097</v>
      </c>
      <c r="CX1487" s="10" t="s">
        <v>193</v>
      </c>
      <c r="CY1487" s="17" t="s">
        <v>156</v>
      </c>
      <c r="CZ1487" s="17" t="s">
        <v>156</v>
      </c>
      <c r="DA1487" s="17" t="s">
        <v>156</v>
      </c>
      <c r="DB1487" s="17">
        <v>45099</v>
      </c>
      <c r="DC1487" s="16">
        <v>1140</v>
      </c>
      <c r="DD1487" s="10" t="s">
        <v>3556</v>
      </c>
      <c r="DE1487" s="10" t="s">
        <v>417</v>
      </c>
      <c r="DF1487" s="18" t="s">
        <v>156</v>
      </c>
      <c r="DG1487" s="17">
        <v>45132</v>
      </c>
      <c r="DH1487" s="10" t="s">
        <v>156</v>
      </c>
      <c r="DI1487" s="17" t="s">
        <v>156</v>
      </c>
      <c r="DJ1487" s="17" t="s">
        <v>156</v>
      </c>
      <c r="DK1487" s="17" t="s">
        <v>156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24</v>
      </c>
      <c r="DQ1487" s="16">
        <v>12</v>
      </c>
      <c r="DR1487" s="11">
        <v>12</v>
      </c>
      <c r="DS1487" s="16">
        <v>12</v>
      </c>
      <c r="DT1487" s="16">
        <v>0</v>
      </c>
      <c r="DU1487" s="11" t="s">
        <v>181</v>
      </c>
      <c r="DV1487" s="11" t="s">
        <v>182</v>
      </c>
      <c r="DW1487" s="27" t="s">
        <v>156</v>
      </c>
      <c r="DX1487" s="27" t="s">
        <v>156</v>
      </c>
      <c r="DY1487" s="20" t="s">
        <v>2845</v>
      </c>
      <c r="DZ1487" s="16">
        <v>7</v>
      </c>
      <c r="EA1487" s="16">
        <v>0</v>
      </c>
      <c r="EB1487" s="27" t="s">
        <v>185</v>
      </c>
      <c r="EC1487" s="27" t="s">
        <v>185</v>
      </c>
      <c r="ED1487" s="27" t="s">
        <v>182</v>
      </c>
      <c r="EE1487" s="29">
        <v>45099.334155092591</v>
      </c>
      <c r="EF1487" s="28" t="s">
        <v>1940</v>
      </c>
      <c r="EG1487" s="28" t="s">
        <v>1941</v>
      </c>
      <c r="EH1487" s="28" t="s">
        <v>190</v>
      </c>
      <c r="EI1487" s="29">
        <v>45118.403865740744</v>
      </c>
      <c r="EJ1487" s="28" t="s">
        <v>2174</v>
      </c>
      <c r="EK1487" s="28" t="s">
        <v>2175</v>
      </c>
      <c r="EL1487" s="28" t="s">
        <v>190</v>
      </c>
      <c r="EM1487" s="45" t="s">
        <v>3713</v>
      </c>
      <c r="EN1487" s="46" t="str">
        <f t="shared" si="162"/>
        <v>344H050A</v>
      </c>
      <c r="EO1487" s="47">
        <f t="shared" si="163"/>
        <v>45238</v>
      </c>
      <c r="EP1487" s="47">
        <f t="shared" si="164"/>
        <v>45097</v>
      </c>
      <c r="EQ1487" s="48" t="str">
        <f t="shared" ca="1" si="165"/>
        <v>Past</v>
      </c>
      <c r="ER1487" s="49">
        <f t="shared" si="166"/>
        <v>141</v>
      </c>
      <c r="ES1487" s="50"/>
      <c r="ET1487" s="51">
        <f t="shared" si="167"/>
        <v>141</v>
      </c>
      <c r="EU1487" s="52">
        <f t="shared" si="168"/>
        <v>160740</v>
      </c>
      <c r="EV1487" s="46"/>
      <c r="EW1487" s="23" t="s">
        <v>3714</v>
      </c>
    </row>
    <row r="1488" spans="1:153" ht="14.25" hidden="1" customHeight="1">
      <c r="A1488" s="8">
        <v>1481</v>
      </c>
      <c r="B1488" s="9" t="s">
        <v>3316</v>
      </c>
      <c r="C1488" s="10" t="s">
        <v>142</v>
      </c>
      <c r="D1488" s="10" t="s">
        <v>143</v>
      </c>
      <c r="E1488" s="10" t="s">
        <v>142</v>
      </c>
      <c r="F1488" s="9" t="s">
        <v>144</v>
      </c>
      <c r="G1488" s="10" t="s">
        <v>572</v>
      </c>
      <c r="H1488" s="9" t="s">
        <v>573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336</v>
      </c>
      <c r="S1488" s="9" t="s">
        <v>305</v>
      </c>
      <c r="T1488" s="9" t="s">
        <v>306</v>
      </c>
      <c r="U1488" s="9" t="s">
        <v>361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3369</v>
      </c>
      <c r="AA1488" s="9" t="s">
        <v>363</v>
      </c>
      <c r="AB1488" s="12" t="s">
        <v>2274</v>
      </c>
      <c r="AC1488" s="10" t="s">
        <v>3388</v>
      </c>
      <c r="AD1488" s="9" t="s">
        <v>366</v>
      </c>
      <c r="AE1488" s="13" t="s">
        <v>2306</v>
      </c>
      <c r="AF1488" s="14" t="s">
        <v>580</v>
      </c>
      <c r="AG1488" s="10" t="s">
        <v>3554</v>
      </c>
      <c r="AH1488" s="11" t="s">
        <v>368</v>
      </c>
      <c r="AI1488" s="11" t="s">
        <v>369</v>
      </c>
      <c r="AJ1488" s="10" t="s">
        <v>370</v>
      </c>
      <c r="AK1488" s="11" t="s">
        <v>369</v>
      </c>
      <c r="AL1488" s="11" t="s">
        <v>168</v>
      </c>
      <c r="AM1488" s="10" t="s">
        <v>169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2.8</v>
      </c>
      <c r="AU1488" s="10" t="s">
        <v>142</v>
      </c>
      <c r="AV1488" s="16">
        <v>3995</v>
      </c>
      <c r="AW1488" s="16">
        <v>4500</v>
      </c>
      <c r="AX1488" s="16">
        <v>0</v>
      </c>
      <c r="AY1488" s="16">
        <v>1000</v>
      </c>
      <c r="AZ1488" s="16">
        <v>0</v>
      </c>
      <c r="BA1488" s="17">
        <v>45275</v>
      </c>
      <c r="BB1488" s="30" t="s">
        <v>175</v>
      </c>
      <c r="BC1488" s="18" t="s">
        <v>156</v>
      </c>
      <c r="BD1488" s="17">
        <v>45412</v>
      </c>
      <c r="BE1488" s="17">
        <v>45473</v>
      </c>
      <c r="BF1488" s="17">
        <v>45245</v>
      </c>
      <c r="BG1488" s="10">
        <v>85678489</v>
      </c>
      <c r="BH1488" s="9" t="s">
        <v>319</v>
      </c>
      <c r="BI1488" s="19">
        <v>45261</v>
      </c>
      <c r="BJ1488" s="20">
        <v>45264</v>
      </c>
      <c r="BK1488" s="16">
        <v>0</v>
      </c>
      <c r="BL1488" s="16">
        <v>0</v>
      </c>
      <c r="BM1488" s="9" t="s">
        <v>177</v>
      </c>
      <c r="BN1488" s="9" t="s">
        <v>178</v>
      </c>
      <c r="BO1488" s="9" t="s">
        <v>156</v>
      </c>
      <c r="BP1488" s="17">
        <v>45276</v>
      </c>
      <c r="BQ1488" s="17" t="s">
        <v>156</v>
      </c>
      <c r="BR1488" s="17">
        <v>45276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>
        <v>45069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>
        <v>45086</v>
      </c>
      <c r="CD1488" s="10" t="s">
        <v>992</v>
      </c>
      <c r="CE1488" s="17" t="s">
        <v>156</v>
      </c>
      <c r="CF1488" s="17" t="s">
        <v>156</v>
      </c>
      <c r="CG1488" s="17">
        <v>45069</v>
      </c>
      <c r="CH1488" s="17" t="s">
        <v>156</v>
      </c>
      <c r="CI1488" s="16">
        <v>0</v>
      </c>
      <c r="CJ1488" s="10" t="s">
        <v>156</v>
      </c>
      <c r="CK1488" s="10" t="s">
        <v>156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>
        <v>45069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>
        <v>45090</v>
      </c>
      <c r="CX1488" s="10" t="s">
        <v>3542</v>
      </c>
      <c r="CY1488" s="17" t="s">
        <v>156</v>
      </c>
      <c r="CZ1488" s="17" t="s">
        <v>156</v>
      </c>
      <c r="DA1488" s="17">
        <v>45069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>
        <v>45097</v>
      </c>
      <c r="DH1488" s="10" t="s">
        <v>3271</v>
      </c>
      <c r="DI1488" s="17" t="s">
        <v>156</v>
      </c>
      <c r="DJ1488" s="17" t="s">
        <v>156</v>
      </c>
      <c r="DK1488" s="17">
        <v>45069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24</v>
      </c>
      <c r="DQ1488" s="16">
        <v>12</v>
      </c>
      <c r="DR1488" s="11">
        <v>12</v>
      </c>
      <c r="DS1488" s="16">
        <v>12</v>
      </c>
      <c r="DT1488" s="16">
        <v>2000</v>
      </c>
      <c r="DU1488" s="11" t="s">
        <v>181</v>
      </c>
      <c r="DV1488" s="11" t="s">
        <v>182</v>
      </c>
      <c r="DW1488" s="27" t="s">
        <v>156</v>
      </c>
      <c r="DX1488" s="27" t="s">
        <v>156</v>
      </c>
      <c r="DY1488" s="20" t="s">
        <v>395</v>
      </c>
      <c r="DZ1488" s="16">
        <v>7</v>
      </c>
      <c r="EA1488" s="16">
        <v>0</v>
      </c>
      <c r="EB1488" s="27" t="s">
        <v>185</v>
      </c>
      <c r="EC1488" s="27" t="s">
        <v>185</v>
      </c>
      <c r="ED1488" s="27" t="s">
        <v>182</v>
      </c>
      <c r="EE1488" s="29">
        <v>45070.045949074076</v>
      </c>
      <c r="EF1488" s="28" t="s">
        <v>186</v>
      </c>
      <c r="EG1488" s="28" t="s">
        <v>156</v>
      </c>
      <c r="EH1488" s="28" t="s">
        <v>187</v>
      </c>
      <c r="EI1488" s="29">
        <v>45103.535520833335</v>
      </c>
      <c r="EJ1488" s="28" t="s">
        <v>188</v>
      </c>
      <c r="EK1488" s="28" t="s">
        <v>189</v>
      </c>
      <c r="EL1488" s="28" t="s">
        <v>190</v>
      </c>
      <c r="EM1488" s="45"/>
      <c r="EN1488" s="46" t="str">
        <f t="shared" si="162"/>
        <v>344H050A</v>
      </c>
      <c r="EO1488" s="47">
        <f t="shared" si="163"/>
        <v>45269</v>
      </c>
      <c r="EP1488" s="47">
        <f t="shared" si="164"/>
        <v>45090</v>
      </c>
      <c r="EQ1488" s="48" t="str">
        <f t="shared" ca="1" si="165"/>
        <v>Past</v>
      </c>
      <c r="ER1488" s="49">
        <f t="shared" si="166"/>
        <v>179</v>
      </c>
      <c r="ES1488" s="50"/>
      <c r="ET1488" s="51">
        <f t="shared" si="167"/>
        <v>179</v>
      </c>
      <c r="EU1488" s="52">
        <f t="shared" si="168"/>
        <v>0</v>
      </c>
      <c r="EV1488" s="46"/>
    </row>
    <row r="1489" spans="1:153" ht="14.25" customHeight="1">
      <c r="A1489" s="8">
        <v>1482</v>
      </c>
      <c r="B1489" s="9" t="s">
        <v>3316</v>
      </c>
      <c r="C1489" s="10" t="s">
        <v>142</v>
      </c>
      <c r="D1489" s="10" t="s">
        <v>143</v>
      </c>
      <c r="E1489" s="10" t="s">
        <v>142</v>
      </c>
      <c r="F1489" s="9" t="s">
        <v>144</v>
      </c>
      <c r="G1489" s="10" t="s">
        <v>572</v>
      </c>
      <c r="H1489" s="9" t="s">
        <v>573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336</v>
      </c>
      <c r="S1489" s="9" t="s">
        <v>305</v>
      </c>
      <c r="T1489" s="9" t="s">
        <v>306</v>
      </c>
      <c r="U1489" s="9" t="s">
        <v>361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3369</v>
      </c>
      <c r="AA1489" s="9" t="s">
        <v>363</v>
      </c>
      <c r="AB1489" s="12" t="s">
        <v>2274</v>
      </c>
      <c r="AC1489" s="10" t="s">
        <v>3388</v>
      </c>
      <c r="AD1489" s="9" t="s">
        <v>366</v>
      </c>
      <c r="AE1489" s="13" t="s">
        <v>2306</v>
      </c>
      <c r="AF1489" s="14" t="s">
        <v>580</v>
      </c>
      <c r="AG1489" s="10" t="s">
        <v>3554</v>
      </c>
      <c r="AH1489" s="11" t="s">
        <v>368</v>
      </c>
      <c r="AI1489" s="11" t="s">
        <v>369</v>
      </c>
      <c r="AJ1489" s="10" t="s">
        <v>370</v>
      </c>
      <c r="AK1489" s="11" t="s">
        <v>369</v>
      </c>
      <c r="AL1489" s="11" t="s">
        <v>168</v>
      </c>
      <c r="AM1489" s="10" t="s">
        <v>169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2.8</v>
      </c>
      <c r="AU1489" s="10" t="s">
        <v>142</v>
      </c>
      <c r="AV1489" s="16">
        <v>3995</v>
      </c>
      <c r="AW1489" s="16">
        <v>4500</v>
      </c>
      <c r="AX1489" s="16">
        <v>0</v>
      </c>
      <c r="AY1489" s="16">
        <v>1000</v>
      </c>
      <c r="AZ1489" s="16">
        <v>0</v>
      </c>
      <c r="BA1489" s="17">
        <v>45275</v>
      </c>
      <c r="BB1489" s="30" t="s">
        <v>175</v>
      </c>
      <c r="BC1489" s="18">
        <v>45119</v>
      </c>
      <c r="BD1489" s="17">
        <v>45412</v>
      </c>
      <c r="BE1489" s="17">
        <v>45473</v>
      </c>
      <c r="BF1489" s="17">
        <v>45245</v>
      </c>
      <c r="BG1489" s="10">
        <v>85802276</v>
      </c>
      <c r="BH1489" s="9" t="s">
        <v>321</v>
      </c>
      <c r="BI1489" s="19">
        <v>45261</v>
      </c>
      <c r="BJ1489" s="20">
        <v>45264</v>
      </c>
      <c r="BK1489" s="16">
        <v>1700</v>
      </c>
      <c r="BL1489" s="16">
        <v>4760</v>
      </c>
      <c r="BM1489" s="9" t="s">
        <v>177</v>
      </c>
      <c r="BN1489" s="9" t="s">
        <v>470</v>
      </c>
      <c r="BO1489" s="9" t="s">
        <v>156</v>
      </c>
      <c r="BP1489" s="17">
        <v>45282</v>
      </c>
      <c r="BQ1489" s="17" t="s">
        <v>156</v>
      </c>
      <c r="BR1489" s="17">
        <v>45254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>
        <v>45078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>
        <v>45097</v>
      </c>
      <c r="CD1489" s="10" t="s">
        <v>156</v>
      </c>
      <c r="CE1489" s="17" t="s">
        <v>156</v>
      </c>
      <c r="CF1489" s="17" t="s">
        <v>156</v>
      </c>
      <c r="CG1489" s="17">
        <v>45078</v>
      </c>
      <c r="CH1489" s="17">
        <v>45099</v>
      </c>
      <c r="CI1489" s="16">
        <v>1400</v>
      </c>
      <c r="CJ1489" s="10" t="s">
        <v>3557</v>
      </c>
      <c r="CK1489" s="10" t="s">
        <v>230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>
        <v>45078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2717</v>
      </c>
      <c r="CY1489" s="17" t="s">
        <v>156</v>
      </c>
      <c r="CZ1489" s="17" t="s">
        <v>156</v>
      </c>
      <c r="DA1489" s="17">
        <v>45078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2099</v>
      </c>
      <c r="DI1489" s="17" t="s">
        <v>156</v>
      </c>
      <c r="DJ1489" s="17" t="s">
        <v>156</v>
      </c>
      <c r="DK1489" s="17">
        <v>45078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24</v>
      </c>
      <c r="DQ1489" s="16">
        <v>12</v>
      </c>
      <c r="DR1489" s="11">
        <v>12</v>
      </c>
      <c r="DS1489" s="16">
        <v>12</v>
      </c>
      <c r="DT1489" s="16">
        <v>0</v>
      </c>
      <c r="DU1489" s="11" t="s">
        <v>181</v>
      </c>
      <c r="DV1489" s="11" t="s">
        <v>182</v>
      </c>
      <c r="DW1489" s="27" t="s">
        <v>156</v>
      </c>
      <c r="DX1489" s="27" t="s">
        <v>156</v>
      </c>
      <c r="DY1489" s="20" t="s">
        <v>3431</v>
      </c>
      <c r="DZ1489" s="16">
        <v>7</v>
      </c>
      <c r="EA1489" s="16">
        <v>0</v>
      </c>
      <c r="EB1489" s="27" t="s">
        <v>185</v>
      </c>
      <c r="EC1489" s="27" t="s">
        <v>185</v>
      </c>
      <c r="ED1489" s="27" t="s">
        <v>182</v>
      </c>
      <c r="EE1489" s="29">
        <v>45079.063437500001</v>
      </c>
      <c r="EF1489" s="28" t="s">
        <v>186</v>
      </c>
      <c r="EG1489" s="28" t="s">
        <v>156</v>
      </c>
      <c r="EH1489" s="28" t="s">
        <v>187</v>
      </c>
      <c r="EI1489" s="29">
        <v>45103.816863425927</v>
      </c>
      <c r="EJ1489" s="28" t="s">
        <v>197</v>
      </c>
      <c r="EK1489" s="28" t="s">
        <v>156</v>
      </c>
      <c r="EL1489" s="28" t="s">
        <v>198</v>
      </c>
      <c r="EM1489" s="45" t="s">
        <v>3713</v>
      </c>
      <c r="EN1489" s="46" t="str">
        <f t="shared" si="162"/>
        <v>344H050A</v>
      </c>
      <c r="EO1489" s="47">
        <f t="shared" si="163"/>
        <v>45275</v>
      </c>
      <c r="EP1489" s="47" t="str">
        <f t="shared" si="164"/>
        <v/>
      </c>
      <c r="EQ1489" s="48" t="str">
        <f t="shared" ca="1" si="165"/>
        <v>Y</v>
      </c>
      <c r="ER1489" s="49" t="str">
        <f t="shared" si="166"/>
        <v/>
      </c>
      <c r="ES1489" s="50"/>
      <c r="ET1489" s="51" t="str">
        <f t="shared" si="167"/>
        <v/>
      </c>
      <c r="EU1489" s="52" t="str">
        <f t="shared" si="168"/>
        <v/>
      </c>
      <c r="EV1489" s="46"/>
      <c r="EW1489" s="23" t="s">
        <v>3721</v>
      </c>
    </row>
    <row r="1490" spans="1:153" ht="14.25" customHeight="1">
      <c r="A1490" s="8">
        <v>1483</v>
      </c>
      <c r="B1490" s="9" t="s">
        <v>3316</v>
      </c>
      <c r="C1490" s="10" t="s">
        <v>142</v>
      </c>
      <c r="D1490" s="10" t="s">
        <v>143</v>
      </c>
      <c r="E1490" s="10" t="s">
        <v>142</v>
      </c>
      <c r="F1490" s="9" t="s">
        <v>144</v>
      </c>
      <c r="G1490" s="10" t="s">
        <v>572</v>
      </c>
      <c r="H1490" s="9" t="s">
        <v>573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336</v>
      </c>
      <c r="S1490" s="9" t="s">
        <v>305</v>
      </c>
      <c r="T1490" s="9" t="s">
        <v>306</v>
      </c>
      <c r="U1490" s="9" t="s">
        <v>361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3369</v>
      </c>
      <c r="AA1490" s="9" t="s">
        <v>363</v>
      </c>
      <c r="AB1490" s="12" t="s">
        <v>2274</v>
      </c>
      <c r="AC1490" s="10" t="s">
        <v>3388</v>
      </c>
      <c r="AD1490" s="9" t="s">
        <v>366</v>
      </c>
      <c r="AE1490" s="13" t="s">
        <v>2306</v>
      </c>
      <c r="AF1490" s="14" t="s">
        <v>580</v>
      </c>
      <c r="AG1490" s="10" t="s">
        <v>3554</v>
      </c>
      <c r="AH1490" s="11" t="s">
        <v>368</v>
      </c>
      <c r="AI1490" s="11" t="s">
        <v>369</v>
      </c>
      <c r="AJ1490" s="10" t="s">
        <v>370</v>
      </c>
      <c r="AK1490" s="11" t="s">
        <v>369</v>
      </c>
      <c r="AL1490" s="11" t="s">
        <v>168</v>
      </c>
      <c r="AM1490" s="10" t="s">
        <v>169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2.8</v>
      </c>
      <c r="AU1490" s="10" t="s">
        <v>142</v>
      </c>
      <c r="AV1490" s="16">
        <v>3995</v>
      </c>
      <c r="AW1490" s="16">
        <v>4500</v>
      </c>
      <c r="AX1490" s="16">
        <v>0</v>
      </c>
      <c r="AY1490" s="16">
        <v>1000</v>
      </c>
      <c r="AZ1490" s="16">
        <v>0</v>
      </c>
      <c r="BA1490" s="17">
        <v>45275</v>
      </c>
      <c r="BB1490" s="30" t="s">
        <v>175</v>
      </c>
      <c r="BC1490" s="18">
        <v>45119</v>
      </c>
      <c r="BD1490" s="17">
        <v>45412</v>
      </c>
      <c r="BE1490" s="17">
        <v>45473</v>
      </c>
      <c r="BF1490" s="17">
        <v>45245</v>
      </c>
      <c r="BG1490" s="10">
        <v>86249921</v>
      </c>
      <c r="BH1490" s="9" t="s">
        <v>258</v>
      </c>
      <c r="BI1490" s="19">
        <v>45323</v>
      </c>
      <c r="BJ1490" s="20">
        <v>45341</v>
      </c>
      <c r="BK1490" s="16">
        <v>150</v>
      </c>
      <c r="BL1490" s="16">
        <v>420</v>
      </c>
      <c r="BM1490" s="9" t="s">
        <v>177</v>
      </c>
      <c r="BN1490" s="9" t="s">
        <v>470</v>
      </c>
      <c r="BO1490" s="9" t="s">
        <v>156</v>
      </c>
      <c r="BP1490" s="17">
        <v>45354</v>
      </c>
      <c r="BQ1490" s="17" t="s">
        <v>156</v>
      </c>
      <c r="BR1490" s="17">
        <v>45354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>
        <v>45118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 t="s">
        <v>156</v>
      </c>
      <c r="CD1490" s="10" t="s">
        <v>156</v>
      </c>
      <c r="CE1490" s="17" t="s">
        <v>156</v>
      </c>
      <c r="CF1490" s="17" t="s">
        <v>156</v>
      </c>
      <c r="CG1490" s="17">
        <v>45118</v>
      </c>
      <c r="CH1490" s="17" t="s">
        <v>156</v>
      </c>
      <c r="CI1490" s="16">
        <v>0</v>
      </c>
      <c r="CJ1490" s="10" t="s">
        <v>156</v>
      </c>
      <c r="CK1490" s="10" t="s">
        <v>156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>
        <v>45118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 t="s">
        <v>156</v>
      </c>
      <c r="CX1490" s="10" t="s">
        <v>193</v>
      </c>
      <c r="CY1490" s="17" t="s">
        <v>156</v>
      </c>
      <c r="CZ1490" s="17" t="s">
        <v>156</v>
      </c>
      <c r="DA1490" s="17">
        <v>45118</v>
      </c>
      <c r="DB1490" s="17" t="s">
        <v>156</v>
      </c>
      <c r="DC1490" s="16">
        <v>0</v>
      </c>
      <c r="DD1490" s="10" t="s">
        <v>156</v>
      </c>
      <c r="DE1490" s="10" t="s">
        <v>156</v>
      </c>
      <c r="DF1490" s="18" t="s">
        <v>156</v>
      </c>
      <c r="DG1490" s="17" t="s">
        <v>156</v>
      </c>
      <c r="DH1490" s="10" t="s">
        <v>156</v>
      </c>
      <c r="DI1490" s="17" t="s">
        <v>156</v>
      </c>
      <c r="DJ1490" s="17" t="s">
        <v>156</v>
      </c>
      <c r="DK1490" s="17">
        <v>45118</v>
      </c>
      <c r="DL1490" s="17" t="s">
        <v>156</v>
      </c>
      <c r="DM1490" s="16">
        <v>0</v>
      </c>
      <c r="DN1490" s="10" t="s">
        <v>156</v>
      </c>
      <c r="DO1490" s="10" t="s">
        <v>156</v>
      </c>
      <c r="DP1490" s="16">
        <v>24</v>
      </c>
      <c r="DQ1490" s="16">
        <v>12</v>
      </c>
      <c r="DR1490" s="11">
        <v>12</v>
      </c>
      <c r="DS1490" s="16">
        <v>12</v>
      </c>
      <c r="DT1490" s="16">
        <v>0</v>
      </c>
      <c r="DU1490" s="11" t="s">
        <v>182</v>
      </c>
      <c r="DV1490" s="11" t="s">
        <v>182</v>
      </c>
      <c r="DW1490" s="27" t="s">
        <v>156</v>
      </c>
      <c r="DX1490" s="27" t="s">
        <v>156</v>
      </c>
      <c r="DY1490" s="20" t="s">
        <v>3558</v>
      </c>
      <c r="DZ1490" s="16">
        <v>7</v>
      </c>
      <c r="EA1490" s="16">
        <v>0</v>
      </c>
      <c r="EB1490" s="27" t="s">
        <v>185</v>
      </c>
      <c r="EC1490" s="27" t="s">
        <v>185</v>
      </c>
      <c r="ED1490" s="27" t="s">
        <v>182</v>
      </c>
      <c r="EE1490" s="29">
        <v>45118.979675925926</v>
      </c>
      <c r="EF1490" s="28" t="s">
        <v>186</v>
      </c>
      <c r="EG1490" s="28" t="s">
        <v>156</v>
      </c>
      <c r="EH1490" s="28" t="s">
        <v>187</v>
      </c>
      <c r="EI1490" s="29">
        <v>45118.979675925926</v>
      </c>
      <c r="EJ1490" s="28" t="s">
        <v>186</v>
      </c>
      <c r="EK1490" s="28" t="s">
        <v>156</v>
      </c>
      <c r="EL1490" s="28" t="s">
        <v>187</v>
      </c>
      <c r="EM1490" s="45" t="s">
        <v>3713</v>
      </c>
      <c r="EN1490" s="46" t="str">
        <f t="shared" si="162"/>
        <v>344H050A</v>
      </c>
      <c r="EO1490" s="47">
        <f t="shared" si="163"/>
        <v>45347</v>
      </c>
      <c r="EP1490" s="47" t="str">
        <f t="shared" si="164"/>
        <v/>
      </c>
      <c r="EQ1490" s="48" t="str">
        <f t="shared" ca="1" si="165"/>
        <v>Y</v>
      </c>
      <c r="ER1490" s="49" t="str">
        <f t="shared" si="166"/>
        <v/>
      </c>
      <c r="ES1490" s="50"/>
      <c r="ET1490" s="51" t="str">
        <f t="shared" si="167"/>
        <v/>
      </c>
      <c r="EU1490" s="52" t="str">
        <f t="shared" si="168"/>
        <v/>
      </c>
      <c r="EV1490" s="46"/>
      <c r="EW1490" s="23" t="s">
        <v>3721</v>
      </c>
    </row>
    <row r="1491" spans="1:153" ht="14.25" hidden="1" customHeight="1">
      <c r="A1491" s="8">
        <v>1484</v>
      </c>
      <c r="B1491" s="9" t="s">
        <v>3316</v>
      </c>
      <c r="C1491" s="10" t="s">
        <v>142</v>
      </c>
      <c r="D1491" s="10" t="s">
        <v>143</v>
      </c>
      <c r="E1491" s="10" t="s">
        <v>142</v>
      </c>
      <c r="F1491" s="9" t="s">
        <v>144</v>
      </c>
      <c r="G1491" s="10" t="s">
        <v>572</v>
      </c>
      <c r="H1491" s="9" t="s">
        <v>573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336</v>
      </c>
      <c r="S1491" s="9" t="s">
        <v>305</v>
      </c>
      <c r="T1491" s="9" t="s">
        <v>306</v>
      </c>
      <c r="U1491" s="9" t="s">
        <v>361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3369</v>
      </c>
      <c r="AA1491" s="9" t="s">
        <v>363</v>
      </c>
      <c r="AB1491" s="12" t="s">
        <v>2274</v>
      </c>
      <c r="AC1491" s="10" t="s">
        <v>3388</v>
      </c>
      <c r="AD1491" s="9" t="s">
        <v>366</v>
      </c>
      <c r="AE1491" s="13" t="s">
        <v>2306</v>
      </c>
      <c r="AF1491" s="14" t="s">
        <v>580</v>
      </c>
      <c r="AG1491" s="10" t="s">
        <v>3554</v>
      </c>
      <c r="AH1491" s="11" t="s">
        <v>368</v>
      </c>
      <c r="AI1491" s="11" t="s">
        <v>369</v>
      </c>
      <c r="AJ1491" s="10" t="s">
        <v>370</v>
      </c>
      <c r="AK1491" s="11" t="s">
        <v>369</v>
      </c>
      <c r="AL1491" s="11" t="s">
        <v>168</v>
      </c>
      <c r="AM1491" s="10" t="s">
        <v>169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2.8</v>
      </c>
      <c r="AU1491" s="10" t="s">
        <v>142</v>
      </c>
      <c r="AV1491" s="16">
        <v>3995</v>
      </c>
      <c r="AW1491" s="16">
        <v>4500</v>
      </c>
      <c r="AX1491" s="16">
        <v>0</v>
      </c>
      <c r="AY1491" s="16">
        <v>1000</v>
      </c>
      <c r="AZ1491" s="16">
        <v>0</v>
      </c>
      <c r="BA1491" s="17">
        <v>45275</v>
      </c>
      <c r="BB1491" s="30" t="s">
        <v>246</v>
      </c>
      <c r="BC1491" s="18" t="s">
        <v>156</v>
      </c>
      <c r="BD1491" s="17">
        <v>45412</v>
      </c>
      <c r="BE1491" s="17">
        <v>45473</v>
      </c>
      <c r="BF1491" s="17">
        <v>45245</v>
      </c>
      <c r="BG1491" s="10">
        <v>86249922</v>
      </c>
      <c r="BH1491" s="9" t="s">
        <v>303</v>
      </c>
      <c r="BI1491" s="19">
        <v>45352</v>
      </c>
      <c r="BJ1491" s="20">
        <v>45355</v>
      </c>
      <c r="BK1491" s="16">
        <v>230</v>
      </c>
      <c r="BL1491" s="16">
        <v>644</v>
      </c>
      <c r="BM1491" s="9" t="s">
        <v>177</v>
      </c>
      <c r="BN1491" s="9" t="s">
        <v>226</v>
      </c>
      <c r="BO1491" s="9" t="s">
        <v>156</v>
      </c>
      <c r="BP1491" s="17">
        <v>45368</v>
      </c>
      <c r="BQ1491" s="17" t="s">
        <v>156</v>
      </c>
      <c r="BR1491" s="17">
        <v>45368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>
        <v>45118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 t="s">
        <v>156</v>
      </c>
      <c r="CD1491" s="10" t="s">
        <v>156</v>
      </c>
      <c r="CE1491" s="17" t="s">
        <v>156</v>
      </c>
      <c r="CF1491" s="17" t="s">
        <v>156</v>
      </c>
      <c r="CG1491" s="17">
        <v>45118</v>
      </c>
      <c r="CH1491" s="17" t="s">
        <v>156</v>
      </c>
      <c r="CI1491" s="16">
        <v>0</v>
      </c>
      <c r="CJ1491" s="10" t="s">
        <v>156</v>
      </c>
      <c r="CK1491" s="10" t="s">
        <v>156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>
        <v>45118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 t="s">
        <v>156</v>
      </c>
      <c r="CX1491" s="10" t="s">
        <v>193</v>
      </c>
      <c r="CY1491" s="17" t="s">
        <v>156</v>
      </c>
      <c r="CZ1491" s="17" t="s">
        <v>156</v>
      </c>
      <c r="DA1491" s="17">
        <v>45118</v>
      </c>
      <c r="DB1491" s="17" t="s">
        <v>156</v>
      </c>
      <c r="DC1491" s="16">
        <v>0</v>
      </c>
      <c r="DD1491" s="10" t="s">
        <v>156</v>
      </c>
      <c r="DE1491" s="10" t="s">
        <v>156</v>
      </c>
      <c r="DF1491" s="18" t="s">
        <v>156</v>
      </c>
      <c r="DG1491" s="17" t="s">
        <v>156</v>
      </c>
      <c r="DH1491" s="10" t="s">
        <v>156</v>
      </c>
      <c r="DI1491" s="17" t="s">
        <v>156</v>
      </c>
      <c r="DJ1491" s="17" t="s">
        <v>156</v>
      </c>
      <c r="DK1491" s="17">
        <v>45118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24</v>
      </c>
      <c r="DQ1491" s="16">
        <v>12</v>
      </c>
      <c r="DR1491" s="11">
        <v>12</v>
      </c>
      <c r="DS1491" s="16">
        <v>12</v>
      </c>
      <c r="DT1491" s="16">
        <v>0</v>
      </c>
      <c r="DU1491" s="11" t="s">
        <v>182</v>
      </c>
      <c r="DV1491" s="11" t="s">
        <v>182</v>
      </c>
      <c r="DW1491" s="27" t="s">
        <v>156</v>
      </c>
      <c r="DX1491" s="27" t="s">
        <v>156</v>
      </c>
      <c r="DY1491" s="20" t="s">
        <v>3364</v>
      </c>
      <c r="DZ1491" s="16">
        <v>7</v>
      </c>
      <c r="EA1491" s="16">
        <v>0</v>
      </c>
      <c r="EB1491" s="27" t="s">
        <v>185</v>
      </c>
      <c r="EC1491" s="27" t="s">
        <v>185</v>
      </c>
      <c r="ED1491" s="27" t="s">
        <v>182</v>
      </c>
      <c r="EE1491" s="29">
        <v>45118.979675925926</v>
      </c>
      <c r="EF1491" s="28" t="s">
        <v>186</v>
      </c>
      <c r="EG1491" s="28" t="s">
        <v>156</v>
      </c>
      <c r="EH1491" s="28" t="s">
        <v>187</v>
      </c>
      <c r="EI1491" s="29">
        <v>45118.979675925926</v>
      </c>
      <c r="EJ1491" s="28" t="s">
        <v>186</v>
      </c>
      <c r="EK1491" s="28" t="s">
        <v>156</v>
      </c>
      <c r="EL1491" s="28" t="s">
        <v>187</v>
      </c>
      <c r="EM1491" s="45"/>
      <c r="EN1491" s="46" t="str">
        <f t="shared" si="162"/>
        <v>344H050A</v>
      </c>
      <c r="EO1491" s="47">
        <f t="shared" si="163"/>
        <v>45361</v>
      </c>
      <c r="EP1491" s="47" t="str">
        <f t="shared" si="164"/>
        <v/>
      </c>
      <c r="EQ1491" s="48" t="str">
        <f t="shared" ca="1" si="165"/>
        <v>Y</v>
      </c>
      <c r="ER1491" s="49" t="str">
        <f t="shared" si="166"/>
        <v/>
      </c>
      <c r="ES1491" s="50"/>
      <c r="ET1491" s="51" t="str">
        <f t="shared" si="167"/>
        <v/>
      </c>
      <c r="EU1491" s="52" t="str">
        <f t="shared" si="168"/>
        <v/>
      </c>
      <c r="EV1491" s="46"/>
      <c r="EW1491" s="23" t="s">
        <v>3717</v>
      </c>
    </row>
    <row r="1492" spans="1:153" ht="14.25" hidden="1" customHeight="1">
      <c r="A1492" s="8">
        <v>1485</v>
      </c>
      <c r="B1492" s="9" t="s">
        <v>3316</v>
      </c>
      <c r="C1492" s="10" t="s">
        <v>142</v>
      </c>
      <c r="D1492" s="10" t="s">
        <v>143</v>
      </c>
      <c r="E1492" s="10" t="s">
        <v>142</v>
      </c>
      <c r="F1492" s="9" t="s">
        <v>144</v>
      </c>
      <c r="G1492" s="10" t="s">
        <v>572</v>
      </c>
      <c r="H1492" s="9" t="s">
        <v>573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336</v>
      </c>
      <c r="S1492" s="9" t="s">
        <v>305</v>
      </c>
      <c r="T1492" s="9" t="s">
        <v>306</v>
      </c>
      <c r="U1492" s="9" t="s">
        <v>361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3369</v>
      </c>
      <c r="AA1492" s="9" t="s">
        <v>363</v>
      </c>
      <c r="AB1492" s="12" t="s">
        <v>2274</v>
      </c>
      <c r="AC1492" s="10" t="s">
        <v>3388</v>
      </c>
      <c r="AD1492" s="9" t="s">
        <v>366</v>
      </c>
      <c r="AE1492" s="13" t="s">
        <v>2306</v>
      </c>
      <c r="AF1492" s="14" t="s">
        <v>580</v>
      </c>
      <c r="AG1492" s="10" t="s">
        <v>3554</v>
      </c>
      <c r="AH1492" s="11" t="s">
        <v>368</v>
      </c>
      <c r="AI1492" s="11" t="s">
        <v>369</v>
      </c>
      <c r="AJ1492" s="10" t="s">
        <v>370</v>
      </c>
      <c r="AK1492" s="11" t="s">
        <v>369</v>
      </c>
      <c r="AL1492" s="11" t="s">
        <v>168</v>
      </c>
      <c r="AM1492" s="10" t="s">
        <v>169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2.8</v>
      </c>
      <c r="AU1492" s="10" t="s">
        <v>142</v>
      </c>
      <c r="AV1492" s="16">
        <v>3995</v>
      </c>
      <c r="AW1492" s="16">
        <v>4500</v>
      </c>
      <c r="AX1492" s="16">
        <v>0</v>
      </c>
      <c r="AY1492" s="16">
        <v>1000</v>
      </c>
      <c r="AZ1492" s="16">
        <v>0</v>
      </c>
      <c r="BA1492" s="17">
        <v>45275</v>
      </c>
      <c r="BB1492" s="30" t="s">
        <v>246</v>
      </c>
      <c r="BC1492" s="18" t="s">
        <v>156</v>
      </c>
      <c r="BD1492" s="17">
        <v>45412</v>
      </c>
      <c r="BE1492" s="17">
        <v>45473</v>
      </c>
      <c r="BF1492" s="17">
        <v>45245</v>
      </c>
      <c r="BG1492" s="10">
        <v>86249923</v>
      </c>
      <c r="BH1492" s="9" t="s">
        <v>247</v>
      </c>
      <c r="BI1492" s="19">
        <v>45352</v>
      </c>
      <c r="BJ1492" s="20">
        <v>45369</v>
      </c>
      <c r="BK1492" s="16">
        <v>270</v>
      </c>
      <c r="BL1492" s="16">
        <v>756</v>
      </c>
      <c r="BM1492" s="9" t="s">
        <v>177</v>
      </c>
      <c r="BN1492" s="9" t="s">
        <v>226</v>
      </c>
      <c r="BO1492" s="9" t="s">
        <v>156</v>
      </c>
      <c r="BP1492" s="17">
        <v>45382</v>
      </c>
      <c r="BQ1492" s="17" t="s">
        <v>156</v>
      </c>
      <c r="BR1492" s="17">
        <v>45382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45118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 t="s">
        <v>156</v>
      </c>
      <c r="CD1492" s="10" t="s">
        <v>156</v>
      </c>
      <c r="CE1492" s="17" t="s">
        <v>156</v>
      </c>
      <c r="CF1492" s="17" t="s">
        <v>156</v>
      </c>
      <c r="CG1492" s="17">
        <v>45118</v>
      </c>
      <c r="CH1492" s="17" t="s">
        <v>156</v>
      </c>
      <c r="CI1492" s="16">
        <v>0</v>
      </c>
      <c r="CJ1492" s="10" t="s">
        <v>156</v>
      </c>
      <c r="CK1492" s="10" t="s">
        <v>156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45118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 t="s">
        <v>156</v>
      </c>
      <c r="CX1492" s="10" t="s">
        <v>193</v>
      </c>
      <c r="CY1492" s="17" t="s">
        <v>156</v>
      </c>
      <c r="CZ1492" s="17" t="s">
        <v>156</v>
      </c>
      <c r="DA1492" s="17">
        <v>45118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 t="s">
        <v>156</v>
      </c>
      <c r="DH1492" s="10" t="s">
        <v>156</v>
      </c>
      <c r="DI1492" s="17" t="s">
        <v>156</v>
      </c>
      <c r="DJ1492" s="17" t="s">
        <v>156</v>
      </c>
      <c r="DK1492" s="17">
        <v>45118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24</v>
      </c>
      <c r="DQ1492" s="16">
        <v>12</v>
      </c>
      <c r="DR1492" s="11">
        <v>12</v>
      </c>
      <c r="DS1492" s="16">
        <v>12</v>
      </c>
      <c r="DT1492" s="16">
        <v>0</v>
      </c>
      <c r="DU1492" s="11" t="s">
        <v>182</v>
      </c>
      <c r="DV1492" s="11" t="s">
        <v>182</v>
      </c>
      <c r="DW1492" s="27" t="s">
        <v>156</v>
      </c>
      <c r="DX1492" s="27" t="s">
        <v>156</v>
      </c>
      <c r="DY1492" s="20" t="s">
        <v>3559</v>
      </c>
      <c r="DZ1492" s="16">
        <v>7</v>
      </c>
      <c r="EA1492" s="16">
        <v>0</v>
      </c>
      <c r="EB1492" s="27" t="s">
        <v>185</v>
      </c>
      <c r="EC1492" s="27" t="s">
        <v>185</v>
      </c>
      <c r="ED1492" s="27" t="s">
        <v>182</v>
      </c>
      <c r="EE1492" s="29">
        <v>45118.979675925926</v>
      </c>
      <c r="EF1492" s="28" t="s">
        <v>186</v>
      </c>
      <c r="EG1492" s="28" t="s">
        <v>156</v>
      </c>
      <c r="EH1492" s="28" t="s">
        <v>187</v>
      </c>
      <c r="EI1492" s="29">
        <v>45118.979675925926</v>
      </c>
      <c r="EJ1492" s="28" t="s">
        <v>186</v>
      </c>
      <c r="EK1492" s="28" t="s">
        <v>156</v>
      </c>
      <c r="EL1492" s="28" t="s">
        <v>187</v>
      </c>
      <c r="EM1492" s="45"/>
      <c r="EN1492" s="46" t="str">
        <f t="shared" si="162"/>
        <v>344H050A</v>
      </c>
      <c r="EO1492" s="47">
        <f t="shared" si="163"/>
        <v>45375</v>
      </c>
      <c r="EP1492" s="47" t="str">
        <f t="shared" si="164"/>
        <v/>
      </c>
      <c r="EQ1492" s="48" t="str">
        <f t="shared" ca="1" si="165"/>
        <v>Y</v>
      </c>
      <c r="ER1492" s="49" t="str">
        <f t="shared" si="166"/>
        <v/>
      </c>
      <c r="ES1492" s="50"/>
      <c r="ET1492" s="51" t="str">
        <f t="shared" si="167"/>
        <v/>
      </c>
      <c r="EU1492" s="52" t="str">
        <f t="shared" si="168"/>
        <v/>
      </c>
      <c r="EV1492" s="46"/>
      <c r="EW1492" s="23" t="s">
        <v>3717</v>
      </c>
    </row>
    <row r="1493" spans="1:153" ht="14.25" customHeight="1">
      <c r="A1493" s="8">
        <v>1486</v>
      </c>
      <c r="B1493" s="9" t="s">
        <v>3316</v>
      </c>
      <c r="C1493" s="10" t="s">
        <v>142</v>
      </c>
      <c r="D1493" s="10" t="s">
        <v>143</v>
      </c>
      <c r="E1493" s="10" t="s">
        <v>142</v>
      </c>
      <c r="F1493" s="9" t="s">
        <v>144</v>
      </c>
      <c r="G1493" s="10" t="s">
        <v>572</v>
      </c>
      <c r="H1493" s="9" t="s">
        <v>573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336</v>
      </c>
      <c r="S1493" s="9" t="s">
        <v>305</v>
      </c>
      <c r="T1493" s="9" t="s">
        <v>306</v>
      </c>
      <c r="U1493" s="9" t="s">
        <v>361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3369</v>
      </c>
      <c r="AA1493" s="9" t="s">
        <v>363</v>
      </c>
      <c r="AB1493" s="12" t="s">
        <v>2274</v>
      </c>
      <c r="AC1493" s="10" t="s">
        <v>3388</v>
      </c>
      <c r="AD1493" s="9" t="s">
        <v>366</v>
      </c>
      <c r="AE1493" s="13" t="s">
        <v>2306</v>
      </c>
      <c r="AF1493" s="14" t="s">
        <v>580</v>
      </c>
      <c r="AG1493" s="10" t="s">
        <v>3560</v>
      </c>
      <c r="AH1493" s="11" t="s">
        <v>374</v>
      </c>
      <c r="AI1493" s="11" t="s">
        <v>375</v>
      </c>
      <c r="AJ1493" s="10" t="s">
        <v>376</v>
      </c>
      <c r="AK1493" s="11" t="s">
        <v>375</v>
      </c>
      <c r="AL1493" s="11" t="s">
        <v>168</v>
      </c>
      <c r="AM1493" s="10" t="s">
        <v>169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2.8</v>
      </c>
      <c r="AU1493" s="10" t="s">
        <v>206</v>
      </c>
      <c r="AV1493" s="16">
        <v>2550</v>
      </c>
      <c r="AW1493" s="16">
        <v>3000</v>
      </c>
      <c r="AX1493" s="16">
        <v>0</v>
      </c>
      <c r="AY1493" s="16">
        <v>0</v>
      </c>
      <c r="AZ1493" s="16">
        <v>0</v>
      </c>
      <c r="BA1493" s="17">
        <v>45275</v>
      </c>
      <c r="BB1493" s="30" t="s">
        <v>175</v>
      </c>
      <c r="BC1493" s="18">
        <v>45119</v>
      </c>
      <c r="BD1493" s="17">
        <v>45412</v>
      </c>
      <c r="BE1493" s="17">
        <v>45473</v>
      </c>
      <c r="BF1493" s="17">
        <v>45245</v>
      </c>
      <c r="BG1493" s="10">
        <v>85868980</v>
      </c>
      <c r="BH1493" s="9" t="s">
        <v>414</v>
      </c>
      <c r="BI1493" s="19">
        <v>45170</v>
      </c>
      <c r="BJ1493" s="20">
        <v>45173</v>
      </c>
      <c r="BK1493" s="16">
        <v>480</v>
      </c>
      <c r="BL1493" s="16">
        <v>1344</v>
      </c>
      <c r="BM1493" s="9" t="s">
        <v>177</v>
      </c>
      <c r="BN1493" s="9" t="s">
        <v>436</v>
      </c>
      <c r="BO1493" s="9" t="s">
        <v>635</v>
      </c>
      <c r="BP1493" s="17">
        <v>45245</v>
      </c>
      <c r="BQ1493" s="17" t="s">
        <v>156</v>
      </c>
      <c r="BR1493" s="17" t="s">
        <v>156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 t="s">
        <v>156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>
        <v>45097</v>
      </c>
      <c r="CD1493" s="10" t="s">
        <v>156</v>
      </c>
      <c r="CE1493" s="17" t="s">
        <v>156</v>
      </c>
      <c r="CF1493" s="17" t="s">
        <v>156</v>
      </c>
      <c r="CG1493" s="17" t="s">
        <v>156</v>
      </c>
      <c r="CH1493" s="17">
        <v>45097</v>
      </c>
      <c r="CI1493" s="16">
        <v>540</v>
      </c>
      <c r="CJ1493" s="10" t="s">
        <v>3561</v>
      </c>
      <c r="CK1493" s="10" t="s">
        <v>230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 t="s">
        <v>156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>
        <v>45097</v>
      </c>
      <c r="CX1493" s="10" t="s">
        <v>2127</v>
      </c>
      <c r="CY1493" s="17" t="s">
        <v>156</v>
      </c>
      <c r="CZ1493" s="17" t="s">
        <v>156</v>
      </c>
      <c r="DA1493" s="17" t="s">
        <v>156</v>
      </c>
      <c r="DB1493" s="17">
        <v>45097</v>
      </c>
      <c r="DC1493" s="16">
        <v>480</v>
      </c>
      <c r="DD1493" s="10" t="s">
        <v>3562</v>
      </c>
      <c r="DE1493" s="10" t="s">
        <v>417</v>
      </c>
      <c r="DF1493" s="18" t="s">
        <v>156</v>
      </c>
      <c r="DG1493" s="17">
        <v>45132</v>
      </c>
      <c r="DH1493" s="10" t="s">
        <v>156</v>
      </c>
      <c r="DI1493" s="17" t="s">
        <v>156</v>
      </c>
      <c r="DJ1493" s="17" t="s">
        <v>156</v>
      </c>
      <c r="DK1493" s="17" t="s">
        <v>156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24</v>
      </c>
      <c r="DQ1493" s="16">
        <v>12</v>
      </c>
      <c r="DR1493" s="11">
        <v>12</v>
      </c>
      <c r="DS1493" s="16">
        <v>12</v>
      </c>
      <c r="DT1493" s="16">
        <v>0</v>
      </c>
      <c r="DU1493" s="11" t="s">
        <v>181</v>
      </c>
      <c r="DV1493" s="11" t="s">
        <v>182</v>
      </c>
      <c r="DW1493" s="27" t="s">
        <v>156</v>
      </c>
      <c r="DX1493" s="27" t="s">
        <v>156</v>
      </c>
      <c r="DY1493" s="20" t="s">
        <v>2845</v>
      </c>
      <c r="DZ1493" s="16">
        <v>7</v>
      </c>
      <c r="EA1493" s="16">
        <v>0</v>
      </c>
      <c r="EB1493" s="27" t="s">
        <v>185</v>
      </c>
      <c r="EC1493" s="27" t="s">
        <v>185</v>
      </c>
      <c r="ED1493" s="27" t="s">
        <v>182</v>
      </c>
      <c r="EE1493" s="29">
        <v>45085.188067129631</v>
      </c>
      <c r="EF1493" s="28" t="s">
        <v>195</v>
      </c>
      <c r="EG1493" s="28" t="s">
        <v>196</v>
      </c>
      <c r="EH1493" s="28" t="s">
        <v>190</v>
      </c>
      <c r="EI1493" s="29">
        <v>45118.403865740744</v>
      </c>
      <c r="EJ1493" s="28" t="s">
        <v>2174</v>
      </c>
      <c r="EK1493" s="28" t="s">
        <v>2175</v>
      </c>
      <c r="EL1493" s="28" t="s">
        <v>190</v>
      </c>
      <c r="EM1493" s="45" t="s">
        <v>3713</v>
      </c>
      <c r="EN1493" s="46" t="str">
        <f t="shared" si="162"/>
        <v>344H050B</v>
      </c>
      <c r="EO1493" s="47">
        <f t="shared" si="163"/>
        <v>45238</v>
      </c>
      <c r="EP1493" s="47">
        <f t="shared" si="164"/>
        <v>45097</v>
      </c>
      <c r="EQ1493" s="48" t="str">
        <f t="shared" ca="1" si="165"/>
        <v>Past</v>
      </c>
      <c r="ER1493" s="49">
        <f t="shared" si="166"/>
        <v>141</v>
      </c>
      <c r="ES1493" s="50"/>
      <c r="ET1493" s="51">
        <f t="shared" si="167"/>
        <v>141</v>
      </c>
      <c r="EU1493" s="52">
        <f t="shared" si="168"/>
        <v>67680</v>
      </c>
      <c r="EV1493" s="46"/>
      <c r="EW1493" s="23" t="s">
        <v>3714</v>
      </c>
    </row>
    <row r="1494" spans="1:153" ht="14.25" hidden="1" customHeight="1">
      <c r="A1494" s="8">
        <v>1487</v>
      </c>
      <c r="B1494" s="9" t="s">
        <v>3316</v>
      </c>
      <c r="C1494" s="10" t="s">
        <v>142</v>
      </c>
      <c r="D1494" s="10" t="s">
        <v>143</v>
      </c>
      <c r="E1494" s="10" t="s">
        <v>142</v>
      </c>
      <c r="F1494" s="9" t="s">
        <v>144</v>
      </c>
      <c r="G1494" s="10" t="s">
        <v>572</v>
      </c>
      <c r="H1494" s="9" t="s">
        <v>573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336</v>
      </c>
      <c r="S1494" s="9" t="s">
        <v>305</v>
      </c>
      <c r="T1494" s="9" t="s">
        <v>306</v>
      </c>
      <c r="U1494" s="9" t="s">
        <v>361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3369</v>
      </c>
      <c r="AA1494" s="9" t="s">
        <v>363</v>
      </c>
      <c r="AB1494" s="12" t="s">
        <v>2274</v>
      </c>
      <c r="AC1494" s="10" t="s">
        <v>3388</v>
      </c>
      <c r="AD1494" s="9" t="s">
        <v>366</v>
      </c>
      <c r="AE1494" s="13" t="s">
        <v>2306</v>
      </c>
      <c r="AF1494" s="14" t="s">
        <v>580</v>
      </c>
      <c r="AG1494" s="10" t="s">
        <v>3560</v>
      </c>
      <c r="AH1494" s="11" t="s">
        <v>374</v>
      </c>
      <c r="AI1494" s="11" t="s">
        <v>375</v>
      </c>
      <c r="AJ1494" s="10" t="s">
        <v>376</v>
      </c>
      <c r="AK1494" s="11" t="s">
        <v>375</v>
      </c>
      <c r="AL1494" s="11" t="s">
        <v>168</v>
      </c>
      <c r="AM1494" s="10" t="s">
        <v>169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2.8</v>
      </c>
      <c r="AU1494" s="10" t="s">
        <v>206</v>
      </c>
      <c r="AV1494" s="16">
        <v>2550</v>
      </c>
      <c r="AW1494" s="16">
        <v>3000</v>
      </c>
      <c r="AX1494" s="16">
        <v>0</v>
      </c>
      <c r="AY1494" s="16">
        <v>0</v>
      </c>
      <c r="AZ1494" s="16">
        <v>0</v>
      </c>
      <c r="BA1494" s="17">
        <v>45275</v>
      </c>
      <c r="BB1494" s="30" t="s">
        <v>175</v>
      </c>
      <c r="BC1494" s="18" t="s">
        <v>156</v>
      </c>
      <c r="BD1494" s="17">
        <v>45412</v>
      </c>
      <c r="BE1494" s="17">
        <v>45473</v>
      </c>
      <c r="BF1494" s="17">
        <v>45245</v>
      </c>
      <c r="BG1494" s="10">
        <v>85868997</v>
      </c>
      <c r="BH1494" s="9" t="s">
        <v>319</v>
      </c>
      <c r="BI1494" s="19">
        <v>45261</v>
      </c>
      <c r="BJ1494" s="20">
        <v>45264</v>
      </c>
      <c r="BK1494" s="16">
        <v>0</v>
      </c>
      <c r="BL1494" s="16">
        <v>0</v>
      </c>
      <c r="BM1494" s="9" t="s">
        <v>177</v>
      </c>
      <c r="BN1494" s="9" t="s">
        <v>178</v>
      </c>
      <c r="BO1494" s="9" t="s">
        <v>156</v>
      </c>
      <c r="BP1494" s="17">
        <v>45276</v>
      </c>
      <c r="BQ1494" s="17" t="s">
        <v>156</v>
      </c>
      <c r="BR1494" s="17" t="s">
        <v>156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 t="s">
        <v>156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>
        <v>45076</v>
      </c>
      <c r="CD1494" s="10" t="s">
        <v>156</v>
      </c>
      <c r="CE1494" s="17" t="s">
        <v>156</v>
      </c>
      <c r="CF1494" s="17" t="s">
        <v>156</v>
      </c>
      <c r="CG1494" s="17" t="s">
        <v>156</v>
      </c>
      <c r="CH1494" s="17" t="s">
        <v>156</v>
      </c>
      <c r="CI1494" s="16">
        <v>0</v>
      </c>
      <c r="CJ1494" s="10" t="s">
        <v>156</v>
      </c>
      <c r="CK1494" s="10" t="s">
        <v>156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 t="s">
        <v>156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>
        <v>45090</v>
      </c>
      <c r="CX1494" s="10" t="s">
        <v>193</v>
      </c>
      <c r="CY1494" s="17" t="s">
        <v>156</v>
      </c>
      <c r="CZ1494" s="17" t="s">
        <v>156</v>
      </c>
      <c r="DA1494" s="17" t="s">
        <v>156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>
        <v>45097</v>
      </c>
      <c r="DH1494" s="10" t="s">
        <v>156</v>
      </c>
      <c r="DI1494" s="17" t="s">
        <v>156</v>
      </c>
      <c r="DJ1494" s="17" t="s">
        <v>156</v>
      </c>
      <c r="DK1494" s="17" t="s">
        <v>156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24</v>
      </c>
      <c r="DQ1494" s="16">
        <v>12</v>
      </c>
      <c r="DR1494" s="11">
        <v>12</v>
      </c>
      <c r="DS1494" s="16">
        <v>12</v>
      </c>
      <c r="DT1494" s="16">
        <v>0</v>
      </c>
      <c r="DU1494" s="11" t="s">
        <v>181</v>
      </c>
      <c r="DV1494" s="11" t="s">
        <v>182</v>
      </c>
      <c r="DW1494" s="27" t="s">
        <v>156</v>
      </c>
      <c r="DX1494" s="27" t="s">
        <v>156</v>
      </c>
      <c r="DY1494" s="20" t="s">
        <v>395</v>
      </c>
      <c r="DZ1494" s="16">
        <v>7</v>
      </c>
      <c r="EA1494" s="16">
        <v>0</v>
      </c>
      <c r="EB1494" s="27" t="s">
        <v>185</v>
      </c>
      <c r="EC1494" s="27" t="s">
        <v>185</v>
      </c>
      <c r="ED1494" s="27" t="s">
        <v>182</v>
      </c>
      <c r="EE1494" s="29">
        <v>45085.189027777778</v>
      </c>
      <c r="EF1494" s="28" t="s">
        <v>188</v>
      </c>
      <c r="EG1494" s="28" t="s">
        <v>189</v>
      </c>
      <c r="EH1494" s="28" t="s">
        <v>190</v>
      </c>
      <c r="EI1494" s="29">
        <v>45103.535520833335</v>
      </c>
      <c r="EJ1494" s="28" t="s">
        <v>188</v>
      </c>
      <c r="EK1494" s="28" t="s">
        <v>189</v>
      </c>
      <c r="EL1494" s="28" t="s">
        <v>190</v>
      </c>
      <c r="EM1494" s="45"/>
      <c r="EN1494" s="46" t="str">
        <f t="shared" si="162"/>
        <v>344H050B</v>
      </c>
      <c r="EO1494" s="47">
        <f t="shared" si="163"/>
        <v>45269</v>
      </c>
      <c r="EP1494" s="47">
        <f t="shared" si="164"/>
        <v>45090</v>
      </c>
      <c r="EQ1494" s="48" t="str">
        <f t="shared" ca="1" si="165"/>
        <v>Past</v>
      </c>
      <c r="ER1494" s="49">
        <f t="shared" si="166"/>
        <v>179</v>
      </c>
      <c r="ES1494" s="50"/>
      <c r="ET1494" s="51">
        <f t="shared" si="167"/>
        <v>179</v>
      </c>
      <c r="EU1494" s="52">
        <f t="shared" si="168"/>
        <v>0</v>
      </c>
      <c r="EV1494" s="46"/>
    </row>
    <row r="1495" spans="1:153" ht="14.25" customHeight="1">
      <c r="A1495" s="8">
        <v>1488</v>
      </c>
      <c r="B1495" s="9" t="s">
        <v>3316</v>
      </c>
      <c r="C1495" s="10" t="s">
        <v>142</v>
      </c>
      <c r="D1495" s="10" t="s">
        <v>143</v>
      </c>
      <c r="E1495" s="10" t="s">
        <v>142</v>
      </c>
      <c r="F1495" s="9" t="s">
        <v>144</v>
      </c>
      <c r="G1495" s="10" t="s">
        <v>572</v>
      </c>
      <c r="H1495" s="9" t="s">
        <v>573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336</v>
      </c>
      <c r="S1495" s="9" t="s">
        <v>305</v>
      </c>
      <c r="T1495" s="9" t="s">
        <v>306</v>
      </c>
      <c r="U1495" s="9" t="s">
        <v>361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3369</v>
      </c>
      <c r="AA1495" s="9" t="s">
        <v>363</v>
      </c>
      <c r="AB1495" s="12" t="s">
        <v>2274</v>
      </c>
      <c r="AC1495" s="10" t="s">
        <v>3388</v>
      </c>
      <c r="AD1495" s="9" t="s">
        <v>366</v>
      </c>
      <c r="AE1495" s="13" t="s">
        <v>2306</v>
      </c>
      <c r="AF1495" s="14" t="s">
        <v>580</v>
      </c>
      <c r="AG1495" s="10" t="s">
        <v>3560</v>
      </c>
      <c r="AH1495" s="11" t="s">
        <v>374</v>
      </c>
      <c r="AI1495" s="11" t="s">
        <v>375</v>
      </c>
      <c r="AJ1495" s="10" t="s">
        <v>376</v>
      </c>
      <c r="AK1495" s="11" t="s">
        <v>375</v>
      </c>
      <c r="AL1495" s="11" t="s">
        <v>168</v>
      </c>
      <c r="AM1495" s="10" t="s">
        <v>169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2.8</v>
      </c>
      <c r="AU1495" s="10" t="s">
        <v>206</v>
      </c>
      <c r="AV1495" s="16">
        <v>2550</v>
      </c>
      <c r="AW1495" s="16">
        <v>3000</v>
      </c>
      <c r="AX1495" s="16">
        <v>0</v>
      </c>
      <c r="AY1495" s="16">
        <v>0</v>
      </c>
      <c r="AZ1495" s="16">
        <v>0</v>
      </c>
      <c r="BA1495" s="17">
        <v>45275</v>
      </c>
      <c r="BB1495" s="30" t="s">
        <v>175</v>
      </c>
      <c r="BC1495" s="18">
        <v>45119</v>
      </c>
      <c r="BD1495" s="17">
        <v>45412</v>
      </c>
      <c r="BE1495" s="17">
        <v>45473</v>
      </c>
      <c r="BF1495" s="17">
        <v>45245</v>
      </c>
      <c r="BG1495" s="10">
        <v>85976652</v>
      </c>
      <c r="BH1495" s="9" t="s">
        <v>321</v>
      </c>
      <c r="BI1495" s="19">
        <v>45261</v>
      </c>
      <c r="BJ1495" s="20">
        <v>45264</v>
      </c>
      <c r="BK1495" s="16">
        <v>800</v>
      </c>
      <c r="BL1495" s="16">
        <v>2240</v>
      </c>
      <c r="BM1495" s="9" t="s">
        <v>177</v>
      </c>
      <c r="BN1495" s="9" t="s">
        <v>470</v>
      </c>
      <c r="BO1495" s="9" t="s">
        <v>156</v>
      </c>
      <c r="BP1495" s="17">
        <v>45282</v>
      </c>
      <c r="BQ1495" s="17" t="s">
        <v>156</v>
      </c>
      <c r="BR1495" s="17">
        <v>45254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>
        <v>45092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>
        <v>45097</v>
      </c>
      <c r="CD1495" s="10" t="s">
        <v>156</v>
      </c>
      <c r="CE1495" s="17" t="s">
        <v>156</v>
      </c>
      <c r="CF1495" s="17" t="s">
        <v>156</v>
      </c>
      <c r="CG1495" s="17">
        <v>45092</v>
      </c>
      <c r="CH1495" s="17">
        <v>45099</v>
      </c>
      <c r="CI1495" s="16">
        <v>800</v>
      </c>
      <c r="CJ1495" s="10" t="s">
        <v>3563</v>
      </c>
      <c r="CK1495" s="10" t="s">
        <v>230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>
        <v>45092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2717</v>
      </c>
      <c r="CY1495" s="17" t="s">
        <v>156</v>
      </c>
      <c r="CZ1495" s="17" t="s">
        <v>156</v>
      </c>
      <c r="DA1495" s="17">
        <v>45092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>
        <v>45092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24</v>
      </c>
      <c r="DQ1495" s="16">
        <v>12</v>
      </c>
      <c r="DR1495" s="11">
        <v>12</v>
      </c>
      <c r="DS1495" s="16">
        <v>12</v>
      </c>
      <c r="DT1495" s="16">
        <v>0</v>
      </c>
      <c r="DU1495" s="11" t="s">
        <v>181</v>
      </c>
      <c r="DV1495" s="11" t="s">
        <v>182</v>
      </c>
      <c r="DW1495" s="27" t="s">
        <v>156</v>
      </c>
      <c r="DX1495" s="27" t="s">
        <v>156</v>
      </c>
      <c r="DY1495" s="20" t="s">
        <v>3431</v>
      </c>
      <c r="DZ1495" s="16">
        <v>7</v>
      </c>
      <c r="EA1495" s="16">
        <v>0</v>
      </c>
      <c r="EB1495" s="27" t="s">
        <v>185</v>
      </c>
      <c r="EC1495" s="27" t="s">
        <v>185</v>
      </c>
      <c r="ED1495" s="27" t="s">
        <v>182</v>
      </c>
      <c r="EE1495" s="29">
        <v>45093.030046296299</v>
      </c>
      <c r="EF1495" s="28" t="s">
        <v>186</v>
      </c>
      <c r="EG1495" s="28" t="s">
        <v>156</v>
      </c>
      <c r="EH1495" s="28" t="s">
        <v>187</v>
      </c>
      <c r="EI1495" s="29">
        <v>45103.816863425927</v>
      </c>
      <c r="EJ1495" s="28" t="s">
        <v>197</v>
      </c>
      <c r="EK1495" s="28" t="s">
        <v>156</v>
      </c>
      <c r="EL1495" s="28" t="s">
        <v>198</v>
      </c>
      <c r="EM1495" s="45" t="s">
        <v>3713</v>
      </c>
      <c r="EN1495" s="46" t="str">
        <f t="shared" si="162"/>
        <v>344H050B</v>
      </c>
      <c r="EO1495" s="47">
        <f t="shared" si="163"/>
        <v>45275</v>
      </c>
      <c r="EP1495" s="47" t="str">
        <f t="shared" si="164"/>
        <v/>
      </c>
      <c r="EQ1495" s="48" t="str">
        <f t="shared" ca="1" si="165"/>
        <v>Y</v>
      </c>
      <c r="ER1495" s="49" t="str">
        <f t="shared" si="166"/>
        <v/>
      </c>
      <c r="ES1495" s="50"/>
      <c r="ET1495" s="51" t="str">
        <f t="shared" si="167"/>
        <v/>
      </c>
      <c r="EU1495" s="52" t="str">
        <f t="shared" si="168"/>
        <v/>
      </c>
      <c r="EV1495" s="46"/>
      <c r="EW1495" s="23" t="s">
        <v>3721</v>
      </c>
    </row>
    <row r="1496" spans="1:153" ht="14.25" customHeight="1">
      <c r="A1496" s="8">
        <v>1489</v>
      </c>
      <c r="B1496" s="9" t="s">
        <v>3316</v>
      </c>
      <c r="C1496" s="10" t="s">
        <v>142</v>
      </c>
      <c r="D1496" s="10" t="s">
        <v>143</v>
      </c>
      <c r="E1496" s="10" t="s">
        <v>142</v>
      </c>
      <c r="F1496" s="9" t="s">
        <v>144</v>
      </c>
      <c r="G1496" s="10" t="s">
        <v>572</v>
      </c>
      <c r="H1496" s="9" t="s">
        <v>573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149</v>
      </c>
      <c r="N1496" s="9" t="s">
        <v>150</v>
      </c>
      <c r="O1496" s="9" t="s">
        <v>151</v>
      </c>
      <c r="P1496" s="9" t="s">
        <v>142</v>
      </c>
      <c r="Q1496" s="9" t="s">
        <v>152</v>
      </c>
      <c r="R1496" s="9" t="s">
        <v>336</v>
      </c>
      <c r="S1496" s="9" t="s">
        <v>305</v>
      </c>
      <c r="T1496" s="9" t="s">
        <v>306</v>
      </c>
      <c r="U1496" s="9" t="s">
        <v>361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3369</v>
      </c>
      <c r="AA1496" s="9" t="s">
        <v>363</v>
      </c>
      <c r="AB1496" s="12" t="s">
        <v>2274</v>
      </c>
      <c r="AC1496" s="10" t="s">
        <v>3388</v>
      </c>
      <c r="AD1496" s="9" t="s">
        <v>366</v>
      </c>
      <c r="AE1496" s="13" t="s">
        <v>2306</v>
      </c>
      <c r="AF1496" s="14" t="s">
        <v>580</v>
      </c>
      <c r="AG1496" s="10" t="s">
        <v>3560</v>
      </c>
      <c r="AH1496" s="11" t="s">
        <v>374</v>
      </c>
      <c r="AI1496" s="11" t="s">
        <v>375</v>
      </c>
      <c r="AJ1496" s="10" t="s">
        <v>376</v>
      </c>
      <c r="AK1496" s="11" t="s">
        <v>375</v>
      </c>
      <c r="AL1496" s="11" t="s">
        <v>168</v>
      </c>
      <c r="AM1496" s="10" t="s">
        <v>169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2.8</v>
      </c>
      <c r="AU1496" s="10" t="s">
        <v>206</v>
      </c>
      <c r="AV1496" s="16">
        <v>2550</v>
      </c>
      <c r="AW1496" s="16">
        <v>3000</v>
      </c>
      <c r="AX1496" s="16">
        <v>0</v>
      </c>
      <c r="AY1496" s="16">
        <v>0</v>
      </c>
      <c r="AZ1496" s="16">
        <v>0</v>
      </c>
      <c r="BA1496" s="17">
        <v>45275</v>
      </c>
      <c r="BB1496" s="30" t="s">
        <v>175</v>
      </c>
      <c r="BC1496" s="18">
        <v>45119</v>
      </c>
      <c r="BD1496" s="17">
        <v>45412</v>
      </c>
      <c r="BE1496" s="17">
        <v>45473</v>
      </c>
      <c r="BF1496" s="17">
        <v>45245</v>
      </c>
      <c r="BG1496" s="10">
        <v>86108738</v>
      </c>
      <c r="BH1496" s="9" t="s">
        <v>258</v>
      </c>
      <c r="BI1496" s="19">
        <v>45292</v>
      </c>
      <c r="BJ1496" s="20">
        <v>45292</v>
      </c>
      <c r="BK1496" s="16">
        <v>1210</v>
      </c>
      <c r="BL1496" s="16">
        <v>3388</v>
      </c>
      <c r="BM1496" s="9" t="s">
        <v>177</v>
      </c>
      <c r="BN1496" s="9" t="s">
        <v>470</v>
      </c>
      <c r="BO1496" s="9" t="s">
        <v>156</v>
      </c>
      <c r="BP1496" s="17">
        <v>45306</v>
      </c>
      <c r="BQ1496" s="17" t="s">
        <v>156</v>
      </c>
      <c r="BR1496" s="17" t="s">
        <v>156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 t="s">
        <v>156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 t="s">
        <v>156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 t="s">
        <v>156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193</v>
      </c>
      <c r="CY1496" s="17" t="s">
        <v>156</v>
      </c>
      <c r="CZ1496" s="17" t="s">
        <v>156</v>
      </c>
      <c r="DA1496" s="17" t="s">
        <v>156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 t="s">
        <v>156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24</v>
      </c>
      <c r="DQ1496" s="16">
        <v>12</v>
      </c>
      <c r="DR1496" s="11">
        <v>12</v>
      </c>
      <c r="DS1496" s="16">
        <v>12</v>
      </c>
      <c r="DT1496" s="16">
        <v>0</v>
      </c>
      <c r="DU1496" s="11" t="s">
        <v>181</v>
      </c>
      <c r="DV1496" s="11" t="s">
        <v>182</v>
      </c>
      <c r="DW1496" s="27" t="s">
        <v>156</v>
      </c>
      <c r="DX1496" s="27" t="s">
        <v>156</v>
      </c>
      <c r="DY1496" s="20" t="s">
        <v>3564</v>
      </c>
      <c r="DZ1496" s="16">
        <v>7</v>
      </c>
      <c r="EA1496" s="16">
        <v>0</v>
      </c>
      <c r="EB1496" s="27" t="s">
        <v>185</v>
      </c>
      <c r="EC1496" s="27" t="s">
        <v>185</v>
      </c>
      <c r="ED1496" s="27" t="s">
        <v>182</v>
      </c>
      <c r="EE1496" s="29">
        <v>45103.535520833335</v>
      </c>
      <c r="EF1496" s="28" t="s">
        <v>188</v>
      </c>
      <c r="EG1496" s="28" t="s">
        <v>189</v>
      </c>
      <c r="EH1496" s="28" t="s">
        <v>190</v>
      </c>
      <c r="EI1496" s="29">
        <v>45116.828101851854</v>
      </c>
      <c r="EJ1496" s="28" t="s">
        <v>188</v>
      </c>
      <c r="EK1496" s="28" t="s">
        <v>189</v>
      </c>
      <c r="EL1496" s="28" t="s">
        <v>190</v>
      </c>
      <c r="EM1496" s="45" t="s">
        <v>3713</v>
      </c>
      <c r="EN1496" s="46" t="str">
        <f t="shared" si="162"/>
        <v>344H050B</v>
      </c>
      <c r="EO1496" s="47">
        <f t="shared" si="163"/>
        <v>45299</v>
      </c>
      <c r="EP1496" s="47" t="str">
        <f t="shared" si="164"/>
        <v/>
      </c>
      <c r="EQ1496" s="48" t="str">
        <f t="shared" ca="1" si="165"/>
        <v>Y</v>
      </c>
      <c r="ER1496" s="49" t="str">
        <f t="shared" si="166"/>
        <v/>
      </c>
      <c r="ES1496" s="50"/>
      <c r="ET1496" s="51" t="str">
        <f t="shared" si="167"/>
        <v/>
      </c>
      <c r="EU1496" s="52" t="str">
        <f t="shared" si="168"/>
        <v/>
      </c>
      <c r="EV1496" s="46"/>
      <c r="EW1496" s="23" t="s">
        <v>3721</v>
      </c>
    </row>
    <row r="1497" spans="1:153" ht="14.25" hidden="1" customHeight="1">
      <c r="A1497" s="8">
        <v>1490</v>
      </c>
      <c r="B1497" s="9" t="s">
        <v>3316</v>
      </c>
      <c r="C1497" s="10" t="s">
        <v>142</v>
      </c>
      <c r="D1497" s="10" t="s">
        <v>143</v>
      </c>
      <c r="E1497" s="10" t="s">
        <v>142</v>
      </c>
      <c r="F1497" s="9" t="s">
        <v>144</v>
      </c>
      <c r="G1497" s="10" t="s">
        <v>572</v>
      </c>
      <c r="H1497" s="9" t="s">
        <v>573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149</v>
      </c>
      <c r="N1497" s="9" t="s">
        <v>150</v>
      </c>
      <c r="O1497" s="9" t="s">
        <v>151</v>
      </c>
      <c r="P1497" s="9" t="s">
        <v>142</v>
      </c>
      <c r="Q1497" s="9" t="s">
        <v>152</v>
      </c>
      <c r="R1497" s="9" t="s">
        <v>336</v>
      </c>
      <c r="S1497" s="9" t="s">
        <v>305</v>
      </c>
      <c r="T1497" s="9" t="s">
        <v>306</v>
      </c>
      <c r="U1497" s="9" t="s">
        <v>361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3369</v>
      </c>
      <c r="AA1497" s="9" t="s">
        <v>363</v>
      </c>
      <c r="AB1497" s="12" t="s">
        <v>2274</v>
      </c>
      <c r="AC1497" s="10" t="s">
        <v>3388</v>
      </c>
      <c r="AD1497" s="9" t="s">
        <v>366</v>
      </c>
      <c r="AE1497" s="13" t="s">
        <v>2306</v>
      </c>
      <c r="AF1497" s="14" t="s">
        <v>580</v>
      </c>
      <c r="AG1497" s="10" t="s">
        <v>3560</v>
      </c>
      <c r="AH1497" s="11" t="s">
        <v>374</v>
      </c>
      <c r="AI1497" s="11" t="s">
        <v>375</v>
      </c>
      <c r="AJ1497" s="10" t="s">
        <v>376</v>
      </c>
      <c r="AK1497" s="11" t="s">
        <v>375</v>
      </c>
      <c r="AL1497" s="11" t="s">
        <v>168</v>
      </c>
      <c r="AM1497" s="10" t="s">
        <v>169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2.8</v>
      </c>
      <c r="AU1497" s="10" t="s">
        <v>206</v>
      </c>
      <c r="AV1497" s="16">
        <v>2550</v>
      </c>
      <c r="AW1497" s="16">
        <v>3000</v>
      </c>
      <c r="AX1497" s="16">
        <v>0</v>
      </c>
      <c r="AY1497" s="16">
        <v>0</v>
      </c>
      <c r="AZ1497" s="16">
        <v>0</v>
      </c>
      <c r="BA1497" s="17">
        <v>45275</v>
      </c>
      <c r="BB1497" s="30" t="s">
        <v>246</v>
      </c>
      <c r="BC1497" s="18" t="s">
        <v>156</v>
      </c>
      <c r="BD1497" s="17">
        <v>45412</v>
      </c>
      <c r="BE1497" s="17">
        <v>45473</v>
      </c>
      <c r="BF1497" s="17">
        <v>45245</v>
      </c>
      <c r="BG1497" s="10">
        <v>86233369</v>
      </c>
      <c r="BH1497" s="9" t="s">
        <v>303</v>
      </c>
      <c r="BI1497" s="19">
        <v>45323</v>
      </c>
      <c r="BJ1497" s="20">
        <v>45327</v>
      </c>
      <c r="BK1497" s="16">
        <v>400</v>
      </c>
      <c r="BL1497" s="16">
        <v>1120</v>
      </c>
      <c r="BM1497" s="9" t="s">
        <v>177</v>
      </c>
      <c r="BN1497" s="9" t="s">
        <v>226</v>
      </c>
      <c r="BO1497" s="9" t="s">
        <v>156</v>
      </c>
      <c r="BP1497" s="17">
        <v>45350</v>
      </c>
      <c r="BQ1497" s="17" t="s">
        <v>156</v>
      </c>
      <c r="BR1497" s="17" t="s">
        <v>156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 t="s">
        <v>156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 t="s">
        <v>156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 t="s">
        <v>156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193</v>
      </c>
      <c r="CY1497" s="17" t="s">
        <v>156</v>
      </c>
      <c r="CZ1497" s="17" t="s">
        <v>156</v>
      </c>
      <c r="DA1497" s="17" t="s">
        <v>156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 t="s">
        <v>156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24</v>
      </c>
      <c r="DQ1497" s="16">
        <v>12</v>
      </c>
      <c r="DR1497" s="11">
        <v>12</v>
      </c>
      <c r="DS1497" s="16">
        <v>12</v>
      </c>
      <c r="DT1497" s="16">
        <v>0</v>
      </c>
      <c r="DU1497" s="11" t="s">
        <v>181</v>
      </c>
      <c r="DV1497" s="11" t="s">
        <v>182</v>
      </c>
      <c r="DW1497" s="27" t="s">
        <v>156</v>
      </c>
      <c r="DX1497" s="27" t="s">
        <v>156</v>
      </c>
      <c r="DY1497" s="20" t="s">
        <v>3532</v>
      </c>
      <c r="DZ1497" s="16">
        <v>7</v>
      </c>
      <c r="EA1497" s="16">
        <v>0</v>
      </c>
      <c r="EB1497" s="27" t="s">
        <v>185</v>
      </c>
      <c r="EC1497" s="27" t="s">
        <v>185</v>
      </c>
      <c r="ED1497" s="27" t="s">
        <v>182</v>
      </c>
      <c r="EE1497" s="29">
        <v>45116.828101851854</v>
      </c>
      <c r="EF1497" s="28" t="s">
        <v>188</v>
      </c>
      <c r="EG1497" s="28" t="s">
        <v>189</v>
      </c>
      <c r="EH1497" s="28" t="s">
        <v>190</v>
      </c>
      <c r="EI1497" s="29">
        <v>45116.828101851854</v>
      </c>
      <c r="EJ1497" s="28" t="s">
        <v>188</v>
      </c>
      <c r="EK1497" s="28" t="s">
        <v>189</v>
      </c>
      <c r="EL1497" s="28" t="s">
        <v>190</v>
      </c>
      <c r="EM1497" s="45"/>
      <c r="EN1497" s="46" t="str">
        <f t="shared" si="162"/>
        <v>344H050B</v>
      </c>
      <c r="EO1497" s="47">
        <f t="shared" si="163"/>
        <v>45343</v>
      </c>
      <c r="EP1497" s="47" t="str">
        <f t="shared" si="164"/>
        <v/>
      </c>
      <c r="EQ1497" s="48" t="str">
        <f t="shared" ca="1" si="165"/>
        <v>Y</v>
      </c>
      <c r="ER1497" s="49" t="str">
        <f t="shared" si="166"/>
        <v/>
      </c>
      <c r="ES1497" s="50"/>
      <c r="ET1497" s="51" t="str">
        <f t="shared" si="167"/>
        <v/>
      </c>
      <c r="EU1497" s="52" t="str">
        <f t="shared" si="168"/>
        <v/>
      </c>
      <c r="EV1497" s="46"/>
      <c r="EW1497" s="23" t="s">
        <v>3717</v>
      </c>
    </row>
    <row r="1498" spans="1:153" ht="14.25" customHeight="1">
      <c r="A1498" s="8">
        <v>1491</v>
      </c>
      <c r="B1498" s="9" t="s">
        <v>3316</v>
      </c>
      <c r="C1498" s="10" t="s">
        <v>142</v>
      </c>
      <c r="D1498" s="10" t="s">
        <v>143</v>
      </c>
      <c r="E1498" s="10" t="s">
        <v>142</v>
      </c>
      <c r="F1498" s="9" t="s">
        <v>144</v>
      </c>
      <c r="G1498" s="10" t="s">
        <v>572</v>
      </c>
      <c r="H1498" s="9" t="s">
        <v>573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149</v>
      </c>
      <c r="N1498" s="9" t="s">
        <v>150</v>
      </c>
      <c r="O1498" s="9" t="s">
        <v>151</v>
      </c>
      <c r="P1498" s="9" t="s">
        <v>142</v>
      </c>
      <c r="Q1498" s="9" t="s">
        <v>152</v>
      </c>
      <c r="R1498" s="9" t="s">
        <v>336</v>
      </c>
      <c r="S1498" s="9" t="s">
        <v>305</v>
      </c>
      <c r="T1498" s="9" t="s">
        <v>306</v>
      </c>
      <c r="U1498" s="9" t="s">
        <v>361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3369</v>
      </c>
      <c r="AA1498" s="9" t="s">
        <v>363</v>
      </c>
      <c r="AB1498" s="12" t="s">
        <v>2274</v>
      </c>
      <c r="AC1498" s="10" t="s">
        <v>3388</v>
      </c>
      <c r="AD1498" s="9" t="s">
        <v>366</v>
      </c>
      <c r="AE1498" s="13" t="s">
        <v>2306</v>
      </c>
      <c r="AF1498" s="14" t="s">
        <v>580</v>
      </c>
      <c r="AG1498" s="10" t="s">
        <v>3565</v>
      </c>
      <c r="AH1498" s="11" t="s">
        <v>2297</v>
      </c>
      <c r="AI1498" s="11" t="s">
        <v>369</v>
      </c>
      <c r="AJ1498" s="10" t="s">
        <v>2298</v>
      </c>
      <c r="AK1498" s="11" t="s">
        <v>369</v>
      </c>
      <c r="AL1498" s="11" t="s">
        <v>168</v>
      </c>
      <c r="AM1498" s="10" t="s">
        <v>169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2.8</v>
      </c>
      <c r="AU1498" s="10" t="s">
        <v>150</v>
      </c>
      <c r="AV1498" s="16">
        <v>1955</v>
      </c>
      <c r="AW1498" s="16">
        <v>2000</v>
      </c>
      <c r="AX1498" s="16">
        <v>0</v>
      </c>
      <c r="AY1498" s="16">
        <v>0</v>
      </c>
      <c r="AZ1498" s="16">
        <v>0</v>
      </c>
      <c r="BA1498" s="17">
        <v>45275</v>
      </c>
      <c r="BB1498" s="30" t="s">
        <v>175</v>
      </c>
      <c r="BC1498" s="18">
        <v>45119</v>
      </c>
      <c r="BD1498" s="17">
        <v>45412</v>
      </c>
      <c r="BE1498" s="17">
        <v>45473</v>
      </c>
      <c r="BF1498" s="17">
        <v>45245</v>
      </c>
      <c r="BG1498" s="10">
        <v>85868985</v>
      </c>
      <c r="BH1498" s="9" t="s">
        <v>414</v>
      </c>
      <c r="BI1498" s="19">
        <v>45170</v>
      </c>
      <c r="BJ1498" s="20">
        <v>45173</v>
      </c>
      <c r="BK1498" s="16">
        <v>324</v>
      </c>
      <c r="BL1498" s="16">
        <v>907</v>
      </c>
      <c r="BM1498" s="9" t="s">
        <v>177</v>
      </c>
      <c r="BN1498" s="9" t="s">
        <v>436</v>
      </c>
      <c r="BO1498" s="9" t="s">
        <v>635</v>
      </c>
      <c r="BP1498" s="17">
        <v>45245</v>
      </c>
      <c r="BQ1498" s="17" t="s">
        <v>156</v>
      </c>
      <c r="BR1498" s="17" t="s">
        <v>156</v>
      </c>
      <c r="BS1498" s="17" t="s">
        <v>156</v>
      </c>
      <c r="BT1498" s="10" t="s">
        <v>156</v>
      </c>
      <c r="BU1498" s="17" t="s">
        <v>156</v>
      </c>
      <c r="BV1498" s="17" t="s">
        <v>156</v>
      </c>
      <c r="BW1498" s="17" t="s">
        <v>156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>
        <v>45097</v>
      </c>
      <c r="CD1498" s="10" t="s">
        <v>156</v>
      </c>
      <c r="CE1498" s="17" t="s">
        <v>156</v>
      </c>
      <c r="CF1498" s="17" t="s">
        <v>156</v>
      </c>
      <c r="CG1498" s="17" t="s">
        <v>156</v>
      </c>
      <c r="CH1498" s="17">
        <v>45097</v>
      </c>
      <c r="CI1498" s="16">
        <v>384</v>
      </c>
      <c r="CJ1498" s="10" t="s">
        <v>3566</v>
      </c>
      <c r="CK1498" s="10" t="s">
        <v>230</v>
      </c>
      <c r="CL1498" s="18" t="s">
        <v>156</v>
      </c>
      <c r="CM1498" s="17" t="s">
        <v>156</v>
      </c>
      <c r="CN1498" s="10" t="s">
        <v>156</v>
      </c>
      <c r="CO1498" s="17" t="s">
        <v>156</v>
      </c>
      <c r="CP1498" s="17" t="s">
        <v>156</v>
      </c>
      <c r="CQ1498" s="17" t="s">
        <v>156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>
        <v>45097</v>
      </c>
      <c r="CX1498" s="10" t="s">
        <v>193</v>
      </c>
      <c r="CY1498" s="17" t="s">
        <v>156</v>
      </c>
      <c r="CZ1498" s="17" t="s">
        <v>156</v>
      </c>
      <c r="DA1498" s="17" t="s">
        <v>156</v>
      </c>
      <c r="DB1498" s="17">
        <v>45097</v>
      </c>
      <c r="DC1498" s="16">
        <v>324</v>
      </c>
      <c r="DD1498" s="10" t="s">
        <v>3567</v>
      </c>
      <c r="DE1498" s="10" t="s">
        <v>417</v>
      </c>
      <c r="DF1498" s="18" t="s">
        <v>156</v>
      </c>
      <c r="DG1498" s="17">
        <v>45132</v>
      </c>
      <c r="DH1498" s="10" t="s">
        <v>156</v>
      </c>
      <c r="DI1498" s="17" t="s">
        <v>156</v>
      </c>
      <c r="DJ1498" s="17" t="s">
        <v>156</v>
      </c>
      <c r="DK1498" s="17" t="s">
        <v>156</v>
      </c>
      <c r="DL1498" s="17" t="s">
        <v>156</v>
      </c>
      <c r="DM1498" s="16">
        <v>0</v>
      </c>
      <c r="DN1498" s="10" t="s">
        <v>156</v>
      </c>
      <c r="DO1498" s="10" t="s">
        <v>156</v>
      </c>
      <c r="DP1498" s="16">
        <v>24</v>
      </c>
      <c r="DQ1498" s="16">
        <v>12</v>
      </c>
      <c r="DR1498" s="11">
        <v>12</v>
      </c>
      <c r="DS1498" s="16">
        <v>12</v>
      </c>
      <c r="DT1498" s="16">
        <v>0</v>
      </c>
      <c r="DU1498" s="11" t="s">
        <v>181</v>
      </c>
      <c r="DV1498" s="11" t="s">
        <v>182</v>
      </c>
      <c r="DW1498" s="27" t="s">
        <v>156</v>
      </c>
      <c r="DX1498" s="27" t="s">
        <v>156</v>
      </c>
      <c r="DY1498" s="20" t="s">
        <v>2845</v>
      </c>
      <c r="DZ1498" s="16">
        <v>7</v>
      </c>
      <c r="EA1498" s="16">
        <v>0</v>
      </c>
      <c r="EB1498" s="27" t="s">
        <v>185</v>
      </c>
      <c r="EC1498" s="27" t="s">
        <v>185</v>
      </c>
      <c r="ED1498" s="27" t="s">
        <v>182</v>
      </c>
      <c r="EE1498" s="29">
        <v>45085.188067129631</v>
      </c>
      <c r="EF1498" s="28" t="s">
        <v>195</v>
      </c>
      <c r="EG1498" s="28" t="s">
        <v>196</v>
      </c>
      <c r="EH1498" s="28" t="s">
        <v>190</v>
      </c>
      <c r="EI1498" s="29">
        <v>45118.403865740744</v>
      </c>
      <c r="EJ1498" s="28" t="s">
        <v>2174</v>
      </c>
      <c r="EK1498" s="28" t="s">
        <v>2175</v>
      </c>
      <c r="EL1498" s="28" t="s">
        <v>190</v>
      </c>
      <c r="EM1498" s="45" t="s">
        <v>3713</v>
      </c>
      <c r="EN1498" s="46" t="str">
        <f t="shared" si="162"/>
        <v>344H050C</v>
      </c>
      <c r="EO1498" s="47">
        <f t="shared" si="163"/>
        <v>45238</v>
      </c>
      <c r="EP1498" s="47">
        <f t="shared" si="164"/>
        <v>45097</v>
      </c>
      <c r="EQ1498" s="48" t="str">
        <f t="shared" ca="1" si="165"/>
        <v>Past</v>
      </c>
      <c r="ER1498" s="49">
        <f t="shared" si="166"/>
        <v>141</v>
      </c>
      <c r="ES1498" s="50"/>
      <c r="ET1498" s="51">
        <f t="shared" si="167"/>
        <v>141</v>
      </c>
      <c r="EU1498" s="52">
        <f t="shared" si="168"/>
        <v>45684</v>
      </c>
      <c r="EV1498" s="46"/>
      <c r="EW1498" s="23" t="s">
        <v>3714</v>
      </c>
    </row>
    <row r="1499" spans="1:153" ht="14.25" customHeight="1">
      <c r="A1499" s="8">
        <v>1492</v>
      </c>
      <c r="B1499" s="9" t="s">
        <v>3316</v>
      </c>
      <c r="C1499" s="10" t="s">
        <v>142</v>
      </c>
      <c r="D1499" s="10" t="s">
        <v>143</v>
      </c>
      <c r="E1499" s="10" t="s">
        <v>142</v>
      </c>
      <c r="F1499" s="9" t="s">
        <v>144</v>
      </c>
      <c r="G1499" s="10" t="s">
        <v>572</v>
      </c>
      <c r="H1499" s="9" t="s">
        <v>573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149</v>
      </c>
      <c r="N1499" s="9" t="s">
        <v>150</v>
      </c>
      <c r="O1499" s="9" t="s">
        <v>151</v>
      </c>
      <c r="P1499" s="9" t="s">
        <v>142</v>
      </c>
      <c r="Q1499" s="9" t="s">
        <v>152</v>
      </c>
      <c r="R1499" s="9" t="s">
        <v>336</v>
      </c>
      <c r="S1499" s="9" t="s">
        <v>305</v>
      </c>
      <c r="T1499" s="9" t="s">
        <v>306</v>
      </c>
      <c r="U1499" s="9" t="s">
        <v>361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3369</v>
      </c>
      <c r="AA1499" s="9" t="s">
        <v>363</v>
      </c>
      <c r="AB1499" s="12" t="s">
        <v>2274</v>
      </c>
      <c r="AC1499" s="10" t="s">
        <v>3388</v>
      </c>
      <c r="AD1499" s="9" t="s">
        <v>366</v>
      </c>
      <c r="AE1499" s="13" t="s">
        <v>2306</v>
      </c>
      <c r="AF1499" s="14" t="s">
        <v>580</v>
      </c>
      <c r="AG1499" s="10" t="s">
        <v>3565</v>
      </c>
      <c r="AH1499" s="11" t="s">
        <v>2297</v>
      </c>
      <c r="AI1499" s="11" t="s">
        <v>369</v>
      </c>
      <c r="AJ1499" s="10" t="s">
        <v>2298</v>
      </c>
      <c r="AK1499" s="11" t="s">
        <v>369</v>
      </c>
      <c r="AL1499" s="11" t="s">
        <v>168</v>
      </c>
      <c r="AM1499" s="10" t="s">
        <v>169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2.8</v>
      </c>
      <c r="AU1499" s="10" t="s">
        <v>150</v>
      </c>
      <c r="AV1499" s="16">
        <v>1955</v>
      </c>
      <c r="AW1499" s="16">
        <v>2000</v>
      </c>
      <c r="AX1499" s="16">
        <v>0</v>
      </c>
      <c r="AY1499" s="16">
        <v>0</v>
      </c>
      <c r="AZ1499" s="16">
        <v>0</v>
      </c>
      <c r="BA1499" s="17">
        <v>45275</v>
      </c>
      <c r="BB1499" s="30" t="s">
        <v>175</v>
      </c>
      <c r="BC1499" s="18">
        <v>45119</v>
      </c>
      <c r="BD1499" s="17">
        <v>45412</v>
      </c>
      <c r="BE1499" s="17">
        <v>45473</v>
      </c>
      <c r="BF1499" s="17">
        <v>45245</v>
      </c>
      <c r="BG1499" s="10">
        <v>85869007</v>
      </c>
      <c r="BH1499" s="9" t="s">
        <v>319</v>
      </c>
      <c r="BI1499" s="19">
        <v>45261</v>
      </c>
      <c r="BJ1499" s="20">
        <v>45264</v>
      </c>
      <c r="BK1499" s="16">
        <v>800</v>
      </c>
      <c r="BL1499" s="16">
        <v>2240</v>
      </c>
      <c r="BM1499" s="9" t="s">
        <v>177</v>
      </c>
      <c r="BN1499" s="9" t="s">
        <v>470</v>
      </c>
      <c r="BO1499" s="9" t="s">
        <v>156</v>
      </c>
      <c r="BP1499" s="17">
        <v>45282</v>
      </c>
      <c r="BQ1499" s="17" t="s">
        <v>156</v>
      </c>
      <c r="BR1499" s="17" t="s">
        <v>156</v>
      </c>
      <c r="BS1499" s="17" t="s">
        <v>156</v>
      </c>
      <c r="BT1499" s="10" t="s">
        <v>156</v>
      </c>
      <c r="BU1499" s="17" t="s">
        <v>156</v>
      </c>
      <c r="BV1499" s="17" t="s">
        <v>156</v>
      </c>
      <c r="BW1499" s="17" t="s">
        <v>156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45097</v>
      </c>
      <c r="CD1499" s="10" t="s">
        <v>2173</v>
      </c>
      <c r="CE1499" s="17" t="s">
        <v>156</v>
      </c>
      <c r="CF1499" s="17" t="s">
        <v>156</v>
      </c>
      <c r="CG1499" s="17" t="s">
        <v>156</v>
      </c>
      <c r="CH1499" s="17">
        <v>45099</v>
      </c>
      <c r="CI1499" s="16">
        <v>800</v>
      </c>
      <c r="CJ1499" s="10" t="s">
        <v>3568</v>
      </c>
      <c r="CK1499" s="10" t="s">
        <v>230</v>
      </c>
      <c r="CL1499" s="18" t="s">
        <v>156</v>
      </c>
      <c r="CM1499" s="17" t="s">
        <v>156</v>
      </c>
      <c r="CN1499" s="10" t="s">
        <v>156</v>
      </c>
      <c r="CO1499" s="17" t="s">
        <v>156</v>
      </c>
      <c r="CP1499" s="17" t="s">
        <v>156</v>
      </c>
      <c r="CQ1499" s="17" t="s">
        <v>156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 t="s">
        <v>156</v>
      </c>
      <c r="CX1499" s="10" t="s">
        <v>2717</v>
      </c>
      <c r="CY1499" s="17" t="s">
        <v>156</v>
      </c>
      <c r="CZ1499" s="17" t="s">
        <v>156</v>
      </c>
      <c r="DA1499" s="17" t="s">
        <v>156</v>
      </c>
      <c r="DB1499" s="17" t="s">
        <v>156</v>
      </c>
      <c r="DC1499" s="16">
        <v>0</v>
      </c>
      <c r="DD1499" s="10" t="s">
        <v>156</v>
      </c>
      <c r="DE1499" s="10" t="s">
        <v>156</v>
      </c>
      <c r="DF1499" s="18" t="s">
        <v>156</v>
      </c>
      <c r="DG1499" s="17" t="s">
        <v>156</v>
      </c>
      <c r="DH1499" s="10" t="s">
        <v>2099</v>
      </c>
      <c r="DI1499" s="17" t="s">
        <v>156</v>
      </c>
      <c r="DJ1499" s="17" t="s">
        <v>156</v>
      </c>
      <c r="DK1499" s="17" t="s">
        <v>156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24</v>
      </c>
      <c r="DQ1499" s="16">
        <v>12</v>
      </c>
      <c r="DR1499" s="11">
        <v>12</v>
      </c>
      <c r="DS1499" s="16">
        <v>12</v>
      </c>
      <c r="DT1499" s="16">
        <v>0</v>
      </c>
      <c r="DU1499" s="11" t="s">
        <v>181</v>
      </c>
      <c r="DV1499" s="11" t="s">
        <v>182</v>
      </c>
      <c r="DW1499" s="27" t="s">
        <v>156</v>
      </c>
      <c r="DX1499" s="27" t="s">
        <v>156</v>
      </c>
      <c r="DY1499" s="20" t="s">
        <v>3431</v>
      </c>
      <c r="DZ1499" s="16">
        <v>7</v>
      </c>
      <c r="EA1499" s="16">
        <v>0</v>
      </c>
      <c r="EB1499" s="27" t="s">
        <v>185</v>
      </c>
      <c r="EC1499" s="27" t="s">
        <v>185</v>
      </c>
      <c r="ED1499" s="27" t="s">
        <v>182</v>
      </c>
      <c r="EE1499" s="29">
        <v>45085.189027777778</v>
      </c>
      <c r="EF1499" s="28" t="s">
        <v>188</v>
      </c>
      <c r="EG1499" s="28" t="s">
        <v>189</v>
      </c>
      <c r="EH1499" s="28" t="s">
        <v>190</v>
      </c>
      <c r="EI1499" s="29">
        <v>45103.816863425927</v>
      </c>
      <c r="EJ1499" s="28" t="s">
        <v>197</v>
      </c>
      <c r="EK1499" s="28" t="s">
        <v>156</v>
      </c>
      <c r="EL1499" s="28" t="s">
        <v>198</v>
      </c>
      <c r="EM1499" s="45" t="s">
        <v>3713</v>
      </c>
      <c r="EN1499" s="46" t="str">
        <f t="shared" si="162"/>
        <v>344H050C</v>
      </c>
      <c r="EO1499" s="47">
        <f t="shared" si="163"/>
        <v>45275</v>
      </c>
      <c r="EP1499" s="47" t="str">
        <f t="shared" si="164"/>
        <v/>
      </c>
      <c r="EQ1499" s="48" t="str">
        <f t="shared" ca="1" si="165"/>
        <v>Y</v>
      </c>
      <c r="ER1499" s="49" t="str">
        <f t="shared" si="166"/>
        <v/>
      </c>
      <c r="ES1499" s="50"/>
      <c r="ET1499" s="51" t="str">
        <f t="shared" si="167"/>
        <v/>
      </c>
      <c r="EU1499" s="52" t="str">
        <f t="shared" si="168"/>
        <v/>
      </c>
      <c r="EV1499" s="46"/>
      <c r="EW1499" s="23" t="s">
        <v>3721</v>
      </c>
    </row>
    <row r="1500" spans="1:153" ht="14.25" customHeight="1">
      <c r="A1500" s="8">
        <v>1493</v>
      </c>
      <c r="B1500" s="9" t="s">
        <v>3316</v>
      </c>
      <c r="C1500" s="10" t="s">
        <v>142</v>
      </c>
      <c r="D1500" s="10" t="s">
        <v>143</v>
      </c>
      <c r="E1500" s="10" t="s">
        <v>142</v>
      </c>
      <c r="F1500" s="9" t="s">
        <v>144</v>
      </c>
      <c r="G1500" s="10" t="s">
        <v>572</v>
      </c>
      <c r="H1500" s="9" t="s">
        <v>573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149</v>
      </c>
      <c r="N1500" s="9" t="s">
        <v>150</v>
      </c>
      <c r="O1500" s="9" t="s">
        <v>151</v>
      </c>
      <c r="P1500" s="9" t="s">
        <v>142</v>
      </c>
      <c r="Q1500" s="9" t="s">
        <v>152</v>
      </c>
      <c r="R1500" s="9" t="s">
        <v>336</v>
      </c>
      <c r="S1500" s="9" t="s">
        <v>305</v>
      </c>
      <c r="T1500" s="9" t="s">
        <v>306</v>
      </c>
      <c r="U1500" s="9" t="s">
        <v>361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3369</v>
      </c>
      <c r="AA1500" s="9" t="s">
        <v>363</v>
      </c>
      <c r="AB1500" s="12" t="s">
        <v>2274</v>
      </c>
      <c r="AC1500" s="10" t="s">
        <v>3388</v>
      </c>
      <c r="AD1500" s="9" t="s">
        <v>366</v>
      </c>
      <c r="AE1500" s="13" t="s">
        <v>2306</v>
      </c>
      <c r="AF1500" s="14" t="s">
        <v>580</v>
      </c>
      <c r="AG1500" s="10" t="s">
        <v>3565</v>
      </c>
      <c r="AH1500" s="11" t="s">
        <v>2297</v>
      </c>
      <c r="AI1500" s="11" t="s">
        <v>369</v>
      </c>
      <c r="AJ1500" s="10" t="s">
        <v>2298</v>
      </c>
      <c r="AK1500" s="11" t="s">
        <v>369</v>
      </c>
      <c r="AL1500" s="11" t="s">
        <v>168</v>
      </c>
      <c r="AM1500" s="10" t="s">
        <v>169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2.8</v>
      </c>
      <c r="AU1500" s="10" t="s">
        <v>150</v>
      </c>
      <c r="AV1500" s="16">
        <v>1955</v>
      </c>
      <c r="AW1500" s="16">
        <v>2000</v>
      </c>
      <c r="AX1500" s="16">
        <v>0</v>
      </c>
      <c r="AY1500" s="16">
        <v>0</v>
      </c>
      <c r="AZ1500" s="16">
        <v>0</v>
      </c>
      <c r="BA1500" s="17">
        <v>45275</v>
      </c>
      <c r="BB1500" s="30" t="s">
        <v>175</v>
      </c>
      <c r="BC1500" s="18">
        <v>45119</v>
      </c>
      <c r="BD1500" s="17">
        <v>45412</v>
      </c>
      <c r="BE1500" s="17">
        <v>45473</v>
      </c>
      <c r="BF1500" s="17">
        <v>45245</v>
      </c>
      <c r="BG1500" s="10">
        <v>86108740</v>
      </c>
      <c r="BH1500" s="9" t="s">
        <v>321</v>
      </c>
      <c r="BI1500" s="19">
        <v>45323</v>
      </c>
      <c r="BJ1500" s="20">
        <v>45327</v>
      </c>
      <c r="BK1500" s="16">
        <v>800</v>
      </c>
      <c r="BL1500" s="16">
        <v>2240</v>
      </c>
      <c r="BM1500" s="9" t="s">
        <v>177</v>
      </c>
      <c r="BN1500" s="9" t="s">
        <v>470</v>
      </c>
      <c r="BO1500" s="9" t="s">
        <v>156</v>
      </c>
      <c r="BP1500" s="17">
        <v>45350</v>
      </c>
      <c r="BQ1500" s="17" t="s">
        <v>156</v>
      </c>
      <c r="BR1500" s="17" t="s">
        <v>156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 t="s">
        <v>156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 t="s">
        <v>156</v>
      </c>
      <c r="CD1500" s="10" t="s">
        <v>156</v>
      </c>
      <c r="CE1500" s="17" t="s">
        <v>156</v>
      </c>
      <c r="CF1500" s="17" t="s">
        <v>156</v>
      </c>
      <c r="CG1500" s="17" t="s">
        <v>156</v>
      </c>
      <c r="CH1500" s="17" t="s">
        <v>156</v>
      </c>
      <c r="CI1500" s="16">
        <v>0</v>
      </c>
      <c r="CJ1500" s="10" t="s">
        <v>156</v>
      </c>
      <c r="CK1500" s="10" t="s">
        <v>156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 t="s">
        <v>156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 t="s">
        <v>156</v>
      </c>
      <c r="CX1500" s="10" t="s">
        <v>193</v>
      </c>
      <c r="CY1500" s="17" t="s">
        <v>156</v>
      </c>
      <c r="CZ1500" s="17" t="s">
        <v>156</v>
      </c>
      <c r="DA1500" s="17" t="s">
        <v>156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 t="s">
        <v>156</v>
      </c>
      <c r="DH1500" s="10" t="s">
        <v>156</v>
      </c>
      <c r="DI1500" s="17" t="s">
        <v>156</v>
      </c>
      <c r="DJ1500" s="17" t="s">
        <v>156</v>
      </c>
      <c r="DK1500" s="17" t="s">
        <v>156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24</v>
      </c>
      <c r="DQ1500" s="16">
        <v>12</v>
      </c>
      <c r="DR1500" s="11">
        <v>12</v>
      </c>
      <c r="DS1500" s="16">
        <v>12</v>
      </c>
      <c r="DT1500" s="16">
        <v>0</v>
      </c>
      <c r="DU1500" s="11" t="s">
        <v>181</v>
      </c>
      <c r="DV1500" s="11" t="s">
        <v>182</v>
      </c>
      <c r="DW1500" s="27" t="s">
        <v>156</v>
      </c>
      <c r="DX1500" s="27" t="s">
        <v>156</v>
      </c>
      <c r="DY1500" s="20" t="s">
        <v>3532</v>
      </c>
      <c r="DZ1500" s="16">
        <v>7</v>
      </c>
      <c r="EA1500" s="16">
        <v>0</v>
      </c>
      <c r="EB1500" s="27" t="s">
        <v>185</v>
      </c>
      <c r="EC1500" s="27" t="s">
        <v>185</v>
      </c>
      <c r="ED1500" s="27" t="s">
        <v>182</v>
      </c>
      <c r="EE1500" s="29">
        <v>45103.535520833335</v>
      </c>
      <c r="EF1500" s="28" t="s">
        <v>188</v>
      </c>
      <c r="EG1500" s="28" t="s">
        <v>189</v>
      </c>
      <c r="EH1500" s="28" t="s">
        <v>190</v>
      </c>
      <c r="EI1500" s="29">
        <v>45103.535520833335</v>
      </c>
      <c r="EJ1500" s="28" t="s">
        <v>188</v>
      </c>
      <c r="EK1500" s="28" t="s">
        <v>189</v>
      </c>
      <c r="EL1500" s="28" t="s">
        <v>190</v>
      </c>
      <c r="EM1500" s="45" t="s">
        <v>3713</v>
      </c>
      <c r="EN1500" s="46" t="str">
        <f t="shared" si="162"/>
        <v>344H050C</v>
      </c>
      <c r="EO1500" s="47">
        <f t="shared" si="163"/>
        <v>45343</v>
      </c>
      <c r="EP1500" s="47" t="str">
        <f t="shared" si="164"/>
        <v/>
      </c>
      <c r="EQ1500" s="48" t="str">
        <f t="shared" ca="1" si="165"/>
        <v>Y</v>
      </c>
      <c r="ER1500" s="49" t="str">
        <f t="shared" si="166"/>
        <v/>
      </c>
      <c r="ES1500" s="50"/>
      <c r="ET1500" s="51" t="str">
        <f t="shared" si="167"/>
        <v/>
      </c>
      <c r="EU1500" s="52" t="str">
        <f t="shared" si="168"/>
        <v/>
      </c>
      <c r="EV1500" s="46"/>
      <c r="EW1500" s="23" t="s">
        <v>3721</v>
      </c>
    </row>
    <row r="1501" spans="1:153" ht="14.25" hidden="1" customHeight="1">
      <c r="A1501" s="8">
        <v>1494</v>
      </c>
      <c r="B1501" s="9" t="s">
        <v>3316</v>
      </c>
      <c r="C1501" s="10" t="s">
        <v>142</v>
      </c>
      <c r="D1501" s="10" t="s">
        <v>143</v>
      </c>
      <c r="E1501" s="10" t="s">
        <v>206</v>
      </c>
      <c r="F1501" s="9" t="s">
        <v>641</v>
      </c>
      <c r="G1501" s="10" t="s">
        <v>145</v>
      </c>
      <c r="H1501" s="9" t="s">
        <v>146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149</v>
      </c>
      <c r="N1501" s="9" t="s">
        <v>150</v>
      </c>
      <c r="O1501" s="9" t="s">
        <v>151</v>
      </c>
      <c r="P1501" s="9" t="s">
        <v>142</v>
      </c>
      <c r="Q1501" s="9" t="s">
        <v>152</v>
      </c>
      <c r="R1501" s="9" t="s">
        <v>675</v>
      </c>
      <c r="S1501" s="9" t="s">
        <v>676</v>
      </c>
      <c r="T1501" s="9" t="s">
        <v>306</v>
      </c>
      <c r="U1501" s="9" t="s">
        <v>337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3569</v>
      </c>
      <c r="AA1501" s="9" t="s">
        <v>836</v>
      </c>
      <c r="AB1501" s="12" t="s">
        <v>3570</v>
      </c>
      <c r="AC1501" s="10" t="s">
        <v>3571</v>
      </c>
      <c r="AD1501" s="9" t="s">
        <v>3572</v>
      </c>
      <c r="AE1501" s="13" t="s">
        <v>3573</v>
      </c>
      <c r="AF1501" s="14" t="s">
        <v>784</v>
      </c>
      <c r="AG1501" s="10" t="s">
        <v>3574</v>
      </c>
      <c r="AH1501" s="11" t="s">
        <v>684</v>
      </c>
      <c r="AI1501" s="11" t="s">
        <v>685</v>
      </c>
      <c r="AJ1501" s="10" t="s">
        <v>686</v>
      </c>
      <c r="AK1501" s="11" t="s">
        <v>685</v>
      </c>
      <c r="AL1501" s="11" t="s">
        <v>168</v>
      </c>
      <c r="AM1501" s="10" t="s">
        <v>169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1.6</v>
      </c>
      <c r="AU1501" s="10" t="s">
        <v>142</v>
      </c>
      <c r="AV1501" s="16">
        <v>100000</v>
      </c>
      <c r="AW1501" s="16">
        <v>100000</v>
      </c>
      <c r="AX1501" s="16">
        <v>0</v>
      </c>
      <c r="AY1501" s="16">
        <v>0</v>
      </c>
      <c r="AZ1501" s="16">
        <v>0</v>
      </c>
      <c r="BA1501" s="17">
        <v>45275</v>
      </c>
      <c r="BB1501" s="30" t="s">
        <v>175</v>
      </c>
      <c r="BC1501" s="18">
        <v>45100</v>
      </c>
      <c r="BD1501" s="17">
        <v>45596</v>
      </c>
      <c r="BE1501" s="17">
        <v>45657</v>
      </c>
      <c r="BF1501" s="17">
        <v>45245</v>
      </c>
      <c r="BG1501" s="10">
        <v>85901418</v>
      </c>
      <c r="BH1501" s="9" t="s">
        <v>414</v>
      </c>
      <c r="BI1501" s="19">
        <v>45170</v>
      </c>
      <c r="BJ1501" s="20">
        <v>45173</v>
      </c>
      <c r="BK1501" s="16">
        <v>0</v>
      </c>
      <c r="BL1501" s="16">
        <v>0</v>
      </c>
      <c r="BM1501" s="9" t="s">
        <v>177</v>
      </c>
      <c r="BN1501" s="9" t="s">
        <v>178</v>
      </c>
      <c r="BO1501" s="9" t="s">
        <v>635</v>
      </c>
      <c r="BP1501" s="17">
        <v>45245</v>
      </c>
      <c r="BQ1501" s="17" t="s">
        <v>156</v>
      </c>
      <c r="BR1501" s="17" t="s">
        <v>156</v>
      </c>
      <c r="BS1501" s="17" t="s">
        <v>156</v>
      </c>
      <c r="BT1501" s="10" t="s">
        <v>156</v>
      </c>
      <c r="BU1501" s="17" t="s">
        <v>156</v>
      </c>
      <c r="BV1501" s="17" t="s">
        <v>156</v>
      </c>
      <c r="BW1501" s="17" t="s">
        <v>156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>
        <v>45097</v>
      </c>
      <c r="CD1501" s="10" t="s">
        <v>2852</v>
      </c>
      <c r="CE1501" s="17" t="s">
        <v>156</v>
      </c>
      <c r="CF1501" s="17" t="s">
        <v>156</v>
      </c>
      <c r="CG1501" s="17" t="s">
        <v>156</v>
      </c>
      <c r="CH1501" s="17">
        <v>45100</v>
      </c>
      <c r="CI1501" s="16">
        <v>67200</v>
      </c>
      <c r="CJ1501" s="10" t="s">
        <v>3575</v>
      </c>
      <c r="CK1501" s="10" t="s">
        <v>661</v>
      </c>
      <c r="CL1501" s="18" t="s">
        <v>156</v>
      </c>
      <c r="CM1501" s="17" t="s">
        <v>156</v>
      </c>
      <c r="CN1501" s="10" t="s">
        <v>156</v>
      </c>
      <c r="CO1501" s="17" t="s">
        <v>156</v>
      </c>
      <c r="CP1501" s="17" t="s">
        <v>156</v>
      </c>
      <c r="CQ1501" s="17">
        <v>45104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 t="s">
        <v>156</v>
      </c>
      <c r="CX1501" s="10" t="s">
        <v>193</v>
      </c>
      <c r="CY1501" s="17" t="s">
        <v>156</v>
      </c>
      <c r="CZ1501" s="17" t="s">
        <v>156</v>
      </c>
      <c r="DA1501" s="17">
        <v>45104</v>
      </c>
      <c r="DB1501" s="17" t="s">
        <v>156</v>
      </c>
      <c r="DC1501" s="16">
        <v>0</v>
      </c>
      <c r="DD1501" s="10" t="s">
        <v>156</v>
      </c>
      <c r="DE1501" s="10" t="s">
        <v>156</v>
      </c>
      <c r="DF1501" s="18" t="s">
        <v>156</v>
      </c>
      <c r="DG1501" s="17" t="s">
        <v>156</v>
      </c>
      <c r="DH1501" s="10" t="s">
        <v>156</v>
      </c>
      <c r="DI1501" s="17" t="s">
        <v>156</v>
      </c>
      <c r="DJ1501" s="17" t="s">
        <v>156</v>
      </c>
      <c r="DK1501" s="17">
        <v>45104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32</v>
      </c>
      <c r="DQ1501" s="16">
        <v>16</v>
      </c>
      <c r="DR1501" s="11">
        <v>16</v>
      </c>
      <c r="DS1501" s="16">
        <v>48</v>
      </c>
      <c r="DT1501" s="16">
        <v>67200</v>
      </c>
      <c r="DU1501" s="11" t="s">
        <v>181</v>
      </c>
      <c r="DV1501" s="11" t="s">
        <v>182</v>
      </c>
      <c r="DW1501" s="27" t="s">
        <v>156</v>
      </c>
      <c r="DX1501" s="27" t="s">
        <v>156</v>
      </c>
      <c r="DY1501" s="20" t="s">
        <v>2088</v>
      </c>
      <c r="DZ1501" s="16">
        <v>7</v>
      </c>
      <c r="EA1501" s="16">
        <v>33</v>
      </c>
      <c r="EB1501" s="27" t="s">
        <v>185</v>
      </c>
      <c r="EC1501" s="27" t="s">
        <v>185</v>
      </c>
      <c r="ED1501" s="27" t="s">
        <v>182</v>
      </c>
      <c r="EE1501" s="29">
        <v>45089.677939814814</v>
      </c>
      <c r="EF1501" s="28" t="s">
        <v>1129</v>
      </c>
      <c r="EG1501" s="28" t="s">
        <v>1130</v>
      </c>
      <c r="EH1501" s="28" t="s">
        <v>190</v>
      </c>
      <c r="EI1501" s="29">
        <v>45105.592094907406</v>
      </c>
      <c r="EJ1501" s="28" t="s">
        <v>790</v>
      </c>
      <c r="EK1501" s="28" t="s">
        <v>791</v>
      </c>
      <c r="EL1501" s="28" t="s">
        <v>190</v>
      </c>
      <c r="EM1501" s="45"/>
      <c r="EN1501" s="46" t="str">
        <f t="shared" si="162"/>
        <v>344N293A</v>
      </c>
      <c r="EO1501" s="47">
        <f t="shared" si="163"/>
        <v>45205</v>
      </c>
      <c r="EP1501" s="47" t="str">
        <f t="shared" si="164"/>
        <v/>
      </c>
      <c r="EQ1501" s="48" t="str">
        <f t="shared" ca="1" si="165"/>
        <v>Y</v>
      </c>
      <c r="ER1501" s="49" t="str">
        <f t="shared" si="166"/>
        <v/>
      </c>
      <c r="ES1501" s="50"/>
      <c r="ET1501" s="51" t="str">
        <f t="shared" si="167"/>
        <v/>
      </c>
      <c r="EU1501" s="52" t="str">
        <f t="shared" si="168"/>
        <v/>
      </c>
      <c r="EV1501" s="46"/>
    </row>
    <row r="1502" spans="1:153" ht="14.25" hidden="1" customHeight="1">
      <c r="A1502" s="8">
        <v>1495</v>
      </c>
      <c r="B1502" s="9" t="s">
        <v>3316</v>
      </c>
      <c r="C1502" s="10" t="s">
        <v>142</v>
      </c>
      <c r="D1502" s="10" t="s">
        <v>143</v>
      </c>
      <c r="E1502" s="10" t="s">
        <v>206</v>
      </c>
      <c r="F1502" s="9" t="s">
        <v>641</v>
      </c>
      <c r="G1502" s="10" t="s">
        <v>145</v>
      </c>
      <c r="H1502" s="9" t="s">
        <v>146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149</v>
      </c>
      <c r="N1502" s="9" t="s">
        <v>150</v>
      </c>
      <c r="O1502" s="9" t="s">
        <v>151</v>
      </c>
      <c r="P1502" s="9" t="s">
        <v>142</v>
      </c>
      <c r="Q1502" s="9" t="s">
        <v>152</v>
      </c>
      <c r="R1502" s="9" t="s">
        <v>675</v>
      </c>
      <c r="S1502" s="9" t="s">
        <v>676</v>
      </c>
      <c r="T1502" s="9" t="s">
        <v>306</v>
      </c>
      <c r="U1502" s="9" t="s">
        <v>337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3569</v>
      </c>
      <c r="AA1502" s="9" t="s">
        <v>836</v>
      </c>
      <c r="AB1502" s="12" t="s">
        <v>3570</v>
      </c>
      <c r="AC1502" s="10" t="s">
        <v>3571</v>
      </c>
      <c r="AD1502" s="9" t="s">
        <v>3572</v>
      </c>
      <c r="AE1502" s="13" t="s">
        <v>3573</v>
      </c>
      <c r="AF1502" s="14" t="s">
        <v>784</v>
      </c>
      <c r="AG1502" s="10" t="s">
        <v>3574</v>
      </c>
      <c r="AH1502" s="11" t="s">
        <v>684</v>
      </c>
      <c r="AI1502" s="11" t="s">
        <v>685</v>
      </c>
      <c r="AJ1502" s="10" t="s">
        <v>686</v>
      </c>
      <c r="AK1502" s="11" t="s">
        <v>685</v>
      </c>
      <c r="AL1502" s="11" t="s">
        <v>168</v>
      </c>
      <c r="AM1502" s="10" t="s">
        <v>169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1.6</v>
      </c>
      <c r="AU1502" s="10" t="s">
        <v>142</v>
      </c>
      <c r="AV1502" s="16">
        <v>100000</v>
      </c>
      <c r="AW1502" s="16">
        <v>100000</v>
      </c>
      <c r="AX1502" s="16">
        <v>0</v>
      </c>
      <c r="AY1502" s="16">
        <v>0</v>
      </c>
      <c r="AZ1502" s="16">
        <v>0</v>
      </c>
      <c r="BA1502" s="17">
        <v>45275</v>
      </c>
      <c r="BB1502" s="30" t="s">
        <v>175</v>
      </c>
      <c r="BC1502" s="18" t="s">
        <v>156</v>
      </c>
      <c r="BD1502" s="17">
        <v>45596</v>
      </c>
      <c r="BE1502" s="17">
        <v>45657</v>
      </c>
      <c r="BF1502" s="17">
        <v>45245</v>
      </c>
      <c r="BG1502" s="10">
        <v>86045940</v>
      </c>
      <c r="BH1502" s="9" t="s">
        <v>319</v>
      </c>
      <c r="BI1502" s="19">
        <v>45231</v>
      </c>
      <c r="BJ1502" s="20">
        <v>45236</v>
      </c>
      <c r="BK1502" s="16">
        <v>0</v>
      </c>
      <c r="BL1502" s="16">
        <v>0</v>
      </c>
      <c r="BM1502" s="9" t="s">
        <v>177</v>
      </c>
      <c r="BN1502" s="9" t="s">
        <v>178</v>
      </c>
      <c r="BO1502" s="9" t="s">
        <v>156</v>
      </c>
      <c r="BP1502" s="17">
        <v>45300</v>
      </c>
      <c r="BQ1502" s="17" t="s">
        <v>156</v>
      </c>
      <c r="BR1502" s="17">
        <v>45300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45099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>
        <v>45118</v>
      </c>
      <c r="CD1502" s="10" t="s">
        <v>156</v>
      </c>
      <c r="CE1502" s="17">
        <v>45118</v>
      </c>
      <c r="CF1502" s="17" t="s">
        <v>156</v>
      </c>
      <c r="CG1502" s="17">
        <v>45104</v>
      </c>
      <c r="CH1502" s="17" t="s">
        <v>156</v>
      </c>
      <c r="CI1502" s="16">
        <v>0</v>
      </c>
      <c r="CJ1502" s="10" t="s">
        <v>156</v>
      </c>
      <c r="CK1502" s="10" t="s">
        <v>156</v>
      </c>
      <c r="CL1502" s="18" t="s">
        <v>156</v>
      </c>
      <c r="CM1502" s="17">
        <v>45153</v>
      </c>
      <c r="CN1502" s="10" t="s">
        <v>156</v>
      </c>
      <c r="CO1502" s="17">
        <v>45153</v>
      </c>
      <c r="CP1502" s="17" t="s">
        <v>156</v>
      </c>
      <c r="CQ1502" s="17">
        <v>45104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>
        <v>45153</v>
      </c>
      <c r="CX1502" s="10" t="s">
        <v>193</v>
      </c>
      <c r="CY1502" s="17">
        <v>45153</v>
      </c>
      <c r="CZ1502" s="17" t="s">
        <v>156</v>
      </c>
      <c r="DA1502" s="17">
        <v>45104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>
        <v>45216</v>
      </c>
      <c r="DH1502" s="10" t="s">
        <v>156</v>
      </c>
      <c r="DI1502" s="17">
        <v>45216</v>
      </c>
      <c r="DJ1502" s="17" t="s">
        <v>156</v>
      </c>
      <c r="DK1502" s="17">
        <v>45104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32</v>
      </c>
      <c r="DQ1502" s="16">
        <v>16</v>
      </c>
      <c r="DR1502" s="11">
        <v>16</v>
      </c>
      <c r="DS1502" s="16">
        <v>48</v>
      </c>
      <c r="DT1502" s="16">
        <v>84000</v>
      </c>
      <c r="DU1502" s="11" t="s">
        <v>181</v>
      </c>
      <c r="DV1502" s="11" t="s">
        <v>182</v>
      </c>
      <c r="DW1502" s="27" t="s">
        <v>156</v>
      </c>
      <c r="DX1502" s="27" t="s">
        <v>156</v>
      </c>
      <c r="DY1502" s="20" t="s">
        <v>3256</v>
      </c>
      <c r="DZ1502" s="16">
        <v>7</v>
      </c>
      <c r="EA1502" s="16">
        <v>33</v>
      </c>
      <c r="EB1502" s="27" t="s">
        <v>185</v>
      </c>
      <c r="EC1502" s="27" t="s">
        <v>185</v>
      </c>
      <c r="ED1502" s="27" t="s">
        <v>182</v>
      </c>
      <c r="EE1502" s="29">
        <v>45100.012939814813</v>
      </c>
      <c r="EF1502" s="28" t="s">
        <v>186</v>
      </c>
      <c r="EG1502" s="28" t="s">
        <v>156</v>
      </c>
      <c r="EH1502" s="28" t="s">
        <v>187</v>
      </c>
      <c r="EI1502" s="29">
        <v>45105.592094907406</v>
      </c>
      <c r="EJ1502" s="28" t="s">
        <v>790</v>
      </c>
      <c r="EK1502" s="28" t="s">
        <v>791</v>
      </c>
      <c r="EL1502" s="28" t="s">
        <v>190</v>
      </c>
      <c r="EM1502" s="45"/>
      <c r="EN1502" s="46" t="str">
        <f t="shared" si="162"/>
        <v>344N293A</v>
      </c>
      <c r="EO1502" s="47">
        <f t="shared" si="163"/>
        <v>45260</v>
      </c>
      <c r="EP1502" s="47">
        <f t="shared" si="164"/>
        <v>45153</v>
      </c>
      <c r="EQ1502" s="48" t="str">
        <f t="shared" ca="1" si="165"/>
        <v>Y</v>
      </c>
      <c r="ER1502" s="49">
        <f t="shared" si="166"/>
        <v>107</v>
      </c>
      <c r="ES1502" s="50"/>
      <c r="ET1502" s="51">
        <f t="shared" si="167"/>
        <v>107</v>
      </c>
      <c r="EU1502" s="52">
        <f t="shared" si="168"/>
        <v>0</v>
      </c>
      <c r="EV1502" s="46"/>
    </row>
    <row r="1503" spans="1:153" ht="14.25" customHeight="1">
      <c r="A1503" s="8">
        <v>1496</v>
      </c>
      <c r="B1503" s="9" t="s">
        <v>3316</v>
      </c>
      <c r="C1503" s="10" t="s">
        <v>142</v>
      </c>
      <c r="D1503" s="10" t="s">
        <v>143</v>
      </c>
      <c r="E1503" s="10" t="s">
        <v>206</v>
      </c>
      <c r="F1503" s="9" t="s">
        <v>641</v>
      </c>
      <c r="G1503" s="10" t="s">
        <v>145</v>
      </c>
      <c r="H1503" s="9" t="s">
        <v>146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149</v>
      </c>
      <c r="N1503" s="9" t="s">
        <v>150</v>
      </c>
      <c r="O1503" s="9" t="s">
        <v>151</v>
      </c>
      <c r="P1503" s="9" t="s">
        <v>142</v>
      </c>
      <c r="Q1503" s="9" t="s">
        <v>152</v>
      </c>
      <c r="R1503" s="9" t="s">
        <v>880</v>
      </c>
      <c r="S1503" s="9" t="s">
        <v>881</v>
      </c>
      <c r="T1503" s="9" t="s">
        <v>306</v>
      </c>
      <c r="U1503" s="9" t="s">
        <v>337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3576</v>
      </c>
      <c r="AA1503" s="9" t="s">
        <v>3577</v>
      </c>
      <c r="AB1503" s="12" t="s">
        <v>3578</v>
      </c>
      <c r="AC1503" s="10" t="s">
        <v>3579</v>
      </c>
      <c r="AD1503" s="9" t="s">
        <v>3580</v>
      </c>
      <c r="AE1503" s="13" t="s">
        <v>3581</v>
      </c>
      <c r="AF1503" s="14" t="s">
        <v>784</v>
      </c>
      <c r="AG1503" s="10" t="s">
        <v>3582</v>
      </c>
      <c r="AH1503" s="11" t="s">
        <v>156</v>
      </c>
      <c r="AI1503" s="11" t="s">
        <v>156</v>
      </c>
      <c r="AJ1503" s="10" t="s">
        <v>156</v>
      </c>
      <c r="AK1503" s="11" t="s">
        <v>156</v>
      </c>
      <c r="AL1503" s="11" t="s">
        <v>156</v>
      </c>
      <c r="AM1503" s="10" t="s">
        <v>156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1.6</v>
      </c>
      <c r="AU1503" s="10" t="s">
        <v>142</v>
      </c>
      <c r="AV1503" s="16">
        <v>40000</v>
      </c>
      <c r="AW1503" s="16">
        <v>40000</v>
      </c>
      <c r="AX1503" s="16">
        <v>0</v>
      </c>
      <c r="AY1503" s="16">
        <v>0</v>
      </c>
      <c r="AZ1503" s="16">
        <v>0</v>
      </c>
      <c r="BA1503" s="17">
        <v>45341</v>
      </c>
      <c r="BB1503" s="30" t="s">
        <v>175</v>
      </c>
      <c r="BC1503" s="18">
        <v>45119</v>
      </c>
      <c r="BD1503" s="17">
        <v>45504</v>
      </c>
      <c r="BE1503" s="17">
        <v>45565</v>
      </c>
      <c r="BF1503" s="17">
        <v>45337</v>
      </c>
      <c r="BG1503" s="10">
        <v>86180651</v>
      </c>
      <c r="BH1503" s="9" t="s">
        <v>414</v>
      </c>
      <c r="BI1503" s="19">
        <v>45261</v>
      </c>
      <c r="BJ1503" s="20">
        <v>45264</v>
      </c>
      <c r="BK1503" s="16">
        <v>14000</v>
      </c>
      <c r="BL1503" s="16">
        <v>22400</v>
      </c>
      <c r="BM1503" s="9" t="s">
        <v>177</v>
      </c>
      <c r="BN1503" s="9" t="s">
        <v>436</v>
      </c>
      <c r="BO1503" s="9" t="s">
        <v>635</v>
      </c>
      <c r="BP1503" s="17">
        <v>45337</v>
      </c>
      <c r="BQ1503" s="17" t="s">
        <v>156</v>
      </c>
      <c r="BR1503" s="17">
        <v>45337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45111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 t="s">
        <v>156</v>
      </c>
      <c r="CD1503" s="10" t="s">
        <v>156</v>
      </c>
      <c r="CE1503" s="17" t="s">
        <v>156</v>
      </c>
      <c r="CF1503" s="17" t="s">
        <v>156</v>
      </c>
      <c r="CG1503" s="17">
        <v>45111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45111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 t="s">
        <v>156</v>
      </c>
      <c r="CX1503" s="10" t="s">
        <v>193</v>
      </c>
      <c r="CY1503" s="17" t="s">
        <v>156</v>
      </c>
      <c r="CZ1503" s="17" t="s">
        <v>156</v>
      </c>
      <c r="DA1503" s="17">
        <v>45111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 t="s">
        <v>156</v>
      </c>
      <c r="DH1503" s="10" t="s">
        <v>156</v>
      </c>
      <c r="DI1503" s="17" t="s">
        <v>156</v>
      </c>
      <c r="DJ1503" s="17" t="s">
        <v>156</v>
      </c>
      <c r="DK1503" s="17">
        <v>45111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36</v>
      </c>
      <c r="DQ1503" s="16">
        <v>24</v>
      </c>
      <c r="DR1503" s="11">
        <v>24</v>
      </c>
      <c r="DS1503" s="16">
        <v>36</v>
      </c>
      <c r="DT1503" s="16">
        <v>0</v>
      </c>
      <c r="DU1503" s="11" t="s">
        <v>182</v>
      </c>
      <c r="DV1503" s="11" t="s">
        <v>182</v>
      </c>
      <c r="DW1503" s="27" t="s">
        <v>156</v>
      </c>
      <c r="DX1503" s="27" t="s">
        <v>156</v>
      </c>
      <c r="DY1503" s="20" t="s">
        <v>3343</v>
      </c>
      <c r="DZ1503" s="16">
        <v>7</v>
      </c>
      <c r="EA1503" s="16">
        <v>33</v>
      </c>
      <c r="EB1503" s="27" t="s">
        <v>185</v>
      </c>
      <c r="EC1503" s="27" t="s">
        <v>156</v>
      </c>
      <c r="ED1503" s="27" t="s">
        <v>182</v>
      </c>
      <c r="EE1503" s="29">
        <v>45112.012511574074</v>
      </c>
      <c r="EF1503" s="28" t="s">
        <v>186</v>
      </c>
      <c r="EG1503" s="28" t="s">
        <v>156</v>
      </c>
      <c r="EH1503" s="28" t="s">
        <v>187</v>
      </c>
      <c r="EI1503" s="29">
        <v>45118.979803240742</v>
      </c>
      <c r="EJ1503" s="28" t="s">
        <v>186</v>
      </c>
      <c r="EK1503" s="28" t="s">
        <v>156</v>
      </c>
      <c r="EL1503" s="28" t="s">
        <v>187</v>
      </c>
      <c r="EM1503" s="45" t="s">
        <v>3713</v>
      </c>
      <c r="EN1503" s="46" t="str">
        <f t="shared" si="162"/>
        <v>344N236A</v>
      </c>
      <c r="EO1503" s="47">
        <f t="shared" si="163"/>
        <v>45297</v>
      </c>
      <c r="EP1503" s="47" t="str">
        <f t="shared" si="164"/>
        <v/>
      </c>
      <c r="EQ1503" s="48" t="str">
        <f t="shared" ca="1" si="165"/>
        <v>Y</v>
      </c>
      <c r="ER1503" s="49" t="str">
        <f t="shared" si="166"/>
        <v/>
      </c>
      <c r="ES1503" s="50"/>
      <c r="ET1503" s="51" t="str">
        <f t="shared" si="167"/>
        <v/>
      </c>
      <c r="EU1503" s="52" t="str">
        <f t="shared" si="168"/>
        <v/>
      </c>
      <c r="EV1503" s="46"/>
      <c r="EW1503" s="23" t="s">
        <v>3714</v>
      </c>
    </row>
    <row r="1504" spans="1:153" ht="14.25" customHeight="1">
      <c r="A1504" s="8">
        <v>1497</v>
      </c>
      <c r="B1504" s="9" t="s">
        <v>3316</v>
      </c>
      <c r="C1504" s="10" t="s">
        <v>142</v>
      </c>
      <c r="D1504" s="10" t="s">
        <v>143</v>
      </c>
      <c r="E1504" s="10" t="s">
        <v>206</v>
      </c>
      <c r="F1504" s="9" t="s">
        <v>641</v>
      </c>
      <c r="G1504" s="10" t="s">
        <v>145</v>
      </c>
      <c r="H1504" s="9" t="s">
        <v>146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149</v>
      </c>
      <c r="N1504" s="9" t="s">
        <v>150</v>
      </c>
      <c r="O1504" s="9" t="s">
        <v>151</v>
      </c>
      <c r="P1504" s="9" t="s">
        <v>142</v>
      </c>
      <c r="Q1504" s="9" t="s">
        <v>152</v>
      </c>
      <c r="R1504" s="9" t="s">
        <v>880</v>
      </c>
      <c r="S1504" s="9" t="s">
        <v>881</v>
      </c>
      <c r="T1504" s="9" t="s">
        <v>306</v>
      </c>
      <c r="U1504" s="9" t="s">
        <v>337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3576</v>
      </c>
      <c r="AA1504" s="9" t="s">
        <v>3577</v>
      </c>
      <c r="AB1504" s="12" t="s">
        <v>3578</v>
      </c>
      <c r="AC1504" s="10" t="s">
        <v>3579</v>
      </c>
      <c r="AD1504" s="9" t="s">
        <v>3580</v>
      </c>
      <c r="AE1504" s="13" t="s">
        <v>3581</v>
      </c>
      <c r="AF1504" s="14" t="s">
        <v>784</v>
      </c>
      <c r="AG1504" s="10" t="s">
        <v>3582</v>
      </c>
      <c r="AH1504" s="11" t="s">
        <v>156</v>
      </c>
      <c r="AI1504" s="11" t="s">
        <v>156</v>
      </c>
      <c r="AJ1504" s="10" t="s">
        <v>156</v>
      </c>
      <c r="AK1504" s="11" t="s">
        <v>156</v>
      </c>
      <c r="AL1504" s="11" t="s">
        <v>156</v>
      </c>
      <c r="AM1504" s="10" t="s">
        <v>156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1.6</v>
      </c>
      <c r="AU1504" s="10" t="s">
        <v>142</v>
      </c>
      <c r="AV1504" s="16">
        <v>40000</v>
      </c>
      <c r="AW1504" s="16">
        <v>40000</v>
      </c>
      <c r="AX1504" s="16">
        <v>0</v>
      </c>
      <c r="AY1504" s="16">
        <v>0</v>
      </c>
      <c r="AZ1504" s="16">
        <v>0</v>
      </c>
      <c r="BA1504" s="17">
        <v>45341</v>
      </c>
      <c r="BB1504" s="30" t="s">
        <v>175</v>
      </c>
      <c r="BC1504" s="18">
        <v>45119</v>
      </c>
      <c r="BD1504" s="17">
        <v>45504</v>
      </c>
      <c r="BE1504" s="17">
        <v>45565</v>
      </c>
      <c r="BF1504" s="17">
        <v>45337</v>
      </c>
      <c r="BG1504" s="10">
        <v>86044334</v>
      </c>
      <c r="BH1504" s="9" t="s">
        <v>319</v>
      </c>
      <c r="BI1504" s="19">
        <v>45292</v>
      </c>
      <c r="BJ1504" s="20">
        <v>45292</v>
      </c>
      <c r="BK1504" s="16">
        <v>7500</v>
      </c>
      <c r="BL1504" s="16">
        <v>12000</v>
      </c>
      <c r="BM1504" s="9" t="s">
        <v>177</v>
      </c>
      <c r="BN1504" s="9" t="s">
        <v>383</v>
      </c>
      <c r="BO1504" s="9" t="s">
        <v>156</v>
      </c>
      <c r="BP1504" s="17">
        <v>45366</v>
      </c>
      <c r="BQ1504" s="17" t="s">
        <v>156</v>
      </c>
      <c r="BR1504" s="17">
        <v>45366</v>
      </c>
      <c r="BS1504" s="17" t="s">
        <v>156</v>
      </c>
      <c r="BT1504" s="10" t="s">
        <v>156</v>
      </c>
      <c r="BU1504" s="17" t="s">
        <v>156</v>
      </c>
      <c r="BV1504" s="17" t="s">
        <v>156</v>
      </c>
      <c r="BW1504" s="17">
        <v>45099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 t="s">
        <v>156</v>
      </c>
      <c r="CD1504" s="10" t="s">
        <v>156</v>
      </c>
      <c r="CE1504" s="17" t="s">
        <v>156</v>
      </c>
      <c r="CF1504" s="17" t="s">
        <v>156</v>
      </c>
      <c r="CG1504" s="17">
        <v>45099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>
        <v>45099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 t="s">
        <v>156</v>
      </c>
      <c r="CX1504" s="10" t="s">
        <v>193</v>
      </c>
      <c r="CY1504" s="17" t="s">
        <v>156</v>
      </c>
      <c r="CZ1504" s="17" t="s">
        <v>156</v>
      </c>
      <c r="DA1504" s="17">
        <v>45099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156</v>
      </c>
      <c r="DI1504" s="17" t="s">
        <v>156</v>
      </c>
      <c r="DJ1504" s="17" t="s">
        <v>156</v>
      </c>
      <c r="DK1504" s="17">
        <v>45099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36</v>
      </c>
      <c r="DQ1504" s="16">
        <v>24</v>
      </c>
      <c r="DR1504" s="11">
        <v>24</v>
      </c>
      <c r="DS1504" s="16">
        <v>36</v>
      </c>
      <c r="DT1504" s="16">
        <v>0</v>
      </c>
      <c r="DU1504" s="11" t="s">
        <v>182</v>
      </c>
      <c r="DV1504" s="11" t="s">
        <v>182</v>
      </c>
      <c r="DW1504" s="27" t="s">
        <v>156</v>
      </c>
      <c r="DX1504" s="27" t="s">
        <v>156</v>
      </c>
      <c r="DY1504" s="20" t="s">
        <v>3363</v>
      </c>
      <c r="DZ1504" s="16">
        <v>7</v>
      </c>
      <c r="EA1504" s="16">
        <v>33</v>
      </c>
      <c r="EB1504" s="27" t="s">
        <v>185</v>
      </c>
      <c r="EC1504" s="27" t="s">
        <v>156</v>
      </c>
      <c r="ED1504" s="27" t="s">
        <v>182</v>
      </c>
      <c r="EE1504" s="29">
        <v>45100.012928240743</v>
      </c>
      <c r="EF1504" s="28" t="s">
        <v>186</v>
      </c>
      <c r="EG1504" s="28" t="s">
        <v>156</v>
      </c>
      <c r="EH1504" s="28" t="s">
        <v>187</v>
      </c>
      <c r="EI1504" s="29">
        <v>45118.979803240742</v>
      </c>
      <c r="EJ1504" s="28" t="s">
        <v>186</v>
      </c>
      <c r="EK1504" s="28" t="s">
        <v>156</v>
      </c>
      <c r="EL1504" s="28" t="s">
        <v>187</v>
      </c>
      <c r="EM1504" s="45" t="s">
        <v>3713</v>
      </c>
      <c r="EN1504" s="46" t="str">
        <f t="shared" si="162"/>
        <v>344N236A</v>
      </c>
      <c r="EO1504" s="47">
        <f t="shared" si="163"/>
        <v>45326</v>
      </c>
      <c r="EP1504" s="47" t="str">
        <f t="shared" si="164"/>
        <v/>
      </c>
      <c r="EQ1504" s="48" t="str">
        <f t="shared" ca="1" si="165"/>
        <v>Y</v>
      </c>
      <c r="ER1504" s="49" t="str">
        <f t="shared" si="166"/>
        <v/>
      </c>
      <c r="ES1504" s="50"/>
      <c r="ET1504" s="51" t="str">
        <f t="shared" si="167"/>
        <v/>
      </c>
      <c r="EU1504" s="52" t="str">
        <f t="shared" si="168"/>
        <v/>
      </c>
      <c r="EV1504" s="46"/>
      <c r="EW1504" s="23" t="s">
        <v>3714</v>
      </c>
    </row>
    <row r="1505" spans="1:153" ht="14.25" customHeight="1">
      <c r="A1505" s="8">
        <v>1498</v>
      </c>
      <c r="B1505" s="9" t="s">
        <v>3316</v>
      </c>
      <c r="C1505" s="10" t="s">
        <v>142</v>
      </c>
      <c r="D1505" s="10" t="s">
        <v>143</v>
      </c>
      <c r="E1505" s="10" t="s">
        <v>206</v>
      </c>
      <c r="F1505" s="9" t="s">
        <v>641</v>
      </c>
      <c r="G1505" s="10" t="s">
        <v>145</v>
      </c>
      <c r="H1505" s="9" t="s">
        <v>146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149</v>
      </c>
      <c r="N1505" s="9" t="s">
        <v>150</v>
      </c>
      <c r="O1505" s="9" t="s">
        <v>151</v>
      </c>
      <c r="P1505" s="9" t="s">
        <v>142</v>
      </c>
      <c r="Q1505" s="9" t="s">
        <v>152</v>
      </c>
      <c r="R1505" s="9" t="s">
        <v>880</v>
      </c>
      <c r="S1505" s="9" t="s">
        <v>881</v>
      </c>
      <c r="T1505" s="9" t="s">
        <v>306</v>
      </c>
      <c r="U1505" s="9" t="s">
        <v>337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3576</v>
      </c>
      <c r="AA1505" s="9" t="s">
        <v>3577</v>
      </c>
      <c r="AB1505" s="12" t="s">
        <v>3578</v>
      </c>
      <c r="AC1505" s="10" t="s">
        <v>3579</v>
      </c>
      <c r="AD1505" s="9" t="s">
        <v>3580</v>
      </c>
      <c r="AE1505" s="13" t="s">
        <v>3581</v>
      </c>
      <c r="AF1505" s="14" t="s">
        <v>784</v>
      </c>
      <c r="AG1505" s="10" t="s">
        <v>3582</v>
      </c>
      <c r="AH1505" s="11" t="s">
        <v>156</v>
      </c>
      <c r="AI1505" s="11" t="s">
        <v>156</v>
      </c>
      <c r="AJ1505" s="10" t="s">
        <v>156</v>
      </c>
      <c r="AK1505" s="11" t="s">
        <v>156</v>
      </c>
      <c r="AL1505" s="11" t="s">
        <v>156</v>
      </c>
      <c r="AM1505" s="10" t="s">
        <v>156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1.6</v>
      </c>
      <c r="AU1505" s="10" t="s">
        <v>142</v>
      </c>
      <c r="AV1505" s="16">
        <v>40000</v>
      </c>
      <c r="AW1505" s="16">
        <v>40000</v>
      </c>
      <c r="AX1505" s="16">
        <v>0</v>
      </c>
      <c r="AY1505" s="16">
        <v>0</v>
      </c>
      <c r="AZ1505" s="16">
        <v>0</v>
      </c>
      <c r="BA1505" s="17">
        <v>45341</v>
      </c>
      <c r="BB1505" s="30" t="s">
        <v>175</v>
      </c>
      <c r="BC1505" s="18">
        <v>45119</v>
      </c>
      <c r="BD1505" s="17">
        <v>45504</v>
      </c>
      <c r="BE1505" s="17">
        <v>45565</v>
      </c>
      <c r="BF1505" s="17">
        <v>45337</v>
      </c>
      <c r="BG1505" s="10">
        <v>86180650</v>
      </c>
      <c r="BH1505" s="9" t="s">
        <v>321</v>
      </c>
      <c r="BI1505" s="19">
        <v>45323</v>
      </c>
      <c r="BJ1505" s="20">
        <v>45327</v>
      </c>
      <c r="BK1505" s="16">
        <v>2700</v>
      </c>
      <c r="BL1505" s="16">
        <v>4320</v>
      </c>
      <c r="BM1505" s="9" t="s">
        <v>177</v>
      </c>
      <c r="BN1505" s="9" t="s">
        <v>383</v>
      </c>
      <c r="BO1505" s="9" t="s">
        <v>156</v>
      </c>
      <c r="BP1505" s="17">
        <v>45397</v>
      </c>
      <c r="BQ1505" s="17" t="s">
        <v>156</v>
      </c>
      <c r="BR1505" s="17">
        <v>45397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>
        <v>45111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 t="s">
        <v>156</v>
      </c>
      <c r="CD1505" s="10" t="s">
        <v>156</v>
      </c>
      <c r="CE1505" s="17" t="s">
        <v>156</v>
      </c>
      <c r="CF1505" s="17" t="s">
        <v>156</v>
      </c>
      <c r="CG1505" s="17">
        <v>45111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 t="s">
        <v>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>
        <v>45111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 t="s">
        <v>156</v>
      </c>
      <c r="CX1505" s="10" t="s">
        <v>193</v>
      </c>
      <c r="CY1505" s="17" t="s">
        <v>156</v>
      </c>
      <c r="CZ1505" s="17" t="s">
        <v>156</v>
      </c>
      <c r="DA1505" s="17">
        <v>45111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 t="s">
        <v>156</v>
      </c>
      <c r="DH1505" s="10" t="s">
        <v>156</v>
      </c>
      <c r="DI1505" s="17" t="s">
        <v>156</v>
      </c>
      <c r="DJ1505" s="17" t="s">
        <v>156</v>
      </c>
      <c r="DK1505" s="17">
        <v>45111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36</v>
      </c>
      <c r="DQ1505" s="16">
        <v>24</v>
      </c>
      <c r="DR1505" s="11">
        <v>24</v>
      </c>
      <c r="DS1505" s="16">
        <v>36</v>
      </c>
      <c r="DT1505" s="16">
        <v>0</v>
      </c>
      <c r="DU1505" s="11" t="s">
        <v>182</v>
      </c>
      <c r="DV1505" s="11" t="s">
        <v>182</v>
      </c>
      <c r="DW1505" s="27" t="s">
        <v>156</v>
      </c>
      <c r="DX1505" s="27" t="s">
        <v>156</v>
      </c>
      <c r="DY1505" s="20" t="s">
        <v>3583</v>
      </c>
      <c r="DZ1505" s="16">
        <v>7</v>
      </c>
      <c r="EA1505" s="16">
        <v>33</v>
      </c>
      <c r="EB1505" s="27" t="s">
        <v>185</v>
      </c>
      <c r="EC1505" s="27" t="s">
        <v>156</v>
      </c>
      <c r="ED1505" s="27" t="s">
        <v>182</v>
      </c>
      <c r="EE1505" s="29">
        <v>45112.012511574074</v>
      </c>
      <c r="EF1505" s="28" t="s">
        <v>186</v>
      </c>
      <c r="EG1505" s="28" t="s">
        <v>156</v>
      </c>
      <c r="EH1505" s="28" t="s">
        <v>187</v>
      </c>
      <c r="EI1505" s="29">
        <v>45118.979803240742</v>
      </c>
      <c r="EJ1505" s="28" t="s">
        <v>186</v>
      </c>
      <c r="EK1505" s="28" t="s">
        <v>156</v>
      </c>
      <c r="EL1505" s="28" t="s">
        <v>187</v>
      </c>
      <c r="EM1505" s="45" t="s">
        <v>3713</v>
      </c>
      <c r="EN1505" s="46" t="str">
        <f t="shared" si="162"/>
        <v>344N236A</v>
      </c>
      <c r="EO1505" s="47">
        <f t="shared" si="163"/>
        <v>45357</v>
      </c>
      <c r="EP1505" s="47" t="str">
        <f t="shared" si="164"/>
        <v/>
      </c>
      <c r="EQ1505" s="48" t="str">
        <f t="shared" ca="1" si="165"/>
        <v>Y</v>
      </c>
      <c r="ER1505" s="49" t="str">
        <f t="shared" si="166"/>
        <v/>
      </c>
      <c r="ES1505" s="50"/>
      <c r="ET1505" s="51" t="str">
        <f t="shared" si="167"/>
        <v/>
      </c>
      <c r="EU1505" s="52" t="str">
        <f t="shared" si="168"/>
        <v/>
      </c>
      <c r="EV1505" s="46"/>
      <c r="EW1505" s="23" t="s">
        <v>3714</v>
      </c>
    </row>
    <row r="1506" spans="1:153" ht="14.25" customHeight="1">
      <c r="A1506" s="8">
        <v>1499</v>
      </c>
      <c r="B1506" s="9" t="s">
        <v>3316</v>
      </c>
      <c r="C1506" s="10" t="s">
        <v>142</v>
      </c>
      <c r="D1506" s="10" t="s">
        <v>143</v>
      </c>
      <c r="E1506" s="10" t="s">
        <v>206</v>
      </c>
      <c r="F1506" s="9" t="s">
        <v>641</v>
      </c>
      <c r="G1506" s="10" t="s">
        <v>145</v>
      </c>
      <c r="H1506" s="9" t="s">
        <v>146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149</v>
      </c>
      <c r="N1506" s="9" t="s">
        <v>150</v>
      </c>
      <c r="O1506" s="9" t="s">
        <v>151</v>
      </c>
      <c r="P1506" s="9" t="s">
        <v>142</v>
      </c>
      <c r="Q1506" s="9" t="s">
        <v>152</v>
      </c>
      <c r="R1506" s="9" t="s">
        <v>880</v>
      </c>
      <c r="S1506" s="9" t="s">
        <v>881</v>
      </c>
      <c r="T1506" s="9" t="s">
        <v>306</v>
      </c>
      <c r="U1506" s="9" t="s">
        <v>337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3576</v>
      </c>
      <c r="AA1506" s="9" t="s">
        <v>3577</v>
      </c>
      <c r="AB1506" s="12" t="s">
        <v>3578</v>
      </c>
      <c r="AC1506" s="10" t="s">
        <v>3579</v>
      </c>
      <c r="AD1506" s="9" t="s">
        <v>3580</v>
      </c>
      <c r="AE1506" s="13" t="s">
        <v>3581</v>
      </c>
      <c r="AF1506" s="14" t="s">
        <v>784</v>
      </c>
      <c r="AG1506" s="10" t="s">
        <v>3582</v>
      </c>
      <c r="AH1506" s="11" t="s">
        <v>156</v>
      </c>
      <c r="AI1506" s="11" t="s">
        <v>156</v>
      </c>
      <c r="AJ1506" s="10" t="s">
        <v>156</v>
      </c>
      <c r="AK1506" s="11" t="s">
        <v>156</v>
      </c>
      <c r="AL1506" s="11" t="s">
        <v>156</v>
      </c>
      <c r="AM1506" s="10" t="s">
        <v>156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1.6</v>
      </c>
      <c r="AU1506" s="10" t="s">
        <v>142</v>
      </c>
      <c r="AV1506" s="16">
        <v>40000</v>
      </c>
      <c r="AW1506" s="16">
        <v>40000</v>
      </c>
      <c r="AX1506" s="16">
        <v>0</v>
      </c>
      <c r="AY1506" s="16">
        <v>0</v>
      </c>
      <c r="AZ1506" s="16">
        <v>0</v>
      </c>
      <c r="BA1506" s="17">
        <v>45341</v>
      </c>
      <c r="BB1506" s="30" t="s">
        <v>175</v>
      </c>
      <c r="BC1506" s="18">
        <v>45119</v>
      </c>
      <c r="BD1506" s="17">
        <v>45504</v>
      </c>
      <c r="BE1506" s="17">
        <v>45565</v>
      </c>
      <c r="BF1506" s="17">
        <v>45337</v>
      </c>
      <c r="BG1506" s="10">
        <v>86180649</v>
      </c>
      <c r="BH1506" s="9" t="s">
        <v>258</v>
      </c>
      <c r="BI1506" s="19">
        <v>45352</v>
      </c>
      <c r="BJ1506" s="20">
        <v>45376</v>
      </c>
      <c r="BK1506" s="16">
        <v>1800</v>
      </c>
      <c r="BL1506" s="16">
        <v>2880</v>
      </c>
      <c r="BM1506" s="9" t="s">
        <v>177</v>
      </c>
      <c r="BN1506" s="9" t="s">
        <v>470</v>
      </c>
      <c r="BO1506" s="9" t="s">
        <v>156</v>
      </c>
      <c r="BP1506" s="17">
        <v>45422</v>
      </c>
      <c r="BQ1506" s="17" t="s">
        <v>156</v>
      </c>
      <c r="BR1506" s="17">
        <v>45422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45111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 t="s">
        <v>156</v>
      </c>
      <c r="CD1506" s="10" t="s">
        <v>156</v>
      </c>
      <c r="CE1506" s="17" t="s">
        <v>156</v>
      </c>
      <c r="CF1506" s="17" t="s">
        <v>156</v>
      </c>
      <c r="CG1506" s="17">
        <v>45111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45111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193</v>
      </c>
      <c r="CY1506" s="17" t="s">
        <v>156</v>
      </c>
      <c r="CZ1506" s="17" t="s">
        <v>156</v>
      </c>
      <c r="DA1506" s="17">
        <v>45111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45111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36</v>
      </c>
      <c r="DQ1506" s="16">
        <v>24</v>
      </c>
      <c r="DR1506" s="11">
        <v>24</v>
      </c>
      <c r="DS1506" s="16">
        <v>36</v>
      </c>
      <c r="DT1506" s="16">
        <v>0</v>
      </c>
      <c r="DU1506" s="11" t="s">
        <v>182</v>
      </c>
      <c r="DV1506" s="11" t="s">
        <v>182</v>
      </c>
      <c r="DW1506" s="27" t="s">
        <v>156</v>
      </c>
      <c r="DX1506" s="27" t="s">
        <v>156</v>
      </c>
      <c r="DY1506" s="20" t="s">
        <v>3437</v>
      </c>
      <c r="DZ1506" s="16">
        <v>7</v>
      </c>
      <c r="EA1506" s="16">
        <v>33</v>
      </c>
      <c r="EB1506" s="27" t="s">
        <v>185</v>
      </c>
      <c r="EC1506" s="27" t="s">
        <v>156</v>
      </c>
      <c r="ED1506" s="27" t="s">
        <v>182</v>
      </c>
      <c r="EE1506" s="29">
        <v>45112.012511574074</v>
      </c>
      <c r="EF1506" s="28" t="s">
        <v>186</v>
      </c>
      <c r="EG1506" s="28" t="s">
        <v>156</v>
      </c>
      <c r="EH1506" s="28" t="s">
        <v>187</v>
      </c>
      <c r="EI1506" s="29">
        <v>45118.979803240742</v>
      </c>
      <c r="EJ1506" s="28" t="s">
        <v>186</v>
      </c>
      <c r="EK1506" s="28" t="s">
        <v>156</v>
      </c>
      <c r="EL1506" s="28" t="s">
        <v>187</v>
      </c>
      <c r="EM1506" s="45" t="s">
        <v>3713</v>
      </c>
      <c r="EN1506" s="46" t="str">
        <f t="shared" si="162"/>
        <v>344N236A</v>
      </c>
      <c r="EO1506" s="47">
        <f t="shared" si="163"/>
        <v>45382</v>
      </c>
      <c r="EP1506" s="47" t="str">
        <f t="shared" si="164"/>
        <v/>
      </c>
      <c r="EQ1506" s="48" t="str">
        <f t="shared" ca="1" si="165"/>
        <v>Y</v>
      </c>
      <c r="ER1506" s="49" t="str">
        <f t="shared" si="166"/>
        <v/>
      </c>
      <c r="ES1506" s="50"/>
      <c r="ET1506" s="51" t="str">
        <f t="shared" si="167"/>
        <v/>
      </c>
      <c r="EU1506" s="52" t="str">
        <f t="shared" si="168"/>
        <v/>
      </c>
      <c r="EV1506" s="46"/>
      <c r="EW1506" s="23" t="s">
        <v>3721</v>
      </c>
    </row>
    <row r="1507" spans="1:153" ht="14.25" customHeight="1">
      <c r="A1507" s="8">
        <v>1500</v>
      </c>
      <c r="B1507" s="9" t="s">
        <v>3316</v>
      </c>
      <c r="C1507" s="10" t="s">
        <v>142</v>
      </c>
      <c r="D1507" s="10" t="s">
        <v>143</v>
      </c>
      <c r="E1507" s="10" t="s">
        <v>206</v>
      </c>
      <c r="F1507" s="9" t="s">
        <v>641</v>
      </c>
      <c r="G1507" s="10" t="s">
        <v>145</v>
      </c>
      <c r="H1507" s="9" t="s">
        <v>146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149</v>
      </c>
      <c r="N1507" s="9" t="s">
        <v>150</v>
      </c>
      <c r="O1507" s="9" t="s">
        <v>151</v>
      </c>
      <c r="P1507" s="9" t="s">
        <v>142</v>
      </c>
      <c r="Q1507" s="9" t="s">
        <v>152</v>
      </c>
      <c r="R1507" s="9" t="s">
        <v>880</v>
      </c>
      <c r="S1507" s="9" t="s">
        <v>881</v>
      </c>
      <c r="T1507" s="9" t="s">
        <v>306</v>
      </c>
      <c r="U1507" s="9" t="s">
        <v>337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3576</v>
      </c>
      <c r="AA1507" s="9" t="s">
        <v>3577</v>
      </c>
      <c r="AB1507" s="12" t="s">
        <v>3578</v>
      </c>
      <c r="AC1507" s="10" t="s">
        <v>3579</v>
      </c>
      <c r="AD1507" s="9" t="s">
        <v>3580</v>
      </c>
      <c r="AE1507" s="13" t="s">
        <v>3581</v>
      </c>
      <c r="AF1507" s="14" t="s">
        <v>784</v>
      </c>
      <c r="AG1507" s="10" t="s">
        <v>3582</v>
      </c>
      <c r="AH1507" s="11" t="s">
        <v>156</v>
      </c>
      <c r="AI1507" s="11" t="s">
        <v>156</v>
      </c>
      <c r="AJ1507" s="10" t="s">
        <v>156</v>
      </c>
      <c r="AK1507" s="11" t="s">
        <v>156</v>
      </c>
      <c r="AL1507" s="11" t="s">
        <v>156</v>
      </c>
      <c r="AM1507" s="10" t="s">
        <v>156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1.6</v>
      </c>
      <c r="AU1507" s="10" t="s">
        <v>142</v>
      </c>
      <c r="AV1507" s="16">
        <v>40000</v>
      </c>
      <c r="AW1507" s="16">
        <v>40000</v>
      </c>
      <c r="AX1507" s="16">
        <v>0</v>
      </c>
      <c r="AY1507" s="16">
        <v>0</v>
      </c>
      <c r="AZ1507" s="16">
        <v>0</v>
      </c>
      <c r="BA1507" s="17">
        <v>45341</v>
      </c>
      <c r="BB1507" s="30" t="s">
        <v>175</v>
      </c>
      <c r="BC1507" s="18">
        <v>45119</v>
      </c>
      <c r="BD1507" s="17">
        <v>45504</v>
      </c>
      <c r="BE1507" s="17">
        <v>45565</v>
      </c>
      <c r="BF1507" s="17">
        <v>45337</v>
      </c>
      <c r="BG1507" s="10">
        <v>86180648</v>
      </c>
      <c r="BH1507" s="9" t="s">
        <v>303</v>
      </c>
      <c r="BI1507" s="19">
        <v>45383</v>
      </c>
      <c r="BJ1507" s="20">
        <v>45390</v>
      </c>
      <c r="BK1507" s="16">
        <v>5900</v>
      </c>
      <c r="BL1507" s="16">
        <v>9440</v>
      </c>
      <c r="BM1507" s="9" t="s">
        <v>177</v>
      </c>
      <c r="BN1507" s="9" t="s">
        <v>470</v>
      </c>
      <c r="BO1507" s="9" t="s">
        <v>156</v>
      </c>
      <c r="BP1507" s="17">
        <v>45436</v>
      </c>
      <c r="BQ1507" s="17" t="s">
        <v>156</v>
      </c>
      <c r="BR1507" s="17">
        <v>45436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>
        <v>45111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 t="s">
        <v>156</v>
      </c>
      <c r="CD1507" s="10" t="s">
        <v>156</v>
      </c>
      <c r="CE1507" s="17" t="s">
        <v>156</v>
      </c>
      <c r="CF1507" s="17" t="s">
        <v>156</v>
      </c>
      <c r="CG1507" s="17">
        <v>45111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>
        <v>45111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 t="s">
        <v>156</v>
      </c>
      <c r="CX1507" s="10" t="s">
        <v>193</v>
      </c>
      <c r="CY1507" s="17" t="s">
        <v>156</v>
      </c>
      <c r="CZ1507" s="17" t="s">
        <v>156</v>
      </c>
      <c r="DA1507" s="17">
        <v>45111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 t="s">
        <v>156</v>
      </c>
      <c r="DH1507" s="10" t="s">
        <v>156</v>
      </c>
      <c r="DI1507" s="17" t="s">
        <v>156</v>
      </c>
      <c r="DJ1507" s="17" t="s">
        <v>156</v>
      </c>
      <c r="DK1507" s="17">
        <v>45111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36</v>
      </c>
      <c r="DQ1507" s="16">
        <v>24</v>
      </c>
      <c r="DR1507" s="11">
        <v>24</v>
      </c>
      <c r="DS1507" s="16">
        <v>36</v>
      </c>
      <c r="DT1507" s="16">
        <v>0</v>
      </c>
      <c r="DU1507" s="11" t="s">
        <v>182</v>
      </c>
      <c r="DV1507" s="11" t="s">
        <v>182</v>
      </c>
      <c r="DW1507" s="27" t="s">
        <v>156</v>
      </c>
      <c r="DX1507" s="27" t="s">
        <v>156</v>
      </c>
      <c r="DY1507" s="20" t="s">
        <v>3142</v>
      </c>
      <c r="DZ1507" s="16">
        <v>7</v>
      </c>
      <c r="EA1507" s="16">
        <v>33</v>
      </c>
      <c r="EB1507" s="27" t="s">
        <v>185</v>
      </c>
      <c r="EC1507" s="27" t="s">
        <v>156</v>
      </c>
      <c r="ED1507" s="27" t="s">
        <v>182</v>
      </c>
      <c r="EE1507" s="29">
        <v>45112.012511574074</v>
      </c>
      <c r="EF1507" s="28" t="s">
        <v>186</v>
      </c>
      <c r="EG1507" s="28" t="s">
        <v>156</v>
      </c>
      <c r="EH1507" s="28" t="s">
        <v>187</v>
      </c>
      <c r="EI1507" s="29">
        <v>45118.979803240742</v>
      </c>
      <c r="EJ1507" s="28" t="s">
        <v>186</v>
      </c>
      <c r="EK1507" s="28" t="s">
        <v>156</v>
      </c>
      <c r="EL1507" s="28" t="s">
        <v>187</v>
      </c>
      <c r="EM1507" s="45" t="s">
        <v>3713</v>
      </c>
      <c r="EN1507" s="46" t="str">
        <f t="shared" si="162"/>
        <v>344N236A</v>
      </c>
      <c r="EO1507" s="47">
        <f t="shared" si="163"/>
        <v>45396</v>
      </c>
      <c r="EP1507" s="47" t="str">
        <f t="shared" si="164"/>
        <v/>
      </c>
      <c r="EQ1507" s="48" t="str">
        <f t="shared" ca="1" si="165"/>
        <v>Y</v>
      </c>
      <c r="ER1507" s="49" t="str">
        <f t="shared" si="166"/>
        <v/>
      </c>
      <c r="ES1507" s="50"/>
      <c r="ET1507" s="51" t="str">
        <f t="shared" si="167"/>
        <v/>
      </c>
      <c r="EU1507" s="52" t="str">
        <f t="shared" si="168"/>
        <v/>
      </c>
      <c r="EV1507" s="46"/>
      <c r="EW1507" s="23" t="s">
        <v>3721</v>
      </c>
    </row>
    <row r="1508" spans="1:153" ht="14.25" customHeight="1">
      <c r="A1508" s="8">
        <v>1501</v>
      </c>
      <c r="B1508" s="9" t="s">
        <v>3316</v>
      </c>
      <c r="C1508" s="10" t="s">
        <v>142</v>
      </c>
      <c r="D1508" s="10" t="s">
        <v>143</v>
      </c>
      <c r="E1508" s="10" t="s">
        <v>206</v>
      </c>
      <c r="F1508" s="9" t="s">
        <v>641</v>
      </c>
      <c r="G1508" s="10" t="s">
        <v>145</v>
      </c>
      <c r="H1508" s="9" t="s">
        <v>146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149</v>
      </c>
      <c r="N1508" s="9" t="s">
        <v>150</v>
      </c>
      <c r="O1508" s="9" t="s">
        <v>151</v>
      </c>
      <c r="P1508" s="9" t="s">
        <v>142</v>
      </c>
      <c r="Q1508" s="9" t="s">
        <v>152</v>
      </c>
      <c r="R1508" s="9" t="s">
        <v>880</v>
      </c>
      <c r="S1508" s="9" t="s">
        <v>881</v>
      </c>
      <c r="T1508" s="9" t="s">
        <v>306</v>
      </c>
      <c r="U1508" s="9" t="s">
        <v>337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3576</v>
      </c>
      <c r="AA1508" s="9" t="s">
        <v>3577</v>
      </c>
      <c r="AB1508" s="12" t="s">
        <v>3578</v>
      </c>
      <c r="AC1508" s="10" t="s">
        <v>3579</v>
      </c>
      <c r="AD1508" s="9" t="s">
        <v>3580</v>
      </c>
      <c r="AE1508" s="13" t="s">
        <v>3581</v>
      </c>
      <c r="AF1508" s="14" t="s">
        <v>784</v>
      </c>
      <c r="AG1508" s="10" t="s">
        <v>3582</v>
      </c>
      <c r="AH1508" s="11" t="s">
        <v>156</v>
      </c>
      <c r="AI1508" s="11" t="s">
        <v>156</v>
      </c>
      <c r="AJ1508" s="10" t="s">
        <v>156</v>
      </c>
      <c r="AK1508" s="11" t="s">
        <v>156</v>
      </c>
      <c r="AL1508" s="11" t="s">
        <v>156</v>
      </c>
      <c r="AM1508" s="10" t="s">
        <v>156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1.6</v>
      </c>
      <c r="AU1508" s="10" t="s">
        <v>142</v>
      </c>
      <c r="AV1508" s="16">
        <v>40000</v>
      </c>
      <c r="AW1508" s="16">
        <v>40000</v>
      </c>
      <c r="AX1508" s="16">
        <v>0</v>
      </c>
      <c r="AY1508" s="16">
        <v>0</v>
      </c>
      <c r="AZ1508" s="16">
        <v>0</v>
      </c>
      <c r="BA1508" s="17">
        <v>45341</v>
      </c>
      <c r="BB1508" s="30" t="s">
        <v>175</v>
      </c>
      <c r="BC1508" s="18">
        <v>45119</v>
      </c>
      <c r="BD1508" s="17">
        <v>45504</v>
      </c>
      <c r="BE1508" s="17">
        <v>45565</v>
      </c>
      <c r="BF1508" s="17">
        <v>45337</v>
      </c>
      <c r="BG1508" s="10">
        <v>86180647</v>
      </c>
      <c r="BH1508" s="9" t="s">
        <v>247</v>
      </c>
      <c r="BI1508" s="19">
        <v>45413</v>
      </c>
      <c r="BJ1508" s="20">
        <v>45418</v>
      </c>
      <c r="BK1508" s="16">
        <v>6500</v>
      </c>
      <c r="BL1508" s="16">
        <v>10400</v>
      </c>
      <c r="BM1508" s="9" t="s">
        <v>177</v>
      </c>
      <c r="BN1508" s="9" t="s">
        <v>470</v>
      </c>
      <c r="BO1508" s="9" t="s">
        <v>156</v>
      </c>
      <c r="BP1508" s="17">
        <v>45464</v>
      </c>
      <c r="BQ1508" s="17" t="s">
        <v>156</v>
      </c>
      <c r="BR1508" s="17">
        <v>45464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45111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 t="s">
        <v>156</v>
      </c>
      <c r="CD1508" s="10" t="s">
        <v>156</v>
      </c>
      <c r="CE1508" s="17" t="s">
        <v>156</v>
      </c>
      <c r="CF1508" s="17" t="s">
        <v>156</v>
      </c>
      <c r="CG1508" s="17">
        <v>45111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45111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193</v>
      </c>
      <c r="CY1508" s="17" t="s">
        <v>156</v>
      </c>
      <c r="CZ1508" s="17" t="s">
        <v>156</v>
      </c>
      <c r="DA1508" s="17">
        <v>45111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45111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36</v>
      </c>
      <c r="DQ1508" s="16">
        <v>24</v>
      </c>
      <c r="DR1508" s="11">
        <v>24</v>
      </c>
      <c r="DS1508" s="16">
        <v>36</v>
      </c>
      <c r="DT1508" s="16">
        <v>0</v>
      </c>
      <c r="DU1508" s="11" t="s">
        <v>182</v>
      </c>
      <c r="DV1508" s="11" t="s">
        <v>182</v>
      </c>
      <c r="DW1508" s="27" t="s">
        <v>156</v>
      </c>
      <c r="DX1508" s="27" t="s">
        <v>156</v>
      </c>
      <c r="DY1508" s="20" t="s">
        <v>3584</v>
      </c>
      <c r="DZ1508" s="16">
        <v>7</v>
      </c>
      <c r="EA1508" s="16">
        <v>33</v>
      </c>
      <c r="EB1508" s="27" t="s">
        <v>185</v>
      </c>
      <c r="EC1508" s="27" t="s">
        <v>156</v>
      </c>
      <c r="ED1508" s="27" t="s">
        <v>182</v>
      </c>
      <c r="EE1508" s="29">
        <v>45112.012511574074</v>
      </c>
      <c r="EF1508" s="28" t="s">
        <v>186</v>
      </c>
      <c r="EG1508" s="28" t="s">
        <v>156</v>
      </c>
      <c r="EH1508" s="28" t="s">
        <v>187</v>
      </c>
      <c r="EI1508" s="29">
        <v>45118.979803240742</v>
      </c>
      <c r="EJ1508" s="28" t="s">
        <v>186</v>
      </c>
      <c r="EK1508" s="28" t="s">
        <v>156</v>
      </c>
      <c r="EL1508" s="28" t="s">
        <v>187</v>
      </c>
      <c r="EM1508" s="45" t="s">
        <v>3713</v>
      </c>
      <c r="EN1508" s="46" t="str">
        <f t="shared" si="162"/>
        <v>344N236A</v>
      </c>
      <c r="EO1508" s="47">
        <f t="shared" si="163"/>
        <v>45424</v>
      </c>
      <c r="EP1508" s="47" t="str">
        <f t="shared" si="164"/>
        <v/>
      </c>
      <c r="EQ1508" s="48" t="str">
        <f t="shared" ca="1" si="165"/>
        <v>Y</v>
      </c>
      <c r="ER1508" s="49" t="str">
        <f t="shared" si="166"/>
        <v/>
      </c>
      <c r="ES1508" s="50"/>
      <c r="ET1508" s="51" t="str">
        <f t="shared" si="167"/>
        <v/>
      </c>
      <c r="EU1508" s="52" t="str">
        <f t="shared" si="168"/>
        <v/>
      </c>
      <c r="EV1508" s="46"/>
      <c r="EW1508" s="23" t="s">
        <v>3721</v>
      </c>
    </row>
    <row r="1509" spans="1:153" ht="14.25" customHeight="1">
      <c r="A1509" s="8">
        <v>1502</v>
      </c>
      <c r="B1509" s="9" t="s">
        <v>3316</v>
      </c>
      <c r="C1509" s="10" t="s">
        <v>142</v>
      </c>
      <c r="D1509" s="10" t="s">
        <v>143</v>
      </c>
      <c r="E1509" s="10" t="s">
        <v>206</v>
      </c>
      <c r="F1509" s="9" t="s">
        <v>641</v>
      </c>
      <c r="G1509" s="10" t="s">
        <v>145</v>
      </c>
      <c r="H1509" s="9" t="s">
        <v>146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149</v>
      </c>
      <c r="N1509" s="9" t="s">
        <v>150</v>
      </c>
      <c r="O1509" s="9" t="s">
        <v>151</v>
      </c>
      <c r="P1509" s="9" t="s">
        <v>142</v>
      </c>
      <c r="Q1509" s="9" t="s">
        <v>152</v>
      </c>
      <c r="R1509" s="9" t="s">
        <v>880</v>
      </c>
      <c r="S1509" s="9" t="s">
        <v>881</v>
      </c>
      <c r="T1509" s="9" t="s">
        <v>306</v>
      </c>
      <c r="U1509" s="9" t="s">
        <v>337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3576</v>
      </c>
      <c r="AA1509" s="9" t="s">
        <v>3577</v>
      </c>
      <c r="AB1509" s="12" t="s">
        <v>3578</v>
      </c>
      <c r="AC1509" s="10" t="s">
        <v>3579</v>
      </c>
      <c r="AD1509" s="9" t="s">
        <v>3580</v>
      </c>
      <c r="AE1509" s="13" t="s">
        <v>3581</v>
      </c>
      <c r="AF1509" s="14" t="s">
        <v>784</v>
      </c>
      <c r="AG1509" s="10" t="s">
        <v>3582</v>
      </c>
      <c r="AH1509" s="11" t="s">
        <v>156</v>
      </c>
      <c r="AI1509" s="11" t="s">
        <v>156</v>
      </c>
      <c r="AJ1509" s="10" t="s">
        <v>156</v>
      </c>
      <c r="AK1509" s="11" t="s">
        <v>156</v>
      </c>
      <c r="AL1509" s="11" t="s">
        <v>156</v>
      </c>
      <c r="AM1509" s="10" t="s">
        <v>156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1.6</v>
      </c>
      <c r="AU1509" s="10" t="s">
        <v>142</v>
      </c>
      <c r="AV1509" s="16">
        <v>40000</v>
      </c>
      <c r="AW1509" s="16">
        <v>40000</v>
      </c>
      <c r="AX1509" s="16">
        <v>0</v>
      </c>
      <c r="AY1509" s="16">
        <v>0</v>
      </c>
      <c r="AZ1509" s="16">
        <v>0</v>
      </c>
      <c r="BA1509" s="17">
        <v>45341</v>
      </c>
      <c r="BB1509" s="30" t="s">
        <v>175</v>
      </c>
      <c r="BC1509" s="18">
        <v>45119</v>
      </c>
      <c r="BD1509" s="17">
        <v>45504</v>
      </c>
      <c r="BE1509" s="17">
        <v>45565</v>
      </c>
      <c r="BF1509" s="17">
        <v>45337</v>
      </c>
      <c r="BG1509" s="10">
        <v>86180646</v>
      </c>
      <c r="BH1509" s="9" t="s">
        <v>176</v>
      </c>
      <c r="BI1509" s="19">
        <v>45444</v>
      </c>
      <c r="BJ1509" s="20">
        <v>45446</v>
      </c>
      <c r="BK1509" s="16">
        <v>2600</v>
      </c>
      <c r="BL1509" s="16">
        <v>4160</v>
      </c>
      <c r="BM1509" s="9" t="s">
        <v>177</v>
      </c>
      <c r="BN1509" s="9" t="s">
        <v>470</v>
      </c>
      <c r="BO1509" s="9" t="s">
        <v>156</v>
      </c>
      <c r="BP1509" s="17">
        <v>45492</v>
      </c>
      <c r="BQ1509" s="17" t="s">
        <v>156</v>
      </c>
      <c r="BR1509" s="17">
        <v>45492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>
        <v>45111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>
        <v>45111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>
        <v>45111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 t="s">
        <v>156</v>
      </c>
      <c r="CX1509" s="10" t="s">
        <v>193</v>
      </c>
      <c r="CY1509" s="17" t="s">
        <v>156</v>
      </c>
      <c r="CZ1509" s="17" t="s">
        <v>156</v>
      </c>
      <c r="DA1509" s="17">
        <v>45111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 t="s">
        <v>156</v>
      </c>
      <c r="DH1509" s="10" t="s">
        <v>156</v>
      </c>
      <c r="DI1509" s="17" t="s">
        <v>156</v>
      </c>
      <c r="DJ1509" s="17" t="s">
        <v>156</v>
      </c>
      <c r="DK1509" s="17">
        <v>45111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36</v>
      </c>
      <c r="DQ1509" s="16">
        <v>24</v>
      </c>
      <c r="DR1509" s="11">
        <v>24</v>
      </c>
      <c r="DS1509" s="16">
        <v>36</v>
      </c>
      <c r="DT1509" s="16">
        <v>0</v>
      </c>
      <c r="DU1509" s="11" t="s">
        <v>182</v>
      </c>
      <c r="DV1509" s="11" t="s">
        <v>182</v>
      </c>
      <c r="DW1509" s="27" t="s">
        <v>156</v>
      </c>
      <c r="DX1509" s="27" t="s">
        <v>156</v>
      </c>
      <c r="DY1509" s="20" t="s">
        <v>3585</v>
      </c>
      <c r="DZ1509" s="16">
        <v>7</v>
      </c>
      <c r="EA1509" s="16">
        <v>33</v>
      </c>
      <c r="EB1509" s="27" t="s">
        <v>185</v>
      </c>
      <c r="EC1509" s="27" t="s">
        <v>156</v>
      </c>
      <c r="ED1509" s="27" t="s">
        <v>182</v>
      </c>
      <c r="EE1509" s="29">
        <v>45112.012511574074</v>
      </c>
      <c r="EF1509" s="28" t="s">
        <v>186</v>
      </c>
      <c r="EG1509" s="28" t="s">
        <v>156</v>
      </c>
      <c r="EH1509" s="28" t="s">
        <v>187</v>
      </c>
      <c r="EI1509" s="29">
        <v>45118.979803240742</v>
      </c>
      <c r="EJ1509" s="28" t="s">
        <v>186</v>
      </c>
      <c r="EK1509" s="28" t="s">
        <v>156</v>
      </c>
      <c r="EL1509" s="28" t="s">
        <v>187</v>
      </c>
      <c r="EM1509" s="45" t="s">
        <v>3713</v>
      </c>
      <c r="EN1509" s="46" t="str">
        <f t="shared" si="162"/>
        <v>344N236A</v>
      </c>
      <c r="EO1509" s="47">
        <f t="shared" si="163"/>
        <v>45452</v>
      </c>
      <c r="EP1509" s="47" t="str">
        <f t="shared" si="164"/>
        <v/>
      </c>
      <c r="EQ1509" s="48" t="str">
        <f t="shared" ca="1" si="165"/>
        <v>Y</v>
      </c>
      <c r="ER1509" s="49" t="str">
        <f t="shared" si="166"/>
        <v/>
      </c>
      <c r="ES1509" s="50"/>
      <c r="ET1509" s="51" t="str">
        <f t="shared" si="167"/>
        <v/>
      </c>
      <c r="EU1509" s="52" t="str">
        <f t="shared" si="168"/>
        <v/>
      </c>
      <c r="EV1509" s="46"/>
      <c r="EW1509" s="23" t="s">
        <v>3721</v>
      </c>
    </row>
    <row r="1510" spans="1:153" ht="14.25" customHeight="1">
      <c r="A1510" s="8">
        <v>1503</v>
      </c>
      <c r="B1510" s="9" t="s">
        <v>3316</v>
      </c>
      <c r="C1510" s="10" t="s">
        <v>142</v>
      </c>
      <c r="D1510" s="10" t="s">
        <v>143</v>
      </c>
      <c r="E1510" s="10" t="s">
        <v>206</v>
      </c>
      <c r="F1510" s="9" t="s">
        <v>641</v>
      </c>
      <c r="G1510" s="10" t="s">
        <v>145</v>
      </c>
      <c r="H1510" s="9" t="s">
        <v>146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149</v>
      </c>
      <c r="N1510" s="9" t="s">
        <v>150</v>
      </c>
      <c r="O1510" s="9" t="s">
        <v>151</v>
      </c>
      <c r="P1510" s="9" t="s">
        <v>142</v>
      </c>
      <c r="Q1510" s="9" t="s">
        <v>152</v>
      </c>
      <c r="R1510" s="9" t="s">
        <v>880</v>
      </c>
      <c r="S1510" s="9" t="s">
        <v>881</v>
      </c>
      <c r="T1510" s="9" t="s">
        <v>306</v>
      </c>
      <c r="U1510" s="9" t="s">
        <v>337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3576</v>
      </c>
      <c r="AA1510" s="9" t="s">
        <v>3577</v>
      </c>
      <c r="AB1510" s="12" t="s">
        <v>3578</v>
      </c>
      <c r="AC1510" s="10" t="s">
        <v>3586</v>
      </c>
      <c r="AD1510" s="9" t="s">
        <v>3587</v>
      </c>
      <c r="AE1510" s="13" t="s">
        <v>3588</v>
      </c>
      <c r="AF1510" s="14" t="s">
        <v>784</v>
      </c>
      <c r="AG1510" s="10" t="s">
        <v>3589</v>
      </c>
      <c r="AH1510" s="11" t="s">
        <v>156</v>
      </c>
      <c r="AI1510" s="11" t="s">
        <v>156</v>
      </c>
      <c r="AJ1510" s="10" t="s">
        <v>156</v>
      </c>
      <c r="AK1510" s="11" t="s">
        <v>156</v>
      </c>
      <c r="AL1510" s="11" t="s">
        <v>156</v>
      </c>
      <c r="AM1510" s="10" t="s">
        <v>156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1.6</v>
      </c>
      <c r="AU1510" s="10" t="s">
        <v>142</v>
      </c>
      <c r="AV1510" s="16">
        <v>40000</v>
      </c>
      <c r="AW1510" s="16">
        <v>40000</v>
      </c>
      <c r="AX1510" s="16">
        <v>0</v>
      </c>
      <c r="AY1510" s="16">
        <v>0</v>
      </c>
      <c r="AZ1510" s="16">
        <v>0</v>
      </c>
      <c r="BA1510" s="17">
        <v>45341</v>
      </c>
      <c r="BB1510" s="30" t="s">
        <v>175</v>
      </c>
      <c r="BC1510" s="18">
        <v>45119</v>
      </c>
      <c r="BD1510" s="17">
        <v>45504</v>
      </c>
      <c r="BE1510" s="17">
        <v>45565</v>
      </c>
      <c r="BF1510" s="17">
        <v>45337</v>
      </c>
      <c r="BG1510" s="10">
        <v>86178960</v>
      </c>
      <c r="BH1510" s="9" t="s">
        <v>414</v>
      </c>
      <c r="BI1510" s="19">
        <v>45261</v>
      </c>
      <c r="BJ1510" s="20">
        <v>45264</v>
      </c>
      <c r="BK1510" s="16">
        <v>14000</v>
      </c>
      <c r="BL1510" s="16">
        <v>22400</v>
      </c>
      <c r="BM1510" s="9" t="s">
        <v>177</v>
      </c>
      <c r="BN1510" s="9" t="s">
        <v>436</v>
      </c>
      <c r="BO1510" s="9" t="s">
        <v>635</v>
      </c>
      <c r="BP1510" s="17">
        <v>45337</v>
      </c>
      <c r="BQ1510" s="17" t="s">
        <v>156</v>
      </c>
      <c r="BR1510" s="17">
        <v>45337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>
        <v>45111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>
        <v>45111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>
        <v>45111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 t="s">
        <v>156</v>
      </c>
      <c r="CX1510" s="10" t="s">
        <v>193</v>
      </c>
      <c r="CY1510" s="17" t="s">
        <v>156</v>
      </c>
      <c r="CZ1510" s="17" t="s">
        <v>156</v>
      </c>
      <c r="DA1510" s="17">
        <v>45111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 t="s">
        <v>156</v>
      </c>
      <c r="DH1510" s="10" t="s">
        <v>156</v>
      </c>
      <c r="DI1510" s="17" t="s">
        <v>156</v>
      </c>
      <c r="DJ1510" s="17" t="s">
        <v>156</v>
      </c>
      <c r="DK1510" s="17">
        <v>45111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36</v>
      </c>
      <c r="DQ1510" s="16">
        <v>24</v>
      </c>
      <c r="DR1510" s="11">
        <v>24</v>
      </c>
      <c r="DS1510" s="16">
        <v>36</v>
      </c>
      <c r="DT1510" s="16">
        <v>0</v>
      </c>
      <c r="DU1510" s="11" t="s">
        <v>182</v>
      </c>
      <c r="DV1510" s="11" t="s">
        <v>182</v>
      </c>
      <c r="DW1510" s="27" t="s">
        <v>156</v>
      </c>
      <c r="DX1510" s="27" t="s">
        <v>156</v>
      </c>
      <c r="DY1510" s="20" t="s">
        <v>3343</v>
      </c>
      <c r="DZ1510" s="16">
        <v>7</v>
      </c>
      <c r="EA1510" s="16">
        <v>33</v>
      </c>
      <c r="EB1510" s="27" t="s">
        <v>185</v>
      </c>
      <c r="EC1510" s="27" t="s">
        <v>156</v>
      </c>
      <c r="ED1510" s="27" t="s">
        <v>182</v>
      </c>
      <c r="EE1510" s="29">
        <v>45112.012511574074</v>
      </c>
      <c r="EF1510" s="28" t="s">
        <v>186</v>
      </c>
      <c r="EG1510" s="28" t="s">
        <v>156</v>
      </c>
      <c r="EH1510" s="28" t="s">
        <v>187</v>
      </c>
      <c r="EI1510" s="29">
        <v>45118.979641203703</v>
      </c>
      <c r="EJ1510" s="28" t="s">
        <v>186</v>
      </c>
      <c r="EK1510" s="28" t="s">
        <v>156</v>
      </c>
      <c r="EL1510" s="28" t="s">
        <v>187</v>
      </c>
      <c r="EM1510" s="45" t="s">
        <v>3713</v>
      </c>
      <c r="EN1510" s="46" t="str">
        <f t="shared" si="162"/>
        <v>344N171A</v>
      </c>
      <c r="EO1510" s="47">
        <f t="shared" si="163"/>
        <v>45297</v>
      </c>
      <c r="EP1510" s="47" t="str">
        <f t="shared" si="164"/>
        <v/>
      </c>
      <c r="EQ1510" s="48" t="str">
        <f t="shared" ca="1" si="165"/>
        <v>Y</v>
      </c>
      <c r="ER1510" s="49" t="str">
        <f t="shared" si="166"/>
        <v/>
      </c>
      <c r="ES1510" s="50"/>
      <c r="ET1510" s="51" t="str">
        <f t="shared" si="167"/>
        <v/>
      </c>
      <c r="EU1510" s="52" t="str">
        <f t="shared" si="168"/>
        <v/>
      </c>
      <c r="EV1510" s="46"/>
      <c r="EW1510" s="23" t="s">
        <v>3714</v>
      </c>
    </row>
    <row r="1511" spans="1:153" ht="14.25" customHeight="1">
      <c r="A1511" s="8">
        <v>1504</v>
      </c>
      <c r="B1511" s="9" t="s">
        <v>3316</v>
      </c>
      <c r="C1511" s="10" t="s">
        <v>142</v>
      </c>
      <c r="D1511" s="10" t="s">
        <v>143</v>
      </c>
      <c r="E1511" s="10" t="s">
        <v>206</v>
      </c>
      <c r="F1511" s="9" t="s">
        <v>641</v>
      </c>
      <c r="G1511" s="10" t="s">
        <v>145</v>
      </c>
      <c r="H1511" s="9" t="s">
        <v>146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149</v>
      </c>
      <c r="N1511" s="9" t="s">
        <v>150</v>
      </c>
      <c r="O1511" s="9" t="s">
        <v>151</v>
      </c>
      <c r="P1511" s="9" t="s">
        <v>142</v>
      </c>
      <c r="Q1511" s="9" t="s">
        <v>152</v>
      </c>
      <c r="R1511" s="9" t="s">
        <v>880</v>
      </c>
      <c r="S1511" s="9" t="s">
        <v>881</v>
      </c>
      <c r="T1511" s="9" t="s">
        <v>306</v>
      </c>
      <c r="U1511" s="9" t="s">
        <v>337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3576</v>
      </c>
      <c r="AA1511" s="9" t="s">
        <v>3577</v>
      </c>
      <c r="AB1511" s="12" t="s">
        <v>3578</v>
      </c>
      <c r="AC1511" s="10" t="s">
        <v>3586</v>
      </c>
      <c r="AD1511" s="9" t="s">
        <v>3587</v>
      </c>
      <c r="AE1511" s="13" t="s">
        <v>3588</v>
      </c>
      <c r="AF1511" s="14" t="s">
        <v>784</v>
      </c>
      <c r="AG1511" s="10" t="s">
        <v>3589</v>
      </c>
      <c r="AH1511" s="11" t="s">
        <v>156</v>
      </c>
      <c r="AI1511" s="11" t="s">
        <v>156</v>
      </c>
      <c r="AJ1511" s="10" t="s">
        <v>156</v>
      </c>
      <c r="AK1511" s="11" t="s">
        <v>156</v>
      </c>
      <c r="AL1511" s="11" t="s">
        <v>156</v>
      </c>
      <c r="AM1511" s="10" t="s">
        <v>156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1.6</v>
      </c>
      <c r="AU1511" s="10" t="s">
        <v>142</v>
      </c>
      <c r="AV1511" s="16">
        <v>40000</v>
      </c>
      <c r="AW1511" s="16">
        <v>40000</v>
      </c>
      <c r="AX1511" s="16">
        <v>0</v>
      </c>
      <c r="AY1511" s="16">
        <v>0</v>
      </c>
      <c r="AZ1511" s="16">
        <v>0</v>
      </c>
      <c r="BA1511" s="17">
        <v>45341</v>
      </c>
      <c r="BB1511" s="30" t="s">
        <v>175</v>
      </c>
      <c r="BC1511" s="18">
        <v>45119</v>
      </c>
      <c r="BD1511" s="17">
        <v>45504</v>
      </c>
      <c r="BE1511" s="17">
        <v>45565</v>
      </c>
      <c r="BF1511" s="17">
        <v>45337</v>
      </c>
      <c r="BG1511" s="10">
        <v>86039127</v>
      </c>
      <c r="BH1511" s="9" t="s">
        <v>319</v>
      </c>
      <c r="BI1511" s="19">
        <v>45292</v>
      </c>
      <c r="BJ1511" s="20">
        <v>45292</v>
      </c>
      <c r="BK1511" s="16">
        <v>7500</v>
      </c>
      <c r="BL1511" s="16">
        <v>12000</v>
      </c>
      <c r="BM1511" s="9" t="s">
        <v>177</v>
      </c>
      <c r="BN1511" s="9" t="s">
        <v>383</v>
      </c>
      <c r="BO1511" s="9" t="s">
        <v>156</v>
      </c>
      <c r="BP1511" s="17">
        <v>45366</v>
      </c>
      <c r="BQ1511" s="17" t="s">
        <v>156</v>
      </c>
      <c r="BR1511" s="17">
        <v>45366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>
        <v>45099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>
        <v>45099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>
        <v>45099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193</v>
      </c>
      <c r="CY1511" s="17" t="s">
        <v>156</v>
      </c>
      <c r="CZ1511" s="17" t="s">
        <v>156</v>
      </c>
      <c r="DA1511" s="17">
        <v>45099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>
        <v>45099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36</v>
      </c>
      <c r="DQ1511" s="16">
        <v>24</v>
      </c>
      <c r="DR1511" s="11">
        <v>24</v>
      </c>
      <c r="DS1511" s="16">
        <v>36</v>
      </c>
      <c r="DT1511" s="16">
        <v>0</v>
      </c>
      <c r="DU1511" s="11" t="s">
        <v>182</v>
      </c>
      <c r="DV1511" s="11" t="s">
        <v>182</v>
      </c>
      <c r="DW1511" s="27" t="s">
        <v>156</v>
      </c>
      <c r="DX1511" s="27" t="s">
        <v>156</v>
      </c>
      <c r="DY1511" s="20" t="s">
        <v>3363</v>
      </c>
      <c r="DZ1511" s="16">
        <v>7</v>
      </c>
      <c r="EA1511" s="16">
        <v>33</v>
      </c>
      <c r="EB1511" s="27" t="s">
        <v>185</v>
      </c>
      <c r="EC1511" s="27" t="s">
        <v>156</v>
      </c>
      <c r="ED1511" s="27" t="s">
        <v>182</v>
      </c>
      <c r="EE1511" s="29">
        <v>45100.012928240743</v>
      </c>
      <c r="EF1511" s="28" t="s">
        <v>186</v>
      </c>
      <c r="EG1511" s="28" t="s">
        <v>156</v>
      </c>
      <c r="EH1511" s="28" t="s">
        <v>187</v>
      </c>
      <c r="EI1511" s="29">
        <v>45118.979641203703</v>
      </c>
      <c r="EJ1511" s="28" t="s">
        <v>186</v>
      </c>
      <c r="EK1511" s="28" t="s">
        <v>156</v>
      </c>
      <c r="EL1511" s="28" t="s">
        <v>187</v>
      </c>
      <c r="EM1511" s="45" t="s">
        <v>3713</v>
      </c>
      <c r="EN1511" s="46" t="str">
        <f t="shared" si="162"/>
        <v>344N171A</v>
      </c>
      <c r="EO1511" s="47">
        <f t="shared" si="163"/>
        <v>45326</v>
      </c>
      <c r="EP1511" s="47" t="str">
        <f t="shared" si="164"/>
        <v/>
      </c>
      <c r="EQ1511" s="48" t="str">
        <f t="shared" ca="1" si="165"/>
        <v>Y</v>
      </c>
      <c r="ER1511" s="49" t="str">
        <f t="shared" si="166"/>
        <v/>
      </c>
      <c r="ES1511" s="50"/>
      <c r="ET1511" s="51" t="str">
        <f t="shared" si="167"/>
        <v/>
      </c>
      <c r="EU1511" s="52" t="str">
        <f t="shared" si="168"/>
        <v/>
      </c>
      <c r="EV1511" s="46"/>
      <c r="EW1511" s="23" t="s">
        <v>3714</v>
      </c>
    </row>
    <row r="1512" spans="1:153" ht="14.25" customHeight="1">
      <c r="A1512" s="8">
        <v>1505</v>
      </c>
      <c r="B1512" s="9" t="s">
        <v>3316</v>
      </c>
      <c r="C1512" s="10" t="s">
        <v>142</v>
      </c>
      <c r="D1512" s="10" t="s">
        <v>143</v>
      </c>
      <c r="E1512" s="10" t="s">
        <v>206</v>
      </c>
      <c r="F1512" s="9" t="s">
        <v>641</v>
      </c>
      <c r="G1512" s="10" t="s">
        <v>145</v>
      </c>
      <c r="H1512" s="9" t="s">
        <v>146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880</v>
      </c>
      <c r="S1512" s="9" t="s">
        <v>881</v>
      </c>
      <c r="T1512" s="9" t="s">
        <v>306</v>
      </c>
      <c r="U1512" s="9" t="s">
        <v>337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3576</v>
      </c>
      <c r="AA1512" s="9" t="s">
        <v>3577</v>
      </c>
      <c r="AB1512" s="12" t="s">
        <v>3578</v>
      </c>
      <c r="AC1512" s="10" t="s">
        <v>3586</v>
      </c>
      <c r="AD1512" s="9" t="s">
        <v>3587</v>
      </c>
      <c r="AE1512" s="13" t="s">
        <v>3588</v>
      </c>
      <c r="AF1512" s="14" t="s">
        <v>784</v>
      </c>
      <c r="AG1512" s="10" t="s">
        <v>3589</v>
      </c>
      <c r="AH1512" s="11" t="s">
        <v>156</v>
      </c>
      <c r="AI1512" s="11" t="s">
        <v>156</v>
      </c>
      <c r="AJ1512" s="10" t="s">
        <v>156</v>
      </c>
      <c r="AK1512" s="11" t="s">
        <v>156</v>
      </c>
      <c r="AL1512" s="11" t="s">
        <v>156</v>
      </c>
      <c r="AM1512" s="10" t="s">
        <v>156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1.6</v>
      </c>
      <c r="AU1512" s="10" t="s">
        <v>142</v>
      </c>
      <c r="AV1512" s="16">
        <v>40000</v>
      </c>
      <c r="AW1512" s="16">
        <v>40000</v>
      </c>
      <c r="AX1512" s="16">
        <v>0</v>
      </c>
      <c r="AY1512" s="16">
        <v>0</v>
      </c>
      <c r="AZ1512" s="16">
        <v>0</v>
      </c>
      <c r="BA1512" s="17">
        <v>45341</v>
      </c>
      <c r="BB1512" s="30" t="s">
        <v>175</v>
      </c>
      <c r="BC1512" s="18">
        <v>45119</v>
      </c>
      <c r="BD1512" s="17">
        <v>45504</v>
      </c>
      <c r="BE1512" s="17">
        <v>45565</v>
      </c>
      <c r="BF1512" s="17">
        <v>45337</v>
      </c>
      <c r="BG1512" s="10">
        <v>86178959</v>
      </c>
      <c r="BH1512" s="9" t="s">
        <v>321</v>
      </c>
      <c r="BI1512" s="19">
        <v>45323</v>
      </c>
      <c r="BJ1512" s="20">
        <v>45327</v>
      </c>
      <c r="BK1512" s="16">
        <v>2700</v>
      </c>
      <c r="BL1512" s="16">
        <v>4320</v>
      </c>
      <c r="BM1512" s="9" t="s">
        <v>177</v>
      </c>
      <c r="BN1512" s="9" t="s">
        <v>383</v>
      </c>
      <c r="BO1512" s="9" t="s">
        <v>156</v>
      </c>
      <c r="BP1512" s="17">
        <v>45397</v>
      </c>
      <c r="BQ1512" s="17" t="s">
        <v>156</v>
      </c>
      <c r="BR1512" s="17">
        <v>45397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>
        <v>45111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 t="s">
        <v>156</v>
      </c>
      <c r="CD1512" s="10" t="s">
        <v>156</v>
      </c>
      <c r="CE1512" s="17" t="s">
        <v>156</v>
      </c>
      <c r="CF1512" s="17" t="s">
        <v>156</v>
      </c>
      <c r="CG1512" s="17">
        <v>45111</v>
      </c>
      <c r="CH1512" s="17" t="s">
        <v>156</v>
      </c>
      <c r="CI1512" s="16">
        <v>0</v>
      </c>
      <c r="CJ1512" s="10" t="s">
        <v>156</v>
      </c>
      <c r="CK1512" s="10" t="s">
        <v>156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>
        <v>45111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 t="s">
        <v>156</v>
      </c>
      <c r="CX1512" s="10" t="s">
        <v>193</v>
      </c>
      <c r="CY1512" s="17" t="s">
        <v>156</v>
      </c>
      <c r="CZ1512" s="17" t="s">
        <v>156</v>
      </c>
      <c r="DA1512" s="17">
        <v>45111</v>
      </c>
      <c r="DB1512" s="17" t="s">
        <v>156</v>
      </c>
      <c r="DC1512" s="16">
        <v>0</v>
      </c>
      <c r="DD1512" s="10" t="s">
        <v>156</v>
      </c>
      <c r="DE1512" s="10" t="s">
        <v>156</v>
      </c>
      <c r="DF1512" s="18" t="s">
        <v>156</v>
      </c>
      <c r="DG1512" s="17" t="s">
        <v>156</v>
      </c>
      <c r="DH1512" s="10" t="s">
        <v>156</v>
      </c>
      <c r="DI1512" s="17" t="s">
        <v>156</v>
      </c>
      <c r="DJ1512" s="17" t="s">
        <v>156</v>
      </c>
      <c r="DK1512" s="17">
        <v>45111</v>
      </c>
      <c r="DL1512" s="17" t="s">
        <v>156</v>
      </c>
      <c r="DM1512" s="16">
        <v>0</v>
      </c>
      <c r="DN1512" s="10" t="s">
        <v>156</v>
      </c>
      <c r="DO1512" s="10" t="s">
        <v>156</v>
      </c>
      <c r="DP1512" s="16">
        <v>36</v>
      </c>
      <c r="DQ1512" s="16">
        <v>24</v>
      </c>
      <c r="DR1512" s="11">
        <v>24</v>
      </c>
      <c r="DS1512" s="16">
        <v>36</v>
      </c>
      <c r="DT1512" s="16">
        <v>0</v>
      </c>
      <c r="DU1512" s="11" t="s">
        <v>182</v>
      </c>
      <c r="DV1512" s="11" t="s">
        <v>182</v>
      </c>
      <c r="DW1512" s="27" t="s">
        <v>156</v>
      </c>
      <c r="DX1512" s="27" t="s">
        <v>156</v>
      </c>
      <c r="DY1512" s="20" t="s">
        <v>3583</v>
      </c>
      <c r="DZ1512" s="16">
        <v>7</v>
      </c>
      <c r="EA1512" s="16">
        <v>33</v>
      </c>
      <c r="EB1512" s="27" t="s">
        <v>185</v>
      </c>
      <c r="EC1512" s="27" t="s">
        <v>156</v>
      </c>
      <c r="ED1512" s="27" t="s">
        <v>182</v>
      </c>
      <c r="EE1512" s="29">
        <v>45112.012511574074</v>
      </c>
      <c r="EF1512" s="28" t="s">
        <v>186</v>
      </c>
      <c r="EG1512" s="28" t="s">
        <v>156</v>
      </c>
      <c r="EH1512" s="28" t="s">
        <v>187</v>
      </c>
      <c r="EI1512" s="29">
        <v>45118.979641203703</v>
      </c>
      <c r="EJ1512" s="28" t="s">
        <v>186</v>
      </c>
      <c r="EK1512" s="28" t="s">
        <v>156</v>
      </c>
      <c r="EL1512" s="28" t="s">
        <v>187</v>
      </c>
      <c r="EM1512" s="45" t="s">
        <v>3713</v>
      </c>
      <c r="EN1512" s="46" t="str">
        <f t="shared" si="162"/>
        <v>344N171A</v>
      </c>
      <c r="EO1512" s="47">
        <f t="shared" si="163"/>
        <v>45357</v>
      </c>
      <c r="EP1512" s="47" t="str">
        <f t="shared" si="164"/>
        <v/>
      </c>
      <c r="EQ1512" s="48" t="str">
        <f t="shared" ca="1" si="165"/>
        <v>Y</v>
      </c>
      <c r="ER1512" s="49" t="str">
        <f t="shared" si="166"/>
        <v/>
      </c>
      <c r="ES1512" s="50"/>
      <c r="ET1512" s="51" t="str">
        <f t="shared" si="167"/>
        <v/>
      </c>
      <c r="EU1512" s="52" t="str">
        <f t="shared" si="168"/>
        <v/>
      </c>
      <c r="EV1512" s="46"/>
      <c r="EW1512" s="23" t="s">
        <v>3714</v>
      </c>
    </row>
    <row r="1513" spans="1:153" ht="14.25" customHeight="1">
      <c r="A1513" s="8">
        <v>1506</v>
      </c>
      <c r="B1513" s="9" t="s">
        <v>3316</v>
      </c>
      <c r="C1513" s="10" t="s">
        <v>142</v>
      </c>
      <c r="D1513" s="10" t="s">
        <v>143</v>
      </c>
      <c r="E1513" s="10" t="s">
        <v>206</v>
      </c>
      <c r="F1513" s="9" t="s">
        <v>641</v>
      </c>
      <c r="G1513" s="10" t="s">
        <v>145</v>
      </c>
      <c r="H1513" s="9" t="s">
        <v>146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880</v>
      </c>
      <c r="S1513" s="9" t="s">
        <v>881</v>
      </c>
      <c r="T1513" s="9" t="s">
        <v>306</v>
      </c>
      <c r="U1513" s="9" t="s">
        <v>337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3576</v>
      </c>
      <c r="AA1513" s="9" t="s">
        <v>3577</v>
      </c>
      <c r="AB1513" s="12" t="s">
        <v>3578</v>
      </c>
      <c r="AC1513" s="10" t="s">
        <v>3586</v>
      </c>
      <c r="AD1513" s="9" t="s">
        <v>3587</v>
      </c>
      <c r="AE1513" s="13" t="s">
        <v>3588</v>
      </c>
      <c r="AF1513" s="14" t="s">
        <v>784</v>
      </c>
      <c r="AG1513" s="10" t="s">
        <v>3589</v>
      </c>
      <c r="AH1513" s="11" t="s">
        <v>156</v>
      </c>
      <c r="AI1513" s="11" t="s">
        <v>156</v>
      </c>
      <c r="AJ1513" s="10" t="s">
        <v>156</v>
      </c>
      <c r="AK1513" s="11" t="s">
        <v>156</v>
      </c>
      <c r="AL1513" s="11" t="s">
        <v>156</v>
      </c>
      <c r="AM1513" s="10" t="s">
        <v>156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1.6</v>
      </c>
      <c r="AU1513" s="10" t="s">
        <v>142</v>
      </c>
      <c r="AV1513" s="16">
        <v>40000</v>
      </c>
      <c r="AW1513" s="16">
        <v>40000</v>
      </c>
      <c r="AX1513" s="16">
        <v>0</v>
      </c>
      <c r="AY1513" s="16">
        <v>0</v>
      </c>
      <c r="AZ1513" s="16">
        <v>0</v>
      </c>
      <c r="BA1513" s="17">
        <v>45341</v>
      </c>
      <c r="BB1513" s="30" t="s">
        <v>175</v>
      </c>
      <c r="BC1513" s="18">
        <v>45119</v>
      </c>
      <c r="BD1513" s="17">
        <v>45504</v>
      </c>
      <c r="BE1513" s="17">
        <v>45565</v>
      </c>
      <c r="BF1513" s="17">
        <v>45337</v>
      </c>
      <c r="BG1513" s="10">
        <v>86178958</v>
      </c>
      <c r="BH1513" s="9" t="s">
        <v>258</v>
      </c>
      <c r="BI1513" s="19">
        <v>45352</v>
      </c>
      <c r="BJ1513" s="20">
        <v>45376</v>
      </c>
      <c r="BK1513" s="16">
        <v>1800</v>
      </c>
      <c r="BL1513" s="16">
        <v>2880</v>
      </c>
      <c r="BM1513" s="9" t="s">
        <v>177</v>
      </c>
      <c r="BN1513" s="9" t="s">
        <v>470</v>
      </c>
      <c r="BO1513" s="9" t="s">
        <v>156</v>
      </c>
      <c r="BP1513" s="17">
        <v>45422</v>
      </c>
      <c r="BQ1513" s="17" t="s">
        <v>156</v>
      </c>
      <c r="BR1513" s="17">
        <v>45422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>
        <v>45111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 t="s">
        <v>156</v>
      </c>
      <c r="CD1513" s="10" t="s">
        <v>156</v>
      </c>
      <c r="CE1513" s="17" t="s">
        <v>156</v>
      </c>
      <c r="CF1513" s="17" t="s">
        <v>156</v>
      </c>
      <c r="CG1513" s="17">
        <v>45111</v>
      </c>
      <c r="CH1513" s="17" t="s">
        <v>156</v>
      </c>
      <c r="CI1513" s="16">
        <v>0</v>
      </c>
      <c r="CJ1513" s="10" t="s">
        <v>156</v>
      </c>
      <c r="CK1513" s="10" t="s">
        <v>156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>
        <v>45111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 t="s">
        <v>156</v>
      </c>
      <c r="CX1513" s="10" t="s">
        <v>193</v>
      </c>
      <c r="CY1513" s="17" t="s">
        <v>156</v>
      </c>
      <c r="CZ1513" s="17" t="s">
        <v>156</v>
      </c>
      <c r="DA1513" s="17">
        <v>45111</v>
      </c>
      <c r="DB1513" s="17" t="s">
        <v>156</v>
      </c>
      <c r="DC1513" s="16">
        <v>0</v>
      </c>
      <c r="DD1513" s="10" t="s">
        <v>156</v>
      </c>
      <c r="DE1513" s="10" t="s">
        <v>156</v>
      </c>
      <c r="DF1513" s="18" t="s">
        <v>156</v>
      </c>
      <c r="DG1513" s="17" t="s">
        <v>156</v>
      </c>
      <c r="DH1513" s="10" t="s">
        <v>156</v>
      </c>
      <c r="DI1513" s="17" t="s">
        <v>156</v>
      </c>
      <c r="DJ1513" s="17" t="s">
        <v>156</v>
      </c>
      <c r="DK1513" s="17">
        <v>45111</v>
      </c>
      <c r="DL1513" s="17" t="s">
        <v>156</v>
      </c>
      <c r="DM1513" s="16">
        <v>0</v>
      </c>
      <c r="DN1513" s="10" t="s">
        <v>156</v>
      </c>
      <c r="DO1513" s="10" t="s">
        <v>156</v>
      </c>
      <c r="DP1513" s="16">
        <v>36</v>
      </c>
      <c r="DQ1513" s="16">
        <v>24</v>
      </c>
      <c r="DR1513" s="11">
        <v>24</v>
      </c>
      <c r="DS1513" s="16">
        <v>36</v>
      </c>
      <c r="DT1513" s="16">
        <v>0</v>
      </c>
      <c r="DU1513" s="11" t="s">
        <v>182</v>
      </c>
      <c r="DV1513" s="11" t="s">
        <v>182</v>
      </c>
      <c r="DW1513" s="27" t="s">
        <v>156</v>
      </c>
      <c r="DX1513" s="27" t="s">
        <v>156</v>
      </c>
      <c r="DY1513" s="20" t="s">
        <v>3437</v>
      </c>
      <c r="DZ1513" s="16">
        <v>7</v>
      </c>
      <c r="EA1513" s="16">
        <v>33</v>
      </c>
      <c r="EB1513" s="27" t="s">
        <v>185</v>
      </c>
      <c r="EC1513" s="27" t="s">
        <v>156</v>
      </c>
      <c r="ED1513" s="27" t="s">
        <v>182</v>
      </c>
      <c r="EE1513" s="29">
        <v>45112.012511574074</v>
      </c>
      <c r="EF1513" s="28" t="s">
        <v>186</v>
      </c>
      <c r="EG1513" s="28" t="s">
        <v>156</v>
      </c>
      <c r="EH1513" s="28" t="s">
        <v>187</v>
      </c>
      <c r="EI1513" s="29">
        <v>45118.979641203703</v>
      </c>
      <c r="EJ1513" s="28" t="s">
        <v>186</v>
      </c>
      <c r="EK1513" s="28" t="s">
        <v>156</v>
      </c>
      <c r="EL1513" s="28" t="s">
        <v>187</v>
      </c>
      <c r="EM1513" s="45" t="s">
        <v>3713</v>
      </c>
      <c r="EN1513" s="46" t="str">
        <f t="shared" si="162"/>
        <v>344N171A</v>
      </c>
      <c r="EO1513" s="47">
        <f t="shared" si="163"/>
        <v>45382</v>
      </c>
      <c r="EP1513" s="47" t="str">
        <f t="shared" si="164"/>
        <v/>
      </c>
      <c r="EQ1513" s="48" t="str">
        <f t="shared" ca="1" si="165"/>
        <v>Y</v>
      </c>
      <c r="ER1513" s="49" t="str">
        <f t="shared" si="166"/>
        <v/>
      </c>
      <c r="ES1513" s="50"/>
      <c r="ET1513" s="51" t="str">
        <f t="shared" si="167"/>
        <v/>
      </c>
      <c r="EU1513" s="52" t="str">
        <f t="shared" si="168"/>
        <v/>
      </c>
      <c r="EV1513" s="46"/>
      <c r="EW1513" s="23" t="s">
        <v>3721</v>
      </c>
    </row>
    <row r="1514" spans="1:153" ht="14.25" customHeight="1">
      <c r="A1514" s="8">
        <v>1507</v>
      </c>
      <c r="B1514" s="9" t="s">
        <v>3316</v>
      </c>
      <c r="C1514" s="10" t="s">
        <v>142</v>
      </c>
      <c r="D1514" s="10" t="s">
        <v>143</v>
      </c>
      <c r="E1514" s="10" t="s">
        <v>206</v>
      </c>
      <c r="F1514" s="9" t="s">
        <v>641</v>
      </c>
      <c r="G1514" s="10" t="s">
        <v>145</v>
      </c>
      <c r="H1514" s="9" t="s">
        <v>146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880</v>
      </c>
      <c r="S1514" s="9" t="s">
        <v>881</v>
      </c>
      <c r="T1514" s="9" t="s">
        <v>306</v>
      </c>
      <c r="U1514" s="9" t="s">
        <v>337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3576</v>
      </c>
      <c r="AA1514" s="9" t="s">
        <v>3577</v>
      </c>
      <c r="AB1514" s="12" t="s">
        <v>3578</v>
      </c>
      <c r="AC1514" s="10" t="s">
        <v>3586</v>
      </c>
      <c r="AD1514" s="9" t="s">
        <v>3587</v>
      </c>
      <c r="AE1514" s="13" t="s">
        <v>3588</v>
      </c>
      <c r="AF1514" s="14" t="s">
        <v>784</v>
      </c>
      <c r="AG1514" s="10" t="s">
        <v>3589</v>
      </c>
      <c r="AH1514" s="11" t="s">
        <v>156</v>
      </c>
      <c r="AI1514" s="11" t="s">
        <v>156</v>
      </c>
      <c r="AJ1514" s="10" t="s">
        <v>156</v>
      </c>
      <c r="AK1514" s="11" t="s">
        <v>156</v>
      </c>
      <c r="AL1514" s="11" t="s">
        <v>156</v>
      </c>
      <c r="AM1514" s="10" t="s">
        <v>156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1.6</v>
      </c>
      <c r="AU1514" s="10" t="s">
        <v>142</v>
      </c>
      <c r="AV1514" s="16">
        <v>40000</v>
      </c>
      <c r="AW1514" s="16">
        <v>40000</v>
      </c>
      <c r="AX1514" s="16">
        <v>0</v>
      </c>
      <c r="AY1514" s="16">
        <v>0</v>
      </c>
      <c r="AZ1514" s="16">
        <v>0</v>
      </c>
      <c r="BA1514" s="17">
        <v>45341</v>
      </c>
      <c r="BB1514" s="30" t="s">
        <v>175</v>
      </c>
      <c r="BC1514" s="18">
        <v>45119</v>
      </c>
      <c r="BD1514" s="17">
        <v>45504</v>
      </c>
      <c r="BE1514" s="17">
        <v>45565</v>
      </c>
      <c r="BF1514" s="17">
        <v>45337</v>
      </c>
      <c r="BG1514" s="10">
        <v>86178957</v>
      </c>
      <c r="BH1514" s="9" t="s">
        <v>303</v>
      </c>
      <c r="BI1514" s="19">
        <v>45383</v>
      </c>
      <c r="BJ1514" s="20">
        <v>45390</v>
      </c>
      <c r="BK1514" s="16">
        <v>5900</v>
      </c>
      <c r="BL1514" s="16">
        <v>9440</v>
      </c>
      <c r="BM1514" s="9" t="s">
        <v>177</v>
      </c>
      <c r="BN1514" s="9" t="s">
        <v>470</v>
      </c>
      <c r="BO1514" s="9" t="s">
        <v>156</v>
      </c>
      <c r="BP1514" s="17">
        <v>45436</v>
      </c>
      <c r="BQ1514" s="17" t="s">
        <v>156</v>
      </c>
      <c r="BR1514" s="17">
        <v>45436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>
        <v>45111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 t="s">
        <v>156</v>
      </c>
      <c r="CD1514" s="10" t="s">
        <v>156</v>
      </c>
      <c r="CE1514" s="17" t="s">
        <v>156</v>
      </c>
      <c r="CF1514" s="17" t="s">
        <v>156</v>
      </c>
      <c r="CG1514" s="17">
        <v>45111</v>
      </c>
      <c r="CH1514" s="17" t="s">
        <v>156</v>
      </c>
      <c r="CI1514" s="16">
        <v>0</v>
      </c>
      <c r="CJ1514" s="10" t="s">
        <v>156</v>
      </c>
      <c r="CK1514" s="10" t="s">
        <v>156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>
        <v>45111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 t="s">
        <v>156</v>
      </c>
      <c r="CX1514" s="10" t="s">
        <v>193</v>
      </c>
      <c r="CY1514" s="17" t="s">
        <v>156</v>
      </c>
      <c r="CZ1514" s="17" t="s">
        <v>156</v>
      </c>
      <c r="DA1514" s="17">
        <v>45111</v>
      </c>
      <c r="DB1514" s="17" t="s">
        <v>156</v>
      </c>
      <c r="DC1514" s="16">
        <v>0</v>
      </c>
      <c r="DD1514" s="10" t="s">
        <v>156</v>
      </c>
      <c r="DE1514" s="10" t="s">
        <v>156</v>
      </c>
      <c r="DF1514" s="18" t="s">
        <v>156</v>
      </c>
      <c r="DG1514" s="17" t="s">
        <v>156</v>
      </c>
      <c r="DH1514" s="10" t="s">
        <v>156</v>
      </c>
      <c r="DI1514" s="17" t="s">
        <v>156</v>
      </c>
      <c r="DJ1514" s="17" t="s">
        <v>156</v>
      </c>
      <c r="DK1514" s="17">
        <v>45111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36</v>
      </c>
      <c r="DQ1514" s="16">
        <v>24</v>
      </c>
      <c r="DR1514" s="11">
        <v>24</v>
      </c>
      <c r="DS1514" s="16">
        <v>36</v>
      </c>
      <c r="DT1514" s="16">
        <v>0</v>
      </c>
      <c r="DU1514" s="11" t="s">
        <v>182</v>
      </c>
      <c r="DV1514" s="11" t="s">
        <v>182</v>
      </c>
      <c r="DW1514" s="27" t="s">
        <v>156</v>
      </c>
      <c r="DX1514" s="27" t="s">
        <v>156</v>
      </c>
      <c r="DY1514" s="20" t="s">
        <v>3142</v>
      </c>
      <c r="DZ1514" s="16">
        <v>7</v>
      </c>
      <c r="EA1514" s="16">
        <v>33</v>
      </c>
      <c r="EB1514" s="27" t="s">
        <v>185</v>
      </c>
      <c r="EC1514" s="27" t="s">
        <v>156</v>
      </c>
      <c r="ED1514" s="27" t="s">
        <v>182</v>
      </c>
      <c r="EE1514" s="29">
        <v>45112.012511574074</v>
      </c>
      <c r="EF1514" s="28" t="s">
        <v>186</v>
      </c>
      <c r="EG1514" s="28" t="s">
        <v>156</v>
      </c>
      <c r="EH1514" s="28" t="s">
        <v>187</v>
      </c>
      <c r="EI1514" s="29">
        <v>45118.979641203703</v>
      </c>
      <c r="EJ1514" s="28" t="s">
        <v>186</v>
      </c>
      <c r="EK1514" s="28" t="s">
        <v>156</v>
      </c>
      <c r="EL1514" s="28" t="s">
        <v>187</v>
      </c>
      <c r="EM1514" s="45" t="s">
        <v>3713</v>
      </c>
      <c r="EN1514" s="46" t="str">
        <f t="shared" si="162"/>
        <v>344N171A</v>
      </c>
      <c r="EO1514" s="47">
        <f t="shared" si="163"/>
        <v>45396</v>
      </c>
      <c r="EP1514" s="47" t="str">
        <f t="shared" si="164"/>
        <v/>
      </c>
      <c r="EQ1514" s="48" t="str">
        <f t="shared" ca="1" si="165"/>
        <v>Y</v>
      </c>
      <c r="ER1514" s="49" t="str">
        <f t="shared" si="166"/>
        <v/>
      </c>
      <c r="ES1514" s="50"/>
      <c r="ET1514" s="51" t="str">
        <f t="shared" si="167"/>
        <v/>
      </c>
      <c r="EU1514" s="52" t="str">
        <f t="shared" si="168"/>
        <v/>
      </c>
      <c r="EV1514" s="46"/>
      <c r="EW1514" s="23" t="s">
        <v>3721</v>
      </c>
    </row>
    <row r="1515" spans="1:153" ht="14.25" customHeight="1">
      <c r="A1515" s="8">
        <v>1508</v>
      </c>
      <c r="B1515" s="9" t="s">
        <v>3316</v>
      </c>
      <c r="C1515" s="10" t="s">
        <v>142</v>
      </c>
      <c r="D1515" s="10" t="s">
        <v>143</v>
      </c>
      <c r="E1515" s="10" t="s">
        <v>206</v>
      </c>
      <c r="F1515" s="9" t="s">
        <v>641</v>
      </c>
      <c r="G1515" s="10" t="s">
        <v>145</v>
      </c>
      <c r="H1515" s="9" t="s">
        <v>146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880</v>
      </c>
      <c r="S1515" s="9" t="s">
        <v>881</v>
      </c>
      <c r="T1515" s="9" t="s">
        <v>306</v>
      </c>
      <c r="U1515" s="9" t="s">
        <v>337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3576</v>
      </c>
      <c r="AA1515" s="9" t="s">
        <v>3577</v>
      </c>
      <c r="AB1515" s="12" t="s">
        <v>3578</v>
      </c>
      <c r="AC1515" s="10" t="s">
        <v>3586</v>
      </c>
      <c r="AD1515" s="9" t="s">
        <v>3587</v>
      </c>
      <c r="AE1515" s="13" t="s">
        <v>3588</v>
      </c>
      <c r="AF1515" s="14" t="s">
        <v>784</v>
      </c>
      <c r="AG1515" s="10" t="s">
        <v>3589</v>
      </c>
      <c r="AH1515" s="11" t="s">
        <v>156</v>
      </c>
      <c r="AI1515" s="11" t="s">
        <v>156</v>
      </c>
      <c r="AJ1515" s="10" t="s">
        <v>156</v>
      </c>
      <c r="AK1515" s="11" t="s">
        <v>156</v>
      </c>
      <c r="AL1515" s="11" t="s">
        <v>156</v>
      </c>
      <c r="AM1515" s="10" t="s">
        <v>156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1.6</v>
      </c>
      <c r="AU1515" s="10" t="s">
        <v>142</v>
      </c>
      <c r="AV1515" s="16">
        <v>40000</v>
      </c>
      <c r="AW1515" s="16">
        <v>40000</v>
      </c>
      <c r="AX1515" s="16">
        <v>0</v>
      </c>
      <c r="AY1515" s="16">
        <v>0</v>
      </c>
      <c r="AZ1515" s="16">
        <v>0</v>
      </c>
      <c r="BA1515" s="17">
        <v>45341</v>
      </c>
      <c r="BB1515" s="30" t="s">
        <v>175</v>
      </c>
      <c r="BC1515" s="18">
        <v>45119</v>
      </c>
      <c r="BD1515" s="17">
        <v>45504</v>
      </c>
      <c r="BE1515" s="17">
        <v>45565</v>
      </c>
      <c r="BF1515" s="17">
        <v>45337</v>
      </c>
      <c r="BG1515" s="10">
        <v>86178956</v>
      </c>
      <c r="BH1515" s="9" t="s">
        <v>247</v>
      </c>
      <c r="BI1515" s="19">
        <v>45413</v>
      </c>
      <c r="BJ1515" s="20">
        <v>45418</v>
      </c>
      <c r="BK1515" s="16">
        <v>6500</v>
      </c>
      <c r="BL1515" s="16">
        <v>10400</v>
      </c>
      <c r="BM1515" s="9" t="s">
        <v>177</v>
      </c>
      <c r="BN1515" s="9" t="s">
        <v>470</v>
      </c>
      <c r="BO1515" s="9" t="s">
        <v>156</v>
      </c>
      <c r="BP1515" s="17">
        <v>45464</v>
      </c>
      <c r="BQ1515" s="17" t="s">
        <v>156</v>
      </c>
      <c r="BR1515" s="17">
        <v>45464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45111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 t="s">
        <v>156</v>
      </c>
      <c r="CD1515" s="10" t="s">
        <v>156</v>
      </c>
      <c r="CE1515" s="17" t="s">
        <v>156</v>
      </c>
      <c r="CF1515" s="17" t="s">
        <v>156</v>
      </c>
      <c r="CG1515" s="17">
        <v>45111</v>
      </c>
      <c r="CH1515" s="17" t="s">
        <v>156</v>
      </c>
      <c r="CI1515" s="16">
        <v>0</v>
      </c>
      <c r="CJ1515" s="10" t="s">
        <v>156</v>
      </c>
      <c r="CK1515" s="10" t="s">
        <v>156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45111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 t="s">
        <v>156</v>
      </c>
      <c r="CX1515" s="10" t="s">
        <v>193</v>
      </c>
      <c r="CY1515" s="17" t="s">
        <v>156</v>
      </c>
      <c r="CZ1515" s="17" t="s">
        <v>156</v>
      </c>
      <c r="DA1515" s="17">
        <v>45111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 t="s">
        <v>156</v>
      </c>
      <c r="DH1515" s="10" t="s">
        <v>156</v>
      </c>
      <c r="DI1515" s="17" t="s">
        <v>156</v>
      </c>
      <c r="DJ1515" s="17" t="s">
        <v>156</v>
      </c>
      <c r="DK1515" s="17">
        <v>45111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36</v>
      </c>
      <c r="DQ1515" s="16">
        <v>24</v>
      </c>
      <c r="DR1515" s="11">
        <v>24</v>
      </c>
      <c r="DS1515" s="16">
        <v>36</v>
      </c>
      <c r="DT1515" s="16">
        <v>0</v>
      </c>
      <c r="DU1515" s="11" t="s">
        <v>182</v>
      </c>
      <c r="DV1515" s="11" t="s">
        <v>182</v>
      </c>
      <c r="DW1515" s="27" t="s">
        <v>156</v>
      </c>
      <c r="DX1515" s="27" t="s">
        <v>156</v>
      </c>
      <c r="DY1515" s="20" t="s">
        <v>3584</v>
      </c>
      <c r="DZ1515" s="16">
        <v>7</v>
      </c>
      <c r="EA1515" s="16">
        <v>33</v>
      </c>
      <c r="EB1515" s="27" t="s">
        <v>185</v>
      </c>
      <c r="EC1515" s="27" t="s">
        <v>156</v>
      </c>
      <c r="ED1515" s="27" t="s">
        <v>182</v>
      </c>
      <c r="EE1515" s="29">
        <v>45112.012511574074</v>
      </c>
      <c r="EF1515" s="28" t="s">
        <v>186</v>
      </c>
      <c r="EG1515" s="28" t="s">
        <v>156</v>
      </c>
      <c r="EH1515" s="28" t="s">
        <v>187</v>
      </c>
      <c r="EI1515" s="29">
        <v>45118.979641203703</v>
      </c>
      <c r="EJ1515" s="28" t="s">
        <v>186</v>
      </c>
      <c r="EK1515" s="28" t="s">
        <v>156</v>
      </c>
      <c r="EL1515" s="28" t="s">
        <v>187</v>
      </c>
      <c r="EM1515" s="45" t="s">
        <v>3713</v>
      </c>
      <c r="EN1515" s="46" t="str">
        <f t="shared" si="162"/>
        <v>344N171A</v>
      </c>
      <c r="EO1515" s="47">
        <f t="shared" si="163"/>
        <v>45424</v>
      </c>
      <c r="EP1515" s="47" t="str">
        <f t="shared" si="164"/>
        <v/>
      </c>
      <c r="EQ1515" s="48" t="str">
        <f t="shared" ca="1" si="165"/>
        <v>Y</v>
      </c>
      <c r="ER1515" s="49" t="str">
        <f t="shared" si="166"/>
        <v/>
      </c>
      <c r="ES1515" s="50"/>
      <c r="ET1515" s="51" t="str">
        <f t="shared" si="167"/>
        <v/>
      </c>
      <c r="EU1515" s="52" t="str">
        <f t="shared" si="168"/>
        <v/>
      </c>
      <c r="EV1515" s="46"/>
      <c r="EW1515" s="23" t="s">
        <v>3721</v>
      </c>
    </row>
    <row r="1516" spans="1:153" ht="14.25" customHeight="1">
      <c r="A1516" s="8">
        <v>1509</v>
      </c>
      <c r="B1516" s="9" t="s">
        <v>3316</v>
      </c>
      <c r="C1516" s="10" t="s">
        <v>142</v>
      </c>
      <c r="D1516" s="10" t="s">
        <v>143</v>
      </c>
      <c r="E1516" s="10" t="s">
        <v>206</v>
      </c>
      <c r="F1516" s="9" t="s">
        <v>641</v>
      </c>
      <c r="G1516" s="10" t="s">
        <v>145</v>
      </c>
      <c r="H1516" s="9" t="s">
        <v>146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880</v>
      </c>
      <c r="S1516" s="9" t="s">
        <v>881</v>
      </c>
      <c r="T1516" s="9" t="s">
        <v>306</v>
      </c>
      <c r="U1516" s="9" t="s">
        <v>337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3576</v>
      </c>
      <c r="AA1516" s="9" t="s">
        <v>3577</v>
      </c>
      <c r="AB1516" s="12" t="s">
        <v>3578</v>
      </c>
      <c r="AC1516" s="10" t="s">
        <v>3586</v>
      </c>
      <c r="AD1516" s="9" t="s">
        <v>3587</v>
      </c>
      <c r="AE1516" s="13" t="s">
        <v>3588</v>
      </c>
      <c r="AF1516" s="14" t="s">
        <v>784</v>
      </c>
      <c r="AG1516" s="10" t="s">
        <v>3589</v>
      </c>
      <c r="AH1516" s="11" t="s">
        <v>156</v>
      </c>
      <c r="AI1516" s="11" t="s">
        <v>156</v>
      </c>
      <c r="AJ1516" s="10" t="s">
        <v>156</v>
      </c>
      <c r="AK1516" s="11" t="s">
        <v>156</v>
      </c>
      <c r="AL1516" s="11" t="s">
        <v>156</v>
      </c>
      <c r="AM1516" s="10" t="s">
        <v>156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1.6</v>
      </c>
      <c r="AU1516" s="10" t="s">
        <v>142</v>
      </c>
      <c r="AV1516" s="16">
        <v>40000</v>
      </c>
      <c r="AW1516" s="16">
        <v>40000</v>
      </c>
      <c r="AX1516" s="16">
        <v>0</v>
      </c>
      <c r="AY1516" s="16">
        <v>0</v>
      </c>
      <c r="AZ1516" s="16">
        <v>0</v>
      </c>
      <c r="BA1516" s="17">
        <v>45341</v>
      </c>
      <c r="BB1516" s="30" t="s">
        <v>175</v>
      </c>
      <c r="BC1516" s="18">
        <v>45119</v>
      </c>
      <c r="BD1516" s="17">
        <v>45504</v>
      </c>
      <c r="BE1516" s="17">
        <v>45565</v>
      </c>
      <c r="BF1516" s="17">
        <v>45337</v>
      </c>
      <c r="BG1516" s="10">
        <v>86178955</v>
      </c>
      <c r="BH1516" s="9" t="s">
        <v>176</v>
      </c>
      <c r="BI1516" s="19">
        <v>45444</v>
      </c>
      <c r="BJ1516" s="20">
        <v>45446</v>
      </c>
      <c r="BK1516" s="16">
        <v>2600</v>
      </c>
      <c r="BL1516" s="16">
        <v>4160</v>
      </c>
      <c r="BM1516" s="9" t="s">
        <v>177</v>
      </c>
      <c r="BN1516" s="9" t="s">
        <v>470</v>
      </c>
      <c r="BO1516" s="9" t="s">
        <v>156</v>
      </c>
      <c r="BP1516" s="17">
        <v>45492</v>
      </c>
      <c r="BQ1516" s="17" t="s">
        <v>156</v>
      </c>
      <c r="BR1516" s="17">
        <v>45492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>
        <v>45111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 t="s">
        <v>156</v>
      </c>
      <c r="CD1516" s="10" t="s">
        <v>156</v>
      </c>
      <c r="CE1516" s="17" t="s">
        <v>156</v>
      </c>
      <c r="CF1516" s="17" t="s">
        <v>156</v>
      </c>
      <c r="CG1516" s="17">
        <v>45111</v>
      </c>
      <c r="CH1516" s="17" t="s">
        <v>156</v>
      </c>
      <c r="CI1516" s="16">
        <v>0</v>
      </c>
      <c r="CJ1516" s="10" t="s">
        <v>156</v>
      </c>
      <c r="CK1516" s="10" t="s">
        <v>156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>
        <v>45111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 t="s">
        <v>156</v>
      </c>
      <c r="CX1516" s="10" t="s">
        <v>193</v>
      </c>
      <c r="CY1516" s="17" t="s">
        <v>156</v>
      </c>
      <c r="CZ1516" s="17" t="s">
        <v>156</v>
      </c>
      <c r="DA1516" s="17">
        <v>45111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 t="s">
        <v>156</v>
      </c>
      <c r="DH1516" s="10" t="s">
        <v>156</v>
      </c>
      <c r="DI1516" s="17" t="s">
        <v>156</v>
      </c>
      <c r="DJ1516" s="17" t="s">
        <v>156</v>
      </c>
      <c r="DK1516" s="17">
        <v>45111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36</v>
      </c>
      <c r="DQ1516" s="16">
        <v>24</v>
      </c>
      <c r="DR1516" s="11">
        <v>24</v>
      </c>
      <c r="DS1516" s="16">
        <v>36</v>
      </c>
      <c r="DT1516" s="16">
        <v>0</v>
      </c>
      <c r="DU1516" s="11" t="s">
        <v>182</v>
      </c>
      <c r="DV1516" s="11" t="s">
        <v>182</v>
      </c>
      <c r="DW1516" s="27" t="s">
        <v>156</v>
      </c>
      <c r="DX1516" s="27" t="s">
        <v>156</v>
      </c>
      <c r="DY1516" s="20" t="s">
        <v>3585</v>
      </c>
      <c r="DZ1516" s="16">
        <v>7</v>
      </c>
      <c r="EA1516" s="16">
        <v>33</v>
      </c>
      <c r="EB1516" s="27" t="s">
        <v>185</v>
      </c>
      <c r="EC1516" s="27" t="s">
        <v>156</v>
      </c>
      <c r="ED1516" s="27" t="s">
        <v>182</v>
      </c>
      <c r="EE1516" s="29">
        <v>45112.012511574074</v>
      </c>
      <c r="EF1516" s="28" t="s">
        <v>186</v>
      </c>
      <c r="EG1516" s="28" t="s">
        <v>156</v>
      </c>
      <c r="EH1516" s="28" t="s">
        <v>187</v>
      </c>
      <c r="EI1516" s="29">
        <v>45118.979641203703</v>
      </c>
      <c r="EJ1516" s="28" t="s">
        <v>186</v>
      </c>
      <c r="EK1516" s="28" t="s">
        <v>156</v>
      </c>
      <c r="EL1516" s="28" t="s">
        <v>187</v>
      </c>
      <c r="EM1516" s="45" t="s">
        <v>3713</v>
      </c>
      <c r="EN1516" s="46" t="str">
        <f t="shared" si="162"/>
        <v>344N171A</v>
      </c>
      <c r="EO1516" s="47">
        <f t="shared" si="163"/>
        <v>45452</v>
      </c>
      <c r="EP1516" s="47" t="str">
        <f t="shared" si="164"/>
        <v/>
      </c>
      <c r="EQ1516" s="48" t="str">
        <f t="shared" ca="1" si="165"/>
        <v>Y</v>
      </c>
      <c r="ER1516" s="49" t="str">
        <f t="shared" si="166"/>
        <v/>
      </c>
      <c r="ES1516" s="50"/>
      <c r="ET1516" s="51" t="str">
        <f t="shared" si="167"/>
        <v/>
      </c>
      <c r="EU1516" s="52" t="str">
        <f t="shared" si="168"/>
        <v/>
      </c>
      <c r="EV1516" s="46"/>
      <c r="EW1516" s="23" t="s">
        <v>3721</v>
      </c>
    </row>
    <row r="1517" spans="1:153" ht="14.25" customHeight="1">
      <c r="A1517" s="8">
        <v>1510</v>
      </c>
      <c r="B1517" s="9" t="s">
        <v>3316</v>
      </c>
      <c r="C1517" s="10" t="s">
        <v>142</v>
      </c>
      <c r="D1517" s="10" t="s">
        <v>143</v>
      </c>
      <c r="E1517" s="10" t="s">
        <v>206</v>
      </c>
      <c r="F1517" s="9" t="s">
        <v>641</v>
      </c>
      <c r="G1517" s="10" t="s">
        <v>145</v>
      </c>
      <c r="H1517" s="9" t="s">
        <v>146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880</v>
      </c>
      <c r="S1517" s="9" t="s">
        <v>881</v>
      </c>
      <c r="T1517" s="9" t="s">
        <v>306</v>
      </c>
      <c r="U1517" s="9" t="s">
        <v>337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3590</v>
      </c>
      <c r="AA1517" s="9" t="s">
        <v>883</v>
      </c>
      <c r="AB1517" s="12" t="s">
        <v>884</v>
      </c>
      <c r="AC1517" s="10" t="s">
        <v>3591</v>
      </c>
      <c r="AD1517" s="9" t="s">
        <v>883</v>
      </c>
      <c r="AE1517" s="13" t="s">
        <v>884</v>
      </c>
      <c r="AF1517" s="14" t="s">
        <v>784</v>
      </c>
      <c r="AG1517" s="10" t="s">
        <v>3592</v>
      </c>
      <c r="AH1517" s="11" t="s">
        <v>887</v>
      </c>
      <c r="AI1517" s="11" t="s">
        <v>888</v>
      </c>
      <c r="AJ1517" s="10" t="s">
        <v>889</v>
      </c>
      <c r="AK1517" s="11" t="s">
        <v>888</v>
      </c>
      <c r="AL1517" s="11" t="s">
        <v>168</v>
      </c>
      <c r="AM1517" s="10" t="s">
        <v>169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1.6</v>
      </c>
      <c r="AU1517" s="10" t="s">
        <v>142</v>
      </c>
      <c r="AV1517" s="16">
        <v>1065000</v>
      </c>
      <c r="AW1517" s="16">
        <v>1170000</v>
      </c>
      <c r="AX1517" s="16">
        <v>0</v>
      </c>
      <c r="AY1517" s="16">
        <v>80000</v>
      </c>
      <c r="AZ1517" s="16">
        <v>0</v>
      </c>
      <c r="BA1517" s="17">
        <v>45292</v>
      </c>
      <c r="BB1517" s="30" t="s">
        <v>175</v>
      </c>
      <c r="BC1517" s="18">
        <v>45119</v>
      </c>
      <c r="BD1517" s="17">
        <v>45626</v>
      </c>
      <c r="BE1517" s="17">
        <v>45657</v>
      </c>
      <c r="BF1517" s="17">
        <v>45275</v>
      </c>
      <c r="BG1517" s="10">
        <v>85676295</v>
      </c>
      <c r="BH1517" s="9" t="s">
        <v>414</v>
      </c>
      <c r="BI1517" s="19">
        <v>45200</v>
      </c>
      <c r="BJ1517" s="20">
        <v>45201</v>
      </c>
      <c r="BK1517" s="16">
        <v>94000</v>
      </c>
      <c r="BL1517" s="16">
        <v>150400</v>
      </c>
      <c r="BM1517" s="9" t="s">
        <v>177</v>
      </c>
      <c r="BN1517" s="9" t="s">
        <v>436</v>
      </c>
      <c r="BO1517" s="9" t="s">
        <v>635</v>
      </c>
      <c r="BP1517" s="17">
        <v>45275</v>
      </c>
      <c r="BQ1517" s="17" t="s">
        <v>156</v>
      </c>
      <c r="BR1517" s="17">
        <v>45285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>
        <v>45069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>
        <v>45097</v>
      </c>
      <c r="CD1517" s="10" t="s">
        <v>156</v>
      </c>
      <c r="CE1517" s="17" t="s">
        <v>156</v>
      </c>
      <c r="CF1517" s="17" t="s">
        <v>156</v>
      </c>
      <c r="CG1517" s="17">
        <v>45069</v>
      </c>
      <c r="CH1517" s="17">
        <v>45093</v>
      </c>
      <c r="CI1517" s="16">
        <v>94000</v>
      </c>
      <c r="CJ1517" s="10" t="s">
        <v>3593</v>
      </c>
      <c r="CK1517" s="10" t="s">
        <v>230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>
        <v>45069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>
        <v>45125</v>
      </c>
      <c r="CX1517" s="10" t="s">
        <v>2991</v>
      </c>
      <c r="CY1517" s="17" t="s">
        <v>156</v>
      </c>
      <c r="CZ1517" s="17" t="s">
        <v>156</v>
      </c>
      <c r="DA1517" s="17">
        <v>45069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>
        <v>45132</v>
      </c>
      <c r="DH1517" s="10" t="s">
        <v>2852</v>
      </c>
      <c r="DI1517" s="17" t="s">
        <v>156</v>
      </c>
      <c r="DJ1517" s="17" t="s">
        <v>156</v>
      </c>
      <c r="DK1517" s="17">
        <v>45069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48</v>
      </c>
      <c r="DQ1517" s="16">
        <v>24</v>
      </c>
      <c r="DR1517" s="11">
        <v>24</v>
      </c>
      <c r="DS1517" s="16">
        <v>48</v>
      </c>
      <c r="DT1517" s="16">
        <v>0</v>
      </c>
      <c r="DU1517" s="11" t="s">
        <v>181</v>
      </c>
      <c r="DV1517" s="11" t="s">
        <v>182</v>
      </c>
      <c r="DW1517" s="27" t="s">
        <v>156</v>
      </c>
      <c r="DX1517" s="27" t="s">
        <v>156</v>
      </c>
      <c r="DY1517" s="20" t="s">
        <v>2091</v>
      </c>
      <c r="DZ1517" s="16">
        <v>7</v>
      </c>
      <c r="EA1517" s="16">
        <v>33</v>
      </c>
      <c r="EB1517" s="27" t="s">
        <v>185</v>
      </c>
      <c r="EC1517" s="27" t="s">
        <v>185</v>
      </c>
      <c r="ED1517" s="27" t="s">
        <v>182</v>
      </c>
      <c r="EE1517" s="29">
        <v>45070.045949074076</v>
      </c>
      <c r="EF1517" s="28" t="s">
        <v>186</v>
      </c>
      <c r="EG1517" s="28" t="s">
        <v>156</v>
      </c>
      <c r="EH1517" s="28" t="s">
        <v>187</v>
      </c>
      <c r="EI1517" s="29">
        <v>45112.952870370369</v>
      </c>
      <c r="EJ1517" s="28" t="s">
        <v>2254</v>
      </c>
      <c r="EK1517" s="28" t="s">
        <v>2255</v>
      </c>
      <c r="EL1517" s="28" t="s">
        <v>2935</v>
      </c>
      <c r="EM1517" s="45" t="s">
        <v>3713</v>
      </c>
      <c r="EN1517" s="46" t="str">
        <f t="shared" si="162"/>
        <v>344N183A</v>
      </c>
      <c r="EO1517" s="47">
        <f t="shared" si="163"/>
        <v>45235</v>
      </c>
      <c r="EP1517" s="47">
        <f t="shared" si="164"/>
        <v>45125</v>
      </c>
      <c r="EQ1517" s="48" t="str">
        <f t="shared" ca="1" si="165"/>
        <v>Y</v>
      </c>
      <c r="ER1517" s="49">
        <f t="shared" si="166"/>
        <v>110</v>
      </c>
      <c r="ES1517" s="50"/>
      <c r="ET1517" s="51">
        <f t="shared" si="167"/>
        <v>110</v>
      </c>
      <c r="EU1517" s="52">
        <f t="shared" si="168"/>
        <v>10340000</v>
      </c>
      <c r="EV1517" s="46"/>
      <c r="EW1517" s="23" t="s">
        <v>3714</v>
      </c>
    </row>
    <row r="1518" spans="1:153" ht="14.25" customHeight="1">
      <c r="A1518" s="8">
        <v>1511</v>
      </c>
      <c r="B1518" s="9" t="s">
        <v>3316</v>
      </c>
      <c r="C1518" s="10" t="s">
        <v>142</v>
      </c>
      <c r="D1518" s="10" t="s">
        <v>143</v>
      </c>
      <c r="E1518" s="10" t="s">
        <v>206</v>
      </c>
      <c r="F1518" s="9" t="s">
        <v>641</v>
      </c>
      <c r="G1518" s="10" t="s">
        <v>145</v>
      </c>
      <c r="H1518" s="9" t="s">
        <v>146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880</v>
      </c>
      <c r="S1518" s="9" t="s">
        <v>881</v>
      </c>
      <c r="T1518" s="9" t="s">
        <v>306</v>
      </c>
      <c r="U1518" s="9" t="s">
        <v>337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3590</v>
      </c>
      <c r="AA1518" s="9" t="s">
        <v>883</v>
      </c>
      <c r="AB1518" s="12" t="s">
        <v>884</v>
      </c>
      <c r="AC1518" s="10" t="s">
        <v>3591</v>
      </c>
      <c r="AD1518" s="9" t="s">
        <v>883</v>
      </c>
      <c r="AE1518" s="13" t="s">
        <v>884</v>
      </c>
      <c r="AF1518" s="14" t="s">
        <v>784</v>
      </c>
      <c r="AG1518" s="10" t="s">
        <v>3592</v>
      </c>
      <c r="AH1518" s="11" t="s">
        <v>887</v>
      </c>
      <c r="AI1518" s="11" t="s">
        <v>888</v>
      </c>
      <c r="AJ1518" s="10" t="s">
        <v>889</v>
      </c>
      <c r="AK1518" s="11" t="s">
        <v>888</v>
      </c>
      <c r="AL1518" s="11" t="s">
        <v>168</v>
      </c>
      <c r="AM1518" s="10" t="s">
        <v>169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1.6</v>
      </c>
      <c r="AU1518" s="10" t="s">
        <v>142</v>
      </c>
      <c r="AV1518" s="16">
        <v>1065000</v>
      </c>
      <c r="AW1518" s="16">
        <v>1170000</v>
      </c>
      <c r="AX1518" s="16">
        <v>0</v>
      </c>
      <c r="AY1518" s="16">
        <v>80000</v>
      </c>
      <c r="AZ1518" s="16">
        <v>0</v>
      </c>
      <c r="BA1518" s="17">
        <v>45292</v>
      </c>
      <c r="BB1518" s="30" t="s">
        <v>175</v>
      </c>
      <c r="BC1518" s="18">
        <v>45119</v>
      </c>
      <c r="BD1518" s="17">
        <v>45626</v>
      </c>
      <c r="BE1518" s="17">
        <v>45657</v>
      </c>
      <c r="BF1518" s="17">
        <v>45275</v>
      </c>
      <c r="BG1518" s="10">
        <v>86216034</v>
      </c>
      <c r="BH1518" s="9" t="s">
        <v>319</v>
      </c>
      <c r="BI1518" s="19">
        <v>45231</v>
      </c>
      <c r="BJ1518" s="20">
        <v>45236</v>
      </c>
      <c r="BK1518" s="16">
        <v>150000</v>
      </c>
      <c r="BL1518" s="16">
        <v>240000</v>
      </c>
      <c r="BM1518" s="9" t="s">
        <v>177</v>
      </c>
      <c r="BN1518" s="9" t="s">
        <v>383</v>
      </c>
      <c r="BO1518" s="9" t="s">
        <v>156</v>
      </c>
      <c r="BP1518" s="17">
        <v>45306</v>
      </c>
      <c r="BQ1518" s="17" t="s">
        <v>156</v>
      </c>
      <c r="BR1518" s="17">
        <v>45306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>
        <v>45113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>
        <v>45121</v>
      </c>
      <c r="CD1518" s="10" t="s">
        <v>156</v>
      </c>
      <c r="CE1518" s="17" t="s">
        <v>156</v>
      </c>
      <c r="CF1518" s="17" t="s">
        <v>156</v>
      </c>
      <c r="CG1518" s="17">
        <v>45113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>
        <v>45113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>
        <v>45153</v>
      </c>
      <c r="CX1518" s="10" t="s">
        <v>193</v>
      </c>
      <c r="CY1518" s="17" t="s">
        <v>156</v>
      </c>
      <c r="CZ1518" s="17" t="s">
        <v>156</v>
      </c>
      <c r="DA1518" s="17">
        <v>45113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>
        <v>45160</v>
      </c>
      <c r="DH1518" s="10" t="s">
        <v>156</v>
      </c>
      <c r="DI1518" s="17" t="s">
        <v>156</v>
      </c>
      <c r="DJ1518" s="17" t="s">
        <v>156</v>
      </c>
      <c r="DK1518" s="17">
        <v>45113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48</v>
      </c>
      <c r="DQ1518" s="16">
        <v>24</v>
      </c>
      <c r="DR1518" s="11">
        <v>24</v>
      </c>
      <c r="DS1518" s="16">
        <v>48</v>
      </c>
      <c r="DT1518" s="16">
        <v>0</v>
      </c>
      <c r="DU1518" s="11" t="s">
        <v>181</v>
      </c>
      <c r="DV1518" s="11" t="s">
        <v>182</v>
      </c>
      <c r="DW1518" s="27" t="s">
        <v>156</v>
      </c>
      <c r="DX1518" s="27" t="s">
        <v>156</v>
      </c>
      <c r="DY1518" s="20" t="s">
        <v>3368</v>
      </c>
      <c r="DZ1518" s="16">
        <v>7</v>
      </c>
      <c r="EA1518" s="16">
        <v>33</v>
      </c>
      <c r="EB1518" s="27" t="s">
        <v>185</v>
      </c>
      <c r="EC1518" s="27" t="s">
        <v>185</v>
      </c>
      <c r="ED1518" s="27" t="s">
        <v>182</v>
      </c>
      <c r="EE1518" s="29">
        <v>45114.021493055552</v>
      </c>
      <c r="EF1518" s="28" t="s">
        <v>186</v>
      </c>
      <c r="EG1518" s="28" t="s">
        <v>156</v>
      </c>
      <c r="EH1518" s="28" t="s">
        <v>187</v>
      </c>
      <c r="EI1518" s="29">
        <v>45116.838449074072</v>
      </c>
      <c r="EJ1518" s="28" t="s">
        <v>197</v>
      </c>
      <c r="EK1518" s="28" t="s">
        <v>156</v>
      </c>
      <c r="EL1518" s="28" t="s">
        <v>198</v>
      </c>
      <c r="EM1518" s="45" t="s">
        <v>3713</v>
      </c>
      <c r="EN1518" s="46" t="str">
        <f t="shared" si="162"/>
        <v>344N183A</v>
      </c>
      <c r="EO1518" s="47">
        <f t="shared" si="163"/>
        <v>45266</v>
      </c>
      <c r="EP1518" s="47">
        <f t="shared" si="164"/>
        <v>45153</v>
      </c>
      <c r="EQ1518" s="48" t="str">
        <f t="shared" ca="1" si="165"/>
        <v>Y</v>
      </c>
      <c r="ER1518" s="49">
        <f t="shared" si="166"/>
        <v>113</v>
      </c>
      <c r="ES1518" s="50"/>
      <c r="ET1518" s="51">
        <f t="shared" si="167"/>
        <v>113</v>
      </c>
      <c r="EU1518" s="52">
        <f t="shared" si="168"/>
        <v>16950000</v>
      </c>
      <c r="EV1518" s="46"/>
      <c r="EW1518" s="23" t="s">
        <v>3714</v>
      </c>
    </row>
    <row r="1519" spans="1:153" ht="14.25" customHeight="1">
      <c r="A1519" s="8">
        <v>1512</v>
      </c>
      <c r="B1519" s="9" t="s">
        <v>3316</v>
      </c>
      <c r="C1519" s="10" t="s">
        <v>142</v>
      </c>
      <c r="D1519" s="10" t="s">
        <v>143</v>
      </c>
      <c r="E1519" s="10" t="s">
        <v>206</v>
      </c>
      <c r="F1519" s="9" t="s">
        <v>641</v>
      </c>
      <c r="G1519" s="10" t="s">
        <v>145</v>
      </c>
      <c r="H1519" s="9" t="s">
        <v>146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880</v>
      </c>
      <c r="S1519" s="9" t="s">
        <v>881</v>
      </c>
      <c r="T1519" s="9" t="s">
        <v>306</v>
      </c>
      <c r="U1519" s="9" t="s">
        <v>337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3590</v>
      </c>
      <c r="AA1519" s="9" t="s">
        <v>883</v>
      </c>
      <c r="AB1519" s="12" t="s">
        <v>884</v>
      </c>
      <c r="AC1519" s="10" t="s">
        <v>3591</v>
      </c>
      <c r="AD1519" s="9" t="s">
        <v>883</v>
      </c>
      <c r="AE1519" s="13" t="s">
        <v>884</v>
      </c>
      <c r="AF1519" s="14" t="s">
        <v>784</v>
      </c>
      <c r="AG1519" s="10" t="s">
        <v>3592</v>
      </c>
      <c r="AH1519" s="11" t="s">
        <v>887</v>
      </c>
      <c r="AI1519" s="11" t="s">
        <v>888</v>
      </c>
      <c r="AJ1519" s="10" t="s">
        <v>889</v>
      </c>
      <c r="AK1519" s="11" t="s">
        <v>888</v>
      </c>
      <c r="AL1519" s="11" t="s">
        <v>168</v>
      </c>
      <c r="AM1519" s="10" t="s">
        <v>169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1.6</v>
      </c>
      <c r="AU1519" s="10" t="s">
        <v>142</v>
      </c>
      <c r="AV1519" s="16">
        <v>1065000</v>
      </c>
      <c r="AW1519" s="16">
        <v>1170000</v>
      </c>
      <c r="AX1519" s="16">
        <v>0</v>
      </c>
      <c r="AY1519" s="16">
        <v>80000</v>
      </c>
      <c r="AZ1519" s="16">
        <v>0</v>
      </c>
      <c r="BA1519" s="17">
        <v>45292</v>
      </c>
      <c r="BB1519" s="30" t="s">
        <v>175</v>
      </c>
      <c r="BC1519" s="18">
        <v>45119</v>
      </c>
      <c r="BD1519" s="17">
        <v>45626</v>
      </c>
      <c r="BE1519" s="17">
        <v>45657</v>
      </c>
      <c r="BF1519" s="17">
        <v>45275</v>
      </c>
      <c r="BG1519" s="10">
        <v>86216033</v>
      </c>
      <c r="BH1519" s="9" t="s">
        <v>321</v>
      </c>
      <c r="BI1519" s="19">
        <v>45261</v>
      </c>
      <c r="BJ1519" s="20">
        <v>45264</v>
      </c>
      <c r="BK1519" s="16">
        <v>80000</v>
      </c>
      <c r="BL1519" s="16">
        <v>128000</v>
      </c>
      <c r="BM1519" s="9" t="s">
        <v>177</v>
      </c>
      <c r="BN1519" s="9" t="s">
        <v>383</v>
      </c>
      <c r="BO1519" s="9" t="s">
        <v>156</v>
      </c>
      <c r="BP1519" s="17">
        <v>45337</v>
      </c>
      <c r="BQ1519" s="17" t="s">
        <v>156</v>
      </c>
      <c r="BR1519" s="17">
        <v>45337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>
        <v>45113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 t="s">
        <v>156</v>
      </c>
      <c r="CD1519" s="10" t="s">
        <v>156</v>
      </c>
      <c r="CE1519" s="17" t="s">
        <v>156</v>
      </c>
      <c r="CF1519" s="17" t="s">
        <v>156</v>
      </c>
      <c r="CG1519" s="17">
        <v>45113</v>
      </c>
      <c r="CH1519" s="17" t="s">
        <v>156</v>
      </c>
      <c r="CI1519" s="16">
        <v>0</v>
      </c>
      <c r="CJ1519" s="10" t="s">
        <v>156</v>
      </c>
      <c r="CK1519" s="10" t="s">
        <v>156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>
        <v>45113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 t="s">
        <v>156</v>
      </c>
      <c r="CX1519" s="10" t="s">
        <v>193</v>
      </c>
      <c r="CY1519" s="17" t="s">
        <v>156</v>
      </c>
      <c r="CZ1519" s="17" t="s">
        <v>156</v>
      </c>
      <c r="DA1519" s="17">
        <v>45113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 t="s">
        <v>156</v>
      </c>
      <c r="DH1519" s="10" t="s">
        <v>156</v>
      </c>
      <c r="DI1519" s="17" t="s">
        <v>156</v>
      </c>
      <c r="DJ1519" s="17" t="s">
        <v>156</v>
      </c>
      <c r="DK1519" s="17">
        <v>45113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48</v>
      </c>
      <c r="DQ1519" s="16">
        <v>24</v>
      </c>
      <c r="DR1519" s="11">
        <v>24</v>
      </c>
      <c r="DS1519" s="16">
        <v>48</v>
      </c>
      <c r="DT1519" s="16">
        <v>0</v>
      </c>
      <c r="DU1519" s="11" t="s">
        <v>181</v>
      </c>
      <c r="DV1519" s="11" t="s">
        <v>182</v>
      </c>
      <c r="DW1519" s="27" t="s">
        <v>156</v>
      </c>
      <c r="DX1519" s="27" t="s">
        <v>156</v>
      </c>
      <c r="DY1519" s="20" t="s">
        <v>3343</v>
      </c>
      <c r="DZ1519" s="16">
        <v>7</v>
      </c>
      <c r="EA1519" s="16">
        <v>33</v>
      </c>
      <c r="EB1519" s="27" t="s">
        <v>185</v>
      </c>
      <c r="EC1519" s="27" t="s">
        <v>185</v>
      </c>
      <c r="ED1519" s="27" t="s">
        <v>182</v>
      </c>
      <c r="EE1519" s="29">
        <v>45114.021493055552</v>
      </c>
      <c r="EF1519" s="28" t="s">
        <v>186</v>
      </c>
      <c r="EG1519" s="28" t="s">
        <v>156</v>
      </c>
      <c r="EH1519" s="28" t="s">
        <v>187</v>
      </c>
      <c r="EI1519" s="29">
        <v>45116.828101851854</v>
      </c>
      <c r="EJ1519" s="28" t="s">
        <v>188</v>
      </c>
      <c r="EK1519" s="28" t="s">
        <v>189</v>
      </c>
      <c r="EL1519" s="28" t="s">
        <v>190</v>
      </c>
      <c r="EM1519" s="45" t="s">
        <v>3713</v>
      </c>
      <c r="EN1519" s="46" t="str">
        <f t="shared" si="162"/>
        <v>344N183A</v>
      </c>
      <c r="EO1519" s="47">
        <f t="shared" si="163"/>
        <v>45297</v>
      </c>
      <c r="EP1519" s="47" t="str">
        <f t="shared" si="164"/>
        <v/>
      </c>
      <c r="EQ1519" s="48" t="str">
        <f t="shared" ca="1" si="165"/>
        <v>Y</v>
      </c>
      <c r="ER1519" s="49" t="str">
        <f t="shared" si="166"/>
        <v/>
      </c>
      <c r="ES1519" s="50"/>
      <c r="ET1519" s="51" t="str">
        <f t="shared" si="167"/>
        <v/>
      </c>
      <c r="EU1519" s="52" t="str">
        <f t="shared" si="168"/>
        <v/>
      </c>
      <c r="EV1519" s="46"/>
      <c r="EW1519" s="23" t="s">
        <v>3714</v>
      </c>
    </row>
    <row r="1520" spans="1:153" ht="14.25" customHeight="1">
      <c r="A1520" s="8">
        <v>1513</v>
      </c>
      <c r="B1520" s="9" t="s">
        <v>3316</v>
      </c>
      <c r="C1520" s="10" t="s">
        <v>142</v>
      </c>
      <c r="D1520" s="10" t="s">
        <v>143</v>
      </c>
      <c r="E1520" s="10" t="s">
        <v>206</v>
      </c>
      <c r="F1520" s="9" t="s">
        <v>641</v>
      </c>
      <c r="G1520" s="10" t="s">
        <v>145</v>
      </c>
      <c r="H1520" s="9" t="s">
        <v>146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880</v>
      </c>
      <c r="S1520" s="9" t="s">
        <v>881</v>
      </c>
      <c r="T1520" s="9" t="s">
        <v>306</v>
      </c>
      <c r="U1520" s="9" t="s">
        <v>337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3590</v>
      </c>
      <c r="AA1520" s="9" t="s">
        <v>883</v>
      </c>
      <c r="AB1520" s="12" t="s">
        <v>884</v>
      </c>
      <c r="AC1520" s="10" t="s">
        <v>3591</v>
      </c>
      <c r="AD1520" s="9" t="s">
        <v>883</v>
      </c>
      <c r="AE1520" s="13" t="s">
        <v>884</v>
      </c>
      <c r="AF1520" s="14" t="s">
        <v>784</v>
      </c>
      <c r="AG1520" s="10" t="s">
        <v>3592</v>
      </c>
      <c r="AH1520" s="11" t="s">
        <v>887</v>
      </c>
      <c r="AI1520" s="11" t="s">
        <v>888</v>
      </c>
      <c r="AJ1520" s="10" t="s">
        <v>889</v>
      </c>
      <c r="AK1520" s="11" t="s">
        <v>888</v>
      </c>
      <c r="AL1520" s="11" t="s">
        <v>168</v>
      </c>
      <c r="AM1520" s="10" t="s">
        <v>169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1.6</v>
      </c>
      <c r="AU1520" s="10" t="s">
        <v>142</v>
      </c>
      <c r="AV1520" s="16">
        <v>1065000</v>
      </c>
      <c r="AW1520" s="16">
        <v>1170000</v>
      </c>
      <c r="AX1520" s="16">
        <v>0</v>
      </c>
      <c r="AY1520" s="16">
        <v>80000</v>
      </c>
      <c r="AZ1520" s="16">
        <v>0</v>
      </c>
      <c r="BA1520" s="17">
        <v>45292</v>
      </c>
      <c r="BB1520" s="30" t="s">
        <v>175</v>
      </c>
      <c r="BC1520" s="18">
        <v>45119</v>
      </c>
      <c r="BD1520" s="17">
        <v>45626</v>
      </c>
      <c r="BE1520" s="17">
        <v>45657</v>
      </c>
      <c r="BF1520" s="17">
        <v>45275</v>
      </c>
      <c r="BG1520" s="10">
        <v>86216032</v>
      </c>
      <c r="BH1520" s="9" t="s">
        <v>258</v>
      </c>
      <c r="BI1520" s="19">
        <v>45292</v>
      </c>
      <c r="BJ1520" s="20">
        <v>45292</v>
      </c>
      <c r="BK1520" s="16">
        <v>40000</v>
      </c>
      <c r="BL1520" s="16">
        <v>64000</v>
      </c>
      <c r="BM1520" s="9" t="s">
        <v>177</v>
      </c>
      <c r="BN1520" s="9" t="s">
        <v>383</v>
      </c>
      <c r="BO1520" s="9" t="s">
        <v>156</v>
      </c>
      <c r="BP1520" s="17">
        <v>45366</v>
      </c>
      <c r="BQ1520" s="17" t="s">
        <v>156</v>
      </c>
      <c r="BR1520" s="17">
        <v>45366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>
        <v>45113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 t="s">
        <v>156</v>
      </c>
      <c r="CD1520" s="10" t="s">
        <v>156</v>
      </c>
      <c r="CE1520" s="17" t="s">
        <v>156</v>
      </c>
      <c r="CF1520" s="17" t="s">
        <v>156</v>
      </c>
      <c r="CG1520" s="17">
        <v>45113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>
        <v>45113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 t="s">
        <v>156</v>
      </c>
      <c r="CX1520" s="10" t="s">
        <v>193</v>
      </c>
      <c r="CY1520" s="17" t="s">
        <v>156</v>
      </c>
      <c r="CZ1520" s="17" t="s">
        <v>156</v>
      </c>
      <c r="DA1520" s="17">
        <v>45113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 t="s">
        <v>156</v>
      </c>
      <c r="DH1520" s="10" t="s">
        <v>156</v>
      </c>
      <c r="DI1520" s="17" t="s">
        <v>156</v>
      </c>
      <c r="DJ1520" s="17" t="s">
        <v>156</v>
      </c>
      <c r="DK1520" s="17">
        <v>45113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48</v>
      </c>
      <c r="DQ1520" s="16">
        <v>24</v>
      </c>
      <c r="DR1520" s="11">
        <v>24</v>
      </c>
      <c r="DS1520" s="16">
        <v>48</v>
      </c>
      <c r="DT1520" s="16">
        <v>0</v>
      </c>
      <c r="DU1520" s="11" t="s">
        <v>181</v>
      </c>
      <c r="DV1520" s="11" t="s">
        <v>182</v>
      </c>
      <c r="DW1520" s="27" t="s">
        <v>156</v>
      </c>
      <c r="DX1520" s="27" t="s">
        <v>156</v>
      </c>
      <c r="DY1520" s="20" t="s">
        <v>3363</v>
      </c>
      <c r="DZ1520" s="16">
        <v>7</v>
      </c>
      <c r="EA1520" s="16">
        <v>33</v>
      </c>
      <c r="EB1520" s="27" t="s">
        <v>185</v>
      </c>
      <c r="EC1520" s="27" t="s">
        <v>185</v>
      </c>
      <c r="ED1520" s="27" t="s">
        <v>182</v>
      </c>
      <c r="EE1520" s="29">
        <v>45114.021493055552</v>
      </c>
      <c r="EF1520" s="28" t="s">
        <v>186</v>
      </c>
      <c r="EG1520" s="28" t="s">
        <v>156</v>
      </c>
      <c r="EH1520" s="28" t="s">
        <v>187</v>
      </c>
      <c r="EI1520" s="29">
        <v>45116.828101851854</v>
      </c>
      <c r="EJ1520" s="28" t="s">
        <v>188</v>
      </c>
      <c r="EK1520" s="28" t="s">
        <v>189</v>
      </c>
      <c r="EL1520" s="28" t="s">
        <v>190</v>
      </c>
      <c r="EM1520" s="45" t="s">
        <v>3713</v>
      </c>
      <c r="EN1520" s="46" t="str">
        <f t="shared" si="162"/>
        <v>344N183A</v>
      </c>
      <c r="EO1520" s="47">
        <f t="shared" si="163"/>
        <v>45326</v>
      </c>
      <c r="EP1520" s="47" t="str">
        <f t="shared" si="164"/>
        <v/>
      </c>
      <c r="EQ1520" s="48" t="str">
        <f t="shared" ca="1" si="165"/>
        <v>Y</v>
      </c>
      <c r="ER1520" s="49" t="str">
        <f t="shared" si="166"/>
        <v/>
      </c>
      <c r="ES1520" s="50"/>
      <c r="ET1520" s="51" t="str">
        <f t="shared" si="167"/>
        <v/>
      </c>
      <c r="EU1520" s="52" t="str">
        <f t="shared" si="168"/>
        <v/>
      </c>
      <c r="EV1520" s="46"/>
      <c r="EW1520" s="23" t="s">
        <v>3714</v>
      </c>
    </row>
    <row r="1521" spans="1:153" ht="14.25" customHeight="1">
      <c r="A1521" s="8">
        <v>1514</v>
      </c>
      <c r="B1521" s="9" t="s">
        <v>3316</v>
      </c>
      <c r="C1521" s="10" t="s">
        <v>142</v>
      </c>
      <c r="D1521" s="10" t="s">
        <v>143</v>
      </c>
      <c r="E1521" s="10" t="s">
        <v>206</v>
      </c>
      <c r="F1521" s="9" t="s">
        <v>641</v>
      </c>
      <c r="G1521" s="10" t="s">
        <v>145</v>
      </c>
      <c r="H1521" s="9" t="s">
        <v>146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880</v>
      </c>
      <c r="S1521" s="9" t="s">
        <v>881</v>
      </c>
      <c r="T1521" s="9" t="s">
        <v>306</v>
      </c>
      <c r="U1521" s="9" t="s">
        <v>337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3590</v>
      </c>
      <c r="AA1521" s="9" t="s">
        <v>883</v>
      </c>
      <c r="AB1521" s="12" t="s">
        <v>884</v>
      </c>
      <c r="AC1521" s="10" t="s">
        <v>3591</v>
      </c>
      <c r="AD1521" s="9" t="s">
        <v>883</v>
      </c>
      <c r="AE1521" s="13" t="s">
        <v>884</v>
      </c>
      <c r="AF1521" s="14" t="s">
        <v>784</v>
      </c>
      <c r="AG1521" s="10" t="s">
        <v>3592</v>
      </c>
      <c r="AH1521" s="11" t="s">
        <v>887</v>
      </c>
      <c r="AI1521" s="11" t="s">
        <v>888</v>
      </c>
      <c r="AJ1521" s="10" t="s">
        <v>889</v>
      </c>
      <c r="AK1521" s="11" t="s">
        <v>888</v>
      </c>
      <c r="AL1521" s="11" t="s">
        <v>168</v>
      </c>
      <c r="AM1521" s="10" t="s">
        <v>169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1.6</v>
      </c>
      <c r="AU1521" s="10" t="s">
        <v>142</v>
      </c>
      <c r="AV1521" s="16">
        <v>1065000</v>
      </c>
      <c r="AW1521" s="16">
        <v>1170000</v>
      </c>
      <c r="AX1521" s="16">
        <v>0</v>
      </c>
      <c r="AY1521" s="16">
        <v>80000</v>
      </c>
      <c r="AZ1521" s="16">
        <v>0</v>
      </c>
      <c r="BA1521" s="17">
        <v>45292</v>
      </c>
      <c r="BB1521" s="30" t="s">
        <v>175</v>
      </c>
      <c r="BC1521" s="18">
        <v>45119</v>
      </c>
      <c r="BD1521" s="17">
        <v>45626</v>
      </c>
      <c r="BE1521" s="17">
        <v>45657</v>
      </c>
      <c r="BF1521" s="17">
        <v>45275</v>
      </c>
      <c r="BG1521" s="10">
        <v>86216031</v>
      </c>
      <c r="BH1521" s="9" t="s">
        <v>303</v>
      </c>
      <c r="BI1521" s="19">
        <v>45323</v>
      </c>
      <c r="BJ1521" s="20">
        <v>45348</v>
      </c>
      <c r="BK1521" s="16">
        <v>45000</v>
      </c>
      <c r="BL1521" s="16">
        <v>72000</v>
      </c>
      <c r="BM1521" s="9" t="s">
        <v>177</v>
      </c>
      <c r="BN1521" s="9" t="s">
        <v>470</v>
      </c>
      <c r="BO1521" s="9" t="s">
        <v>156</v>
      </c>
      <c r="BP1521" s="17">
        <v>45394</v>
      </c>
      <c r="BQ1521" s="17" t="s">
        <v>156</v>
      </c>
      <c r="BR1521" s="17">
        <v>45394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>
        <v>45113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>
        <v>45113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>
        <v>45113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193</v>
      </c>
      <c r="CY1521" s="17" t="s">
        <v>156</v>
      </c>
      <c r="CZ1521" s="17" t="s">
        <v>156</v>
      </c>
      <c r="DA1521" s="17">
        <v>45113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>
        <v>45113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48</v>
      </c>
      <c r="DQ1521" s="16">
        <v>24</v>
      </c>
      <c r="DR1521" s="11">
        <v>24</v>
      </c>
      <c r="DS1521" s="16">
        <v>48</v>
      </c>
      <c r="DT1521" s="16">
        <v>0</v>
      </c>
      <c r="DU1521" s="11" t="s">
        <v>181</v>
      </c>
      <c r="DV1521" s="11" t="s">
        <v>182</v>
      </c>
      <c r="DW1521" s="27" t="s">
        <v>156</v>
      </c>
      <c r="DX1521" s="27" t="s">
        <v>156</v>
      </c>
      <c r="DY1521" s="20" t="s">
        <v>3328</v>
      </c>
      <c r="DZ1521" s="16">
        <v>7</v>
      </c>
      <c r="EA1521" s="16">
        <v>33</v>
      </c>
      <c r="EB1521" s="27" t="s">
        <v>185</v>
      </c>
      <c r="EC1521" s="27" t="s">
        <v>185</v>
      </c>
      <c r="ED1521" s="27" t="s">
        <v>182</v>
      </c>
      <c r="EE1521" s="29">
        <v>45114.021493055552</v>
      </c>
      <c r="EF1521" s="28" t="s">
        <v>186</v>
      </c>
      <c r="EG1521" s="28" t="s">
        <v>156</v>
      </c>
      <c r="EH1521" s="28" t="s">
        <v>187</v>
      </c>
      <c r="EI1521" s="29">
        <v>45116.828101851854</v>
      </c>
      <c r="EJ1521" s="28" t="s">
        <v>188</v>
      </c>
      <c r="EK1521" s="28" t="s">
        <v>189</v>
      </c>
      <c r="EL1521" s="28" t="s">
        <v>190</v>
      </c>
      <c r="EM1521" s="45" t="s">
        <v>3713</v>
      </c>
      <c r="EN1521" s="46" t="str">
        <f t="shared" si="162"/>
        <v>344N183A</v>
      </c>
      <c r="EO1521" s="47">
        <f t="shared" si="163"/>
        <v>45354</v>
      </c>
      <c r="EP1521" s="47" t="str">
        <f t="shared" si="164"/>
        <v/>
      </c>
      <c r="EQ1521" s="48" t="str">
        <f t="shared" ca="1" si="165"/>
        <v>Y</v>
      </c>
      <c r="ER1521" s="49" t="str">
        <f t="shared" si="166"/>
        <v/>
      </c>
      <c r="ES1521" s="50"/>
      <c r="ET1521" s="51" t="str">
        <f t="shared" si="167"/>
        <v/>
      </c>
      <c r="EU1521" s="52" t="str">
        <f t="shared" si="168"/>
        <v/>
      </c>
      <c r="EV1521" s="46"/>
      <c r="EW1521" s="23" t="s">
        <v>3721</v>
      </c>
    </row>
    <row r="1522" spans="1:153" ht="14.25" customHeight="1">
      <c r="A1522" s="8">
        <v>1515</v>
      </c>
      <c r="B1522" s="9" t="s">
        <v>3316</v>
      </c>
      <c r="C1522" s="10" t="s">
        <v>142</v>
      </c>
      <c r="D1522" s="10" t="s">
        <v>143</v>
      </c>
      <c r="E1522" s="10" t="s">
        <v>206</v>
      </c>
      <c r="F1522" s="9" t="s">
        <v>641</v>
      </c>
      <c r="G1522" s="10" t="s">
        <v>145</v>
      </c>
      <c r="H1522" s="9" t="s">
        <v>146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880</v>
      </c>
      <c r="S1522" s="9" t="s">
        <v>881</v>
      </c>
      <c r="T1522" s="9" t="s">
        <v>306</v>
      </c>
      <c r="U1522" s="9" t="s">
        <v>337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3590</v>
      </c>
      <c r="AA1522" s="9" t="s">
        <v>883</v>
      </c>
      <c r="AB1522" s="12" t="s">
        <v>884</v>
      </c>
      <c r="AC1522" s="10" t="s">
        <v>3591</v>
      </c>
      <c r="AD1522" s="9" t="s">
        <v>883</v>
      </c>
      <c r="AE1522" s="13" t="s">
        <v>884</v>
      </c>
      <c r="AF1522" s="14" t="s">
        <v>784</v>
      </c>
      <c r="AG1522" s="10" t="s">
        <v>3592</v>
      </c>
      <c r="AH1522" s="11" t="s">
        <v>887</v>
      </c>
      <c r="AI1522" s="11" t="s">
        <v>888</v>
      </c>
      <c r="AJ1522" s="10" t="s">
        <v>889</v>
      </c>
      <c r="AK1522" s="11" t="s">
        <v>888</v>
      </c>
      <c r="AL1522" s="11" t="s">
        <v>168</v>
      </c>
      <c r="AM1522" s="10" t="s">
        <v>169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1.6</v>
      </c>
      <c r="AU1522" s="10" t="s">
        <v>142</v>
      </c>
      <c r="AV1522" s="16">
        <v>1065000</v>
      </c>
      <c r="AW1522" s="16">
        <v>1170000</v>
      </c>
      <c r="AX1522" s="16">
        <v>0</v>
      </c>
      <c r="AY1522" s="16">
        <v>80000</v>
      </c>
      <c r="AZ1522" s="16">
        <v>0</v>
      </c>
      <c r="BA1522" s="17">
        <v>45292</v>
      </c>
      <c r="BB1522" s="30" t="s">
        <v>175</v>
      </c>
      <c r="BC1522" s="18">
        <v>45119</v>
      </c>
      <c r="BD1522" s="17">
        <v>45626</v>
      </c>
      <c r="BE1522" s="17">
        <v>45657</v>
      </c>
      <c r="BF1522" s="17">
        <v>45275</v>
      </c>
      <c r="BG1522" s="10">
        <v>86230233</v>
      </c>
      <c r="BH1522" s="9" t="s">
        <v>285</v>
      </c>
      <c r="BI1522" s="19">
        <v>45383</v>
      </c>
      <c r="BJ1522" s="20">
        <v>45390</v>
      </c>
      <c r="BK1522" s="16">
        <v>80000</v>
      </c>
      <c r="BL1522" s="16">
        <v>128000</v>
      </c>
      <c r="BM1522" s="9" t="s">
        <v>177</v>
      </c>
      <c r="BN1522" s="9" t="s">
        <v>470</v>
      </c>
      <c r="BO1522" s="9" t="s">
        <v>156</v>
      </c>
      <c r="BP1522" s="17">
        <v>45450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 t="s">
        <v>156</v>
      </c>
      <c r="CX1522" s="10" t="s">
        <v>193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 t="s">
        <v>156</v>
      </c>
      <c r="DH1522" s="10" t="s">
        <v>156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48</v>
      </c>
      <c r="DQ1522" s="16">
        <v>24</v>
      </c>
      <c r="DR1522" s="11">
        <v>24</v>
      </c>
      <c r="DS1522" s="16">
        <v>48</v>
      </c>
      <c r="DT1522" s="16">
        <v>0</v>
      </c>
      <c r="DU1522" s="11" t="s">
        <v>181</v>
      </c>
      <c r="DV1522" s="11" t="s">
        <v>182</v>
      </c>
      <c r="DW1522" s="27" t="s">
        <v>156</v>
      </c>
      <c r="DX1522" s="27" t="s">
        <v>156</v>
      </c>
      <c r="DY1522" s="20" t="s">
        <v>3594</v>
      </c>
      <c r="DZ1522" s="16">
        <v>7</v>
      </c>
      <c r="EA1522" s="16">
        <v>33</v>
      </c>
      <c r="EB1522" s="27" t="s">
        <v>185</v>
      </c>
      <c r="EC1522" s="27" t="s">
        <v>185</v>
      </c>
      <c r="ED1522" s="27" t="s">
        <v>182</v>
      </c>
      <c r="EE1522" s="29">
        <v>45116.680856481478</v>
      </c>
      <c r="EF1522" s="28" t="s">
        <v>188</v>
      </c>
      <c r="EG1522" s="28" t="s">
        <v>189</v>
      </c>
      <c r="EH1522" s="28" t="s">
        <v>190</v>
      </c>
      <c r="EI1522" s="29">
        <v>45116.828101851854</v>
      </c>
      <c r="EJ1522" s="28" t="s">
        <v>188</v>
      </c>
      <c r="EK1522" s="28" t="s">
        <v>189</v>
      </c>
      <c r="EL1522" s="28" t="s">
        <v>190</v>
      </c>
      <c r="EM1522" s="45" t="s">
        <v>3713</v>
      </c>
      <c r="EN1522" s="46" t="str">
        <f t="shared" si="162"/>
        <v>344N183A</v>
      </c>
      <c r="EO1522" s="47">
        <f t="shared" si="163"/>
        <v>45410</v>
      </c>
      <c r="EP1522" s="47" t="str">
        <f t="shared" si="164"/>
        <v/>
      </c>
      <c r="EQ1522" s="48" t="str">
        <f t="shared" ca="1" si="165"/>
        <v>Y</v>
      </c>
      <c r="ER1522" s="49" t="str">
        <f t="shared" si="166"/>
        <v/>
      </c>
      <c r="ES1522" s="50"/>
      <c r="ET1522" s="51" t="str">
        <f t="shared" si="167"/>
        <v/>
      </c>
      <c r="EU1522" s="52" t="str">
        <f t="shared" si="168"/>
        <v/>
      </c>
      <c r="EV1522" s="46"/>
      <c r="EW1522" s="23" t="s">
        <v>3721</v>
      </c>
    </row>
    <row r="1523" spans="1:153" ht="14.25" customHeight="1">
      <c r="A1523" s="8">
        <v>1516</v>
      </c>
      <c r="B1523" s="9" t="s">
        <v>3316</v>
      </c>
      <c r="C1523" s="10" t="s">
        <v>142</v>
      </c>
      <c r="D1523" s="10" t="s">
        <v>143</v>
      </c>
      <c r="E1523" s="10" t="s">
        <v>206</v>
      </c>
      <c r="F1523" s="9" t="s">
        <v>641</v>
      </c>
      <c r="G1523" s="10" t="s">
        <v>145</v>
      </c>
      <c r="H1523" s="9" t="s">
        <v>146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880</v>
      </c>
      <c r="S1523" s="9" t="s">
        <v>881</v>
      </c>
      <c r="T1523" s="9" t="s">
        <v>306</v>
      </c>
      <c r="U1523" s="9" t="s">
        <v>337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3590</v>
      </c>
      <c r="AA1523" s="9" t="s">
        <v>883</v>
      </c>
      <c r="AB1523" s="12" t="s">
        <v>884</v>
      </c>
      <c r="AC1523" s="10" t="s">
        <v>3591</v>
      </c>
      <c r="AD1523" s="9" t="s">
        <v>883</v>
      </c>
      <c r="AE1523" s="13" t="s">
        <v>884</v>
      </c>
      <c r="AF1523" s="14" t="s">
        <v>784</v>
      </c>
      <c r="AG1523" s="10" t="s">
        <v>3592</v>
      </c>
      <c r="AH1523" s="11" t="s">
        <v>887</v>
      </c>
      <c r="AI1523" s="11" t="s">
        <v>888</v>
      </c>
      <c r="AJ1523" s="10" t="s">
        <v>889</v>
      </c>
      <c r="AK1523" s="11" t="s">
        <v>888</v>
      </c>
      <c r="AL1523" s="11" t="s">
        <v>168</v>
      </c>
      <c r="AM1523" s="10" t="s">
        <v>169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1.6</v>
      </c>
      <c r="AU1523" s="10" t="s">
        <v>142</v>
      </c>
      <c r="AV1523" s="16">
        <v>1065000</v>
      </c>
      <c r="AW1523" s="16">
        <v>1170000</v>
      </c>
      <c r="AX1523" s="16">
        <v>0</v>
      </c>
      <c r="AY1523" s="16">
        <v>80000</v>
      </c>
      <c r="AZ1523" s="16">
        <v>0</v>
      </c>
      <c r="BA1523" s="17">
        <v>45292</v>
      </c>
      <c r="BB1523" s="30" t="s">
        <v>175</v>
      </c>
      <c r="BC1523" s="18">
        <v>45119</v>
      </c>
      <c r="BD1523" s="17">
        <v>45626</v>
      </c>
      <c r="BE1523" s="17">
        <v>45657</v>
      </c>
      <c r="BF1523" s="17">
        <v>45275</v>
      </c>
      <c r="BG1523" s="10">
        <v>86250342</v>
      </c>
      <c r="BH1523" s="9" t="s">
        <v>289</v>
      </c>
      <c r="BI1523" s="19">
        <v>45383</v>
      </c>
      <c r="BJ1523" s="20">
        <v>45404</v>
      </c>
      <c r="BK1523" s="16">
        <v>83000</v>
      </c>
      <c r="BL1523" s="16">
        <v>132800</v>
      </c>
      <c r="BM1523" s="9" t="s">
        <v>177</v>
      </c>
      <c r="BN1523" s="9" t="s">
        <v>470</v>
      </c>
      <c r="BO1523" s="9" t="s">
        <v>156</v>
      </c>
      <c r="BP1523" s="17">
        <v>45450</v>
      </c>
      <c r="BQ1523" s="17" t="s">
        <v>156</v>
      </c>
      <c r="BR1523" s="17">
        <v>45450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>
        <v>45118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 t="s">
        <v>156</v>
      </c>
      <c r="CD1523" s="10" t="s">
        <v>156</v>
      </c>
      <c r="CE1523" s="17" t="s">
        <v>156</v>
      </c>
      <c r="CF1523" s="17" t="s">
        <v>156</v>
      </c>
      <c r="CG1523" s="17">
        <v>45118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>
        <v>45118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 t="s">
        <v>156</v>
      </c>
      <c r="CX1523" s="10" t="s">
        <v>193</v>
      </c>
      <c r="CY1523" s="17" t="s">
        <v>156</v>
      </c>
      <c r="CZ1523" s="17" t="s">
        <v>156</v>
      </c>
      <c r="DA1523" s="17">
        <v>45118</v>
      </c>
      <c r="DB1523" s="17" t="s">
        <v>156</v>
      </c>
      <c r="DC1523" s="16">
        <v>0</v>
      </c>
      <c r="DD1523" s="10" t="s">
        <v>156</v>
      </c>
      <c r="DE1523" s="10" t="s">
        <v>156</v>
      </c>
      <c r="DF1523" s="18" t="s">
        <v>156</v>
      </c>
      <c r="DG1523" s="17" t="s">
        <v>156</v>
      </c>
      <c r="DH1523" s="10" t="s">
        <v>156</v>
      </c>
      <c r="DI1523" s="17" t="s">
        <v>156</v>
      </c>
      <c r="DJ1523" s="17" t="s">
        <v>156</v>
      </c>
      <c r="DK1523" s="17">
        <v>45118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48</v>
      </c>
      <c r="DQ1523" s="16">
        <v>24</v>
      </c>
      <c r="DR1523" s="11">
        <v>24</v>
      </c>
      <c r="DS1523" s="16">
        <v>48</v>
      </c>
      <c r="DT1523" s="16">
        <v>0</v>
      </c>
      <c r="DU1523" s="11" t="s">
        <v>182</v>
      </c>
      <c r="DV1523" s="11" t="s">
        <v>182</v>
      </c>
      <c r="DW1523" s="27" t="s">
        <v>156</v>
      </c>
      <c r="DX1523" s="27" t="s">
        <v>156</v>
      </c>
      <c r="DY1523" s="20" t="s">
        <v>3594</v>
      </c>
      <c r="DZ1523" s="16">
        <v>7</v>
      </c>
      <c r="EA1523" s="16">
        <v>33</v>
      </c>
      <c r="EB1523" s="27" t="s">
        <v>185</v>
      </c>
      <c r="EC1523" s="27" t="s">
        <v>185</v>
      </c>
      <c r="ED1523" s="27" t="s">
        <v>182</v>
      </c>
      <c r="EE1523" s="29">
        <v>45118.979675925926</v>
      </c>
      <c r="EF1523" s="28" t="s">
        <v>186</v>
      </c>
      <c r="EG1523" s="28" t="s">
        <v>156</v>
      </c>
      <c r="EH1523" s="28" t="s">
        <v>187</v>
      </c>
      <c r="EI1523" s="29">
        <v>45118.979675925926</v>
      </c>
      <c r="EJ1523" s="28" t="s">
        <v>186</v>
      </c>
      <c r="EK1523" s="28" t="s">
        <v>156</v>
      </c>
      <c r="EL1523" s="28" t="s">
        <v>187</v>
      </c>
      <c r="EM1523" s="45" t="s">
        <v>3713</v>
      </c>
      <c r="EN1523" s="46" t="str">
        <f t="shared" si="162"/>
        <v>344N183A</v>
      </c>
      <c r="EO1523" s="47">
        <f t="shared" si="163"/>
        <v>45410</v>
      </c>
      <c r="EP1523" s="47" t="str">
        <f t="shared" si="164"/>
        <v/>
      </c>
      <c r="EQ1523" s="48" t="str">
        <f t="shared" ca="1" si="165"/>
        <v>Y</v>
      </c>
      <c r="ER1523" s="49" t="str">
        <f t="shared" si="166"/>
        <v/>
      </c>
      <c r="ES1523" s="50"/>
      <c r="ET1523" s="51" t="str">
        <f t="shared" si="167"/>
        <v/>
      </c>
      <c r="EU1523" s="52" t="str">
        <f t="shared" si="168"/>
        <v/>
      </c>
      <c r="EV1523" s="46"/>
      <c r="EW1523" s="23" t="s">
        <v>3721</v>
      </c>
    </row>
    <row r="1524" spans="1:153" ht="14.25" customHeight="1">
      <c r="A1524" s="8">
        <v>1517</v>
      </c>
      <c r="B1524" s="9" t="s">
        <v>3316</v>
      </c>
      <c r="C1524" s="10" t="s">
        <v>142</v>
      </c>
      <c r="D1524" s="10" t="s">
        <v>143</v>
      </c>
      <c r="E1524" s="10" t="s">
        <v>206</v>
      </c>
      <c r="F1524" s="9" t="s">
        <v>641</v>
      </c>
      <c r="G1524" s="10" t="s">
        <v>145</v>
      </c>
      <c r="H1524" s="9" t="s">
        <v>146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880</v>
      </c>
      <c r="S1524" s="9" t="s">
        <v>881</v>
      </c>
      <c r="T1524" s="9" t="s">
        <v>306</v>
      </c>
      <c r="U1524" s="9" t="s">
        <v>337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3590</v>
      </c>
      <c r="AA1524" s="9" t="s">
        <v>883</v>
      </c>
      <c r="AB1524" s="12" t="s">
        <v>884</v>
      </c>
      <c r="AC1524" s="10" t="s">
        <v>3591</v>
      </c>
      <c r="AD1524" s="9" t="s">
        <v>883</v>
      </c>
      <c r="AE1524" s="13" t="s">
        <v>884</v>
      </c>
      <c r="AF1524" s="14" t="s">
        <v>784</v>
      </c>
      <c r="AG1524" s="10" t="s">
        <v>3592</v>
      </c>
      <c r="AH1524" s="11" t="s">
        <v>887</v>
      </c>
      <c r="AI1524" s="11" t="s">
        <v>888</v>
      </c>
      <c r="AJ1524" s="10" t="s">
        <v>889</v>
      </c>
      <c r="AK1524" s="11" t="s">
        <v>888</v>
      </c>
      <c r="AL1524" s="11" t="s">
        <v>168</v>
      </c>
      <c r="AM1524" s="10" t="s">
        <v>169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1.6</v>
      </c>
      <c r="AU1524" s="10" t="s">
        <v>142</v>
      </c>
      <c r="AV1524" s="16">
        <v>1065000</v>
      </c>
      <c r="AW1524" s="16">
        <v>1170000</v>
      </c>
      <c r="AX1524" s="16">
        <v>0</v>
      </c>
      <c r="AY1524" s="16">
        <v>80000</v>
      </c>
      <c r="AZ1524" s="16">
        <v>0</v>
      </c>
      <c r="BA1524" s="17">
        <v>45292</v>
      </c>
      <c r="BB1524" s="30" t="s">
        <v>175</v>
      </c>
      <c r="BC1524" s="18">
        <v>45119</v>
      </c>
      <c r="BD1524" s="17">
        <v>45626</v>
      </c>
      <c r="BE1524" s="17">
        <v>45657</v>
      </c>
      <c r="BF1524" s="17">
        <v>45275</v>
      </c>
      <c r="BG1524" s="10">
        <v>86250343</v>
      </c>
      <c r="BH1524" s="9" t="s">
        <v>176</v>
      </c>
      <c r="BI1524" s="19">
        <v>45413</v>
      </c>
      <c r="BJ1524" s="20">
        <v>45418</v>
      </c>
      <c r="BK1524" s="16">
        <v>87000</v>
      </c>
      <c r="BL1524" s="16">
        <v>139200</v>
      </c>
      <c r="BM1524" s="9" t="s">
        <v>177</v>
      </c>
      <c r="BN1524" s="9" t="s">
        <v>470</v>
      </c>
      <c r="BO1524" s="9" t="s">
        <v>156</v>
      </c>
      <c r="BP1524" s="17">
        <v>45464</v>
      </c>
      <c r="BQ1524" s="17" t="s">
        <v>156</v>
      </c>
      <c r="BR1524" s="17">
        <v>45464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>
        <v>45118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 t="s">
        <v>156</v>
      </c>
      <c r="CD1524" s="10" t="s">
        <v>156</v>
      </c>
      <c r="CE1524" s="17" t="s">
        <v>156</v>
      </c>
      <c r="CF1524" s="17" t="s">
        <v>156</v>
      </c>
      <c r="CG1524" s="17">
        <v>45118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>
        <v>45118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 t="s">
        <v>156</v>
      </c>
      <c r="CX1524" s="10" t="s">
        <v>193</v>
      </c>
      <c r="CY1524" s="17" t="s">
        <v>156</v>
      </c>
      <c r="CZ1524" s="17" t="s">
        <v>156</v>
      </c>
      <c r="DA1524" s="17">
        <v>45118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156</v>
      </c>
      <c r="DI1524" s="17" t="s">
        <v>156</v>
      </c>
      <c r="DJ1524" s="17" t="s">
        <v>156</v>
      </c>
      <c r="DK1524" s="17">
        <v>45118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48</v>
      </c>
      <c r="DQ1524" s="16">
        <v>24</v>
      </c>
      <c r="DR1524" s="11">
        <v>24</v>
      </c>
      <c r="DS1524" s="16">
        <v>48</v>
      </c>
      <c r="DT1524" s="16">
        <v>0</v>
      </c>
      <c r="DU1524" s="11" t="s">
        <v>182</v>
      </c>
      <c r="DV1524" s="11" t="s">
        <v>182</v>
      </c>
      <c r="DW1524" s="27" t="s">
        <v>156</v>
      </c>
      <c r="DX1524" s="27" t="s">
        <v>156</v>
      </c>
      <c r="DY1524" s="20" t="s">
        <v>3584</v>
      </c>
      <c r="DZ1524" s="16">
        <v>7</v>
      </c>
      <c r="EA1524" s="16">
        <v>33</v>
      </c>
      <c r="EB1524" s="27" t="s">
        <v>185</v>
      </c>
      <c r="EC1524" s="27" t="s">
        <v>185</v>
      </c>
      <c r="ED1524" s="27" t="s">
        <v>182</v>
      </c>
      <c r="EE1524" s="29">
        <v>45118.979675925926</v>
      </c>
      <c r="EF1524" s="28" t="s">
        <v>186</v>
      </c>
      <c r="EG1524" s="28" t="s">
        <v>156</v>
      </c>
      <c r="EH1524" s="28" t="s">
        <v>187</v>
      </c>
      <c r="EI1524" s="29">
        <v>45118.979675925926</v>
      </c>
      <c r="EJ1524" s="28" t="s">
        <v>186</v>
      </c>
      <c r="EK1524" s="28" t="s">
        <v>156</v>
      </c>
      <c r="EL1524" s="28" t="s">
        <v>187</v>
      </c>
      <c r="EM1524" s="45" t="s">
        <v>3713</v>
      </c>
      <c r="EN1524" s="46" t="str">
        <f t="shared" si="162"/>
        <v>344N183A</v>
      </c>
      <c r="EO1524" s="47">
        <f t="shared" si="163"/>
        <v>45424</v>
      </c>
      <c r="EP1524" s="47" t="str">
        <f t="shared" si="164"/>
        <v/>
      </c>
      <c r="EQ1524" s="48" t="str">
        <f t="shared" ca="1" si="165"/>
        <v>Y</v>
      </c>
      <c r="ER1524" s="49" t="str">
        <f t="shared" si="166"/>
        <v/>
      </c>
      <c r="ES1524" s="50"/>
      <c r="ET1524" s="51" t="str">
        <f t="shared" si="167"/>
        <v/>
      </c>
      <c r="EU1524" s="52" t="str">
        <f t="shared" si="168"/>
        <v/>
      </c>
      <c r="EV1524" s="46"/>
      <c r="EW1524" s="23" t="s">
        <v>3721</v>
      </c>
    </row>
    <row r="1525" spans="1:153" ht="14.25" customHeight="1">
      <c r="A1525" s="8">
        <v>1518</v>
      </c>
      <c r="B1525" s="9" t="s">
        <v>3316</v>
      </c>
      <c r="C1525" s="10" t="s">
        <v>142</v>
      </c>
      <c r="D1525" s="10" t="s">
        <v>143</v>
      </c>
      <c r="E1525" s="10" t="s">
        <v>206</v>
      </c>
      <c r="F1525" s="9" t="s">
        <v>641</v>
      </c>
      <c r="G1525" s="10" t="s">
        <v>145</v>
      </c>
      <c r="H1525" s="9" t="s">
        <v>146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880</v>
      </c>
      <c r="S1525" s="9" t="s">
        <v>881</v>
      </c>
      <c r="T1525" s="9" t="s">
        <v>306</v>
      </c>
      <c r="U1525" s="9" t="s">
        <v>337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3590</v>
      </c>
      <c r="AA1525" s="9" t="s">
        <v>883</v>
      </c>
      <c r="AB1525" s="12" t="s">
        <v>884</v>
      </c>
      <c r="AC1525" s="10" t="s">
        <v>3591</v>
      </c>
      <c r="AD1525" s="9" t="s">
        <v>883</v>
      </c>
      <c r="AE1525" s="13" t="s">
        <v>884</v>
      </c>
      <c r="AF1525" s="14" t="s">
        <v>784</v>
      </c>
      <c r="AG1525" s="10" t="s">
        <v>3592</v>
      </c>
      <c r="AH1525" s="11" t="s">
        <v>887</v>
      </c>
      <c r="AI1525" s="11" t="s">
        <v>888</v>
      </c>
      <c r="AJ1525" s="10" t="s">
        <v>889</v>
      </c>
      <c r="AK1525" s="11" t="s">
        <v>888</v>
      </c>
      <c r="AL1525" s="11" t="s">
        <v>168</v>
      </c>
      <c r="AM1525" s="10" t="s">
        <v>169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1.6</v>
      </c>
      <c r="AU1525" s="10" t="s">
        <v>142</v>
      </c>
      <c r="AV1525" s="16">
        <v>1065000</v>
      </c>
      <c r="AW1525" s="16">
        <v>1170000</v>
      </c>
      <c r="AX1525" s="16">
        <v>0</v>
      </c>
      <c r="AY1525" s="16">
        <v>80000</v>
      </c>
      <c r="AZ1525" s="16">
        <v>0</v>
      </c>
      <c r="BA1525" s="17">
        <v>45292</v>
      </c>
      <c r="BB1525" s="30" t="s">
        <v>175</v>
      </c>
      <c r="BC1525" s="18">
        <v>45119</v>
      </c>
      <c r="BD1525" s="17">
        <v>45626</v>
      </c>
      <c r="BE1525" s="17">
        <v>45657</v>
      </c>
      <c r="BF1525" s="17">
        <v>45275</v>
      </c>
      <c r="BG1525" s="10">
        <v>86230234</v>
      </c>
      <c r="BH1525" s="9" t="s">
        <v>191</v>
      </c>
      <c r="BI1525" s="19">
        <v>45413</v>
      </c>
      <c r="BJ1525" s="20">
        <v>45418</v>
      </c>
      <c r="BK1525" s="16">
        <v>80000</v>
      </c>
      <c r="BL1525" s="16">
        <v>128000</v>
      </c>
      <c r="BM1525" s="9" t="s">
        <v>177</v>
      </c>
      <c r="BN1525" s="9" t="s">
        <v>470</v>
      </c>
      <c r="BO1525" s="9" t="s">
        <v>156</v>
      </c>
      <c r="BP1525" s="17">
        <v>45478</v>
      </c>
      <c r="BQ1525" s="17" t="s">
        <v>156</v>
      </c>
      <c r="BR1525" s="17" t="s">
        <v>156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 t="s">
        <v>156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 t="s">
        <v>156</v>
      </c>
      <c r="CD1525" s="10" t="s">
        <v>156</v>
      </c>
      <c r="CE1525" s="17" t="s">
        <v>156</v>
      </c>
      <c r="CF1525" s="17" t="s">
        <v>156</v>
      </c>
      <c r="CG1525" s="17" t="s">
        <v>156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 t="s">
        <v>156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193</v>
      </c>
      <c r="CY1525" s="17" t="s">
        <v>156</v>
      </c>
      <c r="CZ1525" s="17" t="s">
        <v>156</v>
      </c>
      <c r="DA1525" s="17" t="s">
        <v>156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 t="s">
        <v>156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48</v>
      </c>
      <c r="DQ1525" s="16">
        <v>24</v>
      </c>
      <c r="DR1525" s="11">
        <v>24</v>
      </c>
      <c r="DS1525" s="16">
        <v>48</v>
      </c>
      <c r="DT1525" s="16">
        <v>0</v>
      </c>
      <c r="DU1525" s="11" t="s">
        <v>181</v>
      </c>
      <c r="DV1525" s="11" t="s">
        <v>182</v>
      </c>
      <c r="DW1525" s="27" t="s">
        <v>156</v>
      </c>
      <c r="DX1525" s="27" t="s">
        <v>156</v>
      </c>
      <c r="DY1525" s="20" t="s">
        <v>3595</v>
      </c>
      <c r="DZ1525" s="16">
        <v>7</v>
      </c>
      <c r="EA1525" s="16">
        <v>33</v>
      </c>
      <c r="EB1525" s="27" t="s">
        <v>185</v>
      </c>
      <c r="EC1525" s="27" t="s">
        <v>185</v>
      </c>
      <c r="ED1525" s="27" t="s">
        <v>182</v>
      </c>
      <c r="EE1525" s="29">
        <v>45116.680856481478</v>
      </c>
      <c r="EF1525" s="28" t="s">
        <v>188</v>
      </c>
      <c r="EG1525" s="28" t="s">
        <v>189</v>
      </c>
      <c r="EH1525" s="28" t="s">
        <v>190</v>
      </c>
      <c r="EI1525" s="29">
        <v>45116.828101851854</v>
      </c>
      <c r="EJ1525" s="28" t="s">
        <v>188</v>
      </c>
      <c r="EK1525" s="28" t="s">
        <v>189</v>
      </c>
      <c r="EL1525" s="28" t="s">
        <v>190</v>
      </c>
      <c r="EM1525" s="45" t="s">
        <v>3713</v>
      </c>
      <c r="EN1525" s="46" t="str">
        <f t="shared" si="162"/>
        <v>344N183A</v>
      </c>
      <c r="EO1525" s="47">
        <f t="shared" si="163"/>
        <v>45438</v>
      </c>
      <c r="EP1525" s="47" t="str">
        <f t="shared" si="164"/>
        <v/>
      </c>
      <c r="EQ1525" s="48" t="str">
        <f t="shared" ca="1" si="165"/>
        <v>Y</v>
      </c>
      <c r="ER1525" s="49" t="str">
        <f t="shared" si="166"/>
        <v/>
      </c>
      <c r="ES1525" s="50"/>
      <c r="ET1525" s="51" t="str">
        <f t="shared" si="167"/>
        <v/>
      </c>
      <c r="EU1525" s="52" t="str">
        <f t="shared" si="168"/>
        <v/>
      </c>
      <c r="EV1525" s="46"/>
      <c r="EW1525" s="23" t="s">
        <v>3721</v>
      </c>
    </row>
    <row r="1526" spans="1:153" ht="14.25" customHeight="1">
      <c r="A1526" s="8">
        <v>1519</v>
      </c>
      <c r="B1526" s="9" t="s">
        <v>3316</v>
      </c>
      <c r="C1526" s="10" t="s">
        <v>142</v>
      </c>
      <c r="D1526" s="10" t="s">
        <v>143</v>
      </c>
      <c r="E1526" s="10" t="s">
        <v>206</v>
      </c>
      <c r="F1526" s="9" t="s">
        <v>641</v>
      </c>
      <c r="G1526" s="10" t="s">
        <v>145</v>
      </c>
      <c r="H1526" s="9" t="s">
        <v>146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880</v>
      </c>
      <c r="S1526" s="9" t="s">
        <v>881</v>
      </c>
      <c r="T1526" s="9" t="s">
        <v>306</v>
      </c>
      <c r="U1526" s="9" t="s">
        <v>337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3590</v>
      </c>
      <c r="AA1526" s="9" t="s">
        <v>883</v>
      </c>
      <c r="AB1526" s="12" t="s">
        <v>884</v>
      </c>
      <c r="AC1526" s="10" t="s">
        <v>3591</v>
      </c>
      <c r="AD1526" s="9" t="s">
        <v>883</v>
      </c>
      <c r="AE1526" s="13" t="s">
        <v>884</v>
      </c>
      <c r="AF1526" s="14" t="s">
        <v>784</v>
      </c>
      <c r="AG1526" s="10" t="s">
        <v>3592</v>
      </c>
      <c r="AH1526" s="11" t="s">
        <v>887</v>
      </c>
      <c r="AI1526" s="11" t="s">
        <v>888</v>
      </c>
      <c r="AJ1526" s="10" t="s">
        <v>889</v>
      </c>
      <c r="AK1526" s="11" t="s">
        <v>888</v>
      </c>
      <c r="AL1526" s="11" t="s">
        <v>168</v>
      </c>
      <c r="AM1526" s="10" t="s">
        <v>169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1.6</v>
      </c>
      <c r="AU1526" s="10" t="s">
        <v>142</v>
      </c>
      <c r="AV1526" s="16">
        <v>1065000</v>
      </c>
      <c r="AW1526" s="16">
        <v>1170000</v>
      </c>
      <c r="AX1526" s="16">
        <v>0</v>
      </c>
      <c r="AY1526" s="16">
        <v>80000</v>
      </c>
      <c r="AZ1526" s="16">
        <v>0</v>
      </c>
      <c r="BA1526" s="17">
        <v>45292</v>
      </c>
      <c r="BB1526" s="30" t="s">
        <v>175</v>
      </c>
      <c r="BC1526" s="18">
        <v>45119</v>
      </c>
      <c r="BD1526" s="17">
        <v>45626</v>
      </c>
      <c r="BE1526" s="17">
        <v>45657</v>
      </c>
      <c r="BF1526" s="17">
        <v>45275</v>
      </c>
      <c r="BG1526" s="10">
        <v>86250344</v>
      </c>
      <c r="BH1526" s="9" t="s">
        <v>199</v>
      </c>
      <c r="BI1526" s="19">
        <v>45413</v>
      </c>
      <c r="BJ1526" s="20">
        <v>45432</v>
      </c>
      <c r="BK1526" s="16">
        <v>82000</v>
      </c>
      <c r="BL1526" s="16">
        <v>131200</v>
      </c>
      <c r="BM1526" s="9" t="s">
        <v>177</v>
      </c>
      <c r="BN1526" s="9" t="s">
        <v>470</v>
      </c>
      <c r="BO1526" s="9" t="s">
        <v>156</v>
      </c>
      <c r="BP1526" s="17">
        <v>45478</v>
      </c>
      <c r="BQ1526" s="17" t="s">
        <v>156</v>
      </c>
      <c r="BR1526" s="17">
        <v>45478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>
        <v>45118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 t="s">
        <v>156</v>
      </c>
      <c r="CD1526" s="10" t="s">
        <v>156</v>
      </c>
      <c r="CE1526" s="17" t="s">
        <v>156</v>
      </c>
      <c r="CF1526" s="17" t="s">
        <v>156</v>
      </c>
      <c r="CG1526" s="17">
        <v>45118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>
        <v>45118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 t="s">
        <v>156</v>
      </c>
      <c r="CX1526" s="10" t="s">
        <v>193</v>
      </c>
      <c r="CY1526" s="17" t="s">
        <v>156</v>
      </c>
      <c r="CZ1526" s="17" t="s">
        <v>156</v>
      </c>
      <c r="DA1526" s="17">
        <v>45118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156</v>
      </c>
      <c r="DI1526" s="17" t="s">
        <v>156</v>
      </c>
      <c r="DJ1526" s="17" t="s">
        <v>156</v>
      </c>
      <c r="DK1526" s="17">
        <v>45118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48</v>
      </c>
      <c r="DQ1526" s="16">
        <v>24</v>
      </c>
      <c r="DR1526" s="11">
        <v>24</v>
      </c>
      <c r="DS1526" s="16">
        <v>48</v>
      </c>
      <c r="DT1526" s="16">
        <v>0</v>
      </c>
      <c r="DU1526" s="11" t="s">
        <v>182</v>
      </c>
      <c r="DV1526" s="11" t="s">
        <v>182</v>
      </c>
      <c r="DW1526" s="27" t="s">
        <v>156</v>
      </c>
      <c r="DX1526" s="27" t="s">
        <v>156</v>
      </c>
      <c r="DY1526" s="20" t="s">
        <v>3595</v>
      </c>
      <c r="DZ1526" s="16">
        <v>7</v>
      </c>
      <c r="EA1526" s="16">
        <v>33</v>
      </c>
      <c r="EB1526" s="27" t="s">
        <v>185</v>
      </c>
      <c r="EC1526" s="27" t="s">
        <v>185</v>
      </c>
      <c r="ED1526" s="27" t="s">
        <v>182</v>
      </c>
      <c r="EE1526" s="29">
        <v>45118.979675925926</v>
      </c>
      <c r="EF1526" s="28" t="s">
        <v>186</v>
      </c>
      <c r="EG1526" s="28" t="s">
        <v>156</v>
      </c>
      <c r="EH1526" s="28" t="s">
        <v>187</v>
      </c>
      <c r="EI1526" s="29">
        <v>45118.979675925926</v>
      </c>
      <c r="EJ1526" s="28" t="s">
        <v>186</v>
      </c>
      <c r="EK1526" s="28" t="s">
        <v>156</v>
      </c>
      <c r="EL1526" s="28" t="s">
        <v>187</v>
      </c>
      <c r="EM1526" s="45" t="s">
        <v>3713</v>
      </c>
      <c r="EN1526" s="46" t="str">
        <f t="shared" si="162"/>
        <v>344N183A</v>
      </c>
      <c r="EO1526" s="47">
        <f t="shared" si="163"/>
        <v>45438</v>
      </c>
      <c r="EP1526" s="47" t="str">
        <f t="shared" si="164"/>
        <v/>
      </c>
      <c r="EQ1526" s="48" t="str">
        <f t="shared" ca="1" si="165"/>
        <v>Y</v>
      </c>
      <c r="ER1526" s="49" t="str">
        <f t="shared" si="166"/>
        <v/>
      </c>
      <c r="ES1526" s="50"/>
      <c r="ET1526" s="51" t="str">
        <f t="shared" si="167"/>
        <v/>
      </c>
      <c r="EU1526" s="52" t="str">
        <f t="shared" si="168"/>
        <v/>
      </c>
      <c r="EV1526" s="46"/>
      <c r="EW1526" s="23" t="s">
        <v>3721</v>
      </c>
    </row>
    <row r="1527" spans="1:153" ht="14.25" customHeight="1">
      <c r="A1527" s="8">
        <v>1520</v>
      </c>
      <c r="B1527" s="9" t="s">
        <v>3316</v>
      </c>
      <c r="C1527" s="10" t="s">
        <v>142</v>
      </c>
      <c r="D1527" s="10" t="s">
        <v>143</v>
      </c>
      <c r="E1527" s="10" t="s">
        <v>206</v>
      </c>
      <c r="F1527" s="9" t="s">
        <v>641</v>
      </c>
      <c r="G1527" s="10" t="s">
        <v>145</v>
      </c>
      <c r="H1527" s="9" t="s">
        <v>146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880</v>
      </c>
      <c r="S1527" s="9" t="s">
        <v>881</v>
      </c>
      <c r="T1527" s="9" t="s">
        <v>306</v>
      </c>
      <c r="U1527" s="9" t="s">
        <v>337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3590</v>
      </c>
      <c r="AA1527" s="9" t="s">
        <v>883</v>
      </c>
      <c r="AB1527" s="12" t="s">
        <v>884</v>
      </c>
      <c r="AC1527" s="10" t="s">
        <v>3591</v>
      </c>
      <c r="AD1527" s="9" t="s">
        <v>883</v>
      </c>
      <c r="AE1527" s="13" t="s">
        <v>884</v>
      </c>
      <c r="AF1527" s="14" t="s">
        <v>784</v>
      </c>
      <c r="AG1527" s="10" t="s">
        <v>3592</v>
      </c>
      <c r="AH1527" s="11" t="s">
        <v>887</v>
      </c>
      <c r="AI1527" s="11" t="s">
        <v>888</v>
      </c>
      <c r="AJ1527" s="10" t="s">
        <v>889</v>
      </c>
      <c r="AK1527" s="11" t="s">
        <v>888</v>
      </c>
      <c r="AL1527" s="11" t="s">
        <v>168</v>
      </c>
      <c r="AM1527" s="10" t="s">
        <v>169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1.6</v>
      </c>
      <c r="AU1527" s="10" t="s">
        <v>142</v>
      </c>
      <c r="AV1527" s="16">
        <v>1065000</v>
      </c>
      <c r="AW1527" s="16">
        <v>1170000</v>
      </c>
      <c r="AX1527" s="16">
        <v>0</v>
      </c>
      <c r="AY1527" s="16">
        <v>80000</v>
      </c>
      <c r="AZ1527" s="16">
        <v>0</v>
      </c>
      <c r="BA1527" s="17">
        <v>45292</v>
      </c>
      <c r="BB1527" s="30" t="s">
        <v>175</v>
      </c>
      <c r="BC1527" s="18">
        <v>45119</v>
      </c>
      <c r="BD1527" s="17">
        <v>45626</v>
      </c>
      <c r="BE1527" s="17">
        <v>45657</v>
      </c>
      <c r="BF1527" s="17">
        <v>45275</v>
      </c>
      <c r="BG1527" s="10">
        <v>86250345</v>
      </c>
      <c r="BH1527" s="9" t="s">
        <v>201</v>
      </c>
      <c r="BI1527" s="19">
        <v>45444</v>
      </c>
      <c r="BJ1527" s="20">
        <v>45446</v>
      </c>
      <c r="BK1527" s="16">
        <v>64000</v>
      </c>
      <c r="BL1527" s="16">
        <v>102400</v>
      </c>
      <c r="BM1527" s="9" t="s">
        <v>177</v>
      </c>
      <c r="BN1527" s="9" t="s">
        <v>470</v>
      </c>
      <c r="BO1527" s="9" t="s">
        <v>156</v>
      </c>
      <c r="BP1527" s="17">
        <v>45492</v>
      </c>
      <c r="BQ1527" s="17" t="s">
        <v>156</v>
      </c>
      <c r="BR1527" s="17">
        <v>45492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>
        <v>45118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>
        <v>45118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>
        <v>45118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 t="s">
        <v>156</v>
      </c>
      <c r="CX1527" s="10" t="s">
        <v>193</v>
      </c>
      <c r="CY1527" s="17" t="s">
        <v>156</v>
      </c>
      <c r="CZ1527" s="17" t="s">
        <v>156</v>
      </c>
      <c r="DA1527" s="17">
        <v>45118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 t="s">
        <v>156</v>
      </c>
      <c r="DH1527" s="10" t="s">
        <v>156</v>
      </c>
      <c r="DI1527" s="17" t="s">
        <v>156</v>
      </c>
      <c r="DJ1527" s="17" t="s">
        <v>156</v>
      </c>
      <c r="DK1527" s="17">
        <v>45118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48</v>
      </c>
      <c r="DQ1527" s="16">
        <v>24</v>
      </c>
      <c r="DR1527" s="11">
        <v>24</v>
      </c>
      <c r="DS1527" s="16">
        <v>48</v>
      </c>
      <c r="DT1527" s="16">
        <v>0</v>
      </c>
      <c r="DU1527" s="11" t="s">
        <v>182</v>
      </c>
      <c r="DV1527" s="11" t="s">
        <v>182</v>
      </c>
      <c r="DW1527" s="27" t="s">
        <v>156</v>
      </c>
      <c r="DX1527" s="27" t="s">
        <v>156</v>
      </c>
      <c r="DY1527" s="20" t="s">
        <v>3585</v>
      </c>
      <c r="DZ1527" s="16">
        <v>7</v>
      </c>
      <c r="EA1527" s="16">
        <v>33</v>
      </c>
      <c r="EB1527" s="27" t="s">
        <v>185</v>
      </c>
      <c r="EC1527" s="27" t="s">
        <v>185</v>
      </c>
      <c r="ED1527" s="27" t="s">
        <v>182</v>
      </c>
      <c r="EE1527" s="29">
        <v>45118.979675925926</v>
      </c>
      <c r="EF1527" s="28" t="s">
        <v>186</v>
      </c>
      <c r="EG1527" s="28" t="s">
        <v>156</v>
      </c>
      <c r="EH1527" s="28" t="s">
        <v>187</v>
      </c>
      <c r="EI1527" s="29">
        <v>45118.979675925926</v>
      </c>
      <c r="EJ1527" s="28" t="s">
        <v>186</v>
      </c>
      <c r="EK1527" s="28" t="s">
        <v>156</v>
      </c>
      <c r="EL1527" s="28" t="s">
        <v>187</v>
      </c>
      <c r="EM1527" s="45" t="s">
        <v>3713</v>
      </c>
      <c r="EN1527" s="46" t="str">
        <f t="shared" si="162"/>
        <v>344N183A</v>
      </c>
      <c r="EO1527" s="47">
        <f t="shared" si="163"/>
        <v>45452</v>
      </c>
      <c r="EP1527" s="47" t="str">
        <f t="shared" si="164"/>
        <v/>
      </c>
      <c r="EQ1527" s="48" t="str">
        <f t="shared" ca="1" si="165"/>
        <v>Y</v>
      </c>
      <c r="ER1527" s="49" t="str">
        <f t="shared" si="166"/>
        <v/>
      </c>
      <c r="ES1527" s="50"/>
      <c r="ET1527" s="51" t="str">
        <f t="shared" si="167"/>
        <v/>
      </c>
      <c r="EU1527" s="52" t="str">
        <f t="shared" si="168"/>
        <v/>
      </c>
      <c r="EV1527" s="46"/>
      <c r="EW1527" s="23" t="s">
        <v>3721</v>
      </c>
    </row>
    <row r="1528" spans="1:153" ht="14.25" customHeight="1">
      <c r="A1528" s="8">
        <v>1521</v>
      </c>
      <c r="B1528" s="9" t="s">
        <v>3316</v>
      </c>
      <c r="C1528" s="10" t="s">
        <v>142</v>
      </c>
      <c r="D1528" s="10" t="s">
        <v>143</v>
      </c>
      <c r="E1528" s="10" t="s">
        <v>206</v>
      </c>
      <c r="F1528" s="9" t="s">
        <v>641</v>
      </c>
      <c r="G1528" s="10" t="s">
        <v>145</v>
      </c>
      <c r="H1528" s="9" t="s">
        <v>146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880</v>
      </c>
      <c r="S1528" s="9" t="s">
        <v>881</v>
      </c>
      <c r="T1528" s="9" t="s">
        <v>306</v>
      </c>
      <c r="U1528" s="9" t="s">
        <v>337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3590</v>
      </c>
      <c r="AA1528" s="9" t="s">
        <v>883</v>
      </c>
      <c r="AB1528" s="12" t="s">
        <v>884</v>
      </c>
      <c r="AC1528" s="10" t="s">
        <v>3591</v>
      </c>
      <c r="AD1528" s="9" t="s">
        <v>883</v>
      </c>
      <c r="AE1528" s="13" t="s">
        <v>884</v>
      </c>
      <c r="AF1528" s="14" t="s">
        <v>784</v>
      </c>
      <c r="AG1528" s="10" t="s">
        <v>3592</v>
      </c>
      <c r="AH1528" s="11" t="s">
        <v>887</v>
      </c>
      <c r="AI1528" s="11" t="s">
        <v>888</v>
      </c>
      <c r="AJ1528" s="10" t="s">
        <v>889</v>
      </c>
      <c r="AK1528" s="11" t="s">
        <v>888</v>
      </c>
      <c r="AL1528" s="11" t="s">
        <v>168</v>
      </c>
      <c r="AM1528" s="10" t="s">
        <v>169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1.6</v>
      </c>
      <c r="AU1528" s="10" t="s">
        <v>142</v>
      </c>
      <c r="AV1528" s="16">
        <v>1065000</v>
      </c>
      <c r="AW1528" s="16">
        <v>1170000</v>
      </c>
      <c r="AX1528" s="16">
        <v>0</v>
      </c>
      <c r="AY1528" s="16">
        <v>80000</v>
      </c>
      <c r="AZ1528" s="16">
        <v>0</v>
      </c>
      <c r="BA1528" s="17">
        <v>45292</v>
      </c>
      <c r="BB1528" s="30" t="s">
        <v>175</v>
      </c>
      <c r="BC1528" s="18">
        <v>45119</v>
      </c>
      <c r="BD1528" s="17">
        <v>45626</v>
      </c>
      <c r="BE1528" s="17">
        <v>45657</v>
      </c>
      <c r="BF1528" s="17">
        <v>45275</v>
      </c>
      <c r="BG1528" s="10">
        <v>86250346</v>
      </c>
      <c r="BH1528" s="9" t="s">
        <v>274</v>
      </c>
      <c r="BI1528" s="19">
        <v>45444</v>
      </c>
      <c r="BJ1528" s="20">
        <v>45460</v>
      </c>
      <c r="BK1528" s="16">
        <v>61000</v>
      </c>
      <c r="BL1528" s="16">
        <v>97600</v>
      </c>
      <c r="BM1528" s="9" t="s">
        <v>177</v>
      </c>
      <c r="BN1528" s="9" t="s">
        <v>470</v>
      </c>
      <c r="BO1528" s="9" t="s">
        <v>156</v>
      </c>
      <c r="BP1528" s="17">
        <v>45506</v>
      </c>
      <c r="BQ1528" s="17" t="s">
        <v>156</v>
      </c>
      <c r="BR1528" s="17">
        <v>45506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>
        <v>45118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 t="s">
        <v>156</v>
      </c>
      <c r="CD1528" s="10" t="s">
        <v>156</v>
      </c>
      <c r="CE1528" s="17" t="s">
        <v>156</v>
      </c>
      <c r="CF1528" s="17" t="s">
        <v>156</v>
      </c>
      <c r="CG1528" s="17">
        <v>45118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>
        <v>45118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 t="s">
        <v>156</v>
      </c>
      <c r="CX1528" s="10" t="s">
        <v>193</v>
      </c>
      <c r="CY1528" s="17" t="s">
        <v>156</v>
      </c>
      <c r="CZ1528" s="17" t="s">
        <v>156</v>
      </c>
      <c r="DA1528" s="17">
        <v>45118</v>
      </c>
      <c r="DB1528" s="17" t="s">
        <v>156</v>
      </c>
      <c r="DC1528" s="16">
        <v>0</v>
      </c>
      <c r="DD1528" s="10" t="s">
        <v>156</v>
      </c>
      <c r="DE1528" s="10" t="s">
        <v>156</v>
      </c>
      <c r="DF1528" s="18" t="s">
        <v>156</v>
      </c>
      <c r="DG1528" s="17" t="s">
        <v>156</v>
      </c>
      <c r="DH1528" s="10" t="s">
        <v>156</v>
      </c>
      <c r="DI1528" s="17" t="s">
        <v>156</v>
      </c>
      <c r="DJ1528" s="17" t="s">
        <v>156</v>
      </c>
      <c r="DK1528" s="17">
        <v>45118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48</v>
      </c>
      <c r="DQ1528" s="16">
        <v>24</v>
      </c>
      <c r="DR1528" s="11">
        <v>24</v>
      </c>
      <c r="DS1528" s="16">
        <v>48</v>
      </c>
      <c r="DT1528" s="16">
        <v>0</v>
      </c>
      <c r="DU1528" s="11" t="s">
        <v>182</v>
      </c>
      <c r="DV1528" s="11" t="s">
        <v>182</v>
      </c>
      <c r="DW1528" s="27" t="s">
        <v>156</v>
      </c>
      <c r="DX1528" s="27" t="s">
        <v>156</v>
      </c>
      <c r="DY1528" s="20" t="s">
        <v>3596</v>
      </c>
      <c r="DZ1528" s="16">
        <v>7</v>
      </c>
      <c r="EA1528" s="16">
        <v>33</v>
      </c>
      <c r="EB1528" s="27" t="s">
        <v>185</v>
      </c>
      <c r="EC1528" s="27" t="s">
        <v>185</v>
      </c>
      <c r="ED1528" s="27" t="s">
        <v>182</v>
      </c>
      <c r="EE1528" s="29">
        <v>45118.979675925926</v>
      </c>
      <c r="EF1528" s="28" t="s">
        <v>186</v>
      </c>
      <c r="EG1528" s="28" t="s">
        <v>156</v>
      </c>
      <c r="EH1528" s="28" t="s">
        <v>187</v>
      </c>
      <c r="EI1528" s="29">
        <v>45118.979675925926</v>
      </c>
      <c r="EJ1528" s="28" t="s">
        <v>186</v>
      </c>
      <c r="EK1528" s="28" t="s">
        <v>156</v>
      </c>
      <c r="EL1528" s="28" t="s">
        <v>187</v>
      </c>
      <c r="EM1528" s="45" t="s">
        <v>3713</v>
      </c>
      <c r="EN1528" s="46" t="str">
        <f t="shared" si="162"/>
        <v>344N183A</v>
      </c>
      <c r="EO1528" s="47">
        <f t="shared" si="163"/>
        <v>45466</v>
      </c>
      <c r="EP1528" s="47" t="str">
        <f t="shared" si="164"/>
        <v/>
      </c>
      <c r="EQ1528" s="48" t="str">
        <f t="shared" ca="1" si="165"/>
        <v>Y</v>
      </c>
      <c r="ER1528" s="49" t="str">
        <f t="shared" si="166"/>
        <v/>
      </c>
      <c r="ES1528" s="50"/>
      <c r="ET1528" s="51" t="str">
        <f t="shared" si="167"/>
        <v/>
      </c>
      <c r="EU1528" s="52" t="str">
        <f t="shared" si="168"/>
        <v/>
      </c>
      <c r="EV1528" s="46"/>
      <c r="EW1528" s="23" t="s">
        <v>3721</v>
      </c>
    </row>
    <row r="1529" spans="1:153" ht="14.25" hidden="1" customHeight="1">
      <c r="A1529" s="8">
        <v>1522</v>
      </c>
      <c r="B1529" s="9" t="s">
        <v>3316</v>
      </c>
      <c r="C1529" s="10" t="s">
        <v>142</v>
      </c>
      <c r="D1529" s="10" t="s">
        <v>143</v>
      </c>
      <c r="E1529" s="10" t="s">
        <v>206</v>
      </c>
      <c r="F1529" s="9" t="s">
        <v>641</v>
      </c>
      <c r="G1529" s="10" t="s">
        <v>145</v>
      </c>
      <c r="H1529" s="9" t="s">
        <v>146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880</v>
      </c>
      <c r="S1529" s="9" t="s">
        <v>881</v>
      </c>
      <c r="T1529" s="9" t="s">
        <v>306</v>
      </c>
      <c r="U1529" s="9" t="s">
        <v>337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3590</v>
      </c>
      <c r="AA1529" s="9" t="s">
        <v>883</v>
      </c>
      <c r="AB1529" s="12" t="s">
        <v>884</v>
      </c>
      <c r="AC1529" s="10" t="s">
        <v>3591</v>
      </c>
      <c r="AD1529" s="9" t="s">
        <v>883</v>
      </c>
      <c r="AE1529" s="13" t="s">
        <v>884</v>
      </c>
      <c r="AF1529" s="14" t="s">
        <v>784</v>
      </c>
      <c r="AG1529" s="10" t="s">
        <v>3592</v>
      </c>
      <c r="AH1529" s="11" t="s">
        <v>887</v>
      </c>
      <c r="AI1529" s="11" t="s">
        <v>888</v>
      </c>
      <c r="AJ1529" s="10" t="s">
        <v>889</v>
      </c>
      <c r="AK1529" s="11" t="s">
        <v>888</v>
      </c>
      <c r="AL1529" s="11" t="s">
        <v>168</v>
      </c>
      <c r="AM1529" s="10" t="s">
        <v>169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1.6</v>
      </c>
      <c r="AU1529" s="10" t="s">
        <v>142</v>
      </c>
      <c r="AV1529" s="16">
        <v>1065000</v>
      </c>
      <c r="AW1529" s="16">
        <v>1170000</v>
      </c>
      <c r="AX1529" s="16">
        <v>0</v>
      </c>
      <c r="AY1529" s="16">
        <v>80000</v>
      </c>
      <c r="AZ1529" s="16">
        <v>0</v>
      </c>
      <c r="BA1529" s="17">
        <v>45292</v>
      </c>
      <c r="BB1529" s="30" t="s">
        <v>246</v>
      </c>
      <c r="BC1529" s="18" t="s">
        <v>156</v>
      </c>
      <c r="BD1529" s="17">
        <v>45626</v>
      </c>
      <c r="BE1529" s="17">
        <v>45657</v>
      </c>
      <c r="BF1529" s="17">
        <v>45275</v>
      </c>
      <c r="BG1529" s="10">
        <v>86250347</v>
      </c>
      <c r="BH1529" s="9" t="s">
        <v>277</v>
      </c>
      <c r="BI1529" s="19">
        <v>45474</v>
      </c>
      <c r="BJ1529" s="20">
        <v>45474</v>
      </c>
      <c r="BK1529" s="16">
        <v>12000</v>
      </c>
      <c r="BL1529" s="16">
        <v>19200</v>
      </c>
      <c r="BM1529" s="9" t="s">
        <v>177</v>
      </c>
      <c r="BN1529" s="9" t="s">
        <v>226</v>
      </c>
      <c r="BO1529" s="9" t="s">
        <v>156</v>
      </c>
      <c r="BP1529" s="17">
        <v>45520</v>
      </c>
      <c r="BQ1529" s="17" t="s">
        <v>156</v>
      </c>
      <c r="BR1529" s="17">
        <v>45520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>
        <v>45118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 t="s">
        <v>156</v>
      </c>
      <c r="CD1529" s="10" t="s">
        <v>156</v>
      </c>
      <c r="CE1529" s="17" t="s">
        <v>156</v>
      </c>
      <c r="CF1529" s="17" t="s">
        <v>156</v>
      </c>
      <c r="CG1529" s="17">
        <v>45118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>
        <v>45118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 t="s">
        <v>156</v>
      </c>
      <c r="CX1529" s="10" t="s">
        <v>193</v>
      </c>
      <c r="CY1529" s="17" t="s">
        <v>156</v>
      </c>
      <c r="CZ1529" s="17" t="s">
        <v>156</v>
      </c>
      <c r="DA1529" s="17">
        <v>45118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156</v>
      </c>
      <c r="DI1529" s="17" t="s">
        <v>156</v>
      </c>
      <c r="DJ1529" s="17" t="s">
        <v>156</v>
      </c>
      <c r="DK1529" s="17">
        <v>45118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48</v>
      </c>
      <c r="DQ1529" s="16">
        <v>24</v>
      </c>
      <c r="DR1529" s="11">
        <v>24</v>
      </c>
      <c r="DS1529" s="16">
        <v>48</v>
      </c>
      <c r="DT1529" s="16">
        <v>0</v>
      </c>
      <c r="DU1529" s="11" t="s">
        <v>182</v>
      </c>
      <c r="DV1529" s="11" t="s">
        <v>182</v>
      </c>
      <c r="DW1529" s="27" t="s">
        <v>156</v>
      </c>
      <c r="DX1529" s="27" t="s">
        <v>156</v>
      </c>
      <c r="DY1529" s="20" t="s">
        <v>3597</v>
      </c>
      <c r="DZ1529" s="16">
        <v>7</v>
      </c>
      <c r="EA1529" s="16">
        <v>33</v>
      </c>
      <c r="EB1529" s="27" t="s">
        <v>185</v>
      </c>
      <c r="EC1529" s="27" t="s">
        <v>185</v>
      </c>
      <c r="ED1529" s="27" t="s">
        <v>182</v>
      </c>
      <c r="EE1529" s="29">
        <v>45118.979675925926</v>
      </c>
      <c r="EF1529" s="28" t="s">
        <v>186</v>
      </c>
      <c r="EG1529" s="28" t="s">
        <v>156</v>
      </c>
      <c r="EH1529" s="28" t="s">
        <v>187</v>
      </c>
      <c r="EI1529" s="29">
        <v>45118.979675925926</v>
      </c>
      <c r="EJ1529" s="28" t="s">
        <v>186</v>
      </c>
      <c r="EK1529" s="28" t="s">
        <v>156</v>
      </c>
      <c r="EL1529" s="28" t="s">
        <v>187</v>
      </c>
      <c r="EM1529" s="45"/>
      <c r="EN1529" s="46" t="str">
        <f t="shared" si="162"/>
        <v>344N183A</v>
      </c>
      <c r="EO1529" s="47">
        <f t="shared" si="163"/>
        <v>45480</v>
      </c>
      <c r="EP1529" s="47" t="str">
        <f t="shared" si="164"/>
        <v/>
      </c>
      <c r="EQ1529" s="48" t="str">
        <f t="shared" ca="1" si="165"/>
        <v>Y</v>
      </c>
      <c r="ER1529" s="49" t="str">
        <f t="shared" si="166"/>
        <v/>
      </c>
      <c r="ES1529" s="50"/>
      <c r="ET1529" s="51" t="str">
        <f t="shared" si="167"/>
        <v/>
      </c>
      <c r="EU1529" s="52" t="str">
        <f t="shared" si="168"/>
        <v/>
      </c>
      <c r="EV1529" s="46"/>
      <c r="EW1529" s="23" t="s">
        <v>3717</v>
      </c>
    </row>
    <row r="1530" spans="1:153" ht="14.25" customHeight="1">
      <c r="A1530" s="8">
        <v>1523</v>
      </c>
      <c r="B1530" s="9" t="s">
        <v>3316</v>
      </c>
      <c r="C1530" s="10" t="s">
        <v>142</v>
      </c>
      <c r="D1530" s="10" t="s">
        <v>143</v>
      </c>
      <c r="E1530" s="10" t="s">
        <v>206</v>
      </c>
      <c r="F1530" s="9" t="s">
        <v>641</v>
      </c>
      <c r="G1530" s="10" t="s">
        <v>145</v>
      </c>
      <c r="H1530" s="9" t="s">
        <v>146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880</v>
      </c>
      <c r="S1530" s="9" t="s">
        <v>881</v>
      </c>
      <c r="T1530" s="9" t="s">
        <v>306</v>
      </c>
      <c r="U1530" s="9" t="s">
        <v>337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3590</v>
      </c>
      <c r="AA1530" s="9" t="s">
        <v>883</v>
      </c>
      <c r="AB1530" s="12" t="s">
        <v>884</v>
      </c>
      <c r="AC1530" s="10" t="s">
        <v>3591</v>
      </c>
      <c r="AD1530" s="9" t="s">
        <v>883</v>
      </c>
      <c r="AE1530" s="13" t="s">
        <v>884</v>
      </c>
      <c r="AF1530" s="14" t="s">
        <v>784</v>
      </c>
      <c r="AG1530" s="10" t="s">
        <v>3592</v>
      </c>
      <c r="AH1530" s="11" t="s">
        <v>887</v>
      </c>
      <c r="AI1530" s="11" t="s">
        <v>888</v>
      </c>
      <c r="AJ1530" s="10" t="s">
        <v>889</v>
      </c>
      <c r="AK1530" s="11" t="s">
        <v>888</v>
      </c>
      <c r="AL1530" s="11" t="s">
        <v>168</v>
      </c>
      <c r="AM1530" s="10" t="s">
        <v>169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1.6</v>
      </c>
      <c r="AU1530" s="10" t="s">
        <v>142</v>
      </c>
      <c r="AV1530" s="16">
        <v>1065000</v>
      </c>
      <c r="AW1530" s="16">
        <v>1170000</v>
      </c>
      <c r="AX1530" s="16">
        <v>0</v>
      </c>
      <c r="AY1530" s="16">
        <v>80000</v>
      </c>
      <c r="AZ1530" s="16">
        <v>0</v>
      </c>
      <c r="BA1530" s="17">
        <v>45292</v>
      </c>
      <c r="BB1530" s="30" t="s">
        <v>175</v>
      </c>
      <c r="BC1530" s="18">
        <v>45119</v>
      </c>
      <c r="BD1530" s="17">
        <v>45626</v>
      </c>
      <c r="BE1530" s="17">
        <v>45657</v>
      </c>
      <c r="BF1530" s="17">
        <v>45275</v>
      </c>
      <c r="BG1530" s="10">
        <v>86250348</v>
      </c>
      <c r="BH1530" s="9" t="s">
        <v>279</v>
      </c>
      <c r="BI1530" s="19">
        <v>45474</v>
      </c>
      <c r="BJ1530" s="20">
        <v>45474</v>
      </c>
      <c r="BK1530" s="16">
        <v>40000</v>
      </c>
      <c r="BL1530" s="16">
        <v>64000</v>
      </c>
      <c r="BM1530" s="9" t="s">
        <v>177</v>
      </c>
      <c r="BN1530" s="9" t="s">
        <v>470</v>
      </c>
      <c r="BO1530" s="9" t="s">
        <v>156</v>
      </c>
      <c r="BP1530" s="17">
        <v>45520</v>
      </c>
      <c r="BQ1530" s="17" t="s">
        <v>156</v>
      </c>
      <c r="BR1530" s="17">
        <v>45520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>
        <v>45118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 t="s">
        <v>156</v>
      </c>
      <c r="CD1530" s="10" t="s">
        <v>156</v>
      </c>
      <c r="CE1530" s="17" t="s">
        <v>156</v>
      </c>
      <c r="CF1530" s="17" t="s">
        <v>156</v>
      </c>
      <c r="CG1530" s="17">
        <v>45118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>
        <v>45118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193</v>
      </c>
      <c r="CY1530" s="17" t="s">
        <v>156</v>
      </c>
      <c r="CZ1530" s="17" t="s">
        <v>156</v>
      </c>
      <c r="DA1530" s="17">
        <v>45118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>
        <v>45118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48</v>
      </c>
      <c r="DQ1530" s="16">
        <v>24</v>
      </c>
      <c r="DR1530" s="11">
        <v>24</v>
      </c>
      <c r="DS1530" s="16">
        <v>48</v>
      </c>
      <c r="DT1530" s="16">
        <v>0</v>
      </c>
      <c r="DU1530" s="11" t="s">
        <v>182</v>
      </c>
      <c r="DV1530" s="11" t="s">
        <v>182</v>
      </c>
      <c r="DW1530" s="27" t="s">
        <v>156</v>
      </c>
      <c r="DX1530" s="27" t="s">
        <v>156</v>
      </c>
      <c r="DY1530" s="20" t="s">
        <v>3597</v>
      </c>
      <c r="DZ1530" s="16">
        <v>7</v>
      </c>
      <c r="EA1530" s="16">
        <v>33</v>
      </c>
      <c r="EB1530" s="27" t="s">
        <v>185</v>
      </c>
      <c r="EC1530" s="27" t="s">
        <v>185</v>
      </c>
      <c r="ED1530" s="27" t="s">
        <v>182</v>
      </c>
      <c r="EE1530" s="29">
        <v>45118.979675925926</v>
      </c>
      <c r="EF1530" s="28" t="s">
        <v>186</v>
      </c>
      <c r="EG1530" s="28" t="s">
        <v>156</v>
      </c>
      <c r="EH1530" s="28" t="s">
        <v>187</v>
      </c>
      <c r="EI1530" s="29">
        <v>45118.979675925926</v>
      </c>
      <c r="EJ1530" s="28" t="s">
        <v>186</v>
      </c>
      <c r="EK1530" s="28" t="s">
        <v>156</v>
      </c>
      <c r="EL1530" s="28" t="s">
        <v>187</v>
      </c>
      <c r="EM1530" s="45" t="s">
        <v>3713</v>
      </c>
      <c r="EN1530" s="46" t="str">
        <f t="shared" si="162"/>
        <v>344N183A</v>
      </c>
      <c r="EO1530" s="47">
        <f t="shared" si="163"/>
        <v>45480</v>
      </c>
      <c r="EP1530" s="47" t="str">
        <f t="shared" si="164"/>
        <v/>
      </c>
      <c r="EQ1530" s="48" t="str">
        <f t="shared" ca="1" si="165"/>
        <v>Y</v>
      </c>
      <c r="ER1530" s="49" t="str">
        <f t="shared" si="166"/>
        <v/>
      </c>
      <c r="ES1530" s="50"/>
      <c r="ET1530" s="51" t="str">
        <f t="shared" si="167"/>
        <v/>
      </c>
      <c r="EU1530" s="52" t="str">
        <f t="shared" si="168"/>
        <v/>
      </c>
      <c r="EV1530" s="46"/>
      <c r="EW1530" s="23" t="s">
        <v>3721</v>
      </c>
    </row>
    <row r="1531" spans="1:153" ht="14.25" hidden="1" customHeight="1">
      <c r="A1531" s="8">
        <v>1524</v>
      </c>
      <c r="B1531" s="9" t="s">
        <v>3316</v>
      </c>
      <c r="C1531" s="10" t="s">
        <v>142</v>
      </c>
      <c r="D1531" s="10" t="s">
        <v>143</v>
      </c>
      <c r="E1531" s="10" t="s">
        <v>206</v>
      </c>
      <c r="F1531" s="9" t="s">
        <v>641</v>
      </c>
      <c r="G1531" s="10" t="s">
        <v>145</v>
      </c>
      <c r="H1531" s="9" t="s">
        <v>146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880</v>
      </c>
      <c r="S1531" s="9" t="s">
        <v>881</v>
      </c>
      <c r="T1531" s="9" t="s">
        <v>306</v>
      </c>
      <c r="U1531" s="9" t="s">
        <v>337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3590</v>
      </c>
      <c r="AA1531" s="9" t="s">
        <v>883</v>
      </c>
      <c r="AB1531" s="12" t="s">
        <v>884</v>
      </c>
      <c r="AC1531" s="10" t="s">
        <v>3591</v>
      </c>
      <c r="AD1531" s="9" t="s">
        <v>883</v>
      </c>
      <c r="AE1531" s="13" t="s">
        <v>884</v>
      </c>
      <c r="AF1531" s="14" t="s">
        <v>784</v>
      </c>
      <c r="AG1531" s="10" t="s">
        <v>3592</v>
      </c>
      <c r="AH1531" s="11" t="s">
        <v>887</v>
      </c>
      <c r="AI1531" s="11" t="s">
        <v>888</v>
      </c>
      <c r="AJ1531" s="10" t="s">
        <v>889</v>
      </c>
      <c r="AK1531" s="11" t="s">
        <v>888</v>
      </c>
      <c r="AL1531" s="11" t="s">
        <v>168</v>
      </c>
      <c r="AM1531" s="10" t="s">
        <v>169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1.6</v>
      </c>
      <c r="AU1531" s="10" t="s">
        <v>142</v>
      </c>
      <c r="AV1531" s="16">
        <v>1065000</v>
      </c>
      <c r="AW1531" s="16">
        <v>1170000</v>
      </c>
      <c r="AX1531" s="16">
        <v>0</v>
      </c>
      <c r="AY1531" s="16">
        <v>80000</v>
      </c>
      <c r="AZ1531" s="16">
        <v>0</v>
      </c>
      <c r="BA1531" s="17">
        <v>45292</v>
      </c>
      <c r="BB1531" s="30" t="s">
        <v>246</v>
      </c>
      <c r="BC1531" s="18" t="s">
        <v>156</v>
      </c>
      <c r="BD1531" s="17">
        <v>45626</v>
      </c>
      <c r="BE1531" s="17">
        <v>45657</v>
      </c>
      <c r="BF1531" s="17">
        <v>45275</v>
      </c>
      <c r="BG1531" s="10">
        <v>86250349</v>
      </c>
      <c r="BH1531" s="9" t="s">
        <v>280</v>
      </c>
      <c r="BI1531" s="19">
        <v>45474</v>
      </c>
      <c r="BJ1531" s="20">
        <v>45488</v>
      </c>
      <c r="BK1531" s="16">
        <v>45000</v>
      </c>
      <c r="BL1531" s="16">
        <v>72000</v>
      </c>
      <c r="BM1531" s="9" t="s">
        <v>177</v>
      </c>
      <c r="BN1531" s="9" t="s">
        <v>226</v>
      </c>
      <c r="BO1531" s="9" t="s">
        <v>156</v>
      </c>
      <c r="BP1531" s="17">
        <v>45534</v>
      </c>
      <c r="BQ1531" s="17" t="s">
        <v>156</v>
      </c>
      <c r="BR1531" s="17">
        <v>45534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>
        <v>45118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 t="s">
        <v>156</v>
      </c>
      <c r="CD1531" s="10" t="s">
        <v>156</v>
      </c>
      <c r="CE1531" s="17" t="s">
        <v>156</v>
      </c>
      <c r="CF1531" s="17" t="s">
        <v>156</v>
      </c>
      <c r="CG1531" s="17">
        <v>45118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>
        <v>45118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 t="s">
        <v>156</v>
      </c>
      <c r="CX1531" s="10" t="s">
        <v>193</v>
      </c>
      <c r="CY1531" s="17" t="s">
        <v>156</v>
      </c>
      <c r="CZ1531" s="17" t="s">
        <v>156</v>
      </c>
      <c r="DA1531" s="17">
        <v>45118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156</v>
      </c>
      <c r="DI1531" s="17" t="s">
        <v>156</v>
      </c>
      <c r="DJ1531" s="17" t="s">
        <v>156</v>
      </c>
      <c r="DK1531" s="17">
        <v>45118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48</v>
      </c>
      <c r="DQ1531" s="16">
        <v>24</v>
      </c>
      <c r="DR1531" s="11">
        <v>24</v>
      </c>
      <c r="DS1531" s="16">
        <v>48</v>
      </c>
      <c r="DT1531" s="16">
        <v>0</v>
      </c>
      <c r="DU1531" s="11" t="s">
        <v>182</v>
      </c>
      <c r="DV1531" s="11" t="s">
        <v>182</v>
      </c>
      <c r="DW1531" s="27" t="s">
        <v>156</v>
      </c>
      <c r="DX1531" s="27" t="s">
        <v>156</v>
      </c>
      <c r="DY1531" s="20" t="s">
        <v>3598</v>
      </c>
      <c r="DZ1531" s="16">
        <v>7</v>
      </c>
      <c r="EA1531" s="16">
        <v>33</v>
      </c>
      <c r="EB1531" s="27" t="s">
        <v>185</v>
      </c>
      <c r="EC1531" s="27" t="s">
        <v>185</v>
      </c>
      <c r="ED1531" s="27" t="s">
        <v>182</v>
      </c>
      <c r="EE1531" s="29">
        <v>45118.979675925926</v>
      </c>
      <c r="EF1531" s="28" t="s">
        <v>186</v>
      </c>
      <c r="EG1531" s="28" t="s">
        <v>156</v>
      </c>
      <c r="EH1531" s="28" t="s">
        <v>187</v>
      </c>
      <c r="EI1531" s="29">
        <v>45118.979675925926</v>
      </c>
      <c r="EJ1531" s="28" t="s">
        <v>186</v>
      </c>
      <c r="EK1531" s="28" t="s">
        <v>156</v>
      </c>
      <c r="EL1531" s="28" t="s">
        <v>187</v>
      </c>
      <c r="EM1531" s="45"/>
      <c r="EN1531" s="46" t="str">
        <f t="shared" si="162"/>
        <v>344N183A</v>
      </c>
      <c r="EO1531" s="47">
        <f t="shared" si="163"/>
        <v>45494</v>
      </c>
      <c r="EP1531" s="47" t="str">
        <f t="shared" si="164"/>
        <v/>
      </c>
      <c r="EQ1531" s="48" t="str">
        <f t="shared" ca="1" si="165"/>
        <v>Y</v>
      </c>
      <c r="ER1531" s="49" t="str">
        <f t="shared" si="166"/>
        <v/>
      </c>
      <c r="ES1531" s="50"/>
      <c r="ET1531" s="51" t="str">
        <f t="shared" si="167"/>
        <v/>
      </c>
      <c r="EU1531" s="52" t="str">
        <f t="shared" si="168"/>
        <v/>
      </c>
      <c r="EV1531" s="46"/>
      <c r="EW1531" s="23" t="s">
        <v>3717</v>
      </c>
    </row>
    <row r="1532" spans="1:153" ht="14.25" hidden="1" customHeight="1">
      <c r="A1532" s="8">
        <v>1525</v>
      </c>
      <c r="B1532" s="9" t="s">
        <v>3316</v>
      </c>
      <c r="C1532" s="10" t="s">
        <v>142</v>
      </c>
      <c r="D1532" s="10" t="s">
        <v>143</v>
      </c>
      <c r="E1532" s="10" t="s">
        <v>206</v>
      </c>
      <c r="F1532" s="9" t="s">
        <v>641</v>
      </c>
      <c r="G1532" s="10" t="s">
        <v>145</v>
      </c>
      <c r="H1532" s="9" t="s">
        <v>146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880</v>
      </c>
      <c r="S1532" s="9" t="s">
        <v>881</v>
      </c>
      <c r="T1532" s="9" t="s">
        <v>306</v>
      </c>
      <c r="U1532" s="9" t="s">
        <v>337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3590</v>
      </c>
      <c r="AA1532" s="9" t="s">
        <v>883</v>
      </c>
      <c r="AB1532" s="12" t="s">
        <v>884</v>
      </c>
      <c r="AC1532" s="10" t="s">
        <v>3591</v>
      </c>
      <c r="AD1532" s="9" t="s">
        <v>883</v>
      </c>
      <c r="AE1532" s="13" t="s">
        <v>884</v>
      </c>
      <c r="AF1532" s="14" t="s">
        <v>784</v>
      </c>
      <c r="AG1532" s="10" t="s">
        <v>3592</v>
      </c>
      <c r="AH1532" s="11" t="s">
        <v>887</v>
      </c>
      <c r="AI1532" s="11" t="s">
        <v>888</v>
      </c>
      <c r="AJ1532" s="10" t="s">
        <v>889</v>
      </c>
      <c r="AK1532" s="11" t="s">
        <v>888</v>
      </c>
      <c r="AL1532" s="11" t="s">
        <v>168</v>
      </c>
      <c r="AM1532" s="10" t="s">
        <v>169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1.6</v>
      </c>
      <c r="AU1532" s="10" t="s">
        <v>142</v>
      </c>
      <c r="AV1532" s="16">
        <v>1065000</v>
      </c>
      <c r="AW1532" s="16">
        <v>1170000</v>
      </c>
      <c r="AX1532" s="16">
        <v>0</v>
      </c>
      <c r="AY1532" s="16">
        <v>80000</v>
      </c>
      <c r="AZ1532" s="16">
        <v>0</v>
      </c>
      <c r="BA1532" s="17">
        <v>45292</v>
      </c>
      <c r="BB1532" s="30" t="s">
        <v>246</v>
      </c>
      <c r="BC1532" s="18" t="s">
        <v>156</v>
      </c>
      <c r="BD1532" s="17">
        <v>45626</v>
      </c>
      <c r="BE1532" s="17">
        <v>45657</v>
      </c>
      <c r="BF1532" s="17">
        <v>45275</v>
      </c>
      <c r="BG1532" s="10">
        <v>86250350</v>
      </c>
      <c r="BH1532" s="9" t="s">
        <v>908</v>
      </c>
      <c r="BI1532" s="19">
        <v>45474</v>
      </c>
      <c r="BJ1532" s="20">
        <v>45502</v>
      </c>
      <c r="BK1532" s="16">
        <v>38000</v>
      </c>
      <c r="BL1532" s="16">
        <v>60800</v>
      </c>
      <c r="BM1532" s="9" t="s">
        <v>177</v>
      </c>
      <c r="BN1532" s="9" t="s">
        <v>226</v>
      </c>
      <c r="BO1532" s="9" t="s">
        <v>156</v>
      </c>
      <c r="BP1532" s="17">
        <v>45548</v>
      </c>
      <c r="BQ1532" s="17" t="s">
        <v>156</v>
      </c>
      <c r="BR1532" s="17">
        <v>45548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>
        <v>45118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 t="s">
        <v>156</v>
      </c>
      <c r="CD1532" s="10" t="s">
        <v>156</v>
      </c>
      <c r="CE1532" s="17" t="s">
        <v>156</v>
      </c>
      <c r="CF1532" s="17" t="s">
        <v>156</v>
      </c>
      <c r="CG1532" s="17">
        <v>45118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>
        <v>45118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 t="s">
        <v>156</v>
      </c>
      <c r="CX1532" s="10" t="s">
        <v>193</v>
      </c>
      <c r="CY1532" s="17" t="s">
        <v>156</v>
      </c>
      <c r="CZ1532" s="17" t="s">
        <v>156</v>
      </c>
      <c r="DA1532" s="17">
        <v>45118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156</v>
      </c>
      <c r="DI1532" s="17" t="s">
        <v>156</v>
      </c>
      <c r="DJ1532" s="17" t="s">
        <v>156</v>
      </c>
      <c r="DK1532" s="17">
        <v>45118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48</v>
      </c>
      <c r="DQ1532" s="16">
        <v>24</v>
      </c>
      <c r="DR1532" s="11">
        <v>24</v>
      </c>
      <c r="DS1532" s="16">
        <v>48</v>
      </c>
      <c r="DT1532" s="16">
        <v>0</v>
      </c>
      <c r="DU1532" s="11" t="s">
        <v>182</v>
      </c>
      <c r="DV1532" s="11" t="s">
        <v>182</v>
      </c>
      <c r="DW1532" s="27" t="s">
        <v>156</v>
      </c>
      <c r="DX1532" s="27" t="s">
        <v>156</v>
      </c>
      <c r="DY1532" s="20" t="s">
        <v>3599</v>
      </c>
      <c r="DZ1532" s="16">
        <v>7</v>
      </c>
      <c r="EA1532" s="16">
        <v>33</v>
      </c>
      <c r="EB1532" s="27" t="s">
        <v>185</v>
      </c>
      <c r="EC1532" s="27" t="s">
        <v>185</v>
      </c>
      <c r="ED1532" s="27" t="s">
        <v>182</v>
      </c>
      <c r="EE1532" s="29">
        <v>45118.979675925926</v>
      </c>
      <c r="EF1532" s="28" t="s">
        <v>186</v>
      </c>
      <c r="EG1532" s="28" t="s">
        <v>156</v>
      </c>
      <c r="EH1532" s="28" t="s">
        <v>187</v>
      </c>
      <c r="EI1532" s="29">
        <v>45118.979675925926</v>
      </c>
      <c r="EJ1532" s="28" t="s">
        <v>186</v>
      </c>
      <c r="EK1532" s="28" t="s">
        <v>156</v>
      </c>
      <c r="EL1532" s="28" t="s">
        <v>187</v>
      </c>
      <c r="EM1532" s="45"/>
      <c r="EN1532" s="46" t="str">
        <f t="shared" si="162"/>
        <v>344N183A</v>
      </c>
      <c r="EO1532" s="47">
        <f t="shared" si="163"/>
        <v>45508</v>
      </c>
      <c r="EP1532" s="47" t="str">
        <f t="shared" si="164"/>
        <v/>
      </c>
      <c r="EQ1532" s="48" t="str">
        <f t="shared" ca="1" si="165"/>
        <v>Y</v>
      </c>
      <c r="ER1532" s="49" t="str">
        <f t="shared" si="166"/>
        <v/>
      </c>
      <c r="ES1532" s="50"/>
      <c r="ET1532" s="51" t="str">
        <f t="shared" si="167"/>
        <v/>
      </c>
      <c r="EU1532" s="52" t="str">
        <f t="shared" si="168"/>
        <v/>
      </c>
      <c r="EV1532" s="46"/>
      <c r="EW1532" s="23" t="s">
        <v>3717</v>
      </c>
    </row>
    <row r="1533" spans="1:153" ht="14.25" hidden="1" customHeight="1">
      <c r="A1533" s="8">
        <v>1526</v>
      </c>
      <c r="B1533" s="9" t="s">
        <v>3316</v>
      </c>
      <c r="C1533" s="10" t="s">
        <v>142</v>
      </c>
      <c r="D1533" s="10" t="s">
        <v>143</v>
      </c>
      <c r="E1533" s="10" t="s">
        <v>206</v>
      </c>
      <c r="F1533" s="9" t="s">
        <v>641</v>
      </c>
      <c r="G1533" s="10" t="s">
        <v>145</v>
      </c>
      <c r="H1533" s="9" t="s">
        <v>146</v>
      </c>
      <c r="I1533" s="9" t="s">
        <v>147</v>
      </c>
      <c r="J1533" s="9" t="s">
        <v>148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880</v>
      </c>
      <c r="S1533" s="9" t="s">
        <v>881</v>
      </c>
      <c r="T1533" s="9" t="s">
        <v>306</v>
      </c>
      <c r="U1533" s="9" t="s">
        <v>337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3590</v>
      </c>
      <c r="AA1533" s="9" t="s">
        <v>883</v>
      </c>
      <c r="AB1533" s="12" t="s">
        <v>884</v>
      </c>
      <c r="AC1533" s="10" t="s">
        <v>3591</v>
      </c>
      <c r="AD1533" s="9" t="s">
        <v>883</v>
      </c>
      <c r="AE1533" s="13" t="s">
        <v>884</v>
      </c>
      <c r="AF1533" s="14" t="s">
        <v>784</v>
      </c>
      <c r="AG1533" s="10" t="s">
        <v>3592</v>
      </c>
      <c r="AH1533" s="11" t="s">
        <v>887</v>
      </c>
      <c r="AI1533" s="11" t="s">
        <v>888</v>
      </c>
      <c r="AJ1533" s="10" t="s">
        <v>889</v>
      </c>
      <c r="AK1533" s="11" t="s">
        <v>888</v>
      </c>
      <c r="AL1533" s="11" t="s">
        <v>168</v>
      </c>
      <c r="AM1533" s="10" t="s">
        <v>169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1.6</v>
      </c>
      <c r="AU1533" s="10" t="s">
        <v>142</v>
      </c>
      <c r="AV1533" s="16">
        <v>1065000</v>
      </c>
      <c r="AW1533" s="16">
        <v>1170000</v>
      </c>
      <c r="AX1533" s="16">
        <v>0</v>
      </c>
      <c r="AY1533" s="16">
        <v>80000</v>
      </c>
      <c r="AZ1533" s="16">
        <v>0</v>
      </c>
      <c r="BA1533" s="17">
        <v>45292</v>
      </c>
      <c r="BB1533" s="30" t="s">
        <v>246</v>
      </c>
      <c r="BC1533" s="18" t="s">
        <v>156</v>
      </c>
      <c r="BD1533" s="17">
        <v>45626</v>
      </c>
      <c r="BE1533" s="17">
        <v>45657</v>
      </c>
      <c r="BF1533" s="17">
        <v>45275</v>
      </c>
      <c r="BG1533" s="10">
        <v>86250351</v>
      </c>
      <c r="BH1533" s="9" t="s">
        <v>910</v>
      </c>
      <c r="BI1533" s="19">
        <v>45505</v>
      </c>
      <c r="BJ1533" s="20">
        <v>45516</v>
      </c>
      <c r="BK1533" s="16">
        <v>10000</v>
      </c>
      <c r="BL1533" s="16">
        <v>16000</v>
      </c>
      <c r="BM1533" s="9" t="s">
        <v>177</v>
      </c>
      <c r="BN1533" s="9" t="s">
        <v>226</v>
      </c>
      <c r="BO1533" s="9" t="s">
        <v>156</v>
      </c>
      <c r="BP1533" s="17">
        <v>45562</v>
      </c>
      <c r="BQ1533" s="17" t="s">
        <v>156</v>
      </c>
      <c r="BR1533" s="17">
        <v>45562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>
        <v>45118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 t="s">
        <v>156</v>
      </c>
      <c r="CD1533" s="10" t="s">
        <v>156</v>
      </c>
      <c r="CE1533" s="17" t="s">
        <v>156</v>
      </c>
      <c r="CF1533" s="17" t="s">
        <v>156</v>
      </c>
      <c r="CG1533" s="17">
        <v>45118</v>
      </c>
      <c r="CH1533" s="17" t="s">
        <v>156</v>
      </c>
      <c r="CI1533" s="16">
        <v>0</v>
      </c>
      <c r="CJ1533" s="10" t="s">
        <v>156</v>
      </c>
      <c r="CK1533" s="10" t="s">
        <v>156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>
        <v>45118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 t="s">
        <v>156</v>
      </c>
      <c r="CX1533" s="10" t="s">
        <v>193</v>
      </c>
      <c r="CY1533" s="17" t="s">
        <v>156</v>
      </c>
      <c r="CZ1533" s="17" t="s">
        <v>156</v>
      </c>
      <c r="DA1533" s="17">
        <v>45118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 t="s">
        <v>156</v>
      </c>
      <c r="DH1533" s="10" t="s">
        <v>156</v>
      </c>
      <c r="DI1533" s="17" t="s">
        <v>156</v>
      </c>
      <c r="DJ1533" s="17" t="s">
        <v>156</v>
      </c>
      <c r="DK1533" s="17">
        <v>45118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48</v>
      </c>
      <c r="DQ1533" s="16">
        <v>24</v>
      </c>
      <c r="DR1533" s="11">
        <v>24</v>
      </c>
      <c r="DS1533" s="16">
        <v>48</v>
      </c>
      <c r="DT1533" s="16">
        <v>0</v>
      </c>
      <c r="DU1533" s="11" t="s">
        <v>182</v>
      </c>
      <c r="DV1533" s="11" t="s">
        <v>182</v>
      </c>
      <c r="DW1533" s="27" t="s">
        <v>156</v>
      </c>
      <c r="DX1533" s="27" t="s">
        <v>156</v>
      </c>
      <c r="DY1533" s="20" t="s">
        <v>3600</v>
      </c>
      <c r="DZ1533" s="16">
        <v>7</v>
      </c>
      <c r="EA1533" s="16">
        <v>33</v>
      </c>
      <c r="EB1533" s="27" t="s">
        <v>185</v>
      </c>
      <c r="EC1533" s="27" t="s">
        <v>185</v>
      </c>
      <c r="ED1533" s="27" t="s">
        <v>182</v>
      </c>
      <c r="EE1533" s="29">
        <v>45118.979675925926</v>
      </c>
      <c r="EF1533" s="28" t="s">
        <v>186</v>
      </c>
      <c r="EG1533" s="28" t="s">
        <v>156</v>
      </c>
      <c r="EH1533" s="28" t="s">
        <v>187</v>
      </c>
      <c r="EI1533" s="29">
        <v>45118.979675925926</v>
      </c>
      <c r="EJ1533" s="28" t="s">
        <v>186</v>
      </c>
      <c r="EK1533" s="28" t="s">
        <v>156</v>
      </c>
      <c r="EL1533" s="28" t="s">
        <v>187</v>
      </c>
      <c r="EM1533" s="45"/>
      <c r="EN1533" s="46" t="str">
        <f t="shared" si="162"/>
        <v>344N183A</v>
      </c>
      <c r="EO1533" s="47">
        <f t="shared" si="163"/>
        <v>45522</v>
      </c>
      <c r="EP1533" s="47" t="str">
        <f t="shared" si="164"/>
        <v/>
      </c>
      <c r="EQ1533" s="48" t="str">
        <f t="shared" ca="1" si="165"/>
        <v>Y</v>
      </c>
      <c r="ER1533" s="49" t="str">
        <f t="shared" si="166"/>
        <v/>
      </c>
      <c r="ES1533" s="50"/>
      <c r="ET1533" s="51" t="str">
        <f t="shared" si="167"/>
        <v/>
      </c>
      <c r="EU1533" s="52" t="str">
        <f t="shared" si="168"/>
        <v/>
      </c>
      <c r="EV1533" s="46"/>
      <c r="EW1533" s="23" t="s">
        <v>3717</v>
      </c>
    </row>
    <row r="1534" spans="1:153" ht="14.25" customHeight="1">
      <c r="A1534" s="8">
        <v>1527</v>
      </c>
      <c r="B1534" s="9" t="s">
        <v>3316</v>
      </c>
      <c r="C1534" s="10" t="s">
        <v>142</v>
      </c>
      <c r="D1534" s="10" t="s">
        <v>143</v>
      </c>
      <c r="E1534" s="10" t="s">
        <v>206</v>
      </c>
      <c r="F1534" s="9" t="s">
        <v>641</v>
      </c>
      <c r="G1534" s="10" t="s">
        <v>145</v>
      </c>
      <c r="H1534" s="9" t="s">
        <v>146</v>
      </c>
      <c r="I1534" s="9" t="s">
        <v>147</v>
      </c>
      <c r="J1534" s="9" t="s">
        <v>148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880</v>
      </c>
      <c r="S1534" s="9" t="s">
        <v>881</v>
      </c>
      <c r="T1534" s="9" t="s">
        <v>306</v>
      </c>
      <c r="U1534" s="9" t="s">
        <v>337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3590</v>
      </c>
      <c r="AA1534" s="9" t="s">
        <v>883</v>
      </c>
      <c r="AB1534" s="12" t="s">
        <v>884</v>
      </c>
      <c r="AC1534" s="10" t="s">
        <v>3591</v>
      </c>
      <c r="AD1534" s="9" t="s">
        <v>883</v>
      </c>
      <c r="AE1534" s="13" t="s">
        <v>884</v>
      </c>
      <c r="AF1534" s="14" t="s">
        <v>784</v>
      </c>
      <c r="AG1534" s="10" t="s">
        <v>3601</v>
      </c>
      <c r="AH1534" s="11" t="s">
        <v>3602</v>
      </c>
      <c r="AI1534" s="11" t="s">
        <v>3603</v>
      </c>
      <c r="AJ1534" s="10" t="s">
        <v>3604</v>
      </c>
      <c r="AK1534" s="11" t="s">
        <v>3603</v>
      </c>
      <c r="AL1534" s="11" t="s">
        <v>168</v>
      </c>
      <c r="AM1534" s="10" t="s">
        <v>169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1.6</v>
      </c>
      <c r="AU1534" s="10" t="s">
        <v>206</v>
      </c>
      <c r="AV1534" s="16">
        <v>185000</v>
      </c>
      <c r="AW1534" s="16">
        <v>203000</v>
      </c>
      <c r="AX1534" s="16">
        <v>0</v>
      </c>
      <c r="AY1534" s="16">
        <v>0</v>
      </c>
      <c r="AZ1534" s="16">
        <v>0</v>
      </c>
      <c r="BA1534" s="17">
        <v>45292</v>
      </c>
      <c r="BB1534" s="30" t="s">
        <v>175</v>
      </c>
      <c r="BC1534" s="18">
        <v>45119</v>
      </c>
      <c r="BD1534" s="17">
        <v>45626</v>
      </c>
      <c r="BE1534" s="17">
        <v>45657</v>
      </c>
      <c r="BF1534" s="17">
        <v>45275</v>
      </c>
      <c r="BG1534" s="10">
        <v>86203557</v>
      </c>
      <c r="BH1534" s="9" t="s">
        <v>414</v>
      </c>
      <c r="BI1534" s="19">
        <v>45200</v>
      </c>
      <c r="BJ1534" s="20">
        <v>45201</v>
      </c>
      <c r="BK1534" s="16">
        <v>21000</v>
      </c>
      <c r="BL1534" s="16">
        <v>33600</v>
      </c>
      <c r="BM1534" s="9" t="s">
        <v>177</v>
      </c>
      <c r="BN1534" s="9" t="s">
        <v>436</v>
      </c>
      <c r="BO1534" s="9" t="s">
        <v>635</v>
      </c>
      <c r="BP1534" s="17">
        <v>45275</v>
      </c>
      <c r="BQ1534" s="17" t="s">
        <v>156</v>
      </c>
      <c r="BR1534" s="17" t="s">
        <v>156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 t="s">
        <v>156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45113</v>
      </c>
      <c r="CD1534" s="10" t="s">
        <v>156</v>
      </c>
      <c r="CE1534" s="17" t="s">
        <v>156</v>
      </c>
      <c r="CF1534" s="17" t="s">
        <v>156</v>
      </c>
      <c r="CG1534" s="17" t="s">
        <v>156</v>
      </c>
      <c r="CH1534" s="17">
        <v>45113</v>
      </c>
      <c r="CI1534" s="16">
        <v>21000</v>
      </c>
      <c r="CJ1534" s="10" t="s">
        <v>3605</v>
      </c>
      <c r="CK1534" s="10" t="s">
        <v>230</v>
      </c>
      <c r="CL1534" s="18" t="s">
        <v>156</v>
      </c>
      <c r="CM1534" s="17" t="s">
        <v>156</v>
      </c>
      <c r="CN1534" s="10" t="s">
        <v>156</v>
      </c>
      <c r="CO1534" s="17" t="s">
        <v>156</v>
      </c>
      <c r="CP1534" s="17" t="s">
        <v>156</v>
      </c>
      <c r="CQ1534" s="17" t="s">
        <v>156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45125</v>
      </c>
      <c r="CX1534" s="10" t="s">
        <v>193</v>
      </c>
      <c r="CY1534" s="17" t="s">
        <v>156</v>
      </c>
      <c r="CZ1534" s="17" t="s">
        <v>156</v>
      </c>
      <c r="DA1534" s="17" t="s">
        <v>156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>
        <v>45153</v>
      </c>
      <c r="DH1534" s="10" t="s">
        <v>156</v>
      </c>
      <c r="DI1534" s="17" t="s">
        <v>156</v>
      </c>
      <c r="DJ1534" s="17" t="s">
        <v>156</v>
      </c>
      <c r="DK1534" s="17" t="s">
        <v>156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48</v>
      </c>
      <c r="DQ1534" s="16">
        <v>24</v>
      </c>
      <c r="DR1534" s="11">
        <v>24</v>
      </c>
      <c r="DS1534" s="16">
        <v>48</v>
      </c>
      <c r="DT1534" s="16">
        <v>0</v>
      </c>
      <c r="DU1534" s="11" t="s">
        <v>181</v>
      </c>
      <c r="DV1534" s="11" t="s">
        <v>182</v>
      </c>
      <c r="DW1534" s="27" t="s">
        <v>156</v>
      </c>
      <c r="DX1534" s="27" t="s">
        <v>156</v>
      </c>
      <c r="DY1534" s="20" t="s">
        <v>2091</v>
      </c>
      <c r="DZ1534" s="16">
        <v>7</v>
      </c>
      <c r="EA1534" s="16">
        <v>33</v>
      </c>
      <c r="EB1534" s="27" t="s">
        <v>185</v>
      </c>
      <c r="EC1534" s="27" t="s">
        <v>185</v>
      </c>
      <c r="ED1534" s="27" t="s">
        <v>182</v>
      </c>
      <c r="EE1534" s="29">
        <v>45113.102800925924</v>
      </c>
      <c r="EF1534" s="28" t="s">
        <v>188</v>
      </c>
      <c r="EG1534" s="28" t="s">
        <v>189</v>
      </c>
      <c r="EH1534" s="28" t="s">
        <v>190</v>
      </c>
      <c r="EI1534" s="29">
        <v>45113.697951388887</v>
      </c>
      <c r="EJ1534" s="28" t="s">
        <v>948</v>
      </c>
      <c r="EK1534" s="28" t="s">
        <v>949</v>
      </c>
      <c r="EL1534" s="28" t="s">
        <v>237</v>
      </c>
      <c r="EM1534" s="45" t="s">
        <v>3713</v>
      </c>
      <c r="EN1534" s="46" t="str">
        <f t="shared" si="162"/>
        <v>344N183B</v>
      </c>
      <c r="EO1534" s="47">
        <f t="shared" si="163"/>
        <v>45235</v>
      </c>
      <c r="EP1534" s="47">
        <f t="shared" si="164"/>
        <v>45125</v>
      </c>
      <c r="EQ1534" s="48" t="str">
        <f t="shared" ca="1" si="165"/>
        <v>Y</v>
      </c>
      <c r="ER1534" s="49">
        <f t="shared" si="166"/>
        <v>110</v>
      </c>
      <c r="ES1534" s="50"/>
      <c r="ET1534" s="51">
        <f t="shared" si="167"/>
        <v>110</v>
      </c>
      <c r="EU1534" s="52">
        <f t="shared" si="168"/>
        <v>2310000</v>
      </c>
      <c r="EV1534" s="46"/>
      <c r="EW1534" s="23" t="s">
        <v>3714</v>
      </c>
    </row>
    <row r="1535" spans="1:153" ht="14.25" customHeight="1">
      <c r="A1535" s="8">
        <v>1528</v>
      </c>
      <c r="B1535" s="9" t="s">
        <v>3316</v>
      </c>
      <c r="C1535" s="10" t="s">
        <v>142</v>
      </c>
      <c r="D1535" s="10" t="s">
        <v>143</v>
      </c>
      <c r="E1535" s="10" t="s">
        <v>206</v>
      </c>
      <c r="F1535" s="9" t="s">
        <v>641</v>
      </c>
      <c r="G1535" s="10" t="s">
        <v>145</v>
      </c>
      <c r="H1535" s="9" t="s">
        <v>146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880</v>
      </c>
      <c r="S1535" s="9" t="s">
        <v>881</v>
      </c>
      <c r="T1535" s="9" t="s">
        <v>306</v>
      </c>
      <c r="U1535" s="9" t="s">
        <v>337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3590</v>
      </c>
      <c r="AA1535" s="9" t="s">
        <v>883</v>
      </c>
      <c r="AB1535" s="12" t="s">
        <v>884</v>
      </c>
      <c r="AC1535" s="10" t="s">
        <v>3591</v>
      </c>
      <c r="AD1535" s="9" t="s">
        <v>883</v>
      </c>
      <c r="AE1535" s="13" t="s">
        <v>884</v>
      </c>
      <c r="AF1535" s="14" t="s">
        <v>784</v>
      </c>
      <c r="AG1535" s="10" t="s">
        <v>3601</v>
      </c>
      <c r="AH1535" s="11" t="s">
        <v>3602</v>
      </c>
      <c r="AI1535" s="11" t="s">
        <v>3603</v>
      </c>
      <c r="AJ1535" s="10" t="s">
        <v>3604</v>
      </c>
      <c r="AK1535" s="11" t="s">
        <v>3603</v>
      </c>
      <c r="AL1535" s="11" t="s">
        <v>168</v>
      </c>
      <c r="AM1535" s="10" t="s">
        <v>169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1.6</v>
      </c>
      <c r="AU1535" s="10" t="s">
        <v>206</v>
      </c>
      <c r="AV1535" s="16">
        <v>185000</v>
      </c>
      <c r="AW1535" s="16">
        <v>203000</v>
      </c>
      <c r="AX1535" s="16">
        <v>0</v>
      </c>
      <c r="AY1535" s="16">
        <v>0</v>
      </c>
      <c r="AZ1535" s="16">
        <v>0</v>
      </c>
      <c r="BA1535" s="17">
        <v>45292</v>
      </c>
      <c r="BB1535" s="30" t="s">
        <v>175</v>
      </c>
      <c r="BC1535" s="18">
        <v>45119</v>
      </c>
      <c r="BD1535" s="17">
        <v>45626</v>
      </c>
      <c r="BE1535" s="17">
        <v>45657</v>
      </c>
      <c r="BF1535" s="17">
        <v>45275</v>
      </c>
      <c r="BG1535" s="10">
        <v>86233353</v>
      </c>
      <c r="BH1535" s="9" t="s">
        <v>319</v>
      </c>
      <c r="BI1535" s="19">
        <v>45231</v>
      </c>
      <c r="BJ1535" s="20">
        <v>45236</v>
      </c>
      <c r="BK1535" s="16">
        <v>30000</v>
      </c>
      <c r="BL1535" s="16">
        <v>48000</v>
      </c>
      <c r="BM1535" s="9" t="s">
        <v>177</v>
      </c>
      <c r="BN1535" s="9" t="s">
        <v>383</v>
      </c>
      <c r="BO1535" s="9" t="s">
        <v>156</v>
      </c>
      <c r="BP1535" s="17">
        <v>45306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 t="s">
        <v>156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 t="s">
        <v>156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 t="s">
        <v>156</v>
      </c>
      <c r="CX1535" s="10" t="s">
        <v>193</v>
      </c>
      <c r="CY1535" s="17" t="s">
        <v>156</v>
      </c>
      <c r="CZ1535" s="17" t="s">
        <v>156</v>
      </c>
      <c r="DA1535" s="17" t="s">
        <v>156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 t="s">
        <v>156</v>
      </c>
      <c r="DH1535" s="10" t="s">
        <v>156</v>
      </c>
      <c r="DI1535" s="17" t="s">
        <v>156</v>
      </c>
      <c r="DJ1535" s="17" t="s">
        <v>156</v>
      </c>
      <c r="DK1535" s="17" t="s">
        <v>156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48</v>
      </c>
      <c r="DQ1535" s="16">
        <v>24</v>
      </c>
      <c r="DR1535" s="11">
        <v>24</v>
      </c>
      <c r="DS1535" s="16">
        <v>48</v>
      </c>
      <c r="DT1535" s="16">
        <v>0</v>
      </c>
      <c r="DU1535" s="11" t="s">
        <v>181</v>
      </c>
      <c r="DV1535" s="11" t="s">
        <v>182</v>
      </c>
      <c r="DW1535" s="27" t="s">
        <v>156</v>
      </c>
      <c r="DX1535" s="27" t="s">
        <v>156</v>
      </c>
      <c r="DY1535" s="20" t="s">
        <v>3368</v>
      </c>
      <c r="DZ1535" s="16">
        <v>7</v>
      </c>
      <c r="EA1535" s="16">
        <v>33</v>
      </c>
      <c r="EB1535" s="27" t="s">
        <v>185</v>
      </c>
      <c r="EC1535" s="27" t="s">
        <v>185</v>
      </c>
      <c r="ED1535" s="27" t="s">
        <v>182</v>
      </c>
      <c r="EE1535" s="29">
        <v>45116.828101851854</v>
      </c>
      <c r="EF1535" s="28" t="s">
        <v>188</v>
      </c>
      <c r="EG1535" s="28" t="s">
        <v>189</v>
      </c>
      <c r="EH1535" s="28" t="s">
        <v>190</v>
      </c>
      <c r="EI1535" s="29">
        <v>45116.828101851854</v>
      </c>
      <c r="EJ1535" s="28" t="s">
        <v>188</v>
      </c>
      <c r="EK1535" s="28" t="s">
        <v>189</v>
      </c>
      <c r="EL1535" s="28" t="s">
        <v>190</v>
      </c>
      <c r="EM1535" s="45" t="s">
        <v>3713</v>
      </c>
      <c r="EN1535" s="46" t="str">
        <f t="shared" si="162"/>
        <v>344N183B</v>
      </c>
      <c r="EO1535" s="47">
        <f t="shared" si="163"/>
        <v>45266</v>
      </c>
      <c r="EP1535" s="47" t="str">
        <f t="shared" si="164"/>
        <v/>
      </c>
      <c r="EQ1535" s="48" t="str">
        <f t="shared" ca="1" si="165"/>
        <v>Y</v>
      </c>
      <c r="ER1535" s="49" t="str">
        <f t="shared" si="166"/>
        <v/>
      </c>
      <c r="ES1535" s="50"/>
      <c r="ET1535" s="51" t="str">
        <f t="shared" si="167"/>
        <v/>
      </c>
      <c r="EU1535" s="52" t="str">
        <f t="shared" si="168"/>
        <v/>
      </c>
      <c r="EV1535" s="46"/>
      <c r="EW1535" s="23" t="s">
        <v>3714</v>
      </c>
    </row>
    <row r="1536" spans="1:153" ht="14.25" customHeight="1">
      <c r="A1536" s="8">
        <v>1529</v>
      </c>
      <c r="B1536" s="9" t="s">
        <v>3316</v>
      </c>
      <c r="C1536" s="10" t="s">
        <v>142</v>
      </c>
      <c r="D1536" s="10" t="s">
        <v>143</v>
      </c>
      <c r="E1536" s="10" t="s">
        <v>206</v>
      </c>
      <c r="F1536" s="9" t="s">
        <v>641</v>
      </c>
      <c r="G1536" s="10" t="s">
        <v>145</v>
      </c>
      <c r="H1536" s="9" t="s">
        <v>146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880</v>
      </c>
      <c r="S1536" s="9" t="s">
        <v>881</v>
      </c>
      <c r="T1536" s="9" t="s">
        <v>306</v>
      </c>
      <c r="U1536" s="9" t="s">
        <v>337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3590</v>
      </c>
      <c r="AA1536" s="9" t="s">
        <v>883</v>
      </c>
      <c r="AB1536" s="12" t="s">
        <v>884</v>
      </c>
      <c r="AC1536" s="10" t="s">
        <v>3591</v>
      </c>
      <c r="AD1536" s="9" t="s">
        <v>883</v>
      </c>
      <c r="AE1536" s="13" t="s">
        <v>884</v>
      </c>
      <c r="AF1536" s="14" t="s">
        <v>784</v>
      </c>
      <c r="AG1536" s="10" t="s">
        <v>3601</v>
      </c>
      <c r="AH1536" s="11" t="s">
        <v>3602</v>
      </c>
      <c r="AI1536" s="11" t="s">
        <v>3603</v>
      </c>
      <c r="AJ1536" s="10" t="s">
        <v>3604</v>
      </c>
      <c r="AK1536" s="11" t="s">
        <v>3603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1.6</v>
      </c>
      <c r="AU1536" s="10" t="s">
        <v>206</v>
      </c>
      <c r="AV1536" s="16">
        <v>185000</v>
      </c>
      <c r="AW1536" s="16">
        <v>203000</v>
      </c>
      <c r="AX1536" s="16">
        <v>0</v>
      </c>
      <c r="AY1536" s="16">
        <v>0</v>
      </c>
      <c r="AZ1536" s="16">
        <v>0</v>
      </c>
      <c r="BA1536" s="17">
        <v>45292</v>
      </c>
      <c r="BB1536" s="30" t="s">
        <v>175</v>
      </c>
      <c r="BC1536" s="18">
        <v>45119</v>
      </c>
      <c r="BD1536" s="17">
        <v>45626</v>
      </c>
      <c r="BE1536" s="17">
        <v>45657</v>
      </c>
      <c r="BF1536" s="17">
        <v>45275</v>
      </c>
      <c r="BG1536" s="10">
        <v>86203559</v>
      </c>
      <c r="BH1536" s="9" t="s">
        <v>321</v>
      </c>
      <c r="BI1536" s="19">
        <v>45261</v>
      </c>
      <c r="BJ1536" s="20">
        <v>45264</v>
      </c>
      <c r="BK1536" s="16">
        <v>15000</v>
      </c>
      <c r="BL1536" s="16">
        <v>24000</v>
      </c>
      <c r="BM1536" s="9" t="s">
        <v>177</v>
      </c>
      <c r="BN1536" s="9" t="s">
        <v>383</v>
      </c>
      <c r="BO1536" s="9" t="s">
        <v>156</v>
      </c>
      <c r="BP1536" s="17">
        <v>45337</v>
      </c>
      <c r="BQ1536" s="17" t="s">
        <v>156</v>
      </c>
      <c r="BR1536" s="17" t="s">
        <v>156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 t="s">
        <v>156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 t="s">
        <v>156</v>
      </c>
      <c r="CD1536" s="10" t="s">
        <v>156</v>
      </c>
      <c r="CE1536" s="17" t="s">
        <v>156</v>
      </c>
      <c r="CF1536" s="17" t="s">
        <v>156</v>
      </c>
      <c r="CG1536" s="17" t="s">
        <v>156</v>
      </c>
      <c r="CH1536" s="17" t="s">
        <v>156</v>
      </c>
      <c r="CI1536" s="16">
        <v>0</v>
      </c>
      <c r="CJ1536" s="10" t="s">
        <v>156</v>
      </c>
      <c r="CK1536" s="10" t="s">
        <v>156</v>
      </c>
      <c r="CL1536" s="18" t="s">
        <v>156</v>
      </c>
      <c r="CM1536" s="17" t="s">
        <v>156</v>
      </c>
      <c r="CN1536" s="10" t="s">
        <v>156</v>
      </c>
      <c r="CO1536" s="17" t="s">
        <v>156</v>
      </c>
      <c r="CP1536" s="17" t="s">
        <v>156</v>
      </c>
      <c r="CQ1536" s="17" t="s">
        <v>156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 t="s">
        <v>156</v>
      </c>
      <c r="CX1536" s="10" t="s">
        <v>193</v>
      </c>
      <c r="CY1536" s="17" t="s">
        <v>156</v>
      </c>
      <c r="CZ1536" s="17" t="s">
        <v>156</v>
      </c>
      <c r="DA1536" s="17" t="s">
        <v>156</v>
      </c>
      <c r="DB1536" s="17" t="s">
        <v>156</v>
      </c>
      <c r="DC1536" s="16">
        <v>0</v>
      </c>
      <c r="DD1536" s="10" t="s">
        <v>156</v>
      </c>
      <c r="DE1536" s="10" t="s">
        <v>156</v>
      </c>
      <c r="DF1536" s="18" t="s">
        <v>156</v>
      </c>
      <c r="DG1536" s="17" t="s">
        <v>156</v>
      </c>
      <c r="DH1536" s="10" t="s">
        <v>156</v>
      </c>
      <c r="DI1536" s="17" t="s">
        <v>156</v>
      </c>
      <c r="DJ1536" s="17" t="s">
        <v>156</v>
      </c>
      <c r="DK1536" s="17" t="s">
        <v>156</v>
      </c>
      <c r="DL1536" s="17" t="s">
        <v>156</v>
      </c>
      <c r="DM1536" s="16">
        <v>0</v>
      </c>
      <c r="DN1536" s="10" t="s">
        <v>156</v>
      </c>
      <c r="DO1536" s="10" t="s">
        <v>156</v>
      </c>
      <c r="DP1536" s="16">
        <v>48</v>
      </c>
      <c r="DQ1536" s="16">
        <v>24</v>
      </c>
      <c r="DR1536" s="11">
        <v>24</v>
      </c>
      <c r="DS1536" s="16">
        <v>48</v>
      </c>
      <c r="DT1536" s="16">
        <v>0</v>
      </c>
      <c r="DU1536" s="11" t="s">
        <v>181</v>
      </c>
      <c r="DV1536" s="11" t="s">
        <v>182</v>
      </c>
      <c r="DW1536" s="27" t="s">
        <v>156</v>
      </c>
      <c r="DX1536" s="27" t="s">
        <v>156</v>
      </c>
      <c r="DY1536" s="20" t="s">
        <v>3343</v>
      </c>
      <c r="DZ1536" s="16">
        <v>7</v>
      </c>
      <c r="EA1536" s="16">
        <v>33</v>
      </c>
      <c r="EB1536" s="27" t="s">
        <v>185</v>
      </c>
      <c r="EC1536" s="27" t="s">
        <v>185</v>
      </c>
      <c r="ED1536" s="27" t="s">
        <v>182</v>
      </c>
      <c r="EE1536" s="29">
        <v>45113.102800925924</v>
      </c>
      <c r="EF1536" s="28" t="s">
        <v>188</v>
      </c>
      <c r="EG1536" s="28" t="s">
        <v>189</v>
      </c>
      <c r="EH1536" s="28" t="s">
        <v>190</v>
      </c>
      <c r="EI1536" s="29">
        <v>45113.103900462964</v>
      </c>
      <c r="EJ1536" s="28" t="s">
        <v>188</v>
      </c>
      <c r="EK1536" s="28" t="s">
        <v>189</v>
      </c>
      <c r="EL1536" s="28" t="s">
        <v>190</v>
      </c>
      <c r="EM1536" s="45" t="s">
        <v>3713</v>
      </c>
      <c r="EN1536" s="46" t="str">
        <f t="shared" si="162"/>
        <v>344N183B</v>
      </c>
      <c r="EO1536" s="47">
        <f t="shared" si="163"/>
        <v>45297</v>
      </c>
      <c r="EP1536" s="47" t="str">
        <f t="shared" si="164"/>
        <v/>
      </c>
      <c r="EQ1536" s="48" t="str">
        <f t="shared" ca="1" si="165"/>
        <v>Y</v>
      </c>
      <c r="ER1536" s="49" t="str">
        <f t="shared" si="166"/>
        <v/>
      </c>
      <c r="ES1536" s="50"/>
      <c r="ET1536" s="51" t="str">
        <f t="shared" si="167"/>
        <v/>
      </c>
      <c r="EU1536" s="52" t="str">
        <f t="shared" si="168"/>
        <v/>
      </c>
      <c r="EV1536" s="46"/>
      <c r="EW1536" s="23" t="s">
        <v>3714</v>
      </c>
    </row>
    <row r="1537" spans="1:153" ht="14.25" customHeight="1">
      <c r="A1537" s="8">
        <v>1530</v>
      </c>
      <c r="B1537" s="9" t="s">
        <v>3316</v>
      </c>
      <c r="C1537" s="10" t="s">
        <v>142</v>
      </c>
      <c r="D1537" s="10" t="s">
        <v>143</v>
      </c>
      <c r="E1537" s="10" t="s">
        <v>206</v>
      </c>
      <c r="F1537" s="9" t="s">
        <v>641</v>
      </c>
      <c r="G1537" s="10" t="s">
        <v>145</v>
      </c>
      <c r="H1537" s="9" t="s">
        <v>146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880</v>
      </c>
      <c r="S1537" s="9" t="s">
        <v>881</v>
      </c>
      <c r="T1537" s="9" t="s">
        <v>306</v>
      </c>
      <c r="U1537" s="9" t="s">
        <v>337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3590</v>
      </c>
      <c r="AA1537" s="9" t="s">
        <v>883</v>
      </c>
      <c r="AB1537" s="12" t="s">
        <v>884</v>
      </c>
      <c r="AC1537" s="10" t="s">
        <v>3591</v>
      </c>
      <c r="AD1537" s="9" t="s">
        <v>883</v>
      </c>
      <c r="AE1537" s="13" t="s">
        <v>884</v>
      </c>
      <c r="AF1537" s="14" t="s">
        <v>784</v>
      </c>
      <c r="AG1537" s="10" t="s">
        <v>3601</v>
      </c>
      <c r="AH1537" s="11" t="s">
        <v>3602</v>
      </c>
      <c r="AI1537" s="11" t="s">
        <v>3603</v>
      </c>
      <c r="AJ1537" s="10" t="s">
        <v>3604</v>
      </c>
      <c r="AK1537" s="11" t="s">
        <v>3603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1.6</v>
      </c>
      <c r="AU1537" s="10" t="s">
        <v>206</v>
      </c>
      <c r="AV1537" s="16">
        <v>185000</v>
      </c>
      <c r="AW1537" s="16">
        <v>203000</v>
      </c>
      <c r="AX1537" s="16">
        <v>0</v>
      </c>
      <c r="AY1537" s="16">
        <v>0</v>
      </c>
      <c r="AZ1537" s="16">
        <v>0</v>
      </c>
      <c r="BA1537" s="17">
        <v>45292</v>
      </c>
      <c r="BB1537" s="30" t="s">
        <v>175</v>
      </c>
      <c r="BC1537" s="18">
        <v>45119</v>
      </c>
      <c r="BD1537" s="17">
        <v>45626</v>
      </c>
      <c r="BE1537" s="17">
        <v>45657</v>
      </c>
      <c r="BF1537" s="17">
        <v>45275</v>
      </c>
      <c r="BG1537" s="10">
        <v>86203560</v>
      </c>
      <c r="BH1537" s="9" t="s">
        <v>258</v>
      </c>
      <c r="BI1537" s="19">
        <v>45292</v>
      </c>
      <c r="BJ1537" s="20">
        <v>45292</v>
      </c>
      <c r="BK1537" s="16">
        <v>15000</v>
      </c>
      <c r="BL1537" s="16">
        <v>24000</v>
      </c>
      <c r="BM1537" s="9" t="s">
        <v>177</v>
      </c>
      <c r="BN1537" s="9" t="s">
        <v>383</v>
      </c>
      <c r="BO1537" s="9" t="s">
        <v>156</v>
      </c>
      <c r="BP1537" s="17">
        <v>45366</v>
      </c>
      <c r="BQ1537" s="17" t="s">
        <v>156</v>
      </c>
      <c r="BR1537" s="17" t="s">
        <v>156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 t="s">
        <v>156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 t="s">
        <v>156</v>
      </c>
      <c r="CD1537" s="10" t="s">
        <v>156</v>
      </c>
      <c r="CE1537" s="17" t="s">
        <v>156</v>
      </c>
      <c r="CF1537" s="17" t="s">
        <v>156</v>
      </c>
      <c r="CG1537" s="17" t="s">
        <v>156</v>
      </c>
      <c r="CH1537" s="17" t="s">
        <v>156</v>
      </c>
      <c r="CI1537" s="16">
        <v>0</v>
      </c>
      <c r="CJ1537" s="10" t="s">
        <v>156</v>
      </c>
      <c r="CK1537" s="10" t="s">
        <v>156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 t="s">
        <v>156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 t="s">
        <v>156</v>
      </c>
      <c r="CX1537" s="10" t="s">
        <v>193</v>
      </c>
      <c r="CY1537" s="17" t="s">
        <v>156</v>
      </c>
      <c r="CZ1537" s="17" t="s">
        <v>156</v>
      </c>
      <c r="DA1537" s="17" t="s">
        <v>156</v>
      </c>
      <c r="DB1537" s="17" t="s">
        <v>156</v>
      </c>
      <c r="DC1537" s="16">
        <v>0</v>
      </c>
      <c r="DD1537" s="10" t="s">
        <v>156</v>
      </c>
      <c r="DE1537" s="10" t="s">
        <v>156</v>
      </c>
      <c r="DF1537" s="18" t="s">
        <v>156</v>
      </c>
      <c r="DG1537" s="17" t="s">
        <v>156</v>
      </c>
      <c r="DH1537" s="10" t="s">
        <v>156</v>
      </c>
      <c r="DI1537" s="17" t="s">
        <v>156</v>
      </c>
      <c r="DJ1537" s="17" t="s">
        <v>156</v>
      </c>
      <c r="DK1537" s="17" t="s">
        <v>156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48</v>
      </c>
      <c r="DQ1537" s="16">
        <v>24</v>
      </c>
      <c r="DR1537" s="11">
        <v>24</v>
      </c>
      <c r="DS1537" s="16">
        <v>48</v>
      </c>
      <c r="DT1537" s="16">
        <v>0</v>
      </c>
      <c r="DU1537" s="11" t="s">
        <v>181</v>
      </c>
      <c r="DV1537" s="11" t="s">
        <v>182</v>
      </c>
      <c r="DW1537" s="27" t="s">
        <v>156</v>
      </c>
      <c r="DX1537" s="27" t="s">
        <v>156</v>
      </c>
      <c r="DY1537" s="20" t="s">
        <v>3363</v>
      </c>
      <c r="DZ1537" s="16">
        <v>7</v>
      </c>
      <c r="EA1537" s="16">
        <v>33</v>
      </c>
      <c r="EB1537" s="27" t="s">
        <v>185</v>
      </c>
      <c r="EC1537" s="27" t="s">
        <v>185</v>
      </c>
      <c r="ED1537" s="27" t="s">
        <v>182</v>
      </c>
      <c r="EE1537" s="29">
        <v>45113.102800925924</v>
      </c>
      <c r="EF1537" s="28" t="s">
        <v>188</v>
      </c>
      <c r="EG1537" s="28" t="s">
        <v>189</v>
      </c>
      <c r="EH1537" s="28" t="s">
        <v>190</v>
      </c>
      <c r="EI1537" s="29">
        <v>45113.103900462964</v>
      </c>
      <c r="EJ1537" s="28" t="s">
        <v>188</v>
      </c>
      <c r="EK1537" s="28" t="s">
        <v>189</v>
      </c>
      <c r="EL1537" s="28" t="s">
        <v>190</v>
      </c>
      <c r="EM1537" s="45" t="s">
        <v>3713</v>
      </c>
      <c r="EN1537" s="46" t="str">
        <f t="shared" si="162"/>
        <v>344N183B</v>
      </c>
      <c r="EO1537" s="47">
        <f t="shared" si="163"/>
        <v>45326</v>
      </c>
      <c r="EP1537" s="47" t="str">
        <f t="shared" si="164"/>
        <v/>
      </c>
      <c r="EQ1537" s="48" t="str">
        <f t="shared" ca="1" si="165"/>
        <v>Y</v>
      </c>
      <c r="ER1537" s="49" t="str">
        <f t="shared" si="166"/>
        <v/>
      </c>
      <c r="ES1537" s="50"/>
      <c r="ET1537" s="51" t="str">
        <f t="shared" si="167"/>
        <v/>
      </c>
      <c r="EU1537" s="52" t="str">
        <f t="shared" si="168"/>
        <v/>
      </c>
      <c r="EV1537" s="46"/>
      <c r="EW1537" s="23" t="s">
        <v>3714</v>
      </c>
    </row>
    <row r="1538" spans="1:153" ht="14.25" customHeight="1">
      <c r="A1538" s="8">
        <v>1531</v>
      </c>
      <c r="B1538" s="9" t="s">
        <v>3316</v>
      </c>
      <c r="C1538" s="10" t="s">
        <v>142</v>
      </c>
      <c r="D1538" s="10" t="s">
        <v>143</v>
      </c>
      <c r="E1538" s="10" t="s">
        <v>206</v>
      </c>
      <c r="F1538" s="9" t="s">
        <v>641</v>
      </c>
      <c r="G1538" s="10" t="s">
        <v>145</v>
      </c>
      <c r="H1538" s="9" t="s">
        <v>146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880</v>
      </c>
      <c r="S1538" s="9" t="s">
        <v>881</v>
      </c>
      <c r="T1538" s="9" t="s">
        <v>306</v>
      </c>
      <c r="U1538" s="9" t="s">
        <v>337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3590</v>
      </c>
      <c r="AA1538" s="9" t="s">
        <v>883</v>
      </c>
      <c r="AB1538" s="12" t="s">
        <v>884</v>
      </c>
      <c r="AC1538" s="10" t="s">
        <v>3591</v>
      </c>
      <c r="AD1538" s="9" t="s">
        <v>883</v>
      </c>
      <c r="AE1538" s="13" t="s">
        <v>884</v>
      </c>
      <c r="AF1538" s="14" t="s">
        <v>784</v>
      </c>
      <c r="AG1538" s="10" t="s">
        <v>3601</v>
      </c>
      <c r="AH1538" s="11" t="s">
        <v>3602</v>
      </c>
      <c r="AI1538" s="11" t="s">
        <v>3603</v>
      </c>
      <c r="AJ1538" s="10" t="s">
        <v>3604</v>
      </c>
      <c r="AK1538" s="11" t="s">
        <v>3603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1.6</v>
      </c>
      <c r="AU1538" s="10" t="s">
        <v>206</v>
      </c>
      <c r="AV1538" s="16">
        <v>185000</v>
      </c>
      <c r="AW1538" s="16">
        <v>203000</v>
      </c>
      <c r="AX1538" s="16">
        <v>0</v>
      </c>
      <c r="AY1538" s="16">
        <v>0</v>
      </c>
      <c r="AZ1538" s="16">
        <v>0</v>
      </c>
      <c r="BA1538" s="17">
        <v>45292</v>
      </c>
      <c r="BB1538" s="30" t="s">
        <v>175</v>
      </c>
      <c r="BC1538" s="18">
        <v>45119</v>
      </c>
      <c r="BD1538" s="17">
        <v>45626</v>
      </c>
      <c r="BE1538" s="17">
        <v>45657</v>
      </c>
      <c r="BF1538" s="17">
        <v>45275</v>
      </c>
      <c r="BG1538" s="10">
        <v>86203561</v>
      </c>
      <c r="BH1538" s="9" t="s">
        <v>303</v>
      </c>
      <c r="BI1538" s="19">
        <v>45323</v>
      </c>
      <c r="BJ1538" s="20">
        <v>45327</v>
      </c>
      <c r="BK1538" s="16">
        <v>15000</v>
      </c>
      <c r="BL1538" s="16">
        <v>24000</v>
      </c>
      <c r="BM1538" s="9" t="s">
        <v>177</v>
      </c>
      <c r="BN1538" s="9" t="s">
        <v>470</v>
      </c>
      <c r="BO1538" s="9" t="s">
        <v>156</v>
      </c>
      <c r="BP1538" s="17">
        <v>45397</v>
      </c>
      <c r="BQ1538" s="17" t="s">
        <v>156</v>
      </c>
      <c r="BR1538" s="17" t="s">
        <v>156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 t="s">
        <v>156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 t="s">
        <v>156</v>
      </c>
      <c r="CD1538" s="10" t="s">
        <v>156</v>
      </c>
      <c r="CE1538" s="17" t="s">
        <v>156</v>
      </c>
      <c r="CF1538" s="17" t="s">
        <v>156</v>
      </c>
      <c r="CG1538" s="17" t="s">
        <v>156</v>
      </c>
      <c r="CH1538" s="17" t="s">
        <v>156</v>
      </c>
      <c r="CI1538" s="16">
        <v>0</v>
      </c>
      <c r="CJ1538" s="10" t="s">
        <v>156</v>
      </c>
      <c r="CK1538" s="10" t="s">
        <v>156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 t="s">
        <v>156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 t="s">
        <v>156</v>
      </c>
      <c r="CX1538" s="10" t="s">
        <v>193</v>
      </c>
      <c r="CY1538" s="17" t="s">
        <v>156</v>
      </c>
      <c r="CZ1538" s="17" t="s">
        <v>156</v>
      </c>
      <c r="DA1538" s="17" t="s">
        <v>156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 t="s">
        <v>156</v>
      </c>
      <c r="DH1538" s="10" t="s">
        <v>156</v>
      </c>
      <c r="DI1538" s="17" t="s">
        <v>156</v>
      </c>
      <c r="DJ1538" s="17" t="s">
        <v>156</v>
      </c>
      <c r="DK1538" s="17" t="s">
        <v>156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48</v>
      </c>
      <c r="DQ1538" s="16">
        <v>24</v>
      </c>
      <c r="DR1538" s="11">
        <v>24</v>
      </c>
      <c r="DS1538" s="16">
        <v>48</v>
      </c>
      <c r="DT1538" s="16">
        <v>0</v>
      </c>
      <c r="DU1538" s="11" t="s">
        <v>181</v>
      </c>
      <c r="DV1538" s="11" t="s">
        <v>182</v>
      </c>
      <c r="DW1538" s="27" t="s">
        <v>156</v>
      </c>
      <c r="DX1538" s="27" t="s">
        <v>156</v>
      </c>
      <c r="DY1538" s="20" t="s">
        <v>3583</v>
      </c>
      <c r="DZ1538" s="16">
        <v>7</v>
      </c>
      <c r="EA1538" s="16">
        <v>33</v>
      </c>
      <c r="EB1538" s="27" t="s">
        <v>185</v>
      </c>
      <c r="EC1538" s="27" t="s">
        <v>185</v>
      </c>
      <c r="ED1538" s="27" t="s">
        <v>182</v>
      </c>
      <c r="EE1538" s="29">
        <v>45113.102800925924</v>
      </c>
      <c r="EF1538" s="28" t="s">
        <v>188</v>
      </c>
      <c r="EG1538" s="28" t="s">
        <v>189</v>
      </c>
      <c r="EH1538" s="28" t="s">
        <v>190</v>
      </c>
      <c r="EI1538" s="29">
        <v>45113.103900462964</v>
      </c>
      <c r="EJ1538" s="28" t="s">
        <v>188</v>
      </c>
      <c r="EK1538" s="28" t="s">
        <v>189</v>
      </c>
      <c r="EL1538" s="28" t="s">
        <v>190</v>
      </c>
      <c r="EM1538" s="45" t="s">
        <v>3713</v>
      </c>
      <c r="EN1538" s="46" t="str">
        <f t="shared" si="162"/>
        <v>344N183B</v>
      </c>
      <c r="EO1538" s="47">
        <f t="shared" si="163"/>
        <v>45357</v>
      </c>
      <c r="EP1538" s="47" t="str">
        <f t="shared" si="164"/>
        <v/>
      </c>
      <c r="EQ1538" s="48" t="str">
        <f t="shared" ca="1" si="165"/>
        <v>Y</v>
      </c>
      <c r="ER1538" s="49" t="str">
        <f t="shared" si="166"/>
        <v/>
      </c>
      <c r="ES1538" s="50"/>
      <c r="ET1538" s="51" t="str">
        <f t="shared" si="167"/>
        <v/>
      </c>
      <c r="EU1538" s="52" t="str">
        <f t="shared" si="168"/>
        <v/>
      </c>
      <c r="EV1538" s="46"/>
      <c r="EW1538" s="23" t="s">
        <v>3721</v>
      </c>
    </row>
    <row r="1539" spans="1:153" ht="14.25" customHeight="1">
      <c r="A1539" s="8">
        <v>1532</v>
      </c>
      <c r="B1539" s="9" t="s">
        <v>3316</v>
      </c>
      <c r="C1539" s="10" t="s">
        <v>142</v>
      </c>
      <c r="D1539" s="10" t="s">
        <v>143</v>
      </c>
      <c r="E1539" s="10" t="s">
        <v>206</v>
      </c>
      <c r="F1539" s="9" t="s">
        <v>641</v>
      </c>
      <c r="G1539" s="10" t="s">
        <v>145</v>
      </c>
      <c r="H1539" s="9" t="s">
        <v>146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880</v>
      </c>
      <c r="S1539" s="9" t="s">
        <v>881</v>
      </c>
      <c r="T1539" s="9" t="s">
        <v>306</v>
      </c>
      <c r="U1539" s="9" t="s">
        <v>337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3590</v>
      </c>
      <c r="AA1539" s="9" t="s">
        <v>883</v>
      </c>
      <c r="AB1539" s="12" t="s">
        <v>884</v>
      </c>
      <c r="AC1539" s="10" t="s">
        <v>3591</v>
      </c>
      <c r="AD1539" s="9" t="s">
        <v>883</v>
      </c>
      <c r="AE1539" s="13" t="s">
        <v>884</v>
      </c>
      <c r="AF1539" s="14" t="s">
        <v>784</v>
      </c>
      <c r="AG1539" s="10" t="s">
        <v>3601</v>
      </c>
      <c r="AH1539" s="11" t="s">
        <v>3602</v>
      </c>
      <c r="AI1539" s="11" t="s">
        <v>3603</v>
      </c>
      <c r="AJ1539" s="10" t="s">
        <v>3604</v>
      </c>
      <c r="AK1539" s="11" t="s">
        <v>3603</v>
      </c>
      <c r="AL1539" s="11" t="s">
        <v>168</v>
      </c>
      <c r="AM1539" s="10" t="s">
        <v>169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1.6</v>
      </c>
      <c r="AU1539" s="10" t="s">
        <v>206</v>
      </c>
      <c r="AV1539" s="16">
        <v>185000</v>
      </c>
      <c r="AW1539" s="16">
        <v>203000</v>
      </c>
      <c r="AX1539" s="16">
        <v>0</v>
      </c>
      <c r="AY1539" s="16">
        <v>0</v>
      </c>
      <c r="AZ1539" s="16">
        <v>0</v>
      </c>
      <c r="BA1539" s="17">
        <v>45292</v>
      </c>
      <c r="BB1539" s="30" t="s">
        <v>175</v>
      </c>
      <c r="BC1539" s="18">
        <v>45119</v>
      </c>
      <c r="BD1539" s="17">
        <v>45626</v>
      </c>
      <c r="BE1539" s="17">
        <v>45657</v>
      </c>
      <c r="BF1539" s="17">
        <v>45275</v>
      </c>
      <c r="BG1539" s="10">
        <v>86203562</v>
      </c>
      <c r="BH1539" s="9" t="s">
        <v>247</v>
      </c>
      <c r="BI1539" s="19">
        <v>45352</v>
      </c>
      <c r="BJ1539" s="20">
        <v>45355</v>
      </c>
      <c r="BK1539" s="16">
        <v>15000</v>
      </c>
      <c r="BL1539" s="16">
        <v>24000</v>
      </c>
      <c r="BM1539" s="9" t="s">
        <v>177</v>
      </c>
      <c r="BN1539" s="9" t="s">
        <v>470</v>
      </c>
      <c r="BO1539" s="9" t="s">
        <v>156</v>
      </c>
      <c r="BP1539" s="17">
        <v>45427</v>
      </c>
      <c r="BQ1539" s="17" t="s">
        <v>156</v>
      </c>
      <c r="BR1539" s="17" t="s">
        <v>156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 t="s">
        <v>156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 t="s">
        <v>156</v>
      </c>
      <c r="CD1539" s="10" t="s">
        <v>156</v>
      </c>
      <c r="CE1539" s="17" t="s">
        <v>156</v>
      </c>
      <c r="CF1539" s="17" t="s">
        <v>156</v>
      </c>
      <c r="CG1539" s="17" t="s">
        <v>156</v>
      </c>
      <c r="CH1539" s="17" t="s">
        <v>156</v>
      </c>
      <c r="CI1539" s="16">
        <v>0</v>
      </c>
      <c r="CJ1539" s="10" t="s">
        <v>156</v>
      </c>
      <c r="CK1539" s="10" t="s">
        <v>156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 t="s">
        <v>156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 t="s">
        <v>156</v>
      </c>
      <c r="CX1539" s="10" t="s">
        <v>193</v>
      </c>
      <c r="CY1539" s="17" t="s">
        <v>156</v>
      </c>
      <c r="CZ1539" s="17" t="s">
        <v>156</v>
      </c>
      <c r="DA1539" s="17" t="s">
        <v>156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 t="s">
        <v>156</v>
      </c>
      <c r="DH1539" s="10" t="s">
        <v>156</v>
      </c>
      <c r="DI1539" s="17" t="s">
        <v>156</v>
      </c>
      <c r="DJ1539" s="17" t="s">
        <v>156</v>
      </c>
      <c r="DK1539" s="17" t="s">
        <v>156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48</v>
      </c>
      <c r="DQ1539" s="16">
        <v>24</v>
      </c>
      <c r="DR1539" s="11">
        <v>24</v>
      </c>
      <c r="DS1539" s="16">
        <v>48</v>
      </c>
      <c r="DT1539" s="16">
        <v>0</v>
      </c>
      <c r="DU1539" s="11" t="s">
        <v>181</v>
      </c>
      <c r="DV1539" s="11" t="s">
        <v>182</v>
      </c>
      <c r="DW1539" s="27" t="s">
        <v>156</v>
      </c>
      <c r="DX1539" s="27" t="s">
        <v>156</v>
      </c>
      <c r="DY1539" s="20" t="s">
        <v>3606</v>
      </c>
      <c r="DZ1539" s="16">
        <v>7</v>
      </c>
      <c r="EA1539" s="16">
        <v>33</v>
      </c>
      <c r="EB1539" s="27" t="s">
        <v>185</v>
      </c>
      <c r="EC1539" s="27" t="s">
        <v>185</v>
      </c>
      <c r="ED1539" s="27" t="s">
        <v>182</v>
      </c>
      <c r="EE1539" s="29">
        <v>45113.102800925924</v>
      </c>
      <c r="EF1539" s="28" t="s">
        <v>188</v>
      </c>
      <c r="EG1539" s="28" t="s">
        <v>189</v>
      </c>
      <c r="EH1539" s="28" t="s">
        <v>190</v>
      </c>
      <c r="EI1539" s="29">
        <v>45116.828101851854</v>
      </c>
      <c r="EJ1539" s="28" t="s">
        <v>188</v>
      </c>
      <c r="EK1539" s="28" t="s">
        <v>189</v>
      </c>
      <c r="EL1539" s="28" t="s">
        <v>190</v>
      </c>
      <c r="EM1539" s="45" t="s">
        <v>3713</v>
      </c>
      <c r="EN1539" s="46" t="str">
        <f t="shared" si="162"/>
        <v>344N183B</v>
      </c>
      <c r="EO1539" s="47">
        <f t="shared" si="163"/>
        <v>45387</v>
      </c>
      <c r="EP1539" s="47" t="str">
        <f t="shared" si="164"/>
        <v/>
      </c>
      <c r="EQ1539" s="48" t="str">
        <f t="shared" ca="1" si="165"/>
        <v>Y</v>
      </c>
      <c r="ER1539" s="49" t="str">
        <f t="shared" si="166"/>
        <v/>
      </c>
      <c r="ES1539" s="50"/>
      <c r="ET1539" s="51" t="str">
        <f t="shared" si="167"/>
        <v/>
      </c>
      <c r="EU1539" s="52" t="str">
        <f t="shared" si="168"/>
        <v/>
      </c>
      <c r="EV1539" s="46"/>
      <c r="EW1539" s="23" t="s">
        <v>3721</v>
      </c>
    </row>
    <row r="1540" spans="1:153" ht="14.25" customHeight="1">
      <c r="A1540" s="8">
        <v>1533</v>
      </c>
      <c r="B1540" s="9" t="s">
        <v>3316</v>
      </c>
      <c r="C1540" s="10" t="s">
        <v>142</v>
      </c>
      <c r="D1540" s="10" t="s">
        <v>143</v>
      </c>
      <c r="E1540" s="10" t="s">
        <v>206</v>
      </c>
      <c r="F1540" s="9" t="s">
        <v>641</v>
      </c>
      <c r="G1540" s="10" t="s">
        <v>145</v>
      </c>
      <c r="H1540" s="9" t="s">
        <v>146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880</v>
      </c>
      <c r="S1540" s="9" t="s">
        <v>881</v>
      </c>
      <c r="T1540" s="9" t="s">
        <v>306</v>
      </c>
      <c r="U1540" s="9" t="s">
        <v>337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3590</v>
      </c>
      <c r="AA1540" s="9" t="s">
        <v>883</v>
      </c>
      <c r="AB1540" s="12" t="s">
        <v>884</v>
      </c>
      <c r="AC1540" s="10" t="s">
        <v>3591</v>
      </c>
      <c r="AD1540" s="9" t="s">
        <v>883</v>
      </c>
      <c r="AE1540" s="13" t="s">
        <v>884</v>
      </c>
      <c r="AF1540" s="14" t="s">
        <v>784</v>
      </c>
      <c r="AG1540" s="10" t="s">
        <v>3601</v>
      </c>
      <c r="AH1540" s="11" t="s">
        <v>3602</v>
      </c>
      <c r="AI1540" s="11" t="s">
        <v>3603</v>
      </c>
      <c r="AJ1540" s="10" t="s">
        <v>3604</v>
      </c>
      <c r="AK1540" s="11" t="s">
        <v>3603</v>
      </c>
      <c r="AL1540" s="11" t="s">
        <v>168</v>
      </c>
      <c r="AM1540" s="10" t="s">
        <v>169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1.6</v>
      </c>
      <c r="AU1540" s="10" t="s">
        <v>206</v>
      </c>
      <c r="AV1540" s="16">
        <v>185000</v>
      </c>
      <c r="AW1540" s="16">
        <v>203000</v>
      </c>
      <c r="AX1540" s="16">
        <v>0</v>
      </c>
      <c r="AY1540" s="16">
        <v>0</v>
      </c>
      <c r="AZ1540" s="16">
        <v>0</v>
      </c>
      <c r="BA1540" s="17">
        <v>45292</v>
      </c>
      <c r="BB1540" s="30" t="s">
        <v>175</v>
      </c>
      <c r="BC1540" s="18">
        <v>45119</v>
      </c>
      <c r="BD1540" s="17">
        <v>45626</v>
      </c>
      <c r="BE1540" s="17">
        <v>45657</v>
      </c>
      <c r="BF1540" s="17">
        <v>45275</v>
      </c>
      <c r="BG1540" s="10">
        <v>86203563</v>
      </c>
      <c r="BH1540" s="9" t="s">
        <v>176</v>
      </c>
      <c r="BI1540" s="19">
        <v>45383</v>
      </c>
      <c r="BJ1540" s="20">
        <v>45383</v>
      </c>
      <c r="BK1540" s="16">
        <v>15000</v>
      </c>
      <c r="BL1540" s="16">
        <v>24000</v>
      </c>
      <c r="BM1540" s="9" t="s">
        <v>177</v>
      </c>
      <c r="BN1540" s="9" t="s">
        <v>470</v>
      </c>
      <c r="BO1540" s="9" t="s">
        <v>156</v>
      </c>
      <c r="BP1540" s="17">
        <v>45458</v>
      </c>
      <c r="BQ1540" s="17" t="s">
        <v>156</v>
      </c>
      <c r="BR1540" s="17" t="s">
        <v>156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 t="s">
        <v>156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 t="s">
        <v>156</v>
      </c>
      <c r="CD1540" s="10" t="s">
        <v>156</v>
      </c>
      <c r="CE1540" s="17" t="s">
        <v>156</v>
      </c>
      <c r="CF1540" s="17" t="s">
        <v>156</v>
      </c>
      <c r="CG1540" s="17" t="s">
        <v>156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 t="s">
        <v>156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193</v>
      </c>
      <c r="CY1540" s="17" t="s">
        <v>156</v>
      </c>
      <c r="CZ1540" s="17" t="s">
        <v>156</v>
      </c>
      <c r="DA1540" s="17" t="s">
        <v>156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 t="s">
        <v>156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48</v>
      </c>
      <c r="DQ1540" s="16">
        <v>24</v>
      </c>
      <c r="DR1540" s="11">
        <v>24</v>
      </c>
      <c r="DS1540" s="16">
        <v>48</v>
      </c>
      <c r="DT1540" s="16">
        <v>0</v>
      </c>
      <c r="DU1540" s="11" t="s">
        <v>181</v>
      </c>
      <c r="DV1540" s="11" t="s">
        <v>182</v>
      </c>
      <c r="DW1540" s="27" t="s">
        <v>156</v>
      </c>
      <c r="DX1540" s="27" t="s">
        <v>156</v>
      </c>
      <c r="DY1540" s="20" t="s">
        <v>3607</v>
      </c>
      <c r="DZ1540" s="16">
        <v>7</v>
      </c>
      <c r="EA1540" s="16">
        <v>33</v>
      </c>
      <c r="EB1540" s="27" t="s">
        <v>185</v>
      </c>
      <c r="EC1540" s="27" t="s">
        <v>185</v>
      </c>
      <c r="ED1540" s="27" t="s">
        <v>182</v>
      </c>
      <c r="EE1540" s="29">
        <v>45113.102800925924</v>
      </c>
      <c r="EF1540" s="28" t="s">
        <v>188</v>
      </c>
      <c r="EG1540" s="28" t="s">
        <v>189</v>
      </c>
      <c r="EH1540" s="28" t="s">
        <v>190</v>
      </c>
      <c r="EI1540" s="29">
        <v>45116.828101851854</v>
      </c>
      <c r="EJ1540" s="28" t="s">
        <v>188</v>
      </c>
      <c r="EK1540" s="28" t="s">
        <v>189</v>
      </c>
      <c r="EL1540" s="28" t="s">
        <v>190</v>
      </c>
      <c r="EM1540" s="45" t="s">
        <v>3713</v>
      </c>
      <c r="EN1540" s="46" t="str">
        <f t="shared" si="162"/>
        <v>344N183B</v>
      </c>
      <c r="EO1540" s="47">
        <f t="shared" si="163"/>
        <v>45418</v>
      </c>
      <c r="EP1540" s="47" t="str">
        <f t="shared" si="164"/>
        <v/>
      </c>
      <c r="EQ1540" s="48" t="str">
        <f t="shared" ca="1" si="165"/>
        <v>Y</v>
      </c>
      <c r="ER1540" s="49" t="str">
        <f t="shared" si="166"/>
        <v/>
      </c>
      <c r="ES1540" s="50"/>
      <c r="ET1540" s="51" t="str">
        <f t="shared" si="167"/>
        <v/>
      </c>
      <c r="EU1540" s="52" t="str">
        <f t="shared" si="168"/>
        <v/>
      </c>
      <c r="EV1540" s="46"/>
      <c r="EW1540" s="23" t="s">
        <v>3721</v>
      </c>
    </row>
    <row r="1541" spans="1:153" ht="14.25" customHeight="1">
      <c r="A1541" s="8">
        <v>1534</v>
      </c>
      <c r="B1541" s="9" t="s">
        <v>3316</v>
      </c>
      <c r="C1541" s="10" t="s">
        <v>142</v>
      </c>
      <c r="D1541" s="10" t="s">
        <v>143</v>
      </c>
      <c r="E1541" s="10" t="s">
        <v>206</v>
      </c>
      <c r="F1541" s="9" t="s">
        <v>641</v>
      </c>
      <c r="G1541" s="10" t="s">
        <v>145</v>
      </c>
      <c r="H1541" s="9" t="s">
        <v>146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880</v>
      </c>
      <c r="S1541" s="9" t="s">
        <v>881</v>
      </c>
      <c r="T1541" s="9" t="s">
        <v>306</v>
      </c>
      <c r="U1541" s="9" t="s">
        <v>337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3590</v>
      </c>
      <c r="AA1541" s="9" t="s">
        <v>883</v>
      </c>
      <c r="AB1541" s="12" t="s">
        <v>884</v>
      </c>
      <c r="AC1541" s="10" t="s">
        <v>3591</v>
      </c>
      <c r="AD1541" s="9" t="s">
        <v>883</v>
      </c>
      <c r="AE1541" s="13" t="s">
        <v>884</v>
      </c>
      <c r="AF1541" s="14" t="s">
        <v>784</v>
      </c>
      <c r="AG1541" s="10" t="s">
        <v>3601</v>
      </c>
      <c r="AH1541" s="11" t="s">
        <v>3602</v>
      </c>
      <c r="AI1541" s="11" t="s">
        <v>3603</v>
      </c>
      <c r="AJ1541" s="10" t="s">
        <v>3604</v>
      </c>
      <c r="AK1541" s="11" t="s">
        <v>3603</v>
      </c>
      <c r="AL1541" s="11" t="s">
        <v>168</v>
      </c>
      <c r="AM1541" s="10" t="s">
        <v>169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1.6</v>
      </c>
      <c r="AU1541" s="10" t="s">
        <v>206</v>
      </c>
      <c r="AV1541" s="16">
        <v>185000</v>
      </c>
      <c r="AW1541" s="16">
        <v>203000</v>
      </c>
      <c r="AX1541" s="16">
        <v>0</v>
      </c>
      <c r="AY1541" s="16">
        <v>0</v>
      </c>
      <c r="AZ1541" s="16">
        <v>0</v>
      </c>
      <c r="BA1541" s="17">
        <v>45292</v>
      </c>
      <c r="BB1541" s="30" t="s">
        <v>175</v>
      </c>
      <c r="BC1541" s="18">
        <v>45119</v>
      </c>
      <c r="BD1541" s="17">
        <v>45626</v>
      </c>
      <c r="BE1541" s="17">
        <v>45657</v>
      </c>
      <c r="BF1541" s="17">
        <v>45275</v>
      </c>
      <c r="BG1541" s="10">
        <v>86203564</v>
      </c>
      <c r="BH1541" s="9" t="s">
        <v>211</v>
      </c>
      <c r="BI1541" s="19">
        <v>45413</v>
      </c>
      <c r="BJ1541" s="20">
        <v>45418</v>
      </c>
      <c r="BK1541" s="16">
        <v>15000</v>
      </c>
      <c r="BL1541" s="16">
        <v>24000</v>
      </c>
      <c r="BM1541" s="9" t="s">
        <v>177</v>
      </c>
      <c r="BN1541" s="9" t="s">
        <v>470</v>
      </c>
      <c r="BO1541" s="9" t="s">
        <v>156</v>
      </c>
      <c r="BP1541" s="17">
        <v>45473</v>
      </c>
      <c r="BQ1541" s="17" t="s">
        <v>156</v>
      </c>
      <c r="BR1541" s="17" t="s">
        <v>156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 t="s">
        <v>156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 t="s">
        <v>156</v>
      </c>
      <c r="CD1541" s="10" t="s">
        <v>156</v>
      </c>
      <c r="CE1541" s="17" t="s">
        <v>156</v>
      </c>
      <c r="CF1541" s="17" t="s">
        <v>156</v>
      </c>
      <c r="CG1541" s="17" t="s">
        <v>156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 t="s">
        <v>156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 t="s">
        <v>156</v>
      </c>
      <c r="CX1541" s="10" t="s">
        <v>193</v>
      </c>
      <c r="CY1541" s="17" t="s">
        <v>156</v>
      </c>
      <c r="CZ1541" s="17" t="s">
        <v>156</v>
      </c>
      <c r="DA1541" s="17" t="s">
        <v>156</v>
      </c>
      <c r="DB1541" s="17" t="s">
        <v>156</v>
      </c>
      <c r="DC1541" s="16">
        <v>0</v>
      </c>
      <c r="DD1541" s="10" t="s">
        <v>156</v>
      </c>
      <c r="DE1541" s="10" t="s">
        <v>156</v>
      </c>
      <c r="DF1541" s="18" t="s">
        <v>156</v>
      </c>
      <c r="DG1541" s="17" t="s">
        <v>156</v>
      </c>
      <c r="DH1541" s="10" t="s">
        <v>156</v>
      </c>
      <c r="DI1541" s="17" t="s">
        <v>156</v>
      </c>
      <c r="DJ1541" s="17" t="s">
        <v>156</v>
      </c>
      <c r="DK1541" s="17" t="s">
        <v>156</v>
      </c>
      <c r="DL1541" s="17" t="s">
        <v>156</v>
      </c>
      <c r="DM1541" s="16">
        <v>0</v>
      </c>
      <c r="DN1541" s="10" t="s">
        <v>156</v>
      </c>
      <c r="DO1541" s="10" t="s">
        <v>156</v>
      </c>
      <c r="DP1541" s="16">
        <v>48</v>
      </c>
      <c r="DQ1541" s="16">
        <v>24</v>
      </c>
      <c r="DR1541" s="11">
        <v>24</v>
      </c>
      <c r="DS1541" s="16">
        <v>48</v>
      </c>
      <c r="DT1541" s="16">
        <v>0</v>
      </c>
      <c r="DU1541" s="11" t="s">
        <v>181</v>
      </c>
      <c r="DV1541" s="11" t="s">
        <v>182</v>
      </c>
      <c r="DW1541" s="27" t="s">
        <v>156</v>
      </c>
      <c r="DX1541" s="27" t="s">
        <v>156</v>
      </c>
      <c r="DY1541" s="20" t="s">
        <v>3608</v>
      </c>
      <c r="DZ1541" s="16">
        <v>7</v>
      </c>
      <c r="EA1541" s="16">
        <v>33</v>
      </c>
      <c r="EB1541" s="27" t="s">
        <v>185</v>
      </c>
      <c r="EC1541" s="27" t="s">
        <v>185</v>
      </c>
      <c r="ED1541" s="27" t="s">
        <v>182</v>
      </c>
      <c r="EE1541" s="29">
        <v>45113.102800925924</v>
      </c>
      <c r="EF1541" s="28" t="s">
        <v>188</v>
      </c>
      <c r="EG1541" s="28" t="s">
        <v>189</v>
      </c>
      <c r="EH1541" s="28" t="s">
        <v>190</v>
      </c>
      <c r="EI1541" s="29">
        <v>45113.103900462964</v>
      </c>
      <c r="EJ1541" s="28" t="s">
        <v>188</v>
      </c>
      <c r="EK1541" s="28" t="s">
        <v>189</v>
      </c>
      <c r="EL1541" s="28" t="s">
        <v>190</v>
      </c>
      <c r="EM1541" s="45" t="s">
        <v>3713</v>
      </c>
      <c r="EN1541" s="46" t="str">
        <f t="shared" si="162"/>
        <v>344N183B</v>
      </c>
      <c r="EO1541" s="47">
        <f t="shared" si="163"/>
        <v>45433</v>
      </c>
      <c r="EP1541" s="47" t="str">
        <f t="shared" si="164"/>
        <v/>
      </c>
      <c r="EQ1541" s="48" t="str">
        <f t="shared" ca="1" si="165"/>
        <v>Y</v>
      </c>
      <c r="ER1541" s="49" t="str">
        <f t="shared" si="166"/>
        <v/>
      </c>
      <c r="ES1541" s="50"/>
      <c r="ET1541" s="51" t="str">
        <f t="shared" si="167"/>
        <v/>
      </c>
      <c r="EU1541" s="52" t="str">
        <f t="shared" si="168"/>
        <v/>
      </c>
      <c r="EV1541" s="46"/>
      <c r="EW1541" s="23" t="s">
        <v>3721</v>
      </c>
    </row>
    <row r="1542" spans="1:153" ht="14.25" customHeight="1">
      <c r="A1542" s="8">
        <v>1535</v>
      </c>
      <c r="B1542" s="9" t="s">
        <v>3316</v>
      </c>
      <c r="C1542" s="10" t="s">
        <v>142</v>
      </c>
      <c r="D1542" s="10" t="s">
        <v>143</v>
      </c>
      <c r="E1542" s="10" t="s">
        <v>206</v>
      </c>
      <c r="F1542" s="9" t="s">
        <v>641</v>
      </c>
      <c r="G1542" s="10" t="s">
        <v>145</v>
      </c>
      <c r="H1542" s="9" t="s">
        <v>146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880</v>
      </c>
      <c r="S1542" s="9" t="s">
        <v>881</v>
      </c>
      <c r="T1542" s="9" t="s">
        <v>306</v>
      </c>
      <c r="U1542" s="9" t="s">
        <v>337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3590</v>
      </c>
      <c r="AA1542" s="9" t="s">
        <v>883</v>
      </c>
      <c r="AB1542" s="12" t="s">
        <v>884</v>
      </c>
      <c r="AC1542" s="10" t="s">
        <v>3591</v>
      </c>
      <c r="AD1542" s="9" t="s">
        <v>883</v>
      </c>
      <c r="AE1542" s="13" t="s">
        <v>884</v>
      </c>
      <c r="AF1542" s="14" t="s">
        <v>784</v>
      </c>
      <c r="AG1542" s="10" t="s">
        <v>3601</v>
      </c>
      <c r="AH1542" s="11" t="s">
        <v>3602</v>
      </c>
      <c r="AI1542" s="11" t="s">
        <v>3603</v>
      </c>
      <c r="AJ1542" s="10" t="s">
        <v>3604</v>
      </c>
      <c r="AK1542" s="11" t="s">
        <v>3603</v>
      </c>
      <c r="AL1542" s="11" t="s">
        <v>168</v>
      </c>
      <c r="AM1542" s="10" t="s">
        <v>169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1.6</v>
      </c>
      <c r="AU1542" s="10" t="s">
        <v>206</v>
      </c>
      <c r="AV1542" s="16">
        <v>185000</v>
      </c>
      <c r="AW1542" s="16">
        <v>203000</v>
      </c>
      <c r="AX1542" s="16">
        <v>0</v>
      </c>
      <c r="AY1542" s="16">
        <v>0</v>
      </c>
      <c r="AZ1542" s="16">
        <v>0</v>
      </c>
      <c r="BA1542" s="17">
        <v>45292</v>
      </c>
      <c r="BB1542" s="30" t="s">
        <v>175</v>
      </c>
      <c r="BC1542" s="18">
        <v>45119</v>
      </c>
      <c r="BD1542" s="17">
        <v>45626</v>
      </c>
      <c r="BE1542" s="17">
        <v>45657</v>
      </c>
      <c r="BF1542" s="17">
        <v>45275</v>
      </c>
      <c r="BG1542" s="10">
        <v>86203565</v>
      </c>
      <c r="BH1542" s="9" t="s">
        <v>201</v>
      </c>
      <c r="BI1542" s="19">
        <v>45444</v>
      </c>
      <c r="BJ1542" s="20">
        <v>45446</v>
      </c>
      <c r="BK1542" s="16">
        <v>10000</v>
      </c>
      <c r="BL1542" s="16">
        <v>16000</v>
      </c>
      <c r="BM1542" s="9" t="s">
        <v>177</v>
      </c>
      <c r="BN1542" s="9" t="s">
        <v>470</v>
      </c>
      <c r="BO1542" s="9" t="s">
        <v>156</v>
      </c>
      <c r="BP1542" s="17">
        <v>45488</v>
      </c>
      <c r="BQ1542" s="17" t="s">
        <v>156</v>
      </c>
      <c r="BR1542" s="17" t="s">
        <v>156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 t="s">
        <v>156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 t="s">
        <v>156</v>
      </c>
      <c r="CD1542" s="10" t="s">
        <v>156</v>
      </c>
      <c r="CE1542" s="17" t="s">
        <v>156</v>
      </c>
      <c r="CF1542" s="17" t="s">
        <v>156</v>
      </c>
      <c r="CG1542" s="17" t="s">
        <v>156</v>
      </c>
      <c r="CH1542" s="17" t="s">
        <v>156</v>
      </c>
      <c r="CI1542" s="16">
        <v>0</v>
      </c>
      <c r="CJ1542" s="10" t="s">
        <v>156</v>
      </c>
      <c r="CK1542" s="10" t="s">
        <v>156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 t="s">
        <v>156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 t="s">
        <v>156</v>
      </c>
      <c r="CX1542" s="10" t="s">
        <v>193</v>
      </c>
      <c r="CY1542" s="17" t="s">
        <v>156</v>
      </c>
      <c r="CZ1542" s="17" t="s">
        <v>156</v>
      </c>
      <c r="DA1542" s="17" t="s">
        <v>156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 t="s">
        <v>156</v>
      </c>
      <c r="DH1542" s="10" t="s">
        <v>156</v>
      </c>
      <c r="DI1542" s="17" t="s">
        <v>156</v>
      </c>
      <c r="DJ1542" s="17" t="s">
        <v>156</v>
      </c>
      <c r="DK1542" s="17" t="s">
        <v>156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48</v>
      </c>
      <c r="DQ1542" s="16">
        <v>24</v>
      </c>
      <c r="DR1542" s="11">
        <v>24</v>
      </c>
      <c r="DS1542" s="16">
        <v>48</v>
      </c>
      <c r="DT1542" s="16">
        <v>0</v>
      </c>
      <c r="DU1542" s="11" t="s">
        <v>181</v>
      </c>
      <c r="DV1542" s="11" t="s">
        <v>182</v>
      </c>
      <c r="DW1542" s="27" t="s">
        <v>156</v>
      </c>
      <c r="DX1542" s="27" t="s">
        <v>156</v>
      </c>
      <c r="DY1542" s="20" t="s">
        <v>156</v>
      </c>
      <c r="DZ1542" s="16">
        <v>7</v>
      </c>
      <c r="EA1542" s="16">
        <v>33</v>
      </c>
      <c r="EB1542" s="27" t="s">
        <v>185</v>
      </c>
      <c r="EC1542" s="27" t="s">
        <v>185</v>
      </c>
      <c r="ED1542" s="27" t="s">
        <v>182</v>
      </c>
      <c r="EE1542" s="29">
        <v>45113.102800925924</v>
      </c>
      <c r="EF1542" s="28" t="s">
        <v>188</v>
      </c>
      <c r="EG1542" s="28" t="s">
        <v>189</v>
      </c>
      <c r="EH1542" s="28" t="s">
        <v>190</v>
      </c>
      <c r="EI1542" s="29">
        <v>45116.828101851854</v>
      </c>
      <c r="EJ1542" s="28" t="s">
        <v>188</v>
      </c>
      <c r="EK1542" s="28" t="s">
        <v>189</v>
      </c>
      <c r="EL1542" s="28" t="s">
        <v>190</v>
      </c>
      <c r="EM1542" s="45" t="s">
        <v>3713</v>
      </c>
      <c r="EN1542" s="46" t="str">
        <f t="shared" si="162"/>
        <v>344N183B</v>
      </c>
      <c r="EO1542" s="47">
        <f t="shared" si="163"/>
        <v>45448</v>
      </c>
      <c r="EP1542" s="47" t="str">
        <f t="shared" si="164"/>
        <v/>
      </c>
      <c r="EQ1542" s="48" t="str">
        <f t="shared" ca="1" si="165"/>
        <v>Y</v>
      </c>
      <c r="ER1542" s="49" t="str">
        <f t="shared" si="166"/>
        <v/>
      </c>
      <c r="ES1542" s="50"/>
      <c r="ET1542" s="51" t="str">
        <f t="shared" si="167"/>
        <v/>
      </c>
      <c r="EU1542" s="52" t="str">
        <f t="shared" si="168"/>
        <v/>
      </c>
      <c r="EV1542" s="46"/>
      <c r="EW1542" s="23" t="s">
        <v>3721</v>
      </c>
    </row>
    <row r="1543" spans="1:153" ht="14.25" customHeight="1">
      <c r="A1543" s="8">
        <v>1536</v>
      </c>
      <c r="B1543" s="9" t="s">
        <v>3316</v>
      </c>
      <c r="C1543" s="10" t="s">
        <v>142</v>
      </c>
      <c r="D1543" s="10" t="s">
        <v>143</v>
      </c>
      <c r="E1543" s="10" t="s">
        <v>206</v>
      </c>
      <c r="F1543" s="9" t="s">
        <v>641</v>
      </c>
      <c r="G1543" s="10" t="s">
        <v>145</v>
      </c>
      <c r="H1543" s="9" t="s">
        <v>146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880</v>
      </c>
      <c r="S1543" s="9" t="s">
        <v>881</v>
      </c>
      <c r="T1543" s="9" t="s">
        <v>306</v>
      </c>
      <c r="U1543" s="9" t="s">
        <v>337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3590</v>
      </c>
      <c r="AA1543" s="9" t="s">
        <v>883</v>
      </c>
      <c r="AB1543" s="12" t="s">
        <v>884</v>
      </c>
      <c r="AC1543" s="10" t="s">
        <v>3591</v>
      </c>
      <c r="AD1543" s="9" t="s">
        <v>883</v>
      </c>
      <c r="AE1543" s="13" t="s">
        <v>884</v>
      </c>
      <c r="AF1543" s="14" t="s">
        <v>784</v>
      </c>
      <c r="AG1543" s="10" t="s">
        <v>3601</v>
      </c>
      <c r="AH1543" s="11" t="s">
        <v>3602</v>
      </c>
      <c r="AI1543" s="11" t="s">
        <v>3603</v>
      </c>
      <c r="AJ1543" s="10" t="s">
        <v>3604</v>
      </c>
      <c r="AK1543" s="11" t="s">
        <v>3603</v>
      </c>
      <c r="AL1543" s="11" t="s">
        <v>168</v>
      </c>
      <c r="AM1543" s="10" t="s">
        <v>169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1.6</v>
      </c>
      <c r="AU1543" s="10" t="s">
        <v>206</v>
      </c>
      <c r="AV1543" s="16">
        <v>185000</v>
      </c>
      <c r="AW1543" s="16">
        <v>203000</v>
      </c>
      <c r="AX1543" s="16">
        <v>0</v>
      </c>
      <c r="AY1543" s="16">
        <v>0</v>
      </c>
      <c r="AZ1543" s="16">
        <v>0</v>
      </c>
      <c r="BA1543" s="17">
        <v>45292</v>
      </c>
      <c r="BB1543" s="30" t="s">
        <v>175</v>
      </c>
      <c r="BC1543" s="18">
        <v>45119</v>
      </c>
      <c r="BD1543" s="17">
        <v>45626</v>
      </c>
      <c r="BE1543" s="17">
        <v>45657</v>
      </c>
      <c r="BF1543" s="17">
        <v>45275</v>
      </c>
      <c r="BG1543" s="10">
        <v>86248948</v>
      </c>
      <c r="BH1543" s="9" t="s">
        <v>274</v>
      </c>
      <c r="BI1543" s="19">
        <v>45444</v>
      </c>
      <c r="BJ1543" s="20">
        <v>45446</v>
      </c>
      <c r="BK1543" s="16">
        <v>1100</v>
      </c>
      <c r="BL1543" s="16">
        <v>1760</v>
      </c>
      <c r="BM1543" s="9" t="s">
        <v>177</v>
      </c>
      <c r="BN1543" s="9" t="s">
        <v>470</v>
      </c>
      <c r="BO1543" s="9" t="s">
        <v>156</v>
      </c>
      <c r="BP1543" s="17">
        <v>45492</v>
      </c>
      <c r="BQ1543" s="17" t="s">
        <v>156</v>
      </c>
      <c r="BR1543" s="17">
        <v>45492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45118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 t="s">
        <v>156</v>
      </c>
      <c r="CD1543" s="10" t="s">
        <v>156</v>
      </c>
      <c r="CE1543" s="17" t="s">
        <v>156</v>
      </c>
      <c r="CF1543" s="17" t="s">
        <v>156</v>
      </c>
      <c r="CG1543" s="17">
        <v>45118</v>
      </c>
      <c r="CH1543" s="17" t="s">
        <v>156</v>
      </c>
      <c r="CI1543" s="16">
        <v>0</v>
      </c>
      <c r="CJ1543" s="10" t="s">
        <v>156</v>
      </c>
      <c r="CK1543" s="10" t="s">
        <v>156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45118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 t="s">
        <v>156</v>
      </c>
      <c r="CX1543" s="10" t="s">
        <v>193</v>
      </c>
      <c r="CY1543" s="17" t="s">
        <v>156</v>
      </c>
      <c r="CZ1543" s="17" t="s">
        <v>156</v>
      </c>
      <c r="DA1543" s="17">
        <v>45118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 t="s">
        <v>156</v>
      </c>
      <c r="DH1543" s="10" t="s">
        <v>156</v>
      </c>
      <c r="DI1543" s="17" t="s">
        <v>156</v>
      </c>
      <c r="DJ1543" s="17" t="s">
        <v>156</v>
      </c>
      <c r="DK1543" s="17">
        <v>45118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48</v>
      </c>
      <c r="DQ1543" s="16">
        <v>24</v>
      </c>
      <c r="DR1543" s="11">
        <v>24</v>
      </c>
      <c r="DS1543" s="16">
        <v>48</v>
      </c>
      <c r="DT1543" s="16">
        <v>0</v>
      </c>
      <c r="DU1543" s="11" t="s">
        <v>182</v>
      </c>
      <c r="DV1543" s="11" t="s">
        <v>182</v>
      </c>
      <c r="DW1543" s="27" t="s">
        <v>156</v>
      </c>
      <c r="DX1543" s="27" t="s">
        <v>156</v>
      </c>
      <c r="DY1543" s="20" t="s">
        <v>3585</v>
      </c>
      <c r="DZ1543" s="16">
        <v>7</v>
      </c>
      <c r="EA1543" s="16">
        <v>33</v>
      </c>
      <c r="EB1543" s="27" t="s">
        <v>185</v>
      </c>
      <c r="EC1543" s="27" t="s">
        <v>185</v>
      </c>
      <c r="ED1543" s="27" t="s">
        <v>182</v>
      </c>
      <c r="EE1543" s="29">
        <v>45118.979675925926</v>
      </c>
      <c r="EF1543" s="28" t="s">
        <v>186</v>
      </c>
      <c r="EG1543" s="28" t="s">
        <v>156</v>
      </c>
      <c r="EH1543" s="28" t="s">
        <v>187</v>
      </c>
      <c r="EI1543" s="29">
        <v>45118.979675925926</v>
      </c>
      <c r="EJ1543" s="28" t="s">
        <v>186</v>
      </c>
      <c r="EK1543" s="28" t="s">
        <v>156</v>
      </c>
      <c r="EL1543" s="28" t="s">
        <v>187</v>
      </c>
      <c r="EM1543" s="45" t="s">
        <v>3713</v>
      </c>
      <c r="EN1543" s="46" t="str">
        <f t="shared" si="162"/>
        <v>344N183B</v>
      </c>
      <c r="EO1543" s="47">
        <f t="shared" si="163"/>
        <v>45452</v>
      </c>
      <c r="EP1543" s="47" t="str">
        <f t="shared" si="164"/>
        <v/>
      </c>
      <c r="EQ1543" s="48" t="str">
        <f t="shared" ca="1" si="165"/>
        <v>Y</v>
      </c>
      <c r="ER1543" s="49" t="str">
        <f t="shared" si="166"/>
        <v/>
      </c>
      <c r="ES1543" s="50"/>
      <c r="ET1543" s="51" t="str">
        <f t="shared" si="167"/>
        <v/>
      </c>
      <c r="EU1543" s="52" t="str">
        <f t="shared" si="168"/>
        <v/>
      </c>
      <c r="EV1543" s="46"/>
      <c r="EW1543" s="23" t="s">
        <v>3721</v>
      </c>
    </row>
    <row r="1544" spans="1:153" ht="14.25" customHeight="1">
      <c r="A1544" s="8">
        <v>1537</v>
      </c>
      <c r="B1544" s="9" t="s">
        <v>3316</v>
      </c>
      <c r="C1544" s="10" t="s">
        <v>142</v>
      </c>
      <c r="D1544" s="10" t="s">
        <v>143</v>
      </c>
      <c r="E1544" s="10" t="s">
        <v>206</v>
      </c>
      <c r="F1544" s="9" t="s">
        <v>641</v>
      </c>
      <c r="G1544" s="10" t="s">
        <v>145</v>
      </c>
      <c r="H1544" s="9" t="s">
        <v>146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880</v>
      </c>
      <c r="S1544" s="9" t="s">
        <v>881</v>
      </c>
      <c r="T1544" s="9" t="s">
        <v>306</v>
      </c>
      <c r="U1544" s="9" t="s">
        <v>337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3590</v>
      </c>
      <c r="AA1544" s="9" t="s">
        <v>883</v>
      </c>
      <c r="AB1544" s="12" t="s">
        <v>884</v>
      </c>
      <c r="AC1544" s="10" t="s">
        <v>3591</v>
      </c>
      <c r="AD1544" s="9" t="s">
        <v>883</v>
      </c>
      <c r="AE1544" s="13" t="s">
        <v>884</v>
      </c>
      <c r="AF1544" s="14" t="s">
        <v>784</v>
      </c>
      <c r="AG1544" s="10" t="s">
        <v>3601</v>
      </c>
      <c r="AH1544" s="11" t="s">
        <v>3602</v>
      </c>
      <c r="AI1544" s="11" t="s">
        <v>3603</v>
      </c>
      <c r="AJ1544" s="10" t="s">
        <v>3604</v>
      </c>
      <c r="AK1544" s="11" t="s">
        <v>3603</v>
      </c>
      <c r="AL1544" s="11" t="s">
        <v>168</v>
      </c>
      <c r="AM1544" s="10" t="s">
        <v>169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1.6</v>
      </c>
      <c r="AU1544" s="10" t="s">
        <v>206</v>
      </c>
      <c r="AV1544" s="16">
        <v>185000</v>
      </c>
      <c r="AW1544" s="16">
        <v>203000</v>
      </c>
      <c r="AX1544" s="16">
        <v>0</v>
      </c>
      <c r="AY1544" s="16">
        <v>0</v>
      </c>
      <c r="AZ1544" s="16">
        <v>0</v>
      </c>
      <c r="BA1544" s="17">
        <v>45292</v>
      </c>
      <c r="BB1544" s="30" t="s">
        <v>175</v>
      </c>
      <c r="BC1544" s="18">
        <v>45119</v>
      </c>
      <c r="BD1544" s="17">
        <v>45626</v>
      </c>
      <c r="BE1544" s="17">
        <v>45657</v>
      </c>
      <c r="BF1544" s="17">
        <v>45275</v>
      </c>
      <c r="BG1544" s="10">
        <v>86248942</v>
      </c>
      <c r="BH1544" s="9" t="s">
        <v>621</v>
      </c>
      <c r="BI1544" s="19">
        <v>45444</v>
      </c>
      <c r="BJ1544" s="20">
        <v>45460</v>
      </c>
      <c r="BK1544" s="16">
        <v>11000</v>
      </c>
      <c r="BL1544" s="16">
        <v>17600</v>
      </c>
      <c r="BM1544" s="9" t="s">
        <v>177</v>
      </c>
      <c r="BN1544" s="9" t="s">
        <v>470</v>
      </c>
      <c r="BO1544" s="9" t="s">
        <v>156</v>
      </c>
      <c r="BP1544" s="17">
        <v>45506</v>
      </c>
      <c r="BQ1544" s="17" t="s">
        <v>156</v>
      </c>
      <c r="BR1544" s="17">
        <v>45506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>
        <v>45118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 t="s">
        <v>156</v>
      </c>
      <c r="CD1544" s="10" t="s">
        <v>156</v>
      </c>
      <c r="CE1544" s="17" t="s">
        <v>156</v>
      </c>
      <c r="CF1544" s="17" t="s">
        <v>156</v>
      </c>
      <c r="CG1544" s="17">
        <v>45118</v>
      </c>
      <c r="CH1544" s="17" t="s">
        <v>156</v>
      </c>
      <c r="CI1544" s="16">
        <v>0</v>
      </c>
      <c r="CJ1544" s="10" t="s">
        <v>156</v>
      </c>
      <c r="CK1544" s="10" t="s">
        <v>156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>
        <v>45118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 t="s">
        <v>156</v>
      </c>
      <c r="CX1544" s="10" t="s">
        <v>193</v>
      </c>
      <c r="CY1544" s="17" t="s">
        <v>156</v>
      </c>
      <c r="CZ1544" s="17" t="s">
        <v>156</v>
      </c>
      <c r="DA1544" s="17">
        <v>45118</v>
      </c>
      <c r="DB1544" s="17" t="s">
        <v>156</v>
      </c>
      <c r="DC1544" s="16">
        <v>0</v>
      </c>
      <c r="DD1544" s="10" t="s">
        <v>156</v>
      </c>
      <c r="DE1544" s="10" t="s">
        <v>156</v>
      </c>
      <c r="DF1544" s="18" t="s">
        <v>156</v>
      </c>
      <c r="DG1544" s="17" t="s">
        <v>156</v>
      </c>
      <c r="DH1544" s="10" t="s">
        <v>156</v>
      </c>
      <c r="DI1544" s="17" t="s">
        <v>156</v>
      </c>
      <c r="DJ1544" s="17" t="s">
        <v>156</v>
      </c>
      <c r="DK1544" s="17">
        <v>45118</v>
      </c>
      <c r="DL1544" s="17" t="s">
        <v>156</v>
      </c>
      <c r="DM1544" s="16">
        <v>0</v>
      </c>
      <c r="DN1544" s="10" t="s">
        <v>156</v>
      </c>
      <c r="DO1544" s="10" t="s">
        <v>156</v>
      </c>
      <c r="DP1544" s="16">
        <v>48</v>
      </c>
      <c r="DQ1544" s="16">
        <v>24</v>
      </c>
      <c r="DR1544" s="11">
        <v>24</v>
      </c>
      <c r="DS1544" s="16">
        <v>48</v>
      </c>
      <c r="DT1544" s="16">
        <v>0</v>
      </c>
      <c r="DU1544" s="11" t="s">
        <v>182</v>
      </c>
      <c r="DV1544" s="11" t="s">
        <v>182</v>
      </c>
      <c r="DW1544" s="27" t="s">
        <v>156</v>
      </c>
      <c r="DX1544" s="27" t="s">
        <v>156</v>
      </c>
      <c r="DY1544" s="20" t="s">
        <v>3596</v>
      </c>
      <c r="DZ1544" s="16">
        <v>7</v>
      </c>
      <c r="EA1544" s="16">
        <v>33</v>
      </c>
      <c r="EB1544" s="27" t="s">
        <v>185</v>
      </c>
      <c r="EC1544" s="27" t="s">
        <v>185</v>
      </c>
      <c r="ED1544" s="27" t="s">
        <v>182</v>
      </c>
      <c r="EE1544" s="29">
        <v>45118.979675925926</v>
      </c>
      <c r="EF1544" s="28" t="s">
        <v>186</v>
      </c>
      <c r="EG1544" s="28" t="s">
        <v>156</v>
      </c>
      <c r="EH1544" s="28" t="s">
        <v>187</v>
      </c>
      <c r="EI1544" s="29">
        <v>45118.979675925926</v>
      </c>
      <c r="EJ1544" s="28" t="s">
        <v>186</v>
      </c>
      <c r="EK1544" s="28" t="s">
        <v>156</v>
      </c>
      <c r="EL1544" s="28" t="s">
        <v>187</v>
      </c>
      <c r="EM1544" s="45" t="s">
        <v>3713</v>
      </c>
      <c r="EN1544" s="46" t="str">
        <f t="shared" si="162"/>
        <v>344N183B</v>
      </c>
      <c r="EO1544" s="47">
        <f t="shared" si="163"/>
        <v>45466</v>
      </c>
      <c r="EP1544" s="47" t="str">
        <f t="shared" si="164"/>
        <v/>
      </c>
      <c r="EQ1544" s="48" t="str">
        <f t="shared" ca="1" si="165"/>
        <v>Y</v>
      </c>
      <c r="ER1544" s="49" t="str">
        <f t="shared" si="166"/>
        <v/>
      </c>
      <c r="ES1544" s="50"/>
      <c r="ET1544" s="51" t="str">
        <f t="shared" si="167"/>
        <v/>
      </c>
      <c r="EU1544" s="52" t="str">
        <f t="shared" si="168"/>
        <v/>
      </c>
      <c r="EV1544" s="46"/>
      <c r="EW1544" s="23" t="s">
        <v>3721</v>
      </c>
    </row>
    <row r="1545" spans="1:153" ht="14.25" customHeight="1">
      <c r="A1545" s="8">
        <v>1538</v>
      </c>
      <c r="B1545" s="9" t="s">
        <v>3316</v>
      </c>
      <c r="C1545" s="10" t="s">
        <v>142</v>
      </c>
      <c r="D1545" s="10" t="s">
        <v>143</v>
      </c>
      <c r="E1545" s="10" t="s">
        <v>206</v>
      </c>
      <c r="F1545" s="9" t="s">
        <v>641</v>
      </c>
      <c r="G1545" s="10" t="s">
        <v>145</v>
      </c>
      <c r="H1545" s="9" t="s">
        <v>146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880</v>
      </c>
      <c r="S1545" s="9" t="s">
        <v>881</v>
      </c>
      <c r="T1545" s="9" t="s">
        <v>306</v>
      </c>
      <c r="U1545" s="9" t="s">
        <v>337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3590</v>
      </c>
      <c r="AA1545" s="9" t="s">
        <v>883</v>
      </c>
      <c r="AB1545" s="12" t="s">
        <v>884</v>
      </c>
      <c r="AC1545" s="10" t="s">
        <v>3591</v>
      </c>
      <c r="AD1545" s="9" t="s">
        <v>883</v>
      </c>
      <c r="AE1545" s="13" t="s">
        <v>884</v>
      </c>
      <c r="AF1545" s="14" t="s">
        <v>784</v>
      </c>
      <c r="AG1545" s="10" t="s">
        <v>3601</v>
      </c>
      <c r="AH1545" s="11" t="s">
        <v>3602</v>
      </c>
      <c r="AI1545" s="11" t="s">
        <v>3603</v>
      </c>
      <c r="AJ1545" s="10" t="s">
        <v>3604</v>
      </c>
      <c r="AK1545" s="11" t="s">
        <v>3603</v>
      </c>
      <c r="AL1545" s="11" t="s">
        <v>168</v>
      </c>
      <c r="AM1545" s="10" t="s">
        <v>169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1.6</v>
      </c>
      <c r="AU1545" s="10" t="s">
        <v>206</v>
      </c>
      <c r="AV1545" s="16">
        <v>185000</v>
      </c>
      <c r="AW1545" s="16">
        <v>203000</v>
      </c>
      <c r="AX1545" s="16">
        <v>0</v>
      </c>
      <c r="AY1545" s="16">
        <v>0</v>
      </c>
      <c r="AZ1545" s="16">
        <v>0</v>
      </c>
      <c r="BA1545" s="17">
        <v>45292</v>
      </c>
      <c r="BB1545" s="30" t="s">
        <v>175</v>
      </c>
      <c r="BC1545" s="18">
        <v>45119</v>
      </c>
      <c r="BD1545" s="17">
        <v>45626</v>
      </c>
      <c r="BE1545" s="17">
        <v>45657</v>
      </c>
      <c r="BF1545" s="17">
        <v>45275</v>
      </c>
      <c r="BG1545" s="10">
        <v>86203566</v>
      </c>
      <c r="BH1545" s="9" t="s">
        <v>2184</v>
      </c>
      <c r="BI1545" s="19">
        <v>45474</v>
      </c>
      <c r="BJ1545" s="20">
        <v>45474</v>
      </c>
      <c r="BK1545" s="16">
        <v>15000</v>
      </c>
      <c r="BL1545" s="16">
        <v>24000</v>
      </c>
      <c r="BM1545" s="9" t="s">
        <v>177</v>
      </c>
      <c r="BN1545" s="9" t="s">
        <v>470</v>
      </c>
      <c r="BO1545" s="9" t="s">
        <v>156</v>
      </c>
      <c r="BP1545" s="17">
        <v>45520</v>
      </c>
      <c r="BQ1545" s="17" t="s">
        <v>156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 t="s">
        <v>156</v>
      </c>
      <c r="CX1545" s="10" t="s">
        <v>193</v>
      </c>
      <c r="CY1545" s="17" t="s">
        <v>156</v>
      </c>
      <c r="CZ1545" s="17" t="s">
        <v>156</v>
      </c>
      <c r="DA1545" s="17" t="s">
        <v>156</v>
      </c>
      <c r="DB1545" s="17" t="s">
        <v>156</v>
      </c>
      <c r="DC1545" s="16">
        <v>0</v>
      </c>
      <c r="DD1545" s="10" t="s">
        <v>156</v>
      </c>
      <c r="DE1545" s="10" t="s">
        <v>156</v>
      </c>
      <c r="DF1545" s="18" t="s">
        <v>156</v>
      </c>
      <c r="DG1545" s="17" t="s">
        <v>156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 t="s">
        <v>156</v>
      </c>
      <c r="DM1545" s="16">
        <v>0</v>
      </c>
      <c r="DN1545" s="10" t="s">
        <v>156</v>
      </c>
      <c r="DO1545" s="10" t="s">
        <v>156</v>
      </c>
      <c r="DP1545" s="16">
        <v>48</v>
      </c>
      <c r="DQ1545" s="16">
        <v>24</v>
      </c>
      <c r="DR1545" s="11">
        <v>24</v>
      </c>
      <c r="DS1545" s="16">
        <v>48</v>
      </c>
      <c r="DT1545" s="16">
        <v>0</v>
      </c>
      <c r="DU1545" s="11" t="s">
        <v>181</v>
      </c>
      <c r="DV1545" s="11" t="s">
        <v>182</v>
      </c>
      <c r="DW1545" s="27" t="s">
        <v>156</v>
      </c>
      <c r="DX1545" s="27" t="s">
        <v>156</v>
      </c>
      <c r="DY1545" s="20" t="s">
        <v>3597</v>
      </c>
      <c r="DZ1545" s="16">
        <v>7</v>
      </c>
      <c r="EA1545" s="16">
        <v>33</v>
      </c>
      <c r="EB1545" s="27" t="s">
        <v>185</v>
      </c>
      <c r="EC1545" s="27" t="s">
        <v>185</v>
      </c>
      <c r="ED1545" s="27" t="s">
        <v>182</v>
      </c>
      <c r="EE1545" s="29">
        <v>45113.102800925924</v>
      </c>
      <c r="EF1545" s="28" t="s">
        <v>188</v>
      </c>
      <c r="EG1545" s="28" t="s">
        <v>189</v>
      </c>
      <c r="EH1545" s="28" t="s">
        <v>190</v>
      </c>
      <c r="EI1545" s="29">
        <v>45113.103900462964</v>
      </c>
      <c r="EJ1545" s="28" t="s">
        <v>188</v>
      </c>
      <c r="EK1545" s="28" t="s">
        <v>189</v>
      </c>
      <c r="EL1545" s="28" t="s">
        <v>190</v>
      </c>
      <c r="EM1545" s="45" t="s">
        <v>3713</v>
      </c>
      <c r="EN1545" s="46" t="str">
        <f t="shared" ref="EN1545:EN1608" si="169">MID(AG1545,3,8)</f>
        <v>344N183B</v>
      </c>
      <c r="EO1545" s="47">
        <f t="shared" ref="EO1545:EO1608" si="170">BP1545-EA1545-DZ1545</f>
        <v>45480</v>
      </c>
      <c r="EP1545" s="47" t="str">
        <f t="shared" ref="EP1545:EP1608" si="171">IF(AND(CM1545="",CW1545=""),"",MIN(CM1545,CW1545))</f>
        <v/>
      </c>
      <c r="EQ1545" s="48" t="str">
        <f t="shared" ref="EQ1545:EQ1608" ca="1" si="172">IF(EP1545&gt;$EQ$3,"Y","Past")</f>
        <v>Y</v>
      </c>
      <c r="ER1545" s="49" t="str">
        <f t="shared" ref="ER1545:ER1608" si="173">IFERROR(EO1545-EP1545,"")</f>
        <v/>
      </c>
      <c r="ES1545" s="50"/>
      <c r="ET1545" s="51" t="str">
        <f t="shared" ref="ET1545:ET1608" si="174">IF(ES1545&lt;&gt;"",EO1545-ES1545,ER1545)</f>
        <v/>
      </c>
      <c r="EU1545" s="52" t="str">
        <f t="shared" ref="EU1545:EU1608" si="175">IFERROR(BK1545*ER1545,"")</f>
        <v/>
      </c>
      <c r="EV1545" s="46"/>
      <c r="EW1545" s="23" t="s">
        <v>3721</v>
      </c>
    </row>
    <row r="1546" spans="1:153" ht="14.25" hidden="1" customHeight="1">
      <c r="A1546" s="8">
        <v>1539</v>
      </c>
      <c r="B1546" s="9" t="s">
        <v>3316</v>
      </c>
      <c r="C1546" s="10" t="s">
        <v>142</v>
      </c>
      <c r="D1546" s="10" t="s">
        <v>143</v>
      </c>
      <c r="E1546" s="10" t="s">
        <v>206</v>
      </c>
      <c r="F1546" s="9" t="s">
        <v>641</v>
      </c>
      <c r="G1546" s="10" t="s">
        <v>145</v>
      </c>
      <c r="H1546" s="9" t="s">
        <v>146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880</v>
      </c>
      <c r="S1546" s="9" t="s">
        <v>881</v>
      </c>
      <c r="T1546" s="9" t="s">
        <v>306</v>
      </c>
      <c r="U1546" s="9" t="s">
        <v>337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3590</v>
      </c>
      <c r="AA1546" s="9" t="s">
        <v>883</v>
      </c>
      <c r="AB1546" s="12" t="s">
        <v>884</v>
      </c>
      <c r="AC1546" s="10" t="s">
        <v>3591</v>
      </c>
      <c r="AD1546" s="9" t="s">
        <v>883</v>
      </c>
      <c r="AE1546" s="13" t="s">
        <v>884</v>
      </c>
      <c r="AF1546" s="14" t="s">
        <v>784</v>
      </c>
      <c r="AG1546" s="10" t="s">
        <v>3601</v>
      </c>
      <c r="AH1546" s="11" t="s">
        <v>3602</v>
      </c>
      <c r="AI1546" s="11" t="s">
        <v>3603</v>
      </c>
      <c r="AJ1546" s="10" t="s">
        <v>3604</v>
      </c>
      <c r="AK1546" s="11" t="s">
        <v>3603</v>
      </c>
      <c r="AL1546" s="11" t="s">
        <v>168</v>
      </c>
      <c r="AM1546" s="10" t="s">
        <v>169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1.6</v>
      </c>
      <c r="AU1546" s="10" t="s">
        <v>206</v>
      </c>
      <c r="AV1546" s="16">
        <v>185000</v>
      </c>
      <c r="AW1546" s="16">
        <v>203000</v>
      </c>
      <c r="AX1546" s="16">
        <v>0</v>
      </c>
      <c r="AY1546" s="16">
        <v>0</v>
      </c>
      <c r="AZ1546" s="16">
        <v>0</v>
      </c>
      <c r="BA1546" s="17">
        <v>45292</v>
      </c>
      <c r="BB1546" s="30" t="s">
        <v>246</v>
      </c>
      <c r="BC1546" s="18" t="s">
        <v>156</v>
      </c>
      <c r="BD1546" s="17">
        <v>45626</v>
      </c>
      <c r="BE1546" s="17">
        <v>45657</v>
      </c>
      <c r="BF1546" s="17">
        <v>45275</v>
      </c>
      <c r="BG1546" s="10">
        <v>86248943</v>
      </c>
      <c r="BH1546" s="9" t="s">
        <v>2186</v>
      </c>
      <c r="BI1546" s="19">
        <v>45474</v>
      </c>
      <c r="BJ1546" s="20">
        <v>45474</v>
      </c>
      <c r="BK1546" s="16">
        <v>1900</v>
      </c>
      <c r="BL1546" s="16">
        <v>3040</v>
      </c>
      <c r="BM1546" s="9" t="s">
        <v>177</v>
      </c>
      <c r="BN1546" s="9" t="s">
        <v>226</v>
      </c>
      <c r="BO1546" s="9" t="s">
        <v>156</v>
      </c>
      <c r="BP1546" s="17">
        <v>45520</v>
      </c>
      <c r="BQ1546" s="17" t="s">
        <v>156</v>
      </c>
      <c r="BR1546" s="17">
        <v>45520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45118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 t="s">
        <v>156</v>
      </c>
      <c r="CD1546" s="10" t="s">
        <v>156</v>
      </c>
      <c r="CE1546" s="17" t="s">
        <v>156</v>
      </c>
      <c r="CF1546" s="17" t="s">
        <v>156</v>
      </c>
      <c r="CG1546" s="17">
        <v>45118</v>
      </c>
      <c r="CH1546" s="17" t="s">
        <v>156</v>
      </c>
      <c r="CI1546" s="16">
        <v>0</v>
      </c>
      <c r="CJ1546" s="10" t="s">
        <v>156</v>
      </c>
      <c r="CK1546" s="10" t="s">
        <v>156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45118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 t="s">
        <v>156</v>
      </c>
      <c r="CX1546" s="10" t="s">
        <v>193</v>
      </c>
      <c r="CY1546" s="17" t="s">
        <v>156</v>
      </c>
      <c r="CZ1546" s="17" t="s">
        <v>156</v>
      </c>
      <c r="DA1546" s="17">
        <v>45118</v>
      </c>
      <c r="DB1546" s="17" t="s">
        <v>156</v>
      </c>
      <c r="DC1546" s="16">
        <v>0</v>
      </c>
      <c r="DD1546" s="10" t="s">
        <v>156</v>
      </c>
      <c r="DE1546" s="10" t="s">
        <v>156</v>
      </c>
      <c r="DF1546" s="18" t="s">
        <v>156</v>
      </c>
      <c r="DG1546" s="17" t="s">
        <v>156</v>
      </c>
      <c r="DH1546" s="10" t="s">
        <v>156</v>
      </c>
      <c r="DI1546" s="17" t="s">
        <v>156</v>
      </c>
      <c r="DJ1546" s="17" t="s">
        <v>156</v>
      </c>
      <c r="DK1546" s="17">
        <v>45118</v>
      </c>
      <c r="DL1546" s="17" t="s">
        <v>156</v>
      </c>
      <c r="DM1546" s="16">
        <v>0</v>
      </c>
      <c r="DN1546" s="10" t="s">
        <v>156</v>
      </c>
      <c r="DO1546" s="10" t="s">
        <v>156</v>
      </c>
      <c r="DP1546" s="16">
        <v>48</v>
      </c>
      <c r="DQ1546" s="16">
        <v>24</v>
      </c>
      <c r="DR1546" s="11">
        <v>24</v>
      </c>
      <c r="DS1546" s="16">
        <v>48</v>
      </c>
      <c r="DT1546" s="16">
        <v>0</v>
      </c>
      <c r="DU1546" s="11" t="s">
        <v>182</v>
      </c>
      <c r="DV1546" s="11" t="s">
        <v>182</v>
      </c>
      <c r="DW1546" s="27" t="s">
        <v>156</v>
      </c>
      <c r="DX1546" s="27" t="s">
        <v>156</v>
      </c>
      <c r="DY1546" s="20" t="s">
        <v>3597</v>
      </c>
      <c r="DZ1546" s="16">
        <v>7</v>
      </c>
      <c r="EA1546" s="16">
        <v>33</v>
      </c>
      <c r="EB1546" s="27" t="s">
        <v>185</v>
      </c>
      <c r="EC1546" s="27" t="s">
        <v>185</v>
      </c>
      <c r="ED1546" s="27" t="s">
        <v>182</v>
      </c>
      <c r="EE1546" s="29">
        <v>45118.979675925926</v>
      </c>
      <c r="EF1546" s="28" t="s">
        <v>186</v>
      </c>
      <c r="EG1546" s="28" t="s">
        <v>156</v>
      </c>
      <c r="EH1546" s="28" t="s">
        <v>187</v>
      </c>
      <c r="EI1546" s="29">
        <v>45118.979675925926</v>
      </c>
      <c r="EJ1546" s="28" t="s">
        <v>186</v>
      </c>
      <c r="EK1546" s="28" t="s">
        <v>156</v>
      </c>
      <c r="EL1546" s="28" t="s">
        <v>187</v>
      </c>
      <c r="EM1546" s="45"/>
      <c r="EN1546" s="46" t="str">
        <f t="shared" si="169"/>
        <v>344N183B</v>
      </c>
      <c r="EO1546" s="47">
        <f t="shared" si="170"/>
        <v>45480</v>
      </c>
      <c r="EP1546" s="47" t="str">
        <f t="shared" si="171"/>
        <v/>
      </c>
      <c r="EQ1546" s="48" t="str">
        <f t="shared" ca="1" si="172"/>
        <v>Y</v>
      </c>
      <c r="ER1546" s="49" t="str">
        <f t="shared" si="173"/>
        <v/>
      </c>
      <c r="ES1546" s="50"/>
      <c r="ET1546" s="51" t="str">
        <f t="shared" si="174"/>
        <v/>
      </c>
      <c r="EU1546" s="52" t="str">
        <f t="shared" si="175"/>
        <v/>
      </c>
      <c r="EV1546" s="46"/>
      <c r="EW1546" s="23" t="s">
        <v>3717</v>
      </c>
    </row>
    <row r="1547" spans="1:153" ht="14.25" customHeight="1">
      <c r="A1547" s="8">
        <v>1540</v>
      </c>
      <c r="B1547" s="9" t="s">
        <v>3316</v>
      </c>
      <c r="C1547" s="10" t="s">
        <v>142</v>
      </c>
      <c r="D1547" s="10" t="s">
        <v>143</v>
      </c>
      <c r="E1547" s="10" t="s">
        <v>206</v>
      </c>
      <c r="F1547" s="9" t="s">
        <v>641</v>
      </c>
      <c r="G1547" s="10" t="s">
        <v>145</v>
      </c>
      <c r="H1547" s="9" t="s">
        <v>146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880</v>
      </c>
      <c r="S1547" s="9" t="s">
        <v>881</v>
      </c>
      <c r="T1547" s="9" t="s">
        <v>306</v>
      </c>
      <c r="U1547" s="9" t="s">
        <v>337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3590</v>
      </c>
      <c r="AA1547" s="9" t="s">
        <v>883</v>
      </c>
      <c r="AB1547" s="12" t="s">
        <v>884</v>
      </c>
      <c r="AC1547" s="10" t="s">
        <v>3591</v>
      </c>
      <c r="AD1547" s="9" t="s">
        <v>883</v>
      </c>
      <c r="AE1547" s="13" t="s">
        <v>884</v>
      </c>
      <c r="AF1547" s="14" t="s">
        <v>784</v>
      </c>
      <c r="AG1547" s="10" t="s">
        <v>3601</v>
      </c>
      <c r="AH1547" s="11" t="s">
        <v>3602</v>
      </c>
      <c r="AI1547" s="11" t="s">
        <v>3603</v>
      </c>
      <c r="AJ1547" s="10" t="s">
        <v>3604</v>
      </c>
      <c r="AK1547" s="11" t="s">
        <v>3603</v>
      </c>
      <c r="AL1547" s="11" t="s">
        <v>168</v>
      </c>
      <c r="AM1547" s="10" t="s">
        <v>169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1.6</v>
      </c>
      <c r="AU1547" s="10" t="s">
        <v>206</v>
      </c>
      <c r="AV1547" s="16">
        <v>185000</v>
      </c>
      <c r="AW1547" s="16">
        <v>203000</v>
      </c>
      <c r="AX1547" s="16">
        <v>0</v>
      </c>
      <c r="AY1547" s="16">
        <v>0</v>
      </c>
      <c r="AZ1547" s="16">
        <v>0</v>
      </c>
      <c r="BA1547" s="17">
        <v>45292</v>
      </c>
      <c r="BB1547" s="30" t="s">
        <v>175</v>
      </c>
      <c r="BC1547" s="18">
        <v>45119</v>
      </c>
      <c r="BD1547" s="17">
        <v>45626</v>
      </c>
      <c r="BE1547" s="17">
        <v>45657</v>
      </c>
      <c r="BF1547" s="17">
        <v>45275</v>
      </c>
      <c r="BG1547" s="10">
        <v>86248944</v>
      </c>
      <c r="BH1547" s="9" t="s">
        <v>3609</v>
      </c>
      <c r="BI1547" s="19">
        <v>45474</v>
      </c>
      <c r="BJ1547" s="20">
        <v>45474</v>
      </c>
      <c r="BK1547" s="16">
        <v>7100</v>
      </c>
      <c r="BL1547" s="16">
        <v>11360</v>
      </c>
      <c r="BM1547" s="9" t="s">
        <v>177</v>
      </c>
      <c r="BN1547" s="9" t="s">
        <v>470</v>
      </c>
      <c r="BO1547" s="9" t="s">
        <v>156</v>
      </c>
      <c r="BP1547" s="17">
        <v>45520</v>
      </c>
      <c r="BQ1547" s="17" t="s">
        <v>156</v>
      </c>
      <c r="BR1547" s="17">
        <v>45520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45118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 t="s">
        <v>156</v>
      </c>
      <c r="CD1547" s="10" t="s">
        <v>156</v>
      </c>
      <c r="CE1547" s="17" t="s">
        <v>156</v>
      </c>
      <c r="CF1547" s="17" t="s">
        <v>156</v>
      </c>
      <c r="CG1547" s="17">
        <v>45118</v>
      </c>
      <c r="CH1547" s="17" t="s">
        <v>156</v>
      </c>
      <c r="CI1547" s="16">
        <v>0</v>
      </c>
      <c r="CJ1547" s="10" t="s">
        <v>156</v>
      </c>
      <c r="CK1547" s="10" t="s">
        <v>156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45118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 t="s">
        <v>156</v>
      </c>
      <c r="CX1547" s="10" t="s">
        <v>193</v>
      </c>
      <c r="CY1547" s="17" t="s">
        <v>156</v>
      </c>
      <c r="CZ1547" s="17" t="s">
        <v>156</v>
      </c>
      <c r="DA1547" s="17">
        <v>45118</v>
      </c>
      <c r="DB1547" s="17" t="s">
        <v>156</v>
      </c>
      <c r="DC1547" s="16">
        <v>0</v>
      </c>
      <c r="DD1547" s="10" t="s">
        <v>156</v>
      </c>
      <c r="DE1547" s="10" t="s">
        <v>156</v>
      </c>
      <c r="DF1547" s="18" t="s">
        <v>156</v>
      </c>
      <c r="DG1547" s="17" t="s">
        <v>156</v>
      </c>
      <c r="DH1547" s="10" t="s">
        <v>156</v>
      </c>
      <c r="DI1547" s="17" t="s">
        <v>156</v>
      </c>
      <c r="DJ1547" s="17" t="s">
        <v>156</v>
      </c>
      <c r="DK1547" s="17">
        <v>45118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48</v>
      </c>
      <c r="DQ1547" s="16">
        <v>24</v>
      </c>
      <c r="DR1547" s="11">
        <v>24</v>
      </c>
      <c r="DS1547" s="16">
        <v>48</v>
      </c>
      <c r="DT1547" s="16">
        <v>0</v>
      </c>
      <c r="DU1547" s="11" t="s">
        <v>182</v>
      </c>
      <c r="DV1547" s="11" t="s">
        <v>182</v>
      </c>
      <c r="DW1547" s="27" t="s">
        <v>156</v>
      </c>
      <c r="DX1547" s="27" t="s">
        <v>156</v>
      </c>
      <c r="DY1547" s="20" t="s">
        <v>3597</v>
      </c>
      <c r="DZ1547" s="16">
        <v>7</v>
      </c>
      <c r="EA1547" s="16">
        <v>33</v>
      </c>
      <c r="EB1547" s="27" t="s">
        <v>185</v>
      </c>
      <c r="EC1547" s="27" t="s">
        <v>185</v>
      </c>
      <c r="ED1547" s="27" t="s">
        <v>182</v>
      </c>
      <c r="EE1547" s="29">
        <v>45118.979675925926</v>
      </c>
      <c r="EF1547" s="28" t="s">
        <v>186</v>
      </c>
      <c r="EG1547" s="28" t="s">
        <v>156</v>
      </c>
      <c r="EH1547" s="28" t="s">
        <v>187</v>
      </c>
      <c r="EI1547" s="29">
        <v>45118.979675925926</v>
      </c>
      <c r="EJ1547" s="28" t="s">
        <v>186</v>
      </c>
      <c r="EK1547" s="28" t="s">
        <v>156</v>
      </c>
      <c r="EL1547" s="28" t="s">
        <v>187</v>
      </c>
      <c r="EM1547" s="45" t="s">
        <v>3713</v>
      </c>
      <c r="EN1547" s="46" t="str">
        <f t="shared" si="169"/>
        <v>344N183B</v>
      </c>
      <c r="EO1547" s="47">
        <f t="shared" si="170"/>
        <v>45480</v>
      </c>
      <c r="EP1547" s="47" t="str">
        <f t="shared" si="171"/>
        <v/>
      </c>
      <c r="EQ1547" s="48" t="str">
        <f t="shared" ca="1" si="172"/>
        <v>Y</v>
      </c>
      <c r="ER1547" s="49" t="str">
        <f t="shared" si="173"/>
        <v/>
      </c>
      <c r="ES1547" s="50"/>
      <c r="ET1547" s="51" t="str">
        <f t="shared" si="174"/>
        <v/>
      </c>
      <c r="EU1547" s="52" t="str">
        <f t="shared" si="175"/>
        <v/>
      </c>
      <c r="EV1547" s="46"/>
      <c r="EW1547" s="23" t="s">
        <v>3721</v>
      </c>
    </row>
    <row r="1548" spans="1:153" ht="14.25" hidden="1" customHeight="1">
      <c r="A1548" s="8">
        <v>1541</v>
      </c>
      <c r="B1548" s="9" t="s">
        <v>3316</v>
      </c>
      <c r="C1548" s="10" t="s">
        <v>142</v>
      </c>
      <c r="D1548" s="10" t="s">
        <v>143</v>
      </c>
      <c r="E1548" s="10" t="s">
        <v>206</v>
      </c>
      <c r="F1548" s="9" t="s">
        <v>641</v>
      </c>
      <c r="G1548" s="10" t="s">
        <v>145</v>
      </c>
      <c r="H1548" s="9" t="s">
        <v>146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880</v>
      </c>
      <c r="S1548" s="9" t="s">
        <v>881</v>
      </c>
      <c r="T1548" s="9" t="s">
        <v>306</v>
      </c>
      <c r="U1548" s="9" t="s">
        <v>337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3590</v>
      </c>
      <c r="AA1548" s="9" t="s">
        <v>883</v>
      </c>
      <c r="AB1548" s="12" t="s">
        <v>884</v>
      </c>
      <c r="AC1548" s="10" t="s">
        <v>3591</v>
      </c>
      <c r="AD1548" s="9" t="s">
        <v>883</v>
      </c>
      <c r="AE1548" s="13" t="s">
        <v>884</v>
      </c>
      <c r="AF1548" s="14" t="s">
        <v>784</v>
      </c>
      <c r="AG1548" s="10" t="s">
        <v>3601</v>
      </c>
      <c r="AH1548" s="11" t="s">
        <v>3602</v>
      </c>
      <c r="AI1548" s="11" t="s">
        <v>3603</v>
      </c>
      <c r="AJ1548" s="10" t="s">
        <v>3604</v>
      </c>
      <c r="AK1548" s="11" t="s">
        <v>3603</v>
      </c>
      <c r="AL1548" s="11" t="s">
        <v>168</v>
      </c>
      <c r="AM1548" s="10" t="s">
        <v>169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1.6</v>
      </c>
      <c r="AU1548" s="10" t="s">
        <v>206</v>
      </c>
      <c r="AV1548" s="16">
        <v>185000</v>
      </c>
      <c r="AW1548" s="16">
        <v>203000</v>
      </c>
      <c r="AX1548" s="16">
        <v>0</v>
      </c>
      <c r="AY1548" s="16">
        <v>0</v>
      </c>
      <c r="AZ1548" s="16">
        <v>0</v>
      </c>
      <c r="BA1548" s="17">
        <v>45292</v>
      </c>
      <c r="BB1548" s="30" t="s">
        <v>246</v>
      </c>
      <c r="BC1548" s="18" t="s">
        <v>156</v>
      </c>
      <c r="BD1548" s="17">
        <v>45626</v>
      </c>
      <c r="BE1548" s="17">
        <v>45657</v>
      </c>
      <c r="BF1548" s="17">
        <v>45275</v>
      </c>
      <c r="BG1548" s="10">
        <v>86248945</v>
      </c>
      <c r="BH1548" s="9" t="s">
        <v>908</v>
      </c>
      <c r="BI1548" s="19">
        <v>45474</v>
      </c>
      <c r="BJ1548" s="20">
        <v>45488</v>
      </c>
      <c r="BK1548" s="16">
        <v>7800</v>
      </c>
      <c r="BL1548" s="16">
        <v>12480</v>
      </c>
      <c r="BM1548" s="9" t="s">
        <v>177</v>
      </c>
      <c r="BN1548" s="9" t="s">
        <v>226</v>
      </c>
      <c r="BO1548" s="9" t="s">
        <v>156</v>
      </c>
      <c r="BP1548" s="17">
        <v>45534</v>
      </c>
      <c r="BQ1548" s="17" t="s">
        <v>156</v>
      </c>
      <c r="BR1548" s="17">
        <v>45534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45118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 t="s">
        <v>156</v>
      </c>
      <c r="CD1548" s="10" t="s">
        <v>156</v>
      </c>
      <c r="CE1548" s="17" t="s">
        <v>156</v>
      </c>
      <c r="CF1548" s="17" t="s">
        <v>156</v>
      </c>
      <c r="CG1548" s="17">
        <v>45118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45118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 t="s">
        <v>156</v>
      </c>
      <c r="CX1548" s="10" t="s">
        <v>193</v>
      </c>
      <c r="CY1548" s="17" t="s">
        <v>156</v>
      </c>
      <c r="CZ1548" s="17" t="s">
        <v>156</v>
      </c>
      <c r="DA1548" s="17">
        <v>45118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 t="s">
        <v>156</v>
      </c>
      <c r="DH1548" s="10" t="s">
        <v>156</v>
      </c>
      <c r="DI1548" s="17" t="s">
        <v>156</v>
      </c>
      <c r="DJ1548" s="17" t="s">
        <v>156</v>
      </c>
      <c r="DK1548" s="17">
        <v>45118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48</v>
      </c>
      <c r="DQ1548" s="16">
        <v>24</v>
      </c>
      <c r="DR1548" s="11">
        <v>24</v>
      </c>
      <c r="DS1548" s="16">
        <v>48</v>
      </c>
      <c r="DT1548" s="16">
        <v>0</v>
      </c>
      <c r="DU1548" s="11" t="s">
        <v>182</v>
      </c>
      <c r="DV1548" s="11" t="s">
        <v>182</v>
      </c>
      <c r="DW1548" s="27" t="s">
        <v>156</v>
      </c>
      <c r="DX1548" s="27" t="s">
        <v>156</v>
      </c>
      <c r="DY1548" s="20" t="s">
        <v>3598</v>
      </c>
      <c r="DZ1548" s="16">
        <v>7</v>
      </c>
      <c r="EA1548" s="16">
        <v>33</v>
      </c>
      <c r="EB1548" s="27" t="s">
        <v>185</v>
      </c>
      <c r="EC1548" s="27" t="s">
        <v>185</v>
      </c>
      <c r="ED1548" s="27" t="s">
        <v>182</v>
      </c>
      <c r="EE1548" s="29">
        <v>45118.979675925926</v>
      </c>
      <c r="EF1548" s="28" t="s">
        <v>186</v>
      </c>
      <c r="EG1548" s="28" t="s">
        <v>156</v>
      </c>
      <c r="EH1548" s="28" t="s">
        <v>187</v>
      </c>
      <c r="EI1548" s="29">
        <v>45118.979675925926</v>
      </c>
      <c r="EJ1548" s="28" t="s">
        <v>186</v>
      </c>
      <c r="EK1548" s="28" t="s">
        <v>156</v>
      </c>
      <c r="EL1548" s="28" t="s">
        <v>187</v>
      </c>
      <c r="EM1548" s="45"/>
      <c r="EN1548" s="46" t="str">
        <f t="shared" si="169"/>
        <v>344N183B</v>
      </c>
      <c r="EO1548" s="47">
        <f t="shared" si="170"/>
        <v>45494</v>
      </c>
      <c r="EP1548" s="47" t="str">
        <f t="shared" si="171"/>
        <v/>
      </c>
      <c r="EQ1548" s="48" t="str">
        <f t="shared" ca="1" si="172"/>
        <v>Y</v>
      </c>
      <c r="ER1548" s="49" t="str">
        <f t="shared" si="173"/>
        <v/>
      </c>
      <c r="ES1548" s="50"/>
      <c r="ET1548" s="51" t="str">
        <f t="shared" si="174"/>
        <v/>
      </c>
      <c r="EU1548" s="52" t="str">
        <f t="shared" si="175"/>
        <v/>
      </c>
      <c r="EV1548" s="46"/>
      <c r="EW1548" s="23" t="s">
        <v>3717</v>
      </c>
    </row>
    <row r="1549" spans="1:153" ht="14.25" hidden="1" customHeight="1">
      <c r="A1549" s="8">
        <v>1542</v>
      </c>
      <c r="B1549" s="9" t="s">
        <v>3316</v>
      </c>
      <c r="C1549" s="10" t="s">
        <v>142</v>
      </c>
      <c r="D1549" s="10" t="s">
        <v>143</v>
      </c>
      <c r="E1549" s="10" t="s">
        <v>206</v>
      </c>
      <c r="F1549" s="9" t="s">
        <v>641</v>
      </c>
      <c r="G1549" s="10" t="s">
        <v>145</v>
      </c>
      <c r="H1549" s="9" t="s">
        <v>146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880</v>
      </c>
      <c r="S1549" s="9" t="s">
        <v>881</v>
      </c>
      <c r="T1549" s="9" t="s">
        <v>306</v>
      </c>
      <c r="U1549" s="9" t="s">
        <v>337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3590</v>
      </c>
      <c r="AA1549" s="9" t="s">
        <v>883</v>
      </c>
      <c r="AB1549" s="12" t="s">
        <v>884</v>
      </c>
      <c r="AC1549" s="10" t="s">
        <v>3591</v>
      </c>
      <c r="AD1549" s="9" t="s">
        <v>883</v>
      </c>
      <c r="AE1549" s="13" t="s">
        <v>884</v>
      </c>
      <c r="AF1549" s="14" t="s">
        <v>784</v>
      </c>
      <c r="AG1549" s="10" t="s">
        <v>3601</v>
      </c>
      <c r="AH1549" s="11" t="s">
        <v>3602</v>
      </c>
      <c r="AI1549" s="11" t="s">
        <v>3603</v>
      </c>
      <c r="AJ1549" s="10" t="s">
        <v>3604</v>
      </c>
      <c r="AK1549" s="11" t="s">
        <v>3603</v>
      </c>
      <c r="AL1549" s="11" t="s">
        <v>168</v>
      </c>
      <c r="AM1549" s="10" t="s">
        <v>169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1.6</v>
      </c>
      <c r="AU1549" s="10" t="s">
        <v>206</v>
      </c>
      <c r="AV1549" s="16">
        <v>185000</v>
      </c>
      <c r="AW1549" s="16">
        <v>203000</v>
      </c>
      <c r="AX1549" s="16">
        <v>0</v>
      </c>
      <c r="AY1549" s="16">
        <v>0</v>
      </c>
      <c r="AZ1549" s="16">
        <v>0</v>
      </c>
      <c r="BA1549" s="17">
        <v>45292</v>
      </c>
      <c r="BB1549" s="30" t="s">
        <v>246</v>
      </c>
      <c r="BC1549" s="18" t="s">
        <v>156</v>
      </c>
      <c r="BD1549" s="17">
        <v>45626</v>
      </c>
      <c r="BE1549" s="17">
        <v>45657</v>
      </c>
      <c r="BF1549" s="17">
        <v>45275</v>
      </c>
      <c r="BG1549" s="10">
        <v>86248946</v>
      </c>
      <c r="BH1549" s="9" t="s">
        <v>910</v>
      </c>
      <c r="BI1549" s="19">
        <v>45474</v>
      </c>
      <c r="BJ1549" s="20">
        <v>45502</v>
      </c>
      <c r="BK1549" s="16">
        <v>6500</v>
      </c>
      <c r="BL1549" s="16">
        <v>10400</v>
      </c>
      <c r="BM1549" s="9" t="s">
        <v>177</v>
      </c>
      <c r="BN1549" s="9" t="s">
        <v>226</v>
      </c>
      <c r="BO1549" s="9" t="s">
        <v>156</v>
      </c>
      <c r="BP1549" s="17">
        <v>45548</v>
      </c>
      <c r="BQ1549" s="17" t="s">
        <v>156</v>
      </c>
      <c r="BR1549" s="17">
        <v>45548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45118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 t="s">
        <v>156</v>
      </c>
      <c r="CD1549" s="10" t="s">
        <v>156</v>
      </c>
      <c r="CE1549" s="17" t="s">
        <v>156</v>
      </c>
      <c r="CF1549" s="17" t="s">
        <v>156</v>
      </c>
      <c r="CG1549" s="17">
        <v>45118</v>
      </c>
      <c r="CH1549" s="17" t="s">
        <v>156</v>
      </c>
      <c r="CI1549" s="16">
        <v>0</v>
      </c>
      <c r="CJ1549" s="10" t="s">
        <v>156</v>
      </c>
      <c r="CK1549" s="10" t="s">
        <v>156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45118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 t="s">
        <v>156</v>
      </c>
      <c r="CX1549" s="10" t="s">
        <v>193</v>
      </c>
      <c r="CY1549" s="17" t="s">
        <v>156</v>
      </c>
      <c r="CZ1549" s="17" t="s">
        <v>156</v>
      </c>
      <c r="DA1549" s="17">
        <v>45118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 t="s">
        <v>156</v>
      </c>
      <c r="DH1549" s="10" t="s">
        <v>156</v>
      </c>
      <c r="DI1549" s="17" t="s">
        <v>156</v>
      </c>
      <c r="DJ1549" s="17" t="s">
        <v>156</v>
      </c>
      <c r="DK1549" s="17">
        <v>45118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48</v>
      </c>
      <c r="DQ1549" s="16">
        <v>24</v>
      </c>
      <c r="DR1549" s="11">
        <v>24</v>
      </c>
      <c r="DS1549" s="16">
        <v>48</v>
      </c>
      <c r="DT1549" s="16">
        <v>0</v>
      </c>
      <c r="DU1549" s="11" t="s">
        <v>182</v>
      </c>
      <c r="DV1549" s="11" t="s">
        <v>182</v>
      </c>
      <c r="DW1549" s="27" t="s">
        <v>156</v>
      </c>
      <c r="DX1549" s="27" t="s">
        <v>156</v>
      </c>
      <c r="DY1549" s="20" t="s">
        <v>3599</v>
      </c>
      <c r="DZ1549" s="16">
        <v>7</v>
      </c>
      <c r="EA1549" s="16">
        <v>33</v>
      </c>
      <c r="EB1549" s="27" t="s">
        <v>185</v>
      </c>
      <c r="EC1549" s="27" t="s">
        <v>185</v>
      </c>
      <c r="ED1549" s="27" t="s">
        <v>182</v>
      </c>
      <c r="EE1549" s="29">
        <v>45118.979675925926</v>
      </c>
      <c r="EF1549" s="28" t="s">
        <v>186</v>
      </c>
      <c r="EG1549" s="28" t="s">
        <v>156</v>
      </c>
      <c r="EH1549" s="28" t="s">
        <v>187</v>
      </c>
      <c r="EI1549" s="29">
        <v>45118.979675925926</v>
      </c>
      <c r="EJ1549" s="28" t="s">
        <v>186</v>
      </c>
      <c r="EK1549" s="28" t="s">
        <v>156</v>
      </c>
      <c r="EL1549" s="28" t="s">
        <v>187</v>
      </c>
      <c r="EM1549" s="45"/>
      <c r="EN1549" s="46" t="str">
        <f t="shared" si="169"/>
        <v>344N183B</v>
      </c>
      <c r="EO1549" s="47">
        <f t="shared" si="170"/>
        <v>45508</v>
      </c>
      <c r="EP1549" s="47" t="str">
        <f t="shared" si="171"/>
        <v/>
      </c>
      <c r="EQ1549" s="48" t="str">
        <f t="shared" ca="1" si="172"/>
        <v>Y</v>
      </c>
      <c r="ER1549" s="49" t="str">
        <f t="shared" si="173"/>
        <v/>
      </c>
      <c r="ES1549" s="50"/>
      <c r="ET1549" s="51" t="str">
        <f t="shared" si="174"/>
        <v/>
      </c>
      <c r="EU1549" s="52" t="str">
        <f t="shared" si="175"/>
        <v/>
      </c>
      <c r="EV1549" s="46"/>
      <c r="EW1549" s="23" t="s">
        <v>3717</v>
      </c>
    </row>
    <row r="1550" spans="1:153" ht="14.25" hidden="1" customHeight="1">
      <c r="A1550" s="8">
        <v>1543</v>
      </c>
      <c r="B1550" s="9" t="s">
        <v>3316</v>
      </c>
      <c r="C1550" s="10" t="s">
        <v>142</v>
      </c>
      <c r="D1550" s="10" t="s">
        <v>143</v>
      </c>
      <c r="E1550" s="10" t="s">
        <v>206</v>
      </c>
      <c r="F1550" s="9" t="s">
        <v>641</v>
      </c>
      <c r="G1550" s="10" t="s">
        <v>145</v>
      </c>
      <c r="H1550" s="9" t="s">
        <v>146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880</v>
      </c>
      <c r="S1550" s="9" t="s">
        <v>881</v>
      </c>
      <c r="T1550" s="9" t="s">
        <v>306</v>
      </c>
      <c r="U1550" s="9" t="s">
        <v>337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3590</v>
      </c>
      <c r="AA1550" s="9" t="s">
        <v>883</v>
      </c>
      <c r="AB1550" s="12" t="s">
        <v>884</v>
      </c>
      <c r="AC1550" s="10" t="s">
        <v>3591</v>
      </c>
      <c r="AD1550" s="9" t="s">
        <v>883</v>
      </c>
      <c r="AE1550" s="13" t="s">
        <v>884</v>
      </c>
      <c r="AF1550" s="14" t="s">
        <v>784</v>
      </c>
      <c r="AG1550" s="10" t="s">
        <v>3601</v>
      </c>
      <c r="AH1550" s="11" t="s">
        <v>3602</v>
      </c>
      <c r="AI1550" s="11" t="s">
        <v>3603</v>
      </c>
      <c r="AJ1550" s="10" t="s">
        <v>3604</v>
      </c>
      <c r="AK1550" s="11" t="s">
        <v>3603</v>
      </c>
      <c r="AL1550" s="11" t="s">
        <v>168</v>
      </c>
      <c r="AM1550" s="10" t="s">
        <v>169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1.6</v>
      </c>
      <c r="AU1550" s="10" t="s">
        <v>206</v>
      </c>
      <c r="AV1550" s="16">
        <v>185000</v>
      </c>
      <c r="AW1550" s="16">
        <v>203000</v>
      </c>
      <c r="AX1550" s="16">
        <v>0</v>
      </c>
      <c r="AY1550" s="16">
        <v>0</v>
      </c>
      <c r="AZ1550" s="16">
        <v>0</v>
      </c>
      <c r="BA1550" s="17">
        <v>45292</v>
      </c>
      <c r="BB1550" s="30" t="s">
        <v>246</v>
      </c>
      <c r="BC1550" s="18" t="s">
        <v>156</v>
      </c>
      <c r="BD1550" s="17">
        <v>45626</v>
      </c>
      <c r="BE1550" s="17">
        <v>45657</v>
      </c>
      <c r="BF1550" s="17">
        <v>45275</v>
      </c>
      <c r="BG1550" s="10">
        <v>86248947</v>
      </c>
      <c r="BH1550" s="9" t="s">
        <v>915</v>
      </c>
      <c r="BI1550" s="19">
        <v>45505</v>
      </c>
      <c r="BJ1550" s="20">
        <v>45516</v>
      </c>
      <c r="BK1550" s="16">
        <v>1800</v>
      </c>
      <c r="BL1550" s="16">
        <v>2880</v>
      </c>
      <c r="BM1550" s="9" t="s">
        <v>177</v>
      </c>
      <c r="BN1550" s="9" t="s">
        <v>226</v>
      </c>
      <c r="BO1550" s="9" t="s">
        <v>156</v>
      </c>
      <c r="BP1550" s="17">
        <v>45562</v>
      </c>
      <c r="BQ1550" s="17" t="s">
        <v>156</v>
      </c>
      <c r="BR1550" s="17">
        <v>45562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>
        <v>45118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 t="s">
        <v>156</v>
      </c>
      <c r="CD1550" s="10" t="s">
        <v>156</v>
      </c>
      <c r="CE1550" s="17" t="s">
        <v>156</v>
      </c>
      <c r="CF1550" s="17" t="s">
        <v>156</v>
      </c>
      <c r="CG1550" s="17">
        <v>45118</v>
      </c>
      <c r="CH1550" s="17" t="s">
        <v>156</v>
      </c>
      <c r="CI1550" s="16">
        <v>0</v>
      </c>
      <c r="CJ1550" s="10" t="s">
        <v>156</v>
      </c>
      <c r="CK1550" s="10" t="s">
        <v>156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>
        <v>45118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193</v>
      </c>
      <c r="CY1550" s="17" t="s">
        <v>156</v>
      </c>
      <c r="CZ1550" s="17" t="s">
        <v>156</v>
      </c>
      <c r="DA1550" s="17">
        <v>45118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>
        <v>45118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48</v>
      </c>
      <c r="DQ1550" s="16">
        <v>24</v>
      </c>
      <c r="DR1550" s="11">
        <v>24</v>
      </c>
      <c r="DS1550" s="16">
        <v>48</v>
      </c>
      <c r="DT1550" s="16">
        <v>0</v>
      </c>
      <c r="DU1550" s="11" t="s">
        <v>182</v>
      </c>
      <c r="DV1550" s="11" t="s">
        <v>182</v>
      </c>
      <c r="DW1550" s="27" t="s">
        <v>156</v>
      </c>
      <c r="DX1550" s="27" t="s">
        <v>156</v>
      </c>
      <c r="DY1550" s="20" t="s">
        <v>3600</v>
      </c>
      <c r="DZ1550" s="16">
        <v>7</v>
      </c>
      <c r="EA1550" s="16">
        <v>33</v>
      </c>
      <c r="EB1550" s="27" t="s">
        <v>185</v>
      </c>
      <c r="EC1550" s="27" t="s">
        <v>185</v>
      </c>
      <c r="ED1550" s="27" t="s">
        <v>182</v>
      </c>
      <c r="EE1550" s="29">
        <v>45118.979675925926</v>
      </c>
      <c r="EF1550" s="28" t="s">
        <v>186</v>
      </c>
      <c r="EG1550" s="28" t="s">
        <v>156</v>
      </c>
      <c r="EH1550" s="28" t="s">
        <v>187</v>
      </c>
      <c r="EI1550" s="29">
        <v>45118.979675925926</v>
      </c>
      <c r="EJ1550" s="28" t="s">
        <v>186</v>
      </c>
      <c r="EK1550" s="28" t="s">
        <v>156</v>
      </c>
      <c r="EL1550" s="28" t="s">
        <v>187</v>
      </c>
      <c r="EM1550" s="45"/>
      <c r="EN1550" s="46" t="str">
        <f t="shared" si="169"/>
        <v>344N183B</v>
      </c>
      <c r="EO1550" s="47">
        <f t="shared" si="170"/>
        <v>45522</v>
      </c>
      <c r="EP1550" s="47" t="str">
        <f t="shared" si="171"/>
        <v/>
      </c>
      <c r="EQ1550" s="48" t="str">
        <f t="shared" ca="1" si="172"/>
        <v>Y</v>
      </c>
      <c r="ER1550" s="49" t="str">
        <f t="shared" si="173"/>
        <v/>
      </c>
      <c r="ES1550" s="50"/>
      <c r="ET1550" s="51" t="str">
        <f t="shared" si="174"/>
        <v/>
      </c>
      <c r="EU1550" s="52" t="str">
        <f t="shared" si="175"/>
        <v/>
      </c>
      <c r="EV1550" s="46"/>
      <c r="EW1550" s="23" t="s">
        <v>3717</v>
      </c>
    </row>
    <row r="1551" spans="1:153" ht="14.25" customHeight="1">
      <c r="A1551" s="8">
        <v>1544</v>
      </c>
      <c r="B1551" s="9" t="s">
        <v>3316</v>
      </c>
      <c r="C1551" s="10" t="s">
        <v>142</v>
      </c>
      <c r="D1551" s="10" t="s">
        <v>143</v>
      </c>
      <c r="E1551" s="10" t="s">
        <v>206</v>
      </c>
      <c r="F1551" s="9" t="s">
        <v>641</v>
      </c>
      <c r="G1551" s="10" t="s">
        <v>1025</v>
      </c>
      <c r="H1551" s="9" t="s">
        <v>1026</v>
      </c>
      <c r="I1551" s="9" t="s">
        <v>1027</v>
      </c>
      <c r="J1551" s="9" t="s">
        <v>1028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675</v>
      </c>
      <c r="S1551" s="9" t="s">
        <v>676</v>
      </c>
      <c r="T1551" s="9" t="s">
        <v>306</v>
      </c>
      <c r="U1551" s="9" t="s">
        <v>337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3569</v>
      </c>
      <c r="AA1551" s="9" t="s">
        <v>836</v>
      </c>
      <c r="AB1551" s="12" t="s">
        <v>3570</v>
      </c>
      <c r="AC1551" s="10" t="s">
        <v>3571</v>
      </c>
      <c r="AD1551" s="9" t="s">
        <v>3572</v>
      </c>
      <c r="AE1551" s="13" t="s">
        <v>3573</v>
      </c>
      <c r="AF1551" s="14" t="s">
        <v>784</v>
      </c>
      <c r="AG1551" s="10" t="s">
        <v>3610</v>
      </c>
      <c r="AH1551" s="11" t="s">
        <v>684</v>
      </c>
      <c r="AI1551" s="11" t="s">
        <v>685</v>
      </c>
      <c r="AJ1551" s="10" t="s">
        <v>686</v>
      </c>
      <c r="AK1551" s="11" t="s">
        <v>685</v>
      </c>
      <c r="AL1551" s="11" t="s">
        <v>168</v>
      </c>
      <c r="AM1551" s="10" t="s">
        <v>169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1.6</v>
      </c>
      <c r="AU1551" s="10" t="s">
        <v>142</v>
      </c>
      <c r="AV1551" s="16">
        <v>19000</v>
      </c>
      <c r="AW1551" s="16">
        <v>19000</v>
      </c>
      <c r="AX1551" s="16">
        <v>0</v>
      </c>
      <c r="AY1551" s="16">
        <v>0</v>
      </c>
      <c r="AZ1551" s="16">
        <v>0</v>
      </c>
      <c r="BA1551" s="17">
        <v>45245</v>
      </c>
      <c r="BB1551" s="30" t="s">
        <v>175</v>
      </c>
      <c r="BC1551" s="18">
        <v>45119</v>
      </c>
      <c r="BD1551" s="17">
        <v>45626</v>
      </c>
      <c r="BE1551" s="17">
        <v>45657</v>
      </c>
      <c r="BF1551" s="17">
        <v>45245</v>
      </c>
      <c r="BG1551" s="10">
        <v>85901415</v>
      </c>
      <c r="BH1551" s="9" t="s">
        <v>414</v>
      </c>
      <c r="BI1551" s="19">
        <v>45170</v>
      </c>
      <c r="BJ1551" s="20">
        <v>45173</v>
      </c>
      <c r="BK1551" s="16">
        <v>19010</v>
      </c>
      <c r="BL1551" s="16">
        <v>30416</v>
      </c>
      <c r="BM1551" s="9" t="s">
        <v>177</v>
      </c>
      <c r="BN1551" s="9" t="s">
        <v>436</v>
      </c>
      <c r="BO1551" s="9" t="s">
        <v>635</v>
      </c>
      <c r="BP1551" s="17">
        <v>45245</v>
      </c>
      <c r="BQ1551" s="17" t="s">
        <v>156</v>
      </c>
      <c r="BR1551" s="17" t="s">
        <v>156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 t="s">
        <v>156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>
        <v>45097</v>
      </c>
      <c r="CD1551" s="10" t="s">
        <v>156</v>
      </c>
      <c r="CE1551" s="17" t="s">
        <v>156</v>
      </c>
      <c r="CF1551" s="17" t="s">
        <v>156</v>
      </c>
      <c r="CG1551" s="17" t="s">
        <v>156</v>
      </c>
      <c r="CH1551" s="17">
        <v>45104</v>
      </c>
      <c r="CI1551" s="16">
        <v>19010</v>
      </c>
      <c r="CJ1551" s="10" t="s">
        <v>3611</v>
      </c>
      <c r="CK1551" s="10" t="s">
        <v>230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>
        <v>45118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 t="s">
        <v>156</v>
      </c>
      <c r="CX1551" s="10" t="s">
        <v>193</v>
      </c>
      <c r="CY1551" s="17" t="s">
        <v>156</v>
      </c>
      <c r="CZ1551" s="17" t="s">
        <v>156</v>
      </c>
      <c r="DA1551" s="17">
        <v>45118</v>
      </c>
      <c r="DB1551" s="17" t="s">
        <v>156</v>
      </c>
      <c r="DC1551" s="16">
        <v>0</v>
      </c>
      <c r="DD1551" s="10" t="s">
        <v>156</v>
      </c>
      <c r="DE1551" s="10" t="s">
        <v>156</v>
      </c>
      <c r="DF1551" s="18" t="s">
        <v>156</v>
      </c>
      <c r="DG1551" s="17" t="s">
        <v>156</v>
      </c>
      <c r="DH1551" s="10" t="s">
        <v>156</v>
      </c>
      <c r="DI1551" s="17" t="s">
        <v>156</v>
      </c>
      <c r="DJ1551" s="17" t="s">
        <v>156</v>
      </c>
      <c r="DK1551" s="17">
        <v>45118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32</v>
      </c>
      <c r="DQ1551" s="16">
        <v>16</v>
      </c>
      <c r="DR1551" s="11">
        <v>16</v>
      </c>
      <c r="DS1551" s="16">
        <v>48</v>
      </c>
      <c r="DT1551" s="16">
        <v>0</v>
      </c>
      <c r="DU1551" s="11" t="s">
        <v>181</v>
      </c>
      <c r="DV1551" s="11" t="s">
        <v>182</v>
      </c>
      <c r="DW1551" s="27" t="s">
        <v>156</v>
      </c>
      <c r="DX1551" s="27" t="s">
        <v>156</v>
      </c>
      <c r="DY1551" s="20" t="s">
        <v>2373</v>
      </c>
      <c r="DZ1551" s="16">
        <v>7</v>
      </c>
      <c r="EA1551" s="16">
        <v>12</v>
      </c>
      <c r="EB1551" s="27" t="s">
        <v>185</v>
      </c>
      <c r="EC1551" s="27" t="s">
        <v>185</v>
      </c>
      <c r="ED1551" s="27" t="s">
        <v>182</v>
      </c>
      <c r="EE1551" s="29">
        <v>45089.677939814814</v>
      </c>
      <c r="EF1551" s="28" t="s">
        <v>1129</v>
      </c>
      <c r="EG1551" s="28" t="s">
        <v>1130</v>
      </c>
      <c r="EH1551" s="28" t="s">
        <v>190</v>
      </c>
      <c r="EI1551" s="29">
        <v>45104.629571759258</v>
      </c>
      <c r="EJ1551" s="28" t="s">
        <v>1045</v>
      </c>
      <c r="EK1551" s="28" t="s">
        <v>1046</v>
      </c>
      <c r="EL1551" s="28" t="s">
        <v>237</v>
      </c>
      <c r="EM1551" s="45" t="s">
        <v>3713</v>
      </c>
      <c r="EN1551" s="46" t="str">
        <f t="shared" si="169"/>
        <v>344N293A</v>
      </c>
      <c r="EO1551" s="47">
        <f t="shared" si="170"/>
        <v>45226</v>
      </c>
      <c r="EP1551" s="47" t="str">
        <f t="shared" si="171"/>
        <v/>
      </c>
      <c r="EQ1551" s="48" t="str">
        <f t="shared" ca="1" si="172"/>
        <v>Y</v>
      </c>
      <c r="ER1551" s="49" t="str">
        <f t="shared" si="173"/>
        <v/>
      </c>
      <c r="ES1551" s="50"/>
      <c r="ET1551" s="51" t="str">
        <f t="shared" si="174"/>
        <v/>
      </c>
      <c r="EU1551" s="52" t="str">
        <f t="shared" si="175"/>
        <v/>
      </c>
      <c r="EV1551" s="46"/>
      <c r="EW1551" s="23" t="s">
        <v>3714</v>
      </c>
    </row>
    <row r="1552" spans="1:153" ht="14.25" customHeight="1">
      <c r="A1552" s="8">
        <v>1545</v>
      </c>
      <c r="B1552" s="9" t="s">
        <v>3316</v>
      </c>
      <c r="C1552" s="10" t="s">
        <v>142</v>
      </c>
      <c r="D1552" s="10" t="s">
        <v>143</v>
      </c>
      <c r="E1552" s="10" t="s">
        <v>206</v>
      </c>
      <c r="F1552" s="9" t="s">
        <v>641</v>
      </c>
      <c r="G1552" s="10" t="s">
        <v>1025</v>
      </c>
      <c r="H1552" s="9" t="s">
        <v>1026</v>
      </c>
      <c r="I1552" s="9" t="s">
        <v>1027</v>
      </c>
      <c r="J1552" s="9" t="s">
        <v>1028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675</v>
      </c>
      <c r="S1552" s="9" t="s">
        <v>676</v>
      </c>
      <c r="T1552" s="9" t="s">
        <v>306</v>
      </c>
      <c r="U1552" s="9" t="s">
        <v>337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3569</v>
      </c>
      <c r="AA1552" s="9" t="s">
        <v>836</v>
      </c>
      <c r="AB1552" s="12" t="s">
        <v>3570</v>
      </c>
      <c r="AC1552" s="10" t="s">
        <v>3571</v>
      </c>
      <c r="AD1552" s="9" t="s">
        <v>3572</v>
      </c>
      <c r="AE1552" s="13" t="s">
        <v>3573</v>
      </c>
      <c r="AF1552" s="14" t="s">
        <v>784</v>
      </c>
      <c r="AG1552" s="10" t="s">
        <v>3610</v>
      </c>
      <c r="AH1552" s="11" t="s">
        <v>684</v>
      </c>
      <c r="AI1552" s="11" t="s">
        <v>685</v>
      </c>
      <c r="AJ1552" s="10" t="s">
        <v>686</v>
      </c>
      <c r="AK1552" s="11" t="s">
        <v>685</v>
      </c>
      <c r="AL1552" s="11" t="s">
        <v>168</v>
      </c>
      <c r="AM1552" s="10" t="s">
        <v>169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1.6</v>
      </c>
      <c r="AU1552" s="10" t="s">
        <v>142</v>
      </c>
      <c r="AV1552" s="16">
        <v>19000</v>
      </c>
      <c r="AW1552" s="16">
        <v>19000</v>
      </c>
      <c r="AX1552" s="16">
        <v>0</v>
      </c>
      <c r="AY1552" s="16">
        <v>0</v>
      </c>
      <c r="AZ1552" s="16">
        <v>0</v>
      </c>
      <c r="BA1552" s="17">
        <v>45245</v>
      </c>
      <c r="BB1552" s="30" t="s">
        <v>175</v>
      </c>
      <c r="BC1552" s="18">
        <v>45119</v>
      </c>
      <c r="BD1552" s="17">
        <v>45626</v>
      </c>
      <c r="BE1552" s="17">
        <v>45657</v>
      </c>
      <c r="BF1552" s="17">
        <v>45245</v>
      </c>
      <c r="BG1552" s="10">
        <v>86121230</v>
      </c>
      <c r="BH1552" s="9" t="s">
        <v>319</v>
      </c>
      <c r="BI1552" s="19">
        <v>45231</v>
      </c>
      <c r="BJ1552" s="20">
        <v>45236</v>
      </c>
      <c r="BK1552" s="16">
        <v>9200</v>
      </c>
      <c r="BL1552" s="16">
        <v>14720</v>
      </c>
      <c r="BM1552" s="9" t="s">
        <v>177</v>
      </c>
      <c r="BN1552" s="9" t="s">
        <v>436</v>
      </c>
      <c r="BO1552" s="9" t="s">
        <v>156</v>
      </c>
      <c r="BP1552" s="17">
        <v>45279</v>
      </c>
      <c r="BQ1552" s="17" t="s">
        <v>156</v>
      </c>
      <c r="BR1552" s="17">
        <v>45279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45104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>
        <v>45118</v>
      </c>
      <c r="CD1552" s="10" t="s">
        <v>156</v>
      </c>
      <c r="CE1552" s="17">
        <v>45118</v>
      </c>
      <c r="CF1552" s="17" t="s">
        <v>156</v>
      </c>
      <c r="CG1552" s="17">
        <v>45104</v>
      </c>
      <c r="CH1552" s="17">
        <v>45118</v>
      </c>
      <c r="CI1552" s="16">
        <v>9200</v>
      </c>
      <c r="CJ1552" s="10" t="s">
        <v>3612</v>
      </c>
      <c r="CK1552" s="10" t="s">
        <v>661</v>
      </c>
      <c r="CL1552" s="18" t="s">
        <v>156</v>
      </c>
      <c r="CM1552" s="17">
        <v>45153</v>
      </c>
      <c r="CN1552" s="10" t="s">
        <v>156</v>
      </c>
      <c r="CO1552" s="17">
        <v>45153</v>
      </c>
      <c r="CP1552" s="17" t="s">
        <v>156</v>
      </c>
      <c r="CQ1552" s="17">
        <v>45104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>
        <v>45153</v>
      </c>
      <c r="CX1552" s="10" t="s">
        <v>193</v>
      </c>
      <c r="CY1552" s="17">
        <v>45153</v>
      </c>
      <c r="CZ1552" s="17" t="s">
        <v>156</v>
      </c>
      <c r="DA1552" s="17">
        <v>45104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>
        <v>45216</v>
      </c>
      <c r="DH1552" s="10" t="s">
        <v>156</v>
      </c>
      <c r="DI1552" s="17">
        <v>45216</v>
      </c>
      <c r="DJ1552" s="17" t="s">
        <v>156</v>
      </c>
      <c r="DK1552" s="17">
        <v>45104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32</v>
      </c>
      <c r="DQ1552" s="16">
        <v>16</v>
      </c>
      <c r="DR1552" s="11">
        <v>16</v>
      </c>
      <c r="DS1552" s="16">
        <v>48</v>
      </c>
      <c r="DT1552" s="16">
        <v>0</v>
      </c>
      <c r="DU1552" s="11" t="s">
        <v>181</v>
      </c>
      <c r="DV1552" s="11" t="s">
        <v>182</v>
      </c>
      <c r="DW1552" s="27" t="s">
        <v>156</v>
      </c>
      <c r="DX1552" s="27" t="s">
        <v>156</v>
      </c>
      <c r="DY1552" s="20" t="s">
        <v>3256</v>
      </c>
      <c r="DZ1552" s="16">
        <v>7</v>
      </c>
      <c r="EA1552" s="16">
        <v>12</v>
      </c>
      <c r="EB1552" s="27" t="s">
        <v>185</v>
      </c>
      <c r="EC1552" s="27" t="s">
        <v>185</v>
      </c>
      <c r="ED1552" s="27" t="s">
        <v>182</v>
      </c>
      <c r="EE1552" s="29">
        <v>45105.008946759262</v>
      </c>
      <c r="EF1552" s="28" t="s">
        <v>186</v>
      </c>
      <c r="EG1552" s="28" t="s">
        <v>156</v>
      </c>
      <c r="EH1552" s="28" t="s">
        <v>187</v>
      </c>
      <c r="EI1552" s="29">
        <v>45118.577615740738</v>
      </c>
      <c r="EJ1552" s="28" t="s">
        <v>1037</v>
      </c>
      <c r="EK1552" s="28" t="s">
        <v>1038</v>
      </c>
      <c r="EL1552" s="28" t="s">
        <v>237</v>
      </c>
      <c r="EM1552" s="45" t="s">
        <v>3713</v>
      </c>
      <c r="EN1552" s="46" t="str">
        <f t="shared" si="169"/>
        <v>344N293A</v>
      </c>
      <c r="EO1552" s="47">
        <f t="shared" si="170"/>
        <v>45260</v>
      </c>
      <c r="EP1552" s="47">
        <f t="shared" si="171"/>
        <v>45153</v>
      </c>
      <c r="EQ1552" s="48" t="str">
        <f t="shared" ca="1" si="172"/>
        <v>Y</v>
      </c>
      <c r="ER1552" s="49">
        <f t="shared" si="173"/>
        <v>107</v>
      </c>
      <c r="ES1552" s="50"/>
      <c r="ET1552" s="51">
        <f t="shared" si="174"/>
        <v>107</v>
      </c>
      <c r="EU1552" s="52">
        <f t="shared" si="175"/>
        <v>984400</v>
      </c>
      <c r="EV1552" s="46"/>
      <c r="EW1552" s="23" t="s">
        <v>3714</v>
      </c>
    </row>
    <row r="1553" spans="1:153" ht="14.25" hidden="1" customHeight="1">
      <c r="A1553" s="8">
        <v>1546</v>
      </c>
      <c r="B1553" s="9" t="s">
        <v>3316</v>
      </c>
      <c r="C1553" s="10" t="s">
        <v>142</v>
      </c>
      <c r="D1553" s="10" t="s">
        <v>143</v>
      </c>
      <c r="E1553" s="10" t="s">
        <v>206</v>
      </c>
      <c r="F1553" s="9" t="s">
        <v>641</v>
      </c>
      <c r="G1553" s="10" t="s">
        <v>1209</v>
      </c>
      <c r="H1553" s="9" t="s">
        <v>1210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675</v>
      </c>
      <c r="S1553" s="9" t="s">
        <v>676</v>
      </c>
      <c r="T1553" s="9" t="s">
        <v>306</v>
      </c>
      <c r="U1553" s="9" t="s">
        <v>337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3569</v>
      </c>
      <c r="AA1553" s="9" t="s">
        <v>836</v>
      </c>
      <c r="AB1553" s="12" t="s">
        <v>3570</v>
      </c>
      <c r="AC1553" s="10" t="s">
        <v>3571</v>
      </c>
      <c r="AD1553" s="9" t="s">
        <v>3572</v>
      </c>
      <c r="AE1553" s="13" t="s">
        <v>3573</v>
      </c>
      <c r="AF1553" s="14" t="s">
        <v>1211</v>
      </c>
      <c r="AG1553" s="10" t="s">
        <v>3613</v>
      </c>
      <c r="AH1553" s="11" t="s">
        <v>684</v>
      </c>
      <c r="AI1553" s="11" t="s">
        <v>685</v>
      </c>
      <c r="AJ1553" s="10" t="s">
        <v>686</v>
      </c>
      <c r="AK1553" s="11" t="s">
        <v>685</v>
      </c>
      <c r="AL1553" s="11" t="s">
        <v>168</v>
      </c>
      <c r="AM1553" s="10" t="s">
        <v>169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1.6</v>
      </c>
      <c r="AU1553" s="10" t="s">
        <v>142</v>
      </c>
      <c r="AV1553" s="16">
        <v>30000</v>
      </c>
      <c r="AW1553" s="16">
        <v>30000</v>
      </c>
      <c r="AX1553" s="16">
        <v>0</v>
      </c>
      <c r="AY1553" s="16">
        <v>0</v>
      </c>
      <c r="AZ1553" s="16">
        <v>0</v>
      </c>
      <c r="BA1553" s="17">
        <v>45275</v>
      </c>
      <c r="BB1553" s="30" t="s">
        <v>175</v>
      </c>
      <c r="BC1553" s="18" t="s">
        <v>156</v>
      </c>
      <c r="BD1553" s="17">
        <v>45473</v>
      </c>
      <c r="BE1553" s="17">
        <v>45535</v>
      </c>
      <c r="BF1553" s="17">
        <v>45245</v>
      </c>
      <c r="BG1553" s="10">
        <v>85901414</v>
      </c>
      <c r="BH1553" s="9" t="s">
        <v>414</v>
      </c>
      <c r="BI1553" s="19">
        <v>45170</v>
      </c>
      <c r="BJ1553" s="20">
        <v>45173</v>
      </c>
      <c r="BK1553" s="16">
        <v>0</v>
      </c>
      <c r="BL1553" s="16">
        <v>0</v>
      </c>
      <c r="BM1553" s="9" t="s">
        <v>177</v>
      </c>
      <c r="BN1553" s="9" t="s">
        <v>178</v>
      </c>
      <c r="BO1553" s="9" t="s">
        <v>635</v>
      </c>
      <c r="BP1553" s="17">
        <v>45245</v>
      </c>
      <c r="BQ1553" s="17" t="s">
        <v>156</v>
      </c>
      <c r="BR1553" s="17" t="s">
        <v>156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 t="s">
        <v>156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>
        <v>45097</v>
      </c>
      <c r="CD1553" s="10" t="s">
        <v>156</v>
      </c>
      <c r="CE1553" s="17" t="s">
        <v>156</v>
      </c>
      <c r="CF1553" s="17" t="s">
        <v>156</v>
      </c>
      <c r="CG1553" s="17" t="s">
        <v>156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45104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 t="s">
        <v>156</v>
      </c>
      <c r="CX1553" s="10" t="s">
        <v>193</v>
      </c>
      <c r="CY1553" s="17" t="s">
        <v>156</v>
      </c>
      <c r="CZ1553" s="17" t="s">
        <v>156</v>
      </c>
      <c r="DA1553" s="17">
        <v>45104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 t="s">
        <v>156</v>
      </c>
      <c r="DH1553" s="10" t="s">
        <v>156</v>
      </c>
      <c r="DI1553" s="17" t="s">
        <v>156</v>
      </c>
      <c r="DJ1553" s="17" t="s">
        <v>156</v>
      </c>
      <c r="DK1553" s="17">
        <v>45104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32</v>
      </c>
      <c r="DQ1553" s="16">
        <v>16</v>
      </c>
      <c r="DR1553" s="11">
        <v>16</v>
      </c>
      <c r="DS1553" s="16">
        <v>48</v>
      </c>
      <c r="DT1553" s="16">
        <v>21000</v>
      </c>
      <c r="DU1553" s="11" t="s">
        <v>181</v>
      </c>
      <c r="DV1553" s="11" t="s">
        <v>182</v>
      </c>
      <c r="DW1553" s="27" t="s">
        <v>156</v>
      </c>
      <c r="DX1553" s="27" t="s">
        <v>156</v>
      </c>
      <c r="DY1553" s="20" t="s">
        <v>2113</v>
      </c>
      <c r="DZ1553" s="16">
        <v>7</v>
      </c>
      <c r="EA1553" s="16">
        <v>35</v>
      </c>
      <c r="EB1553" s="27" t="s">
        <v>185</v>
      </c>
      <c r="EC1553" s="27" t="s">
        <v>185</v>
      </c>
      <c r="ED1553" s="27" t="s">
        <v>182</v>
      </c>
      <c r="EE1553" s="29">
        <v>45089.677939814814</v>
      </c>
      <c r="EF1553" s="28" t="s">
        <v>1129</v>
      </c>
      <c r="EG1553" s="28" t="s">
        <v>1130</v>
      </c>
      <c r="EH1553" s="28" t="s">
        <v>190</v>
      </c>
      <c r="EI1553" s="29">
        <v>45105.592094907406</v>
      </c>
      <c r="EJ1553" s="28" t="s">
        <v>790</v>
      </c>
      <c r="EK1553" s="28" t="s">
        <v>791</v>
      </c>
      <c r="EL1553" s="28" t="s">
        <v>190</v>
      </c>
      <c r="EM1553" s="45"/>
      <c r="EN1553" s="46" t="str">
        <f t="shared" si="169"/>
        <v>344N293A</v>
      </c>
      <c r="EO1553" s="47">
        <f t="shared" si="170"/>
        <v>45203</v>
      </c>
      <c r="EP1553" s="47" t="str">
        <f t="shared" si="171"/>
        <v/>
      </c>
      <c r="EQ1553" s="48" t="str">
        <f t="shared" ca="1" si="172"/>
        <v>Y</v>
      </c>
      <c r="ER1553" s="49" t="str">
        <f t="shared" si="173"/>
        <v/>
      </c>
      <c r="ES1553" s="50"/>
      <c r="ET1553" s="51" t="str">
        <f t="shared" si="174"/>
        <v/>
      </c>
      <c r="EU1553" s="52" t="str">
        <f t="shared" si="175"/>
        <v/>
      </c>
      <c r="EV1553" s="46"/>
    </row>
    <row r="1554" spans="1:153" ht="14.25" hidden="1" customHeight="1">
      <c r="A1554" s="8">
        <v>1547</v>
      </c>
      <c r="B1554" s="9" t="s">
        <v>3316</v>
      </c>
      <c r="C1554" s="10" t="s">
        <v>142</v>
      </c>
      <c r="D1554" s="10" t="s">
        <v>143</v>
      </c>
      <c r="E1554" s="10" t="s">
        <v>206</v>
      </c>
      <c r="F1554" s="9" t="s">
        <v>641</v>
      </c>
      <c r="G1554" s="10" t="s">
        <v>1209</v>
      </c>
      <c r="H1554" s="9" t="s">
        <v>1210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675</v>
      </c>
      <c r="S1554" s="9" t="s">
        <v>676</v>
      </c>
      <c r="T1554" s="9" t="s">
        <v>306</v>
      </c>
      <c r="U1554" s="9" t="s">
        <v>337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3569</v>
      </c>
      <c r="AA1554" s="9" t="s">
        <v>836</v>
      </c>
      <c r="AB1554" s="12" t="s">
        <v>3570</v>
      </c>
      <c r="AC1554" s="10" t="s">
        <v>3571</v>
      </c>
      <c r="AD1554" s="9" t="s">
        <v>3572</v>
      </c>
      <c r="AE1554" s="13" t="s">
        <v>3573</v>
      </c>
      <c r="AF1554" s="14" t="s">
        <v>1211</v>
      </c>
      <c r="AG1554" s="10" t="s">
        <v>3613</v>
      </c>
      <c r="AH1554" s="11" t="s">
        <v>684</v>
      </c>
      <c r="AI1554" s="11" t="s">
        <v>685</v>
      </c>
      <c r="AJ1554" s="10" t="s">
        <v>686</v>
      </c>
      <c r="AK1554" s="11" t="s">
        <v>685</v>
      </c>
      <c r="AL1554" s="11" t="s">
        <v>168</v>
      </c>
      <c r="AM1554" s="10" t="s">
        <v>169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1.6</v>
      </c>
      <c r="AU1554" s="10" t="s">
        <v>142</v>
      </c>
      <c r="AV1554" s="16">
        <v>30000</v>
      </c>
      <c r="AW1554" s="16">
        <v>30000</v>
      </c>
      <c r="AX1554" s="16">
        <v>0</v>
      </c>
      <c r="AY1554" s="16">
        <v>0</v>
      </c>
      <c r="AZ1554" s="16">
        <v>0</v>
      </c>
      <c r="BA1554" s="17">
        <v>45275</v>
      </c>
      <c r="BB1554" s="30" t="s">
        <v>175</v>
      </c>
      <c r="BC1554" s="18" t="s">
        <v>156</v>
      </c>
      <c r="BD1554" s="17">
        <v>45473</v>
      </c>
      <c r="BE1554" s="17">
        <v>45535</v>
      </c>
      <c r="BF1554" s="17">
        <v>45245</v>
      </c>
      <c r="BG1554" s="10">
        <v>86120431</v>
      </c>
      <c r="BH1554" s="9" t="s">
        <v>319</v>
      </c>
      <c r="BI1554" s="19">
        <v>45231</v>
      </c>
      <c r="BJ1554" s="20">
        <v>45236</v>
      </c>
      <c r="BK1554" s="16">
        <v>0</v>
      </c>
      <c r="BL1554" s="16">
        <v>0</v>
      </c>
      <c r="BM1554" s="9" t="s">
        <v>177</v>
      </c>
      <c r="BN1554" s="9" t="s">
        <v>178</v>
      </c>
      <c r="BO1554" s="9" t="s">
        <v>156</v>
      </c>
      <c r="BP1554" s="17">
        <v>45302</v>
      </c>
      <c r="BQ1554" s="17" t="s">
        <v>156</v>
      </c>
      <c r="BR1554" s="17">
        <v>45302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45104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>
        <v>45118</v>
      </c>
      <c r="CD1554" s="10" t="s">
        <v>156</v>
      </c>
      <c r="CE1554" s="17">
        <v>45118</v>
      </c>
      <c r="CF1554" s="17" t="s">
        <v>156</v>
      </c>
      <c r="CG1554" s="17">
        <v>45104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>
        <v>45153</v>
      </c>
      <c r="CN1554" s="10" t="s">
        <v>156</v>
      </c>
      <c r="CO1554" s="17">
        <v>45153</v>
      </c>
      <c r="CP1554" s="17" t="s">
        <v>156</v>
      </c>
      <c r="CQ1554" s="17">
        <v>45104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>
        <v>45153</v>
      </c>
      <c r="CX1554" s="10" t="s">
        <v>193</v>
      </c>
      <c r="CY1554" s="17">
        <v>45153</v>
      </c>
      <c r="CZ1554" s="17" t="s">
        <v>156</v>
      </c>
      <c r="DA1554" s="17">
        <v>45104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>
        <v>45216</v>
      </c>
      <c r="DH1554" s="10" t="s">
        <v>156</v>
      </c>
      <c r="DI1554" s="17">
        <v>45216</v>
      </c>
      <c r="DJ1554" s="17" t="s">
        <v>156</v>
      </c>
      <c r="DK1554" s="17">
        <v>45104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32</v>
      </c>
      <c r="DQ1554" s="16">
        <v>16</v>
      </c>
      <c r="DR1554" s="11">
        <v>16</v>
      </c>
      <c r="DS1554" s="16">
        <v>48</v>
      </c>
      <c r="DT1554" s="16">
        <v>9000</v>
      </c>
      <c r="DU1554" s="11" t="s">
        <v>181</v>
      </c>
      <c r="DV1554" s="11" t="s">
        <v>182</v>
      </c>
      <c r="DW1554" s="27" t="s">
        <v>156</v>
      </c>
      <c r="DX1554" s="27" t="s">
        <v>156</v>
      </c>
      <c r="DY1554" s="20" t="s">
        <v>3256</v>
      </c>
      <c r="DZ1554" s="16">
        <v>7</v>
      </c>
      <c r="EA1554" s="16">
        <v>35</v>
      </c>
      <c r="EB1554" s="27" t="s">
        <v>185</v>
      </c>
      <c r="EC1554" s="27" t="s">
        <v>185</v>
      </c>
      <c r="ED1554" s="27" t="s">
        <v>182</v>
      </c>
      <c r="EE1554" s="29">
        <v>45105.008946759262</v>
      </c>
      <c r="EF1554" s="28" t="s">
        <v>186</v>
      </c>
      <c r="EG1554" s="28" t="s">
        <v>156</v>
      </c>
      <c r="EH1554" s="28" t="s">
        <v>187</v>
      </c>
      <c r="EI1554" s="29">
        <v>45105.592094907406</v>
      </c>
      <c r="EJ1554" s="28" t="s">
        <v>790</v>
      </c>
      <c r="EK1554" s="28" t="s">
        <v>791</v>
      </c>
      <c r="EL1554" s="28" t="s">
        <v>190</v>
      </c>
      <c r="EM1554" s="45"/>
      <c r="EN1554" s="46" t="str">
        <f t="shared" si="169"/>
        <v>344N293A</v>
      </c>
      <c r="EO1554" s="47">
        <f t="shared" si="170"/>
        <v>45260</v>
      </c>
      <c r="EP1554" s="47">
        <f t="shared" si="171"/>
        <v>45153</v>
      </c>
      <c r="EQ1554" s="48" t="str">
        <f t="shared" ca="1" si="172"/>
        <v>Y</v>
      </c>
      <c r="ER1554" s="49">
        <f t="shared" si="173"/>
        <v>107</v>
      </c>
      <c r="ES1554" s="50"/>
      <c r="ET1554" s="51">
        <f t="shared" si="174"/>
        <v>107</v>
      </c>
      <c r="EU1554" s="52">
        <f t="shared" si="175"/>
        <v>0</v>
      </c>
      <c r="EV1554" s="46"/>
    </row>
    <row r="1555" spans="1:153" ht="14.25" hidden="1" customHeight="1">
      <c r="A1555" s="8">
        <v>1548</v>
      </c>
      <c r="B1555" s="9" t="s">
        <v>3316</v>
      </c>
      <c r="C1555" s="10" t="s">
        <v>142</v>
      </c>
      <c r="D1555" s="10" t="s">
        <v>143</v>
      </c>
      <c r="E1555" s="10" t="s">
        <v>206</v>
      </c>
      <c r="F1555" s="9" t="s">
        <v>641</v>
      </c>
      <c r="G1555" s="10" t="s">
        <v>378</v>
      </c>
      <c r="H1555" s="9" t="s">
        <v>379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675</v>
      </c>
      <c r="S1555" s="9" t="s">
        <v>676</v>
      </c>
      <c r="T1555" s="9" t="s">
        <v>306</v>
      </c>
      <c r="U1555" s="9" t="s">
        <v>337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3569</v>
      </c>
      <c r="AA1555" s="9" t="s">
        <v>836</v>
      </c>
      <c r="AB1555" s="12" t="s">
        <v>3570</v>
      </c>
      <c r="AC1555" s="10" t="s">
        <v>3571</v>
      </c>
      <c r="AD1555" s="9" t="s">
        <v>3572</v>
      </c>
      <c r="AE1555" s="13" t="s">
        <v>3573</v>
      </c>
      <c r="AF1555" s="14" t="s">
        <v>1211</v>
      </c>
      <c r="AG1555" s="10" t="s">
        <v>3614</v>
      </c>
      <c r="AH1555" s="11" t="s">
        <v>684</v>
      </c>
      <c r="AI1555" s="11" t="s">
        <v>685</v>
      </c>
      <c r="AJ1555" s="10" t="s">
        <v>686</v>
      </c>
      <c r="AK1555" s="11" t="s">
        <v>685</v>
      </c>
      <c r="AL1555" s="11" t="s">
        <v>168</v>
      </c>
      <c r="AM1555" s="10" t="s">
        <v>169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1.6</v>
      </c>
      <c r="AU1555" s="10" t="s">
        <v>142</v>
      </c>
      <c r="AV1555" s="16">
        <v>4000</v>
      </c>
      <c r="AW1555" s="16">
        <v>4000</v>
      </c>
      <c r="AX1555" s="16">
        <v>0</v>
      </c>
      <c r="AY1555" s="16">
        <v>0</v>
      </c>
      <c r="AZ1555" s="16">
        <v>0</v>
      </c>
      <c r="BA1555" s="17">
        <v>45264</v>
      </c>
      <c r="BB1555" s="30" t="s">
        <v>175</v>
      </c>
      <c r="BC1555" s="18" t="s">
        <v>156</v>
      </c>
      <c r="BD1555" s="17">
        <v>45473</v>
      </c>
      <c r="BE1555" s="17">
        <v>45535</v>
      </c>
      <c r="BF1555" s="17">
        <v>45245</v>
      </c>
      <c r="BG1555" s="10">
        <v>85901416</v>
      </c>
      <c r="BH1555" s="9" t="s">
        <v>414</v>
      </c>
      <c r="BI1555" s="19">
        <v>45170</v>
      </c>
      <c r="BJ1555" s="20">
        <v>45173</v>
      </c>
      <c r="BK1555" s="16">
        <v>0</v>
      </c>
      <c r="BL1555" s="16">
        <v>0</v>
      </c>
      <c r="BM1555" s="9" t="s">
        <v>177</v>
      </c>
      <c r="BN1555" s="9" t="s">
        <v>178</v>
      </c>
      <c r="BO1555" s="9" t="s">
        <v>635</v>
      </c>
      <c r="BP1555" s="17">
        <v>45245</v>
      </c>
      <c r="BQ1555" s="17" t="s">
        <v>156</v>
      </c>
      <c r="BR1555" s="17" t="s">
        <v>156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 t="s">
        <v>156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>
        <v>45097</v>
      </c>
      <c r="CD1555" s="10" t="s">
        <v>156</v>
      </c>
      <c r="CE1555" s="17" t="s">
        <v>156</v>
      </c>
      <c r="CF1555" s="17" t="s">
        <v>156</v>
      </c>
      <c r="CG1555" s="17" t="s">
        <v>156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45104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 t="s">
        <v>156</v>
      </c>
      <c r="CX1555" s="10" t="s">
        <v>193</v>
      </c>
      <c r="CY1555" s="17" t="s">
        <v>156</v>
      </c>
      <c r="CZ1555" s="17" t="s">
        <v>156</v>
      </c>
      <c r="DA1555" s="17">
        <v>45104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 t="s">
        <v>156</v>
      </c>
      <c r="DH1555" s="10" t="s">
        <v>156</v>
      </c>
      <c r="DI1555" s="17" t="s">
        <v>156</v>
      </c>
      <c r="DJ1555" s="17" t="s">
        <v>156</v>
      </c>
      <c r="DK1555" s="17">
        <v>45104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32</v>
      </c>
      <c r="DQ1555" s="16">
        <v>16</v>
      </c>
      <c r="DR1555" s="11">
        <v>16</v>
      </c>
      <c r="DS1555" s="16">
        <v>48</v>
      </c>
      <c r="DT1555" s="16">
        <v>27000</v>
      </c>
      <c r="DU1555" s="11" t="s">
        <v>181</v>
      </c>
      <c r="DV1555" s="11" t="s">
        <v>182</v>
      </c>
      <c r="DW1555" s="27" t="s">
        <v>156</v>
      </c>
      <c r="DX1555" s="27" t="s">
        <v>156</v>
      </c>
      <c r="DY1555" s="20" t="s">
        <v>2365</v>
      </c>
      <c r="DZ1555" s="16">
        <v>7</v>
      </c>
      <c r="EA1555" s="16">
        <v>28</v>
      </c>
      <c r="EB1555" s="27" t="s">
        <v>185</v>
      </c>
      <c r="EC1555" s="27" t="s">
        <v>185</v>
      </c>
      <c r="ED1555" s="27" t="s">
        <v>182</v>
      </c>
      <c r="EE1555" s="29">
        <v>45089.677939814814</v>
      </c>
      <c r="EF1555" s="28" t="s">
        <v>1129</v>
      </c>
      <c r="EG1555" s="28" t="s">
        <v>1130</v>
      </c>
      <c r="EH1555" s="28" t="s">
        <v>190</v>
      </c>
      <c r="EI1555" s="29">
        <v>45105.592094907406</v>
      </c>
      <c r="EJ1555" s="28" t="s">
        <v>790</v>
      </c>
      <c r="EK1555" s="28" t="s">
        <v>791</v>
      </c>
      <c r="EL1555" s="28" t="s">
        <v>190</v>
      </c>
      <c r="EM1555" s="45"/>
      <c r="EN1555" s="46" t="str">
        <f t="shared" si="169"/>
        <v>344N293A</v>
      </c>
      <c r="EO1555" s="47">
        <f t="shared" si="170"/>
        <v>45210</v>
      </c>
      <c r="EP1555" s="47" t="str">
        <f t="shared" si="171"/>
        <v/>
      </c>
      <c r="EQ1555" s="48" t="str">
        <f t="shared" ca="1" si="172"/>
        <v>Y</v>
      </c>
      <c r="ER1555" s="49" t="str">
        <f t="shared" si="173"/>
        <v/>
      </c>
      <c r="ES1555" s="50"/>
      <c r="ET1555" s="51" t="str">
        <f t="shared" si="174"/>
        <v/>
      </c>
      <c r="EU1555" s="52" t="str">
        <f t="shared" si="175"/>
        <v/>
      </c>
      <c r="EV1555" s="46"/>
    </row>
    <row r="1556" spans="1:153" ht="14.25" hidden="1" customHeight="1">
      <c r="A1556" s="8">
        <v>1549</v>
      </c>
      <c r="B1556" s="9" t="s">
        <v>3316</v>
      </c>
      <c r="C1556" s="10" t="s">
        <v>142</v>
      </c>
      <c r="D1556" s="10" t="s">
        <v>143</v>
      </c>
      <c r="E1556" s="10" t="s">
        <v>206</v>
      </c>
      <c r="F1556" s="9" t="s">
        <v>641</v>
      </c>
      <c r="G1556" s="10" t="s">
        <v>389</v>
      </c>
      <c r="H1556" s="9" t="s">
        <v>390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675</v>
      </c>
      <c r="S1556" s="9" t="s">
        <v>676</v>
      </c>
      <c r="T1556" s="9" t="s">
        <v>306</v>
      </c>
      <c r="U1556" s="9" t="s">
        <v>337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3569</v>
      </c>
      <c r="AA1556" s="9" t="s">
        <v>836</v>
      </c>
      <c r="AB1556" s="12" t="s">
        <v>3570</v>
      </c>
      <c r="AC1556" s="10" t="s">
        <v>3571</v>
      </c>
      <c r="AD1556" s="9" t="s">
        <v>3572</v>
      </c>
      <c r="AE1556" s="13" t="s">
        <v>3573</v>
      </c>
      <c r="AF1556" s="14" t="s">
        <v>380</v>
      </c>
      <c r="AG1556" s="10" t="s">
        <v>3615</v>
      </c>
      <c r="AH1556" s="11" t="s">
        <v>684</v>
      </c>
      <c r="AI1556" s="11" t="s">
        <v>685</v>
      </c>
      <c r="AJ1556" s="10" t="s">
        <v>686</v>
      </c>
      <c r="AK1556" s="11" t="s">
        <v>685</v>
      </c>
      <c r="AL1556" s="11" t="s">
        <v>168</v>
      </c>
      <c r="AM1556" s="10" t="s">
        <v>169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1.6</v>
      </c>
      <c r="AU1556" s="10" t="s">
        <v>142</v>
      </c>
      <c r="AV1556" s="16">
        <v>46000</v>
      </c>
      <c r="AW1556" s="16">
        <v>46000</v>
      </c>
      <c r="AX1556" s="16">
        <v>0</v>
      </c>
      <c r="AY1556" s="16">
        <v>0</v>
      </c>
      <c r="AZ1556" s="16">
        <v>0</v>
      </c>
      <c r="BA1556" s="17">
        <v>45257</v>
      </c>
      <c r="BB1556" s="30" t="s">
        <v>175</v>
      </c>
      <c r="BC1556" s="18" t="s">
        <v>156</v>
      </c>
      <c r="BD1556" s="17">
        <v>45504</v>
      </c>
      <c r="BE1556" s="17">
        <v>45535</v>
      </c>
      <c r="BF1556" s="17">
        <v>45245</v>
      </c>
      <c r="BG1556" s="10">
        <v>85901417</v>
      </c>
      <c r="BH1556" s="9" t="s">
        <v>414</v>
      </c>
      <c r="BI1556" s="19">
        <v>45170</v>
      </c>
      <c r="BJ1556" s="20">
        <v>45173</v>
      </c>
      <c r="BK1556" s="16">
        <v>0</v>
      </c>
      <c r="BL1556" s="16">
        <v>0</v>
      </c>
      <c r="BM1556" s="9" t="s">
        <v>177</v>
      </c>
      <c r="BN1556" s="9" t="s">
        <v>178</v>
      </c>
      <c r="BO1556" s="9" t="s">
        <v>635</v>
      </c>
      <c r="BP1556" s="17">
        <v>45245</v>
      </c>
      <c r="BQ1556" s="17" t="s">
        <v>156</v>
      </c>
      <c r="BR1556" s="17" t="s">
        <v>156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 t="s">
        <v>156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>
        <v>45097</v>
      </c>
      <c r="CD1556" s="10" t="s">
        <v>156</v>
      </c>
      <c r="CE1556" s="17" t="s">
        <v>156</v>
      </c>
      <c r="CF1556" s="17" t="s">
        <v>156</v>
      </c>
      <c r="CG1556" s="17" t="s">
        <v>156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>
        <v>45104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 t="s">
        <v>156</v>
      </c>
      <c r="CX1556" s="10" t="s">
        <v>193</v>
      </c>
      <c r="CY1556" s="17" t="s">
        <v>156</v>
      </c>
      <c r="CZ1556" s="17" t="s">
        <v>156</v>
      </c>
      <c r="DA1556" s="17">
        <v>45104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 t="s">
        <v>156</v>
      </c>
      <c r="DH1556" s="10" t="s">
        <v>156</v>
      </c>
      <c r="DI1556" s="17" t="s">
        <v>156</v>
      </c>
      <c r="DJ1556" s="17" t="s">
        <v>156</v>
      </c>
      <c r="DK1556" s="17">
        <v>45104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32</v>
      </c>
      <c r="DQ1556" s="16">
        <v>16</v>
      </c>
      <c r="DR1556" s="11">
        <v>16</v>
      </c>
      <c r="DS1556" s="16">
        <v>16</v>
      </c>
      <c r="DT1556" s="16">
        <v>41600</v>
      </c>
      <c r="DU1556" s="11" t="s">
        <v>181</v>
      </c>
      <c r="DV1556" s="11" t="s">
        <v>182</v>
      </c>
      <c r="DW1556" s="27" t="s">
        <v>156</v>
      </c>
      <c r="DX1556" s="27" t="s">
        <v>156</v>
      </c>
      <c r="DY1556" s="20" t="s">
        <v>2217</v>
      </c>
      <c r="DZ1556" s="16">
        <v>7</v>
      </c>
      <c r="EA1556" s="16">
        <v>30</v>
      </c>
      <c r="EB1556" s="27" t="s">
        <v>185</v>
      </c>
      <c r="EC1556" s="27" t="s">
        <v>185</v>
      </c>
      <c r="ED1556" s="27" t="s">
        <v>182</v>
      </c>
      <c r="EE1556" s="29">
        <v>45089.677939814814</v>
      </c>
      <c r="EF1556" s="28" t="s">
        <v>1129</v>
      </c>
      <c r="EG1556" s="28" t="s">
        <v>1130</v>
      </c>
      <c r="EH1556" s="28" t="s">
        <v>190</v>
      </c>
      <c r="EI1556" s="29">
        <v>45105.592094907406</v>
      </c>
      <c r="EJ1556" s="28" t="s">
        <v>790</v>
      </c>
      <c r="EK1556" s="28" t="s">
        <v>791</v>
      </c>
      <c r="EL1556" s="28" t="s">
        <v>190</v>
      </c>
      <c r="EM1556" s="45"/>
      <c r="EN1556" s="46" t="str">
        <f t="shared" si="169"/>
        <v>344N293A</v>
      </c>
      <c r="EO1556" s="47">
        <f t="shared" si="170"/>
        <v>45208</v>
      </c>
      <c r="EP1556" s="47" t="str">
        <f t="shared" si="171"/>
        <v/>
      </c>
      <c r="EQ1556" s="48" t="str">
        <f t="shared" ca="1" si="172"/>
        <v>Y</v>
      </c>
      <c r="ER1556" s="49" t="str">
        <f t="shared" si="173"/>
        <v/>
      </c>
      <c r="ES1556" s="50"/>
      <c r="ET1556" s="51" t="str">
        <f t="shared" si="174"/>
        <v/>
      </c>
      <c r="EU1556" s="52" t="str">
        <f t="shared" si="175"/>
        <v/>
      </c>
      <c r="EV1556" s="46"/>
    </row>
    <row r="1557" spans="1:153" ht="14.25" customHeight="1">
      <c r="A1557" s="8">
        <v>1550</v>
      </c>
      <c r="B1557" s="9" t="s">
        <v>3316</v>
      </c>
      <c r="C1557" s="10" t="s">
        <v>142</v>
      </c>
      <c r="D1557" s="10" t="s">
        <v>143</v>
      </c>
      <c r="E1557" s="10" t="s">
        <v>206</v>
      </c>
      <c r="F1557" s="9" t="s">
        <v>641</v>
      </c>
      <c r="G1557" s="10" t="s">
        <v>432</v>
      </c>
      <c r="H1557" s="9" t="s">
        <v>433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1819</v>
      </c>
      <c r="S1557" s="9" t="s">
        <v>1820</v>
      </c>
      <c r="T1557" s="9" t="s">
        <v>1821</v>
      </c>
      <c r="U1557" s="9" t="s">
        <v>155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3616</v>
      </c>
      <c r="AA1557" s="9" t="s">
        <v>3617</v>
      </c>
      <c r="AB1557" s="12" t="s">
        <v>3618</v>
      </c>
      <c r="AC1557" s="10" t="s">
        <v>3619</v>
      </c>
      <c r="AD1557" s="9" t="s">
        <v>3620</v>
      </c>
      <c r="AE1557" s="13" t="s">
        <v>3621</v>
      </c>
      <c r="AF1557" s="14" t="s">
        <v>2389</v>
      </c>
      <c r="AG1557" s="10" t="s">
        <v>3622</v>
      </c>
      <c r="AH1557" s="11" t="s">
        <v>156</v>
      </c>
      <c r="AI1557" s="11" t="s">
        <v>156</v>
      </c>
      <c r="AJ1557" s="10" t="s">
        <v>156</v>
      </c>
      <c r="AK1557" s="11" t="s">
        <v>156</v>
      </c>
      <c r="AL1557" s="11" t="s">
        <v>156</v>
      </c>
      <c r="AM1557" s="10" t="s">
        <v>156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2.8</v>
      </c>
      <c r="AU1557" s="10" t="s">
        <v>142</v>
      </c>
      <c r="AV1557" s="16">
        <v>30000</v>
      </c>
      <c r="AW1557" s="16">
        <v>30000</v>
      </c>
      <c r="AX1557" s="16">
        <v>0</v>
      </c>
      <c r="AY1557" s="16">
        <v>0</v>
      </c>
      <c r="AZ1557" s="16">
        <v>0</v>
      </c>
      <c r="BA1557" s="17">
        <v>45488</v>
      </c>
      <c r="BB1557" s="30" t="s">
        <v>175</v>
      </c>
      <c r="BC1557" s="18">
        <v>45119</v>
      </c>
      <c r="BD1557" s="17">
        <v>45688</v>
      </c>
      <c r="BE1557" s="17">
        <v>45747</v>
      </c>
      <c r="BF1557" s="17">
        <v>45275</v>
      </c>
      <c r="BG1557" s="10">
        <v>86115406</v>
      </c>
      <c r="BH1557" s="9" t="s">
        <v>414</v>
      </c>
      <c r="BI1557" s="19">
        <v>45383</v>
      </c>
      <c r="BJ1557" s="20">
        <v>45383</v>
      </c>
      <c r="BK1557" s="16">
        <v>11000</v>
      </c>
      <c r="BL1557" s="16">
        <v>30800</v>
      </c>
      <c r="BM1557" s="9" t="s">
        <v>177</v>
      </c>
      <c r="BN1557" s="9" t="s">
        <v>436</v>
      </c>
      <c r="BO1557" s="9" t="s">
        <v>635</v>
      </c>
      <c r="BP1557" s="17">
        <v>45467</v>
      </c>
      <c r="BQ1557" s="17" t="s">
        <v>156</v>
      </c>
      <c r="BR1557" s="17">
        <v>45467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45104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 t="s">
        <v>156</v>
      </c>
      <c r="CD1557" s="10" t="s">
        <v>156</v>
      </c>
      <c r="CE1557" s="17" t="s">
        <v>156</v>
      </c>
      <c r="CF1557" s="17" t="s">
        <v>156</v>
      </c>
      <c r="CG1557" s="17">
        <v>45104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45104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193</v>
      </c>
      <c r="CY1557" s="17" t="s">
        <v>156</v>
      </c>
      <c r="CZ1557" s="17" t="s">
        <v>156</v>
      </c>
      <c r="DA1557" s="17">
        <v>45104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45104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24</v>
      </c>
      <c r="DQ1557" s="16">
        <v>16</v>
      </c>
      <c r="DR1557" s="11">
        <v>16</v>
      </c>
      <c r="DS1557" s="16">
        <v>24</v>
      </c>
      <c r="DT1557" s="16">
        <v>0</v>
      </c>
      <c r="DU1557" s="11" t="s">
        <v>182</v>
      </c>
      <c r="DV1557" s="11" t="s">
        <v>182</v>
      </c>
      <c r="DW1557" s="27" t="s">
        <v>156</v>
      </c>
      <c r="DX1557" s="27" t="s">
        <v>156</v>
      </c>
      <c r="DY1557" s="20" t="s">
        <v>3623</v>
      </c>
      <c r="DZ1557" s="16">
        <v>7</v>
      </c>
      <c r="EA1557" s="16">
        <v>55</v>
      </c>
      <c r="EB1557" s="27" t="s">
        <v>185</v>
      </c>
      <c r="EC1557" s="27" t="s">
        <v>156</v>
      </c>
      <c r="ED1557" s="27" t="s">
        <v>182</v>
      </c>
      <c r="EE1557" s="29">
        <v>45105.008935185186</v>
      </c>
      <c r="EF1557" s="28" t="s">
        <v>186</v>
      </c>
      <c r="EG1557" s="28" t="s">
        <v>156</v>
      </c>
      <c r="EH1557" s="28" t="s">
        <v>187</v>
      </c>
      <c r="EI1557" s="29">
        <v>45118.979803240742</v>
      </c>
      <c r="EJ1557" s="28" t="s">
        <v>186</v>
      </c>
      <c r="EK1557" s="28" t="s">
        <v>156</v>
      </c>
      <c r="EL1557" s="28" t="s">
        <v>187</v>
      </c>
      <c r="EM1557" s="45" t="s">
        <v>3713</v>
      </c>
      <c r="EN1557" s="46" t="str">
        <f t="shared" si="169"/>
        <v>344N271A</v>
      </c>
      <c r="EO1557" s="47">
        <f t="shared" si="170"/>
        <v>45405</v>
      </c>
      <c r="EP1557" s="47" t="str">
        <f t="shared" si="171"/>
        <v/>
      </c>
      <c r="EQ1557" s="48" t="str">
        <f t="shared" ca="1" si="172"/>
        <v>Y</v>
      </c>
      <c r="ER1557" s="49" t="str">
        <f t="shared" si="173"/>
        <v/>
      </c>
      <c r="ES1557" s="50"/>
      <c r="ET1557" s="51" t="str">
        <f t="shared" si="174"/>
        <v/>
      </c>
      <c r="EU1557" s="52" t="str">
        <f t="shared" si="175"/>
        <v/>
      </c>
      <c r="EV1557" s="46"/>
      <c r="EW1557" s="23" t="s">
        <v>3714</v>
      </c>
    </row>
    <row r="1558" spans="1:153" ht="14.25" customHeight="1">
      <c r="A1558" s="8">
        <v>1551</v>
      </c>
      <c r="B1558" s="9" t="s">
        <v>3316</v>
      </c>
      <c r="C1558" s="10" t="s">
        <v>142</v>
      </c>
      <c r="D1558" s="10" t="s">
        <v>143</v>
      </c>
      <c r="E1558" s="10" t="s">
        <v>206</v>
      </c>
      <c r="F1558" s="9" t="s">
        <v>641</v>
      </c>
      <c r="G1558" s="10" t="s">
        <v>432</v>
      </c>
      <c r="H1558" s="9" t="s">
        <v>433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1819</v>
      </c>
      <c r="S1558" s="9" t="s">
        <v>1820</v>
      </c>
      <c r="T1558" s="9" t="s">
        <v>1821</v>
      </c>
      <c r="U1558" s="9" t="s">
        <v>155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3616</v>
      </c>
      <c r="AA1558" s="9" t="s">
        <v>3617</v>
      </c>
      <c r="AB1558" s="12" t="s">
        <v>3618</v>
      </c>
      <c r="AC1558" s="10" t="s">
        <v>3619</v>
      </c>
      <c r="AD1558" s="9" t="s">
        <v>3620</v>
      </c>
      <c r="AE1558" s="13" t="s">
        <v>3621</v>
      </c>
      <c r="AF1558" s="14" t="s">
        <v>2389</v>
      </c>
      <c r="AG1558" s="10" t="s">
        <v>3622</v>
      </c>
      <c r="AH1558" s="11" t="s">
        <v>156</v>
      </c>
      <c r="AI1558" s="11" t="s">
        <v>156</v>
      </c>
      <c r="AJ1558" s="10" t="s">
        <v>156</v>
      </c>
      <c r="AK1558" s="11" t="s">
        <v>156</v>
      </c>
      <c r="AL1558" s="11" t="s">
        <v>156</v>
      </c>
      <c r="AM1558" s="10" t="s">
        <v>156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2.8</v>
      </c>
      <c r="AU1558" s="10" t="s">
        <v>142</v>
      </c>
      <c r="AV1558" s="16">
        <v>30000</v>
      </c>
      <c r="AW1558" s="16">
        <v>30000</v>
      </c>
      <c r="AX1558" s="16">
        <v>0</v>
      </c>
      <c r="AY1558" s="16">
        <v>0</v>
      </c>
      <c r="AZ1558" s="16">
        <v>0</v>
      </c>
      <c r="BA1558" s="17">
        <v>45488</v>
      </c>
      <c r="BB1558" s="30" t="s">
        <v>175</v>
      </c>
      <c r="BC1558" s="18">
        <v>45119</v>
      </c>
      <c r="BD1558" s="17">
        <v>45688</v>
      </c>
      <c r="BE1558" s="17">
        <v>45747</v>
      </c>
      <c r="BF1558" s="17">
        <v>45275</v>
      </c>
      <c r="BG1558" s="10">
        <v>86115405</v>
      </c>
      <c r="BH1558" s="9" t="s">
        <v>319</v>
      </c>
      <c r="BI1558" s="19">
        <v>45413</v>
      </c>
      <c r="BJ1558" s="20">
        <v>45418</v>
      </c>
      <c r="BK1558" s="16">
        <v>3600</v>
      </c>
      <c r="BL1558" s="16">
        <v>10080</v>
      </c>
      <c r="BM1558" s="9" t="s">
        <v>177</v>
      </c>
      <c r="BN1558" s="9" t="s">
        <v>383</v>
      </c>
      <c r="BO1558" s="9" t="s">
        <v>156</v>
      </c>
      <c r="BP1558" s="17">
        <v>45519</v>
      </c>
      <c r="BQ1558" s="17" t="s">
        <v>156</v>
      </c>
      <c r="BR1558" s="17">
        <v>45519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45104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 t="s">
        <v>156</v>
      </c>
      <c r="CD1558" s="10" t="s">
        <v>156</v>
      </c>
      <c r="CE1558" s="17" t="s">
        <v>156</v>
      </c>
      <c r="CF1558" s="17" t="s">
        <v>156</v>
      </c>
      <c r="CG1558" s="17">
        <v>45104</v>
      </c>
      <c r="CH1558" s="17" t="s">
        <v>156</v>
      </c>
      <c r="CI1558" s="16">
        <v>0</v>
      </c>
      <c r="CJ1558" s="10" t="s">
        <v>156</v>
      </c>
      <c r="CK1558" s="10" t="s">
        <v>156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45104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 t="s">
        <v>156</v>
      </c>
      <c r="CX1558" s="10" t="s">
        <v>193</v>
      </c>
      <c r="CY1558" s="17" t="s">
        <v>156</v>
      </c>
      <c r="CZ1558" s="17" t="s">
        <v>156</v>
      </c>
      <c r="DA1558" s="17">
        <v>45104</v>
      </c>
      <c r="DB1558" s="17" t="s">
        <v>156</v>
      </c>
      <c r="DC1558" s="16">
        <v>0</v>
      </c>
      <c r="DD1558" s="10" t="s">
        <v>156</v>
      </c>
      <c r="DE1558" s="10" t="s">
        <v>156</v>
      </c>
      <c r="DF1558" s="18" t="s">
        <v>156</v>
      </c>
      <c r="DG1558" s="17" t="s">
        <v>156</v>
      </c>
      <c r="DH1558" s="10" t="s">
        <v>156</v>
      </c>
      <c r="DI1558" s="17" t="s">
        <v>156</v>
      </c>
      <c r="DJ1558" s="17" t="s">
        <v>156</v>
      </c>
      <c r="DK1558" s="17">
        <v>45104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24</v>
      </c>
      <c r="DQ1558" s="16">
        <v>16</v>
      </c>
      <c r="DR1558" s="11">
        <v>16</v>
      </c>
      <c r="DS1558" s="16">
        <v>24</v>
      </c>
      <c r="DT1558" s="16">
        <v>0</v>
      </c>
      <c r="DU1558" s="11" t="s">
        <v>182</v>
      </c>
      <c r="DV1558" s="11" t="s">
        <v>182</v>
      </c>
      <c r="DW1558" s="27" t="s">
        <v>156</v>
      </c>
      <c r="DX1558" s="27" t="s">
        <v>156</v>
      </c>
      <c r="DY1558" s="20" t="s">
        <v>3624</v>
      </c>
      <c r="DZ1558" s="16">
        <v>7</v>
      </c>
      <c r="EA1558" s="16">
        <v>55</v>
      </c>
      <c r="EB1558" s="27" t="s">
        <v>185</v>
      </c>
      <c r="EC1558" s="27" t="s">
        <v>156</v>
      </c>
      <c r="ED1558" s="27" t="s">
        <v>182</v>
      </c>
      <c r="EE1558" s="29">
        <v>45105.008935185186</v>
      </c>
      <c r="EF1558" s="28" t="s">
        <v>186</v>
      </c>
      <c r="EG1558" s="28" t="s">
        <v>156</v>
      </c>
      <c r="EH1558" s="28" t="s">
        <v>187</v>
      </c>
      <c r="EI1558" s="29">
        <v>45118.979803240742</v>
      </c>
      <c r="EJ1558" s="28" t="s">
        <v>186</v>
      </c>
      <c r="EK1558" s="28" t="s">
        <v>156</v>
      </c>
      <c r="EL1558" s="28" t="s">
        <v>187</v>
      </c>
      <c r="EM1558" s="45" t="s">
        <v>3713</v>
      </c>
      <c r="EN1558" s="46" t="str">
        <f t="shared" si="169"/>
        <v>344N271A</v>
      </c>
      <c r="EO1558" s="47">
        <f t="shared" si="170"/>
        <v>45457</v>
      </c>
      <c r="EP1558" s="47" t="str">
        <f t="shared" si="171"/>
        <v/>
      </c>
      <c r="EQ1558" s="48" t="str">
        <f t="shared" ca="1" si="172"/>
        <v>Y</v>
      </c>
      <c r="ER1558" s="49" t="str">
        <f t="shared" si="173"/>
        <v/>
      </c>
      <c r="ES1558" s="50"/>
      <c r="ET1558" s="51" t="str">
        <f t="shared" si="174"/>
        <v/>
      </c>
      <c r="EU1558" s="52" t="str">
        <f t="shared" si="175"/>
        <v/>
      </c>
      <c r="EV1558" s="46"/>
      <c r="EW1558" s="23" t="s">
        <v>3714</v>
      </c>
    </row>
    <row r="1559" spans="1:153" ht="14.25" customHeight="1">
      <c r="A1559" s="8">
        <v>1552</v>
      </c>
      <c r="B1559" s="9" t="s">
        <v>3316</v>
      </c>
      <c r="C1559" s="10" t="s">
        <v>142</v>
      </c>
      <c r="D1559" s="10" t="s">
        <v>143</v>
      </c>
      <c r="E1559" s="10" t="s">
        <v>206</v>
      </c>
      <c r="F1559" s="9" t="s">
        <v>641</v>
      </c>
      <c r="G1559" s="10" t="s">
        <v>432</v>
      </c>
      <c r="H1559" s="9" t="s">
        <v>433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1819</v>
      </c>
      <c r="S1559" s="9" t="s">
        <v>1820</v>
      </c>
      <c r="T1559" s="9" t="s">
        <v>1821</v>
      </c>
      <c r="U1559" s="9" t="s">
        <v>155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3616</v>
      </c>
      <c r="AA1559" s="9" t="s">
        <v>3617</v>
      </c>
      <c r="AB1559" s="12" t="s">
        <v>3618</v>
      </c>
      <c r="AC1559" s="10" t="s">
        <v>3619</v>
      </c>
      <c r="AD1559" s="9" t="s">
        <v>3620</v>
      </c>
      <c r="AE1559" s="13" t="s">
        <v>3621</v>
      </c>
      <c r="AF1559" s="14" t="s">
        <v>2389</v>
      </c>
      <c r="AG1559" s="10" t="s">
        <v>3622</v>
      </c>
      <c r="AH1559" s="11" t="s">
        <v>156</v>
      </c>
      <c r="AI1559" s="11" t="s">
        <v>156</v>
      </c>
      <c r="AJ1559" s="10" t="s">
        <v>156</v>
      </c>
      <c r="AK1559" s="11" t="s">
        <v>156</v>
      </c>
      <c r="AL1559" s="11" t="s">
        <v>156</v>
      </c>
      <c r="AM1559" s="10" t="s">
        <v>156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2.8</v>
      </c>
      <c r="AU1559" s="10" t="s">
        <v>142</v>
      </c>
      <c r="AV1559" s="16">
        <v>30000</v>
      </c>
      <c r="AW1559" s="16">
        <v>30000</v>
      </c>
      <c r="AX1559" s="16">
        <v>0</v>
      </c>
      <c r="AY1559" s="16">
        <v>0</v>
      </c>
      <c r="AZ1559" s="16">
        <v>0</v>
      </c>
      <c r="BA1559" s="17">
        <v>45488</v>
      </c>
      <c r="BB1559" s="30" t="s">
        <v>175</v>
      </c>
      <c r="BC1559" s="18">
        <v>45119</v>
      </c>
      <c r="BD1559" s="17">
        <v>45688</v>
      </c>
      <c r="BE1559" s="17">
        <v>45747</v>
      </c>
      <c r="BF1559" s="17">
        <v>45275</v>
      </c>
      <c r="BG1559" s="10">
        <v>86180197</v>
      </c>
      <c r="BH1559" s="9" t="s">
        <v>321</v>
      </c>
      <c r="BI1559" s="19">
        <v>45444</v>
      </c>
      <c r="BJ1559" s="20">
        <v>45446</v>
      </c>
      <c r="BK1559" s="16">
        <v>5400</v>
      </c>
      <c r="BL1559" s="16">
        <v>15120</v>
      </c>
      <c r="BM1559" s="9" t="s">
        <v>177</v>
      </c>
      <c r="BN1559" s="9" t="s">
        <v>383</v>
      </c>
      <c r="BO1559" s="9" t="s">
        <v>156</v>
      </c>
      <c r="BP1559" s="17">
        <v>45550</v>
      </c>
      <c r="BQ1559" s="17" t="s">
        <v>156</v>
      </c>
      <c r="BR1559" s="17">
        <v>45550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>
        <v>45111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 t="s">
        <v>156</v>
      </c>
      <c r="CD1559" s="10" t="s">
        <v>156</v>
      </c>
      <c r="CE1559" s="17" t="s">
        <v>156</v>
      </c>
      <c r="CF1559" s="17" t="s">
        <v>156</v>
      </c>
      <c r="CG1559" s="17">
        <v>45111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>
        <v>45111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 t="s">
        <v>156</v>
      </c>
      <c r="CX1559" s="10" t="s">
        <v>193</v>
      </c>
      <c r="CY1559" s="17" t="s">
        <v>156</v>
      </c>
      <c r="CZ1559" s="17" t="s">
        <v>156</v>
      </c>
      <c r="DA1559" s="17">
        <v>45111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 t="s">
        <v>156</v>
      </c>
      <c r="DH1559" s="10" t="s">
        <v>156</v>
      </c>
      <c r="DI1559" s="17" t="s">
        <v>156</v>
      </c>
      <c r="DJ1559" s="17" t="s">
        <v>156</v>
      </c>
      <c r="DK1559" s="17">
        <v>45111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24</v>
      </c>
      <c r="DQ1559" s="16">
        <v>16</v>
      </c>
      <c r="DR1559" s="11">
        <v>16</v>
      </c>
      <c r="DS1559" s="16">
        <v>24</v>
      </c>
      <c r="DT1559" s="16">
        <v>0</v>
      </c>
      <c r="DU1559" s="11" t="s">
        <v>182</v>
      </c>
      <c r="DV1559" s="11" t="s">
        <v>182</v>
      </c>
      <c r="DW1559" s="27" t="s">
        <v>156</v>
      </c>
      <c r="DX1559" s="27" t="s">
        <v>156</v>
      </c>
      <c r="DY1559" s="20" t="s">
        <v>3625</v>
      </c>
      <c r="DZ1559" s="16">
        <v>7</v>
      </c>
      <c r="EA1559" s="16">
        <v>55</v>
      </c>
      <c r="EB1559" s="27" t="s">
        <v>185</v>
      </c>
      <c r="EC1559" s="27" t="s">
        <v>156</v>
      </c>
      <c r="ED1559" s="27" t="s">
        <v>182</v>
      </c>
      <c r="EE1559" s="29">
        <v>45112.012511574074</v>
      </c>
      <c r="EF1559" s="28" t="s">
        <v>186</v>
      </c>
      <c r="EG1559" s="28" t="s">
        <v>156</v>
      </c>
      <c r="EH1559" s="28" t="s">
        <v>187</v>
      </c>
      <c r="EI1559" s="29">
        <v>45118.979803240742</v>
      </c>
      <c r="EJ1559" s="28" t="s">
        <v>186</v>
      </c>
      <c r="EK1559" s="28" t="s">
        <v>156</v>
      </c>
      <c r="EL1559" s="28" t="s">
        <v>187</v>
      </c>
      <c r="EM1559" s="45" t="s">
        <v>3713</v>
      </c>
      <c r="EN1559" s="46" t="str">
        <f t="shared" si="169"/>
        <v>344N271A</v>
      </c>
      <c r="EO1559" s="47">
        <f t="shared" si="170"/>
        <v>45488</v>
      </c>
      <c r="EP1559" s="47" t="str">
        <f t="shared" si="171"/>
        <v/>
      </c>
      <c r="EQ1559" s="48" t="str">
        <f t="shared" ca="1" si="172"/>
        <v>Y</v>
      </c>
      <c r="ER1559" s="49" t="str">
        <f t="shared" si="173"/>
        <v/>
      </c>
      <c r="ES1559" s="50"/>
      <c r="ET1559" s="51" t="str">
        <f t="shared" si="174"/>
        <v/>
      </c>
      <c r="EU1559" s="52" t="str">
        <f t="shared" si="175"/>
        <v/>
      </c>
      <c r="EV1559" s="46"/>
      <c r="EW1559" s="23" t="s">
        <v>3714</v>
      </c>
    </row>
    <row r="1560" spans="1:153" ht="14.25" customHeight="1">
      <c r="A1560" s="8">
        <v>1553</v>
      </c>
      <c r="B1560" s="9" t="s">
        <v>3316</v>
      </c>
      <c r="C1560" s="10" t="s">
        <v>142</v>
      </c>
      <c r="D1560" s="10" t="s">
        <v>143</v>
      </c>
      <c r="E1560" s="10" t="s">
        <v>206</v>
      </c>
      <c r="F1560" s="9" t="s">
        <v>641</v>
      </c>
      <c r="G1560" s="10" t="s">
        <v>432</v>
      </c>
      <c r="H1560" s="9" t="s">
        <v>433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1819</v>
      </c>
      <c r="S1560" s="9" t="s">
        <v>1820</v>
      </c>
      <c r="T1560" s="9" t="s">
        <v>1821</v>
      </c>
      <c r="U1560" s="9" t="s">
        <v>155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3616</v>
      </c>
      <c r="AA1560" s="9" t="s">
        <v>3617</v>
      </c>
      <c r="AB1560" s="12" t="s">
        <v>3618</v>
      </c>
      <c r="AC1560" s="10" t="s">
        <v>3619</v>
      </c>
      <c r="AD1560" s="9" t="s">
        <v>3620</v>
      </c>
      <c r="AE1560" s="13" t="s">
        <v>3621</v>
      </c>
      <c r="AF1560" s="14" t="s">
        <v>2389</v>
      </c>
      <c r="AG1560" s="10" t="s">
        <v>3622</v>
      </c>
      <c r="AH1560" s="11" t="s">
        <v>156</v>
      </c>
      <c r="AI1560" s="11" t="s">
        <v>156</v>
      </c>
      <c r="AJ1560" s="10" t="s">
        <v>156</v>
      </c>
      <c r="AK1560" s="11" t="s">
        <v>156</v>
      </c>
      <c r="AL1560" s="11" t="s">
        <v>156</v>
      </c>
      <c r="AM1560" s="10" t="s">
        <v>156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2.8</v>
      </c>
      <c r="AU1560" s="10" t="s">
        <v>142</v>
      </c>
      <c r="AV1560" s="16">
        <v>30000</v>
      </c>
      <c r="AW1560" s="16">
        <v>30000</v>
      </c>
      <c r="AX1560" s="16">
        <v>0</v>
      </c>
      <c r="AY1560" s="16">
        <v>0</v>
      </c>
      <c r="AZ1560" s="16">
        <v>0</v>
      </c>
      <c r="BA1560" s="17">
        <v>45488</v>
      </c>
      <c r="BB1560" s="30" t="s">
        <v>175</v>
      </c>
      <c r="BC1560" s="18">
        <v>45119</v>
      </c>
      <c r="BD1560" s="17">
        <v>45688</v>
      </c>
      <c r="BE1560" s="17">
        <v>45747</v>
      </c>
      <c r="BF1560" s="17">
        <v>45275</v>
      </c>
      <c r="BG1560" s="10">
        <v>86115403</v>
      </c>
      <c r="BH1560" s="9" t="s">
        <v>258</v>
      </c>
      <c r="BI1560" s="19">
        <v>45474</v>
      </c>
      <c r="BJ1560" s="20">
        <v>45474</v>
      </c>
      <c r="BK1560" s="16">
        <v>1500</v>
      </c>
      <c r="BL1560" s="16">
        <v>4200</v>
      </c>
      <c r="BM1560" s="9" t="s">
        <v>177</v>
      </c>
      <c r="BN1560" s="9" t="s">
        <v>383</v>
      </c>
      <c r="BO1560" s="9" t="s">
        <v>156</v>
      </c>
      <c r="BP1560" s="17">
        <v>45580</v>
      </c>
      <c r="BQ1560" s="17" t="s">
        <v>156</v>
      </c>
      <c r="BR1560" s="17">
        <v>45580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>
        <v>45104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 t="s">
        <v>156</v>
      </c>
      <c r="CD1560" s="10" t="s">
        <v>156</v>
      </c>
      <c r="CE1560" s="17" t="s">
        <v>156</v>
      </c>
      <c r="CF1560" s="17" t="s">
        <v>156</v>
      </c>
      <c r="CG1560" s="17">
        <v>45104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>
        <v>45104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 t="s">
        <v>156</v>
      </c>
      <c r="CX1560" s="10" t="s">
        <v>193</v>
      </c>
      <c r="CY1560" s="17" t="s">
        <v>156</v>
      </c>
      <c r="CZ1560" s="17" t="s">
        <v>156</v>
      </c>
      <c r="DA1560" s="17">
        <v>45104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 t="s">
        <v>156</v>
      </c>
      <c r="DH1560" s="10" t="s">
        <v>156</v>
      </c>
      <c r="DI1560" s="17" t="s">
        <v>156</v>
      </c>
      <c r="DJ1560" s="17" t="s">
        <v>156</v>
      </c>
      <c r="DK1560" s="17">
        <v>45104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24</v>
      </c>
      <c r="DQ1560" s="16">
        <v>16</v>
      </c>
      <c r="DR1560" s="11">
        <v>16</v>
      </c>
      <c r="DS1560" s="16">
        <v>24</v>
      </c>
      <c r="DT1560" s="16">
        <v>0</v>
      </c>
      <c r="DU1560" s="11" t="s">
        <v>182</v>
      </c>
      <c r="DV1560" s="11" t="s">
        <v>182</v>
      </c>
      <c r="DW1560" s="27" t="s">
        <v>156</v>
      </c>
      <c r="DX1560" s="27" t="s">
        <v>156</v>
      </c>
      <c r="DY1560" s="20" t="s">
        <v>3626</v>
      </c>
      <c r="DZ1560" s="16">
        <v>7</v>
      </c>
      <c r="EA1560" s="16">
        <v>55</v>
      </c>
      <c r="EB1560" s="27" t="s">
        <v>185</v>
      </c>
      <c r="EC1560" s="27" t="s">
        <v>156</v>
      </c>
      <c r="ED1560" s="27" t="s">
        <v>182</v>
      </c>
      <c r="EE1560" s="29">
        <v>45105.008935185186</v>
      </c>
      <c r="EF1560" s="28" t="s">
        <v>186</v>
      </c>
      <c r="EG1560" s="28" t="s">
        <v>156</v>
      </c>
      <c r="EH1560" s="28" t="s">
        <v>187</v>
      </c>
      <c r="EI1560" s="29">
        <v>45118.979803240742</v>
      </c>
      <c r="EJ1560" s="28" t="s">
        <v>186</v>
      </c>
      <c r="EK1560" s="28" t="s">
        <v>156</v>
      </c>
      <c r="EL1560" s="28" t="s">
        <v>187</v>
      </c>
      <c r="EM1560" s="45" t="s">
        <v>3713</v>
      </c>
      <c r="EN1560" s="46" t="str">
        <f t="shared" si="169"/>
        <v>344N271A</v>
      </c>
      <c r="EO1560" s="47">
        <f t="shared" si="170"/>
        <v>45518</v>
      </c>
      <c r="EP1560" s="47" t="str">
        <f t="shared" si="171"/>
        <v/>
      </c>
      <c r="EQ1560" s="48" t="str">
        <f t="shared" ca="1" si="172"/>
        <v>Y</v>
      </c>
      <c r="ER1560" s="49" t="str">
        <f t="shared" si="173"/>
        <v/>
      </c>
      <c r="ES1560" s="50"/>
      <c r="ET1560" s="51" t="str">
        <f t="shared" si="174"/>
        <v/>
      </c>
      <c r="EU1560" s="52" t="str">
        <f t="shared" si="175"/>
        <v/>
      </c>
      <c r="EV1560" s="46"/>
      <c r="EW1560" s="23" t="s">
        <v>3714</v>
      </c>
    </row>
    <row r="1561" spans="1:153" ht="14.25" customHeight="1">
      <c r="A1561" s="8">
        <v>1554</v>
      </c>
      <c r="B1561" s="9" t="s">
        <v>3316</v>
      </c>
      <c r="C1561" s="10" t="s">
        <v>142</v>
      </c>
      <c r="D1561" s="10" t="s">
        <v>143</v>
      </c>
      <c r="E1561" s="10" t="s">
        <v>206</v>
      </c>
      <c r="F1561" s="9" t="s">
        <v>641</v>
      </c>
      <c r="G1561" s="10" t="s">
        <v>432</v>
      </c>
      <c r="H1561" s="9" t="s">
        <v>433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1819</v>
      </c>
      <c r="S1561" s="9" t="s">
        <v>1820</v>
      </c>
      <c r="T1561" s="9" t="s">
        <v>1821</v>
      </c>
      <c r="U1561" s="9" t="s">
        <v>155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3616</v>
      </c>
      <c r="AA1561" s="9" t="s">
        <v>3617</v>
      </c>
      <c r="AB1561" s="12" t="s">
        <v>3618</v>
      </c>
      <c r="AC1561" s="10" t="s">
        <v>3619</v>
      </c>
      <c r="AD1561" s="9" t="s">
        <v>3620</v>
      </c>
      <c r="AE1561" s="13" t="s">
        <v>3621</v>
      </c>
      <c r="AF1561" s="14" t="s">
        <v>2389</v>
      </c>
      <c r="AG1561" s="10" t="s">
        <v>3622</v>
      </c>
      <c r="AH1561" s="11" t="s">
        <v>156</v>
      </c>
      <c r="AI1561" s="11" t="s">
        <v>156</v>
      </c>
      <c r="AJ1561" s="10" t="s">
        <v>156</v>
      </c>
      <c r="AK1561" s="11" t="s">
        <v>156</v>
      </c>
      <c r="AL1561" s="11" t="s">
        <v>156</v>
      </c>
      <c r="AM1561" s="10" t="s">
        <v>156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2.8</v>
      </c>
      <c r="AU1561" s="10" t="s">
        <v>142</v>
      </c>
      <c r="AV1561" s="16">
        <v>30000</v>
      </c>
      <c r="AW1561" s="16">
        <v>30000</v>
      </c>
      <c r="AX1561" s="16">
        <v>0</v>
      </c>
      <c r="AY1561" s="16">
        <v>0</v>
      </c>
      <c r="AZ1561" s="16">
        <v>0</v>
      </c>
      <c r="BA1561" s="17">
        <v>45488</v>
      </c>
      <c r="BB1561" s="30" t="s">
        <v>175</v>
      </c>
      <c r="BC1561" s="18">
        <v>45119</v>
      </c>
      <c r="BD1561" s="17">
        <v>45688</v>
      </c>
      <c r="BE1561" s="17">
        <v>45747</v>
      </c>
      <c r="BF1561" s="17">
        <v>45275</v>
      </c>
      <c r="BG1561" s="10">
        <v>86180196</v>
      </c>
      <c r="BH1561" s="9" t="s">
        <v>303</v>
      </c>
      <c r="BI1561" s="19">
        <v>45536</v>
      </c>
      <c r="BJ1561" s="20">
        <v>45544</v>
      </c>
      <c r="BK1561" s="16">
        <v>5200</v>
      </c>
      <c r="BL1561" s="16">
        <v>14560</v>
      </c>
      <c r="BM1561" s="9" t="s">
        <v>177</v>
      </c>
      <c r="BN1561" s="9" t="s">
        <v>470</v>
      </c>
      <c r="BO1561" s="9" t="s">
        <v>156</v>
      </c>
      <c r="BP1561" s="17">
        <v>45612</v>
      </c>
      <c r="BQ1561" s="17" t="s">
        <v>156</v>
      </c>
      <c r="BR1561" s="17">
        <v>45612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45111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 t="s">
        <v>156</v>
      </c>
      <c r="CD1561" s="10" t="s">
        <v>156</v>
      </c>
      <c r="CE1561" s="17" t="s">
        <v>156</v>
      </c>
      <c r="CF1561" s="17" t="s">
        <v>156</v>
      </c>
      <c r="CG1561" s="17">
        <v>45111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45111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 t="s">
        <v>156</v>
      </c>
      <c r="CX1561" s="10" t="s">
        <v>193</v>
      </c>
      <c r="CY1561" s="17" t="s">
        <v>156</v>
      </c>
      <c r="CZ1561" s="17" t="s">
        <v>156</v>
      </c>
      <c r="DA1561" s="17">
        <v>45111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 t="s">
        <v>156</v>
      </c>
      <c r="DH1561" s="10" t="s">
        <v>156</v>
      </c>
      <c r="DI1561" s="17" t="s">
        <v>156</v>
      </c>
      <c r="DJ1561" s="17" t="s">
        <v>156</v>
      </c>
      <c r="DK1561" s="17">
        <v>45111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24</v>
      </c>
      <c r="DQ1561" s="16">
        <v>16</v>
      </c>
      <c r="DR1561" s="11">
        <v>16</v>
      </c>
      <c r="DS1561" s="16">
        <v>24</v>
      </c>
      <c r="DT1561" s="16">
        <v>0</v>
      </c>
      <c r="DU1561" s="11" t="s">
        <v>182</v>
      </c>
      <c r="DV1561" s="11" t="s">
        <v>182</v>
      </c>
      <c r="DW1561" s="27" t="s">
        <v>156</v>
      </c>
      <c r="DX1561" s="27" t="s">
        <v>156</v>
      </c>
      <c r="DY1561" s="20" t="s">
        <v>3627</v>
      </c>
      <c r="DZ1561" s="16">
        <v>7</v>
      </c>
      <c r="EA1561" s="16">
        <v>55</v>
      </c>
      <c r="EB1561" s="27" t="s">
        <v>185</v>
      </c>
      <c r="EC1561" s="27" t="s">
        <v>156</v>
      </c>
      <c r="ED1561" s="27" t="s">
        <v>182</v>
      </c>
      <c r="EE1561" s="29">
        <v>45112.012511574074</v>
      </c>
      <c r="EF1561" s="28" t="s">
        <v>186</v>
      </c>
      <c r="EG1561" s="28" t="s">
        <v>156</v>
      </c>
      <c r="EH1561" s="28" t="s">
        <v>187</v>
      </c>
      <c r="EI1561" s="29">
        <v>45118.979803240742</v>
      </c>
      <c r="EJ1561" s="28" t="s">
        <v>186</v>
      </c>
      <c r="EK1561" s="28" t="s">
        <v>156</v>
      </c>
      <c r="EL1561" s="28" t="s">
        <v>187</v>
      </c>
      <c r="EM1561" s="45" t="s">
        <v>3713</v>
      </c>
      <c r="EN1561" s="46" t="str">
        <f t="shared" si="169"/>
        <v>344N271A</v>
      </c>
      <c r="EO1561" s="47">
        <f t="shared" si="170"/>
        <v>45550</v>
      </c>
      <c r="EP1561" s="47" t="str">
        <f t="shared" si="171"/>
        <v/>
      </c>
      <c r="EQ1561" s="48" t="str">
        <f t="shared" ca="1" si="172"/>
        <v>Y</v>
      </c>
      <c r="ER1561" s="49" t="str">
        <f t="shared" si="173"/>
        <v/>
      </c>
      <c r="ES1561" s="50"/>
      <c r="ET1561" s="51" t="str">
        <f t="shared" si="174"/>
        <v/>
      </c>
      <c r="EU1561" s="52" t="str">
        <f t="shared" si="175"/>
        <v/>
      </c>
      <c r="EV1561" s="46"/>
      <c r="EW1561" s="23" t="s">
        <v>3721</v>
      </c>
    </row>
    <row r="1562" spans="1:153" ht="14.25" customHeight="1">
      <c r="A1562" s="8">
        <v>1555</v>
      </c>
      <c r="B1562" s="9" t="s">
        <v>3316</v>
      </c>
      <c r="C1562" s="10" t="s">
        <v>142</v>
      </c>
      <c r="D1562" s="10" t="s">
        <v>143</v>
      </c>
      <c r="E1562" s="10" t="s">
        <v>206</v>
      </c>
      <c r="F1562" s="9" t="s">
        <v>641</v>
      </c>
      <c r="G1562" s="10" t="s">
        <v>432</v>
      </c>
      <c r="H1562" s="9" t="s">
        <v>433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1819</v>
      </c>
      <c r="S1562" s="9" t="s">
        <v>1820</v>
      </c>
      <c r="T1562" s="9" t="s">
        <v>1821</v>
      </c>
      <c r="U1562" s="9" t="s">
        <v>155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3616</v>
      </c>
      <c r="AA1562" s="9" t="s">
        <v>3617</v>
      </c>
      <c r="AB1562" s="12" t="s">
        <v>3618</v>
      </c>
      <c r="AC1562" s="10" t="s">
        <v>3619</v>
      </c>
      <c r="AD1562" s="9" t="s">
        <v>3620</v>
      </c>
      <c r="AE1562" s="13" t="s">
        <v>3621</v>
      </c>
      <c r="AF1562" s="14" t="s">
        <v>2389</v>
      </c>
      <c r="AG1562" s="10" t="s">
        <v>3622</v>
      </c>
      <c r="AH1562" s="11" t="s">
        <v>156</v>
      </c>
      <c r="AI1562" s="11" t="s">
        <v>156</v>
      </c>
      <c r="AJ1562" s="10" t="s">
        <v>156</v>
      </c>
      <c r="AK1562" s="11" t="s">
        <v>156</v>
      </c>
      <c r="AL1562" s="11" t="s">
        <v>156</v>
      </c>
      <c r="AM1562" s="10" t="s">
        <v>156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2.8</v>
      </c>
      <c r="AU1562" s="10" t="s">
        <v>142</v>
      </c>
      <c r="AV1562" s="16">
        <v>30000</v>
      </c>
      <c r="AW1562" s="16">
        <v>30000</v>
      </c>
      <c r="AX1562" s="16">
        <v>0</v>
      </c>
      <c r="AY1562" s="16">
        <v>0</v>
      </c>
      <c r="AZ1562" s="16">
        <v>0</v>
      </c>
      <c r="BA1562" s="17">
        <v>45488</v>
      </c>
      <c r="BB1562" s="30" t="s">
        <v>175</v>
      </c>
      <c r="BC1562" s="18">
        <v>45119</v>
      </c>
      <c r="BD1562" s="17">
        <v>45688</v>
      </c>
      <c r="BE1562" s="17">
        <v>45747</v>
      </c>
      <c r="BF1562" s="17">
        <v>45275</v>
      </c>
      <c r="BG1562" s="10">
        <v>86180195</v>
      </c>
      <c r="BH1562" s="9" t="s">
        <v>247</v>
      </c>
      <c r="BI1562" s="19">
        <v>45536</v>
      </c>
      <c r="BJ1562" s="20">
        <v>45558</v>
      </c>
      <c r="BK1562" s="16">
        <v>3800</v>
      </c>
      <c r="BL1562" s="16">
        <v>10640</v>
      </c>
      <c r="BM1562" s="9" t="s">
        <v>177</v>
      </c>
      <c r="BN1562" s="9" t="s">
        <v>470</v>
      </c>
      <c r="BO1562" s="9" t="s">
        <v>156</v>
      </c>
      <c r="BP1562" s="17">
        <v>45626</v>
      </c>
      <c r="BQ1562" s="17" t="s">
        <v>156</v>
      </c>
      <c r="BR1562" s="17">
        <v>45626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45111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 t="s">
        <v>156</v>
      </c>
      <c r="CD1562" s="10" t="s">
        <v>156</v>
      </c>
      <c r="CE1562" s="17" t="s">
        <v>156</v>
      </c>
      <c r="CF1562" s="17" t="s">
        <v>156</v>
      </c>
      <c r="CG1562" s="17">
        <v>45111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45111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 t="s">
        <v>156</v>
      </c>
      <c r="CX1562" s="10" t="s">
        <v>193</v>
      </c>
      <c r="CY1562" s="17" t="s">
        <v>156</v>
      </c>
      <c r="CZ1562" s="17" t="s">
        <v>156</v>
      </c>
      <c r="DA1562" s="17">
        <v>45111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 t="s">
        <v>156</v>
      </c>
      <c r="DH1562" s="10" t="s">
        <v>156</v>
      </c>
      <c r="DI1562" s="17" t="s">
        <v>156</v>
      </c>
      <c r="DJ1562" s="17" t="s">
        <v>156</v>
      </c>
      <c r="DK1562" s="17">
        <v>45111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24</v>
      </c>
      <c r="DQ1562" s="16">
        <v>16</v>
      </c>
      <c r="DR1562" s="11">
        <v>16</v>
      </c>
      <c r="DS1562" s="16">
        <v>24</v>
      </c>
      <c r="DT1562" s="16">
        <v>0</v>
      </c>
      <c r="DU1562" s="11" t="s">
        <v>182</v>
      </c>
      <c r="DV1562" s="11" t="s">
        <v>182</v>
      </c>
      <c r="DW1562" s="27" t="s">
        <v>156</v>
      </c>
      <c r="DX1562" s="27" t="s">
        <v>156</v>
      </c>
      <c r="DY1562" s="20" t="s">
        <v>3628</v>
      </c>
      <c r="DZ1562" s="16">
        <v>7</v>
      </c>
      <c r="EA1562" s="16">
        <v>55</v>
      </c>
      <c r="EB1562" s="27" t="s">
        <v>185</v>
      </c>
      <c r="EC1562" s="27" t="s">
        <v>156</v>
      </c>
      <c r="ED1562" s="27" t="s">
        <v>182</v>
      </c>
      <c r="EE1562" s="29">
        <v>45112.012511574074</v>
      </c>
      <c r="EF1562" s="28" t="s">
        <v>186</v>
      </c>
      <c r="EG1562" s="28" t="s">
        <v>156</v>
      </c>
      <c r="EH1562" s="28" t="s">
        <v>187</v>
      </c>
      <c r="EI1562" s="29">
        <v>45118.979803240742</v>
      </c>
      <c r="EJ1562" s="28" t="s">
        <v>186</v>
      </c>
      <c r="EK1562" s="28" t="s">
        <v>156</v>
      </c>
      <c r="EL1562" s="28" t="s">
        <v>187</v>
      </c>
      <c r="EM1562" s="45" t="s">
        <v>3713</v>
      </c>
      <c r="EN1562" s="46" t="str">
        <f t="shared" si="169"/>
        <v>344N271A</v>
      </c>
      <c r="EO1562" s="47">
        <f t="shared" si="170"/>
        <v>45564</v>
      </c>
      <c r="EP1562" s="47" t="str">
        <f t="shared" si="171"/>
        <v/>
      </c>
      <c r="EQ1562" s="48" t="str">
        <f t="shared" ca="1" si="172"/>
        <v>Y</v>
      </c>
      <c r="ER1562" s="49" t="str">
        <f t="shared" si="173"/>
        <v/>
      </c>
      <c r="ES1562" s="50"/>
      <c r="ET1562" s="51" t="str">
        <f t="shared" si="174"/>
        <v/>
      </c>
      <c r="EU1562" s="52" t="str">
        <f t="shared" si="175"/>
        <v/>
      </c>
      <c r="EV1562" s="46"/>
      <c r="EW1562" s="23" t="s">
        <v>3721</v>
      </c>
    </row>
    <row r="1563" spans="1:153" ht="14.25" customHeight="1">
      <c r="A1563" s="8">
        <v>1556</v>
      </c>
      <c r="B1563" s="9" t="s">
        <v>3316</v>
      </c>
      <c r="C1563" s="10" t="s">
        <v>142</v>
      </c>
      <c r="D1563" s="10" t="s">
        <v>143</v>
      </c>
      <c r="E1563" s="10" t="s">
        <v>206</v>
      </c>
      <c r="F1563" s="9" t="s">
        <v>641</v>
      </c>
      <c r="G1563" s="10" t="s">
        <v>432</v>
      </c>
      <c r="H1563" s="9" t="s">
        <v>433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1819</v>
      </c>
      <c r="S1563" s="9" t="s">
        <v>1820</v>
      </c>
      <c r="T1563" s="9" t="s">
        <v>1821</v>
      </c>
      <c r="U1563" s="9" t="s">
        <v>155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3616</v>
      </c>
      <c r="AA1563" s="9" t="s">
        <v>3617</v>
      </c>
      <c r="AB1563" s="12" t="s">
        <v>3618</v>
      </c>
      <c r="AC1563" s="10" t="s">
        <v>3629</v>
      </c>
      <c r="AD1563" s="9" t="s">
        <v>3630</v>
      </c>
      <c r="AE1563" s="13" t="s">
        <v>3631</v>
      </c>
      <c r="AF1563" s="14" t="s">
        <v>2389</v>
      </c>
      <c r="AG1563" s="10" t="s">
        <v>3632</v>
      </c>
      <c r="AH1563" s="11" t="s">
        <v>156</v>
      </c>
      <c r="AI1563" s="11" t="s">
        <v>156</v>
      </c>
      <c r="AJ1563" s="10" t="s">
        <v>156</v>
      </c>
      <c r="AK1563" s="11" t="s">
        <v>156</v>
      </c>
      <c r="AL1563" s="11" t="s">
        <v>156</v>
      </c>
      <c r="AM1563" s="10" t="s">
        <v>156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2.8</v>
      </c>
      <c r="AU1563" s="10" t="s">
        <v>206</v>
      </c>
      <c r="AV1563" s="16">
        <v>35000</v>
      </c>
      <c r="AW1563" s="16">
        <v>35000</v>
      </c>
      <c r="AX1563" s="16">
        <v>0</v>
      </c>
      <c r="AY1563" s="16">
        <v>8000</v>
      </c>
      <c r="AZ1563" s="16">
        <v>0</v>
      </c>
      <c r="BA1563" s="17">
        <v>45488</v>
      </c>
      <c r="BB1563" s="30" t="s">
        <v>175</v>
      </c>
      <c r="BC1563" s="18">
        <v>45119</v>
      </c>
      <c r="BD1563" s="17">
        <v>45688</v>
      </c>
      <c r="BE1563" s="17">
        <v>45747</v>
      </c>
      <c r="BF1563" s="17">
        <v>45275</v>
      </c>
      <c r="BG1563" s="10">
        <v>86233378</v>
      </c>
      <c r="BH1563" s="9" t="s">
        <v>414</v>
      </c>
      <c r="BI1563" s="19">
        <v>45200</v>
      </c>
      <c r="BJ1563" s="20">
        <v>45201</v>
      </c>
      <c r="BK1563" s="16">
        <v>5000</v>
      </c>
      <c r="BL1563" s="16">
        <v>14000</v>
      </c>
      <c r="BM1563" s="9" t="s">
        <v>177</v>
      </c>
      <c r="BN1563" s="9" t="s">
        <v>436</v>
      </c>
      <c r="BO1563" s="9" t="s">
        <v>635</v>
      </c>
      <c r="BP1563" s="17">
        <v>45275</v>
      </c>
      <c r="BQ1563" s="17" t="s">
        <v>156</v>
      </c>
      <c r="BR1563" s="17" t="s">
        <v>156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 t="s">
        <v>156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 t="s">
        <v>156</v>
      </c>
      <c r="CD1563" s="10" t="s">
        <v>156</v>
      </c>
      <c r="CE1563" s="17" t="s">
        <v>156</v>
      </c>
      <c r="CF1563" s="17" t="s">
        <v>156</v>
      </c>
      <c r="CG1563" s="17" t="s">
        <v>156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 t="s">
        <v>156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193</v>
      </c>
      <c r="CY1563" s="17" t="s">
        <v>156</v>
      </c>
      <c r="CZ1563" s="17" t="s">
        <v>156</v>
      </c>
      <c r="DA1563" s="17" t="s">
        <v>156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 t="s">
        <v>156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24</v>
      </c>
      <c r="DQ1563" s="16">
        <v>16</v>
      </c>
      <c r="DR1563" s="11">
        <v>16</v>
      </c>
      <c r="DS1563" s="16">
        <v>24</v>
      </c>
      <c r="DT1563" s="16">
        <v>0</v>
      </c>
      <c r="DU1563" s="11" t="s">
        <v>181</v>
      </c>
      <c r="DV1563" s="11" t="s">
        <v>182</v>
      </c>
      <c r="DW1563" s="27" t="s">
        <v>156</v>
      </c>
      <c r="DX1563" s="27" t="s">
        <v>156</v>
      </c>
      <c r="DY1563" s="20" t="s">
        <v>553</v>
      </c>
      <c r="DZ1563" s="16">
        <v>7</v>
      </c>
      <c r="EA1563" s="16">
        <v>55</v>
      </c>
      <c r="EB1563" s="27" t="s">
        <v>185</v>
      </c>
      <c r="EC1563" s="27" t="s">
        <v>156</v>
      </c>
      <c r="ED1563" s="27" t="s">
        <v>182</v>
      </c>
      <c r="EE1563" s="29">
        <v>45116.828101851854</v>
      </c>
      <c r="EF1563" s="28" t="s">
        <v>188</v>
      </c>
      <c r="EG1563" s="28" t="s">
        <v>189</v>
      </c>
      <c r="EH1563" s="28" t="s">
        <v>190</v>
      </c>
      <c r="EI1563" s="29">
        <v>45116.828101851854</v>
      </c>
      <c r="EJ1563" s="28" t="s">
        <v>188</v>
      </c>
      <c r="EK1563" s="28" t="s">
        <v>189</v>
      </c>
      <c r="EL1563" s="28" t="s">
        <v>190</v>
      </c>
      <c r="EM1563" s="45" t="s">
        <v>3713</v>
      </c>
      <c r="EN1563" s="46" t="str">
        <f t="shared" si="169"/>
        <v>344N303B</v>
      </c>
      <c r="EO1563" s="47">
        <f t="shared" si="170"/>
        <v>45213</v>
      </c>
      <c r="EP1563" s="47" t="str">
        <f t="shared" si="171"/>
        <v/>
      </c>
      <c r="EQ1563" s="48" t="str">
        <f t="shared" ca="1" si="172"/>
        <v>Y</v>
      </c>
      <c r="ER1563" s="49" t="str">
        <f t="shared" si="173"/>
        <v/>
      </c>
      <c r="ES1563" s="50"/>
      <c r="ET1563" s="51" t="str">
        <f t="shared" si="174"/>
        <v/>
      </c>
      <c r="EU1563" s="52" t="str">
        <f t="shared" si="175"/>
        <v/>
      </c>
      <c r="EV1563" s="46"/>
      <c r="EW1563" s="23" t="s">
        <v>3714</v>
      </c>
    </row>
    <row r="1564" spans="1:153" ht="14.25" customHeight="1">
      <c r="A1564" s="8">
        <v>1557</v>
      </c>
      <c r="B1564" s="9" t="s">
        <v>3316</v>
      </c>
      <c r="C1564" s="10" t="s">
        <v>142</v>
      </c>
      <c r="D1564" s="10" t="s">
        <v>143</v>
      </c>
      <c r="E1564" s="10" t="s">
        <v>206</v>
      </c>
      <c r="F1564" s="9" t="s">
        <v>641</v>
      </c>
      <c r="G1564" s="10" t="s">
        <v>432</v>
      </c>
      <c r="H1564" s="9" t="s">
        <v>433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1819</v>
      </c>
      <c r="S1564" s="9" t="s">
        <v>1820</v>
      </c>
      <c r="T1564" s="9" t="s">
        <v>1821</v>
      </c>
      <c r="U1564" s="9" t="s">
        <v>155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3616</v>
      </c>
      <c r="AA1564" s="9" t="s">
        <v>3617</v>
      </c>
      <c r="AB1564" s="12" t="s">
        <v>3618</v>
      </c>
      <c r="AC1564" s="10" t="s">
        <v>3629</v>
      </c>
      <c r="AD1564" s="9" t="s">
        <v>3630</v>
      </c>
      <c r="AE1564" s="13" t="s">
        <v>3631</v>
      </c>
      <c r="AF1564" s="14" t="s">
        <v>2389</v>
      </c>
      <c r="AG1564" s="10" t="s">
        <v>3632</v>
      </c>
      <c r="AH1564" s="11" t="s">
        <v>156</v>
      </c>
      <c r="AI1564" s="11" t="s">
        <v>156</v>
      </c>
      <c r="AJ1564" s="10" t="s">
        <v>156</v>
      </c>
      <c r="AK1564" s="11" t="s">
        <v>156</v>
      </c>
      <c r="AL1564" s="11" t="s">
        <v>156</v>
      </c>
      <c r="AM1564" s="10" t="s">
        <v>156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2.8</v>
      </c>
      <c r="AU1564" s="10" t="s">
        <v>206</v>
      </c>
      <c r="AV1564" s="16">
        <v>35000</v>
      </c>
      <c r="AW1564" s="16">
        <v>35000</v>
      </c>
      <c r="AX1564" s="16">
        <v>0</v>
      </c>
      <c r="AY1564" s="16">
        <v>8000</v>
      </c>
      <c r="AZ1564" s="16">
        <v>0</v>
      </c>
      <c r="BA1564" s="17">
        <v>45488</v>
      </c>
      <c r="BB1564" s="30" t="s">
        <v>175</v>
      </c>
      <c r="BC1564" s="18" t="s">
        <v>156</v>
      </c>
      <c r="BD1564" s="17">
        <v>45688</v>
      </c>
      <c r="BE1564" s="17">
        <v>45747</v>
      </c>
      <c r="BF1564" s="17">
        <v>45275</v>
      </c>
      <c r="BG1564" s="10">
        <v>86198497</v>
      </c>
      <c r="BH1564" s="9" t="s">
        <v>319</v>
      </c>
      <c r="BI1564" s="19">
        <v>45383</v>
      </c>
      <c r="BJ1564" s="20">
        <v>45383</v>
      </c>
      <c r="BK1564" s="16">
        <v>0</v>
      </c>
      <c r="BL1564" s="16">
        <v>0</v>
      </c>
      <c r="BM1564" s="9" t="s">
        <v>177</v>
      </c>
      <c r="BN1564" s="9" t="s">
        <v>383</v>
      </c>
      <c r="BO1564" s="9" t="s">
        <v>156</v>
      </c>
      <c r="BP1564" s="17">
        <v>45467</v>
      </c>
      <c r="BQ1564" s="17" t="s">
        <v>156</v>
      </c>
      <c r="BR1564" s="17">
        <v>45467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>
        <v>45111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 t="s">
        <v>156</v>
      </c>
      <c r="CD1564" s="10" t="s">
        <v>156</v>
      </c>
      <c r="CE1564" s="17" t="s">
        <v>156</v>
      </c>
      <c r="CF1564" s="17" t="s">
        <v>156</v>
      </c>
      <c r="CG1564" s="17">
        <v>45111</v>
      </c>
      <c r="CH1564" s="17" t="s">
        <v>156</v>
      </c>
      <c r="CI1564" s="16">
        <v>0</v>
      </c>
      <c r="CJ1564" s="10" t="s">
        <v>156</v>
      </c>
      <c r="CK1564" s="10" t="s">
        <v>156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>
        <v>45111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 t="s">
        <v>156</v>
      </c>
      <c r="CX1564" s="10" t="s">
        <v>193</v>
      </c>
      <c r="CY1564" s="17" t="s">
        <v>156</v>
      </c>
      <c r="CZ1564" s="17" t="s">
        <v>156</v>
      </c>
      <c r="DA1564" s="17">
        <v>45111</v>
      </c>
      <c r="DB1564" s="17" t="s">
        <v>156</v>
      </c>
      <c r="DC1564" s="16">
        <v>0</v>
      </c>
      <c r="DD1564" s="10" t="s">
        <v>156</v>
      </c>
      <c r="DE1564" s="10" t="s">
        <v>156</v>
      </c>
      <c r="DF1564" s="18" t="s">
        <v>156</v>
      </c>
      <c r="DG1564" s="17" t="s">
        <v>156</v>
      </c>
      <c r="DH1564" s="10" t="s">
        <v>156</v>
      </c>
      <c r="DI1564" s="17" t="s">
        <v>156</v>
      </c>
      <c r="DJ1564" s="17" t="s">
        <v>156</v>
      </c>
      <c r="DK1564" s="17">
        <v>45111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24</v>
      </c>
      <c r="DQ1564" s="16">
        <v>16</v>
      </c>
      <c r="DR1564" s="11">
        <v>16</v>
      </c>
      <c r="DS1564" s="16">
        <v>24</v>
      </c>
      <c r="DT1564" s="16">
        <v>0</v>
      </c>
      <c r="DU1564" s="11" t="s">
        <v>3357</v>
      </c>
      <c r="DV1564" s="11" t="s">
        <v>182</v>
      </c>
      <c r="DW1564" s="27" t="s">
        <v>156</v>
      </c>
      <c r="DX1564" s="27" t="s">
        <v>156</v>
      </c>
      <c r="DY1564" s="20" t="s">
        <v>3623</v>
      </c>
      <c r="DZ1564" s="16">
        <v>7</v>
      </c>
      <c r="EA1564" s="16">
        <v>55</v>
      </c>
      <c r="EB1564" s="27" t="s">
        <v>185</v>
      </c>
      <c r="EC1564" s="27" t="s">
        <v>156</v>
      </c>
      <c r="ED1564" s="27" t="s">
        <v>182</v>
      </c>
      <c r="EE1564" s="29">
        <v>45112.01258101852</v>
      </c>
      <c r="EF1564" s="28" t="s">
        <v>186</v>
      </c>
      <c r="EG1564" s="28" t="s">
        <v>156</v>
      </c>
      <c r="EH1564" s="28" t="s">
        <v>187</v>
      </c>
      <c r="EI1564" s="29">
        <v>45118.979687500003</v>
      </c>
      <c r="EJ1564" s="28" t="s">
        <v>186</v>
      </c>
      <c r="EK1564" s="28" t="s">
        <v>156</v>
      </c>
      <c r="EL1564" s="28" t="s">
        <v>187</v>
      </c>
      <c r="EM1564" s="45" t="s">
        <v>3713</v>
      </c>
      <c r="EN1564" s="46" t="str">
        <f t="shared" si="169"/>
        <v>344N303B</v>
      </c>
      <c r="EO1564" s="47">
        <f t="shared" si="170"/>
        <v>45405</v>
      </c>
      <c r="EP1564" s="47" t="str">
        <f t="shared" si="171"/>
        <v/>
      </c>
      <c r="EQ1564" s="48" t="str">
        <f t="shared" ca="1" si="172"/>
        <v>Y</v>
      </c>
      <c r="ER1564" s="49" t="str">
        <f t="shared" si="173"/>
        <v/>
      </c>
      <c r="ES1564" s="50"/>
      <c r="ET1564" s="51" t="str">
        <f t="shared" si="174"/>
        <v/>
      </c>
      <c r="EU1564" s="52" t="str">
        <f t="shared" si="175"/>
        <v/>
      </c>
      <c r="EV1564" s="46"/>
      <c r="EW1564" s="23" t="s">
        <v>3714</v>
      </c>
    </row>
    <row r="1565" spans="1:153" ht="14.25" customHeight="1">
      <c r="A1565" s="8">
        <v>1558</v>
      </c>
      <c r="B1565" s="9" t="s">
        <v>3316</v>
      </c>
      <c r="C1565" s="10" t="s">
        <v>142</v>
      </c>
      <c r="D1565" s="10" t="s">
        <v>143</v>
      </c>
      <c r="E1565" s="10" t="s">
        <v>206</v>
      </c>
      <c r="F1565" s="9" t="s">
        <v>641</v>
      </c>
      <c r="G1565" s="10" t="s">
        <v>432</v>
      </c>
      <c r="H1565" s="9" t="s">
        <v>433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1819</v>
      </c>
      <c r="S1565" s="9" t="s">
        <v>1820</v>
      </c>
      <c r="T1565" s="9" t="s">
        <v>1821</v>
      </c>
      <c r="U1565" s="9" t="s">
        <v>155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3616</v>
      </c>
      <c r="AA1565" s="9" t="s">
        <v>3617</v>
      </c>
      <c r="AB1565" s="12" t="s">
        <v>3618</v>
      </c>
      <c r="AC1565" s="10" t="s">
        <v>3629</v>
      </c>
      <c r="AD1565" s="9" t="s">
        <v>3630</v>
      </c>
      <c r="AE1565" s="13" t="s">
        <v>3631</v>
      </c>
      <c r="AF1565" s="14" t="s">
        <v>2389</v>
      </c>
      <c r="AG1565" s="10" t="s">
        <v>3632</v>
      </c>
      <c r="AH1565" s="11" t="s">
        <v>156</v>
      </c>
      <c r="AI1565" s="11" t="s">
        <v>156</v>
      </c>
      <c r="AJ1565" s="10" t="s">
        <v>156</v>
      </c>
      <c r="AK1565" s="11" t="s">
        <v>156</v>
      </c>
      <c r="AL1565" s="11" t="s">
        <v>156</v>
      </c>
      <c r="AM1565" s="10" t="s">
        <v>156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2.8</v>
      </c>
      <c r="AU1565" s="10" t="s">
        <v>206</v>
      </c>
      <c r="AV1565" s="16">
        <v>35000</v>
      </c>
      <c r="AW1565" s="16">
        <v>35000</v>
      </c>
      <c r="AX1565" s="16">
        <v>0</v>
      </c>
      <c r="AY1565" s="16">
        <v>8000</v>
      </c>
      <c r="AZ1565" s="16">
        <v>0</v>
      </c>
      <c r="BA1565" s="17">
        <v>45488</v>
      </c>
      <c r="BB1565" s="30" t="s">
        <v>175</v>
      </c>
      <c r="BC1565" s="18">
        <v>45119</v>
      </c>
      <c r="BD1565" s="17">
        <v>45688</v>
      </c>
      <c r="BE1565" s="17">
        <v>45747</v>
      </c>
      <c r="BF1565" s="17">
        <v>45275</v>
      </c>
      <c r="BG1565" s="10">
        <v>86198496</v>
      </c>
      <c r="BH1565" s="9" t="s">
        <v>321</v>
      </c>
      <c r="BI1565" s="19">
        <v>45413</v>
      </c>
      <c r="BJ1565" s="20">
        <v>45418</v>
      </c>
      <c r="BK1565" s="16">
        <v>5000</v>
      </c>
      <c r="BL1565" s="16">
        <v>14000</v>
      </c>
      <c r="BM1565" s="9" t="s">
        <v>177</v>
      </c>
      <c r="BN1565" s="9" t="s">
        <v>383</v>
      </c>
      <c r="BO1565" s="9" t="s">
        <v>156</v>
      </c>
      <c r="BP1565" s="17">
        <v>45519</v>
      </c>
      <c r="BQ1565" s="17" t="s">
        <v>156</v>
      </c>
      <c r="BR1565" s="17">
        <v>45519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45111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45111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45111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193</v>
      </c>
      <c r="CY1565" s="17" t="s">
        <v>156</v>
      </c>
      <c r="CZ1565" s="17" t="s">
        <v>156</v>
      </c>
      <c r="DA1565" s="17">
        <v>45111</v>
      </c>
      <c r="DB1565" s="17" t="s">
        <v>156</v>
      </c>
      <c r="DC1565" s="16">
        <v>0</v>
      </c>
      <c r="DD1565" s="10" t="s">
        <v>156</v>
      </c>
      <c r="DE1565" s="10" t="s">
        <v>156</v>
      </c>
      <c r="DF1565" s="18" t="s">
        <v>156</v>
      </c>
      <c r="DG1565" s="17" t="s">
        <v>156</v>
      </c>
      <c r="DH1565" s="10" t="s">
        <v>156</v>
      </c>
      <c r="DI1565" s="17" t="s">
        <v>156</v>
      </c>
      <c r="DJ1565" s="17" t="s">
        <v>156</v>
      </c>
      <c r="DK1565" s="17">
        <v>45111</v>
      </c>
      <c r="DL1565" s="17" t="s">
        <v>156</v>
      </c>
      <c r="DM1565" s="16">
        <v>0</v>
      </c>
      <c r="DN1565" s="10" t="s">
        <v>156</v>
      </c>
      <c r="DO1565" s="10" t="s">
        <v>156</v>
      </c>
      <c r="DP1565" s="16">
        <v>24</v>
      </c>
      <c r="DQ1565" s="16">
        <v>16</v>
      </c>
      <c r="DR1565" s="11">
        <v>16</v>
      </c>
      <c r="DS1565" s="16">
        <v>24</v>
      </c>
      <c r="DT1565" s="16">
        <v>0</v>
      </c>
      <c r="DU1565" s="11" t="s">
        <v>181</v>
      </c>
      <c r="DV1565" s="11" t="s">
        <v>182</v>
      </c>
      <c r="DW1565" s="27" t="s">
        <v>156</v>
      </c>
      <c r="DX1565" s="27" t="s">
        <v>156</v>
      </c>
      <c r="DY1565" s="20" t="s">
        <v>3624</v>
      </c>
      <c r="DZ1565" s="16">
        <v>7</v>
      </c>
      <c r="EA1565" s="16">
        <v>55</v>
      </c>
      <c r="EB1565" s="27" t="s">
        <v>185</v>
      </c>
      <c r="EC1565" s="27" t="s">
        <v>156</v>
      </c>
      <c r="ED1565" s="27" t="s">
        <v>182</v>
      </c>
      <c r="EE1565" s="29">
        <v>45112.01258101852</v>
      </c>
      <c r="EF1565" s="28" t="s">
        <v>186</v>
      </c>
      <c r="EG1565" s="28" t="s">
        <v>156</v>
      </c>
      <c r="EH1565" s="28" t="s">
        <v>187</v>
      </c>
      <c r="EI1565" s="29">
        <v>45116.828101851854</v>
      </c>
      <c r="EJ1565" s="28" t="s">
        <v>188</v>
      </c>
      <c r="EK1565" s="28" t="s">
        <v>189</v>
      </c>
      <c r="EL1565" s="28" t="s">
        <v>190</v>
      </c>
      <c r="EM1565" s="45" t="s">
        <v>3713</v>
      </c>
      <c r="EN1565" s="46" t="str">
        <f t="shared" si="169"/>
        <v>344N303B</v>
      </c>
      <c r="EO1565" s="47">
        <f t="shared" si="170"/>
        <v>45457</v>
      </c>
      <c r="EP1565" s="47" t="str">
        <f t="shared" si="171"/>
        <v/>
      </c>
      <c r="EQ1565" s="48" t="str">
        <f t="shared" ca="1" si="172"/>
        <v>Y</v>
      </c>
      <c r="ER1565" s="49" t="str">
        <f t="shared" si="173"/>
        <v/>
      </c>
      <c r="ES1565" s="50"/>
      <c r="ET1565" s="51" t="str">
        <f t="shared" si="174"/>
        <v/>
      </c>
      <c r="EU1565" s="52" t="str">
        <f t="shared" si="175"/>
        <v/>
      </c>
      <c r="EV1565" s="46"/>
      <c r="EW1565" s="23" t="s">
        <v>3714</v>
      </c>
    </row>
    <row r="1566" spans="1:153" ht="14.25" customHeight="1">
      <c r="A1566" s="8">
        <v>1559</v>
      </c>
      <c r="B1566" s="9" t="s">
        <v>3316</v>
      </c>
      <c r="C1566" s="10" t="s">
        <v>142</v>
      </c>
      <c r="D1566" s="10" t="s">
        <v>143</v>
      </c>
      <c r="E1566" s="10" t="s">
        <v>206</v>
      </c>
      <c r="F1566" s="9" t="s">
        <v>641</v>
      </c>
      <c r="G1566" s="10" t="s">
        <v>432</v>
      </c>
      <c r="H1566" s="9" t="s">
        <v>433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1819</v>
      </c>
      <c r="S1566" s="9" t="s">
        <v>1820</v>
      </c>
      <c r="T1566" s="9" t="s">
        <v>1821</v>
      </c>
      <c r="U1566" s="9" t="s">
        <v>155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3616</v>
      </c>
      <c r="AA1566" s="9" t="s">
        <v>3617</v>
      </c>
      <c r="AB1566" s="12" t="s">
        <v>3618</v>
      </c>
      <c r="AC1566" s="10" t="s">
        <v>3629</v>
      </c>
      <c r="AD1566" s="9" t="s">
        <v>3630</v>
      </c>
      <c r="AE1566" s="13" t="s">
        <v>3631</v>
      </c>
      <c r="AF1566" s="14" t="s">
        <v>2389</v>
      </c>
      <c r="AG1566" s="10" t="s">
        <v>3632</v>
      </c>
      <c r="AH1566" s="11" t="s">
        <v>156</v>
      </c>
      <c r="AI1566" s="11" t="s">
        <v>156</v>
      </c>
      <c r="AJ1566" s="10" t="s">
        <v>156</v>
      </c>
      <c r="AK1566" s="11" t="s">
        <v>156</v>
      </c>
      <c r="AL1566" s="11" t="s">
        <v>156</v>
      </c>
      <c r="AM1566" s="10" t="s">
        <v>156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2.8</v>
      </c>
      <c r="AU1566" s="10" t="s">
        <v>206</v>
      </c>
      <c r="AV1566" s="16">
        <v>35000</v>
      </c>
      <c r="AW1566" s="16">
        <v>35000</v>
      </c>
      <c r="AX1566" s="16">
        <v>0</v>
      </c>
      <c r="AY1566" s="16">
        <v>8000</v>
      </c>
      <c r="AZ1566" s="16">
        <v>0</v>
      </c>
      <c r="BA1566" s="17">
        <v>45488</v>
      </c>
      <c r="BB1566" s="30" t="s">
        <v>175</v>
      </c>
      <c r="BC1566" s="18">
        <v>45119</v>
      </c>
      <c r="BD1566" s="17">
        <v>45688</v>
      </c>
      <c r="BE1566" s="17">
        <v>45747</v>
      </c>
      <c r="BF1566" s="17">
        <v>45275</v>
      </c>
      <c r="BG1566" s="10">
        <v>86198495</v>
      </c>
      <c r="BH1566" s="9" t="s">
        <v>258</v>
      </c>
      <c r="BI1566" s="19">
        <v>45444</v>
      </c>
      <c r="BJ1566" s="20">
        <v>45446</v>
      </c>
      <c r="BK1566" s="16">
        <v>3000</v>
      </c>
      <c r="BL1566" s="16">
        <v>8400</v>
      </c>
      <c r="BM1566" s="9" t="s">
        <v>177</v>
      </c>
      <c r="BN1566" s="9" t="s">
        <v>383</v>
      </c>
      <c r="BO1566" s="9" t="s">
        <v>156</v>
      </c>
      <c r="BP1566" s="17">
        <v>45550</v>
      </c>
      <c r="BQ1566" s="17" t="s">
        <v>156</v>
      </c>
      <c r="BR1566" s="17">
        <v>45550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>
        <v>45111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 t="s">
        <v>156</v>
      </c>
      <c r="CD1566" s="10" t="s">
        <v>156</v>
      </c>
      <c r="CE1566" s="17" t="s">
        <v>156</v>
      </c>
      <c r="CF1566" s="17" t="s">
        <v>156</v>
      </c>
      <c r="CG1566" s="17">
        <v>45111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>
        <v>45111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 t="s">
        <v>156</v>
      </c>
      <c r="CX1566" s="10" t="s">
        <v>193</v>
      </c>
      <c r="CY1566" s="17" t="s">
        <v>156</v>
      </c>
      <c r="CZ1566" s="17" t="s">
        <v>156</v>
      </c>
      <c r="DA1566" s="17">
        <v>45111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 t="s">
        <v>156</v>
      </c>
      <c r="DH1566" s="10" t="s">
        <v>156</v>
      </c>
      <c r="DI1566" s="17" t="s">
        <v>156</v>
      </c>
      <c r="DJ1566" s="17" t="s">
        <v>156</v>
      </c>
      <c r="DK1566" s="17">
        <v>45111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24</v>
      </c>
      <c r="DQ1566" s="16">
        <v>16</v>
      </c>
      <c r="DR1566" s="11">
        <v>16</v>
      </c>
      <c r="DS1566" s="16">
        <v>24</v>
      </c>
      <c r="DT1566" s="16">
        <v>0</v>
      </c>
      <c r="DU1566" s="11" t="s">
        <v>181</v>
      </c>
      <c r="DV1566" s="11" t="s">
        <v>182</v>
      </c>
      <c r="DW1566" s="27" t="s">
        <v>156</v>
      </c>
      <c r="DX1566" s="27" t="s">
        <v>156</v>
      </c>
      <c r="DY1566" s="20" t="s">
        <v>3625</v>
      </c>
      <c r="DZ1566" s="16">
        <v>7</v>
      </c>
      <c r="EA1566" s="16">
        <v>55</v>
      </c>
      <c r="EB1566" s="27" t="s">
        <v>185</v>
      </c>
      <c r="EC1566" s="27" t="s">
        <v>156</v>
      </c>
      <c r="ED1566" s="27" t="s">
        <v>182</v>
      </c>
      <c r="EE1566" s="29">
        <v>45112.01258101852</v>
      </c>
      <c r="EF1566" s="28" t="s">
        <v>186</v>
      </c>
      <c r="EG1566" s="28" t="s">
        <v>156</v>
      </c>
      <c r="EH1566" s="28" t="s">
        <v>187</v>
      </c>
      <c r="EI1566" s="29">
        <v>45116.828101851854</v>
      </c>
      <c r="EJ1566" s="28" t="s">
        <v>188</v>
      </c>
      <c r="EK1566" s="28" t="s">
        <v>189</v>
      </c>
      <c r="EL1566" s="28" t="s">
        <v>190</v>
      </c>
      <c r="EM1566" s="45" t="s">
        <v>3713</v>
      </c>
      <c r="EN1566" s="46" t="str">
        <f t="shared" si="169"/>
        <v>344N303B</v>
      </c>
      <c r="EO1566" s="47">
        <f t="shared" si="170"/>
        <v>45488</v>
      </c>
      <c r="EP1566" s="47" t="str">
        <f t="shared" si="171"/>
        <v/>
      </c>
      <c r="EQ1566" s="48" t="str">
        <f t="shared" ca="1" si="172"/>
        <v>Y</v>
      </c>
      <c r="ER1566" s="49" t="str">
        <f t="shared" si="173"/>
        <v/>
      </c>
      <c r="ES1566" s="50"/>
      <c r="ET1566" s="51" t="str">
        <f t="shared" si="174"/>
        <v/>
      </c>
      <c r="EU1566" s="52" t="str">
        <f t="shared" si="175"/>
        <v/>
      </c>
      <c r="EV1566" s="46"/>
      <c r="EW1566" s="23" t="s">
        <v>3714</v>
      </c>
    </row>
    <row r="1567" spans="1:153" ht="14.25" customHeight="1">
      <c r="A1567" s="8">
        <v>1560</v>
      </c>
      <c r="B1567" s="9" t="s">
        <v>3316</v>
      </c>
      <c r="C1567" s="10" t="s">
        <v>142</v>
      </c>
      <c r="D1567" s="10" t="s">
        <v>143</v>
      </c>
      <c r="E1567" s="10" t="s">
        <v>206</v>
      </c>
      <c r="F1567" s="9" t="s">
        <v>641</v>
      </c>
      <c r="G1567" s="10" t="s">
        <v>432</v>
      </c>
      <c r="H1567" s="9" t="s">
        <v>433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1819</v>
      </c>
      <c r="S1567" s="9" t="s">
        <v>1820</v>
      </c>
      <c r="T1567" s="9" t="s">
        <v>1821</v>
      </c>
      <c r="U1567" s="9" t="s">
        <v>155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3616</v>
      </c>
      <c r="AA1567" s="9" t="s">
        <v>3617</v>
      </c>
      <c r="AB1567" s="12" t="s">
        <v>3618</v>
      </c>
      <c r="AC1567" s="10" t="s">
        <v>3629</v>
      </c>
      <c r="AD1567" s="9" t="s">
        <v>3630</v>
      </c>
      <c r="AE1567" s="13" t="s">
        <v>3631</v>
      </c>
      <c r="AF1567" s="14" t="s">
        <v>2389</v>
      </c>
      <c r="AG1567" s="10" t="s">
        <v>3632</v>
      </c>
      <c r="AH1567" s="11" t="s">
        <v>156</v>
      </c>
      <c r="AI1567" s="11" t="s">
        <v>156</v>
      </c>
      <c r="AJ1567" s="10" t="s">
        <v>156</v>
      </c>
      <c r="AK1567" s="11" t="s">
        <v>156</v>
      </c>
      <c r="AL1567" s="11" t="s">
        <v>156</v>
      </c>
      <c r="AM1567" s="10" t="s">
        <v>156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2.8</v>
      </c>
      <c r="AU1567" s="10" t="s">
        <v>206</v>
      </c>
      <c r="AV1567" s="16">
        <v>35000</v>
      </c>
      <c r="AW1567" s="16">
        <v>35000</v>
      </c>
      <c r="AX1567" s="16">
        <v>0</v>
      </c>
      <c r="AY1567" s="16">
        <v>8000</v>
      </c>
      <c r="AZ1567" s="16">
        <v>0</v>
      </c>
      <c r="BA1567" s="17">
        <v>45488</v>
      </c>
      <c r="BB1567" s="30" t="s">
        <v>175</v>
      </c>
      <c r="BC1567" s="18">
        <v>45119</v>
      </c>
      <c r="BD1567" s="17">
        <v>45688</v>
      </c>
      <c r="BE1567" s="17">
        <v>45747</v>
      </c>
      <c r="BF1567" s="17">
        <v>45275</v>
      </c>
      <c r="BG1567" s="10">
        <v>86255582</v>
      </c>
      <c r="BH1567" s="9" t="s">
        <v>303</v>
      </c>
      <c r="BI1567" s="19">
        <v>45474</v>
      </c>
      <c r="BJ1567" s="20">
        <v>45474</v>
      </c>
      <c r="BK1567" s="16">
        <v>600</v>
      </c>
      <c r="BL1567" s="16">
        <v>1680</v>
      </c>
      <c r="BM1567" s="9" t="s">
        <v>177</v>
      </c>
      <c r="BN1567" s="9" t="s">
        <v>383</v>
      </c>
      <c r="BO1567" s="9" t="s">
        <v>156</v>
      </c>
      <c r="BP1567" s="17">
        <v>45580</v>
      </c>
      <c r="BQ1567" s="17" t="s">
        <v>156</v>
      </c>
      <c r="BR1567" s="17">
        <v>45580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>
        <v>45118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 t="s">
        <v>156</v>
      </c>
      <c r="CD1567" s="10" t="s">
        <v>156</v>
      </c>
      <c r="CE1567" s="17" t="s">
        <v>156</v>
      </c>
      <c r="CF1567" s="17" t="s">
        <v>156</v>
      </c>
      <c r="CG1567" s="17">
        <v>45118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>
        <v>45118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 t="s">
        <v>156</v>
      </c>
      <c r="CX1567" s="10" t="s">
        <v>193</v>
      </c>
      <c r="CY1567" s="17" t="s">
        <v>156</v>
      </c>
      <c r="CZ1567" s="17" t="s">
        <v>156</v>
      </c>
      <c r="DA1567" s="17">
        <v>45118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 t="s">
        <v>156</v>
      </c>
      <c r="DH1567" s="10" t="s">
        <v>156</v>
      </c>
      <c r="DI1567" s="17" t="s">
        <v>156</v>
      </c>
      <c r="DJ1567" s="17" t="s">
        <v>156</v>
      </c>
      <c r="DK1567" s="17">
        <v>45118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24</v>
      </c>
      <c r="DQ1567" s="16">
        <v>16</v>
      </c>
      <c r="DR1567" s="11">
        <v>16</v>
      </c>
      <c r="DS1567" s="16">
        <v>24</v>
      </c>
      <c r="DT1567" s="16">
        <v>0</v>
      </c>
      <c r="DU1567" s="11" t="s">
        <v>182</v>
      </c>
      <c r="DV1567" s="11" t="s">
        <v>182</v>
      </c>
      <c r="DW1567" s="27" t="s">
        <v>156</v>
      </c>
      <c r="DX1567" s="27" t="s">
        <v>156</v>
      </c>
      <c r="DY1567" s="20" t="s">
        <v>3626</v>
      </c>
      <c r="DZ1567" s="16">
        <v>7</v>
      </c>
      <c r="EA1567" s="16">
        <v>55</v>
      </c>
      <c r="EB1567" s="27" t="s">
        <v>185</v>
      </c>
      <c r="EC1567" s="27" t="s">
        <v>156</v>
      </c>
      <c r="ED1567" s="27" t="s">
        <v>182</v>
      </c>
      <c r="EE1567" s="29">
        <v>45118.979687500003</v>
      </c>
      <c r="EF1567" s="28" t="s">
        <v>186</v>
      </c>
      <c r="EG1567" s="28" t="s">
        <v>156</v>
      </c>
      <c r="EH1567" s="28" t="s">
        <v>187</v>
      </c>
      <c r="EI1567" s="29">
        <v>45118.979687500003</v>
      </c>
      <c r="EJ1567" s="28" t="s">
        <v>186</v>
      </c>
      <c r="EK1567" s="28" t="s">
        <v>156</v>
      </c>
      <c r="EL1567" s="28" t="s">
        <v>187</v>
      </c>
      <c r="EM1567" s="45" t="s">
        <v>3713</v>
      </c>
      <c r="EN1567" s="46" t="str">
        <f t="shared" si="169"/>
        <v>344N303B</v>
      </c>
      <c r="EO1567" s="47">
        <f t="shared" si="170"/>
        <v>45518</v>
      </c>
      <c r="EP1567" s="47" t="str">
        <f t="shared" si="171"/>
        <v/>
      </c>
      <c r="EQ1567" s="48" t="str">
        <f t="shared" ca="1" si="172"/>
        <v>Y</v>
      </c>
      <c r="ER1567" s="49" t="str">
        <f t="shared" si="173"/>
        <v/>
      </c>
      <c r="ES1567" s="50"/>
      <c r="ET1567" s="51" t="str">
        <f t="shared" si="174"/>
        <v/>
      </c>
      <c r="EU1567" s="52" t="str">
        <f t="shared" si="175"/>
        <v/>
      </c>
      <c r="EV1567" s="46"/>
      <c r="EW1567" s="23" t="s">
        <v>3714</v>
      </c>
    </row>
    <row r="1568" spans="1:153" ht="14.25" customHeight="1">
      <c r="A1568" s="8">
        <v>1561</v>
      </c>
      <c r="B1568" s="9" t="s">
        <v>3316</v>
      </c>
      <c r="C1568" s="10" t="s">
        <v>142</v>
      </c>
      <c r="D1568" s="10" t="s">
        <v>143</v>
      </c>
      <c r="E1568" s="10" t="s">
        <v>206</v>
      </c>
      <c r="F1568" s="9" t="s">
        <v>641</v>
      </c>
      <c r="G1568" s="10" t="s">
        <v>432</v>
      </c>
      <c r="H1568" s="9" t="s">
        <v>433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1819</v>
      </c>
      <c r="S1568" s="9" t="s">
        <v>1820</v>
      </c>
      <c r="T1568" s="9" t="s">
        <v>1821</v>
      </c>
      <c r="U1568" s="9" t="s">
        <v>155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3616</v>
      </c>
      <c r="AA1568" s="9" t="s">
        <v>3617</v>
      </c>
      <c r="AB1568" s="12" t="s">
        <v>3618</v>
      </c>
      <c r="AC1568" s="10" t="s">
        <v>3629</v>
      </c>
      <c r="AD1568" s="9" t="s">
        <v>3630</v>
      </c>
      <c r="AE1568" s="13" t="s">
        <v>3631</v>
      </c>
      <c r="AF1568" s="14" t="s">
        <v>2389</v>
      </c>
      <c r="AG1568" s="10" t="s">
        <v>3632</v>
      </c>
      <c r="AH1568" s="11" t="s">
        <v>156</v>
      </c>
      <c r="AI1568" s="11" t="s">
        <v>156</v>
      </c>
      <c r="AJ1568" s="10" t="s">
        <v>156</v>
      </c>
      <c r="AK1568" s="11" t="s">
        <v>156</v>
      </c>
      <c r="AL1568" s="11" t="s">
        <v>156</v>
      </c>
      <c r="AM1568" s="10" t="s">
        <v>156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2.8</v>
      </c>
      <c r="AU1568" s="10" t="s">
        <v>206</v>
      </c>
      <c r="AV1568" s="16">
        <v>35000</v>
      </c>
      <c r="AW1568" s="16">
        <v>35000</v>
      </c>
      <c r="AX1568" s="16">
        <v>0</v>
      </c>
      <c r="AY1568" s="16">
        <v>8000</v>
      </c>
      <c r="AZ1568" s="16">
        <v>0</v>
      </c>
      <c r="BA1568" s="17">
        <v>45488</v>
      </c>
      <c r="BB1568" s="30" t="s">
        <v>175</v>
      </c>
      <c r="BC1568" s="18">
        <v>45119</v>
      </c>
      <c r="BD1568" s="17">
        <v>45688</v>
      </c>
      <c r="BE1568" s="17">
        <v>45747</v>
      </c>
      <c r="BF1568" s="17">
        <v>45275</v>
      </c>
      <c r="BG1568" s="10">
        <v>86233379</v>
      </c>
      <c r="BH1568" s="9" t="s">
        <v>247</v>
      </c>
      <c r="BI1568" s="19">
        <v>45505</v>
      </c>
      <c r="BJ1568" s="20">
        <v>45509</v>
      </c>
      <c r="BK1568" s="16">
        <v>4000</v>
      </c>
      <c r="BL1568" s="16">
        <v>11200</v>
      </c>
      <c r="BM1568" s="9" t="s">
        <v>177</v>
      </c>
      <c r="BN1568" s="9" t="s">
        <v>470</v>
      </c>
      <c r="BO1568" s="9" t="s">
        <v>156</v>
      </c>
      <c r="BP1568" s="17">
        <v>45565</v>
      </c>
      <c r="BQ1568" s="17" t="s">
        <v>156</v>
      </c>
      <c r="BR1568" s="17" t="s">
        <v>156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 t="s">
        <v>156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 t="s">
        <v>156</v>
      </c>
      <c r="CD1568" s="10" t="s">
        <v>156</v>
      </c>
      <c r="CE1568" s="17" t="s">
        <v>156</v>
      </c>
      <c r="CF1568" s="17" t="s">
        <v>156</v>
      </c>
      <c r="CG1568" s="17" t="s">
        <v>156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 t="s">
        <v>156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 t="s">
        <v>156</v>
      </c>
      <c r="CX1568" s="10" t="s">
        <v>193</v>
      </c>
      <c r="CY1568" s="17" t="s">
        <v>156</v>
      </c>
      <c r="CZ1568" s="17" t="s">
        <v>156</v>
      </c>
      <c r="DA1568" s="17" t="s">
        <v>156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 t="s">
        <v>156</v>
      </c>
      <c r="DH1568" s="10" t="s">
        <v>156</v>
      </c>
      <c r="DI1568" s="17" t="s">
        <v>156</v>
      </c>
      <c r="DJ1568" s="17" t="s">
        <v>156</v>
      </c>
      <c r="DK1568" s="17" t="s">
        <v>156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24</v>
      </c>
      <c r="DQ1568" s="16">
        <v>16</v>
      </c>
      <c r="DR1568" s="11">
        <v>16</v>
      </c>
      <c r="DS1568" s="16">
        <v>24</v>
      </c>
      <c r="DT1568" s="16">
        <v>0</v>
      </c>
      <c r="DU1568" s="11" t="s">
        <v>181</v>
      </c>
      <c r="DV1568" s="11" t="s">
        <v>182</v>
      </c>
      <c r="DW1568" s="27" t="s">
        <v>156</v>
      </c>
      <c r="DX1568" s="27" t="s">
        <v>156</v>
      </c>
      <c r="DY1568" s="20" t="s">
        <v>156</v>
      </c>
      <c r="DZ1568" s="16">
        <v>7</v>
      </c>
      <c r="EA1568" s="16">
        <v>55</v>
      </c>
      <c r="EB1568" s="27" t="s">
        <v>185</v>
      </c>
      <c r="EC1568" s="27" t="s">
        <v>156</v>
      </c>
      <c r="ED1568" s="27" t="s">
        <v>182</v>
      </c>
      <c r="EE1568" s="29">
        <v>45116.828101851854</v>
      </c>
      <c r="EF1568" s="28" t="s">
        <v>188</v>
      </c>
      <c r="EG1568" s="28" t="s">
        <v>189</v>
      </c>
      <c r="EH1568" s="28" t="s">
        <v>190</v>
      </c>
      <c r="EI1568" s="29">
        <v>45116.828101851854</v>
      </c>
      <c r="EJ1568" s="28" t="s">
        <v>188</v>
      </c>
      <c r="EK1568" s="28" t="s">
        <v>189</v>
      </c>
      <c r="EL1568" s="28" t="s">
        <v>190</v>
      </c>
      <c r="EM1568" s="45" t="s">
        <v>3713</v>
      </c>
      <c r="EN1568" s="46" t="str">
        <f t="shared" si="169"/>
        <v>344N303B</v>
      </c>
      <c r="EO1568" s="47">
        <f t="shared" si="170"/>
        <v>45503</v>
      </c>
      <c r="EP1568" s="47" t="str">
        <f t="shared" si="171"/>
        <v/>
      </c>
      <c r="EQ1568" s="48" t="str">
        <f t="shared" ca="1" si="172"/>
        <v>Y</v>
      </c>
      <c r="ER1568" s="49" t="str">
        <f t="shared" si="173"/>
        <v/>
      </c>
      <c r="ES1568" s="50"/>
      <c r="ET1568" s="51" t="str">
        <f t="shared" si="174"/>
        <v/>
      </c>
      <c r="EU1568" s="52" t="str">
        <f t="shared" si="175"/>
        <v/>
      </c>
      <c r="EV1568" s="46"/>
      <c r="EW1568" s="23" t="s">
        <v>3721</v>
      </c>
    </row>
    <row r="1569" spans="1:153" ht="14.25" customHeight="1">
      <c r="A1569" s="8">
        <v>1562</v>
      </c>
      <c r="B1569" s="9" t="s">
        <v>3316</v>
      </c>
      <c r="C1569" s="10" t="s">
        <v>142</v>
      </c>
      <c r="D1569" s="10" t="s">
        <v>143</v>
      </c>
      <c r="E1569" s="10" t="s">
        <v>206</v>
      </c>
      <c r="F1569" s="9" t="s">
        <v>641</v>
      </c>
      <c r="G1569" s="10" t="s">
        <v>432</v>
      </c>
      <c r="H1569" s="9" t="s">
        <v>433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1819</v>
      </c>
      <c r="S1569" s="9" t="s">
        <v>1820</v>
      </c>
      <c r="T1569" s="9" t="s">
        <v>1821</v>
      </c>
      <c r="U1569" s="9" t="s">
        <v>155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3616</v>
      </c>
      <c r="AA1569" s="9" t="s">
        <v>3617</v>
      </c>
      <c r="AB1569" s="12" t="s">
        <v>3618</v>
      </c>
      <c r="AC1569" s="10" t="s">
        <v>3629</v>
      </c>
      <c r="AD1569" s="9" t="s">
        <v>3630</v>
      </c>
      <c r="AE1569" s="13" t="s">
        <v>3631</v>
      </c>
      <c r="AF1569" s="14" t="s">
        <v>2389</v>
      </c>
      <c r="AG1569" s="10" t="s">
        <v>3632</v>
      </c>
      <c r="AH1569" s="11" t="s">
        <v>156</v>
      </c>
      <c r="AI1569" s="11" t="s">
        <v>156</v>
      </c>
      <c r="AJ1569" s="10" t="s">
        <v>156</v>
      </c>
      <c r="AK1569" s="11" t="s">
        <v>156</v>
      </c>
      <c r="AL1569" s="11" t="s">
        <v>156</v>
      </c>
      <c r="AM1569" s="10" t="s">
        <v>156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2.8</v>
      </c>
      <c r="AU1569" s="10" t="s">
        <v>206</v>
      </c>
      <c r="AV1569" s="16">
        <v>35000</v>
      </c>
      <c r="AW1569" s="16">
        <v>35000</v>
      </c>
      <c r="AX1569" s="16">
        <v>0</v>
      </c>
      <c r="AY1569" s="16">
        <v>8000</v>
      </c>
      <c r="AZ1569" s="16">
        <v>0</v>
      </c>
      <c r="BA1569" s="17">
        <v>45488</v>
      </c>
      <c r="BB1569" s="30" t="s">
        <v>175</v>
      </c>
      <c r="BC1569" s="18">
        <v>45119</v>
      </c>
      <c r="BD1569" s="17">
        <v>45688</v>
      </c>
      <c r="BE1569" s="17">
        <v>45747</v>
      </c>
      <c r="BF1569" s="17">
        <v>45275</v>
      </c>
      <c r="BG1569" s="10">
        <v>86233380</v>
      </c>
      <c r="BH1569" s="9" t="s">
        <v>176</v>
      </c>
      <c r="BI1569" s="19">
        <v>45566</v>
      </c>
      <c r="BJ1569" s="20">
        <v>45572</v>
      </c>
      <c r="BK1569" s="16">
        <v>3000</v>
      </c>
      <c r="BL1569" s="16">
        <v>8400</v>
      </c>
      <c r="BM1569" s="9" t="s">
        <v>177</v>
      </c>
      <c r="BN1569" s="9" t="s">
        <v>470</v>
      </c>
      <c r="BO1569" s="9" t="s">
        <v>156</v>
      </c>
      <c r="BP1569" s="17">
        <v>45626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 t="s">
        <v>156</v>
      </c>
      <c r="CD1569" s="10" t="s">
        <v>156</v>
      </c>
      <c r="CE1569" s="17" t="s">
        <v>156</v>
      </c>
      <c r="CF1569" s="17" t="s">
        <v>156</v>
      </c>
      <c r="CG1569" s="17" t="s">
        <v>156</v>
      </c>
      <c r="CH1569" s="17" t="s">
        <v>156</v>
      </c>
      <c r="CI1569" s="16">
        <v>0</v>
      </c>
      <c r="CJ1569" s="10" t="s">
        <v>156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 t="s">
        <v>156</v>
      </c>
      <c r="CX1569" s="10" t="s">
        <v>193</v>
      </c>
      <c r="CY1569" s="17" t="s">
        <v>156</v>
      </c>
      <c r="CZ1569" s="17" t="s">
        <v>156</v>
      </c>
      <c r="DA1569" s="17" t="s">
        <v>156</v>
      </c>
      <c r="DB1569" s="17" t="s">
        <v>156</v>
      </c>
      <c r="DC1569" s="16">
        <v>0</v>
      </c>
      <c r="DD1569" s="10" t="s">
        <v>156</v>
      </c>
      <c r="DE1569" s="10" t="s">
        <v>156</v>
      </c>
      <c r="DF1569" s="18" t="s">
        <v>156</v>
      </c>
      <c r="DG1569" s="17" t="s">
        <v>156</v>
      </c>
      <c r="DH1569" s="10" t="s">
        <v>156</v>
      </c>
      <c r="DI1569" s="17" t="s">
        <v>156</v>
      </c>
      <c r="DJ1569" s="17" t="s">
        <v>156</v>
      </c>
      <c r="DK1569" s="17" t="s">
        <v>156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24</v>
      </c>
      <c r="DQ1569" s="16">
        <v>16</v>
      </c>
      <c r="DR1569" s="11">
        <v>16</v>
      </c>
      <c r="DS1569" s="16">
        <v>24</v>
      </c>
      <c r="DT1569" s="16">
        <v>0</v>
      </c>
      <c r="DU1569" s="11" t="s">
        <v>181</v>
      </c>
      <c r="DV1569" s="11" t="s">
        <v>182</v>
      </c>
      <c r="DW1569" s="27" t="s">
        <v>156</v>
      </c>
      <c r="DX1569" s="27" t="s">
        <v>156</v>
      </c>
      <c r="DY1569" s="20" t="s">
        <v>156</v>
      </c>
      <c r="DZ1569" s="16">
        <v>7</v>
      </c>
      <c r="EA1569" s="16">
        <v>55</v>
      </c>
      <c r="EB1569" s="27" t="s">
        <v>185</v>
      </c>
      <c r="EC1569" s="27" t="s">
        <v>156</v>
      </c>
      <c r="ED1569" s="27" t="s">
        <v>182</v>
      </c>
      <c r="EE1569" s="29">
        <v>45116.828101851854</v>
      </c>
      <c r="EF1569" s="28" t="s">
        <v>188</v>
      </c>
      <c r="EG1569" s="28" t="s">
        <v>189</v>
      </c>
      <c r="EH1569" s="28" t="s">
        <v>190</v>
      </c>
      <c r="EI1569" s="29">
        <v>45116.828101851854</v>
      </c>
      <c r="EJ1569" s="28" t="s">
        <v>188</v>
      </c>
      <c r="EK1569" s="28" t="s">
        <v>189</v>
      </c>
      <c r="EL1569" s="28" t="s">
        <v>190</v>
      </c>
      <c r="EM1569" s="45" t="s">
        <v>3713</v>
      </c>
      <c r="EN1569" s="46" t="str">
        <f t="shared" si="169"/>
        <v>344N303B</v>
      </c>
      <c r="EO1569" s="47">
        <f t="shared" si="170"/>
        <v>45564</v>
      </c>
      <c r="EP1569" s="47" t="str">
        <f t="shared" si="171"/>
        <v/>
      </c>
      <c r="EQ1569" s="48" t="str">
        <f t="shared" ca="1" si="172"/>
        <v>Y</v>
      </c>
      <c r="ER1569" s="49" t="str">
        <f t="shared" si="173"/>
        <v/>
      </c>
      <c r="ES1569" s="50"/>
      <c r="ET1569" s="51" t="str">
        <f t="shared" si="174"/>
        <v/>
      </c>
      <c r="EU1569" s="52" t="str">
        <f t="shared" si="175"/>
        <v/>
      </c>
      <c r="EV1569" s="46"/>
      <c r="EW1569" s="23" t="s">
        <v>3721</v>
      </c>
    </row>
    <row r="1570" spans="1:153" ht="14.25" customHeight="1">
      <c r="A1570" s="8">
        <v>1563</v>
      </c>
      <c r="B1570" s="9" t="s">
        <v>3316</v>
      </c>
      <c r="C1570" s="10" t="s">
        <v>142</v>
      </c>
      <c r="D1570" s="10" t="s">
        <v>143</v>
      </c>
      <c r="E1570" s="10" t="s">
        <v>206</v>
      </c>
      <c r="F1570" s="9" t="s">
        <v>641</v>
      </c>
      <c r="G1570" s="10" t="s">
        <v>432</v>
      </c>
      <c r="H1570" s="9" t="s">
        <v>433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1819</v>
      </c>
      <c r="S1570" s="9" t="s">
        <v>1820</v>
      </c>
      <c r="T1570" s="9" t="s">
        <v>1821</v>
      </c>
      <c r="U1570" s="9" t="s">
        <v>155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3633</v>
      </c>
      <c r="AA1570" s="9" t="s">
        <v>3634</v>
      </c>
      <c r="AB1570" s="12" t="s">
        <v>3635</v>
      </c>
      <c r="AC1570" s="10" t="s">
        <v>3636</v>
      </c>
      <c r="AD1570" s="9" t="s">
        <v>3637</v>
      </c>
      <c r="AE1570" s="13" t="s">
        <v>3638</v>
      </c>
      <c r="AF1570" s="14" t="s">
        <v>2389</v>
      </c>
      <c r="AG1570" s="10" t="s">
        <v>3639</v>
      </c>
      <c r="AH1570" s="11" t="s">
        <v>156</v>
      </c>
      <c r="AI1570" s="11" t="s">
        <v>156</v>
      </c>
      <c r="AJ1570" s="10" t="s">
        <v>156</v>
      </c>
      <c r="AK1570" s="11" t="s">
        <v>156</v>
      </c>
      <c r="AL1570" s="11" t="s">
        <v>156</v>
      </c>
      <c r="AM1570" s="10" t="s">
        <v>156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2.8</v>
      </c>
      <c r="AU1570" s="10" t="s">
        <v>142</v>
      </c>
      <c r="AV1570" s="16">
        <v>20000</v>
      </c>
      <c r="AW1570" s="16">
        <v>20000</v>
      </c>
      <c r="AX1570" s="16">
        <v>0</v>
      </c>
      <c r="AY1570" s="16">
        <v>0</v>
      </c>
      <c r="AZ1570" s="16">
        <v>0</v>
      </c>
      <c r="BA1570" s="17">
        <v>45488</v>
      </c>
      <c r="BB1570" s="30" t="s">
        <v>175</v>
      </c>
      <c r="BC1570" s="18">
        <v>45119</v>
      </c>
      <c r="BD1570" s="17">
        <v>45688</v>
      </c>
      <c r="BE1570" s="17">
        <v>45747</v>
      </c>
      <c r="BF1570" s="17">
        <v>45275</v>
      </c>
      <c r="BG1570" s="10">
        <v>86237201</v>
      </c>
      <c r="BH1570" s="9" t="s">
        <v>414</v>
      </c>
      <c r="BI1570" s="19">
        <v>45383</v>
      </c>
      <c r="BJ1570" s="20">
        <v>45383</v>
      </c>
      <c r="BK1570" s="16">
        <v>6100</v>
      </c>
      <c r="BL1570" s="16">
        <v>17080</v>
      </c>
      <c r="BM1570" s="9" t="s">
        <v>177</v>
      </c>
      <c r="BN1570" s="9" t="s">
        <v>436</v>
      </c>
      <c r="BO1570" s="9" t="s">
        <v>635</v>
      </c>
      <c r="BP1570" s="17">
        <v>45467</v>
      </c>
      <c r="BQ1570" s="17" t="s">
        <v>156</v>
      </c>
      <c r="BR1570" s="17">
        <v>45467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45118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 t="s">
        <v>156</v>
      </c>
      <c r="CD1570" s="10" t="s">
        <v>156</v>
      </c>
      <c r="CE1570" s="17" t="s">
        <v>156</v>
      </c>
      <c r="CF1570" s="17" t="s">
        <v>156</v>
      </c>
      <c r="CG1570" s="17">
        <v>45118</v>
      </c>
      <c r="CH1570" s="17" t="s">
        <v>156</v>
      </c>
      <c r="CI1570" s="16">
        <v>0</v>
      </c>
      <c r="CJ1570" s="10" t="s">
        <v>156</v>
      </c>
      <c r="CK1570" s="10" t="s">
        <v>156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45118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 t="s">
        <v>156</v>
      </c>
      <c r="CX1570" s="10" t="s">
        <v>193</v>
      </c>
      <c r="CY1570" s="17" t="s">
        <v>156</v>
      </c>
      <c r="CZ1570" s="17" t="s">
        <v>156</v>
      </c>
      <c r="DA1570" s="17">
        <v>45118</v>
      </c>
      <c r="DB1570" s="17" t="s">
        <v>156</v>
      </c>
      <c r="DC1570" s="16">
        <v>0</v>
      </c>
      <c r="DD1570" s="10" t="s">
        <v>156</v>
      </c>
      <c r="DE1570" s="10" t="s">
        <v>156</v>
      </c>
      <c r="DF1570" s="18" t="s">
        <v>156</v>
      </c>
      <c r="DG1570" s="17" t="s">
        <v>156</v>
      </c>
      <c r="DH1570" s="10" t="s">
        <v>156</v>
      </c>
      <c r="DI1570" s="17" t="s">
        <v>156</v>
      </c>
      <c r="DJ1570" s="17" t="s">
        <v>156</v>
      </c>
      <c r="DK1570" s="17">
        <v>45118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32</v>
      </c>
      <c r="DQ1570" s="16">
        <v>16</v>
      </c>
      <c r="DR1570" s="11">
        <v>16</v>
      </c>
      <c r="DS1570" s="16">
        <v>36</v>
      </c>
      <c r="DT1570" s="16">
        <v>0</v>
      </c>
      <c r="DU1570" s="11" t="s">
        <v>182</v>
      </c>
      <c r="DV1570" s="11" t="s">
        <v>182</v>
      </c>
      <c r="DW1570" s="27" t="s">
        <v>156</v>
      </c>
      <c r="DX1570" s="27" t="s">
        <v>156</v>
      </c>
      <c r="DY1570" s="20" t="s">
        <v>3623</v>
      </c>
      <c r="DZ1570" s="16">
        <v>7</v>
      </c>
      <c r="EA1570" s="16">
        <v>55</v>
      </c>
      <c r="EB1570" s="27" t="s">
        <v>185</v>
      </c>
      <c r="EC1570" s="27" t="s">
        <v>156</v>
      </c>
      <c r="ED1570" s="27" t="s">
        <v>182</v>
      </c>
      <c r="EE1570" s="29">
        <v>45118.979641203703</v>
      </c>
      <c r="EF1570" s="28" t="s">
        <v>186</v>
      </c>
      <c r="EG1570" s="28" t="s">
        <v>156</v>
      </c>
      <c r="EH1570" s="28" t="s">
        <v>187</v>
      </c>
      <c r="EI1570" s="29">
        <v>45118.979641203703</v>
      </c>
      <c r="EJ1570" s="28" t="s">
        <v>186</v>
      </c>
      <c r="EK1570" s="28" t="s">
        <v>156</v>
      </c>
      <c r="EL1570" s="28" t="s">
        <v>187</v>
      </c>
      <c r="EM1570" s="45" t="s">
        <v>3713</v>
      </c>
      <c r="EN1570" s="46" t="str">
        <f t="shared" si="169"/>
        <v>344N273A</v>
      </c>
      <c r="EO1570" s="47">
        <f t="shared" si="170"/>
        <v>45405</v>
      </c>
      <c r="EP1570" s="47" t="str">
        <f t="shared" si="171"/>
        <v/>
      </c>
      <c r="EQ1570" s="48" t="str">
        <f t="shared" ca="1" si="172"/>
        <v>Y</v>
      </c>
      <c r="ER1570" s="49" t="str">
        <f t="shared" si="173"/>
        <v/>
      </c>
      <c r="ES1570" s="50"/>
      <c r="ET1570" s="51" t="str">
        <f t="shared" si="174"/>
        <v/>
      </c>
      <c r="EU1570" s="52" t="str">
        <f t="shared" si="175"/>
        <v/>
      </c>
      <c r="EV1570" s="46"/>
      <c r="EW1570" s="23" t="s">
        <v>3714</v>
      </c>
    </row>
    <row r="1571" spans="1:153" ht="14.25" customHeight="1">
      <c r="A1571" s="8">
        <v>1564</v>
      </c>
      <c r="B1571" s="9" t="s">
        <v>3316</v>
      </c>
      <c r="C1571" s="10" t="s">
        <v>142</v>
      </c>
      <c r="D1571" s="10" t="s">
        <v>143</v>
      </c>
      <c r="E1571" s="10" t="s">
        <v>206</v>
      </c>
      <c r="F1571" s="9" t="s">
        <v>641</v>
      </c>
      <c r="G1571" s="10" t="s">
        <v>432</v>
      </c>
      <c r="H1571" s="9" t="s">
        <v>433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1819</v>
      </c>
      <c r="S1571" s="9" t="s">
        <v>1820</v>
      </c>
      <c r="T1571" s="9" t="s">
        <v>1821</v>
      </c>
      <c r="U1571" s="9" t="s">
        <v>155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3633</v>
      </c>
      <c r="AA1571" s="9" t="s">
        <v>3634</v>
      </c>
      <c r="AB1571" s="12" t="s">
        <v>3635</v>
      </c>
      <c r="AC1571" s="10" t="s">
        <v>3636</v>
      </c>
      <c r="AD1571" s="9" t="s">
        <v>3637</v>
      </c>
      <c r="AE1571" s="13" t="s">
        <v>3638</v>
      </c>
      <c r="AF1571" s="14" t="s">
        <v>2389</v>
      </c>
      <c r="AG1571" s="10" t="s">
        <v>3639</v>
      </c>
      <c r="AH1571" s="11" t="s">
        <v>156</v>
      </c>
      <c r="AI1571" s="11" t="s">
        <v>156</v>
      </c>
      <c r="AJ1571" s="10" t="s">
        <v>156</v>
      </c>
      <c r="AK1571" s="11" t="s">
        <v>156</v>
      </c>
      <c r="AL1571" s="11" t="s">
        <v>156</v>
      </c>
      <c r="AM1571" s="10" t="s">
        <v>156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2.8</v>
      </c>
      <c r="AU1571" s="10" t="s">
        <v>142</v>
      </c>
      <c r="AV1571" s="16">
        <v>20000</v>
      </c>
      <c r="AW1571" s="16">
        <v>20000</v>
      </c>
      <c r="AX1571" s="16">
        <v>0</v>
      </c>
      <c r="AY1571" s="16">
        <v>0</v>
      </c>
      <c r="AZ1571" s="16">
        <v>0</v>
      </c>
      <c r="BA1571" s="17">
        <v>45488</v>
      </c>
      <c r="BB1571" s="30" t="s">
        <v>175</v>
      </c>
      <c r="BC1571" s="18">
        <v>45119</v>
      </c>
      <c r="BD1571" s="17">
        <v>45688</v>
      </c>
      <c r="BE1571" s="17">
        <v>45747</v>
      </c>
      <c r="BF1571" s="17">
        <v>45275</v>
      </c>
      <c r="BG1571" s="10">
        <v>86118282</v>
      </c>
      <c r="BH1571" s="9" t="s">
        <v>319</v>
      </c>
      <c r="BI1571" s="19">
        <v>45413</v>
      </c>
      <c r="BJ1571" s="20">
        <v>45418</v>
      </c>
      <c r="BK1571" s="16">
        <v>3500</v>
      </c>
      <c r="BL1571" s="16">
        <v>9800</v>
      </c>
      <c r="BM1571" s="9" t="s">
        <v>177</v>
      </c>
      <c r="BN1571" s="9" t="s">
        <v>383</v>
      </c>
      <c r="BO1571" s="9" t="s">
        <v>156</v>
      </c>
      <c r="BP1571" s="17">
        <v>45519</v>
      </c>
      <c r="BQ1571" s="17" t="s">
        <v>156</v>
      </c>
      <c r="BR1571" s="17">
        <v>45519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>
        <v>45104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 t="s">
        <v>156</v>
      </c>
      <c r="CD1571" s="10" t="s">
        <v>156</v>
      </c>
      <c r="CE1571" s="17" t="s">
        <v>156</v>
      </c>
      <c r="CF1571" s="17" t="s">
        <v>156</v>
      </c>
      <c r="CG1571" s="17">
        <v>45104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>
        <v>45104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 t="s">
        <v>156</v>
      </c>
      <c r="CX1571" s="10" t="s">
        <v>193</v>
      </c>
      <c r="CY1571" s="17" t="s">
        <v>156</v>
      </c>
      <c r="CZ1571" s="17" t="s">
        <v>156</v>
      </c>
      <c r="DA1571" s="17">
        <v>45104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 t="s">
        <v>156</v>
      </c>
      <c r="DH1571" s="10" t="s">
        <v>156</v>
      </c>
      <c r="DI1571" s="17" t="s">
        <v>156</v>
      </c>
      <c r="DJ1571" s="17" t="s">
        <v>156</v>
      </c>
      <c r="DK1571" s="17">
        <v>45104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32</v>
      </c>
      <c r="DQ1571" s="16">
        <v>16</v>
      </c>
      <c r="DR1571" s="11">
        <v>16</v>
      </c>
      <c r="DS1571" s="16">
        <v>36</v>
      </c>
      <c r="DT1571" s="16">
        <v>0</v>
      </c>
      <c r="DU1571" s="11" t="s">
        <v>181</v>
      </c>
      <c r="DV1571" s="11" t="s">
        <v>182</v>
      </c>
      <c r="DW1571" s="27" t="s">
        <v>156</v>
      </c>
      <c r="DX1571" s="27" t="s">
        <v>156</v>
      </c>
      <c r="DY1571" s="20" t="s">
        <v>3624</v>
      </c>
      <c r="DZ1571" s="16">
        <v>7</v>
      </c>
      <c r="EA1571" s="16">
        <v>55</v>
      </c>
      <c r="EB1571" s="27" t="s">
        <v>185</v>
      </c>
      <c r="EC1571" s="27" t="s">
        <v>156</v>
      </c>
      <c r="ED1571" s="27" t="s">
        <v>182</v>
      </c>
      <c r="EE1571" s="29">
        <v>45105.008935185186</v>
      </c>
      <c r="EF1571" s="28" t="s">
        <v>186</v>
      </c>
      <c r="EG1571" s="28" t="s">
        <v>156</v>
      </c>
      <c r="EH1571" s="28" t="s">
        <v>187</v>
      </c>
      <c r="EI1571" s="29">
        <v>45116.847731481481</v>
      </c>
      <c r="EJ1571" s="28" t="s">
        <v>188</v>
      </c>
      <c r="EK1571" s="28" t="s">
        <v>189</v>
      </c>
      <c r="EL1571" s="28" t="s">
        <v>190</v>
      </c>
      <c r="EM1571" s="45" t="s">
        <v>3713</v>
      </c>
      <c r="EN1571" s="46" t="str">
        <f t="shared" si="169"/>
        <v>344N273A</v>
      </c>
      <c r="EO1571" s="47">
        <f t="shared" si="170"/>
        <v>45457</v>
      </c>
      <c r="EP1571" s="47" t="str">
        <f t="shared" si="171"/>
        <v/>
      </c>
      <c r="EQ1571" s="48" t="str">
        <f t="shared" ca="1" si="172"/>
        <v>Y</v>
      </c>
      <c r="ER1571" s="49" t="str">
        <f t="shared" si="173"/>
        <v/>
      </c>
      <c r="ES1571" s="50"/>
      <c r="ET1571" s="51" t="str">
        <f t="shared" si="174"/>
        <v/>
      </c>
      <c r="EU1571" s="52" t="str">
        <f t="shared" si="175"/>
        <v/>
      </c>
      <c r="EV1571" s="46"/>
      <c r="EW1571" s="23" t="s">
        <v>3714</v>
      </c>
    </row>
    <row r="1572" spans="1:153" ht="14.25" customHeight="1">
      <c r="A1572" s="8">
        <v>1565</v>
      </c>
      <c r="B1572" s="9" t="s">
        <v>3316</v>
      </c>
      <c r="C1572" s="10" t="s">
        <v>142</v>
      </c>
      <c r="D1572" s="10" t="s">
        <v>143</v>
      </c>
      <c r="E1572" s="10" t="s">
        <v>206</v>
      </c>
      <c r="F1572" s="9" t="s">
        <v>641</v>
      </c>
      <c r="G1572" s="10" t="s">
        <v>432</v>
      </c>
      <c r="H1572" s="9" t="s">
        <v>433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1819</v>
      </c>
      <c r="S1572" s="9" t="s">
        <v>1820</v>
      </c>
      <c r="T1572" s="9" t="s">
        <v>1821</v>
      </c>
      <c r="U1572" s="9" t="s">
        <v>155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3633</v>
      </c>
      <c r="AA1572" s="9" t="s">
        <v>3634</v>
      </c>
      <c r="AB1572" s="12" t="s">
        <v>3635</v>
      </c>
      <c r="AC1572" s="10" t="s">
        <v>3636</v>
      </c>
      <c r="AD1572" s="9" t="s">
        <v>3637</v>
      </c>
      <c r="AE1572" s="13" t="s">
        <v>3638</v>
      </c>
      <c r="AF1572" s="14" t="s">
        <v>2389</v>
      </c>
      <c r="AG1572" s="10" t="s">
        <v>3639</v>
      </c>
      <c r="AH1572" s="11" t="s">
        <v>156</v>
      </c>
      <c r="AI1572" s="11" t="s">
        <v>156</v>
      </c>
      <c r="AJ1572" s="10" t="s">
        <v>156</v>
      </c>
      <c r="AK1572" s="11" t="s">
        <v>156</v>
      </c>
      <c r="AL1572" s="11" t="s">
        <v>156</v>
      </c>
      <c r="AM1572" s="10" t="s">
        <v>156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2.8</v>
      </c>
      <c r="AU1572" s="10" t="s">
        <v>142</v>
      </c>
      <c r="AV1572" s="16">
        <v>20000</v>
      </c>
      <c r="AW1572" s="16">
        <v>20000</v>
      </c>
      <c r="AX1572" s="16">
        <v>0</v>
      </c>
      <c r="AY1572" s="16">
        <v>0</v>
      </c>
      <c r="AZ1572" s="16">
        <v>0</v>
      </c>
      <c r="BA1572" s="17">
        <v>45488</v>
      </c>
      <c r="BB1572" s="30" t="s">
        <v>175</v>
      </c>
      <c r="BC1572" s="18">
        <v>45119</v>
      </c>
      <c r="BD1572" s="17">
        <v>45688</v>
      </c>
      <c r="BE1572" s="17">
        <v>45747</v>
      </c>
      <c r="BF1572" s="17">
        <v>45275</v>
      </c>
      <c r="BG1572" s="10">
        <v>86183339</v>
      </c>
      <c r="BH1572" s="9" t="s">
        <v>321</v>
      </c>
      <c r="BI1572" s="19">
        <v>45474</v>
      </c>
      <c r="BJ1572" s="20">
        <v>45474</v>
      </c>
      <c r="BK1572" s="16">
        <v>3500</v>
      </c>
      <c r="BL1572" s="16">
        <v>9800</v>
      </c>
      <c r="BM1572" s="9" t="s">
        <v>177</v>
      </c>
      <c r="BN1572" s="9" t="s">
        <v>383</v>
      </c>
      <c r="BO1572" s="9" t="s">
        <v>156</v>
      </c>
      <c r="BP1572" s="17">
        <v>45580</v>
      </c>
      <c r="BQ1572" s="17" t="s">
        <v>156</v>
      </c>
      <c r="BR1572" s="17">
        <v>45580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>
        <v>45111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 t="s">
        <v>156</v>
      </c>
      <c r="CD1572" s="10" t="s">
        <v>156</v>
      </c>
      <c r="CE1572" s="17" t="s">
        <v>156</v>
      </c>
      <c r="CF1572" s="17" t="s">
        <v>156</v>
      </c>
      <c r="CG1572" s="17">
        <v>45111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>
        <v>45111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 t="s">
        <v>156</v>
      </c>
      <c r="CX1572" s="10" t="s">
        <v>193</v>
      </c>
      <c r="CY1572" s="17" t="s">
        <v>156</v>
      </c>
      <c r="CZ1572" s="17" t="s">
        <v>156</v>
      </c>
      <c r="DA1572" s="17">
        <v>45111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 t="s">
        <v>156</v>
      </c>
      <c r="DH1572" s="10" t="s">
        <v>156</v>
      </c>
      <c r="DI1572" s="17" t="s">
        <v>156</v>
      </c>
      <c r="DJ1572" s="17" t="s">
        <v>156</v>
      </c>
      <c r="DK1572" s="17">
        <v>45111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32</v>
      </c>
      <c r="DQ1572" s="16">
        <v>16</v>
      </c>
      <c r="DR1572" s="11">
        <v>16</v>
      </c>
      <c r="DS1572" s="16">
        <v>36</v>
      </c>
      <c r="DT1572" s="16">
        <v>0</v>
      </c>
      <c r="DU1572" s="11" t="s">
        <v>181</v>
      </c>
      <c r="DV1572" s="11" t="s">
        <v>182</v>
      </c>
      <c r="DW1572" s="27" t="s">
        <v>156</v>
      </c>
      <c r="DX1572" s="27" t="s">
        <v>156</v>
      </c>
      <c r="DY1572" s="20" t="s">
        <v>3626</v>
      </c>
      <c r="DZ1572" s="16">
        <v>7</v>
      </c>
      <c r="EA1572" s="16">
        <v>55</v>
      </c>
      <c r="EB1572" s="27" t="s">
        <v>185</v>
      </c>
      <c r="EC1572" s="27" t="s">
        <v>156</v>
      </c>
      <c r="ED1572" s="27" t="s">
        <v>182</v>
      </c>
      <c r="EE1572" s="29">
        <v>45112.012523148151</v>
      </c>
      <c r="EF1572" s="28" t="s">
        <v>186</v>
      </c>
      <c r="EG1572" s="28" t="s">
        <v>156</v>
      </c>
      <c r="EH1572" s="28" t="s">
        <v>187</v>
      </c>
      <c r="EI1572" s="29">
        <v>45116.847731481481</v>
      </c>
      <c r="EJ1572" s="28" t="s">
        <v>188</v>
      </c>
      <c r="EK1572" s="28" t="s">
        <v>189</v>
      </c>
      <c r="EL1572" s="28" t="s">
        <v>190</v>
      </c>
      <c r="EM1572" s="45" t="s">
        <v>3713</v>
      </c>
      <c r="EN1572" s="46" t="str">
        <f t="shared" si="169"/>
        <v>344N273A</v>
      </c>
      <c r="EO1572" s="47">
        <f t="shared" si="170"/>
        <v>45518</v>
      </c>
      <c r="EP1572" s="47" t="str">
        <f t="shared" si="171"/>
        <v/>
      </c>
      <c r="EQ1572" s="48" t="str">
        <f t="shared" ca="1" si="172"/>
        <v>Y</v>
      </c>
      <c r="ER1572" s="49" t="str">
        <f t="shared" si="173"/>
        <v/>
      </c>
      <c r="ES1572" s="50"/>
      <c r="ET1572" s="51" t="str">
        <f t="shared" si="174"/>
        <v/>
      </c>
      <c r="EU1572" s="52" t="str">
        <f t="shared" si="175"/>
        <v/>
      </c>
      <c r="EV1572" s="46"/>
      <c r="EW1572" s="23" t="s">
        <v>3714</v>
      </c>
    </row>
    <row r="1573" spans="1:153" ht="14.25" customHeight="1">
      <c r="A1573" s="8">
        <v>1566</v>
      </c>
      <c r="B1573" s="9" t="s">
        <v>3316</v>
      </c>
      <c r="C1573" s="10" t="s">
        <v>142</v>
      </c>
      <c r="D1573" s="10" t="s">
        <v>143</v>
      </c>
      <c r="E1573" s="10" t="s">
        <v>206</v>
      </c>
      <c r="F1573" s="9" t="s">
        <v>641</v>
      </c>
      <c r="G1573" s="10" t="s">
        <v>432</v>
      </c>
      <c r="H1573" s="9" t="s">
        <v>433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1819</v>
      </c>
      <c r="S1573" s="9" t="s">
        <v>1820</v>
      </c>
      <c r="T1573" s="9" t="s">
        <v>1821</v>
      </c>
      <c r="U1573" s="9" t="s">
        <v>155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3633</v>
      </c>
      <c r="AA1573" s="9" t="s">
        <v>3634</v>
      </c>
      <c r="AB1573" s="12" t="s">
        <v>3635</v>
      </c>
      <c r="AC1573" s="10" t="s">
        <v>3636</v>
      </c>
      <c r="AD1573" s="9" t="s">
        <v>3637</v>
      </c>
      <c r="AE1573" s="13" t="s">
        <v>3638</v>
      </c>
      <c r="AF1573" s="14" t="s">
        <v>2389</v>
      </c>
      <c r="AG1573" s="10" t="s">
        <v>3639</v>
      </c>
      <c r="AH1573" s="11" t="s">
        <v>156</v>
      </c>
      <c r="AI1573" s="11" t="s">
        <v>156</v>
      </c>
      <c r="AJ1573" s="10" t="s">
        <v>156</v>
      </c>
      <c r="AK1573" s="11" t="s">
        <v>156</v>
      </c>
      <c r="AL1573" s="11" t="s">
        <v>156</v>
      </c>
      <c r="AM1573" s="10" t="s">
        <v>156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2.8</v>
      </c>
      <c r="AU1573" s="10" t="s">
        <v>142</v>
      </c>
      <c r="AV1573" s="16">
        <v>20000</v>
      </c>
      <c r="AW1573" s="16">
        <v>20000</v>
      </c>
      <c r="AX1573" s="16">
        <v>0</v>
      </c>
      <c r="AY1573" s="16">
        <v>0</v>
      </c>
      <c r="AZ1573" s="16">
        <v>0</v>
      </c>
      <c r="BA1573" s="17">
        <v>45488</v>
      </c>
      <c r="BB1573" s="30" t="s">
        <v>175</v>
      </c>
      <c r="BC1573" s="18">
        <v>45119</v>
      </c>
      <c r="BD1573" s="17">
        <v>45688</v>
      </c>
      <c r="BE1573" s="17">
        <v>45747</v>
      </c>
      <c r="BF1573" s="17">
        <v>45275</v>
      </c>
      <c r="BG1573" s="10">
        <v>86210432</v>
      </c>
      <c r="BH1573" s="9" t="s">
        <v>258</v>
      </c>
      <c r="BI1573" s="19">
        <v>45536</v>
      </c>
      <c r="BJ1573" s="20">
        <v>45544</v>
      </c>
      <c r="BK1573" s="16">
        <v>3500</v>
      </c>
      <c r="BL1573" s="16">
        <v>9800</v>
      </c>
      <c r="BM1573" s="9" t="s">
        <v>177</v>
      </c>
      <c r="BN1573" s="9" t="s">
        <v>470</v>
      </c>
      <c r="BO1573" s="9" t="s">
        <v>156</v>
      </c>
      <c r="BP1573" s="17">
        <v>45612</v>
      </c>
      <c r="BQ1573" s="17" t="s">
        <v>156</v>
      </c>
      <c r="BR1573" s="17">
        <v>45612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>
        <v>45113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 t="s">
        <v>156</v>
      </c>
      <c r="CD1573" s="10" t="s">
        <v>156</v>
      </c>
      <c r="CE1573" s="17" t="s">
        <v>156</v>
      </c>
      <c r="CF1573" s="17" t="s">
        <v>156</v>
      </c>
      <c r="CG1573" s="17">
        <v>45113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>
        <v>45113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 t="s">
        <v>156</v>
      </c>
      <c r="CX1573" s="10" t="s">
        <v>193</v>
      </c>
      <c r="CY1573" s="17" t="s">
        <v>156</v>
      </c>
      <c r="CZ1573" s="17" t="s">
        <v>156</v>
      </c>
      <c r="DA1573" s="17">
        <v>45113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 t="s">
        <v>156</v>
      </c>
      <c r="DH1573" s="10" t="s">
        <v>156</v>
      </c>
      <c r="DI1573" s="17" t="s">
        <v>156</v>
      </c>
      <c r="DJ1573" s="17" t="s">
        <v>156</v>
      </c>
      <c r="DK1573" s="17">
        <v>45113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32</v>
      </c>
      <c r="DQ1573" s="16">
        <v>16</v>
      </c>
      <c r="DR1573" s="11">
        <v>16</v>
      </c>
      <c r="DS1573" s="16">
        <v>36</v>
      </c>
      <c r="DT1573" s="16">
        <v>0</v>
      </c>
      <c r="DU1573" s="11" t="s">
        <v>181</v>
      </c>
      <c r="DV1573" s="11" t="s">
        <v>182</v>
      </c>
      <c r="DW1573" s="27" t="s">
        <v>156</v>
      </c>
      <c r="DX1573" s="27" t="s">
        <v>156</v>
      </c>
      <c r="DY1573" s="20" t="s">
        <v>3627</v>
      </c>
      <c r="DZ1573" s="16">
        <v>7</v>
      </c>
      <c r="EA1573" s="16">
        <v>55</v>
      </c>
      <c r="EB1573" s="27" t="s">
        <v>185</v>
      </c>
      <c r="EC1573" s="27" t="s">
        <v>156</v>
      </c>
      <c r="ED1573" s="27" t="s">
        <v>182</v>
      </c>
      <c r="EE1573" s="29">
        <v>45114.021550925929</v>
      </c>
      <c r="EF1573" s="28" t="s">
        <v>186</v>
      </c>
      <c r="EG1573" s="28" t="s">
        <v>156</v>
      </c>
      <c r="EH1573" s="28" t="s">
        <v>187</v>
      </c>
      <c r="EI1573" s="29">
        <v>45116.847731481481</v>
      </c>
      <c r="EJ1573" s="28" t="s">
        <v>188</v>
      </c>
      <c r="EK1573" s="28" t="s">
        <v>189</v>
      </c>
      <c r="EL1573" s="28" t="s">
        <v>190</v>
      </c>
      <c r="EM1573" s="45" t="s">
        <v>3713</v>
      </c>
      <c r="EN1573" s="46" t="str">
        <f t="shared" si="169"/>
        <v>344N273A</v>
      </c>
      <c r="EO1573" s="47">
        <f t="shared" si="170"/>
        <v>45550</v>
      </c>
      <c r="EP1573" s="47" t="str">
        <f t="shared" si="171"/>
        <v/>
      </c>
      <c r="EQ1573" s="48" t="str">
        <f t="shared" ca="1" si="172"/>
        <v>Y</v>
      </c>
      <c r="ER1573" s="49" t="str">
        <f t="shared" si="173"/>
        <v/>
      </c>
      <c r="ES1573" s="50"/>
      <c r="ET1573" s="51" t="str">
        <f t="shared" si="174"/>
        <v/>
      </c>
      <c r="EU1573" s="52" t="str">
        <f t="shared" si="175"/>
        <v/>
      </c>
      <c r="EV1573" s="46"/>
      <c r="EW1573" s="23" t="s">
        <v>3721</v>
      </c>
    </row>
    <row r="1574" spans="1:153" ht="14.25" customHeight="1">
      <c r="A1574" s="8">
        <v>1567</v>
      </c>
      <c r="B1574" s="9" t="s">
        <v>3316</v>
      </c>
      <c r="C1574" s="10" t="s">
        <v>142</v>
      </c>
      <c r="D1574" s="10" t="s">
        <v>143</v>
      </c>
      <c r="E1574" s="10" t="s">
        <v>206</v>
      </c>
      <c r="F1574" s="9" t="s">
        <v>641</v>
      </c>
      <c r="G1574" s="10" t="s">
        <v>432</v>
      </c>
      <c r="H1574" s="9" t="s">
        <v>433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1819</v>
      </c>
      <c r="S1574" s="9" t="s">
        <v>1820</v>
      </c>
      <c r="T1574" s="9" t="s">
        <v>1821</v>
      </c>
      <c r="U1574" s="9" t="s">
        <v>155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3633</v>
      </c>
      <c r="AA1574" s="9" t="s">
        <v>3634</v>
      </c>
      <c r="AB1574" s="12" t="s">
        <v>3635</v>
      </c>
      <c r="AC1574" s="10" t="s">
        <v>3636</v>
      </c>
      <c r="AD1574" s="9" t="s">
        <v>3637</v>
      </c>
      <c r="AE1574" s="13" t="s">
        <v>3638</v>
      </c>
      <c r="AF1574" s="14" t="s">
        <v>2389</v>
      </c>
      <c r="AG1574" s="10" t="s">
        <v>3639</v>
      </c>
      <c r="AH1574" s="11" t="s">
        <v>156</v>
      </c>
      <c r="AI1574" s="11" t="s">
        <v>156</v>
      </c>
      <c r="AJ1574" s="10" t="s">
        <v>156</v>
      </c>
      <c r="AK1574" s="11" t="s">
        <v>156</v>
      </c>
      <c r="AL1574" s="11" t="s">
        <v>156</v>
      </c>
      <c r="AM1574" s="10" t="s">
        <v>156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2.8</v>
      </c>
      <c r="AU1574" s="10" t="s">
        <v>142</v>
      </c>
      <c r="AV1574" s="16">
        <v>20000</v>
      </c>
      <c r="AW1574" s="16">
        <v>20000</v>
      </c>
      <c r="AX1574" s="16">
        <v>0</v>
      </c>
      <c r="AY1574" s="16">
        <v>0</v>
      </c>
      <c r="AZ1574" s="16">
        <v>0</v>
      </c>
      <c r="BA1574" s="17">
        <v>45488</v>
      </c>
      <c r="BB1574" s="30" t="s">
        <v>175</v>
      </c>
      <c r="BC1574" s="18">
        <v>45119</v>
      </c>
      <c r="BD1574" s="17">
        <v>45688</v>
      </c>
      <c r="BE1574" s="17">
        <v>45747</v>
      </c>
      <c r="BF1574" s="17">
        <v>45275</v>
      </c>
      <c r="BG1574" s="10">
        <v>86237202</v>
      </c>
      <c r="BH1574" s="9" t="s">
        <v>303</v>
      </c>
      <c r="BI1574" s="19">
        <v>45536</v>
      </c>
      <c r="BJ1574" s="20">
        <v>45558</v>
      </c>
      <c r="BK1574" s="16">
        <v>1300</v>
      </c>
      <c r="BL1574" s="16">
        <v>3640</v>
      </c>
      <c r="BM1574" s="9" t="s">
        <v>177</v>
      </c>
      <c r="BN1574" s="9" t="s">
        <v>470</v>
      </c>
      <c r="BO1574" s="9" t="s">
        <v>156</v>
      </c>
      <c r="BP1574" s="17">
        <v>45626</v>
      </c>
      <c r="BQ1574" s="17" t="s">
        <v>156</v>
      </c>
      <c r="BR1574" s="17">
        <v>45626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>
        <v>45118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 t="s">
        <v>156</v>
      </c>
      <c r="CD1574" s="10" t="s">
        <v>156</v>
      </c>
      <c r="CE1574" s="17" t="s">
        <v>156</v>
      </c>
      <c r="CF1574" s="17" t="s">
        <v>156</v>
      </c>
      <c r="CG1574" s="17">
        <v>45118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>
        <v>45118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 t="s">
        <v>156</v>
      </c>
      <c r="CX1574" s="10" t="s">
        <v>193</v>
      </c>
      <c r="CY1574" s="17" t="s">
        <v>156</v>
      </c>
      <c r="CZ1574" s="17" t="s">
        <v>156</v>
      </c>
      <c r="DA1574" s="17">
        <v>45118</v>
      </c>
      <c r="DB1574" s="17" t="s">
        <v>156</v>
      </c>
      <c r="DC1574" s="16">
        <v>0</v>
      </c>
      <c r="DD1574" s="10" t="s">
        <v>156</v>
      </c>
      <c r="DE1574" s="10" t="s">
        <v>156</v>
      </c>
      <c r="DF1574" s="18" t="s">
        <v>156</v>
      </c>
      <c r="DG1574" s="17" t="s">
        <v>156</v>
      </c>
      <c r="DH1574" s="10" t="s">
        <v>156</v>
      </c>
      <c r="DI1574" s="17" t="s">
        <v>156</v>
      </c>
      <c r="DJ1574" s="17" t="s">
        <v>156</v>
      </c>
      <c r="DK1574" s="17">
        <v>45118</v>
      </c>
      <c r="DL1574" s="17" t="s">
        <v>156</v>
      </c>
      <c r="DM1574" s="16">
        <v>0</v>
      </c>
      <c r="DN1574" s="10" t="s">
        <v>156</v>
      </c>
      <c r="DO1574" s="10" t="s">
        <v>156</v>
      </c>
      <c r="DP1574" s="16">
        <v>32</v>
      </c>
      <c r="DQ1574" s="16">
        <v>16</v>
      </c>
      <c r="DR1574" s="11">
        <v>16</v>
      </c>
      <c r="DS1574" s="16">
        <v>36</v>
      </c>
      <c r="DT1574" s="16">
        <v>0</v>
      </c>
      <c r="DU1574" s="11" t="s">
        <v>182</v>
      </c>
      <c r="DV1574" s="11" t="s">
        <v>182</v>
      </c>
      <c r="DW1574" s="27" t="s">
        <v>156</v>
      </c>
      <c r="DX1574" s="27" t="s">
        <v>156</v>
      </c>
      <c r="DY1574" s="20" t="s">
        <v>3628</v>
      </c>
      <c r="DZ1574" s="16">
        <v>7</v>
      </c>
      <c r="EA1574" s="16">
        <v>55</v>
      </c>
      <c r="EB1574" s="27" t="s">
        <v>185</v>
      </c>
      <c r="EC1574" s="27" t="s">
        <v>156</v>
      </c>
      <c r="ED1574" s="27" t="s">
        <v>182</v>
      </c>
      <c r="EE1574" s="29">
        <v>45118.979641203703</v>
      </c>
      <c r="EF1574" s="28" t="s">
        <v>186</v>
      </c>
      <c r="EG1574" s="28" t="s">
        <v>156</v>
      </c>
      <c r="EH1574" s="28" t="s">
        <v>187</v>
      </c>
      <c r="EI1574" s="29">
        <v>45118.979641203703</v>
      </c>
      <c r="EJ1574" s="28" t="s">
        <v>186</v>
      </c>
      <c r="EK1574" s="28" t="s">
        <v>156</v>
      </c>
      <c r="EL1574" s="28" t="s">
        <v>187</v>
      </c>
      <c r="EM1574" s="45" t="s">
        <v>3713</v>
      </c>
      <c r="EN1574" s="46" t="str">
        <f t="shared" si="169"/>
        <v>344N273A</v>
      </c>
      <c r="EO1574" s="47">
        <f t="shared" si="170"/>
        <v>45564</v>
      </c>
      <c r="EP1574" s="47" t="str">
        <f t="shared" si="171"/>
        <v/>
      </c>
      <c r="EQ1574" s="48" t="str">
        <f t="shared" ca="1" si="172"/>
        <v>Y</v>
      </c>
      <c r="ER1574" s="49" t="str">
        <f t="shared" si="173"/>
        <v/>
      </c>
      <c r="ES1574" s="50"/>
      <c r="ET1574" s="51" t="str">
        <f t="shared" si="174"/>
        <v/>
      </c>
      <c r="EU1574" s="52" t="str">
        <f t="shared" si="175"/>
        <v/>
      </c>
      <c r="EV1574" s="46"/>
      <c r="EW1574" s="23" t="s">
        <v>3721</v>
      </c>
    </row>
    <row r="1575" spans="1:153" ht="14.25" customHeight="1">
      <c r="A1575" s="8">
        <v>1568</v>
      </c>
      <c r="B1575" s="9" t="s">
        <v>3316</v>
      </c>
      <c r="C1575" s="10" t="s">
        <v>142</v>
      </c>
      <c r="D1575" s="10" t="s">
        <v>143</v>
      </c>
      <c r="E1575" s="10" t="s">
        <v>206</v>
      </c>
      <c r="F1575" s="9" t="s">
        <v>641</v>
      </c>
      <c r="G1575" s="10" t="s">
        <v>432</v>
      </c>
      <c r="H1575" s="9" t="s">
        <v>433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1819</v>
      </c>
      <c r="S1575" s="9" t="s">
        <v>1820</v>
      </c>
      <c r="T1575" s="9" t="s">
        <v>1821</v>
      </c>
      <c r="U1575" s="9" t="s">
        <v>155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3633</v>
      </c>
      <c r="AA1575" s="9" t="s">
        <v>3634</v>
      </c>
      <c r="AB1575" s="12" t="s">
        <v>3635</v>
      </c>
      <c r="AC1575" s="10" t="s">
        <v>3636</v>
      </c>
      <c r="AD1575" s="9" t="s">
        <v>3637</v>
      </c>
      <c r="AE1575" s="13" t="s">
        <v>3638</v>
      </c>
      <c r="AF1575" s="14" t="s">
        <v>2389</v>
      </c>
      <c r="AG1575" s="10" t="s">
        <v>3639</v>
      </c>
      <c r="AH1575" s="11" t="s">
        <v>156</v>
      </c>
      <c r="AI1575" s="11" t="s">
        <v>156</v>
      </c>
      <c r="AJ1575" s="10" t="s">
        <v>156</v>
      </c>
      <c r="AK1575" s="11" t="s">
        <v>156</v>
      </c>
      <c r="AL1575" s="11" t="s">
        <v>156</v>
      </c>
      <c r="AM1575" s="10" t="s">
        <v>156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2.8</v>
      </c>
      <c r="AU1575" s="10" t="s">
        <v>142</v>
      </c>
      <c r="AV1575" s="16">
        <v>20000</v>
      </c>
      <c r="AW1575" s="16">
        <v>20000</v>
      </c>
      <c r="AX1575" s="16">
        <v>0</v>
      </c>
      <c r="AY1575" s="16">
        <v>0</v>
      </c>
      <c r="AZ1575" s="16">
        <v>0</v>
      </c>
      <c r="BA1575" s="17">
        <v>45488</v>
      </c>
      <c r="BB1575" s="30" t="s">
        <v>175</v>
      </c>
      <c r="BC1575" s="18">
        <v>45119</v>
      </c>
      <c r="BD1575" s="17">
        <v>45688</v>
      </c>
      <c r="BE1575" s="17">
        <v>45747</v>
      </c>
      <c r="BF1575" s="17">
        <v>45275</v>
      </c>
      <c r="BG1575" s="10">
        <v>86237203</v>
      </c>
      <c r="BH1575" s="9" t="s">
        <v>247</v>
      </c>
      <c r="BI1575" s="19">
        <v>45566</v>
      </c>
      <c r="BJ1575" s="20">
        <v>45572</v>
      </c>
      <c r="BK1575" s="16">
        <v>1400</v>
      </c>
      <c r="BL1575" s="16">
        <v>3920</v>
      </c>
      <c r="BM1575" s="9" t="s">
        <v>177</v>
      </c>
      <c r="BN1575" s="9" t="s">
        <v>470</v>
      </c>
      <c r="BO1575" s="9" t="s">
        <v>156</v>
      </c>
      <c r="BP1575" s="17">
        <v>45640</v>
      </c>
      <c r="BQ1575" s="17" t="s">
        <v>156</v>
      </c>
      <c r="BR1575" s="17">
        <v>45640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>
        <v>45118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 t="s">
        <v>156</v>
      </c>
      <c r="CD1575" s="10" t="s">
        <v>156</v>
      </c>
      <c r="CE1575" s="17" t="s">
        <v>156</v>
      </c>
      <c r="CF1575" s="17" t="s">
        <v>156</v>
      </c>
      <c r="CG1575" s="17">
        <v>45118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>
        <v>45118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 t="s">
        <v>156</v>
      </c>
      <c r="CX1575" s="10" t="s">
        <v>193</v>
      </c>
      <c r="CY1575" s="17" t="s">
        <v>156</v>
      </c>
      <c r="CZ1575" s="17" t="s">
        <v>156</v>
      </c>
      <c r="DA1575" s="17">
        <v>45118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 t="s">
        <v>156</v>
      </c>
      <c r="DH1575" s="10" t="s">
        <v>156</v>
      </c>
      <c r="DI1575" s="17" t="s">
        <v>156</v>
      </c>
      <c r="DJ1575" s="17" t="s">
        <v>156</v>
      </c>
      <c r="DK1575" s="17">
        <v>45118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32</v>
      </c>
      <c r="DQ1575" s="16">
        <v>16</v>
      </c>
      <c r="DR1575" s="11">
        <v>16</v>
      </c>
      <c r="DS1575" s="16">
        <v>36</v>
      </c>
      <c r="DT1575" s="16">
        <v>0</v>
      </c>
      <c r="DU1575" s="11" t="s">
        <v>182</v>
      </c>
      <c r="DV1575" s="11" t="s">
        <v>182</v>
      </c>
      <c r="DW1575" s="27" t="s">
        <v>156</v>
      </c>
      <c r="DX1575" s="27" t="s">
        <v>156</v>
      </c>
      <c r="DY1575" s="20" t="s">
        <v>3640</v>
      </c>
      <c r="DZ1575" s="16">
        <v>7</v>
      </c>
      <c r="EA1575" s="16">
        <v>55</v>
      </c>
      <c r="EB1575" s="27" t="s">
        <v>185</v>
      </c>
      <c r="EC1575" s="27" t="s">
        <v>156</v>
      </c>
      <c r="ED1575" s="27" t="s">
        <v>182</v>
      </c>
      <c r="EE1575" s="29">
        <v>45118.979641203703</v>
      </c>
      <c r="EF1575" s="28" t="s">
        <v>186</v>
      </c>
      <c r="EG1575" s="28" t="s">
        <v>156</v>
      </c>
      <c r="EH1575" s="28" t="s">
        <v>187</v>
      </c>
      <c r="EI1575" s="29">
        <v>45118.979641203703</v>
      </c>
      <c r="EJ1575" s="28" t="s">
        <v>186</v>
      </c>
      <c r="EK1575" s="28" t="s">
        <v>156</v>
      </c>
      <c r="EL1575" s="28" t="s">
        <v>187</v>
      </c>
      <c r="EM1575" s="45" t="s">
        <v>3713</v>
      </c>
      <c r="EN1575" s="46" t="str">
        <f t="shared" si="169"/>
        <v>344N273A</v>
      </c>
      <c r="EO1575" s="47">
        <f t="shared" si="170"/>
        <v>45578</v>
      </c>
      <c r="EP1575" s="47" t="str">
        <f t="shared" si="171"/>
        <v/>
      </c>
      <c r="EQ1575" s="48" t="str">
        <f t="shared" ca="1" si="172"/>
        <v>Y</v>
      </c>
      <c r="ER1575" s="49" t="str">
        <f t="shared" si="173"/>
        <v/>
      </c>
      <c r="ES1575" s="50"/>
      <c r="ET1575" s="51" t="str">
        <f t="shared" si="174"/>
        <v/>
      </c>
      <c r="EU1575" s="52" t="str">
        <f t="shared" si="175"/>
        <v/>
      </c>
      <c r="EV1575" s="46"/>
      <c r="EW1575" s="23" t="s">
        <v>3721</v>
      </c>
    </row>
    <row r="1576" spans="1:153" ht="14.25" customHeight="1">
      <c r="A1576" s="8">
        <v>1569</v>
      </c>
      <c r="B1576" s="9" t="s">
        <v>3316</v>
      </c>
      <c r="C1576" s="10" t="s">
        <v>142</v>
      </c>
      <c r="D1576" s="10" t="s">
        <v>143</v>
      </c>
      <c r="E1576" s="10" t="s">
        <v>206</v>
      </c>
      <c r="F1576" s="9" t="s">
        <v>641</v>
      </c>
      <c r="G1576" s="10" t="s">
        <v>432</v>
      </c>
      <c r="H1576" s="9" t="s">
        <v>433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1819</v>
      </c>
      <c r="S1576" s="9" t="s">
        <v>1820</v>
      </c>
      <c r="T1576" s="9" t="s">
        <v>1821</v>
      </c>
      <c r="U1576" s="9" t="s">
        <v>155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3633</v>
      </c>
      <c r="AA1576" s="9" t="s">
        <v>3634</v>
      </c>
      <c r="AB1576" s="12" t="s">
        <v>3635</v>
      </c>
      <c r="AC1576" s="10" t="s">
        <v>3636</v>
      </c>
      <c r="AD1576" s="9" t="s">
        <v>3637</v>
      </c>
      <c r="AE1576" s="13" t="s">
        <v>3638</v>
      </c>
      <c r="AF1576" s="14" t="s">
        <v>2389</v>
      </c>
      <c r="AG1576" s="10" t="s">
        <v>3639</v>
      </c>
      <c r="AH1576" s="11" t="s">
        <v>156</v>
      </c>
      <c r="AI1576" s="11" t="s">
        <v>156</v>
      </c>
      <c r="AJ1576" s="10" t="s">
        <v>156</v>
      </c>
      <c r="AK1576" s="11" t="s">
        <v>156</v>
      </c>
      <c r="AL1576" s="11" t="s">
        <v>156</v>
      </c>
      <c r="AM1576" s="10" t="s">
        <v>156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2.8</v>
      </c>
      <c r="AU1576" s="10" t="s">
        <v>142</v>
      </c>
      <c r="AV1576" s="16">
        <v>20000</v>
      </c>
      <c r="AW1576" s="16">
        <v>20000</v>
      </c>
      <c r="AX1576" s="16">
        <v>0</v>
      </c>
      <c r="AY1576" s="16">
        <v>0</v>
      </c>
      <c r="AZ1576" s="16">
        <v>0</v>
      </c>
      <c r="BA1576" s="17">
        <v>45488</v>
      </c>
      <c r="BB1576" s="30" t="s">
        <v>175</v>
      </c>
      <c r="BC1576" s="18">
        <v>45119</v>
      </c>
      <c r="BD1576" s="17">
        <v>45688</v>
      </c>
      <c r="BE1576" s="17">
        <v>45747</v>
      </c>
      <c r="BF1576" s="17">
        <v>45275</v>
      </c>
      <c r="BG1576" s="10">
        <v>86237204</v>
      </c>
      <c r="BH1576" s="9" t="s">
        <v>176</v>
      </c>
      <c r="BI1576" s="19">
        <v>45566</v>
      </c>
      <c r="BJ1576" s="20">
        <v>45586</v>
      </c>
      <c r="BK1576" s="16">
        <v>710</v>
      </c>
      <c r="BL1576" s="16">
        <v>1988</v>
      </c>
      <c r="BM1576" s="9" t="s">
        <v>177</v>
      </c>
      <c r="BN1576" s="9" t="s">
        <v>470</v>
      </c>
      <c r="BO1576" s="9" t="s">
        <v>156</v>
      </c>
      <c r="BP1576" s="17">
        <v>45654</v>
      </c>
      <c r="BQ1576" s="17" t="s">
        <v>156</v>
      </c>
      <c r="BR1576" s="17">
        <v>45654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>
        <v>45118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 t="s">
        <v>156</v>
      </c>
      <c r="CD1576" s="10" t="s">
        <v>156</v>
      </c>
      <c r="CE1576" s="17" t="s">
        <v>156</v>
      </c>
      <c r="CF1576" s="17" t="s">
        <v>156</v>
      </c>
      <c r="CG1576" s="17">
        <v>45118</v>
      </c>
      <c r="CH1576" s="17" t="s">
        <v>156</v>
      </c>
      <c r="CI1576" s="16">
        <v>0</v>
      </c>
      <c r="CJ1576" s="10" t="s">
        <v>156</v>
      </c>
      <c r="CK1576" s="10" t="s">
        <v>156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45118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 t="s">
        <v>156</v>
      </c>
      <c r="CX1576" s="10" t="s">
        <v>193</v>
      </c>
      <c r="CY1576" s="17" t="s">
        <v>156</v>
      </c>
      <c r="CZ1576" s="17" t="s">
        <v>156</v>
      </c>
      <c r="DA1576" s="17">
        <v>45118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 t="s">
        <v>156</v>
      </c>
      <c r="DH1576" s="10" t="s">
        <v>156</v>
      </c>
      <c r="DI1576" s="17" t="s">
        <v>156</v>
      </c>
      <c r="DJ1576" s="17" t="s">
        <v>156</v>
      </c>
      <c r="DK1576" s="17">
        <v>45118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32</v>
      </c>
      <c r="DQ1576" s="16">
        <v>16</v>
      </c>
      <c r="DR1576" s="11">
        <v>16</v>
      </c>
      <c r="DS1576" s="16">
        <v>36</v>
      </c>
      <c r="DT1576" s="16">
        <v>0</v>
      </c>
      <c r="DU1576" s="11" t="s">
        <v>182</v>
      </c>
      <c r="DV1576" s="11" t="s">
        <v>182</v>
      </c>
      <c r="DW1576" s="27" t="s">
        <v>156</v>
      </c>
      <c r="DX1576" s="27" t="s">
        <v>156</v>
      </c>
      <c r="DY1576" s="20" t="s">
        <v>3641</v>
      </c>
      <c r="DZ1576" s="16">
        <v>7</v>
      </c>
      <c r="EA1576" s="16">
        <v>55</v>
      </c>
      <c r="EB1576" s="27" t="s">
        <v>185</v>
      </c>
      <c r="EC1576" s="27" t="s">
        <v>156</v>
      </c>
      <c r="ED1576" s="27" t="s">
        <v>182</v>
      </c>
      <c r="EE1576" s="29">
        <v>45118.979641203703</v>
      </c>
      <c r="EF1576" s="28" t="s">
        <v>186</v>
      </c>
      <c r="EG1576" s="28" t="s">
        <v>156</v>
      </c>
      <c r="EH1576" s="28" t="s">
        <v>187</v>
      </c>
      <c r="EI1576" s="29">
        <v>45118.979641203703</v>
      </c>
      <c r="EJ1576" s="28" t="s">
        <v>186</v>
      </c>
      <c r="EK1576" s="28" t="s">
        <v>156</v>
      </c>
      <c r="EL1576" s="28" t="s">
        <v>187</v>
      </c>
      <c r="EM1576" s="45" t="s">
        <v>3713</v>
      </c>
      <c r="EN1576" s="46" t="str">
        <f t="shared" si="169"/>
        <v>344N273A</v>
      </c>
      <c r="EO1576" s="47">
        <f t="shared" si="170"/>
        <v>45592</v>
      </c>
      <c r="EP1576" s="47" t="str">
        <f t="shared" si="171"/>
        <v/>
      </c>
      <c r="EQ1576" s="48" t="str">
        <f t="shared" ca="1" si="172"/>
        <v>Y</v>
      </c>
      <c r="ER1576" s="49" t="str">
        <f t="shared" si="173"/>
        <v/>
      </c>
      <c r="ES1576" s="50"/>
      <c r="ET1576" s="51" t="str">
        <f t="shared" si="174"/>
        <v/>
      </c>
      <c r="EU1576" s="52" t="str">
        <f t="shared" si="175"/>
        <v/>
      </c>
      <c r="EV1576" s="46"/>
      <c r="EW1576" s="23" t="s">
        <v>3721</v>
      </c>
    </row>
    <row r="1577" spans="1:153" ht="14.25" customHeight="1">
      <c r="A1577" s="8">
        <v>1570</v>
      </c>
      <c r="B1577" s="9" t="s">
        <v>3316</v>
      </c>
      <c r="C1577" s="10" t="s">
        <v>142</v>
      </c>
      <c r="D1577" s="10" t="s">
        <v>143</v>
      </c>
      <c r="E1577" s="10" t="s">
        <v>206</v>
      </c>
      <c r="F1577" s="9" t="s">
        <v>641</v>
      </c>
      <c r="G1577" s="10" t="s">
        <v>432</v>
      </c>
      <c r="H1577" s="9" t="s">
        <v>433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880</v>
      </c>
      <c r="S1577" s="9" t="s">
        <v>881</v>
      </c>
      <c r="T1577" s="9" t="s">
        <v>306</v>
      </c>
      <c r="U1577" s="9" t="s">
        <v>337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3590</v>
      </c>
      <c r="AA1577" s="9" t="s">
        <v>883</v>
      </c>
      <c r="AB1577" s="12" t="s">
        <v>884</v>
      </c>
      <c r="AC1577" s="10" t="s">
        <v>3591</v>
      </c>
      <c r="AD1577" s="9" t="s">
        <v>883</v>
      </c>
      <c r="AE1577" s="13" t="s">
        <v>884</v>
      </c>
      <c r="AF1577" s="14" t="s">
        <v>314</v>
      </c>
      <c r="AG1577" s="10" t="s">
        <v>3642</v>
      </c>
      <c r="AH1577" s="11" t="s">
        <v>887</v>
      </c>
      <c r="AI1577" s="11" t="s">
        <v>888</v>
      </c>
      <c r="AJ1577" s="10" t="s">
        <v>889</v>
      </c>
      <c r="AK1577" s="11" t="s">
        <v>888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1.6</v>
      </c>
      <c r="AU1577" s="10" t="s">
        <v>142</v>
      </c>
      <c r="AV1577" s="16">
        <v>282000</v>
      </c>
      <c r="AW1577" s="16">
        <v>282000</v>
      </c>
      <c r="AX1577" s="16">
        <v>0</v>
      </c>
      <c r="AY1577" s="16">
        <v>50000</v>
      </c>
      <c r="AZ1577" s="16">
        <v>27000</v>
      </c>
      <c r="BA1577" s="17">
        <v>45366</v>
      </c>
      <c r="BB1577" s="30" t="s">
        <v>175</v>
      </c>
      <c r="BC1577" s="18">
        <v>45119</v>
      </c>
      <c r="BD1577" s="17">
        <v>45688</v>
      </c>
      <c r="BE1577" s="17">
        <v>45747</v>
      </c>
      <c r="BF1577" s="17">
        <v>45275</v>
      </c>
      <c r="BG1577" s="10">
        <v>86195002</v>
      </c>
      <c r="BH1577" s="9" t="s">
        <v>414</v>
      </c>
      <c r="BI1577" s="19">
        <v>45261</v>
      </c>
      <c r="BJ1577" s="20">
        <v>45264</v>
      </c>
      <c r="BK1577" s="16">
        <v>40000</v>
      </c>
      <c r="BL1577" s="16">
        <v>64000</v>
      </c>
      <c r="BM1577" s="9" t="s">
        <v>177</v>
      </c>
      <c r="BN1577" s="9" t="s">
        <v>436</v>
      </c>
      <c r="BO1577" s="9" t="s">
        <v>635</v>
      </c>
      <c r="BP1577" s="17">
        <v>45337</v>
      </c>
      <c r="BQ1577" s="17" t="s">
        <v>156</v>
      </c>
      <c r="BR1577" s="17">
        <v>45345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45111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45153</v>
      </c>
      <c r="CD1577" s="10" t="s">
        <v>156</v>
      </c>
      <c r="CE1577" s="17" t="s">
        <v>156</v>
      </c>
      <c r="CF1577" s="17" t="s">
        <v>156</v>
      </c>
      <c r="CG1577" s="17">
        <v>45111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 t="s">
        <v>156</v>
      </c>
      <c r="CN1577" s="10" t="s">
        <v>156</v>
      </c>
      <c r="CO1577" s="17" t="s">
        <v>156</v>
      </c>
      <c r="CP1577" s="17" t="s">
        <v>156</v>
      </c>
      <c r="CQ1577" s="17">
        <v>45111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45181</v>
      </c>
      <c r="CX1577" s="10" t="s">
        <v>193</v>
      </c>
      <c r="CY1577" s="17" t="s">
        <v>156</v>
      </c>
      <c r="CZ1577" s="17" t="s">
        <v>156</v>
      </c>
      <c r="DA1577" s="17">
        <v>45111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45188</v>
      </c>
      <c r="DH1577" s="10" t="s">
        <v>156</v>
      </c>
      <c r="DI1577" s="17" t="s">
        <v>156</v>
      </c>
      <c r="DJ1577" s="17" t="s">
        <v>156</v>
      </c>
      <c r="DK1577" s="17">
        <v>45111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48</v>
      </c>
      <c r="DQ1577" s="16">
        <v>24</v>
      </c>
      <c r="DR1577" s="11">
        <v>24</v>
      </c>
      <c r="DS1577" s="16">
        <v>48</v>
      </c>
      <c r="DT1577" s="16">
        <v>0</v>
      </c>
      <c r="DU1577" s="11" t="s">
        <v>181</v>
      </c>
      <c r="DV1577" s="11" t="s">
        <v>182</v>
      </c>
      <c r="DW1577" s="27" t="s">
        <v>156</v>
      </c>
      <c r="DX1577" s="27" t="s">
        <v>156</v>
      </c>
      <c r="DY1577" s="20" t="s">
        <v>3431</v>
      </c>
      <c r="DZ1577" s="16">
        <v>7</v>
      </c>
      <c r="EA1577" s="16">
        <v>55</v>
      </c>
      <c r="EB1577" s="27" t="s">
        <v>185</v>
      </c>
      <c r="EC1577" s="27" t="s">
        <v>185</v>
      </c>
      <c r="ED1577" s="27" t="s">
        <v>182</v>
      </c>
      <c r="EE1577" s="29">
        <v>45112.012569444443</v>
      </c>
      <c r="EF1577" s="28" t="s">
        <v>186</v>
      </c>
      <c r="EG1577" s="28" t="s">
        <v>156</v>
      </c>
      <c r="EH1577" s="28" t="s">
        <v>187</v>
      </c>
      <c r="EI1577" s="29">
        <v>45116.828101851854</v>
      </c>
      <c r="EJ1577" s="28" t="s">
        <v>188</v>
      </c>
      <c r="EK1577" s="28" t="s">
        <v>189</v>
      </c>
      <c r="EL1577" s="28" t="s">
        <v>190</v>
      </c>
      <c r="EM1577" s="45" t="s">
        <v>3713</v>
      </c>
      <c r="EN1577" s="46" t="str">
        <f t="shared" si="169"/>
        <v>344N183A</v>
      </c>
      <c r="EO1577" s="47">
        <f t="shared" si="170"/>
        <v>45275</v>
      </c>
      <c r="EP1577" s="47">
        <f t="shared" si="171"/>
        <v>45181</v>
      </c>
      <c r="EQ1577" s="48" t="str">
        <f t="shared" ca="1" si="172"/>
        <v>Y</v>
      </c>
      <c r="ER1577" s="49">
        <f t="shared" si="173"/>
        <v>94</v>
      </c>
      <c r="ES1577" s="50"/>
      <c r="ET1577" s="51">
        <f t="shared" si="174"/>
        <v>94</v>
      </c>
      <c r="EU1577" s="52">
        <f t="shared" si="175"/>
        <v>3760000</v>
      </c>
      <c r="EV1577" s="46"/>
      <c r="EW1577" s="23" t="s">
        <v>3714</v>
      </c>
    </row>
    <row r="1578" spans="1:153" ht="14.25" customHeight="1">
      <c r="A1578" s="8">
        <v>1571</v>
      </c>
      <c r="B1578" s="9" t="s">
        <v>3316</v>
      </c>
      <c r="C1578" s="10" t="s">
        <v>142</v>
      </c>
      <c r="D1578" s="10" t="s">
        <v>143</v>
      </c>
      <c r="E1578" s="10" t="s">
        <v>206</v>
      </c>
      <c r="F1578" s="9" t="s">
        <v>641</v>
      </c>
      <c r="G1578" s="10" t="s">
        <v>432</v>
      </c>
      <c r="H1578" s="9" t="s">
        <v>433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880</v>
      </c>
      <c r="S1578" s="9" t="s">
        <v>881</v>
      </c>
      <c r="T1578" s="9" t="s">
        <v>306</v>
      </c>
      <c r="U1578" s="9" t="s">
        <v>337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3590</v>
      </c>
      <c r="AA1578" s="9" t="s">
        <v>883</v>
      </c>
      <c r="AB1578" s="12" t="s">
        <v>884</v>
      </c>
      <c r="AC1578" s="10" t="s">
        <v>3591</v>
      </c>
      <c r="AD1578" s="9" t="s">
        <v>883</v>
      </c>
      <c r="AE1578" s="13" t="s">
        <v>884</v>
      </c>
      <c r="AF1578" s="14" t="s">
        <v>314</v>
      </c>
      <c r="AG1578" s="10" t="s">
        <v>3642</v>
      </c>
      <c r="AH1578" s="11" t="s">
        <v>887</v>
      </c>
      <c r="AI1578" s="11" t="s">
        <v>888</v>
      </c>
      <c r="AJ1578" s="10" t="s">
        <v>889</v>
      </c>
      <c r="AK1578" s="11" t="s">
        <v>888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1.6</v>
      </c>
      <c r="AU1578" s="10" t="s">
        <v>142</v>
      </c>
      <c r="AV1578" s="16">
        <v>282000</v>
      </c>
      <c r="AW1578" s="16">
        <v>282000</v>
      </c>
      <c r="AX1578" s="16">
        <v>0</v>
      </c>
      <c r="AY1578" s="16">
        <v>50000</v>
      </c>
      <c r="AZ1578" s="16">
        <v>27000</v>
      </c>
      <c r="BA1578" s="17">
        <v>45366</v>
      </c>
      <c r="BB1578" s="30" t="s">
        <v>175</v>
      </c>
      <c r="BC1578" s="18">
        <v>45119</v>
      </c>
      <c r="BD1578" s="17">
        <v>45688</v>
      </c>
      <c r="BE1578" s="17">
        <v>45747</v>
      </c>
      <c r="BF1578" s="17">
        <v>45275</v>
      </c>
      <c r="BG1578" s="10">
        <v>86233351</v>
      </c>
      <c r="BH1578" s="9" t="s">
        <v>319</v>
      </c>
      <c r="BI1578" s="19">
        <v>45505</v>
      </c>
      <c r="BJ1578" s="20">
        <v>45509</v>
      </c>
      <c r="BK1578" s="16">
        <v>14000</v>
      </c>
      <c r="BL1578" s="16">
        <v>22400</v>
      </c>
      <c r="BM1578" s="9" t="s">
        <v>177</v>
      </c>
      <c r="BN1578" s="9" t="s">
        <v>470</v>
      </c>
      <c r="BO1578" s="9" t="s">
        <v>156</v>
      </c>
      <c r="BP1578" s="17">
        <v>45591</v>
      </c>
      <c r="BQ1578" s="17" t="s">
        <v>156</v>
      </c>
      <c r="BR1578" s="17" t="s">
        <v>156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 t="s">
        <v>156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 t="s">
        <v>156</v>
      </c>
      <c r="CD1578" s="10" t="s">
        <v>156</v>
      </c>
      <c r="CE1578" s="17" t="s">
        <v>156</v>
      </c>
      <c r="CF1578" s="17" t="s">
        <v>156</v>
      </c>
      <c r="CG1578" s="17" t="s">
        <v>156</v>
      </c>
      <c r="CH1578" s="17" t="s">
        <v>156</v>
      </c>
      <c r="CI1578" s="16">
        <v>0</v>
      </c>
      <c r="CJ1578" s="10" t="s">
        <v>156</v>
      </c>
      <c r="CK1578" s="10" t="s">
        <v>156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 t="s">
        <v>156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 t="s">
        <v>156</v>
      </c>
      <c r="CX1578" s="10" t="s">
        <v>193</v>
      </c>
      <c r="CY1578" s="17" t="s">
        <v>156</v>
      </c>
      <c r="CZ1578" s="17" t="s">
        <v>156</v>
      </c>
      <c r="DA1578" s="17" t="s">
        <v>156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 t="s">
        <v>156</v>
      </c>
      <c r="DH1578" s="10" t="s">
        <v>156</v>
      </c>
      <c r="DI1578" s="17" t="s">
        <v>156</v>
      </c>
      <c r="DJ1578" s="17" t="s">
        <v>156</v>
      </c>
      <c r="DK1578" s="17" t="s">
        <v>156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48</v>
      </c>
      <c r="DQ1578" s="16">
        <v>24</v>
      </c>
      <c r="DR1578" s="11">
        <v>24</v>
      </c>
      <c r="DS1578" s="16">
        <v>48</v>
      </c>
      <c r="DT1578" s="16">
        <v>0</v>
      </c>
      <c r="DU1578" s="11" t="s">
        <v>181</v>
      </c>
      <c r="DV1578" s="11" t="s">
        <v>182</v>
      </c>
      <c r="DW1578" s="27" t="s">
        <v>156</v>
      </c>
      <c r="DX1578" s="27" t="s">
        <v>156</v>
      </c>
      <c r="DY1578" s="20" t="s">
        <v>3643</v>
      </c>
      <c r="DZ1578" s="16">
        <v>7</v>
      </c>
      <c r="EA1578" s="16">
        <v>55</v>
      </c>
      <c r="EB1578" s="27" t="s">
        <v>185</v>
      </c>
      <c r="EC1578" s="27" t="s">
        <v>185</v>
      </c>
      <c r="ED1578" s="27" t="s">
        <v>182</v>
      </c>
      <c r="EE1578" s="29">
        <v>45116.828101851854</v>
      </c>
      <c r="EF1578" s="28" t="s">
        <v>188</v>
      </c>
      <c r="EG1578" s="28" t="s">
        <v>189</v>
      </c>
      <c r="EH1578" s="28" t="s">
        <v>190</v>
      </c>
      <c r="EI1578" s="29">
        <v>45116.828101851854</v>
      </c>
      <c r="EJ1578" s="28" t="s">
        <v>188</v>
      </c>
      <c r="EK1578" s="28" t="s">
        <v>189</v>
      </c>
      <c r="EL1578" s="28" t="s">
        <v>190</v>
      </c>
      <c r="EM1578" s="45" t="s">
        <v>3713</v>
      </c>
      <c r="EN1578" s="46" t="str">
        <f t="shared" si="169"/>
        <v>344N183A</v>
      </c>
      <c r="EO1578" s="47">
        <f t="shared" si="170"/>
        <v>45529</v>
      </c>
      <c r="EP1578" s="47" t="str">
        <f t="shared" si="171"/>
        <v/>
      </c>
      <c r="EQ1578" s="48" t="str">
        <f t="shared" ca="1" si="172"/>
        <v>Y</v>
      </c>
      <c r="ER1578" s="49" t="str">
        <f t="shared" si="173"/>
        <v/>
      </c>
      <c r="ES1578" s="50"/>
      <c r="ET1578" s="51" t="str">
        <f t="shared" si="174"/>
        <v/>
      </c>
      <c r="EU1578" s="52" t="str">
        <f t="shared" si="175"/>
        <v/>
      </c>
      <c r="EV1578" s="46"/>
      <c r="EW1578" s="23" t="s">
        <v>3721</v>
      </c>
    </row>
    <row r="1579" spans="1:153" ht="14.25" customHeight="1">
      <c r="A1579" s="8">
        <v>1572</v>
      </c>
      <c r="B1579" s="9" t="s">
        <v>3316</v>
      </c>
      <c r="C1579" s="10" t="s">
        <v>142</v>
      </c>
      <c r="D1579" s="10" t="s">
        <v>143</v>
      </c>
      <c r="E1579" s="10" t="s">
        <v>206</v>
      </c>
      <c r="F1579" s="9" t="s">
        <v>641</v>
      </c>
      <c r="G1579" s="10" t="s">
        <v>432</v>
      </c>
      <c r="H1579" s="9" t="s">
        <v>433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880</v>
      </c>
      <c r="S1579" s="9" t="s">
        <v>881</v>
      </c>
      <c r="T1579" s="9" t="s">
        <v>306</v>
      </c>
      <c r="U1579" s="9" t="s">
        <v>337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3590</v>
      </c>
      <c r="AA1579" s="9" t="s">
        <v>883</v>
      </c>
      <c r="AB1579" s="12" t="s">
        <v>884</v>
      </c>
      <c r="AC1579" s="10" t="s">
        <v>3591</v>
      </c>
      <c r="AD1579" s="9" t="s">
        <v>883</v>
      </c>
      <c r="AE1579" s="13" t="s">
        <v>884</v>
      </c>
      <c r="AF1579" s="14" t="s">
        <v>314</v>
      </c>
      <c r="AG1579" s="10" t="s">
        <v>3642</v>
      </c>
      <c r="AH1579" s="11" t="s">
        <v>887</v>
      </c>
      <c r="AI1579" s="11" t="s">
        <v>888</v>
      </c>
      <c r="AJ1579" s="10" t="s">
        <v>889</v>
      </c>
      <c r="AK1579" s="11" t="s">
        <v>888</v>
      </c>
      <c r="AL1579" s="11" t="s">
        <v>168</v>
      </c>
      <c r="AM1579" s="10" t="s">
        <v>169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1.6</v>
      </c>
      <c r="AU1579" s="10" t="s">
        <v>142</v>
      </c>
      <c r="AV1579" s="16">
        <v>282000</v>
      </c>
      <c r="AW1579" s="16">
        <v>282000</v>
      </c>
      <c r="AX1579" s="16">
        <v>0</v>
      </c>
      <c r="AY1579" s="16">
        <v>50000</v>
      </c>
      <c r="AZ1579" s="16">
        <v>27000</v>
      </c>
      <c r="BA1579" s="17">
        <v>45366</v>
      </c>
      <c r="BB1579" s="30" t="s">
        <v>175</v>
      </c>
      <c r="BC1579" s="18">
        <v>45119</v>
      </c>
      <c r="BD1579" s="17">
        <v>45688</v>
      </c>
      <c r="BE1579" s="17">
        <v>45747</v>
      </c>
      <c r="BF1579" s="17">
        <v>45275</v>
      </c>
      <c r="BG1579" s="10">
        <v>86251540</v>
      </c>
      <c r="BH1579" s="9" t="s">
        <v>321</v>
      </c>
      <c r="BI1579" s="19">
        <v>45536</v>
      </c>
      <c r="BJ1579" s="20">
        <v>45551</v>
      </c>
      <c r="BK1579" s="16">
        <v>2900</v>
      </c>
      <c r="BL1579" s="16">
        <v>4640</v>
      </c>
      <c r="BM1579" s="9" t="s">
        <v>177</v>
      </c>
      <c r="BN1579" s="9" t="s">
        <v>470</v>
      </c>
      <c r="BO1579" s="9" t="s">
        <v>156</v>
      </c>
      <c r="BP1579" s="17">
        <v>45619</v>
      </c>
      <c r="BQ1579" s="17" t="s">
        <v>156</v>
      </c>
      <c r="BR1579" s="17">
        <v>45619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>
        <v>45118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 t="s">
        <v>156</v>
      </c>
      <c r="CD1579" s="10" t="s">
        <v>156</v>
      </c>
      <c r="CE1579" s="17" t="s">
        <v>156</v>
      </c>
      <c r="CF1579" s="17" t="s">
        <v>156</v>
      </c>
      <c r="CG1579" s="17">
        <v>45118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>
        <v>45118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 t="s">
        <v>156</v>
      </c>
      <c r="CX1579" s="10" t="s">
        <v>193</v>
      </c>
      <c r="CY1579" s="17" t="s">
        <v>156</v>
      </c>
      <c r="CZ1579" s="17" t="s">
        <v>156</v>
      </c>
      <c r="DA1579" s="17">
        <v>45118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 t="s">
        <v>156</v>
      </c>
      <c r="DH1579" s="10" t="s">
        <v>156</v>
      </c>
      <c r="DI1579" s="17" t="s">
        <v>156</v>
      </c>
      <c r="DJ1579" s="17" t="s">
        <v>156</v>
      </c>
      <c r="DK1579" s="17">
        <v>45118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48</v>
      </c>
      <c r="DQ1579" s="16">
        <v>24</v>
      </c>
      <c r="DR1579" s="11">
        <v>24</v>
      </c>
      <c r="DS1579" s="16">
        <v>48</v>
      </c>
      <c r="DT1579" s="16">
        <v>0</v>
      </c>
      <c r="DU1579" s="11" t="s">
        <v>182</v>
      </c>
      <c r="DV1579" s="11" t="s">
        <v>182</v>
      </c>
      <c r="DW1579" s="27" t="s">
        <v>156</v>
      </c>
      <c r="DX1579" s="27" t="s">
        <v>156</v>
      </c>
      <c r="DY1579" s="20" t="s">
        <v>3644</v>
      </c>
      <c r="DZ1579" s="16">
        <v>7</v>
      </c>
      <c r="EA1579" s="16">
        <v>55</v>
      </c>
      <c r="EB1579" s="27" t="s">
        <v>185</v>
      </c>
      <c r="EC1579" s="27" t="s">
        <v>185</v>
      </c>
      <c r="ED1579" s="27" t="s">
        <v>182</v>
      </c>
      <c r="EE1579" s="29">
        <v>45118.979675925926</v>
      </c>
      <c r="EF1579" s="28" t="s">
        <v>186</v>
      </c>
      <c r="EG1579" s="28" t="s">
        <v>156</v>
      </c>
      <c r="EH1579" s="28" t="s">
        <v>187</v>
      </c>
      <c r="EI1579" s="29">
        <v>45118.979675925926</v>
      </c>
      <c r="EJ1579" s="28" t="s">
        <v>186</v>
      </c>
      <c r="EK1579" s="28" t="s">
        <v>156</v>
      </c>
      <c r="EL1579" s="28" t="s">
        <v>187</v>
      </c>
      <c r="EM1579" s="45" t="s">
        <v>3713</v>
      </c>
      <c r="EN1579" s="46" t="str">
        <f t="shared" si="169"/>
        <v>344N183A</v>
      </c>
      <c r="EO1579" s="47">
        <f t="shared" si="170"/>
        <v>45557</v>
      </c>
      <c r="EP1579" s="47" t="str">
        <f t="shared" si="171"/>
        <v/>
      </c>
      <c r="EQ1579" s="48" t="str">
        <f t="shared" ca="1" si="172"/>
        <v>Y</v>
      </c>
      <c r="ER1579" s="49" t="str">
        <f t="shared" si="173"/>
        <v/>
      </c>
      <c r="ES1579" s="50"/>
      <c r="ET1579" s="51" t="str">
        <f t="shared" si="174"/>
        <v/>
      </c>
      <c r="EU1579" s="52" t="str">
        <f t="shared" si="175"/>
        <v/>
      </c>
      <c r="EV1579" s="46"/>
      <c r="EW1579" s="23" t="s">
        <v>3721</v>
      </c>
    </row>
    <row r="1580" spans="1:153" ht="14.25" customHeight="1">
      <c r="A1580" s="8">
        <v>1573</v>
      </c>
      <c r="B1580" s="9" t="s">
        <v>3316</v>
      </c>
      <c r="C1580" s="10" t="s">
        <v>142</v>
      </c>
      <c r="D1580" s="10" t="s">
        <v>143</v>
      </c>
      <c r="E1580" s="10" t="s">
        <v>206</v>
      </c>
      <c r="F1580" s="9" t="s">
        <v>641</v>
      </c>
      <c r="G1580" s="10" t="s">
        <v>432</v>
      </c>
      <c r="H1580" s="9" t="s">
        <v>433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880</v>
      </c>
      <c r="S1580" s="9" t="s">
        <v>881</v>
      </c>
      <c r="T1580" s="9" t="s">
        <v>306</v>
      </c>
      <c r="U1580" s="9" t="s">
        <v>337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3590</v>
      </c>
      <c r="AA1580" s="9" t="s">
        <v>883</v>
      </c>
      <c r="AB1580" s="12" t="s">
        <v>884</v>
      </c>
      <c r="AC1580" s="10" t="s">
        <v>3591</v>
      </c>
      <c r="AD1580" s="9" t="s">
        <v>883</v>
      </c>
      <c r="AE1580" s="13" t="s">
        <v>884</v>
      </c>
      <c r="AF1580" s="14" t="s">
        <v>314</v>
      </c>
      <c r="AG1580" s="10" t="s">
        <v>3642</v>
      </c>
      <c r="AH1580" s="11" t="s">
        <v>887</v>
      </c>
      <c r="AI1580" s="11" t="s">
        <v>888</v>
      </c>
      <c r="AJ1580" s="10" t="s">
        <v>889</v>
      </c>
      <c r="AK1580" s="11" t="s">
        <v>888</v>
      </c>
      <c r="AL1580" s="11" t="s">
        <v>168</v>
      </c>
      <c r="AM1580" s="10" t="s">
        <v>169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1.6</v>
      </c>
      <c r="AU1580" s="10" t="s">
        <v>142</v>
      </c>
      <c r="AV1580" s="16">
        <v>282000</v>
      </c>
      <c r="AW1580" s="16">
        <v>282000</v>
      </c>
      <c r="AX1580" s="16">
        <v>0</v>
      </c>
      <c r="AY1580" s="16">
        <v>50000</v>
      </c>
      <c r="AZ1580" s="16">
        <v>27000</v>
      </c>
      <c r="BA1580" s="17">
        <v>45366</v>
      </c>
      <c r="BB1580" s="30" t="s">
        <v>175</v>
      </c>
      <c r="BC1580" s="18">
        <v>45119</v>
      </c>
      <c r="BD1580" s="17">
        <v>45688</v>
      </c>
      <c r="BE1580" s="17">
        <v>45747</v>
      </c>
      <c r="BF1580" s="17">
        <v>45275</v>
      </c>
      <c r="BG1580" s="10">
        <v>86251541</v>
      </c>
      <c r="BH1580" s="9" t="s">
        <v>258</v>
      </c>
      <c r="BI1580" s="19">
        <v>45536</v>
      </c>
      <c r="BJ1580" s="20">
        <v>45565</v>
      </c>
      <c r="BK1580" s="16">
        <v>16000</v>
      </c>
      <c r="BL1580" s="16">
        <v>25600</v>
      </c>
      <c r="BM1580" s="9" t="s">
        <v>177</v>
      </c>
      <c r="BN1580" s="9" t="s">
        <v>470</v>
      </c>
      <c r="BO1580" s="9" t="s">
        <v>156</v>
      </c>
      <c r="BP1580" s="17">
        <v>45633</v>
      </c>
      <c r="BQ1580" s="17" t="s">
        <v>156</v>
      </c>
      <c r="BR1580" s="17">
        <v>45633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45118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 t="s">
        <v>156</v>
      </c>
      <c r="CD1580" s="10" t="s">
        <v>156</v>
      </c>
      <c r="CE1580" s="17" t="s">
        <v>156</v>
      </c>
      <c r="CF1580" s="17" t="s">
        <v>156</v>
      </c>
      <c r="CG1580" s="17">
        <v>45118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45118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193</v>
      </c>
      <c r="CY1580" s="17" t="s">
        <v>156</v>
      </c>
      <c r="CZ1580" s="17" t="s">
        <v>156</v>
      </c>
      <c r="DA1580" s="17">
        <v>45118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45118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48</v>
      </c>
      <c r="DQ1580" s="16">
        <v>24</v>
      </c>
      <c r="DR1580" s="11">
        <v>24</v>
      </c>
      <c r="DS1580" s="16">
        <v>48</v>
      </c>
      <c r="DT1580" s="16">
        <v>0</v>
      </c>
      <c r="DU1580" s="11" t="s">
        <v>182</v>
      </c>
      <c r="DV1580" s="11" t="s">
        <v>182</v>
      </c>
      <c r="DW1580" s="27" t="s">
        <v>156</v>
      </c>
      <c r="DX1580" s="27" t="s">
        <v>156</v>
      </c>
      <c r="DY1580" s="20" t="s">
        <v>3645</v>
      </c>
      <c r="DZ1580" s="16">
        <v>7</v>
      </c>
      <c r="EA1580" s="16">
        <v>55</v>
      </c>
      <c r="EB1580" s="27" t="s">
        <v>185</v>
      </c>
      <c r="EC1580" s="27" t="s">
        <v>185</v>
      </c>
      <c r="ED1580" s="27" t="s">
        <v>182</v>
      </c>
      <c r="EE1580" s="29">
        <v>45118.979675925926</v>
      </c>
      <c r="EF1580" s="28" t="s">
        <v>186</v>
      </c>
      <c r="EG1580" s="28" t="s">
        <v>156</v>
      </c>
      <c r="EH1580" s="28" t="s">
        <v>187</v>
      </c>
      <c r="EI1580" s="29">
        <v>45118.979675925926</v>
      </c>
      <c r="EJ1580" s="28" t="s">
        <v>186</v>
      </c>
      <c r="EK1580" s="28" t="s">
        <v>156</v>
      </c>
      <c r="EL1580" s="28" t="s">
        <v>187</v>
      </c>
      <c r="EM1580" s="45" t="s">
        <v>3713</v>
      </c>
      <c r="EN1580" s="46" t="str">
        <f t="shared" si="169"/>
        <v>344N183A</v>
      </c>
      <c r="EO1580" s="47">
        <f t="shared" si="170"/>
        <v>45571</v>
      </c>
      <c r="EP1580" s="47" t="str">
        <f t="shared" si="171"/>
        <v/>
      </c>
      <c r="EQ1580" s="48" t="str">
        <f t="shared" ca="1" si="172"/>
        <v>Y</v>
      </c>
      <c r="ER1580" s="49" t="str">
        <f t="shared" si="173"/>
        <v/>
      </c>
      <c r="ES1580" s="50"/>
      <c r="ET1580" s="51" t="str">
        <f t="shared" si="174"/>
        <v/>
      </c>
      <c r="EU1580" s="52" t="str">
        <f t="shared" si="175"/>
        <v/>
      </c>
      <c r="EV1580" s="46"/>
      <c r="EW1580" s="23" t="s">
        <v>3721</v>
      </c>
    </row>
    <row r="1581" spans="1:153" ht="14.25" customHeight="1">
      <c r="A1581" s="8">
        <v>1574</v>
      </c>
      <c r="B1581" s="9" t="s">
        <v>3316</v>
      </c>
      <c r="C1581" s="10" t="s">
        <v>142</v>
      </c>
      <c r="D1581" s="10" t="s">
        <v>143</v>
      </c>
      <c r="E1581" s="10" t="s">
        <v>206</v>
      </c>
      <c r="F1581" s="9" t="s">
        <v>641</v>
      </c>
      <c r="G1581" s="10" t="s">
        <v>432</v>
      </c>
      <c r="H1581" s="9" t="s">
        <v>433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880</v>
      </c>
      <c r="S1581" s="9" t="s">
        <v>881</v>
      </c>
      <c r="T1581" s="9" t="s">
        <v>306</v>
      </c>
      <c r="U1581" s="9" t="s">
        <v>337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3590</v>
      </c>
      <c r="AA1581" s="9" t="s">
        <v>883</v>
      </c>
      <c r="AB1581" s="12" t="s">
        <v>884</v>
      </c>
      <c r="AC1581" s="10" t="s">
        <v>3591</v>
      </c>
      <c r="AD1581" s="9" t="s">
        <v>883</v>
      </c>
      <c r="AE1581" s="13" t="s">
        <v>884</v>
      </c>
      <c r="AF1581" s="14" t="s">
        <v>314</v>
      </c>
      <c r="AG1581" s="10" t="s">
        <v>3642</v>
      </c>
      <c r="AH1581" s="11" t="s">
        <v>887</v>
      </c>
      <c r="AI1581" s="11" t="s">
        <v>888</v>
      </c>
      <c r="AJ1581" s="10" t="s">
        <v>889</v>
      </c>
      <c r="AK1581" s="11" t="s">
        <v>888</v>
      </c>
      <c r="AL1581" s="11" t="s">
        <v>168</v>
      </c>
      <c r="AM1581" s="10" t="s">
        <v>169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1.6</v>
      </c>
      <c r="AU1581" s="10" t="s">
        <v>142</v>
      </c>
      <c r="AV1581" s="16">
        <v>282000</v>
      </c>
      <c r="AW1581" s="16">
        <v>282000</v>
      </c>
      <c r="AX1581" s="16">
        <v>0</v>
      </c>
      <c r="AY1581" s="16">
        <v>50000</v>
      </c>
      <c r="AZ1581" s="16">
        <v>27000</v>
      </c>
      <c r="BA1581" s="17">
        <v>45366</v>
      </c>
      <c r="BB1581" s="30" t="s">
        <v>175</v>
      </c>
      <c r="BC1581" s="18">
        <v>45119</v>
      </c>
      <c r="BD1581" s="17">
        <v>45688</v>
      </c>
      <c r="BE1581" s="17">
        <v>45747</v>
      </c>
      <c r="BF1581" s="17">
        <v>45275</v>
      </c>
      <c r="BG1581" s="10">
        <v>86194990</v>
      </c>
      <c r="BH1581" s="9" t="s">
        <v>303</v>
      </c>
      <c r="BI1581" s="19">
        <v>45566</v>
      </c>
      <c r="BJ1581" s="20">
        <v>45579</v>
      </c>
      <c r="BK1581" s="16">
        <v>9800</v>
      </c>
      <c r="BL1581" s="16">
        <v>15680</v>
      </c>
      <c r="BM1581" s="9" t="s">
        <v>177</v>
      </c>
      <c r="BN1581" s="9" t="s">
        <v>470</v>
      </c>
      <c r="BO1581" s="9" t="s">
        <v>156</v>
      </c>
      <c r="BP1581" s="17">
        <v>45633</v>
      </c>
      <c r="BQ1581" s="17" t="s">
        <v>156</v>
      </c>
      <c r="BR1581" s="17">
        <v>45633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>
        <v>45111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 t="s">
        <v>156</v>
      </c>
      <c r="CD1581" s="10" t="s">
        <v>156</v>
      </c>
      <c r="CE1581" s="17" t="s">
        <v>156</v>
      </c>
      <c r="CF1581" s="17" t="s">
        <v>156</v>
      </c>
      <c r="CG1581" s="17">
        <v>45111</v>
      </c>
      <c r="CH1581" s="17" t="s">
        <v>156</v>
      </c>
      <c r="CI1581" s="16">
        <v>0</v>
      </c>
      <c r="CJ1581" s="10" t="s">
        <v>156</v>
      </c>
      <c r="CK1581" s="10" t="s">
        <v>156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>
        <v>45111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 t="s">
        <v>156</v>
      </c>
      <c r="CX1581" s="10" t="s">
        <v>193</v>
      </c>
      <c r="CY1581" s="17" t="s">
        <v>156</v>
      </c>
      <c r="CZ1581" s="17" t="s">
        <v>156</v>
      </c>
      <c r="DA1581" s="17">
        <v>45111</v>
      </c>
      <c r="DB1581" s="17" t="s">
        <v>156</v>
      </c>
      <c r="DC1581" s="16">
        <v>0</v>
      </c>
      <c r="DD1581" s="10" t="s">
        <v>156</v>
      </c>
      <c r="DE1581" s="10" t="s">
        <v>156</v>
      </c>
      <c r="DF1581" s="18" t="s">
        <v>156</v>
      </c>
      <c r="DG1581" s="17" t="s">
        <v>156</v>
      </c>
      <c r="DH1581" s="10" t="s">
        <v>156</v>
      </c>
      <c r="DI1581" s="17" t="s">
        <v>156</v>
      </c>
      <c r="DJ1581" s="17" t="s">
        <v>156</v>
      </c>
      <c r="DK1581" s="17">
        <v>45111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48</v>
      </c>
      <c r="DQ1581" s="16">
        <v>24</v>
      </c>
      <c r="DR1581" s="11">
        <v>24</v>
      </c>
      <c r="DS1581" s="16">
        <v>48</v>
      </c>
      <c r="DT1581" s="16">
        <v>0</v>
      </c>
      <c r="DU1581" s="11" t="s">
        <v>3357</v>
      </c>
      <c r="DV1581" s="11" t="s">
        <v>182</v>
      </c>
      <c r="DW1581" s="27" t="s">
        <v>156</v>
      </c>
      <c r="DX1581" s="27" t="s">
        <v>156</v>
      </c>
      <c r="DY1581" s="20" t="s">
        <v>156</v>
      </c>
      <c r="DZ1581" s="16">
        <v>7</v>
      </c>
      <c r="EA1581" s="16">
        <v>55</v>
      </c>
      <c r="EB1581" s="27" t="s">
        <v>185</v>
      </c>
      <c r="EC1581" s="27" t="s">
        <v>185</v>
      </c>
      <c r="ED1581" s="27" t="s">
        <v>182</v>
      </c>
      <c r="EE1581" s="29">
        <v>45112.012569444443</v>
      </c>
      <c r="EF1581" s="28" t="s">
        <v>186</v>
      </c>
      <c r="EG1581" s="28" t="s">
        <v>156</v>
      </c>
      <c r="EH1581" s="28" t="s">
        <v>187</v>
      </c>
      <c r="EI1581" s="29">
        <v>45118.979675925926</v>
      </c>
      <c r="EJ1581" s="28" t="s">
        <v>186</v>
      </c>
      <c r="EK1581" s="28" t="s">
        <v>156</v>
      </c>
      <c r="EL1581" s="28" t="s">
        <v>187</v>
      </c>
      <c r="EM1581" s="45" t="s">
        <v>3713</v>
      </c>
      <c r="EN1581" s="46" t="str">
        <f t="shared" si="169"/>
        <v>344N183A</v>
      </c>
      <c r="EO1581" s="47">
        <f t="shared" si="170"/>
        <v>45571</v>
      </c>
      <c r="EP1581" s="47" t="str">
        <f t="shared" si="171"/>
        <v/>
      </c>
      <c r="EQ1581" s="48" t="str">
        <f t="shared" ca="1" si="172"/>
        <v>Y</v>
      </c>
      <c r="ER1581" s="49" t="str">
        <f t="shared" si="173"/>
        <v/>
      </c>
      <c r="ES1581" s="50"/>
      <c r="ET1581" s="51" t="str">
        <f t="shared" si="174"/>
        <v/>
      </c>
      <c r="EU1581" s="52" t="str">
        <f t="shared" si="175"/>
        <v/>
      </c>
      <c r="EV1581" s="46"/>
      <c r="EW1581" s="23" t="s">
        <v>3721</v>
      </c>
    </row>
    <row r="1582" spans="1:153" ht="14.25" customHeight="1">
      <c r="A1582" s="8">
        <v>1575</v>
      </c>
      <c r="B1582" s="9" t="s">
        <v>3316</v>
      </c>
      <c r="C1582" s="10" t="s">
        <v>142</v>
      </c>
      <c r="D1582" s="10" t="s">
        <v>143</v>
      </c>
      <c r="E1582" s="10" t="s">
        <v>206</v>
      </c>
      <c r="F1582" s="9" t="s">
        <v>641</v>
      </c>
      <c r="G1582" s="10" t="s">
        <v>432</v>
      </c>
      <c r="H1582" s="9" t="s">
        <v>433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880</v>
      </c>
      <c r="S1582" s="9" t="s">
        <v>881</v>
      </c>
      <c r="T1582" s="9" t="s">
        <v>306</v>
      </c>
      <c r="U1582" s="9" t="s">
        <v>337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3590</v>
      </c>
      <c r="AA1582" s="9" t="s">
        <v>883</v>
      </c>
      <c r="AB1582" s="12" t="s">
        <v>884</v>
      </c>
      <c r="AC1582" s="10" t="s">
        <v>3591</v>
      </c>
      <c r="AD1582" s="9" t="s">
        <v>883</v>
      </c>
      <c r="AE1582" s="13" t="s">
        <v>884</v>
      </c>
      <c r="AF1582" s="14" t="s">
        <v>314</v>
      </c>
      <c r="AG1582" s="10" t="s">
        <v>3642</v>
      </c>
      <c r="AH1582" s="11" t="s">
        <v>887</v>
      </c>
      <c r="AI1582" s="11" t="s">
        <v>888</v>
      </c>
      <c r="AJ1582" s="10" t="s">
        <v>889</v>
      </c>
      <c r="AK1582" s="11" t="s">
        <v>888</v>
      </c>
      <c r="AL1582" s="11" t="s">
        <v>168</v>
      </c>
      <c r="AM1582" s="10" t="s">
        <v>169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1.6</v>
      </c>
      <c r="AU1582" s="10" t="s">
        <v>142</v>
      </c>
      <c r="AV1582" s="16">
        <v>282000</v>
      </c>
      <c r="AW1582" s="16">
        <v>282000</v>
      </c>
      <c r="AX1582" s="16">
        <v>0</v>
      </c>
      <c r="AY1582" s="16">
        <v>50000</v>
      </c>
      <c r="AZ1582" s="16">
        <v>27000</v>
      </c>
      <c r="BA1582" s="17">
        <v>45366</v>
      </c>
      <c r="BB1582" s="30" t="s">
        <v>175</v>
      </c>
      <c r="BC1582" s="18">
        <v>45119</v>
      </c>
      <c r="BD1582" s="17">
        <v>45688</v>
      </c>
      <c r="BE1582" s="17">
        <v>45747</v>
      </c>
      <c r="BF1582" s="17">
        <v>45275</v>
      </c>
      <c r="BG1582" s="10">
        <v>86233352</v>
      </c>
      <c r="BH1582" s="9" t="s">
        <v>247</v>
      </c>
      <c r="BI1582" s="19">
        <v>45566</v>
      </c>
      <c r="BJ1582" s="20">
        <v>45579</v>
      </c>
      <c r="BK1582" s="16">
        <v>16000</v>
      </c>
      <c r="BL1582" s="16">
        <v>25600</v>
      </c>
      <c r="BM1582" s="9" t="s">
        <v>177</v>
      </c>
      <c r="BN1582" s="9" t="s">
        <v>470</v>
      </c>
      <c r="BO1582" s="9" t="s">
        <v>156</v>
      </c>
      <c r="BP1582" s="17">
        <v>45647</v>
      </c>
      <c r="BQ1582" s="17" t="s">
        <v>156</v>
      </c>
      <c r="BR1582" s="17" t="s">
        <v>156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 t="s">
        <v>156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 t="s">
        <v>156</v>
      </c>
      <c r="CD1582" s="10" t="s">
        <v>156</v>
      </c>
      <c r="CE1582" s="17" t="s">
        <v>156</v>
      </c>
      <c r="CF1582" s="17" t="s">
        <v>156</v>
      </c>
      <c r="CG1582" s="17" t="s">
        <v>156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 t="s">
        <v>156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 t="s">
        <v>156</v>
      </c>
      <c r="CX1582" s="10" t="s">
        <v>193</v>
      </c>
      <c r="CY1582" s="17" t="s">
        <v>156</v>
      </c>
      <c r="CZ1582" s="17" t="s">
        <v>156</v>
      </c>
      <c r="DA1582" s="17" t="s">
        <v>156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 t="s">
        <v>156</v>
      </c>
      <c r="DH1582" s="10" t="s">
        <v>156</v>
      </c>
      <c r="DI1582" s="17" t="s">
        <v>156</v>
      </c>
      <c r="DJ1582" s="17" t="s">
        <v>156</v>
      </c>
      <c r="DK1582" s="17" t="s">
        <v>156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48</v>
      </c>
      <c r="DQ1582" s="16">
        <v>24</v>
      </c>
      <c r="DR1582" s="11">
        <v>24</v>
      </c>
      <c r="DS1582" s="16">
        <v>48</v>
      </c>
      <c r="DT1582" s="16">
        <v>0</v>
      </c>
      <c r="DU1582" s="11" t="s">
        <v>181</v>
      </c>
      <c r="DV1582" s="11" t="s">
        <v>182</v>
      </c>
      <c r="DW1582" s="27" t="s">
        <v>156</v>
      </c>
      <c r="DX1582" s="27" t="s">
        <v>156</v>
      </c>
      <c r="DY1582" s="20" t="s">
        <v>3646</v>
      </c>
      <c r="DZ1582" s="16">
        <v>7</v>
      </c>
      <c r="EA1582" s="16">
        <v>55</v>
      </c>
      <c r="EB1582" s="27" t="s">
        <v>185</v>
      </c>
      <c r="EC1582" s="27" t="s">
        <v>185</v>
      </c>
      <c r="ED1582" s="27" t="s">
        <v>182</v>
      </c>
      <c r="EE1582" s="29">
        <v>45116.828101851854</v>
      </c>
      <c r="EF1582" s="28" t="s">
        <v>188</v>
      </c>
      <c r="EG1582" s="28" t="s">
        <v>189</v>
      </c>
      <c r="EH1582" s="28" t="s">
        <v>190</v>
      </c>
      <c r="EI1582" s="29">
        <v>45116.828101851854</v>
      </c>
      <c r="EJ1582" s="28" t="s">
        <v>188</v>
      </c>
      <c r="EK1582" s="28" t="s">
        <v>189</v>
      </c>
      <c r="EL1582" s="28" t="s">
        <v>190</v>
      </c>
      <c r="EM1582" s="45" t="s">
        <v>3713</v>
      </c>
      <c r="EN1582" s="46" t="str">
        <f t="shared" si="169"/>
        <v>344N183A</v>
      </c>
      <c r="EO1582" s="47">
        <f t="shared" si="170"/>
        <v>45585</v>
      </c>
      <c r="EP1582" s="47" t="str">
        <f t="shared" si="171"/>
        <v/>
      </c>
      <c r="EQ1582" s="48" t="str">
        <f t="shared" ca="1" si="172"/>
        <v>Y</v>
      </c>
      <c r="ER1582" s="49" t="str">
        <f t="shared" si="173"/>
        <v/>
      </c>
      <c r="ES1582" s="50"/>
      <c r="ET1582" s="51" t="str">
        <f t="shared" si="174"/>
        <v/>
      </c>
      <c r="EU1582" s="52" t="str">
        <f t="shared" si="175"/>
        <v/>
      </c>
      <c r="EV1582" s="46"/>
      <c r="EW1582" s="23" t="s">
        <v>3721</v>
      </c>
    </row>
    <row r="1583" spans="1:153" ht="14.25" customHeight="1">
      <c r="A1583" s="8">
        <v>1576</v>
      </c>
      <c r="B1583" s="9" t="s">
        <v>3316</v>
      </c>
      <c r="C1583" s="10" t="s">
        <v>142</v>
      </c>
      <c r="D1583" s="10" t="s">
        <v>143</v>
      </c>
      <c r="E1583" s="10" t="s">
        <v>206</v>
      </c>
      <c r="F1583" s="9" t="s">
        <v>641</v>
      </c>
      <c r="G1583" s="10" t="s">
        <v>432</v>
      </c>
      <c r="H1583" s="9" t="s">
        <v>433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880</v>
      </c>
      <c r="S1583" s="9" t="s">
        <v>881</v>
      </c>
      <c r="T1583" s="9" t="s">
        <v>306</v>
      </c>
      <c r="U1583" s="9" t="s">
        <v>337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3590</v>
      </c>
      <c r="AA1583" s="9" t="s">
        <v>883</v>
      </c>
      <c r="AB1583" s="12" t="s">
        <v>884</v>
      </c>
      <c r="AC1583" s="10" t="s">
        <v>3591</v>
      </c>
      <c r="AD1583" s="9" t="s">
        <v>883</v>
      </c>
      <c r="AE1583" s="13" t="s">
        <v>884</v>
      </c>
      <c r="AF1583" s="14" t="s">
        <v>314</v>
      </c>
      <c r="AG1583" s="10" t="s">
        <v>3642</v>
      </c>
      <c r="AH1583" s="11" t="s">
        <v>887</v>
      </c>
      <c r="AI1583" s="11" t="s">
        <v>888</v>
      </c>
      <c r="AJ1583" s="10" t="s">
        <v>889</v>
      </c>
      <c r="AK1583" s="11" t="s">
        <v>888</v>
      </c>
      <c r="AL1583" s="11" t="s">
        <v>168</v>
      </c>
      <c r="AM1583" s="10" t="s">
        <v>169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1.6</v>
      </c>
      <c r="AU1583" s="10" t="s">
        <v>142</v>
      </c>
      <c r="AV1583" s="16">
        <v>282000</v>
      </c>
      <c r="AW1583" s="16">
        <v>282000</v>
      </c>
      <c r="AX1583" s="16">
        <v>0</v>
      </c>
      <c r="AY1583" s="16">
        <v>50000</v>
      </c>
      <c r="AZ1583" s="16">
        <v>27000</v>
      </c>
      <c r="BA1583" s="17">
        <v>45366</v>
      </c>
      <c r="BB1583" s="30" t="s">
        <v>175</v>
      </c>
      <c r="BC1583" s="18">
        <v>45119</v>
      </c>
      <c r="BD1583" s="17">
        <v>45688</v>
      </c>
      <c r="BE1583" s="17">
        <v>45747</v>
      </c>
      <c r="BF1583" s="17">
        <v>45275</v>
      </c>
      <c r="BG1583" s="10">
        <v>86251542</v>
      </c>
      <c r="BH1583" s="9" t="s">
        <v>176</v>
      </c>
      <c r="BI1583" s="19">
        <v>45566</v>
      </c>
      <c r="BJ1583" s="20">
        <v>45593</v>
      </c>
      <c r="BK1583" s="16">
        <v>39000</v>
      </c>
      <c r="BL1583" s="16">
        <v>62400</v>
      </c>
      <c r="BM1583" s="9" t="s">
        <v>177</v>
      </c>
      <c r="BN1583" s="9" t="s">
        <v>470</v>
      </c>
      <c r="BO1583" s="9" t="s">
        <v>156</v>
      </c>
      <c r="BP1583" s="17">
        <v>45661</v>
      </c>
      <c r="BQ1583" s="17" t="s">
        <v>156</v>
      </c>
      <c r="BR1583" s="17">
        <v>45661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45118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 t="s">
        <v>156</v>
      </c>
      <c r="CD1583" s="10" t="s">
        <v>156</v>
      </c>
      <c r="CE1583" s="17" t="s">
        <v>156</v>
      </c>
      <c r="CF1583" s="17" t="s">
        <v>156</v>
      </c>
      <c r="CG1583" s="17">
        <v>45118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45118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 t="s">
        <v>156</v>
      </c>
      <c r="CX1583" s="10" t="s">
        <v>193</v>
      </c>
      <c r="CY1583" s="17" t="s">
        <v>156</v>
      </c>
      <c r="CZ1583" s="17" t="s">
        <v>156</v>
      </c>
      <c r="DA1583" s="17">
        <v>45118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 t="s">
        <v>156</v>
      </c>
      <c r="DH1583" s="10" t="s">
        <v>156</v>
      </c>
      <c r="DI1583" s="17" t="s">
        <v>156</v>
      </c>
      <c r="DJ1583" s="17" t="s">
        <v>156</v>
      </c>
      <c r="DK1583" s="17">
        <v>45118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48</v>
      </c>
      <c r="DQ1583" s="16">
        <v>24</v>
      </c>
      <c r="DR1583" s="11">
        <v>24</v>
      </c>
      <c r="DS1583" s="16">
        <v>48</v>
      </c>
      <c r="DT1583" s="16">
        <v>0</v>
      </c>
      <c r="DU1583" s="11" t="s">
        <v>182</v>
      </c>
      <c r="DV1583" s="11" t="s">
        <v>182</v>
      </c>
      <c r="DW1583" s="27" t="s">
        <v>156</v>
      </c>
      <c r="DX1583" s="27" t="s">
        <v>156</v>
      </c>
      <c r="DY1583" s="20" t="s">
        <v>3647</v>
      </c>
      <c r="DZ1583" s="16">
        <v>7</v>
      </c>
      <c r="EA1583" s="16">
        <v>55</v>
      </c>
      <c r="EB1583" s="27" t="s">
        <v>185</v>
      </c>
      <c r="EC1583" s="27" t="s">
        <v>185</v>
      </c>
      <c r="ED1583" s="27" t="s">
        <v>182</v>
      </c>
      <c r="EE1583" s="29">
        <v>45118.979675925926</v>
      </c>
      <c r="EF1583" s="28" t="s">
        <v>186</v>
      </c>
      <c r="EG1583" s="28" t="s">
        <v>156</v>
      </c>
      <c r="EH1583" s="28" t="s">
        <v>187</v>
      </c>
      <c r="EI1583" s="29">
        <v>45118.979675925926</v>
      </c>
      <c r="EJ1583" s="28" t="s">
        <v>186</v>
      </c>
      <c r="EK1583" s="28" t="s">
        <v>156</v>
      </c>
      <c r="EL1583" s="28" t="s">
        <v>187</v>
      </c>
      <c r="EM1583" s="45" t="s">
        <v>3713</v>
      </c>
      <c r="EN1583" s="46" t="str">
        <f t="shared" si="169"/>
        <v>344N183A</v>
      </c>
      <c r="EO1583" s="47">
        <f t="shared" si="170"/>
        <v>45599</v>
      </c>
      <c r="EP1583" s="47" t="str">
        <f t="shared" si="171"/>
        <v/>
      </c>
      <c r="EQ1583" s="48" t="str">
        <f t="shared" ca="1" si="172"/>
        <v>Y</v>
      </c>
      <c r="ER1583" s="49" t="str">
        <f t="shared" si="173"/>
        <v/>
      </c>
      <c r="ES1583" s="50"/>
      <c r="ET1583" s="51" t="str">
        <f t="shared" si="174"/>
        <v/>
      </c>
      <c r="EU1583" s="52" t="str">
        <f t="shared" si="175"/>
        <v/>
      </c>
      <c r="EV1583" s="46"/>
      <c r="EW1583" s="23" t="s">
        <v>3721</v>
      </c>
    </row>
    <row r="1584" spans="1:153" ht="14.25" hidden="1" customHeight="1">
      <c r="A1584" s="8">
        <v>1577</v>
      </c>
      <c r="B1584" s="9" t="s">
        <v>3316</v>
      </c>
      <c r="C1584" s="10" t="s">
        <v>142</v>
      </c>
      <c r="D1584" s="10" t="s">
        <v>143</v>
      </c>
      <c r="E1584" s="10" t="s">
        <v>206</v>
      </c>
      <c r="F1584" s="9" t="s">
        <v>641</v>
      </c>
      <c r="G1584" s="10" t="s">
        <v>432</v>
      </c>
      <c r="H1584" s="9" t="s">
        <v>433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880</v>
      </c>
      <c r="S1584" s="9" t="s">
        <v>881</v>
      </c>
      <c r="T1584" s="9" t="s">
        <v>306</v>
      </c>
      <c r="U1584" s="9" t="s">
        <v>337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3590</v>
      </c>
      <c r="AA1584" s="9" t="s">
        <v>883</v>
      </c>
      <c r="AB1584" s="12" t="s">
        <v>884</v>
      </c>
      <c r="AC1584" s="10" t="s">
        <v>3591</v>
      </c>
      <c r="AD1584" s="9" t="s">
        <v>883</v>
      </c>
      <c r="AE1584" s="13" t="s">
        <v>884</v>
      </c>
      <c r="AF1584" s="14" t="s">
        <v>314</v>
      </c>
      <c r="AG1584" s="10" t="s">
        <v>3642</v>
      </c>
      <c r="AH1584" s="11" t="s">
        <v>887</v>
      </c>
      <c r="AI1584" s="11" t="s">
        <v>888</v>
      </c>
      <c r="AJ1584" s="10" t="s">
        <v>889</v>
      </c>
      <c r="AK1584" s="11" t="s">
        <v>888</v>
      </c>
      <c r="AL1584" s="11" t="s">
        <v>168</v>
      </c>
      <c r="AM1584" s="10" t="s">
        <v>169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1.6</v>
      </c>
      <c r="AU1584" s="10" t="s">
        <v>142</v>
      </c>
      <c r="AV1584" s="16">
        <v>282000</v>
      </c>
      <c r="AW1584" s="16">
        <v>282000</v>
      </c>
      <c r="AX1584" s="16">
        <v>0</v>
      </c>
      <c r="AY1584" s="16">
        <v>50000</v>
      </c>
      <c r="AZ1584" s="16">
        <v>27000</v>
      </c>
      <c r="BA1584" s="17">
        <v>45366</v>
      </c>
      <c r="BB1584" s="30" t="s">
        <v>175</v>
      </c>
      <c r="BC1584" s="18">
        <v>45119</v>
      </c>
      <c r="BD1584" s="17">
        <v>45688</v>
      </c>
      <c r="BE1584" s="17">
        <v>45747</v>
      </c>
      <c r="BF1584" s="17">
        <v>45275</v>
      </c>
      <c r="BG1584" s="10">
        <v>86251543</v>
      </c>
      <c r="BH1584" s="9" t="s">
        <v>191</v>
      </c>
      <c r="BI1584" s="19">
        <v>45597</v>
      </c>
      <c r="BJ1584" s="20">
        <v>45607</v>
      </c>
      <c r="BK1584" s="16">
        <v>19000</v>
      </c>
      <c r="BL1584" s="16">
        <v>30400</v>
      </c>
      <c r="BM1584" s="9" t="s">
        <v>177</v>
      </c>
      <c r="BN1584" s="9" t="s">
        <v>521</v>
      </c>
      <c r="BO1584" s="9" t="s">
        <v>156</v>
      </c>
      <c r="BP1584" s="17">
        <v>45675</v>
      </c>
      <c r="BQ1584" s="17" t="s">
        <v>156</v>
      </c>
      <c r="BR1584" s="17">
        <v>45675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45118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 t="s">
        <v>156</v>
      </c>
      <c r="CD1584" s="10" t="s">
        <v>156</v>
      </c>
      <c r="CE1584" s="17" t="s">
        <v>156</v>
      </c>
      <c r="CF1584" s="17" t="s">
        <v>156</v>
      </c>
      <c r="CG1584" s="17">
        <v>45118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45118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 t="s">
        <v>156</v>
      </c>
      <c r="CX1584" s="10" t="s">
        <v>193</v>
      </c>
      <c r="CY1584" s="17" t="s">
        <v>156</v>
      </c>
      <c r="CZ1584" s="17" t="s">
        <v>156</v>
      </c>
      <c r="DA1584" s="17">
        <v>45118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 t="s">
        <v>156</v>
      </c>
      <c r="DH1584" s="10" t="s">
        <v>156</v>
      </c>
      <c r="DI1584" s="17" t="s">
        <v>156</v>
      </c>
      <c r="DJ1584" s="17" t="s">
        <v>156</v>
      </c>
      <c r="DK1584" s="17">
        <v>45118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48</v>
      </c>
      <c r="DQ1584" s="16">
        <v>24</v>
      </c>
      <c r="DR1584" s="11">
        <v>24</v>
      </c>
      <c r="DS1584" s="16">
        <v>48</v>
      </c>
      <c r="DT1584" s="16">
        <v>0</v>
      </c>
      <c r="DU1584" s="11" t="s">
        <v>182</v>
      </c>
      <c r="DV1584" s="11" t="s">
        <v>182</v>
      </c>
      <c r="DW1584" s="27" t="s">
        <v>156</v>
      </c>
      <c r="DX1584" s="27" t="s">
        <v>156</v>
      </c>
      <c r="DY1584" s="20" t="s">
        <v>3648</v>
      </c>
      <c r="DZ1584" s="16">
        <v>7</v>
      </c>
      <c r="EA1584" s="16">
        <v>55</v>
      </c>
      <c r="EB1584" s="27" t="s">
        <v>185</v>
      </c>
      <c r="EC1584" s="27" t="s">
        <v>185</v>
      </c>
      <c r="ED1584" s="27" t="s">
        <v>182</v>
      </c>
      <c r="EE1584" s="29">
        <v>45118.979675925926</v>
      </c>
      <c r="EF1584" s="28" t="s">
        <v>186</v>
      </c>
      <c r="EG1584" s="28" t="s">
        <v>156</v>
      </c>
      <c r="EH1584" s="28" t="s">
        <v>187</v>
      </c>
      <c r="EI1584" s="29">
        <v>45118.979675925926</v>
      </c>
      <c r="EJ1584" s="28" t="s">
        <v>186</v>
      </c>
      <c r="EK1584" s="28" t="s">
        <v>156</v>
      </c>
      <c r="EL1584" s="28" t="s">
        <v>187</v>
      </c>
      <c r="EM1584" s="45"/>
      <c r="EN1584" s="46" t="str">
        <f t="shared" si="169"/>
        <v>344N183A</v>
      </c>
      <c r="EO1584" s="47">
        <f t="shared" si="170"/>
        <v>45613</v>
      </c>
      <c r="EP1584" s="47" t="str">
        <f t="shared" si="171"/>
        <v/>
      </c>
      <c r="EQ1584" s="48" t="str">
        <f t="shared" ca="1" si="172"/>
        <v>Y</v>
      </c>
      <c r="ER1584" s="49" t="str">
        <f t="shared" si="173"/>
        <v/>
      </c>
      <c r="ES1584" s="50"/>
      <c r="ET1584" s="51" t="str">
        <f t="shared" si="174"/>
        <v/>
      </c>
      <c r="EU1584" s="52" t="str">
        <f t="shared" si="175"/>
        <v/>
      </c>
      <c r="EV1584" s="46"/>
      <c r="EW1584" s="23" t="s">
        <v>3717</v>
      </c>
    </row>
    <row r="1585" spans="1:153" ht="14.25" customHeight="1">
      <c r="A1585" s="8">
        <v>1578</v>
      </c>
      <c r="B1585" s="9" t="s">
        <v>3316</v>
      </c>
      <c r="C1585" s="10" t="s">
        <v>142</v>
      </c>
      <c r="D1585" s="10" t="s">
        <v>143</v>
      </c>
      <c r="E1585" s="10" t="s">
        <v>206</v>
      </c>
      <c r="F1585" s="9" t="s">
        <v>641</v>
      </c>
      <c r="G1585" s="10" t="s">
        <v>432</v>
      </c>
      <c r="H1585" s="9" t="s">
        <v>433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880</v>
      </c>
      <c r="S1585" s="9" t="s">
        <v>881</v>
      </c>
      <c r="T1585" s="9" t="s">
        <v>306</v>
      </c>
      <c r="U1585" s="9" t="s">
        <v>337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3590</v>
      </c>
      <c r="AA1585" s="9" t="s">
        <v>883</v>
      </c>
      <c r="AB1585" s="12" t="s">
        <v>884</v>
      </c>
      <c r="AC1585" s="10" t="s">
        <v>3591</v>
      </c>
      <c r="AD1585" s="9" t="s">
        <v>883</v>
      </c>
      <c r="AE1585" s="13" t="s">
        <v>884</v>
      </c>
      <c r="AF1585" s="14" t="s">
        <v>314</v>
      </c>
      <c r="AG1585" s="10" t="s">
        <v>3642</v>
      </c>
      <c r="AH1585" s="11" t="s">
        <v>887</v>
      </c>
      <c r="AI1585" s="11" t="s">
        <v>888</v>
      </c>
      <c r="AJ1585" s="10" t="s">
        <v>889</v>
      </c>
      <c r="AK1585" s="11" t="s">
        <v>888</v>
      </c>
      <c r="AL1585" s="11" t="s">
        <v>168</v>
      </c>
      <c r="AM1585" s="10" t="s">
        <v>169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1.6</v>
      </c>
      <c r="AU1585" s="10" t="s">
        <v>142</v>
      </c>
      <c r="AV1585" s="16">
        <v>282000</v>
      </c>
      <c r="AW1585" s="16">
        <v>282000</v>
      </c>
      <c r="AX1585" s="16">
        <v>0</v>
      </c>
      <c r="AY1585" s="16">
        <v>50000</v>
      </c>
      <c r="AZ1585" s="16">
        <v>27000</v>
      </c>
      <c r="BA1585" s="17">
        <v>45366</v>
      </c>
      <c r="BB1585" s="30" t="s">
        <v>175</v>
      </c>
      <c r="BC1585" s="18">
        <v>45119</v>
      </c>
      <c r="BD1585" s="17">
        <v>45688</v>
      </c>
      <c r="BE1585" s="17">
        <v>45747</v>
      </c>
      <c r="BF1585" s="17">
        <v>45275</v>
      </c>
      <c r="BG1585" s="10">
        <v>86251544</v>
      </c>
      <c r="BH1585" s="9" t="s">
        <v>199</v>
      </c>
      <c r="BI1585" s="19">
        <v>45597</v>
      </c>
      <c r="BJ1585" s="20">
        <v>45607</v>
      </c>
      <c r="BK1585" s="16">
        <v>94000</v>
      </c>
      <c r="BL1585" s="16">
        <v>150400</v>
      </c>
      <c r="BM1585" s="9" t="s">
        <v>177</v>
      </c>
      <c r="BN1585" s="9" t="s">
        <v>470</v>
      </c>
      <c r="BO1585" s="9" t="s">
        <v>156</v>
      </c>
      <c r="BP1585" s="17">
        <v>45675</v>
      </c>
      <c r="BQ1585" s="17" t="s">
        <v>156</v>
      </c>
      <c r="BR1585" s="17">
        <v>45675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45118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 t="s">
        <v>156</v>
      </c>
      <c r="CD1585" s="10" t="s">
        <v>156</v>
      </c>
      <c r="CE1585" s="17" t="s">
        <v>156</v>
      </c>
      <c r="CF1585" s="17" t="s">
        <v>156</v>
      </c>
      <c r="CG1585" s="17">
        <v>45118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45118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 t="s">
        <v>156</v>
      </c>
      <c r="CX1585" s="10" t="s">
        <v>193</v>
      </c>
      <c r="CY1585" s="17" t="s">
        <v>156</v>
      </c>
      <c r="CZ1585" s="17" t="s">
        <v>156</v>
      </c>
      <c r="DA1585" s="17">
        <v>45118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 t="s">
        <v>156</v>
      </c>
      <c r="DH1585" s="10" t="s">
        <v>156</v>
      </c>
      <c r="DI1585" s="17" t="s">
        <v>156</v>
      </c>
      <c r="DJ1585" s="17" t="s">
        <v>156</v>
      </c>
      <c r="DK1585" s="17">
        <v>45118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48</v>
      </c>
      <c r="DQ1585" s="16">
        <v>24</v>
      </c>
      <c r="DR1585" s="11">
        <v>24</v>
      </c>
      <c r="DS1585" s="16">
        <v>48</v>
      </c>
      <c r="DT1585" s="16">
        <v>0</v>
      </c>
      <c r="DU1585" s="11" t="s">
        <v>182</v>
      </c>
      <c r="DV1585" s="11" t="s">
        <v>182</v>
      </c>
      <c r="DW1585" s="27" t="s">
        <v>156</v>
      </c>
      <c r="DX1585" s="27" t="s">
        <v>156</v>
      </c>
      <c r="DY1585" s="20" t="s">
        <v>3648</v>
      </c>
      <c r="DZ1585" s="16">
        <v>7</v>
      </c>
      <c r="EA1585" s="16">
        <v>55</v>
      </c>
      <c r="EB1585" s="27" t="s">
        <v>185</v>
      </c>
      <c r="EC1585" s="27" t="s">
        <v>185</v>
      </c>
      <c r="ED1585" s="27" t="s">
        <v>182</v>
      </c>
      <c r="EE1585" s="29">
        <v>45118.979675925926</v>
      </c>
      <c r="EF1585" s="28" t="s">
        <v>186</v>
      </c>
      <c r="EG1585" s="28" t="s">
        <v>156</v>
      </c>
      <c r="EH1585" s="28" t="s">
        <v>187</v>
      </c>
      <c r="EI1585" s="29">
        <v>45118.979675925926</v>
      </c>
      <c r="EJ1585" s="28" t="s">
        <v>186</v>
      </c>
      <c r="EK1585" s="28" t="s">
        <v>156</v>
      </c>
      <c r="EL1585" s="28" t="s">
        <v>187</v>
      </c>
      <c r="EM1585" s="45" t="s">
        <v>3713</v>
      </c>
      <c r="EN1585" s="46" t="str">
        <f t="shared" si="169"/>
        <v>344N183A</v>
      </c>
      <c r="EO1585" s="47">
        <f t="shared" si="170"/>
        <v>45613</v>
      </c>
      <c r="EP1585" s="47" t="str">
        <f t="shared" si="171"/>
        <v/>
      </c>
      <c r="EQ1585" s="48" t="str">
        <f t="shared" ca="1" si="172"/>
        <v>Y</v>
      </c>
      <c r="ER1585" s="49" t="str">
        <f t="shared" si="173"/>
        <v/>
      </c>
      <c r="ES1585" s="50"/>
      <c r="ET1585" s="51" t="str">
        <f t="shared" si="174"/>
        <v/>
      </c>
      <c r="EU1585" s="52" t="str">
        <f t="shared" si="175"/>
        <v/>
      </c>
      <c r="EV1585" s="46"/>
      <c r="EW1585" s="23" t="s">
        <v>3721</v>
      </c>
    </row>
    <row r="1586" spans="1:153" ht="14.25" hidden="1" customHeight="1">
      <c r="A1586" s="8">
        <v>1579</v>
      </c>
      <c r="B1586" s="9" t="s">
        <v>3316</v>
      </c>
      <c r="C1586" s="10" t="s">
        <v>142</v>
      </c>
      <c r="D1586" s="10" t="s">
        <v>143</v>
      </c>
      <c r="E1586" s="10" t="s">
        <v>206</v>
      </c>
      <c r="F1586" s="9" t="s">
        <v>641</v>
      </c>
      <c r="G1586" s="10" t="s">
        <v>432</v>
      </c>
      <c r="H1586" s="9" t="s">
        <v>433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880</v>
      </c>
      <c r="S1586" s="9" t="s">
        <v>881</v>
      </c>
      <c r="T1586" s="9" t="s">
        <v>306</v>
      </c>
      <c r="U1586" s="9" t="s">
        <v>337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3590</v>
      </c>
      <c r="AA1586" s="9" t="s">
        <v>883</v>
      </c>
      <c r="AB1586" s="12" t="s">
        <v>884</v>
      </c>
      <c r="AC1586" s="10" t="s">
        <v>3591</v>
      </c>
      <c r="AD1586" s="9" t="s">
        <v>883</v>
      </c>
      <c r="AE1586" s="13" t="s">
        <v>884</v>
      </c>
      <c r="AF1586" s="14" t="s">
        <v>314</v>
      </c>
      <c r="AG1586" s="10" t="s">
        <v>3642</v>
      </c>
      <c r="AH1586" s="11" t="s">
        <v>887</v>
      </c>
      <c r="AI1586" s="11" t="s">
        <v>888</v>
      </c>
      <c r="AJ1586" s="10" t="s">
        <v>889</v>
      </c>
      <c r="AK1586" s="11" t="s">
        <v>888</v>
      </c>
      <c r="AL1586" s="11" t="s">
        <v>168</v>
      </c>
      <c r="AM1586" s="10" t="s">
        <v>169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1.6</v>
      </c>
      <c r="AU1586" s="10" t="s">
        <v>142</v>
      </c>
      <c r="AV1586" s="16">
        <v>282000</v>
      </c>
      <c r="AW1586" s="16">
        <v>282000</v>
      </c>
      <c r="AX1586" s="16">
        <v>0</v>
      </c>
      <c r="AY1586" s="16">
        <v>50000</v>
      </c>
      <c r="AZ1586" s="16">
        <v>27000</v>
      </c>
      <c r="BA1586" s="17">
        <v>45366</v>
      </c>
      <c r="BB1586" s="30" t="s">
        <v>175</v>
      </c>
      <c r="BC1586" s="18">
        <v>45119</v>
      </c>
      <c r="BD1586" s="17">
        <v>45688</v>
      </c>
      <c r="BE1586" s="17">
        <v>45747</v>
      </c>
      <c r="BF1586" s="17">
        <v>45275</v>
      </c>
      <c r="BG1586" s="10">
        <v>86251545</v>
      </c>
      <c r="BH1586" s="9" t="s">
        <v>201</v>
      </c>
      <c r="BI1586" s="19">
        <v>45597</v>
      </c>
      <c r="BJ1586" s="20">
        <v>45621</v>
      </c>
      <c r="BK1586" s="16">
        <v>8100</v>
      </c>
      <c r="BL1586" s="16">
        <v>12960</v>
      </c>
      <c r="BM1586" s="9" t="s">
        <v>177</v>
      </c>
      <c r="BN1586" s="9" t="s">
        <v>521</v>
      </c>
      <c r="BO1586" s="9" t="s">
        <v>156</v>
      </c>
      <c r="BP1586" s="17">
        <v>45689</v>
      </c>
      <c r="BQ1586" s="17" t="s">
        <v>156</v>
      </c>
      <c r="BR1586" s="17">
        <v>45689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45118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 t="s">
        <v>156</v>
      </c>
      <c r="CD1586" s="10" t="s">
        <v>156</v>
      </c>
      <c r="CE1586" s="17" t="s">
        <v>156</v>
      </c>
      <c r="CF1586" s="17" t="s">
        <v>156</v>
      </c>
      <c r="CG1586" s="17">
        <v>45118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45118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 t="s">
        <v>156</v>
      </c>
      <c r="CX1586" s="10" t="s">
        <v>193</v>
      </c>
      <c r="CY1586" s="17" t="s">
        <v>156</v>
      </c>
      <c r="CZ1586" s="17" t="s">
        <v>156</v>
      </c>
      <c r="DA1586" s="17">
        <v>45118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 t="s">
        <v>156</v>
      </c>
      <c r="DH1586" s="10" t="s">
        <v>156</v>
      </c>
      <c r="DI1586" s="17" t="s">
        <v>156</v>
      </c>
      <c r="DJ1586" s="17" t="s">
        <v>156</v>
      </c>
      <c r="DK1586" s="17">
        <v>45118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48</v>
      </c>
      <c r="DQ1586" s="16">
        <v>24</v>
      </c>
      <c r="DR1586" s="11">
        <v>24</v>
      </c>
      <c r="DS1586" s="16">
        <v>48</v>
      </c>
      <c r="DT1586" s="16">
        <v>0</v>
      </c>
      <c r="DU1586" s="11" t="s">
        <v>182</v>
      </c>
      <c r="DV1586" s="11" t="s">
        <v>182</v>
      </c>
      <c r="DW1586" s="27" t="s">
        <v>156</v>
      </c>
      <c r="DX1586" s="27" t="s">
        <v>156</v>
      </c>
      <c r="DY1586" s="20" t="s">
        <v>3649</v>
      </c>
      <c r="DZ1586" s="16">
        <v>7</v>
      </c>
      <c r="EA1586" s="16">
        <v>55</v>
      </c>
      <c r="EB1586" s="27" t="s">
        <v>185</v>
      </c>
      <c r="EC1586" s="27" t="s">
        <v>185</v>
      </c>
      <c r="ED1586" s="27" t="s">
        <v>182</v>
      </c>
      <c r="EE1586" s="29">
        <v>45118.979675925926</v>
      </c>
      <c r="EF1586" s="28" t="s">
        <v>186</v>
      </c>
      <c r="EG1586" s="28" t="s">
        <v>156</v>
      </c>
      <c r="EH1586" s="28" t="s">
        <v>187</v>
      </c>
      <c r="EI1586" s="29">
        <v>45118.979675925926</v>
      </c>
      <c r="EJ1586" s="28" t="s">
        <v>186</v>
      </c>
      <c r="EK1586" s="28" t="s">
        <v>156</v>
      </c>
      <c r="EL1586" s="28" t="s">
        <v>187</v>
      </c>
      <c r="EM1586" s="45"/>
      <c r="EN1586" s="46" t="str">
        <f t="shared" si="169"/>
        <v>344N183A</v>
      </c>
      <c r="EO1586" s="47">
        <f t="shared" si="170"/>
        <v>45627</v>
      </c>
      <c r="EP1586" s="47" t="str">
        <f t="shared" si="171"/>
        <v/>
      </c>
      <c r="EQ1586" s="48" t="str">
        <f t="shared" ca="1" si="172"/>
        <v>Y</v>
      </c>
      <c r="ER1586" s="49" t="str">
        <f t="shared" si="173"/>
        <v/>
      </c>
      <c r="ES1586" s="50"/>
      <c r="ET1586" s="51" t="str">
        <f t="shared" si="174"/>
        <v/>
      </c>
      <c r="EU1586" s="52" t="str">
        <f t="shared" si="175"/>
        <v/>
      </c>
      <c r="EV1586" s="46"/>
      <c r="EW1586" s="23" t="s">
        <v>3717</v>
      </c>
    </row>
    <row r="1587" spans="1:153" ht="14.25" customHeight="1">
      <c r="A1587" s="8">
        <v>1580</v>
      </c>
      <c r="B1587" s="9" t="s">
        <v>3316</v>
      </c>
      <c r="C1587" s="10" t="s">
        <v>142</v>
      </c>
      <c r="D1587" s="10" t="s">
        <v>143</v>
      </c>
      <c r="E1587" s="10" t="s">
        <v>206</v>
      </c>
      <c r="F1587" s="9" t="s">
        <v>641</v>
      </c>
      <c r="G1587" s="10" t="s">
        <v>432</v>
      </c>
      <c r="H1587" s="9" t="s">
        <v>433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880</v>
      </c>
      <c r="S1587" s="9" t="s">
        <v>881</v>
      </c>
      <c r="T1587" s="9" t="s">
        <v>306</v>
      </c>
      <c r="U1587" s="9" t="s">
        <v>337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3590</v>
      </c>
      <c r="AA1587" s="9" t="s">
        <v>883</v>
      </c>
      <c r="AB1587" s="12" t="s">
        <v>884</v>
      </c>
      <c r="AC1587" s="10" t="s">
        <v>3591</v>
      </c>
      <c r="AD1587" s="9" t="s">
        <v>883</v>
      </c>
      <c r="AE1587" s="13" t="s">
        <v>884</v>
      </c>
      <c r="AF1587" s="14" t="s">
        <v>314</v>
      </c>
      <c r="AG1587" s="10" t="s">
        <v>3650</v>
      </c>
      <c r="AH1587" s="11" t="s">
        <v>3602</v>
      </c>
      <c r="AI1587" s="11" t="s">
        <v>3603</v>
      </c>
      <c r="AJ1587" s="10" t="s">
        <v>3604</v>
      </c>
      <c r="AK1587" s="11" t="s">
        <v>3603</v>
      </c>
      <c r="AL1587" s="11" t="s">
        <v>168</v>
      </c>
      <c r="AM1587" s="10" t="s">
        <v>169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1.6</v>
      </c>
      <c r="AU1587" s="10" t="s">
        <v>206</v>
      </c>
      <c r="AV1587" s="16">
        <v>30000</v>
      </c>
      <c r="AW1587" s="16">
        <v>30000</v>
      </c>
      <c r="AX1587" s="16">
        <v>0</v>
      </c>
      <c r="AY1587" s="16">
        <v>0</v>
      </c>
      <c r="AZ1587" s="16">
        <v>3000</v>
      </c>
      <c r="BA1587" s="17">
        <v>45366</v>
      </c>
      <c r="BB1587" s="30" t="s">
        <v>175</v>
      </c>
      <c r="BC1587" s="18">
        <v>45119</v>
      </c>
      <c r="BD1587" s="17">
        <v>45688</v>
      </c>
      <c r="BE1587" s="17">
        <v>45747</v>
      </c>
      <c r="BF1587" s="17">
        <v>45275</v>
      </c>
      <c r="BG1587" s="10">
        <v>86175258</v>
      </c>
      <c r="BH1587" s="9" t="s">
        <v>414</v>
      </c>
      <c r="BI1587" s="19">
        <v>45200</v>
      </c>
      <c r="BJ1587" s="20">
        <v>45201</v>
      </c>
      <c r="BK1587" s="16">
        <v>8496</v>
      </c>
      <c r="BL1587" s="16">
        <v>13594</v>
      </c>
      <c r="BM1587" s="9" t="s">
        <v>177</v>
      </c>
      <c r="BN1587" s="9" t="s">
        <v>436</v>
      </c>
      <c r="BO1587" s="9" t="s">
        <v>635</v>
      </c>
      <c r="BP1587" s="17">
        <v>45275</v>
      </c>
      <c r="BQ1587" s="17" t="s">
        <v>156</v>
      </c>
      <c r="BR1587" s="17" t="s">
        <v>156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 t="s">
        <v>156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>
        <v>45113</v>
      </c>
      <c r="CD1587" s="10" t="s">
        <v>156</v>
      </c>
      <c r="CE1587" s="17" t="s">
        <v>156</v>
      </c>
      <c r="CF1587" s="17" t="s">
        <v>156</v>
      </c>
      <c r="CG1587" s="17" t="s">
        <v>156</v>
      </c>
      <c r="CH1587" s="17" t="s">
        <v>156</v>
      </c>
      <c r="CI1587" s="16">
        <v>0</v>
      </c>
      <c r="CJ1587" s="10" t="s">
        <v>3651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 t="s">
        <v>156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>
        <v>45125</v>
      </c>
      <c r="CX1587" s="10" t="s">
        <v>2615</v>
      </c>
      <c r="CY1587" s="17" t="s">
        <v>156</v>
      </c>
      <c r="CZ1587" s="17" t="s">
        <v>156</v>
      </c>
      <c r="DA1587" s="17" t="s">
        <v>156</v>
      </c>
      <c r="DB1587" s="17">
        <v>45119</v>
      </c>
      <c r="DC1587" s="16">
        <v>8496</v>
      </c>
      <c r="DD1587" s="10" t="s">
        <v>3652</v>
      </c>
      <c r="DE1587" s="10" t="s">
        <v>659</v>
      </c>
      <c r="DF1587" s="18" t="s">
        <v>156</v>
      </c>
      <c r="DG1587" s="17">
        <v>45153</v>
      </c>
      <c r="DH1587" s="10" t="s">
        <v>2099</v>
      </c>
      <c r="DI1587" s="17" t="s">
        <v>156</v>
      </c>
      <c r="DJ1587" s="17" t="s">
        <v>156</v>
      </c>
      <c r="DK1587" s="17" t="s">
        <v>156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48</v>
      </c>
      <c r="DQ1587" s="16">
        <v>24</v>
      </c>
      <c r="DR1587" s="11">
        <v>24</v>
      </c>
      <c r="DS1587" s="16">
        <v>48</v>
      </c>
      <c r="DT1587" s="16">
        <v>0</v>
      </c>
      <c r="DU1587" s="11" t="s">
        <v>181</v>
      </c>
      <c r="DV1587" s="11" t="s">
        <v>182</v>
      </c>
      <c r="DW1587" s="27" t="s">
        <v>156</v>
      </c>
      <c r="DX1587" s="27" t="s">
        <v>156</v>
      </c>
      <c r="DY1587" s="20" t="s">
        <v>553</v>
      </c>
      <c r="DZ1587" s="16">
        <v>7</v>
      </c>
      <c r="EA1587" s="16">
        <v>55</v>
      </c>
      <c r="EB1587" s="27" t="s">
        <v>185</v>
      </c>
      <c r="EC1587" s="27" t="s">
        <v>185</v>
      </c>
      <c r="ED1587" s="27" t="s">
        <v>182</v>
      </c>
      <c r="EE1587" s="29">
        <v>45110.328680555554</v>
      </c>
      <c r="EF1587" s="28" t="s">
        <v>387</v>
      </c>
      <c r="EG1587" s="28" t="s">
        <v>388</v>
      </c>
      <c r="EH1587" s="28" t="s">
        <v>190</v>
      </c>
      <c r="EI1587" s="29">
        <v>45119.234537037039</v>
      </c>
      <c r="EJ1587" s="28" t="s">
        <v>197</v>
      </c>
      <c r="EK1587" s="28" t="s">
        <v>156</v>
      </c>
      <c r="EL1587" s="28" t="s">
        <v>198</v>
      </c>
      <c r="EM1587" s="45" t="s">
        <v>3713</v>
      </c>
      <c r="EN1587" s="46" t="str">
        <f t="shared" si="169"/>
        <v>344N183B</v>
      </c>
      <c r="EO1587" s="47">
        <f t="shared" si="170"/>
        <v>45213</v>
      </c>
      <c r="EP1587" s="47">
        <f t="shared" si="171"/>
        <v>45125</v>
      </c>
      <c r="EQ1587" s="48" t="str">
        <f t="shared" ca="1" si="172"/>
        <v>Y</v>
      </c>
      <c r="ER1587" s="49">
        <f t="shared" si="173"/>
        <v>88</v>
      </c>
      <c r="ES1587" s="50"/>
      <c r="ET1587" s="51">
        <f t="shared" si="174"/>
        <v>88</v>
      </c>
      <c r="EU1587" s="52">
        <f t="shared" si="175"/>
        <v>747648</v>
      </c>
      <c r="EV1587" s="46"/>
      <c r="EW1587" s="23" t="s">
        <v>3714</v>
      </c>
    </row>
    <row r="1588" spans="1:153" ht="14.25" customHeight="1">
      <c r="A1588" s="8">
        <v>1581</v>
      </c>
      <c r="B1588" s="9" t="s">
        <v>3316</v>
      </c>
      <c r="C1588" s="10" t="s">
        <v>142</v>
      </c>
      <c r="D1588" s="10" t="s">
        <v>143</v>
      </c>
      <c r="E1588" s="10" t="s">
        <v>206</v>
      </c>
      <c r="F1588" s="9" t="s">
        <v>641</v>
      </c>
      <c r="G1588" s="10" t="s">
        <v>432</v>
      </c>
      <c r="H1588" s="9" t="s">
        <v>433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880</v>
      </c>
      <c r="S1588" s="9" t="s">
        <v>881</v>
      </c>
      <c r="T1588" s="9" t="s">
        <v>306</v>
      </c>
      <c r="U1588" s="9" t="s">
        <v>337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3590</v>
      </c>
      <c r="AA1588" s="9" t="s">
        <v>883</v>
      </c>
      <c r="AB1588" s="12" t="s">
        <v>884</v>
      </c>
      <c r="AC1588" s="10" t="s">
        <v>3591</v>
      </c>
      <c r="AD1588" s="9" t="s">
        <v>883</v>
      </c>
      <c r="AE1588" s="13" t="s">
        <v>884</v>
      </c>
      <c r="AF1588" s="14" t="s">
        <v>314</v>
      </c>
      <c r="AG1588" s="10" t="s">
        <v>3650</v>
      </c>
      <c r="AH1588" s="11" t="s">
        <v>3602</v>
      </c>
      <c r="AI1588" s="11" t="s">
        <v>3603</v>
      </c>
      <c r="AJ1588" s="10" t="s">
        <v>3604</v>
      </c>
      <c r="AK1588" s="11" t="s">
        <v>3603</v>
      </c>
      <c r="AL1588" s="11" t="s">
        <v>168</v>
      </c>
      <c r="AM1588" s="10" t="s">
        <v>169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1.6</v>
      </c>
      <c r="AU1588" s="10" t="s">
        <v>206</v>
      </c>
      <c r="AV1588" s="16">
        <v>30000</v>
      </c>
      <c r="AW1588" s="16">
        <v>30000</v>
      </c>
      <c r="AX1588" s="16">
        <v>0</v>
      </c>
      <c r="AY1588" s="16">
        <v>0</v>
      </c>
      <c r="AZ1588" s="16">
        <v>3000</v>
      </c>
      <c r="BA1588" s="17">
        <v>45366</v>
      </c>
      <c r="BB1588" s="30" t="s">
        <v>175</v>
      </c>
      <c r="BC1588" s="18" t="s">
        <v>156</v>
      </c>
      <c r="BD1588" s="17">
        <v>45688</v>
      </c>
      <c r="BE1588" s="17">
        <v>45747</v>
      </c>
      <c r="BF1588" s="17">
        <v>45275</v>
      </c>
      <c r="BG1588" s="10">
        <v>86125570</v>
      </c>
      <c r="BH1588" s="9" t="s">
        <v>319</v>
      </c>
      <c r="BI1588" s="19">
        <v>45261</v>
      </c>
      <c r="BJ1588" s="20">
        <v>45264</v>
      </c>
      <c r="BK1588" s="16">
        <v>0</v>
      </c>
      <c r="BL1588" s="16">
        <v>0</v>
      </c>
      <c r="BM1588" s="9" t="s">
        <v>177</v>
      </c>
      <c r="BN1588" s="9" t="s">
        <v>436</v>
      </c>
      <c r="BO1588" s="9" t="s">
        <v>156</v>
      </c>
      <c r="BP1588" s="17" t="s">
        <v>156</v>
      </c>
      <c r="BQ1588" s="17" t="s">
        <v>156</v>
      </c>
      <c r="BR1588" s="17">
        <v>45345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45104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 t="s">
        <v>156</v>
      </c>
      <c r="CD1588" s="10" t="s">
        <v>156</v>
      </c>
      <c r="CE1588" s="17" t="s">
        <v>156</v>
      </c>
      <c r="CF1588" s="17" t="s">
        <v>156</v>
      </c>
      <c r="CG1588" s="17">
        <v>45104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45104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 t="s">
        <v>156</v>
      </c>
      <c r="CX1588" s="10" t="s">
        <v>193</v>
      </c>
      <c r="CY1588" s="17" t="s">
        <v>156</v>
      </c>
      <c r="CZ1588" s="17" t="s">
        <v>156</v>
      </c>
      <c r="DA1588" s="17">
        <v>45104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 t="s">
        <v>156</v>
      </c>
      <c r="DH1588" s="10" t="s">
        <v>156</v>
      </c>
      <c r="DI1588" s="17" t="s">
        <v>156</v>
      </c>
      <c r="DJ1588" s="17" t="s">
        <v>156</v>
      </c>
      <c r="DK1588" s="17">
        <v>45104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48</v>
      </c>
      <c r="DQ1588" s="16">
        <v>24</v>
      </c>
      <c r="DR1588" s="11">
        <v>24</v>
      </c>
      <c r="DS1588" s="16">
        <v>48</v>
      </c>
      <c r="DT1588" s="16">
        <v>0</v>
      </c>
      <c r="DU1588" s="11" t="s">
        <v>181</v>
      </c>
      <c r="DV1588" s="11" t="s">
        <v>182</v>
      </c>
      <c r="DW1588" s="27" t="s">
        <v>156</v>
      </c>
      <c r="DX1588" s="27" t="s">
        <v>156</v>
      </c>
      <c r="DY1588" s="20" t="s">
        <v>156</v>
      </c>
      <c r="DZ1588" s="16">
        <v>7</v>
      </c>
      <c r="EA1588" s="16">
        <v>55</v>
      </c>
      <c r="EB1588" s="27" t="s">
        <v>185</v>
      </c>
      <c r="EC1588" s="27" t="s">
        <v>185</v>
      </c>
      <c r="ED1588" s="27" t="s">
        <v>182</v>
      </c>
      <c r="EE1588" s="29">
        <v>45105.008981481478</v>
      </c>
      <c r="EF1588" s="28" t="s">
        <v>186</v>
      </c>
      <c r="EG1588" s="28" t="s">
        <v>156</v>
      </c>
      <c r="EH1588" s="28" t="s">
        <v>187</v>
      </c>
      <c r="EI1588" s="29">
        <v>45110.328680555554</v>
      </c>
      <c r="EJ1588" s="28" t="s">
        <v>387</v>
      </c>
      <c r="EK1588" s="28" t="s">
        <v>388</v>
      </c>
      <c r="EL1588" s="28" t="s">
        <v>190</v>
      </c>
      <c r="EM1588" s="45" t="s">
        <v>3713</v>
      </c>
      <c r="EN1588" s="46" t="str">
        <f t="shared" si="169"/>
        <v>344N183B</v>
      </c>
      <c r="EO1588" s="47" t="e">
        <f t="shared" si="170"/>
        <v>#VALUE!</v>
      </c>
      <c r="EP1588" s="47" t="str">
        <f t="shared" si="171"/>
        <v/>
      </c>
      <c r="EQ1588" s="48" t="str">
        <f t="shared" ca="1" si="172"/>
        <v>Y</v>
      </c>
      <c r="ER1588" s="49" t="str">
        <f t="shared" si="173"/>
        <v/>
      </c>
      <c r="ES1588" s="50"/>
      <c r="ET1588" s="51" t="str">
        <f t="shared" si="174"/>
        <v/>
      </c>
      <c r="EU1588" s="52" t="str">
        <f t="shared" si="175"/>
        <v/>
      </c>
      <c r="EV1588" s="46"/>
      <c r="EW1588" s="23" t="s">
        <v>3714</v>
      </c>
    </row>
    <row r="1589" spans="1:153" ht="14.25" customHeight="1">
      <c r="A1589" s="8">
        <v>1582</v>
      </c>
      <c r="B1589" s="9" t="s">
        <v>3316</v>
      </c>
      <c r="C1589" s="10" t="s">
        <v>142</v>
      </c>
      <c r="D1589" s="10" t="s">
        <v>143</v>
      </c>
      <c r="E1589" s="10" t="s">
        <v>206</v>
      </c>
      <c r="F1589" s="9" t="s">
        <v>641</v>
      </c>
      <c r="G1589" s="10" t="s">
        <v>432</v>
      </c>
      <c r="H1589" s="9" t="s">
        <v>433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880</v>
      </c>
      <c r="S1589" s="9" t="s">
        <v>881</v>
      </c>
      <c r="T1589" s="9" t="s">
        <v>306</v>
      </c>
      <c r="U1589" s="9" t="s">
        <v>337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3590</v>
      </c>
      <c r="AA1589" s="9" t="s">
        <v>883</v>
      </c>
      <c r="AB1589" s="12" t="s">
        <v>884</v>
      </c>
      <c r="AC1589" s="10" t="s">
        <v>3591</v>
      </c>
      <c r="AD1589" s="9" t="s">
        <v>883</v>
      </c>
      <c r="AE1589" s="13" t="s">
        <v>884</v>
      </c>
      <c r="AF1589" s="14" t="s">
        <v>314</v>
      </c>
      <c r="AG1589" s="10" t="s">
        <v>3650</v>
      </c>
      <c r="AH1589" s="11" t="s">
        <v>3602</v>
      </c>
      <c r="AI1589" s="11" t="s">
        <v>3603</v>
      </c>
      <c r="AJ1589" s="10" t="s">
        <v>3604</v>
      </c>
      <c r="AK1589" s="11" t="s">
        <v>3603</v>
      </c>
      <c r="AL1589" s="11" t="s">
        <v>168</v>
      </c>
      <c r="AM1589" s="10" t="s">
        <v>169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1.6</v>
      </c>
      <c r="AU1589" s="10" t="s">
        <v>206</v>
      </c>
      <c r="AV1589" s="16">
        <v>30000</v>
      </c>
      <c r="AW1589" s="16">
        <v>30000</v>
      </c>
      <c r="AX1589" s="16">
        <v>0</v>
      </c>
      <c r="AY1589" s="16">
        <v>0</v>
      </c>
      <c r="AZ1589" s="16">
        <v>3000</v>
      </c>
      <c r="BA1589" s="17">
        <v>45366</v>
      </c>
      <c r="BB1589" s="30" t="s">
        <v>175</v>
      </c>
      <c r="BC1589" s="18">
        <v>45119</v>
      </c>
      <c r="BD1589" s="17">
        <v>45688</v>
      </c>
      <c r="BE1589" s="17">
        <v>45747</v>
      </c>
      <c r="BF1589" s="17">
        <v>45275</v>
      </c>
      <c r="BG1589" s="10">
        <v>86232608</v>
      </c>
      <c r="BH1589" s="9" t="s">
        <v>321</v>
      </c>
      <c r="BI1589" s="19">
        <v>45292</v>
      </c>
      <c r="BJ1589" s="20">
        <v>45306</v>
      </c>
      <c r="BK1589" s="16">
        <v>4300</v>
      </c>
      <c r="BL1589" s="16">
        <v>6880</v>
      </c>
      <c r="BM1589" s="9" t="s">
        <v>177</v>
      </c>
      <c r="BN1589" s="9" t="s">
        <v>383</v>
      </c>
      <c r="BO1589" s="9" t="s">
        <v>156</v>
      </c>
      <c r="BP1589" s="17">
        <v>45369</v>
      </c>
      <c r="BQ1589" s="17" t="s">
        <v>156</v>
      </c>
      <c r="BR1589" s="17">
        <v>45369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>
        <v>45115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 t="s">
        <v>156</v>
      </c>
      <c r="CD1589" s="10" t="s">
        <v>156</v>
      </c>
      <c r="CE1589" s="17" t="s">
        <v>156</v>
      </c>
      <c r="CF1589" s="17" t="s">
        <v>156</v>
      </c>
      <c r="CG1589" s="17">
        <v>45115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>
        <v>45115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 t="s">
        <v>156</v>
      </c>
      <c r="CX1589" s="10" t="s">
        <v>193</v>
      </c>
      <c r="CY1589" s="17" t="s">
        <v>156</v>
      </c>
      <c r="CZ1589" s="17" t="s">
        <v>156</v>
      </c>
      <c r="DA1589" s="17">
        <v>45115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 t="s">
        <v>156</v>
      </c>
      <c r="DH1589" s="10" t="s">
        <v>156</v>
      </c>
      <c r="DI1589" s="17" t="s">
        <v>156</v>
      </c>
      <c r="DJ1589" s="17" t="s">
        <v>156</v>
      </c>
      <c r="DK1589" s="17">
        <v>45115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48</v>
      </c>
      <c r="DQ1589" s="16">
        <v>24</v>
      </c>
      <c r="DR1589" s="11">
        <v>24</v>
      </c>
      <c r="DS1589" s="16">
        <v>48</v>
      </c>
      <c r="DT1589" s="16">
        <v>0</v>
      </c>
      <c r="DU1589" s="11" t="s">
        <v>181</v>
      </c>
      <c r="DV1589" s="11" t="s">
        <v>182</v>
      </c>
      <c r="DW1589" s="27" t="s">
        <v>156</v>
      </c>
      <c r="DX1589" s="27" t="s">
        <v>156</v>
      </c>
      <c r="DY1589" s="20" t="s">
        <v>156</v>
      </c>
      <c r="DZ1589" s="16">
        <v>7</v>
      </c>
      <c r="EA1589" s="16">
        <v>55</v>
      </c>
      <c r="EB1589" s="27" t="s">
        <v>185</v>
      </c>
      <c r="EC1589" s="27" t="s">
        <v>185</v>
      </c>
      <c r="ED1589" s="27" t="s">
        <v>182</v>
      </c>
      <c r="EE1589" s="29">
        <v>45116.744317129633</v>
      </c>
      <c r="EF1589" s="28" t="s">
        <v>186</v>
      </c>
      <c r="EG1589" s="28" t="s">
        <v>156</v>
      </c>
      <c r="EH1589" s="28" t="s">
        <v>187</v>
      </c>
      <c r="EI1589" s="29">
        <v>45118.567106481481</v>
      </c>
      <c r="EJ1589" s="28" t="s">
        <v>186</v>
      </c>
      <c r="EK1589" s="28" t="s">
        <v>156</v>
      </c>
      <c r="EL1589" s="28" t="s">
        <v>3381</v>
      </c>
      <c r="EM1589" s="45" t="s">
        <v>3713</v>
      </c>
      <c r="EN1589" s="46" t="str">
        <f t="shared" si="169"/>
        <v>344N183B</v>
      </c>
      <c r="EO1589" s="47">
        <f t="shared" si="170"/>
        <v>45307</v>
      </c>
      <c r="EP1589" s="47" t="str">
        <f t="shared" si="171"/>
        <v/>
      </c>
      <c r="EQ1589" s="48" t="str">
        <f t="shared" ca="1" si="172"/>
        <v>Y</v>
      </c>
      <c r="ER1589" s="49" t="str">
        <f t="shared" si="173"/>
        <v/>
      </c>
      <c r="ES1589" s="50"/>
      <c r="ET1589" s="51" t="str">
        <f t="shared" si="174"/>
        <v/>
      </c>
      <c r="EU1589" s="52" t="str">
        <f t="shared" si="175"/>
        <v/>
      </c>
      <c r="EV1589" s="46"/>
      <c r="EW1589" s="23" t="s">
        <v>3714</v>
      </c>
    </row>
    <row r="1590" spans="1:153" ht="14.25" customHeight="1">
      <c r="A1590" s="8">
        <v>1583</v>
      </c>
      <c r="B1590" s="9" t="s">
        <v>3316</v>
      </c>
      <c r="C1590" s="10" t="s">
        <v>142</v>
      </c>
      <c r="D1590" s="10" t="s">
        <v>143</v>
      </c>
      <c r="E1590" s="10" t="s">
        <v>206</v>
      </c>
      <c r="F1590" s="9" t="s">
        <v>641</v>
      </c>
      <c r="G1590" s="10" t="s">
        <v>432</v>
      </c>
      <c r="H1590" s="9" t="s">
        <v>433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880</v>
      </c>
      <c r="S1590" s="9" t="s">
        <v>881</v>
      </c>
      <c r="T1590" s="9" t="s">
        <v>306</v>
      </c>
      <c r="U1590" s="9" t="s">
        <v>337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3590</v>
      </c>
      <c r="AA1590" s="9" t="s">
        <v>883</v>
      </c>
      <c r="AB1590" s="12" t="s">
        <v>884</v>
      </c>
      <c r="AC1590" s="10" t="s">
        <v>3591</v>
      </c>
      <c r="AD1590" s="9" t="s">
        <v>883</v>
      </c>
      <c r="AE1590" s="13" t="s">
        <v>884</v>
      </c>
      <c r="AF1590" s="14" t="s">
        <v>314</v>
      </c>
      <c r="AG1590" s="10" t="s">
        <v>3650</v>
      </c>
      <c r="AH1590" s="11" t="s">
        <v>3602</v>
      </c>
      <c r="AI1590" s="11" t="s">
        <v>3603</v>
      </c>
      <c r="AJ1590" s="10" t="s">
        <v>3604</v>
      </c>
      <c r="AK1590" s="11" t="s">
        <v>3603</v>
      </c>
      <c r="AL1590" s="11" t="s">
        <v>168</v>
      </c>
      <c r="AM1590" s="10" t="s">
        <v>169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1.6</v>
      </c>
      <c r="AU1590" s="10" t="s">
        <v>206</v>
      </c>
      <c r="AV1590" s="16">
        <v>30000</v>
      </c>
      <c r="AW1590" s="16">
        <v>30000</v>
      </c>
      <c r="AX1590" s="16">
        <v>0</v>
      </c>
      <c r="AY1590" s="16">
        <v>0</v>
      </c>
      <c r="AZ1590" s="16">
        <v>3000</v>
      </c>
      <c r="BA1590" s="17">
        <v>45366</v>
      </c>
      <c r="BB1590" s="30" t="s">
        <v>175</v>
      </c>
      <c r="BC1590" s="18">
        <v>45119</v>
      </c>
      <c r="BD1590" s="17">
        <v>45688</v>
      </c>
      <c r="BE1590" s="17">
        <v>45747</v>
      </c>
      <c r="BF1590" s="17">
        <v>45275</v>
      </c>
      <c r="BG1590" s="10">
        <v>86232607</v>
      </c>
      <c r="BH1590" s="9" t="s">
        <v>258</v>
      </c>
      <c r="BI1590" s="19">
        <v>45323</v>
      </c>
      <c r="BJ1590" s="20">
        <v>45334</v>
      </c>
      <c r="BK1590" s="16">
        <v>10000</v>
      </c>
      <c r="BL1590" s="16">
        <v>16000</v>
      </c>
      <c r="BM1590" s="9" t="s">
        <v>177</v>
      </c>
      <c r="BN1590" s="9" t="s">
        <v>383</v>
      </c>
      <c r="BO1590" s="9" t="s">
        <v>156</v>
      </c>
      <c r="BP1590" s="17">
        <v>45397</v>
      </c>
      <c r="BQ1590" s="17" t="s">
        <v>156</v>
      </c>
      <c r="BR1590" s="17">
        <v>45397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45115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 t="s">
        <v>156</v>
      </c>
      <c r="CD1590" s="10" t="s">
        <v>156</v>
      </c>
      <c r="CE1590" s="17" t="s">
        <v>156</v>
      </c>
      <c r="CF1590" s="17" t="s">
        <v>156</v>
      </c>
      <c r="CG1590" s="17">
        <v>45115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45115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193</v>
      </c>
      <c r="CY1590" s="17" t="s">
        <v>156</v>
      </c>
      <c r="CZ1590" s="17" t="s">
        <v>156</v>
      </c>
      <c r="DA1590" s="17">
        <v>45115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45115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48</v>
      </c>
      <c r="DQ1590" s="16">
        <v>24</v>
      </c>
      <c r="DR1590" s="11">
        <v>24</v>
      </c>
      <c r="DS1590" s="16">
        <v>48</v>
      </c>
      <c r="DT1590" s="16">
        <v>0</v>
      </c>
      <c r="DU1590" s="11" t="s">
        <v>181</v>
      </c>
      <c r="DV1590" s="11" t="s">
        <v>182</v>
      </c>
      <c r="DW1590" s="27" t="s">
        <v>156</v>
      </c>
      <c r="DX1590" s="27" t="s">
        <v>156</v>
      </c>
      <c r="DY1590" s="20" t="s">
        <v>156</v>
      </c>
      <c r="DZ1590" s="16">
        <v>7</v>
      </c>
      <c r="EA1590" s="16">
        <v>55</v>
      </c>
      <c r="EB1590" s="27" t="s">
        <v>185</v>
      </c>
      <c r="EC1590" s="27" t="s">
        <v>185</v>
      </c>
      <c r="ED1590" s="27" t="s">
        <v>182</v>
      </c>
      <c r="EE1590" s="29">
        <v>45116.744317129633</v>
      </c>
      <c r="EF1590" s="28" t="s">
        <v>186</v>
      </c>
      <c r="EG1590" s="28" t="s">
        <v>156</v>
      </c>
      <c r="EH1590" s="28" t="s">
        <v>187</v>
      </c>
      <c r="EI1590" s="29">
        <v>45118.567106481481</v>
      </c>
      <c r="EJ1590" s="28" t="s">
        <v>186</v>
      </c>
      <c r="EK1590" s="28" t="s">
        <v>156</v>
      </c>
      <c r="EL1590" s="28" t="s">
        <v>3381</v>
      </c>
      <c r="EM1590" s="45" t="s">
        <v>3713</v>
      </c>
      <c r="EN1590" s="46" t="str">
        <f t="shared" si="169"/>
        <v>344N183B</v>
      </c>
      <c r="EO1590" s="47">
        <f t="shared" si="170"/>
        <v>45335</v>
      </c>
      <c r="EP1590" s="47" t="str">
        <f t="shared" si="171"/>
        <v/>
      </c>
      <c r="EQ1590" s="48" t="str">
        <f t="shared" ca="1" si="172"/>
        <v>Y</v>
      </c>
      <c r="ER1590" s="49" t="str">
        <f t="shared" si="173"/>
        <v/>
      </c>
      <c r="ES1590" s="50"/>
      <c r="ET1590" s="51" t="str">
        <f t="shared" si="174"/>
        <v/>
      </c>
      <c r="EU1590" s="52" t="str">
        <f t="shared" si="175"/>
        <v/>
      </c>
      <c r="EV1590" s="46"/>
      <c r="EW1590" s="23" t="s">
        <v>3714</v>
      </c>
    </row>
    <row r="1591" spans="1:153" ht="14.25" customHeight="1">
      <c r="A1591" s="8">
        <v>1584</v>
      </c>
      <c r="B1591" s="9" t="s">
        <v>3316</v>
      </c>
      <c r="C1591" s="10" t="s">
        <v>142</v>
      </c>
      <c r="D1591" s="10" t="s">
        <v>143</v>
      </c>
      <c r="E1591" s="10" t="s">
        <v>206</v>
      </c>
      <c r="F1591" s="9" t="s">
        <v>641</v>
      </c>
      <c r="G1591" s="10" t="s">
        <v>432</v>
      </c>
      <c r="H1591" s="9" t="s">
        <v>433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880</v>
      </c>
      <c r="S1591" s="9" t="s">
        <v>881</v>
      </c>
      <c r="T1591" s="9" t="s">
        <v>306</v>
      </c>
      <c r="U1591" s="9" t="s">
        <v>337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3590</v>
      </c>
      <c r="AA1591" s="9" t="s">
        <v>883</v>
      </c>
      <c r="AB1591" s="12" t="s">
        <v>884</v>
      </c>
      <c r="AC1591" s="10" t="s">
        <v>3591</v>
      </c>
      <c r="AD1591" s="9" t="s">
        <v>883</v>
      </c>
      <c r="AE1591" s="13" t="s">
        <v>884</v>
      </c>
      <c r="AF1591" s="14" t="s">
        <v>314</v>
      </c>
      <c r="AG1591" s="10" t="s">
        <v>3650</v>
      </c>
      <c r="AH1591" s="11" t="s">
        <v>3602</v>
      </c>
      <c r="AI1591" s="11" t="s">
        <v>3603</v>
      </c>
      <c r="AJ1591" s="10" t="s">
        <v>3604</v>
      </c>
      <c r="AK1591" s="11" t="s">
        <v>3603</v>
      </c>
      <c r="AL1591" s="11" t="s">
        <v>168</v>
      </c>
      <c r="AM1591" s="10" t="s">
        <v>169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1.6</v>
      </c>
      <c r="AU1591" s="10" t="s">
        <v>206</v>
      </c>
      <c r="AV1591" s="16">
        <v>30000</v>
      </c>
      <c r="AW1591" s="16">
        <v>30000</v>
      </c>
      <c r="AX1591" s="16">
        <v>0</v>
      </c>
      <c r="AY1591" s="16">
        <v>0</v>
      </c>
      <c r="AZ1591" s="16">
        <v>3000</v>
      </c>
      <c r="BA1591" s="17">
        <v>45366</v>
      </c>
      <c r="BB1591" s="30" t="s">
        <v>175</v>
      </c>
      <c r="BC1591" s="18">
        <v>45119</v>
      </c>
      <c r="BD1591" s="17">
        <v>45688</v>
      </c>
      <c r="BE1591" s="17">
        <v>45747</v>
      </c>
      <c r="BF1591" s="17">
        <v>45275</v>
      </c>
      <c r="BG1591" s="10">
        <v>86233364</v>
      </c>
      <c r="BH1591" s="9" t="s">
        <v>303</v>
      </c>
      <c r="BI1591" s="19">
        <v>45566</v>
      </c>
      <c r="BJ1591" s="20">
        <v>45572</v>
      </c>
      <c r="BK1591" s="16">
        <v>5000</v>
      </c>
      <c r="BL1591" s="16">
        <v>8000</v>
      </c>
      <c r="BM1591" s="9" t="s">
        <v>177</v>
      </c>
      <c r="BN1591" s="9" t="s">
        <v>470</v>
      </c>
      <c r="BO1591" s="9" t="s">
        <v>156</v>
      </c>
      <c r="BP1591" s="17">
        <v>45641</v>
      </c>
      <c r="BQ1591" s="17" t="s">
        <v>156</v>
      </c>
      <c r="BR1591" s="17" t="s">
        <v>156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 t="s">
        <v>156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 t="s">
        <v>156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 t="s">
        <v>156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193</v>
      </c>
      <c r="CY1591" s="17" t="s">
        <v>156</v>
      </c>
      <c r="CZ1591" s="17" t="s">
        <v>156</v>
      </c>
      <c r="DA1591" s="17" t="s">
        <v>156</v>
      </c>
      <c r="DB1591" s="17" t="s">
        <v>156</v>
      </c>
      <c r="DC1591" s="16">
        <v>0</v>
      </c>
      <c r="DD1591" s="10" t="s">
        <v>156</v>
      </c>
      <c r="DE1591" s="10" t="s">
        <v>156</v>
      </c>
      <c r="DF1591" s="18" t="s">
        <v>156</v>
      </c>
      <c r="DG1591" s="17" t="s">
        <v>156</v>
      </c>
      <c r="DH1591" s="10" t="s">
        <v>156</v>
      </c>
      <c r="DI1591" s="17" t="s">
        <v>156</v>
      </c>
      <c r="DJ1591" s="17" t="s">
        <v>156</v>
      </c>
      <c r="DK1591" s="17" t="s">
        <v>156</v>
      </c>
      <c r="DL1591" s="17" t="s">
        <v>156</v>
      </c>
      <c r="DM1591" s="16">
        <v>0</v>
      </c>
      <c r="DN1591" s="10" t="s">
        <v>156</v>
      </c>
      <c r="DO1591" s="10" t="s">
        <v>156</v>
      </c>
      <c r="DP1591" s="16">
        <v>48</v>
      </c>
      <c r="DQ1591" s="16">
        <v>24</v>
      </c>
      <c r="DR1591" s="11">
        <v>24</v>
      </c>
      <c r="DS1591" s="16">
        <v>48</v>
      </c>
      <c r="DT1591" s="16">
        <v>0</v>
      </c>
      <c r="DU1591" s="11" t="s">
        <v>181</v>
      </c>
      <c r="DV1591" s="11" t="s">
        <v>182</v>
      </c>
      <c r="DW1591" s="27" t="s">
        <v>156</v>
      </c>
      <c r="DX1591" s="27" t="s">
        <v>156</v>
      </c>
      <c r="DY1591" s="20" t="s">
        <v>3653</v>
      </c>
      <c r="DZ1591" s="16">
        <v>7</v>
      </c>
      <c r="EA1591" s="16">
        <v>55</v>
      </c>
      <c r="EB1591" s="27" t="s">
        <v>185</v>
      </c>
      <c r="EC1591" s="27" t="s">
        <v>185</v>
      </c>
      <c r="ED1591" s="27" t="s">
        <v>182</v>
      </c>
      <c r="EE1591" s="29">
        <v>45116.828101851854</v>
      </c>
      <c r="EF1591" s="28" t="s">
        <v>188</v>
      </c>
      <c r="EG1591" s="28" t="s">
        <v>189</v>
      </c>
      <c r="EH1591" s="28" t="s">
        <v>190</v>
      </c>
      <c r="EI1591" s="29">
        <v>45116.828101851854</v>
      </c>
      <c r="EJ1591" s="28" t="s">
        <v>188</v>
      </c>
      <c r="EK1591" s="28" t="s">
        <v>189</v>
      </c>
      <c r="EL1591" s="28" t="s">
        <v>190</v>
      </c>
      <c r="EM1591" s="45" t="s">
        <v>3713</v>
      </c>
      <c r="EN1591" s="46" t="str">
        <f t="shared" si="169"/>
        <v>344N183B</v>
      </c>
      <c r="EO1591" s="47">
        <f t="shared" si="170"/>
        <v>45579</v>
      </c>
      <c r="EP1591" s="47" t="str">
        <f t="shared" si="171"/>
        <v/>
      </c>
      <c r="EQ1591" s="48" t="str">
        <f t="shared" ca="1" si="172"/>
        <v>Y</v>
      </c>
      <c r="ER1591" s="49" t="str">
        <f t="shared" si="173"/>
        <v/>
      </c>
      <c r="ES1591" s="50"/>
      <c r="ET1591" s="51" t="str">
        <f t="shared" si="174"/>
        <v/>
      </c>
      <c r="EU1591" s="52" t="str">
        <f t="shared" si="175"/>
        <v/>
      </c>
      <c r="EV1591" s="46"/>
      <c r="EW1591" s="23" t="s">
        <v>3721</v>
      </c>
    </row>
    <row r="1592" spans="1:153" ht="14.25" customHeight="1">
      <c r="A1592" s="8">
        <v>1585</v>
      </c>
      <c r="B1592" s="9" t="s">
        <v>3316</v>
      </c>
      <c r="C1592" s="10" t="s">
        <v>142</v>
      </c>
      <c r="D1592" s="10" t="s">
        <v>143</v>
      </c>
      <c r="E1592" s="10" t="s">
        <v>206</v>
      </c>
      <c r="F1592" s="9" t="s">
        <v>641</v>
      </c>
      <c r="G1592" s="10" t="s">
        <v>432</v>
      </c>
      <c r="H1592" s="9" t="s">
        <v>433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880</v>
      </c>
      <c r="S1592" s="9" t="s">
        <v>881</v>
      </c>
      <c r="T1592" s="9" t="s">
        <v>306</v>
      </c>
      <c r="U1592" s="9" t="s">
        <v>337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3590</v>
      </c>
      <c r="AA1592" s="9" t="s">
        <v>883</v>
      </c>
      <c r="AB1592" s="12" t="s">
        <v>884</v>
      </c>
      <c r="AC1592" s="10" t="s">
        <v>3591</v>
      </c>
      <c r="AD1592" s="9" t="s">
        <v>883</v>
      </c>
      <c r="AE1592" s="13" t="s">
        <v>884</v>
      </c>
      <c r="AF1592" s="14" t="s">
        <v>314</v>
      </c>
      <c r="AG1592" s="10" t="s">
        <v>3650</v>
      </c>
      <c r="AH1592" s="11" t="s">
        <v>3602</v>
      </c>
      <c r="AI1592" s="11" t="s">
        <v>3603</v>
      </c>
      <c r="AJ1592" s="10" t="s">
        <v>3604</v>
      </c>
      <c r="AK1592" s="11" t="s">
        <v>3603</v>
      </c>
      <c r="AL1592" s="11" t="s">
        <v>168</v>
      </c>
      <c r="AM1592" s="10" t="s">
        <v>169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1.6</v>
      </c>
      <c r="AU1592" s="10" t="s">
        <v>206</v>
      </c>
      <c r="AV1592" s="16">
        <v>30000</v>
      </c>
      <c r="AW1592" s="16">
        <v>30000</v>
      </c>
      <c r="AX1592" s="16">
        <v>0</v>
      </c>
      <c r="AY1592" s="16">
        <v>0</v>
      </c>
      <c r="AZ1592" s="16">
        <v>3000</v>
      </c>
      <c r="BA1592" s="17">
        <v>45366</v>
      </c>
      <c r="BB1592" s="30" t="s">
        <v>175</v>
      </c>
      <c r="BC1592" s="18">
        <v>45119</v>
      </c>
      <c r="BD1592" s="17">
        <v>45688</v>
      </c>
      <c r="BE1592" s="17">
        <v>45747</v>
      </c>
      <c r="BF1592" s="17">
        <v>45275</v>
      </c>
      <c r="BG1592" s="10">
        <v>86249528</v>
      </c>
      <c r="BH1592" s="9" t="s">
        <v>285</v>
      </c>
      <c r="BI1592" s="19">
        <v>45597</v>
      </c>
      <c r="BJ1592" s="20">
        <v>45607</v>
      </c>
      <c r="BK1592" s="16">
        <v>2200</v>
      </c>
      <c r="BL1592" s="16">
        <v>3520</v>
      </c>
      <c r="BM1592" s="9" t="s">
        <v>177</v>
      </c>
      <c r="BN1592" s="9" t="s">
        <v>470</v>
      </c>
      <c r="BO1592" s="9" t="s">
        <v>156</v>
      </c>
      <c r="BP1592" s="17">
        <v>45675</v>
      </c>
      <c r="BQ1592" s="17" t="s">
        <v>156</v>
      </c>
      <c r="BR1592" s="17">
        <v>45675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45118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 t="s">
        <v>156</v>
      </c>
      <c r="CD1592" s="10" t="s">
        <v>156</v>
      </c>
      <c r="CE1592" s="17" t="s">
        <v>156</v>
      </c>
      <c r="CF1592" s="17" t="s">
        <v>156</v>
      </c>
      <c r="CG1592" s="17">
        <v>45118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45118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 t="s">
        <v>156</v>
      </c>
      <c r="CX1592" s="10" t="s">
        <v>193</v>
      </c>
      <c r="CY1592" s="17" t="s">
        <v>156</v>
      </c>
      <c r="CZ1592" s="17" t="s">
        <v>156</v>
      </c>
      <c r="DA1592" s="17">
        <v>45118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 t="s">
        <v>156</v>
      </c>
      <c r="DH1592" s="10" t="s">
        <v>156</v>
      </c>
      <c r="DI1592" s="17" t="s">
        <v>156</v>
      </c>
      <c r="DJ1592" s="17" t="s">
        <v>156</v>
      </c>
      <c r="DK1592" s="17">
        <v>45118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48</v>
      </c>
      <c r="DQ1592" s="16">
        <v>24</v>
      </c>
      <c r="DR1592" s="11">
        <v>24</v>
      </c>
      <c r="DS1592" s="16">
        <v>48</v>
      </c>
      <c r="DT1592" s="16">
        <v>0</v>
      </c>
      <c r="DU1592" s="11" t="s">
        <v>182</v>
      </c>
      <c r="DV1592" s="11" t="s">
        <v>182</v>
      </c>
      <c r="DW1592" s="27" t="s">
        <v>156</v>
      </c>
      <c r="DX1592" s="27" t="s">
        <v>156</v>
      </c>
      <c r="DY1592" s="20" t="s">
        <v>3648</v>
      </c>
      <c r="DZ1592" s="16">
        <v>7</v>
      </c>
      <c r="EA1592" s="16">
        <v>55</v>
      </c>
      <c r="EB1592" s="27" t="s">
        <v>185</v>
      </c>
      <c r="EC1592" s="27" t="s">
        <v>185</v>
      </c>
      <c r="ED1592" s="27" t="s">
        <v>182</v>
      </c>
      <c r="EE1592" s="29">
        <v>45118.979675925926</v>
      </c>
      <c r="EF1592" s="28" t="s">
        <v>186</v>
      </c>
      <c r="EG1592" s="28" t="s">
        <v>156</v>
      </c>
      <c r="EH1592" s="28" t="s">
        <v>187</v>
      </c>
      <c r="EI1592" s="29">
        <v>45118.979675925926</v>
      </c>
      <c r="EJ1592" s="28" t="s">
        <v>186</v>
      </c>
      <c r="EK1592" s="28" t="s">
        <v>156</v>
      </c>
      <c r="EL1592" s="28" t="s">
        <v>187</v>
      </c>
      <c r="EM1592" s="45" t="s">
        <v>3713</v>
      </c>
      <c r="EN1592" s="46" t="str">
        <f t="shared" si="169"/>
        <v>344N183B</v>
      </c>
      <c r="EO1592" s="47">
        <f t="shared" si="170"/>
        <v>45613</v>
      </c>
      <c r="EP1592" s="47" t="str">
        <f t="shared" si="171"/>
        <v/>
      </c>
      <c r="EQ1592" s="48" t="str">
        <f t="shared" ca="1" si="172"/>
        <v>Y</v>
      </c>
      <c r="ER1592" s="49" t="str">
        <f t="shared" si="173"/>
        <v/>
      </c>
      <c r="ES1592" s="50"/>
      <c r="ET1592" s="51" t="str">
        <f t="shared" si="174"/>
        <v/>
      </c>
      <c r="EU1592" s="52" t="str">
        <f t="shared" si="175"/>
        <v/>
      </c>
      <c r="EV1592" s="46"/>
      <c r="EW1592" s="23" t="s">
        <v>3721</v>
      </c>
    </row>
    <row r="1593" spans="1:153" ht="14.25" hidden="1" customHeight="1">
      <c r="A1593" s="8">
        <v>1586</v>
      </c>
      <c r="B1593" s="9" t="s">
        <v>3316</v>
      </c>
      <c r="C1593" s="10" t="s">
        <v>142</v>
      </c>
      <c r="D1593" s="10" t="s">
        <v>143</v>
      </c>
      <c r="E1593" s="10" t="s">
        <v>206</v>
      </c>
      <c r="F1593" s="9" t="s">
        <v>641</v>
      </c>
      <c r="G1593" s="10" t="s">
        <v>432</v>
      </c>
      <c r="H1593" s="9" t="s">
        <v>433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880</v>
      </c>
      <c r="S1593" s="9" t="s">
        <v>881</v>
      </c>
      <c r="T1593" s="9" t="s">
        <v>306</v>
      </c>
      <c r="U1593" s="9" t="s">
        <v>337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3590</v>
      </c>
      <c r="AA1593" s="9" t="s">
        <v>883</v>
      </c>
      <c r="AB1593" s="12" t="s">
        <v>884</v>
      </c>
      <c r="AC1593" s="10" t="s">
        <v>3591</v>
      </c>
      <c r="AD1593" s="9" t="s">
        <v>883</v>
      </c>
      <c r="AE1593" s="13" t="s">
        <v>884</v>
      </c>
      <c r="AF1593" s="14" t="s">
        <v>314</v>
      </c>
      <c r="AG1593" s="10" t="s">
        <v>3650</v>
      </c>
      <c r="AH1593" s="11" t="s">
        <v>3602</v>
      </c>
      <c r="AI1593" s="11" t="s">
        <v>3603</v>
      </c>
      <c r="AJ1593" s="10" t="s">
        <v>3604</v>
      </c>
      <c r="AK1593" s="11" t="s">
        <v>3603</v>
      </c>
      <c r="AL1593" s="11" t="s">
        <v>168</v>
      </c>
      <c r="AM1593" s="10" t="s">
        <v>169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1.6</v>
      </c>
      <c r="AU1593" s="10" t="s">
        <v>206</v>
      </c>
      <c r="AV1593" s="16">
        <v>30000</v>
      </c>
      <c r="AW1593" s="16">
        <v>30000</v>
      </c>
      <c r="AX1593" s="16">
        <v>0</v>
      </c>
      <c r="AY1593" s="16">
        <v>0</v>
      </c>
      <c r="AZ1593" s="16">
        <v>3000</v>
      </c>
      <c r="BA1593" s="17">
        <v>45366</v>
      </c>
      <c r="BB1593" s="30" t="s">
        <v>175</v>
      </c>
      <c r="BC1593" s="18">
        <v>45119</v>
      </c>
      <c r="BD1593" s="17">
        <v>45688</v>
      </c>
      <c r="BE1593" s="17">
        <v>45747</v>
      </c>
      <c r="BF1593" s="17">
        <v>45275</v>
      </c>
      <c r="BG1593" s="10">
        <v>86249529</v>
      </c>
      <c r="BH1593" s="9" t="s">
        <v>289</v>
      </c>
      <c r="BI1593" s="19">
        <v>45597</v>
      </c>
      <c r="BJ1593" s="20">
        <v>45607</v>
      </c>
      <c r="BK1593" s="16">
        <v>2100</v>
      </c>
      <c r="BL1593" s="16">
        <v>3360</v>
      </c>
      <c r="BM1593" s="9" t="s">
        <v>177</v>
      </c>
      <c r="BN1593" s="9" t="s">
        <v>521</v>
      </c>
      <c r="BO1593" s="9" t="s">
        <v>156</v>
      </c>
      <c r="BP1593" s="17">
        <v>45675</v>
      </c>
      <c r="BQ1593" s="17" t="s">
        <v>156</v>
      </c>
      <c r="BR1593" s="17">
        <v>45675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45118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 t="s">
        <v>156</v>
      </c>
      <c r="CD1593" s="10" t="s">
        <v>156</v>
      </c>
      <c r="CE1593" s="17" t="s">
        <v>156</v>
      </c>
      <c r="CF1593" s="17" t="s">
        <v>156</v>
      </c>
      <c r="CG1593" s="17">
        <v>45118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45118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 t="s">
        <v>156</v>
      </c>
      <c r="CX1593" s="10" t="s">
        <v>193</v>
      </c>
      <c r="CY1593" s="17" t="s">
        <v>156</v>
      </c>
      <c r="CZ1593" s="17" t="s">
        <v>156</v>
      </c>
      <c r="DA1593" s="17">
        <v>45118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 t="s">
        <v>156</v>
      </c>
      <c r="DH1593" s="10" t="s">
        <v>156</v>
      </c>
      <c r="DI1593" s="17" t="s">
        <v>156</v>
      </c>
      <c r="DJ1593" s="17" t="s">
        <v>156</v>
      </c>
      <c r="DK1593" s="17">
        <v>45118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48</v>
      </c>
      <c r="DQ1593" s="16">
        <v>24</v>
      </c>
      <c r="DR1593" s="11">
        <v>24</v>
      </c>
      <c r="DS1593" s="16">
        <v>48</v>
      </c>
      <c r="DT1593" s="16">
        <v>0</v>
      </c>
      <c r="DU1593" s="11" t="s">
        <v>182</v>
      </c>
      <c r="DV1593" s="11" t="s">
        <v>182</v>
      </c>
      <c r="DW1593" s="27" t="s">
        <v>156</v>
      </c>
      <c r="DX1593" s="27" t="s">
        <v>156</v>
      </c>
      <c r="DY1593" s="20" t="s">
        <v>3648</v>
      </c>
      <c r="DZ1593" s="16">
        <v>7</v>
      </c>
      <c r="EA1593" s="16">
        <v>55</v>
      </c>
      <c r="EB1593" s="27" t="s">
        <v>185</v>
      </c>
      <c r="EC1593" s="27" t="s">
        <v>185</v>
      </c>
      <c r="ED1593" s="27" t="s">
        <v>182</v>
      </c>
      <c r="EE1593" s="29">
        <v>45118.979675925926</v>
      </c>
      <c r="EF1593" s="28" t="s">
        <v>186</v>
      </c>
      <c r="EG1593" s="28" t="s">
        <v>156</v>
      </c>
      <c r="EH1593" s="28" t="s">
        <v>187</v>
      </c>
      <c r="EI1593" s="29">
        <v>45118.979675925926</v>
      </c>
      <c r="EJ1593" s="28" t="s">
        <v>186</v>
      </c>
      <c r="EK1593" s="28" t="s">
        <v>156</v>
      </c>
      <c r="EL1593" s="28" t="s">
        <v>187</v>
      </c>
      <c r="EM1593" s="45"/>
      <c r="EN1593" s="46" t="str">
        <f t="shared" si="169"/>
        <v>344N183B</v>
      </c>
      <c r="EO1593" s="47">
        <f t="shared" si="170"/>
        <v>45613</v>
      </c>
      <c r="EP1593" s="47" t="str">
        <f t="shared" si="171"/>
        <v/>
      </c>
      <c r="EQ1593" s="48" t="str">
        <f t="shared" ca="1" si="172"/>
        <v>Y</v>
      </c>
      <c r="ER1593" s="49" t="str">
        <f t="shared" si="173"/>
        <v/>
      </c>
      <c r="ES1593" s="50"/>
      <c r="ET1593" s="51" t="str">
        <f t="shared" si="174"/>
        <v/>
      </c>
      <c r="EU1593" s="52" t="str">
        <f t="shared" si="175"/>
        <v/>
      </c>
      <c r="EV1593" s="46"/>
      <c r="EW1593" s="23" t="s">
        <v>3717</v>
      </c>
    </row>
    <row r="1594" spans="1:153" ht="14.25" hidden="1" customHeight="1">
      <c r="A1594" s="8">
        <v>1587</v>
      </c>
      <c r="B1594" s="9" t="s">
        <v>3316</v>
      </c>
      <c r="C1594" s="10" t="s">
        <v>142</v>
      </c>
      <c r="D1594" s="10" t="s">
        <v>143</v>
      </c>
      <c r="E1594" s="10" t="s">
        <v>206</v>
      </c>
      <c r="F1594" s="9" t="s">
        <v>641</v>
      </c>
      <c r="G1594" s="10" t="s">
        <v>432</v>
      </c>
      <c r="H1594" s="9" t="s">
        <v>433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880</v>
      </c>
      <c r="S1594" s="9" t="s">
        <v>881</v>
      </c>
      <c r="T1594" s="9" t="s">
        <v>306</v>
      </c>
      <c r="U1594" s="9" t="s">
        <v>337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3590</v>
      </c>
      <c r="AA1594" s="9" t="s">
        <v>883</v>
      </c>
      <c r="AB1594" s="12" t="s">
        <v>884</v>
      </c>
      <c r="AC1594" s="10" t="s">
        <v>3591</v>
      </c>
      <c r="AD1594" s="9" t="s">
        <v>883</v>
      </c>
      <c r="AE1594" s="13" t="s">
        <v>884</v>
      </c>
      <c r="AF1594" s="14" t="s">
        <v>314</v>
      </c>
      <c r="AG1594" s="10" t="s">
        <v>3650</v>
      </c>
      <c r="AH1594" s="11" t="s">
        <v>3602</v>
      </c>
      <c r="AI1594" s="11" t="s">
        <v>3603</v>
      </c>
      <c r="AJ1594" s="10" t="s">
        <v>3604</v>
      </c>
      <c r="AK1594" s="11" t="s">
        <v>3603</v>
      </c>
      <c r="AL1594" s="11" t="s">
        <v>168</v>
      </c>
      <c r="AM1594" s="10" t="s">
        <v>169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1.6</v>
      </c>
      <c r="AU1594" s="10" t="s">
        <v>206</v>
      </c>
      <c r="AV1594" s="16">
        <v>30000</v>
      </c>
      <c r="AW1594" s="16">
        <v>30000</v>
      </c>
      <c r="AX1594" s="16">
        <v>0</v>
      </c>
      <c r="AY1594" s="16">
        <v>0</v>
      </c>
      <c r="AZ1594" s="16">
        <v>3000</v>
      </c>
      <c r="BA1594" s="17">
        <v>45366</v>
      </c>
      <c r="BB1594" s="30" t="s">
        <v>175</v>
      </c>
      <c r="BC1594" s="18">
        <v>45119</v>
      </c>
      <c r="BD1594" s="17">
        <v>45688</v>
      </c>
      <c r="BE1594" s="17">
        <v>45747</v>
      </c>
      <c r="BF1594" s="17">
        <v>45275</v>
      </c>
      <c r="BG1594" s="10">
        <v>86249530</v>
      </c>
      <c r="BH1594" s="9" t="s">
        <v>176</v>
      </c>
      <c r="BI1594" s="19">
        <v>45597</v>
      </c>
      <c r="BJ1594" s="20">
        <v>45621</v>
      </c>
      <c r="BK1594" s="16">
        <v>870</v>
      </c>
      <c r="BL1594" s="16">
        <v>1392</v>
      </c>
      <c r="BM1594" s="9" t="s">
        <v>177</v>
      </c>
      <c r="BN1594" s="9" t="s">
        <v>521</v>
      </c>
      <c r="BO1594" s="9" t="s">
        <v>156</v>
      </c>
      <c r="BP1594" s="17">
        <v>45689</v>
      </c>
      <c r="BQ1594" s="17" t="s">
        <v>156</v>
      </c>
      <c r="BR1594" s="17">
        <v>45689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45118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 t="s">
        <v>156</v>
      </c>
      <c r="CD1594" s="10" t="s">
        <v>156</v>
      </c>
      <c r="CE1594" s="17" t="s">
        <v>156</v>
      </c>
      <c r="CF1594" s="17" t="s">
        <v>156</v>
      </c>
      <c r="CG1594" s="17">
        <v>45118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45118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 t="s">
        <v>156</v>
      </c>
      <c r="CX1594" s="10" t="s">
        <v>193</v>
      </c>
      <c r="CY1594" s="17" t="s">
        <v>156</v>
      </c>
      <c r="CZ1594" s="17" t="s">
        <v>156</v>
      </c>
      <c r="DA1594" s="17">
        <v>45118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 t="s">
        <v>156</v>
      </c>
      <c r="DH1594" s="10" t="s">
        <v>156</v>
      </c>
      <c r="DI1594" s="17" t="s">
        <v>156</v>
      </c>
      <c r="DJ1594" s="17" t="s">
        <v>156</v>
      </c>
      <c r="DK1594" s="17">
        <v>45118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48</v>
      </c>
      <c r="DQ1594" s="16">
        <v>24</v>
      </c>
      <c r="DR1594" s="11">
        <v>24</v>
      </c>
      <c r="DS1594" s="16">
        <v>48</v>
      </c>
      <c r="DT1594" s="16">
        <v>0</v>
      </c>
      <c r="DU1594" s="11" t="s">
        <v>182</v>
      </c>
      <c r="DV1594" s="11" t="s">
        <v>182</v>
      </c>
      <c r="DW1594" s="27" t="s">
        <v>156</v>
      </c>
      <c r="DX1594" s="27" t="s">
        <v>156</v>
      </c>
      <c r="DY1594" s="20" t="s">
        <v>3649</v>
      </c>
      <c r="DZ1594" s="16">
        <v>7</v>
      </c>
      <c r="EA1594" s="16">
        <v>55</v>
      </c>
      <c r="EB1594" s="27" t="s">
        <v>185</v>
      </c>
      <c r="EC1594" s="27" t="s">
        <v>185</v>
      </c>
      <c r="ED1594" s="27" t="s">
        <v>182</v>
      </c>
      <c r="EE1594" s="29">
        <v>45118.979675925926</v>
      </c>
      <c r="EF1594" s="28" t="s">
        <v>186</v>
      </c>
      <c r="EG1594" s="28" t="s">
        <v>156</v>
      </c>
      <c r="EH1594" s="28" t="s">
        <v>187</v>
      </c>
      <c r="EI1594" s="29">
        <v>45118.979675925926</v>
      </c>
      <c r="EJ1594" s="28" t="s">
        <v>186</v>
      </c>
      <c r="EK1594" s="28" t="s">
        <v>156</v>
      </c>
      <c r="EL1594" s="28" t="s">
        <v>187</v>
      </c>
      <c r="EM1594" s="45"/>
      <c r="EN1594" s="46" t="str">
        <f t="shared" si="169"/>
        <v>344N183B</v>
      </c>
      <c r="EO1594" s="47">
        <f t="shared" si="170"/>
        <v>45627</v>
      </c>
      <c r="EP1594" s="47" t="str">
        <f t="shared" si="171"/>
        <v/>
      </c>
      <c r="EQ1594" s="48" t="str">
        <f t="shared" ca="1" si="172"/>
        <v>Y</v>
      </c>
      <c r="ER1594" s="49" t="str">
        <f t="shared" si="173"/>
        <v/>
      </c>
      <c r="ES1594" s="50"/>
      <c r="ET1594" s="51" t="str">
        <f t="shared" si="174"/>
        <v/>
      </c>
      <c r="EU1594" s="52" t="str">
        <f t="shared" si="175"/>
        <v/>
      </c>
      <c r="EV1594" s="46"/>
      <c r="EW1594" s="23" t="s">
        <v>3717</v>
      </c>
    </row>
    <row r="1595" spans="1:153" ht="14.25" customHeight="1">
      <c r="A1595" s="8">
        <v>1588</v>
      </c>
      <c r="B1595" s="9" t="s">
        <v>3316</v>
      </c>
      <c r="C1595" s="10" t="s">
        <v>142</v>
      </c>
      <c r="D1595" s="10" t="s">
        <v>143</v>
      </c>
      <c r="E1595" s="10" t="s">
        <v>206</v>
      </c>
      <c r="F1595" s="9" t="s">
        <v>641</v>
      </c>
      <c r="G1595" s="10" t="s">
        <v>562</v>
      </c>
      <c r="H1595" s="9" t="s">
        <v>563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675</v>
      </c>
      <c r="S1595" s="9" t="s">
        <v>676</v>
      </c>
      <c r="T1595" s="9" t="s">
        <v>306</v>
      </c>
      <c r="U1595" s="9" t="s">
        <v>337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3569</v>
      </c>
      <c r="AA1595" s="9" t="s">
        <v>836</v>
      </c>
      <c r="AB1595" s="12" t="s">
        <v>3570</v>
      </c>
      <c r="AC1595" s="10" t="s">
        <v>3571</v>
      </c>
      <c r="AD1595" s="9" t="s">
        <v>3572</v>
      </c>
      <c r="AE1595" s="13" t="s">
        <v>3573</v>
      </c>
      <c r="AF1595" s="14" t="s">
        <v>442</v>
      </c>
      <c r="AG1595" s="10" t="s">
        <v>3654</v>
      </c>
      <c r="AH1595" s="11" t="s">
        <v>684</v>
      </c>
      <c r="AI1595" s="11" t="s">
        <v>685</v>
      </c>
      <c r="AJ1595" s="10" t="s">
        <v>686</v>
      </c>
      <c r="AK1595" s="11" t="s">
        <v>685</v>
      </c>
      <c r="AL1595" s="11" t="s">
        <v>168</v>
      </c>
      <c r="AM1595" s="10" t="s">
        <v>169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1.6</v>
      </c>
      <c r="AU1595" s="10" t="s">
        <v>142</v>
      </c>
      <c r="AV1595" s="16">
        <v>3300</v>
      </c>
      <c r="AW1595" s="16">
        <v>3300</v>
      </c>
      <c r="AX1595" s="16">
        <v>0</v>
      </c>
      <c r="AY1595" s="16">
        <v>0</v>
      </c>
      <c r="AZ1595" s="16">
        <v>0</v>
      </c>
      <c r="BA1595" s="17">
        <v>45257</v>
      </c>
      <c r="BB1595" s="30" t="s">
        <v>175</v>
      </c>
      <c r="BC1595" s="18">
        <v>45117</v>
      </c>
      <c r="BD1595" s="17">
        <v>45473</v>
      </c>
      <c r="BE1595" s="17">
        <v>45535</v>
      </c>
      <c r="BF1595" s="17">
        <v>45245</v>
      </c>
      <c r="BG1595" s="10">
        <v>85901420</v>
      </c>
      <c r="BH1595" s="9" t="s">
        <v>414</v>
      </c>
      <c r="BI1595" s="19">
        <v>45170</v>
      </c>
      <c r="BJ1595" s="20">
        <v>45173</v>
      </c>
      <c r="BK1595" s="16">
        <v>24300</v>
      </c>
      <c r="BL1595" s="16">
        <v>38880</v>
      </c>
      <c r="BM1595" s="9" t="s">
        <v>177</v>
      </c>
      <c r="BN1595" s="9" t="s">
        <v>436</v>
      </c>
      <c r="BO1595" s="9" t="s">
        <v>635</v>
      </c>
      <c r="BP1595" s="17">
        <v>45245</v>
      </c>
      <c r="BQ1595" s="17" t="s">
        <v>156</v>
      </c>
      <c r="BR1595" s="17" t="s">
        <v>156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 t="s">
        <v>156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>
        <v>45097</v>
      </c>
      <c r="CD1595" s="10" t="s">
        <v>156</v>
      </c>
      <c r="CE1595" s="17" t="s">
        <v>156</v>
      </c>
      <c r="CF1595" s="17" t="s">
        <v>156</v>
      </c>
      <c r="CG1595" s="17" t="s">
        <v>156</v>
      </c>
      <c r="CH1595" s="17">
        <v>45100</v>
      </c>
      <c r="CI1595" s="16">
        <v>24300</v>
      </c>
      <c r="CJ1595" s="10" t="s">
        <v>3655</v>
      </c>
      <c r="CK1595" s="10" t="s">
        <v>230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45118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 t="s">
        <v>156</v>
      </c>
      <c r="CX1595" s="10" t="s">
        <v>193</v>
      </c>
      <c r="CY1595" s="17" t="s">
        <v>156</v>
      </c>
      <c r="CZ1595" s="17" t="s">
        <v>156</v>
      </c>
      <c r="DA1595" s="17">
        <v>45118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 t="s">
        <v>156</v>
      </c>
      <c r="DH1595" s="10" t="s">
        <v>156</v>
      </c>
      <c r="DI1595" s="17" t="s">
        <v>156</v>
      </c>
      <c r="DJ1595" s="17" t="s">
        <v>156</v>
      </c>
      <c r="DK1595" s="17">
        <v>45118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32</v>
      </c>
      <c r="DQ1595" s="16">
        <v>16</v>
      </c>
      <c r="DR1595" s="11">
        <v>16</v>
      </c>
      <c r="DS1595" s="16">
        <v>48</v>
      </c>
      <c r="DT1595" s="16">
        <v>0</v>
      </c>
      <c r="DU1595" s="11" t="s">
        <v>181</v>
      </c>
      <c r="DV1595" s="11" t="s">
        <v>182</v>
      </c>
      <c r="DW1595" s="27" t="s">
        <v>156</v>
      </c>
      <c r="DX1595" s="27" t="s">
        <v>156</v>
      </c>
      <c r="DY1595" s="20" t="s">
        <v>2816</v>
      </c>
      <c r="DZ1595" s="16">
        <v>7</v>
      </c>
      <c r="EA1595" s="16">
        <v>14</v>
      </c>
      <c r="EB1595" s="27" t="s">
        <v>185</v>
      </c>
      <c r="EC1595" s="27" t="s">
        <v>185</v>
      </c>
      <c r="ED1595" s="27" t="s">
        <v>182</v>
      </c>
      <c r="EE1595" s="29">
        <v>45089.677939814814</v>
      </c>
      <c r="EF1595" s="28" t="s">
        <v>1129</v>
      </c>
      <c r="EG1595" s="28" t="s">
        <v>1130</v>
      </c>
      <c r="EH1595" s="28" t="s">
        <v>190</v>
      </c>
      <c r="EI1595" s="29">
        <v>45105.433495370373</v>
      </c>
      <c r="EJ1595" s="28" t="s">
        <v>3656</v>
      </c>
      <c r="EK1595" s="28" t="s">
        <v>3657</v>
      </c>
      <c r="EL1595" s="28" t="s">
        <v>237</v>
      </c>
      <c r="EM1595" s="45" t="s">
        <v>3713</v>
      </c>
      <c r="EN1595" s="46" t="str">
        <f t="shared" si="169"/>
        <v>344N293A</v>
      </c>
      <c r="EO1595" s="47">
        <f t="shared" si="170"/>
        <v>45224</v>
      </c>
      <c r="EP1595" s="47" t="str">
        <f t="shared" si="171"/>
        <v/>
      </c>
      <c r="EQ1595" s="48" t="str">
        <f t="shared" ca="1" si="172"/>
        <v>Y</v>
      </c>
      <c r="ER1595" s="49" t="str">
        <f t="shared" si="173"/>
        <v/>
      </c>
      <c r="ES1595" s="50"/>
      <c r="ET1595" s="51" t="str">
        <f t="shared" si="174"/>
        <v/>
      </c>
      <c r="EU1595" s="52" t="str">
        <f t="shared" si="175"/>
        <v/>
      </c>
      <c r="EV1595" s="46"/>
      <c r="EW1595" s="23" t="s">
        <v>3714</v>
      </c>
    </row>
    <row r="1596" spans="1:153" ht="14.25" hidden="1" customHeight="1">
      <c r="A1596" s="8">
        <v>1589</v>
      </c>
      <c r="B1596" s="9" t="s">
        <v>3316</v>
      </c>
      <c r="C1596" s="10" t="s">
        <v>142</v>
      </c>
      <c r="D1596" s="10" t="s">
        <v>143</v>
      </c>
      <c r="E1596" s="10" t="s">
        <v>206</v>
      </c>
      <c r="F1596" s="9" t="s">
        <v>641</v>
      </c>
      <c r="G1596" s="10" t="s">
        <v>562</v>
      </c>
      <c r="H1596" s="9" t="s">
        <v>563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675</v>
      </c>
      <c r="S1596" s="9" t="s">
        <v>676</v>
      </c>
      <c r="T1596" s="9" t="s">
        <v>306</v>
      </c>
      <c r="U1596" s="9" t="s">
        <v>337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3569</v>
      </c>
      <c r="AA1596" s="9" t="s">
        <v>836</v>
      </c>
      <c r="AB1596" s="12" t="s">
        <v>3570</v>
      </c>
      <c r="AC1596" s="10" t="s">
        <v>3571</v>
      </c>
      <c r="AD1596" s="9" t="s">
        <v>3572</v>
      </c>
      <c r="AE1596" s="13" t="s">
        <v>3573</v>
      </c>
      <c r="AF1596" s="14" t="s">
        <v>442</v>
      </c>
      <c r="AG1596" s="10" t="s">
        <v>3654</v>
      </c>
      <c r="AH1596" s="11" t="s">
        <v>684</v>
      </c>
      <c r="AI1596" s="11" t="s">
        <v>685</v>
      </c>
      <c r="AJ1596" s="10" t="s">
        <v>686</v>
      </c>
      <c r="AK1596" s="11" t="s">
        <v>685</v>
      </c>
      <c r="AL1596" s="11" t="s">
        <v>168</v>
      </c>
      <c r="AM1596" s="10" t="s">
        <v>169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1.6</v>
      </c>
      <c r="AU1596" s="10" t="s">
        <v>142</v>
      </c>
      <c r="AV1596" s="16">
        <v>3300</v>
      </c>
      <c r="AW1596" s="16">
        <v>3300</v>
      </c>
      <c r="AX1596" s="16">
        <v>0</v>
      </c>
      <c r="AY1596" s="16">
        <v>0</v>
      </c>
      <c r="AZ1596" s="16">
        <v>0</v>
      </c>
      <c r="BA1596" s="17">
        <v>45257</v>
      </c>
      <c r="BB1596" s="30" t="s">
        <v>175</v>
      </c>
      <c r="BC1596" s="18" t="s">
        <v>156</v>
      </c>
      <c r="BD1596" s="17">
        <v>45473</v>
      </c>
      <c r="BE1596" s="17">
        <v>45535</v>
      </c>
      <c r="BF1596" s="17">
        <v>45245</v>
      </c>
      <c r="BG1596" s="10">
        <v>86119863</v>
      </c>
      <c r="BH1596" s="9" t="s">
        <v>319</v>
      </c>
      <c r="BI1596" s="19">
        <v>45231</v>
      </c>
      <c r="BJ1596" s="20">
        <v>45236</v>
      </c>
      <c r="BK1596" s="16">
        <v>0</v>
      </c>
      <c r="BL1596" s="16">
        <v>0</v>
      </c>
      <c r="BM1596" s="9" t="s">
        <v>177</v>
      </c>
      <c r="BN1596" s="9" t="s">
        <v>178</v>
      </c>
      <c r="BO1596" s="9" t="s">
        <v>156</v>
      </c>
      <c r="BP1596" s="17">
        <v>45281</v>
      </c>
      <c r="BQ1596" s="17" t="s">
        <v>156</v>
      </c>
      <c r="BR1596" s="17">
        <v>45281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45104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>
        <v>45118</v>
      </c>
      <c r="CD1596" s="10" t="s">
        <v>2779</v>
      </c>
      <c r="CE1596" s="17">
        <v>45118</v>
      </c>
      <c r="CF1596" s="17" t="s">
        <v>156</v>
      </c>
      <c r="CG1596" s="17">
        <v>45104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>
        <v>45153</v>
      </c>
      <c r="CN1596" s="10" t="s">
        <v>156</v>
      </c>
      <c r="CO1596" s="17">
        <v>45153</v>
      </c>
      <c r="CP1596" s="17" t="s">
        <v>156</v>
      </c>
      <c r="CQ1596" s="17">
        <v>45104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>
        <v>45153</v>
      </c>
      <c r="CX1596" s="10" t="s">
        <v>193</v>
      </c>
      <c r="CY1596" s="17">
        <v>45153</v>
      </c>
      <c r="CZ1596" s="17" t="s">
        <v>156</v>
      </c>
      <c r="DA1596" s="17">
        <v>45104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>
        <v>45216</v>
      </c>
      <c r="DH1596" s="10" t="s">
        <v>156</v>
      </c>
      <c r="DI1596" s="17">
        <v>45216</v>
      </c>
      <c r="DJ1596" s="17" t="s">
        <v>156</v>
      </c>
      <c r="DK1596" s="17">
        <v>45104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32</v>
      </c>
      <c r="DQ1596" s="16">
        <v>16</v>
      </c>
      <c r="DR1596" s="11">
        <v>16</v>
      </c>
      <c r="DS1596" s="16">
        <v>48</v>
      </c>
      <c r="DT1596" s="16">
        <v>10000</v>
      </c>
      <c r="DU1596" s="11" t="s">
        <v>181</v>
      </c>
      <c r="DV1596" s="11" t="s">
        <v>182</v>
      </c>
      <c r="DW1596" s="27" t="s">
        <v>156</v>
      </c>
      <c r="DX1596" s="27" t="s">
        <v>156</v>
      </c>
      <c r="DY1596" s="20" t="s">
        <v>3256</v>
      </c>
      <c r="DZ1596" s="16">
        <v>7</v>
      </c>
      <c r="EA1596" s="16">
        <v>14</v>
      </c>
      <c r="EB1596" s="27" t="s">
        <v>185</v>
      </c>
      <c r="EC1596" s="27" t="s">
        <v>185</v>
      </c>
      <c r="ED1596" s="27" t="s">
        <v>182</v>
      </c>
      <c r="EE1596" s="29">
        <v>45105.008946759262</v>
      </c>
      <c r="EF1596" s="28" t="s">
        <v>186</v>
      </c>
      <c r="EG1596" s="28" t="s">
        <v>156</v>
      </c>
      <c r="EH1596" s="28" t="s">
        <v>187</v>
      </c>
      <c r="EI1596" s="29">
        <v>45116.373738425929</v>
      </c>
      <c r="EJ1596" s="28" t="s">
        <v>188</v>
      </c>
      <c r="EK1596" s="28" t="s">
        <v>189</v>
      </c>
      <c r="EL1596" s="28" t="s">
        <v>210</v>
      </c>
      <c r="EM1596" s="45"/>
      <c r="EN1596" s="46" t="str">
        <f t="shared" si="169"/>
        <v>344N293A</v>
      </c>
      <c r="EO1596" s="47">
        <f t="shared" si="170"/>
        <v>45260</v>
      </c>
      <c r="EP1596" s="47">
        <f t="shared" si="171"/>
        <v>45153</v>
      </c>
      <c r="EQ1596" s="48" t="str">
        <f t="shared" ca="1" si="172"/>
        <v>Y</v>
      </c>
      <c r="ER1596" s="49">
        <f t="shared" si="173"/>
        <v>107</v>
      </c>
      <c r="ES1596" s="50"/>
      <c r="ET1596" s="51">
        <f t="shared" si="174"/>
        <v>107</v>
      </c>
      <c r="EU1596" s="52">
        <f t="shared" si="175"/>
        <v>0</v>
      </c>
      <c r="EV1596" s="46"/>
    </row>
    <row r="1597" spans="1:153" ht="14.25" customHeight="1">
      <c r="A1597" s="8">
        <v>1590</v>
      </c>
      <c r="B1597" s="9" t="s">
        <v>3316</v>
      </c>
      <c r="C1597" s="10" t="s">
        <v>142</v>
      </c>
      <c r="D1597" s="10" t="s">
        <v>143</v>
      </c>
      <c r="E1597" s="10" t="s">
        <v>206</v>
      </c>
      <c r="F1597" s="9" t="s">
        <v>641</v>
      </c>
      <c r="G1597" s="10" t="s">
        <v>572</v>
      </c>
      <c r="H1597" s="9" t="s">
        <v>573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675</v>
      </c>
      <c r="S1597" s="9" t="s">
        <v>676</v>
      </c>
      <c r="T1597" s="9" t="s">
        <v>306</v>
      </c>
      <c r="U1597" s="9" t="s">
        <v>337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3569</v>
      </c>
      <c r="AA1597" s="9" t="s">
        <v>836</v>
      </c>
      <c r="AB1597" s="12" t="s">
        <v>3570</v>
      </c>
      <c r="AC1597" s="10" t="s">
        <v>3571</v>
      </c>
      <c r="AD1597" s="9" t="s">
        <v>3572</v>
      </c>
      <c r="AE1597" s="13" t="s">
        <v>3573</v>
      </c>
      <c r="AF1597" s="14" t="s">
        <v>391</v>
      </c>
      <c r="AG1597" s="10" t="s">
        <v>3658</v>
      </c>
      <c r="AH1597" s="11" t="s">
        <v>684</v>
      </c>
      <c r="AI1597" s="11" t="s">
        <v>685</v>
      </c>
      <c r="AJ1597" s="10" t="s">
        <v>686</v>
      </c>
      <c r="AK1597" s="11" t="s">
        <v>685</v>
      </c>
      <c r="AL1597" s="11" t="s">
        <v>168</v>
      </c>
      <c r="AM1597" s="10" t="s">
        <v>169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1.6</v>
      </c>
      <c r="AU1597" s="10" t="s">
        <v>142</v>
      </c>
      <c r="AV1597" s="16">
        <v>660</v>
      </c>
      <c r="AW1597" s="16">
        <v>660</v>
      </c>
      <c r="AX1597" s="16">
        <v>0</v>
      </c>
      <c r="AY1597" s="16">
        <v>0</v>
      </c>
      <c r="AZ1597" s="16">
        <v>0</v>
      </c>
      <c r="BA1597" s="17">
        <v>45275</v>
      </c>
      <c r="BB1597" s="30" t="s">
        <v>175</v>
      </c>
      <c r="BC1597" s="18">
        <v>45105</v>
      </c>
      <c r="BD1597" s="17">
        <v>45473</v>
      </c>
      <c r="BE1597" s="17">
        <v>45535</v>
      </c>
      <c r="BF1597" s="17">
        <v>45245</v>
      </c>
      <c r="BG1597" s="10">
        <v>85901419</v>
      </c>
      <c r="BH1597" s="9" t="s">
        <v>414</v>
      </c>
      <c r="BI1597" s="19">
        <v>45170</v>
      </c>
      <c r="BJ1597" s="20">
        <v>45173</v>
      </c>
      <c r="BK1597" s="16">
        <v>2400</v>
      </c>
      <c r="BL1597" s="16">
        <v>3840</v>
      </c>
      <c r="BM1597" s="9" t="s">
        <v>177</v>
      </c>
      <c r="BN1597" s="9" t="s">
        <v>436</v>
      </c>
      <c r="BO1597" s="9" t="s">
        <v>635</v>
      </c>
      <c r="BP1597" s="17">
        <v>45245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>
        <v>45097</v>
      </c>
      <c r="CD1597" s="10" t="s">
        <v>156</v>
      </c>
      <c r="CE1597" s="17" t="s">
        <v>156</v>
      </c>
      <c r="CF1597" s="17" t="s">
        <v>156</v>
      </c>
      <c r="CG1597" s="17" t="s">
        <v>156</v>
      </c>
      <c r="CH1597" s="17">
        <v>45103</v>
      </c>
      <c r="CI1597" s="16">
        <v>2400</v>
      </c>
      <c r="CJ1597" s="10" t="s">
        <v>3659</v>
      </c>
      <c r="CK1597" s="10" t="s">
        <v>230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>
        <v>45118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 t="s">
        <v>156</v>
      </c>
      <c r="CX1597" s="10" t="s">
        <v>193</v>
      </c>
      <c r="CY1597" s="17" t="s">
        <v>156</v>
      </c>
      <c r="CZ1597" s="17" t="s">
        <v>156</v>
      </c>
      <c r="DA1597" s="17">
        <v>45118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 t="s">
        <v>156</v>
      </c>
      <c r="DH1597" s="10" t="s">
        <v>156</v>
      </c>
      <c r="DI1597" s="17" t="s">
        <v>156</v>
      </c>
      <c r="DJ1597" s="17" t="s">
        <v>156</v>
      </c>
      <c r="DK1597" s="17">
        <v>45118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32</v>
      </c>
      <c r="DQ1597" s="16">
        <v>12</v>
      </c>
      <c r="DR1597" s="11">
        <v>12</v>
      </c>
      <c r="DS1597" s="16">
        <v>12</v>
      </c>
      <c r="DT1597" s="16">
        <v>0</v>
      </c>
      <c r="DU1597" s="11" t="s">
        <v>181</v>
      </c>
      <c r="DV1597" s="11" t="s">
        <v>182</v>
      </c>
      <c r="DW1597" s="27" t="s">
        <v>156</v>
      </c>
      <c r="DX1597" s="27" t="s">
        <v>156</v>
      </c>
      <c r="DY1597" s="20" t="s">
        <v>2845</v>
      </c>
      <c r="DZ1597" s="16">
        <v>7</v>
      </c>
      <c r="EA1597" s="16">
        <v>0</v>
      </c>
      <c r="EB1597" s="27" t="s">
        <v>185</v>
      </c>
      <c r="EC1597" s="27" t="s">
        <v>185</v>
      </c>
      <c r="ED1597" s="27" t="s">
        <v>182</v>
      </c>
      <c r="EE1597" s="29">
        <v>45089.677939814814</v>
      </c>
      <c r="EF1597" s="28" t="s">
        <v>1129</v>
      </c>
      <c r="EG1597" s="28" t="s">
        <v>1130</v>
      </c>
      <c r="EH1597" s="28" t="s">
        <v>190</v>
      </c>
      <c r="EI1597" s="29">
        <v>45103.816863425927</v>
      </c>
      <c r="EJ1597" s="28" t="s">
        <v>197</v>
      </c>
      <c r="EK1597" s="28" t="s">
        <v>156</v>
      </c>
      <c r="EL1597" s="28" t="s">
        <v>198</v>
      </c>
      <c r="EM1597" s="45" t="s">
        <v>3713</v>
      </c>
      <c r="EN1597" s="46" t="str">
        <f t="shared" si="169"/>
        <v>344N293A</v>
      </c>
      <c r="EO1597" s="47">
        <f t="shared" si="170"/>
        <v>45238</v>
      </c>
      <c r="EP1597" s="47" t="str">
        <f t="shared" si="171"/>
        <v/>
      </c>
      <c r="EQ1597" s="48" t="str">
        <f t="shared" ca="1" si="172"/>
        <v>Y</v>
      </c>
      <c r="ER1597" s="49" t="str">
        <f t="shared" si="173"/>
        <v/>
      </c>
      <c r="ES1597" s="50"/>
      <c r="ET1597" s="51" t="str">
        <f t="shared" si="174"/>
        <v/>
      </c>
      <c r="EU1597" s="52" t="str">
        <f t="shared" si="175"/>
        <v/>
      </c>
      <c r="EV1597" s="46"/>
      <c r="EW1597" s="23" t="s">
        <v>3714</v>
      </c>
    </row>
    <row r="1598" spans="1:153" ht="14.25" customHeight="1">
      <c r="A1598" s="8">
        <v>1591</v>
      </c>
      <c r="B1598" s="9" t="s">
        <v>3316</v>
      </c>
      <c r="C1598" s="10" t="s">
        <v>142</v>
      </c>
      <c r="D1598" s="10" t="s">
        <v>143</v>
      </c>
      <c r="E1598" s="10" t="s">
        <v>206</v>
      </c>
      <c r="F1598" s="9" t="s">
        <v>641</v>
      </c>
      <c r="G1598" s="10" t="s">
        <v>572</v>
      </c>
      <c r="H1598" s="9" t="s">
        <v>573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1819</v>
      </c>
      <c r="S1598" s="9" t="s">
        <v>1820</v>
      </c>
      <c r="T1598" s="9" t="s">
        <v>1821</v>
      </c>
      <c r="U1598" s="9" t="s">
        <v>337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3660</v>
      </c>
      <c r="AA1598" s="9" t="s">
        <v>3661</v>
      </c>
      <c r="AB1598" s="12" t="s">
        <v>3662</v>
      </c>
      <c r="AC1598" s="10" t="s">
        <v>3663</v>
      </c>
      <c r="AD1598" s="9" t="s">
        <v>3664</v>
      </c>
      <c r="AE1598" s="13" t="s">
        <v>3665</v>
      </c>
      <c r="AF1598" s="14" t="s">
        <v>580</v>
      </c>
      <c r="AG1598" s="10" t="s">
        <v>3666</v>
      </c>
      <c r="AH1598" s="11" t="s">
        <v>156</v>
      </c>
      <c r="AI1598" s="11" t="s">
        <v>156</v>
      </c>
      <c r="AJ1598" s="10" t="s">
        <v>156</v>
      </c>
      <c r="AK1598" s="11" t="s">
        <v>156</v>
      </c>
      <c r="AL1598" s="11" t="s">
        <v>156</v>
      </c>
      <c r="AM1598" s="10" t="s">
        <v>156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2.8</v>
      </c>
      <c r="AU1598" s="10" t="s">
        <v>142</v>
      </c>
      <c r="AV1598" s="16">
        <v>6200</v>
      </c>
      <c r="AW1598" s="16">
        <v>6200</v>
      </c>
      <c r="AX1598" s="16">
        <v>0</v>
      </c>
      <c r="AY1598" s="16">
        <v>0</v>
      </c>
      <c r="AZ1598" s="16">
        <v>0</v>
      </c>
      <c r="BA1598" s="17">
        <v>45306</v>
      </c>
      <c r="BB1598" s="30" t="s">
        <v>175</v>
      </c>
      <c r="BC1598" s="18">
        <v>45119</v>
      </c>
      <c r="BD1598" s="17">
        <v>45504</v>
      </c>
      <c r="BE1598" s="17">
        <v>45565</v>
      </c>
      <c r="BF1598" s="17">
        <v>45275</v>
      </c>
      <c r="BG1598" s="10">
        <v>86255222</v>
      </c>
      <c r="BH1598" s="9" t="s">
        <v>414</v>
      </c>
      <c r="BI1598" s="19">
        <v>45231</v>
      </c>
      <c r="BJ1598" s="20">
        <v>45236</v>
      </c>
      <c r="BK1598" s="16">
        <v>240</v>
      </c>
      <c r="BL1598" s="16">
        <v>672</v>
      </c>
      <c r="BM1598" s="9" t="s">
        <v>177</v>
      </c>
      <c r="BN1598" s="9" t="s">
        <v>436</v>
      </c>
      <c r="BO1598" s="9" t="s">
        <v>635</v>
      </c>
      <c r="BP1598" s="17">
        <v>45275</v>
      </c>
      <c r="BQ1598" s="17" t="s">
        <v>156</v>
      </c>
      <c r="BR1598" s="17">
        <v>45275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>
        <v>45118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 t="s">
        <v>156</v>
      </c>
      <c r="CD1598" s="10" t="s">
        <v>156</v>
      </c>
      <c r="CE1598" s="17" t="s">
        <v>156</v>
      </c>
      <c r="CF1598" s="17" t="s">
        <v>156</v>
      </c>
      <c r="CG1598" s="17">
        <v>45118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>
        <v>45118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193</v>
      </c>
      <c r="CY1598" s="17" t="s">
        <v>156</v>
      </c>
      <c r="CZ1598" s="17" t="s">
        <v>156</v>
      </c>
      <c r="DA1598" s="17">
        <v>45118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>
        <v>45118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24</v>
      </c>
      <c r="DQ1598" s="16">
        <v>16</v>
      </c>
      <c r="DR1598" s="11">
        <v>16</v>
      </c>
      <c r="DS1598" s="16">
        <v>18</v>
      </c>
      <c r="DT1598" s="16">
        <v>0</v>
      </c>
      <c r="DU1598" s="11" t="s">
        <v>182</v>
      </c>
      <c r="DV1598" s="11" t="s">
        <v>182</v>
      </c>
      <c r="DW1598" s="27" t="s">
        <v>156</v>
      </c>
      <c r="DX1598" s="27" t="s">
        <v>156</v>
      </c>
      <c r="DY1598" s="20" t="s">
        <v>3257</v>
      </c>
      <c r="DZ1598" s="16">
        <v>7</v>
      </c>
      <c r="EA1598" s="16">
        <v>0</v>
      </c>
      <c r="EB1598" s="27" t="s">
        <v>185</v>
      </c>
      <c r="EC1598" s="27" t="s">
        <v>156</v>
      </c>
      <c r="ED1598" s="27" t="s">
        <v>182</v>
      </c>
      <c r="EE1598" s="29">
        <v>45118.979687500003</v>
      </c>
      <c r="EF1598" s="28" t="s">
        <v>186</v>
      </c>
      <c r="EG1598" s="28" t="s">
        <v>156</v>
      </c>
      <c r="EH1598" s="28" t="s">
        <v>187</v>
      </c>
      <c r="EI1598" s="29">
        <v>45118.979687500003</v>
      </c>
      <c r="EJ1598" s="28" t="s">
        <v>186</v>
      </c>
      <c r="EK1598" s="28" t="s">
        <v>156</v>
      </c>
      <c r="EL1598" s="28" t="s">
        <v>187</v>
      </c>
      <c r="EM1598" s="45" t="s">
        <v>3713</v>
      </c>
      <c r="EN1598" s="46" t="str">
        <f t="shared" si="169"/>
        <v>344N189A</v>
      </c>
      <c r="EO1598" s="47">
        <f t="shared" si="170"/>
        <v>45268</v>
      </c>
      <c r="EP1598" s="47" t="str">
        <f t="shared" si="171"/>
        <v/>
      </c>
      <c r="EQ1598" s="48" t="str">
        <f t="shared" ca="1" si="172"/>
        <v>Y</v>
      </c>
      <c r="ER1598" s="49" t="str">
        <f t="shared" si="173"/>
        <v/>
      </c>
      <c r="ES1598" s="50"/>
      <c r="ET1598" s="51" t="str">
        <f t="shared" si="174"/>
        <v/>
      </c>
      <c r="EU1598" s="52" t="str">
        <f t="shared" si="175"/>
        <v/>
      </c>
      <c r="EV1598" s="46"/>
      <c r="EW1598" s="23" t="s">
        <v>3714</v>
      </c>
    </row>
    <row r="1599" spans="1:153" ht="14.25" customHeight="1">
      <c r="A1599" s="8">
        <v>1592</v>
      </c>
      <c r="B1599" s="9" t="s">
        <v>3316</v>
      </c>
      <c r="C1599" s="10" t="s">
        <v>142</v>
      </c>
      <c r="D1599" s="10" t="s">
        <v>143</v>
      </c>
      <c r="E1599" s="10" t="s">
        <v>206</v>
      </c>
      <c r="F1599" s="9" t="s">
        <v>641</v>
      </c>
      <c r="G1599" s="10" t="s">
        <v>572</v>
      </c>
      <c r="H1599" s="9" t="s">
        <v>573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1819</v>
      </c>
      <c r="S1599" s="9" t="s">
        <v>1820</v>
      </c>
      <c r="T1599" s="9" t="s">
        <v>1821</v>
      </c>
      <c r="U1599" s="9" t="s">
        <v>337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3660</v>
      </c>
      <c r="AA1599" s="9" t="s">
        <v>3661</v>
      </c>
      <c r="AB1599" s="12" t="s">
        <v>3662</v>
      </c>
      <c r="AC1599" s="10" t="s">
        <v>3663</v>
      </c>
      <c r="AD1599" s="9" t="s">
        <v>3664</v>
      </c>
      <c r="AE1599" s="13" t="s">
        <v>3665</v>
      </c>
      <c r="AF1599" s="14" t="s">
        <v>580</v>
      </c>
      <c r="AG1599" s="10" t="s">
        <v>3666</v>
      </c>
      <c r="AH1599" s="11" t="s">
        <v>156</v>
      </c>
      <c r="AI1599" s="11" t="s">
        <v>156</v>
      </c>
      <c r="AJ1599" s="10" t="s">
        <v>156</v>
      </c>
      <c r="AK1599" s="11" t="s">
        <v>156</v>
      </c>
      <c r="AL1599" s="11" t="s">
        <v>156</v>
      </c>
      <c r="AM1599" s="10" t="s">
        <v>156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2.8</v>
      </c>
      <c r="AU1599" s="10" t="s">
        <v>142</v>
      </c>
      <c r="AV1599" s="16">
        <v>6200</v>
      </c>
      <c r="AW1599" s="16">
        <v>6200</v>
      </c>
      <c r="AX1599" s="16">
        <v>0</v>
      </c>
      <c r="AY1599" s="16">
        <v>0</v>
      </c>
      <c r="AZ1599" s="16">
        <v>0</v>
      </c>
      <c r="BA1599" s="17">
        <v>45306</v>
      </c>
      <c r="BB1599" s="30" t="s">
        <v>175</v>
      </c>
      <c r="BC1599" s="18">
        <v>45119</v>
      </c>
      <c r="BD1599" s="17">
        <v>45504</v>
      </c>
      <c r="BE1599" s="17">
        <v>45565</v>
      </c>
      <c r="BF1599" s="17">
        <v>45275</v>
      </c>
      <c r="BG1599" s="10">
        <v>86135813</v>
      </c>
      <c r="BH1599" s="9" t="s">
        <v>319</v>
      </c>
      <c r="BI1599" s="19">
        <v>45261</v>
      </c>
      <c r="BJ1599" s="20">
        <v>45264</v>
      </c>
      <c r="BK1599" s="16">
        <v>3500</v>
      </c>
      <c r="BL1599" s="16">
        <v>9800</v>
      </c>
      <c r="BM1599" s="9" t="s">
        <v>177</v>
      </c>
      <c r="BN1599" s="9" t="s">
        <v>436</v>
      </c>
      <c r="BO1599" s="9" t="s">
        <v>156</v>
      </c>
      <c r="BP1599" s="17">
        <v>45275</v>
      </c>
      <c r="BQ1599" s="17" t="s">
        <v>156</v>
      </c>
      <c r="BR1599" s="17">
        <v>45285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>
        <v>45104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 t="s">
        <v>156</v>
      </c>
      <c r="CD1599" s="10" t="s">
        <v>156</v>
      </c>
      <c r="CE1599" s="17" t="s">
        <v>156</v>
      </c>
      <c r="CF1599" s="17" t="s">
        <v>156</v>
      </c>
      <c r="CG1599" s="17">
        <v>45104</v>
      </c>
      <c r="CH1599" s="17" t="s">
        <v>156</v>
      </c>
      <c r="CI1599" s="16">
        <v>0</v>
      </c>
      <c r="CJ1599" s="10" t="s">
        <v>156</v>
      </c>
      <c r="CK1599" s="10" t="s">
        <v>156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>
        <v>45104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 t="s">
        <v>156</v>
      </c>
      <c r="CX1599" s="10" t="s">
        <v>193</v>
      </c>
      <c r="CY1599" s="17" t="s">
        <v>156</v>
      </c>
      <c r="CZ1599" s="17" t="s">
        <v>156</v>
      </c>
      <c r="DA1599" s="17">
        <v>45104</v>
      </c>
      <c r="DB1599" s="17" t="s">
        <v>156</v>
      </c>
      <c r="DC1599" s="16">
        <v>0</v>
      </c>
      <c r="DD1599" s="10" t="s">
        <v>156</v>
      </c>
      <c r="DE1599" s="10" t="s">
        <v>156</v>
      </c>
      <c r="DF1599" s="18" t="s">
        <v>156</v>
      </c>
      <c r="DG1599" s="17" t="s">
        <v>156</v>
      </c>
      <c r="DH1599" s="10" t="s">
        <v>156</v>
      </c>
      <c r="DI1599" s="17" t="s">
        <v>156</v>
      </c>
      <c r="DJ1599" s="17" t="s">
        <v>156</v>
      </c>
      <c r="DK1599" s="17">
        <v>45104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24</v>
      </c>
      <c r="DQ1599" s="16">
        <v>16</v>
      </c>
      <c r="DR1599" s="11">
        <v>16</v>
      </c>
      <c r="DS1599" s="16">
        <v>18</v>
      </c>
      <c r="DT1599" s="16">
        <v>0</v>
      </c>
      <c r="DU1599" s="11" t="s">
        <v>181</v>
      </c>
      <c r="DV1599" s="11" t="s">
        <v>182</v>
      </c>
      <c r="DW1599" s="27" t="s">
        <v>156</v>
      </c>
      <c r="DX1599" s="27" t="s">
        <v>156</v>
      </c>
      <c r="DY1599" s="20" t="s">
        <v>156</v>
      </c>
      <c r="DZ1599" s="16">
        <v>7</v>
      </c>
      <c r="EA1599" s="16">
        <v>0</v>
      </c>
      <c r="EB1599" s="27" t="s">
        <v>185</v>
      </c>
      <c r="EC1599" s="27" t="s">
        <v>156</v>
      </c>
      <c r="ED1599" s="27" t="s">
        <v>182</v>
      </c>
      <c r="EE1599" s="29">
        <v>45105.008981481478</v>
      </c>
      <c r="EF1599" s="28" t="s">
        <v>186</v>
      </c>
      <c r="EG1599" s="28" t="s">
        <v>156</v>
      </c>
      <c r="EH1599" s="28" t="s">
        <v>187</v>
      </c>
      <c r="EI1599" s="29">
        <v>45116.828101851854</v>
      </c>
      <c r="EJ1599" s="28" t="s">
        <v>188</v>
      </c>
      <c r="EK1599" s="28" t="s">
        <v>189</v>
      </c>
      <c r="EL1599" s="28" t="s">
        <v>190</v>
      </c>
      <c r="EM1599" s="45" t="s">
        <v>3713</v>
      </c>
      <c r="EN1599" s="46" t="str">
        <f t="shared" si="169"/>
        <v>344N189A</v>
      </c>
      <c r="EO1599" s="47">
        <f t="shared" si="170"/>
        <v>45268</v>
      </c>
      <c r="EP1599" s="47" t="str">
        <f t="shared" si="171"/>
        <v/>
      </c>
      <c r="EQ1599" s="48" t="str">
        <f t="shared" ca="1" si="172"/>
        <v>Y</v>
      </c>
      <c r="ER1599" s="49" t="str">
        <f t="shared" si="173"/>
        <v/>
      </c>
      <c r="ES1599" s="50"/>
      <c r="ET1599" s="51" t="str">
        <f t="shared" si="174"/>
        <v/>
      </c>
      <c r="EU1599" s="52" t="str">
        <f t="shared" si="175"/>
        <v/>
      </c>
      <c r="EV1599" s="46"/>
      <c r="EW1599" s="23" t="s">
        <v>3714</v>
      </c>
    </row>
    <row r="1600" spans="1:153" ht="14.25" customHeight="1">
      <c r="A1600" s="8">
        <v>1593</v>
      </c>
      <c r="B1600" s="9" t="s">
        <v>3316</v>
      </c>
      <c r="C1600" s="10" t="s">
        <v>142</v>
      </c>
      <c r="D1600" s="10" t="s">
        <v>143</v>
      </c>
      <c r="E1600" s="10" t="s">
        <v>206</v>
      </c>
      <c r="F1600" s="9" t="s">
        <v>641</v>
      </c>
      <c r="G1600" s="10" t="s">
        <v>572</v>
      </c>
      <c r="H1600" s="9" t="s">
        <v>573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1819</v>
      </c>
      <c r="S1600" s="9" t="s">
        <v>1820</v>
      </c>
      <c r="T1600" s="9" t="s">
        <v>1821</v>
      </c>
      <c r="U1600" s="9" t="s">
        <v>337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3660</v>
      </c>
      <c r="AA1600" s="9" t="s">
        <v>3661</v>
      </c>
      <c r="AB1600" s="12" t="s">
        <v>3662</v>
      </c>
      <c r="AC1600" s="10" t="s">
        <v>3663</v>
      </c>
      <c r="AD1600" s="9" t="s">
        <v>3664</v>
      </c>
      <c r="AE1600" s="13" t="s">
        <v>3665</v>
      </c>
      <c r="AF1600" s="14" t="s">
        <v>580</v>
      </c>
      <c r="AG1600" s="10" t="s">
        <v>3666</v>
      </c>
      <c r="AH1600" s="11" t="s">
        <v>156</v>
      </c>
      <c r="AI1600" s="11" t="s">
        <v>156</v>
      </c>
      <c r="AJ1600" s="10" t="s">
        <v>156</v>
      </c>
      <c r="AK1600" s="11" t="s">
        <v>156</v>
      </c>
      <c r="AL1600" s="11" t="s">
        <v>156</v>
      </c>
      <c r="AM1600" s="10" t="s">
        <v>156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2.8</v>
      </c>
      <c r="AU1600" s="10" t="s">
        <v>142</v>
      </c>
      <c r="AV1600" s="16">
        <v>6200</v>
      </c>
      <c r="AW1600" s="16">
        <v>6200</v>
      </c>
      <c r="AX1600" s="16">
        <v>0</v>
      </c>
      <c r="AY1600" s="16">
        <v>0</v>
      </c>
      <c r="AZ1600" s="16">
        <v>0</v>
      </c>
      <c r="BA1600" s="17">
        <v>45306</v>
      </c>
      <c r="BB1600" s="30" t="s">
        <v>175</v>
      </c>
      <c r="BC1600" s="18">
        <v>45119</v>
      </c>
      <c r="BD1600" s="17">
        <v>45504</v>
      </c>
      <c r="BE1600" s="17">
        <v>45565</v>
      </c>
      <c r="BF1600" s="17">
        <v>45275</v>
      </c>
      <c r="BG1600" s="10">
        <v>86232631</v>
      </c>
      <c r="BH1600" s="9" t="s">
        <v>321</v>
      </c>
      <c r="BI1600" s="19">
        <v>45323</v>
      </c>
      <c r="BJ1600" s="20">
        <v>45327</v>
      </c>
      <c r="BK1600" s="16">
        <v>400</v>
      </c>
      <c r="BL1600" s="16">
        <v>1120</v>
      </c>
      <c r="BM1600" s="9" t="s">
        <v>177</v>
      </c>
      <c r="BN1600" s="9" t="s">
        <v>383</v>
      </c>
      <c r="BO1600" s="9" t="s">
        <v>156</v>
      </c>
      <c r="BP1600" s="17">
        <v>45341</v>
      </c>
      <c r="BQ1600" s="17" t="s">
        <v>156</v>
      </c>
      <c r="BR1600" s="17">
        <v>45341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45115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 t="s">
        <v>156</v>
      </c>
      <c r="CD1600" s="10" t="s">
        <v>156</v>
      </c>
      <c r="CE1600" s="17" t="s">
        <v>156</v>
      </c>
      <c r="CF1600" s="17" t="s">
        <v>156</v>
      </c>
      <c r="CG1600" s="17">
        <v>45115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45115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 t="s">
        <v>156</v>
      </c>
      <c r="CX1600" s="10" t="s">
        <v>193</v>
      </c>
      <c r="CY1600" s="17" t="s">
        <v>156</v>
      </c>
      <c r="CZ1600" s="17" t="s">
        <v>156</v>
      </c>
      <c r="DA1600" s="17">
        <v>45115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 t="s">
        <v>156</v>
      </c>
      <c r="DH1600" s="10" t="s">
        <v>156</v>
      </c>
      <c r="DI1600" s="17" t="s">
        <v>156</v>
      </c>
      <c r="DJ1600" s="17" t="s">
        <v>156</v>
      </c>
      <c r="DK1600" s="17">
        <v>45115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24</v>
      </c>
      <c r="DQ1600" s="16">
        <v>16</v>
      </c>
      <c r="DR1600" s="11">
        <v>16</v>
      </c>
      <c r="DS1600" s="16">
        <v>18</v>
      </c>
      <c r="DT1600" s="16">
        <v>0</v>
      </c>
      <c r="DU1600" s="11" t="s">
        <v>181</v>
      </c>
      <c r="DV1600" s="11" t="s">
        <v>182</v>
      </c>
      <c r="DW1600" s="27" t="s">
        <v>156</v>
      </c>
      <c r="DX1600" s="27" t="s">
        <v>156</v>
      </c>
      <c r="DY1600" s="20" t="s">
        <v>3506</v>
      </c>
      <c r="DZ1600" s="16">
        <v>7</v>
      </c>
      <c r="EA1600" s="16">
        <v>0</v>
      </c>
      <c r="EB1600" s="27" t="s">
        <v>185</v>
      </c>
      <c r="EC1600" s="27" t="s">
        <v>156</v>
      </c>
      <c r="ED1600" s="27" t="s">
        <v>182</v>
      </c>
      <c r="EE1600" s="29">
        <v>45116.744317129633</v>
      </c>
      <c r="EF1600" s="28" t="s">
        <v>186</v>
      </c>
      <c r="EG1600" s="28" t="s">
        <v>156</v>
      </c>
      <c r="EH1600" s="28" t="s">
        <v>187</v>
      </c>
      <c r="EI1600" s="29">
        <v>45118.567106481481</v>
      </c>
      <c r="EJ1600" s="28" t="s">
        <v>186</v>
      </c>
      <c r="EK1600" s="28" t="s">
        <v>156</v>
      </c>
      <c r="EL1600" s="28" t="s">
        <v>3381</v>
      </c>
      <c r="EM1600" s="45" t="s">
        <v>3713</v>
      </c>
      <c r="EN1600" s="46" t="str">
        <f t="shared" si="169"/>
        <v>344N189A</v>
      </c>
      <c r="EO1600" s="47">
        <f t="shared" si="170"/>
        <v>45334</v>
      </c>
      <c r="EP1600" s="47" t="str">
        <f t="shared" si="171"/>
        <v/>
      </c>
      <c r="EQ1600" s="48" t="str">
        <f t="shared" ca="1" si="172"/>
        <v>Y</v>
      </c>
      <c r="ER1600" s="49" t="str">
        <f t="shared" si="173"/>
        <v/>
      </c>
      <c r="ES1600" s="50"/>
      <c r="ET1600" s="51" t="str">
        <f t="shared" si="174"/>
        <v/>
      </c>
      <c r="EU1600" s="52" t="str">
        <f t="shared" si="175"/>
        <v/>
      </c>
      <c r="EV1600" s="46"/>
      <c r="EW1600" s="23" t="s">
        <v>3714</v>
      </c>
    </row>
    <row r="1601" spans="1:153" ht="14.25" customHeight="1">
      <c r="A1601" s="8">
        <v>1594</v>
      </c>
      <c r="B1601" s="9" t="s">
        <v>3316</v>
      </c>
      <c r="C1601" s="10" t="s">
        <v>142</v>
      </c>
      <c r="D1601" s="10" t="s">
        <v>143</v>
      </c>
      <c r="E1601" s="10" t="s">
        <v>206</v>
      </c>
      <c r="F1601" s="9" t="s">
        <v>641</v>
      </c>
      <c r="G1601" s="10" t="s">
        <v>572</v>
      </c>
      <c r="H1601" s="9" t="s">
        <v>573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1819</v>
      </c>
      <c r="S1601" s="9" t="s">
        <v>1820</v>
      </c>
      <c r="T1601" s="9" t="s">
        <v>1821</v>
      </c>
      <c r="U1601" s="9" t="s">
        <v>337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3660</v>
      </c>
      <c r="AA1601" s="9" t="s">
        <v>3661</v>
      </c>
      <c r="AB1601" s="12" t="s">
        <v>3662</v>
      </c>
      <c r="AC1601" s="10" t="s">
        <v>3663</v>
      </c>
      <c r="AD1601" s="9" t="s">
        <v>3664</v>
      </c>
      <c r="AE1601" s="13" t="s">
        <v>3665</v>
      </c>
      <c r="AF1601" s="14" t="s">
        <v>580</v>
      </c>
      <c r="AG1601" s="10" t="s">
        <v>3666</v>
      </c>
      <c r="AH1601" s="11" t="s">
        <v>156</v>
      </c>
      <c r="AI1601" s="11" t="s">
        <v>156</v>
      </c>
      <c r="AJ1601" s="10" t="s">
        <v>156</v>
      </c>
      <c r="AK1601" s="11" t="s">
        <v>156</v>
      </c>
      <c r="AL1601" s="11" t="s">
        <v>156</v>
      </c>
      <c r="AM1601" s="10" t="s">
        <v>156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2.8</v>
      </c>
      <c r="AU1601" s="10" t="s">
        <v>142</v>
      </c>
      <c r="AV1601" s="16">
        <v>6200</v>
      </c>
      <c r="AW1601" s="16">
        <v>6200</v>
      </c>
      <c r="AX1601" s="16">
        <v>0</v>
      </c>
      <c r="AY1601" s="16">
        <v>0</v>
      </c>
      <c r="AZ1601" s="16">
        <v>0</v>
      </c>
      <c r="BA1601" s="17">
        <v>45306</v>
      </c>
      <c r="BB1601" s="30" t="s">
        <v>175</v>
      </c>
      <c r="BC1601" s="18">
        <v>45119</v>
      </c>
      <c r="BD1601" s="17">
        <v>45504</v>
      </c>
      <c r="BE1601" s="17">
        <v>45565</v>
      </c>
      <c r="BF1601" s="17">
        <v>45275</v>
      </c>
      <c r="BG1601" s="10">
        <v>86255223</v>
      </c>
      <c r="BH1601" s="9" t="s">
        <v>258</v>
      </c>
      <c r="BI1601" s="19">
        <v>45352</v>
      </c>
      <c r="BJ1601" s="20">
        <v>45355</v>
      </c>
      <c r="BK1601" s="16">
        <v>480</v>
      </c>
      <c r="BL1601" s="16">
        <v>1344</v>
      </c>
      <c r="BM1601" s="9" t="s">
        <v>177</v>
      </c>
      <c r="BN1601" s="9" t="s">
        <v>470</v>
      </c>
      <c r="BO1601" s="9" t="s">
        <v>156</v>
      </c>
      <c r="BP1601" s="17">
        <v>45368</v>
      </c>
      <c r="BQ1601" s="17" t="s">
        <v>156</v>
      </c>
      <c r="BR1601" s="17">
        <v>45368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>
        <v>45118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 t="s">
        <v>156</v>
      </c>
      <c r="CD1601" s="10" t="s">
        <v>156</v>
      </c>
      <c r="CE1601" s="17" t="s">
        <v>156</v>
      </c>
      <c r="CF1601" s="17" t="s">
        <v>156</v>
      </c>
      <c r="CG1601" s="17">
        <v>45118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>
        <v>45118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 t="s">
        <v>156</v>
      </c>
      <c r="CX1601" s="10" t="s">
        <v>193</v>
      </c>
      <c r="CY1601" s="17" t="s">
        <v>156</v>
      </c>
      <c r="CZ1601" s="17" t="s">
        <v>156</v>
      </c>
      <c r="DA1601" s="17">
        <v>45118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 t="s">
        <v>156</v>
      </c>
      <c r="DH1601" s="10" t="s">
        <v>156</v>
      </c>
      <c r="DI1601" s="17" t="s">
        <v>156</v>
      </c>
      <c r="DJ1601" s="17" t="s">
        <v>156</v>
      </c>
      <c r="DK1601" s="17">
        <v>45118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24</v>
      </c>
      <c r="DQ1601" s="16">
        <v>16</v>
      </c>
      <c r="DR1601" s="11">
        <v>16</v>
      </c>
      <c r="DS1601" s="16">
        <v>18</v>
      </c>
      <c r="DT1601" s="16">
        <v>0</v>
      </c>
      <c r="DU1601" s="11" t="s">
        <v>182</v>
      </c>
      <c r="DV1601" s="11" t="s">
        <v>182</v>
      </c>
      <c r="DW1601" s="27" t="s">
        <v>156</v>
      </c>
      <c r="DX1601" s="27" t="s">
        <v>156</v>
      </c>
      <c r="DY1601" s="20" t="s">
        <v>3364</v>
      </c>
      <c r="DZ1601" s="16">
        <v>7</v>
      </c>
      <c r="EA1601" s="16">
        <v>0</v>
      </c>
      <c r="EB1601" s="27" t="s">
        <v>185</v>
      </c>
      <c r="EC1601" s="27" t="s">
        <v>156</v>
      </c>
      <c r="ED1601" s="27" t="s">
        <v>182</v>
      </c>
      <c r="EE1601" s="29">
        <v>45118.979687500003</v>
      </c>
      <c r="EF1601" s="28" t="s">
        <v>186</v>
      </c>
      <c r="EG1601" s="28" t="s">
        <v>156</v>
      </c>
      <c r="EH1601" s="28" t="s">
        <v>187</v>
      </c>
      <c r="EI1601" s="29">
        <v>45118.979687500003</v>
      </c>
      <c r="EJ1601" s="28" t="s">
        <v>186</v>
      </c>
      <c r="EK1601" s="28" t="s">
        <v>156</v>
      </c>
      <c r="EL1601" s="28" t="s">
        <v>187</v>
      </c>
      <c r="EM1601" s="45" t="s">
        <v>3713</v>
      </c>
      <c r="EN1601" s="46" t="str">
        <f t="shared" si="169"/>
        <v>344N189A</v>
      </c>
      <c r="EO1601" s="47">
        <f t="shared" si="170"/>
        <v>45361</v>
      </c>
      <c r="EP1601" s="47" t="str">
        <f t="shared" si="171"/>
        <v/>
      </c>
      <c r="EQ1601" s="48" t="str">
        <f t="shared" ca="1" si="172"/>
        <v>Y</v>
      </c>
      <c r="ER1601" s="49" t="str">
        <f t="shared" si="173"/>
        <v/>
      </c>
      <c r="ES1601" s="50"/>
      <c r="ET1601" s="51" t="str">
        <f t="shared" si="174"/>
        <v/>
      </c>
      <c r="EU1601" s="52" t="str">
        <f t="shared" si="175"/>
        <v/>
      </c>
      <c r="EV1601" s="46"/>
      <c r="EW1601" s="23" t="s">
        <v>3721</v>
      </c>
    </row>
    <row r="1602" spans="1:153" ht="14.25" customHeight="1">
      <c r="A1602" s="8">
        <v>1595</v>
      </c>
      <c r="B1602" s="9" t="s">
        <v>3316</v>
      </c>
      <c r="C1602" s="10" t="s">
        <v>142</v>
      </c>
      <c r="D1602" s="10" t="s">
        <v>143</v>
      </c>
      <c r="E1602" s="10" t="s">
        <v>206</v>
      </c>
      <c r="F1602" s="9" t="s">
        <v>641</v>
      </c>
      <c r="G1602" s="10" t="s">
        <v>572</v>
      </c>
      <c r="H1602" s="9" t="s">
        <v>573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1819</v>
      </c>
      <c r="S1602" s="9" t="s">
        <v>1820</v>
      </c>
      <c r="T1602" s="9" t="s">
        <v>1821</v>
      </c>
      <c r="U1602" s="9" t="s">
        <v>337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3660</v>
      </c>
      <c r="AA1602" s="9" t="s">
        <v>3661</v>
      </c>
      <c r="AB1602" s="12" t="s">
        <v>3662</v>
      </c>
      <c r="AC1602" s="10" t="s">
        <v>3663</v>
      </c>
      <c r="AD1602" s="9" t="s">
        <v>3664</v>
      </c>
      <c r="AE1602" s="13" t="s">
        <v>3665</v>
      </c>
      <c r="AF1602" s="14" t="s">
        <v>580</v>
      </c>
      <c r="AG1602" s="10" t="s">
        <v>3666</v>
      </c>
      <c r="AH1602" s="11" t="s">
        <v>156</v>
      </c>
      <c r="AI1602" s="11" t="s">
        <v>156</v>
      </c>
      <c r="AJ1602" s="10" t="s">
        <v>156</v>
      </c>
      <c r="AK1602" s="11" t="s">
        <v>156</v>
      </c>
      <c r="AL1602" s="11" t="s">
        <v>156</v>
      </c>
      <c r="AM1602" s="10" t="s">
        <v>156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2.8</v>
      </c>
      <c r="AU1602" s="10" t="s">
        <v>142</v>
      </c>
      <c r="AV1602" s="16">
        <v>6200</v>
      </c>
      <c r="AW1602" s="16">
        <v>6200</v>
      </c>
      <c r="AX1602" s="16">
        <v>0</v>
      </c>
      <c r="AY1602" s="16">
        <v>0</v>
      </c>
      <c r="AZ1602" s="16">
        <v>0</v>
      </c>
      <c r="BA1602" s="17">
        <v>45306</v>
      </c>
      <c r="BB1602" s="30" t="s">
        <v>175</v>
      </c>
      <c r="BC1602" s="18">
        <v>45119</v>
      </c>
      <c r="BD1602" s="17">
        <v>45504</v>
      </c>
      <c r="BE1602" s="17">
        <v>45565</v>
      </c>
      <c r="BF1602" s="17">
        <v>45275</v>
      </c>
      <c r="BG1602" s="10">
        <v>86255224</v>
      </c>
      <c r="BH1602" s="9" t="s">
        <v>303</v>
      </c>
      <c r="BI1602" s="19">
        <v>45383</v>
      </c>
      <c r="BJ1602" s="20">
        <v>45383</v>
      </c>
      <c r="BK1602" s="16">
        <v>1300</v>
      </c>
      <c r="BL1602" s="16">
        <v>3640</v>
      </c>
      <c r="BM1602" s="9" t="s">
        <v>177</v>
      </c>
      <c r="BN1602" s="9" t="s">
        <v>470</v>
      </c>
      <c r="BO1602" s="9" t="s">
        <v>156</v>
      </c>
      <c r="BP1602" s="17">
        <v>45396</v>
      </c>
      <c r="BQ1602" s="17" t="s">
        <v>156</v>
      </c>
      <c r="BR1602" s="17">
        <v>45396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45118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 t="s">
        <v>156</v>
      </c>
      <c r="CD1602" s="10" t="s">
        <v>156</v>
      </c>
      <c r="CE1602" s="17" t="s">
        <v>156</v>
      </c>
      <c r="CF1602" s="17" t="s">
        <v>156</v>
      </c>
      <c r="CG1602" s="17">
        <v>45118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45118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 t="s">
        <v>156</v>
      </c>
      <c r="CX1602" s="10" t="s">
        <v>193</v>
      </c>
      <c r="CY1602" s="17" t="s">
        <v>156</v>
      </c>
      <c r="CZ1602" s="17" t="s">
        <v>156</v>
      </c>
      <c r="DA1602" s="17">
        <v>45118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 t="s">
        <v>156</v>
      </c>
      <c r="DH1602" s="10" t="s">
        <v>156</v>
      </c>
      <c r="DI1602" s="17" t="s">
        <v>156</v>
      </c>
      <c r="DJ1602" s="17" t="s">
        <v>156</v>
      </c>
      <c r="DK1602" s="17">
        <v>45118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24</v>
      </c>
      <c r="DQ1602" s="16">
        <v>16</v>
      </c>
      <c r="DR1602" s="11">
        <v>16</v>
      </c>
      <c r="DS1602" s="16">
        <v>18</v>
      </c>
      <c r="DT1602" s="16">
        <v>0</v>
      </c>
      <c r="DU1602" s="11" t="s">
        <v>182</v>
      </c>
      <c r="DV1602" s="11" t="s">
        <v>182</v>
      </c>
      <c r="DW1602" s="27" t="s">
        <v>156</v>
      </c>
      <c r="DX1602" s="27" t="s">
        <v>156</v>
      </c>
      <c r="DY1602" s="20" t="s">
        <v>3667</v>
      </c>
      <c r="DZ1602" s="16">
        <v>7</v>
      </c>
      <c r="EA1602" s="16">
        <v>0</v>
      </c>
      <c r="EB1602" s="27" t="s">
        <v>185</v>
      </c>
      <c r="EC1602" s="27" t="s">
        <v>156</v>
      </c>
      <c r="ED1602" s="27" t="s">
        <v>182</v>
      </c>
      <c r="EE1602" s="29">
        <v>45118.979687500003</v>
      </c>
      <c r="EF1602" s="28" t="s">
        <v>186</v>
      </c>
      <c r="EG1602" s="28" t="s">
        <v>156</v>
      </c>
      <c r="EH1602" s="28" t="s">
        <v>187</v>
      </c>
      <c r="EI1602" s="29">
        <v>45118.979687500003</v>
      </c>
      <c r="EJ1602" s="28" t="s">
        <v>186</v>
      </c>
      <c r="EK1602" s="28" t="s">
        <v>156</v>
      </c>
      <c r="EL1602" s="28" t="s">
        <v>187</v>
      </c>
      <c r="EM1602" s="45" t="s">
        <v>3713</v>
      </c>
      <c r="EN1602" s="46" t="str">
        <f t="shared" si="169"/>
        <v>344N189A</v>
      </c>
      <c r="EO1602" s="47">
        <f t="shared" si="170"/>
        <v>45389</v>
      </c>
      <c r="EP1602" s="47" t="str">
        <f t="shared" si="171"/>
        <v/>
      </c>
      <c r="EQ1602" s="48" t="str">
        <f t="shared" ca="1" si="172"/>
        <v>Y</v>
      </c>
      <c r="ER1602" s="49" t="str">
        <f t="shared" si="173"/>
        <v/>
      </c>
      <c r="ES1602" s="50"/>
      <c r="ET1602" s="51" t="str">
        <f t="shared" si="174"/>
        <v/>
      </c>
      <c r="EU1602" s="52" t="str">
        <f t="shared" si="175"/>
        <v/>
      </c>
      <c r="EV1602" s="46"/>
      <c r="EW1602" s="23" t="s">
        <v>3721</v>
      </c>
    </row>
    <row r="1603" spans="1:153" ht="14.25" customHeight="1">
      <c r="A1603" s="8">
        <v>1596</v>
      </c>
      <c r="B1603" s="9" t="s">
        <v>3316</v>
      </c>
      <c r="C1603" s="10" t="s">
        <v>142</v>
      </c>
      <c r="D1603" s="10" t="s">
        <v>143</v>
      </c>
      <c r="E1603" s="10" t="s">
        <v>206</v>
      </c>
      <c r="F1603" s="9" t="s">
        <v>641</v>
      </c>
      <c r="G1603" s="10" t="s">
        <v>572</v>
      </c>
      <c r="H1603" s="9" t="s">
        <v>573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1819</v>
      </c>
      <c r="S1603" s="9" t="s">
        <v>1820</v>
      </c>
      <c r="T1603" s="9" t="s">
        <v>1821</v>
      </c>
      <c r="U1603" s="9" t="s">
        <v>337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3660</v>
      </c>
      <c r="AA1603" s="9" t="s">
        <v>3661</v>
      </c>
      <c r="AB1603" s="12" t="s">
        <v>3662</v>
      </c>
      <c r="AC1603" s="10" t="s">
        <v>3663</v>
      </c>
      <c r="AD1603" s="9" t="s">
        <v>3664</v>
      </c>
      <c r="AE1603" s="13" t="s">
        <v>3665</v>
      </c>
      <c r="AF1603" s="14" t="s">
        <v>580</v>
      </c>
      <c r="AG1603" s="10" t="s">
        <v>3666</v>
      </c>
      <c r="AH1603" s="11" t="s">
        <v>156</v>
      </c>
      <c r="AI1603" s="11" t="s">
        <v>156</v>
      </c>
      <c r="AJ1603" s="10" t="s">
        <v>156</v>
      </c>
      <c r="AK1603" s="11" t="s">
        <v>156</v>
      </c>
      <c r="AL1603" s="11" t="s">
        <v>156</v>
      </c>
      <c r="AM1603" s="10" t="s">
        <v>156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2.8</v>
      </c>
      <c r="AU1603" s="10" t="s">
        <v>142</v>
      </c>
      <c r="AV1603" s="16">
        <v>6200</v>
      </c>
      <c r="AW1603" s="16">
        <v>6200</v>
      </c>
      <c r="AX1603" s="16">
        <v>0</v>
      </c>
      <c r="AY1603" s="16">
        <v>0</v>
      </c>
      <c r="AZ1603" s="16">
        <v>0</v>
      </c>
      <c r="BA1603" s="17">
        <v>45306</v>
      </c>
      <c r="BB1603" s="30" t="s">
        <v>175</v>
      </c>
      <c r="BC1603" s="18">
        <v>45119</v>
      </c>
      <c r="BD1603" s="17">
        <v>45504</v>
      </c>
      <c r="BE1603" s="17">
        <v>45565</v>
      </c>
      <c r="BF1603" s="17">
        <v>45275</v>
      </c>
      <c r="BG1603" s="10">
        <v>86255225</v>
      </c>
      <c r="BH1603" s="9" t="s">
        <v>247</v>
      </c>
      <c r="BI1603" s="19">
        <v>45413</v>
      </c>
      <c r="BJ1603" s="20">
        <v>45418</v>
      </c>
      <c r="BK1603" s="16">
        <v>270</v>
      </c>
      <c r="BL1603" s="16">
        <v>756</v>
      </c>
      <c r="BM1603" s="9" t="s">
        <v>177</v>
      </c>
      <c r="BN1603" s="9" t="s">
        <v>470</v>
      </c>
      <c r="BO1603" s="9" t="s">
        <v>156</v>
      </c>
      <c r="BP1603" s="17">
        <v>45431</v>
      </c>
      <c r="BQ1603" s="17" t="s">
        <v>156</v>
      </c>
      <c r="BR1603" s="17">
        <v>45431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45118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 t="s">
        <v>156</v>
      </c>
      <c r="CD1603" s="10" t="s">
        <v>156</v>
      </c>
      <c r="CE1603" s="17" t="s">
        <v>156</v>
      </c>
      <c r="CF1603" s="17" t="s">
        <v>156</v>
      </c>
      <c r="CG1603" s="17">
        <v>45118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45118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 t="s">
        <v>156</v>
      </c>
      <c r="CX1603" s="10" t="s">
        <v>193</v>
      </c>
      <c r="CY1603" s="17" t="s">
        <v>156</v>
      </c>
      <c r="CZ1603" s="17" t="s">
        <v>156</v>
      </c>
      <c r="DA1603" s="17">
        <v>45118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 t="s">
        <v>156</v>
      </c>
      <c r="DH1603" s="10" t="s">
        <v>156</v>
      </c>
      <c r="DI1603" s="17" t="s">
        <v>156</v>
      </c>
      <c r="DJ1603" s="17" t="s">
        <v>156</v>
      </c>
      <c r="DK1603" s="17">
        <v>45118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24</v>
      </c>
      <c r="DQ1603" s="16">
        <v>16</v>
      </c>
      <c r="DR1603" s="11">
        <v>16</v>
      </c>
      <c r="DS1603" s="16">
        <v>18</v>
      </c>
      <c r="DT1603" s="16">
        <v>0</v>
      </c>
      <c r="DU1603" s="11" t="s">
        <v>182</v>
      </c>
      <c r="DV1603" s="11" t="s">
        <v>182</v>
      </c>
      <c r="DW1603" s="27" t="s">
        <v>156</v>
      </c>
      <c r="DX1603" s="27" t="s">
        <v>156</v>
      </c>
      <c r="DY1603" s="20" t="s">
        <v>3584</v>
      </c>
      <c r="DZ1603" s="16">
        <v>7</v>
      </c>
      <c r="EA1603" s="16">
        <v>0</v>
      </c>
      <c r="EB1603" s="27" t="s">
        <v>185</v>
      </c>
      <c r="EC1603" s="27" t="s">
        <v>156</v>
      </c>
      <c r="ED1603" s="27" t="s">
        <v>182</v>
      </c>
      <c r="EE1603" s="29">
        <v>45118.979687500003</v>
      </c>
      <c r="EF1603" s="28" t="s">
        <v>186</v>
      </c>
      <c r="EG1603" s="28" t="s">
        <v>156</v>
      </c>
      <c r="EH1603" s="28" t="s">
        <v>187</v>
      </c>
      <c r="EI1603" s="29">
        <v>45118.979687500003</v>
      </c>
      <c r="EJ1603" s="28" t="s">
        <v>186</v>
      </c>
      <c r="EK1603" s="28" t="s">
        <v>156</v>
      </c>
      <c r="EL1603" s="28" t="s">
        <v>187</v>
      </c>
      <c r="EM1603" s="45" t="s">
        <v>3713</v>
      </c>
      <c r="EN1603" s="46" t="str">
        <f t="shared" si="169"/>
        <v>344N189A</v>
      </c>
      <c r="EO1603" s="47">
        <f t="shared" si="170"/>
        <v>45424</v>
      </c>
      <c r="EP1603" s="47" t="str">
        <f t="shared" si="171"/>
        <v/>
      </c>
      <c r="EQ1603" s="48" t="str">
        <f t="shared" ca="1" si="172"/>
        <v>Y</v>
      </c>
      <c r="ER1603" s="49" t="str">
        <f t="shared" si="173"/>
        <v/>
      </c>
      <c r="ES1603" s="50"/>
      <c r="ET1603" s="51" t="str">
        <f t="shared" si="174"/>
        <v/>
      </c>
      <c r="EU1603" s="52" t="str">
        <f t="shared" si="175"/>
        <v/>
      </c>
      <c r="EV1603" s="46"/>
      <c r="EW1603" s="23" t="s">
        <v>3721</v>
      </c>
    </row>
    <row r="1604" spans="1:153" ht="14.25" customHeight="1">
      <c r="A1604" s="8">
        <v>1597</v>
      </c>
      <c r="B1604" s="9" t="s">
        <v>3316</v>
      </c>
      <c r="C1604" s="10" t="s">
        <v>142</v>
      </c>
      <c r="D1604" s="10" t="s">
        <v>143</v>
      </c>
      <c r="E1604" s="10" t="s">
        <v>206</v>
      </c>
      <c r="F1604" s="9" t="s">
        <v>641</v>
      </c>
      <c r="G1604" s="10" t="s">
        <v>572</v>
      </c>
      <c r="H1604" s="9" t="s">
        <v>573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1819</v>
      </c>
      <c r="S1604" s="9" t="s">
        <v>1820</v>
      </c>
      <c r="T1604" s="9" t="s">
        <v>1821</v>
      </c>
      <c r="U1604" s="9" t="s">
        <v>337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3660</v>
      </c>
      <c r="AA1604" s="9" t="s">
        <v>3661</v>
      </c>
      <c r="AB1604" s="12" t="s">
        <v>3662</v>
      </c>
      <c r="AC1604" s="10" t="s">
        <v>3668</v>
      </c>
      <c r="AD1604" s="9" t="s">
        <v>3669</v>
      </c>
      <c r="AE1604" s="13" t="s">
        <v>3670</v>
      </c>
      <c r="AF1604" s="14" t="s">
        <v>580</v>
      </c>
      <c r="AG1604" s="10" t="s">
        <v>3671</v>
      </c>
      <c r="AH1604" s="11" t="s">
        <v>156</v>
      </c>
      <c r="AI1604" s="11" t="s">
        <v>156</v>
      </c>
      <c r="AJ1604" s="10" t="s">
        <v>156</v>
      </c>
      <c r="AK1604" s="11" t="s">
        <v>156</v>
      </c>
      <c r="AL1604" s="11" t="s">
        <v>156</v>
      </c>
      <c r="AM1604" s="10" t="s">
        <v>156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2.8</v>
      </c>
      <c r="AU1604" s="10" t="s">
        <v>142</v>
      </c>
      <c r="AV1604" s="16">
        <v>3100</v>
      </c>
      <c r="AW1604" s="16">
        <v>3100</v>
      </c>
      <c r="AX1604" s="16">
        <v>0</v>
      </c>
      <c r="AY1604" s="16">
        <v>0</v>
      </c>
      <c r="AZ1604" s="16">
        <v>0</v>
      </c>
      <c r="BA1604" s="17">
        <v>45306</v>
      </c>
      <c r="BB1604" s="30" t="s">
        <v>175</v>
      </c>
      <c r="BC1604" s="18">
        <v>45119</v>
      </c>
      <c r="BD1604" s="17">
        <v>45504</v>
      </c>
      <c r="BE1604" s="17">
        <v>45565</v>
      </c>
      <c r="BF1604" s="17">
        <v>45275</v>
      </c>
      <c r="BG1604" s="10">
        <v>86079494</v>
      </c>
      <c r="BH1604" s="9" t="s">
        <v>414</v>
      </c>
      <c r="BI1604" s="19">
        <v>45261</v>
      </c>
      <c r="BJ1604" s="20">
        <v>45264</v>
      </c>
      <c r="BK1604" s="16">
        <v>2000</v>
      </c>
      <c r="BL1604" s="16">
        <v>5600</v>
      </c>
      <c r="BM1604" s="9" t="s">
        <v>177</v>
      </c>
      <c r="BN1604" s="9" t="s">
        <v>436</v>
      </c>
      <c r="BO1604" s="9" t="s">
        <v>635</v>
      </c>
      <c r="BP1604" s="17">
        <v>45285</v>
      </c>
      <c r="BQ1604" s="17" t="s">
        <v>156</v>
      </c>
      <c r="BR1604" s="17">
        <v>45285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45102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 t="s">
        <v>156</v>
      </c>
      <c r="CD1604" s="10" t="s">
        <v>156</v>
      </c>
      <c r="CE1604" s="17" t="s">
        <v>156</v>
      </c>
      <c r="CF1604" s="17" t="s">
        <v>156</v>
      </c>
      <c r="CG1604" s="17">
        <v>45102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45102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 t="s">
        <v>156</v>
      </c>
      <c r="CX1604" s="10" t="s">
        <v>193</v>
      </c>
      <c r="CY1604" s="17" t="s">
        <v>156</v>
      </c>
      <c r="CZ1604" s="17" t="s">
        <v>156</v>
      </c>
      <c r="DA1604" s="17">
        <v>45102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 t="s">
        <v>156</v>
      </c>
      <c r="DH1604" s="10" t="s">
        <v>156</v>
      </c>
      <c r="DI1604" s="17" t="s">
        <v>156</v>
      </c>
      <c r="DJ1604" s="17" t="s">
        <v>156</v>
      </c>
      <c r="DK1604" s="17">
        <v>45102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24</v>
      </c>
      <c r="DQ1604" s="16">
        <v>16</v>
      </c>
      <c r="DR1604" s="11">
        <v>16</v>
      </c>
      <c r="DS1604" s="16">
        <v>18</v>
      </c>
      <c r="DT1604" s="16">
        <v>0</v>
      </c>
      <c r="DU1604" s="11" t="s">
        <v>182</v>
      </c>
      <c r="DV1604" s="11" t="s">
        <v>182</v>
      </c>
      <c r="DW1604" s="27" t="s">
        <v>156</v>
      </c>
      <c r="DX1604" s="27" t="s">
        <v>156</v>
      </c>
      <c r="DY1604" s="20" t="s">
        <v>3672</v>
      </c>
      <c r="DZ1604" s="16">
        <v>7</v>
      </c>
      <c r="EA1604" s="16">
        <v>0</v>
      </c>
      <c r="EB1604" s="27" t="s">
        <v>185</v>
      </c>
      <c r="EC1604" s="27" t="s">
        <v>156</v>
      </c>
      <c r="ED1604" s="27" t="s">
        <v>182</v>
      </c>
      <c r="EE1604" s="29">
        <v>45103.015763888892</v>
      </c>
      <c r="EF1604" s="28" t="s">
        <v>186</v>
      </c>
      <c r="EG1604" s="28" t="s">
        <v>156</v>
      </c>
      <c r="EH1604" s="28" t="s">
        <v>187</v>
      </c>
      <c r="EI1604" s="29">
        <v>45118.979722222219</v>
      </c>
      <c r="EJ1604" s="28" t="s">
        <v>186</v>
      </c>
      <c r="EK1604" s="28" t="s">
        <v>156</v>
      </c>
      <c r="EL1604" s="28" t="s">
        <v>187</v>
      </c>
      <c r="EM1604" s="45" t="s">
        <v>3713</v>
      </c>
      <c r="EN1604" s="46" t="str">
        <f t="shared" si="169"/>
        <v>344N338A</v>
      </c>
      <c r="EO1604" s="47">
        <f t="shared" si="170"/>
        <v>45278</v>
      </c>
      <c r="EP1604" s="47" t="str">
        <f t="shared" si="171"/>
        <v/>
      </c>
      <c r="EQ1604" s="48" t="str">
        <f t="shared" ca="1" si="172"/>
        <v>Y</v>
      </c>
      <c r="ER1604" s="49" t="str">
        <f t="shared" si="173"/>
        <v/>
      </c>
      <c r="ES1604" s="50"/>
      <c r="ET1604" s="51" t="str">
        <f t="shared" si="174"/>
        <v/>
      </c>
      <c r="EU1604" s="52" t="str">
        <f t="shared" si="175"/>
        <v/>
      </c>
      <c r="EV1604" s="46"/>
      <c r="EW1604" s="23" t="s">
        <v>3714</v>
      </c>
    </row>
    <row r="1605" spans="1:153" ht="14.25" customHeight="1">
      <c r="A1605" s="8">
        <v>1598</v>
      </c>
      <c r="B1605" s="9" t="s">
        <v>3316</v>
      </c>
      <c r="C1605" s="10" t="s">
        <v>142</v>
      </c>
      <c r="D1605" s="10" t="s">
        <v>143</v>
      </c>
      <c r="E1605" s="10" t="s">
        <v>206</v>
      </c>
      <c r="F1605" s="9" t="s">
        <v>641</v>
      </c>
      <c r="G1605" s="10" t="s">
        <v>572</v>
      </c>
      <c r="H1605" s="9" t="s">
        <v>573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1819</v>
      </c>
      <c r="S1605" s="9" t="s">
        <v>1820</v>
      </c>
      <c r="T1605" s="9" t="s">
        <v>1821</v>
      </c>
      <c r="U1605" s="9" t="s">
        <v>337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3660</v>
      </c>
      <c r="AA1605" s="9" t="s">
        <v>3661</v>
      </c>
      <c r="AB1605" s="12" t="s">
        <v>3662</v>
      </c>
      <c r="AC1605" s="10" t="s">
        <v>3668</v>
      </c>
      <c r="AD1605" s="9" t="s">
        <v>3669</v>
      </c>
      <c r="AE1605" s="13" t="s">
        <v>3670</v>
      </c>
      <c r="AF1605" s="14" t="s">
        <v>580</v>
      </c>
      <c r="AG1605" s="10" t="s">
        <v>3671</v>
      </c>
      <c r="AH1605" s="11" t="s">
        <v>156</v>
      </c>
      <c r="AI1605" s="11" t="s">
        <v>156</v>
      </c>
      <c r="AJ1605" s="10" t="s">
        <v>156</v>
      </c>
      <c r="AK1605" s="11" t="s">
        <v>156</v>
      </c>
      <c r="AL1605" s="11" t="s">
        <v>156</v>
      </c>
      <c r="AM1605" s="10" t="s">
        <v>156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2.8</v>
      </c>
      <c r="AU1605" s="10" t="s">
        <v>142</v>
      </c>
      <c r="AV1605" s="16">
        <v>3100</v>
      </c>
      <c r="AW1605" s="16">
        <v>3100</v>
      </c>
      <c r="AX1605" s="16">
        <v>0</v>
      </c>
      <c r="AY1605" s="16">
        <v>0</v>
      </c>
      <c r="AZ1605" s="16">
        <v>0</v>
      </c>
      <c r="BA1605" s="17">
        <v>45306</v>
      </c>
      <c r="BB1605" s="30" t="s">
        <v>175</v>
      </c>
      <c r="BC1605" s="18">
        <v>45119</v>
      </c>
      <c r="BD1605" s="17">
        <v>45504</v>
      </c>
      <c r="BE1605" s="17">
        <v>45565</v>
      </c>
      <c r="BF1605" s="17">
        <v>45275</v>
      </c>
      <c r="BG1605" s="10">
        <v>86176846</v>
      </c>
      <c r="BH1605" s="9" t="s">
        <v>319</v>
      </c>
      <c r="BI1605" s="19">
        <v>45352</v>
      </c>
      <c r="BJ1605" s="20">
        <v>45355</v>
      </c>
      <c r="BK1605" s="16">
        <v>600</v>
      </c>
      <c r="BL1605" s="16">
        <v>1680</v>
      </c>
      <c r="BM1605" s="9" t="s">
        <v>177</v>
      </c>
      <c r="BN1605" s="9" t="s">
        <v>470</v>
      </c>
      <c r="BO1605" s="9" t="s">
        <v>156</v>
      </c>
      <c r="BP1605" s="17">
        <v>45368</v>
      </c>
      <c r="BQ1605" s="17" t="s">
        <v>156</v>
      </c>
      <c r="BR1605" s="17">
        <v>45368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>
        <v>45111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 t="s">
        <v>156</v>
      </c>
      <c r="CD1605" s="10" t="s">
        <v>156</v>
      </c>
      <c r="CE1605" s="17" t="s">
        <v>156</v>
      </c>
      <c r="CF1605" s="17" t="s">
        <v>156</v>
      </c>
      <c r="CG1605" s="17">
        <v>45111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>
        <v>45111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 t="s">
        <v>156</v>
      </c>
      <c r="CX1605" s="10" t="s">
        <v>193</v>
      </c>
      <c r="CY1605" s="17" t="s">
        <v>156</v>
      </c>
      <c r="CZ1605" s="17" t="s">
        <v>156</v>
      </c>
      <c r="DA1605" s="17">
        <v>45111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 t="s">
        <v>156</v>
      </c>
      <c r="DH1605" s="10" t="s">
        <v>156</v>
      </c>
      <c r="DI1605" s="17" t="s">
        <v>156</v>
      </c>
      <c r="DJ1605" s="17" t="s">
        <v>156</v>
      </c>
      <c r="DK1605" s="17">
        <v>45111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24</v>
      </c>
      <c r="DQ1605" s="16">
        <v>16</v>
      </c>
      <c r="DR1605" s="11">
        <v>16</v>
      </c>
      <c r="DS1605" s="16">
        <v>18</v>
      </c>
      <c r="DT1605" s="16">
        <v>0</v>
      </c>
      <c r="DU1605" s="11" t="s">
        <v>181</v>
      </c>
      <c r="DV1605" s="11" t="s">
        <v>182</v>
      </c>
      <c r="DW1605" s="27" t="s">
        <v>156</v>
      </c>
      <c r="DX1605" s="27" t="s">
        <v>156</v>
      </c>
      <c r="DY1605" s="20" t="s">
        <v>3364</v>
      </c>
      <c r="DZ1605" s="16">
        <v>7</v>
      </c>
      <c r="EA1605" s="16">
        <v>0</v>
      </c>
      <c r="EB1605" s="27" t="s">
        <v>185</v>
      </c>
      <c r="EC1605" s="27" t="s">
        <v>156</v>
      </c>
      <c r="ED1605" s="27" t="s">
        <v>182</v>
      </c>
      <c r="EE1605" s="29">
        <v>45112.012476851851</v>
      </c>
      <c r="EF1605" s="28" t="s">
        <v>186</v>
      </c>
      <c r="EG1605" s="28" t="s">
        <v>156</v>
      </c>
      <c r="EH1605" s="28" t="s">
        <v>187</v>
      </c>
      <c r="EI1605" s="29">
        <v>45118.567106481481</v>
      </c>
      <c r="EJ1605" s="28" t="s">
        <v>186</v>
      </c>
      <c r="EK1605" s="28" t="s">
        <v>156</v>
      </c>
      <c r="EL1605" s="28" t="s">
        <v>3381</v>
      </c>
      <c r="EM1605" s="45" t="s">
        <v>3713</v>
      </c>
      <c r="EN1605" s="46" t="str">
        <f t="shared" si="169"/>
        <v>344N338A</v>
      </c>
      <c r="EO1605" s="47">
        <f t="shared" si="170"/>
        <v>45361</v>
      </c>
      <c r="EP1605" s="47" t="str">
        <f t="shared" si="171"/>
        <v/>
      </c>
      <c r="EQ1605" s="48" t="str">
        <f t="shared" ca="1" si="172"/>
        <v>Y</v>
      </c>
      <c r="ER1605" s="49" t="str">
        <f t="shared" si="173"/>
        <v/>
      </c>
      <c r="ES1605" s="50"/>
      <c r="ET1605" s="51" t="str">
        <f t="shared" si="174"/>
        <v/>
      </c>
      <c r="EU1605" s="52" t="str">
        <f t="shared" si="175"/>
        <v/>
      </c>
      <c r="EV1605" s="46"/>
      <c r="EW1605" s="23" t="s">
        <v>3721</v>
      </c>
    </row>
    <row r="1606" spans="1:153" ht="14.25" customHeight="1">
      <c r="A1606" s="8">
        <v>1599</v>
      </c>
      <c r="B1606" s="9" t="s">
        <v>3316</v>
      </c>
      <c r="C1606" s="10" t="s">
        <v>142</v>
      </c>
      <c r="D1606" s="10" t="s">
        <v>143</v>
      </c>
      <c r="E1606" s="10" t="s">
        <v>206</v>
      </c>
      <c r="F1606" s="9" t="s">
        <v>641</v>
      </c>
      <c r="G1606" s="10" t="s">
        <v>572</v>
      </c>
      <c r="H1606" s="9" t="s">
        <v>573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1819</v>
      </c>
      <c r="S1606" s="9" t="s">
        <v>1820</v>
      </c>
      <c r="T1606" s="9" t="s">
        <v>1821</v>
      </c>
      <c r="U1606" s="9" t="s">
        <v>337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3660</v>
      </c>
      <c r="AA1606" s="9" t="s">
        <v>3661</v>
      </c>
      <c r="AB1606" s="12" t="s">
        <v>3662</v>
      </c>
      <c r="AC1606" s="10" t="s">
        <v>3668</v>
      </c>
      <c r="AD1606" s="9" t="s">
        <v>3669</v>
      </c>
      <c r="AE1606" s="13" t="s">
        <v>3670</v>
      </c>
      <c r="AF1606" s="14" t="s">
        <v>580</v>
      </c>
      <c r="AG1606" s="10" t="s">
        <v>3671</v>
      </c>
      <c r="AH1606" s="11" t="s">
        <v>156</v>
      </c>
      <c r="AI1606" s="11" t="s">
        <v>156</v>
      </c>
      <c r="AJ1606" s="10" t="s">
        <v>156</v>
      </c>
      <c r="AK1606" s="11" t="s">
        <v>156</v>
      </c>
      <c r="AL1606" s="11" t="s">
        <v>156</v>
      </c>
      <c r="AM1606" s="10" t="s">
        <v>156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2.8</v>
      </c>
      <c r="AU1606" s="10" t="s">
        <v>142</v>
      </c>
      <c r="AV1606" s="16">
        <v>3100</v>
      </c>
      <c r="AW1606" s="16">
        <v>3100</v>
      </c>
      <c r="AX1606" s="16">
        <v>0</v>
      </c>
      <c r="AY1606" s="16">
        <v>0</v>
      </c>
      <c r="AZ1606" s="16">
        <v>0</v>
      </c>
      <c r="BA1606" s="17">
        <v>45306</v>
      </c>
      <c r="BB1606" s="30" t="s">
        <v>175</v>
      </c>
      <c r="BC1606" s="18">
        <v>45119</v>
      </c>
      <c r="BD1606" s="17">
        <v>45504</v>
      </c>
      <c r="BE1606" s="17">
        <v>45565</v>
      </c>
      <c r="BF1606" s="17">
        <v>45275</v>
      </c>
      <c r="BG1606" s="10">
        <v>86238301</v>
      </c>
      <c r="BH1606" s="9" t="s">
        <v>321</v>
      </c>
      <c r="BI1606" s="19">
        <v>45383</v>
      </c>
      <c r="BJ1606" s="20">
        <v>45383</v>
      </c>
      <c r="BK1606" s="16">
        <v>550</v>
      </c>
      <c r="BL1606" s="16">
        <v>1540</v>
      </c>
      <c r="BM1606" s="9" t="s">
        <v>177</v>
      </c>
      <c r="BN1606" s="9" t="s">
        <v>470</v>
      </c>
      <c r="BO1606" s="9" t="s">
        <v>156</v>
      </c>
      <c r="BP1606" s="17">
        <v>45396</v>
      </c>
      <c r="BQ1606" s="17" t="s">
        <v>156</v>
      </c>
      <c r="BR1606" s="17">
        <v>45396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>
        <v>45118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 t="s">
        <v>156</v>
      </c>
      <c r="CD1606" s="10" t="s">
        <v>156</v>
      </c>
      <c r="CE1606" s="17" t="s">
        <v>156</v>
      </c>
      <c r="CF1606" s="17" t="s">
        <v>156</v>
      </c>
      <c r="CG1606" s="17">
        <v>45118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>
        <v>45118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193</v>
      </c>
      <c r="CY1606" s="17" t="s">
        <v>156</v>
      </c>
      <c r="CZ1606" s="17" t="s">
        <v>156</v>
      </c>
      <c r="DA1606" s="17">
        <v>45118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>
        <v>45118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24</v>
      </c>
      <c r="DQ1606" s="16">
        <v>16</v>
      </c>
      <c r="DR1606" s="11">
        <v>16</v>
      </c>
      <c r="DS1606" s="16">
        <v>18</v>
      </c>
      <c r="DT1606" s="16">
        <v>0</v>
      </c>
      <c r="DU1606" s="11" t="s">
        <v>182</v>
      </c>
      <c r="DV1606" s="11" t="s">
        <v>182</v>
      </c>
      <c r="DW1606" s="27" t="s">
        <v>156</v>
      </c>
      <c r="DX1606" s="27" t="s">
        <v>156</v>
      </c>
      <c r="DY1606" s="20" t="s">
        <v>3667</v>
      </c>
      <c r="DZ1606" s="16">
        <v>7</v>
      </c>
      <c r="EA1606" s="16">
        <v>0</v>
      </c>
      <c r="EB1606" s="27" t="s">
        <v>185</v>
      </c>
      <c r="EC1606" s="27" t="s">
        <v>156</v>
      </c>
      <c r="ED1606" s="27" t="s">
        <v>182</v>
      </c>
      <c r="EE1606" s="29">
        <v>45118.979722222219</v>
      </c>
      <c r="EF1606" s="28" t="s">
        <v>186</v>
      </c>
      <c r="EG1606" s="28" t="s">
        <v>156</v>
      </c>
      <c r="EH1606" s="28" t="s">
        <v>187</v>
      </c>
      <c r="EI1606" s="29">
        <v>45118.979722222219</v>
      </c>
      <c r="EJ1606" s="28" t="s">
        <v>186</v>
      </c>
      <c r="EK1606" s="28" t="s">
        <v>156</v>
      </c>
      <c r="EL1606" s="28" t="s">
        <v>187</v>
      </c>
      <c r="EM1606" s="45" t="s">
        <v>3713</v>
      </c>
      <c r="EN1606" s="46" t="str">
        <f t="shared" si="169"/>
        <v>344N338A</v>
      </c>
      <c r="EO1606" s="47">
        <f t="shared" si="170"/>
        <v>45389</v>
      </c>
      <c r="EP1606" s="47" t="str">
        <f t="shared" si="171"/>
        <v/>
      </c>
      <c r="EQ1606" s="48" t="str">
        <f t="shared" ca="1" si="172"/>
        <v>Y</v>
      </c>
      <c r="ER1606" s="49" t="str">
        <f t="shared" si="173"/>
        <v/>
      </c>
      <c r="ES1606" s="50"/>
      <c r="ET1606" s="51" t="str">
        <f t="shared" si="174"/>
        <v/>
      </c>
      <c r="EU1606" s="52" t="str">
        <f t="shared" si="175"/>
        <v/>
      </c>
      <c r="EV1606" s="46"/>
      <c r="EW1606" s="23" t="s">
        <v>3721</v>
      </c>
    </row>
    <row r="1607" spans="1:153" ht="14.25" customHeight="1">
      <c r="A1607" s="8">
        <v>1600</v>
      </c>
      <c r="B1607" s="9" t="s">
        <v>3316</v>
      </c>
      <c r="C1607" s="10" t="s">
        <v>142</v>
      </c>
      <c r="D1607" s="10" t="s">
        <v>143</v>
      </c>
      <c r="E1607" s="10" t="s">
        <v>206</v>
      </c>
      <c r="F1607" s="9" t="s">
        <v>641</v>
      </c>
      <c r="G1607" s="10" t="s">
        <v>572</v>
      </c>
      <c r="H1607" s="9" t="s">
        <v>573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1819</v>
      </c>
      <c r="S1607" s="9" t="s">
        <v>1820</v>
      </c>
      <c r="T1607" s="9" t="s">
        <v>1821</v>
      </c>
      <c r="U1607" s="9" t="s">
        <v>337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3673</v>
      </c>
      <c r="AA1607" s="9" t="s">
        <v>1823</v>
      </c>
      <c r="AB1607" s="12" t="s">
        <v>1824</v>
      </c>
      <c r="AC1607" s="10" t="s">
        <v>3674</v>
      </c>
      <c r="AD1607" s="9" t="s">
        <v>1823</v>
      </c>
      <c r="AE1607" s="13" t="s">
        <v>3675</v>
      </c>
      <c r="AF1607" s="14" t="s">
        <v>580</v>
      </c>
      <c r="AG1607" s="10" t="s">
        <v>3676</v>
      </c>
      <c r="AH1607" s="11" t="s">
        <v>156</v>
      </c>
      <c r="AI1607" s="11" t="s">
        <v>156</v>
      </c>
      <c r="AJ1607" s="10" t="s">
        <v>156</v>
      </c>
      <c r="AK1607" s="11" t="s">
        <v>156</v>
      </c>
      <c r="AL1607" s="11" t="s">
        <v>156</v>
      </c>
      <c r="AM1607" s="10" t="s">
        <v>156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25000</v>
      </c>
      <c r="AW1607" s="16">
        <v>26000</v>
      </c>
      <c r="AX1607" s="16">
        <v>0</v>
      </c>
      <c r="AY1607" s="16">
        <v>0</v>
      </c>
      <c r="AZ1607" s="16">
        <v>0</v>
      </c>
      <c r="BA1607" s="17">
        <v>45257</v>
      </c>
      <c r="BB1607" s="30" t="s">
        <v>175</v>
      </c>
      <c r="BC1607" s="18">
        <v>45119</v>
      </c>
      <c r="BD1607" s="17">
        <v>45504</v>
      </c>
      <c r="BE1607" s="17">
        <v>45565</v>
      </c>
      <c r="BF1607" s="17">
        <v>45275</v>
      </c>
      <c r="BG1607" s="10">
        <v>86067837</v>
      </c>
      <c r="BH1607" s="9" t="s">
        <v>694</v>
      </c>
      <c r="BI1607" s="19">
        <v>45200</v>
      </c>
      <c r="BJ1607" s="20">
        <v>45201</v>
      </c>
      <c r="BK1607" s="16">
        <v>6000</v>
      </c>
      <c r="BL1607" s="16">
        <v>16800</v>
      </c>
      <c r="BM1607" s="9" t="s">
        <v>177</v>
      </c>
      <c r="BN1607" s="9" t="s">
        <v>436</v>
      </c>
      <c r="BO1607" s="9" t="s">
        <v>635</v>
      </c>
      <c r="BP1607" s="17">
        <v>45236</v>
      </c>
      <c r="BQ1607" s="17" t="s">
        <v>156</v>
      </c>
      <c r="BR1607" s="17">
        <v>45236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45099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 t="s">
        <v>156</v>
      </c>
      <c r="CD1607" s="10" t="s">
        <v>156</v>
      </c>
      <c r="CE1607" s="17" t="s">
        <v>156</v>
      </c>
      <c r="CF1607" s="17" t="s">
        <v>156</v>
      </c>
      <c r="CG1607" s="17">
        <v>45099</v>
      </c>
      <c r="CH1607" s="17" t="s">
        <v>156</v>
      </c>
      <c r="CI1607" s="16">
        <v>0</v>
      </c>
      <c r="CJ1607" s="10" t="s">
        <v>156</v>
      </c>
      <c r="CK1607" s="10" t="s">
        <v>156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45099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 t="s">
        <v>156</v>
      </c>
      <c r="CX1607" s="10" t="s">
        <v>193</v>
      </c>
      <c r="CY1607" s="17" t="s">
        <v>156</v>
      </c>
      <c r="CZ1607" s="17" t="s">
        <v>156</v>
      </c>
      <c r="DA1607" s="17">
        <v>45099</v>
      </c>
      <c r="DB1607" s="17" t="s">
        <v>156</v>
      </c>
      <c r="DC1607" s="16">
        <v>0</v>
      </c>
      <c r="DD1607" s="10" t="s">
        <v>156</v>
      </c>
      <c r="DE1607" s="10" t="s">
        <v>156</v>
      </c>
      <c r="DF1607" s="18" t="s">
        <v>156</v>
      </c>
      <c r="DG1607" s="17" t="s">
        <v>156</v>
      </c>
      <c r="DH1607" s="10" t="s">
        <v>156</v>
      </c>
      <c r="DI1607" s="17" t="s">
        <v>156</v>
      </c>
      <c r="DJ1607" s="17" t="s">
        <v>156</v>
      </c>
      <c r="DK1607" s="17">
        <v>45099</v>
      </c>
      <c r="DL1607" s="17" t="s">
        <v>156</v>
      </c>
      <c r="DM1607" s="16">
        <v>0</v>
      </c>
      <c r="DN1607" s="10" t="s">
        <v>156</v>
      </c>
      <c r="DO1607" s="10" t="s">
        <v>156</v>
      </c>
      <c r="DP1607" s="16">
        <v>24</v>
      </c>
      <c r="DQ1607" s="16">
        <v>16</v>
      </c>
      <c r="DR1607" s="11">
        <v>16</v>
      </c>
      <c r="DS1607" s="16">
        <v>24</v>
      </c>
      <c r="DT1607" s="16">
        <v>0</v>
      </c>
      <c r="DU1607" s="11" t="s">
        <v>181</v>
      </c>
      <c r="DV1607" s="11" t="s">
        <v>182</v>
      </c>
      <c r="DW1607" s="27" t="s">
        <v>156</v>
      </c>
      <c r="DX1607" s="27" t="s">
        <v>156</v>
      </c>
      <c r="DY1607" s="20" t="s">
        <v>3217</v>
      </c>
      <c r="DZ1607" s="16">
        <v>7</v>
      </c>
      <c r="EA1607" s="16">
        <v>0</v>
      </c>
      <c r="EB1607" s="27" t="s">
        <v>185</v>
      </c>
      <c r="EC1607" s="27" t="s">
        <v>156</v>
      </c>
      <c r="ED1607" s="27" t="s">
        <v>182</v>
      </c>
      <c r="EE1607" s="29">
        <v>45100.012986111113</v>
      </c>
      <c r="EF1607" s="28" t="s">
        <v>186</v>
      </c>
      <c r="EG1607" s="28" t="s">
        <v>156</v>
      </c>
      <c r="EH1607" s="28" t="s">
        <v>187</v>
      </c>
      <c r="EI1607" s="29">
        <v>45116.828101851854</v>
      </c>
      <c r="EJ1607" s="28" t="s">
        <v>188</v>
      </c>
      <c r="EK1607" s="28" t="s">
        <v>189</v>
      </c>
      <c r="EL1607" s="28" t="s">
        <v>190</v>
      </c>
      <c r="EM1607" s="45" t="s">
        <v>3713</v>
      </c>
      <c r="EN1607" s="46" t="str">
        <f t="shared" si="169"/>
        <v>344N174A</v>
      </c>
      <c r="EO1607" s="47">
        <f t="shared" si="170"/>
        <v>45229</v>
      </c>
      <c r="EP1607" s="47" t="str">
        <f t="shared" si="171"/>
        <v/>
      </c>
      <c r="EQ1607" s="48" t="str">
        <f t="shared" ca="1" si="172"/>
        <v>Y</v>
      </c>
      <c r="ER1607" s="49" t="str">
        <f t="shared" si="173"/>
        <v/>
      </c>
      <c r="ES1607" s="50"/>
      <c r="ET1607" s="51" t="str">
        <f t="shared" si="174"/>
        <v/>
      </c>
      <c r="EU1607" s="52" t="str">
        <f t="shared" si="175"/>
        <v/>
      </c>
      <c r="EV1607" s="46"/>
      <c r="EW1607" s="23" t="s">
        <v>3714</v>
      </c>
    </row>
    <row r="1608" spans="1:153" ht="14.25" customHeight="1">
      <c r="A1608" s="8">
        <v>1601</v>
      </c>
      <c r="B1608" s="9" t="s">
        <v>3316</v>
      </c>
      <c r="C1608" s="10" t="s">
        <v>142</v>
      </c>
      <c r="D1608" s="10" t="s">
        <v>143</v>
      </c>
      <c r="E1608" s="10" t="s">
        <v>206</v>
      </c>
      <c r="F1608" s="9" t="s">
        <v>641</v>
      </c>
      <c r="G1608" s="10" t="s">
        <v>572</v>
      </c>
      <c r="H1608" s="9" t="s">
        <v>573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1819</v>
      </c>
      <c r="S1608" s="9" t="s">
        <v>1820</v>
      </c>
      <c r="T1608" s="9" t="s">
        <v>1821</v>
      </c>
      <c r="U1608" s="9" t="s">
        <v>337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3673</v>
      </c>
      <c r="AA1608" s="9" t="s">
        <v>1823</v>
      </c>
      <c r="AB1608" s="12" t="s">
        <v>1824</v>
      </c>
      <c r="AC1608" s="10" t="s">
        <v>3674</v>
      </c>
      <c r="AD1608" s="9" t="s">
        <v>1823</v>
      </c>
      <c r="AE1608" s="13" t="s">
        <v>3675</v>
      </c>
      <c r="AF1608" s="14" t="s">
        <v>580</v>
      </c>
      <c r="AG1608" s="10" t="s">
        <v>3676</v>
      </c>
      <c r="AH1608" s="11" t="s">
        <v>156</v>
      </c>
      <c r="AI1608" s="11" t="s">
        <v>156</v>
      </c>
      <c r="AJ1608" s="10" t="s">
        <v>156</v>
      </c>
      <c r="AK1608" s="11" t="s">
        <v>156</v>
      </c>
      <c r="AL1608" s="11" t="s">
        <v>156</v>
      </c>
      <c r="AM1608" s="10" t="s">
        <v>156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25000</v>
      </c>
      <c r="AW1608" s="16">
        <v>26000</v>
      </c>
      <c r="AX1608" s="16">
        <v>0</v>
      </c>
      <c r="AY1608" s="16">
        <v>0</v>
      </c>
      <c r="AZ1608" s="16">
        <v>0</v>
      </c>
      <c r="BA1608" s="17">
        <v>45257</v>
      </c>
      <c r="BB1608" s="30" t="s">
        <v>175</v>
      </c>
      <c r="BC1608" s="18">
        <v>45119</v>
      </c>
      <c r="BD1608" s="17">
        <v>45504</v>
      </c>
      <c r="BE1608" s="17">
        <v>45565</v>
      </c>
      <c r="BF1608" s="17">
        <v>45275</v>
      </c>
      <c r="BG1608" s="10">
        <v>86252116</v>
      </c>
      <c r="BH1608" s="9" t="s">
        <v>695</v>
      </c>
      <c r="BI1608" s="19">
        <v>45200</v>
      </c>
      <c r="BJ1608" s="20">
        <v>45201</v>
      </c>
      <c r="BK1608" s="16">
        <v>350</v>
      </c>
      <c r="BL1608" s="16">
        <v>980</v>
      </c>
      <c r="BM1608" s="9" t="s">
        <v>177</v>
      </c>
      <c r="BN1608" s="9" t="s">
        <v>436</v>
      </c>
      <c r="BO1608" s="9" t="s">
        <v>156</v>
      </c>
      <c r="BP1608" s="17">
        <v>45236</v>
      </c>
      <c r="BQ1608" s="17" t="s">
        <v>156</v>
      </c>
      <c r="BR1608" s="17">
        <v>45236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>
        <v>45118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 t="s">
        <v>156</v>
      </c>
      <c r="CD1608" s="10" t="s">
        <v>156</v>
      </c>
      <c r="CE1608" s="17" t="s">
        <v>156</v>
      </c>
      <c r="CF1608" s="17" t="s">
        <v>156</v>
      </c>
      <c r="CG1608" s="17">
        <v>45118</v>
      </c>
      <c r="CH1608" s="17" t="s">
        <v>156</v>
      </c>
      <c r="CI1608" s="16">
        <v>0</v>
      </c>
      <c r="CJ1608" s="10" t="s">
        <v>156</v>
      </c>
      <c r="CK1608" s="10" t="s">
        <v>156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>
        <v>45118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 t="s">
        <v>156</v>
      </c>
      <c r="CX1608" s="10" t="s">
        <v>193</v>
      </c>
      <c r="CY1608" s="17" t="s">
        <v>156</v>
      </c>
      <c r="CZ1608" s="17" t="s">
        <v>156</v>
      </c>
      <c r="DA1608" s="17">
        <v>45118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 t="s">
        <v>156</v>
      </c>
      <c r="DH1608" s="10" t="s">
        <v>156</v>
      </c>
      <c r="DI1608" s="17" t="s">
        <v>156</v>
      </c>
      <c r="DJ1608" s="17" t="s">
        <v>156</v>
      </c>
      <c r="DK1608" s="17">
        <v>45118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16</v>
      </c>
      <c r="DR1608" s="11">
        <v>16</v>
      </c>
      <c r="DS1608" s="16">
        <v>24</v>
      </c>
      <c r="DT1608" s="16">
        <v>0</v>
      </c>
      <c r="DU1608" s="11" t="s">
        <v>182</v>
      </c>
      <c r="DV1608" s="11" t="s">
        <v>182</v>
      </c>
      <c r="DW1608" s="27" t="s">
        <v>156</v>
      </c>
      <c r="DX1608" s="27" t="s">
        <v>156</v>
      </c>
      <c r="DY1608" s="20" t="s">
        <v>3217</v>
      </c>
      <c r="DZ1608" s="16">
        <v>7</v>
      </c>
      <c r="EA1608" s="16">
        <v>0</v>
      </c>
      <c r="EB1608" s="27" t="s">
        <v>185</v>
      </c>
      <c r="EC1608" s="27" t="s">
        <v>156</v>
      </c>
      <c r="ED1608" s="27" t="s">
        <v>182</v>
      </c>
      <c r="EE1608" s="29">
        <v>45118.979687500003</v>
      </c>
      <c r="EF1608" s="28" t="s">
        <v>186</v>
      </c>
      <c r="EG1608" s="28" t="s">
        <v>156</v>
      </c>
      <c r="EH1608" s="28" t="s">
        <v>187</v>
      </c>
      <c r="EI1608" s="29">
        <v>45118.979687500003</v>
      </c>
      <c r="EJ1608" s="28" t="s">
        <v>186</v>
      </c>
      <c r="EK1608" s="28" t="s">
        <v>156</v>
      </c>
      <c r="EL1608" s="28" t="s">
        <v>187</v>
      </c>
      <c r="EM1608" s="45" t="s">
        <v>3713</v>
      </c>
      <c r="EN1608" s="46" t="str">
        <f t="shared" si="169"/>
        <v>344N174A</v>
      </c>
      <c r="EO1608" s="47">
        <f t="shared" si="170"/>
        <v>45229</v>
      </c>
      <c r="EP1608" s="47" t="str">
        <f t="shared" si="171"/>
        <v/>
      </c>
      <c r="EQ1608" s="48" t="str">
        <f t="shared" ca="1" si="172"/>
        <v>Y</v>
      </c>
      <c r="ER1608" s="49" t="str">
        <f t="shared" si="173"/>
        <v/>
      </c>
      <c r="ES1608" s="50"/>
      <c r="ET1608" s="51" t="str">
        <f t="shared" si="174"/>
        <v/>
      </c>
      <c r="EU1608" s="52" t="str">
        <f t="shared" si="175"/>
        <v/>
      </c>
      <c r="EV1608" s="46"/>
      <c r="EW1608" s="23" t="s">
        <v>3714</v>
      </c>
    </row>
    <row r="1609" spans="1:153" ht="14.25" customHeight="1">
      <c r="A1609" s="8">
        <v>1602</v>
      </c>
      <c r="B1609" s="9" t="s">
        <v>3316</v>
      </c>
      <c r="C1609" s="10" t="s">
        <v>142</v>
      </c>
      <c r="D1609" s="10" t="s">
        <v>143</v>
      </c>
      <c r="E1609" s="10" t="s">
        <v>206</v>
      </c>
      <c r="F1609" s="9" t="s">
        <v>641</v>
      </c>
      <c r="G1609" s="10" t="s">
        <v>572</v>
      </c>
      <c r="H1609" s="9" t="s">
        <v>573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1819</v>
      </c>
      <c r="S1609" s="9" t="s">
        <v>1820</v>
      </c>
      <c r="T1609" s="9" t="s">
        <v>1821</v>
      </c>
      <c r="U1609" s="9" t="s">
        <v>337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3673</v>
      </c>
      <c r="AA1609" s="9" t="s">
        <v>1823</v>
      </c>
      <c r="AB1609" s="12" t="s">
        <v>1824</v>
      </c>
      <c r="AC1609" s="10" t="s">
        <v>3674</v>
      </c>
      <c r="AD1609" s="9" t="s">
        <v>1823</v>
      </c>
      <c r="AE1609" s="13" t="s">
        <v>3675</v>
      </c>
      <c r="AF1609" s="14" t="s">
        <v>580</v>
      </c>
      <c r="AG1609" s="10" t="s">
        <v>3676</v>
      </c>
      <c r="AH1609" s="11" t="s">
        <v>156</v>
      </c>
      <c r="AI1609" s="11" t="s">
        <v>156</v>
      </c>
      <c r="AJ1609" s="10" t="s">
        <v>156</v>
      </c>
      <c r="AK1609" s="11" t="s">
        <v>156</v>
      </c>
      <c r="AL1609" s="11" t="s">
        <v>156</v>
      </c>
      <c r="AM1609" s="10" t="s">
        <v>156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25000</v>
      </c>
      <c r="AW1609" s="16">
        <v>26000</v>
      </c>
      <c r="AX1609" s="16">
        <v>0</v>
      </c>
      <c r="AY1609" s="16">
        <v>0</v>
      </c>
      <c r="AZ1609" s="16">
        <v>0</v>
      </c>
      <c r="BA1609" s="17">
        <v>45257</v>
      </c>
      <c r="BB1609" s="30" t="s">
        <v>175</v>
      </c>
      <c r="BC1609" s="18">
        <v>45119</v>
      </c>
      <c r="BD1609" s="17">
        <v>45504</v>
      </c>
      <c r="BE1609" s="17">
        <v>45565</v>
      </c>
      <c r="BF1609" s="17">
        <v>45275</v>
      </c>
      <c r="BG1609" s="10">
        <v>86252117</v>
      </c>
      <c r="BH1609" s="9" t="s">
        <v>319</v>
      </c>
      <c r="BI1609" s="19">
        <v>45231</v>
      </c>
      <c r="BJ1609" s="20">
        <v>45236</v>
      </c>
      <c r="BK1609" s="16">
        <v>460</v>
      </c>
      <c r="BL1609" s="16">
        <v>1288</v>
      </c>
      <c r="BM1609" s="9" t="s">
        <v>177</v>
      </c>
      <c r="BN1609" s="9" t="s">
        <v>383</v>
      </c>
      <c r="BO1609" s="9" t="s">
        <v>156</v>
      </c>
      <c r="BP1609" s="17">
        <v>45275</v>
      </c>
      <c r="BQ1609" s="17" t="s">
        <v>156</v>
      </c>
      <c r="BR1609" s="17">
        <v>45275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45118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 t="s">
        <v>156</v>
      </c>
      <c r="CD1609" s="10" t="s">
        <v>156</v>
      </c>
      <c r="CE1609" s="17" t="s">
        <v>156</v>
      </c>
      <c r="CF1609" s="17" t="s">
        <v>156</v>
      </c>
      <c r="CG1609" s="17">
        <v>45118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45118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 t="s">
        <v>156</v>
      </c>
      <c r="CX1609" s="10" t="s">
        <v>193</v>
      </c>
      <c r="CY1609" s="17" t="s">
        <v>156</v>
      </c>
      <c r="CZ1609" s="17" t="s">
        <v>156</v>
      </c>
      <c r="DA1609" s="17">
        <v>45118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 t="s">
        <v>156</v>
      </c>
      <c r="DH1609" s="10" t="s">
        <v>156</v>
      </c>
      <c r="DI1609" s="17" t="s">
        <v>156</v>
      </c>
      <c r="DJ1609" s="17" t="s">
        <v>156</v>
      </c>
      <c r="DK1609" s="17">
        <v>45118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16</v>
      </c>
      <c r="DR1609" s="11">
        <v>16</v>
      </c>
      <c r="DS1609" s="16">
        <v>24</v>
      </c>
      <c r="DT1609" s="16">
        <v>0</v>
      </c>
      <c r="DU1609" s="11" t="s">
        <v>182</v>
      </c>
      <c r="DV1609" s="11" t="s">
        <v>182</v>
      </c>
      <c r="DW1609" s="27" t="s">
        <v>156</v>
      </c>
      <c r="DX1609" s="27" t="s">
        <v>156</v>
      </c>
      <c r="DY1609" s="20" t="s">
        <v>3257</v>
      </c>
      <c r="DZ1609" s="16">
        <v>7</v>
      </c>
      <c r="EA1609" s="16">
        <v>0</v>
      </c>
      <c r="EB1609" s="27" t="s">
        <v>185</v>
      </c>
      <c r="EC1609" s="27" t="s">
        <v>156</v>
      </c>
      <c r="ED1609" s="27" t="s">
        <v>182</v>
      </c>
      <c r="EE1609" s="29">
        <v>45118.979687500003</v>
      </c>
      <c r="EF1609" s="28" t="s">
        <v>186</v>
      </c>
      <c r="EG1609" s="28" t="s">
        <v>156</v>
      </c>
      <c r="EH1609" s="28" t="s">
        <v>187</v>
      </c>
      <c r="EI1609" s="29">
        <v>45118.979687500003</v>
      </c>
      <c r="EJ1609" s="28" t="s">
        <v>186</v>
      </c>
      <c r="EK1609" s="28" t="s">
        <v>156</v>
      </c>
      <c r="EL1609" s="28" t="s">
        <v>187</v>
      </c>
      <c r="EM1609" s="45" t="s">
        <v>3713</v>
      </c>
      <c r="EN1609" s="46" t="str">
        <f t="shared" ref="EN1609:EN1672" si="176">MID(AG1609,3,8)</f>
        <v>344N174A</v>
      </c>
      <c r="EO1609" s="47">
        <f t="shared" ref="EO1609:EO1672" si="177">BP1609-EA1609-DZ1609</f>
        <v>45268</v>
      </c>
      <c r="EP1609" s="47" t="str">
        <f t="shared" ref="EP1609:EP1672" si="178">IF(AND(CM1609="",CW1609=""),"",MIN(CM1609,CW1609))</f>
        <v/>
      </c>
      <c r="EQ1609" s="48" t="str">
        <f t="shared" ref="EQ1609:EQ1672" ca="1" si="179">IF(EP1609&gt;$EQ$3,"Y","Past")</f>
        <v>Y</v>
      </c>
      <c r="ER1609" s="49" t="str">
        <f t="shared" ref="ER1609:ER1672" si="180">IFERROR(EO1609-EP1609,"")</f>
        <v/>
      </c>
      <c r="ES1609" s="50"/>
      <c r="ET1609" s="51" t="str">
        <f t="shared" ref="ET1609:ET1672" si="181">IF(ES1609&lt;&gt;"",EO1609-ES1609,ER1609)</f>
        <v/>
      </c>
      <c r="EU1609" s="52" t="str">
        <f t="shared" ref="EU1609:EU1672" si="182">IFERROR(BK1609*ER1609,"")</f>
        <v/>
      </c>
      <c r="EV1609" s="46"/>
      <c r="EW1609" s="23" t="s">
        <v>3714</v>
      </c>
    </row>
    <row r="1610" spans="1:153" ht="14.25" customHeight="1">
      <c r="A1610" s="8">
        <v>1603</v>
      </c>
      <c r="B1610" s="9" t="s">
        <v>3316</v>
      </c>
      <c r="C1610" s="10" t="s">
        <v>142</v>
      </c>
      <c r="D1610" s="10" t="s">
        <v>143</v>
      </c>
      <c r="E1610" s="10" t="s">
        <v>206</v>
      </c>
      <c r="F1610" s="9" t="s">
        <v>641</v>
      </c>
      <c r="G1610" s="10" t="s">
        <v>572</v>
      </c>
      <c r="H1610" s="9" t="s">
        <v>573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1819</v>
      </c>
      <c r="S1610" s="9" t="s">
        <v>1820</v>
      </c>
      <c r="T1610" s="9" t="s">
        <v>1821</v>
      </c>
      <c r="U1610" s="9" t="s">
        <v>337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3673</v>
      </c>
      <c r="AA1610" s="9" t="s">
        <v>1823</v>
      </c>
      <c r="AB1610" s="12" t="s">
        <v>1824</v>
      </c>
      <c r="AC1610" s="10" t="s">
        <v>3674</v>
      </c>
      <c r="AD1610" s="9" t="s">
        <v>1823</v>
      </c>
      <c r="AE1610" s="13" t="s">
        <v>3675</v>
      </c>
      <c r="AF1610" s="14" t="s">
        <v>580</v>
      </c>
      <c r="AG1610" s="10" t="s">
        <v>3676</v>
      </c>
      <c r="AH1610" s="11" t="s">
        <v>156</v>
      </c>
      <c r="AI1610" s="11" t="s">
        <v>156</v>
      </c>
      <c r="AJ1610" s="10" t="s">
        <v>156</v>
      </c>
      <c r="AK1610" s="11" t="s">
        <v>156</v>
      </c>
      <c r="AL1610" s="11" t="s">
        <v>156</v>
      </c>
      <c r="AM1610" s="10" t="s">
        <v>156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25000</v>
      </c>
      <c r="AW1610" s="16">
        <v>26000</v>
      </c>
      <c r="AX1610" s="16">
        <v>0</v>
      </c>
      <c r="AY1610" s="16">
        <v>0</v>
      </c>
      <c r="AZ1610" s="16">
        <v>0</v>
      </c>
      <c r="BA1610" s="17">
        <v>45257</v>
      </c>
      <c r="BB1610" s="30" t="s">
        <v>175</v>
      </c>
      <c r="BC1610" s="18">
        <v>45119</v>
      </c>
      <c r="BD1610" s="17">
        <v>45504</v>
      </c>
      <c r="BE1610" s="17">
        <v>45565</v>
      </c>
      <c r="BF1610" s="17">
        <v>45275</v>
      </c>
      <c r="BG1610" s="10">
        <v>86233373</v>
      </c>
      <c r="BH1610" s="9" t="s">
        <v>321</v>
      </c>
      <c r="BI1610" s="19">
        <v>45261</v>
      </c>
      <c r="BJ1610" s="20">
        <v>45264</v>
      </c>
      <c r="BK1610" s="16">
        <v>3000</v>
      </c>
      <c r="BL1610" s="16">
        <v>8400</v>
      </c>
      <c r="BM1610" s="9" t="s">
        <v>177</v>
      </c>
      <c r="BN1610" s="9" t="s">
        <v>383</v>
      </c>
      <c r="BO1610" s="9" t="s">
        <v>156</v>
      </c>
      <c r="BP1610" s="17">
        <v>45275</v>
      </c>
      <c r="BQ1610" s="17" t="s">
        <v>156</v>
      </c>
      <c r="BR1610" s="17" t="s">
        <v>156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 t="s">
        <v>156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 t="s">
        <v>156</v>
      </c>
      <c r="CD1610" s="10" t="s">
        <v>156</v>
      </c>
      <c r="CE1610" s="17" t="s">
        <v>156</v>
      </c>
      <c r="CF1610" s="17" t="s">
        <v>156</v>
      </c>
      <c r="CG1610" s="17" t="s">
        <v>156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 t="s">
        <v>156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 t="s">
        <v>156</v>
      </c>
      <c r="CX1610" s="10" t="s">
        <v>193</v>
      </c>
      <c r="CY1610" s="17" t="s">
        <v>156</v>
      </c>
      <c r="CZ1610" s="17" t="s">
        <v>156</v>
      </c>
      <c r="DA1610" s="17" t="s">
        <v>156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 t="s">
        <v>156</v>
      </c>
      <c r="DH1610" s="10" t="s">
        <v>156</v>
      </c>
      <c r="DI1610" s="17" t="s">
        <v>156</v>
      </c>
      <c r="DJ1610" s="17" t="s">
        <v>156</v>
      </c>
      <c r="DK1610" s="17" t="s">
        <v>156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16</v>
      </c>
      <c r="DR1610" s="11">
        <v>16</v>
      </c>
      <c r="DS1610" s="16">
        <v>24</v>
      </c>
      <c r="DT1610" s="16">
        <v>0</v>
      </c>
      <c r="DU1610" s="11" t="s">
        <v>181</v>
      </c>
      <c r="DV1610" s="11" t="s">
        <v>182</v>
      </c>
      <c r="DW1610" s="27" t="s">
        <v>156</v>
      </c>
      <c r="DX1610" s="27" t="s">
        <v>156</v>
      </c>
      <c r="DY1610" s="20" t="s">
        <v>156</v>
      </c>
      <c r="DZ1610" s="16">
        <v>7</v>
      </c>
      <c r="EA1610" s="16">
        <v>0</v>
      </c>
      <c r="EB1610" s="27" t="s">
        <v>185</v>
      </c>
      <c r="EC1610" s="27" t="s">
        <v>156</v>
      </c>
      <c r="ED1610" s="27" t="s">
        <v>182</v>
      </c>
      <c r="EE1610" s="29">
        <v>45116.828101851854</v>
      </c>
      <c r="EF1610" s="28" t="s">
        <v>188</v>
      </c>
      <c r="EG1610" s="28" t="s">
        <v>189</v>
      </c>
      <c r="EH1610" s="28" t="s">
        <v>190</v>
      </c>
      <c r="EI1610" s="29">
        <v>45116.828101851854</v>
      </c>
      <c r="EJ1610" s="28" t="s">
        <v>188</v>
      </c>
      <c r="EK1610" s="28" t="s">
        <v>189</v>
      </c>
      <c r="EL1610" s="28" t="s">
        <v>190</v>
      </c>
      <c r="EM1610" s="45" t="s">
        <v>3713</v>
      </c>
      <c r="EN1610" s="46" t="str">
        <f t="shared" si="176"/>
        <v>344N174A</v>
      </c>
      <c r="EO1610" s="47">
        <f t="shared" si="177"/>
        <v>45268</v>
      </c>
      <c r="EP1610" s="47" t="str">
        <f t="shared" si="178"/>
        <v/>
      </c>
      <c r="EQ1610" s="48" t="str">
        <f t="shared" ca="1" si="179"/>
        <v>Y</v>
      </c>
      <c r="ER1610" s="49" t="str">
        <f t="shared" si="180"/>
        <v/>
      </c>
      <c r="ES1610" s="50"/>
      <c r="ET1610" s="51" t="str">
        <f t="shared" si="181"/>
        <v/>
      </c>
      <c r="EU1610" s="52" t="str">
        <f t="shared" si="182"/>
        <v/>
      </c>
      <c r="EV1610" s="46"/>
      <c r="EW1610" s="23" t="s">
        <v>3714</v>
      </c>
    </row>
    <row r="1611" spans="1:153" ht="14.25" customHeight="1">
      <c r="A1611" s="8">
        <v>1604</v>
      </c>
      <c r="B1611" s="9" t="s">
        <v>3316</v>
      </c>
      <c r="C1611" s="10" t="s">
        <v>142</v>
      </c>
      <c r="D1611" s="10" t="s">
        <v>143</v>
      </c>
      <c r="E1611" s="10" t="s">
        <v>206</v>
      </c>
      <c r="F1611" s="9" t="s">
        <v>641</v>
      </c>
      <c r="G1611" s="10" t="s">
        <v>572</v>
      </c>
      <c r="H1611" s="9" t="s">
        <v>573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1819</v>
      </c>
      <c r="S1611" s="9" t="s">
        <v>1820</v>
      </c>
      <c r="T1611" s="9" t="s">
        <v>1821</v>
      </c>
      <c r="U1611" s="9" t="s">
        <v>337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3673</v>
      </c>
      <c r="AA1611" s="9" t="s">
        <v>1823</v>
      </c>
      <c r="AB1611" s="12" t="s">
        <v>1824</v>
      </c>
      <c r="AC1611" s="10" t="s">
        <v>3674</v>
      </c>
      <c r="AD1611" s="9" t="s">
        <v>1823</v>
      </c>
      <c r="AE1611" s="13" t="s">
        <v>3675</v>
      </c>
      <c r="AF1611" s="14" t="s">
        <v>580</v>
      </c>
      <c r="AG1611" s="10" t="s">
        <v>3676</v>
      </c>
      <c r="AH1611" s="11" t="s">
        <v>156</v>
      </c>
      <c r="AI1611" s="11" t="s">
        <v>156</v>
      </c>
      <c r="AJ1611" s="10" t="s">
        <v>156</v>
      </c>
      <c r="AK1611" s="11" t="s">
        <v>156</v>
      </c>
      <c r="AL1611" s="11" t="s">
        <v>156</v>
      </c>
      <c r="AM1611" s="10" t="s">
        <v>156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25000</v>
      </c>
      <c r="AW1611" s="16">
        <v>26000</v>
      </c>
      <c r="AX1611" s="16">
        <v>0</v>
      </c>
      <c r="AY1611" s="16">
        <v>0</v>
      </c>
      <c r="AZ1611" s="16">
        <v>0</v>
      </c>
      <c r="BA1611" s="17">
        <v>45257</v>
      </c>
      <c r="BB1611" s="30" t="s">
        <v>175</v>
      </c>
      <c r="BC1611" s="18">
        <v>45119</v>
      </c>
      <c r="BD1611" s="17">
        <v>45504</v>
      </c>
      <c r="BE1611" s="17">
        <v>45565</v>
      </c>
      <c r="BF1611" s="17">
        <v>45275</v>
      </c>
      <c r="BG1611" s="10">
        <v>86195698</v>
      </c>
      <c r="BH1611" s="9" t="s">
        <v>258</v>
      </c>
      <c r="BI1611" s="19">
        <v>45292</v>
      </c>
      <c r="BJ1611" s="20">
        <v>45320</v>
      </c>
      <c r="BK1611" s="16">
        <v>3000</v>
      </c>
      <c r="BL1611" s="16">
        <v>8400</v>
      </c>
      <c r="BM1611" s="9" t="s">
        <v>177</v>
      </c>
      <c r="BN1611" s="9" t="s">
        <v>470</v>
      </c>
      <c r="BO1611" s="9" t="s">
        <v>156</v>
      </c>
      <c r="BP1611" s="17">
        <v>45321</v>
      </c>
      <c r="BQ1611" s="17" t="s">
        <v>156</v>
      </c>
      <c r="BR1611" s="17">
        <v>45333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45111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 t="s">
        <v>156</v>
      </c>
      <c r="CD1611" s="10" t="s">
        <v>156</v>
      </c>
      <c r="CE1611" s="17" t="s">
        <v>156</v>
      </c>
      <c r="CF1611" s="17" t="s">
        <v>156</v>
      </c>
      <c r="CG1611" s="17">
        <v>45111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45111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 t="s">
        <v>156</v>
      </c>
      <c r="CX1611" s="10" t="s">
        <v>193</v>
      </c>
      <c r="CY1611" s="17" t="s">
        <v>156</v>
      </c>
      <c r="CZ1611" s="17" t="s">
        <v>156</v>
      </c>
      <c r="DA1611" s="17">
        <v>45111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 t="s">
        <v>156</v>
      </c>
      <c r="DH1611" s="10" t="s">
        <v>156</v>
      </c>
      <c r="DI1611" s="17" t="s">
        <v>156</v>
      </c>
      <c r="DJ1611" s="17" t="s">
        <v>156</v>
      </c>
      <c r="DK1611" s="17">
        <v>45111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16</v>
      </c>
      <c r="DR1611" s="11">
        <v>16</v>
      </c>
      <c r="DS1611" s="16">
        <v>24</v>
      </c>
      <c r="DT1611" s="16">
        <v>0</v>
      </c>
      <c r="DU1611" s="11" t="s">
        <v>181</v>
      </c>
      <c r="DV1611" s="11" t="s">
        <v>182</v>
      </c>
      <c r="DW1611" s="27" t="s">
        <v>156</v>
      </c>
      <c r="DX1611" s="27" t="s">
        <v>156</v>
      </c>
      <c r="DY1611" s="20" t="s">
        <v>156</v>
      </c>
      <c r="DZ1611" s="16">
        <v>7</v>
      </c>
      <c r="EA1611" s="16">
        <v>0</v>
      </c>
      <c r="EB1611" s="27" t="s">
        <v>185</v>
      </c>
      <c r="EC1611" s="27" t="s">
        <v>156</v>
      </c>
      <c r="ED1611" s="27" t="s">
        <v>182</v>
      </c>
      <c r="EE1611" s="29">
        <v>45112.01258101852</v>
      </c>
      <c r="EF1611" s="28" t="s">
        <v>186</v>
      </c>
      <c r="EG1611" s="28" t="s">
        <v>156</v>
      </c>
      <c r="EH1611" s="28" t="s">
        <v>187</v>
      </c>
      <c r="EI1611" s="29">
        <v>45116.828101851854</v>
      </c>
      <c r="EJ1611" s="28" t="s">
        <v>188</v>
      </c>
      <c r="EK1611" s="28" t="s">
        <v>189</v>
      </c>
      <c r="EL1611" s="28" t="s">
        <v>190</v>
      </c>
      <c r="EM1611" s="45" t="s">
        <v>3713</v>
      </c>
      <c r="EN1611" s="46" t="str">
        <f t="shared" si="176"/>
        <v>344N174A</v>
      </c>
      <c r="EO1611" s="47">
        <f t="shared" si="177"/>
        <v>45314</v>
      </c>
      <c r="EP1611" s="47" t="str">
        <f t="shared" si="178"/>
        <v/>
      </c>
      <c r="EQ1611" s="48" t="str">
        <f t="shared" ca="1" si="179"/>
        <v>Y</v>
      </c>
      <c r="ER1611" s="49" t="str">
        <f t="shared" si="180"/>
        <v/>
      </c>
      <c r="ES1611" s="50"/>
      <c r="ET1611" s="51" t="str">
        <f t="shared" si="181"/>
        <v/>
      </c>
      <c r="EU1611" s="52" t="str">
        <f t="shared" si="182"/>
        <v/>
      </c>
      <c r="EV1611" s="46"/>
      <c r="EW1611" s="23" t="s">
        <v>3721</v>
      </c>
    </row>
    <row r="1612" spans="1:153" ht="14.25" customHeight="1">
      <c r="A1612" s="8">
        <v>1605</v>
      </c>
      <c r="B1612" s="9" t="s">
        <v>3316</v>
      </c>
      <c r="C1612" s="10" t="s">
        <v>142</v>
      </c>
      <c r="D1612" s="10" t="s">
        <v>143</v>
      </c>
      <c r="E1612" s="10" t="s">
        <v>206</v>
      </c>
      <c r="F1612" s="9" t="s">
        <v>641</v>
      </c>
      <c r="G1612" s="10" t="s">
        <v>572</v>
      </c>
      <c r="H1612" s="9" t="s">
        <v>573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1819</v>
      </c>
      <c r="S1612" s="9" t="s">
        <v>1820</v>
      </c>
      <c r="T1612" s="9" t="s">
        <v>1821</v>
      </c>
      <c r="U1612" s="9" t="s">
        <v>337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3673</v>
      </c>
      <c r="AA1612" s="9" t="s">
        <v>1823</v>
      </c>
      <c r="AB1612" s="12" t="s">
        <v>1824</v>
      </c>
      <c r="AC1612" s="10" t="s">
        <v>3674</v>
      </c>
      <c r="AD1612" s="9" t="s">
        <v>1823</v>
      </c>
      <c r="AE1612" s="13" t="s">
        <v>3675</v>
      </c>
      <c r="AF1612" s="14" t="s">
        <v>580</v>
      </c>
      <c r="AG1612" s="10" t="s">
        <v>3676</v>
      </c>
      <c r="AH1612" s="11" t="s">
        <v>156</v>
      </c>
      <c r="AI1612" s="11" t="s">
        <v>156</v>
      </c>
      <c r="AJ1612" s="10" t="s">
        <v>156</v>
      </c>
      <c r="AK1612" s="11" t="s">
        <v>156</v>
      </c>
      <c r="AL1612" s="11" t="s">
        <v>156</v>
      </c>
      <c r="AM1612" s="10" t="s">
        <v>156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142</v>
      </c>
      <c r="AV1612" s="16">
        <v>25000</v>
      </c>
      <c r="AW1612" s="16">
        <v>26000</v>
      </c>
      <c r="AX1612" s="16">
        <v>0</v>
      </c>
      <c r="AY1612" s="16">
        <v>0</v>
      </c>
      <c r="AZ1612" s="16">
        <v>0</v>
      </c>
      <c r="BA1612" s="17">
        <v>45257</v>
      </c>
      <c r="BB1612" s="30" t="s">
        <v>175</v>
      </c>
      <c r="BC1612" s="18">
        <v>45119</v>
      </c>
      <c r="BD1612" s="17">
        <v>45504</v>
      </c>
      <c r="BE1612" s="17">
        <v>45565</v>
      </c>
      <c r="BF1612" s="17">
        <v>45275</v>
      </c>
      <c r="BG1612" s="10">
        <v>86195697</v>
      </c>
      <c r="BH1612" s="9" t="s">
        <v>303</v>
      </c>
      <c r="BI1612" s="19">
        <v>45323</v>
      </c>
      <c r="BJ1612" s="20">
        <v>45334</v>
      </c>
      <c r="BK1612" s="16">
        <v>3000</v>
      </c>
      <c r="BL1612" s="16">
        <v>8400</v>
      </c>
      <c r="BM1612" s="9" t="s">
        <v>177</v>
      </c>
      <c r="BN1612" s="9" t="s">
        <v>470</v>
      </c>
      <c r="BO1612" s="9" t="s">
        <v>156</v>
      </c>
      <c r="BP1612" s="17">
        <v>45347</v>
      </c>
      <c r="BQ1612" s="17" t="s">
        <v>156</v>
      </c>
      <c r="BR1612" s="17">
        <v>45347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>
        <v>45111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 t="s">
        <v>156</v>
      </c>
      <c r="CD1612" s="10" t="s">
        <v>156</v>
      </c>
      <c r="CE1612" s="17" t="s">
        <v>156</v>
      </c>
      <c r="CF1612" s="17" t="s">
        <v>156</v>
      </c>
      <c r="CG1612" s="17">
        <v>45111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>
        <v>45111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 t="s">
        <v>156</v>
      </c>
      <c r="CX1612" s="10" t="s">
        <v>193</v>
      </c>
      <c r="CY1612" s="17" t="s">
        <v>156</v>
      </c>
      <c r="CZ1612" s="17" t="s">
        <v>156</v>
      </c>
      <c r="DA1612" s="17">
        <v>45111</v>
      </c>
      <c r="DB1612" s="17" t="s">
        <v>156</v>
      </c>
      <c r="DC1612" s="16">
        <v>0</v>
      </c>
      <c r="DD1612" s="10" t="s">
        <v>156</v>
      </c>
      <c r="DE1612" s="10" t="s">
        <v>156</v>
      </c>
      <c r="DF1612" s="18" t="s">
        <v>156</v>
      </c>
      <c r="DG1612" s="17" t="s">
        <v>156</v>
      </c>
      <c r="DH1612" s="10" t="s">
        <v>156</v>
      </c>
      <c r="DI1612" s="17" t="s">
        <v>156</v>
      </c>
      <c r="DJ1612" s="17" t="s">
        <v>156</v>
      </c>
      <c r="DK1612" s="17">
        <v>45111</v>
      </c>
      <c r="DL1612" s="17" t="s">
        <v>156</v>
      </c>
      <c r="DM1612" s="16">
        <v>0</v>
      </c>
      <c r="DN1612" s="10" t="s">
        <v>156</v>
      </c>
      <c r="DO1612" s="10" t="s">
        <v>156</v>
      </c>
      <c r="DP1612" s="16">
        <v>24</v>
      </c>
      <c r="DQ1612" s="16">
        <v>16</v>
      </c>
      <c r="DR1612" s="11">
        <v>16</v>
      </c>
      <c r="DS1612" s="16">
        <v>24</v>
      </c>
      <c r="DT1612" s="16">
        <v>0</v>
      </c>
      <c r="DU1612" s="11" t="s">
        <v>181</v>
      </c>
      <c r="DV1612" s="11" t="s">
        <v>182</v>
      </c>
      <c r="DW1612" s="27" t="s">
        <v>156</v>
      </c>
      <c r="DX1612" s="27" t="s">
        <v>156</v>
      </c>
      <c r="DY1612" s="20" t="s">
        <v>3327</v>
      </c>
      <c r="DZ1612" s="16">
        <v>7</v>
      </c>
      <c r="EA1612" s="16">
        <v>0</v>
      </c>
      <c r="EB1612" s="27" t="s">
        <v>185</v>
      </c>
      <c r="EC1612" s="27" t="s">
        <v>156</v>
      </c>
      <c r="ED1612" s="27" t="s">
        <v>182</v>
      </c>
      <c r="EE1612" s="29">
        <v>45112.01258101852</v>
      </c>
      <c r="EF1612" s="28" t="s">
        <v>186</v>
      </c>
      <c r="EG1612" s="28" t="s">
        <v>156</v>
      </c>
      <c r="EH1612" s="28" t="s">
        <v>187</v>
      </c>
      <c r="EI1612" s="29">
        <v>45116.828101851854</v>
      </c>
      <c r="EJ1612" s="28" t="s">
        <v>188</v>
      </c>
      <c r="EK1612" s="28" t="s">
        <v>189</v>
      </c>
      <c r="EL1612" s="28" t="s">
        <v>190</v>
      </c>
      <c r="EM1612" s="45" t="s">
        <v>3713</v>
      </c>
      <c r="EN1612" s="46" t="str">
        <f t="shared" si="176"/>
        <v>344N174A</v>
      </c>
      <c r="EO1612" s="47">
        <f t="shared" si="177"/>
        <v>45340</v>
      </c>
      <c r="EP1612" s="47" t="str">
        <f t="shared" si="178"/>
        <v/>
      </c>
      <c r="EQ1612" s="48" t="str">
        <f t="shared" ca="1" si="179"/>
        <v>Y</v>
      </c>
      <c r="ER1612" s="49" t="str">
        <f t="shared" si="180"/>
        <v/>
      </c>
      <c r="ES1612" s="50"/>
      <c r="ET1612" s="51" t="str">
        <f t="shared" si="181"/>
        <v/>
      </c>
      <c r="EU1612" s="52" t="str">
        <f t="shared" si="182"/>
        <v/>
      </c>
      <c r="EV1612" s="46"/>
      <c r="EW1612" s="23" t="s">
        <v>3721</v>
      </c>
    </row>
    <row r="1613" spans="1:153" ht="14.25" customHeight="1">
      <c r="A1613" s="8">
        <v>1606</v>
      </c>
      <c r="B1613" s="9" t="s">
        <v>3316</v>
      </c>
      <c r="C1613" s="10" t="s">
        <v>142</v>
      </c>
      <c r="D1613" s="10" t="s">
        <v>143</v>
      </c>
      <c r="E1613" s="10" t="s">
        <v>206</v>
      </c>
      <c r="F1613" s="9" t="s">
        <v>641</v>
      </c>
      <c r="G1613" s="10" t="s">
        <v>572</v>
      </c>
      <c r="H1613" s="9" t="s">
        <v>573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1819</v>
      </c>
      <c r="S1613" s="9" t="s">
        <v>1820</v>
      </c>
      <c r="T1613" s="9" t="s">
        <v>1821</v>
      </c>
      <c r="U1613" s="9" t="s">
        <v>337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3673</v>
      </c>
      <c r="AA1613" s="9" t="s">
        <v>1823</v>
      </c>
      <c r="AB1613" s="12" t="s">
        <v>1824</v>
      </c>
      <c r="AC1613" s="10" t="s">
        <v>3674</v>
      </c>
      <c r="AD1613" s="9" t="s">
        <v>1823</v>
      </c>
      <c r="AE1613" s="13" t="s">
        <v>3675</v>
      </c>
      <c r="AF1613" s="14" t="s">
        <v>580</v>
      </c>
      <c r="AG1613" s="10" t="s">
        <v>3676</v>
      </c>
      <c r="AH1613" s="11" t="s">
        <v>156</v>
      </c>
      <c r="AI1613" s="11" t="s">
        <v>156</v>
      </c>
      <c r="AJ1613" s="10" t="s">
        <v>156</v>
      </c>
      <c r="AK1613" s="11" t="s">
        <v>156</v>
      </c>
      <c r="AL1613" s="11" t="s">
        <v>156</v>
      </c>
      <c r="AM1613" s="10" t="s">
        <v>156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142</v>
      </c>
      <c r="AV1613" s="16">
        <v>25000</v>
      </c>
      <c r="AW1613" s="16">
        <v>26000</v>
      </c>
      <c r="AX1613" s="16">
        <v>0</v>
      </c>
      <c r="AY1613" s="16">
        <v>0</v>
      </c>
      <c r="AZ1613" s="16">
        <v>0</v>
      </c>
      <c r="BA1613" s="17">
        <v>45257</v>
      </c>
      <c r="BB1613" s="30" t="s">
        <v>175</v>
      </c>
      <c r="BC1613" s="18">
        <v>45119</v>
      </c>
      <c r="BD1613" s="17">
        <v>45504</v>
      </c>
      <c r="BE1613" s="17">
        <v>45565</v>
      </c>
      <c r="BF1613" s="17">
        <v>45275</v>
      </c>
      <c r="BG1613" s="10">
        <v>86195695</v>
      </c>
      <c r="BH1613" s="9" t="s">
        <v>247</v>
      </c>
      <c r="BI1613" s="19">
        <v>45352</v>
      </c>
      <c r="BJ1613" s="20">
        <v>45362</v>
      </c>
      <c r="BK1613" s="16">
        <v>3000</v>
      </c>
      <c r="BL1613" s="16">
        <v>8400</v>
      </c>
      <c r="BM1613" s="9" t="s">
        <v>177</v>
      </c>
      <c r="BN1613" s="9" t="s">
        <v>470</v>
      </c>
      <c r="BO1613" s="9" t="s">
        <v>156</v>
      </c>
      <c r="BP1613" s="17">
        <v>45375</v>
      </c>
      <c r="BQ1613" s="17" t="s">
        <v>156</v>
      </c>
      <c r="BR1613" s="17">
        <v>45375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>
        <v>45111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 t="s">
        <v>156</v>
      </c>
      <c r="CD1613" s="10" t="s">
        <v>156</v>
      </c>
      <c r="CE1613" s="17" t="s">
        <v>156</v>
      </c>
      <c r="CF1613" s="17" t="s">
        <v>156</v>
      </c>
      <c r="CG1613" s="17">
        <v>45111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>
        <v>45111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 t="s">
        <v>156</v>
      </c>
      <c r="CX1613" s="10" t="s">
        <v>193</v>
      </c>
      <c r="CY1613" s="17" t="s">
        <v>156</v>
      </c>
      <c r="CZ1613" s="17" t="s">
        <v>156</v>
      </c>
      <c r="DA1613" s="17">
        <v>45111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 t="s">
        <v>156</v>
      </c>
      <c r="DH1613" s="10" t="s">
        <v>156</v>
      </c>
      <c r="DI1613" s="17" t="s">
        <v>156</v>
      </c>
      <c r="DJ1613" s="17" t="s">
        <v>156</v>
      </c>
      <c r="DK1613" s="17">
        <v>45111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16</v>
      </c>
      <c r="DR1613" s="11">
        <v>16</v>
      </c>
      <c r="DS1613" s="16">
        <v>24</v>
      </c>
      <c r="DT1613" s="16">
        <v>0</v>
      </c>
      <c r="DU1613" s="11" t="s">
        <v>181</v>
      </c>
      <c r="DV1613" s="11" t="s">
        <v>182</v>
      </c>
      <c r="DW1613" s="27" t="s">
        <v>156</v>
      </c>
      <c r="DX1613" s="27" t="s">
        <v>156</v>
      </c>
      <c r="DY1613" s="20" t="s">
        <v>3329</v>
      </c>
      <c r="DZ1613" s="16">
        <v>7</v>
      </c>
      <c r="EA1613" s="16">
        <v>0</v>
      </c>
      <c r="EB1613" s="27" t="s">
        <v>185</v>
      </c>
      <c r="EC1613" s="27" t="s">
        <v>156</v>
      </c>
      <c r="ED1613" s="27" t="s">
        <v>182</v>
      </c>
      <c r="EE1613" s="29">
        <v>45112.01258101852</v>
      </c>
      <c r="EF1613" s="28" t="s">
        <v>186</v>
      </c>
      <c r="EG1613" s="28" t="s">
        <v>156</v>
      </c>
      <c r="EH1613" s="28" t="s">
        <v>187</v>
      </c>
      <c r="EI1613" s="29">
        <v>45116.828101851854</v>
      </c>
      <c r="EJ1613" s="28" t="s">
        <v>188</v>
      </c>
      <c r="EK1613" s="28" t="s">
        <v>189</v>
      </c>
      <c r="EL1613" s="28" t="s">
        <v>190</v>
      </c>
      <c r="EM1613" s="45" t="s">
        <v>3713</v>
      </c>
      <c r="EN1613" s="46" t="str">
        <f t="shared" si="176"/>
        <v>344N174A</v>
      </c>
      <c r="EO1613" s="47">
        <f t="shared" si="177"/>
        <v>45368</v>
      </c>
      <c r="EP1613" s="47" t="str">
        <f t="shared" si="178"/>
        <v/>
      </c>
      <c r="EQ1613" s="48" t="str">
        <f t="shared" ca="1" si="179"/>
        <v>Y</v>
      </c>
      <c r="ER1613" s="49" t="str">
        <f t="shared" si="180"/>
        <v/>
      </c>
      <c r="ES1613" s="50"/>
      <c r="ET1613" s="51" t="str">
        <f t="shared" si="181"/>
        <v/>
      </c>
      <c r="EU1613" s="52" t="str">
        <f t="shared" si="182"/>
        <v/>
      </c>
      <c r="EV1613" s="46"/>
      <c r="EW1613" s="23" t="s">
        <v>3721</v>
      </c>
    </row>
    <row r="1614" spans="1:153" ht="14.25" customHeight="1">
      <c r="A1614" s="8">
        <v>1607</v>
      </c>
      <c r="B1614" s="9" t="s">
        <v>3316</v>
      </c>
      <c r="C1614" s="10" t="s">
        <v>142</v>
      </c>
      <c r="D1614" s="10" t="s">
        <v>143</v>
      </c>
      <c r="E1614" s="10" t="s">
        <v>206</v>
      </c>
      <c r="F1614" s="9" t="s">
        <v>641</v>
      </c>
      <c r="G1614" s="10" t="s">
        <v>572</v>
      </c>
      <c r="H1614" s="9" t="s">
        <v>573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1819</v>
      </c>
      <c r="S1614" s="9" t="s">
        <v>1820</v>
      </c>
      <c r="T1614" s="9" t="s">
        <v>1821</v>
      </c>
      <c r="U1614" s="9" t="s">
        <v>337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3673</v>
      </c>
      <c r="AA1614" s="9" t="s">
        <v>1823</v>
      </c>
      <c r="AB1614" s="12" t="s">
        <v>1824</v>
      </c>
      <c r="AC1614" s="10" t="s">
        <v>3674</v>
      </c>
      <c r="AD1614" s="9" t="s">
        <v>1823</v>
      </c>
      <c r="AE1614" s="13" t="s">
        <v>3675</v>
      </c>
      <c r="AF1614" s="14" t="s">
        <v>580</v>
      </c>
      <c r="AG1614" s="10" t="s">
        <v>3676</v>
      </c>
      <c r="AH1614" s="11" t="s">
        <v>156</v>
      </c>
      <c r="AI1614" s="11" t="s">
        <v>156</v>
      </c>
      <c r="AJ1614" s="10" t="s">
        <v>156</v>
      </c>
      <c r="AK1614" s="11" t="s">
        <v>156</v>
      </c>
      <c r="AL1614" s="11" t="s">
        <v>156</v>
      </c>
      <c r="AM1614" s="10" t="s">
        <v>156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142</v>
      </c>
      <c r="AV1614" s="16">
        <v>25000</v>
      </c>
      <c r="AW1614" s="16">
        <v>26000</v>
      </c>
      <c r="AX1614" s="16">
        <v>0</v>
      </c>
      <c r="AY1614" s="16">
        <v>0</v>
      </c>
      <c r="AZ1614" s="16">
        <v>0</v>
      </c>
      <c r="BA1614" s="17">
        <v>45257</v>
      </c>
      <c r="BB1614" s="30" t="s">
        <v>175</v>
      </c>
      <c r="BC1614" s="18">
        <v>45119</v>
      </c>
      <c r="BD1614" s="17">
        <v>45504</v>
      </c>
      <c r="BE1614" s="17">
        <v>45565</v>
      </c>
      <c r="BF1614" s="17">
        <v>45275</v>
      </c>
      <c r="BG1614" s="10">
        <v>86195690</v>
      </c>
      <c r="BH1614" s="9" t="s">
        <v>2081</v>
      </c>
      <c r="BI1614" s="19">
        <v>45413</v>
      </c>
      <c r="BJ1614" s="20">
        <v>45418</v>
      </c>
      <c r="BK1614" s="16">
        <v>2000</v>
      </c>
      <c r="BL1614" s="16">
        <v>5600</v>
      </c>
      <c r="BM1614" s="9" t="s">
        <v>177</v>
      </c>
      <c r="BN1614" s="9" t="s">
        <v>470</v>
      </c>
      <c r="BO1614" s="9" t="s">
        <v>156</v>
      </c>
      <c r="BP1614" s="17">
        <v>45431</v>
      </c>
      <c r="BQ1614" s="17" t="s">
        <v>156</v>
      </c>
      <c r="BR1614" s="17">
        <v>45431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>
        <v>45111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 t="s">
        <v>156</v>
      </c>
      <c r="CD1614" s="10" t="s">
        <v>156</v>
      </c>
      <c r="CE1614" s="17" t="s">
        <v>156</v>
      </c>
      <c r="CF1614" s="17" t="s">
        <v>156</v>
      </c>
      <c r="CG1614" s="17">
        <v>45111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>
        <v>45111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 t="s">
        <v>156</v>
      </c>
      <c r="CX1614" s="10" t="s">
        <v>193</v>
      </c>
      <c r="CY1614" s="17" t="s">
        <v>156</v>
      </c>
      <c r="CZ1614" s="17" t="s">
        <v>156</v>
      </c>
      <c r="DA1614" s="17">
        <v>45111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 t="s">
        <v>156</v>
      </c>
      <c r="DH1614" s="10" t="s">
        <v>156</v>
      </c>
      <c r="DI1614" s="17" t="s">
        <v>156</v>
      </c>
      <c r="DJ1614" s="17" t="s">
        <v>156</v>
      </c>
      <c r="DK1614" s="17">
        <v>45111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16</v>
      </c>
      <c r="DR1614" s="11">
        <v>16</v>
      </c>
      <c r="DS1614" s="16">
        <v>24</v>
      </c>
      <c r="DT1614" s="16">
        <v>0</v>
      </c>
      <c r="DU1614" s="11" t="s">
        <v>181</v>
      </c>
      <c r="DV1614" s="11" t="s">
        <v>182</v>
      </c>
      <c r="DW1614" s="27" t="s">
        <v>156</v>
      </c>
      <c r="DX1614" s="27" t="s">
        <v>156</v>
      </c>
      <c r="DY1614" s="20" t="s">
        <v>3584</v>
      </c>
      <c r="DZ1614" s="16">
        <v>7</v>
      </c>
      <c r="EA1614" s="16">
        <v>0</v>
      </c>
      <c r="EB1614" s="27" t="s">
        <v>185</v>
      </c>
      <c r="EC1614" s="27" t="s">
        <v>156</v>
      </c>
      <c r="ED1614" s="27" t="s">
        <v>182</v>
      </c>
      <c r="EE1614" s="29">
        <v>45112.01258101852</v>
      </c>
      <c r="EF1614" s="28" t="s">
        <v>186</v>
      </c>
      <c r="EG1614" s="28" t="s">
        <v>156</v>
      </c>
      <c r="EH1614" s="28" t="s">
        <v>187</v>
      </c>
      <c r="EI1614" s="29">
        <v>45116.828101851854</v>
      </c>
      <c r="EJ1614" s="28" t="s">
        <v>188</v>
      </c>
      <c r="EK1614" s="28" t="s">
        <v>189</v>
      </c>
      <c r="EL1614" s="28" t="s">
        <v>190</v>
      </c>
      <c r="EM1614" s="45" t="s">
        <v>3713</v>
      </c>
      <c r="EN1614" s="46" t="str">
        <f t="shared" si="176"/>
        <v>344N174A</v>
      </c>
      <c r="EO1614" s="47">
        <f t="shared" si="177"/>
        <v>45424</v>
      </c>
      <c r="EP1614" s="47" t="str">
        <f t="shared" si="178"/>
        <v/>
      </c>
      <c r="EQ1614" s="48" t="str">
        <f t="shared" ca="1" si="179"/>
        <v>Y</v>
      </c>
      <c r="ER1614" s="49" t="str">
        <f t="shared" si="180"/>
        <v/>
      </c>
      <c r="ES1614" s="50"/>
      <c r="ET1614" s="51" t="str">
        <f t="shared" si="181"/>
        <v/>
      </c>
      <c r="EU1614" s="52" t="str">
        <f t="shared" si="182"/>
        <v/>
      </c>
      <c r="EV1614" s="46"/>
      <c r="EW1614" s="23" t="s">
        <v>3721</v>
      </c>
    </row>
    <row r="1615" spans="1:153" ht="14.25" customHeight="1">
      <c r="A1615" s="8">
        <v>1608</v>
      </c>
      <c r="B1615" s="9" t="s">
        <v>3316</v>
      </c>
      <c r="C1615" s="10" t="s">
        <v>142</v>
      </c>
      <c r="D1615" s="10" t="s">
        <v>143</v>
      </c>
      <c r="E1615" s="10" t="s">
        <v>206</v>
      </c>
      <c r="F1615" s="9" t="s">
        <v>641</v>
      </c>
      <c r="G1615" s="10" t="s">
        <v>572</v>
      </c>
      <c r="H1615" s="9" t="s">
        <v>573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1819</v>
      </c>
      <c r="S1615" s="9" t="s">
        <v>1820</v>
      </c>
      <c r="T1615" s="9" t="s">
        <v>1821</v>
      </c>
      <c r="U1615" s="9" t="s">
        <v>337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3673</v>
      </c>
      <c r="AA1615" s="9" t="s">
        <v>1823</v>
      </c>
      <c r="AB1615" s="12" t="s">
        <v>1824</v>
      </c>
      <c r="AC1615" s="10" t="s">
        <v>3674</v>
      </c>
      <c r="AD1615" s="9" t="s">
        <v>1823</v>
      </c>
      <c r="AE1615" s="13" t="s">
        <v>3675</v>
      </c>
      <c r="AF1615" s="14" t="s">
        <v>580</v>
      </c>
      <c r="AG1615" s="10" t="s">
        <v>3676</v>
      </c>
      <c r="AH1615" s="11" t="s">
        <v>156</v>
      </c>
      <c r="AI1615" s="11" t="s">
        <v>156</v>
      </c>
      <c r="AJ1615" s="10" t="s">
        <v>156</v>
      </c>
      <c r="AK1615" s="11" t="s">
        <v>156</v>
      </c>
      <c r="AL1615" s="11" t="s">
        <v>156</v>
      </c>
      <c r="AM1615" s="10" t="s">
        <v>156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142</v>
      </c>
      <c r="AV1615" s="16">
        <v>25000</v>
      </c>
      <c r="AW1615" s="16">
        <v>26000</v>
      </c>
      <c r="AX1615" s="16">
        <v>0</v>
      </c>
      <c r="AY1615" s="16">
        <v>0</v>
      </c>
      <c r="AZ1615" s="16">
        <v>0</v>
      </c>
      <c r="BA1615" s="17">
        <v>45257</v>
      </c>
      <c r="BB1615" s="30" t="s">
        <v>175</v>
      </c>
      <c r="BC1615" s="18">
        <v>45119</v>
      </c>
      <c r="BD1615" s="17">
        <v>45504</v>
      </c>
      <c r="BE1615" s="17">
        <v>45565</v>
      </c>
      <c r="BF1615" s="17">
        <v>45275</v>
      </c>
      <c r="BG1615" s="10">
        <v>86252118</v>
      </c>
      <c r="BH1615" s="9" t="s">
        <v>2083</v>
      </c>
      <c r="BI1615" s="19">
        <v>45413</v>
      </c>
      <c r="BJ1615" s="20">
        <v>45418</v>
      </c>
      <c r="BK1615" s="16">
        <v>1200</v>
      </c>
      <c r="BL1615" s="16">
        <v>3360</v>
      </c>
      <c r="BM1615" s="9" t="s">
        <v>177</v>
      </c>
      <c r="BN1615" s="9" t="s">
        <v>470</v>
      </c>
      <c r="BO1615" s="9" t="s">
        <v>156</v>
      </c>
      <c r="BP1615" s="17">
        <v>45431</v>
      </c>
      <c r="BQ1615" s="17" t="s">
        <v>156</v>
      </c>
      <c r="BR1615" s="17">
        <v>45431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>
        <v>45118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 t="s">
        <v>156</v>
      </c>
      <c r="CD1615" s="10" t="s">
        <v>156</v>
      </c>
      <c r="CE1615" s="17" t="s">
        <v>156</v>
      </c>
      <c r="CF1615" s="17" t="s">
        <v>156</v>
      </c>
      <c r="CG1615" s="17">
        <v>45118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>
        <v>45118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 t="s">
        <v>156</v>
      </c>
      <c r="CX1615" s="10" t="s">
        <v>193</v>
      </c>
      <c r="CY1615" s="17" t="s">
        <v>156</v>
      </c>
      <c r="CZ1615" s="17" t="s">
        <v>156</v>
      </c>
      <c r="DA1615" s="17">
        <v>45118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 t="s">
        <v>156</v>
      </c>
      <c r="DH1615" s="10" t="s">
        <v>156</v>
      </c>
      <c r="DI1615" s="17" t="s">
        <v>156</v>
      </c>
      <c r="DJ1615" s="17" t="s">
        <v>156</v>
      </c>
      <c r="DK1615" s="17">
        <v>45118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16</v>
      </c>
      <c r="DR1615" s="11">
        <v>16</v>
      </c>
      <c r="DS1615" s="16">
        <v>24</v>
      </c>
      <c r="DT1615" s="16">
        <v>0</v>
      </c>
      <c r="DU1615" s="11" t="s">
        <v>182</v>
      </c>
      <c r="DV1615" s="11" t="s">
        <v>182</v>
      </c>
      <c r="DW1615" s="27" t="s">
        <v>156</v>
      </c>
      <c r="DX1615" s="27" t="s">
        <v>156</v>
      </c>
      <c r="DY1615" s="20" t="s">
        <v>3584</v>
      </c>
      <c r="DZ1615" s="16">
        <v>7</v>
      </c>
      <c r="EA1615" s="16">
        <v>0</v>
      </c>
      <c r="EB1615" s="27" t="s">
        <v>185</v>
      </c>
      <c r="EC1615" s="27" t="s">
        <v>156</v>
      </c>
      <c r="ED1615" s="27" t="s">
        <v>182</v>
      </c>
      <c r="EE1615" s="29">
        <v>45118.979687500003</v>
      </c>
      <c r="EF1615" s="28" t="s">
        <v>186</v>
      </c>
      <c r="EG1615" s="28" t="s">
        <v>156</v>
      </c>
      <c r="EH1615" s="28" t="s">
        <v>187</v>
      </c>
      <c r="EI1615" s="29">
        <v>45118.979687500003</v>
      </c>
      <c r="EJ1615" s="28" t="s">
        <v>186</v>
      </c>
      <c r="EK1615" s="28" t="s">
        <v>156</v>
      </c>
      <c r="EL1615" s="28" t="s">
        <v>187</v>
      </c>
      <c r="EM1615" s="45" t="s">
        <v>3713</v>
      </c>
      <c r="EN1615" s="46" t="str">
        <f t="shared" si="176"/>
        <v>344N174A</v>
      </c>
      <c r="EO1615" s="47">
        <f t="shared" si="177"/>
        <v>45424</v>
      </c>
      <c r="EP1615" s="47" t="str">
        <f t="shared" si="178"/>
        <v/>
      </c>
      <c r="EQ1615" s="48" t="str">
        <f t="shared" ca="1" si="179"/>
        <v>Y</v>
      </c>
      <c r="ER1615" s="49" t="str">
        <f t="shared" si="180"/>
        <v/>
      </c>
      <c r="ES1615" s="50"/>
      <c r="ET1615" s="51" t="str">
        <f t="shared" si="181"/>
        <v/>
      </c>
      <c r="EU1615" s="52" t="str">
        <f t="shared" si="182"/>
        <v/>
      </c>
      <c r="EV1615" s="46"/>
      <c r="EW1615" s="23" t="s">
        <v>3721</v>
      </c>
    </row>
    <row r="1616" spans="1:153" ht="14.25" customHeight="1">
      <c r="A1616" s="8">
        <v>1609</v>
      </c>
      <c r="B1616" s="9" t="s">
        <v>3316</v>
      </c>
      <c r="C1616" s="10" t="s">
        <v>142</v>
      </c>
      <c r="D1616" s="10" t="s">
        <v>143</v>
      </c>
      <c r="E1616" s="10" t="s">
        <v>206</v>
      </c>
      <c r="F1616" s="9" t="s">
        <v>641</v>
      </c>
      <c r="G1616" s="10" t="s">
        <v>572</v>
      </c>
      <c r="H1616" s="9" t="s">
        <v>573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1819</v>
      </c>
      <c r="S1616" s="9" t="s">
        <v>1820</v>
      </c>
      <c r="T1616" s="9" t="s">
        <v>1821</v>
      </c>
      <c r="U1616" s="9" t="s">
        <v>337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3673</v>
      </c>
      <c r="AA1616" s="9" t="s">
        <v>1823</v>
      </c>
      <c r="AB1616" s="12" t="s">
        <v>1824</v>
      </c>
      <c r="AC1616" s="10" t="s">
        <v>3674</v>
      </c>
      <c r="AD1616" s="9" t="s">
        <v>1823</v>
      </c>
      <c r="AE1616" s="13" t="s">
        <v>3675</v>
      </c>
      <c r="AF1616" s="14" t="s">
        <v>580</v>
      </c>
      <c r="AG1616" s="10" t="s">
        <v>3676</v>
      </c>
      <c r="AH1616" s="11" t="s">
        <v>156</v>
      </c>
      <c r="AI1616" s="11" t="s">
        <v>156</v>
      </c>
      <c r="AJ1616" s="10" t="s">
        <v>156</v>
      </c>
      <c r="AK1616" s="11" t="s">
        <v>156</v>
      </c>
      <c r="AL1616" s="11" t="s">
        <v>156</v>
      </c>
      <c r="AM1616" s="10" t="s">
        <v>156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142</v>
      </c>
      <c r="AV1616" s="16">
        <v>25000</v>
      </c>
      <c r="AW1616" s="16">
        <v>26000</v>
      </c>
      <c r="AX1616" s="16">
        <v>0</v>
      </c>
      <c r="AY1616" s="16">
        <v>0</v>
      </c>
      <c r="AZ1616" s="16">
        <v>0</v>
      </c>
      <c r="BA1616" s="17">
        <v>45257</v>
      </c>
      <c r="BB1616" s="30" t="s">
        <v>175</v>
      </c>
      <c r="BC1616" s="18">
        <v>45119</v>
      </c>
      <c r="BD1616" s="17">
        <v>45504</v>
      </c>
      <c r="BE1616" s="17">
        <v>45565</v>
      </c>
      <c r="BF1616" s="17">
        <v>45275</v>
      </c>
      <c r="BG1616" s="10">
        <v>86233374</v>
      </c>
      <c r="BH1616" s="9" t="s">
        <v>191</v>
      </c>
      <c r="BI1616" s="19">
        <v>45444</v>
      </c>
      <c r="BJ1616" s="20">
        <v>45446</v>
      </c>
      <c r="BK1616" s="16">
        <v>3000</v>
      </c>
      <c r="BL1616" s="16">
        <v>8400</v>
      </c>
      <c r="BM1616" s="9" t="s">
        <v>177</v>
      </c>
      <c r="BN1616" s="9" t="s">
        <v>470</v>
      </c>
      <c r="BO1616" s="9" t="s">
        <v>156</v>
      </c>
      <c r="BP1616" s="17">
        <v>45458</v>
      </c>
      <c r="BQ1616" s="17" t="s">
        <v>156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 t="s">
        <v>156</v>
      </c>
      <c r="CD1616" s="10" t="s">
        <v>156</v>
      </c>
      <c r="CE1616" s="17" t="s">
        <v>156</v>
      </c>
      <c r="CF1616" s="17" t="s">
        <v>156</v>
      </c>
      <c r="CG1616" s="17" t="s">
        <v>156</v>
      </c>
      <c r="CH1616" s="17" t="s">
        <v>156</v>
      </c>
      <c r="CI1616" s="16">
        <v>0</v>
      </c>
      <c r="CJ1616" s="10" t="s">
        <v>156</v>
      </c>
      <c r="CK1616" s="10" t="s">
        <v>156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 t="s">
        <v>156</v>
      </c>
      <c r="CX1616" s="10" t="s">
        <v>193</v>
      </c>
      <c r="CY1616" s="17" t="s">
        <v>156</v>
      </c>
      <c r="CZ1616" s="17" t="s">
        <v>156</v>
      </c>
      <c r="DA1616" s="17" t="s">
        <v>156</v>
      </c>
      <c r="DB1616" s="17" t="s">
        <v>156</v>
      </c>
      <c r="DC1616" s="16">
        <v>0</v>
      </c>
      <c r="DD1616" s="10" t="s">
        <v>156</v>
      </c>
      <c r="DE1616" s="10" t="s">
        <v>156</v>
      </c>
      <c r="DF1616" s="18" t="s">
        <v>156</v>
      </c>
      <c r="DG1616" s="17" t="s">
        <v>156</v>
      </c>
      <c r="DH1616" s="10" t="s">
        <v>156</v>
      </c>
      <c r="DI1616" s="17" t="s">
        <v>156</v>
      </c>
      <c r="DJ1616" s="17" t="s">
        <v>156</v>
      </c>
      <c r="DK1616" s="17" t="s">
        <v>156</v>
      </c>
      <c r="DL1616" s="17" t="s">
        <v>156</v>
      </c>
      <c r="DM1616" s="16">
        <v>0</v>
      </c>
      <c r="DN1616" s="10" t="s">
        <v>156</v>
      </c>
      <c r="DO1616" s="10" t="s">
        <v>156</v>
      </c>
      <c r="DP1616" s="16">
        <v>24</v>
      </c>
      <c r="DQ1616" s="16">
        <v>16</v>
      </c>
      <c r="DR1616" s="11">
        <v>16</v>
      </c>
      <c r="DS1616" s="16">
        <v>24</v>
      </c>
      <c r="DT1616" s="16">
        <v>0</v>
      </c>
      <c r="DU1616" s="11" t="s">
        <v>181</v>
      </c>
      <c r="DV1616" s="11" t="s">
        <v>182</v>
      </c>
      <c r="DW1616" s="27" t="s">
        <v>156</v>
      </c>
      <c r="DX1616" s="27" t="s">
        <v>156</v>
      </c>
      <c r="DY1616" s="20" t="s">
        <v>3677</v>
      </c>
      <c r="DZ1616" s="16">
        <v>7</v>
      </c>
      <c r="EA1616" s="16">
        <v>0</v>
      </c>
      <c r="EB1616" s="27" t="s">
        <v>185</v>
      </c>
      <c r="EC1616" s="27" t="s">
        <v>156</v>
      </c>
      <c r="ED1616" s="27" t="s">
        <v>182</v>
      </c>
      <c r="EE1616" s="29">
        <v>45116.828101851854</v>
      </c>
      <c r="EF1616" s="28" t="s">
        <v>188</v>
      </c>
      <c r="EG1616" s="28" t="s">
        <v>189</v>
      </c>
      <c r="EH1616" s="28" t="s">
        <v>190</v>
      </c>
      <c r="EI1616" s="29">
        <v>45116.828101851854</v>
      </c>
      <c r="EJ1616" s="28" t="s">
        <v>188</v>
      </c>
      <c r="EK1616" s="28" t="s">
        <v>189</v>
      </c>
      <c r="EL1616" s="28" t="s">
        <v>190</v>
      </c>
      <c r="EM1616" s="45" t="s">
        <v>3713</v>
      </c>
      <c r="EN1616" s="46" t="str">
        <f t="shared" si="176"/>
        <v>344N174A</v>
      </c>
      <c r="EO1616" s="47">
        <f t="shared" si="177"/>
        <v>45451</v>
      </c>
      <c r="EP1616" s="47" t="str">
        <f t="shared" si="178"/>
        <v/>
      </c>
      <c r="EQ1616" s="48" t="str">
        <f t="shared" ca="1" si="179"/>
        <v>Y</v>
      </c>
      <c r="ER1616" s="49" t="str">
        <f t="shared" si="180"/>
        <v/>
      </c>
      <c r="ES1616" s="50"/>
      <c r="ET1616" s="51" t="str">
        <f t="shared" si="181"/>
        <v/>
      </c>
      <c r="EU1616" s="52" t="str">
        <f t="shared" si="182"/>
        <v/>
      </c>
      <c r="EV1616" s="46"/>
      <c r="EW1616" s="23" t="s">
        <v>3721</v>
      </c>
    </row>
    <row r="1617" spans="1:153" ht="14.25" hidden="1" customHeight="1">
      <c r="A1617" s="8">
        <v>1610</v>
      </c>
      <c r="B1617" s="9" t="s">
        <v>3316</v>
      </c>
      <c r="C1617" s="10" t="s">
        <v>142</v>
      </c>
      <c r="D1617" s="10" t="s">
        <v>143</v>
      </c>
      <c r="E1617" s="10" t="s">
        <v>206</v>
      </c>
      <c r="F1617" s="9" t="s">
        <v>641</v>
      </c>
      <c r="G1617" s="10" t="s">
        <v>572</v>
      </c>
      <c r="H1617" s="9" t="s">
        <v>573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1819</v>
      </c>
      <c r="S1617" s="9" t="s">
        <v>1820</v>
      </c>
      <c r="T1617" s="9" t="s">
        <v>1821</v>
      </c>
      <c r="U1617" s="9" t="s">
        <v>337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3673</v>
      </c>
      <c r="AA1617" s="9" t="s">
        <v>1823</v>
      </c>
      <c r="AB1617" s="12" t="s">
        <v>1824</v>
      </c>
      <c r="AC1617" s="10" t="s">
        <v>3674</v>
      </c>
      <c r="AD1617" s="9" t="s">
        <v>1823</v>
      </c>
      <c r="AE1617" s="13" t="s">
        <v>3675</v>
      </c>
      <c r="AF1617" s="14" t="s">
        <v>580</v>
      </c>
      <c r="AG1617" s="10" t="s">
        <v>3676</v>
      </c>
      <c r="AH1617" s="11" t="s">
        <v>156</v>
      </c>
      <c r="AI1617" s="11" t="s">
        <v>156</v>
      </c>
      <c r="AJ1617" s="10" t="s">
        <v>156</v>
      </c>
      <c r="AK1617" s="11" t="s">
        <v>156</v>
      </c>
      <c r="AL1617" s="11" t="s">
        <v>156</v>
      </c>
      <c r="AM1617" s="10" t="s">
        <v>156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142</v>
      </c>
      <c r="AV1617" s="16">
        <v>25000</v>
      </c>
      <c r="AW1617" s="16">
        <v>26000</v>
      </c>
      <c r="AX1617" s="16">
        <v>0</v>
      </c>
      <c r="AY1617" s="16">
        <v>0</v>
      </c>
      <c r="AZ1617" s="16">
        <v>0</v>
      </c>
      <c r="BA1617" s="17">
        <v>45257</v>
      </c>
      <c r="BB1617" s="30" t="s">
        <v>246</v>
      </c>
      <c r="BC1617" s="18" t="s">
        <v>156</v>
      </c>
      <c r="BD1617" s="17">
        <v>45504</v>
      </c>
      <c r="BE1617" s="17">
        <v>45565</v>
      </c>
      <c r="BF1617" s="17">
        <v>45275</v>
      </c>
      <c r="BG1617" s="10">
        <v>86233375</v>
      </c>
      <c r="BH1617" s="9" t="s">
        <v>199</v>
      </c>
      <c r="BI1617" s="19">
        <v>45444</v>
      </c>
      <c r="BJ1617" s="20">
        <v>45446</v>
      </c>
      <c r="BK1617" s="16">
        <v>1000</v>
      </c>
      <c r="BL1617" s="16">
        <v>2800</v>
      </c>
      <c r="BM1617" s="9" t="s">
        <v>177</v>
      </c>
      <c r="BN1617" s="9" t="s">
        <v>226</v>
      </c>
      <c r="BO1617" s="9" t="s">
        <v>156</v>
      </c>
      <c r="BP1617" s="17">
        <v>45458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 t="s">
        <v>156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 t="s">
        <v>156</v>
      </c>
      <c r="CX1617" s="10" t="s">
        <v>193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 t="s">
        <v>156</v>
      </c>
      <c r="DH1617" s="10" t="s">
        <v>156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16</v>
      </c>
      <c r="DR1617" s="11">
        <v>16</v>
      </c>
      <c r="DS1617" s="16">
        <v>24</v>
      </c>
      <c r="DT1617" s="16">
        <v>0</v>
      </c>
      <c r="DU1617" s="11" t="s">
        <v>181</v>
      </c>
      <c r="DV1617" s="11" t="s">
        <v>182</v>
      </c>
      <c r="DW1617" s="27" t="s">
        <v>156</v>
      </c>
      <c r="DX1617" s="27" t="s">
        <v>156</v>
      </c>
      <c r="DY1617" s="20" t="s">
        <v>3677</v>
      </c>
      <c r="DZ1617" s="16">
        <v>7</v>
      </c>
      <c r="EA1617" s="16">
        <v>0</v>
      </c>
      <c r="EB1617" s="27" t="s">
        <v>185</v>
      </c>
      <c r="EC1617" s="27" t="s">
        <v>156</v>
      </c>
      <c r="ED1617" s="27" t="s">
        <v>182</v>
      </c>
      <c r="EE1617" s="29">
        <v>45116.828101851854</v>
      </c>
      <c r="EF1617" s="28" t="s">
        <v>188</v>
      </c>
      <c r="EG1617" s="28" t="s">
        <v>189</v>
      </c>
      <c r="EH1617" s="28" t="s">
        <v>190</v>
      </c>
      <c r="EI1617" s="29">
        <v>45116.828101851854</v>
      </c>
      <c r="EJ1617" s="28" t="s">
        <v>188</v>
      </c>
      <c r="EK1617" s="28" t="s">
        <v>189</v>
      </c>
      <c r="EL1617" s="28" t="s">
        <v>190</v>
      </c>
      <c r="EM1617" s="45"/>
      <c r="EN1617" s="46" t="str">
        <f t="shared" si="176"/>
        <v>344N174A</v>
      </c>
      <c r="EO1617" s="47">
        <f t="shared" si="177"/>
        <v>45451</v>
      </c>
      <c r="EP1617" s="47" t="str">
        <f t="shared" si="178"/>
        <v/>
      </c>
      <c r="EQ1617" s="48" t="str">
        <f t="shared" ca="1" si="179"/>
        <v>Y</v>
      </c>
      <c r="ER1617" s="49" t="str">
        <f t="shared" si="180"/>
        <v/>
      </c>
      <c r="ES1617" s="50"/>
      <c r="ET1617" s="51" t="str">
        <f t="shared" si="181"/>
        <v/>
      </c>
      <c r="EU1617" s="52" t="str">
        <f t="shared" si="182"/>
        <v/>
      </c>
      <c r="EV1617" s="46"/>
      <c r="EW1617" s="23" t="s">
        <v>3717</v>
      </c>
    </row>
    <row r="1618" spans="1:153" ht="14.25" customHeight="1">
      <c r="A1618" s="8">
        <v>1611</v>
      </c>
      <c r="B1618" s="9" t="s">
        <v>3316</v>
      </c>
      <c r="C1618" s="10" t="s">
        <v>142</v>
      </c>
      <c r="D1618" s="10" t="s">
        <v>143</v>
      </c>
      <c r="E1618" s="10" t="s">
        <v>206</v>
      </c>
      <c r="F1618" s="9" t="s">
        <v>641</v>
      </c>
      <c r="G1618" s="10" t="s">
        <v>572</v>
      </c>
      <c r="H1618" s="9" t="s">
        <v>573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1819</v>
      </c>
      <c r="S1618" s="9" t="s">
        <v>1820</v>
      </c>
      <c r="T1618" s="9" t="s">
        <v>1821</v>
      </c>
      <c r="U1618" s="9" t="s">
        <v>337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3673</v>
      </c>
      <c r="AA1618" s="9" t="s">
        <v>1823</v>
      </c>
      <c r="AB1618" s="12" t="s">
        <v>1824</v>
      </c>
      <c r="AC1618" s="10" t="s">
        <v>3674</v>
      </c>
      <c r="AD1618" s="9" t="s">
        <v>1823</v>
      </c>
      <c r="AE1618" s="13" t="s">
        <v>3675</v>
      </c>
      <c r="AF1618" s="14" t="s">
        <v>580</v>
      </c>
      <c r="AG1618" s="10" t="s">
        <v>3678</v>
      </c>
      <c r="AH1618" s="11" t="s">
        <v>156</v>
      </c>
      <c r="AI1618" s="11" t="s">
        <v>156</v>
      </c>
      <c r="AJ1618" s="10" t="s">
        <v>156</v>
      </c>
      <c r="AK1618" s="11" t="s">
        <v>156</v>
      </c>
      <c r="AL1618" s="11" t="s">
        <v>156</v>
      </c>
      <c r="AM1618" s="10" t="s">
        <v>156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206</v>
      </c>
      <c r="AV1618" s="16">
        <v>5000</v>
      </c>
      <c r="AW1618" s="16">
        <v>6000</v>
      </c>
      <c r="AX1618" s="16">
        <v>0</v>
      </c>
      <c r="AY1618" s="16">
        <v>0</v>
      </c>
      <c r="AZ1618" s="16">
        <v>0</v>
      </c>
      <c r="BA1618" s="17">
        <v>45257</v>
      </c>
      <c r="BB1618" s="30" t="s">
        <v>175</v>
      </c>
      <c r="BC1618" s="18">
        <v>45117</v>
      </c>
      <c r="BD1618" s="17">
        <v>45504</v>
      </c>
      <c r="BE1618" s="17">
        <v>45565</v>
      </c>
      <c r="BF1618" s="17">
        <v>45275</v>
      </c>
      <c r="BG1618" s="10">
        <v>86032280</v>
      </c>
      <c r="BH1618" s="9" t="s">
        <v>414</v>
      </c>
      <c r="BI1618" s="19">
        <v>45200</v>
      </c>
      <c r="BJ1618" s="20">
        <v>45201</v>
      </c>
      <c r="BK1618" s="16">
        <v>2000</v>
      </c>
      <c r="BL1618" s="16">
        <v>5600</v>
      </c>
      <c r="BM1618" s="9" t="s">
        <v>177</v>
      </c>
      <c r="BN1618" s="9" t="s">
        <v>436</v>
      </c>
      <c r="BO1618" s="9" t="s">
        <v>635</v>
      </c>
      <c r="BP1618" s="17">
        <v>45275</v>
      </c>
      <c r="BQ1618" s="17" t="s">
        <v>156</v>
      </c>
      <c r="BR1618" s="17">
        <v>45236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>
        <v>45097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 t="s">
        <v>156</v>
      </c>
      <c r="CD1618" s="10" t="s">
        <v>156</v>
      </c>
      <c r="CE1618" s="17" t="s">
        <v>156</v>
      </c>
      <c r="CF1618" s="17" t="s">
        <v>156</v>
      </c>
      <c r="CG1618" s="17">
        <v>45097</v>
      </c>
      <c r="CH1618" s="17" t="s">
        <v>156</v>
      </c>
      <c r="CI1618" s="16">
        <v>0</v>
      </c>
      <c r="CJ1618" s="10" t="s">
        <v>156</v>
      </c>
      <c r="CK1618" s="10" t="s">
        <v>156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>
        <v>45097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 t="s">
        <v>156</v>
      </c>
      <c r="CX1618" s="10" t="s">
        <v>193</v>
      </c>
      <c r="CY1618" s="17" t="s">
        <v>156</v>
      </c>
      <c r="CZ1618" s="17" t="s">
        <v>156</v>
      </c>
      <c r="DA1618" s="17">
        <v>45097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 t="s">
        <v>156</v>
      </c>
      <c r="DH1618" s="10" t="s">
        <v>156</v>
      </c>
      <c r="DI1618" s="17" t="s">
        <v>156</v>
      </c>
      <c r="DJ1618" s="17" t="s">
        <v>156</v>
      </c>
      <c r="DK1618" s="17">
        <v>45097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16</v>
      </c>
      <c r="DR1618" s="11">
        <v>16</v>
      </c>
      <c r="DS1618" s="16">
        <v>24</v>
      </c>
      <c r="DT1618" s="16">
        <v>0</v>
      </c>
      <c r="DU1618" s="11" t="s">
        <v>181</v>
      </c>
      <c r="DV1618" s="11" t="s">
        <v>182</v>
      </c>
      <c r="DW1618" s="27" t="s">
        <v>156</v>
      </c>
      <c r="DX1618" s="27" t="s">
        <v>156</v>
      </c>
      <c r="DY1618" s="20" t="s">
        <v>3257</v>
      </c>
      <c r="DZ1618" s="16">
        <v>7</v>
      </c>
      <c r="EA1618" s="16">
        <v>0</v>
      </c>
      <c r="EB1618" s="27" t="s">
        <v>185</v>
      </c>
      <c r="EC1618" s="27" t="s">
        <v>156</v>
      </c>
      <c r="ED1618" s="27" t="s">
        <v>182</v>
      </c>
      <c r="EE1618" s="29">
        <v>45098.011099537034</v>
      </c>
      <c r="EF1618" s="28" t="s">
        <v>186</v>
      </c>
      <c r="EG1618" s="28" t="s">
        <v>156</v>
      </c>
      <c r="EH1618" s="28" t="s">
        <v>187</v>
      </c>
      <c r="EI1618" s="29">
        <v>45116.847731481481</v>
      </c>
      <c r="EJ1618" s="28" t="s">
        <v>188</v>
      </c>
      <c r="EK1618" s="28" t="s">
        <v>189</v>
      </c>
      <c r="EL1618" s="28" t="s">
        <v>190</v>
      </c>
      <c r="EM1618" s="45" t="s">
        <v>3713</v>
      </c>
      <c r="EN1618" s="46" t="str">
        <f t="shared" si="176"/>
        <v>344N174B</v>
      </c>
      <c r="EO1618" s="47">
        <f t="shared" si="177"/>
        <v>45268</v>
      </c>
      <c r="EP1618" s="47" t="str">
        <f t="shared" si="178"/>
        <v/>
      </c>
      <c r="EQ1618" s="48" t="str">
        <f t="shared" ca="1" si="179"/>
        <v>Y</v>
      </c>
      <c r="ER1618" s="49" t="str">
        <f t="shared" si="180"/>
        <v/>
      </c>
      <c r="ES1618" s="50"/>
      <c r="ET1618" s="51" t="str">
        <f t="shared" si="181"/>
        <v/>
      </c>
      <c r="EU1618" s="52" t="str">
        <f t="shared" si="182"/>
        <v/>
      </c>
      <c r="EV1618" s="46"/>
      <c r="EW1618" s="23" t="s">
        <v>3714</v>
      </c>
    </row>
    <row r="1619" spans="1:153" ht="14.25" customHeight="1">
      <c r="A1619" s="8">
        <v>1612</v>
      </c>
      <c r="B1619" s="9" t="s">
        <v>3316</v>
      </c>
      <c r="C1619" s="10" t="s">
        <v>142</v>
      </c>
      <c r="D1619" s="10" t="s">
        <v>143</v>
      </c>
      <c r="E1619" s="10" t="s">
        <v>206</v>
      </c>
      <c r="F1619" s="9" t="s">
        <v>641</v>
      </c>
      <c r="G1619" s="10" t="s">
        <v>572</v>
      </c>
      <c r="H1619" s="9" t="s">
        <v>573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1819</v>
      </c>
      <c r="S1619" s="9" t="s">
        <v>1820</v>
      </c>
      <c r="T1619" s="9" t="s">
        <v>1821</v>
      </c>
      <c r="U1619" s="9" t="s">
        <v>337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3673</v>
      </c>
      <c r="AA1619" s="9" t="s">
        <v>1823</v>
      </c>
      <c r="AB1619" s="12" t="s">
        <v>1824</v>
      </c>
      <c r="AC1619" s="10" t="s">
        <v>3674</v>
      </c>
      <c r="AD1619" s="9" t="s">
        <v>1823</v>
      </c>
      <c r="AE1619" s="13" t="s">
        <v>3675</v>
      </c>
      <c r="AF1619" s="14" t="s">
        <v>580</v>
      </c>
      <c r="AG1619" s="10" t="s">
        <v>3678</v>
      </c>
      <c r="AH1619" s="11" t="s">
        <v>156</v>
      </c>
      <c r="AI1619" s="11" t="s">
        <v>156</v>
      </c>
      <c r="AJ1619" s="10" t="s">
        <v>156</v>
      </c>
      <c r="AK1619" s="11" t="s">
        <v>156</v>
      </c>
      <c r="AL1619" s="11" t="s">
        <v>156</v>
      </c>
      <c r="AM1619" s="10" t="s">
        <v>156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206</v>
      </c>
      <c r="AV1619" s="16">
        <v>5000</v>
      </c>
      <c r="AW1619" s="16">
        <v>6000</v>
      </c>
      <c r="AX1619" s="16">
        <v>0</v>
      </c>
      <c r="AY1619" s="16">
        <v>0</v>
      </c>
      <c r="AZ1619" s="16">
        <v>0</v>
      </c>
      <c r="BA1619" s="17">
        <v>45257</v>
      </c>
      <c r="BB1619" s="30" t="s">
        <v>175</v>
      </c>
      <c r="BC1619" s="18">
        <v>45117</v>
      </c>
      <c r="BD1619" s="17">
        <v>45504</v>
      </c>
      <c r="BE1619" s="17">
        <v>45565</v>
      </c>
      <c r="BF1619" s="17">
        <v>45275</v>
      </c>
      <c r="BG1619" s="10">
        <v>86197928</v>
      </c>
      <c r="BH1619" s="9" t="s">
        <v>319</v>
      </c>
      <c r="BI1619" s="19">
        <v>45292</v>
      </c>
      <c r="BJ1619" s="20">
        <v>45320</v>
      </c>
      <c r="BK1619" s="16">
        <v>1500</v>
      </c>
      <c r="BL1619" s="16">
        <v>4200</v>
      </c>
      <c r="BM1619" s="9" t="s">
        <v>177</v>
      </c>
      <c r="BN1619" s="9" t="s">
        <v>470</v>
      </c>
      <c r="BO1619" s="9" t="s">
        <v>156</v>
      </c>
      <c r="BP1619" s="17">
        <v>45333</v>
      </c>
      <c r="BQ1619" s="17" t="s">
        <v>156</v>
      </c>
      <c r="BR1619" s="17">
        <v>45333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>
        <v>45111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 t="s">
        <v>156</v>
      </c>
      <c r="CD1619" s="10" t="s">
        <v>156</v>
      </c>
      <c r="CE1619" s="17" t="s">
        <v>156</v>
      </c>
      <c r="CF1619" s="17" t="s">
        <v>156</v>
      </c>
      <c r="CG1619" s="17">
        <v>45111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>
        <v>45111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 t="s">
        <v>156</v>
      </c>
      <c r="CX1619" s="10" t="s">
        <v>193</v>
      </c>
      <c r="CY1619" s="17" t="s">
        <v>156</v>
      </c>
      <c r="CZ1619" s="17" t="s">
        <v>156</v>
      </c>
      <c r="DA1619" s="17">
        <v>45111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 t="s">
        <v>156</v>
      </c>
      <c r="DH1619" s="10" t="s">
        <v>156</v>
      </c>
      <c r="DI1619" s="17" t="s">
        <v>156</v>
      </c>
      <c r="DJ1619" s="17" t="s">
        <v>156</v>
      </c>
      <c r="DK1619" s="17">
        <v>45111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16</v>
      </c>
      <c r="DR1619" s="11">
        <v>16</v>
      </c>
      <c r="DS1619" s="16">
        <v>24</v>
      </c>
      <c r="DT1619" s="16">
        <v>0</v>
      </c>
      <c r="DU1619" s="11" t="s">
        <v>181</v>
      </c>
      <c r="DV1619" s="11" t="s">
        <v>182</v>
      </c>
      <c r="DW1619" s="27" t="s">
        <v>156</v>
      </c>
      <c r="DX1619" s="27" t="s">
        <v>156</v>
      </c>
      <c r="DY1619" s="20" t="s">
        <v>3363</v>
      </c>
      <c r="DZ1619" s="16">
        <v>7</v>
      </c>
      <c r="EA1619" s="16">
        <v>0</v>
      </c>
      <c r="EB1619" s="27" t="s">
        <v>185</v>
      </c>
      <c r="EC1619" s="27" t="s">
        <v>156</v>
      </c>
      <c r="ED1619" s="27" t="s">
        <v>182</v>
      </c>
      <c r="EE1619" s="29">
        <v>45112.01258101852</v>
      </c>
      <c r="EF1619" s="28" t="s">
        <v>186</v>
      </c>
      <c r="EG1619" s="28" t="s">
        <v>156</v>
      </c>
      <c r="EH1619" s="28" t="s">
        <v>187</v>
      </c>
      <c r="EI1619" s="29">
        <v>45116.847731481481</v>
      </c>
      <c r="EJ1619" s="28" t="s">
        <v>188</v>
      </c>
      <c r="EK1619" s="28" t="s">
        <v>189</v>
      </c>
      <c r="EL1619" s="28" t="s">
        <v>190</v>
      </c>
      <c r="EM1619" s="45" t="s">
        <v>3713</v>
      </c>
      <c r="EN1619" s="46" t="str">
        <f t="shared" si="176"/>
        <v>344N174B</v>
      </c>
      <c r="EO1619" s="47">
        <f t="shared" si="177"/>
        <v>45326</v>
      </c>
      <c r="EP1619" s="47" t="str">
        <f t="shared" si="178"/>
        <v/>
      </c>
      <c r="EQ1619" s="48" t="str">
        <f t="shared" ca="1" si="179"/>
        <v>Y</v>
      </c>
      <c r="ER1619" s="49" t="str">
        <f t="shared" si="180"/>
        <v/>
      </c>
      <c r="ES1619" s="50"/>
      <c r="ET1619" s="51" t="str">
        <f t="shared" si="181"/>
        <v/>
      </c>
      <c r="EU1619" s="52" t="str">
        <f t="shared" si="182"/>
        <v/>
      </c>
      <c r="EV1619" s="46"/>
      <c r="EW1619" s="23" t="s">
        <v>3721</v>
      </c>
    </row>
    <row r="1620" spans="1:153" ht="14.25" customHeight="1">
      <c r="A1620" s="8">
        <v>1613</v>
      </c>
      <c r="B1620" s="9" t="s">
        <v>3316</v>
      </c>
      <c r="C1620" s="10" t="s">
        <v>142</v>
      </c>
      <c r="D1620" s="10" t="s">
        <v>143</v>
      </c>
      <c r="E1620" s="10" t="s">
        <v>206</v>
      </c>
      <c r="F1620" s="9" t="s">
        <v>641</v>
      </c>
      <c r="G1620" s="10" t="s">
        <v>572</v>
      </c>
      <c r="H1620" s="9" t="s">
        <v>573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1819</v>
      </c>
      <c r="S1620" s="9" t="s">
        <v>1820</v>
      </c>
      <c r="T1620" s="9" t="s">
        <v>1821</v>
      </c>
      <c r="U1620" s="9" t="s">
        <v>337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3673</v>
      </c>
      <c r="AA1620" s="9" t="s">
        <v>1823</v>
      </c>
      <c r="AB1620" s="12" t="s">
        <v>1824</v>
      </c>
      <c r="AC1620" s="10" t="s">
        <v>3674</v>
      </c>
      <c r="AD1620" s="9" t="s">
        <v>1823</v>
      </c>
      <c r="AE1620" s="13" t="s">
        <v>3675</v>
      </c>
      <c r="AF1620" s="14" t="s">
        <v>580</v>
      </c>
      <c r="AG1620" s="10" t="s">
        <v>3678</v>
      </c>
      <c r="AH1620" s="11" t="s">
        <v>156</v>
      </c>
      <c r="AI1620" s="11" t="s">
        <v>156</v>
      </c>
      <c r="AJ1620" s="10" t="s">
        <v>156</v>
      </c>
      <c r="AK1620" s="11" t="s">
        <v>156</v>
      </c>
      <c r="AL1620" s="11" t="s">
        <v>156</v>
      </c>
      <c r="AM1620" s="10" t="s">
        <v>156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206</v>
      </c>
      <c r="AV1620" s="16">
        <v>5000</v>
      </c>
      <c r="AW1620" s="16">
        <v>6000</v>
      </c>
      <c r="AX1620" s="16">
        <v>0</v>
      </c>
      <c r="AY1620" s="16">
        <v>0</v>
      </c>
      <c r="AZ1620" s="16">
        <v>0</v>
      </c>
      <c r="BA1620" s="17">
        <v>45257</v>
      </c>
      <c r="BB1620" s="30" t="s">
        <v>175</v>
      </c>
      <c r="BC1620" s="18" t="s">
        <v>156</v>
      </c>
      <c r="BD1620" s="17">
        <v>45504</v>
      </c>
      <c r="BE1620" s="17">
        <v>45565</v>
      </c>
      <c r="BF1620" s="17">
        <v>45275</v>
      </c>
      <c r="BG1620" s="10">
        <v>86197927</v>
      </c>
      <c r="BH1620" s="9" t="s">
        <v>321</v>
      </c>
      <c r="BI1620" s="19">
        <v>45323</v>
      </c>
      <c r="BJ1620" s="20">
        <v>45348</v>
      </c>
      <c r="BK1620" s="16">
        <v>0</v>
      </c>
      <c r="BL1620" s="16">
        <v>0</v>
      </c>
      <c r="BM1620" s="9" t="s">
        <v>177</v>
      </c>
      <c r="BN1620" s="9" t="s">
        <v>470</v>
      </c>
      <c r="BO1620" s="9" t="s">
        <v>156</v>
      </c>
      <c r="BP1620" s="17">
        <v>45361</v>
      </c>
      <c r="BQ1620" s="17" t="s">
        <v>156</v>
      </c>
      <c r="BR1620" s="17">
        <v>45361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>
        <v>45111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 t="s">
        <v>156</v>
      </c>
      <c r="CD1620" s="10" t="s">
        <v>156</v>
      </c>
      <c r="CE1620" s="17" t="s">
        <v>156</v>
      </c>
      <c r="CF1620" s="17" t="s">
        <v>156</v>
      </c>
      <c r="CG1620" s="17">
        <v>45111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>
        <v>45111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 t="s">
        <v>156</v>
      </c>
      <c r="CX1620" s="10" t="s">
        <v>193</v>
      </c>
      <c r="CY1620" s="17" t="s">
        <v>156</v>
      </c>
      <c r="CZ1620" s="17" t="s">
        <v>156</v>
      </c>
      <c r="DA1620" s="17">
        <v>45111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 t="s">
        <v>156</v>
      </c>
      <c r="DH1620" s="10" t="s">
        <v>156</v>
      </c>
      <c r="DI1620" s="17" t="s">
        <v>156</v>
      </c>
      <c r="DJ1620" s="17" t="s">
        <v>156</v>
      </c>
      <c r="DK1620" s="17">
        <v>45111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24</v>
      </c>
      <c r="DQ1620" s="16">
        <v>16</v>
      </c>
      <c r="DR1620" s="11">
        <v>16</v>
      </c>
      <c r="DS1620" s="16">
        <v>24</v>
      </c>
      <c r="DT1620" s="16">
        <v>0</v>
      </c>
      <c r="DU1620" s="11" t="s">
        <v>181</v>
      </c>
      <c r="DV1620" s="11" t="s">
        <v>182</v>
      </c>
      <c r="DW1620" s="27" t="s">
        <v>156</v>
      </c>
      <c r="DX1620" s="27" t="s">
        <v>156</v>
      </c>
      <c r="DY1620" s="20" t="s">
        <v>3328</v>
      </c>
      <c r="DZ1620" s="16">
        <v>7</v>
      </c>
      <c r="EA1620" s="16">
        <v>0</v>
      </c>
      <c r="EB1620" s="27" t="s">
        <v>185</v>
      </c>
      <c r="EC1620" s="27" t="s">
        <v>156</v>
      </c>
      <c r="ED1620" s="27" t="s">
        <v>182</v>
      </c>
      <c r="EE1620" s="29">
        <v>45112.01258101852</v>
      </c>
      <c r="EF1620" s="28" t="s">
        <v>186</v>
      </c>
      <c r="EG1620" s="28" t="s">
        <v>156</v>
      </c>
      <c r="EH1620" s="28" t="s">
        <v>187</v>
      </c>
      <c r="EI1620" s="29">
        <v>45116.828101851854</v>
      </c>
      <c r="EJ1620" s="28" t="s">
        <v>188</v>
      </c>
      <c r="EK1620" s="28" t="s">
        <v>189</v>
      </c>
      <c r="EL1620" s="28" t="s">
        <v>190</v>
      </c>
      <c r="EM1620" s="45" t="s">
        <v>3713</v>
      </c>
      <c r="EN1620" s="46" t="str">
        <f t="shared" si="176"/>
        <v>344N174B</v>
      </c>
      <c r="EO1620" s="47">
        <f t="shared" si="177"/>
        <v>45354</v>
      </c>
      <c r="EP1620" s="47" t="str">
        <f t="shared" si="178"/>
        <v/>
      </c>
      <c r="EQ1620" s="48" t="str">
        <f t="shared" ca="1" si="179"/>
        <v>Y</v>
      </c>
      <c r="ER1620" s="49" t="str">
        <f t="shared" si="180"/>
        <v/>
      </c>
      <c r="ES1620" s="50"/>
      <c r="ET1620" s="51" t="str">
        <f t="shared" si="181"/>
        <v/>
      </c>
      <c r="EU1620" s="52" t="str">
        <f t="shared" si="182"/>
        <v/>
      </c>
      <c r="EV1620" s="46"/>
      <c r="EW1620" s="23" t="s">
        <v>3721</v>
      </c>
    </row>
    <row r="1621" spans="1:153" ht="14.25" customHeight="1">
      <c r="A1621" s="8">
        <v>1614</v>
      </c>
      <c r="B1621" s="9" t="s">
        <v>3316</v>
      </c>
      <c r="C1621" s="10" t="s">
        <v>142</v>
      </c>
      <c r="D1621" s="10" t="s">
        <v>143</v>
      </c>
      <c r="E1621" s="10" t="s">
        <v>206</v>
      </c>
      <c r="F1621" s="9" t="s">
        <v>641</v>
      </c>
      <c r="G1621" s="10" t="s">
        <v>572</v>
      </c>
      <c r="H1621" s="9" t="s">
        <v>573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1819</v>
      </c>
      <c r="S1621" s="9" t="s">
        <v>1820</v>
      </c>
      <c r="T1621" s="9" t="s">
        <v>1821</v>
      </c>
      <c r="U1621" s="9" t="s">
        <v>337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3673</v>
      </c>
      <c r="AA1621" s="9" t="s">
        <v>1823</v>
      </c>
      <c r="AB1621" s="12" t="s">
        <v>1824</v>
      </c>
      <c r="AC1621" s="10" t="s">
        <v>3674</v>
      </c>
      <c r="AD1621" s="9" t="s">
        <v>1823</v>
      </c>
      <c r="AE1621" s="13" t="s">
        <v>3675</v>
      </c>
      <c r="AF1621" s="14" t="s">
        <v>580</v>
      </c>
      <c r="AG1621" s="10" t="s">
        <v>3678</v>
      </c>
      <c r="AH1621" s="11" t="s">
        <v>156</v>
      </c>
      <c r="AI1621" s="11" t="s">
        <v>156</v>
      </c>
      <c r="AJ1621" s="10" t="s">
        <v>156</v>
      </c>
      <c r="AK1621" s="11" t="s">
        <v>156</v>
      </c>
      <c r="AL1621" s="11" t="s">
        <v>156</v>
      </c>
      <c r="AM1621" s="10" t="s">
        <v>156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206</v>
      </c>
      <c r="AV1621" s="16">
        <v>5000</v>
      </c>
      <c r="AW1621" s="16">
        <v>6000</v>
      </c>
      <c r="AX1621" s="16">
        <v>0</v>
      </c>
      <c r="AY1621" s="16">
        <v>0</v>
      </c>
      <c r="AZ1621" s="16">
        <v>0</v>
      </c>
      <c r="BA1621" s="17">
        <v>45257</v>
      </c>
      <c r="BB1621" s="30" t="s">
        <v>175</v>
      </c>
      <c r="BC1621" s="18" t="s">
        <v>156</v>
      </c>
      <c r="BD1621" s="17">
        <v>45504</v>
      </c>
      <c r="BE1621" s="17">
        <v>45565</v>
      </c>
      <c r="BF1621" s="17">
        <v>45275</v>
      </c>
      <c r="BG1621" s="10">
        <v>86197925</v>
      </c>
      <c r="BH1621" s="9" t="s">
        <v>258</v>
      </c>
      <c r="BI1621" s="19">
        <v>45352</v>
      </c>
      <c r="BJ1621" s="20">
        <v>45376</v>
      </c>
      <c r="BK1621" s="16">
        <v>0</v>
      </c>
      <c r="BL1621" s="16">
        <v>0</v>
      </c>
      <c r="BM1621" s="9" t="s">
        <v>177</v>
      </c>
      <c r="BN1621" s="9" t="s">
        <v>470</v>
      </c>
      <c r="BO1621" s="9" t="s">
        <v>156</v>
      </c>
      <c r="BP1621" s="17">
        <v>45389</v>
      </c>
      <c r="BQ1621" s="17" t="s">
        <v>156</v>
      </c>
      <c r="BR1621" s="17">
        <v>45389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45111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 t="s">
        <v>156</v>
      </c>
      <c r="CD1621" s="10" t="s">
        <v>156</v>
      </c>
      <c r="CE1621" s="17" t="s">
        <v>156</v>
      </c>
      <c r="CF1621" s="17" t="s">
        <v>156</v>
      </c>
      <c r="CG1621" s="17">
        <v>45111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45111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 t="s">
        <v>156</v>
      </c>
      <c r="CX1621" s="10" t="s">
        <v>193</v>
      </c>
      <c r="CY1621" s="17" t="s">
        <v>156</v>
      </c>
      <c r="CZ1621" s="17" t="s">
        <v>156</v>
      </c>
      <c r="DA1621" s="17">
        <v>45111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 t="s">
        <v>156</v>
      </c>
      <c r="DH1621" s="10" t="s">
        <v>156</v>
      </c>
      <c r="DI1621" s="17" t="s">
        <v>156</v>
      </c>
      <c r="DJ1621" s="17" t="s">
        <v>156</v>
      </c>
      <c r="DK1621" s="17">
        <v>45111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24</v>
      </c>
      <c r="DQ1621" s="16">
        <v>16</v>
      </c>
      <c r="DR1621" s="11">
        <v>16</v>
      </c>
      <c r="DS1621" s="16">
        <v>24</v>
      </c>
      <c r="DT1621" s="16">
        <v>0</v>
      </c>
      <c r="DU1621" s="11" t="s">
        <v>181</v>
      </c>
      <c r="DV1621" s="11" t="s">
        <v>182</v>
      </c>
      <c r="DW1621" s="27" t="s">
        <v>156</v>
      </c>
      <c r="DX1621" s="27" t="s">
        <v>156</v>
      </c>
      <c r="DY1621" s="20" t="s">
        <v>3437</v>
      </c>
      <c r="DZ1621" s="16">
        <v>7</v>
      </c>
      <c r="EA1621" s="16">
        <v>0</v>
      </c>
      <c r="EB1621" s="27" t="s">
        <v>185</v>
      </c>
      <c r="EC1621" s="27" t="s">
        <v>156</v>
      </c>
      <c r="ED1621" s="27" t="s">
        <v>182</v>
      </c>
      <c r="EE1621" s="29">
        <v>45112.01258101852</v>
      </c>
      <c r="EF1621" s="28" t="s">
        <v>186</v>
      </c>
      <c r="EG1621" s="28" t="s">
        <v>156</v>
      </c>
      <c r="EH1621" s="28" t="s">
        <v>187</v>
      </c>
      <c r="EI1621" s="29">
        <v>45116.828101851854</v>
      </c>
      <c r="EJ1621" s="28" t="s">
        <v>188</v>
      </c>
      <c r="EK1621" s="28" t="s">
        <v>189</v>
      </c>
      <c r="EL1621" s="28" t="s">
        <v>190</v>
      </c>
      <c r="EM1621" s="45" t="s">
        <v>3713</v>
      </c>
      <c r="EN1621" s="46" t="str">
        <f t="shared" si="176"/>
        <v>344N174B</v>
      </c>
      <c r="EO1621" s="47">
        <f t="shared" si="177"/>
        <v>45382</v>
      </c>
      <c r="EP1621" s="47" t="str">
        <f t="shared" si="178"/>
        <v/>
      </c>
      <c r="EQ1621" s="48" t="str">
        <f t="shared" ca="1" si="179"/>
        <v>Y</v>
      </c>
      <c r="ER1621" s="49" t="str">
        <f t="shared" si="180"/>
        <v/>
      </c>
      <c r="ES1621" s="50"/>
      <c r="ET1621" s="51" t="str">
        <f t="shared" si="181"/>
        <v/>
      </c>
      <c r="EU1621" s="52" t="str">
        <f t="shared" si="182"/>
        <v/>
      </c>
      <c r="EV1621" s="46"/>
      <c r="EW1621" s="23" t="s">
        <v>3721</v>
      </c>
    </row>
    <row r="1622" spans="1:153" ht="14.25" customHeight="1">
      <c r="A1622" s="8">
        <v>1615</v>
      </c>
      <c r="B1622" s="9" t="s">
        <v>3316</v>
      </c>
      <c r="C1622" s="10" t="s">
        <v>142</v>
      </c>
      <c r="D1622" s="10" t="s">
        <v>143</v>
      </c>
      <c r="E1622" s="10" t="s">
        <v>206</v>
      </c>
      <c r="F1622" s="9" t="s">
        <v>641</v>
      </c>
      <c r="G1622" s="10" t="s">
        <v>572</v>
      </c>
      <c r="H1622" s="9" t="s">
        <v>573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1819</v>
      </c>
      <c r="S1622" s="9" t="s">
        <v>1820</v>
      </c>
      <c r="T1622" s="9" t="s">
        <v>1821</v>
      </c>
      <c r="U1622" s="9" t="s">
        <v>337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3673</v>
      </c>
      <c r="AA1622" s="9" t="s">
        <v>1823</v>
      </c>
      <c r="AB1622" s="12" t="s">
        <v>1824</v>
      </c>
      <c r="AC1622" s="10" t="s">
        <v>3674</v>
      </c>
      <c r="AD1622" s="9" t="s">
        <v>1823</v>
      </c>
      <c r="AE1622" s="13" t="s">
        <v>3675</v>
      </c>
      <c r="AF1622" s="14" t="s">
        <v>580</v>
      </c>
      <c r="AG1622" s="10" t="s">
        <v>3678</v>
      </c>
      <c r="AH1622" s="11" t="s">
        <v>156</v>
      </c>
      <c r="AI1622" s="11" t="s">
        <v>156</v>
      </c>
      <c r="AJ1622" s="10" t="s">
        <v>156</v>
      </c>
      <c r="AK1622" s="11" t="s">
        <v>156</v>
      </c>
      <c r="AL1622" s="11" t="s">
        <v>156</v>
      </c>
      <c r="AM1622" s="10" t="s">
        <v>156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206</v>
      </c>
      <c r="AV1622" s="16">
        <v>5000</v>
      </c>
      <c r="AW1622" s="16">
        <v>6000</v>
      </c>
      <c r="AX1622" s="16">
        <v>0</v>
      </c>
      <c r="AY1622" s="16">
        <v>0</v>
      </c>
      <c r="AZ1622" s="16">
        <v>0</v>
      </c>
      <c r="BA1622" s="17">
        <v>45257</v>
      </c>
      <c r="BB1622" s="30" t="s">
        <v>175</v>
      </c>
      <c r="BC1622" s="18">
        <v>45117</v>
      </c>
      <c r="BD1622" s="17">
        <v>45504</v>
      </c>
      <c r="BE1622" s="17">
        <v>45565</v>
      </c>
      <c r="BF1622" s="17">
        <v>45275</v>
      </c>
      <c r="BG1622" s="10">
        <v>86197923</v>
      </c>
      <c r="BH1622" s="9" t="s">
        <v>303</v>
      </c>
      <c r="BI1622" s="19">
        <v>45383</v>
      </c>
      <c r="BJ1622" s="20">
        <v>45404</v>
      </c>
      <c r="BK1622" s="16">
        <v>1500</v>
      </c>
      <c r="BL1622" s="16">
        <v>4200</v>
      </c>
      <c r="BM1622" s="9" t="s">
        <v>177</v>
      </c>
      <c r="BN1622" s="9" t="s">
        <v>470</v>
      </c>
      <c r="BO1622" s="9" t="s">
        <v>156</v>
      </c>
      <c r="BP1622" s="17">
        <v>45417</v>
      </c>
      <c r="BQ1622" s="17" t="s">
        <v>156</v>
      </c>
      <c r="BR1622" s="17">
        <v>45417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45111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 t="s">
        <v>156</v>
      </c>
      <c r="CD1622" s="10" t="s">
        <v>156</v>
      </c>
      <c r="CE1622" s="17" t="s">
        <v>156</v>
      </c>
      <c r="CF1622" s="17" t="s">
        <v>156</v>
      </c>
      <c r="CG1622" s="17">
        <v>45111</v>
      </c>
      <c r="CH1622" s="17" t="s">
        <v>156</v>
      </c>
      <c r="CI1622" s="16">
        <v>0</v>
      </c>
      <c r="CJ1622" s="10" t="s">
        <v>156</v>
      </c>
      <c r="CK1622" s="10" t="s">
        <v>156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45111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 t="s">
        <v>156</v>
      </c>
      <c r="CX1622" s="10" t="s">
        <v>193</v>
      </c>
      <c r="CY1622" s="17" t="s">
        <v>156</v>
      </c>
      <c r="CZ1622" s="17" t="s">
        <v>156</v>
      </c>
      <c r="DA1622" s="17">
        <v>45111</v>
      </c>
      <c r="DB1622" s="17" t="s">
        <v>156</v>
      </c>
      <c r="DC1622" s="16">
        <v>0</v>
      </c>
      <c r="DD1622" s="10" t="s">
        <v>156</v>
      </c>
      <c r="DE1622" s="10" t="s">
        <v>156</v>
      </c>
      <c r="DF1622" s="18" t="s">
        <v>156</v>
      </c>
      <c r="DG1622" s="17" t="s">
        <v>156</v>
      </c>
      <c r="DH1622" s="10" t="s">
        <v>156</v>
      </c>
      <c r="DI1622" s="17" t="s">
        <v>156</v>
      </c>
      <c r="DJ1622" s="17" t="s">
        <v>156</v>
      </c>
      <c r="DK1622" s="17">
        <v>45111</v>
      </c>
      <c r="DL1622" s="17" t="s">
        <v>156</v>
      </c>
      <c r="DM1622" s="16">
        <v>0</v>
      </c>
      <c r="DN1622" s="10" t="s">
        <v>156</v>
      </c>
      <c r="DO1622" s="10" t="s">
        <v>156</v>
      </c>
      <c r="DP1622" s="16">
        <v>24</v>
      </c>
      <c r="DQ1622" s="16">
        <v>16</v>
      </c>
      <c r="DR1622" s="11">
        <v>16</v>
      </c>
      <c r="DS1622" s="16">
        <v>24</v>
      </c>
      <c r="DT1622" s="16">
        <v>0</v>
      </c>
      <c r="DU1622" s="11" t="s">
        <v>181</v>
      </c>
      <c r="DV1622" s="11" t="s">
        <v>182</v>
      </c>
      <c r="DW1622" s="27" t="s">
        <v>156</v>
      </c>
      <c r="DX1622" s="27" t="s">
        <v>156</v>
      </c>
      <c r="DY1622" s="20" t="s">
        <v>3594</v>
      </c>
      <c r="DZ1622" s="16">
        <v>7</v>
      </c>
      <c r="EA1622" s="16">
        <v>0</v>
      </c>
      <c r="EB1622" s="27" t="s">
        <v>185</v>
      </c>
      <c r="EC1622" s="27" t="s">
        <v>156</v>
      </c>
      <c r="ED1622" s="27" t="s">
        <v>182</v>
      </c>
      <c r="EE1622" s="29">
        <v>45112.01258101852</v>
      </c>
      <c r="EF1622" s="28" t="s">
        <v>186</v>
      </c>
      <c r="EG1622" s="28" t="s">
        <v>156</v>
      </c>
      <c r="EH1622" s="28" t="s">
        <v>187</v>
      </c>
      <c r="EI1622" s="29">
        <v>45116.847731481481</v>
      </c>
      <c r="EJ1622" s="28" t="s">
        <v>188</v>
      </c>
      <c r="EK1622" s="28" t="s">
        <v>189</v>
      </c>
      <c r="EL1622" s="28" t="s">
        <v>190</v>
      </c>
      <c r="EM1622" s="45" t="s">
        <v>3713</v>
      </c>
      <c r="EN1622" s="46" t="str">
        <f t="shared" si="176"/>
        <v>344N174B</v>
      </c>
      <c r="EO1622" s="47">
        <f t="shared" si="177"/>
        <v>45410</v>
      </c>
      <c r="EP1622" s="47" t="str">
        <f t="shared" si="178"/>
        <v/>
      </c>
      <c r="EQ1622" s="48" t="str">
        <f t="shared" ca="1" si="179"/>
        <v>Y</v>
      </c>
      <c r="ER1622" s="49" t="str">
        <f t="shared" si="180"/>
        <v/>
      </c>
      <c r="ES1622" s="50"/>
      <c r="ET1622" s="51" t="str">
        <f t="shared" si="181"/>
        <v/>
      </c>
      <c r="EU1622" s="52" t="str">
        <f t="shared" si="182"/>
        <v/>
      </c>
      <c r="EV1622" s="46"/>
      <c r="EW1622" s="23" t="s">
        <v>3721</v>
      </c>
    </row>
    <row r="1623" spans="1:153" ht="14.25" hidden="1" customHeight="1">
      <c r="A1623" s="8">
        <v>1616</v>
      </c>
      <c r="B1623" s="9" t="s">
        <v>3316</v>
      </c>
      <c r="C1623" s="10" t="s">
        <v>142</v>
      </c>
      <c r="D1623" s="10" t="s">
        <v>143</v>
      </c>
      <c r="E1623" s="10" t="s">
        <v>206</v>
      </c>
      <c r="F1623" s="9" t="s">
        <v>641</v>
      </c>
      <c r="G1623" s="10" t="s">
        <v>572</v>
      </c>
      <c r="H1623" s="9" t="s">
        <v>573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1819</v>
      </c>
      <c r="S1623" s="9" t="s">
        <v>1820</v>
      </c>
      <c r="T1623" s="9" t="s">
        <v>1821</v>
      </c>
      <c r="U1623" s="9" t="s">
        <v>337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3673</v>
      </c>
      <c r="AA1623" s="9" t="s">
        <v>1823</v>
      </c>
      <c r="AB1623" s="12" t="s">
        <v>1824</v>
      </c>
      <c r="AC1623" s="10" t="s">
        <v>3674</v>
      </c>
      <c r="AD1623" s="9" t="s">
        <v>1823</v>
      </c>
      <c r="AE1623" s="13" t="s">
        <v>3675</v>
      </c>
      <c r="AF1623" s="14" t="s">
        <v>580</v>
      </c>
      <c r="AG1623" s="10" t="s">
        <v>3678</v>
      </c>
      <c r="AH1623" s="11" t="s">
        <v>156</v>
      </c>
      <c r="AI1623" s="11" t="s">
        <v>156</v>
      </c>
      <c r="AJ1623" s="10" t="s">
        <v>156</v>
      </c>
      <c r="AK1623" s="11" t="s">
        <v>156</v>
      </c>
      <c r="AL1623" s="11" t="s">
        <v>156</v>
      </c>
      <c r="AM1623" s="10" t="s">
        <v>156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206</v>
      </c>
      <c r="AV1623" s="16">
        <v>5000</v>
      </c>
      <c r="AW1623" s="16">
        <v>6000</v>
      </c>
      <c r="AX1623" s="16">
        <v>0</v>
      </c>
      <c r="AY1623" s="16">
        <v>0</v>
      </c>
      <c r="AZ1623" s="16">
        <v>0</v>
      </c>
      <c r="BA1623" s="17">
        <v>45257</v>
      </c>
      <c r="BB1623" s="30" t="s">
        <v>246</v>
      </c>
      <c r="BC1623" s="18" t="s">
        <v>156</v>
      </c>
      <c r="BD1623" s="17">
        <v>45504</v>
      </c>
      <c r="BE1623" s="17">
        <v>45565</v>
      </c>
      <c r="BF1623" s="17">
        <v>45275</v>
      </c>
      <c r="BG1623" s="10">
        <v>86197922</v>
      </c>
      <c r="BH1623" s="9" t="s">
        <v>247</v>
      </c>
      <c r="BI1623" s="19">
        <v>45413</v>
      </c>
      <c r="BJ1623" s="20">
        <v>45418</v>
      </c>
      <c r="BK1623" s="16">
        <v>1000</v>
      </c>
      <c r="BL1623" s="16">
        <v>2800</v>
      </c>
      <c r="BM1623" s="9" t="s">
        <v>177</v>
      </c>
      <c r="BN1623" s="9" t="s">
        <v>226</v>
      </c>
      <c r="BO1623" s="9" t="s">
        <v>156</v>
      </c>
      <c r="BP1623" s="17">
        <v>45431</v>
      </c>
      <c r="BQ1623" s="17" t="s">
        <v>156</v>
      </c>
      <c r="BR1623" s="17">
        <v>45431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45111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 t="s">
        <v>156</v>
      </c>
      <c r="CD1623" s="10" t="s">
        <v>156</v>
      </c>
      <c r="CE1623" s="17" t="s">
        <v>156</v>
      </c>
      <c r="CF1623" s="17" t="s">
        <v>156</v>
      </c>
      <c r="CG1623" s="17">
        <v>45111</v>
      </c>
      <c r="CH1623" s="17" t="s">
        <v>156</v>
      </c>
      <c r="CI1623" s="16">
        <v>0</v>
      </c>
      <c r="CJ1623" s="10" t="s">
        <v>156</v>
      </c>
      <c r="CK1623" s="10" t="s">
        <v>156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45111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 t="s">
        <v>156</v>
      </c>
      <c r="CX1623" s="10" t="s">
        <v>193</v>
      </c>
      <c r="CY1623" s="17" t="s">
        <v>156</v>
      </c>
      <c r="CZ1623" s="17" t="s">
        <v>156</v>
      </c>
      <c r="DA1623" s="17">
        <v>45111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 t="s">
        <v>156</v>
      </c>
      <c r="DH1623" s="10" t="s">
        <v>156</v>
      </c>
      <c r="DI1623" s="17" t="s">
        <v>156</v>
      </c>
      <c r="DJ1623" s="17" t="s">
        <v>156</v>
      </c>
      <c r="DK1623" s="17">
        <v>45111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24</v>
      </c>
      <c r="DQ1623" s="16">
        <v>16</v>
      </c>
      <c r="DR1623" s="11">
        <v>16</v>
      </c>
      <c r="DS1623" s="16">
        <v>24</v>
      </c>
      <c r="DT1623" s="16">
        <v>0</v>
      </c>
      <c r="DU1623" s="11" t="s">
        <v>181</v>
      </c>
      <c r="DV1623" s="11" t="s">
        <v>182</v>
      </c>
      <c r="DW1623" s="27" t="s">
        <v>156</v>
      </c>
      <c r="DX1623" s="27" t="s">
        <v>156</v>
      </c>
      <c r="DY1623" s="20" t="s">
        <v>3584</v>
      </c>
      <c r="DZ1623" s="16">
        <v>7</v>
      </c>
      <c r="EA1623" s="16">
        <v>0</v>
      </c>
      <c r="EB1623" s="27" t="s">
        <v>185</v>
      </c>
      <c r="EC1623" s="27" t="s">
        <v>156</v>
      </c>
      <c r="ED1623" s="27" t="s">
        <v>182</v>
      </c>
      <c r="EE1623" s="29">
        <v>45112.01258101852</v>
      </c>
      <c r="EF1623" s="28" t="s">
        <v>186</v>
      </c>
      <c r="EG1623" s="28" t="s">
        <v>156</v>
      </c>
      <c r="EH1623" s="28" t="s">
        <v>187</v>
      </c>
      <c r="EI1623" s="29">
        <v>45116.847731481481</v>
      </c>
      <c r="EJ1623" s="28" t="s">
        <v>188</v>
      </c>
      <c r="EK1623" s="28" t="s">
        <v>189</v>
      </c>
      <c r="EL1623" s="28" t="s">
        <v>190</v>
      </c>
      <c r="EM1623" s="45"/>
      <c r="EN1623" s="46" t="str">
        <f t="shared" si="176"/>
        <v>344N174B</v>
      </c>
      <c r="EO1623" s="47">
        <f t="shared" si="177"/>
        <v>45424</v>
      </c>
      <c r="EP1623" s="47" t="str">
        <f t="shared" si="178"/>
        <v/>
      </c>
      <c r="EQ1623" s="48" t="str">
        <f t="shared" ca="1" si="179"/>
        <v>Y</v>
      </c>
      <c r="ER1623" s="49" t="str">
        <f t="shared" si="180"/>
        <v/>
      </c>
      <c r="ES1623" s="50"/>
      <c r="ET1623" s="51" t="str">
        <f t="shared" si="181"/>
        <v/>
      </c>
      <c r="EU1623" s="52" t="str">
        <f t="shared" si="182"/>
        <v/>
      </c>
      <c r="EV1623" s="46"/>
      <c r="EW1623" s="23" t="s">
        <v>3717</v>
      </c>
    </row>
    <row r="1624" spans="1:153" ht="14.25" customHeight="1">
      <c r="A1624" s="8">
        <v>1617</v>
      </c>
      <c r="B1624" s="9" t="s">
        <v>3316</v>
      </c>
      <c r="C1624" s="10" t="s">
        <v>142</v>
      </c>
      <c r="D1624" s="10" t="s">
        <v>143</v>
      </c>
      <c r="E1624" s="10" t="s">
        <v>206</v>
      </c>
      <c r="F1624" s="9" t="s">
        <v>641</v>
      </c>
      <c r="G1624" s="10" t="s">
        <v>572</v>
      </c>
      <c r="H1624" s="9" t="s">
        <v>573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1819</v>
      </c>
      <c r="S1624" s="9" t="s">
        <v>1820</v>
      </c>
      <c r="T1624" s="9" t="s">
        <v>1821</v>
      </c>
      <c r="U1624" s="9" t="s">
        <v>155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3616</v>
      </c>
      <c r="AA1624" s="9" t="s">
        <v>3617</v>
      </c>
      <c r="AB1624" s="12" t="s">
        <v>3618</v>
      </c>
      <c r="AC1624" s="10" t="s">
        <v>3619</v>
      </c>
      <c r="AD1624" s="9" t="s">
        <v>3620</v>
      </c>
      <c r="AE1624" s="13" t="s">
        <v>3621</v>
      </c>
      <c r="AF1624" s="14" t="s">
        <v>580</v>
      </c>
      <c r="AG1624" s="10" t="s">
        <v>3679</v>
      </c>
      <c r="AH1624" s="11" t="s">
        <v>156</v>
      </c>
      <c r="AI1624" s="11" t="s">
        <v>156</v>
      </c>
      <c r="AJ1624" s="10" t="s">
        <v>156</v>
      </c>
      <c r="AK1624" s="11" t="s">
        <v>156</v>
      </c>
      <c r="AL1624" s="11" t="s">
        <v>156</v>
      </c>
      <c r="AM1624" s="10" t="s">
        <v>156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11000</v>
      </c>
      <c r="AW1624" s="16">
        <v>11000</v>
      </c>
      <c r="AX1624" s="16">
        <v>0</v>
      </c>
      <c r="AY1624" s="16">
        <v>0</v>
      </c>
      <c r="AZ1624" s="16">
        <v>0</v>
      </c>
      <c r="BA1624" s="17">
        <v>45306</v>
      </c>
      <c r="BB1624" s="30" t="s">
        <v>175</v>
      </c>
      <c r="BC1624" s="18">
        <v>45119</v>
      </c>
      <c r="BD1624" s="17">
        <v>45504</v>
      </c>
      <c r="BE1624" s="17">
        <v>45565</v>
      </c>
      <c r="BF1624" s="17">
        <v>45275</v>
      </c>
      <c r="BG1624" s="10">
        <v>86261001</v>
      </c>
      <c r="BH1624" s="9" t="s">
        <v>414</v>
      </c>
      <c r="BI1624" s="19">
        <v>45231</v>
      </c>
      <c r="BJ1624" s="20">
        <v>45236</v>
      </c>
      <c r="BK1624" s="16">
        <v>390</v>
      </c>
      <c r="BL1624" s="16">
        <v>1092</v>
      </c>
      <c r="BM1624" s="9" t="s">
        <v>177</v>
      </c>
      <c r="BN1624" s="9" t="s">
        <v>436</v>
      </c>
      <c r="BO1624" s="9" t="s">
        <v>635</v>
      </c>
      <c r="BP1624" s="17">
        <v>45285</v>
      </c>
      <c r="BQ1624" s="17" t="s">
        <v>156</v>
      </c>
      <c r="BR1624" s="17">
        <v>45285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45118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 t="s">
        <v>156</v>
      </c>
      <c r="CD1624" s="10" t="s">
        <v>156</v>
      </c>
      <c r="CE1624" s="17" t="s">
        <v>156</v>
      </c>
      <c r="CF1624" s="17" t="s">
        <v>156</v>
      </c>
      <c r="CG1624" s="17">
        <v>45118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45118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 t="s">
        <v>156</v>
      </c>
      <c r="CX1624" s="10" t="s">
        <v>193</v>
      </c>
      <c r="CY1624" s="17" t="s">
        <v>156</v>
      </c>
      <c r="CZ1624" s="17" t="s">
        <v>156</v>
      </c>
      <c r="DA1624" s="17">
        <v>45118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 t="s">
        <v>156</v>
      </c>
      <c r="DH1624" s="10" t="s">
        <v>156</v>
      </c>
      <c r="DI1624" s="17" t="s">
        <v>156</v>
      </c>
      <c r="DJ1624" s="17" t="s">
        <v>156</v>
      </c>
      <c r="DK1624" s="17">
        <v>45118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24</v>
      </c>
      <c r="DQ1624" s="16">
        <v>16</v>
      </c>
      <c r="DR1624" s="11">
        <v>16</v>
      </c>
      <c r="DS1624" s="16">
        <v>16</v>
      </c>
      <c r="DT1624" s="16">
        <v>0</v>
      </c>
      <c r="DU1624" s="11" t="s">
        <v>182</v>
      </c>
      <c r="DV1624" s="11" t="s">
        <v>182</v>
      </c>
      <c r="DW1624" s="27" t="s">
        <v>156</v>
      </c>
      <c r="DX1624" s="27" t="s">
        <v>156</v>
      </c>
      <c r="DY1624" s="20" t="s">
        <v>3672</v>
      </c>
      <c r="DZ1624" s="16">
        <v>7</v>
      </c>
      <c r="EA1624" s="16">
        <v>0</v>
      </c>
      <c r="EB1624" s="27" t="s">
        <v>185</v>
      </c>
      <c r="EC1624" s="27" t="s">
        <v>156</v>
      </c>
      <c r="ED1624" s="27" t="s">
        <v>182</v>
      </c>
      <c r="EE1624" s="29">
        <v>45118.979803240742</v>
      </c>
      <c r="EF1624" s="28" t="s">
        <v>186</v>
      </c>
      <c r="EG1624" s="28" t="s">
        <v>156</v>
      </c>
      <c r="EH1624" s="28" t="s">
        <v>187</v>
      </c>
      <c r="EI1624" s="29">
        <v>45118.979803240742</v>
      </c>
      <c r="EJ1624" s="28" t="s">
        <v>186</v>
      </c>
      <c r="EK1624" s="28" t="s">
        <v>156</v>
      </c>
      <c r="EL1624" s="28" t="s">
        <v>187</v>
      </c>
      <c r="EM1624" s="45" t="s">
        <v>3713</v>
      </c>
      <c r="EN1624" s="46" t="str">
        <f t="shared" si="176"/>
        <v>344N271A</v>
      </c>
      <c r="EO1624" s="47">
        <f t="shared" si="177"/>
        <v>45278</v>
      </c>
      <c r="EP1624" s="47" t="str">
        <f t="shared" si="178"/>
        <v/>
      </c>
      <c r="EQ1624" s="48" t="str">
        <f t="shared" ca="1" si="179"/>
        <v>Y</v>
      </c>
      <c r="ER1624" s="49" t="str">
        <f t="shared" si="180"/>
        <v/>
      </c>
      <c r="ES1624" s="50"/>
      <c r="ET1624" s="51" t="str">
        <f t="shared" si="181"/>
        <v/>
      </c>
      <c r="EU1624" s="52" t="str">
        <f t="shared" si="182"/>
        <v/>
      </c>
      <c r="EV1624" s="46"/>
      <c r="EW1624" s="23" t="s">
        <v>3714</v>
      </c>
    </row>
    <row r="1625" spans="1:153" ht="14.25" customHeight="1">
      <c r="A1625" s="8">
        <v>1618</v>
      </c>
      <c r="B1625" s="9" t="s">
        <v>3316</v>
      </c>
      <c r="C1625" s="10" t="s">
        <v>142</v>
      </c>
      <c r="D1625" s="10" t="s">
        <v>143</v>
      </c>
      <c r="E1625" s="10" t="s">
        <v>206</v>
      </c>
      <c r="F1625" s="9" t="s">
        <v>641</v>
      </c>
      <c r="G1625" s="10" t="s">
        <v>572</v>
      </c>
      <c r="H1625" s="9" t="s">
        <v>573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1819</v>
      </c>
      <c r="S1625" s="9" t="s">
        <v>1820</v>
      </c>
      <c r="T1625" s="9" t="s">
        <v>1821</v>
      </c>
      <c r="U1625" s="9" t="s">
        <v>155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3616</v>
      </c>
      <c r="AA1625" s="9" t="s">
        <v>3617</v>
      </c>
      <c r="AB1625" s="12" t="s">
        <v>3618</v>
      </c>
      <c r="AC1625" s="10" t="s">
        <v>3619</v>
      </c>
      <c r="AD1625" s="9" t="s">
        <v>3620</v>
      </c>
      <c r="AE1625" s="13" t="s">
        <v>3621</v>
      </c>
      <c r="AF1625" s="14" t="s">
        <v>580</v>
      </c>
      <c r="AG1625" s="10" t="s">
        <v>3679</v>
      </c>
      <c r="AH1625" s="11" t="s">
        <v>156</v>
      </c>
      <c r="AI1625" s="11" t="s">
        <v>156</v>
      </c>
      <c r="AJ1625" s="10" t="s">
        <v>156</v>
      </c>
      <c r="AK1625" s="11" t="s">
        <v>156</v>
      </c>
      <c r="AL1625" s="11" t="s">
        <v>156</v>
      </c>
      <c r="AM1625" s="10" t="s">
        <v>156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11000</v>
      </c>
      <c r="AW1625" s="16">
        <v>11000</v>
      </c>
      <c r="AX1625" s="16">
        <v>0</v>
      </c>
      <c r="AY1625" s="16">
        <v>0</v>
      </c>
      <c r="AZ1625" s="16">
        <v>0</v>
      </c>
      <c r="BA1625" s="17">
        <v>45306</v>
      </c>
      <c r="BB1625" s="30" t="s">
        <v>175</v>
      </c>
      <c r="BC1625" s="18">
        <v>45119</v>
      </c>
      <c r="BD1625" s="17">
        <v>45504</v>
      </c>
      <c r="BE1625" s="17">
        <v>45565</v>
      </c>
      <c r="BF1625" s="17">
        <v>45275</v>
      </c>
      <c r="BG1625" s="10">
        <v>86179815</v>
      </c>
      <c r="BH1625" s="9" t="s">
        <v>319</v>
      </c>
      <c r="BI1625" s="19">
        <v>45261</v>
      </c>
      <c r="BJ1625" s="20">
        <v>45264</v>
      </c>
      <c r="BK1625" s="16">
        <v>4200</v>
      </c>
      <c r="BL1625" s="16">
        <v>11760</v>
      </c>
      <c r="BM1625" s="9" t="s">
        <v>177</v>
      </c>
      <c r="BN1625" s="9" t="s">
        <v>436</v>
      </c>
      <c r="BO1625" s="9" t="s">
        <v>156</v>
      </c>
      <c r="BP1625" s="17">
        <v>45285</v>
      </c>
      <c r="BQ1625" s="17" t="s">
        <v>156</v>
      </c>
      <c r="BR1625" s="17">
        <v>45285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45111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 t="s">
        <v>156</v>
      </c>
      <c r="CD1625" s="10" t="s">
        <v>156</v>
      </c>
      <c r="CE1625" s="17" t="s">
        <v>156</v>
      </c>
      <c r="CF1625" s="17" t="s">
        <v>156</v>
      </c>
      <c r="CG1625" s="17">
        <v>45111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45111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 t="s">
        <v>156</v>
      </c>
      <c r="CX1625" s="10" t="s">
        <v>193</v>
      </c>
      <c r="CY1625" s="17" t="s">
        <v>156</v>
      </c>
      <c r="CZ1625" s="17" t="s">
        <v>156</v>
      </c>
      <c r="DA1625" s="17">
        <v>45111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 t="s">
        <v>156</v>
      </c>
      <c r="DH1625" s="10" t="s">
        <v>156</v>
      </c>
      <c r="DI1625" s="17" t="s">
        <v>156</v>
      </c>
      <c r="DJ1625" s="17" t="s">
        <v>156</v>
      </c>
      <c r="DK1625" s="17">
        <v>45111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24</v>
      </c>
      <c r="DQ1625" s="16">
        <v>16</v>
      </c>
      <c r="DR1625" s="11">
        <v>16</v>
      </c>
      <c r="DS1625" s="16">
        <v>16</v>
      </c>
      <c r="DT1625" s="16">
        <v>0</v>
      </c>
      <c r="DU1625" s="11" t="s">
        <v>181</v>
      </c>
      <c r="DV1625" s="11" t="s">
        <v>182</v>
      </c>
      <c r="DW1625" s="27" t="s">
        <v>156</v>
      </c>
      <c r="DX1625" s="27" t="s">
        <v>156</v>
      </c>
      <c r="DY1625" s="20" t="s">
        <v>3672</v>
      </c>
      <c r="DZ1625" s="16">
        <v>7</v>
      </c>
      <c r="EA1625" s="16">
        <v>0</v>
      </c>
      <c r="EB1625" s="27" t="s">
        <v>185</v>
      </c>
      <c r="EC1625" s="27" t="s">
        <v>156</v>
      </c>
      <c r="ED1625" s="27" t="s">
        <v>182</v>
      </c>
      <c r="EE1625" s="29">
        <v>45112.012511574074</v>
      </c>
      <c r="EF1625" s="28" t="s">
        <v>186</v>
      </c>
      <c r="EG1625" s="28" t="s">
        <v>156</v>
      </c>
      <c r="EH1625" s="28" t="s">
        <v>187</v>
      </c>
      <c r="EI1625" s="29">
        <v>45116.847731481481</v>
      </c>
      <c r="EJ1625" s="28" t="s">
        <v>188</v>
      </c>
      <c r="EK1625" s="28" t="s">
        <v>189</v>
      </c>
      <c r="EL1625" s="28" t="s">
        <v>190</v>
      </c>
      <c r="EM1625" s="45" t="s">
        <v>3713</v>
      </c>
      <c r="EN1625" s="46" t="str">
        <f t="shared" si="176"/>
        <v>344N271A</v>
      </c>
      <c r="EO1625" s="47">
        <f t="shared" si="177"/>
        <v>45278</v>
      </c>
      <c r="EP1625" s="47" t="str">
        <f t="shared" si="178"/>
        <v/>
      </c>
      <c r="EQ1625" s="48" t="str">
        <f t="shared" ca="1" si="179"/>
        <v>Y</v>
      </c>
      <c r="ER1625" s="49" t="str">
        <f t="shared" si="180"/>
        <v/>
      </c>
      <c r="ES1625" s="50"/>
      <c r="ET1625" s="51" t="str">
        <f t="shared" si="181"/>
        <v/>
      </c>
      <c r="EU1625" s="52" t="str">
        <f t="shared" si="182"/>
        <v/>
      </c>
      <c r="EV1625" s="46"/>
      <c r="EW1625" s="23" t="s">
        <v>3714</v>
      </c>
    </row>
    <row r="1626" spans="1:153" ht="14.25" customHeight="1">
      <c r="A1626" s="8">
        <v>1619</v>
      </c>
      <c r="B1626" s="9" t="s">
        <v>3316</v>
      </c>
      <c r="C1626" s="10" t="s">
        <v>142</v>
      </c>
      <c r="D1626" s="10" t="s">
        <v>143</v>
      </c>
      <c r="E1626" s="10" t="s">
        <v>206</v>
      </c>
      <c r="F1626" s="9" t="s">
        <v>641</v>
      </c>
      <c r="G1626" s="10" t="s">
        <v>572</v>
      </c>
      <c r="H1626" s="9" t="s">
        <v>573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1819</v>
      </c>
      <c r="S1626" s="9" t="s">
        <v>1820</v>
      </c>
      <c r="T1626" s="9" t="s">
        <v>1821</v>
      </c>
      <c r="U1626" s="9" t="s">
        <v>155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3616</v>
      </c>
      <c r="AA1626" s="9" t="s">
        <v>3617</v>
      </c>
      <c r="AB1626" s="12" t="s">
        <v>3618</v>
      </c>
      <c r="AC1626" s="10" t="s">
        <v>3619</v>
      </c>
      <c r="AD1626" s="9" t="s">
        <v>3620</v>
      </c>
      <c r="AE1626" s="13" t="s">
        <v>3621</v>
      </c>
      <c r="AF1626" s="14" t="s">
        <v>580</v>
      </c>
      <c r="AG1626" s="10" t="s">
        <v>3679</v>
      </c>
      <c r="AH1626" s="11" t="s">
        <v>156</v>
      </c>
      <c r="AI1626" s="11" t="s">
        <v>156</v>
      </c>
      <c r="AJ1626" s="10" t="s">
        <v>156</v>
      </c>
      <c r="AK1626" s="11" t="s">
        <v>156</v>
      </c>
      <c r="AL1626" s="11" t="s">
        <v>156</v>
      </c>
      <c r="AM1626" s="10" t="s">
        <v>156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11000</v>
      </c>
      <c r="AW1626" s="16">
        <v>11000</v>
      </c>
      <c r="AX1626" s="16">
        <v>0</v>
      </c>
      <c r="AY1626" s="16">
        <v>0</v>
      </c>
      <c r="AZ1626" s="16">
        <v>0</v>
      </c>
      <c r="BA1626" s="17">
        <v>45306</v>
      </c>
      <c r="BB1626" s="30" t="s">
        <v>175</v>
      </c>
      <c r="BC1626" s="18">
        <v>45119</v>
      </c>
      <c r="BD1626" s="17">
        <v>45504</v>
      </c>
      <c r="BE1626" s="17">
        <v>45565</v>
      </c>
      <c r="BF1626" s="17">
        <v>45275</v>
      </c>
      <c r="BG1626" s="10">
        <v>86234311</v>
      </c>
      <c r="BH1626" s="9" t="s">
        <v>346</v>
      </c>
      <c r="BI1626" s="19">
        <v>45292</v>
      </c>
      <c r="BJ1626" s="20">
        <v>45299</v>
      </c>
      <c r="BK1626" s="16">
        <v>100</v>
      </c>
      <c r="BL1626" s="16">
        <v>280</v>
      </c>
      <c r="BM1626" s="9" t="s">
        <v>177</v>
      </c>
      <c r="BN1626" s="9" t="s">
        <v>383</v>
      </c>
      <c r="BO1626" s="9" t="s">
        <v>156</v>
      </c>
      <c r="BP1626" s="17">
        <v>45313</v>
      </c>
      <c r="BQ1626" s="17" t="s">
        <v>156</v>
      </c>
      <c r="BR1626" s="17">
        <v>45313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45117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45117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45117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193</v>
      </c>
      <c r="CY1626" s="17" t="s">
        <v>156</v>
      </c>
      <c r="CZ1626" s="17" t="s">
        <v>156</v>
      </c>
      <c r="DA1626" s="17">
        <v>45117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45117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24</v>
      </c>
      <c r="DQ1626" s="16">
        <v>16</v>
      </c>
      <c r="DR1626" s="11">
        <v>16</v>
      </c>
      <c r="DS1626" s="16">
        <v>16</v>
      </c>
      <c r="DT1626" s="16">
        <v>0</v>
      </c>
      <c r="DU1626" s="11" t="s">
        <v>181</v>
      </c>
      <c r="DV1626" s="11" t="s">
        <v>182</v>
      </c>
      <c r="DW1626" s="27" t="s">
        <v>156</v>
      </c>
      <c r="DX1626" s="27" t="s">
        <v>156</v>
      </c>
      <c r="DY1626" s="20" t="s">
        <v>3680</v>
      </c>
      <c r="DZ1626" s="16">
        <v>7</v>
      </c>
      <c r="EA1626" s="16">
        <v>0</v>
      </c>
      <c r="EB1626" s="27" t="s">
        <v>185</v>
      </c>
      <c r="EC1626" s="27" t="s">
        <v>156</v>
      </c>
      <c r="ED1626" s="27" t="s">
        <v>182</v>
      </c>
      <c r="EE1626" s="29">
        <v>45118.289861111109</v>
      </c>
      <c r="EF1626" s="28" t="s">
        <v>186</v>
      </c>
      <c r="EG1626" s="28" t="s">
        <v>156</v>
      </c>
      <c r="EH1626" s="28" t="s">
        <v>187</v>
      </c>
      <c r="EI1626" s="29">
        <v>45118.567106481481</v>
      </c>
      <c r="EJ1626" s="28" t="s">
        <v>186</v>
      </c>
      <c r="EK1626" s="28" t="s">
        <v>156</v>
      </c>
      <c r="EL1626" s="28" t="s">
        <v>3381</v>
      </c>
      <c r="EM1626" s="45" t="s">
        <v>3713</v>
      </c>
      <c r="EN1626" s="46" t="str">
        <f t="shared" si="176"/>
        <v>344N271A</v>
      </c>
      <c r="EO1626" s="47">
        <f t="shared" si="177"/>
        <v>45306</v>
      </c>
      <c r="EP1626" s="47" t="str">
        <f t="shared" si="178"/>
        <v/>
      </c>
      <c r="EQ1626" s="48" t="str">
        <f t="shared" ca="1" si="179"/>
        <v>Y</v>
      </c>
      <c r="ER1626" s="49" t="str">
        <f t="shared" si="180"/>
        <v/>
      </c>
      <c r="ES1626" s="50"/>
      <c r="ET1626" s="51" t="str">
        <f t="shared" si="181"/>
        <v/>
      </c>
      <c r="EU1626" s="52" t="str">
        <f t="shared" si="182"/>
        <v/>
      </c>
      <c r="EV1626" s="46"/>
      <c r="EW1626" s="23" t="s">
        <v>3714</v>
      </c>
    </row>
    <row r="1627" spans="1:153" ht="14.25" customHeight="1">
      <c r="A1627" s="8">
        <v>1620</v>
      </c>
      <c r="B1627" s="9" t="s">
        <v>3316</v>
      </c>
      <c r="C1627" s="10" t="s">
        <v>142</v>
      </c>
      <c r="D1627" s="10" t="s">
        <v>143</v>
      </c>
      <c r="E1627" s="10" t="s">
        <v>206</v>
      </c>
      <c r="F1627" s="9" t="s">
        <v>641</v>
      </c>
      <c r="G1627" s="10" t="s">
        <v>572</v>
      </c>
      <c r="H1627" s="9" t="s">
        <v>573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1819</v>
      </c>
      <c r="S1627" s="9" t="s">
        <v>1820</v>
      </c>
      <c r="T1627" s="9" t="s">
        <v>1821</v>
      </c>
      <c r="U1627" s="9" t="s">
        <v>155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3616</v>
      </c>
      <c r="AA1627" s="9" t="s">
        <v>3617</v>
      </c>
      <c r="AB1627" s="12" t="s">
        <v>3618</v>
      </c>
      <c r="AC1627" s="10" t="s">
        <v>3619</v>
      </c>
      <c r="AD1627" s="9" t="s">
        <v>3620</v>
      </c>
      <c r="AE1627" s="13" t="s">
        <v>3621</v>
      </c>
      <c r="AF1627" s="14" t="s">
        <v>580</v>
      </c>
      <c r="AG1627" s="10" t="s">
        <v>3679</v>
      </c>
      <c r="AH1627" s="11" t="s">
        <v>156</v>
      </c>
      <c r="AI1627" s="11" t="s">
        <v>156</v>
      </c>
      <c r="AJ1627" s="10" t="s">
        <v>156</v>
      </c>
      <c r="AK1627" s="11" t="s">
        <v>156</v>
      </c>
      <c r="AL1627" s="11" t="s">
        <v>156</v>
      </c>
      <c r="AM1627" s="10" t="s">
        <v>156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11000</v>
      </c>
      <c r="AW1627" s="16">
        <v>11000</v>
      </c>
      <c r="AX1627" s="16">
        <v>0</v>
      </c>
      <c r="AY1627" s="16">
        <v>0</v>
      </c>
      <c r="AZ1627" s="16">
        <v>0</v>
      </c>
      <c r="BA1627" s="17">
        <v>45306</v>
      </c>
      <c r="BB1627" s="30" t="s">
        <v>175</v>
      </c>
      <c r="BC1627" s="18">
        <v>45119</v>
      </c>
      <c r="BD1627" s="17">
        <v>45504</v>
      </c>
      <c r="BE1627" s="17">
        <v>45565</v>
      </c>
      <c r="BF1627" s="17">
        <v>45275</v>
      </c>
      <c r="BG1627" s="10">
        <v>86261002</v>
      </c>
      <c r="BH1627" s="9" t="s">
        <v>349</v>
      </c>
      <c r="BI1627" s="19">
        <v>45292</v>
      </c>
      <c r="BJ1627" s="20">
        <v>45292</v>
      </c>
      <c r="BK1627" s="16">
        <v>920</v>
      </c>
      <c r="BL1627" s="16">
        <v>2576</v>
      </c>
      <c r="BM1627" s="9" t="s">
        <v>177</v>
      </c>
      <c r="BN1627" s="9" t="s">
        <v>383</v>
      </c>
      <c r="BO1627" s="9" t="s">
        <v>156</v>
      </c>
      <c r="BP1627" s="17">
        <v>45313</v>
      </c>
      <c r="BQ1627" s="17" t="s">
        <v>156</v>
      </c>
      <c r="BR1627" s="17">
        <v>45313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45118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 t="s">
        <v>156</v>
      </c>
      <c r="CD1627" s="10" t="s">
        <v>156</v>
      </c>
      <c r="CE1627" s="17" t="s">
        <v>156</v>
      </c>
      <c r="CF1627" s="17" t="s">
        <v>156</v>
      </c>
      <c r="CG1627" s="17">
        <v>45118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45118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 t="s">
        <v>156</v>
      </c>
      <c r="CX1627" s="10" t="s">
        <v>193</v>
      </c>
      <c r="CY1627" s="17" t="s">
        <v>156</v>
      </c>
      <c r="CZ1627" s="17" t="s">
        <v>156</v>
      </c>
      <c r="DA1627" s="17">
        <v>45118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 t="s">
        <v>156</v>
      </c>
      <c r="DH1627" s="10" t="s">
        <v>156</v>
      </c>
      <c r="DI1627" s="17" t="s">
        <v>156</v>
      </c>
      <c r="DJ1627" s="17" t="s">
        <v>156</v>
      </c>
      <c r="DK1627" s="17">
        <v>45118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24</v>
      </c>
      <c r="DQ1627" s="16">
        <v>16</v>
      </c>
      <c r="DR1627" s="11">
        <v>16</v>
      </c>
      <c r="DS1627" s="16">
        <v>16</v>
      </c>
      <c r="DT1627" s="16">
        <v>0</v>
      </c>
      <c r="DU1627" s="11" t="s">
        <v>182</v>
      </c>
      <c r="DV1627" s="11" t="s">
        <v>182</v>
      </c>
      <c r="DW1627" s="27" t="s">
        <v>156</v>
      </c>
      <c r="DX1627" s="27" t="s">
        <v>156</v>
      </c>
      <c r="DY1627" s="20" t="s">
        <v>3680</v>
      </c>
      <c r="DZ1627" s="16">
        <v>7</v>
      </c>
      <c r="EA1627" s="16">
        <v>0</v>
      </c>
      <c r="EB1627" s="27" t="s">
        <v>185</v>
      </c>
      <c r="EC1627" s="27" t="s">
        <v>156</v>
      </c>
      <c r="ED1627" s="27" t="s">
        <v>182</v>
      </c>
      <c r="EE1627" s="29">
        <v>45118.979803240742</v>
      </c>
      <c r="EF1627" s="28" t="s">
        <v>186</v>
      </c>
      <c r="EG1627" s="28" t="s">
        <v>156</v>
      </c>
      <c r="EH1627" s="28" t="s">
        <v>187</v>
      </c>
      <c r="EI1627" s="29">
        <v>45118.979803240742</v>
      </c>
      <c r="EJ1627" s="28" t="s">
        <v>186</v>
      </c>
      <c r="EK1627" s="28" t="s">
        <v>156</v>
      </c>
      <c r="EL1627" s="28" t="s">
        <v>187</v>
      </c>
      <c r="EM1627" s="45" t="s">
        <v>3713</v>
      </c>
      <c r="EN1627" s="46" t="str">
        <f t="shared" si="176"/>
        <v>344N271A</v>
      </c>
      <c r="EO1627" s="47">
        <f t="shared" si="177"/>
        <v>45306</v>
      </c>
      <c r="EP1627" s="47" t="str">
        <f t="shared" si="178"/>
        <v/>
      </c>
      <c r="EQ1627" s="48" t="str">
        <f t="shared" ca="1" si="179"/>
        <v>Y</v>
      </c>
      <c r="ER1627" s="49" t="str">
        <f t="shared" si="180"/>
        <v/>
      </c>
      <c r="ES1627" s="50"/>
      <c r="ET1627" s="51" t="str">
        <f t="shared" si="181"/>
        <v/>
      </c>
      <c r="EU1627" s="52" t="str">
        <f t="shared" si="182"/>
        <v/>
      </c>
      <c r="EV1627" s="46"/>
      <c r="EW1627" s="23" t="s">
        <v>3714</v>
      </c>
    </row>
    <row r="1628" spans="1:153" ht="14.25" customHeight="1">
      <c r="A1628" s="8">
        <v>1621</v>
      </c>
      <c r="B1628" s="9" t="s">
        <v>3316</v>
      </c>
      <c r="C1628" s="10" t="s">
        <v>142</v>
      </c>
      <c r="D1628" s="10" t="s">
        <v>143</v>
      </c>
      <c r="E1628" s="10" t="s">
        <v>206</v>
      </c>
      <c r="F1628" s="9" t="s">
        <v>641</v>
      </c>
      <c r="G1628" s="10" t="s">
        <v>572</v>
      </c>
      <c r="H1628" s="9" t="s">
        <v>573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1819</v>
      </c>
      <c r="S1628" s="9" t="s">
        <v>1820</v>
      </c>
      <c r="T1628" s="9" t="s">
        <v>1821</v>
      </c>
      <c r="U1628" s="9" t="s">
        <v>155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3616</v>
      </c>
      <c r="AA1628" s="9" t="s">
        <v>3617</v>
      </c>
      <c r="AB1628" s="12" t="s">
        <v>3618</v>
      </c>
      <c r="AC1628" s="10" t="s">
        <v>3619</v>
      </c>
      <c r="AD1628" s="9" t="s">
        <v>3620</v>
      </c>
      <c r="AE1628" s="13" t="s">
        <v>3621</v>
      </c>
      <c r="AF1628" s="14" t="s">
        <v>580</v>
      </c>
      <c r="AG1628" s="10" t="s">
        <v>3679</v>
      </c>
      <c r="AH1628" s="11" t="s">
        <v>156</v>
      </c>
      <c r="AI1628" s="11" t="s">
        <v>156</v>
      </c>
      <c r="AJ1628" s="10" t="s">
        <v>156</v>
      </c>
      <c r="AK1628" s="11" t="s">
        <v>156</v>
      </c>
      <c r="AL1628" s="11" t="s">
        <v>156</v>
      </c>
      <c r="AM1628" s="10" t="s">
        <v>156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11000</v>
      </c>
      <c r="AW1628" s="16">
        <v>11000</v>
      </c>
      <c r="AX1628" s="16">
        <v>0</v>
      </c>
      <c r="AY1628" s="16">
        <v>0</v>
      </c>
      <c r="AZ1628" s="16">
        <v>0</v>
      </c>
      <c r="BA1628" s="17">
        <v>45306</v>
      </c>
      <c r="BB1628" s="30" t="s">
        <v>175</v>
      </c>
      <c r="BC1628" s="18">
        <v>45119</v>
      </c>
      <c r="BD1628" s="17">
        <v>45504</v>
      </c>
      <c r="BE1628" s="17">
        <v>45565</v>
      </c>
      <c r="BF1628" s="17">
        <v>45275</v>
      </c>
      <c r="BG1628" s="10">
        <v>86082591</v>
      </c>
      <c r="BH1628" s="9" t="s">
        <v>258</v>
      </c>
      <c r="BI1628" s="19">
        <v>45292</v>
      </c>
      <c r="BJ1628" s="20">
        <v>45292</v>
      </c>
      <c r="BK1628" s="16">
        <v>100</v>
      </c>
      <c r="BL1628" s="16">
        <v>280</v>
      </c>
      <c r="BM1628" s="9" t="s">
        <v>177</v>
      </c>
      <c r="BN1628" s="9" t="s">
        <v>383</v>
      </c>
      <c r="BO1628" s="9" t="s">
        <v>156</v>
      </c>
      <c r="BP1628" s="17">
        <v>45337</v>
      </c>
      <c r="BQ1628" s="17" t="s">
        <v>156</v>
      </c>
      <c r="BR1628" s="17">
        <v>45337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45102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45102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45102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193</v>
      </c>
      <c r="CY1628" s="17" t="s">
        <v>156</v>
      </c>
      <c r="CZ1628" s="17" t="s">
        <v>156</v>
      </c>
      <c r="DA1628" s="17">
        <v>45102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45102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24</v>
      </c>
      <c r="DQ1628" s="16">
        <v>16</v>
      </c>
      <c r="DR1628" s="11">
        <v>16</v>
      </c>
      <c r="DS1628" s="16">
        <v>16</v>
      </c>
      <c r="DT1628" s="16">
        <v>0</v>
      </c>
      <c r="DU1628" s="11" t="s">
        <v>181</v>
      </c>
      <c r="DV1628" s="11" t="s">
        <v>182</v>
      </c>
      <c r="DW1628" s="27" t="s">
        <v>156</v>
      </c>
      <c r="DX1628" s="27" t="s">
        <v>156</v>
      </c>
      <c r="DY1628" s="20" t="s">
        <v>3681</v>
      </c>
      <c r="DZ1628" s="16">
        <v>7</v>
      </c>
      <c r="EA1628" s="16">
        <v>0</v>
      </c>
      <c r="EB1628" s="27" t="s">
        <v>185</v>
      </c>
      <c r="EC1628" s="27" t="s">
        <v>156</v>
      </c>
      <c r="ED1628" s="27" t="s">
        <v>182</v>
      </c>
      <c r="EE1628" s="29">
        <v>45103.015798611108</v>
      </c>
      <c r="EF1628" s="28" t="s">
        <v>186</v>
      </c>
      <c r="EG1628" s="28" t="s">
        <v>156</v>
      </c>
      <c r="EH1628" s="28" t="s">
        <v>187</v>
      </c>
      <c r="EI1628" s="29">
        <v>45118.567106481481</v>
      </c>
      <c r="EJ1628" s="28" t="s">
        <v>188</v>
      </c>
      <c r="EK1628" s="28" t="s">
        <v>189</v>
      </c>
      <c r="EL1628" s="28" t="s">
        <v>3381</v>
      </c>
      <c r="EM1628" s="45" t="s">
        <v>3713</v>
      </c>
      <c r="EN1628" s="46" t="str">
        <f t="shared" si="176"/>
        <v>344N271A</v>
      </c>
      <c r="EO1628" s="47">
        <f t="shared" si="177"/>
        <v>45330</v>
      </c>
      <c r="EP1628" s="47" t="str">
        <f t="shared" si="178"/>
        <v/>
      </c>
      <c r="EQ1628" s="48" t="str">
        <f t="shared" ca="1" si="179"/>
        <v>Y</v>
      </c>
      <c r="ER1628" s="49" t="str">
        <f t="shared" si="180"/>
        <v/>
      </c>
      <c r="ES1628" s="50"/>
      <c r="ET1628" s="51" t="str">
        <f t="shared" si="181"/>
        <v/>
      </c>
      <c r="EU1628" s="52" t="str">
        <f t="shared" si="182"/>
        <v/>
      </c>
      <c r="EV1628" s="46"/>
      <c r="EW1628" s="23" t="s">
        <v>3714</v>
      </c>
    </row>
    <row r="1629" spans="1:153" ht="14.25" customHeight="1">
      <c r="A1629" s="8">
        <v>1622</v>
      </c>
      <c r="B1629" s="9" t="s">
        <v>3316</v>
      </c>
      <c r="C1629" s="10" t="s">
        <v>142</v>
      </c>
      <c r="D1629" s="10" t="s">
        <v>143</v>
      </c>
      <c r="E1629" s="10" t="s">
        <v>206</v>
      </c>
      <c r="F1629" s="9" t="s">
        <v>641</v>
      </c>
      <c r="G1629" s="10" t="s">
        <v>572</v>
      </c>
      <c r="H1629" s="9" t="s">
        <v>573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1819</v>
      </c>
      <c r="S1629" s="9" t="s">
        <v>1820</v>
      </c>
      <c r="T1629" s="9" t="s">
        <v>1821</v>
      </c>
      <c r="U1629" s="9" t="s">
        <v>155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3616</v>
      </c>
      <c r="AA1629" s="9" t="s">
        <v>3617</v>
      </c>
      <c r="AB1629" s="12" t="s">
        <v>3618</v>
      </c>
      <c r="AC1629" s="10" t="s">
        <v>3619</v>
      </c>
      <c r="AD1629" s="9" t="s">
        <v>3620</v>
      </c>
      <c r="AE1629" s="13" t="s">
        <v>3621</v>
      </c>
      <c r="AF1629" s="14" t="s">
        <v>580</v>
      </c>
      <c r="AG1629" s="10" t="s">
        <v>3679</v>
      </c>
      <c r="AH1629" s="11" t="s">
        <v>156</v>
      </c>
      <c r="AI1629" s="11" t="s">
        <v>156</v>
      </c>
      <c r="AJ1629" s="10" t="s">
        <v>156</v>
      </c>
      <c r="AK1629" s="11" t="s">
        <v>156</v>
      </c>
      <c r="AL1629" s="11" t="s">
        <v>156</v>
      </c>
      <c r="AM1629" s="10" t="s">
        <v>156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11000</v>
      </c>
      <c r="AW1629" s="16">
        <v>11000</v>
      </c>
      <c r="AX1629" s="16">
        <v>0</v>
      </c>
      <c r="AY1629" s="16">
        <v>0</v>
      </c>
      <c r="AZ1629" s="16">
        <v>0</v>
      </c>
      <c r="BA1629" s="17">
        <v>45306</v>
      </c>
      <c r="BB1629" s="30" t="s">
        <v>175</v>
      </c>
      <c r="BC1629" s="18">
        <v>45119</v>
      </c>
      <c r="BD1629" s="17">
        <v>45504</v>
      </c>
      <c r="BE1629" s="17">
        <v>45565</v>
      </c>
      <c r="BF1629" s="17">
        <v>45275</v>
      </c>
      <c r="BG1629" s="10">
        <v>86179813</v>
      </c>
      <c r="BH1629" s="9" t="s">
        <v>303</v>
      </c>
      <c r="BI1629" s="19">
        <v>45352</v>
      </c>
      <c r="BJ1629" s="20">
        <v>45355</v>
      </c>
      <c r="BK1629" s="16">
        <v>1800</v>
      </c>
      <c r="BL1629" s="16">
        <v>5040</v>
      </c>
      <c r="BM1629" s="9" t="s">
        <v>177</v>
      </c>
      <c r="BN1629" s="9" t="s">
        <v>470</v>
      </c>
      <c r="BO1629" s="9" t="s">
        <v>156</v>
      </c>
      <c r="BP1629" s="17">
        <v>45368</v>
      </c>
      <c r="BQ1629" s="17" t="s">
        <v>156</v>
      </c>
      <c r="BR1629" s="17">
        <v>45368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45111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 t="s">
        <v>156</v>
      </c>
      <c r="CD1629" s="10" t="s">
        <v>156</v>
      </c>
      <c r="CE1629" s="17" t="s">
        <v>156</v>
      </c>
      <c r="CF1629" s="17" t="s">
        <v>156</v>
      </c>
      <c r="CG1629" s="17">
        <v>45111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45111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 t="s">
        <v>156</v>
      </c>
      <c r="CX1629" s="10" t="s">
        <v>193</v>
      </c>
      <c r="CY1629" s="17" t="s">
        <v>156</v>
      </c>
      <c r="CZ1629" s="17" t="s">
        <v>156</v>
      </c>
      <c r="DA1629" s="17">
        <v>45111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 t="s">
        <v>156</v>
      </c>
      <c r="DH1629" s="10" t="s">
        <v>156</v>
      </c>
      <c r="DI1629" s="17" t="s">
        <v>156</v>
      </c>
      <c r="DJ1629" s="17" t="s">
        <v>156</v>
      </c>
      <c r="DK1629" s="17">
        <v>45111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24</v>
      </c>
      <c r="DQ1629" s="16">
        <v>16</v>
      </c>
      <c r="DR1629" s="11">
        <v>16</v>
      </c>
      <c r="DS1629" s="16">
        <v>16</v>
      </c>
      <c r="DT1629" s="16">
        <v>0</v>
      </c>
      <c r="DU1629" s="11" t="s">
        <v>181</v>
      </c>
      <c r="DV1629" s="11" t="s">
        <v>182</v>
      </c>
      <c r="DW1629" s="27" t="s">
        <v>156</v>
      </c>
      <c r="DX1629" s="27" t="s">
        <v>156</v>
      </c>
      <c r="DY1629" s="20" t="s">
        <v>3364</v>
      </c>
      <c r="DZ1629" s="16">
        <v>7</v>
      </c>
      <c r="EA1629" s="16">
        <v>0</v>
      </c>
      <c r="EB1629" s="27" t="s">
        <v>185</v>
      </c>
      <c r="EC1629" s="27" t="s">
        <v>156</v>
      </c>
      <c r="ED1629" s="27" t="s">
        <v>182</v>
      </c>
      <c r="EE1629" s="29">
        <v>45112.012511574074</v>
      </c>
      <c r="EF1629" s="28" t="s">
        <v>186</v>
      </c>
      <c r="EG1629" s="28" t="s">
        <v>156</v>
      </c>
      <c r="EH1629" s="28" t="s">
        <v>187</v>
      </c>
      <c r="EI1629" s="29">
        <v>45116.847731481481</v>
      </c>
      <c r="EJ1629" s="28" t="s">
        <v>188</v>
      </c>
      <c r="EK1629" s="28" t="s">
        <v>189</v>
      </c>
      <c r="EL1629" s="28" t="s">
        <v>190</v>
      </c>
      <c r="EM1629" s="45" t="s">
        <v>3713</v>
      </c>
      <c r="EN1629" s="46" t="str">
        <f t="shared" si="176"/>
        <v>344N271A</v>
      </c>
      <c r="EO1629" s="47">
        <f t="shared" si="177"/>
        <v>45361</v>
      </c>
      <c r="EP1629" s="47" t="str">
        <f t="shared" si="178"/>
        <v/>
      </c>
      <c r="EQ1629" s="48" t="str">
        <f t="shared" ca="1" si="179"/>
        <v>Y</v>
      </c>
      <c r="ER1629" s="49" t="str">
        <f t="shared" si="180"/>
        <v/>
      </c>
      <c r="ES1629" s="50"/>
      <c r="ET1629" s="51" t="str">
        <f t="shared" si="181"/>
        <v/>
      </c>
      <c r="EU1629" s="52" t="str">
        <f t="shared" si="182"/>
        <v/>
      </c>
      <c r="EV1629" s="46"/>
      <c r="EW1629" s="23" t="s">
        <v>3721</v>
      </c>
    </row>
    <row r="1630" spans="1:153" ht="14.25" customHeight="1">
      <c r="A1630" s="8">
        <v>1623</v>
      </c>
      <c r="B1630" s="9" t="s">
        <v>3316</v>
      </c>
      <c r="C1630" s="10" t="s">
        <v>142</v>
      </c>
      <c r="D1630" s="10" t="s">
        <v>143</v>
      </c>
      <c r="E1630" s="10" t="s">
        <v>206</v>
      </c>
      <c r="F1630" s="9" t="s">
        <v>641</v>
      </c>
      <c r="G1630" s="10" t="s">
        <v>572</v>
      </c>
      <c r="H1630" s="9" t="s">
        <v>573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1819</v>
      </c>
      <c r="S1630" s="9" t="s">
        <v>1820</v>
      </c>
      <c r="T1630" s="9" t="s">
        <v>1821</v>
      </c>
      <c r="U1630" s="9" t="s">
        <v>155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3616</v>
      </c>
      <c r="AA1630" s="9" t="s">
        <v>3617</v>
      </c>
      <c r="AB1630" s="12" t="s">
        <v>3618</v>
      </c>
      <c r="AC1630" s="10" t="s">
        <v>3619</v>
      </c>
      <c r="AD1630" s="9" t="s">
        <v>3620</v>
      </c>
      <c r="AE1630" s="13" t="s">
        <v>3621</v>
      </c>
      <c r="AF1630" s="14" t="s">
        <v>580</v>
      </c>
      <c r="AG1630" s="10" t="s">
        <v>3679</v>
      </c>
      <c r="AH1630" s="11" t="s">
        <v>156</v>
      </c>
      <c r="AI1630" s="11" t="s">
        <v>156</v>
      </c>
      <c r="AJ1630" s="10" t="s">
        <v>156</v>
      </c>
      <c r="AK1630" s="11" t="s">
        <v>156</v>
      </c>
      <c r="AL1630" s="11" t="s">
        <v>156</v>
      </c>
      <c r="AM1630" s="10" t="s">
        <v>156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142</v>
      </c>
      <c r="AV1630" s="16">
        <v>11000</v>
      </c>
      <c r="AW1630" s="16">
        <v>11000</v>
      </c>
      <c r="AX1630" s="16">
        <v>0</v>
      </c>
      <c r="AY1630" s="16">
        <v>0</v>
      </c>
      <c r="AZ1630" s="16">
        <v>0</v>
      </c>
      <c r="BA1630" s="17">
        <v>45306</v>
      </c>
      <c r="BB1630" s="30" t="s">
        <v>175</v>
      </c>
      <c r="BC1630" s="18">
        <v>45119</v>
      </c>
      <c r="BD1630" s="17">
        <v>45504</v>
      </c>
      <c r="BE1630" s="17">
        <v>45565</v>
      </c>
      <c r="BF1630" s="17">
        <v>45275</v>
      </c>
      <c r="BG1630" s="10">
        <v>86179809</v>
      </c>
      <c r="BH1630" s="9" t="s">
        <v>247</v>
      </c>
      <c r="BI1630" s="19">
        <v>45383</v>
      </c>
      <c r="BJ1630" s="20">
        <v>45411</v>
      </c>
      <c r="BK1630" s="16">
        <v>2000</v>
      </c>
      <c r="BL1630" s="16">
        <v>5600</v>
      </c>
      <c r="BM1630" s="9" t="s">
        <v>177</v>
      </c>
      <c r="BN1630" s="9" t="s">
        <v>470</v>
      </c>
      <c r="BO1630" s="9" t="s">
        <v>156</v>
      </c>
      <c r="BP1630" s="17">
        <v>45424</v>
      </c>
      <c r="BQ1630" s="17" t="s">
        <v>156</v>
      </c>
      <c r="BR1630" s="17">
        <v>45424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>
        <v>45111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 t="s">
        <v>156</v>
      </c>
      <c r="CD1630" s="10" t="s">
        <v>156</v>
      </c>
      <c r="CE1630" s="17" t="s">
        <v>156</v>
      </c>
      <c r="CF1630" s="17" t="s">
        <v>156</v>
      </c>
      <c r="CG1630" s="17">
        <v>45111</v>
      </c>
      <c r="CH1630" s="17" t="s">
        <v>156</v>
      </c>
      <c r="CI1630" s="16">
        <v>0</v>
      </c>
      <c r="CJ1630" s="10" t="s">
        <v>156</v>
      </c>
      <c r="CK1630" s="10" t="s">
        <v>156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>
        <v>45111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 t="s">
        <v>156</v>
      </c>
      <c r="CX1630" s="10" t="s">
        <v>193</v>
      </c>
      <c r="CY1630" s="17" t="s">
        <v>156</v>
      </c>
      <c r="CZ1630" s="17" t="s">
        <v>156</v>
      </c>
      <c r="DA1630" s="17">
        <v>45111</v>
      </c>
      <c r="DB1630" s="17" t="s">
        <v>156</v>
      </c>
      <c r="DC1630" s="16">
        <v>0</v>
      </c>
      <c r="DD1630" s="10" t="s">
        <v>156</v>
      </c>
      <c r="DE1630" s="10" t="s">
        <v>156</v>
      </c>
      <c r="DF1630" s="18" t="s">
        <v>156</v>
      </c>
      <c r="DG1630" s="17" t="s">
        <v>156</v>
      </c>
      <c r="DH1630" s="10" t="s">
        <v>156</v>
      </c>
      <c r="DI1630" s="17" t="s">
        <v>156</v>
      </c>
      <c r="DJ1630" s="17" t="s">
        <v>156</v>
      </c>
      <c r="DK1630" s="17">
        <v>45111</v>
      </c>
      <c r="DL1630" s="17" t="s">
        <v>156</v>
      </c>
      <c r="DM1630" s="16">
        <v>0</v>
      </c>
      <c r="DN1630" s="10" t="s">
        <v>156</v>
      </c>
      <c r="DO1630" s="10" t="s">
        <v>156</v>
      </c>
      <c r="DP1630" s="16">
        <v>24</v>
      </c>
      <c r="DQ1630" s="16">
        <v>16</v>
      </c>
      <c r="DR1630" s="11">
        <v>16</v>
      </c>
      <c r="DS1630" s="16">
        <v>16</v>
      </c>
      <c r="DT1630" s="16">
        <v>0</v>
      </c>
      <c r="DU1630" s="11" t="s">
        <v>181</v>
      </c>
      <c r="DV1630" s="11" t="s">
        <v>182</v>
      </c>
      <c r="DW1630" s="27" t="s">
        <v>156</v>
      </c>
      <c r="DX1630" s="27" t="s">
        <v>156</v>
      </c>
      <c r="DY1630" s="20" t="s">
        <v>3682</v>
      </c>
      <c r="DZ1630" s="16">
        <v>7</v>
      </c>
      <c r="EA1630" s="16">
        <v>0</v>
      </c>
      <c r="EB1630" s="27" t="s">
        <v>185</v>
      </c>
      <c r="EC1630" s="27" t="s">
        <v>156</v>
      </c>
      <c r="ED1630" s="27" t="s">
        <v>182</v>
      </c>
      <c r="EE1630" s="29">
        <v>45112.012511574074</v>
      </c>
      <c r="EF1630" s="28" t="s">
        <v>186</v>
      </c>
      <c r="EG1630" s="28" t="s">
        <v>156</v>
      </c>
      <c r="EH1630" s="28" t="s">
        <v>187</v>
      </c>
      <c r="EI1630" s="29">
        <v>45116.847731481481</v>
      </c>
      <c r="EJ1630" s="28" t="s">
        <v>188</v>
      </c>
      <c r="EK1630" s="28" t="s">
        <v>189</v>
      </c>
      <c r="EL1630" s="28" t="s">
        <v>190</v>
      </c>
      <c r="EM1630" s="45" t="s">
        <v>3713</v>
      </c>
      <c r="EN1630" s="46" t="str">
        <f t="shared" si="176"/>
        <v>344N271A</v>
      </c>
      <c r="EO1630" s="47">
        <f t="shared" si="177"/>
        <v>45417</v>
      </c>
      <c r="EP1630" s="47" t="str">
        <f t="shared" si="178"/>
        <v/>
      </c>
      <c r="EQ1630" s="48" t="str">
        <f t="shared" ca="1" si="179"/>
        <v>Y</v>
      </c>
      <c r="ER1630" s="49" t="str">
        <f t="shared" si="180"/>
        <v/>
      </c>
      <c r="ES1630" s="50"/>
      <c r="ET1630" s="51" t="str">
        <f t="shared" si="181"/>
        <v/>
      </c>
      <c r="EU1630" s="52" t="str">
        <f t="shared" si="182"/>
        <v/>
      </c>
      <c r="EV1630" s="46"/>
      <c r="EW1630" s="23" t="s">
        <v>3721</v>
      </c>
    </row>
    <row r="1631" spans="1:153" ht="14.25" customHeight="1">
      <c r="A1631" s="8">
        <v>1624</v>
      </c>
      <c r="B1631" s="9" t="s">
        <v>3316</v>
      </c>
      <c r="C1631" s="10" t="s">
        <v>142</v>
      </c>
      <c r="D1631" s="10" t="s">
        <v>143</v>
      </c>
      <c r="E1631" s="10" t="s">
        <v>206</v>
      </c>
      <c r="F1631" s="9" t="s">
        <v>641</v>
      </c>
      <c r="G1631" s="10" t="s">
        <v>572</v>
      </c>
      <c r="H1631" s="9" t="s">
        <v>573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1819</v>
      </c>
      <c r="S1631" s="9" t="s">
        <v>1820</v>
      </c>
      <c r="T1631" s="9" t="s">
        <v>1821</v>
      </c>
      <c r="U1631" s="9" t="s">
        <v>155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3616</v>
      </c>
      <c r="AA1631" s="9" t="s">
        <v>3617</v>
      </c>
      <c r="AB1631" s="12" t="s">
        <v>3618</v>
      </c>
      <c r="AC1631" s="10" t="s">
        <v>3619</v>
      </c>
      <c r="AD1631" s="9" t="s">
        <v>3620</v>
      </c>
      <c r="AE1631" s="13" t="s">
        <v>3621</v>
      </c>
      <c r="AF1631" s="14" t="s">
        <v>580</v>
      </c>
      <c r="AG1631" s="10" t="s">
        <v>3679</v>
      </c>
      <c r="AH1631" s="11" t="s">
        <v>156</v>
      </c>
      <c r="AI1631" s="11" t="s">
        <v>156</v>
      </c>
      <c r="AJ1631" s="10" t="s">
        <v>156</v>
      </c>
      <c r="AK1631" s="11" t="s">
        <v>156</v>
      </c>
      <c r="AL1631" s="11" t="s">
        <v>156</v>
      </c>
      <c r="AM1631" s="10" t="s">
        <v>156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142</v>
      </c>
      <c r="AV1631" s="16">
        <v>11000</v>
      </c>
      <c r="AW1631" s="16">
        <v>11000</v>
      </c>
      <c r="AX1631" s="16">
        <v>0</v>
      </c>
      <c r="AY1631" s="16">
        <v>0</v>
      </c>
      <c r="AZ1631" s="16">
        <v>0</v>
      </c>
      <c r="BA1631" s="17">
        <v>45306</v>
      </c>
      <c r="BB1631" s="30" t="s">
        <v>175</v>
      </c>
      <c r="BC1631" s="18">
        <v>45119</v>
      </c>
      <c r="BD1631" s="17">
        <v>45504</v>
      </c>
      <c r="BE1631" s="17">
        <v>45565</v>
      </c>
      <c r="BF1631" s="17">
        <v>45275</v>
      </c>
      <c r="BG1631" s="10">
        <v>86233406</v>
      </c>
      <c r="BH1631" s="9" t="s">
        <v>176</v>
      </c>
      <c r="BI1631" s="19">
        <v>45413</v>
      </c>
      <c r="BJ1631" s="20">
        <v>45418</v>
      </c>
      <c r="BK1631" s="16">
        <v>1500</v>
      </c>
      <c r="BL1631" s="16">
        <v>4200</v>
      </c>
      <c r="BM1631" s="9" t="s">
        <v>177</v>
      </c>
      <c r="BN1631" s="9" t="s">
        <v>470</v>
      </c>
      <c r="BO1631" s="9" t="s">
        <v>156</v>
      </c>
      <c r="BP1631" s="17">
        <v>45458</v>
      </c>
      <c r="BQ1631" s="17" t="s">
        <v>156</v>
      </c>
      <c r="BR1631" s="17" t="s">
        <v>156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 t="s">
        <v>156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 t="s">
        <v>156</v>
      </c>
      <c r="CD1631" s="10" t="s">
        <v>156</v>
      </c>
      <c r="CE1631" s="17" t="s">
        <v>156</v>
      </c>
      <c r="CF1631" s="17" t="s">
        <v>156</v>
      </c>
      <c r="CG1631" s="17" t="s">
        <v>156</v>
      </c>
      <c r="CH1631" s="17" t="s">
        <v>156</v>
      </c>
      <c r="CI1631" s="16">
        <v>0</v>
      </c>
      <c r="CJ1631" s="10" t="s">
        <v>156</v>
      </c>
      <c r="CK1631" s="10" t="s">
        <v>156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 t="s">
        <v>156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 t="s">
        <v>156</v>
      </c>
      <c r="CX1631" s="10" t="s">
        <v>193</v>
      </c>
      <c r="CY1631" s="17" t="s">
        <v>156</v>
      </c>
      <c r="CZ1631" s="17" t="s">
        <v>156</v>
      </c>
      <c r="DA1631" s="17" t="s">
        <v>156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 t="s">
        <v>156</v>
      </c>
      <c r="DH1631" s="10" t="s">
        <v>156</v>
      </c>
      <c r="DI1631" s="17" t="s">
        <v>156</v>
      </c>
      <c r="DJ1631" s="17" t="s">
        <v>156</v>
      </c>
      <c r="DK1631" s="17" t="s">
        <v>156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24</v>
      </c>
      <c r="DQ1631" s="16">
        <v>16</v>
      </c>
      <c r="DR1631" s="11">
        <v>16</v>
      </c>
      <c r="DS1631" s="16">
        <v>16</v>
      </c>
      <c r="DT1631" s="16">
        <v>0</v>
      </c>
      <c r="DU1631" s="11" t="s">
        <v>181</v>
      </c>
      <c r="DV1631" s="11" t="s">
        <v>182</v>
      </c>
      <c r="DW1631" s="27" t="s">
        <v>156</v>
      </c>
      <c r="DX1631" s="27" t="s">
        <v>156</v>
      </c>
      <c r="DY1631" s="20" t="s">
        <v>3677</v>
      </c>
      <c r="DZ1631" s="16">
        <v>7</v>
      </c>
      <c r="EA1631" s="16">
        <v>0</v>
      </c>
      <c r="EB1631" s="27" t="s">
        <v>185</v>
      </c>
      <c r="EC1631" s="27" t="s">
        <v>156</v>
      </c>
      <c r="ED1631" s="27" t="s">
        <v>182</v>
      </c>
      <c r="EE1631" s="29">
        <v>45116.847731481481</v>
      </c>
      <c r="EF1631" s="28" t="s">
        <v>188</v>
      </c>
      <c r="EG1631" s="28" t="s">
        <v>189</v>
      </c>
      <c r="EH1631" s="28" t="s">
        <v>190</v>
      </c>
      <c r="EI1631" s="29">
        <v>45116.847731481481</v>
      </c>
      <c r="EJ1631" s="28" t="s">
        <v>188</v>
      </c>
      <c r="EK1631" s="28" t="s">
        <v>189</v>
      </c>
      <c r="EL1631" s="28" t="s">
        <v>190</v>
      </c>
      <c r="EM1631" s="45" t="s">
        <v>3713</v>
      </c>
      <c r="EN1631" s="46" t="str">
        <f t="shared" si="176"/>
        <v>344N271A</v>
      </c>
      <c r="EO1631" s="47">
        <f t="shared" si="177"/>
        <v>45451</v>
      </c>
      <c r="EP1631" s="47" t="str">
        <f t="shared" si="178"/>
        <v/>
      </c>
      <c r="EQ1631" s="48" t="str">
        <f t="shared" ca="1" si="179"/>
        <v>Y</v>
      </c>
      <c r="ER1631" s="49" t="str">
        <f t="shared" si="180"/>
        <v/>
      </c>
      <c r="ES1631" s="50"/>
      <c r="ET1631" s="51" t="str">
        <f t="shared" si="181"/>
        <v/>
      </c>
      <c r="EU1631" s="52" t="str">
        <f t="shared" si="182"/>
        <v/>
      </c>
      <c r="EV1631" s="46"/>
      <c r="EW1631" s="23" t="s">
        <v>3721</v>
      </c>
    </row>
    <row r="1632" spans="1:153" ht="14.25" customHeight="1">
      <c r="A1632" s="8">
        <v>1625</v>
      </c>
      <c r="B1632" s="9" t="s">
        <v>3316</v>
      </c>
      <c r="C1632" s="10" t="s">
        <v>142</v>
      </c>
      <c r="D1632" s="10" t="s">
        <v>143</v>
      </c>
      <c r="E1632" s="10" t="s">
        <v>206</v>
      </c>
      <c r="F1632" s="9" t="s">
        <v>641</v>
      </c>
      <c r="G1632" s="10" t="s">
        <v>572</v>
      </c>
      <c r="H1632" s="9" t="s">
        <v>573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1819</v>
      </c>
      <c r="S1632" s="9" t="s">
        <v>1820</v>
      </c>
      <c r="T1632" s="9" t="s">
        <v>1821</v>
      </c>
      <c r="U1632" s="9" t="s">
        <v>155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3616</v>
      </c>
      <c r="AA1632" s="9" t="s">
        <v>3617</v>
      </c>
      <c r="AB1632" s="12" t="s">
        <v>3618</v>
      </c>
      <c r="AC1632" s="10" t="s">
        <v>3629</v>
      </c>
      <c r="AD1632" s="9" t="s">
        <v>3630</v>
      </c>
      <c r="AE1632" s="13" t="s">
        <v>3631</v>
      </c>
      <c r="AF1632" s="14" t="s">
        <v>580</v>
      </c>
      <c r="AG1632" s="10" t="s">
        <v>3683</v>
      </c>
      <c r="AH1632" s="11" t="s">
        <v>156</v>
      </c>
      <c r="AI1632" s="11" t="s">
        <v>156</v>
      </c>
      <c r="AJ1632" s="10" t="s">
        <v>156</v>
      </c>
      <c r="AK1632" s="11" t="s">
        <v>156</v>
      </c>
      <c r="AL1632" s="11" t="s">
        <v>156</v>
      </c>
      <c r="AM1632" s="10" t="s">
        <v>156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206</v>
      </c>
      <c r="AV1632" s="16">
        <v>15000</v>
      </c>
      <c r="AW1632" s="16">
        <v>15000</v>
      </c>
      <c r="AX1632" s="16">
        <v>0</v>
      </c>
      <c r="AY1632" s="16">
        <v>0</v>
      </c>
      <c r="AZ1632" s="16">
        <v>0</v>
      </c>
      <c r="BA1632" s="17">
        <v>45257</v>
      </c>
      <c r="BB1632" s="30" t="s">
        <v>175</v>
      </c>
      <c r="BC1632" s="18">
        <v>45119</v>
      </c>
      <c r="BD1632" s="17">
        <v>45504</v>
      </c>
      <c r="BE1632" s="17">
        <v>45565</v>
      </c>
      <c r="BF1632" s="17">
        <v>45275</v>
      </c>
      <c r="BG1632" s="10">
        <v>86233381</v>
      </c>
      <c r="BH1632" s="9" t="s">
        <v>414</v>
      </c>
      <c r="BI1632" s="19">
        <v>45231</v>
      </c>
      <c r="BJ1632" s="20">
        <v>45236</v>
      </c>
      <c r="BK1632" s="16">
        <v>6000</v>
      </c>
      <c r="BL1632" s="16">
        <v>16800</v>
      </c>
      <c r="BM1632" s="9" t="s">
        <v>177</v>
      </c>
      <c r="BN1632" s="9" t="s">
        <v>436</v>
      </c>
      <c r="BO1632" s="9" t="s">
        <v>635</v>
      </c>
      <c r="BP1632" s="17">
        <v>45275</v>
      </c>
      <c r="BQ1632" s="17" t="s">
        <v>156</v>
      </c>
      <c r="BR1632" s="17" t="s">
        <v>156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 t="s">
        <v>156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 t="s">
        <v>156</v>
      </c>
      <c r="CD1632" s="10" t="s">
        <v>156</v>
      </c>
      <c r="CE1632" s="17" t="s">
        <v>156</v>
      </c>
      <c r="CF1632" s="17" t="s">
        <v>156</v>
      </c>
      <c r="CG1632" s="17" t="s">
        <v>156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 t="s">
        <v>156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 t="s">
        <v>156</v>
      </c>
      <c r="CX1632" s="10" t="s">
        <v>193</v>
      </c>
      <c r="CY1632" s="17" t="s">
        <v>156</v>
      </c>
      <c r="CZ1632" s="17" t="s">
        <v>156</v>
      </c>
      <c r="DA1632" s="17" t="s">
        <v>156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 t="s">
        <v>156</v>
      </c>
      <c r="DH1632" s="10" t="s">
        <v>156</v>
      </c>
      <c r="DI1632" s="17" t="s">
        <v>156</v>
      </c>
      <c r="DJ1632" s="17" t="s">
        <v>156</v>
      </c>
      <c r="DK1632" s="17" t="s">
        <v>156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24</v>
      </c>
      <c r="DQ1632" s="16">
        <v>16</v>
      </c>
      <c r="DR1632" s="11">
        <v>16</v>
      </c>
      <c r="DS1632" s="16">
        <v>16</v>
      </c>
      <c r="DT1632" s="16">
        <v>0</v>
      </c>
      <c r="DU1632" s="11" t="s">
        <v>181</v>
      </c>
      <c r="DV1632" s="11" t="s">
        <v>182</v>
      </c>
      <c r="DW1632" s="27" t="s">
        <v>156</v>
      </c>
      <c r="DX1632" s="27" t="s">
        <v>156</v>
      </c>
      <c r="DY1632" s="20" t="s">
        <v>3257</v>
      </c>
      <c r="DZ1632" s="16">
        <v>7</v>
      </c>
      <c r="EA1632" s="16">
        <v>0</v>
      </c>
      <c r="EB1632" s="27" t="s">
        <v>185</v>
      </c>
      <c r="EC1632" s="27" t="s">
        <v>156</v>
      </c>
      <c r="ED1632" s="27" t="s">
        <v>182</v>
      </c>
      <c r="EE1632" s="29">
        <v>45116.828101851854</v>
      </c>
      <c r="EF1632" s="28" t="s">
        <v>188</v>
      </c>
      <c r="EG1632" s="28" t="s">
        <v>189</v>
      </c>
      <c r="EH1632" s="28" t="s">
        <v>190</v>
      </c>
      <c r="EI1632" s="29">
        <v>45116.828101851854</v>
      </c>
      <c r="EJ1632" s="28" t="s">
        <v>188</v>
      </c>
      <c r="EK1632" s="28" t="s">
        <v>189</v>
      </c>
      <c r="EL1632" s="28" t="s">
        <v>190</v>
      </c>
      <c r="EM1632" s="45" t="s">
        <v>3713</v>
      </c>
      <c r="EN1632" s="46" t="str">
        <f t="shared" si="176"/>
        <v>344N303B</v>
      </c>
      <c r="EO1632" s="47">
        <f t="shared" si="177"/>
        <v>45268</v>
      </c>
      <c r="EP1632" s="47" t="str">
        <f t="shared" si="178"/>
        <v/>
      </c>
      <c r="EQ1632" s="48" t="str">
        <f t="shared" ca="1" si="179"/>
        <v>Y</v>
      </c>
      <c r="ER1632" s="49" t="str">
        <f t="shared" si="180"/>
        <v/>
      </c>
      <c r="ES1632" s="50"/>
      <c r="ET1632" s="51" t="str">
        <f t="shared" si="181"/>
        <v/>
      </c>
      <c r="EU1632" s="52" t="str">
        <f t="shared" si="182"/>
        <v/>
      </c>
      <c r="EV1632" s="46"/>
      <c r="EW1632" s="23" t="s">
        <v>3714</v>
      </c>
    </row>
    <row r="1633" spans="1:153" ht="14.25" customHeight="1">
      <c r="A1633" s="8">
        <v>1626</v>
      </c>
      <c r="B1633" s="9" t="s">
        <v>3316</v>
      </c>
      <c r="C1633" s="10" t="s">
        <v>142</v>
      </c>
      <c r="D1633" s="10" t="s">
        <v>143</v>
      </c>
      <c r="E1633" s="10" t="s">
        <v>206</v>
      </c>
      <c r="F1633" s="9" t="s">
        <v>641</v>
      </c>
      <c r="G1633" s="10" t="s">
        <v>572</v>
      </c>
      <c r="H1633" s="9" t="s">
        <v>573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1819</v>
      </c>
      <c r="S1633" s="9" t="s">
        <v>1820</v>
      </c>
      <c r="T1633" s="9" t="s">
        <v>1821</v>
      </c>
      <c r="U1633" s="9" t="s">
        <v>155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3616</v>
      </c>
      <c r="AA1633" s="9" t="s">
        <v>3617</v>
      </c>
      <c r="AB1633" s="12" t="s">
        <v>3618</v>
      </c>
      <c r="AC1633" s="10" t="s">
        <v>3629</v>
      </c>
      <c r="AD1633" s="9" t="s">
        <v>3630</v>
      </c>
      <c r="AE1633" s="13" t="s">
        <v>3631</v>
      </c>
      <c r="AF1633" s="14" t="s">
        <v>580</v>
      </c>
      <c r="AG1633" s="10" t="s">
        <v>3683</v>
      </c>
      <c r="AH1633" s="11" t="s">
        <v>156</v>
      </c>
      <c r="AI1633" s="11" t="s">
        <v>156</v>
      </c>
      <c r="AJ1633" s="10" t="s">
        <v>156</v>
      </c>
      <c r="AK1633" s="11" t="s">
        <v>156</v>
      </c>
      <c r="AL1633" s="11" t="s">
        <v>156</v>
      </c>
      <c r="AM1633" s="10" t="s">
        <v>156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206</v>
      </c>
      <c r="AV1633" s="16">
        <v>15000</v>
      </c>
      <c r="AW1633" s="16">
        <v>15000</v>
      </c>
      <c r="AX1633" s="16">
        <v>0</v>
      </c>
      <c r="AY1633" s="16">
        <v>0</v>
      </c>
      <c r="AZ1633" s="16">
        <v>0</v>
      </c>
      <c r="BA1633" s="17">
        <v>45257</v>
      </c>
      <c r="BB1633" s="30" t="s">
        <v>175</v>
      </c>
      <c r="BC1633" s="18">
        <v>45119</v>
      </c>
      <c r="BD1633" s="17">
        <v>45504</v>
      </c>
      <c r="BE1633" s="17">
        <v>45565</v>
      </c>
      <c r="BF1633" s="17">
        <v>45275</v>
      </c>
      <c r="BG1633" s="10">
        <v>86234447</v>
      </c>
      <c r="BH1633" s="9" t="s">
        <v>319</v>
      </c>
      <c r="BI1633" s="19">
        <v>45292</v>
      </c>
      <c r="BJ1633" s="20">
        <v>45299</v>
      </c>
      <c r="BK1633" s="16">
        <v>100</v>
      </c>
      <c r="BL1633" s="16">
        <v>280</v>
      </c>
      <c r="BM1633" s="9" t="s">
        <v>177</v>
      </c>
      <c r="BN1633" s="9" t="s">
        <v>470</v>
      </c>
      <c r="BO1633" s="9" t="s">
        <v>156</v>
      </c>
      <c r="BP1633" s="17">
        <v>45313</v>
      </c>
      <c r="BQ1633" s="17" t="s">
        <v>156</v>
      </c>
      <c r="BR1633" s="17">
        <v>45313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>
        <v>45117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 t="s">
        <v>156</v>
      </c>
      <c r="CD1633" s="10" t="s">
        <v>156</v>
      </c>
      <c r="CE1633" s="17" t="s">
        <v>156</v>
      </c>
      <c r="CF1633" s="17" t="s">
        <v>156</v>
      </c>
      <c r="CG1633" s="17">
        <v>45117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>
        <v>45117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 t="s">
        <v>156</v>
      </c>
      <c r="CX1633" s="10" t="s">
        <v>193</v>
      </c>
      <c r="CY1633" s="17" t="s">
        <v>156</v>
      </c>
      <c r="CZ1633" s="17" t="s">
        <v>156</v>
      </c>
      <c r="DA1633" s="17">
        <v>45117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 t="s">
        <v>156</v>
      </c>
      <c r="DH1633" s="10" t="s">
        <v>156</v>
      </c>
      <c r="DI1633" s="17" t="s">
        <v>156</v>
      </c>
      <c r="DJ1633" s="17" t="s">
        <v>156</v>
      </c>
      <c r="DK1633" s="17">
        <v>45117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24</v>
      </c>
      <c r="DQ1633" s="16">
        <v>16</v>
      </c>
      <c r="DR1633" s="11">
        <v>16</v>
      </c>
      <c r="DS1633" s="16">
        <v>16</v>
      </c>
      <c r="DT1633" s="16">
        <v>0</v>
      </c>
      <c r="DU1633" s="11" t="s">
        <v>181</v>
      </c>
      <c r="DV1633" s="11" t="s">
        <v>182</v>
      </c>
      <c r="DW1633" s="27" t="s">
        <v>156</v>
      </c>
      <c r="DX1633" s="27" t="s">
        <v>156</v>
      </c>
      <c r="DY1633" s="20" t="s">
        <v>3680</v>
      </c>
      <c r="DZ1633" s="16">
        <v>7</v>
      </c>
      <c r="EA1633" s="16">
        <v>0</v>
      </c>
      <c r="EB1633" s="27" t="s">
        <v>185</v>
      </c>
      <c r="EC1633" s="27" t="s">
        <v>156</v>
      </c>
      <c r="ED1633" s="27" t="s">
        <v>182</v>
      </c>
      <c r="EE1633" s="29">
        <v>45118.289861111109</v>
      </c>
      <c r="EF1633" s="28" t="s">
        <v>186</v>
      </c>
      <c r="EG1633" s="28" t="s">
        <v>156</v>
      </c>
      <c r="EH1633" s="28" t="s">
        <v>187</v>
      </c>
      <c r="EI1633" s="29">
        <v>45118.567106481481</v>
      </c>
      <c r="EJ1633" s="28" t="s">
        <v>186</v>
      </c>
      <c r="EK1633" s="28" t="s">
        <v>156</v>
      </c>
      <c r="EL1633" s="28" t="s">
        <v>3381</v>
      </c>
      <c r="EM1633" s="45" t="s">
        <v>3713</v>
      </c>
      <c r="EN1633" s="46" t="str">
        <f t="shared" si="176"/>
        <v>344N303B</v>
      </c>
      <c r="EO1633" s="47">
        <f t="shared" si="177"/>
        <v>45306</v>
      </c>
      <c r="EP1633" s="47" t="str">
        <f t="shared" si="178"/>
        <v/>
      </c>
      <c r="EQ1633" s="48" t="str">
        <f t="shared" ca="1" si="179"/>
        <v>Y</v>
      </c>
      <c r="ER1633" s="49" t="str">
        <f t="shared" si="180"/>
        <v/>
      </c>
      <c r="ES1633" s="50"/>
      <c r="ET1633" s="51" t="str">
        <f t="shared" si="181"/>
        <v/>
      </c>
      <c r="EU1633" s="52" t="str">
        <f t="shared" si="182"/>
        <v/>
      </c>
      <c r="EV1633" s="46"/>
      <c r="EW1633" s="23" t="s">
        <v>3721</v>
      </c>
    </row>
    <row r="1634" spans="1:153" ht="14.25" customHeight="1">
      <c r="A1634" s="8">
        <v>1627</v>
      </c>
      <c r="B1634" s="9" t="s">
        <v>3316</v>
      </c>
      <c r="C1634" s="10" t="s">
        <v>142</v>
      </c>
      <c r="D1634" s="10" t="s">
        <v>143</v>
      </c>
      <c r="E1634" s="10" t="s">
        <v>206</v>
      </c>
      <c r="F1634" s="9" t="s">
        <v>641</v>
      </c>
      <c r="G1634" s="10" t="s">
        <v>572</v>
      </c>
      <c r="H1634" s="9" t="s">
        <v>573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1819</v>
      </c>
      <c r="S1634" s="9" t="s">
        <v>1820</v>
      </c>
      <c r="T1634" s="9" t="s">
        <v>1821</v>
      </c>
      <c r="U1634" s="9" t="s">
        <v>155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3616</v>
      </c>
      <c r="AA1634" s="9" t="s">
        <v>3617</v>
      </c>
      <c r="AB1634" s="12" t="s">
        <v>3618</v>
      </c>
      <c r="AC1634" s="10" t="s">
        <v>3629</v>
      </c>
      <c r="AD1634" s="9" t="s">
        <v>3630</v>
      </c>
      <c r="AE1634" s="13" t="s">
        <v>3631</v>
      </c>
      <c r="AF1634" s="14" t="s">
        <v>580</v>
      </c>
      <c r="AG1634" s="10" t="s">
        <v>3683</v>
      </c>
      <c r="AH1634" s="11" t="s">
        <v>156</v>
      </c>
      <c r="AI1634" s="11" t="s">
        <v>156</v>
      </c>
      <c r="AJ1634" s="10" t="s">
        <v>156</v>
      </c>
      <c r="AK1634" s="11" t="s">
        <v>156</v>
      </c>
      <c r="AL1634" s="11" t="s">
        <v>156</v>
      </c>
      <c r="AM1634" s="10" t="s">
        <v>156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206</v>
      </c>
      <c r="AV1634" s="16">
        <v>15000</v>
      </c>
      <c r="AW1634" s="16">
        <v>15000</v>
      </c>
      <c r="AX1634" s="16">
        <v>0</v>
      </c>
      <c r="AY1634" s="16">
        <v>0</v>
      </c>
      <c r="AZ1634" s="16">
        <v>0</v>
      </c>
      <c r="BA1634" s="17">
        <v>45257</v>
      </c>
      <c r="BB1634" s="30" t="s">
        <v>175</v>
      </c>
      <c r="BC1634" s="18">
        <v>45119</v>
      </c>
      <c r="BD1634" s="17">
        <v>45504</v>
      </c>
      <c r="BE1634" s="17">
        <v>45565</v>
      </c>
      <c r="BF1634" s="17">
        <v>45275</v>
      </c>
      <c r="BG1634" s="10">
        <v>86233382</v>
      </c>
      <c r="BH1634" s="9" t="s">
        <v>321</v>
      </c>
      <c r="BI1634" s="19">
        <v>45292</v>
      </c>
      <c r="BJ1634" s="20">
        <v>45292</v>
      </c>
      <c r="BK1634" s="16">
        <v>100</v>
      </c>
      <c r="BL1634" s="16">
        <v>280</v>
      </c>
      <c r="BM1634" s="9" t="s">
        <v>177</v>
      </c>
      <c r="BN1634" s="9" t="s">
        <v>383</v>
      </c>
      <c r="BO1634" s="9" t="s">
        <v>156</v>
      </c>
      <c r="BP1634" s="17">
        <v>45337</v>
      </c>
      <c r="BQ1634" s="17" t="s">
        <v>156</v>
      </c>
      <c r="BR1634" s="17" t="s">
        <v>156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 t="s">
        <v>156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 t="s">
        <v>156</v>
      </c>
      <c r="CD1634" s="10" t="s">
        <v>156</v>
      </c>
      <c r="CE1634" s="17" t="s">
        <v>156</v>
      </c>
      <c r="CF1634" s="17" t="s">
        <v>156</v>
      </c>
      <c r="CG1634" s="17" t="s">
        <v>156</v>
      </c>
      <c r="CH1634" s="17" t="s">
        <v>156</v>
      </c>
      <c r="CI1634" s="16">
        <v>0</v>
      </c>
      <c r="CJ1634" s="10" t="s">
        <v>156</v>
      </c>
      <c r="CK1634" s="10" t="s">
        <v>156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 t="s">
        <v>156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 t="s">
        <v>156</v>
      </c>
      <c r="CX1634" s="10" t="s">
        <v>193</v>
      </c>
      <c r="CY1634" s="17" t="s">
        <v>156</v>
      </c>
      <c r="CZ1634" s="17" t="s">
        <v>156</v>
      </c>
      <c r="DA1634" s="17" t="s">
        <v>156</v>
      </c>
      <c r="DB1634" s="17" t="s">
        <v>156</v>
      </c>
      <c r="DC1634" s="16">
        <v>0</v>
      </c>
      <c r="DD1634" s="10" t="s">
        <v>156</v>
      </c>
      <c r="DE1634" s="10" t="s">
        <v>156</v>
      </c>
      <c r="DF1634" s="18" t="s">
        <v>156</v>
      </c>
      <c r="DG1634" s="17" t="s">
        <v>156</v>
      </c>
      <c r="DH1634" s="10" t="s">
        <v>156</v>
      </c>
      <c r="DI1634" s="17" t="s">
        <v>156</v>
      </c>
      <c r="DJ1634" s="17" t="s">
        <v>156</v>
      </c>
      <c r="DK1634" s="17" t="s">
        <v>156</v>
      </c>
      <c r="DL1634" s="17" t="s">
        <v>156</v>
      </c>
      <c r="DM1634" s="16">
        <v>0</v>
      </c>
      <c r="DN1634" s="10" t="s">
        <v>156</v>
      </c>
      <c r="DO1634" s="10" t="s">
        <v>156</v>
      </c>
      <c r="DP1634" s="16">
        <v>24</v>
      </c>
      <c r="DQ1634" s="16">
        <v>16</v>
      </c>
      <c r="DR1634" s="11">
        <v>16</v>
      </c>
      <c r="DS1634" s="16">
        <v>16</v>
      </c>
      <c r="DT1634" s="16">
        <v>0</v>
      </c>
      <c r="DU1634" s="11" t="s">
        <v>181</v>
      </c>
      <c r="DV1634" s="11" t="s">
        <v>182</v>
      </c>
      <c r="DW1634" s="27" t="s">
        <v>156</v>
      </c>
      <c r="DX1634" s="27" t="s">
        <v>156</v>
      </c>
      <c r="DY1634" s="20" t="s">
        <v>3681</v>
      </c>
      <c r="DZ1634" s="16">
        <v>7</v>
      </c>
      <c r="EA1634" s="16">
        <v>0</v>
      </c>
      <c r="EB1634" s="27" t="s">
        <v>185</v>
      </c>
      <c r="EC1634" s="27" t="s">
        <v>156</v>
      </c>
      <c r="ED1634" s="27" t="s">
        <v>182</v>
      </c>
      <c r="EE1634" s="29">
        <v>45116.828101851854</v>
      </c>
      <c r="EF1634" s="28" t="s">
        <v>188</v>
      </c>
      <c r="EG1634" s="28" t="s">
        <v>189</v>
      </c>
      <c r="EH1634" s="28" t="s">
        <v>190</v>
      </c>
      <c r="EI1634" s="29">
        <v>45118.567106481481</v>
      </c>
      <c r="EJ1634" s="28" t="s">
        <v>188</v>
      </c>
      <c r="EK1634" s="28" t="s">
        <v>189</v>
      </c>
      <c r="EL1634" s="28" t="s">
        <v>3381</v>
      </c>
      <c r="EM1634" s="45" t="s">
        <v>3713</v>
      </c>
      <c r="EN1634" s="46" t="str">
        <f t="shared" si="176"/>
        <v>344N303B</v>
      </c>
      <c r="EO1634" s="47">
        <f t="shared" si="177"/>
        <v>45330</v>
      </c>
      <c r="EP1634" s="47" t="str">
        <f t="shared" si="178"/>
        <v/>
      </c>
      <c r="EQ1634" s="48" t="str">
        <f t="shared" ca="1" si="179"/>
        <v>Y</v>
      </c>
      <c r="ER1634" s="49" t="str">
        <f t="shared" si="180"/>
        <v/>
      </c>
      <c r="ES1634" s="50"/>
      <c r="ET1634" s="51" t="str">
        <f t="shared" si="181"/>
        <v/>
      </c>
      <c r="EU1634" s="52" t="str">
        <f t="shared" si="182"/>
        <v/>
      </c>
      <c r="EV1634" s="46"/>
      <c r="EW1634" s="23" t="s">
        <v>3714</v>
      </c>
    </row>
    <row r="1635" spans="1:153" ht="14.25" customHeight="1">
      <c r="A1635" s="8">
        <v>1628</v>
      </c>
      <c r="B1635" s="9" t="s">
        <v>3316</v>
      </c>
      <c r="C1635" s="10" t="s">
        <v>142</v>
      </c>
      <c r="D1635" s="10" t="s">
        <v>143</v>
      </c>
      <c r="E1635" s="10" t="s">
        <v>206</v>
      </c>
      <c r="F1635" s="9" t="s">
        <v>641</v>
      </c>
      <c r="G1635" s="10" t="s">
        <v>572</v>
      </c>
      <c r="H1635" s="9" t="s">
        <v>573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1819</v>
      </c>
      <c r="S1635" s="9" t="s">
        <v>1820</v>
      </c>
      <c r="T1635" s="9" t="s">
        <v>1821</v>
      </c>
      <c r="U1635" s="9" t="s">
        <v>155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3616</v>
      </c>
      <c r="AA1635" s="9" t="s">
        <v>3617</v>
      </c>
      <c r="AB1635" s="12" t="s">
        <v>3618</v>
      </c>
      <c r="AC1635" s="10" t="s">
        <v>3629</v>
      </c>
      <c r="AD1635" s="9" t="s">
        <v>3630</v>
      </c>
      <c r="AE1635" s="13" t="s">
        <v>3631</v>
      </c>
      <c r="AF1635" s="14" t="s">
        <v>580</v>
      </c>
      <c r="AG1635" s="10" t="s">
        <v>3683</v>
      </c>
      <c r="AH1635" s="11" t="s">
        <v>156</v>
      </c>
      <c r="AI1635" s="11" t="s">
        <v>156</v>
      </c>
      <c r="AJ1635" s="10" t="s">
        <v>156</v>
      </c>
      <c r="AK1635" s="11" t="s">
        <v>156</v>
      </c>
      <c r="AL1635" s="11" t="s">
        <v>156</v>
      </c>
      <c r="AM1635" s="10" t="s">
        <v>156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206</v>
      </c>
      <c r="AV1635" s="16">
        <v>15000</v>
      </c>
      <c r="AW1635" s="16">
        <v>15000</v>
      </c>
      <c r="AX1635" s="16">
        <v>0</v>
      </c>
      <c r="AY1635" s="16">
        <v>0</v>
      </c>
      <c r="AZ1635" s="16">
        <v>0</v>
      </c>
      <c r="BA1635" s="17">
        <v>45257</v>
      </c>
      <c r="BB1635" s="30" t="s">
        <v>175</v>
      </c>
      <c r="BC1635" s="18">
        <v>45119</v>
      </c>
      <c r="BD1635" s="17">
        <v>45504</v>
      </c>
      <c r="BE1635" s="17">
        <v>45565</v>
      </c>
      <c r="BF1635" s="17">
        <v>45275</v>
      </c>
      <c r="BG1635" s="10">
        <v>86233383</v>
      </c>
      <c r="BH1635" s="9" t="s">
        <v>258</v>
      </c>
      <c r="BI1635" s="19">
        <v>45323</v>
      </c>
      <c r="BJ1635" s="20">
        <v>45327</v>
      </c>
      <c r="BK1635" s="16">
        <v>2000</v>
      </c>
      <c r="BL1635" s="16">
        <v>5600</v>
      </c>
      <c r="BM1635" s="9" t="s">
        <v>177</v>
      </c>
      <c r="BN1635" s="9" t="s">
        <v>470</v>
      </c>
      <c r="BO1635" s="9" t="s">
        <v>156</v>
      </c>
      <c r="BP1635" s="17">
        <v>45366</v>
      </c>
      <c r="BQ1635" s="17" t="s">
        <v>156</v>
      </c>
      <c r="BR1635" s="17" t="s">
        <v>156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 t="s">
        <v>156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 t="s">
        <v>156</v>
      </c>
      <c r="CD1635" s="10" t="s">
        <v>156</v>
      </c>
      <c r="CE1635" s="17" t="s">
        <v>156</v>
      </c>
      <c r="CF1635" s="17" t="s">
        <v>156</v>
      </c>
      <c r="CG1635" s="17" t="s">
        <v>156</v>
      </c>
      <c r="CH1635" s="17" t="s">
        <v>156</v>
      </c>
      <c r="CI1635" s="16">
        <v>0</v>
      </c>
      <c r="CJ1635" s="10" t="s">
        <v>156</v>
      </c>
      <c r="CK1635" s="10" t="s">
        <v>156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 t="s">
        <v>156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 t="s">
        <v>156</v>
      </c>
      <c r="CX1635" s="10" t="s">
        <v>193</v>
      </c>
      <c r="CY1635" s="17" t="s">
        <v>156</v>
      </c>
      <c r="CZ1635" s="17" t="s">
        <v>156</v>
      </c>
      <c r="DA1635" s="17" t="s">
        <v>156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 t="s">
        <v>156</v>
      </c>
      <c r="DH1635" s="10" t="s">
        <v>156</v>
      </c>
      <c r="DI1635" s="17" t="s">
        <v>156</v>
      </c>
      <c r="DJ1635" s="17" t="s">
        <v>156</v>
      </c>
      <c r="DK1635" s="17" t="s">
        <v>156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24</v>
      </c>
      <c r="DQ1635" s="16">
        <v>16</v>
      </c>
      <c r="DR1635" s="11">
        <v>16</v>
      </c>
      <c r="DS1635" s="16">
        <v>16</v>
      </c>
      <c r="DT1635" s="16">
        <v>0</v>
      </c>
      <c r="DU1635" s="11" t="s">
        <v>181</v>
      </c>
      <c r="DV1635" s="11" t="s">
        <v>182</v>
      </c>
      <c r="DW1635" s="27" t="s">
        <v>156</v>
      </c>
      <c r="DX1635" s="27" t="s">
        <v>156</v>
      </c>
      <c r="DY1635" s="20" t="s">
        <v>3539</v>
      </c>
      <c r="DZ1635" s="16">
        <v>7</v>
      </c>
      <c r="EA1635" s="16">
        <v>0</v>
      </c>
      <c r="EB1635" s="27" t="s">
        <v>185</v>
      </c>
      <c r="EC1635" s="27" t="s">
        <v>156</v>
      </c>
      <c r="ED1635" s="27" t="s">
        <v>182</v>
      </c>
      <c r="EE1635" s="29">
        <v>45116.828101851854</v>
      </c>
      <c r="EF1635" s="28" t="s">
        <v>188</v>
      </c>
      <c r="EG1635" s="28" t="s">
        <v>189</v>
      </c>
      <c r="EH1635" s="28" t="s">
        <v>190</v>
      </c>
      <c r="EI1635" s="29">
        <v>45116.847731481481</v>
      </c>
      <c r="EJ1635" s="28" t="s">
        <v>188</v>
      </c>
      <c r="EK1635" s="28" t="s">
        <v>189</v>
      </c>
      <c r="EL1635" s="28" t="s">
        <v>190</v>
      </c>
      <c r="EM1635" s="45" t="s">
        <v>3713</v>
      </c>
      <c r="EN1635" s="46" t="str">
        <f t="shared" si="176"/>
        <v>344N303B</v>
      </c>
      <c r="EO1635" s="47">
        <f t="shared" si="177"/>
        <v>45359</v>
      </c>
      <c r="EP1635" s="47" t="str">
        <f t="shared" si="178"/>
        <v/>
      </c>
      <c r="EQ1635" s="48" t="str">
        <f t="shared" ca="1" si="179"/>
        <v>Y</v>
      </c>
      <c r="ER1635" s="49" t="str">
        <f t="shared" si="180"/>
        <v/>
      </c>
      <c r="ES1635" s="50"/>
      <c r="ET1635" s="51" t="str">
        <f t="shared" si="181"/>
        <v/>
      </c>
      <c r="EU1635" s="52" t="str">
        <f t="shared" si="182"/>
        <v/>
      </c>
      <c r="EV1635" s="46"/>
      <c r="EW1635" s="23" t="s">
        <v>3721</v>
      </c>
    </row>
    <row r="1636" spans="1:153" ht="14.25" customHeight="1">
      <c r="A1636" s="8">
        <v>1629</v>
      </c>
      <c r="B1636" s="9" t="s">
        <v>3316</v>
      </c>
      <c r="C1636" s="10" t="s">
        <v>142</v>
      </c>
      <c r="D1636" s="10" t="s">
        <v>143</v>
      </c>
      <c r="E1636" s="10" t="s">
        <v>206</v>
      </c>
      <c r="F1636" s="9" t="s">
        <v>641</v>
      </c>
      <c r="G1636" s="10" t="s">
        <v>572</v>
      </c>
      <c r="H1636" s="9" t="s">
        <v>573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1819</v>
      </c>
      <c r="S1636" s="9" t="s">
        <v>1820</v>
      </c>
      <c r="T1636" s="9" t="s">
        <v>1821</v>
      </c>
      <c r="U1636" s="9" t="s">
        <v>155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3616</v>
      </c>
      <c r="AA1636" s="9" t="s">
        <v>3617</v>
      </c>
      <c r="AB1636" s="12" t="s">
        <v>3618</v>
      </c>
      <c r="AC1636" s="10" t="s">
        <v>3629</v>
      </c>
      <c r="AD1636" s="9" t="s">
        <v>3630</v>
      </c>
      <c r="AE1636" s="13" t="s">
        <v>3631</v>
      </c>
      <c r="AF1636" s="14" t="s">
        <v>580</v>
      </c>
      <c r="AG1636" s="10" t="s">
        <v>3683</v>
      </c>
      <c r="AH1636" s="11" t="s">
        <v>156</v>
      </c>
      <c r="AI1636" s="11" t="s">
        <v>156</v>
      </c>
      <c r="AJ1636" s="10" t="s">
        <v>156</v>
      </c>
      <c r="AK1636" s="11" t="s">
        <v>156</v>
      </c>
      <c r="AL1636" s="11" t="s">
        <v>156</v>
      </c>
      <c r="AM1636" s="10" t="s">
        <v>156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206</v>
      </c>
      <c r="AV1636" s="16">
        <v>15000</v>
      </c>
      <c r="AW1636" s="16">
        <v>15000</v>
      </c>
      <c r="AX1636" s="16">
        <v>0</v>
      </c>
      <c r="AY1636" s="16">
        <v>0</v>
      </c>
      <c r="AZ1636" s="16">
        <v>0</v>
      </c>
      <c r="BA1636" s="17">
        <v>45257</v>
      </c>
      <c r="BB1636" s="30" t="s">
        <v>175</v>
      </c>
      <c r="BC1636" s="18">
        <v>45119</v>
      </c>
      <c r="BD1636" s="17">
        <v>45504</v>
      </c>
      <c r="BE1636" s="17">
        <v>45565</v>
      </c>
      <c r="BF1636" s="17">
        <v>45275</v>
      </c>
      <c r="BG1636" s="10">
        <v>86233384</v>
      </c>
      <c r="BH1636" s="9" t="s">
        <v>303</v>
      </c>
      <c r="BI1636" s="19">
        <v>45352</v>
      </c>
      <c r="BJ1636" s="20">
        <v>45355</v>
      </c>
      <c r="BK1636" s="16">
        <v>1000</v>
      </c>
      <c r="BL1636" s="16">
        <v>2800</v>
      </c>
      <c r="BM1636" s="9" t="s">
        <v>177</v>
      </c>
      <c r="BN1636" s="9" t="s">
        <v>470</v>
      </c>
      <c r="BO1636" s="9" t="s">
        <v>156</v>
      </c>
      <c r="BP1636" s="17">
        <v>45397</v>
      </c>
      <c r="BQ1636" s="17" t="s">
        <v>156</v>
      </c>
      <c r="BR1636" s="17" t="s">
        <v>156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 t="s">
        <v>156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 t="s">
        <v>156</v>
      </c>
      <c r="CD1636" s="10" t="s">
        <v>156</v>
      </c>
      <c r="CE1636" s="17" t="s">
        <v>156</v>
      </c>
      <c r="CF1636" s="17" t="s">
        <v>156</v>
      </c>
      <c r="CG1636" s="17" t="s">
        <v>156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 t="s">
        <v>156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 t="s">
        <v>156</v>
      </c>
      <c r="CX1636" s="10" t="s">
        <v>193</v>
      </c>
      <c r="CY1636" s="17" t="s">
        <v>156</v>
      </c>
      <c r="CZ1636" s="17" t="s">
        <v>156</v>
      </c>
      <c r="DA1636" s="17" t="s">
        <v>156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 t="s">
        <v>156</v>
      </c>
      <c r="DH1636" s="10" t="s">
        <v>156</v>
      </c>
      <c r="DI1636" s="17" t="s">
        <v>156</v>
      </c>
      <c r="DJ1636" s="17" t="s">
        <v>156</v>
      </c>
      <c r="DK1636" s="17" t="s">
        <v>156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24</v>
      </c>
      <c r="DQ1636" s="16">
        <v>16</v>
      </c>
      <c r="DR1636" s="11">
        <v>16</v>
      </c>
      <c r="DS1636" s="16">
        <v>16</v>
      </c>
      <c r="DT1636" s="16">
        <v>0</v>
      </c>
      <c r="DU1636" s="11" t="s">
        <v>181</v>
      </c>
      <c r="DV1636" s="11" t="s">
        <v>182</v>
      </c>
      <c r="DW1636" s="27" t="s">
        <v>156</v>
      </c>
      <c r="DX1636" s="27" t="s">
        <v>156</v>
      </c>
      <c r="DY1636" s="20" t="s">
        <v>3684</v>
      </c>
      <c r="DZ1636" s="16">
        <v>7</v>
      </c>
      <c r="EA1636" s="16">
        <v>0</v>
      </c>
      <c r="EB1636" s="27" t="s">
        <v>185</v>
      </c>
      <c r="EC1636" s="27" t="s">
        <v>156</v>
      </c>
      <c r="ED1636" s="27" t="s">
        <v>182</v>
      </c>
      <c r="EE1636" s="29">
        <v>45116.828101851854</v>
      </c>
      <c r="EF1636" s="28" t="s">
        <v>188</v>
      </c>
      <c r="EG1636" s="28" t="s">
        <v>189</v>
      </c>
      <c r="EH1636" s="28" t="s">
        <v>190</v>
      </c>
      <c r="EI1636" s="29">
        <v>45116.847731481481</v>
      </c>
      <c r="EJ1636" s="28" t="s">
        <v>188</v>
      </c>
      <c r="EK1636" s="28" t="s">
        <v>189</v>
      </c>
      <c r="EL1636" s="28" t="s">
        <v>190</v>
      </c>
      <c r="EM1636" s="45" t="s">
        <v>3713</v>
      </c>
      <c r="EN1636" s="46" t="str">
        <f t="shared" si="176"/>
        <v>344N303B</v>
      </c>
      <c r="EO1636" s="47">
        <f t="shared" si="177"/>
        <v>45390</v>
      </c>
      <c r="EP1636" s="47" t="str">
        <f t="shared" si="178"/>
        <v/>
      </c>
      <c r="EQ1636" s="48" t="str">
        <f t="shared" ca="1" si="179"/>
        <v>Y</v>
      </c>
      <c r="ER1636" s="49" t="str">
        <f t="shared" si="180"/>
        <v/>
      </c>
      <c r="ES1636" s="50"/>
      <c r="ET1636" s="51" t="str">
        <f t="shared" si="181"/>
        <v/>
      </c>
      <c r="EU1636" s="52" t="str">
        <f t="shared" si="182"/>
        <v/>
      </c>
      <c r="EV1636" s="46"/>
      <c r="EW1636" s="23" t="s">
        <v>3721</v>
      </c>
    </row>
    <row r="1637" spans="1:153" ht="14.25" customHeight="1">
      <c r="A1637" s="8">
        <v>1630</v>
      </c>
      <c r="B1637" s="9" t="s">
        <v>3316</v>
      </c>
      <c r="C1637" s="10" t="s">
        <v>142</v>
      </c>
      <c r="D1637" s="10" t="s">
        <v>143</v>
      </c>
      <c r="E1637" s="10" t="s">
        <v>206</v>
      </c>
      <c r="F1637" s="9" t="s">
        <v>641</v>
      </c>
      <c r="G1637" s="10" t="s">
        <v>572</v>
      </c>
      <c r="H1637" s="9" t="s">
        <v>573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1819</v>
      </c>
      <c r="S1637" s="9" t="s">
        <v>1820</v>
      </c>
      <c r="T1637" s="9" t="s">
        <v>1821</v>
      </c>
      <c r="U1637" s="9" t="s">
        <v>155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3616</v>
      </c>
      <c r="AA1637" s="9" t="s">
        <v>3617</v>
      </c>
      <c r="AB1637" s="12" t="s">
        <v>3618</v>
      </c>
      <c r="AC1637" s="10" t="s">
        <v>3629</v>
      </c>
      <c r="AD1637" s="9" t="s">
        <v>3630</v>
      </c>
      <c r="AE1637" s="13" t="s">
        <v>3631</v>
      </c>
      <c r="AF1637" s="14" t="s">
        <v>580</v>
      </c>
      <c r="AG1637" s="10" t="s">
        <v>3683</v>
      </c>
      <c r="AH1637" s="11" t="s">
        <v>156</v>
      </c>
      <c r="AI1637" s="11" t="s">
        <v>156</v>
      </c>
      <c r="AJ1637" s="10" t="s">
        <v>156</v>
      </c>
      <c r="AK1637" s="11" t="s">
        <v>156</v>
      </c>
      <c r="AL1637" s="11" t="s">
        <v>156</v>
      </c>
      <c r="AM1637" s="10" t="s">
        <v>156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206</v>
      </c>
      <c r="AV1637" s="16">
        <v>15000</v>
      </c>
      <c r="AW1637" s="16">
        <v>15000</v>
      </c>
      <c r="AX1637" s="16">
        <v>0</v>
      </c>
      <c r="AY1637" s="16">
        <v>0</v>
      </c>
      <c r="AZ1637" s="16">
        <v>0</v>
      </c>
      <c r="BA1637" s="17">
        <v>45257</v>
      </c>
      <c r="BB1637" s="30" t="s">
        <v>175</v>
      </c>
      <c r="BC1637" s="18">
        <v>45119</v>
      </c>
      <c r="BD1637" s="17">
        <v>45504</v>
      </c>
      <c r="BE1637" s="17">
        <v>45565</v>
      </c>
      <c r="BF1637" s="17">
        <v>45275</v>
      </c>
      <c r="BG1637" s="10">
        <v>86233385</v>
      </c>
      <c r="BH1637" s="9" t="s">
        <v>247</v>
      </c>
      <c r="BI1637" s="19">
        <v>45383</v>
      </c>
      <c r="BJ1637" s="20">
        <v>45383</v>
      </c>
      <c r="BK1637" s="16">
        <v>2000</v>
      </c>
      <c r="BL1637" s="16">
        <v>5600</v>
      </c>
      <c r="BM1637" s="9" t="s">
        <v>177</v>
      </c>
      <c r="BN1637" s="9" t="s">
        <v>470</v>
      </c>
      <c r="BO1637" s="9" t="s">
        <v>156</v>
      </c>
      <c r="BP1637" s="17">
        <v>45427</v>
      </c>
      <c r="BQ1637" s="17" t="s">
        <v>156</v>
      </c>
      <c r="BR1637" s="17" t="s">
        <v>156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 t="s">
        <v>156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 t="s">
        <v>156</v>
      </c>
      <c r="CD1637" s="10" t="s">
        <v>156</v>
      </c>
      <c r="CE1637" s="17" t="s">
        <v>156</v>
      </c>
      <c r="CF1637" s="17" t="s">
        <v>156</v>
      </c>
      <c r="CG1637" s="17" t="s">
        <v>156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 t="s">
        <v>156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 t="s">
        <v>156</v>
      </c>
      <c r="CX1637" s="10" t="s">
        <v>193</v>
      </c>
      <c r="CY1637" s="17" t="s">
        <v>156</v>
      </c>
      <c r="CZ1637" s="17" t="s">
        <v>156</v>
      </c>
      <c r="DA1637" s="17" t="s">
        <v>156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 t="s">
        <v>156</v>
      </c>
      <c r="DH1637" s="10" t="s">
        <v>156</v>
      </c>
      <c r="DI1637" s="17" t="s">
        <v>156</v>
      </c>
      <c r="DJ1637" s="17" t="s">
        <v>156</v>
      </c>
      <c r="DK1637" s="17" t="s">
        <v>156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24</v>
      </c>
      <c r="DQ1637" s="16">
        <v>16</v>
      </c>
      <c r="DR1637" s="11">
        <v>16</v>
      </c>
      <c r="DS1637" s="16">
        <v>16</v>
      </c>
      <c r="DT1637" s="16">
        <v>0</v>
      </c>
      <c r="DU1637" s="11" t="s">
        <v>181</v>
      </c>
      <c r="DV1637" s="11" t="s">
        <v>182</v>
      </c>
      <c r="DW1637" s="27" t="s">
        <v>156</v>
      </c>
      <c r="DX1637" s="27" t="s">
        <v>156</v>
      </c>
      <c r="DY1637" s="20" t="s">
        <v>3685</v>
      </c>
      <c r="DZ1637" s="16">
        <v>7</v>
      </c>
      <c r="EA1637" s="16">
        <v>0</v>
      </c>
      <c r="EB1637" s="27" t="s">
        <v>185</v>
      </c>
      <c r="EC1637" s="27" t="s">
        <v>156</v>
      </c>
      <c r="ED1637" s="27" t="s">
        <v>182</v>
      </c>
      <c r="EE1637" s="29">
        <v>45116.828101851854</v>
      </c>
      <c r="EF1637" s="28" t="s">
        <v>188</v>
      </c>
      <c r="EG1637" s="28" t="s">
        <v>189</v>
      </c>
      <c r="EH1637" s="28" t="s">
        <v>190</v>
      </c>
      <c r="EI1637" s="29">
        <v>45116.828101851854</v>
      </c>
      <c r="EJ1637" s="28" t="s">
        <v>188</v>
      </c>
      <c r="EK1637" s="28" t="s">
        <v>189</v>
      </c>
      <c r="EL1637" s="28" t="s">
        <v>190</v>
      </c>
      <c r="EM1637" s="45" t="s">
        <v>3713</v>
      </c>
      <c r="EN1637" s="46" t="str">
        <f t="shared" si="176"/>
        <v>344N303B</v>
      </c>
      <c r="EO1637" s="47">
        <f t="shared" si="177"/>
        <v>45420</v>
      </c>
      <c r="EP1637" s="47" t="str">
        <f t="shared" si="178"/>
        <v/>
      </c>
      <c r="EQ1637" s="48" t="str">
        <f t="shared" ca="1" si="179"/>
        <v>Y</v>
      </c>
      <c r="ER1637" s="49" t="str">
        <f t="shared" si="180"/>
        <v/>
      </c>
      <c r="ES1637" s="50"/>
      <c r="ET1637" s="51" t="str">
        <f t="shared" si="181"/>
        <v/>
      </c>
      <c r="EU1637" s="52" t="str">
        <f t="shared" si="182"/>
        <v/>
      </c>
      <c r="EV1637" s="46"/>
      <c r="EW1637" s="23" t="s">
        <v>3721</v>
      </c>
    </row>
    <row r="1638" spans="1:153" ht="14.25" customHeight="1">
      <c r="A1638" s="8">
        <v>1631</v>
      </c>
      <c r="B1638" s="9" t="s">
        <v>3316</v>
      </c>
      <c r="C1638" s="10" t="s">
        <v>142</v>
      </c>
      <c r="D1638" s="10" t="s">
        <v>143</v>
      </c>
      <c r="E1638" s="10" t="s">
        <v>206</v>
      </c>
      <c r="F1638" s="9" t="s">
        <v>641</v>
      </c>
      <c r="G1638" s="10" t="s">
        <v>572</v>
      </c>
      <c r="H1638" s="9" t="s">
        <v>573</v>
      </c>
      <c r="I1638" s="9" t="s">
        <v>147</v>
      </c>
      <c r="J1638" s="9" t="s">
        <v>148</v>
      </c>
      <c r="K1638" s="9" t="s">
        <v>147</v>
      </c>
      <c r="L1638" s="9" t="s">
        <v>148</v>
      </c>
      <c r="M1638" s="9" t="s">
        <v>149</v>
      </c>
      <c r="N1638" s="9" t="s">
        <v>150</v>
      </c>
      <c r="O1638" s="9" t="s">
        <v>151</v>
      </c>
      <c r="P1638" s="9" t="s">
        <v>142</v>
      </c>
      <c r="Q1638" s="9" t="s">
        <v>152</v>
      </c>
      <c r="R1638" s="9" t="s">
        <v>1819</v>
      </c>
      <c r="S1638" s="9" t="s">
        <v>1820</v>
      </c>
      <c r="T1638" s="9" t="s">
        <v>1821</v>
      </c>
      <c r="U1638" s="9" t="s">
        <v>155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3616</v>
      </c>
      <c r="AA1638" s="9" t="s">
        <v>3617</v>
      </c>
      <c r="AB1638" s="12" t="s">
        <v>3618</v>
      </c>
      <c r="AC1638" s="10" t="s">
        <v>3629</v>
      </c>
      <c r="AD1638" s="9" t="s">
        <v>3630</v>
      </c>
      <c r="AE1638" s="13" t="s">
        <v>3631</v>
      </c>
      <c r="AF1638" s="14" t="s">
        <v>580</v>
      </c>
      <c r="AG1638" s="10" t="s">
        <v>3683</v>
      </c>
      <c r="AH1638" s="11" t="s">
        <v>156</v>
      </c>
      <c r="AI1638" s="11" t="s">
        <v>156</v>
      </c>
      <c r="AJ1638" s="10" t="s">
        <v>156</v>
      </c>
      <c r="AK1638" s="11" t="s">
        <v>156</v>
      </c>
      <c r="AL1638" s="11" t="s">
        <v>156</v>
      </c>
      <c r="AM1638" s="10" t="s">
        <v>156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2.8</v>
      </c>
      <c r="AU1638" s="10" t="s">
        <v>206</v>
      </c>
      <c r="AV1638" s="16">
        <v>15000</v>
      </c>
      <c r="AW1638" s="16">
        <v>15000</v>
      </c>
      <c r="AX1638" s="16">
        <v>0</v>
      </c>
      <c r="AY1638" s="16">
        <v>0</v>
      </c>
      <c r="AZ1638" s="16">
        <v>0</v>
      </c>
      <c r="BA1638" s="17">
        <v>45257</v>
      </c>
      <c r="BB1638" s="30" t="s">
        <v>175</v>
      </c>
      <c r="BC1638" s="18">
        <v>45119</v>
      </c>
      <c r="BD1638" s="17">
        <v>45504</v>
      </c>
      <c r="BE1638" s="17">
        <v>45565</v>
      </c>
      <c r="BF1638" s="17">
        <v>45275</v>
      </c>
      <c r="BG1638" s="10">
        <v>86233386</v>
      </c>
      <c r="BH1638" s="9" t="s">
        <v>176</v>
      </c>
      <c r="BI1638" s="19">
        <v>45413</v>
      </c>
      <c r="BJ1638" s="20">
        <v>45418</v>
      </c>
      <c r="BK1638" s="16">
        <v>2000</v>
      </c>
      <c r="BL1638" s="16">
        <v>5600</v>
      </c>
      <c r="BM1638" s="9" t="s">
        <v>177</v>
      </c>
      <c r="BN1638" s="9" t="s">
        <v>470</v>
      </c>
      <c r="BO1638" s="9" t="s">
        <v>156</v>
      </c>
      <c r="BP1638" s="17">
        <v>45458</v>
      </c>
      <c r="BQ1638" s="17" t="s">
        <v>156</v>
      </c>
      <c r="BR1638" s="17" t="s">
        <v>156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 t="s">
        <v>156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 t="s">
        <v>156</v>
      </c>
      <c r="CD1638" s="10" t="s">
        <v>156</v>
      </c>
      <c r="CE1638" s="17" t="s">
        <v>156</v>
      </c>
      <c r="CF1638" s="17" t="s">
        <v>156</v>
      </c>
      <c r="CG1638" s="17" t="s">
        <v>156</v>
      </c>
      <c r="CH1638" s="17" t="s">
        <v>156</v>
      </c>
      <c r="CI1638" s="16">
        <v>0</v>
      </c>
      <c r="CJ1638" s="10" t="s">
        <v>156</v>
      </c>
      <c r="CK1638" s="10" t="s">
        <v>156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 t="s">
        <v>156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 t="s">
        <v>156</v>
      </c>
      <c r="CX1638" s="10" t="s">
        <v>193</v>
      </c>
      <c r="CY1638" s="17" t="s">
        <v>156</v>
      </c>
      <c r="CZ1638" s="17" t="s">
        <v>156</v>
      </c>
      <c r="DA1638" s="17" t="s">
        <v>156</v>
      </c>
      <c r="DB1638" s="17" t="s">
        <v>156</v>
      </c>
      <c r="DC1638" s="16">
        <v>0</v>
      </c>
      <c r="DD1638" s="10" t="s">
        <v>156</v>
      </c>
      <c r="DE1638" s="10" t="s">
        <v>156</v>
      </c>
      <c r="DF1638" s="18" t="s">
        <v>156</v>
      </c>
      <c r="DG1638" s="17" t="s">
        <v>156</v>
      </c>
      <c r="DH1638" s="10" t="s">
        <v>156</v>
      </c>
      <c r="DI1638" s="17" t="s">
        <v>156</v>
      </c>
      <c r="DJ1638" s="17" t="s">
        <v>156</v>
      </c>
      <c r="DK1638" s="17" t="s">
        <v>156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24</v>
      </c>
      <c r="DQ1638" s="16">
        <v>16</v>
      </c>
      <c r="DR1638" s="11">
        <v>16</v>
      </c>
      <c r="DS1638" s="16">
        <v>16</v>
      </c>
      <c r="DT1638" s="16">
        <v>0</v>
      </c>
      <c r="DU1638" s="11" t="s">
        <v>181</v>
      </c>
      <c r="DV1638" s="11" t="s">
        <v>182</v>
      </c>
      <c r="DW1638" s="27" t="s">
        <v>156</v>
      </c>
      <c r="DX1638" s="27" t="s">
        <v>156</v>
      </c>
      <c r="DY1638" s="20" t="s">
        <v>3677</v>
      </c>
      <c r="DZ1638" s="16">
        <v>7</v>
      </c>
      <c r="EA1638" s="16">
        <v>0</v>
      </c>
      <c r="EB1638" s="27" t="s">
        <v>185</v>
      </c>
      <c r="EC1638" s="27" t="s">
        <v>156</v>
      </c>
      <c r="ED1638" s="27" t="s">
        <v>182</v>
      </c>
      <c r="EE1638" s="29">
        <v>45116.828101851854</v>
      </c>
      <c r="EF1638" s="28" t="s">
        <v>188</v>
      </c>
      <c r="EG1638" s="28" t="s">
        <v>189</v>
      </c>
      <c r="EH1638" s="28" t="s">
        <v>190</v>
      </c>
      <c r="EI1638" s="29">
        <v>45116.828101851854</v>
      </c>
      <c r="EJ1638" s="28" t="s">
        <v>188</v>
      </c>
      <c r="EK1638" s="28" t="s">
        <v>189</v>
      </c>
      <c r="EL1638" s="28" t="s">
        <v>190</v>
      </c>
      <c r="EM1638" s="45" t="s">
        <v>3713</v>
      </c>
      <c r="EN1638" s="46" t="str">
        <f t="shared" si="176"/>
        <v>344N303B</v>
      </c>
      <c r="EO1638" s="47">
        <f t="shared" si="177"/>
        <v>45451</v>
      </c>
      <c r="EP1638" s="47" t="str">
        <f t="shared" si="178"/>
        <v/>
      </c>
      <c r="EQ1638" s="48" t="str">
        <f t="shared" ca="1" si="179"/>
        <v>Y</v>
      </c>
      <c r="ER1638" s="49" t="str">
        <f t="shared" si="180"/>
        <v/>
      </c>
      <c r="ES1638" s="50"/>
      <c r="ET1638" s="51" t="str">
        <f t="shared" si="181"/>
        <v/>
      </c>
      <c r="EU1638" s="52" t="str">
        <f t="shared" si="182"/>
        <v/>
      </c>
      <c r="EV1638" s="46"/>
      <c r="EW1638" s="23" t="s">
        <v>3721</v>
      </c>
    </row>
    <row r="1639" spans="1:153" ht="14.25" customHeight="1">
      <c r="A1639" s="8">
        <v>1632</v>
      </c>
      <c r="B1639" s="9" t="s">
        <v>3316</v>
      </c>
      <c r="C1639" s="10" t="s">
        <v>142</v>
      </c>
      <c r="D1639" s="10" t="s">
        <v>143</v>
      </c>
      <c r="E1639" s="10" t="s">
        <v>206</v>
      </c>
      <c r="F1639" s="9" t="s">
        <v>641</v>
      </c>
      <c r="G1639" s="10" t="s">
        <v>572</v>
      </c>
      <c r="H1639" s="9" t="s">
        <v>573</v>
      </c>
      <c r="I1639" s="9" t="s">
        <v>147</v>
      </c>
      <c r="J1639" s="9" t="s">
        <v>148</v>
      </c>
      <c r="K1639" s="9" t="s">
        <v>147</v>
      </c>
      <c r="L1639" s="9" t="s">
        <v>148</v>
      </c>
      <c r="M1639" s="9" t="s">
        <v>149</v>
      </c>
      <c r="N1639" s="9" t="s">
        <v>150</v>
      </c>
      <c r="O1639" s="9" t="s">
        <v>151</v>
      </c>
      <c r="P1639" s="9" t="s">
        <v>142</v>
      </c>
      <c r="Q1639" s="9" t="s">
        <v>152</v>
      </c>
      <c r="R1639" s="9" t="s">
        <v>1819</v>
      </c>
      <c r="S1639" s="9" t="s">
        <v>1820</v>
      </c>
      <c r="T1639" s="9" t="s">
        <v>1821</v>
      </c>
      <c r="U1639" s="9" t="s">
        <v>155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3633</v>
      </c>
      <c r="AA1639" s="9" t="s">
        <v>3634</v>
      </c>
      <c r="AB1639" s="12" t="s">
        <v>3635</v>
      </c>
      <c r="AC1639" s="10" t="s">
        <v>3686</v>
      </c>
      <c r="AD1639" s="9" t="s">
        <v>3687</v>
      </c>
      <c r="AE1639" s="13" t="s">
        <v>3688</v>
      </c>
      <c r="AF1639" s="14" t="s">
        <v>580</v>
      </c>
      <c r="AG1639" s="10" t="s">
        <v>3689</v>
      </c>
      <c r="AH1639" s="11" t="s">
        <v>156</v>
      </c>
      <c r="AI1639" s="11" t="s">
        <v>156</v>
      </c>
      <c r="AJ1639" s="10" t="s">
        <v>156</v>
      </c>
      <c r="AK1639" s="11" t="s">
        <v>156</v>
      </c>
      <c r="AL1639" s="11" t="s">
        <v>156</v>
      </c>
      <c r="AM1639" s="10" t="s">
        <v>156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2.8</v>
      </c>
      <c r="AU1639" s="10" t="s">
        <v>142</v>
      </c>
      <c r="AV1639" s="16">
        <v>6000</v>
      </c>
      <c r="AW1639" s="16">
        <v>7000</v>
      </c>
      <c r="AX1639" s="16">
        <v>0</v>
      </c>
      <c r="AY1639" s="16">
        <v>0</v>
      </c>
      <c r="AZ1639" s="16">
        <v>0</v>
      </c>
      <c r="BA1639" s="17">
        <v>45257</v>
      </c>
      <c r="BB1639" s="30" t="s">
        <v>175</v>
      </c>
      <c r="BC1639" s="18">
        <v>45119</v>
      </c>
      <c r="BD1639" s="17">
        <v>45504</v>
      </c>
      <c r="BE1639" s="17">
        <v>45565</v>
      </c>
      <c r="BF1639" s="17">
        <v>45275</v>
      </c>
      <c r="BG1639" s="10">
        <v>86240529</v>
      </c>
      <c r="BH1639" s="9" t="s">
        <v>414</v>
      </c>
      <c r="BI1639" s="19">
        <v>45200</v>
      </c>
      <c r="BJ1639" s="20">
        <v>45201</v>
      </c>
      <c r="BK1639" s="16">
        <v>1200</v>
      </c>
      <c r="BL1639" s="16">
        <v>3360</v>
      </c>
      <c r="BM1639" s="9" t="s">
        <v>177</v>
      </c>
      <c r="BN1639" s="9" t="s">
        <v>436</v>
      </c>
      <c r="BO1639" s="9" t="s">
        <v>635</v>
      </c>
      <c r="BP1639" s="17">
        <v>45236</v>
      </c>
      <c r="BQ1639" s="17" t="s">
        <v>156</v>
      </c>
      <c r="BR1639" s="17">
        <v>45236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>
        <v>45118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 t="s">
        <v>156</v>
      </c>
      <c r="CD1639" s="10" t="s">
        <v>156</v>
      </c>
      <c r="CE1639" s="17" t="s">
        <v>156</v>
      </c>
      <c r="CF1639" s="17" t="s">
        <v>156</v>
      </c>
      <c r="CG1639" s="17">
        <v>45118</v>
      </c>
      <c r="CH1639" s="17" t="s">
        <v>156</v>
      </c>
      <c r="CI1639" s="16">
        <v>0</v>
      </c>
      <c r="CJ1639" s="10" t="s">
        <v>156</v>
      </c>
      <c r="CK1639" s="10" t="s">
        <v>156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>
        <v>45118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 t="s">
        <v>156</v>
      </c>
      <c r="CX1639" s="10" t="s">
        <v>193</v>
      </c>
      <c r="CY1639" s="17" t="s">
        <v>156</v>
      </c>
      <c r="CZ1639" s="17" t="s">
        <v>156</v>
      </c>
      <c r="DA1639" s="17">
        <v>45118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 t="s">
        <v>156</v>
      </c>
      <c r="DH1639" s="10" t="s">
        <v>156</v>
      </c>
      <c r="DI1639" s="17" t="s">
        <v>156</v>
      </c>
      <c r="DJ1639" s="17" t="s">
        <v>156</v>
      </c>
      <c r="DK1639" s="17">
        <v>45118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32</v>
      </c>
      <c r="DQ1639" s="16">
        <v>16</v>
      </c>
      <c r="DR1639" s="11">
        <v>16</v>
      </c>
      <c r="DS1639" s="16">
        <v>36</v>
      </c>
      <c r="DT1639" s="16">
        <v>0</v>
      </c>
      <c r="DU1639" s="11" t="s">
        <v>182</v>
      </c>
      <c r="DV1639" s="11" t="s">
        <v>182</v>
      </c>
      <c r="DW1639" s="27" t="s">
        <v>156</v>
      </c>
      <c r="DX1639" s="27" t="s">
        <v>156</v>
      </c>
      <c r="DY1639" s="20" t="s">
        <v>3217</v>
      </c>
      <c r="DZ1639" s="16">
        <v>7</v>
      </c>
      <c r="EA1639" s="16">
        <v>0</v>
      </c>
      <c r="EB1639" s="27" t="s">
        <v>185</v>
      </c>
      <c r="EC1639" s="27" t="s">
        <v>156</v>
      </c>
      <c r="ED1639" s="27" t="s">
        <v>182</v>
      </c>
      <c r="EE1639" s="29">
        <v>45118.979733796295</v>
      </c>
      <c r="EF1639" s="28" t="s">
        <v>186</v>
      </c>
      <c r="EG1639" s="28" t="s">
        <v>156</v>
      </c>
      <c r="EH1639" s="28" t="s">
        <v>187</v>
      </c>
      <c r="EI1639" s="29">
        <v>45118.979733796295</v>
      </c>
      <c r="EJ1639" s="28" t="s">
        <v>186</v>
      </c>
      <c r="EK1639" s="28" t="s">
        <v>156</v>
      </c>
      <c r="EL1639" s="28" t="s">
        <v>187</v>
      </c>
      <c r="EM1639" s="45" t="s">
        <v>3713</v>
      </c>
      <c r="EN1639" s="46" t="str">
        <f t="shared" si="176"/>
        <v>344N269A</v>
      </c>
      <c r="EO1639" s="47">
        <f t="shared" si="177"/>
        <v>45229</v>
      </c>
      <c r="EP1639" s="47" t="str">
        <f t="shared" si="178"/>
        <v/>
      </c>
      <c r="EQ1639" s="48" t="str">
        <f t="shared" ca="1" si="179"/>
        <v>Y</v>
      </c>
      <c r="ER1639" s="49" t="str">
        <f t="shared" si="180"/>
        <v/>
      </c>
      <c r="ES1639" s="50"/>
      <c r="ET1639" s="51" t="str">
        <f t="shared" si="181"/>
        <v/>
      </c>
      <c r="EU1639" s="52" t="str">
        <f t="shared" si="182"/>
        <v/>
      </c>
      <c r="EV1639" s="46"/>
      <c r="EW1639" s="23" t="s">
        <v>3714</v>
      </c>
    </row>
    <row r="1640" spans="1:153" ht="14.25" customHeight="1">
      <c r="A1640" s="8">
        <v>1633</v>
      </c>
      <c r="B1640" s="9" t="s">
        <v>3316</v>
      </c>
      <c r="C1640" s="10" t="s">
        <v>142</v>
      </c>
      <c r="D1640" s="10" t="s">
        <v>143</v>
      </c>
      <c r="E1640" s="10" t="s">
        <v>206</v>
      </c>
      <c r="F1640" s="9" t="s">
        <v>641</v>
      </c>
      <c r="G1640" s="10" t="s">
        <v>572</v>
      </c>
      <c r="H1640" s="9" t="s">
        <v>573</v>
      </c>
      <c r="I1640" s="9" t="s">
        <v>147</v>
      </c>
      <c r="J1640" s="9" t="s">
        <v>148</v>
      </c>
      <c r="K1640" s="9" t="s">
        <v>147</v>
      </c>
      <c r="L1640" s="9" t="s">
        <v>148</v>
      </c>
      <c r="M1640" s="9" t="s">
        <v>149</v>
      </c>
      <c r="N1640" s="9" t="s">
        <v>150</v>
      </c>
      <c r="O1640" s="9" t="s">
        <v>151</v>
      </c>
      <c r="P1640" s="9" t="s">
        <v>142</v>
      </c>
      <c r="Q1640" s="9" t="s">
        <v>152</v>
      </c>
      <c r="R1640" s="9" t="s">
        <v>1819</v>
      </c>
      <c r="S1640" s="9" t="s">
        <v>1820</v>
      </c>
      <c r="T1640" s="9" t="s">
        <v>1821</v>
      </c>
      <c r="U1640" s="9" t="s">
        <v>155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3633</v>
      </c>
      <c r="AA1640" s="9" t="s">
        <v>3634</v>
      </c>
      <c r="AB1640" s="12" t="s">
        <v>3635</v>
      </c>
      <c r="AC1640" s="10" t="s">
        <v>3686</v>
      </c>
      <c r="AD1640" s="9" t="s">
        <v>3687</v>
      </c>
      <c r="AE1640" s="13" t="s">
        <v>3688</v>
      </c>
      <c r="AF1640" s="14" t="s">
        <v>580</v>
      </c>
      <c r="AG1640" s="10" t="s">
        <v>3689</v>
      </c>
      <c r="AH1640" s="11" t="s">
        <v>156</v>
      </c>
      <c r="AI1640" s="11" t="s">
        <v>156</v>
      </c>
      <c r="AJ1640" s="10" t="s">
        <v>156</v>
      </c>
      <c r="AK1640" s="11" t="s">
        <v>156</v>
      </c>
      <c r="AL1640" s="11" t="s">
        <v>156</v>
      </c>
      <c r="AM1640" s="10" t="s">
        <v>156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2.8</v>
      </c>
      <c r="AU1640" s="10" t="s">
        <v>142</v>
      </c>
      <c r="AV1640" s="16">
        <v>6000</v>
      </c>
      <c r="AW1640" s="16">
        <v>7000</v>
      </c>
      <c r="AX1640" s="16">
        <v>0</v>
      </c>
      <c r="AY1640" s="16">
        <v>0</v>
      </c>
      <c r="AZ1640" s="16">
        <v>0</v>
      </c>
      <c r="BA1640" s="17">
        <v>45257</v>
      </c>
      <c r="BB1640" s="30" t="s">
        <v>175</v>
      </c>
      <c r="BC1640" s="18" t="s">
        <v>156</v>
      </c>
      <c r="BD1640" s="17">
        <v>45504</v>
      </c>
      <c r="BE1640" s="17">
        <v>45565</v>
      </c>
      <c r="BF1640" s="17">
        <v>45275</v>
      </c>
      <c r="BG1640" s="10">
        <v>86206202</v>
      </c>
      <c r="BH1640" s="9" t="s">
        <v>319</v>
      </c>
      <c r="BI1640" s="19">
        <v>45200</v>
      </c>
      <c r="BJ1640" s="20">
        <v>45201</v>
      </c>
      <c r="BK1640" s="16">
        <v>0</v>
      </c>
      <c r="BL1640" s="16">
        <v>0</v>
      </c>
      <c r="BM1640" s="9" t="s">
        <v>177</v>
      </c>
      <c r="BN1640" s="9" t="s">
        <v>436</v>
      </c>
      <c r="BO1640" s="9" t="s">
        <v>156</v>
      </c>
      <c r="BP1640" s="17">
        <v>45275</v>
      </c>
      <c r="BQ1640" s="17" t="s">
        <v>156</v>
      </c>
      <c r="BR1640" s="17">
        <v>45275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45113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 t="s">
        <v>156</v>
      </c>
      <c r="CD1640" s="10" t="s">
        <v>156</v>
      </c>
      <c r="CE1640" s="17" t="s">
        <v>156</v>
      </c>
      <c r="CF1640" s="17" t="s">
        <v>156</v>
      </c>
      <c r="CG1640" s="17">
        <v>45113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45113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 t="s">
        <v>156</v>
      </c>
      <c r="CX1640" s="10" t="s">
        <v>193</v>
      </c>
      <c r="CY1640" s="17" t="s">
        <v>156</v>
      </c>
      <c r="CZ1640" s="17" t="s">
        <v>156</v>
      </c>
      <c r="DA1640" s="17">
        <v>45113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 t="s">
        <v>156</v>
      </c>
      <c r="DH1640" s="10" t="s">
        <v>156</v>
      </c>
      <c r="DI1640" s="17" t="s">
        <v>156</v>
      </c>
      <c r="DJ1640" s="17" t="s">
        <v>156</v>
      </c>
      <c r="DK1640" s="17">
        <v>45113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32</v>
      </c>
      <c r="DQ1640" s="16">
        <v>16</v>
      </c>
      <c r="DR1640" s="11">
        <v>16</v>
      </c>
      <c r="DS1640" s="16">
        <v>36</v>
      </c>
      <c r="DT1640" s="16">
        <v>0</v>
      </c>
      <c r="DU1640" s="11" t="s">
        <v>3357</v>
      </c>
      <c r="DV1640" s="11" t="s">
        <v>182</v>
      </c>
      <c r="DW1640" s="27" t="s">
        <v>156</v>
      </c>
      <c r="DX1640" s="27" t="s">
        <v>156</v>
      </c>
      <c r="DY1640" s="20" t="s">
        <v>3257</v>
      </c>
      <c r="DZ1640" s="16">
        <v>7</v>
      </c>
      <c r="EA1640" s="16">
        <v>0</v>
      </c>
      <c r="EB1640" s="27" t="s">
        <v>185</v>
      </c>
      <c r="EC1640" s="27" t="s">
        <v>156</v>
      </c>
      <c r="ED1640" s="27" t="s">
        <v>182</v>
      </c>
      <c r="EE1640" s="29">
        <v>45114.021435185183</v>
      </c>
      <c r="EF1640" s="28" t="s">
        <v>186</v>
      </c>
      <c r="EG1640" s="28" t="s">
        <v>156</v>
      </c>
      <c r="EH1640" s="28" t="s">
        <v>187</v>
      </c>
      <c r="EI1640" s="29">
        <v>45118.979733796295</v>
      </c>
      <c r="EJ1640" s="28" t="s">
        <v>186</v>
      </c>
      <c r="EK1640" s="28" t="s">
        <v>156</v>
      </c>
      <c r="EL1640" s="28" t="s">
        <v>187</v>
      </c>
      <c r="EM1640" s="45" t="s">
        <v>3713</v>
      </c>
      <c r="EN1640" s="46" t="str">
        <f t="shared" si="176"/>
        <v>344N269A</v>
      </c>
      <c r="EO1640" s="47">
        <f t="shared" si="177"/>
        <v>45268</v>
      </c>
      <c r="EP1640" s="47" t="str">
        <f t="shared" si="178"/>
        <v/>
      </c>
      <c r="EQ1640" s="48" t="str">
        <f t="shared" ca="1" si="179"/>
        <v>Y</v>
      </c>
      <c r="ER1640" s="49" t="str">
        <f t="shared" si="180"/>
        <v/>
      </c>
      <c r="ES1640" s="50"/>
      <c r="ET1640" s="51" t="str">
        <f t="shared" si="181"/>
        <v/>
      </c>
      <c r="EU1640" s="52" t="str">
        <f t="shared" si="182"/>
        <v/>
      </c>
      <c r="EV1640" s="46"/>
      <c r="EW1640" s="23" t="s">
        <v>3714</v>
      </c>
    </row>
    <row r="1641" spans="1:153" ht="14.25" customHeight="1">
      <c r="A1641" s="8">
        <v>1634</v>
      </c>
      <c r="B1641" s="9" t="s">
        <v>3316</v>
      </c>
      <c r="C1641" s="10" t="s">
        <v>142</v>
      </c>
      <c r="D1641" s="10" t="s">
        <v>143</v>
      </c>
      <c r="E1641" s="10" t="s">
        <v>206</v>
      </c>
      <c r="F1641" s="9" t="s">
        <v>641</v>
      </c>
      <c r="G1641" s="10" t="s">
        <v>572</v>
      </c>
      <c r="H1641" s="9" t="s">
        <v>573</v>
      </c>
      <c r="I1641" s="9" t="s">
        <v>147</v>
      </c>
      <c r="J1641" s="9" t="s">
        <v>148</v>
      </c>
      <c r="K1641" s="9" t="s">
        <v>147</v>
      </c>
      <c r="L1641" s="9" t="s">
        <v>148</v>
      </c>
      <c r="M1641" s="9" t="s">
        <v>149</v>
      </c>
      <c r="N1641" s="9" t="s">
        <v>150</v>
      </c>
      <c r="O1641" s="9" t="s">
        <v>151</v>
      </c>
      <c r="P1641" s="9" t="s">
        <v>142</v>
      </c>
      <c r="Q1641" s="9" t="s">
        <v>152</v>
      </c>
      <c r="R1641" s="9" t="s">
        <v>1819</v>
      </c>
      <c r="S1641" s="9" t="s">
        <v>1820</v>
      </c>
      <c r="T1641" s="9" t="s">
        <v>1821</v>
      </c>
      <c r="U1641" s="9" t="s">
        <v>155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3633</v>
      </c>
      <c r="AA1641" s="9" t="s">
        <v>3634</v>
      </c>
      <c r="AB1641" s="12" t="s">
        <v>3635</v>
      </c>
      <c r="AC1641" s="10" t="s">
        <v>3686</v>
      </c>
      <c r="AD1641" s="9" t="s">
        <v>3687</v>
      </c>
      <c r="AE1641" s="13" t="s">
        <v>3688</v>
      </c>
      <c r="AF1641" s="14" t="s">
        <v>580</v>
      </c>
      <c r="AG1641" s="10" t="s">
        <v>3689</v>
      </c>
      <c r="AH1641" s="11" t="s">
        <v>156</v>
      </c>
      <c r="AI1641" s="11" t="s">
        <v>156</v>
      </c>
      <c r="AJ1641" s="10" t="s">
        <v>156</v>
      </c>
      <c r="AK1641" s="11" t="s">
        <v>156</v>
      </c>
      <c r="AL1641" s="11" t="s">
        <v>156</v>
      </c>
      <c r="AM1641" s="10" t="s">
        <v>156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2.8</v>
      </c>
      <c r="AU1641" s="10" t="s">
        <v>142</v>
      </c>
      <c r="AV1641" s="16">
        <v>6000</v>
      </c>
      <c r="AW1641" s="16">
        <v>7000</v>
      </c>
      <c r="AX1641" s="16">
        <v>0</v>
      </c>
      <c r="AY1641" s="16">
        <v>0</v>
      </c>
      <c r="AZ1641" s="16">
        <v>0</v>
      </c>
      <c r="BA1641" s="17">
        <v>45257</v>
      </c>
      <c r="BB1641" s="30" t="s">
        <v>175</v>
      </c>
      <c r="BC1641" s="18">
        <v>45119</v>
      </c>
      <c r="BD1641" s="17">
        <v>45504</v>
      </c>
      <c r="BE1641" s="17">
        <v>45565</v>
      </c>
      <c r="BF1641" s="17">
        <v>45275</v>
      </c>
      <c r="BG1641" s="10">
        <v>86240530</v>
      </c>
      <c r="BH1641" s="9" t="s">
        <v>321</v>
      </c>
      <c r="BI1641" s="19">
        <v>45231</v>
      </c>
      <c r="BJ1641" s="20">
        <v>45236</v>
      </c>
      <c r="BK1641" s="16">
        <v>1200</v>
      </c>
      <c r="BL1641" s="16">
        <v>3360</v>
      </c>
      <c r="BM1641" s="9" t="s">
        <v>177</v>
      </c>
      <c r="BN1641" s="9" t="s">
        <v>383</v>
      </c>
      <c r="BO1641" s="9" t="s">
        <v>156</v>
      </c>
      <c r="BP1641" s="17">
        <v>45275</v>
      </c>
      <c r="BQ1641" s="17" t="s">
        <v>156</v>
      </c>
      <c r="BR1641" s="17">
        <v>45275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45118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 t="s">
        <v>156</v>
      </c>
      <c r="CD1641" s="10" t="s">
        <v>156</v>
      </c>
      <c r="CE1641" s="17" t="s">
        <v>156</v>
      </c>
      <c r="CF1641" s="17" t="s">
        <v>156</v>
      </c>
      <c r="CG1641" s="17">
        <v>45118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45118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 t="s">
        <v>156</v>
      </c>
      <c r="CX1641" s="10" t="s">
        <v>193</v>
      </c>
      <c r="CY1641" s="17" t="s">
        <v>156</v>
      </c>
      <c r="CZ1641" s="17" t="s">
        <v>156</v>
      </c>
      <c r="DA1641" s="17">
        <v>45118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 t="s">
        <v>156</v>
      </c>
      <c r="DH1641" s="10" t="s">
        <v>156</v>
      </c>
      <c r="DI1641" s="17" t="s">
        <v>156</v>
      </c>
      <c r="DJ1641" s="17" t="s">
        <v>156</v>
      </c>
      <c r="DK1641" s="17">
        <v>45118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32</v>
      </c>
      <c r="DQ1641" s="16">
        <v>16</v>
      </c>
      <c r="DR1641" s="11">
        <v>16</v>
      </c>
      <c r="DS1641" s="16">
        <v>36</v>
      </c>
      <c r="DT1641" s="16">
        <v>0</v>
      </c>
      <c r="DU1641" s="11" t="s">
        <v>182</v>
      </c>
      <c r="DV1641" s="11" t="s">
        <v>182</v>
      </c>
      <c r="DW1641" s="27" t="s">
        <v>156</v>
      </c>
      <c r="DX1641" s="27" t="s">
        <v>156</v>
      </c>
      <c r="DY1641" s="20" t="s">
        <v>3257</v>
      </c>
      <c r="DZ1641" s="16">
        <v>7</v>
      </c>
      <c r="EA1641" s="16">
        <v>0</v>
      </c>
      <c r="EB1641" s="27" t="s">
        <v>185</v>
      </c>
      <c r="EC1641" s="27" t="s">
        <v>156</v>
      </c>
      <c r="ED1641" s="27" t="s">
        <v>182</v>
      </c>
      <c r="EE1641" s="29">
        <v>45118.979733796295</v>
      </c>
      <c r="EF1641" s="28" t="s">
        <v>186</v>
      </c>
      <c r="EG1641" s="28" t="s">
        <v>156</v>
      </c>
      <c r="EH1641" s="28" t="s">
        <v>187</v>
      </c>
      <c r="EI1641" s="29">
        <v>45118.979733796295</v>
      </c>
      <c r="EJ1641" s="28" t="s">
        <v>186</v>
      </c>
      <c r="EK1641" s="28" t="s">
        <v>156</v>
      </c>
      <c r="EL1641" s="28" t="s">
        <v>187</v>
      </c>
      <c r="EM1641" s="45" t="s">
        <v>3713</v>
      </c>
      <c r="EN1641" s="46" t="str">
        <f t="shared" si="176"/>
        <v>344N269A</v>
      </c>
      <c r="EO1641" s="47">
        <f t="shared" si="177"/>
        <v>45268</v>
      </c>
      <c r="EP1641" s="47" t="str">
        <f t="shared" si="178"/>
        <v/>
      </c>
      <c r="EQ1641" s="48" t="str">
        <f t="shared" ca="1" si="179"/>
        <v>Y</v>
      </c>
      <c r="ER1641" s="49" t="str">
        <f t="shared" si="180"/>
        <v/>
      </c>
      <c r="ES1641" s="50"/>
      <c r="ET1641" s="51" t="str">
        <f t="shared" si="181"/>
        <v/>
      </c>
      <c r="EU1641" s="52" t="str">
        <f t="shared" si="182"/>
        <v/>
      </c>
      <c r="EV1641" s="46"/>
      <c r="EW1641" s="23" t="s">
        <v>3714</v>
      </c>
    </row>
    <row r="1642" spans="1:153" ht="14.25" customHeight="1">
      <c r="A1642" s="8">
        <v>1635</v>
      </c>
      <c r="B1642" s="9" t="s">
        <v>3316</v>
      </c>
      <c r="C1642" s="10" t="s">
        <v>142</v>
      </c>
      <c r="D1642" s="10" t="s">
        <v>143</v>
      </c>
      <c r="E1642" s="10" t="s">
        <v>206</v>
      </c>
      <c r="F1642" s="9" t="s">
        <v>641</v>
      </c>
      <c r="G1642" s="10" t="s">
        <v>572</v>
      </c>
      <c r="H1642" s="9" t="s">
        <v>573</v>
      </c>
      <c r="I1642" s="9" t="s">
        <v>147</v>
      </c>
      <c r="J1642" s="9" t="s">
        <v>148</v>
      </c>
      <c r="K1642" s="9" t="s">
        <v>147</v>
      </c>
      <c r="L1642" s="9" t="s">
        <v>148</v>
      </c>
      <c r="M1642" s="9" t="s">
        <v>149</v>
      </c>
      <c r="N1642" s="9" t="s">
        <v>150</v>
      </c>
      <c r="O1642" s="9" t="s">
        <v>151</v>
      </c>
      <c r="P1642" s="9" t="s">
        <v>142</v>
      </c>
      <c r="Q1642" s="9" t="s">
        <v>152</v>
      </c>
      <c r="R1642" s="9" t="s">
        <v>1819</v>
      </c>
      <c r="S1642" s="9" t="s">
        <v>1820</v>
      </c>
      <c r="T1642" s="9" t="s">
        <v>1821</v>
      </c>
      <c r="U1642" s="9" t="s">
        <v>155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3633</v>
      </c>
      <c r="AA1642" s="9" t="s">
        <v>3634</v>
      </c>
      <c r="AB1642" s="12" t="s">
        <v>3635</v>
      </c>
      <c r="AC1642" s="10" t="s">
        <v>3686</v>
      </c>
      <c r="AD1642" s="9" t="s">
        <v>3687</v>
      </c>
      <c r="AE1642" s="13" t="s">
        <v>3688</v>
      </c>
      <c r="AF1642" s="14" t="s">
        <v>580</v>
      </c>
      <c r="AG1642" s="10" t="s">
        <v>3689</v>
      </c>
      <c r="AH1642" s="11" t="s">
        <v>156</v>
      </c>
      <c r="AI1642" s="11" t="s">
        <v>156</v>
      </c>
      <c r="AJ1642" s="10" t="s">
        <v>156</v>
      </c>
      <c r="AK1642" s="11" t="s">
        <v>156</v>
      </c>
      <c r="AL1642" s="11" t="s">
        <v>156</v>
      </c>
      <c r="AM1642" s="10" t="s">
        <v>156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2.8</v>
      </c>
      <c r="AU1642" s="10" t="s">
        <v>142</v>
      </c>
      <c r="AV1642" s="16">
        <v>6000</v>
      </c>
      <c r="AW1642" s="16">
        <v>7000</v>
      </c>
      <c r="AX1642" s="16">
        <v>0</v>
      </c>
      <c r="AY1642" s="16">
        <v>0</v>
      </c>
      <c r="AZ1642" s="16">
        <v>0</v>
      </c>
      <c r="BA1642" s="17">
        <v>45257</v>
      </c>
      <c r="BB1642" s="30" t="s">
        <v>175</v>
      </c>
      <c r="BC1642" s="18">
        <v>45119</v>
      </c>
      <c r="BD1642" s="17">
        <v>45504</v>
      </c>
      <c r="BE1642" s="17">
        <v>45565</v>
      </c>
      <c r="BF1642" s="17">
        <v>45275</v>
      </c>
      <c r="BG1642" s="10">
        <v>86234276</v>
      </c>
      <c r="BH1642" s="9" t="s">
        <v>258</v>
      </c>
      <c r="BI1642" s="19">
        <v>45261</v>
      </c>
      <c r="BJ1642" s="20">
        <v>45264</v>
      </c>
      <c r="BK1642" s="16">
        <v>100</v>
      </c>
      <c r="BL1642" s="16">
        <v>280</v>
      </c>
      <c r="BM1642" s="9" t="s">
        <v>177</v>
      </c>
      <c r="BN1642" s="9" t="s">
        <v>383</v>
      </c>
      <c r="BO1642" s="9" t="s">
        <v>156</v>
      </c>
      <c r="BP1642" s="17">
        <v>45278</v>
      </c>
      <c r="BQ1642" s="17" t="s">
        <v>156</v>
      </c>
      <c r="BR1642" s="17">
        <v>45278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45117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 t="s">
        <v>156</v>
      </c>
      <c r="CD1642" s="10" t="s">
        <v>156</v>
      </c>
      <c r="CE1642" s="17" t="s">
        <v>156</v>
      </c>
      <c r="CF1642" s="17" t="s">
        <v>156</v>
      </c>
      <c r="CG1642" s="17">
        <v>45117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45117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 t="s">
        <v>156</v>
      </c>
      <c r="CX1642" s="10" t="s">
        <v>193</v>
      </c>
      <c r="CY1642" s="17" t="s">
        <v>156</v>
      </c>
      <c r="CZ1642" s="17" t="s">
        <v>156</v>
      </c>
      <c r="DA1642" s="17">
        <v>45117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 t="s">
        <v>156</v>
      </c>
      <c r="DH1642" s="10" t="s">
        <v>156</v>
      </c>
      <c r="DI1642" s="17" t="s">
        <v>156</v>
      </c>
      <c r="DJ1642" s="17" t="s">
        <v>156</v>
      </c>
      <c r="DK1642" s="17">
        <v>45117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32</v>
      </c>
      <c r="DQ1642" s="16">
        <v>16</v>
      </c>
      <c r="DR1642" s="11">
        <v>16</v>
      </c>
      <c r="DS1642" s="16">
        <v>36</v>
      </c>
      <c r="DT1642" s="16">
        <v>0</v>
      </c>
      <c r="DU1642" s="11" t="s">
        <v>181</v>
      </c>
      <c r="DV1642" s="11" t="s">
        <v>182</v>
      </c>
      <c r="DW1642" s="27" t="s">
        <v>156</v>
      </c>
      <c r="DX1642" s="27" t="s">
        <v>156</v>
      </c>
      <c r="DY1642" s="20" t="s">
        <v>3690</v>
      </c>
      <c r="DZ1642" s="16">
        <v>7</v>
      </c>
      <c r="EA1642" s="16">
        <v>0</v>
      </c>
      <c r="EB1642" s="27" t="s">
        <v>185</v>
      </c>
      <c r="EC1642" s="27" t="s">
        <v>156</v>
      </c>
      <c r="ED1642" s="27" t="s">
        <v>182</v>
      </c>
      <c r="EE1642" s="29">
        <v>45118.289861111109</v>
      </c>
      <c r="EF1642" s="28" t="s">
        <v>186</v>
      </c>
      <c r="EG1642" s="28" t="s">
        <v>156</v>
      </c>
      <c r="EH1642" s="28" t="s">
        <v>187</v>
      </c>
      <c r="EI1642" s="29">
        <v>45118.567106481481</v>
      </c>
      <c r="EJ1642" s="28" t="s">
        <v>186</v>
      </c>
      <c r="EK1642" s="28" t="s">
        <v>156</v>
      </c>
      <c r="EL1642" s="28" t="s">
        <v>3381</v>
      </c>
      <c r="EM1642" s="45" t="s">
        <v>3713</v>
      </c>
      <c r="EN1642" s="46" t="str">
        <f t="shared" si="176"/>
        <v>344N269A</v>
      </c>
      <c r="EO1642" s="47">
        <f t="shared" si="177"/>
        <v>45271</v>
      </c>
      <c r="EP1642" s="47" t="str">
        <f t="shared" si="178"/>
        <v/>
      </c>
      <c r="EQ1642" s="48" t="str">
        <f t="shared" ca="1" si="179"/>
        <v>Y</v>
      </c>
      <c r="ER1642" s="49" t="str">
        <f t="shared" si="180"/>
        <v/>
      </c>
      <c r="ES1642" s="50"/>
      <c r="ET1642" s="51" t="str">
        <f t="shared" si="181"/>
        <v/>
      </c>
      <c r="EU1642" s="52" t="str">
        <f t="shared" si="182"/>
        <v/>
      </c>
      <c r="EV1642" s="46"/>
      <c r="EW1642" s="23" t="s">
        <v>3714</v>
      </c>
    </row>
    <row r="1643" spans="1:153" ht="14.25" customHeight="1">
      <c r="A1643" s="8">
        <v>1636</v>
      </c>
      <c r="B1643" s="9" t="s">
        <v>3316</v>
      </c>
      <c r="C1643" s="10" t="s">
        <v>142</v>
      </c>
      <c r="D1643" s="10" t="s">
        <v>143</v>
      </c>
      <c r="E1643" s="10" t="s">
        <v>206</v>
      </c>
      <c r="F1643" s="9" t="s">
        <v>641</v>
      </c>
      <c r="G1643" s="10" t="s">
        <v>572</v>
      </c>
      <c r="H1643" s="9" t="s">
        <v>573</v>
      </c>
      <c r="I1643" s="9" t="s">
        <v>147</v>
      </c>
      <c r="J1643" s="9" t="s">
        <v>148</v>
      </c>
      <c r="K1643" s="9" t="s">
        <v>147</v>
      </c>
      <c r="L1643" s="9" t="s">
        <v>148</v>
      </c>
      <c r="M1643" s="9" t="s">
        <v>149</v>
      </c>
      <c r="N1643" s="9" t="s">
        <v>150</v>
      </c>
      <c r="O1643" s="9" t="s">
        <v>151</v>
      </c>
      <c r="P1643" s="9" t="s">
        <v>142</v>
      </c>
      <c r="Q1643" s="9" t="s">
        <v>152</v>
      </c>
      <c r="R1643" s="9" t="s">
        <v>1819</v>
      </c>
      <c r="S1643" s="9" t="s">
        <v>1820</v>
      </c>
      <c r="T1643" s="9" t="s">
        <v>1821</v>
      </c>
      <c r="U1643" s="9" t="s">
        <v>155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3633</v>
      </c>
      <c r="AA1643" s="9" t="s">
        <v>3634</v>
      </c>
      <c r="AB1643" s="12" t="s">
        <v>3635</v>
      </c>
      <c r="AC1643" s="10" t="s">
        <v>3686</v>
      </c>
      <c r="AD1643" s="9" t="s">
        <v>3687</v>
      </c>
      <c r="AE1643" s="13" t="s">
        <v>3688</v>
      </c>
      <c r="AF1643" s="14" t="s">
        <v>580</v>
      </c>
      <c r="AG1643" s="10" t="s">
        <v>3689</v>
      </c>
      <c r="AH1643" s="11" t="s">
        <v>156</v>
      </c>
      <c r="AI1643" s="11" t="s">
        <v>156</v>
      </c>
      <c r="AJ1643" s="10" t="s">
        <v>156</v>
      </c>
      <c r="AK1643" s="11" t="s">
        <v>156</v>
      </c>
      <c r="AL1643" s="11" t="s">
        <v>156</v>
      </c>
      <c r="AM1643" s="10" t="s">
        <v>156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2.8</v>
      </c>
      <c r="AU1643" s="10" t="s">
        <v>142</v>
      </c>
      <c r="AV1643" s="16">
        <v>6000</v>
      </c>
      <c r="AW1643" s="16">
        <v>7000</v>
      </c>
      <c r="AX1643" s="16">
        <v>0</v>
      </c>
      <c r="AY1643" s="16">
        <v>0</v>
      </c>
      <c r="AZ1643" s="16">
        <v>0</v>
      </c>
      <c r="BA1643" s="17">
        <v>45257</v>
      </c>
      <c r="BB1643" s="30" t="s">
        <v>175</v>
      </c>
      <c r="BC1643" s="18">
        <v>45119</v>
      </c>
      <c r="BD1643" s="17">
        <v>45504</v>
      </c>
      <c r="BE1643" s="17">
        <v>45565</v>
      </c>
      <c r="BF1643" s="17">
        <v>45275</v>
      </c>
      <c r="BG1643" s="10">
        <v>86234275</v>
      </c>
      <c r="BH1643" s="9" t="s">
        <v>303</v>
      </c>
      <c r="BI1643" s="19">
        <v>45292</v>
      </c>
      <c r="BJ1643" s="20">
        <v>45292</v>
      </c>
      <c r="BK1643" s="16">
        <v>100</v>
      </c>
      <c r="BL1643" s="16">
        <v>280</v>
      </c>
      <c r="BM1643" s="9" t="s">
        <v>177</v>
      </c>
      <c r="BN1643" s="9" t="s">
        <v>470</v>
      </c>
      <c r="BO1643" s="9" t="s">
        <v>156</v>
      </c>
      <c r="BP1643" s="17">
        <v>45306</v>
      </c>
      <c r="BQ1643" s="17" t="s">
        <v>156</v>
      </c>
      <c r="BR1643" s="17">
        <v>45306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45117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 t="s">
        <v>156</v>
      </c>
      <c r="CD1643" s="10" t="s">
        <v>156</v>
      </c>
      <c r="CE1643" s="17" t="s">
        <v>156</v>
      </c>
      <c r="CF1643" s="17" t="s">
        <v>156</v>
      </c>
      <c r="CG1643" s="17">
        <v>45117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45117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 t="s">
        <v>156</v>
      </c>
      <c r="CX1643" s="10" t="s">
        <v>193</v>
      </c>
      <c r="CY1643" s="17" t="s">
        <v>156</v>
      </c>
      <c r="CZ1643" s="17" t="s">
        <v>156</v>
      </c>
      <c r="DA1643" s="17">
        <v>45117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 t="s">
        <v>156</v>
      </c>
      <c r="DH1643" s="10" t="s">
        <v>156</v>
      </c>
      <c r="DI1643" s="17" t="s">
        <v>156</v>
      </c>
      <c r="DJ1643" s="17" t="s">
        <v>156</v>
      </c>
      <c r="DK1643" s="17">
        <v>45117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32</v>
      </c>
      <c r="DQ1643" s="16">
        <v>16</v>
      </c>
      <c r="DR1643" s="11">
        <v>16</v>
      </c>
      <c r="DS1643" s="16">
        <v>36</v>
      </c>
      <c r="DT1643" s="16">
        <v>0</v>
      </c>
      <c r="DU1643" s="11" t="s">
        <v>181</v>
      </c>
      <c r="DV1643" s="11" t="s">
        <v>182</v>
      </c>
      <c r="DW1643" s="27" t="s">
        <v>156</v>
      </c>
      <c r="DX1643" s="27" t="s">
        <v>156</v>
      </c>
      <c r="DY1643" s="20" t="s">
        <v>3564</v>
      </c>
      <c r="DZ1643" s="16">
        <v>7</v>
      </c>
      <c r="EA1643" s="16">
        <v>0</v>
      </c>
      <c r="EB1643" s="27" t="s">
        <v>185</v>
      </c>
      <c r="EC1643" s="27" t="s">
        <v>156</v>
      </c>
      <c r="ED1643" s="27" t="s">
        <v>182</v>
      </c>
      <c r="EE1643" s="29">
        <v>45118.289861111109</v>
      </c>
      <c r="EF1643" s="28" t="s">
        <v>186</v>
      </c>
      <c r="EG1643" s="28" t="s">
        <v>156</v>
      </c>
      <c r="EH1643" s="28" t="s">
        <v>187</v>
      </c>
      <c r="EI1643" s="29">
        <v>45118.567106481481</v>
      </c>
      <c r="EJ1643" s="28" t="s">
        <v>186</v>
      </c>
      <c r="EK1643" s="28" t="s">
        <v>156</v>
      </c>
      <c r="EL1643" s="28" t="s">
        <v>3381</v>
      </c>
      <c r="EM1643" s="45" t="s">
        <v>3713</v>
      </c>
      <c r="EN1643" s="46" t="str">
        <f t="shared" si="176"/>
        <v>344N269A</v>
      </c>
      <c r="EO1643" s="47">
        <f t="shared" si="177"/>
        <v>45299</v>
      </c>
      <c r="EP1643" s="47" t="str">
        <f t="shared" si="178"/>
        <v/>
      </c>
      <c r="EQ1643" s="48" t="str">
        <f t="shared" ca="1" si="179"/>
        <v>Y</v>
      </c>
      <c r="ER1643" s="49" t="str">
        <f t="shared" si="180"/>
        <v/>
      </c>
      <c r="ES1643" s="50"/>
      <c r="ET1643" s="51" t="str">
        <f t="shared" si="181"/>
        <v/>
      </c>
      <c r="EU1643" s="52" t="str">
        <f t="shared" si="182"/>
        <v/>
      </c>
      <c r="EV1643" s="46"/>
      <c r="EW1643" s="23" t="s">
        <v>3721</v>
      </c>
    </row>
    <row r="1644" spans="1:153" ht="14.25" customHeight="1">
      <c r="A1644" s="8">
        <v>1637</v>
      </c>
      <c r="B1644" s="9" t="s">
        <v>3316</v>
      </c>
      <c r="C1644" s="10" t="s">
        <v>142</v>
      </c>
      <c r="D1644" s="10" t="s">
        <v>143</v>
      </c>
      <c r="E1644" s="10" t="s">
        <v>206</v>
      </c>
      <c r="F1644" s="9" t="s">
        <v>641</v>
      </c>
      <c r="G1644" s="10" t="s">
        <v>572</v>
      </c>
      <c r="H1644" s="9" t="s">
        <v>573</v>
      </c>
      <c r="I1644" s="9" t="s">
        <v>147</v>
      </c>
      <c r="J1644" s="9" t="s">
        <v>148</v>
      </c>
      <c r="K1644" s="9" t="s">
        <v>147</v>
      </c>
      <c r="L1644" s="9" t="s">
        <v>148</v>
      </c>
      <c r="M1644" s="9" t="s">
        <v>149</v>
      </c>
      <c r="N1644" s="9" t="s">
        <v>150</v>
      </c>
      <c r="O1644" s="9" t="s">
        <v>151</v>
      </c>
      <c r="P1644" s="9" t="s">
        <v>142</v>
      </c>
      <c r="Q1644" s="9" t="s">
        <v>152</v>
      </c>
      <c r="R1644" s="9" t="s">
        <v>1819</v>
      </c>
      <c r="S1644" s="9" t="s">
        <v>1820</v>
      </c>
      <c r="T1644" s="9" t="s">
        <v>1821</v>
      </c>
      <c r="U1644" s="9" t="s">
        <v>155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3633</v>
      </c>
      <c r="AA1644" s="9" t="s">
        <v>3634</v>
      </c>
      <c r="AB1644" s="12" t="s">
        <v>3635</v>
      </c>
      <c r="AC1644" s="10" t="s">
        <v>3686</v>
      </c>
      <c r="AD1644" s="9" t="s">
        <v>3687</v>
      </c>
      <c r="AE1644" s="13" t="s">
        <v>3688</v>
      </c>
      <c r="AF1644" s="14" t="s">
        <v>580</v>
      </c>
      <c r="AG1644" s="10" t="s">
        <v>3689</v>
      </c>
      <c r="AH1644" s="11" t="s">
        <v>156</v>
      </c>
      <c r="AI1644" s="11" t="s">
        <v>156</v>
      </c>
      <c r="AJ1644" s="10" t="s">
        <v>156</v>
      </c>
      <c r="AK1644" s="11" t="s">
        <v>156</v>
      </c>
      <c r="AL1644" s="11" t="s">
        <v>156</v>
      </c>
      <c r="AM1644" s="10" t="s">
        <v>156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2.8</v>
      </c>
      <c r="AU1644" s="10" t="s">
        <v>142</v>
      </c>
      <c r="AV1644" s="16">
        <v>6000</v>
      </c>
      <c r="AW1644" s="16">
        <v>7000</v>
      </c>
      <c r="AX1644" s="16">
        <v>0</v>
      </c>
      <c r="AY1644" s="16">
        <v>0</v>
      </c>
      <c r="AZ1644" s="16">
        <v>0</v>
      </c>
      <c r="BA1644" s="17">
        <v>45257</v>
      </c>
      <c r="BB1644" s="30" t="s">
        <v>175</v>
      </c>
      <c r="BC1644" s="18">
        <v>45119</v>
      </c>
      <c r="BD1644" s="17">
        <v>45504</v>
      </c>
      <c r="BE1644" s="17">
        <v>45565</v>
      </c>
      <c r="BF1644" s="17">
        <v>45275</v>
      </c>
      <c r="BG1644" s="10">
        <v>86180023</v>
      </c>
      <c r="BH1644" s="9" t="s">
        <v>247</v>
      </c>
      <c r="BI1644" s="19">
        <v>45323</v>
      </c>
      <c r="BJ1644" s="20">
        <v>45348</v>
      </c>
      <c r="BK1644" s="16">
        <v>1000</v>
      </c>
      <c r="BL1644" s="16">
        <v>2800</v>
      </c>
      <c r="BM1644" s="9" t="s">
        <v>177</v>
      </c>
      <c r="BN1644" s="9" t="s">
        <v>470</v>
      </c>
      <c r="BO1644" s="9" t="s">
        <v>156</v>
      </c>
      <c r="BP1644" s="17">
        <v>45361</v>
      </c>
      <c r="BQ1644" s="17" t="s">
        <v>156</v>
      </c>
      <c r="BR1644" s="17">
        <v>45361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45111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 t="s">
        <v>156</v>
      </c>
      <c r="CD1644" s="10" t="s">
        <v>156</v>
      </c>
      <c r="CE1644" s="17" t="s">
        <v>156</v>
      </c>
      <c r="CF1644" s="17" t="s">
        <v>156</v>
      </c>
      <c r="CG1644" s="17">
        <v>45111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45111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 t="s">
        <v>156</v>
      </c>
      <c r="CX1644" s="10" t="s">
        <v>193</v>
      </c>
      <c r="CY1644" s="17" t="s">
        <v>156</v>
      </c>
      <c r="CZ1644" s="17" t="s">
        <v>156</v>
      </c>
      <c r="DA1644" s="17">
        <v>45111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 t="s">
        <v>156</v>
      </c>
      <c r="DH1644" s="10" t="s">
        <v>156</v>
      </c>
      <c r="DI1644" s="17" t="s">
        <v>156</v>
      </c>
      <c r="DJ1644" s="17" t="s">
        <v>156</v>
      </c>
      <c r="DK1644" s="17">
        <v>45111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32</v>
      </c>
      <c r="DQ1644" s="16">
        <v>16</v>
      </c>
      <c r="DR1644" s="11">
        <v>16</v>
      </c>
      <c r="DS1644" s="16">
        <v>36</v>
      </c>
      <c r="DT1644" s="16">
        <v>0</v>
      </c>
      <c r="DU1644" s="11" t="s">
        <v>181</v>
      </c>
      <c r="DV1644" s="11" t="s">
        <v>182</v>
      </c>
      <c r="DW1644" s="27" t="s">
        <v>156</v>
      </c>
      <c r="DX1644" s="27" t="s">
        <v>156</v>
      </c>
      <c r="DY1644" s="20" t="s">
        <v>3328</v>
      </c>
      <c r="DZ1644" s="16">
        <v>7</v>
      </c>
      <c r="EA1644" s="16">
        <v>0</v>
      </c>
      <c r="EB1644" s="27" t="s">
        <v>185</v>
      </c>
      <c r="EC1644" s="27" t="s">
        <v>156</v>
      </c>
      <c r="ED1644" s="27" t="s">
        <v>182</v>
      </c>
      <c r="EE1644" s="29">
        <v>45112.012511574074</v>
      </c>
      <c r="EF1644" s="28" t="s">
        <v>186</v>
      </c>
      <c r="EG1644" s="28" t="s">
        <v>156</v>
      </c>
      <c r="EH1644" s="28" t="s">
        <v>187</v>
      </c>
      <c r="EI1644" s="29">
        <v>45116.847731481481</v>
      </c>
      <c r="EJ1644" s="28" t="s">
        <v>188</v>
      </c>
      <c r="EK1644" s="28" t="s">
        <v>189</v>
      </c>
      <c r="EL1644" s="28" t="s">
        <v>190</v>
      </c>
      <c r="EM1644" s="45" t="s">
        <v>3713</v>
      </c>
      <c r="EN1644" s="46" t="str">
        <f t="shared" si="176"/>
        <v>344N269A</v>
      </c>
      <c r="EO1644" s="47">
        <f t="shared" si="177"/>
        <v>45354</v>
      </c>
      <c r="EP1644" s="47" t="str">
        <f t="shared" si="178"/>
        <v/>
      </c>
      <c r="EQ1644" s="48" t="str">
        <f t="shared" ca="1" si="179"/>
        <v>Y</v>
      </c>
      <c r="ER1644" s="49" t="str">
        <f t="shared" si="180"/>
        <v/>
      </c>
      <c r="ES1644" s="50"/>
      <c r="ET1644" s="51" t="str">
        <f t="shared" si="181"/>
        <v/>
      </c>
      <c r="EU1644" s="52" t="str">
        <f t="shared" si="182"/>
        <v/>
      </c>
      <c r="EV1644" s="46"/>
      <c r="EW1644" s="23" t="s">
        <v>3721</v>
      </c>
    </row>
    <row r="1645" spans="1:153" ht="14.25" customHeight="1">
      <c r="A1645" s="8">
        <v>1638</v>
      </c>
      <c r="B1645" s="9" t="s">
        <v>3316</v>
      </c>
      <c r="C1645" s="10" t="s">
        <v>142</v>
      </c>
      <c r="D1645" s="10" t="s">
        <v>143</v>
      </c>
      <c r="E1645" s="10" t="s">
        <v>206</v>
      </c>
      <c r="F1645" s="9" t="s">
        <v>641</v>
      </c>
      <c r="G1645" s="10" t="s">
        <v>572</v>
      </c>
      <c r="H1645" s="9" t="s">
        <v>573</v>
      </c>
      <c r="I1645" s="9" t="s">
        <v>147</v>
      </c>
      <c r="J1645" s="9" t="s">
        <v>148</v>
      </c>
      <c r="K1645" s="9" t="s">
        <v>147</v>
      </c>
      <c r="L1645" s="9" t="s">
        <v>148</v>
      </c>
      <c r="M1645" s="9" t="s">
        <v>149</v>
      </c>
      <c r="N1645" s="9" t="s">
        <v>150</v>
      </c>
      <c r="O1645" s="9" t="s">
        <v>151</v>
      </c>
      <c r="P1645" s="9" t="s">
        <v>142</v>
      </c>
      <c r="Q1645" s="9" t="s">
        <v>152</v>
      </c>
      <c r="R1645" s="9" t="s">
        <v>1819</v>
      </c>
      <c r="S1645" s="9" t="s">
        <v>1820</v>
      </c>
      <c r="T1645" s="9" t="s">
        <v>1821</v>
      </c>
      <c r="U1645" s="9" t="s">
        <v>155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3633</v>
      </c>
      <c r="AA1645" s="9" t="s">
        <v>3634</v>
      </c>
      <c r="AB1645" s="12" t="s">
        <v>3635</v>
      </c>
      <c r="AC1645" s="10" t="s">
        <v>3686</v>
      </c>
      <c r="AD1645" s="9" t="s">
        <v>3687</v>
      </c>
      <c r="AE1645" s="13" t="s">
        <v>3688</v>
      </c>
      <c r="AF1645" s="14" t="s">
        <v>580</v>
      </c>
      <c r="AG1645" s="10" t="s">
        <v>3689</v>
      </c>
      <c r="AH1645" s="11" t="s">
        <v>156</v>
      </c>
      <c r="AI1645" s="11" t="s">
        <v>156</v>
      </c>
      <c r="AJ1645" s="10" t="s">
        <v>156</v>
      </c>
      <c r="AK1645" s="11" t="s">
        <v>156</v>
      </c>
      <c r="AL1645" s="11" t="s">
        <v>156</v>
      </c>
      <c r="AM1645" s="10" t="s">
        <v>156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2.8</v>
      </c>
      <c r="AU1645" s="10" t="s">
        <v>142</v>
      </c>
      <c r="AV1645" s="16">
        <v>6000</v>
      </c>
      <c r="AW1645" s="16">
        <v>7000</v>
      </c>
      <c r="AX1645" s="16">
        <v>0</v>
      </c>
      <c r="AY1645" s="16">
        <v>0</v>
      </c>
      <c r="AZ1645" s="16">
        <v>0</v>
      </c>
      <c r="BA1645" s="17">
        <v>45257</v>
      </c>
      <c r="BB1645" s="30" t="s">
        <v>175</v>
      </c>
      <c r="BC1645" s="18">
        <v>45119</v>
      </c>
      <c r="BD1645" s="17">
        <v>45504</v>
      </c>
      <c r="BE1645" s="17">
        <v>45565</v>
      </c>
      <c r="BF1645" s="17">
        <v>45275</v>
      </c>
      <c r="BG1645" s="10">
        <v>86180022</v>
      </c>
      <c r="BH1645" s="9" t="s">
        <v>176</v>
      </c>
      <c r="BI1645" s="19">
        <v>45352</v>
      </c>
      <c r="BJ1645" s="20">
        <v>45362</v>
      </c>
      <c r="BK1645" s="16">
        <v>1000</v>
      </c>
      <c r="BL1645" s="16">
        <v>2800</v>
      </c>
      <c r="BM1645" s="9" t="s">
        <v>177</v>
      </c>
      <c r="BN1645" s="9" t="s">
        <v>470</v>
      </c>
      <c r="BO1645" s="9" t="s">
        <v>156</v>
      </c>
      <c r="BP1645" s="17">
        <v>45375</v>
      </c>
      <c r="BQ1645" s="17" t="s">
        <v>156</v>
      </c>
      <c r="BR1645" s="17">
        <v>45375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45111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 t="s">
        <v>156</v>
      </c>
      <c r="CD1645" s="10" t="s">
        <v>156</v>
      </c>
      <c r="CE1645" s="17" t="s">
        <v>156</v>
      </c>
      <c r="CF1645" s="17" t="s">
        <v>156</v>
      </c>
      <c r="CG1645" s="17">
        <v>45111</v>
      </c>
      <c r="CH1645" s="17" t="s">
        <v>156</v>
      </c>
      <c r="CI1645" s="16">
        <v>0</v>
      </c>
      <c r="CJ1645" s="10" t="s">
        <v>156</v>
      </c>
      <c r="CK1645" s="10" t="s">
        <v>156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45111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 t="s">
        <v>156</v>
      </c>
      <c r="CX1645" s="10" t="s">
        <v>193</v>
      </c>
      <c r="CY1645" s="17" t="s">
        <v>156</v>
      </c>
      <c r="CZ1645" s="17" t="s">
        <v>156</v>
      </c>
      <c r="DA1645" s="17">
        <v>45111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 t="s">
        <v>156</v>
      </c>
      <c r="DH1645" s="10" t="s">
        <v>156</v>
      </c>
      <c r="DI1645" s="17" t="s">
        <v>156</v>
      </c>
      <c r="DJ1645" s="17" t="s">
        <v>156</v>
      </c>
      <c r="DK1645" s="17">
        <v>45111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32</v>
      </c>
      <c r="DQ1645" s="16">
        <v>16</v>
      </c>
      <c r="DR1645" s="11">
        <v>16</v>
      </c>
      <c r="DS1645" s="16">
        <v>36</v>
      </c>
      <c r="DT1645" s="16">
        <v>0</v>
      </c>
      <c r="DU1645" s="11" t="s">
        <v>181</v>
      </c>
      <c r="DV1645" s="11" t="s">
        <v>182</v>
      </c>
      <c r="DW1645" s="27" t="s">
        <v>156</v>
      </c>
      <c r="DX1645" s="27" t="s">
        <v>156</v>
      </c>
      <c r="DY1645" s="20" t="s">
        <v>3329</v>
      </c>
      <c r="DZ1645" s="16">
        <v>7</v>
      </c>
      <c r="EA1645" s="16">
        <v>0</v>
      </c>
      <c r="EB1645" s="27" t="s">
        <v>185</v>
      </c>
      <c r="EC1645" s="27" t="s">
        <v>156</v>
      </c>
      <c r="ED1645" s="27" t="s">
        <v>182</v>
      </c>
      <c r="EE1645" s="29">
        <v>45112.012511574074</v>
      </c>
      <c r="EF1645" s="28" t="s">
        <v>186</v>
      </c>
      <c r="EG1645" s="28" t="s">
        <v>156</v>
      </c>
      <c r="EH1645" s="28" t="s">
        <v>187</v>
      </c>
      <c r="EI1645" s="29">
        <v>45116.847731481481</v>
      </c>
      <c r="EJ1645" s="28" t="s">
        <v>188</v>
      </c>
      <c r="EK1645" s="28" t="s">
        <v>189</v>
      </c>
      <c r="EL1645" s="28" t="s">
        <v>190</v>
      </c>
      <c r="EM1645" s="45" t="s">
        <v>3713</v>
      </c>
      <c r="EN1645" s="46" t="str">
        <f t="shared" si="176"/>
        <v>344N269A</v>
      </c>
      <c r="EO1645" s="47">
        <f t="shared" si="177"/>
        <v>45368</v>
      </c>
      <c r="EP1645" s="47" t="str">
        <f t="shared" si="178"/>
        <v/>
      </c>
      <c r="EQ1645" s="48" t="str">
        <f t="shared" ca="1" si="179"/>
        <v>Y</v>
      </c>
      <c r="ER1645" s="49" t="str">
        <f t="shared" si="180"/>
        <v/>
      </c>
      <c r="ES1645" s="50"/>
      <c r="ET1645" s="51" t="str">
        <f t="shared" si="181"/>
        <v/>
      </c>
      <c r="EU1645" s="52" t="str">
        <f t="shared" si="182"/>
        <v/>
      </c>
      <c r="EV1645" s="46"/>
      <c r="EW1645" s="23" t="s">
        <v>3721</v>
      </c>
    </row>
    <row r="1646" spans="1:153" ht="14.25" customHeight="1">
      <c r="A1646" s="8">
        <v>1639</v>
      </c>
      <c r="B1646" s="9" t="s">
        <v>3316</v>
      </c>
      <c r="C1646" s="10" t="s">
        <v>142</v>
      </c>
      <c r="D1646" s="10" t="s">
        <v>143</v>
      </c>
      <c r="E1646" s="10" t="s">
        <v>206</v>
      </c>
      <c r="F1646" s="9" t="s">
        <v>641</v>
      </c>
      <c r="G1646" s="10" t="s">
        <v>572</v>
      </c>
      <c r="H1646" s="9" t="s">
        <v>573</v>
      </c>
      <c r="I1646" s="9" t="s">
        <v>147</v>
      </c>
      <c r="J1646" s="9" t="s">
        <v>148</v>
      </c>
      <c r="K1646" s="9" t="s">
        <v>147</v>
      </c>
      <c r="L1646" s="9" t="s">
        <v>148</v>
      </c>
      <c r="M1646" s="9" t="s">
        <v>149</v>
      </c>
      <c r="N1646" s="9" t="s">
        <v>150</v>
      </c>
      <c r="O1646" s="9" t="s">
        <v>151</v>
      </c>
      <c r="P1646" s="9" t="s">
        <v>142</v>
      </c>
      <c r="Q1646" s="9" t="s">
        <v>152</v>
      </c>
      <c r="R1646" s="9" t="s">
        <v>1819</v>
      </c>
      <c r="S1646" s="9" t="s">
        <v>1820</v>
      </c>
      <c r="T1646" s="9" t="s">
        <v>1821</v>
      </c>
      <c r="U1646" s="9" t="s">
        <v>155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3633</v>
      </c>
      <c r="AA1646" s="9" t="s">
        <v>3634</v>
      </c>
      <c r="AB1646" s="12" t="s">
        <v>3635</v>
      </c>
      <c r="AC1646" s="10" t="s">
        <v>3686</v>
      </c>
      <c r="AD1646" s="9" t="s">
        <v>3687</v>
      </c>
      <c r="AE1646" s="13" t="s">
        <v>3688</v>
      </c>
      <c r="AF1646" s="14" t="s">
        <v>580</v>
      </c>
      <c r="AG1646" s="10" t="s">
        <v>3689</v>
      </c>
      <c r="AH1646" s="11" t="s">
        <v>156</v>
      </c>
      <c r="AI1646" s="11" t="s">
        <v>156</v>
      </c>
      <c r="AJ1646" s="10" t="s">
        <v>156</v>
      </c>
      <c r="AK1646" s="11" t="s">
        <v>156</v>
      </c>
      <c r="AL1646" s="11" t="s">
        <v>156</v>
      </c>
      <c r="AM1646" s="10" t="s">
        <v>156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2.8</v>
      </c>
      <c r="AU1646" s="10" t="s">
        <v>142</v>
      </c>
      <c r="AV1646" s="16">
        <v>6000</v>
      </c>
      <c r="AW1646" s="16">
        <v>7000</v>
      </c>
      <c r="AX1646" s="16">
        <v>0</v>
      </c>
      <c r="AY1646" s="16">
        <v>0</v>
      </c>
      <c r="AZ1646" s="16">
        <v>0</v>
      </c>
      <c r="BA1646" s="17">
        <v>45257</v>
      </c>
      <c r="BB1646" s="30" t="s">
        <v>175</v>
      </c>
      <c r="BC1646" s="18">
        <v>45119</v>
      </c>
      <c r="BD1646" s="17">
        <v>45504</v>
      </c>
      <c r="BE1646" s="17">
        <v>45565</v>
      </c>
      <c r="BF1646" s="17">
        <v>45275</v>
      </c>
      <c r="BG1646" s="10">
        <v>86180019</v>
      </c>
      <c r="BH1646" s="9" t="s">
        <v>211</v>
      </c>
      <c r="BI1646" s="19">
        <v>45383</v>
      </c>
      <c r="BJ1646" s="20">
        <v>45404</v>
      </c>
      <c r="BK1646" s="16">
        <v>1100</v>
      </c>
      <c r="BL1646" s="16">
        <v>3080</v>
      </c>
      <c r="BM1646" s="9" t="s">
        <v>177</v>
      </c>
      <c r="BN1646" s="9" t="s">
        <v>470</v>
      </c>
      <c r="BO1646" s="9" t="s">
        <v>156</v>
      </c>
      <c r="BP1646" s="17">
        <v>45417</v>
      </c>
      <c r="BQ1646" s="17" t="s">
        <v>156</v>
      </c>
      <c r="BR1646" s="17">
        <v>45417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>
        <v>45111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 t="s">
        <v>156</v>
      </c>
      <c r="CD1646" s="10" t="s">
        <v>156</v>
      </c>
      <c r="CE1646" s="17" t="s">
        <v>156</v>
      </c>
      <c r="CF1646" s="17" t="s">
        <v>156</v>
      </c>
      <c r="CG1646" s="17">
        <v>45111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>
        <v>45111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 t="s">
        <v>156</v>
      </c>
      <c r="CX1646" s="10" t="s">
        <v>193</v>
      </c>
      <c r="CY1646" s="17" t="s">
        <v>156</v>
      </c>
      <c r="CZ1646" s="17" t="s">
        <v>156</v>
      </c>
      <c r="DA1646" s="17">
        <v>45111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 t="s">
        <v>156</v>
      </c>
      <c r="DH1646" s="10" t="s">
        <v>156</v>
      </c>
      <c r="DI1646" s="17" t="s">
        <v>156</v>
      </c>
      <c r="DJ1646" s="17" t="s">
        <v>156</v>
      </c>
      <c r="DK1646" s="17">
        <v>45111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32</v>
      </c>
      <c r="DQ1646" s="16">
        <v>16</v>
      </c>
      <c r="DR1646" s="11">
        <v>16</v>
      </c>
      <c r="DS1646" s="16">
        <v>36</v>
      </c>
      <c r="DT1646" s="16">
        <v>0</v>
      </c>
      <c r="DU1646" s="11" t="s">
        <v>181</v>
      </c>
      <c r="DV1646" s="11" t="s">
        <v>182</v>
      </c>
      <c r="DW1646" s="27" t="s">
        <v>156</v>
      </c>
      <c r="DX1646" s="27" t="s">
        <v>156</v>
      </c>
      <c r="DY1646" s="20" t="s">
        <v>3594</v>
      </c>
      <c r="DZ1646" s="16">
        <v>7</v>
      </c>
      <c r="EA1646" s="16">
        <v>0</v>
      </c>
      <c r="EB1646" s="27" t="s">
        <v>185</v>
      </c>
      <c r="EC1646" s="27" t="s">
        <v>156</v>
      </c>
      <c r="ED1646" s="27" t="s">
        <v>182</v>
      </c>
      <c r="EE1646" s="29">
        <v>45112.012511574074</v>
      </c>
      <c r="EF1646" s="28" t="s">
        <v>186</v>
      </c>
      <c r="EG1646" s="28" t="s">
        <v>156</v>
      </c>
      <c r="EH1646" s="28" t="s">
        <v>187</v>
      </c>
      <c r="EI1646" s="29">
        <v>45116.847731481481</v>
      </c>
      <c r="EJ1646" s="28" t="s">
        <v>188</v>
      </c>
      <c r="EK1646" s="28" t="s">
        <v>189</v>
      </c>
      <c r="EL1646" s="28" t="s">
        <v>190</v>
      </c>
      <c r="EM1646" s="45" t="s">
        <v>3713</v>
      </c>
      <c r="EN1646" s="46" t="str">
        <f t="shared" si="176"/>
        <v>344N269A</v>
      </c>
      <c r="EO1646" s="47">
        <f t="shared" si="177"/>
        <v>45410</v>
      </c>
      <c r="EP1646" s="47" t="str">
        <f t="shared" si="178"/>
        <v/>
      </c>
      <c r="EQ1646" s="48" t="str">
        <f t="shared" ca="1" si="179"/>
        <v>Y</v>
      </c>
      <c r="ER1646" s="49" t="str">
        <f t="shared" si="180"/>
        <v/>
      </c>
      <c r="ES1646" s="50"/>
      <c r="ET1646" s="51" t="str">
        <f t="shared" si="181"/>
        <v/>
      </c>
      <c r="EU1646" s="52" t="str">
        <f t="shared" si="182"/>
        <v/>
      </c>
      <c r="EV1646" s="46"/>
      <c r="EW1646" s="23" t="s">
        <v>3721</v>
      </c>
    </row>
    <row r="1647" spans="1:153" ht="14.25" hidden="1" customHeight="1">
      <c r="A1647" s="8">
        <v>1640</v>
      </c>
      <c r="B1647" s="9" t="s">
        <v>3316</v>
      </c>
      <c r="C1647" s="10" t="s">
        <v>142</v>
      </c>
      <c r="D1647" s="10" t="s">
        <v>143</v>
      </c>
      <c r="E1647" s="10" t="s">
        <v>206</v>
      </c>
      <c r="F1647" s="9" t="s">
        <v>641</v>
      </c>
      <c r="G1647" s="10" t="s">
        <v>572</v>
      </c>
      <c r="H1647" s="9" t="s">
        <v>573</v>
      </c>
      <c r="I1647" s="9" t="s">
        <v>147</v>
      </c>
      <c r="J1647" s="9" t="s">
        <v>148</v>
      </c>
      <c r="K1647" s="9" t="s">
        <v>147</v>
      </c>
      <c r="L1647" s="9" t="s">
        <v>148</v>
      </c>
      <c r="M1647" s="9" t="s">
        <v>149</v>
      </c>
      <c r="N1647" s="9" t="s">
        <v>150</v>
      </c>
      <c r="O1647" s="9" t="s">
        <v>151</v>
      </c>
      <c r="P1647" s="9" t="s">
        <v>142</v>
      </c>
      <c r="Q1647" s="9" t="s">
        <v>152</v>
      </c>
      <c r="R1647" s="9" t="s">
        <v>1819</v>
      </c>
      <c r="S1647" s="9" t="s">
        <v>1820</v>
      </c>
      <c r="T1647" s="9" t="s">
        <v>1821</v>
      </c>
      <c r="U1647" s="9" t="s">
        <v>155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3633</v>
      </c>
      <c r="AA1647" s="9" t="s">
        <v>3634</v>
      </c>
      <c r="AB1647" s="12" t="s">
        <v>3635</v>
      </c>
      <c r="AC1647" s="10" t="s">
        <v>3686</v>
      </c>
      <c r="AD1647" s="9" t="s">
        <v>3687</v>
      </c>
      <c r="AE1647" s="13" t="s">
        <v>3688</v>
      </c>
      <c r="AF1647" s="14" t="s">
        <v>580</v>
      </c>
      <c r="AG1647" s="10" t="s">
        <v>3689</v>
      </c>
      <c r="AH1647" s="11" t="s">
        <v>156</v>
      </c>
      <c r="AI1647" s="11" t="s">
        <v>156</v>
      </c>
      <c r="AJ1647" s="10" t="s">
        <v>156</v>
      </c>
      <c r="AK1647" s="11" t="s">
        <v>156</v>
      </c>
      <c r="AL1647" s="11" t="s">
        <v>156</v>
      </c>
      <c r="AM1647" s="10" t="s">
        <v>156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2.8</v>
      </c>
      <c r="AU1647" s="10" t="s">
        <v>142</v>
      </c>
      <c r="AV1647" s="16">
        <v>6000</v>
      </c>
      <c r="AW1647" s="16">
        <v>7000</v>
      </c>
      <c r="AX1647" s="16">
        <v>0</v>
      </c>
      <c r="AY1647" s="16">
        <v>0</v>
      </c>
      <c r="AZ1647" s="16">
        <v>0</v>
      </c>
      <c r="BA1647" s="17">
        <v>45257</v>
      </c>
      <c r="BB1647" s="30" t="s">
        <v>246</v>
      </c>
      <c r="BC1647" s="18" t="s">
        <v>156</v>
      </c>
      <c r="BD1647" s="17">
        <v>45504</v>
      </c>
      <c r="BE1647" s="17">
        <v>45565</v>
      </c>
      <c r="BF1647" s="17">
        <v>45275</v>
      </c>
      <c r="BG1647" s="10">
        <v>86180018</v>
      </c>
      <c r="BH1647" s="9" t="s">
        <v>201</v>
      </c>
      <c r="BI1647" s="19">
        <v>45413</v>
      </c>
      <c r="BJ1647" s="20">
        <v>45418</v>
      </c>
      <c r="BK1647" s="16">
        <v>1000</v>
      </c>
      <c r="BL1647" s="16">
        <v>2800</v>
      </c>
      <c r="BM1647" s="9" t="s">
        <v>177</v>
      </c>
      <c r="BN1647" s="9" t="s">
        <v>226</v>
      </c>
      <c r="BO1647" s="9" t="s">
        <v>156</v>
      </c>
      <c r="BP1647" s="17">
        <v>45431</v>
      </c>
      <c r="BQ1647" s="17" t="s">
        <v>156</v>
      </c>
      <c r="BR1647" s="17">
        <v>45431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45111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 t="s">
        <v>156</v>
      </c>
      <c r="CF1647" s="17" t="s">
        <v>156</v>
      </c>
      <c r="CG1647" s="17">
        <v>45111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45111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193</v>
      </c>
      <c r="CY1647" s="17" t="s">
        <v>156</v>
      </c>
      <c r="CZ1647" s="17" t="s">
        <v>156</v>
      </c>
      <c r="DA1647" s="17">
        <v>45111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45111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32</v>
      </c>
      <c r="DQ1647" s="16">
        <v>16</v>
      </c>
      <c r="DR1647" s="11">
        <v>16</v>
      </c>
      <c r="DS1647" s="16">
        <v>36</v>
      </c>
      <c r="DT1647" s="16">
        <v>0</v>
      </c>
      <c r="DU1647" s="11" t="s">
        <v>181</v>
      </c>
      <c r="DV1647" s="11" t="s">
        <v>182</v>
      </c>
      <c r="DW1647" s="27" t="s">
        <v>156</v>
      </c>
      <c r="DX1647" s="27" t="s">
        <v>156</v>
      </c>
      <c r="DY1647" s="20" t="s">
        <v>3584</v>
      </c>
      <c r="DZ1647" s="16">
        <v>7</v>
      </c>
      <c r="EA1647" s="16">
        <v>0</v>
      </c>
      <c r="EB1647" s="27" t="s">
        <v>185</v>
      </c>
      <c r="EC1647" s="27" t="s">
        <v>156</v>
      </c>
      <c r="ED1647" s="27" t="s">
        <v>182</v>
      </c>
      <c r="EE1647" s="29">
        <v>45112.012511574074</v>
      </c>
      <c r="EF1647" s="28" t="s">
        <v>186</v>
      </c>
      <c r="EG1647" s="28" t="s">
        <v>156</v>
      </c>
      <c r="EH1647" s="28" t="s">
        <v>187</v>
      </c>
      <c r="EI1647" s="29">
        <v>45116.847731481481</v>
      </c>
      <c r="EJ1647" s="28" t="s">
        <v>188</v>
      </c>
      <c r="EK1647" s="28" t="s">
        <v>189</v>
      </c>
      <c r="EL1647" s="28" t="s">
        <v>190</v>
      </c>
      <c r="EM1647" s="45"/>
      <c r="EN1647" s="46" t="str">
        <f t="shared" si="176"/>
        <v>344N269A</v>
      </c>
      <c r="EO1647" s="47">
        <f t="shared" si="177"/>
        <v>45424</v>
      </c>
      <c r="EP1647" s="47" t="str">
        <f t="shared" si="178"/>
        <v/>
      </c>
      <c r="EQ1647" s="48" t="str">
        <f t="shared" ca="1" si="179"/>
        <v>Y</v>
      </c>
      <c r="ER1647" s="49" t="str">
        <f t="shared" si="180"/>
        <v/>
      </c>
      <c r="ES1647" s="50"/>
      <c r="ET1647" s="51" t="str">
        <f t="shared" si="181"/>
        <v/>
      </c>
      <c r="EU1647" s="52" t="str">
        <f t="shared" si="182"/>
        <v/>
      </c>
      <c r="EV1647" s="46"/>
      <c r="EW1647" s="23" t="s">
        <v>3717</v>
      </c>
    </row>
    <row r="1648" spans="1:153" ht="14.25" customHeight="1">
      <c r="A1648" s="8">
        <v>1641</v>
      </c>
      <c r="B1648" s="9" t="s">
        <v>3316</v>
      </c>
      <c r="C1648" s="10" t="s">
        <v>142</v>
      </c>
      <c r="D1648" s="10" t="s">
        <v>143</v>
      </c>
      <c r="E1648" s="10" t="s">
        <v>206</v>
      </c>
      <c r="F1648" s="9" t="s">
        <v>641</v>
      </c>
      <c r="G1648" s="10" t="s">
        <v>572</v>
      </c>
      <c r="H1648" s="9" t="s">
        <v>573</v>
      </c>
      <c r="I1648" s="9" t="s">
        <v>147</v>
      </c>
      <c r="J1648" s="9" t="s">
        <v>148</v>
      </c>
      <c r="K1648" s="9" t="s">
        <v>147</v>
      </c>
      <c r="L1648" s="9" t="s">
        <v>148</v>
      </c>
      <c r="M1648" s="9" t="s">
        <v>149</v>
      </c>
      <c r="N1648" s="9" t="s">
        <v>150</v>
      </c>
      <c r="O1648" s="9" t="s">
        <v>151</v>
      </c>
      <c r="P1648" s="9" t="s">
        <v>142</v>
      </c>
      <c r="Q1648" s="9" t="s">
        <v>152</v>
      </c>
      <c r="R1648" s="9" t="s">
        <v>1819</v>
      </c>
      <c r="S1648" s="9" t="s">
        <v>1820</v>
      </c>
      <c r="T1648" s="9" t="s">
        <v>1821</v>
      </c>
      <c r="U1648" s="9" t="s">
        <v>155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3633</v>
      </c>
      <c r="AA1648" s="9" t="s">
        <v>3634</v>
      </c>
      <c r="AB1648" s="12" t="s">
        <v>3635</v>
      </c>
      <c r="AC1648" s="10" t="s">
        <v>3636</v>
      </c>
      <c r="AD1648" s="9" t="s">
        <v>3637</v>
      </c>
      <c r="AE1648" s="13" t="s">
        <v>3638</v>
      </c>
      <c r="AF1648" s="14" t="s">
        <v>580</v>
      </c>
      <c r="AG1648" s="10" t="s">
        <v>3691</v>
      </c>
      <c r="AH1648" s="11" t="s">
        <v>156</v>
      </c>
      <c r="AI1648" s="11" t="s">
        <v>156</v>
      </c>
      <c r="AJ1648" s="10" t="s">
        <v>156</v>
      </c>
      <c r="AK1648" s="11" t="s">
        <v>156</v>
      </c>
      <c r="AL1648" s="11" t="s">
        <v>156</v>
      </c>
      <c r="AM1648" s="10" t="s">
        <v>156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2.8</v>
      </c>
      <c r="AU1648" s="10" t="s">
        <v>142</v>
      </c>
      <c r="AV1648" s="16">
        <v>12000</v>
      </c>
      <c r="AW1648" s="16">
        <v>13000</v>
      </c>
      <c r="AX1648" s="16">
        <v>0</v>
      </c>
      <c r="AY1648" s="16">
        <v>0</v>
      </c>
      <c r="AZ1648" s="16">
        <v>0</v>
      </c>
      <c r="BA1648" s="17">
        <v>45257</v>
      </c>
      <c r="BB1648" s="30" t="s">
        <v>175</v>
      </c>
      <c r="BC1648" s="18">
        <v>45119</v>
      </c>
      <c r="BD1648" s="17">
        <v>45504</v>
      </c>
      <c r="BE1648" s="17">
        <v>45565</v>
      </c>
      <c r="BF1648" s="17">
        <v>45275</v>
      </c>
      <c r="BG1648" s="10">
        <v>85986294</v>
      </c>
      <c r="BH1648" s="9" t="s">
        <v>414</v>
      </c>
      <c r="BI1648" s="19">
        <v>45200</v>
      </c>
      <c r="BJ1648" s="20">
        <v>45201</v>
      </c>
      <c r="BK1648" s="16">
        <v>4000</v>
      </c>
      <c r="BL1648" s="16">
        <v>11200</v>
      </c>
      <c r="BM1648" s="9" t="s">
        <v>177</v>
      </c>
      <c r="BN1648" s="9" t="s">
        <v>436</v>
      </c>
      <c r="BO1648" s="9" t="s">
        <v>635</v>
      </c>
      <c r="BP1648" s="17">
        <v>45236</v>
      </c>
      <c r="BQ1648" s="17" t="s">
        <v>156</v>
      </c>
      <c r="BR1648" s="17">
        <v>45236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>
        <v>45097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 t="s">
        <v>156</v>
      </c>
      <c r="CD1648" s="10" t="s">
        <v>156</v>
      </c>
      <c r="CE1648" s="17" t="s">
        <v>156</v>
      </c>
      <c r="CF1648" s="17" t="s">
        <v>156</v>
      </c>
      <c r="CG1648" s="17">
        <v>45097</v>
      </c>
      <c r="CH1648" s="17" t="s">
        <v>156</v>
      </c>
      <c r="CI1648" s="16">
        <v>0</v>
      </c>
      <c r="CJ1648" s="10" t="s">
        <v>156</v>
      </c>
      <c r="CK1648" s="10" t="s">
        <v>156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>
        <v>45097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 t="s">
        <v>156</v>
      </c>
      <c r="CX1648" s="10" t="s">
        <v>193</v>
      </c>
      <c r="CY1648" s="17" t="s">
        <v>156</v>
      </c>
      <c r="CZ1648" s="17" t="s">
        <v>156</v>
      </c>
      <c r="DA1648" s="17">
        <v>45097</v>
      </c>
      <c r="DB1648" s="17" t="s">
        <v>156</v>
      </c>
      <c r="DC1648" s="16">
        <v>0</v>
      </c>
      <c r="DD1648" s="10" t="s">
        <v>156</v>
      </c>
      <c r="DE1648" s="10" t="s">
        <v>156</v>
      </c>
      <c r="DF1648" s="18" t="s">
        <v>156</v>
      </c>
      <c r="DG1648" s="17" t="s">
        <v>156</v>
      </c>
      <c r="DH1648" s="10" t="s">
        <v>156</v>
      </c>
      <c r="DI1648" s="17" t="s">
        <v>156</v>
      </c>
      <c r="DJ1648" s="17" t="s">
        <v>156</v>
      </c>
      <c r="DK1648" s="17">
        <v>45097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32</v>
      </c>
      <c r="DQ1648" s="16">
        <v>16</v>
      </c>
      <c r="DR1648" s="11">
        <v>16</v>
      </c>
      <c r="DS1648" s="16">
        <v>36</v>
      </c>
      <c r="DT1648" s="16">
        <v>0</v>
      </c>
      <c r="DU1648" s="11" t="s">
        <v>181</v>
      </c>
      <c r="DV1648" s="11" t="s">
        <v>182</v>
      </c>
      <c r="DW1648" s="27" t="s">
        <v>156</v>
      </c>
      <c r="DX1648" s="27" t="s">
        <v>156</v>
      </c>
      <c r="DY1648" s="20" t="s">
        <v>3217</v>
      </c>
      <c r="DZ1648" s="16">
        <v>7</v>
      </c>
      <c r="EA1648" s="16">
        <v>0</v>
      </c>
      <c r="EB1648" s="27" t="s">
        <v>185</v>
      </c>
      <c r="EC1648" s="27" t="s">
        <v>156</v>
      </c>
      <c r="ED1648" s="27" t="s">
        <v>182</v>
      </c>
      <c r="EE1648" s="29">
        <v>45098.011006944442</v>
      </c>
      <c r="EF1648" s="28" t="s">
        <v>186</v>
      </c>
      <c r="EG1648" s="28" t="s">
        <v>156</v>
      </c>
      <c r="EH1648" s="28" t="s">
        <v>187</v>
      </c>
      <c r="EI1648" s="29">
        <v>45116.847731481481</v>
      </c>
      <c r="EJ1648" s="28" t="s">
        <v>188</v>
      </c>
      <c r="EK1648" s="28" t="s">
        <v>189</v>
      </c>
      <c r="EL1648" s="28" t="s">
        <v>190</v>
      </c>
      <c r="EM1648" s="45" t="s">
        <v>3713</v>
      </c>
      <c r="EN1648" s="46" t="str">
        <f t="shared" si="176"/>
        <v>344N273A</v>
      </c>
      <c r="EO1648" s="47">
        <f t="shared" si="177"/>
        <v>45229</v>
      </c>
      <c r="EP1648" s="47" t="str">
        <f t="shared" si="178"/>
        <v/>
      </c>
      <c r="EQ1648" s="48" t="str">
        <f t="shared" ca="1" si="179"/>
        <v>Y</v>
      </c>
      <c r="ER1648" s="49" t="str">
        <f t="shared" si="180"/>
        <v/>
      </c>
      <c r="ES1648" s="50"/>
      <c r="ET1648" s="51" t="str">
        <f t="shared" si="181"/>
        <v/>
      </c>
      <c r="EU1648" s="52" t="str">
        <f t="shared" si="182"/>
        <v/>
      </c>
      <c r="EV1648" s="46"/>
      <c r="EW1648" s="23" t="s">
        <v>3714</v>
      </c>
    </row>
    <row r="1649" spans="1:153" ht="14.25" customHeight="1">
      <c r="A1649" s="8">
        <v>1642</v>
      </c>
      <c r="B1649" s="9" t="s">
        <v>3316</v>
      </c>
      <c r="C1649" s="10" t="s">
        <v>142</v>
      </c>
      <c r="D1649" s="10" t="s">
        <v>143</v>
      </c>
      <c r="E1649" s="10" t="s">
        <v>206</v>
      </c>
      <c r="F1649" s="9" t="s">
        <v>641</v>
      </c>
      <c r="G1649" s="10" t="s">
        <v>572</v>
      </c>
      <c r="H1649" s="9" t="s">
        <v>573</v>
      </c>
      <c r="I1649" s="9" t="s">
        <v>147</v>
      </c>
      <c r="J1649" s="9" t="s">
        <v>148</v>
      </c>
      <c r="K1649" s="9" t="s">
        <v>147</v>
      </c>
      <c r="L1649" s="9" t="s">
        <v>148</v>
      </c>
      <c r="M1649" s="9" t="s">
        <v>149</v>
      </c>
      <c r="N1649" s="9" t="s">
        <v>150</v>
      </c>
      <c r="O1649" s="9" t="s">
        <v>151</v>
      </c>
      <c r="P1649" s="9" t="s">
        <v>142</v>
      </c>
      <c r="Q1649" s="9" t="s">
        <v>152</v>
      </c>
      <c r="R1649" s="9" t="s">
        <v>1819</v>
      </c>
      <c r="S1649" s="9" t="s">
        <v>1820</v>
      </c>
      <c r="T1649" s="9" t="s">
        <v>1821</v>
      </c>
      <c r="U1649" s="9" t="s">
        <v>155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3633</v>
      </c>
      <c r="AA1649" s="9" t="s">
        <v>3634</v>
      </c>
      <c r="AB1649" s="12" t="s">
        <v>3635</v>
      </c>
      <c r="AC1649" s="10" t="s">
        <v>3636</v>
      </c>
      <c r="AD1649" s="9" t="s">
        <v>3637</v>
      </c>
      <c r="AE1649" s="13" t="s">
        <v>3638</v>
      </c>
      <c r="AF1649" s="14" t="s">
        <v>580</v>
      </c>
      <c r="AG1649" s="10" t="s">
        <v>3691</v>
      </c>
      <c r="AH1649" s="11" t="s">
        <v>156</v>
      </c>
      <c r="AI1649" s="11" t="s">
        <v>156</v>
      </c>
      <c r="AJ1649" s="10" t="s">
        <v>156</v>
      </c>
      <c r="AK1649" s="11" t="s">
        <v>156</v>
      </c>
      <c r="AL1649" s="11" t="s">
        <v>156</v>
      </c>
      <c r="AM1649" s="10" t="s">
        <v>156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2.8</v>
      </c>
      <c r="AU1649" s="10" t="s">
        <v>142</v>
      </c>
      <c r="AV1649" s="16">
        <v>12000</v>
      </c>
      <c r="AW1649" s="16">
        <v>13000</v>
      </c>
      <c r="AX1649" s="16">
        <v>0</v>
      </c>
      <c r="AY1649" s="16">
        <v>0</v>
      </c>
      <c r="AZ1649" s="16">
        <v>0</v>
      </c>
      <c r="BA1649" s="17">
        <v>45257</v>
      </c>
      <c r="BB1649" s="30" t="s">
        <v>175</v>
      </c>
      <c r="BC1649" s="18">
        <v>45119</v>
      </c>
      <c r="BD1649" s="17">
        <v>45504</v>
      </c>
      <c r="BE1649" s="17">
        <v>45565</v>
      </c>
      <c r="BF1649" s="17">
        <v>45275</v>
      </c>
      <c r="BG1649" s="10">
        <v>86210606</v>
      </c>
      <c r="BH1649" s="9" t="s">
        <v>319</v>
      </c>
      <c r="BI1649" s="19">
        <v>45231</v>
      </c>
      <c r="BJ1649" s="20">
        <v>45236</v>
      </c>
      <c r="BK1649" s="16">
        <v>1500</v>
      </c>
      <c r="BL1649" s="16">
        <v>4200</v>
      </c>
      <c r="BM1649" s="9" t="s">
        <v>177</v>
      </c>
      <c r="BN1649" s="9" t="s">
        <v>383</v>
      </c>
      <c r="BO1649" s="9" t="s">
        <v>156</v>
      </c>
      <c r="BP1649" s="17">
        <v>45275</v>
      </c>
      <c r="BQ1649" s="17" t="s">
        <v>156</v>
      </c>
      <c r="BR1649" s="17">
        <v>45275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45113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 t="s">
        <v>156</v>
      </c>
      <c r="CD1649" s="10" t="s">
        <v>156</v>
      </c>
      <c r="CE1649" s="17" t="s">
        <v>156</v>
      </c>
      <c r="CF1649" s="17" t="s">
        <v>156</v>
      </c>
      <c r="CG1649" s="17">
        <v>45113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45113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 t="s">
        <v>156</v>
      </c>
      <c r="CX1649" s="10" t="s">
        <v>193</v>
      </c>
      <c r="CY1649" s="17" t="s">
        <v>156</v>
      </c>
      <c r="CZ1649" s="17" t="s">
        <v>156</v>
      </c>
      <c r="DA1649" s="17">
        <v>45113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 t="s">
        <v>156</v>
      </c>
      <c r="DH1649" s="10" t="s">
        <v>156</v>
      </c>
      <c r="DI1649" s="17" t="s">
        <v>156</v>
      </c>
      <c r="DJ1649" s="17" t="s">
        <v>156</v>
      </c>
      <c r="DK1649" s="17">
        <v>45113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32</v>
      </c>
      <c r="DQ1649" s="16">
        <v>16</v>
      </c>
      <c r="DR1649" s="11">
        <v>16</v>
      </c>
      <c r="DS1649" s="16">
        <v>36</v>
      </c>
      <c r="DT1649" s="16">
        <v>0</v>
      </c>
      <c r="DU1649" s="11" t="s">
        <v>181</v>
      </c>
      <c r="DV1649" s="11" t="s">
        <v>182</v>
      </c>
      <c r="DW1649" s="27" t="s">
        <v>156</v>
      </c>
      <c r="DX1649" s="27" t="s">
        <v>156</v>
      </c>
      <c r="DY1649" s="20" t="s">
        <v>3257</v>
      </c>
      <c r="DZ1649" s="16">
        <v>7</v>
      </c>
      <c r="EA1649" s="16">
        <v>0</v>
      </c>
      <c r="EB1649" s="27" t="s">
        <v>185</v>
      </c>
      <c r="EC1649" s="27" t="s">
        <v>156</v>
      </c>
      <c r="ED1649" s="27" t="s">
        <v>182</v>
      </c>
      <c r="EE1649" s="29">
        <v>45114.021550925929</v>
      </c>
      <c r="EF1649" s="28" t="s">
        <v>186</v>
      </c>
      <c r="EG1649" s="28" t="s">
        <v>156</v>
      </c>
      <c r="EH1649" s="28" t="s">
        <v>187</v>
      </c>
      <c r="EI1649" s="29">
        <v>45116.847731481481</v>
      </c>
      <c r="EJ1649" s="28" t="s">
        <v>188</v>
      </c>
      <c r="EK1649" s="28" t="s">
        <v>189</v>
      </c>
      <c r="EL1649" s="28" t="s">
        <v>190</v>
      </c>
      <c r="EM1649" s="45" t="s">
        <v>3713</v>
      </c>
      <c r="EN1649" s="46" t="str">
        <f t="shared" si="176"/>
        <v>344N273A</v>
      </c>
      <c r="EO1649" s="47">
        <f t="shared" si="177"/>
        <v>45268</v>
      </c>
      <c r="EP1649" s="47" t="str">
        <f t="shared" si="178"/>
        <v/>
      </c>
      <c r="EQ1649" s="48" t="str">
        <f t="shared" ca="1" si="179"/>
        <v>Y</v>
      </c>
      <c r="ER1649" s="49" t="str">
        <f t="shared" si="180"/>
        <v/>
      </c>
      <c r="ES1649" s="50"/>
      <c r="ET1649" s="51" t="str">
        <f t="shared" si="181"/>
        <v/>
      </c>
      <c r="EU1649" s="52" t="str">
        <f t="shared" si="182"/>
        <v/>
      </c>
      <c r="EV1649" s="46"/>
      <c r="EW1649" s="23" t="s">
        <v>3714</v>
      </c>
    </row>
    <row r="1650" spans="1:153" ht="14.25" customHeight="1">
      <c r="A1650" s="8">
        <v>1643</v>
      </c>
      <c r="B1650" s="9" t="s">
        <v>3316</v>
      </c>
      <c r="C1650" s="10" t="s">
        <v>142</v>
      </c>
      <c r="D1650" s="10" t="s">
        <v>143</v>
      </c>
      <c r="E1650" s="10" t="s">
        <v>206</v>
      </c>
      <c r="F1650" s="9" t="s">
        <v>641</v>
      </c>
      <c r="G1650" s="10" t="s">
        <v>572</v>
      </c>
      <c r="H1650" s="9" t="s">
        <v>573</v>
      </c>
      <c r="I1650" s="9" t="s">
        <v>147</v>
      </c>
      <c r="J1650" s="9" t="s">
        <v>148</v>
      </c>
      <c r="K1650" s="9" t="s">
        <v>147</v>
      </c>
      <c r="L1650" s="9" t="s">
        <v>148</v>
      </c>
      <c r="M1650" s="9" t="s">
        <v>149</v>
      </c>
      <c r="N1650" s="9" t="s">
        <v>150</v>
      </c>
      <c r="O1650" s="9" t="s">
        <v>151</v>
      </c>
      <c r="P1650" s="9" t="s">
        <v>142</v>
      </c>
      <c r="Q1650" s="9" t="s">
        <v>152</v>
      </c>
      <c r="R1650" s="9" t="s">
        <v>1819</v>
      </c>
      <c r="S1650" s="9" t="s">
        <v>1820</v>
      </c>
      <c r="T1650" s="9" t="s">
        <v>1821</v>
      </c>
      <c r="U1650" s="9" t="s">
        <v>155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3633</v>
      </c>
      <c r="AA1650" s="9" t="s">
        <v>3634</v>
      </c>
      <c r="AB1650" s="12" t="s">
        <v>3635</v>
      </c>
      <c r="AC1650" s="10" t="s">
        <v>3636</v>
      </c>
      <c r="AD1650" s="9" t="s">
        <v>3637</v>
      </c>
      <c r="AE1650" s="13" t="s">
        <v>3638</v>
      </c>
      <c r="AF1650" s="14" t="s">
        <v>580</v>
      </c>
      <c r="AG1650" s="10" t="s">
        <v>3691</v>
      </c>
      <c r="AH1650" s="11" t="s">
        <v>156</v>
      </c>
      <c r="AI1650" s="11" t="s">
        <v>156</v>
      </c>
      <c r="AJ1650" s="10" t="s">
        <v>156</v>
      </c>
      <c r="AK1650" s="11" t="s">
        <v>156</v>
      </c>
      <c r="AL1650" s="11" t="s">
        <v>156</v>
      </c>
      <c r="AM1650" s="10" t="s">
        <v>156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2.8</v>
      </c>
      <c r="AU1650" s="10" t="s">
        <v>142</v>
      </c>
      <c r="AV1650" s="16">
        <v>12000</v>
      </c>
      <c r="AW1650" s="16">
        <v>13000</v>
      </c>
      <c r="AX1650" s="16">
        <v>0</v>
      </c>
      <c r="AY1650" s="16">
        <v>0</v>
      </c>
      <c r="AZ1650" s="16">
        <v>0</v>
      </c>
      <c r="BA1650" s="17">
        <v>45257</v>
      </c>
      <c r="BB1650" s="30" t="s">
        <v>175</v>
      </c>
      <c r="BC1650" s="18">
        <v>45119</v>
      </c>
      <c r="BD1650" s="17">
        <v>45504</v>
      </c>
      <c r="BE1650" s="17">
        <v>45565</v>
      </c>
      <c r="BF1650" s="17">
        <v>45275</v>
      </c>
      <c r="BG1650" s="10">
        <v>86234287</v>
      </c>
      <c r="BH1650" s="9" t="s">
        <v>321</v>
      </c>
      <c r="BI1650" s="19">
        <v>45261</v>
      </c>
      <c r="BJ1650" s="20">
        <v>45264</v>
      </c>
      <c r="BK1650" s="16">
        <v>100</v>
      </c>
      <c r="BL1650" s="16">
        <v>280</v>
      </c>
      <c r="BM1650" s="9" t="s">
        <v>177</v>
      </c>
      <c r="BN1650" s="9" t="s">
        <v>383</v>
      </c>
      <c r="BO1650" s="9" t="s">
        <v>156</v>
      </c>
      <c r="BP1650" s="17">
        <v>45278</v>
      </c>
      <c r="BQ1650" s="17" t="s">
        <v>156</v>
      </c>
      <c r="BR1650" s="17">
        <v>45278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45117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 t="s">
        <v>156</v>
      </c>
      <c r="CD1650" s="10" t="s">
        <v>156</v>
      </c>
      <c r="CE1650" s="17" t="s">
        <v>156</v>
      </c>
      <c r="CF1650" s="17" t="s">
        <v>156</v>
      </c>
      <c r="CG1650" s="17">
        <v>45117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45117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 t="s">
        <v>156</v>
      </c>
      <c r="CX1650" s="10" t="s">
        <v>193</v>
      </c>
      <c r="CY1650" s="17" t="s">
        <v>156</v>
      </c>
      <c r="CZ1650" s="17" t="s">
        <v>156</v>
      </c>
      <c r="DA1650" s="17">
        <v>45117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 t="s">
        <v>156</v>
      </c>
      <c r="DH1650" s="10" t="s">
        <v>156</v>
      </c>
      <c r="DI1650" s="17" t="s">
        <v>156</v>
      </c>
      <c r="DJ1650" s="17" t="s">
        <v>156</v>
      </c>
      <c r="DK1650" s="17">
        <v>45117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32</v>
      </c>
      <c r="DQ1650" s="16">
        <v>16</v>
      </c>
      <c r="DR1650" s="11">
        <v>16</v>
      </c>
      <c r="DS1650" s="16">
        <v>36</v>
      </c>
      <c r="DT1650" s="16">
        <v>0</v>
      </c>
      <c r="DU1650" s="11" t="s">
        <v>181</v>
      </c>
      <c r="DV1650" s="11" t="s">
        <v>182</v>
      </c>
      <c r="DW1650" s="27" t="s">
        <v>156</v>
      </c>
      <c r="DX1650" s="27" t="s">
        <v>156</v>
      </c>
      <c r="DY1650" s="20" t="s">
        <v>3690</v>
      </c>
      <c r="DZ1650" s="16">
        <v>7</v>
      </c>
      <c r="EA1650" s="16">
        <v>0</v>
      </c>
      <c r="EB1650" s="27" t="s">
        <v>185</v>
      </c>
      <c r="EC1650" s="27" t="s">
        <v>156</v>
      </c>
      <c r="ED1650" s="27" t="s">
        <v>182</v>
      </c>
      <c r="EE1650" s="29">
        <v>45118.289861111109</v>
      </c>
      <c r="EF1650" s="28" t="s">
        <v>186</v>
      </c>
      <c r="EG1650" s="28" t="s">
        <v>156</v>
      </c>
      <c r="EH1650" s="28" t="s">
        <v>187</v>
      </c>
      <c r="EI1650" s="29">
        <v>45118.567106481481</v>
      </c>
      <c r="EJ1650" s="28" t="s">
        <v>186</v>
      </c>
      <c r="EK1650" s="28" t="s">
        <v>156</v>
      </c>
      <c r="EL1650" s="28" t="s">
        <v>3381</v>
      </c>
      <c r="EM1650" s="45" t="s">
        <v>3713</v>
      </c>
      <c r="EN1650" s="46" t="str">
        <f t="shared" si="176"/>
        <v>344N273A</v>
      </c>
      <c r="EO1650" s="47">
        <f t="shared" si="177"/>
        <v>45271</v>
      </c>
      <c r="EP1650" s="47" t="str">
        <f t="shared" si="178"/>
        <v/>
      </c>
      <c r="EQ1650" s="48" t="str">
        <f t="shared" ca="1" si="179"/>
        <v>Y</v>
      </c>
      <c r="ER1650" s="49" t="str">
        <f t="shared" si="180"/>
        <v/>
      </c>
      <c r="ES1650" s="50"/>
      <c r="ET1650" s="51" t="str">
        <f t="shared" si="181"/>
        <v/>
      </c>
      <c r="EU1650" s="52" t="str">
        <f t="shared" si="182"/>
        <v/>
      </c>
      <c r="EV1650" s="46"/>
      <c r="EW1650" s="23" t="s">
        <v>3714</v>
      </c>
    </row>
    <row r="1651" spans="1:153" ht="14.25" customHeight="1">
      <c r="A1651" s="8">
        <v>1644</v>
      </c>
      <c r="B1651" s="9" t="s">
        <v>3316</v>
      </c>
      <c r="C1651" s="10" t="s">
        <v>142</v>
      </c>
      <c r="D1651" s="10" t="s">
        <v>143</v>
      </c>
      <c r="E1651" s="10" t="s">
        <v>206</v>
      </c>
      <c r="F1651" s="9" t="s">
        <v>641</v>
      </c>
      <c r="G1651" s="10" t="s">
        <v>572</v>
      </c>
      <c r="H1651" s="9" t="s">
        <v>573</v>
      </c>
      <c r="I1651" s="9" t="s">
        <v>147</v>
      </c>
      <c r="J1651" s="9" t="s">
        <v>148</v>
      </c>
      <c r="K1651" s="9" t="s">
        <v>147</v>
      </c>
      <c r="L1651" s="9" t="s">
        <v>148</v>
      </c>
      <c r="M1651" s="9" t="s">
        <v>149</v>
      </c>
      <c r="N1651" s="9" t="s">
        <v>150</v>
      </c>
      <c r="O1651" s="9" t="s">
        <v>151</v>
      </c>
      <c r="P1651" s="9" t="s">
        <v>142</v>
      </c>
      <c r="Q1651" s="9" t="s">
        <v>152</v>
      </c>
      <c r="R1651" s="9" t="s">
        <v>1819</v>
      </c>
      <c r="S1651" s="9" t="s">
        <v>1820</v>
      </c>
      <c r="T1651" s="9" t="s">
        <v>1821</v>
      </c>
      <c r="U1651" s="9" t="s">
        <v>155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3633</v>
      </c>
      <c r="AA1651" s="9" t="s">
        <v>3634</v>
      </c>
      <c r="AB1651" s="12" t="s">
        <v>3635</v>
      </c>
      <c r="AC1651" s="10" t="s">
        <v>3636</v>
      </c>
      <c r="AD1651" s="9" t="s">
        <v>3637</v>
      </c>
      <c r="AE1651" s="13" t="s">
        <v>3638</v>
      </c>
      <c r="AF1651" s="14" t="s">
        <v>580</v>
      </c>
      <c r="AG1651" s="10" t="s">
        <v>3691</v>
      </c>
      <c r="AH1651" s="11" t="s">
        <v>156</v>
      </c>
      <c r="AI1651" s="11" t="s">
        <v>156</v>
      </c>
      <c r="AJ1651" s="10" t="s">
        <v>156</v>
      </c>
      <c r="AK1651" s="11" t="s">
        <v>156</v>
      </c>
      <c r="AL1651" s="11" t="s">
        <v>156</v>
      </c>
      <c r="AM1651" s="10" t="s">
        <v>156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2.8</v>
      </c>
      <c r="AU1651" s="10" t="s">
        <v>142</v>
      </c>
      <c r="AV1651" s="16">
        <v>12000</v>
      </c>
      <c r="AW1651" s="16">
        <v>13000</v>
      </c>
      <c r="AX1651" s="16">
        <v>0</v>
      </c>
      <c r="AY1651" s="16">
        <v>0</v>
      </c>
      <c r="AZ1651" s="16">
        <v>0</v>
      </c>
      <c r="BA1651" s="17">
        <v>45257</v>
      </c>
      <c r="BB1651" s="30" t="s">
        <v>175</v>
      </c>
      <c r="BC1651" s="18">
        <v>45119</v>
      </c>
      <c r="BD1651" s="17">
        <v>45504</v>
      </c>
      <c r="BE1651" s="17">
        <v>45565</v>
      </c>
      <c r="BF1651" s="17">
        <v>45275</v>
      </c>
      <c r="BG1651" s="10">
        <v>86234286</v>
      </c>
      <c r="BH1651" s="9" t="s">
        <v>258</v>
      </c>
      <c r="BI1651" s="19">
        <v>45292</v>
      </c>
      <c r="BJ1651" s="20">
        <v>45292</v>
      </c>
      <c r="BK1651" s="16">
        <v>100</v>
      </c>
      <c r="BL1651" s="16">
        <v>280</v>
      </c>
      <c r="BM1651" s="9" t="s">
        <v>177</v>
      </c>
      <c r="BN1651" s="9" t="s">
        <v>470</v>
      </c>
      <c r="BO1651" s="9" t="s">
        <v>156</v>
      </c>
      <c r="BP1651" s="17">
        <v>45306</v>
      </c>
      <c r="BQ1651" s="17" t="s">
        <v>156</v>
      </c>
      <c r="BR1651" s="17">
        <v>45306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45117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 t="s">
        <v>156</v>
      </c>
      <c r="CD1651" s="10" t="s">
        <v>156</v>
      </c>
      <c r="CE1651" s="17" t="s">
        <v>156</v>
      </c>
      <c r="CF1651" s="17" t="s">
        <v>156</v>
      </c>
      <c r="CG1651" s="17">
        <v>45117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45117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 t="s">
        <v>156</v>
      </c>
      <c r="CX1651" s="10" t="s">
        <v>193</v>
      </c>
      <c r="CY1651" s="17" t="s">
        <v>156</v>
      </c>
      <c r="CZ1651" s="17" t="s">
        <v>156</v>
      </c>
      <c r="DA1651" s="17">
        <v>45117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 t="s">
        <v>156</v>
      </c>
      <c r="DH1651" s="10" t="s">
        <v>156</v>
      </c>
      <c r="DI1651" s="17" t="s">
        <v>156</v>
      </c>
      <c r="DJ1651" s="17" t="s">
        <v>156</v>
      </c>
      <c r="DK1651" s="17">
        <v>45117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32</v>
      </c>
      <c r="DQ1651" s="16">
        <v>16</v>
      </c>
      <c r="DR1651" s="11">
        <v>16</v>
      </c>
      <c r="DS1651" s="16">
        <v>36</v>
      </c>
      <c r="DT1651" s="16">
        <v>0</v>
      </c>
      <c r="DU1651" s="11" t="s">
        <v>181</v>
      </c>
      <c r="DV1651" s="11" t="s">
        <v>182</v>
      </c>
      <c r="DW1651" s="27" t="s">
        <v>156</v>
      </c>
      <c r="DX1651" s="27" t="s">
        <v>156</v>
      </c>
      <c r="DY1651" s="20" t="s">
        <v>3564</v>
      </c>
      <c r="DZ1651" s="16">
        <v>7</v>
      </c>
      <c r="EA1651" s="16">
        <v>0</v>
      </c>
      <c r="EB1651" s="27" t="s">
        <v>185</v>
      </c>
      <c r="EC1651" s="27" t="s">
        <v>156</v>
      </c>
      <c r="ED1651" s="27" t="s">
        <v>182</v>
      </c>
      <c r="EE1651" s="29">
        <v>45118.289861111109</v>
      </c>
      <c r="EF1651" s="28" t="s">
        <v>186</v>
      </c>
      <c r="EG1651" s="28" t="s">
        <v>156</v>
      </c>
      <c r="EH1651" s="28" t="s">
        <v>187</v>
      </c>
      <c r="EI1651" s="29">
        <v>45118.567106481481</v>
      </c>
      <c r="EJ1651" s="28" t="s">
        <v>186</v>
      </c>
      <c r="EK1651" s="28" t="s">
        <v>156</v>
      </c>
      <c r="EL1651" s="28" t="s">
        <v>3381</v>
      </c>
      <c r="EM1651" s="45" t="s">
        <v>3713</v>
      </c>
      <c r="EN1651" s="46" t="str">
        <f t="shared" si="176"/>
        <v>344N273A</v>
      </c>
      <c r="EO1651" s="47">
        <f t="shared" si="177"/>
        <v>45299</v>
      </c>
      <c r="EP1651" s="47" t="str">
        <f t="shared" si="178"/>
        <v/>
      </c>
      <c r="EQ1651" s="48" t="str">
        <f t="shared" ca="1" si="179"/>
        <v>Y</v>
      </c>
      <c r="ER1651" s="49" t="str">
        <f t="shared" si="180"/>
        <v/>
      </c>
      <c r="ES1651" s="50"/>
      <c r="ET1651" s="51" t="str">
        <f t="shared" si="181"/>
        <v/>
      </c>
      <c r="EU1651" s="52" t="str">
        <f t="shared" si="182"/>
        <v/>
      </c>
      <c r="EV1651" s="46"/>
      <c r="EW1651" s="23" t="s">
        <v>3721</v>
      </c>
    </row>
    <row r="1652" spans="1:153" ht="14.25" customHeight="1">
      <c r="A1652" s="8">
        <v>1645</v>
      </c>
      <c r="B1652" s="9" t="s">
        <v>3316</v>
      </c>
      <c r="C1652" s="10" t="s">
        <v>142</v>
      </c>
      <c r="D1652" s="10" t="s">
        <v>143</v>
      </c>
      <c r="E1652" s="10" t="s">
        <v>206</v>
      </c>
      <c r="F1652" s="9" t="s">
        <v>641</v>
      </c>
      <c r="G1652" s="10" t="s">
        <v>572</v>
      </c>
      <c r="H1652" s="9" t="s">
        <v>573</v>
      </c>
      <c r="I1652" s="9" t="s">
        <v>147</v>
      </c>
      <c r="J1652" s="9" t="s">
        <v>148</v>
      </c>
      <c r="K1652" s="9" t="s">
        <v>147</v>
      </c>
      <c r="L1652" s="9" t="s">
        <v>148</v>
      </c>
      <c r="M1652" s="9" t="s">
        <v>149</v>
      </c>
      <c r="N1652" s="9" t="s">
        <v>150</v>
      </c>
      <c r="O1652" s="9" t="s">
        <v>151</v>
      </c>
      <c r="P1652" s="9" t="s">
        <v>142</v>
      </c>
      <c r="Q1652" s="9" t="s">
        <v>152</v>
      </c>
      <c r="R1652" s="9" t="s">
        <v>1819</v>
      </c>
      <c r="S1652" s="9" t="s">
        <v>1820</v>
      </c>
      <c r="T1652" s="9" t="s">
        <v>1821</v>
      </c>
      <c r="U1652" s="9" t="s">
        <v>155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3633</v>
      </c>
      <c r="AA1652" s="9" t="s">
        <v>3634</v>
      </c>
      <c r="AB1652" s="12" t="s">
        <v>3635</v>
      </c>
      <c r="AC1652" s="10" t="s">
        <v>3636</v>
      </c>
      <c r="AD1652" s="9" t="s">
        <v>3637</v>
      </c>
      <c r="AE1652" s="13" t="s">
        <v>3638</v>
      </c>
      <c r="AF1652" s="14" t="s">
        <v>580</v>
      </c>
      <c r="AG1652" s="10" t="s">
        <v>3691</v>
      </c>
      <c r="AH1652" s="11" t="s">
        <v>156</v>
      </c>
      <c r="AI1652" s="11" t="s">
        <v>156</v>
      </c>
      <c r="AJ1652" s="10" t="s">
        <v>156</v>
      </c>
      <c r="AK1652" s="11" t="s">
        <v>156</v>
      </c>
      <c r="AL1652" s="11" t="s">
        <v>156</v>
      </c>
      <c r="AM1652" s="10" t="s">
        <v>156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2.8</v>
      </c>
      <c r="AU1652" s="10" t="s">
        <v>142</v>
      </c>
      <c r="AV1652" s="16">
        <v>12000</v>
      </c>
      <c r="AW1652" s="16">
        <v>13000</v>
      </c>
      <c r="AX1652" s="16">
        <v>0</v>
      </c>
      <c r="AY1652" s="16">
        <v>0</v>
      </c>
      <c r="AZ1652" s="16">
        <v>0</v>
      </c>
      <c r="BA1652" s="17">
        <v>45257</v>
      </c>
      <c r="BB1652" s="30" t="s">
        <v>175</v>
      </c>
      <c r="BC1652" s="18">
        <v>45119</v>
      </c>
      <c r="BD1652" s="17">
        <v>45504</v>
      </c>
      <c r="BE1652" s="17">
        <v>45565</v>
      </c>
      <c r="BF1652" s="17">
        <v>45275</v>
      </c>
      <c r="BG1652" s="10">
        <v>86183458</v>
      </c>
      <c r="BH1652" s="9" t="s">
        <v>303</v>
      </c>
      <c r="BI1652" s="19">
        <v>45292</v>
      </c>
      <c r="BJ1652" s="20">
        <v>45320</v>
      </c>
      <c r="BK1652" s="16">
        <v>1500</v>
      </c>
      <c r="BL1652" s="16">
        <v>4200</v>
      </c>
      <c r="BM1652" s="9" t="s">
        <v>177</v>
      </c>
      <c r="BN1652" s="9" t="s">
        <v>470</v>
      </c>
      <c r="BO1652" s="9" t="s">
        <v>156</v>
      </c>
      <c r="BP1652" s="17">
        <v>45333</v>
      </c>
      <c r="BQ1652" s="17" t="s">
        <v>156</v>
      </c>
      <c r="BR1652" s="17">
        <v>45333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45111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 t="s">
        <v>156</v>
      </c>
      <c r="CD1652" s="10" t="s">
        <v>156</v>
      </c>
      <c r="CE1652" s="17" t="s">
        <v>156</v>
      </c>
      <c r="CF1652" s="17" t="s">
        <v>156</v>
      </c>
      <c r="CG1652" s="17">
        <v>45111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45111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 t="s">
        <v>156</v>
      </c>
      <c r="CX1652" s="10" t="s">
        <v>193</v>
      </c>
      <c r="CY1652" s="17" t="s">
        <v>156</v>
      </c>
      <c r="CZ1652" s="17" t="s">
        <v>156</v>
      </c>
      <c r="DA1652" s="17">
        <v>45111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 t="s">
        <v>156</v>
      </c>
      <c r="DH1652" s="10" t="s">
        <v>156</v>
      </c>
      <c r="DI1652" s="17" t="s">
        <v>156</v>
      </c>
      <c r="DJ1652" s="17" t="s">
        <v>156</v>
      </c>
      <c r="DK1652" s="17">
        <v>45111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32</v>
      </c>
      <c r="DQ1652" s="16">
        <v>16</v>
      </c>
      <c r="DR1652" s="11">
        <v>16</v>
      </c>
      <c r="DS1652" s="16">
        <v>36</v>
      </c>
      <c r="DT1652" s="16">
        <v>0</v>
      </c>
      <c r="DU1652" s="11" t="s">
        <v>181</v>
      </c>
      <c r="DV1652" s="11" t="s">
        <v>182</v>
      </c>
      <c r="DW1652" s="27" t="s">
        <v>156</v>
      </c>
      <c r="DX1652" s="27" t="s">
        <v>156</v>
      </c>
      <c r="DY1652" s="20" t="s">
        <v>3363</v>
      </c>
      <c r="DZ1652" s="16">
        <v>7</v>
      </c>
      <c r="EA1652" s="16">
        <v>0</v>
      </c>
      <c r="EB1652" s="27" t="s">
        <v>185</v>
      </c>
      <c r="EC1652" s="27" t="s">
        <v>156</v>
      </c>
      <c r="ED1652" s="27" t="s">
        <v>182</v>
      </c>
      <c r="EE1652" s="29">
        <v>45112.012523148151</v>
      </c>
      <c r="EF1652" s="28" t="s">
        <v>186</v>
      </c>
      <c r="EG1652" s="28" t="s">
        <v>156</v>
      </c>
      <c r="EH1652" s="28" t="s">
        <v>187</v>
      </c>
      <c r="EI1652" s="29">
        <v>45116.847731481481</v>
      </c>
      <c r="EJ1652" s="28" t="s">
        <v>188</v>
      </c>
      <c r="EK1652" s="28" t="s">
        <v>189</v>
      </c>
      <c r="EL1652" s="28" t="s">
        <v>190</v>
      </c>
      <c r="EM1652" s="45" t="s">
        <v>3713</v>
      </c>
      <c r="EN1652" s="46" t="str">
        <f t="shared" si="176"/>
        <v>344N273A</v>
      </c>
      <c r="EO1652" s="47">
        <f t="shared" si="177"/>
        <v>45326</v>
      </c>
      <c r="EP1652" s="47" t="str">
        <f t="shared" si="178"/>
        <v/>
      </c>
      <c r="EQ1652" s="48" t="str">
        <f t="shared" ca="1" si="179"/>
        <v>Y</v>
      </c>
      <c r="ER1652" s="49" t="str">
        <f t="shared" si="180"/>
        <v/>
      </c>
      <c r="ES1652" s="50"/>
      <c r="ET1652" s="51" t="str">
        <f t="shared" si="181"/>
        <v/>
      </c>
      <c r="EU1652" s="52" t="str">
        <f t="shared" si="182"/>
        <v/>
      </c>
      <c r="EV1652" s="46"/>
      <c r="EW1652" s="23" t="s">
        <v>3721</v>
      </c>
    </row>
    <row r="1653" spans="1:153" ht="14.25" customHeight="1">
      <c r="A1653" s="8">
        <v>1646</v>
      </c>
      <c r="B1653" s="9" t="s">
        <v>3316</v>
      </c>
      <c r="C1653" s="10" t="s">
        <v>142</v>
      </c>
      <c r="D1653" s="10" t="s">
        <v>143</v>
      </c>
      <c r="E1653" s="10" t="s">
        <v>206</v>
      </c>
      <c r="F1653" s="9" t="s">
        <v>641</v>
      </c>
      <c r="G1653" s="10" t="s">
        <v>572</v>
      </c>
      <c r="H1653" s="9" t="s">
        <v>573</v>
      </c>
      <c r="I1653" s="9" t="s">
        <v>147</v>
      </c>
      <c r="J1653" s="9" t="s">
        <v>148</v>
      </c>
      <c r="K1653" s="9" t="s">
        <v>147</v>
      </c>
      <c r="L1653" s="9" t="s">
        <v>148</v>
      </c>
      <c r="M1653" s="9" t="s">
        <v>149</v>
      </c>
      <c r="N1653" s="9" t="s">
        <v>150</v>
      </c>
      <c r="O1653" s="9" t="s">
        <v>151</v>
      </c>
      <c r="P1653" s="9" t="s">
        <v>142</v>
      </c>
      <c r="Q1653" s="9" t="s">
        <v>152</v>
      </c>
      <c r="R1653" s="9" t="s">
        <v>1819</v>
      </c>
      <c r="S1653" s="9" t="s">
        <v>1820</v>
      </c>
      <c r="T1653" s="9" t="s">
        <v>1821</v>
      </c>
      <c r="U1653" s="9" t="s">
        <v>155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3633</v>
      </c>
      <c r="AA1653" s="9" t="s">
        <v>3634</v>
      </c>
      <c r="AB1653" s="12" t="s">
        <v>3635</v>
      </c>
      <c r="AC1653" s="10" t="s">
        <v>3636</v>
      </c>
      <c r="AD1653" s="9" t="s">
        <v>3637</v>
      </c>
      <c r="AE1653" s="13" t="s">
        <v>3638</v>
      </c>
      <c r="AF1653" s="14" t="s">
        <v>580</v>
      </c>
      <c r="AG1653" s="10" t="s">
        <v>3691</v>
      </c>
      <c r="AH1653" s="11" t="s">
        <v>156</v>
      </c>
      <c r="AI1653" s="11" t="s">
        <v>156</v>
      </c>
      <c r="AJ1653" s="10" t="s">
        <v>156</v>
      </c>
      <c r="AK1653" s="11" t="s">
        <v>156</v>
      </c>
      <c r="AL1653" s="11" t="s">
        <v>156</v>
      </c>
      <c r="AM1653" s="10" t="s">
        <v>156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2.8</v>
      </c>
      <c r="AU1653" s="10" t="s">
        <v>142</v>
      </c>
      <c r="AV1653" s="16">
        <v>12000</v>
      </c>
      <c r="AW1653" s="16">
        <v>13000</v>
      </c>
      <c r="AX1653" s="16">
        <v>0</v>
      </c>
      <c r="AY1653" s="16">
        <v>0</v>
      </c>
      <c r="AZ1653" s="16">
        <v>0</v>
      </c>
      <c r="BA1653" s="17">
        <v>45257</v>
      </c>
      <c r="BB1653" s="30" t="s">
        <v>175</v>
      </c>
      <c r="BC1653" s="18">
        <v>45119</v>
      </c>
      <c r="BD1653" s="17">
        <v>45504</v>
      </c>
      <c r="BE1653" s="17">
        <v>45565</v>
      </c>
      <c r="BF1653" s="17">
        <v>45275</v>
      </c>
      <c r="BG1653" s="10">
        <v>86183456</v>
      </c>
      <c r="BH1653" s="9" t="s">
        <v>247</v>
      </c>
      <c r="BI1653" s="19">
        <v>45323</v>
      </c>
      <c r="BJ1653" s="20">
        <v>45348</v>
      </c>
      <c r="BK1653" s="16">
        <v>1500</v>
      </c>
      <c r="BL1653" s="16">
        <v>4200</v>
      </c>
      <c r="BM1653" s="9" t="s">
        <v>177</v>
      </c>
      <c r="BN1653" s="9" t="s">
        <v>470</v>
      </c>
      <c r="BO1653" s="9" t="s">
        <v>156</v>
      </c>
      <c r="BP1653" s="17">
        <v>45361</v>
      </c>
      <c r="BQ1653" s="17" t="s">
        <v>156</v>
      </c>
      <c r="BR1653" s="17">
        <v>45361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45111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 t="s">
        <v>156</v>
      </c>
      <c r="CD1653" s="10" t="s">
        <v>156</v>
      </c>
      <c r="CE1653" s="17" t="s">
        <v>156</v>
      </c>
      <c r="CF1653" s="17" t="s">
        <v>156</v>
      </c>
      <c r="CG1653" s="17">
        <v>45111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45111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 t="s">
        <v>156</v>
      </c>
      <c r="CX1653" s="10" t="s">
        <v>193</v>
      </c>
      <c r="CY1653" s="17" t="s">
        <v>156</v>
      </c>
      <c r="CZ1653" s="17" t="s">
        <v>156</v>
      </c>
      <c r="DA1653" s="17">
        <v>45111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 t="s">
        <v>156</v>
      </c>
      <c r="DH1653" s="10" t="s">
        <v>156</v>
      </c>
      <c r="DI1653" s="17" t="s">
        <v>156</v>
      </c>
      <c r="DJ1653" s="17" t="s">
        <v>156</v>
      </c>
      <c r="DK1653" s="17">
        <v>45111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32</v>
      </c>
      <c r="DQ1653" s="16">
        <v>16</v>
      </c>
      <c r="DR1653" s="11">
        <v>16</v>
      </c>
      <c r="DS1653" s="16">
        <v>36</v>
      </c>
      <c r="DT1653" s="16">
        <v>0</v>
      </c>
      <c r="DU1653" s="11" t="s">
        <v>181</v>
      </c>
      <c r="DV1653" s="11" t="s">
        <v>182</v>
      </c>
      <c r="DW1653" s="27" t="s">
        <v>156</v>
      </c>
      <c r="DX1653" s="27" t="s">
        <v>156</v>
      </c>
      <c r="DY1653" s="20" t="s">
        <v>3328</v>
      </c>
      <c r="DZ1653" s="16">
        <v>7</v>
      </c>
      <c r="EA1653" s="16">
        <v>0</v>
      </c>
      <c r="EB1653" s="27" t="s">
        <v>185</v>
      </c>
      <c r="EC1653" s="27" t="s">
        <v>156</v>
      </c>
      <c r="ED1653" s="27" t="s">
        <v>182</v>
      </c>
      <c r="EE1653" s="29">
        <v>45112.012523148151</v>
      </c>
      <c r="EF1653" s="28" t="s">
        <v>186</v>
      </c>
      <c r="EG1653" s="28" t="s">
        <v>156</v>
      </c>
      <c r="EH1653" s="28" t="s">
        <v>187</v>
      </c>
      <c r="EI1653" s="29">
        <v>45116.847731481481</v>
      </c>
      <c r="EJ1653" s="28" t="s">
        <v>188</v>
      </c>
      <c r="EK1653" s="28" t="s">
        <v>189</v>
      </c>
      <c r="EL1653" s="28" t="s">
        <v>190</v>
      </c>
      <c r="EM1653" s="45" t="s">
        <v>3713</v>
      </c>
      <c r="EN1653" s="46" t="str">
        <f t="shared" si="176"/>
        <v>344N273A</v>
      </c>
      <c r="EO1653" s="47">
        <f t="shared" si="177"/>
        <v>45354</v>
      </c>
      <c r="EP1653" s="47" t="str">
        <f t="shared" si="178"/>
        <v/>
      </c>
      <c r="EQ1653" s="48" t="str">
        <f t="shared" ca="1" si="179"/>
        <v>Y</v>
      </c>
      <c r="ER1653" s="49" t="str">
        <f t="shared" si="180"/>
        <v/>
      </c>
      <c r="ES1653" s="50"/>
      <c r="ET1653" s="51" t="str">
        <f t="shared" si="181"/>
        <v/>
      </c>
      <c r="EU1653" s="52" t="str">
        <f t="shared" si="182"/>
        <v/>
      </c>
      <c r="EV1653" s="46"/>
      <c r="EW1653" s="23" t="s">
        <v>3721</v>
      </c>
    </row>
    <row r="1654" spans="1:153" ht="14.25" customHeight="1">
      <c r="A1654" s="8">
        <v>1647</v>
      </c>
      <c r="B1654" s="9" t="s">
        <v>3316</v>
      </c>
      <c r="C1654" s="10" t="s">
        <v>142</v>
      </c>
      <c r="D1654" s="10" t="s">
        <v>143</v>
      </c>
      <c r="E1654" s="10" t="s">
        <v>206</v>
      </c>
      <c r="F1654" s="9" t="s">
        <v>641</v>
      </c>
      <c r="G1654" s="10" t="s">
        <v>572</v>
      </c>
      <c r="H1654" s="9" t="s">
        <v>573</v>
      </c>
      <c r="I1654" s="9" t="s">
        <v>147</v>
      </c>
      <c r="J1654" s="9" t="s">
        <v>148</v>
      </c>
      <c r="K1654" s="9" t="s">
        <v>147</v>
      </c>
      <c r="L1654" s="9" t="s">
        <v>148</v>
      </c>
      <c r="M1654" s="9" t="s">
        <v>149</v>
      </c>
      <c r="N1654" s="9" t="s">
        <v>150</v>
      </c>
      <c r="O1654" s="9" t="s">
        <v>151</v>
      </c>
      <c r="P1654" s="9" t="s">
        <v>142</v>
      </c>
      <c r="Q1654" s="9" t="s">
        <v>152</v>
      </c>
      <c r="R1654" s="9" t="s">
        <v>1819</v>
      </c>
      <c r="S1654" s="9" t="s">
        <v>1820</v>
      </c>
      <c r="T1654" s="9" t="s">
        <v>1821</v>
      </c>
      <c r="U1654" s="9" t="s">
        <v>155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3633</v>
      </c>
      <c r="AA1654" s="9" t="s">
        <v>3634</v>
      </c>
      <c r="AB1654" s="12" t="s">
        <v>3635</v>
      </c>
      <c r="AC1654" s="10" t="s">
        <v>3636</v>
      </c>
      <c r="AD1654" s="9" t="s">
        <v>3637</v>
      </c>
      <c r="AE1654" s="13" t="s">
        <v>3638</v>
      </c>
      <c r="AF1654" s="14" t="s">
        <v>580</v>
      </c>
      <c r="AG1654" s="10" t="s">
        <v>3691</v>
      </c>
      <c r="AH1654" s="11" t="s">
        <v>156</v>
      </c>
      <c r="AI1654" s="11" t="s">
        <v>156</v>
      </c>
      <c r="AJ1654" s="10" t="s">
        <v>156</v>
      </c>
      <c r="AK1654" s="11" t="s">
        <v>156</v>
      </c>
      <c r="AL1654" s="11" t="s">
        <v>156</v>
      </c>
      <c r="AM1654" s="10" t="s">
        <v>156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2.8</v>
      </c>
      <c r="AU1654" s="10" t="s">
        <v>142</v>
      </c>
      <c r="AV1654" s="16">
        <v>12000</v>
      </c>
      <c r="AW1654" s="16">
        <v>13000</v>
      </c>
      <c r="AX1654" s="16">
        <v>0</v>
      </c>
      <c r="AY1654" s="16">
        <v>0</v>
      </c>
      <c r="AZ1654" s="16">
        <v>0</v>
      </c>
      <c r="BA1654" s="17">
        <v>45257</v>
      </c>
      <c r="BB1654" s="30" t="s">
        <v>175</v>
      </c>
      <c r="BC1654" s="18">
        <v>45119</v>
      </c>
      <c r="BD1654" s="17">
        <v>45504</v>
      </c>
      <c r="BE1654" s="17">
        <v>45565</v>
      </c>
      <c r="BF1654" s="17">
        <v>45275</v>
      </c>
      <c r="BG1654" s="10">
        <v>86183454</v>
      </c>
      <c r="BH1654" s="9" t="s">
        <v>176</v>
      </c>
      <c r="BI1654" s="19">
        <v>45352</v>
      </c>
      <c r="BJ1654" s="20">
        <v>45376</v>
      </c>
      <c r="BK1654" s="16">
        <v>1500</v>
      </c>
      <c r="BL1654" s="16">
        <v>4200</v>
      </c>
      <c r="BM1654" s="9" t="s">
        <v>177</v>
      </c>
      <c r="BN1654" s="9" t="s">
        <v>470</v>
      </c>
      <c r="BO1654" s="9" t="s">
        <v>156</v>
      </c>
      <c r="BP1654" s="17">
        <v>45389</v>
      </c>
      <c r="BQ1654" s="17" t="s">
        <v>156</v>
      </c>
      <c r="BR1654" s="17">
        <v>45389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45111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 t="s">
        <v>156</v>
      </c>
      <c r="CD1654" s="10" t="s">
        <v>156</v>
      </c>
      <c r="CE1654" s="17" t="s">
        <v>156</v>
      </c>
      <c r="CF1654" s="17" t="s">
        <v>156</v>
      </c>
      <c r="CG1654" s="17">
        <v>45111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45111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 t="s">
        <v>156</v>
      </c>
      <c r="CX1654" s="10" t="s">
        <v>193</v>
      </c>
      <c r="CY1654" s="17" t="s">
        <v>156</v>
      </c>
      <c r="CZ1654" s="17" t="s">
        <v>156</v>
      </c>
      <c r="DA1654" s="17">
        <v>45111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 t="s">
        <v>156</v>
      </c>
      <c r="DH1654" s="10" t="s">
        <v>156</v>
      </c>
      <c r="DI1654" s="17" t="s">
        <v>156</v>
      </c>
      <c r="DJ1654" s="17" t="s">
        <v>156</v>
      </c>
      <c r="DK1654" s="17">
        <v>45111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32</v>
      </c>
      <c r="DQ1654" s="16">
        <v>16</v>
      </c>
      <c r="DR1654" s="11">
        <v>16</v>
      </c>
      <c r="DS1654" s="16">
        <v>36</v>
      </c>
      <c r="DT1654" s="16">
        <v>0</v>
      </c>
      <c r="DU1654" s="11" t="s">
        <v>181</v>
      </c>
      <c r="DV1654" s="11" t="s">
        <v>182</v>
      </c>
      <c r="DW1654" s="27" t="s">
        <v>156</v>
      </c>
      <c r="DX1654" s="27" t="s">
        <v>156</v>
      </c>
      <c r="DY1654" s="20" t="s">
        <v>3437</v>
      </c>
      <c r="DZ1654" s="16">
        <v>7</v>
      </c>
      <c r="EA1654" s="16">
        <v>0</v>
      </c>
      <c r="EB1654" s="27" t="s">
        <v>185</v>
      </c>
      <c r="EC1654" s="27" t="s">
        <v>156</v>
      </c>
      <c r="ED1654" s="27" t="s">
        <v>182</v>
      </c>
      <c r="EE1654" s="29">
        <v>45112.012523148151</v>
      </c>
      <c r="EF1654" s="28" t="s">
        <v>186</v>
      </c>
      <c r="EG1654" s="28" t="s">
        <v>156</v>
      </c>
      <c r="EH1654" s="28" t="s">
        <v>187</v>
      </c>
      <c r="EI1654" s="29">
        <v>45116.847731481481</v>
      </c>
      <c r="EJ1654" s="28" t="s">
        <v>188</v>
      </c>
      <c r="EK1654" s="28" t="s">
        <v>189</v>
      </c>
      <c r="EL1654" s="28" t="s">
        <v>190</v>
      </c>
      <c r="EM1654" s="45" t="s">
        <v>3713</v>
      </c>
      <c r="EN1654" s="46" t="str">
        <f t="shared" si="176"/>
        <v>344N273A</v>
      </c>
      <c r="EO1654" s="47">
        <f t="shared" si="177"/>
        <v>45382</v>
      </c>
      <c r="EP1654" s="47" t="str">
        <f t="shared" si="178"/>
        <v/>
      </c>
      <c r="EQ1654" s="48" t="str">
        <f t="shared" ca="1" si="179"/>
        <v>Y</v>
      </c>
      <c r="ER1654" s="49" t="str">
        <f t="shared" si="180"/>
        <v/>
      </c>
      <c r="ES1654" s="50"/>
      <c r="ET1654" s="51" t="str">
        <f t="shared" si="181"/>
        <v/>
      </c>
      <c r="EU1654" s="52" t="str">
        <f t="shared" si="182"/>
        <v/>
      </c>
      <c r="EV1654" s="46"/>
      <c r="EW1654" s="23" t="s">
        <v>3721</v>
      </c>
    </row>
    <row r="1655" spans="1:153" ht="14.25" customHeight="1">
      <c r="A1655" s="8">
        <v>1648</v>
      </c>
      <c r="B1655" s="9" t="s">
        <v>3316</v>
      </c>
      <c r="C1655" s="10" t="s">
        <v>142</v>
      </c>
      <c r="D1655" s="10" t="s">
        <v>143</v>
      </c>
      <c r="E1655" s="10" t="s">
        <v>206</v>
      </c>
      <c r="F1655" s="9" t="s">
        <v>641</v>
      </c>
      <c r="G1655" s="10" t="s">
        <v>572</v>
      </c>
      <c r="H1655" s="9" t="s">
        <v>573</v>
      </c>
      <c r="I1655" s="9" t="s">
        <v>147</v>
      </c>
      <c r="J1655" s="9" t="s">
        <v>148</v>
      </c>
      <c r="K1655" s="9" t="s">
        <v>147</v>
      </c>
      <c r="L1655" s="9" t="s">
        <v>148</v>
      </c>
      <c r="M1655" s="9" t="s">
        <v>149</v>
      </c>
      <c r="N1655" s="9" t="s">
        <v>150</v>
      </c>
      <c r="O1655" s="9" t="s">
        <v>151</v>
      </c>
      <c r="P1655" s="9" t="s">
        <v>142</v>
      </c>
      <c r="Q1655" s="9" t="s">
        <v>152</v>
      </c>
      <c r="R1655" s="9" t="s">
        <v>1819</v>
      </c>
      <c r="S1655" s="9" t="s">
        <v>1820</v>
      </c>
      <c r="T1655" s="9" t="s">
        <v>1821</v>
      </c>
      <c r="U1655" s="9" t="s">
        <v>155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3633</v>
      </c>
      <c r="AA1655" s="9" t="s">
        <v>3634</v>
      </c>
      <c r="AB1655" s="12" t="s">
        <v>3635</v>
      </c>
      <c r="AC1655" s="10" t="s">
        <v>3636</v>
      </c>
      <c r="AD1655" s="9" t="s">
        <v>3637</v>
      </c>
      <c r="AE1655" s="13" t="s">
        <v>3638</v>
      </c>
      <c r="AF1655" s="14" t="s">
        <v>580</v>
      </c>
      <c r="AG1655" s="10" t="s">
        <v>3691</v>
      </c>
      <c r="AH1655" s="11" t="s">
        <v>156</v>
      </c>
      <c r="AI1655" s="11" t="s">
        <v>156</v>
      </c>
      <c r="AJ1655" s="10" t="s">
        <v>156</v>
      </c>
      <c r="AK1655" s="11" t="s">
        <v>156</v>
      </c>
      <c r="AL1655" s="11" t="s">
        <v>156</v>
      </c>
      <c r="AM1655" s="10" t="s">
        <v>156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2.8</v>
      </c>
      <c r="AU1655" s="10" t="s">
        <v>142</v>
      </c>
      <c r="AV1655" s="16">
        <v>12000</v>
      </c>
      <c r="AW1655" s="16">
        <v>13000</v>
      </c>
      <c r="AX1655" s="16">
        <v>0</v>
      </c>
      <c r="AY1655" s="16">
        <v>0</v>
      </c>
      <c r="AZ1655" s="16">
        <v>0</v>
      </c>
      <c r="BA1655" s="17">
        <v>45257</v>
      </c>
      <c r="BB1655" s="30" t="s">
        <v>175</v>
      </c>
      <c r="BC1655" s="18">
        <v>45119</v>
      </c>
      <c r="BD1655" s="17">
        <v>45504</v>
      </c>
      <c r="BE1655" s="17">
        <v>45565</v>
      </c>
      <c r="BF1655" s="17">
        <v>45275</v>
      </c>
      <c r="BG1655" s="10">
        <v>86183452</v>
      </c>
      <c r="BH1655" s="9" t="s">
        <v>211</v>
      </c>
      <c r="BI1655" s="19">
        <v>45383</v>
      </c>
      <c r="BJ1655" s="20">
        <v>45404</v>
      </c>
      <c r="BK1655" s="16">
        <v>2000</v>
      </c>
      <c r="BL1655" s="16">
        <v>5600</v>
      </c>
      <c r="BM1655" s="9" t="s">
        <v>177</v>
      </c>
      <c r="BN1655" s="9" t="s">
        <v>470</v>
      </c>
      <c r="BO1655" s="9" t="s">
        <v>156</v>
      </c>
      <c r="BP1655" s="17">
        <v>45417</v>
      </c>
      <c r="BQ1655" s="17" t="s">
        <v>156</v>
      </c>
      <c r="BR1655" s="17">
        <v>45417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45111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 t="s">
        <v>156</v>
      </c>
      <c r="CD1655" s="10" t="s">
        <v>156</v>
      </c>
      <c r="CE1655" s="17" t="s">
        <v>156</v>
      </c>
      <c r="CF1655" s="17" t="s">
        <v>156</v>
      </c>
      <c r="CG1655" s="17">
        <v>45111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45111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 t="s">
        <v>156</v>
      </c>
      <c r="CX1655" s="10" t="s">
        <v>193</v>
      </c>
      <c r="CY1655" s="17" t="s">
        <v>156</v>
      </c>
      <c r="CZ1655" s="17" t="s">
        <v>156</v>
      </c>
      <c r="DA1655" s="17">
        <v>45111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 t="s">
        <v>156</v>
      </c>
      <c r="DH1655" s="10" t="s">
        <v>156</v>
      </c>
      <c r="DI1655" s="17" t="s">
        <v>156</v>
      </c>
      <c r="DJ1655" s="17" t="s">
        <v>156</v>
      </c>
      <c r="DK1655" s="17">
        <v>45111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32</v>
      </c>
      <c r="DQ1655" s="16">
        <v>16</v>
      </c>
      <c r="DR1655" s="11">
        <v>16</v>
      </c>
      <c r="DS1655" s="16">
        <v>36</v>
      </c>
      <c r="DT1655" s="16">
        <v>0</v>
      </c>
      <c r="DU1655" s="11" t="s">
        <v>181</v>
      </c>
      <c r="DV1655" s="11" t="s">
        <v>182</v>
      </c>
      <c r="DW1655" s="27" t="s">
        <v>156</v>
      </c>
      <c r="DX1655" s="27" t="s">
        <v>156</v>
      </c>
      <c r="DY1655" s="20" t="s">
        <v>3594</v>
      </c>
      <c r="DZ1655" s="16">
        <v>7</v>
      </c>
      <c r="EA1655" s="16">
        <v>0</v>
      </c>
      <c r="EB1655" s="27" t="s">
        <v>185</v>
      </c>
      <c r="EC1655" s="27" t="s">
        <v>156</v>
      </c>
      <c r="ED1655" s="27" t="s">
        <v>182</v>
      </c>
      <c r="EE1655" s="29">
        <v>45112.012523148151</v>
      </c>
      <c r="EF1655" s="28" t="s">
        <v>186</v>
      </c>
      <c r="EG1655" s="28" t="s">
        <v>156</v>
      </c>
      <c r="EH1655" s="28" t="s">
        <v>187</v>
      </c>
      <c r="EI1655" s="29">
        <v>45116.847731481481</v>
      </c>
      <c r="EJ1655" s="28" t="s">
        <v>188</v>
      </c>
      <c r="EK1655" s="28" t="s">
        <v>189</v>
      </c>
      <c r="EL1655" s="28" t="s">
        <v>190</v>
      </c>
      <c r="EM1655" s="45" t="s">
        <v>3713</v>
      </c>
      <c r="EN1655" s="46" t="str">
        <f t="shared" si="176"/>
        <v>344N273A</v>
      </c>
      <c r="EO1655" s="47">
        <f t="shared" si="177"/>
        <v>45410</v>
      </c>
      <c r="EP1655" s="47" t="str">
        <f t="shared" si="178"/>
        <v/>
      </c>
      <c r="EQ1655" s="48" t="str">
        <f t="shared" ca="1" si="179"/>
        <v>Y</v>
      </c>
      <c r="ER1655" s="49" t="str">
        <f t="shared" si="180"/>
        <v/>
      </c>
      <c r="ES1655" s="50"/>
      <c r="ET1655" s="51" t="str">
        <f t="shared" si="181"/>
        <v/>
      </c>
      <c r="EU1655" s="52" t="str">
        <f t="shared" si="182"/>
        <v/>
      </c>
      <c r="EV1655" s="46"/>
      <c r="EW1655" s="23" t="s">
        <v>3721</v>
      </c>
    </row>
    <row r="1656" spans="1:153" ht="14.25" hidden="1" customHeight="1">
      <c r="A1656" s="8">
        <v>1649</v>
      </c>
      <c r="B1656" s="9" t="s">
        <v>3316</v>
      </c>
      <c r="C1656" s="10" t="s">
        <v>142</v>
      </c>
      <c r="D1656" s="10" t="s">
        <v>143</v>
      </c>
      <c r="E1656" s="10" t="s">
        <v>206</v>
      </c>
      <c r="F1656" s="9" t="s">
        <v>641</v>
      </c>
      <c r="G1656" s="10" t="s">
        <v>572</v>
      </c>
      <c r="H1656" s="9" t="s">
        <v>573</v>
      </c>
      <c r="I1656" s="9" t="s">
        <v>147</v>
      </c>
      <c r="J1656" s="9" t="s">
        <v>148</v>
      </c>
      <c r="K1656" s="9" t="s">
        <v>147</v>
      </c>
      <c r="L1656" s="9" t="s">
        <v>148</v>
      </c>
      <c r="M1656" s="9" t="s">
        <v>149</v>
      </c>
      <c r="N1656" s="9" t="s">
        <v>150</v>
      </c>
      <c r="O1656" s="9" t="s">
        <v>151</v>
      </c>
      <c r="P1656" s="9" t="s">
        <v>142</v>
      </c>
      <c r="Q1656" s="9" t="s">
        <v>152</v>
      </c>
      <c r="R1656" s="9" t="s">
        <v>1819</v>
      </c>
      <c r="S1656" s="9" t="s">
        <v>1820</v>
      </c>
      <c r="T1656" s="9" t="s">
        <v>1821</v>
      </c>
      <c r="U1656" s="9" t="s">
        <v>155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3633</v>
      </c>
      <c r="AA1656" s="9" t="s">
        <v>3634</v>
      </c>
      <c r="AB1656" s="12" t="s">
        <v>3635</v>
      </c>
      <c r="AC1656" s="10" t="s">
        <v>3636</v>
      </c>
      <c r="AD1656" s="9" t="s">
        <v>3637</v>
      </c>
      <c r="AE1656" s="13" t="s">
        <v>3638</v>
      </c>
      <c r="AF1656" s="14" t="s">
        <v>580</v>
      </c>
      <c r="AG1656" s="10" t="s">
        <v>3691</v>
      </c>
      <c r="AH1656" s="11" t="s">
        <v>156</v>
      </c>
      <c r="AI1656" s="11" t="s">
        <v>156</v>
      </c>
      <c r="AJ1656" s="10" t="s">
        <v>156</v>
      </c>
      <c r="AK1656" s="11" t="s">
        <v>156</v>
      </c>
      <c r="AL1656" s="11" t="s">
        <v>156</v>
      </c>
      <c r="AM1656" s="10" t="s">
        <v>156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2.8</v>
      </c>
      <c r="AU1656" s="10" t="s">
        <v>142</v>
      </c>
      <c r="AV1656" s="16">
        <v>12000</v>
      </c>
      <c r="AW1656" s="16">
        <v>13000</v>
      </c>
      <c r="AX1656" s="16">
        <v>0</v>
      </c>
      <c r="AY1656" s="16">
        <v>0</v>
      </c>
      <c r="AZ1656" s="16">
        <v>0</v>
      </c>
      <c r="BA1656" s="17">
        <v>45257</v>
      </c>
      <c r="BB1656" s="30" t="s">
        <v>246</v>
      </c>
      <c r="BC1656" s="18" t="s">
        <v>156</v>
      </c>
      <c r="BD1656" s="17">
        <v>45504</v>
      </c>
      <c r="BE1656" s="17">
        <v>45565</v>
      </c>
      <c r="BF1656" s="17">
        <v>45275</v>
      </c>
      <c r="BG1656" s="10">
        <v>86237478</v>
      </c>
      <c r="BH1656" s="9" t="s">
        <v>201</v>
      </c>
      <c r="BI1656" s="19">
        <v>45413</v>
      </c>
      <c r="BJ1656" s="20">
        <v>45418</v>
      </c>
      <c r="BK1656" s="16">
        <v>800</v>
      </c>
      <c r="BL1656" s="16">
        <v>2240</v>
      </c>
      <c r="BM1656" s="9" t="s">
        <v>177</v>
      </c>
      <c r="BN1656" s="9" t="s">
        <v>226</v>
      </c>
      <c r="BO1656" s="9" t="s">
        <v>156</v>
      </c>
      <c r="BP1656" s="17">
        <v>45431</v>
      </c>
      <c r="BQ1656" s="17" t="s">
        <v>156</v>
      </c>
      <c r="BR1656" s="17">
        <v>45431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45118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 t="s">
        <v>156</v>
      </c>
      <c r="CD1656" s="10" t="s">
        <v>156</v>
      </c>
      <c r="CE1656" s="17" t="s">
        <v>156</v>
      </c>
      <c r="CF1656" s="17" t="s">
        <v>156</v>
      </c>
      <c r="CG1656" s="17">
        <v>45118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45118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 t="s">
        <v>156</v>
      </c>
      <c r="CX1656" s="10" t="s">
        <v>193</v>
      </c>
      <c r="CY1656" s="17" t="s">
        <v>156</v>
      </c>
      <c r="CZ1656" s="17" t="s">
        <v>156</v>
      </c>
      <c r="DA1656" s="17">
        <v>45118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 t="s">
        <v>156</v>
      </c>
      <c r="DH1656" s="10" t="s">
        <v>156</v>
      </c>
      <c r="DI1656" s="17" t="s">
        <v>156</v>
      </c>
      <c r="DJ1656" s="17" t="s">
        <v>156</v>
      </c>
      <c r="DK1656" s="17">
        <v>45118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32</v>
      </c>
      <c r="DQ1656" s="16">
        <v>16</v>
      </c>
      <c r="DR1656" s="11">
        <v>16</v>
      </c>
      <c r="DS1656" s="16">
        <v>36</v>
      </c>
      <c r="DT1656" s="16">
        <v>0</v>
      </c>
      <c r="DU1656" s="11" t="s">
        <v>182</v>
      </c>
      <c r="DV1656" s="11" t="s">
        <v>182</v>
      </c>
      <c r="DW1656" s="27" t="s">
        <v>156</v>
      </c>
      <c r="DX1656" s="27" t="s">
        <v>156</v>
      </c>
      <c r="DY1656" s="20" t="s">
        <v>3584</v>
      </c>
      <c r="DZ1656" s="16">
        <v>7</v>
      </c>
      <c r="EA1656" s="16">
        <v>0</v>
      </c>
      <c r="EB1656" s="27" t="s">
        <v>185</v>
      </c>
      <c r="EC1656" s="27" t="s">
        <v>156</v>
      </c>
      <c r="ED1656" s="27" t="s">
        <v>182</v>
      </c>
      <c r="EE1656" s="29">
        <v>45118.979641203703</v>
      </c>
      <c r="EF1656" s="28" t="s">
        <v>186</v>
      </c>
      <c r="EG1656" s="28" t="s">
        <v>156</v>
      </c>
      <c r="EH1656" s="28" t="s">
        <v>187</v>
      </c>
      <c r="EI1656" s="29">
        <v>45118.979641203703</v>
      </c>
      <c r="EJ1656" s="28" t="s">
        <v>186</v>
      </c>
      <c r="EK1656" s="28" t="s">
        <v>156</v>
      </c>
      <c r="EL1656" s="28" t="s">
        <v>187</v>
      </c>
      <c r="EM1656" s="45"/>
      <c r="EN1656" s="46" t="str">
        <f t="shared" si="176"/>
        <v>344N273A</v>
      </c>
      <c r="EO1656" s="47">
        <f t="shared" si="177"/>
        <v>45424</v>
      </c>
      <c r="EP1656" s="47" t="str">
        <f t="shared" si="178"/>
        <v/>
      </c>
      <c r="EQ1656" s="48" t="str">
        <f t="shared" ca="1" si="179"/>
        <v>Y</v>
      </c>
      <c r="ER1656" s="49" t="str">
        <f t="shared" si="180"/>
        <v/>
      </c>
      <c r="ES1656" s="50"/>
      <c r="ET1656" s="51" t="str">
        <f t="shared" si="181"/>
        <v/>
      </c>
      <c r="EU1656" s="52" t="str">
        <f t="shared" si="182"/>
        <v/>
      </c>
      <c r="EV1656" s="46"/>
      <c r="EW1656" s="23" t="s">
        <v>3717</v>
      </c>
    </row>
    <row r="1657" spans="1:153" ht="14.25" customHeight="1">
      <c r="A1657" s="8">
        <v>1650</v>
      </c>
      <c r="B1657" s="9" t="s">
        <v>3316</v>
      </c>
      <c r="C1657" s="10" t="s">
        <v>142</v>
      </c>
      <c r="D1657" s="10" t="s">
        <v>143</v>
      </c>
      <c r="E1657" s="10" t="s">
        <v>206</v>
      </c>
      <c r="F1657" s="9" t="s">
        <v>641</v>
      </c>
      <c r="G1657" s="10" t="s">
        <v>572</v>
      </c>
      <c r="H1657" s="9" t="s">
        <v>573</v>
      </c>
      <c r="I1657" s="9" t="s">
        <v>147</v>
      </c>
      <c r="J1657" s="9" t="s">
        <v>148</v>
      </c>
      <c r="K1657" s="9" t="s">
        <v>147</v>
      </c>
      <c r="L1657" s="9" t="s">
        <v>148</v>
      </c>
      <c r="M1657" s="9" t="s">
        <v>149</v>
      </c>
      <c r="N1657" s="9" t="s">
        <v>150</v>
      </c>
      <c r="O1657" s="9" t="s">
        <v>151</v>
      </c>
      <c r="P1657" s="9" t="s">
        <v>142</v>
      </c>
      <c r="Q1657" s="9" t="s">
        <v>152</v>
      </c>
      <c r="R1657" s="9" t="s">
        <v>880</v>
      </c>
      <c r="S1657" s="9" t="s">
        <v>881</v>
      </c>
      <c r="T1657" s="9" t="s">
        <v>306</v>
      </c>
      <c r="U1657" s="9" t="s">
        <v>337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3576</v>
      </c>
      <c r="AA1657" s="9" t="s">
        <v>3577</v>
      </c>
      <c r="AB1657" s="12" t="s">
        <v>3578</v>
      </c>
      <c r="AC1657" s="10" t="s">
        <v>3579</v>
      </c>
      <c r="AD1657" s="9" t="s">
        <v>3580</v>
      </c>
      <c r="AE1657" s="13" t="s">
        <v>3581</v>
      </c>
      <c r="AF1657" s="14" t="s">
        <v>580</v>
      </c>
      <c r="AG1657" s="10" t="s">
        <v>3692</v>
      </c>
      <c r="AH1657" s="11" t="s">
        <v>156</v>
      </c>
      <c r="AI1657" s="11" t="s">
        <v>156</v>
      </c>
      <c r="AJ1657" s="10" t="s">
        <v>156</v>
      </c>
      <c r="AK1657" s="11" t="s">
        <v>156</v>
      </c>
      <c r="AL1657" s="11" t="s">
        <v>156</v>
      </c>
      <c r="AM1657" s="10" t="s">
        <v>156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1.6</v>
      </c>
      <c r="AU1657" s="10" t="s">
        <v>142</v>
      </c>
      <c r="AV1657" s="16">
        <v>15000</v>
      </c>
      <c r="AW1657" s="16">
        <v>20000</v>
      </c>
      <c r="AX1657" s="16">
        <v>0</v>
      </c>
      <c r="AY1657" s="16">
        <v>0</v>
      </c>
      <c r="AZ1657" s="16">
        <v>0</v>
      </c>
      <c r="BA1657" s="17">
        <v>45348</v>
      </c>
      <c r="BB1657" s="30" t="s">
        <v>175</v>
      </c>
      <c r="BC1657" s="18">
        <v>45119</v>
      </c>
      <c r="BD1657" s="17">
        <v>45504</v>
      </c>
      <c r="BE1657" s="17">
        <v>45565</v>
      </c>
      <c r="BF1657" s="17">
        <v>45337</v>
      </c>
      <c r="BG1657" s="10">
        <v>86261275</v>
      </c>
      <c r="BH1657" s="9" t="s">
        <v>414</v>
      </c>
      <c r="BI1657" s="19">
        <v>45261</v>
      </c>
      <c r="BJ1657" s="20">
        <v>45264</v>
      </c>
      <c r="BK1657" s="16">
        <v>4000</v>
      </c>
      <c r="BL1657" s="16">
        <v>6400</v>
      </c>
      <c r="BM1657" s="9" t="s">
        <v>177</v>
      </c>
      <c r="BN1657" s="9" t="s">
        <v>436</v>
      </c>
      <c r="BO1657" s="9" t="s">
        <v>635</v>
      </c>
      <c r="BP1657" s="17">
        <v>45337</v>
      </c>
      <c r="BQ1657" s="17" t="s">
        <v>156</v>
      </c>
      <c r="BR1657" s="17">
        <v>45337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45118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 t="s">
        <v>156</v>
      </c>
      <c r="CD1657" s="10" t="s">
        <v>156</v>
      </c>
      <c r="CE1657" s="17" t="s">
        <v>156</v>
      </c>
      <c r="CF1657" s="17" t="s">
        <v>156</v>
      </c>
      <c r="CG1657" s="17">
        <v>45118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45118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 t="s">
        <v>156</v>
      </c>
      <c r="CX1657" s="10" t="s">
        <v>193</v>
      </c>
      <c r="CY1657" s="17" t="s">
        <v>156</v>
      </c>
      <c r="CZ1657" s="17" t="s">
        <v>156</v>
      </c>
      <c r="DA1657" s="17">
        <v>45118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 t="s">
        <v>156</v>
      </c>
      <c r="DH1657" s="10" t="s">
        <v>156</v>
      </c>
      <c r="DI1657" s="17" t="s">
        <v>156</v>
      </c>
      <c r="DJ1657" s="17" t="s">
        <v>156</v>
      </c>
      <c r="DK1657" s="17">
        <v>45118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36</v>
      </c>
      <c r="DQ1657" s="16">
        <v>24</v>
      </c>
      <c r="DR1657" s="11">
        <v>24</v>
      </c>
      <c r="DS1657" s="16">
        <v>24</v>
      </c>
      <c r="DT1657" s="16">
        <v>0</v>
      </c>
      <c r="DU1657" s="11" t="s">
        <v>182</v>
      </c>
      <c r="DV1657" s="11" t="s">
        <v>182</v>
      </c>
      <c r="DW1657" s="27" t="s">
        <v>156</v>
      </c>
      <c r="DX1657" s="27" t="s">
        <v>156</v>
      </c>
      <c r="DY1657" s="20" t="s">
        <v>3681</v>
      </c>
      <c r="DZ1657" s="16">
        <v>7</v>
      </c>
      <c r="EA1657" s="16">
        <v>0</v>
      </c>
      <c r="EB1657" s="27" t="s">
        <v>185</v>
      </c>
      <c r="EC1657" s="27" t="s">
        <v>156</v>
      </c>
      <c r="ED1657" s="27" t="s">
        <v>182</v>
      </c>
      <c r="EE1657" s="29">
        <v>45118.979803240742</v>
      </c>
      <c r="EF1657" s="28" t="s">
        <v>186</v>
      </c>
      <c r="EG1657" s="28" t="s">
        <v>156</v>
      </c>
      <c r="EH1657" s="28" t="s">
        <v>187</v>
      </c>
      <c r="EI1657" s="29">
        <v>45118.979803240742</v>
      </c>
      <c r="EJ1657" s="28" t="s">
        <v>186</v>
      </c>
      <c r="EK1657" s="28" t="s">
        <v>156</v>
      </c>
      <c r="EL1657" s="28" t="s">
        <v>187</v>
      </c>
      <c r="EM1657" s="45" t="s">
        <v>3713</v>
      </c>
      <c r="EN1657" s="46" t="str">
        <f t="shared" si="176"/>
        <v>344N236A</v>
      </c>
      <c r="EO1657" s="47">
        <f t="shared" si="177"/>
        <v>45330</v>
      </c>
      <c r="EP1657" s="47" t="str">
        <f t="shared" si="178"/>
        <v/>
      </c>
      <c r="EQ1657" s="48" t="str">
        <f t="shared" ca="1" si="179"/>
        <v>Y</v>
      </c>
      <c r="ER1657" s="49" t="str">
        <f t="shared" si="180"/>
        <v/>
      </c>
      <c r="ES1657" s="50"/>
      <c r="ET1657" s="51" t="str">
        <f t="shared" si="181"/>
        <v/>
      </c>
      <c r="EU1657" s="52" t="str">
        <f t="shared" si="182"/>
        <v/>
      </c>
      <c r="EV1657" s="46"/>
      <c r="EW1657" s="23" t="s">
        <v>3714</v>
      </c>
    </row>
    <row r="1658" spans="1:153" ht="14.25" customHeight="1">
      <c r="A1658" s="8">
        <v>1651</v>
      </c>
      <c r="B1658" s="9" t="s">
        <v>3316</v>
      </c>
      <c r="C1658" s="10" t="s">
        <v>142</v>
      </c>
      <c r="D1658" s="10" t="s">
        <v>143</v>
      </c>
      <c r="E1658" s="10" t="s">
        <v>206</v>
      </c>
      <c r="F1658" s="9" t="s">
        <v>641</v>
      </c>
      <c r="G1658" s="10" t="s">
        <v>572</v>
      </c>
      <c r="H1658" s="9" t="s">
        <v>573</v>
      </c>
      <c r="I1658" s="9" t="s">
        <v>147</v>
      </c>
      <c r="J1658" s="9" t="s">
        <v>148</v>
      </c>
      <c r="K1658" s="9" t="s">
        <v>147</v>
      </c>
      <c r="L1658" s="9" t="s">
        <v>148</v>
      </c>
      <c r="M1658" s="9" t="s">
        <v>149</v>
      </c>
      <c r="N1658" s="9" t="s">
        <v>150</v>
      </c>
      <c r="O1658" s="9" t="s">
        <v>151</v>
      </c>
      <c r="P1658" s="9" t="s">
        <v>142</v>
      </c>
      <c r="Q1658" s="9" t="s">
        <v>152</v>
      </c>
      <c r="R1658" s="9" t="s">
        <v>880</v>
      </c>
      <c r="S1658" s="9" t="s">
        <v>881</v>
      </c>
      <c r="T1658" s="9" t="s">
        <v>306</v>
      </c>
      <c r="U1658" s="9" t="s">
        <v>337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3576</v>
      </c>
      <c r="AA1658" s="9" t="s">
        <v>3577</v>
      </c>
      <c r="AB1658" s="12" t="s">
        <v>3578</v>
      </c>
      <c r="AC1658" s="10" t="s">
        <v>3579</v>
      </c>
      <c r="AD1658" s="9" t="s">
        <v>3580</v>
      </c>
      <c r="AE1658" s="13" t="s">
        <v>3581</v>
      </c>
      <c r="AF1658" s="14" t="s">
        <v>580</v>
      </c>
      <c r="AG1658" s="10" t="s">
        <v>3692</v>
      </c>
      <c r="AH1658" s="11" t="s">
        <v>156</v>
      </c>
      <c r="AI1658" s="11" t="s">
        <v>156</v>
      </c>
      <c r="AJ1658" s="10" t="s">
        <v>156</v>
      </c>
      <c r="AK1658" s="11" t="s">
        <v>156</v>
      </c>
      <c r="AL1658" s="11" t="s">
        <v>156</v>
      </c>
      <c r="AM1658" s="10" t="s">
        <v>156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1.6</v>
      </c>
      <c r="AU1658" s="10" t="s">
        <v>142</v>
      </c>
      <c r="AV1658" s="16">
        <v>15000</v>
      </c>
      <c r="AW1658" s="16">
        <v>20000</v>
      </c>
      <c r="AX1658" s="16">
        <v>0</v>
      </c>
      <c r="AY1658" s="16">
        <v>0</v>
      </c>
      <c r="AZ1658" s="16">
        <v>0</v>
      </c>
      <c r="BA1658" s="17">
        <v>45348</v>
      </c>
      <c r="BB1658" s="30" t="s">
        <v>175</v>
      </c>
      <c r="BC1658" s="18">
        <v>45119</v>
      </c>
      <c r="BD1658" s="17">
        <v>45504</v>
      </c>
      <c r="BE1658" s="17">
        <v>45565</v>
      </c>
      <c r="BF1658" s="17">
        <v>45337</v>
      </c>
      <c r="BG1658" s="10">
        <v>86153877</v>
      </c>
      <c r="BH1658" s="9" t="s">
        <v>319</v>
      </c>
      <c r="BI1658" s="19">
        <v>45292</v>
      </c>
      <c r="BJ1658" s="20">
        <v>45292</v>
      </c>
      <c r="BK1658" s="16">
        <v>6000</v>
      </c>
      <c r="BL1658" s="16">
        <v>9600</v>
      </c>
      <c r="BM1658" s="9" t="s">
        <v>177</v>
      </c>
      <c r="BN1658" s="9" t="s">
        <v>436</v>
      </c>
      <c r="BO1658" s="9" t="s">
        <v>156</v>
      </c>
      <c r="BP1658" s="17">
        <v>45337</v>
      </c>
      <c r="BQ1658" s="17" t="s">
        <v>156</v>
      </c>
      <c r="BR1658" s="17">
        <v>45337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45106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 t="s">
        <v>156</v>
      </c>
      <c r="CD1658" s="10" t="s">
        <v>156</v>
      </c>
      <c r="CE1658" s="17" t="s">
        <v>156</v>
      </c>
      <c r="CF1658" s="17" t="s">
        <v>156</v>
      </c>
      <c r="CG1658" s="17">
        <v>45106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 t="s">
        <v>156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45106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193</v>
      </c>
      <c r="CY1658" s="17" t="s">
        <v>156</v>
      </c>
      <c r="CZ1658" s="17" t="s">
        <v>156</v>
      </c>
      <c r="DA1658" s="17">
        <v>45106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45106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36</v>
      </c>
      <c r="DQ1658" s="16">
        <v>24</v>
      </c>
      <c r="DR1658" s="11">
        <v>24</v>
      </c>
      <c r="DS1658" s="16">
        <v>24</v>
      </c>
      <c r="DT1658" s="16">
        <v>0</v>
      </c>
      <c r="DU1658" s="11" t="s">
        <v>181</v>
      </c>
      <c r="DV1658" s="11" t="s">
        <v>182</v>
      </c>
      <c r="DW1658" s="27" t="s">
        <v>156</v>
      </c>
      <c r="DX1658" s="27" t="s">
        <v>156</v>
      </c>
      <c r="DY1658" s="20" t="s">
        <v>3681</v>
      </c>
      <c r="DZ1658" s="16">
        <v>7</v>
      </c>
      <c r="EA1658" s="16">
        <v>0</v>
      </c>
      <c r="EB1658" s="27" t="s">
        <v>185</v>
      </c>
      <c r="EC1658" s="27" t="s">
        <v>156</v>
      </c>
      <c r="ED1658" s="27" t="s">
        <v>182</v>
      </c>
      <c r="EE1658" s="29">
        <v>45107.022569444445</v>
      </c>
      <c r="EF1658" s="28" t="s">
        <v>186</v>
      </c>
      <c r="EG1658" s="28" t="s">
        <v>156</v>
      </c>
      <c r="EH1658" s="28" t="s">
        <v>187</v>
      </c>
      <c r="EI1658" s="29">
        <v>45116.828101851854</v>
      </c>
      <c r="EJ1658" s="28" t="s">
        <v>188</v>
      </c>
      <c r="EK1658" s="28" t="s">
        <v>189</v>
      </c>
      <c r="EL1658" s="28" t="s">
        <v>190</v>
      </c>
      <c r="EM1658" s="45" t="s">
        <v>3713</v>
      </c>
      <c r="EN1658" s="46" t="str">
        <f t="shared" si="176"/>
        <v>344N236A</v>
      </c>
      <c r="EO1658" s="47">
        <f t="shared" si="177"/>
        <v>45330</v>
      </c>
      <c r="EP1658" s="47" t="str">
        <f t="shared" si="178"/>
        <v/>
      </c>
      <c r="EQ1658" s="48" t="str">
        <f t="shared" ca="1" si="179"/>
        <v>Y</v>
      </c>
      <c r="ER1658" s="49" t="str">
        <f t="shared" si="180"/>
        <v/>
      </c>
      <c r="ES1658" s="50"/>
      <c r="ET1658" s="51" t="str">
        <f t="shared" si="181"/>
        <v/>
      </c>
      <c r="EU1658" s="52" t="str">
        <f t="shared" si="182"/>
        <v/>
      </c>
      <c r="EV1658" s="46"/>
      <c r="EW1658" s="23" t="s">
        <v>3714</v>
      </c>
    </row>
    <row r="1659" spans="1:153" ht="14.25" customHeight="1">
      <c r="A1659" s="8">
        <v>1652</v>
      </c>
      <c r="B1659" s="9" t="s">
        <v>3316</v>
      </c>
      <c r="C1659" s="10" t="s">
        <v>142</v>
      </c>
      <c r="D1659" s="10" t="s">
        <v>143</v>
      </c>
      <c r="E1659" s="10" t="s">
        <v>206</v>
      </c>
      <c r="F1659" s="9" t="s">
        <v>641</v>
      </c>
      <c r="G1659" s="10" t="s">
        <v>572</v>
      </c>
      <c r="H1659" s="9" t="s">
        <v>573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149</v>
      </c>
      <c r="N1659" s="9" t="s">
        <v>150</v>
      </c>
      <c r="O1659" s="9" t="s">
        <v>151</v>
      </c>
      <c r="P1659" s="9" t="s">
        <v>142</v>
      </c>
      <c r="Q1659" s="9" t="s">
        <v>152</v>
      </c>
      <c r="R1659" s="9" t="s">
        <v>880</v>
      </c>
      <c r="S1659" s="9" t="s">
        <v>881</v>
      </c>
      <c r="T1659" s="9" t="s">
        <v>306</v>
      </c>
      <c r="U1659" s="9" t="s">
        <v>337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3576</v>
      </c>
      <c r="AA1659" s="9" t="s">
        <v>3577</v>
      </c>
      <c r="AB1659" s="12" t="s">
        <v>3578</v>
      </c>
      <c r="AC1659" s="10" t="s">
        <v>3579</v>
      </c>
      <c r="AD1659" s="9" t="s">
        <v>3580</v>
      </c>
      <c r="AE1659" s="13" t="s">
        <v>3581</v>
      </c>
      <c r="AF1659" s="14" t="s">
        <v>580</v>
      </c>
      <c r="AG1659" s="10" t="s">
        <v>3692</v>
      </c>
      <c r="AH1659" s="11" t="s">
        <v>156</v>
      </c>
      <c r="AI1659" s="11" t="s">
        <v>156</v>
      </c>
      <c r="AJ1659" s="10" t="s">
        <v>156</v>
      </c>
      <c r="AK1659" s="11" t="s">
        <v>156</v>
      </c>
      <c r="AL1659" s="11" t="s">
        <v>156</v>
      </c>
      <c r="AM1659" s="10" t="s">
        <v>156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1.6</v>
      </c>
      <c r="AU1659" s="10" t="s">
        <v>142</v>
      </c>
      <c r="AV1659" s="16">
        <v>15000</v>
      </c>
      <c r="AW1659" s="16">
        <v>20000</v>
      </c>
      <c r="AX1659" s="16">
        <v>0</v>
      </c>
      <c r="AY1659" s="16">
        <v>0</v>
      </c>
      <c r="AZ1659" s="16">
        <v>0</v>
      </c>
      <c r="BA1659" s="17">
        <v>45348</v>
      </c>
      <c r="BB1659" s="30" t="s">
        <v>175</v>
      </c>
      <c r="BC1659" s="18">
        <v>45119</v>
      </c>
      <c r="BD1659" s="17">
        <v>45504</v>
      </c>
      <c r="BE1659" s="17">
        <v>45565</v>
      </c>
      <c r="BF1659" s="17">
        <v>45337</v>
      </c>
      <c r="BG1659" s="10">
        <v>86261276</v>
      </c>
      <c r="BH1659" s="9" t="s">
        <v>321</v>
      </c>
      <c r="BI1659" s="19">
        <v>45323</v>
      </c>
      <c r="BJ1659" s="20">
        <v>45327</v>
      </c>
      <c r="BK1659" s="16">
        <v>2500</v>
      </c>
      <c r="BL1659" s="16">
        <v>4000</v>
      </c>
      <c r="BM1659" s="9" t="s">
        <v>177</v>
      </c>
      <c r="BN1659" s="9" t="s">
        <v>383</v>
      </c>
      <c r="BO1659" s="9" t="s">
        <v>156</v>
      </c>
      <c r="BP1659" s="17">
        <v>45366</v>
      </c>
      <c r="BQ1659" s="17" t="s">
        <v>156</v>
      </c>
      <c r="BR1659" s="17">
        <v>45366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45118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 t="s">
        <v>156</v>
      </c>
      <c r="CD1659" s="10" t="s">
        <v>156</v>
      </c>
      <c r="CE1659" s="17" t="s">
        <v>156</v>
      </c>
      <c r="CF1659" s="17" t="s">
        <v>156</v>
      </c>
      <c r="CG1659" s="17">
        <v>45118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45118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 t="s">
        <v>156</v>
      </c>
      <c r="CX1659" s="10" t="s">
        <v>193</v>
      </c>
      <c r="CY1659" s="17" t="s">
        <v>156</v>
      </c>
      <c r="CZ1659" s="17" t="s">
        <v>156</v>
      </c>
      <c r="DA1659" s="17">
        <v>45118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 t="s">
        <v>156</v>
      </c>
      <c r="DH1659" s="10" t="s">
        <v>156</v>
      </c>
      <c r="DI1659" s="17" t="s">
        <v>156</v>
      </c>
      <c r="DJ1659" s="17" t="s">
        <v>156</v>
      </c>
      <c r="DK1659" s="17">
        <v>45118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36</v>
      </c>
      <c r="DQ1659" s="16">
        <v>24</v>
      </c>
      <c r="DR1659" s="11">
        <v>24</v>
      </c>
      <c r="DS1659" s="16">
        <v>24</v>
      </c>
      <c r="DT1659" s="16">
        <v>0</v>
      </c>
      <c r="DU1659" s="11" t="s">
        <v>182</v>
      </c>
      <c r="DV1659" s="11" t="s">
        <v>182</v>
      </c>
      <c r="DW1659" s="27" t="s">
        <v>156</v>
      </c>
      <c r="DX1659" s="27" t="s">
        <v>156</v>
      </c>
      <c r="DY1659" s="20" t="s">
        <v>3539</v>
      </c>
      <c r="DZ1659" s="16">
        <v>7</v>
      </c>
      <c r="EA1659" s="16">
        <v>0</v>
      </c>
      <c r="EB1659" s="27" t="s">
        <v>185</v>
      </c>
      <c r="EC1659" s="27" t="s">
        <v>156</v>
      </c>
      <c r="ED1659" s="27" t="s">
        <v>182</v>
      </c>
      <c r="EE1659" s="29">
        <v>45118.979803240742</v>
      </c>
      <c r="EF1659" s="28" t="s">
        <v>186</v>
      </c>
      <c r="EG1659" s="28" t="s">
        <v>156</v>
      </c>
      <c r="EH1659" s="28" t="s">
        <v>187</v>
      </c>
      <c r="EI1659" s="29">
        <v>45118.979803240742</v>
      </c>
      <c r="EJ1659" s="28" t="s">
        <v>186</v>
      </c>
      <c r="EK1659" s="28" t="s">
        <v>156</v>
      </c>
      <c r="EL1659" s="28" t="s">
        <v>187</v>
      </c>
      <c r="EM1659" s="45" t="s">
        <v>3713</v>
      </c>
      <c r="EN1659" s="46" t="str">
        <f t="shared" si="176"/>
        <v>344N236A</v>
      </c>
      <c r="EO1659" s="47">
        <f t="shared" si="177"/>
        <v>45359</v>
      </c>
      <c r="EP1659" s="47" t="str">
        <f t="shared" si="178"/>
        <v/>
      </c>
      <c r="EQ1659" s="48" t="str">
        <f t="shared" ca="1" si="179"/>
        <v>Y</v>
      </c>
      <c r="ER1659" s="49" t="str">
        <f t="shared" si="180"/>
        <v/>
      </c>
      <c r="ES1659" s="50"/>
      <c r="ET1659" s="51" t="str">
        <f t="shared" si="181"/>
        <v/>
      </c>
      <c r="EU1659" s="52" t="str">
        <f t="shared" si="182"/>
        <v/>
      </c>
      <c r="EV1659" s="46"/>
      <c r="EW1659" s="23" t="s">
        <v>3714</v>
      </c>
    </row>
    <row r="1660" spans="1:153" ht="14.25" customHeight="1">
      <c r="A1660" s="8">
        <v>1653</v>
      </c>
      <c r="B1660" s="9" t="s">
        <v>3316</v>
      </c>
      <c r="C1660" s="10" t="s">
        <v>142</v>
      </c>
      <c r="D1660" s="10" t="s">
        <v>143</v>
      </c>
      <c r="E1660" s="10" t="s">
        <v>206</v>
      </c>
      <c r="F1660" s="9" t="s">
        <v>641</v>
      </c>
      <c r="G1660" s="10" t="s">
        <v>572</v>
      </c>
      <c r="H1660" s="9" t="s">
        <v>573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149</v>
      </c>
      <c r="N1660" s="9" t="s">
        <v>150</v>
      </c>
      <c r="O1660" s="9" t="s">
        <v>151</v>
      </c>
      <c r="P1660" s="9" t="s">
        <v>142</v>
      </c>
      <c r="Q1660" s="9" t="s">
        <v>152</v>
      </c>
      <c r="R1660" s="9" t="s">
        <v>880</v>
      </c>
      <c r="S1660" s="9" t="s">
        <v>881</v>
      </c>
      <c r="T1660" s="9" t="s">
        <v>306</v>
      </c>
      <c r="U1660" s="9" t="s">
        <v>337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3576</v>
      </c>
      <c r="AA1660" s="9" t="s">
        <v>3577</v>
      </c>
      <c r="AB1660" s="12" t="s">
        <v>3578</v>
      </c>
      <c r="AC1660" s="10" t="s">
        <v>3579</v>
      </c>
      <c r="AD1660" s="9" t="s">
        <v>3580</v>
      </c>
      <c r="AE1660" s="13" t="s">
        <v>3581</v>
      </c>
      <c r="AF1660" s="14" t="s">
        <v>580</v>
      </c>
      <c r="AG1660" s="10" t="s">
        <v>3692</v>
      </c>
      <c r="AH1660" s="11" t="s">
        <v>156</v>
      </c>
      <c r="AI1660" s="11" t="s">
        <v>156</v>
      </c>
      <c r="AJ1660" s="10" t="s">
        <v>156</v>
      </c>
      <c r="AK1660" s="11" t="s">
        <v>156</v>
      </c>
      <c r="AL1660" s="11" t="s">
        <v>156</v>
      </c>
      <c r="AM1660" s="10" t="s">
        <v>156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1.6</v>
      </c>
      <c r="AU1660" s="10" t="s">
        <v>142</v>
      </c>
      <c r="AV1660" s="16">
        <v>15000</v>
      </c>
      <c r="AW1660" s="16">
        <v>20000</v>
      </c>
      <c r="AX1660" s="16">
        <v>0</v>
      </c>
      <c r="AY1660" s="16">
        <v>0</v>
      </c>
      <c r="AZ1660" s="16">
        <v>0</v>
      </c>
      <c r="BA1660" s="17">
        <v>45348</v>
      </c>
      <c r="BB1660" s="30" t="s">
        <v>175</v>
      </c>
      <c r="BC1660" s="18">
        <v>45119</v>
      </c>
      <c r="BD1660" s="17">
        <v>45504</v>
      </c>
      <c r="BE1660" s="17">
        <v>45565</v>
      </c>
      <c r="BF1660" s="17">
        <v>45337</v>
      </c>
      <c r="BG1660" s="10">
        <v>86261277</v>
      </c>
      <c r="BH1660" s="9" t="s">
        <v>225</v>
      </c>
      <c r="BI1660" s="19">
        <v>45383</v>
      </c>
      <c r="BJ1660" s="20">
        <v>45397</v>
      </c>
      <c r="BK1660" s="16">
        <v>2500</v>
      </c>
      <c r="BL1660" s="16">
        <v>4000</v>
      </c>
      <c r="BM1660" s="9" t="s">
        <v>177</v>
      </c>
      <c r="BN1660" s="9" t="s">
        <v>470</v>
      </c>
      <c r="BO1660" s="9" t="s">
        <v>156</v>
      </c>
      <c r="BP1660" s="17">
        <v>45410</v>
      </c>
      <c r="BQ1660" s="17" t="s">
        <v>156</v>
      </c>
      <c r="BR1660" s="17">
        <v>45410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>
        <v>45118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 t="s">
        <v>156</v>
      </c>
      <c r="CD1660" s="10" t="s">
        <v>156</v>
      </c>
      <c r="CE1660" s="17" t="s">
        <v>156</v>
      </c>
      <c r="CF1660" s="17" t="s">
        <v>156</v>
      </c>
      <c r="CG1660" s="17">
        <v>45118</v>
      </c>
      <c r="CH1660" s="17" t="s">
        <v>156</v>
      </c>
      <c r="CI1660" s="16">
        <v>0</v>
      </c>
      <c r="CJ1660" s="10" t="s">
        <v>156</v>
      </c>
      <c r="CK1660" s="10" t="s">
        <v>156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>
        <v>45118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 t="s">
        <v>156</v>
      </c>
      <c r="CX1660" s="10" t="s">
        <v>193</v>
      </c>
      <c r="CY1660" s="17" t="s">
        <v>156</v>
      </c>
      <c r="CZ1660" s="17" t="s">
        <v>156</v>
      </c>
      <c r="DA1660" s="17">
        <v>45118</v>
      </c>
      <c r="DB1660" s="17" t="s">
        <v>156</v>
      </c>
      <c r="DC1660" s="16">
        <v>0</v>
      </c>
      <c r="DD1660" s="10" t="s">
        <v>156</v>
      </c>
      <c r="DE1660" s="10" t="s">
        <v>156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>
        <v>45118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36</v>
      </c>
      <c r="DQ1660" s="16">
        <v>24</v>
      </c>
      <c r="DR1660" s="11">
        <v>24</v>
      </c>
      <c r="DS1660" s="16">
        <v>24</v>
      </c>
      <c r="DT1660" s="16">
        <v>0</v>
      </c>
      <c r="DU1660" s="11" t="s">
        <v>182</v>
      </c>
      <c r="DV1660" s="11" t="s">
        <v>182</v>
      </c>
      <c r="DW1660" s="27" t="s">
        <v>156</v>
      </c>
      <c r="DX1660" s="27" t="s">
        <v>156</v>
      </c>
      <c r="DY1660" s="20" t="s">
        <v>3693</v>
      </c>
      <c r="DZ1660" s="16">
        <v>7</v>
      </c>
      <c r="EA1660" s="16">
        <v>0</v>
      </c>
      <c r="EB1660" s="27" t="s">
        <v>185</v>
      </c>
      <c r="EC1660" s="27" t="s">
        <v>156</v>
      </c>
      <c r="ED1660" s="27" t="s">
        <v>182</v>
      </c>
      <c r="EE1660" s="29">
        <v>45118.979803240742</v>
      </c>
      <c r="EF1660" s="28" t="s">
        <v>186</v>
      </c>
      <c r="EG1660" s="28" t="s">
        <v>156</v>
      </c>
      <c r="EH1660" s="28" t="s">
        <v>187</v>
      </c>
      <c r="EI1660" s="29">
        <v>45118.979803240742</v>
      </c>
      <c r="EJ1660" s="28" t="s">
        <v>186</v>
      </c>
      <c r="EK1660" s="28" t="s">
        <v>156</v>
      </c>
      <c r="EL1660" s="28" t="s">
        <v>187</v>
      </c>
      <c r="EM1660" s="45" t="s">
        <v>3713</v>
      </c>
      <c r="EN1660" s="46" t="str">
        <f t="shared" si="176"/>
        <v>344N236A</v>
      </c>
      <c r="EO1660" s="47">
        <f t="shared" si="177"/>
        <v>45403</v>
      </c>
      <c r="EP1660" s="47" t="str">
        <f t="shared" si="178"/>
        <v/>
      </c>
      <c r="EQ1660" s="48" t="str">
        <f t="shared" ca="1" si="179"/>
        <v>Y</v>
      </c>
      <c r="ER1660" s="49" t="str">
        <f t="shared" si="180"/>
        <v/>
      </c>
      <c r="ES1660" s="50"/>
      <c r="ET1660" s="51" t="str">
        <f t="shared" si="181"/>
        <v/>
      </c>
      <c r="EU1660" s="52" t="str">
        <f t="shared" si="182"/>
        <v/>
      </c>
      <c r="EV1660" s="46"/>
      <c r="EW1660" s="23" t="s">
        <v>3721</v>
      </c>
    </row>
    <row r="1661" spans="1:153" ht="14.25" hidden="1" customHeight="1">
      <c r="A1661" s="8">
        <v>1654</v>
      </c>
      <c r="B1661" s="9" t="s">
        <v>3316</v>
      </c>
      <c r="C1661" s="10" t="s">
        <v>142</v>
      </c>
      <c r="D1661" s="10" t="s">
        <v>143</v>
      </c>
      <c r="E1661" s="10" t="s">
        <v>206</v>
      </c>
      <c r="F1661" s="9" t="s">
        <v>641</v>
      </c>
      <c r="G1661" s="10" t="s">
        <v>572</v>
      </c>
      <c r="H1661" s="9" t="s">
        <v>573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149</v>
      </c>
      <c r="N1661" s="9" t="s">
        <v>150</v>
      </c>
      <c r="O1661" s="9" t="s">
        <v>151</v>
      </c>
      <c r="P1661" s="9" t="s">
        <v>142</v>
      </c>
      <c r="Q1661" s="9" t="s">
        <v>152</v>
      </c>
      <c r="R1661" s="9" t="s">
        <v>880</v>
      </c>
      <c r="S1661" s="9" t="s">
        <v>881</v>
      </c>
      <c r="T1661" s="9" t="s">
        <v>306</v>
      </c>
      <c r="U1661" s="9" t="s">
        <v>337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3576</v>
      </c>
      <c r="AA1661" s="9" t="s">
        <v>3577</v>
      </c>
      <c r="AB1661" s="12" t="s">
        <v>3578</v>
      </c>
      <c r="AC1661" s="10" t="s">
        <v>3579</v>
      </c>
      <c r="AD1661" s="9" t="s">
        <v>3580</v>
      </c>
      <c r="AE1661" s="13" t="s">
        <v>3581</v>
      </c>
      <c r="AF1661" s="14" t="s">
        <v>580</v>
      </c>
      <c r="AG1661" s="10" t="s">
        <v>3692</v>
      </c>
      <c r="AH1661" s="11" t="s">
        <v>156</v>
      </c>
      <c r="AI1661" s="11" t="s">
        <v>156</v>
      </c>
      <c r="AJ1661" s="10" t="s">
        <v>156</v>
      </c>
      <c r="AK1661" s="11" t="s">
        <v>156</v>
      </c>
      <c r="AL1661" s="11" t="s">
        <v>156</v>
      </c>
      <c r="AM1661" s="10" t="s">
        <v>156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1.6</v>
      </c>
      <c r="AU1661" s="10" t="s">
        <v>142</v>
      </c>
      <c r="AV1661" s="16">
        <v>15000</v>
      </c>
      <c r="AW1661" s="16">
        <v>20000</v>
      </c>
      <c r="AX1661" s="16">
        <v>0</v>
      </c>
      <c r="AY1661" s="16">
        <v>0</v>
      </c>
      <c r="AZ1661" s="16">
        <v>0</v>
      </c>
      <c r="BA1661" s="17">
        <v>45348</v>
      </c>
      <c r="BB1661" s="30" t="s">
        <v>246</v>
      </c>
      <c r="BC1661" s="18" t="s">
        <v>156</v>
      </c>
      <c r="BD1661" s="17">
        <v>45504</v>
      </c>
      <c r="BE1661" s="17">
        <v>45565</v>
      </c>
      <c r="BF1661" s="17">
        <v>45337</v>
      </c>
      <c r="BG1661" s="10">
        <v>86261278</v>
      </c>
      <c r="BH1661" s="9" t="s">
        <v>238</v>
      </c>
      <c r="BI1661" s="19">
        <v>45383</v>
      </c>
      <c r="BJ1661" s="20">
        <v>45397</v>
      </c>
      <c r="BK1661" s="16">
        <v>1900</v>
      </c>
      <c r="BL1661" s="16">
        <v>3040</v>
      </c>
      <c r="BM1661" s="9" t="s">
        <v>177</v>
      </c>
      <c r="BN1661" s="9" t="s">
        <v>226</v>
      </c>
      <c r="BO1661" s="9" t="s">
        <v>156</v>
      </c>
      <c r="BP1661" s="17">
        <v>45410</v>
      </c>
      <c r="BQ1661" s="17" t="s">
        <v>156</v>
      </c>
      <c r="BR1661" s="17">
        <v>45410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>
        <v>45118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 t="s">
        <v>156</v>
      </c>
      <c r="CD1661" s="10" t="s">
        <v>156</v>
      </c>
      <c r="CE1661" s="17" t="s">
        <v>156</v>
      </c>
      <c r="CF1661" s="17" t="s">
        <v>156</v>
      </c>
      <c r="CG1661" s="17">
        <v>45118</v>
      </c>
      <c r="CH1661" s="17" t="s">
        <v>156</v>
      </c>
      <c r="CI1661" s="16">
        <v>0</v>
      </c>
      <c r="CJ1661" s="10" t="s">
        <v>156</v>
      </c>
      <c r="CK1661" s="10" t="s">
        <v>156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>
        <v>45118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 t="s">
        <v>156</v>
      </c>
      <c r="CX1661" s="10" t="s">
        <v>193</v>
      </c>
      <c r="CY1661" s="17" t="s">
        <v>156</v>
      </c>
      <c r="CZ1661" s="17" t="s">
        <v>156</v>
      </c>
      <c r="DA1661" s="17">
        <v>45118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 t="s">
        <v>156</v>
      </c>
      <c r="DH1661" s="10" t="s">
        <v>156</v>
      </c>
      <c r="DI1661" s="17" t="s">
        <v>156</v>
      </c>
      <c r="DJ1661" s="17" t="s">
        <v>156</v>
      </c>
      <c r="DK1661" s="17">
        <v>45118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36</v>
      </c>
      <c r="DQ1661" s="16">
        <v>24</v>
      </c>
      <c r="DR1661" s="11">
        <v>24</v>
      </c>
      <c r="DS1661" s="16">
        <v>24</v>
      </c>
      <c r="DT1661" s="16">
        <v>0</v>
      </c>
      <c r="DU1661" s="11" t="s">
        <v>182</v>
      </c>
      <c r="DV1661" s="11" t="s">
        <v>182</v>
      </c>
      <c r="DW1661" s="27" t="s">
        <v>156</v>
      </c>
      <c r="DX1661" s="27" t="s">
        <v>156</v>
      </c>
      <c r="DY1661" s="20" t="s">
        <v>3693</v>
      </c>
      <c r="DZ1661" s="16">
        <v>7</v>
      </c>
      <c r="EA1661" s="16">
        <v>0</v>
      </c>
      <c r="EB1661" s="27" t="s">
        <v>185</v>
      </c>
      <c r="EC1661" s="27" t="s">
        <v>156</v>
      </c>
      <c r="ED1661" s="27" t="s">
        <v>182</v>
      </c>
      <c r="EE1661" s="29">
        <v>45118.979803240742</v>
      </c>
      <c r="EF1661" s="28" t="s">
        <v>186</v>
      </c>
      <c r="EG1661" s="28" t="s">
        <v>156</v>
      </c>
      <c r="EH1661" s="28" t="s">
        <v>187</v>
      </c>
      <c r="EI1661" s="29">
        <v>45118.979803240742</v>
      </c>
      <c r="EJ1661" s="28" t="s">
        <v>186</v>
      </c>
      <c r="EK1661" s="28" t="s">
        <v>156</v>
      </c>
      <c r="EL1661" s="28" t="s">
        <v>187</v>
      </c>
      <c r="EM1661" s="45"/>
      <c r="EN1661" s="46" t="str">
        <f t="shared" si="176"/>
        <v>344N236A</v>
      </c>
      <c r="EO1661" s="47">
        <f t="shared" si="177"/>
        <v>45403</v>
      </c>
      <c r="EP1661" s="47" t="str">
        <f t="shared" si="178"/>
        <v/>
      </c>
      <c r="EQ1661" s="48" t="str">
        <f t="shared" ca="1" si="179"/>
        <v>Y</v>
      </c>
      <c r="ER1661" s="49" t="str">
        <f t="shared" si="180"/>
        <v/>
      </c>
      <c r="ES1661" s="50"/>
      <c r="ET1661" s="51" t="str">
        <f t="shared" si="181"/>
        <v/>
      </c>
      <c r="EU1661" s="52" t="str">
        <f t="shared" si="182"/>
        <v/>
      </c>
      <c r="EV1661" s="46"/>
      <c r="EW1661" s="23" t="s">
        <v>3717</v>
      </c>
    </row>
    <row r="1662" spans="1:153" ht="14.25" hidden="1" customHeight="1">
      <c r="A1662" s="8">
        <v>1655</v>
      </c>
      <c r="B1662" s="9" t="s">
        <v>3316</v>
      </c>
      <c r="C1662" s="10" t="s">
        <v>142</v>
      </c>
      <c r="D1662" s="10" t="s">
        <v>143</v>
      </c>
      <c r="E1662" s="10" t="s">
        <v>206</v>
      </c>
      <c r="F1662" s="9" t="s">
        <v>641</v>
      </c>
      <c r="G1662" s="10" t="s">
        <v>572</v>
      </c>
      <c r="H1662" s="9" t="s">
        <v>573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149</v>
      </c>
      <c r="N1662" s="9" t="s">
        <v>150</v>
      </c>
      <c r="O1662" s="9" t="s">
        <v>151</v>
      </c>
      <c r="P1662" s="9" t="s">
        <v>142</v>
      </c>
      <c r="Q1662" s="9" t="s">
        <v>152</v>
      </c>
      <c r="R1662" s="9" t="s">
        <v>880</v>
      </c>
      <c r="S1662" s="9" t="s">
        <v>881</v>
      </c>
      <c r="T1662" s="9" t="s">
        <v>306</v>
      </c>
      <c r="U1662" s="9" t="s">
        <v>337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3576</v>
      </c>
      <c r="AA1662" s="9" t="s">
        <v>3577</v>
      </c>
      <c r="AB1662" s="12" t="s">
        <v>3578</v>
      </c>
      <c r="AC1662" s="10" t="s">
        <v>3579</v>
      </c>
      <c r="AD1662" s="9" t="s">
        <v>3580</v>
      </c>
      <c r="AE1662" s="13" t="s">
        <v>3581</v>
      </c>
      <c r="AF1662" s="14" t="s">
        <v>580</v>
      </c>
      <c r="AG1662" s="10" t="s">
        <v>3692</v>
      </c>
      <c r="AH1662" s="11" t="s">
        <v>156</v>
      </c>
      <c r="AI1662" s="11" t="s">
        <v>156</v>
      </c>
      <c r="AJ1662" s="10" t="s">
        <v>156</v>
      </c>
      <c r="AK1662" s="11" t="s">
        <v>156</v>
      </c>
      <c r="AL1662" s="11" t="s">
        <v>156</v>
      </c>
      <c r="AM1662" s="10" t="s">
        <v>156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1.6</v>
      </c>
      <c r="AU1662" s="10" t="s">
        <v>142</v>
      </c>
      <c r="AV1662" s="16">
        <v>15000</v>
      </c>
      <c r="AW1662" s="16">
        <v>20000</v>
      </c>
      <c r="AX1662" s="16">
        <v>0</v>
      </c>
      <c r="AY1662" s="16">
        <v>0</v>
      </c>
      <c r="AZ1662" s="16">
        <v>0</v>
      </c>
      <c r="BA1662" s="17">
        <v>45348</v>
      </c>
      <c r="BB1662" s="30" t="s">
        <v>246</v>
      </c>
      <c r="BC1662" s="18" t="s">
        <v>156</v>
      </c>
      <c r="BD1662" s="17">
        <v>45504</v>
      </c>
      <c r="BE1662" s="17">
        <v>45565</v>
      </c>
      <c r="BF1662" s="17">
        <v>45337</v>
      </c>
      <c r="BG1662" s="10">
        <v>86261279</v>
      </c>
      <c r="BH1662" s="9" t="s">
        <v>303</v>
      </c>
      <c r="BI1662" s="19">
        <v>45413</v>
      </c>
      <c r="BJ1662" s="20">
        <v>45418</v>
      </c>
      <c r="BK1662" s="16">
        <v>2500</v>
      </c>
      <c r="BL1662" s="16">
        <v>4000</v>
      </c>
      <c r="BM1662" s="9" t="s">
        <v>177</v>
      </c>
      <c r="BN1662" s="9" t="s">
        <v>226</v>
      </c>
      <c r="BO1662" s="9" t="s">
        <v>156</v>
      </c>
      <c r="BP1662" s="17">
        <v>45431</v>
      </c>
      <c r="BQ1662" s="17" t="s">
        <v>156</v>
      </c>
      <c r="BR1662" s="17">
        <v>45431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45118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 t="s">
        <v>156</v>
      </c>
      <c r="CD1662" s="10" t="s">
        <v>156</v>
      </c>
      <c r="CE1662" s="17" t="s">
        <v>156</v>
      </c>
      <c r="CF1662" s="17" t="s">
        <v>156</v>
      </c>
      <c r="CG1662" s="17">
        <v>45118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45118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 t="s">
        <v>156</v>
      </c>
      <c r="CX1662" s="10" t="s">
        <v>193</v>
      </c>
      <c r="CY1662" s="17" t="s">
        <v>156</v>
      </c>
      <c r="CZ1662" s="17" t="s">
        <v>156</v>
      </c>
      <c r="DA1662" s="17">
        <v>45118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 t="s">
        <v>156</v>
      </c>
      <c r="DH1662" s="10" t="s">
        <v>156</v>
      </c>
      <c r="DI1662" s="17" t="s">
        <v>156</v>
      </c>
      <c r="DJ1662" s="17" t="s">
        <v>156</v>
      </c>
      <c r="DK1662" s="17">
        <v>45118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36</v>
      </c>
      <c r="DQ1662" s="16">
        <v>24</v>
      </c>
      <c r="DR1662" s="11">
        <v>24</v>
      </c>
      <c r="DS1662" s="16">
        <v>24</v>
      </c>
      <c r="DT1662" s="16">
        <v>0</v>
      </c>
      <c r="DU1662" s="11" t="s">
        <v>182</v>
      </c>
      <c r="DV1662" s="11" t="s">
        <v>182</v>
      </c>
      <c r="DW1662" s="27" t="s">
        <v>156</v>
      </c>
      <c r="DX1662" s="27" t="s">
        <v>156</v>
      </c>
      <c r="DY1662" s="20" t="s">
        <v>3584</v>
      </c>
      <c r="DZ1662" s="16">
        <v>7</v>
      </c>
      <c r="EA1662" s="16">
        <v>0</v>
      </c>
      <c r="EB1662" s="27" t="s">
        <v>185</v>
      </c>
      <c r="EC1662" s="27" t="s">
        <v>156</v>
      </c>
      <c r="ED1662" s="27" t="s">
        <v>182</v>
      </c>
      <c r="EE1662" s="29">
        <v>45118.979803240742</v>
      </c>
      <c r="EF1662" s="28" t="s">
        <v>186</v>
      </c>
      <c r="EG1662" s="28" t="s">
        <v>156</v>
      </c>
      <c r="EH1662" s="28" t="s">
        <v>187</v>
      </c>
      <c r="EI1662" s="29">
        <v>45118.979803240742</v>
      </c>
      <c r="EJ1662" s="28" t="s">
        <v>186</v>
      </c>
      <c r="EK1662" s="28" t="s">
        <v>156</v>
      </c>
      <c r="EL1662" s="28" t="s">
        <v>187</v>
      </c>
      <c r="EM1662" s="45"/>
      <c r="EN1662" s="46" t="str">
        <f t="shared" si="176"/>
        <v>344N236A</v>
      </c>
      <c r="EO1662" s="47">
        <f t="shared" si="177"/>
        <v>45424</v>
      </c>
      <c r="EP1662" s="47" t="str">
        <f t="shared" si="178"/>
        <v/>
      </c>
      <c r="EQ1662" s="48" t="str">
        <f t="shared" ca="1" si="179"/>
        <v>Y</v>
      </c>
      <c r="ER1662" s="49" t="str">
        <f t="shared" si="180"/>
        <v/>
      </c>
      <c r="ES1662" s="50"/>
      <c r="ET1662" s="51" t="str">
        <f t="shared" si="181"/>
        <v/>
      </c>
      <c r="EU1662" s="52" t="str">
        <f t="shared" si="182"/>
        <v/>
      </c>
      <c r="EV1662" s="46"/>
      <c r="EW1662" s="23" t="s">
        <v>3717</v>
      </c>
    </row>
    <row r="1663" spans="1:153" ht="14.25" hidden="1" customHeight="1">
      <c r="A1663" s="8">
        <v>1656</v>
      </c>
      <c r="B1663" s="9" t="s">
        <v>3316</v>
      </c>
      <c r="C1663" s="10" t="s">
        <v>142</v>
      </c>
      <c r="D1663" s="10" t="s">
        <v>143</v>
      </c>
      <c r="E1663" s="10" t="s">
        <v>206</v>
      </c>
      <c r="F1663" s="9" t="s">
        <v>641</v>
      </c>
      <c r="G1663" s="10" t="s">
        <v>572</v>
      </c>
      <c r="H1663" s="9" t="s">
        <v>573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149</v>
      </c>
      <c r="N1663" s="9" t="s">
        <v>150</v>
      </c>
      <c r="O1663" s="9" t="s">
        <v>151</v>
      </c>
      <c r="P1663" s="9" t="s">
        <v>142</v>
      </c>
      <c r="Q1663" s="9" t="s">
        <v>152</v>
      </c>
      <c r="R1663" s="9" t="s">
        <v>880</v>
      </c>
      <c r="S1663" s="9" t="s">
        <v>881</v>
      </c>
      <c r="T1663" s="9" t="s">
        <v>306</v>
      </c>
      <c r="U1663" s="9" t="s">
        <v>337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3576</v>
      </c>
      <c r="AA1663" s="9" t="s">
        <v>3577</v>
      </c>
      <c r="AB1663" s="12" t="s">
        <v>3578</v>
      </c>
      <c r="AC1663" s="10" t="s">
        <v>3579</v>
      </c>
      <c r="AD1663" s="9" t="s">
        <v>3580</v>
      </c>
      <c r="AE1663" s="13" t="s">
        <v>3581</v>
      </c>
      <c r="AF1663" s="14" t="s">
        <v>580</v>
      </c>
      <c r="AG1663" s="10" t="s">
        <v>3692</v>
      </c>
      <c r="AH1663" s="11" t="s">
        <v>156</v>
      </c>
      <c r="AI1663" s="11" t="s">
        <v>156</v>
      </c>
      <c r="AJ1663" s="10" t="s">
        <v>156</v>
      </c>
      <c r="AK1663" s="11" t="s">
        <v>156</v>
      </c>
      <c r="AL1663" s="11" t="s">
        <v>156</v>
      </c>
      <c r="AM1663" s="10" t="s">
        <v>156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1.6</v>
      </c>
      <c r="AU1663" s="10" t="s">
        <v>142</v>
      </c>
      <c r="AV1663" s="16">
        <v>15000</v>
      </c>
      <c r="AW1663" s="16">
        <v>20000</v>
      </c>
      <c r="AX1663" s="16">
        <v>0</v>
      </c>
      <c r="AY1663" s="16">
        <v>0</v>
      </c>
      <c r="AZ1663" s="16">
        <v>0</v>
      </c>
      <c r="BA1663" s="17">
        <v>45348</v>
      </c>
      <c r="BB1663" s="30" t="s">
        <v>246</v>
      </c>
      <c r="BC1663" s="18" t="s">
        <v>156</v>
      </c>
      <c r="BD1663" s="17">
        <v>45504</v>
      </c>
      <c r="BE1663" s="17">
        <v>45565</v>
      </c>
      <c r="BF1663" s="17">
        <v>45337</v>
      </c>
      <c r="BG1663" s="10">
        <v>86261280</v>
      </c>
      <c r="BH1663" s="9" t="s">
        <v>247</v>
      </c>
      <c r="BI1663" s="19">
        <v>45444</v>
      </c>
      <c r="BJ1663" s="20">
        <v>45446</v>
      </c>
      <c r="BK1663" s="16">
        <v>610</v>
      </c>
      <c r="BL1663" s="16">
        <v>976</v>
      </c>
      <c r="BM1663" s="9" t="s">
        <v>177</v>
      </c>
      <c r="BN1663" s="9" t="s">
        <v>226</v>
      </c>
      <c r="BO1663" s="9" t="s">
        <v>156</v>
      </c>
      <c r="BP1663" s="17">
        <v>45459</v>
      </c>
      <c r="BQ1663" s="17" t="s">
        <v>156</v>
      </c>
      <c r="BR1663" s="17">
        <v>45459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>
        <v>45118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 t="s">
        <v>156</v>
      </c>
      <c r="CD1663" s="10" t="s">
        <v>156</v>
      </c>
      <c r="CE1663" s="17" t="s">
        <v>156</v>
      </c>
      <c r="CF1663" s="17" t="s">
        <v>156</v>
      </c>
      <c r="CG1663" s="17">
        <v>45118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>
        <v>45118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 t="s">
        <v>156</v>
      </c>
      <c r="CX1663" s="10" t="s">
        <v>193</v>
      </c>
      <c r="CY1663" s="17" t="s">
        <v>156</v>
      </c>
      <c r="CZ1663" s="17" t="s">
        <v>156</v>
      </c>
      <c r="DA1663" s="17">
        <v>45118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 t="s">
        <v>156</v>
      </c>
      <c r="DH1663" s="10" t="s">
        <v>156</v>
      </c>
      <c r="DI1663" s="17" t="s">
        <v>156</v>
      </c>
      <c r="DJ1663" s="17" t="s">
        <v>156</v>
      </c>
      <c r="DK1663" s="17">
        <v>45118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36</v>
      </c>
      <c r="DQ1663" s="16">
        <v>24</v>
      </c>
      <c r="DR1663" s="11">
        <v>24</v>
      </c>
      <c r="DS1663" s="16">
        <v>24</v>
      </c>
      <c r="DT1663" s="16">
        <v>0</v>
      </c>
      <c r="DU1663" s="11" t="s">
        <v>182</v>
      </c>
      <c r="DV1663" s="11" t="s">
        <v>182</v>
      </c>
      <c r="DW1663" s="27" t="s">
        <v>156</v>
      </c>
      <c r="DX1663" s="27" t="s">
        <v>156</v>
      </c>
      <c r="DY1663" s="20" t="s">
        <v>3585</v>
      </c>
      <c r="DZ1663" s="16">
        <v>7</v>
      </c>
      <c r="EA1663" s="16">
        <v>0</v>
      </c>
      <c r="EB1663" s="27" t="s">
        <v>185</v>
      </c>
      <c r="EC1663" s="27" t="s">
        <v>156</v>
      </c>
      <c r="ED1663" s="27" t="s">
        <v>182</v>
      </c>
      <c r="EE1663" s="29">
        <v>45118.979803240742</v>
      </c>
      <c r="EF1663" s="28" t="s">
        <v>186</v>
      </c>
      <c r="EG1663" s="28" t="s">
        <v>156</v>
      </c>
      <c r="EH1663" s="28" t="s">
        <v>187</v>
      </c>
      <c r="EI1663" s="29">
        <v>45118.979803240742</v>
      </c>
      <c r="EJ1663" s="28" t="s">
        <v>186</v>
      </c>
      <c r="EK1663" s="28" t="s">
        <v>156</v>
      </c>
      <c r="EL1663" s="28" t="s">
        <v>187</v>
      </c>
      <c r="EM1663" s="45"/>
      <c r="EN1663" s="46" t="str">
        <f t="shared" si="176"/>
        <v>344N236A</v>
      </c>
      <c r="EO1663" s="47">
        <f t="shared" si="177"/>
        <v>45452</v>
      </c>
      <c r="EP1663" s="47" t="str">
        <f t="shared" si="178"/>
        <v/>
      </c>
      <c r="EQ1663" s="48" t="str">
        <f t="shared" ca="1" si="179"/>
        <v>Y</v>
      </c>
      <c r="ER1663" s="49" t="str">
        <f t="shared" si="180"/>
        <v/>
      </c>
      <c r="ES1663" s="50"/>
      <c r="ET1663" s="51" t="str">
        <f t="shared" si="181"/>
        <v/>
      </c>
      <c r="EU1663" s="52" t="str">
        <f t="shared" si="182"/>
        <v/>
      </c>
      <c r="EV1663" s="46"/>
      <c r="EW1663" s="23" t="s">
        <v>3717</v>
      </c>
    </row>
    <row r="1664" spans="1:153" ht="14.25" customHeight="1">
      <c r="A1664" s="8">
        <v>1657</v>
      </c>
      <c r="B1664" s="9" t="s">
        <v>3316</v>
      </c>
      <c r="C1664" s="10" t="s">
        <v>142</v>
      </c>
      <c r="D1664" s="10" t="s">
        <v>143</v>
      </c>
      <c r="E1664" s="10" t="s">
        <v>206</v>
      </c>
      <c r="F1664" s="9" t="s">
        <v>641</v>
      </c>
      <c r="G1664" s="10" t="s">
        <v>572</v>
      </c>
      <c r="H1664" s="9" t="s">
        <v>573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149</v>
      </c>
      <c r="N1664" s="9" t="s">
        <v>150</v>
      </c>
      <c r="O1664" s="9" t="s">
        <v>151</v>
      </c>
      <c r="P1664" s="9" t="s">
        <v>142</v>
      </c>
      <c r="Q1664" s="9" t="s">
        <v>152</v>
      </c>
      <c r="R1664" s="9" t="s">
        <v>880</v>
      </c>
      <c r="S1664" s="9" t="s">
        <v>881</v>
      </c>
      <c r="T1664" s="9" t="s">
        <v>306</v>
      </c>
      <c r="U1664" s="9" t="s">
        <v>337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3590</v>
      </c>
      <c r="AA1664" s="9" t="s">
        <v>883</v>
      </c>
      <c r="AB1664" s="12" t="s">
        <v>884</v>
      </c>
      <c r="AC1664" s="10" t="s">
        <v>3591</v>
      </c>
      <c r="AD1664" s="9" t="s">
        <v>883</v>
      </c>
      <c r="AE1664" s="13" t="s">
        <v>884</v>
      </c>
      <c r="AF1664" s="14" t="s">
        <v>407</v>
      </c>
      <c r="AG1664" s="10" t="s">
        <v>3694</v>
      </c>
      <c r="AH1664" s="11" t="s">
        <v>887</v>
      </c>
      <c r="AI1664" s="11" t="s">
        <v>888</v>
      </c>
      <c r="AJ1664" s="10" t="s">
        <v>889</v>
      </c>
      <c r="AK1664" s="11" t="s">
        <v>888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1.6</v>
      </c>
      <c r="AU1664" s="10" t="s">
        <v>142</v>
      </c>
      <c r="AV1664" s="16">
        <v>20000</v>
      </c>
      <c r="AW1664" s="16">
        <v>23000</v>
      </c>
      <c r="AX1664" s="16">
        <v>0</v>
      </c>
      <c r="AY1664" s="16">
        <v>2000</v>
      </c>
      <c r="AZ1664" s="16">
        <v>0</v>
      </c>
      <c r="BA1664" s="17">
        <v>45257</v>
      </c>
      <c r="BB1664" s="30" t="s">
        <v>175</v>
      </c>
      <c r="BC1664" s="18">
        <v>45119</v>
      </c>
      <c r="BD1664" s="17">
        <v>45504</v>
      </c>
      <c r="BE1664" s="17">
        <v>45565</v>
      </c>
      <c r="BF1664" s="17">
        <v>45275</v>
      </c>
      <c r="BG1664" s="10">
        <v>85678672</v>
      </c>
      <c r="BH1664" s="9" t="s">
        <v>414</v>
      </c>
      <c r="BI1664" s="19">
        <v>45231</v>
      </c>
      <c r="BJ1664" s="20">
        <v>45236</v>
      </c>
      <c r="BK1664" s="16">
        <v>6000</v>
      </c>
      <c r="BL1664" s="16">
        <v>9600</v>
      </c>
      <c r="BM1664" s="9" t="s">
        <v>177</v>
      </c>
      <c r="BN1664" s="9" t="s">
        <v>436</v>
      </c>
      <c r="BO1664" s="9" t="s">
        <v>635</v>
      </c>
      <c r="BP1664" s="17">
        <v>45275</v>
      </c>
      <c r="BQ1664" s="17" t="s">
        <v>156</v>
      </c>
      <c r="BR1664" s="17">
        <v>45285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>
        <v>45069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>
        <v>45097</v>
      </c>
      <c r="CD1664" s="10" t="s">
        <v>156</v>
      </c>
      <c r="CE1664" s="17" t="s">
        <v>156</v>
      </c>
      <c r="CF1664" s="17" t="s">
        <v>156</v>
      </c>
      <c r="CG1664" s="17">
        <v>45069</v>
      </c>
      <c r="CH1664" s="17">
        <v>45097</v>
      </c>
      <c r="CI1664" s="16">
        <v>6000</v>
      </c>
      <c r="CJ1664" s="10" t="s">
        <v>3695</v>
      </c>
      <c r="CK1664" s="10" t="s">
        <v>230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>
        <v>45069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>
        <v>45125</v>
      </c>
      <c r="CX1664" s="10" t="s">
        <v>2991</v>
      </c>
      <c r="CY1664" s="17" t="s">
        <v>156</v>
      </c>
      <c r="CZ1664" s="17" t="s">
        <v>156</v>
      </c>
      <c r="DA1664" s="17">
        <v>45069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>
        <v>45132</v>
      </c>
      <c r="DH1664" s="10" t="s">
        <v>2573</v>
      </c>
      <c r="DI1664" s="17" t="s">
        <v>156</v>
      </c>
      <c r="DJ1664" s="17" t="s">
        <v>156</v>
      </c>
      <c r="DK1664" s="17">
        <v>45069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48</v>
      </c>
      <c r="DQ1664" s="16">
        <v>24</v>
      </c>
      <c r="DR1664" s="11">
        <v>24</v>
      </c>
      <c r="DS1664" s="16">
        <v>36</v>
      </c>
      <c r="DT1664" s="16">
        <v>0</v>
      </c>
      <c r="DU1664" s="11" t="s">
        <v>181</v>
      </c>
      <c r="DV1664" s="11" t="s">
        <v>182</v>
      </c>
      <c r="DW1664" s="27" t="s">
        <v>156</v>
      </c>
      <c r="DX1664" s="27" t="s">
        <v>156</v>
      </c>
      <c r="DY1664" s="20" t="s">
        <v>3257</v>
      </c>
      <c r="DZ1664" s="16">
        <v>7</v>
      </c>
      <c r="EA1664" s="16">
        <v>0</v>
      </c>
      <c r="EB1664" s="27" t="s">
        <v>185</v>
      </c>
      <c r="EC1664" s="27" t="s">
        <v>185</v>
      </c>
      <c r="ED1664" s="27" t="s">
        <v>182</v>
      </c>
      <c r="EE1664" s="29">
        <v>45070.045949074076</v>
      </c>
      <c r="EF1664" s="28" t="s">
        <v>186</v>
      </c>
      <c r="EG1664" s="28" t="s">
        <v>156</v>
      </c>
      <c r="EH1664" s="28" t="s">
        <v>187</v>
      </c>
      <c r="EI1664" s="29">
        <v>45110.367511574077</v>
      </c>
      <c r="EJ1664" s="28" t="s">
        <v>387</v>
      </c>
      <c r="EK1664" s="28" t="s">
        <v>388</v>
      </c>
      <c r="EL1664" s="28" t="s">
        <v>190</v>
      </c>
      <c r="EM1664" s="45" t="s">
        <v>3713</v>
      </c>
      <c r="EN1664" s="46" t="str">
        <f t="shared" si="176"/>
        <v>344N183A</v>
      </c>
      <c r="EO1664" s="47">
        <f t="shared" si="177"/>
        <v>45268</v>
      </c>
      <c r="EP1664" s="47">
        <f t="shared" si="178"/>
        <v>45125</v>
      </c>
      <c r="EQ1664" s="48" t="str">
        <f t="shared" ca="1" si="179"/>
        <v>Y</v>
      </c>
      <c r="ER1664" s="49">
        <f t="shared" si="180"/>
        <v>143</v>
      </c>
      <c r="ES1664" s="50"/>
      <c r="ET1664" s="51">
        <f t="shared" si="181"/>
        <v>143</v>
      </c>
      <c r="EU1664" s="52">
        <f t="shared" si="182"/>
        <v>858000</v>
      </c>
      <c r="EV1664" s="46"/>
      <c r="EW1664" s="23" t="s">
        <v>3714</v>
      </c>
    </row>
    <row r="1665" spans="1:153" ht="14.25" customHeight="1">
      <c r="A1665" s="8">
        <v>1658</v>
      </c>
      <c r="B1665" s="9" t="s">
        <v>3316</v>
      </c>
      <c r="C1665" s="10" t="s">
        <v>142</v>
      </c>
      <c r="D1665" s="10" t="s">
        <v>143</v>
      </c>
      <c r="E1665" s="10" t="s">
        <v>206</v>
      </c>
      <c r="F1665" s="9" t="s">
        <v>641</v>
      </c>
      <c r="G1665" s="10" t="s">
        <v>572</v>
      </c>
      <c r="H1665" s="9" t="s">
        <v>573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149</v>
      </c>
      <c r="N1665" s="9" t="s">
        <v>150</v>
      </c>
      <c r="O1665" s="9" t="s">
        <v>151</v>
      </c>
      <c r="P1665" s="9" t="s">
        <v>142</v>
      </c>
      <c r="Q1665" s="9" t="s">
        <v>152</v>
      </c>
      <c r="R1665" s="9" t="s">
        <v>880</v>
      </c>
      <c r="S1665" s="9" t="s">
        <v>881</v>
      </c>
      <c r="T1665" s="9" t="s">
        <v>306</v>
      </c>
      <c r="U1665" s="9" t="s">
        <v>337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3590</v>
      </c>
      <c r="AA1665" s="9" t="s">
        <v>883</v>
      </c>
      <c r="AB1665" s="12" t="s">
        <v>884</v>
      </c>
      <c r="AC1665" s="10" t="s">
        <v>3591</v>
      </c>
      <c r="AD1665" s="9" t="s">
        <v>883</v>
      </c>
      <c r="AE1665" s="13" t="s">
        <v>884</v>
      </c>
      <c r="AF1665" s="14" t="s">
        <v>407</v>
      </c>
      <c r="AG1665" s="10" t="s">
        <v>3694</v>
      </c>
      <c r="AH1665" s="11" t="s">
        <v>887</v>
      </c>
      <c r="AI1665" s="11" t="s">
        <v>888</v>
      </c>
      <c r="AJ1665" s="10" t="s">
        <v>889</v>
      </c>
      <c r="AK1665" s="11" t="s">
        <v>888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1.6</v>
      </c>
      <c r="AU1665" s="10" t="s">
        <v>142</v>
      </c>
      <c r="AV1665" s="16">
        <v>20000</v>
      </c>
      <c r="AW1665" s="16">
        <v>23000</v>
      </c>
      <c r="AX1665" s="16">
        <v>0</v>
      </c>
      <c r="AY1665" s="16">
        <v>2000</v>
      </c>
      <c r="AZ1665" s="16">
        <v>0</v>
      </c>
      <c r="BA1665" s="17">
        <v>45257</v>
      </c>
      <c r="BB1665" s="30" t="s">
        <v>175</v>
      </c>
      <c r="BC1665" s="18">
        <v>45119</v>
      </c>
      <c r="BD1665" s="17">
        <v>45504</v>
      </c>
      <c r="BE1665" s="17">
        <v>45565</v>
      </c>
      <c r="BF1665" s="17">
        <v>45275</v>
      </c>
      <c r="BG1665" s="10">
        <v>86233245</v>
      </c>
      <c r="BH1665" s="9" t="s">
        <v>319</v>
      </c>
      <c r="BI1665" s="19">
        <v>45292</v>
      </c>
      <c r="BJ1665" s="20">
        <v>45292</v>
      </c>
      <c r="BK1665" s="16">
        <v>100</v>
      </c>
      <c r="BL1665" s="16">
        <v>160</v>
      </c>
      <c r="BM1665" s="9" t="s">
        <v>177</v>
      </c>
      <c r="BN1665" s="9" t="s">
        <v>470</v>
      </c>
      <c r="BO1665" s="9" t="s">
        <v>156</v>
      </c>
      <c r="BP1665" s="17">
        <v>45306</v>
      </c>
      <c r="BQ1665" s="17" t="s">
        <v>156</v>
      </c>
      <c r="BR1665" s="17">
        <v>45306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>
        <v>45115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 t="s">
        <v>156</v>
      </c>
      <c r="CD1665" s="10" t="s">
        <v>156</v>
      </c>
      <c r="CE1665" s="17" t="s">
        <v>156</v>
      </c>
      <c r="CF1665" s="17" t="s">
        <v>156</v>
      </c>
      <c r="CG1665" s="17">
        <v>45115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>
        <v>45115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193</v>
      </c>
      <c r="CY1665" s="17" t="s">
        <v>156</v>
      </c>
      <c r="CZ1665" s="17" t="s">
        <v>156</v>
      </c>
      <c r="DA1665" s="17">
        <v>45115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>
        <v>45115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48</v>
      </c>
      <c r="DQ1665" s="16">
        <v>24</v>
      </c>
      <c r="DR1665" s="11">
        <v>24</v>
      </c>
      <c r="DS1665" s="16">
        <v>36</v>
      </c>
      <c r="DT1665" s="16">
        <v>0</v>
      </c>
      <c r="DU1665" s="11" t="s">
        <v>181</v>
      </c>
      <c r="DV1665" s="11" t="s">
        <v>182</v>
      </c>
      <c r="DW1665" s="27" t="s">
        <v>156</v>
      </c>
      <c r="DX1665" s="27" t="s">
        <v>156</v>
      </c>
      <c r="DY1665" s="20" t="s">
        <v>3564</v>
      </c>
      <c r="DZ1665" s="16">
        <v>7</v>
      </c>
      <c r="EA1665" s="16">
        <v>0</v>
      </c>
      <c r="EB1665" s="27" t="s">
        <v>185</v>
      </c>
      <c r="EC1665" s="27" t="s">
        <v>185</v>
      </c>
      <c r="ED1665" s="27" t="s">
        <v>182</v>
      </c>
      <c r="EE1665" s="29">
        <v>45116.744317129633</v>
      </c>
      <c r="EF1665" s="28" t="s">
        <v>186</v>
      </c>
      <c r="EG1665" s="28" t="s">
        <v>156</v>
      </c>
      <c r="EH1665" s="28" t="s">
        <v>187</v>
      </c>
      <c r="EI1665" s="29">
        <v>45118.567106481481</v>
      </c>
      <c r="EJ1665" s="28" t="s">
        <v>186</v>
      </c>
      <c r="EK1665" s="28" t="s">
        <v>156</v>
      </c>
      <c r="EL1665" s="28" t="s">
        <v>3381</v>
      </c>
      <c r="EM1665" s="45" t="s">
        <v>3713</v>
      </c>
      <c r="EN1665" s="46" t="str">
        <f t="shared" si="176"/>
        <v>344N183A</v>
      </c>
      <c r="EO1665" s="47">
        <f t="shared" si="177"/>
        <v>45299</v>
      </c>
      <c r="EP1665" s="47" t="str">
        <f t="shared" si="178"/>
        <v/>
      </c>
      <c r="EQ1665" s="48" t="str">
        <f t="shared" ca="1" si="179"/>
        <v>Y</v>
      </c>
      <c r="ER1665" s="49" t="str">
        <f t="shared" si="180"/>
        <v/>
      </c>
      <c r="ES1665" s="50"/>
      <c r="ET1665" s="51" t="str">
        <f t="shared" si="181"/>
        <v/>
      </c>
      <c r="EU1665" s="52" t="str">
        <f t="shared" si="182"/>
        <v/>
      </c>
      <c r="EV1665" s="46"/>
      <c r="EW1665" s="23" t="s">
        <v>3721</v>
      </c>
    </row>
    <row r="1666" spans="1:153" ht="14.25" customHeight="1">
      <c r="A1666" s="8">
        <v>1659</v>
      </c>
      <c r="B1666" s="9" t="s">
        <v>3316</v>
      </c>
      <c r="C1666" s="10" t="s">
        <v>142</v>
      </c>
      <c r="D1666" s="10" t="s">
        <v>143</v>
      </c>
      <c r="E1666" s="10" t="s">
        <v>206</v>
      </c>
      <c r="F1666" s="9" t="s">
        <v>641</v>
      </c>
      <c r="G1666" s="10" t="s">
        <v>572</v>
      </c>
      <c r="H1666" s="9" t="s">
        <v>573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149</v>
      </c>
      <c r="N1666" s="9" t="s">
        <v>150</v>
      </c>
      <c r="O1666" s="9" t="s">
        <v>151</v>
      </c>
      <c r="P1666" s="9" t="s">
        <v>142</v>
      </c>
      <c r="Q1666" s="9" t="s">
        <v>152</v>
      </c>
      <c r="R1666" s="9" t="s">
        <v>880</v>
      </c>
      <c r="S1666" s="9" t="s">
        <v>881</v>
      </c>
      <c r="T1666" s="9" t="s">
        <v>306</v>
      </c>
      <c r="U1666" s="9" t="s">
        <v>337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3590</v>
      </c>
      <c r="AA1666" s="9" t="s">
        <v>883</v>
      </c>
      <c r="AB1666" s="12" t="s">
        <v>884</v>
      </c>
      <c r="AC1666" s="10" t="s">
        <v>3591</v>
      </c>
      <c r="AD1666" s="9" t="s">
        <v>883</v>
      </c>
      <c r="AE1666" s="13" t="s">
        <v>884</v>
      </c>
      <c r="AF1666" s="14" t="s">
        <v>407</v>
      </c>
      <c r="AG1666" s="10" t="s">
        <v>3694</v>
      </c>
      <c r="AH1666" s="11" t="s">
        <v>887</v>
      </c>
      <c r="AI1666" s="11" t="s">
        <v>888</v>
      </c>
      <c r="AJ1666" s="10" t="s">
        <v>889</v>
      </c>
      <c r="AK1666" s="11" t="s">
        <v>888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1.6</v>
      </c>
      <c r="AU1666" s="10" t="s">
        <v>142</v>
      </c>
      <c r="AV1666" s="16">
        <v>20000</v>
      </c>
      <c r="AW1666" s="16">
        <v>23000</v>
      </c>
      <c r="AX1666" s="16">
        <v>0</v>
      </c>
      <c r="AY1666" s="16">
        <v>2000</v>
      </c>
      <c r="AZ1666" s="16">
        <v>0</v>
      </c>
      <c r="BA1666" s="17">
        <v>45257</v>
      </c>
      <c r="BB1666" s="30" t="s">
        <v>175</v>
      </c>
      <c r="BC1666" s="18">
        <v>45119</v>
      </c>
      <c r="BD1666" s="17">
        <v>45504</v>
      </c>
      <c r="BE1666" s="17">
        <v>45565</v>
      </c>
      <c r="BF1666" s="17">
        <v>45275</v>
      </c>
      <c r="BG1666" s="10">
        <v>86195415</v>
      </c>
      <c r="BH1666" s="9" t="s">
        <v>346</v>
      </c>
      <c r="BI1666" s="19">
        <v>45323</v>
      </c>
      <c r="BJ1666" s="20">
        <v>45348</v>
      </c>
      <c r="BK1666" s="16">
        <v>500</v>
      </c>
      <c r="BL1666" s="16">
        <v>800</v>
      </c>
      <c r="BM1666" s="9" t="s">
        <v>177</v>
      </c>
      <c r="BN1666" s="9" t="s">
        <v>470</v>
      </c>
      <c r="BO1666" s="9" t="s">
        <v>156</v>
      </c>
      <c r="BP1666" s="17">
        <v>45361</v>
      </c>
      <c r="BQ1666" s="17" t="s">
        <v>156</v>
      </c>
      <c r="BR1666" s="17">
        <v>45361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45111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45111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45111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193</v>
      </c>
      <c r="CY1666" s="17" t="s">
        <v>156</v>
      </c>
      <c r="CZ1666" s="17" t="s">
        <v>156</v>
      </c>
      <c r="DA1666" s="17">
        <v>45111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45111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48</v>
      </c>
      <c r="DQ1666" s="16">
        <v>24</v>
      </c>
      <c r="DR1666" s="11">
        <v>24</v>
      </c>
      <c r="DS1666" s="16">
        <v>36</v>
      </c>
      <c r="DT1666" s="16">
        <v>0</v>
      </c>
      <c r="DU1666" s="11" t="s">
        <v>181</v>
      </c>
      <c r="DV1666" s="11" t="s">
        <v>182</v>
      </c>
      <c r="DW1666" s="27" t="s">
        <v>156</v>
      </c>
      <c r="DX1666" s="27" t="s">
        <v>156</v>
      </c>
      <c r="DY1666" s="20" t="s">
        <v>3328</v>
      </c>
      <c r="DZ1666" s="16">
        <v>7</v>
      </c>
      <c r="EA1666" s="16">
        <v>0</v>
      </c>
      <c r="EB1666" s="27" t="s">
        <v>185</v>
      </c>
      <c r="EC1666" s="27" t="s">
        <v>185</v>
      </c>
      <c r="ED1666" s="27" t="s">
        <v>182</v>
      </c>
      <c r="EE1666" s="29">
        <v>45112.012569444443</v>
      </c>
      <c r="EF1666" s="28" t="s">
        <v>186</v>
      </c>
      <c r="EG1666" s="28" t="s">
        <v>156</v>
      </c>
      <c r="EH1666" s="28" t="s">
        <v>187</v>
      </c>
      <c r="EI1666" s="29">
        <v>45118.567106481481</v>
      </c>
      <c r="EJ1666" s="28" t="s">
        <v>186</v>
      </c>
      <c r="EK1666" s="28" t="s">
        <v>156</v>
      </c>
      <c r="EL1666" s="28" t="s">
        <v>3381</v>
      </c>
      <c r="EM1666" s="45" t="s">
        <v>3713</v>
      </c>
      <c r="EN1666" s="46" t="str">
        <f t="shared" si="176"/>
        <v>344N183A</v>
      </c>
      <c r="EO1666" s="47">
        <f t="shared" si="177"/>
        <v>45354</v>
      </c>
      <c r="EP1666" s="47" t="str">
        <f t="shared" si="178"/>
        <v/>
      </c>
      <c r="EQ1666" s="48" t="str">
        <f t="shared" ca="1" si="179"/>
        <v>Y</v>
      </c>
      <c r="ER1666" s="49" t="str">
        <f t="shared" si="180"/>
        <v/>
      </c>
      <c r="ES1666" s="50"/>
      <c r="ET1666" s="51" t="str">
        <f t="shared" si="181"/>
        <v/>
      </c>
      <c r="EU1666" s="52" t="str">
        <f t="shared" si="182"/>
        <v/>
      </c>
      <c r="EV1666" s="46"/>
      <c r="EW1666" s="23" t="s">
        <v>3721</v>
      </c>
    </row>
    <row r="1667" spans="1:153" ht="14.25" customHeight="1">
      <c r="A1667" s="8">
        <v>1660</v>
      </c>
      <c r="B1667" s="9" t="s">
        <v>3316</v>
      </c>
      <c r="C1667" s="10" t="s">
        <v>142</v>
      </c>
      <c r="D1667" s="10" t="s">
        <v>143</v>
      </c>
      <c r="E1667" s="10" t="s">
        <v>206</v>
      </c>
      <c r="F1667" s="9" t="s">
        <v>641</v>
      </c>
      <c r="G1667" s="10" t="s">
        <v>572</v>
      </c>
      <c r="H1667" s="9" t="s">
        <v>573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149</v>
      </c>
      <c r="N1667" s="9" t="s">
        <v>150</v>
      </c>
      <c r="O1667" s="9" t="s">
        <v>151</v>
      </c>
      <c r="P1667" s="9" t="s">
        <v>142</v>
      </c>
      <c r="Q1667" s="9" t="s">
        <v>152</v>
      </c>
      <c r="R1667" s="9" t="s">
        <v>880</v>
      </c>
      <c r="S1667" s="9" t="s">
        <v>881</v>
      </c>
      <c r="T1667" s="9" t="s">
        <v>306</v>
      </c>
      <c r="U1667" s="9" t="s">
        <v>337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3590</v>
      </c>
      <c r="AA1667" s="9" t="s">
        <v>883</v>
      </c>
      <c r="AB1667" s="12" t="s">
        <v>884</v>
      </c>
      <c r="AC1667" s="10" t="s">
        <v>3591</v>
      </c>
      <c r="AD1667" s="9" t="s">
        <v>883</v>
      </c>
      <c r="AE1667" s="13" t="s">
        <v>884</v>
      </c>
      <c r="AF1667" s="14" t="s">
        <v>407</v>
      </c>
      <c r="AG1667" s="10" t="s">
        <v>3694</v>
      </c>
      <c r="AH1667" s="11" t="s">
        <v>887</v>
      </c>
      <c r="AI1667" s="11" t="s">
        <v>888</v>
      </c>
      <c r="AJ1667" s="10" t="s">
        <v>889</v>
      </c>
      <c r="AK1667" s="11" t="s">
        <v>888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1.6</v>
      </c>
      <c r="AU1667" s="10" t="s">
        <v>142</v>
      </c>
      <c r="AV1667" s="16">
        <v>20000</v>
      </c>
      <c r="AW1667" s="16">
        <v>23000</v>
      </c>
      <c r="AX1667" s="16">
        <v>0</v>
      </c>
      <c r="AY1667" s="16">
        <v>2000</v>
      </c>
      <c r="AZ1667" s="16">
        <v>0</v>
      </c>
      <c r="BA1667" s="17">
        <v>45257</v>
      </c>
      <c r="BB1667" s="30" t="s">
        <v>175</v>
      </c>
      <c r="BC1667" s="18">
        <v>45119</v>
      </c>
      <c r="BD1667" s="17">
        <v>45504</v>
      </c>
      <c r="BE1667" s="17">
        <v>45565</v>
      </c>
      <c r="BF1667" s="17">
        <v>45275</v>
      </c>
      <c r="BG1667" s="10">
        <v>86251835</v>
      </c>
      <c r="BH1667" s="9" t="s">
        <v>349</v>
      </c>
      <c r="BI1667" s="19">
        <v>45323</v>
      </c>
      <c r="BJ1667" s="20">
        <v>45348</v>
      </c>
      <c r="BK1667" s="16">
        <v>510</v>
      </c>
      <c r="BL1667" s="16">
        <v>816</v>
      </c>
      <c r="BM1667" s="9" t="s">
        <v>177</v>
      </c>
      <c r="BN1667" s="9" t="s">
        <v>470</v>
      </c>
      <c r="BO1667" s="9" t="s">
        <v>156</v>
      </c>
      <c r="BP1667" s="17">
        <v>45361</v>
      </c>
      <c r="BQ1667" s="17" t="s">
        <v>156</v>
      </c>
      <c r="BR1667" s="17">
        <v>45361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>
        <v>45118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 t="s">
        <v>156</v>
      </c>
      <c r="CD1667" s="10" t="s">
        <v>156</v>
      </c>
      <c r="CE1667" s="17" t="s">
        <v>156</v>
      </c>
      <c r="CF1667" s="17" t="s">
        <v>156</v>
      </c>
      <c r="CG1667" s="17">
        <v>45118</v>
      </c>
      <c r="CH1667" s="17" t="s">
        <v>156</v>
      </c>
      <c r="CI1667" s="16">
        <v>0</v>
      </c>
      <c r="CJ1667" s="10" t="s">
        <v>156</v>
      </c>
      <c r="CK1667" s="10" t="s">
        <v>156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>
        <v>45118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 t="s">
        <v>156</v>
      </c>
      <c r="CX1667" s="10" t="s">
        <v>193</v>
      </c>
      <c r="CY1667" s="17" t="s">
        <v>156</v>
      </c>
      <c r="CZ1667" s="17" t="s">
        <v>156</v>
      </c>
      <c r="DA1667" s="17">
        <v>45118</v>
      </c>
      <c r="DB1667" s="17" t="s">
        <v>156</v>
      </c>
      <c r="DC1667" s="16">
        <v>0</v>
      </c>
      <c r="DD1667" s="10" t="s">
        <v>156</v>
      </c>
      <c r="DE1667" s="10" t="s">
        <v>156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>
        <v>45118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48</v>
      </c>
      <c r="DQ1667" s="16">
        <v>24</v>
      </c>
      <c r="DR1667" s="11">
        <v>24</v>
      </c>
      <c r="DS1667" s="16">
        <v>36</v>
      </c>
      <c r="DT1667" s="16">
        <v>0</v>
      </c>
      <c r="DU1667" s="11" t="s">
        <v>182</v>
      </c>
      <c r="DV1667" s="11" t="s">
        <v>182</v>
      </c>
      <c r="DW1667" s="27" t="s">
        <v>156</v>
      </c>
      <c r="DX1667" s="27" t="s">
        <v>156</v>
      </c>
      <c r="DY1667" s="20" t="s">
        <v>3328</v>
      </c>
      <c r="DZ1667" s="16">
        <v>7</v>
      </c>
      <c r="EA1667" s="16">
        <v>0</v>
      </c>
      <c r="EB1667" s="27" t="s">
        <v>185</v>
      </c>
      <c r="EC1667" s="27" t="s">
        <v>185</v>
      </c>
      <c r="ED1667" s="27" t="s">
        <v>182</v>
      </c>
      <c r="EE1667" s="29">
        <v>45118.979675925926</v>
      </c>
      <c r="EF1667" s="28" t="s">
        <v>186</v>
      </c>
      <c r="EG1667" s="28" t="s">
        <v>156</v>
      </c>
      <c r="EH1667" s="28" t="s">
        <v>187</v>
      </c>
      <c r="EI1667" s="29">
        <v>45118.979675925926</v>
      </c>
      <c r="EJ1667" s="28" t="s">
        <v>186</v>
      </c>
      <c r="EK1667" s="28" t="s">
        <v>156</v>
      </c>
      <c r="EL1667" s="28" t="s">
        <v>187</v>
      </c>
      <c r="EM1667" s="45" t="s">
        <v>3713</v>
      </c>
      <c r="EN1667" s="46" t="str">
        <f t="shared" si="176"/>
        <v>344N183A</v>
      </c>
      <c r="EO1667" s="47">
        <f t="shared" si="177"/>
        <v>45354</v>
      </c>
      <c r="EP1667" s="47" t="str">
        <f t="shared" si="178"/>
        <v/>
      </c>
      <c r="EQ1667" s="48" t="str">
        <f t="shared" ca="1" si="179"/>
        <v>Y</v>
      </c>
      <c r="ER1667" s="49" t="str">
        <f t="shared" si="180"/>
        <v/>
      </c>
      <c r="ES1667" s="50"/>
      <c r="ET1667" s="51" t="str">
        <f t="shared" si="181"/>
        <v/>
      </c>
      <c r="EU1667" s="52" t="str">
        <f t="shared" si="182"/>
        <v/>
      </c>
      <c r="EV1667" s="46"/>
      <c r="EW1667" s="23" t="s">
        <v>3721</v>
      </c>
    </row>
    <row r="1668" spans="1:153" ht="14.25" customHeight="1">
      <c r="A1668" s="8">
        <v>1661</v>
      </c>
      <c r="B1668" s="9" t="s">
        <v>3316</v>
      </c>
      <c r="C1668" s="10" t="s">
        <v>142</v>
      </c>
      <c r="D1668" s="10" t="s">
        <v>143</v>
      </c>
      <c r="E1668" s="10" t="s">
        <v>206</v>
      </c>
      <c r="F1668" s="9" t="s">
        <v>641</v>
      </c>
      <c r="G1668" s="10" t="s">
        <v>572</v>
      </c>
      <c r="H1668" s="9" t="s">
        <v>573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149</v>
      </c>
      <c r="N1668" s="9" t="s">
        <v>150</v>
      </c>
      <c r="O1668" s="9" t="s">
        <v>151</v>
      </c>
      <c r="P1668" s="9" t="s">
        <v>142</v>
      </c>
      <c r="Q1668" s="9" t="s">
        <v>152</v>
      </c>
      <c r="R1668" s="9" t="s">
        <v>880</v>
      </c>
      <c r="S1668" s="9" t="s">
        <v>881</v>
      </c>
      <c r="T1668" s="9" t="s">
        <v>306</v>
      </c>
      <c r="U1668" s="9" t="s">
        <v>337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3590</v>
      </c>
      <c r="AA1668" s="9" t="s">
        <v>883</v>
      </c>
      <c r="AB1668" s="12" t="s">
        <v>884</v>
      </c>
      <c r="AC1668" s="10" t="s">
        <v>3591</v>
      </c>
      <c r="AD1668" s="9" t="s">
        <v>883</v>
      </c>
      <c r="AE1668" s="13" t="s">
        <v>884</v>
      </c>
      <c r="AF1668" s="14" t="s">
        <v>407</v>
      </c>
      <c r="AG1668" s="10" t="s">
        <v>3694</v>
      </c>
      <c r="AH1668" s="11" t="s">
        <v>887</v>
      </c>
      <c r="AI1668" s="11" t="s">
        <v>888</v>
      </c>
      <c r="AJ1668" s="10" t="s">
        <v>889</v>
      </c>
      <c r="AK1668" s="11" t="s">
        <v>888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1.6</v>
      </c>
      <c r="AU1668" s="10" t="s">
        <v>142</v>
      </c>
      <c r="AV1668" s="16">
        <v>20000</v>
      </c>
      <c r="AW1668" s="16">
        <v>23000</v>
      </c>
      <c r="AX1668" s="16">
        <v>0</v>
      </c>
      <c r="AY1668" s="16">
        <v>2000</v>
      </c>
      <c r="AZ1668" s="16">
        <v>0</v>
      </c>
      <c r="BA1668" s="17">
        <v>45257</v>
      </c>
      <c r="BB1668" s="30" t="s">
        <v>175</v>
      </c>
      <c r="BC1668" s="18">
        <v>45119</v>
      </c>
      <c r="BD1668" s="17">
        <v>45504</v>
      </c>
      <c r="BE1668" s="17">
        <v>45565</v>
      </c>
      <c r="BF1668" s="17">
        <v>45275</v>
      </c>
      <c r="BG1668" s="10">
        <v>86195414</v>
      </c>
      <c r="BH1668" s="9" t="s">
        <v>258</v>
      </c>
      <c r="BI1668" s="19">
        <v>45352</v>
      </c>
      <c r="BJ1668" s="20">
        <v>45362</v>
      </c>
      <c r="BK1668" s="16">
        <v>1100</v>
      </c>
      <c r="BL1668" s="16">
        <v>1760</v>
      </c>
      <c r="BM1668" s="9" t="s">
        <v>177</v>
      </c>
      <c r="BN1668" s="9" t="s">
        <v>470</v>
      </c>
      <c r="BO1668" s="9" t="s">
        <v>156</v>
      </c>
      <c r="BP1668" s="17">
        <v>45375</v>
      </c>
      <c r="BQ1668" s="17" t="s">
        <v>156</v>
      </c>
      <c r="BR1668" s="17">
        <v>45375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45111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 t="s">
        <v>156</v>
      </c>
      <c r="CD1668" s="10" t="s">
        <v>156</v>
      </c>
      <c r="CE1668" s="17" t="s">
        <v>156</v>
      </c>
      <c r="CF1668" s="17" t="s">
        <v>156</v>
      </c>
      <c r="CG1668" s="17">
        <v>45111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45111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 t="s">
        <v>156</v>
      </c>
      <c r="CX1668" s="10" t="s">
        <v>193</v>
      </c>
      <c r="CY1668" s="17" t="s">
        <v>156</v>
      </c>
      <c r="CZ1668" s="17" t="s">
        <v>156</v>
      </c>
      <c r="DA1668" s="17">
        <v>45111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 t="s">
        <v>156</v>
      </c>
      <c r="DH1668" s="10" t="s">
        <v>156</v>
      </c>
      <c r="DI1668" s="17" t="s">
        <v>156</v>
      </c>
      <c r="DJ1668" s="17" t="s">
        <v>156</v>
      </c>
      <c r="DK1668" s="17">
        <v>45111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48</v>
      </c>
      <c r="DQ1668" s="16">
        <v>24</v>
      </c>
      <c r="DR1668" s="11">
        <v>24</v>
      </c>
      <c r="DS1668" s="16">
        <v>36</v>
      </c>
      <c r="DT1668" s="16">
        <v>0</v>
      </c>
      <c r="DU1668" s="11" t="s">
        <v>182</v>
      </c>
      <c r="DV1668" s="11" t="s">
        <v>182</v>
      </c>
      <c r="DW1668" s="27" t="s">
        <v>156</v>
      </c>
      <c r="DX1668" s="27" t="s">
        <v>156</v>
      </c>
      <c r="DY1668" s="20" t="s">
        <v>3329</v>
      </c>
      <c r="DZ1668" s="16">
        <v>7</v>
      </c>
      <c r="EA1668" s="16">
        <v>0</v>
      </c>
      <c r="EB1668" s="27" t="s">
        <v>185</v>
      </c>
      <c r="EC1668" s="27" t="s">
        <v>185</v>
      </c>
      <c r="ED1668" s="27" t="s">
        <v>182</v>
      </c>
      <c r="EE1668" s="29">
        <v>45112.012569444443</v>
      </c>
      <c r="EF1668" s="28" t="s">
        <v>186</v>
      </c>
      <c r="EG1668" s="28" t="s">
        <v>156</v>
      </c>
      <c r="EH1668" s="28" t="s">
        <v>187</v>
      </c>
      <c r="EI1668" s="29">
        <v>45118.979675925926</v>
      </c>
      <c r="EJ1668" s="28" t="s">
        <v>186</v>
      </c>
      <c r="EK1668" s="28" t="s">
        <v>156</v>
      </c>
      <c r="EL1668" s="28" t="s">
        <v>187</v>
      </c>
      <c r="EM1668" s="45" t="s">
        <v>3713</v>
      </c>
      <c r="EN1668" s="46" t="str">
        <f t="shared" si="176"/>
        <v>344N183A</v>
      </c>
      <c r="EO1668" s="47">
        <f t="shared" si="177"/>
        <v>45368</v>
      </c>
      <c r="EP1668" s="47" t="str">
        <f t="shared" si="178"/>
        <v/>
      </c>
      <c r="EQ1668" s="48" t="str">
        <f t="shared" ca="1" si="179"/>
        <v>Y</v>
      </c>
      <c r="ER1668" s="49" t="str">
        <f t="shared" si="180"/>
        <v/>
      </c>
      <c r="ES1668" s="50"/>
      <c r="ET1668" s="51" t="str">
        <f t="shared" si="181"/>
        <v/>
      </c>
      <c r="EU1668" s="52" t="str">
        <f t="shared" si="182"/>
        <v/>
      </c>
      <c r="EV1668" s="46"/>
      <c r="EW1668" s="23" t="s">
        <v>3721</v>
      </c>
    </row>
    <row r="1669" spans="1:153" ht="14.25" customHeight="1">
      <c r="A1669" s="8">
        <v>1662</v>
      </c>
      <c r="B1669" s="9" t="s">
        <v>3316</v>
      </c>
      <c r="C1669" s="10" t="s">
        <v>142</v>
      </c>
      <c r="D1669" s="10" t="s">
        <v>143</v>
      </c>
      <c r="E1669" s="10" t="s">
        <v>206</v>
      </c>
      <c r="F1669" s="9" t="s">
        <v>641</v>
      </c>
      <c r="G1669" s="10" t="s">
        <v>572</v>
      </c>
      <c r="H1669" s="9" t="s">
        <v>573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149</v>
      </c>
      <c r="N1669" s="9" t="s">
        <v>150</v>
      </c>
      <c r="O1669" s="9" t="s">
        <v>151</v>
      </c>
      <c r="P1669" s="9" t="s">
        <v>142</v>
      </c>
      <c r="Q1669" s="9" t="s">
        <v>152</v>
      </c>
      <c r="R1669" s="9" t="s">
        <v>880</v>
      </c>
      <c r="S1669" s="9" t="s">
        <v>881</v>
      </c>
      <c r="T1669" s="9" t="s">
        <v>306</v>
      </c>
      <c r="U1669" s="9" t="s">
        <v>337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3590</v>
      </c>
      <c r="AA1669" s="9" t="s">
        <v>883</v>
      </c>
      <c r="AB1669" s="12" t="s">
        <v>884</v>
      </c>
      <c r="AC1669" s="10" t="s">
        <v>3591</v>
      </c>
      <c r="AD1669" s="9" t="s">
        <v>883</v>
      </c>
      <c r="AE1669" s="13" t="s">
        <v>884</v>
      </c>
      <c r="AF1669" s="14" t="s">
        <v>407</v>
      </c>
      <c r="AG1669" s="10" t="s">
        <v>3694</v>
      </c>
      <c r="AH1669" s="11" t="s">
        <v>887</v>
      </c>
      <c r="AI1669" s="11" t="s">
        <v>888</v>
      </c>
      <c r="AJ1669" s="10" t="s">
        <v>889</v>
      </c>
      <c r="AK1669" s="11" t="s">
        <v>888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1.6</v>
      </c>
      <c r="AU1669" s="10" t="s">
        <v>142</v>
      </c>
      <c r="AV1669" s="16">
        <v>20000</v>
      </c>
      <c r="AW1669" s="16">
        <v>23000</v>
      </c>
      <c r="AX1669" s="16">
        <v>0</v>
      </c>
      <c r="AY1669" s="16">
        <v>2000</v>
      </c>
      <c r="AZ1669" s="16">
        <v>0</v>
      </c>
      <c r="BA1669" s="17">
        <v>45257</v>
      </c>
      <c r="BB1669" s="30" t="s">
        <v>175</v>
      </c>
      <c r="BC1669" s="18">
        <v>45119</v>
      </c>
      <c r="BD1669" s="17">
        <v>45504</v>
      </c>
      <c r="BE1669" s="17">
        <v>45565</v>
      </c>
      <c r="BF1669" s="17">
        <v>45275</v>
      </c>
      <c r="BG1669" s="10">
        <v>86195413</v>
      </c>
      <c r="BH1669" s="9" t="s">
        <v>303</v>
      </c>
      <c r="BI1669" s="19">
        <v>45352</v>
      </c>
      <c r="BJ1669" s="20">
        <v>45376</v>
      </c>
      <c r="BK1669" s="16">
        <v>930</v>
      </c>
      <c r="BL1669" s="16">
        <v>1488</v>
      </c>
      <c r="BM1669" s="9" t="s">
        <v>177</v>
      </c>
      <c r="BN1669" s="9" t="s">
        <v>470</v>
      </c>
      <c r="BO1669" s="9" t="s">
        <v>156</v>
      </c>
      <c r="BP1669" s="17">
        <v>45389</v>
      </c>
      <c r="BQ1669" s="17" t="s">
        <v>156</v>
      </c>
      <c r="BR1669" s="17">
        <v>45389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>
        <v>45111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 t="s">
        <v>156</v>
      </c>
      <c r="CD1669" s="10" t="s">
        <v>156</v>
      </c>
      <c r="CE1669" s="17" t="s">
        <v>156</v>
      </c>
      <c r="CF1669" s="17" t="s">
        <v>156</v>
      </c>
      <c r="CG1669" s="17">
        <v>45111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>
        <v>45111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 t="s">
        <v>156</v>
      </c>
      <c r="CX1669" s="10" t="s">
        <v>193</v>
      </c>
      <c r="CY1669" s="17" t="s">
        <v>156</v>
      </c>
      <c r="CZ1669" s="17" t="s">
        <v>156</v>
      </c>
      <c r="DA1669" s="17">
        <v>45111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 t="s">
        <v>156</v>
      </c>
      <c r="DH1669" s="10" t="s">
        <v>156</v>
      </c>
      <c r="DI1669" s="17" t="s">
        <v>156</v>
      </c>
      <c r="DJ1669" s="17" t="s">
        <v>156</v>
      </c>
      <c r="DK1669" s="17">
        <v>45111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48</v>
      </c>
      <c r="DQ1669" s="16">
        <v>24</v>
      </c>
      <c r="DR1669" s="11">
        <v>24</v>
      </c>
      <c r="DS1669" s="16">
        <v>36</v>
      </c>
      <c r="DT1669" s="16">
        <v>0</v>
      </c>
      <c r="DU1669" s="11" t="s">
        <v>182</v>
      </c>
      <c r="DV1669" s="11" t="s">
        <v>182</v>
      </c>
      <c r="DW1669" s="27" t="s">
        <v>156</v>
      </c>
      <c r="DX1669" s="27" t="s">
        <v>156</v>
      </c>
      <c r="DY1669" s="20" t="s">
        <v>3437</v>
      </c>
      <c r="DZ1669" s="16">
        <v>7</v>
      </c>
      <c r="EA1669" s="16">
        <v>0</v>
      </c>
      <c r="EB1669" s="27" t="s">
        <v>185</v>
      </c>
      <c r="EC1669" s="27" t="s">
        <v>185</v>
      </c>
      <c r="ED1669" s="27" t="s">
        <v>182</v>
      </c>
      <c r="EE1669" s="29">
        <v>45112.012569444443</v>
      </c>
      <c r="EF1669" s="28" t="s">
        <v>186</v>
      </c>
      <c r="EG1669" s="28" t="s">
        <v>156</v>
      </c>
      <c r="EH1669" s="28" t="s">
        <v>187</v>
      </c>
      <c r="EI1669" s="29">
        <v>45118.979675925926</v>
      </c>
      <c r="EJ1669" s="28" t="s">
        <v>186</v>
      </c>
      <c r="EK1669" s="28" t="s">
        <v>156</v>
      </c>
      <c r="EL1669" s="28" t="s">
        <v>187</v>
      </c>
      <c r="EM1669" s="45" t="s">
        <v>3713</v>
      </c>
      <c r="EN1669" s="46" t="str">
        <f t="shared" si="176"/>
        <v>344N183A</v>
      </c>
      <c r="EO1669" s="47">
        <f t="shared" si="177"/>
        <v>45382</v>
      </c>
      <c r="EP1669" s="47" t="str">
        <f t="shared" si="178"/>
        <v/>
      </c>
      <c r="EQ1669" s="48" t="str">
        <f t="shared" ca="1" si="179"/>
        <v>Y</v>
      </c>
      <c r="ER1669" s="49" t="str">
        <f t="shared" si="180"/>
        <v/>
      </c>
      <c r="ES1669" s="50"/>
      <c r="ET1669" s="51" t="str">
        <f t="shared" si="181"/>
        <v/>
      </c>
      <c r="EU1669" s="52" t="str">
        <f t="shared" si="182"/>
        <v/>
      </c>
      <c r="EV1669" s="46"/>
      <c r="EW1669" s="23" t="s">
        <v>3721</v>
      </c>
    </row>
    <row r="1670" spans="1:153" ht="14.25" customHeight="1">
      <c r="A1670" s="8">
        <v>1663</v>
      </c>
      <c r="B1670" s="9" t="s">
        <v>3316</v>
      </c>
      <c r="C1670" s="10" t="s">
        <v>142</v>
      </c>
      <c r="D1670" s="10" t="s">
        <v>143</v>
      </c>
      <c r="E1670" s="10" t="s">
        <v>206</v>
      </c>
      <c r="F1670" s="9" t="s">
        <v>641</v>
      </c>
      <c r="G1670" s="10" t="s">
        <v>572</v>
      </c>
      <c r="H1670" s="9" t="s">
        <v>573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149</v>
      </c>
      <c r="N1670" s="9" t="s">
        <v>150</v>
      </c>
      <c r="O1670" s="9" t="s">
        <v>151</v>
      </c>
      <c r="P1670" s="9" t="s">
        <v>142</v>
      </c>
      <c r="Q1670" s="9" t="s">
        <v>152</v>
      </c>
      <c r="R1670" s="9" t="s">
        <v>880</v>
      </c>
      <c r="S1670" s="9" t="s">
        <v>881</v>
      </c>
      <c r="T1670" s="9" t="s">
        <v>306</v>
      </c>
      <c r="U1670" s="9" t="s">
        <v>337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3590</v>
      </c>
      <c r="AA1670" s="9" t="s">
        <v>883</v>
      </c>
      <c r="AB1670" s="12" t="s">
        <v>884</v>
      </c>
      <c r="AC1670" s="10" t="s">
        <v>3591</v>
      </c>
      <c r="AD1670" s="9" t="s">
        <v>883</v>
      </c>
      <c r="AE1670" s="13" t="s">
        <v>884</v>
      </c>
      <c r="AF1670" s="14" t="s">
        <v>407</v>
      </c>
      <c r="AG1670" s="10" t="s">
        <v>3694</v>
      </c>
      <c r="AH1670" s="11" t="s">
        <v>887</v>
      </c>
      <c r="AI1670" s="11" t="s">
        <v>888</v>
      </c>
      <c r="AJ1670" s="10" t="s">
        <v>889</v>
      </c>
      <c r="AK1670" s="11" t="s">
        <v>888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1.6</v>
      </c>
      <c r="AU1670" s="10" t="s">
        <v>142</v>
      </c>
      <c r="AV1670" s="16">
        <v>20000</v>
      </c>
      <c r="AW1670" s="16">
        <v>23000</v>
      </c>
      <c r="AX1670" s="16">
        <v>0</v>
      </c>
      <c r="AY1670" s="16">
        <v>2000</v>
      </c>
      <c r="AZ1670" s="16">
        <v>0</v>
      </c>
      <c r="BA1670" s="17">
        <v>45257</v>
      </c>
      <c r="BB1670" s="30" t="s">
        <v>175</v>
      </c>
      <c r="BC1670" s="18">
        <v>45119</v>
      </c>
      <c r="BD1670" s="17">
        <v>45504</v>
      </c>
      <c r="BE1670" s="17">
        <v>45565</v>
      </c>
      <c r="BF1670" s="17">
        <v>45275</v>
      </c>
      <c r="BG1670" s="10">
        <v>86195412</v>
      </c>
      <c r="BH1670" s="9" t="s">
        <v>247</v>
      </c>
      <c r="BI1670" s="19">
        <v>45383</v>
      </c>
      <c r="BJ1670" s="20">
        <v>45390</v>
      </c>
      <c r="BK1670" s="16">
        <v>1300</v>
      </c>
      <c r="BL1670" s="16">
        <v>2080</v>
      </c>
      <c r="BM1670" s="9" t="s">
        <v>177</v>
      </c>
      <c r="BN1670" s="9" t="s">
        <v>470</v>
      </c>
      <c r="BO1670" s="9" t="s">
        <v>156</v>
      </c>
      <c r="BP1670" s="17">
        <v>45403</v>
      </c>
      <c r="BQ1670" s="17" t="s">
        <v>156</v>
      </c>
      <c r="BR1670" s="17">
        <v>45403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>
        <v>45111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 t="s">
        <v>156</v>
      </c>
      <c r="CD1670" s="10" t="s">
        <v>156</v>
      </c>
      <c r="CE1670" s="17" t="s">
        <v>156</v>
      </c>
      <c r="CF1670" s="17" t="s">
        <v>156</v>
      </c>
      <c r="CG1670" s="17">
        <v>45111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>
        <v>45111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 t="s">
        <v>156</v>
      </c>
      <c r="CX1670" s="10" t="s">
        <v>193</v>
      </c>
      <c r="CY1670" s="17" t="s">
        <v>156</v>
      </c>
      <c r="CZ1670" s="17" t="s">
        <v>156</v>
      </c>
      <c r="DA1670" s="17">
        <v>45111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 t="s">
        <v>156</v>
      </c>
      <c r="DH1670" s="10" t="s">
        <v>156</v>
      </c>
      <c r="DI1670" s="17" t="s">
        <v>156</v>
      </c>
      <c r="DJ1670" s="17" t="s">
        <v>156</v>
      </c>
      <c r="DK1670" s="17">
        <v>45111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48</v>
      </c>
      <c r="DQ1670" s="16">
        <v>24</v>
      </c>
      <c r="DR1670" s="11">
        <v>24</v>
      </c>
      <c r="DS1670" s="16">
        <v>36</v>
      </c>
      <c r="DT1670" s="16">
        <v>0</v>
      </c>
      <c r="DU1670" s="11" t="s">
        <v>182</v>
      </c>
      <c r="DV1670" s="11" t="s">
        <v>182</v>
      </c>
      <c r="DW1670" s="27" t="s">
        <v>156</v>
      </c>
      <c r="DX1670" s="27" t="s">
        <v>156</v>
      </c>
      <c r="DY1670" s="20" t="s">
        <v>3142</v>
      </c>
      <c r="DZ1670" s="16">
        <v>7</v>
      </c>
      <c r="EA1670" s="16">
        <v>0</v>
      </c>
      <c r="EB1670" s="27" t="s">
        <v>185</v>
      </c>
      <c r="EC1670" s="27" t="s">
        <v>185</v>
      </c>
      <c r="ED1670" s="27" t="s">
        <v>182</v>
      </c>
      <c r="EE1670" s="29">
        <v>45112.012569444443</v>
      </c>
      <c r="EF1670" s="28" t="s">
        <v>186</v>
      </c>
      <c r="EG1670" s="28" t="s">
        <v>156</v>
      </c>
      <c r="EH1670" s="28" t="s">
        <v>187</v>
      </c>
      <c r="EI1670" s="29">
        <v>45118.979675925926</v>
      </c>
      <c r="EJ1670" s="28" t="s">
        <v>186</v>
      </c>
      <c r="EK1670" s="28" t="s">
        <v>156</v>
      </c>
      <c r="EL1670" s="28" t="s">
        <v>187</v>
      </c>
      <c r="EM1670" s="45" t="s">
        <v>3713</v>
      </c>
      <c r="EN1670" s="46" t="str">
        <f t="shared" si="176"/>
        <v>344N183A</v>
      </c>
      <c r="EO1670" s="47">
        <f t="shared" si="177"/>
        <v>45396</v>
      </c>
      <c r="EP1670" s="47" t="str">
        <f t="shared" si="178"/>
        <v/>
      </c>
      <c r="EQ1670" s="48" t="str">
        <f t="shared" ca="1" si="179"/>
        <v>Y</v>
      </c>
      <c r="ER1670" s="49" t="str">
        <f t="shared" si="180"/>
        <v/>
      </c>
      <c r="ES1670" s="50"/>
      <c r="ET1670" s="51" t="str">
        <f t="shared" si="181"/>
        <v/>
      </c>
      <c r="EU1670" s="52" t="str">
        <f t="shared" si="182"/>
        <v/>
      </c>
      <c r="EV1670" s="46"/>
      <c r="EW1670" s="23" t="s">
        <v>3721</v>
      </c>
    </row>
    <row r="1671" spans="1:153" ht="14.25" customHeight="1">
      <c r="A1671" s="8">
        <v>1664</v>
      </c>
      <c r="B1671" s="9" t="s">
        <v>3316</v>
      </c>
      <c r="C1671" s="10" t="s">
        <v>142</v>
      </c>
      <c r="D1671" s="10" t="s">
        <v>143</v>
      </c>
      <c r="E1671" s="10" t="s">
        <v>206</v>
      </c>
      <c r="F1671" s="9" t="s">
        <v>641</v>
      </c>
      <c r="G1671" s="10" t="s">
        <v>572</v>
      </c>
      <c r="H1671" s="9" t="s">
        <v>573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149</v>
      </c>
      <c r="N1671" s="9" t="s">
        <v>150</v>
      </c>
      <c r="O1671" s="9" t="s">
        <v>151</v>
      </c>
      <c r="P1671" s="9" t="s">
        <v>142</v>
      </c>
      <c r="Q1671" s="9" t="s">
        <v>152</v>
      </c>
      <c r="R1671" s="9" t="s">
        <v>880</v>
      </c>
      <c r="S1671" s="9" t="s">
        <v>881</v>
      </c>
      <c r="T1671" s="9" t="s">
        <v>306</v>
      </c>
      <c r="U1671" s="9" t="s">
        <v>337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3590</v>
      </c>
      <c r="AA1671" s="9" t="s">
        <v>883</v>
      </c>
      <c r="AB1671" s="12" t="s">
        <v>884</v>
      </c>
      <c r="AC1671" s="10" t="s">
        <v>3591</v>
      </c>
      <c r="AD1671" s="9" t="s">
        <v>883</v>
      </c>
      <c r="AE1671" s="13" t="s">
        <v>884</v>
      </c>
      <c r="AF1671" s="14" t="s">
        <v>407</v>
      </c>
      <c r="AG1671" s="10" t="s">
        <v>3694</v>
      </c>
      <c r="AH1671" s="11" t="s">
        <v>887</v>
      </c>
      <c r="AI1671" s="11" t="s">
        <v>888</v>
      </c>
      <c r="AJ1671" s="10" t="s">
        <v>889</v>
      </c>
      <c r="AK1671" s="11" t="s">
        <v>888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1.6</v>
      </c>
      <c r="AU1671" s="10" t="s">
        <v>142</v>
      </c>
      <c r="AV1671" s="16">
        <v>20000</v>
      </c>
      <c r="AW1671" s="16">
        <v>23000</v>
      </c>
      <c r="AX1671" s="16">
        <v>0</v>
      </c>
      <c r="AY1671" s="16">
        <v>2000</v>
      </c>
      <c r="AZ1671" s="16">
        <v>0</v>
      </c>
      <c r="BA1671" s="17">
        <v>45257</v>
      </c>
      <c r="BB1671" s="30" t="s">
        <v>175</v>
      </c>
      <c r="BC1671" s="18">
        <v>45119</v>
      </c>
      <c r="BD1671" s="17">
        <v>45504</v>
      </c>
      <c r="BE1671" s="17">
        <v>45565</v>
      </c>
      <c r="BF1671" s="17">
        <v>45275</v>
      </c>
      <c r="BG1671" s="10">
        <v>86195411</v>
      </c>
      <c r="BH1671" s="9" t="s">
        <v>176</v>
      </c>
      <c r="BI1671" s="19">
        <v>45383</v>
      </c>
      <c r="BJ1671" s="20">
        <v>45404</v>
      </c>
      <c r="BK1671" s="16">
        <v>1600</v>
      </c>
      <c r="BL1671" s="16">
        <v>2560</v>
      </c>
      <c r="BM1671" s="9" t="s">
        <v>177</v>
      </c>
      <c r="BN1671" s="9" t="s">
        <v>470</v>
      </c>
      <c r="BO1671" s="9" t="s">
        <v>156</v>
      </c>
      <c r="BP1671" s="17">
        <v>45417</v>
      </c>
      <c r="BQ1671" s="17" t="s">
        <v>156</v>
      </c>
      <c r="BR1671" s="17">
        <v>45417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>
        <v>45111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 t="s">
        <v>156</v>
      </c>
      <c r="CD1671" s="10" t="s">
        <v>156</v>
      </c>
      <c r="CE1671" s="17" t="s">
        <v>156</v>
      </c>
      <c r="CF1671" s="17" t="s">
        <v>156</v>
      </c>
      <c r="CG1671" s="17">
        <v>45111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>
        <v>45111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193</v>
      </c>
      <c r="CY1671" s="17" t="s">
        <v>156</v>
      </c>
      <c r="CZ1671" s="17" t="s">
        <v>156</v>
      </c>
      <c r="DA1671" s="17">
        <v>45111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>
        <v>45111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48</v>
      </c>
      <c r="DQ1671" s="16">
        <v>24</v>
      </c>
      <c r="DR1671" s="11">
        <v>24</v>
      </c>
      <c r="DS1671" s="16">
        <v>36</v>
      </c>
      <c r="DT1671" s="16">
        <v>0</v>
      </c>
      <c r="DU1671" s="11" t="s">
        <v>182</v>
      </c>
      <c r="DV1671" s="11" t="s">
        <v>182</v>
      </c>
      <c r="DW1671" s="27" t="s">
        <v>156</v>
      </c>
      <c r="DX1671" s="27" t="s">
        <v>156</v>
      </c>
      <c r="DY1671" s="20" t="s">
        <v>3594</v>
      </c>
      <c r="DZ1671" s="16">
        <v>7</v>
      </c>
      <c r="EA1671" s="16">
        <v>0</v>
      </c>
      <c r="EB1671" s="27" t="s">
        <v>185</v>
      </c>
      <c r="EC1671" s="27" t="s">
        <v>185</v>
      </c>
      <c r="ED1671" s="27" t="s">
        <v>182</v>
      </c>
      <c r="EE1671" s="29">
        <v>45112.012569444443</v>
      </c>
      <c r="EF1671" s="28" t="s">
        <v>186</v>
      </c>
      <c r="EG1671" s="28" t="s">
        <v>156</v>
      </c>
      <c r="EH1671" s="28" t="s">
        <v>187</v>
      </c>
      <c r="EI1671" s="29">
        <v>45118.979675925926</v>
      </c>
      <c r="EJ1671" s="28" t="s">
        <v>186</v>
      </c>
      <c r="EK1671" s="28" t="s">
        <v>156</v>
      </c>
      <c r="EL1671" s="28" t="s">
        <v>187</v>
      </c>
      <c r="EM1671" s="45" t="s">
        <v>3713</v>
      </c>
      <c r="EN1671" s="46" t="str">
        <f t="shared" si="176"/>
        <v>344N183A</v>
      </c>
      <c r="EO1671" s="47">
        <f t="shared" si="177"/>
        <v>45410</v>
      </c>
      <c r="EP1671" s="47" t="str">
        <f t="shared" si="178"/>
        <v/>
      </c>
      <c r="EQ1671" s="48" t="str">
        <f t="shared" ca="1" si="179"/>
        <v>Y</v>
      </c>
      <c r="ER1671" s="49" t="str">
        <f t="shared" si="180"/>
        <v/>
      </c>
      <c r="ES1671" s="50"/>
      <c r="ET1671" s="51" t="str">
        <f t="shared" si="181"/>
        <v/>
      </c>
      <c r="EU1671" s="52" t="str">
        <f t="shared" si="182"/>
        <v/>
      </c>
      <c r="EV1671" s="46"/>
      <c r="EW1671" s="23" t="s">
        <v>3721</v>
      </c>
    </row>
    <row r="1672" spans="1:153" ht="14.25" customHeight="1">
      <c r="A1672" s="8">
        <v>1665</v>
      </c>
      <c r="B1672" s="9" t="s">
        <v>3316</v>
      </c>
      <c r="C1672" s="10" t="s">
        <v>142</v>
      </c>
      <c r="D1672" s="10" t="s">
        <v>143</v>
      </c>
      <c r="E1672" s="10" t="s">
        <v>206</v>
      </c>
      <c r="F1672" s="9" t="s">
        <v>641</v>
      </c>
      <c r="G1672" s="10" t="s">
        <v>572</v>
      </c>
      <c r="H1672" s="9" t="s">
        <v>573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880</v>
      </c>
      <c r="S1672" s="9" t="s">
        <v>881</v>
      </c>
      <c r="T1672" s="9" t="s">
        <v>306</v>
      </c>
      <c r="U1672" s="9" t="s">
        <v>337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3590</v>
      </c>
      <c r="AA1672" s="9" t="s">
        <v>883</v>
      </c>
      <c r="AB1672" s="12" t="s">
        <v>884</v>
      </c>
      <c r="AC1672" s="10" t="s">
        <v>3591</v>
      </c>
      <c r="AD1672" s="9" t="s">
        <v>883</v>
      </c>
      <c r="AE1672" s="13" t="s">
        <v>884</v>
      </c>
      <c r="AF1672" s="14" t="s">
        <v>407</v>
      </c>
      <c r="AG1672" s="10" t="s">
        <v>3694</v>
      </c>
      <c r="AH1672" s="11" t="s">
        <v>887</v>
      </c>
      <c r="AI1672" s="11" t="s">
        <v>888</v>
      </c>
      <c r="AJ1672" s="10" t="s">
        <v>889</v>
      </c>
      <c r="AK1672" s="11" t="s">
        <v>888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1.6</v>
      </c>
      <c r="AU1672" s="10" t="s">
        <v>142</v>
      </c>
      <c r="AV1672" s="16">
        <v>20000</v>
      </c>
      <c r="AW1672" s="16">
        <v>23000</v>
      </c>
      <c r="AX1672" s="16">
        <v>0</v>
      </c>
      <c r="AY1672" s="16">
        <v>2000</v>
      </c>
      <c r="AZ1672" s="16">
        <v>0</v>
      </c>
      <c r="BA1672" s="17">
        <v>45257</v>
      </c>
      <c r="BB1672" s="30" t="s">
        <v>175</v>
      </c>
      <c r="BC1672" s="18">
        <v>45119</v>
      </c>
      <c r="BD1672" s="17">
        <v>45504</v>
      </c>
      <c r="BE1672" s="17">
        <v>45565</v>
      </c>
      <c r="BF1672" s="17">
        <v>45275</v>
      </c>
      <c r="BG1672" s="10">
        <v>86195410</v>
      </c>
      <c r="BH1672" s="9" t="s">
        <v>211</v>
      </c>
      <c r="BI1672" s="19">
        <v>45413</v>
      </c>
      <c r="BJ1672" s="20">
        <v>45418</v>
      </c>
      <c r="BK1672" s="16">
        <v>1800</v>
      </c>
      <c r="BL1672" s="16">
        <v>2880</v>
      </c>
      <c r="BM1672" s="9" t="s">
        <v>177</v>
      </c>
      <c r="BN1672" s="9" t="s">
        <v>470</v>
      </c>
      <c r="BO1672" s="9" t="s">
        <v>156</v>
      </c>
      <c r="BP1672" s="17">
        <v>45431</v>
      </c>
      <c r="BQ1672" s="17" t="s">
        <v>156</v>
      </c>
      <c r="BR1672" s="17">
        <v>45431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45111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 t="s">
        <v>156</v>
      </c>
      <c r="CD1672" s="10" t="s">
        <v>156</v>
      </c>
      <c r="CE1672" s="17" t="s">
        <v>156</v>
      </c>
      <c r="CF1672" s="17" t="s">
        <v>156</v>
      </c>
      <c r="CG1672" s="17">
        <v>45111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45111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 t="s">
        <v>156</v>
      </c>
      <c r="CX1672" s="10" t="s">
        <v>193</v>
      </c>
      <c r="CY1672" s="17" t="s">
        <v>156</v>
      </c>
      <c r="CZ1672" s="17" t="s">
        <v>156</v>
      </c>
      <c r="DA1672" s="17">
        <v>45111</v>
      </c>
      <c r="DB1672" s="17" t="s">
        <v>156</v>
      </c>
      <c r="DC1672" s="16">
        <v>0</v>
      </c>
      <c r="DD1672" s="10" t="s">
        <v>156</v>
      </c>
      <c r="DE1672" s="10" t="s">
        <v>156</v>
      </c>
      <c r="DF1672" s="18" t="s">
        <v>156</v>
      </c>
      <c r="DG1672" s="17" t="s">
        <v>156</v>
      </c>
      <c r="DH1672" s="10" t="s">
        <v>156</v>
      </c>
      <c r="DI1672" s="17" t="s">
        <v>156</v>
      </c>
      <c r="DJ1672" s="17" t="s">
        <v>156</v>
      </c>
      <c r="DK1672" s="17">
        <v>45111</v>
      </c>
      <c r="DL1672" s="17" t="s">
        <v>156</v>
      </c>
      <c r="DM1672" s="16">
        <v>0</v>
      </c>
      <c r="DN1672" s="10" t="s">
        <v>156</v>
      </c>
      <c r="DO1672" s="10" t="s">
        <v>156</v>
      </c>
      <c r="DP1672" s="16">
        <v>48</v>
      </c>
      <c r="DQ1672" s="16">
        <v>24</v>
      </c>
      <c r="DR1672" s="11">
        <v>24</v>
      </c>
      <c r="DS1672" s="16">
        <v>36</v>
      </c>
      <c r="DT1672" s="16">
        <v>0</v>
      </c>
      <c r="DU1672" s="11" t="s">
        <v>182</v>
      </c>
      <c r="DV1672" s="11" t="s">
        <v>182</v>
      </c>
      <c r="DW1672" s="27" t="s">
        <v>156</v>
      </c>
      <c r="DX1672" s="27" t="s">
        <v>156</v>
      </c>
      <c r="DY1672" s="20" t="s">
        <v>3584</v>
      </c>
      <c r="DZ1672" s="16">
        <v>7</v>
      </c>
      <c r="EA1672" s="16">
        <v>0</v>
      </c>
      <c r="EB1672" s="27" t="s">
        <v>185</v>
      </c>
      <c r="EC1672" s="27" t="s">
        <v>185</v>
      </c>
      <c r="ED1672" s="27" t="s">
        <v>182</v>
      </c>
      <c r="EE1672" s="29">
        <v>45112.012569444443</v>
      </c>
      <c r="EF1672" s="28" t="s">
        <v>186</v>
      </c>
      <c r="EG1672" s="28" t="s">
        <v>156</v>
      </c>
      <c r="EH1672" s="28" t="s">
        <v>187</v>
      </c>
      <c r="EI1672" s="29">
        <v>45118.979675925926</v>
      </c>
      <c r="EJ1672" s="28" t="s">
        <v>186</v>
      </c>
      <c r="EK1672" s="28" t="s">
        <v>156</v>
      </c>
      <c r="EL1672" s="28" t="s">
        <v>187</v>
      </c>
      <c r="EM1672" s="45" t="s">
        <v>3713</v>
      </c>
      <c r="EN1672" s="46" t="str">
        <f t="shared" si="176"/>
        <v>344N183A</v>
      </c>
      <c r="EO1672" s="47">
        <f t="shared" si="177"/>
        <v>45424</v>
      </c>
      <c r="EP1672" s="47" t="str">
        <f t="shared" si="178"/>
        <v/>
      </c>
      <c r="EQ1672" s="48" t="str">
        <f t="shared" ca="1" si="179"/>
        <v>Y</v>
      </c>
      <c r="ER1672" s="49" t="str">
        <f t="shared" si="180"/>
        <v/>
      </c>
      <c r="ES1672" s="50"/>
      <c r="ET1672" s="51" t="str">
        <f t="shared" si="181"/>
        <v/>
      </c>
      <c r="EU1672" s="52" t="str">
        <f t="shared" si="182"/>
        <v/>
      </c>
      <c r="EV1672" s="46"/>
      <c r="EW1672" s="23" t="s">
        <v>3721</v>
      </c>
    </row>
    <row r="1673" spans="1:153" ht="14.25" customHeight="1">
      <c r="A1673" s="8">
        <v>1666</v>
      </c>
      <c r="B1673" s="9" t="s">
        <v>3316</v>
      </c>
      <c r="C1673" s="10" t="s">
        <v>142</v>
      </c>
      <c r="D1673" s="10" t="s">
        <v>143</v>
      </c>
      <c r="E1673" s="10" t="s">
        <v>206</v>
      </c>
      <c r="F1673" s="9" t="s">
        <v>641</v>
      </c>
      <c r="G1673" s="10" t="s">
        <v>572</v>
      </c>
      <c r="H1673" s="9" t="s">
        <v>573</v>
      </c>
      <c r="I1673" s="9" t="s">
        <v>147</v>
      </c>
      <c r="J1673" s="9" t="s">
        <v>148</v>
      </c>
      <c r="K1673" s="9" t="s">
        <v>147</v>
      </c>
      <c r="L1673" s="9" t="s">
        <v>148</v>
      </c>
      <c r="M1673" s="9" t="s">
        <v>149</v>
      </c>
      <c r="N1673" s="9" t="s">
        <v>150</v>
      </c>
      <c r="O1673" s="9" t="s">
        <v>151</v>
      </c>
      <c r="P1673" s="9" t="s">
        <v>142</v>
      </c>
      <c r="Q1673" s="9" t="s">
        <v>152</v>
      </c>
      <c r="R1673" s="9" t="s">
        <v>880</v>
      </c>
      <c r="S1673" s="9" t="s">
        <v>881</v>
      </c>
      <c r="T1673" s="9" t="s">
        <v>306</v>
      </c>
      <c r="U1673" s="9" t="s">
        <v>337</v>
      </c>
      <c r="V1673" s="11" t="s">
        <v>156</v>
      </c>
      <c r="W1673" s="11" t="s">
        <v>156</v>
      </c>
      <c r="X1673" s="11" t="s">
        <v>156</v>
      </c>
      <c r="Y1673" s="11" t="s">
        <v>156</v>
      </c>
      <c r="Z1673" s="10" t="s">
        <v>3590</v>
      </c>
      <c r="AA1673" s="9" t="s">
        <v>883</v>
      </c>
      <c r="AB1673" s="12" t="s">
        <v>884</v>
      </c>
      <c r="AC1673" s="10" t="s">
        <v>3591</v>
      </c>
      <c r="AD1673" s="9" t="s">
        <v>883</v>
      </c>
      <c r="AE1673" s="13" t="s">
        <v>884</v>
      </c>
      <c r="AF1673" s="14" t="s">
        <v>407</v>
      </c>
      <c r="AG1673" s="10" t="s">
        <v>3694</v>
      </c>
      <c r="AH1673" s="11" t="s">
        <v>887</v>
      </c>
      <c r="AI1673" s="11" t="s">
        <v>888</v>
      </c>
      <c r="AJ1673" s="10" t="s">
        <v>889</v>
      </c>
      <c r="AK1673" s="11" t="s">
        <v>888</v>
      </c>
      <c r="AL1673" s="11" t="s">
        <v>168</v>
      </c>
      <c r="AM1673" s="10" t="s">
        <v>169</v>
      </c>
      <c r="AN1673" s="10" t="s">
        <v>170</v>
      </c>
      <c r="AO1673" s="9" t="s">
        <v>171</v>
      </c>
      <c r="AP1673" s="10" t="s">
        <v>172</v>
      </c>
      <c r="AQ1673" s="9" t="s">
        <v>173</v>
      </c>
      <c r="AR1673" s="10" t="s">
        <v>174</v>
      </c>
      <c r="AS1673" s="9" t="s">
        <v>173</v>
      </c>
      <c r="AT1673" s="15">
        <v>1.6</v>
      </c>
      <c r="AU1673" s="10" t="s">
        <v>142</v>
      </c>
      <c r="AV1673" s="16">
        <v>20000</v>
      </c>
      <c r="AW1673" s="16">
        <v>23000</v>
      </c>
      <c r="AX1673" s="16">
        <v>0</v>
      </c>
      <c r="AY1673" s="16">
        <v>2000</v>
      </c>
      <c r="AZ1673" s="16">
        <v>0</v>
      </c>
      <c r="BA1673" s="17">
        <v>45257</v>
      </c>
      <c r="BB1673" s="30" t="s">
        <v>175</v>
      </c>
      <c r="BC1673" s="18">
        <v>45119</v>
      </c>
      <c r="BD1673" s="17">
        <v>45504</v>
      </c>
      <c r="BE1673" s="17">
        <v>45565</v>
      </c>
      <c r="BF1673" s="17">
        <v>45275</v>
      </c>
      <c r="BG1673" s="10">
        <v>86195409</v>
      </c>
      <c r="BH1673" s="9" t="s">
        <v>201</v>
      </c>
      <c r="BI1673" s="19">
        <v>45413</v>
      </c>
      <c r="BJ1673" s="20">
        <v>45432</v>
      </c>
      <c r="BK1673" s="16">
        <v>1600</v>
      </c>
      <c r="BL1673" s="16">
        <v>2560</v>
      </c>
      <c r="BM1673" s="9" t="s">
        <v>177</v>
      </c>
      <c r="BN1673" s="9" t="s">
        <v>470</v>
      </c>
      <c r="BO1673" s="9" t="s">
        <v>156</v>
      </c>
      <c r="BP1673" s="17">
        <v>45445</v>
      </c>
      <c r="BQ1673" s="17" t="s">
        <v>156</v>
      </c>
      <c r="BR1673" s="17">
        <v>45445</v>
      </c>
      <c r="BS1673" s="17" t="s">
        <v>156</v>
      </c>
      <c r="BT1673" s="10" t="s">
        <v>156</v>
      </c>
      <c r="BU1673" s="17" t="s">
        <v>156</v>
      </c>
      <c r="BV1673" s="17" t="s">
        <v>156</v>
      </c>
      <c r="BW1673" s="17">
        <v>45111</v>
      </c>
      <c r="BX1673" s="17" t="s">
        <v>156</v>
      </c>
      <c r="BY1673" s="16">
        <v>0</v>
      </c>
      <c r="BZ1673" s="10" t="s">
        <v>156</v>
      </c>
      <c r="CA1673" s="10" t="s">
        <v>156</v>
      </c>
      <c r="CB1673" s="18" t="s">
        <v>156</v>
      </c>
      <c r="CC1673" s="17" t="s">
        <v>156</v>
      </c>
      <c r="CD1673" s="10" t="s">
        <v>156</v>
      </c>
      <c r="CE1673" s="17" t="s">
        <v>156</v>
      </c>
      <c r="CF1673" s="17" t="s">
        <v>156</v>
      </c>
      <c r="CG1673" s="17">
        <v>45111</v>
      </c>
      <c r="CH1673" s="17" t="s">
        <v>156</v>
      </c>
      <c r="CI1673" s="16">
        <v>0</v>
      </c>
      <c r="CJ1673" s="10" t="s">
        <v>156</v>
      </c>
      <c r="CK1673" s="10" t="s">
        <v>156</v>
      </c>
      <c r="CL1673" s="18" t="s">
        <v>156</v>
      </c>
      <c r="CM1673" s="17" t="s">
        <v>156</v>
      </c>
      <c r="CN1673" s="10" t="s">
        <v>156</v>
      </c>
      <c r="CO1673" s="17" t="s">
        <v>156</v>
      </c>
      <c r="CP1673" s="17" t="s">
        <v>156</v>
      </c>
      <c r="CQ1673" s="17">
        <v>45111</v>
      </c>
      <c r="CR1673" s="17" t="s">
        <v>156</v>
      </c>
      <c r="CS1673" s="16">
        <v>0</v>
      </c>
      <c r="CT1673" s="10" t="s">
        <v>156</v>
      </c>
      <c r="CU1673" s="10" t="s">
        <v>156</v>
      </c>
      <c r="CV1673" s="18" t="s">
        <v>156</v>
      </c>
      <c r="CW1673" s="17" t="s">
        <v>156</v>
      </c>
      <c r="CX1673" s="10" t="s">
        <v>193</v>
      </c>
      <c r="CY1673" s="17" t="s">
        <v>156</v>
      </c>
      <c r="CZ1673" s="17" t="s">
        <v>156</v>
      </c>
      <c r="DA1673" s="17">
        <v>45111</v>
      </c>
      <c r="DB1673" s="17" t="s">
        <v>156</v>
      </c>
      <c r="DC1673" s="16">
        <v>0</v>
      </c>
      <c r="DD1673" s="10" t="s">
        <v>156</v>
      </c>
      <c r="DE1673" s="10" t="s">
        <v>156</v>
      </c>
      <c r="DF1673" s="18" t="s">
        <v>156</v>
      </c>
      <c r="DG1673" s="17" t="s">
        <v>156</v>
      </c>
      <c r="DH1673" s="10" t="s">
        <v>156</v>
      </c>
      <c r="DI1673" s="17" t="s">
        <v>156</v>
      </c>
      <c r="DJ1673" s="17" t="s">
        <v>156</v>
      </c>
      <c r="DK1673" s="17">
        <v>45111</v>
      </c>
      <c r="DL1673" s="17" t="s">
        <v>156</v>
      </c>
      <c r="DM1673" s="16">
        <v>0</v>
      </c>
      <c r="DN1673" s="10" t="s">
        <v>156</v>
      </c>
      <c r="DO1673" s="10" t="s">
        <v>156</v>
      </c>
      <c r="DP1673" s="16">
        <v>48</v>
      </c>
      <c r="DQ1673" s="16">
        <v>24</v>
      </c>
      <c r="DR1673" s="11">
        <v>24</v>
      </c>
      <c r="DS1673" s="16">
        <v>36</v>
      </c>
      <c r="DT1673" s="16">
        <v>0</v>
      </c>
      <c r="DU1673" s="11" t="s">
        <v>182</v>
      </c>
      <c r="DV1673" s="11" t="s">
        <v>182</v>
      </c>
      <c r="DW1673" s="27" t="s">
        <v>156</v>
      </c>
      <c r="DX1673" s="27" t="s">
        <v>156</v>
      </c>
      <c r="DY1673" s="20" t="s">
        <v>3595</v>
      </c>
      <c r="DZ1673" s="16">
        <v>7</v>
      </c>
      <c r="EA1673" s="16">
        <v>0</v>
      </c>
      <c r="EB1673" s="27" t="s">
        <v>185</v>
      </c>
      <c r="EC1673" s="27" t="s">
        <v>185</v>
      </c>
      <c r="ED1673" s="27" t="s">
        <v>182</v>
      </c>
      <c r="EE1673" s="29">
        <v>45112.012569444443</v>
      </c>
      <c r="EF1673" s="28" t="s">
        <v>186</v>
      </c>
      <c r="EG1673" s="28" t="s">
        <v>156</v>
      </c>
      <c r="EH1673" s="28" t="s">
        <v>187</v>
      </c>
      <c r="EI1673" s="29">
        <v>45118.979675925926</v>
      </c>
      <c r="EJ1673" s="28" t="s">
        <v>186</v>
      </c>
      <c r="EK1673" s="28" t="s">
        <v>156</v>
      </c>
      <c r="EL1673" s="28" t="s">
        <v>187</v>
      </c>
      <c r="EM1673" s="45" t="s">
        <v>3713</v>
      </c>
      <c r="EN1673" s="46" t="str">
        <f t="shared" ref="EN1673:EN1691" si="183">MID(AG1673,3,8)</f>
        <v>344N183A</v>
      </c>
      <c r="EO1673" s="47">
        <f t="shared" ref="EO1673:EO1691" si="184">BP1673-EA1673-DZ1673</f>
        <v>45438</v>
      </c>
      <c r="EP1673" s="47" t="str">
        <f t="shared" ref="EP1673:EP1691" si="185">IF(AND(CM1673="",CW1673=""),"",MIN(CM1673,CW1673))</f>
        <v/>
      </c>
      <c r="EQ1673" s="48" t="str">
        <f t="shared" ref="EQ1673:EQ1691" ca="1" si="186">IF(EP1673&gt;$EQ$3,"Y","Past")</f>
        <v>Y</v>
      </c>
      <c r="ER1673" s="49" t="str">
        <f t="shared" ref="ER1673:ER1691" si="187">IFERROR(EO1673-EP1673,"")</f>
        <v/>
      </c>
      <c r="ES1673" s="50"/>
      <c r="ET1673" s="51" t="str">
        <f t="shared" ref="ET1673:ET1691" si="188">IF(ES1673&lt;&gt;"",EO1673-ES1673,ER1673)</f>
        <v/>
      </c>
      <c r="EU1673" s="52" t="str">
        <f t="shared" ref="EU1673:EU1691" si="189">IFERROR(BK1673*ER1673,"")</f>
        <v/>
      </c>
      <c r="EV1673" s="46"/>
      <c r="EW1673" s="23" t="s">
        <v>3721</v>
      </c>
    </row>
    <row r="1674" spans="1:153" ht="14.25" customHeight="1">
      <c r="A1674" s="8">
        <v>1667</v>
      </c>
      <c r="B1674" s="9" t="s">
        <v>3316</v>
      </c>
      <c r="C1674" s="10" t="s">
        <v>142</v>
      </c>
      <c r="D1674" s="10" t="s">
        <v>143</v>
      </c>
      <c r="E1674" s="10" t="s">
        <v>206</v>
      </c>
      <c r="F1674" s="9" t="s">
        <v>641</v>
      </c>
      <c r="G1674" s="10" t="s">
        <v>572</v>
      </c>
      <c r="H1674" s="9" t="s">
        <v>573</v>
      </c>
      <c r="I1674" s="9" t="s">
        <v>147</v>
      </c>
      <c r="J1674" s="9" t="s">
        <v>148</v>
      </c>
      <c r="K1674" s="9" t="s">
        <v>147</v>
      </c>
      <c r="L1674" s="9" t="s">
        <v>148</v>
      </c>
      <c r="M1674" s="9" t="s">
        <v>149</v>
      </c>
      <c r="N1674" s="9" t="s">
        <v>150</v>
      </c>
      <c r="O1674" s="9" t="s">
        <v>151</v>
      </c>
      <c r="P1674" s="9" t="s">
        <v>142</v>
      </c>
      <c r="Q1674" s="9" t="s">
        <v>152</v>
      </c>
      <c r="R1674" s="9" t="s">
        <v>880</v>
      </c>
      <c r="S1674" s="9" t="s">
        <v>881</v>
      </c>
      <c r="T1674" s="9" t="s">
        <v>306</v>
      </c>
      <c r="U1674" s="9" t="s">
        <v>337</v>
      </c>
      <c r="V1674" s="11" t="s">
        <v>156</v>
      </c>
      <c r="W1674" s="11" t="s">
        <v>156</v>
      </c>
      <c r="X1674" s="11" t="s">
        <v>156</v>
      </c>
      <c r="Y1674" s="11" t="s">
        <v>156</v>
      </c>
      <c r="Z1674" s="10" t="s">
        <v>3590</v>
      </c>
      <c r="AA1674" s="9" t="s">
        <v>883</v>
      </c>
      <c r="AB1674" s="12" t="s">
        <v>884</v>
      </c>
      <c r="AC1674" s="10" t="s">
        <v>3591</v>
      </c>
      <c r="AD1674" s="9" t="s">
        <v>883</v>
      </c>
      <c r="AE1674" s="13" t="s">
        <v>884</v>
      </c>
      <c r="AF1674" s="14" t="s">
        <v>407</v>
      </c>
      <c r="AG1674" s="10" t="s">
        <v>3694</v>
      </c>
      <c r="AH1674" s="11" t="s">
        <v>887</v>
      </c>
      <c r="AI1674" s="11" t="s">
        <v>888</v>
      </c>
      <c r="AJ1674" s="10" t="s">
        <v>889</v>
      </c>
      <c r="AK1674" s="11" t="s">
        <v>888</v>
      </c>
      <c r="AL1674" s="11" t="s">
        <v>168</v>
      </c>
      <c r="AM1674" s="10" t="s">
        <v>169</v>
      </c>
      <c r="AN1674" s="10" t="s">
        <v>170</v>
      </c>
      <c r="AO1674" s="9" t="s">
        <v>171</v>
      </c>
      <c r="AP1674" s="10" t="s">
        <v>172</v>
      </c>
      <c r="AQ1674" s="9" t="s">
        <v>173</v>
      </c>
      <c r="AR1674" s="10" t="s">
        <v>174</v>
      </c>
      <c r="AS1674" s="9" t="s">
        <v>173</v>
      </c>
      <c r="AT1674" s="15">
        <v>1.6</v>
      </c>
      <c r="AU1674" s="10" t="s">
        <v>142</v>
      </c>
      <c r="AV1674" s="16">
        <v>20000</v>
      </c>
      <c r="AW1674" s="16">
        <v>23000</v>
      </c>
      <c r="AX1674" s="16">
        <v>0</v>
      </c>
      <c r="AY1674" s="16">
        <v>2000</v>
      </c>
      <c r="AZ1674" s="16">
        <v>0</v>
      </c>
      <c r="BA1674" s="17">
        <v>45257</v>
      </c>
      <c r="BB1674" s="30" t="s">
        <v>175</v>
      </c>
      <c r="BC1674" s="18">
        <v>45119</v>
      </c>
      <c r="BD1674" s="17">
        <v>45504</v>
      </c>
      <c r="BE1674" s="17">
        <v>45565</v>
      </c>
      <c r="BF1674" s="17">
        <v>45275</v>
      </c>
      <c r="BG1674" s="10">
        <v>86195408</v>
      </c>
      <c r="BH1674" s="9" t="s">
        <v>274</v>
      </c>
      <c r="BI1674" s="19">
        <v>45444</v>
      </c>
      <c r="BJ1674" s="20">
        <v>45446</v>
      </c>
      <c r="BK1674" s="16">
        <v>1600</v>
      </c>
      <c r="BL1674" s="16">
        <v>2560</v>
      </c>
      <c r="BM1674" s="9" t="s">
        <v>177</v>
      </c>
      <c r="BN1674" s="9" t="s">
        <v>470</v>
      </c>
      <c r="BO1674" s="9" t="s">
        <v>156</v>
      </c>
      <c r="BP1674" s="17">
        <v>45459</v>
      </c>
      <c r="BQ1674" s="17" t="s">
        <v>156</v>
      </c>
      <c r="BR1674" s="17">
        <v>45459</v>
      </c>
      <c r="BS1674" s="17" t="s">
        <v>156</v>
      </c>
      <c r="BT1674" s="10" t="s">
        <v>156</v>
      </c>
      <c r="BU1674" s="17" t="s">
        <v>156</v>
      </c>
      <c r="BV1674" s="17" t="s">
        <v>156</v>
      </c>
      <c r="BW1674" s="17">
        <v>45111</v>
      </c>
      <c r="BX1674" s="17" t="s">
        <v>156</v>
      </c>
      <c r="BY1674" s="16">
        <v>0</v>
      </c>
      <c r="BZ1674" s="10" t="s">
        <v>156</v>
      </c>
      <c r="CA1674" s="10" t="s">
        <v>156</v>
      </c>
      <c r="CB1674" s="18" t="s">
        <v>156</v>
      </c>
      <c r="CC1674" s="17" t="s">
        <v>156</v>
      </c>
      <c r="CD1674" s="10" t="s">
        <v>156</v>
      </c>
      <c r="CE1674" s="17" t="s">
        <v>156</v>
      </c>
      <c r="CF1674" s="17" t="s">
        <v>156</v>
      </c>
      <c r="CG1674" s="17">
        <v>45111</v>
      </c>
      <c r="CH1674" s="17" t="s">
        <v>156</v>
      </c>
      <c r="CI1674" s="16">
        <v>0</v>
      </c>
      <c r="CJ1674" s="10" t="s">
        <v>156</v>
      </c>
      <c r="CK1674" s="10" t="s">
        <v>156</v>
      </c>
      <c r="CL1674" s="18" t="s">
        <v>156</v>
      </c>
      <c r="CM1674" s="17" t="s">
        <v>156</v>
      </c>
      <c r="CN1674" s="10" t="s">
        <v>156</v>
      </c>
      <c r="CO1674" s="17" t="s">
        <v>156</v>
      </c>
      <c r="CP1674" s="17" t="s">
        <v>156</v>
      </c>
      <c r="CQ1674" s="17">
        <v>45111</v>
      </c>
      <c r="CR1674" s="17" t="s">
        <v>156</v>
      </c>
      <c r="CS1674" s="16">
        <v>0</v>
      </c>
      <c r="CT1674" s="10" t="s">
        <v>156</v>
      </c>
      <c r="CU1674" s="10" t="s">
        <v>156</v>
      </c>
      <c r="CV1674" s="18" t="s">
        <v>156</v>
      </c>
      <c r="CW1674" s="17" t="s">
        <v>156</v>
      </c>
      <c r="CX1674" s="10" t="s">
        <v>193</v>
      </c>
      <c r="CY1674" s="17" t="s">
        <v>156</v>
      </c>
      <c r="CZ1674" s="17" t="s">
        <v>156</v>
      </c>
      <c r="DA1674" s="17">
        <v>45111</v>
      </c>
      <c r="DB1674" s="17" t="s">
        <v>156</v>
      </c>
      <c r="DC1674" s="16">
        <v>0</v>
      </c>
      <c r="DD1674" s="10" t="s">
        <v>156</v>
      </c>
      <c r="DE1674" s="10" t="s">
        <v>156</v>
      </c>
      <c r="DF1674" s="18" t="s">
        <v>156</v>
      </c>
      <c r="DG1674" s="17" t="s">
        <v>156</v>
      </c>
      <c r="DH1674" s="10" t="s">
        <v>156</v>
      </c>
      <c r="DI1674" s="17" t="s">
        <v>156</v>
      </c>
      <c r="DJ1674" s="17" t="s">
        <v>156</v>
      </c>
      <c r="DK1674" s="17">
        <v>45111</v>
      </c>
      <c r="DL1674" s="17" t="s">
        <v>156</v>
      </c>
      <c r="DM1674" s="16">
        <v>0</v>
      </c>
      <c r="DN1674" s="10" t="s">
        <v>156</v>
      </c>
      <c r="DO1674" s="10" t="s">
        <v>156</v>
      </c>
      <c r="DP1674" s="16">
        <v>48</v>
      </c>
      <c r="DQ1674" s="16">
        <v>24</v>
      </c>
      <c r="DR1674" s="11">
        <v>24</v>
      </c>
      <c r="DS1674" s="16">
        <v>36</v>
      </c>
      <c r="DT1674" s="16">
        <v>0</v>
      </c>
      <c r="DU1674" s="11" t="s">
        <v>182</v>
      </c>
      <c r="DV1674" s="11" t="s">
        <v>182</v>
      </c>
      <c r="DW1674" s="27" t="s">
        <v>156</v>
      </c>
      <c r="DX1674" s="27" t="s">
        <v>156</v>
      </c>
      <c r="DY1674" s="20" t="s">
        <v>3585</v>
      </c>
      <c r="DZ1674" s="16">
        <v>7</v>
      </c>
      <c r="EA1674" s="16">
        <v>0</v>
      </c>
      <c r="EB1674" s="27" t="s">
        <v>185</v>
      </c>
      <c r="EC1674" s="27" t="s">
        <v>185</v>
      </c>
      <c r="ED1674" s="27" t="s">
        <v>182</v>
      </c>
      <c r="EE1674" s="29">
        <v>45112.012569444443</v>
      </c>
      <c r="EF1674" s="28" t="s">
        <v>186</v>
      </c>
      <c r="EG1674" s="28" t="s">
        <v>156</v>
      </c>
      <c r="EH1674" s="28" t="s">
        <v>187</v>
      </c>
      <c r="EI1674" s="29">
        <v>45118.979675925926</v>
      </c>
      <c r="EJ1674" s="28" t="s">
        <v>186</v>
      </c>
      <c r="EK1674" s="28" t="s">
        <v>156</v>
      </c>
      <c r="EL1674" s="28" t="s">
        <v>187</v>
      </c>
      <c r="EM1674" s="45" t="s">
        <v>3713</v>
      </c>
      <c r="EN1674" s="46" t="str">
        <f t="shared" si="183"/>
        <v>344N183A</v>
      </c>
      <c r="EO1674" s="47">
        <f t="shared" si="184"/>
        <v>45452</v>
      </c>
      <c r="EP1674" s="47" t="str">
        <f t="shared" si="185"/>
        <v/>
      </c>
      <c r="EQ1674" s="48" t="str">
        <f t="shared" ca="1" si="186"/>
        <v>Y</v>
      </c>
      <c r="ER1674" s="49" t="str">
        <f t="shared" si="187"/>
        <v/>
      </c>
      <c r="ES1674" s="50"/>
      <c r="ET1674" s="51" t="str">
        <f t="shared" si="188"/>
        <v/>
      </c>
      <c r="EU1674" s="52" t="str">
        <f t="shared" si="189"/>
        <v/>
      </c>
      <c r="EV1674" s="46"/>
      <c r="EW1674" s="23" t="s">
        <v>3721</v>
      </c>
    </row>
    <row r="1675" spans="1:153" ht="14.25" customHeight="1">
      <c r="A1675" s="8">
        <v>1668</v>
      </c>
      <c r="B1675" s="9" t="s">
        <v>3316</v>
      </c>
      <c r="C1675" s="10" t="s">
        <v>142</v>
      </c>
      <c r="D1675" s="10" t="s">
        <v>143</v>
      </c>
      <c r="E1675" s="10" t="s">
        <v>206</v>
      </c>
      <c r="F1675" s="9" t="s">
        <v>641</v>
      </c>
      <c r="G1675" s="10" t="s">
        <v>572</v>
      </c>
      <c r="H1675" s="9" t="s">
        <v>573</v>
      </c>
      <c r="I1675" s="9" t="s">
        <v>147</v>
      </c>
      <c r="J1675" s="9" t="s">
        <v>148</v>
      </c>
      <c r="K1675" s="9" t="s">
        <v>147</v>
      </c>
      <c r="L1675" s="9" t="s">
        <v>148</v>
      </c>
      <c r="M1675" s="9" t="s">
        <v>149</v>
      </c>
      <c r="N1675" s="9" t="s">
        <v>150</v>
      </c>
      <c r="O1675" s="9" t="s">
        <v>151</v>
      </c>
      <c r="P1675" s="9" t="s">
        <v>142</v>
      </c>
      <c r="Q1675" s="9" t="s">
        <v>152</v>
      </c>
      <c r="R1675" s="9" t="s">
        <v>880</v>
      </c>
      <c r="S1675" s="9" t="s">
        <v>881</v>
      </c>
      <c r="T1675" s="9" t="s">
        <v>306</v>
      </c>
      <c r="U1675" s="9" t="s">
        <v>337</v>
      </c>
      <c r="V1675" s="11" t="s">
        <v>156</v>
      </c>
      <c r="W1675" s="11" t="s">
        <v>156</v>
      </c>
      <c r="X1675" s="11" t="s">
        <v>156</v>
      </c>
      <c r="Y1675" s="11" t="s">
        <v>156</v>
      </c>
      <c r="Z1675" s="10" t="s">
        <v>3590</v>
      </c>
      <c r="AA1675" s="9" t="s">
        <v>883</v>
      </c>
      <c r="AB1675" s="12" t="s">
        <v>884</v>
      </c>
      <c r="AC1675" s="10" t="s">
        <v>3591</v>
      </c>
      <c r="AD1675" s="9" t="s">
        <v>883</v>
      </c>
      <c r="AE1675" s="13" t="s">
        <v>884</v>
      </c>
      <c r="AF1675" s="14" t="s">
        <v>407</v>
      </c>
      <c r="AG1675" s="10" t="s">
        <v>3694</v>
      </c>
      <c r="AH1675" s="11" t="s">
        <v>887</v>
      </c>
      <c r="AI1675" s="11" t="s">
        <v>888</v>
      </c>
      <c r="AJ1675" s="10" t="s">
        <v>889</v>
      </c>
      <c r="AK1675" s="11" t="s">
        <v>888</v>
      </c>
      <c r="AL1675" s="11" t="s">
        <v>168</v>
      </c>
      <c r="AM1675" s="10" t="s">
        <v>169</v>
      </c>
      <c r="AN1675" s="10" t="s">
        <v>170</v>
      </c>
      <c r="AO1675" s="9" t="s">
        <v>171</v>
      </c>
      <c r="AP1675" s="10" t="s">
        <v>172</v>
      </c>
      <c r="AQ1675" s="9" t="s">
        <v>173</v>
      </c>
      <c r="AR1675" s="10" t="s">
        <v>174</v>
      </c>
      <c r="AS1675" s="9" t="s">
        <v>173</v>
      </c>
      <c r="AT1675" s="15">
        <v>1.6</v>
      </c>
      <c r="AU1675" s="10" t="s">
        <v>142</v>
      </c>
      <c r="AV1675" s="16">
        <v>20000</v>
      </c>
      <c r="AW1675" s="16">
        <v>23000</v>
      </c>
      <c r="AX1675" s="16">
        <v>0</v>
      </c>
      <c r="AY1675" s="16">
        <v>2000</v>
      </c>
      <c r="AZ1675" s="16">
        <v>0</v>
      </c>
      <c r="BA1675" s="17">
        <v>45257</v>
      </c>
      <c r="BB1675" s="30" t="s">
        <v>175</v>
      </c>
      <c r="BC1675" s="18">
        <v>45119</v>
      </c>
      <c r="BD1675" s="17">
        <v>45504</v>
      </c>
      <c r="BE1675" s="17">
        <v>45565</v>
      </c>
      <c r="BF1675" s="17">
        <v>45275</v>
      </c>
      <c r="BG1675" s="10">
        <v>86195406</v>
      </c>
      <c r="BH1675" s="9" t="s">
        <v>277</v>
      </c>
      <c r="BI1675" s="19">
        <v>45444</v>
      </c>
      <c r="BJ1675" s="20">
        <v>45460</v>
      </c>
      <c r="BK1675" s="16">
        <v>960</v>
      </c>
      <c r="BL1675" s="16">
        <v>1536</v>
      </c>
      <c r="BM1675" s="9" t="s">
        <v>177</v>
      </c>
      <c r="BN1675" s="9" t="s">
        <v>470</v>
      </c>
      <c r="BO1675" s="9" t="s">
        <v>156</v>
      </c>
      <c r="BP1675" s="17">
        <v>45473</v>
      </c>
      <c r="BQ1675" s="17" t="s">
        <v>156</v>
      </c>
      <c r="BR1675" s="17">
        <v>45473</v>
      </c>
      <c r="BS1675" s="17" t="s">
        <v>156</v>
      </c>
      <c r="BT1675" s="10" t="s">
        <v>156</v>
      </c>
      <c r="BU1675" s="17" t="s">
        <v>156</v>
      </c>
      <c r="BV1675" s="17" t="s">
        <v>156</v>
      </c>
      <c r="BW1675" s="17">
        <v>45111</v>
      </c>
      <c r="BX1675" s="17" t="s">
        <v>156</v>
      </c>
      <c r="BY1675" s="16">
        <v>0</v>
      </c>
      <c r="BZ1675" s="10" t="s">
        <v>156</v>
      </c>
      <c r="CA1675" s="10" t="s">
        <v>156</v>
      </c>
      <c r="CB1675" s="18" t="s">
        <v>156</v>
      </c>
      <c r="CC1675" s="17" t="s">
        <v>156</v>
      </c>
      <c r="CD1675" s="10" t="s">
        <v>156</v>
      </c>
      <c r="CE1675" s="17" t="s">
        <v>156</v>
      </c>
      <c r="CF1675" s="17" t="s">
        <v>156</v>
      </c>
      <c r="CG1675" s="17">
        <v>45111</v>
      </c>
      <c r="CH1675" s="17" t="s">
        <v>156</v>
      </c>
      <c r="CI1675" s="16">
        <v>0</v>
      </c>
      <c r="CJ1675" s="10" t="s">
        <v>156</v>
      </c>
      <c r="CK1675" s="10" t="s">
        <v>156</v>
      </c>
      <c r="CL1675" s="18" t="s">
        <v>156</v>
      </c>
      <c r="CM1675" s="17" t="s">
        <v>156</v>
      </c>
      <c r="CN1675" s="10" t="s">
        <v>156</v>
      </c>
      <c r="CO1675" s="17" t="s">
        <v>156</v>
      </c>
      <c r="CP1675" s="17" t="s">
        <v>156</v>
      </c>
      <c r="CQ1675" s="17">
        <v>45111</v>
      </c>
      <c r="CR1675" s="17" t="s">
        <v>156</v>
      </c>
      <c r="CS1675" s="16">
        <v>0</v>
      </c>
      <c r="CT1675" s="10" t="s">
        <v>156</v>
      </c>
      <c r="CU1675" s="10" t="s">
        <v>156</v>
      </c>
      <c r="CV1675" s="18" t="s">
        <v>156</v>
      </c>
      <c r="CW1675" s="17" t="s">
        <v>156</v>
      </c>
      <c r="CX1675" s="10" t="s">
        <v>193</v>
      </c>
      <c r="CY1675" s="17" t="s">
        <v>156</v>
      </c>
      <c r="CZ1675" s="17" t="s">
        <v>156</v>
      </c>
      <c r="DA1675" s="17">
        <v>45111</v>
      </c>
      <c r="DB1675" s="17" t="s">
        <v>156</v>
      </c>
      <c r="DC1675" s="16">
        <v>0</v>
      </c>
      <c r="DD1675" s="10" t="s">
        <v>156</v>
      </c>
      <c r="DE1675" s="10" t="s">
        <v>156</v>
      </c>
      <c r="DF1675" s="18" t="s">
        <v>156</v>
      </c>
      <c r="DG1675" s="17" t="s">
        <v>156</v>
      </c>
      <c r="DH1675" s="10" t="s">
        <v>156</v>
      </c>
      <c r="DI1675" s="17" t="s">
        <v>156</v>
      </c>
      <c r="DJ1675" s="17" t="s">
        <v>156</v>
      </c>
      <c r="DK1675" s="17">
        <v>45111</v>
      </c>
      <c r="DL1675" s="17" t="s">
        <v>156</v>
      </c>
      <c r="DM1675" s="16">
        <v>0</v>
      </c>
      <c r="DN1675" s="10" t="s">
        <v>156</v>
      </c>
      <c r="DO1675" s="10" t="s">
        <v>156</v>
      </c>
      <c r="DP1675" s="16">
        <v>48</v>
      </c>
      <c r="DQ1675" s="16">
        <v>24</v>
      </c>
      <c r="DR1675" s="11">
        <v>24</v>
      </c>
      <c r="DS1675" s="16">
        <v>36</v>
      </c>
      <c r="DT1675" s="16">
        <v>0</v>
      </c>
      <c r="DU1675" s="11" t="s">
        <v>182</v>
      </c>
      <c r="DV1675" s="11" t="s">
        <v>182</v>
      </c>
      <c r="DW1675" s="27" t="s">
        <v>156</v>
      </c>
      <c r="DX1675" s="27" t="s">
        <v>156</v>
      </c>
      <c r="DY1675" s="20" t="s">
        <v>3596</v>
      </c>
      <c r="DZ1675" s="16">
        <v>7</v>
      </c>
      <c r="EA1675" s="16">
        <v>0</v>
      </c>
      <c r="EB1675" s="27" t="s">
        <v>185</v>
      </c>
      <c r="EC1675" s="27" t="s">
        <v>185</v>
      </c>
      <c r="ED1675" s="27" t="s">
        <v>182</v>
      </c>
      <c r="EE1675" s="29">
        <v>45112.012569444443</v>
      </c>
      <c r="EF1675" s="28" t="s">
        <v>186</v>
      </c>
      <c r="EG1675" s="28" t="s">
        <v>156</v>
      </c>
      <c r="EH1675" s="28" t="s">
        <v>187</v>
      </c>
      <c r="EI1675" s="29">
        <v>45118.979675925926</v>
      </c>
      <c r="EJ1675" s="28" t="s">
        <v>186</v>
      </c>
      <c r="EK1675" s="28" t="s">
        <v>156</v>
      </c>
      <c r="EL1675" s="28" t="s">
        <v>187</v>
      </c>
      <c r="EM1675" s="45" t="s">
        <v>3713</v>
      </c>
      <c r="EN1675" s="46" t="str">
        <f t="shared" si="183"/>
        <v>344N183A</v>
      </c>
      <c r="EO1675" s="47">
        <f t="shared" si="184"/>
        <v>45466</v>
      </c>
      <c r="EP1675" s="47" t="str">
        <f t="shared" si="185"/>
        <v/>
      </c>
      <c r="EQ1675" s="48" t="str">
        <f t="shared" ca="1" si="186"/>
        <v>Y</v>
      </c>
      <c r="ER1675" s="49" t="str">
        <f t="shared" si="187"/>
        <v/>
      </c>
      <c r="ES1675" s="50"/>
      <c r="ET1675" s="51" t="str">
        <f t="shared" si="188"/>
        <v/>
      </c>
      <c r="EU1675" s="52" t="str">
        <f t="shared" si="189"/>
        <v/>
      </c>
      <c r="EV1675" s="46"/>
      <c r="EW1675" s="23" t="s">
        <v>3721</v>
      </c>
    </row>
    <row r="1676" spans="1:153" ht="14.25" hidden="1" customHeight="1">
      <c r="A1676" s="8">
        <v>1669</v>
      </c>
      <c r="B1676" s="9" t="s">
        <v>3316</v>
      </c>
      <c r="C1676" s="10" t="s">
        <v>142</v>
      </c>
      <c r="D1676" s="10" t="s">
        <v>143</v>
      </c>
      <c r="E1676" s="10" t="s">
        <v>206</v>
      </c>
      <c r="F1676" s="9" t="s">
        <v>641</v>
      </c>
      <c r="G1676" s="10" t="s">
        <v>572</v>
      </c>
      <c r="H1676" s="9" t="s">
        <v>573</v>
      </c>
      <c r="I1676" s="9" t="s">
        <v>147</v>
      </c>
      <c r="J1676" s="9" t="s">
        <v>148</v>
      </c>
      <c r="K1676" s="9" t="s">
        <v>147</v>
      </c>
      <c r="L1676" s="9" t="s">
        <v>148</v>
      </c>
      <c r="M1676" s="9" t="s">
        <v>149</v>
      </c>
      <c r="N1676" s="9" t="s">
        <v>150</v>
      </c>
      <c r="O1676" s="9" t="s">
        <v>151</v>
      </c>
      <c r="P1676" s="9" t="s">
        <v>142</v>
      </c>
      <c r="Q1676" s="9" t="s">
        <v>152</v>
      </c>
      <c r="R1676" s="9" t="s">
        <v>880</v>
      </c>
      <c r="S1676" s="9" t="s">
        <v>881</v>
      </c>
      <c r="T1676" s="9" t="s">
        <v>306</v>
      </c>
      <c r="U1676" s="9" t="s">
        <v>337</v>
      </c>
      <c r="V1676" s="11" t="s">
        <v>156</v>
      </c>
      <c r="W1676" s="11" t="s">
        <v>156</v>
      </c>
      <c r="X1676" s="11" t="s">
        <v>156</v>
      </c>
      <c r="Y1676" s="11" t="s">
        <v>156</v>
      </c>
      <c r="Z1676" s="10" t="s">
        <v>3590</v>
      </c>
      <c r="AA1676" s="9" t="s">
        <v>883</v>
      </c>
      <c r="AB1676" s="12" t="s">
        <v>884</v>
      </c>
      <c r="AC1676" s="10" t="s">
        <v>3591</v>
      </c>
      <c r="AD1676" s="9" t="s">
        <v>883</v>
      </c>
      <c r="AE1676" s="13" t="s">
        <v>884</v>
      </c>
      <c r="AF1676" s="14" t="s">
        <v>407</v>
      </c>
      <c r="AG1676" s="10" t="s">
        <v>3694</v>
      </c>
      <c r="AH1676" s="11" t="s">
        <v>887</v>
      </c>
      <c r="AI1676" s="11" t="s">
        <v>888</v>
      </c>
      <c r="AJ1676" s="10" t="s">
        <v>889</v>
      </c>
      <c r="AK1676" s="11" t="s">
        <v>888</v>
      </c>
      <c r="AL1676" s="11" t="s">
        <v>168</v>
      </c>
      <c r="AM1676" s="10" t="s">
        <v>169</v>
      </c>
      <c r="AN1676" s="10" t="s">
        <v>170</v>
      </c>
      <c r="AO1676" s="9" t="s">
        <v>171</v>
      </c>
      <c r="AP1676" s="10" t="s">
        <v>172</v>
      </c>
      <c r="AQ1676" s="9" t="s">
        <v>173</v>
      </c>
      <c r="AR1676" s="10" t="s">
        <v>174</v>
      </c>
      <c r="AS1676" s="9" t="s">
        <v>173</v>
      </c>
      <c r="AT1676" s="15">
        <v>1.6</v>
      </c>
      <c r="AU1676" s="10" t="s">
        <v>142</v>
      </c>
      <c r="AV1676" s="16">
        <v>20000</v>
      </c>
      <c r="AW1676" s="16">
        <v>23000</v>
      </c>
      <c r="AX1676" s="16">
        <v>0</v>
      </c>
      <c r="AY1676" s="16">
        <v>2000</v>
      </c>
      <c r="AZ1676" s="16">
        <v>0</v>
      </c>
      <c r="BA1676" s="17">
        <v>45257</v>
      </c>
      <c r="BB1676" s="30" t="s">
        <v>246</v>
      </c>
      <c r="BC1676" s="18" t="s">
        <v>156</v>
      </c>
      <c r="BD1676" s="17">
        <v>45504</v>
      </c>
      <c r="BE1676" s="17">
        <v>45565</v>
      </c>
      <c r="BF1676" s="17">
        <v>45275</v>
      </c>
      <c r="BG1676" s="10">
        <v>86195407</v>
      </c>
      <c r="BH1676" s="9" t="s">
        <v>279</v>
      </c>
      <c r="BI1676" s="19">
        <v>45444</v>
      </c>
      <c r="BJ1676" s="20">
        <v>45460</v>
      </c>
      <c r="BK1676" s="16">
        <v>450</v>
      </c>
      <c r="BL1676" s="16">
        <v>720</v>
      </c>
      <c r="BM1676" s="9" t="s">
        <v>177</v>
      </c>
      <c r="BN1676" s="9" t="s">
        <v>226</v>
      </c>
      <c r="BO1676" s="9" t="s">
        <v>156</v>
      </c>
      <c r="BP1676" s="17">
        <v>45473</v>
      </c>
      <c r="BQ1676" s="17" t="s">
        <v>156</v>
      </c>
      <c r="BR1676" s="17">
        <v>45473</v>
      </c>
      <c r="BS1676" s="17" t="s">
        <v>156</v>
      </c>
      <c r="BT1676" s="10" t="s">
        <v>156</v>
      </c>
      <c r="BU1676" s="17" t="s">
        <v>156</v>
      </c>
      <c r="BV1676" s="17" t="s">
        <v>156</v>
      </c>
      <c r="BW1676" s="17">
        <v>45111</v>
      </c>
      <c r="BX1676" s="17" t="s">
        <v>156</v>
      </c>
      <c r="BY1676" s="16">
        <v>0</v>
      </c>
      <c r="BZ1676" s="10" t="s">
        <v>156</v>
      </c>
      <c r="CA1676" s="10" t="s">
        <v>156</v>
      </c>
      <c r="CB1676" s="18" t="s">
        <v>156</v>
      </c>
      <c r="CC1676" s="17" t="s">
        <v>156</v>
      </c>
      <c r="CD1676" s="10" t="s">
        <v>156</v>
      </c>
      <c r="CE1676" s="17" t="s">
        <v>156</v>
      </c>
      <c r="CF1676" s="17" t="s">
        <v>156</v>
      </c>
      <c r="CG1676" s="17">
        <v>45111</v>
      </c>
      <c r="CH1676" s="17" t="s">
        <v>156</v>
      </c>
      <c r="CI1676" s="16">
        <v>0</v>
      </c>
      <c r="CJ1676" s="10" t="s">
        <v>156</v>
      </c>
      <c r="CK1676" s="10" t="s">
        <v>156</v>
      </c>
      <c r="CL1676" s="18" t="s">
        <v>156</v>
      </c>
      <c r="CM1676" s="17" t="s">
        <v>156</v>
      </c>
      <c r="CN1676" s="10" t="s">
        <v>156</v>
      </c>
      <c r="CO1676" s="17" t="s">
        <v>156</v>
      </c>
      <c r="CP1676" s="17" t="s">
        <v>156</v>
      </c>
      <c r="CQ1676" s="17">
        <v>45111</v>
      </c>
      <c r="CR1676" s="17" t="s">
        <v>156</v>
      </c>
      <c r="CS1676" s="16">
        <v>0</v>
      </c>
      <c r="CT1676" s="10" t="s">
        <v>156</v>
      </c>
      <c r="CU1676" s="10" t="s">
        <v>156</v>
      </c>
      <c r="CV1676" s="18" t="s">
        <v>156</v>
      </c>
      <c r="CW1676" s="17" t="s">
        <v>156</v>
      </c>
      <c r="CX1676" s="10" t="s">
        <v>193</v>
      </c>
      <c r="CY1676" s="17" t="s">
        <v>156</v>
      </c>
      <c r="CZ1676" s="17" t="s">
        <v>156</v>
      </c>
      <c r="DA1676" s="17">
        <v>45111</v>
      </c>
      <c r="DB1676" s="17" t="s">
        <v>156</v>
      </c>
      <c r="DC1676" s="16">
        <v>0</v>
      </c>
      <c r="DD1676" s="10" t="s">
        <v>156</v>
      </c>
      <c r="DE1676" s="10" t="s">
        <v>156</v>
      </c>
      <c r="DF1676" s="18" t="s">
        <v>156</v>
      </c>
      <c r="DG1676" s="17" t="s">
        <v>156</v>
      </c>
      <c r="DH1676" s="10" t="s">
        <v>156</v>
      </c>
      <c r="DI1676" s="17" t="s">
        <v>156</v>
      </c>
      <c r="DJ1676" s="17" t="s">
        <v>156</v>
      </c>
      <c r="DK1676" s="17">
        <v>45111</v>
      </c>
      <c r="DL1676" s="17" t="s">
        <v>156</v>
      </c>
      <c r="DM1676" s="16">
        <v>0</v>
      </c>
      <c r="DN1676" s="10" t="s">
        <v>156</v>
      </c>
      <c r="DO1676" s="10" t="s">
        <v>156</v>
      </c>
      <c r="DP1676" s="16">
        <v>48</v>
      </c>
      <c r="DQ1676" s="16">
        <v>24</v>
      </c>
      <c r="DR1676" s="11">
        <v>24</v>
      </c>
      <c r="DS1676" s="16">
        <v>36</v>
      </c>
      <c r="DT1676" s="16">
        <v>0</v>
      </c>
      <c r="DU1676" s="11" t="s">
        <v>182</v>
      </c>
      <c r="DV1676" s="11" t="s">
        <v>182</v>
      </c>
      <c r="DW1676" s="27" t="s">
        <v>156</v>
      </c>
      <c r="DX1676" s="27" t="s">
        <v>156</v>
      </c>
      <c r="DY1676" s="20" t="s">
        <v>3596</v>
      </c>
      <c r="DZ1676" s="16">
        <v>7</v>
      </c>
      <c r="EA1676" s="16">
        <v>0</v>
      </c>
      <c r="EB1676" s="27" t="s">
        <v>185</v>
      </c>
      <c r="EC1676" s="27" t="s">
        <v>185</v>
      </c>
      <c r="ED1676" s="27" t="s">
        <v>182</v>
      </c>
      <c r="EE1676" s="29">
        <v>45112.012569444443</v>
      </c>
      <c r="EF1676" s="28" t="s">
        <v>186</v>
      </c>
      <c r="EG1676" s="28" t="s">
        <v>156</v>
      </c>
      <c r="EH1676" s="28" t="s">
        <v>187</v>
      </c>
      <c r="EI1676" s="29">
        <v>45118.979675925926</v>
      </c>
      <c r="EJ1676" s="28" t="s">
        <v>186</v>
      </c>
      <c r="EK1676" s="28" t="s">
        <v>156</v>
      </c>
      <c r="EL1676" s="28" t="s">
        <v>187</v>
      </c>
      <c r="EM1676" s="45"/>
      <c r="EN1676" s="46" t="str">
        <f t="shared" si="183"/>
        <v>344N183A</v>
      </c>
      <c r="EO1676" s="47">
        <f t="shared" si="184"/>
        <v>45466</v>
      </c>
      <c r="EP1676" s="47" t="str">
        <f t="shared" si="185"/>
        <v/>
      </c>
      <c r="EQ1676" s="48" t="str">
        <f t="shared" ca="1" si="186"/>
        <v>Y</v>
      </c>
      <c r="ER1676" s="49" t="str">
        <f t="shared" si="187"/>
        <v/>
      </c>
      <c r="ES1676" s="50"/>
      <c r="ET1676" s="51" t="str">
        <f t="shared" si="188"/>
        <v/>
      </c>
      <c r="EU1676" s="52" t="str">
        <f t="shared" si="189"/>
        <v/>
      </c>
      <c r="EV1676" s="46"/>
      <c r="EW1676" s="23" t="s">
        <v>3717</v>
      </c>
    </row>
    <row r="1677" spans="1:153" ht="14.25" hidden="1" customHeight="1">
      <c r="A1677" s="8">
        <v>1670</v>
      </c>
      <c r="B1677" s="9" t="s">
        <v>3316</v>
      </c>
      <c r="C1677" s="10" t="s">
        <v>142</v>
      </c>
      <c r="D1677" s="10" t="s">
        <v>143</v>
      </c>
      <c r="E1677" s="10" t="s">
        <v>206</v>
      </c>
      <c r="F1677" s="9" t="s">
        <v>641</v>
      </c>
      <c r="G1677" s="10" t="s">
        <v>572</v>
      </c>
      <c r="H1677" s="9" t="s">
        <v>573</v>
      </c>
      <c r="I1677" s="9" t="s">
        <v>147</v>
      </c>
      <c r="J1677" s="9" t="s">
        <v>148</v>
      </c>
      <c r="K1677" s="9" t="s">
        <v>147</v>
      </c>
      <c r="L1677" s="9" t="s">
        <v>148</v>
      </c>
      <c r="M1677" s="9" t="s">
        <v>149</v>
      </c>
      <c r="N1677" s="9" t="s">
        <v>150</v>
      </c>
      <c r="O1677" s="9" t="s">
        <v>151</v>
      </c>
      <c r="P1677" s="9" t="s">
        <v>142</v>
      </c>
      <c r="Q1677" s="9" t="s">
        <v>152</v>
      </c>
      <c r="R1677" s="9" t="s">
        <v>880</v>
      </c>
      <c r="S1677" s="9" t="s">
        <v>881</v>
      </c>
      <c r="T1677" s="9" t="s">
        <v>306</v>
      </c>
      <c r="U1677" s="9" t="s">
        <v>337</v>
      </c>
      <c r="V1677" s="11" t="s">
        <v>156</v>
      </c>
      <c r="W1677" s="11" t="s">
        <v>156</v>
      </c>
      <c r="X1677" s="11" t="s">
        <v>156</v>
      </c>
      <c r="Y1677" s="11" t="s">
        <v>156</v>
      </c>
      <c r="Z1677" s="10" t="s">
        <v>3590</v>
      </c>
      <c r="AA1677" s="9" t="s">
        <v>883</v>
      </c>
      <c r="AB1677" s="12" t="s">
        <v>884</v>
      </c>
      <c r="AC1677" s="10" t="s">
        <v>3591</v>
      </c>
      <c r="AD1677" s="9" t="s">
        <v>883</v>
      </c>
      <c r="AE1677" s="13" t="s">
        <v>884</v>
      </c>
      <c r="AF1677" s="14" t="s">
        <v>407</v>
      </c>
      <c r="AG1677" s="10" t="s">
        <v>3694</v>
      </c>
      <c r="AH1677" s="11" t="s">
        <v>887</v>
      </c>
      <c r="AI1677" s="11" t="s">
        <v>888</v>
      </c>
      <c r="AJ1677" s="10" t="s">
        <v>889</v>
      </c>
      <c r="AK1677" s="11" t="s">
        <v>888</v>
      </c>
      <c r="AL1677" s="11" t="s">
        <v>168</v>
      </c>
      <c r="AM1677" s="10" t="s">
        <v>169</v>
      </c>
      <c r="AN1677" s="10" t="s">
        <v>170</v>
      </c>
      <c r="AO1677" s="9" t="s">
        <v>171</v>
      </c>
      <c r="AP1677" s="10" t="s">
        <v>172</v>
      </c>
      <c r="AQ1677" s="9" t="s">
        <v>173</v>
      </c>
      <c r="AR1677" s="10" t="s">
        <v>174</v>
      </c>
      <c r="AS1677" s="9" t="s">
        <v>173</v>
      </c>
      <c r="AT1677" s="15">
        <v>1.6</v>
      </c>
      <c r="AU1677" s="10" t="s">
        <v>142</v>
      </c>
      <c r="AV1677" s="16">
        <v>20000</v>
      </c>
      <c r="AW1677" s="16">
        <v>23000</v>
      </c>
      <c r="AX1677" s="16">
        <v>0</v>
      </c>
      <c r="AY1677" s="16">
        <v>2000</v>
      </c>
      <c r="AZ1677" s="16">
        <v>0</v>
      </c>
      <c r="BA1677" s="17">
        <v>45257</v>
      </c>
      <c r="BB1677" s="30" t="s">
        <v>246</v>
      </c>
      <c r="BC1677" s="18" t="s">
        <v>156</v>
      </c>
      <c r="BD1677" s="17">
        <v>45504</v>
      </c>
      <c r="BE1677" s="17">
        <v>45565</v>
      </c>
      <c r="BF1677" s="17">
        <v>45275</v>
      </c>
      <c r="BG1677" s="10">
        <v>86195405</v>
      </c>
      <c r="BH1677" s="9" t="s">
        <v>280</v>
      </c>
      <c r="BI1677" s="19">
        <v>45474</v>
      </c>
      <c r="BJ1677" s="20">
        <v>45474</v>
      </c>
      <c r="BK1677" s="16">
        <v>1400</v>
      </c>
      <c r="BL1677" s="16">
        <v>2240</v>
      </c>
      <c r="BM1677" s="9" t="s">
        <v>177</v>
      </c>
      <c r="BN1677" s="9" t="s">
        <v>226</v>
      </c>
      <c r="BO1677" s="9" t="s">
        <v>156</v>
      </c>
      <c r="BP1677" s="17">
        <v>45487</v>
      </c>
      <c r="BQ1677" s="17" t="s">
        <v>156</v>
      </c>
      <c r="BR1677" s="17">
        <v>45487</v>
      </c>
      <c r="BS1677" s="17" t="s">
        <v>156</v>
      </c>
      <c r="BT1677" s="10" t="s">
        <v>156</v>
      </c>
      <c r="BU1677" s="17" t="s">
        <v>156</v>
      </c>
      <c r="BV1677" s="17" t="s">
        <v>156</v>
      </c>
      <c r="BW1677" s="17">
        <v>45111</v>
      </c>
      <c r="BX1677" s="17" t="s">
        <v>156</v>
      </c>
      <c r="BY1677" s="16">
        <v>0</v>
      </c>
      <c r="BZ1677" s="10" t="s">
        <v>156</v>
      </c>
      <c r="CA1677" s="10" t="s">
        <v>156</v>
      </c>
      <c r="CB1677" s="18" t="s">
        <v>156</v>
      </c>
      <c r="CC1677" s="17" t="s">
        <v>156</v>
      </c>
      <c r="CD1677" s="10" t="s">
        <v>156</v>
      </c>
      <c r="CE1677" s="17" t="s">
        <v>156</v>
      </c>
      <c r="CF1677" s="17" t="s">
        <v>156</v>
      </c>
      <c r="CG1677" s="17">
        <v>45111</v>
      </c>
      <c r="CH1677" s="17" t="s">
        <v>156</v>
      </c>
      <c r="CI1677" s="16">
        <v>0</v>
      </c>
      <c r="CJ1677" s="10" t="s">
        <v>156</v>
      </c>
      <c r="CK1677" s="10" t="s">
        <v>156</v>
      </c>
      <c r="CL1677" s="18" t="s">
        <v>156</v>
      </c>
      <c r="CM1677" s="17" t="s">
        <v>156</v>
      </c>
      <c r="CN1677" s="10" t="s">
        <v>156</v>
      </c>
      <c r="CO1677" s="17" t="s">
        <v>156</v>
      </c>
      <c r="CP1677" s="17" t="s">
        <v>156</v>
      </c>
      <c r="CQ1677" s="17">
        <v>45111</v>
      </c>
      <c r="CR1677" s="17" t="s">
        <v>156</v>
      </c>
      <c r="CS1677" s="16">
        <v>0</v>
      </c>
      <c r="CT1677" s="10" t="s">
        <v>156</v>
      </c>
      <c r="CU1677" s="10" t="s">
        <v>156</v>
      </c>
      <c r="CV1677" s="18" t="s">
        <v>156</v>
      </c>
      <c r="CW1677" s="17" t="s">
        <v>156</v>
      </c>
      <c r="CX1677" s="10" t="s">
        <v>193</v>
      </c>
      <c r="CY1677" s="17" t="s">
        <v>156</v>
      </c>
      <c r="CZ1677" s="17" t="s">
        <v>156</v>
      </c>
      <c r="DA1677" s="17">
        <v>45111</v>
      </c>
      <c r="DB1677" s="17" t="s">
        <v>156</v>
      </c>
      <c r="DC1677" s="16">
        <v>0</v>
      </c>
      <c r="DD1677" s="10" t="s">
        <v>156</v>
      </c>
      <c r="DE1677" s="10" t="s">
        <v>156</v>
      </c>
      <c r="DF1677" s="18" t="s">
        <v>156</v>
      </c>
      <c r="DG1677" s="17" t="s">
        <v>156</v>
      </c>
      <c r="DH1677" s="10" t="s">
        <v>156</v>
      </c>
      <c r="DI1677" s="17" t="s">
        <v>156</v>
      </c>
      <c r="DJ1677" s="17" t="s">
        <v>156</v>
      </c>
      <c r="DK1677" s="17">
        <v>45111</v>
      </c>
      <c r="DL1677" s="17" t="s">
        <v>156</v>
      </c>
      <c r="DM1677" s="16">
        <v>0</v>
      </c>
      <c r="DN1677" s="10" t="s">
        <v>156</v>
      </c>
      <c r="DO1677" s="10" t="s">
        <v>156</v>
      </c>
      <c r="DP1677" s="16">
        <v>48</v>
      </c>
      <c r="DQ1677" s="16">
        <v>24</v>
      </c>
      <c r="DR1677" s="11">
        <v>24</v>
      </c>
      <c r="DS1677" s="16">
        <v>36</v>
      </c>
      <c r="DT1677" s="16">
        <v>0</v>
      </c>
      <c r="DU1677" s="11" t="s">
        <v>182</v>
      </c>
      <c r="DV1677" s="11" t="s">
        <v>182</v>
      </c>
      <c r="DW1677" s="27" t="s">
        <v>156</v>
      </c>
      <c r="DX1677" s="27" t="s">
        <v>156</v>
      </c>
      <c r="DY1677" s="20" t="s">
        <v>3597</v>
      </c>
      <c r="DZ1677" s="16">
        <v>7</v>
      </c>
      <c r="EA1677" s="16">
        <v>0</v>
      </c>
      <c r="EB1677" s="27" t="s">
        <v>185</v>
      </c>
      <c r="EC1677" s="27" t="s">
        <v>185</v>
      </c>
      <c r="ED1677" s="27" t="s">
        <v>182</v>
      </c>
      <c r="EE1677" s="29">
        <v>45112.012569444443</v>
      </c>
      <c r="EF1677" s="28" t="s">
        <v>186</v>
      </c>
      <c r="EG1677" s="28" t="s">
        <v>156</v>
      </c>
      <c r="EH1677" s="28" t="s">
        <v>187</v>
      </c>
      <c r="EI1677" s="29">
        <v>45118.979675925926</v>
      </c>
      <c r="EJ1677" s="28" t="s">
        <v>186</v>
      </c>
      <c r="EK1677" s="28" t="s">
        <v>156</v>
      </c>
      <c r="EL1677" s="28" t="s">
        <v>187</v>
      </c>
      <c r="EM1677" s="45"/>
      <c r="EN1677" s="46" t="str">
        <f t="shared" si="183"/>
        <v>344N183A</v>
      </c>
      <c r="EO1677" s="47">
        <f t="shared" si="184"/>
        <v>45480</v>
      </c>
      <c r="EP1677" s="47" t="str">
        <f t="shared" si="185"/>
        <v/>
      </c>
      <c r="EQ1677" s="48" t="str">
        <f t="shared" ca="1" si="186"/>
        <v>Y</v>
      </c>
      <c r="ER1677" s="49" t="str">
        <f t="shared" si="187"/>
        <v/>
      </c>
      <c r="ES1677" s="50"/>
      <c r="ET1677" s="51" t="str">
        <f t="shared" si="188"/>
        <v/>
      </c>
      <c r="EU1677" s="52" t="str">
        <f t="shared" si="189"/>
        <v/>
      </c>
      <c r="EV1677" s="46"/>
      <c r="EW1677" s="23" t="s">
        <v>3717</v>
      </c>
    </row>
    <row r="1678" spans="1:153" ht="14.25" hidden="1" customHeight="1">
      <c r="A1678" s="8">
        <v>1671</v>
      </c>
      <c r="B1678" s="9" t="s">
        <v>3316</v>
      </c>
      <c r="C1678" s="10" t="s">
        <v>142</v>
      </c>
      <c r="D1678" s="10" t="s">
        <v>143</v>
      </c>
      <c r="E1678" s="10" t="s">
        <v>206</v>
      </c>
      <c r="F1678" s="9" t="s">
        <v>641</v>
      </c>
      <c r="G1678" s="10" t="s">
        <v>572</v>
      </c>
      <c r="H1678" s="9" t="s">
        <v>573</v>
      </c>
      <c r="I1678" s="9" t="s">
        <v>147</v>
      </c>
      <c r="J1678" s="9" t="s">
        <v>148</v>
      </c>
      <c r="K1678" s="9" t="s">
        <v>147</v>
      </c>
      <c r="L1678" s="9" t="s">
        <v>148</v>
      </c>
      <c r="M1678" s="9" t="s">
        <v>149</v>
      </c>
      <c r="N1678" s="9" t="s">
        <v>150</v>
      </c>
      <c r="O1678" s="9" t="s">
        <v>151</v>
      </c>
      <c r="P1678" s="9" t="s">
        <v>142</v>
      </c>
      <c r="Q1678" s="9" t="s">
        <v>152</v>
      </c>
      <c r="R1678" s="9" t="s">
        <v>880</v>
      </c>
      <c r="S1678" s="9" t="s">
        <v>881</v>
      </c>
      <c r="T1678" s="9" t="s">
        <v>306</v>
      </c>
      <c r="U1678" s="9" t="s">
        <v>337</v>
      </c>
      <c r="V1678" s="11" t="s">
        <v>156</v>
      </c>
      <c r="W1678" s="11" t="s">
        <v>156</v>
      </c>
      <c r="X1678" s="11" t="s">
        <v>156</v>
      </c>
      <c r="Y1678" s="11" t="s">
        <v>156</v>
      </c>
      <c r="Z1678" s="10" t="s">
        <v>3590</v>
      </c>
      <c r="AA1678" s="9" t="s">
        <v>883</v>
      </c>
      <c r="AB1678" s="12" t="s">
        <v>884</v>
      </c>
      <c r="AC1678" s="10" t="s">
        <v>3591</v>
      </c>
      <c r="AD1678" s="9" t="s">
        <v>883</v>
      </c>
      <c r="AE1678" s="13" t="s">
        <v>884</v>
      </c>
      <c r="AF1678" s="14" t="s">
        <v>407</v>
      </c>
      <c r="AG1678" s="10" t="s">
        <v>3694</v>
      </c>
      <c r="AH1678" s="11" t="s">
        <v>887</v>
      </c>
      <c r="AI1678" s="11" t="s">
        <v>888</v>
      </c>
      <c r="AJ1678" s="10" t="s">
        <v>889</v>
      </c>
      <c r="AK1678" s="11" t="s">
        <v>888</v>
      </c>
      <c r="AL1678" s="11" t="s">
        <v>168</v>
      </c>
      <c r="AM1678" s="10" t="s">
        <v>169</v>
      </c>
      <c r="AN1678" s="10" t="s">
        <v>170</v>
      </c>
      <c r="AO1678" s="9" t="s">
        <v>171</v>
      </c>
      <c r="AP1678" s="10" t="s">
        <v>172</v>
      </c>
      <c r="AQ1678" s="9" t="s">
        <v>173</v>
      </c>
      <c r="AR1678" s="10" t="s">
        <v>174</v>
      </c>
      <c r="AS1678" s="9" t="s">
        <v>173</v>
      </c>
      <c r="AT1678" s="15">
        <v>1.6</v>
      </c>
      <c r="AU1678" s="10" t="s">
        <v>142</v>
      </c>
      <c r="AV1678" s="16">
        <v>20000</v>
      </c>
      <c r="AW1678" s="16">
        <v>23000</v>
      </c>
      <c r="AX1678" s="16">
        <v>0</v>
      </c>
      <c r="AY1678" s="16">
        <v>2000</v>
      </c>
      <c r="AZ1678" s="16">
        <v>0</v>
      </c>
      <c r="BA1678" s="17">
        <v>45257</v>
      </c>
      <c r="BB1678" s="30" t="s">
        <v>246</v>
      </c>
      <c r="BC1678" s="18" t="s">
        <v>156</v>
      </c>
      <c r="BD1678" s="17">
        <v>45504</v>
      </c>
      <c r="BE1678" s="17">
        <v>45565</v>
      </c>
      <c r="BF1678" s="17">
        <v>45275</v>
      </c>
      <c r="BG1678" s="10">
        <v>86195404</v>
      </c>
      <c r="BH1678" s="9" t="s">
        <v>908</v>
      </c>
      <c r="BI1678" s="19">
        <v>45474</v>
      </c>
      <c r="BJ1678" s="20">
        <v>45488</v>
      </c>
      <c r="BK1678" s="16">
        <v>1200</v>
      </c>
      <c r="BL1678" s="16">
        <v>1920</v>
      </c>
      <c r="BM1678" s="9" t="s">
        <v>177</v>
      </c>
      <c r="BN1678" s="9" t="s">
        <v>226</v>
      </c>
      <c r="BO1678" s="9" t="s">
        <v>156</v>
      </c>
      <c r="BP1678" s="17">
        <v>45501</v>
      </c>
      <c r="BQ1678" s="17" t="s">
        <v>156</v>
      </c>
      <c r="BR1678" s="17">
        <v>45501</v>
      </c>
      <c r="BS1678" s="17" t="s">
        <v>156</v>
      </c>
      <c r="BT1678" s="10" t="s">
        <v>156</v>
      </c>
      <c r="BU1678" s="17" t="s">
        <v>156</v>
      </c>
      <c r="BV1678" s="17" t="s">
        <v>156</v>
      </c>
      <c r="BW1678" s="17">
        <v>45111</v>
      </c>
      <c r="BX1678" s="17" t="s">
        <v>156</v>
      </c>
      <c r="BY1678" s="16">
        <v>0</v>
      </c>
      <c r="BZ1678" s="10" t="s">
        <v>156</v>
      </c>
      <c r="CA1678" s="10" t="s">
        <v>156</v>
      </c>
      <c r="CB1678" s="18" t="s">
        <v>156</v>
      </c>
      <c r="CC1678" s="17" t="s">
        <v>156</v>
      </c>
      <c r="CD1678" s="10" t="s">
        <v>156</v>
      </c>
      <c r="CE1678" s="17" t="s">
        <v>156</v>
      </c>
      <c r="CF1678" s="17" t="s">
        <v>156</v>
      </c>
      <c r="CG1678" s="17">
        <v>45111</v>
      </c>
      <c r="CH1678" s="17" t="s">
        <v>156</v>
      </c>
      <c r="CI1678" s="16">
        <v>0</v>
      </c>
      <c r="CJ1678" s="10" t="s">
        <v>156</v>
      </c>
      <c r="CK1678" s="10" t="s">
        <v>156</v>
      </c>
      <c r="CL1678" s="18" t="s">
        <v>156</v>
      </c>
      <c r="CM1678" s="17" t="s">
        <v>156</v>
      </c>
      <c r="CN1678" s="10" t="s">
        <v>156</v>
      </c>
      <c r="CO1678" s="17" t="s">
        <v>156</v>
      </c>
      <c r="CP1678" s="17" t="s">
        <v>156</v>
      </c>
      <c r="CQ1678" s="17">
        <v>45111</v>
      </c>
      <c r="CR1678" s="17" t="s">
        <v>156</v>
      </c>
      <c r="CS1678" s="16">
        <v>0</v>
      </c>
      <c r="CT1678" s="10" t="s">
        <v>156</v>
      </c>
      <c r="CU1678" s="10" t="s">
        <v>156</v>
      </c>
      <c r="CV1678" s="18" t="s">
        <v>156</v>
      </c>
      <c r="CW1678" s="17" t="s">
        <v>156</v>
      </c>
      <c r="CX1678" s="10" t="s">
        <v>193</v>
      </c>
      <c r="CY1678" s="17" t="s">
        <v>156</v>
      </c>
      <c r="CZ1678" s="17" t="s">
        <v>156</v>
      </c>
      <c r="DA1678" s="17">
        <v>45111</v>
      </c>
      <c r="DB1678" s="17" t="s">
        <v>156</v>
      </c>
      <c r="DC1678" s="16">
        <v>0</v>
      </c>
      <c r="DD1678" s="10" t="s">
        <v>156</v>
      </c>
      <c r="DE1678" s="10" t="s">
        <v>156</v>
      </c>
      <c r="DF1678" s="18" t="s">
        <v>156</v>
      </c>
      <c r="DG1678" s="17" t="s">
        <v>156</v>
      </c>
      <c r="DH1678" s="10" t="s">
        <v>156</v>
      </c>
      <c r="DI1678" s="17" t="s">
        <v>156</v>
      </c>
      <c r="DJ1678" s="17" t="s">
        <v>156</v>
      </c>
      <c r="DK1678" s="17">
        <v>45111</v>
      </c>
      <c r="DL1678" s="17" t="s">
        <v>156</v>
      </c>
      <c r="DM1678" s="16">
        <v>0</v>
      </c>
      <c r="DN1678" s="10" t="s">
        <v>156</v>
      </c>
      <c r="DO1678" s="10" t="s">
        <v>156</v>
      </c>
      <c r="DP1678" s="16">
        <v>48</v>
      </c>
      <c r="DQ1678" s="16">
        <v>24</v>
      </c>
      <c r="DR1678" s="11">
        <v>24</v>
      </c>
      <c r="DS1678" s="16">
        <v>36</v>
      </c>
      <c r="DT1678" s="16">
        <v>0</v>
      </c>
      <c r="DU1678" s="11" t="s">
        <v>182</v>
      </c>
      <c r="DV1678" s="11" t="s">
        <v>182</v>
      </c>
      <c r="DW1678" s="27" t="s">
        <v>156</v>
      </c>
      <c r="DX1678" s="27" t="s">
        <v>156</v>
      </c>
      <c r="DY1678" s="20" t="s">
        <v>3598</v>
      </c>
      <c r="DZ1678" s="16">
        <v>7</v>
      </c>
      <c r="EA1678" s="16">
        <v>0</v>
      </c>
      <c r="EB1678" s="27" t="s">
        <v>185</v>
      </c>
      <c r="EC1678" s="27" t="s">
        <v>185</v>
      </c>
      <c r="ED1678" s="27" t="s">
        <v>182</v>
      </c>
      <c r="EE1678" s="29">
        <v>45112.012569444443</v>
      </c>
      <c r="EF1678" s="28" t="s">
        <v>186</v>
      </c>
      <c r="EG1678" s="28" t="s">
        <v>156</v>
      </c>
      <c r="EH1678" s="28" t="s">
        <v>187</v>
      </c>
      <c r="EI1678" s="29">
        <v>45118.979675925926</v>
      </c>
      <c r="EJ1678" s="28" t="s">
        <v>186</v>
      </c>
      <c r="EK1678" s="28" t="s">
        <v>156</v>
      </c>
      <c r="EL1678" s="28" t="s">
        <v>187</v>
      </c>
      <c r="EM1678" s="45"/>
      <c r="EN1678" s="46" t="str">
        <f t="shared" si="183"/>
        <v>344N183A</v>
      </c>
      <c r="EO1678" s="47">
        <f t="shared" si="184"/>
        <v>45494</v>
      </c>
      <c r="EP1678" s="47" t="str">
        <f t="shared" si="185"/>
        <v/>
      </c>
      <c r="EQ1678" s="48" t="str">
        <f t="shared" ca="1" si="186"/>
        <v>Y</v>
      </c>
      <c r="ER1678" s="49" t="str">
        <f t="shared" si="187"/>
        <v/>
      </c>
      <c r="ES1678" s="50"/>
      <c r="ET1678" s="51" t="str">
        <f t="shared" si="188"/>
        <v/>
      </c>
      <c r="EU1678" s="52" t="str">
        <f t="shared" si="189"/>
        <v/>
      </c>
      <c r="EV1678" s="46"/>
      <c r="EW1678" s="23" t="s">
        <v>3717</v>
      </c>
    </row>
    <row r="1679" spans="1:153" ht="14.25" customHeight="1">
      <c r="A1679" s="8">
        <v>1672</v>
      </c>
      <c r="B1679" s="9" t="s">
        <v>3316</v>
      </c>
      <c r="C1679" s="10" t="s">
        <v>142</v>
      </c>
      <c r="D1679" s="10" t="s">
        <v>143</v>
      </c>
      <c r="E1679" s="10" t="s">
        <v>206</v>
      </c>
      <c r="F1679" s="9" t="s">
        <v>641</v>
      </c>
      <c r="G1679" s="10" t="s">
        <v>572</v>
      </c>
      <c r="H1679" s="9" t="s">
        <v>573</v>
      </c>
      <c r="I1679" s="9" t="s">
        <v>147</v>
      </c>
      <c r="J1679" s="9" t="s">
        <v>148</v>
      </c>
      <c r="K1679" s="9" t="s">
        <v>147</v>
      </c>
      <c r="L1679" s="9" t="s">
        <v>148</v>
      </c>
      <c r="M1679" s="9" t="s">
        <v>149</v>
      </c>
      <c r="N1679" s="9" t="s">
        <v>150</v>
      </c>
      <c r="O1679" s="9" t="s">
        <v>151</v>
      </c>
      <c r="P1679" s="9" t="s">
        <v>142</v>
      </c>
      <c r="Q1679" s="9" t="s">
        <v>152</v>
      </c>
      <c r="R1679" s="9" t="s">
        <v>880</v>
      </c>
      <c r="S1679" s="9" t="s">
        <v>881</v>
      </c>
      <c r="T1679" s="9" t="s">
        <v>306</v>
      </c>
      <c r="U1679" s="9" t="s">
        <v>337</v>
      </c>
      <c r="V1679" s="11" t="s">
        <v>156</v>
      </c>
      <c r="W1679" s="11" t="s">
        <v>156</v>
      </c>
      <c r="X1679" s="11" t="s">
        <v>156</v>
      </c>
      <c r="Y1679" s="11" t="s">
        <v>156</v>
      </c>
      <c r="Z1679" s="10" t="s">
        <v>3590</v>
      </c>
      <c r="AA1679" s="9" t="s">
        <v>883</v>
      </c>
      <c r="AB1679" s="12" t="s">
        <v>884</v>
      </c>
      <c r="AC1679" s="10" t="s">
        <v>3591</v>
      </c>
      <c r="AD1679" s="9" t="s">
        <v>883</v>
      </c>
      <c r="AE1679" s="13" t="s">
        <v>884</v>
      </c>
      <c r="AF1679" s="14" t="s">
        <v>407</v>
      </c>
      <c r="AG1679" s="10" t="s">
        <v>3696</v>
      </c>
      <c r="AH1679" s="11" t="s">
        <v>3602</v>
      </c>
      <c r="AI1679" s="11" t="s">
        <v>3603</v>
      </c>
      <c r="AJ1679" s="10" t="s">
        <v>3604</v>
      </c>
      <c r="AK1679" s="11" t="s">
        <v>3603</v>
      </c>
      <c r="AL1679" s="11" t="s">
        <v>168</v>
      </c>
      <c r="AM1679" s="10" t="s">
        <v>169</v>
      </c>
      <c r="AN1679" s="10" t="s">
        <v>170</v>
      </c>
      <c r="AO1679" s="9" t="s">
        <v>171</v>
      </c>
      <c r="AP1679" s="10" t="s">
        <v>172</v>
      </c>
      <c r="AQ1679" s="9" t="s">
        <v>173</v>
      </c>
      <c r="AR1679" s="10" t="s">
        <v>174</v>
      </c>
      <c r="AS1679" s="9" t="s">
        <v>173</v>
      </c>
      <c r="AT1679" s="15">
        <v>1.6</v>
      </c>
      <c r="AU1679" s="10" t="s">
        <v>206</v>
      </c>
      <c r="AV1679" s="16">
        <v>11000</v>
      </c>
      <c r="AW1679" s="16">
        <v>12000</v>
      </c>
      <c r="AX1679" s="16">
        <v>0</v>
      </c>
      <c r="AY1679" s="16">
        <v>0</v>
      </c>
      <c r="AZ1679" s="16">
        <v>0</v>
      </c>
      <c r="BA1679" s="17">
        <v>45257</v>
      </c>
      <c r="BB1679" s="30" t="s">
        <v>175</v>
      </c>
      <c r="BC1679" s="18">
        <v>45119</v>
      </c>
      <c r="BD1679" s="17">
        <v>45504</v>
      </c>
      <c r="BE1679" s="17">
        <v>45565</v>
      </c>
      <c r="BF1679" s="17">
        <v>45275</v>
      </c>
      <c r="BG1679" s="10">
        <v>86249780</v>
      </c>
      <c r="BH1679" s="9" t="s">
        <v>414</v>
      </c>
      <c r="BI1679" s="19">
        <v>45200</v>
      </c>
      <c r="BJ1679" s="20">
        <v>45201</v>
      </c>
      <c r="BK1679" s="16">
        <v>470</v>
      </c>
      <c r="BL1679" s="16">
        <v>752</v>
      </c>
      <c r="BM1679" s="9" t="s">
        <v>177</v>
      </c>
      <c r="BN1679" s="9" t="s">
        <v>436</v>
      </c>
      <c r="BO1679" s="9" t="s">
        <v>635</v>
      </c>
      <c r="BP1679" s="17">
        <v>45236</v>
      </c>
      <c r="BQ1679" s="17" t="s">
        <v>156</v>
      </c>
      <c r="BR1679" s="17">
        <v>45236</v>
      </c>
      <c r="BS1679" s="17" t="s">
        <v>156</v>
      </c>
      <c r="BT1679" s="10" t="s">
        <v>156</v>
      </c>
      <c r="BU1679" s="17" t="s">
        <v>156</v>
      </c>
      <c r="BV1679" s="17" t="s">
        <v>156</v>
      </c>
      <c r="BW1679" s="17">
        <v>45118</v>
      </c>
      <c r="BX1679" s="17" t="s">
        <v>156</v>
      </c>
      <c r="BY1679" s="16">
        <v>0</v>
      </c>
      <c r="BZ1679" s="10" t="s">
        <v>156</v>
      </c>
      <c r="CA1679" s="10" t="s">
        <v>156</v>
      </c>
      <c r="CB1679" s="18" t="s">
        <v>156</v>
      </c>
      <c r="CC1679" s="17" t="s">
        <v>156</v>
      </c>
      <c r="CD1679" s="10" t="s">
        <v>156</v>
      </c>
      <c r="CE1679" s="17" t="s">
        <v>156</v>
      </c>
      <c r="CF1679" s="17" t="s">
        <v>156</v>
      </c>
      <c r="CG1679" s="17">
        <v>45118</v>
      </c>
      <c r="CH1679" s="17" t="s">
        <v>156</v>
      </c>
      <c r="CI1679" s="16">
        <v>0</v>
      </c>
      <c r="CJ1679" s="10" t="s">
        <v>156</v>
      </c>
      <c r="CK1679" s="10" t="s">
        <v>156</v>
      </c>
      <c r="CL1679" s="18" t="s">
        <v>156</v>
      </c>
      <c r="CM1679" s="17" t="s">
        <v>156</v>
      </c>
      <c r="CN1679" s="10" t="s">
        <v>156</v>
      </c>
      <c r="CO1679" s="17" t="s">
        <v>156</v>
      </c>
      <c r="CP1679" s="17" t="s">
        <v>156</v>
      </c>
      <c r="CQ1679" s="17">
        <v>45118</v>
      </c>
      <c r="CR1679" s="17" t="s">
        <v>156</v>
      </c>
      <c r="CS1679" s="16">
        <v>0</v>
      </c>
      <c r="CT1679" s="10" t="s">
        <v>156</v>
      </c>
      <c r="CU1679" s="10" t="s">
        <v>156</v>
      </c>
      <c r="CV1679" s="18" t="s">
        <v>156</v>
      </c>
      <c r="CW1679" s="17" t="s">
        <v>156</v>
      </c>
      <c r="CX1679" s="10" t="s">
        <v>193</v>
      </c>
      <c r="CY1679" s="17" t="s">
        <v>156</v>
      </c>
      <c r="CZ1679" s="17" t="s">
        <v>156</v>
      </c>
      <c r="DA1679" s="17">
        <v>45118</v>
      </c>
      <c r="DB1679" s="17" t="s">
        <v>156</v>
      </c>
      <c r="DC1679" s="16">
        <v>0</v>
      </c>
      <c r="DD1679" s="10" t="s">
        <v>156</v>
      </c>
      <c r="DE1679" s="10" t="s">
        <v>156</v>
      </c>
      <c r="DF1679" s="18" t="s">
        <v>156</v>
      </c>
      <c r="DG1679" s="17" t="s">
        <v>156</v>
      </c>
      <c r="DH1679" s="10" t="s">
        <v>156</v>
      </c>
      <c r="DI1679" s="17" t="s">
        <v>156</v>
      </c>
      <c r="DJ1679" s="17" t="s">
        <v>156</v>
      </c>
      <c r="DK1679" s="17">
        <v>45118</v>
      </c>
      <c r="DL1679" s="17" t="s">
        <v>156</v>
      </c>
      <c r="DM1679" s="16">
        <v>0</v>
      </c>
      <c r="DN1679" s="10" t="s">
        <v>156</v>
      </c>
      <c r="DO1679" s="10" t="s">
        <v>156</v>
      </c>
      <c r="DP1679" s="16">
        <v>48</v>
      </c>
      <c r="DQ1679" s="16">
        <v>24</v>
      </c>
      <c r="DR1679" s="11">
        <v>24</v>
      </c>
      <c r="DS1679" s="16">
        <v>36</v>
      </c>
      <c r="DT1679" s="16">
        <v>0</v>
      </c>
      <c r="DU1679" s="11" t="s">
        <v>182</v>
      </c>
      <c r="DV1679" s="11" t="s">
        <v>182</v>
      </c>
      <c r="DW1679" s="27" t="s">
        <v>156</v>
      </c>
      <c r="DX1679" s="27" t="s">
        <v>156</v>
      </c>
      <c r="DY1679" s="20" t="s">
        <v>3217</v>
      </c>
      <c r="DZ1679" s="16">
        <v>7</v>
      </c>
      <c r="EA1679" s="16">
        <v>0</v>
      </c>
      <c r="EB1679" s="27" t="s">
        <v>185</v>
      </c>
      <c r="EC1679" s="27" t="s">
        <v>185</v>
      </c>
      <c r="ED1679" s="27" t="s">
        <v>182</v>
      </c>
      <c r="EE1679" s="29">
        <v>45118.979675925926</v>
      </c>
      <c r="EF1679" s="28" t="s">
        <v>186</v>
      </c>
      <c r="EG1679" s="28" t="s">
        <v>156</v>
      </c>
      <c r="EH1679" s="28" t="s">
        <v>187</v>
      </c>
      <c r="EI1679" s="29">
        <v>45118.979675925926</v>
      </c>
      <c r="EJ1679" s="28" t="s">
        <v>186</v>
      </c>
      <c r="EK1679" s="28" t="s">
        <v>156</v>
      </c>
      <c r="EL1679" s="28" t="s">
        <v>187</v>
      </c>
      <c r="EM1679" s="45" t="s">
        <v>3713</v>
      </c>
      <c r="EN1679" s="46" t="str">
        <f t="shared" si="183"/>
        <v>344N183B</v>
      </c>
      <c r="EO1679" s="47">
        <f t="shared" si="184"/>
        <v>45229</v>
      </c>
      <c r="EP1679" s="47" t="str">
        <f t="shared" si="185"/>
        <v/>
      </c>
      <c r="EQ1679" s="48" t="str">
        <f t="shared" ca="1" si="186"/>
        <v>Y</v>
      </c>
      <c r="ER1679" s="49" t="str">
        <f t="shared" si="187"/>
        <v/>
      </c>
      <c r="ES1679" s="50"/>
      <c r="ET1679" s="51" t="str">
        <f t="shared" si="188"/>
        <v/>
      </c>
      <c r="EU1679" s="52" t="str">
        <f t="shared" si="189"/>
        <v/>
      </c>
      <c r="EV1679" s="46"/>
      <c r="EW1679" s="23" t="s">
        <v>3714</v>
      </c>
    </row>
    <row r="1680" spans="1:153" ht="14.25" customHeight="1">
      <c r="A1680" s="8">
        <v>1673</v>
      </c>
      <c r="B1680" s="9" t="s">
        <v>3316</v>
      </c>
      <c r="C1680" s="10" t="s">
        <v>142</v>
      </c>
      <c r="D1680" s="10" t="s">
        <v>143</v>
      </c>
      <c r="E1680" s="10" t="s">
        <v>206</v>
      </c>
      <c r="F1680" s="9" t="s">
        <v>641</v>
      </c>
      <c r="G1680" s="10" t="s">
        <v>572</v>
      </c>
      <c r="H1680" s="9" t="s">
        <v>573</v>
      </c>
      <c r="I1680" s="9" t="s">
        <v>147</v>
      </c>
      <c r="J1680" s="9" t="s">
        <v>148</v>
      </c>
      <c r="K1680" s="9" t="s">
        <v>147</v>
      </c>
      <c r="L1680" s="9" t="s">
        <v>148</v>
      </c>
      <c r="M1680" s="9" t="s">
        <v>149</v>
      </c>
      <c r="N1680" s="9" t="s">
        <v>150</v>
      </c>
      <c r="O1680" s="9" t="s">
        <v>151</v>
      </c>
      <c r="P1680" s="9" t="s">
        <v>142</v>
      </c>
      <c r="Q1680" s="9" t="s">
        <v>152</v>
      </c>
      <c r="R1680" s="9" t="s">
        <v>880</v>
      </c>
      <c r="S1680" s="9" t="s">
        <v>881</v>
      </c>
      <c r="T1680" s="9" t="s">
        <v>306</v>
      </c>
      <c r="U1680" s="9" t="s">
        <v>337</v>
      </c>
      <c r="V1680" s="11" t="s">
        <v>156</v>
      </c>
      <c r="W1680" s="11" t="s">
        <v>156</v>
      </c>
      <c r="X1680" s="11" t="s">
        <v>156</v>
      </c>
      <c r="Y1680" s="11" t="s">
        <v>156</v>
      </c>
      <c r="Z1680" s="10" t="s">
        <v>3590</v>
      </c>
      <c r="AA1680" s="9" t="s">
        <v>883</v>
      </c>
      <c r="AB1680" s="12" t="s">
        <v>884</v>
      </c>
      <c r="AC1680" s="10" t="s">
        <v>3591</v>
      </c>
      <c r="AD1680" s="9" t="s">
        <v>883</v>
      </c>
      <c r="AE1680" s="13" t="s">
        <v>884</v>
      </c>
      <c r="AF1680" s="14" t="s">
        <v>407</v>
      </c>
      <c r="AG1680" s="10" t="s">
        <v>3696</v>
      </c>
      <c r="AH1680" s="11" t="s">
        <v>3602</v>
      </c>
      <c r="AI1680" s="11" t="s">
        <v>3603</v>
      </c>
      <c r="AJ1680" s="10" t="s">
        <v>3604</v>
      </c>
      <c r="AK1680" s="11" t="s">
        <v>3603</v>
      </c>
      <c r="AL1680" s="11" t="s">
        <v>168</v>
      </c>
      <c r="AM1680" s="10" t="s">
        <v>169</v>
      </c>
      <c r="AN1680" s="10" t="s">
        <v>170</v>
      </c>
      <c r="AO1680" s="9" t="s">
        <v>171</v>
      </c>
      <c r="AP1680" s="10" t="s">
        <v>172</v>
      </c>
      <c r="AQ1680" s="9" t="s">
        <v>173</v>
      </c>
      <c r="AR1680" s="10" t="s">
        <v>174</v>
      </c>
      <c r="AS1680" s="9" t="s">
        <v>173</v>
      </c>
      <c r="AT1680" s="15">
        <v>1.6</v>
      </c>
      <c r="AU1680" s="10" t="s">
        <v>206</v>
      </c>
      <c r="AV1680" s="16">
        <v>11000</v>
      </c>
      <c r="AW1680" s="16">
        <v>12000</v>
      </c>
      <c r="AX1680" s="16">
        <v>0</v>
      </c>
      <c r="AY1680" s="16">
        <v>0</v>
      </c>
      <c r="AZ1680" s="16">
        <v>0</v>
      </c>
      <c r="BA1680" s="17">
        <v>45257</v>
      </c>
      <c r="BB1680" s="30" t="s">
        <v>175</v>
      </c>
      <c r="BC1680" s="18">
        <v>45119</v>
      </c>
      <c r="BD1680" s="17">
        <v>45504</v>
      </c>
      <c r="BE1680" s="17">
        <v>45565</v>
      </c>
      <c r="BF1680" s="17">
        <v>45275</v>
      </c>
      <c r="BG1680" s="10">
        <v>85982249</v>
      </c>
      <c r="BH1680" s="9" t="s">
        <v>319</v>
      </c>
      <c r="BI1680" s="19">
        <v>45261</v>
      </c>
      <c r="BJ1680" s="20">
        <v>45264</v>
      </c>
      <c r="BK1680" s="16">
        <v>3000</v>
      </c>
      <c r="BL1680" s="16">
        <v>4800</v>
      </c>
      <c r="BM1680" s="9" t="s">
        <v>177</v>
      </c>
      <c r="BN1680" s="9" t="s">
        <v>436</v>
      </c>
      <c r="BO1680" s="9" t="s">
        <v>156</v>
      </c>
      <c r="BP1680" s="17">
        <v>45275</v>
      </c>
      <c r="BQ1680" s="17" t="s">
        <v>156</v>
      </c>
      <c r="BR1680" s="17" t="s">
        <v>156</v>
      </c>
      <c r="BS1680" s="17" t="s">
        <v>156</v>
      </c>
      <c r="BT1680" s="10" t="s">
        <v>156</v>
      </c>
      <c r="BU1680" s="17" t="s">
        <v>156</v>
      </c>
      <c r="BV1680" s="17" t="s">
        <v>156</v>
      </c>
      <c r="BW1680" s="17" t="s">
        <v>156</v>
      </c>
      <c r="BX1680" s="17" t="s">
        <v>156</v>
      </c>
      <c r="BY1680" s="16">
        <v>0</v>
      </c>
      <c r="BZ1680" s="10" t="s">
        <v>156</v>
      </c>
      <c r="CA1680" s="10" t="s">
        <v>156</v>
      </c>
      <c r="CB1680" s="18" t="s">
        <v>156</v>
      </c>
      <c r="CC1680" s="17">
        <v>45097</v>
      </c>
      <c r="CD1680" s="10" t="s">
        <v>156</v>
      </c>
      <c r="CE1680" s="17" t="s">
        <v>156</v>
      </c>
      <c r="CF1680" s="17" t="s">
        <v>156</v>
      </c>
      <c r="CG1680" s="17" t="s">
        <v>156</v>
      </c>
      <c r="CH1680" s="17">
        <v>45103</v>
      </c>
      <c r="CI1680" s="16">
        <v>3000</v>
      </c>
      <c r="CJ1680" s="10" t="s">
        <v>3697</v>
      </c>
      <c r="CK1680" s="10" t="s">
        <v>230</v>
      </c>
      <c r="CL1680" s="18" t="s">
        <v>156</v>
      </c>
      <c r="CM1680" s="17" t="s">
        <v>156</v>
      </c>
      <c r="CN1680" s="10" t="s">
        <v>156</v>
      </c>
      <c r="CO1680" s="17" t="s">
        <v>156</v>
      </c>
      <c r="CP1680" s="17" t="s">
        <v>156</v>
      </c>
      <c r="CQ1680" s="17" t="s">
        <v>156</v>
      </c>
      <c r="CR1680" s="17" t="s">
        <v>156</v>
      </c>
      <c r="CS1680" s="16">
        <v>0</v>
      </c>
      <c r="CT1680" s="10" t="s">
        <v>156</v>
      </c>
      <c r="CU1680" s="10" t="s">
        <v>156</v>
      </c>
      <c r="CV1680" s="18" t="s">
        <v>156</v>
      </c>
      <c r="CW1680" s="17">
        <v>45125</v>
      </c>
      <c r="CX1680" s="10" t="s">
        <v>193</v>
      </c>
      <c r="CY1680" s="17" t="s">
        <v>156</v>
      </c>
      <c r="CZ1680" s="17" t="s">
        <v>156</v>
      </c>
      <c r="DA1680" s="17" t="s">
        <v>156</v>
      </c>
      <c r="DB1680" s="17" t="s">
        <v>156</v>
      </c>
      <c r="DC1680" s="16">
        <v>0</v>
      </c>
      <c r="DD1680" s="10" t="s">
        <v>156</v>
      </c>
      <c r="DE1680" s="10" t="s">
        <v>156</v>
      </c>
      <c r="DF1680" s="18" t="s">
        <v>156</v>
      </c>
      <c r="DG1680" s="17">
        <v>45153</v>
      </c>
      <c r="DH1680" s="10" t="s">
        <v>156</v>
      </c>
      <c r="DI1680" s="17" t="s">
        <v>156</v>
      </c>
      <c r="DJ1680" s="17" t="s">
        <v>156</v>
      </c>
      <c r="DK1680" s="17" t="s">
        <v>156</v>
      </c>
      <c r="DL1680" s="17" t="s">
        <v>156</v>
      </c>
      <c r="DM1680" s="16">
        <v>0</v>
      </c>
      <c r="DN1680" s="10" t="s">
        <v>156</v>
      </c>
      <c r="DO1680" s="10" t="s">
        <v>156</v>
      </c>
      <c r="DP1680" s="16">
        <v>48</v>
      </c>
      <c r="DQ1680" s="16">
        <v>24</v>
      </c>
      <c r="DR1680" s="11">
        <v>24</v>
      </c>
      <c r="DS1680" s="16">
        <v>36</v>
      </c>
      <c r="DT1680" s="16">
        <v>0</v>
      </c>
      <c r="DU1680" s="11" t="s">
        <v>181</v>
      </c>
      <c r="DV1680" s="11" t="s">
        <v>182</v>
      </c>
      <c r="DW1680" s="27" t="s">
        <v>156</v>
      </c>
      <c r="DX1680" s="27" t="s">
        <v>156</v>
      </c>
      <c r="DY1680" s="20" t="s">
        <v>156</v>
      </c>
      <c r="DZ1680" s="16">
        <v>7</v>
      </c>
      <c r="EA1680" s="16">
        <v>0</v>
      </c>
      <c r="EB1680" s="27" t="s">
        <v>185</v>
      </c>
      <c r="EC1680" s="27" t="s">
        <v>185</v>
      </c>
      <c r="ED1680" s="27" t="s">
        <v>182</v>
      </c>
      <c r="EE1680" s="29">
        <v>45097.474791666667</v>
      </c>
      <c r="EF1680" s="28" t="s">
        <v>1940</v>
      </c>
      <c r="EG1680" s="28" t="s">
        <v>1941</v>
      </c>
      <c r="EH1680" s="28" t="s">
        <v>190</v>
      </c>
      <c r="EI1680" s="29">
        <v>45110.818703703706</v>
      </c>
      <c r="EJ1680" s="28" t="s">
        <v>197</v>
      </c>
      <c r="EK1680" s="28" t="s">
        <v>156</v>
      </c>
      <c r="EL1680" s="28" t="s">
        <v>198</v>
      </c>
      <c r="EM1680" s="45" t="s">
        <v>3713</v>
      </c>
      <c r="EN1680" s="46" t="str">
        <f t="shared" si="183"/>
        <v>344N183B</v>
      </c>
      <c r="EO1680" s="47">
        <f t="shared" si="184"/>
        <v>45268</v>
      </c>
      <c r="EP1680" s="47">
        <f t="shared" si="185"/>
        <v>45125</v>
      </c>
      <c r="EQ1680" s="48" t="str">
        <f t="shared" ca="1" si="186"/>
        <v>Y</v>
      </c>
      <c r="ER1680" s="49">
        <f t="shared" si="187"/>
        <v>143</v>
      </c>
      <c r="ES1680" s="50"/>
      <c r="ET1680" s="51">
        <f t="shared" si="188"/>
        <v>143</v>
      </c>
      <c r="EU1680" s="52">
        <f t="shared" si="189"/>
        <v>429000</v>
      </c>
      <c r="EV1680" s="46"/>
      <c r="EW1680" s="23" t="s">
        <v>3714</v>
      </c>
    </row>
    <row r="1681" spans="1:153" ht="14.25" customHeight="1">
      <c r="A1681" s="8">
        <v>1674</v>
      </c>
      <c r="B1681" s="9" t="s">
        <v>3316</v>
      </c>
      <c r="C1681" s="10" t="s">
        <v>142</v>
      </c>
      <c r="D1681" s="10" t="s">
        <v>143</v>
      </c>
      <c r="E1681" s="10" t="s">
        <v>206</v>
      </c>
      <c r="F1681" s="9" t="s">
        <v>641</v>
      </c>
      <c r="G1681" s="10" t="s">
        <v>572</v>
      </c>
      <c r="H1681" s="9" t="s">
        <v>573</v>
      </c>
      <c r="I1681" s="9" t="s">
        <v>147</v>
      </c>
      <c r="J1681" s="9" t="s">
        <v>148</v>
      </c>
      <c r="K1681" s="9" t="s">
        <v>147</v>
      </c>
      <c r="L1681" s="9" t="s">
        <v>148</v>
      </c>
      <c r="M1681" s="9" t="s">
        <v>149</v>
      </c>
      <c r="N1681" s="9" t="s">
        <v>150</v>
      </c>
      <c r="O1681" s="9" t="s">
        <v>151</v>
      </c>
      <c r="P1681" s="9" t="s">
        <v>142</v>
      </c>
      <c r="Q1681" s="9" t="s">
        <v>152</v>
      </c>
      <c r="R1681" s="9" t="s">
        <v>880</v>
      </c>
      <c r="S1681" s="9" t="s">
        <v>881</v>
      </c>
      <c r="T1681" s="9" t="s">
        <v>306</v>
      </c>
      <c r="U1681" s="9" t="s">
        <v>337</v>
      </c>
      <c r="V1681" s="11" t="s">
        <v>156</v>
      </c>
      <c r="W1681" s="11" t="s">
        <v>156</v>
      </c>
      <c r="X1681" s="11" t="s">
        <v>156</v>
      </c>
      <c r="Y1681" s="11" t="s">
        <v>156</v>
      </c>
      <c r="Z1681" s="10" t="s">
        <v>3590</v>
      </c>
      <c r="AA1681" s="9" t="s">
        <v>883</v>
      </c>
      <c r="AB1681" s="12" t="s">
        <v>884</v>
      </c>
      <c r="AC1681" s="10" t="s">
        <v>3591</v>
      </c>
      <c r="AD1681" s="9" t="s">
        <v>883</v>
      </c>
      <c r="AE1681" s="13" t="s">
        <v>884</v>
      </c>
      <c r="AF1681" s="14" t="s">
        <v>407</v>
      </c>
      <c r="AG1681" s="10" t="s">
        <v>3696</v>
      </c>
      <c r="AH1681" s="11" t="s">
        <v>3602</v>
      </c>
      <c r="AI1681" s="11" t="s">
        <v>3603</v>
      </c>
      <c r="AJ1681" s="10" t="s">
        <v>3604</v>
      </c>
      <c r="AK1681" s="11" t="s">
        <v>3603</v>
      </c>
      <c r="AL1681" s="11" t="s">
        <v>168</v>
      </c>
      <c r="AM1681" s="10" t="s">
        <v>169</v>
      </c>
      <c r="AN1681" s="10" t="s">
        <v>170</v>
      </c>
      <c r="AO1681" s="9" t="s">
        <v>171</v>
      </c>
      <c r="AP1681" s="10" t="s">
        <v>172</v>
      </c>
      <c r="AQ1681" s="9" t="s">
        <v>173</v>
      </c>
      <c r="AR1681" s="10" t="s">
        <v>174</v>
      </c>
      <c r="AS1681" s="9" t="s">
        <v>173</v>
      </c>
      <c r="AT1681" s="15">
        <v>1.6</v>
      </c>
      <c r="AU1681" s="10" t="s">
        <v>206</v>
      </c>
      <c r="AV1681" s="16">
        <v>11000</v>
      </c>
      <c r="AW1681" s="16">
        <v>12000</v>
      </c>
      <c r="AX1681" s="16">
        <v>0</v>
      </c>
      <c r="AY1681" s="16">
        <v>0</v>
      </c>
      <c r="AZ1681" s="16">
        <v>0</v>
      </c>
      <c r="BA1681" s="17">
        <v>45257</v>
      </c>
      <c r="BB1681" s="30" t="s">
        <v>175</v>
      </c>
      <c r="BC1681" s="18">
        <v>45119</v>
      </c>
      <c r="BD1681" s="17">
        <v>45504</v>
      </c>
      <c r="BE1681" s="17">
        <v>45565</v>
      </c>
      <c r="BF1681" s="17">
        <v>45275</v>
      </c>
      <c r="BG1681" s="10">
        <v>86232932</v>
      </c>
      <c r="BH1681" s="9" t="s">
        <v>321</v>
      </c>
      <c r="BI1681" s="19">
        <v>45292</v>
      </c>
      <c r="BJ1681" s="20">
        <v>45292</v>
      </c>
      <c r="BK1681" s="16">
        <v>100</v>
      </c>
      <c r="BL1681" s="16">
        <v>160</v>
      </c>
      <c r="BM1681" s="9" t="s">
        <v>177</v>
      </c>
      <c r="BN1681" s="9" t="s">
        <v>470</v>
      </c>
      <c r="BO1681" s="9" t="s">
        <v>156</v>
      </c>
      <c r="BP1681" s="17">
        <v>45306</v>
      </c>
      <c r="BQ1681" s="17" t="s">
        <v>156</v>
      </c>
      <c r="BR1681" s="17">
        <v>45306</v>
      </c>
      <c r="BS1681" s="17" t="s">
        <v>156</v>
      </c>
      <c r="BT1681" s="10" t="s">
        <v>156</v>
      </c>
      <c r="BU1681" s="17" t="s">
        <v>156</v>
      </c>
      <c r="BV1681" s="17" t="s">
        <v>156</v>
      </c>
      <c r="BW1681" s="17">
        <v>45115</v>
      </c>
      <c r="BX1681" s="17" t="s">
        <v>156</v>
      </c>
      <c r="BY1681" s="16">
        <v>0</v>
      </c>
      <c r="BZ1681" s="10" t="s">
        <v>156</v>
      </c>
      <c r="CA1681" s="10" t="s">
        <v>156</v>
      </c>
      <c r="CB1681" s="18" t="s">
        <v>156</v>
      </c>
      <c r="CC1681" s="17" t="s">
        <v>156</v>
      </c>
      <c r="CD1681" s="10" t="s">
        <v>156</v>
      </c>
      <c r="CE1681" s="17" t="s">
        <v>156</v>
      </c>
      <c r="CF1681" s="17" t="s">
        <v>156</v>
      </c>
      <c r="CG1681" s="17">
        <v>45115</v>
      </c>
      <c r="CH1681" s="17" t="s">
        <v>156</v>
      </c>
      <c r="CI1681" s="16">
        <v>0</v>
      </c>
      <c r="CJ1681" s="10" t="s">
        <v>156</v>
      </c>
      <c r="CK1681" s="10" t="s">
        <v>156</v>
      </c>
      <c r="CL1681" s="18" t="s">
        <v>156</v>
      </c>
      <c r="CM1681" s="17" t="s">
        <v>156</v>
      </c>
      <c r="CN1681" s="10" t="s">
        <v>156</v>
      </c>
      <c r="CO1681" s="17" t="s">
        <v>156</v>
      </c>
      <c r="CP1681" s="17" t="s">
        <v>156</v>
      </c>
      <c r="CQ1681" s="17">
        <v>45115</v>
      </c>
      <c r="CR1681" s="17" t="s">
        <v>156</v>
      </c>
      <c r="CS1681" s="16">
        <v>0</v>
      </c>
      <c r="CT1681" s="10" t="s">
        <v>156</v>
      </c>
      <c r="CU1681" s="10" t="s">
        <v>156</v>
      </c>
      <c r="CV1681" s="18" t="s">
        <v>156</v>
      </c>
      <c r="CW1681" s="17" t="s">
        <v>156</v>
      </c>
      <c r="CX1681" s="10" t="s">
        <v>193</v>
      </c>
      <c r="CY1681" s="17" t="s">
        <v>156</v>
      </c>
      <c r="CZ1681" s="17" t="s">
        <v>156</v>
      </c>
      <c r="DA1681" s="17">
        <v>45115</v>
      </c>
      <c r="DB1681" s="17" t="s">
        <v>156</v>
      </c>
      <c r="DC1681" s="16">
        <v>0</v>
      </c>
      <c r="DD1681" s="10" t="s">
        <v>156</v>
      </c>
      <c r="DE1681" s="10" t="s">
        <v>156</v>
      </c>
      <c r="DF1681" s="18" t="s">
        <v>156</v>
      </c>
      <c r="DG1681" s="17" t="s">
        <v>156</v>
      </c>
      <c r="DH1681" s="10" t="s">
        <v>156</v>
      </c>
      <c r="DI1681" s="17" t="s">
        <v>156</v>
      </c>
      <c r="DJ1681" s="17" t="s">
        <v>156</v>
      </c>
      <c r="DK1681" s="17">
        <v>45115</v>
      </c>
      <c r="DL1681" s="17" t="s">
        <v>156</v>
      </c>
      <c r="DM1681" s="16">
        <v>0</v>
      </c>
      <c r="DN1681" s="10" t="s">
        <v>156</v>
      </c>
      <c r="DO1681" s="10" t="s">
        <v>156</v>
      </c>
      <c r="DP1681" s="16">
        <v>48</v>
      </c>
      <c r="DQ1681" s="16">
        <v>24</v>
      </c>
      <c r="DR1681" s="11">
        <v>24</v>
      </c>
      <c r="DS1681" s="16">
        <v>36</v>
      </c>
      <c r="DT1681" s="16">
        <v>0</v>
      </c>
      <c r="DU1681" s="11" t="s">
        <v>181</v>
      </c>
      <c r="DV1681" s="11" t="s">
        <v>182</v>
      </c>
      <c r="DW1681" s="27" t="s">
        <v>156</v>
      </c>
      <c r="DX1681" s="27" t="s">
        <v>156</v>
      </c>
      <c r="DY1681" s="20" t="s">
        <v>3564</v>
      </c>
      <c r="DZ1681" s="16">
        <v>7</v>
      </c>
      <c r="EA1681" s="16">
        <v>0</v>
      </c>
      <c r="EB1681" s="27" t="s">
        <v>185</v>
      </c>
      <c r="EC1681" s="27" t="s">
        <v>185</v>
      </c>
      <c r="ED1681" s="27" t="s">
        <v>182</v>
      </c>
      <c r="EE1681" s="29">
        <v>45116.744317129633</v>
      </c>
      <c r="EF1681" s="28" t="s">
        <v>186</v>
      </c>
      <c r="EG1681" s="28" t="s">
        <v>156</v>
      </c>
      <c r="EH1681" s="28" t="s">
        <v>187</v>
      </c>
      <c r="EI1681" s="29">
        <v>45118.567106481481</v>
      </c>
      <c r="EJ1681" s="28" t="s">
        <v>186</v>
      </c>
      <c r="EK1681" s="28" t="s">
        <v>156</v>
      </c>
      <c r="EL1681" s="28" t="s">
        <v>3381</v>
      </c>
      <c r="EM1681" s="45" t="s">
        <v>3713</v>
      </c>
      <c r="EN1681" s="46" t="str">
        <f t="shared" si="183"/>
        <v>344N183B</v>
      </c>
      <c r="EO1681" s="47">
        <f t="shared" si="184"/>
        <v>45299</v>
      </c>
      <c r="EP1681" s="47" t="str">
        <f t="shared" si="185"/>
        <v/>
      </c>
      <c r="EQ1681" s="48" t="str">
        <f t="shared" ca="1" si="186"/>
        <v>Y</v>
      </c>
      <c r="ER1681" s="49" t="str">
        <f t="shared" si="187"/>
        <v/>
      </c>
      <c r="ES1681" s="50"/>
      <c r="ET1681" s="51" t="str">
        <f t="shared" si="188"/>
        <v/>
      </c>
      <c r="EU1681" s="52" t="str">
        <f t="shared" si="189"/>
        <v/>
      </c>
      <c r="EV1681" s="46"/>
      <c r="EW1681" s="23" t="s">
        <v>3721</v>
      </c>
    </row>
    <row r="1682" spans="1:153" ht="14.25" customHeight="1">
      <c r="A1682" s="8">
        <v>1675</v>
      </c>
      <c r="B1682" s="9" t="s">
        <v>3316</v>
      </c>
      <c r="C1682" s="10" t="s">
        <v>142</v>
      </c>
      <c r="D1682" s="10" t="s">
        <v>143</v>
      </c>
      <c r="E1682" s="10" t="s">
        <v>206</v>
      </c>
      <c r="F1682" s="9" t="s">
        <v>641</v>
      </c>
      <c r="G1682" s="10" t="s">
        <v>572</v>
      </c>
      <c r="H1682" s="9" t="s">
        <v>573</v>
      </c>
      <c r="I1682" s="9" t="s">
        <v>147</v>
      </c>
      <c r="J1682" s="9" t="s">
        <v>148</v>
      </c>
      <c r="K1682" s="9" t="s">
        <v>147</v>
      </c>
      <c r="L1682" s="9" t="s">
        <v>148</v>
      </c>
      <c r="M1682" s="9" t="s">
        <v>149</v>
      </c>
      <c r="N1682" s="9" t="s">
        <v>150</v>
      </c>
      <c r="O1682" s="9" t="s">
        <v>151</v>
      </c>
      <c r="P1682" s="9" t="s">
        <v>142</v>
      </c>
      <c r="Q1682" s="9" t="s">
        <v>152</v>
      </c>
      <c r="R1682" s="9" t="s">
        <v>880</v>
      </c>
      <c r="S1682" s="9" t="s">
        <v>881</v>
      </c>
      <c r="T1682" s="9" t="s">
        <v>306</v>
      </c>
      <c r="U1682" s="9" t="s">
        <v>337</v>
      </c>
      <c r="V1682" s="11" t="s">
        <v>156</v>
      </c>
      <c r="W1682" s="11" t="s">
        <v>156</v>
      </c>
      <c r="X1682" s="11" t="s">
        <v>156</v>
      </c>
      <c r="Y1682" s="11" t="s">
        <v>156</v>
      </c>
      <c r="Z1682" s="10" t="s">
        <v>3590</v>
      </c>
      <c r="AA1682" s="9" t="s">
        <v>883</v>
      </c>
      <c r="AB1682" s="12" t="s">
        <v>884</v>
      </c>
      <c r="AC1682" s="10" t="s">
        <v>3591</v>
      </c>
      <c r="AD1682" s="9" t="s">
        <v>883</v>
      </c>
      <c r="AE1682" s="13" t="s">
        <v>884</v>
      </c>
      <c r="AF1682" s="14" t="s">
        <v>407</v>
      </c>
      <c r="AG1682" s="10" t="s">
        <v>3696</v>
      </c>
      <c r="AH1682" s="11" t="s">
        <v>3602</v>
      </c>
      <c r="AI1682" s="11" t="s">
        <v>3603</v>
      </c>
      <c r="AJ1682" s="10" t="s">
        <v>3604</v>
      </c>
      <c r="AK1682" s="11" t="s">
        <v>3603</v>
      </c>
      <c r="AL1682" s="11" t="s">
        <v>168</v>
      </c>
      <c r="AM1682" s="10" t="s">
        <v>169</v>
      </c>
      <c r="AN1682" s="10" t="s">
        <v>170</v>
      </c>
      <c r="AO1682" s="9" t="s">
        <v>171</v>
      </c>
      <c r="AP1682" s="10" t="s">
        <v>172</v>
      </c>
      <c r="AQ1682" s="9" t="s">
        <v>173</v>
      </c>
      <c r="AR1682" s="10" t="s">
        <v>174</v>
      </c>
      <c r="AS1682" s="9" t="s">
        <v>173</v>
      </c>
      <c r="AT1682" s="15">
        <v>1.6</v>
      </c>
      <c r="AU1682" s="10" t="s">
        <v>206</v>
      </c>
      <c r="AV1682" s="16">
        <v>11000</v>
      </c>
      <c r="AW1682" s="16">
        <v>12000</v>
      </c>
      <c r="AX1682" s="16">
        <v>0</v>
      </c>
      <c r="AY1682" s="16">
        <v>0</v>
      </c>
      <c r="AZ1682" s="16">
        <v>0</v>
      </c>
      <c r="BA1682" s="17">
        <v>45257</v>
      </c>
      <c r="BB1682" s="30" t="s">
        <v>175</v>
      </c>
      <c r="BC1682" s="18">
        <v>45119</v>
      </c>
      <c r="BD1682" s="17">
        <v>45504</v>
      </c>
      <c r="BE1682" s="17">
        <v>45565</v>
      </c>
      <c r="BF1682" s="17">
        <v>45275</v>
      </c>
      <c r="BG1682" s="10">
        <v>86194983</v>
      </c>
      <c r="BH1682" s="9" t="s">
        <v>258</v>
      </c>
      <c r="BI1682" s="19">
        <v>45323</v>
      </c>
      <c r="BJ1682" s="20">
        <v>45334</v>
      </c>
      <c r="BK1682" s="16">
        <v>200</v>
      </c>
      <c r="BL1682" s="16">
        <v>320</v>
      </c>
      <c r="BM1682" s="9" t="s">
        <v>177</v>
      </c>
      <c r="BN1682" s="9" t="s">
        <v>470</v>
      </c>
      <c r="BO1682" s="9" t="s">
        <v>156</v>
      </c>
      <c r="BP1682" s="17">
        <v>45347</v>
      </c>
      <c r="BQ1682" s="17" t="s">
        <v>156</v>
      </c>
      <c r="BR1682" s="17">
        <v>45347</v>
      </c>
      <c r="BS1682" s="17" t="s">
        <v>156</v>
      </c>
      <c r="BT1682" s="10" t="s">
        <v>156</v>
      </c>
      <c r="BU1682" s="17" t="s">
        <v>156</v>
      </c>
      <c r="BV1682" s="17" t="s">
        <v>156</v>
      </c>
      <c r="BW1682" s="17">
        <v>45111</v>
      </c>
      <c r="BX1682" s="17" t="s">
        <v>156</v>
      </c>
      <c r="BY1682" s="16">
        <v>0</v>
      </c>
      <c r="BZ1682" s="10" t="s">
        <v>156</v>
      </c>
      <c r="CA1682" s="10" t="s">
        <v>156</v>
      </c>
      <c r="CB1682" s="18" t="s">
        <v>156</v>
      </c>
      <c r="CC1682" s="17" t="s">
        <v>156</v>
      </c>
      <c r="CD1682" s="10" t="s">
        <v>156</v>
      </c>
      <c r="CE1682" s="17" t="s">
        <v>156</v>
      </c>
      <c r="CF1682" s="17" t="s">
        <v>156</v>
      </c>
      <c r="CG1682" s="17">
        <v>45111</v>
      </c>
      <c r="CH1682" s="17" t="s">
        <v>156</v>
      </c>
      <c r="CI1682" s="16">
        <v>0</v>
      </c>
      <c r="CJ1682" s="10" t="s">
        <v>156</v>
      </c>
      <c r="CK1682" s="10" t="s">
        <v>156</v>
      </c>
      <c r="CL1682" s="18" t="s">
        <v>156</v>
      </c>
      <c r="CM1682" s="17" t="s">
        <v>156</v>
      </c>
      <c r="CN1682" s="10" t="s">
        <v>156</v>
      </c>
      <c r="CO1682" s="17" t="s">
        <v>156</v>
      </c>
      <c r="CP1682" s="17" t="s">
        <v>156</v>
      </c>
      <c r="CQ1682" s="17">
        <v>45111</v>
      </c>
      <c r="CR1682" s="17" t="s">
        <v>156</v>
      </c>
      <c r="CS1682" s="16">
        <v>0</v>
      </c>
      <c r="CT1682" s="10" t="s">
        <v>156</v>
      </c>
      <c r="CU1682" s="10" t="s">
        <v>156</v>
      </c>
      <c r="CV1682" s="18" t="s">
        <v>156</v>
      </c>
      <c r="CW1682" s="17" t="s">
        <v>156</v>
      </c>
      <c r="CX1682" s="10" t="s">
        <v>193</v>
      </c>
      <c r="CY1682" s="17" t="s">
        <v>156</v>
      </c>
      <c r="CZ1682" s="17" t="s">
        <v>156</v>
      </c>
      <c r="DA1682" s="17">
        <v>45111</v>
      </c>
      <c r="DB1682" s="17" t="s">
        <v>156</v>
      </c>
      <c r="DC1682" s="16">
        <v>0</v>
      </c>
      <c r="DD1682" s="10" t="s">
        <v>156</v>
      </c>
      <c r="DE1682" s="10" t="s">
        <v>156</v>
      </c>
      <c r="DF1682" s="18" t="s">
        <v>156</v>
      </c>
      <c r="DG1682" s="17" t="s">
        <v>156</v>
      </c>
      <c r="DH1682" s="10" t="s">
        <v>156</v>
      </c>
      <c r="DI1682" s="17" t="s">
        <v>156</v>
      </c>
      <c r="DJ1682" s="17" t="s">
        <v>156</v>
      </c>
      <c r="DK1682" s="17">
        <v>45111</v>
      </c>
      <c r="DL1682" s="17" t="s">
        <v>156</v>
      </c>
      <c r="DM1682" s="16">
        <v>0</v>
      </c>
      <c r="DN1682" s="10" t="s">
        <v>156</v>
      </c>
      <c r="DO1682" s="10" t="s">
        <v>156</v>
      </c>
      <c r="DP1682" s="16">
        <v>48</v>
      </c>
      <c r="DQ1682" s="16">
        <v>24</v>
      </c>
      <c r="DR1682" s="11">
        <v>24</v>
      </c>
      <c r="DS1682" s="16">
        <v>36</v>
      </c>
      <c r="DT1682" s="16">
        <v>0</v>
      </c>
      <c r="DU1682" s="11" t="s">
        <v>181</v>
      </c>
      <c r="DV1682" s="11" t="s">
        <v>182</v>
      </c>
      <c r="DW1682" s="27" t="s">
        <v>156</v>
      </c>
      <c r="DX1682" s="27" t="s">
        <v>156</v>
      </c>
      <c r="DY1682" s="20" t="s">
        <v>3327</v>
      </c>
      <c r="DZ1682" s="16">
        <v>7</v>
      </c>
      <c r="EA1682" s="16">
        <v>0</v>
      </c>
      <c r="EB1682" s="27" t="s">
        <v>185</v>
      </c>
      <c r="EC1682" s="27" t="s">
        <v>185</v>
      </c>
      <c r="ED1682" s="27" t="s">
        <v>182</v>
      </c>
      <c r="EE1682" s="29">
        <v>45112.012569444443</v>
      </c>
      <c r="EF1682" s="28" t="s">
        <v>186</v>
      </c>
      <c r="EG1682" s="28" t="s">
        <v>156</v>
      </c>
      <c r="EH1682" s="28" t="s">
        <v>187</v>
      </c>
      <c r="EI1682" s="29">
        <v>45118.567106481481</v>
      </c>
      <c r="EJ1682" s="28" t="s">
        <v>188</v>
      </c>
      <c r="EK1682" s="28" t="s">
        <v>189</v>
      </c>
      <c r="EL1682" s="28" t="s">
        <v>3381</v>
      </c>
      <c r="EM1682" s="45" t="s">
        <v>3713</v>
      </c>
      <c r="EN1682" s="46" t="str">
        <f t="shared" si="183"/>
        <v>344N183B</v>
      </c>
      <c r="EO1682" s="47">
        <f t="shared" si="184"/>
        <v>45340</v>
      </c>
      <c r="EP1682" s="47" t="str">
        <f t="shared" si="185"/>
        <v/>
      </c>
      <c r="EQ1682" s="48" t="str">
        <f t="shared" ca="1" si="186"/>
        <v>Y</v>
      </c>
      <c r="ER1682" s="49" t="str">
        <f t="shared" si="187"/>
        <v/>
      </c>
      <c r="ES1682" s="50"/>
      <c r="ET1682" s="51" t="str">
        <f t="shared" si="188"/>
        <v/>
      </c>
      <c r="EU1682" s="52" t="str">
        <f t="shared" si="189"/>
        <v/>
      </c>
      <c r="EV1682" s="46"/>
      <c r="EW1682" s="23" t="s">
        <v>3721</v>
      </c>
    </row>
    <row r="1683" spans="1:153" ht="14.25" customHeight="1">
      <c r="A1683" s="8">
        <v>1676</v>
      </c>
      <c r="B1683" s="9" t="s">
        <v>3316</v>
      </c>
      <c r="C1683" s="10" t="s">
        <v>142</v>
      </c>
      <c r="D1683" s="10" t="s">
        <v>143</v>
      </c>
      <c r="E1683" s="10" t="s">
        <v>206</v>
      </c>
      <c r="F1683" s="9" t="s">
        <v>641</v>
      </c>
      <c r="G1683" s="10" t="s">
        <v>572</v>
      </c>
      <c r="H1683" s="9" t="s">
        <v>573</v>
      </c>
      <c r="I1683" s="9" t="s">
        <v>147</v>
      </c>
      <c r="J1683" s="9" t="s">
        <v>148</v>
      </c>
      <c r="K1683" s="9" t="s">
        <v>147</v>
      </c>
      <c r="L1683" s="9" t="s">
        <v>148</v>
      </c>
      <c r="M1683" s="9" t="s">
        <v>149</v>
      </c>
      <c r="N1683" s="9" t="s">
        <v>150</v>
      </c>
      <c r="O1683" s="9" t="s">
        <v>151</v>
      </c>
      <c r="P1683" s="9" t="s">
        <v>142</v>
      </c>
      <c r="Q1683" s="9" t="s">
        <v>152</v>
      </c>
      <c r="R1683" s="9" t="s">
        <v>880</v>
      </c>
      <c r="S1683" s="9" t="s">
        <v>881</v>
      </c>
      <c r="T1683" s="9" t="s">
        <v>306</v>
      </c>
      <c r="U1683" s="9" t="s">
        <v>337</v>
      </c>
      <c r="V1683" s="11" t="s">
        <v>156</v>
      </c>
      <c r="W1683" s="11" t="s">
        <v>156</v>
      </c>
      <c r="X1683" s="11" t="s">
        <v>156</v>
      </c>
      <c r="Y1683" s="11" t="s">
        <v>156</v>
      </c>
      <c r="Z1683" s="10" t="s">
        <v>3590</v>
      </c>
      <c r="AA1683" s="9" t="s">
        <v>883</v>
      </c>
      <c r="AB1683" s="12" t="s">
        <v>884</v>
      </c>
      <c r="AC1683" s="10" t="s">
        <v>3591</v>
      </c>
      <c r="AD1683" s="9" t="s">
        <v>883</v>
      </c>
      <c r="AE1683" s="13" t="s">
        <v>884</v>
      </c>
      <c r="AF1683" s="14" t="s">
        <v>407</v>
      </c>
      <c r="AG1683" s="10" t="s">
        <v>3696</v>
      </c>
      <c r="AH1683" s="11" t="s">
        <v>3602</v>
      </c>
      <c r="AI1683" s="11" t="s">
        <v>3603</v>
      </c>
      <c r="AJ1683" s="10" t="s">
        <v>3604</v>
      </c>
      <c r="AK1683" s="11" t="s">
        <v>3603</v>
      </c>
      <c r="AL1683" s="11" t="s">
        <v>168</v>
      </c>
      <c r="AM1683" s="10" t="s">
        <v>169</v>
      </c>
      <c r="AN1683" s="10" t="s">
        <v>170</v>
      </c>
      <c r="AO1683" s="9" t="s">
        <v>171</v>
      </c>
      <c r="AP1683" s="10" t="s">
        <v>172</v>
      </c>
      <c r="AQ1683" s="9" t="s">
        <v>173</v>
      </c>
      <c r="AR1683" s="10" t="s">
        <v>174</v>
      </c>
      <c r="AS1683" s="9" t="s">
        <v>173</v>
      </c>
      <c r="AT1683" s="15">
        <v>1.6</v>
      </c>
      <c r="AU1683" s="10" t="s">
        <v>206</v>
      </c>
      <c r="AV1683" s="16">
        <v>11000</v>
      </c>
      <c r="AW1683" s="16">
        <v>12000</v>
      </c>
      <c r="AX1683" s="16">
        <v>0</v>
      </c>
      <c r="AY1683" s="16">
        <v>0</v>
      </c>
      <c r="AZ1683" s="16">
        <v>0</v>
      </c>
      <c r="BA1683" s="17">
        <v>45257</v>
      </c>
      <c r="BB1683" s="30" t="s">
        <v>175</v>
      </c>
      <c r="BC1683" s="18">
        <v>45119</v>
      </c>
      <c r="BD1683" s="17">
        <v>45504</v>
      </c>
      <c r="BE1683" s="17">
        <v>45565</v>
      </c>
      <c r="BF1683" s="17">
        <v>45275</v>
      </c>
      <c r="BG1683" s="10">
        <v>86194981</v>
      </c>
      <c r="BH1683" s="9" t="s">
        <v>303</v>
      </c>
      <c r="BI1683" s="19">
        <v>45352</v>
      </c>
      <c r="BJ1683" s="20">
        <v>45362</v>
      </c>
      <c r="BK1683" s="16">
        <v>1060</v>
      </c>
      <c r="BL1683" s="16">
        <v>1696</v>
      </c>
      <c r="BM1683" s="9" t="s">
        <v>177</v>
      </c>
      <c r="BN1683" s="9" t="s">
        <v>470</v>
      </c>
      <c r="BO1683" s="9" t="s">
        <v>156</v>
      </c>
      <c r="BP1683" s="17">
        <v>45375</v>
      </c>
      <c r="BQ1683" s="17" t="s">
        <v>156</v>
      </c>
      <c r="BR1683" s="17">
        <v>45375</v>
      </c>
      <c r="BS1683" s="17" t="s">
        <v>156</v>
      </c>
      <c r="BT1683" s="10" t="s">
        <v>156</v>
      </c>
      <c r="BU1683" s="17" t="s">
        <v>156</v>
      </c>
      <c r="BV1683" s="17" t="s">
        <v>156</v>
      </c>
      <c r="BW1683" s="17">
        <v>45111</v>
      </c>
      <c r="BX1683" s="17" t="s">
        <v>156</v>
      </c>
      <c r="BY1683" s="16">
        <v>0</v>
      </c>
      <c r="BZ1683" s="10" t="s">
        <v>156</v>
      </c>
      <c r="CA1683" s="10" t="s">
        <v>156</v>
      </c>
      <c r="CB1683" s="18" t="s">
        <v>156</v>
      </c>
      <c r="CC1683" s="17" t="s">
        <v>156</v>
      </c>
      <c r="CD1683" s="10" t="s">
        <v>156</v>
      </c>
      <c r="CE1683" s="17" t="s">
        <v>156</v>
      </c>
      <c r="CF1683" s="17" t="s">
        <v>156</v>
      </c>
      <c r="CG1683" s="17">
        <v>45111</v>
      </c>
      <c r="CH1683" s="17" t="s">
        <v>156</v>
      </c>
      <c r="CI1683" s="16">
        <v>0</v>
      </c>
      <c r="CJ1683" s="10" t="s">
        <v>156</v>
      </c>
      <c r="CK1683" s="10" t="s">
        <v>156</v>
      </c>
      <c r="CL1683" s="18" t="s">
        <v>156</v>
      </c>
      <c r="CM1683" s="17" t="s">
        <v>156</v>
      </c>
      <c r="CN1683" s="10" t="s">
        <v>156</v>
      </c>
      <c r="CO1683" s="17" t="s">
        <v>156</v>
      </c>
      <c r="CP1683" s="17" t="s">
        <v>156</v>
      </c>
      <c r="CQ1683" s="17">
        <v>45111</v>
      </c>
      <c r="CR1683" s="17" t="s">
        <v>156</v>
      </c>
      <c r="CS1683" s="16">
        <v>0</v>
      </c>
      <c r="CT1683" s="10" t="s">
        <v>156</v>
      </c>
      <c r="CU1683" s="10" t="s">
        <v>156</v>
      </c>
      <c r="CV1683" s="18" t="s">
        <v>156</v>
      </c>
      <c r="CW1683" s="17" t="s">
        <v>156</v>
      </c>
      <c r="CX1683" s="10" t="s">
        <v>193</v>
      </c>
      <c r="CY1683" s="17" t="s">
        <v>156</v>
      </c>
      <c r="CZ1683" s="17" t="s">
        <v>156</v>
      </c>
      <c r="DA1683" s="17">
        <v>45111</v>
      </c>
      <c r="DB1683" s="17" t="s">
        <v>156</v>
      </c>
      <c r="DC1683" s="16">
        <v>0</v>
      </c>
      <c r="DD1683" s="10" t="s">
        <v>156</v>
      </c>
      <c r="DE1683" s="10" t="s">
        <v>156</v>
      </c>
      <c r="DF1683" s="18" t="s">
        <v>156</v>
      </c>
      <c r="DG1683" s="17" t="s">
        <v>156</v>
      </c>
      <c r="DH1683" s="10" t="s">
        <v>156</v>
      </c>
      <c r="DI1683" s="17" t="s">
        <v>156</v>
      </c>
      <c r="DJ1683" s="17" t="s">
        <v>156</v>
      </c>
      <c r="DK1683" s="17">
        <v>45111</v>
      </c>
      <c r="DL1683" s="17" t="s">
        <v>156</v>
      </c>
      <c r="DM1683" s="16">
        <v>0</v>
      </c>
      <c r="DN1683" s="10" t="s">
        <v>156</v>
      </c>
      <c r="DO1683" s="10" t="s">
        <v>156</v>
      </c>
      <c r="DP1683" s="16">
        <v>48</v>
      </c>
      <c r="DQ1683" s="16">
        <v>24</v>
      </c>
      <c r="DR1683" s="11">
        <v>24</v>
      </c>
      <c r="DS1683" s="16">
        <v>36</v>
      </c>
      <c r="DT1683" s="16">
        <v>0</v>
      </c>
      <c r="DU1683" s="11" t="s">
        <v>181</v>
      </c>
      <c r="DV1683" s="11" t="s">
        <v>182</v>
      </c>
      <c r="DW1683" s="27" t="s">
        <v>156</v>
      </c>
      <c r="DX1683" s="27" t="s">
        <v>156</v>
      </c>
      <c r="DY1683" s="20" t="s">
        <v>3329</v>
      </c>
      <c r="DZ1683" s="16">
        <v>7</v>
      </c>
      <c r="EA1683" s="16">
        <v>0</v>
      </c>
      <c r="EB1683" s="27" t="s">
        <v>185</v>
      </c>
      <c r="EC1683" s="27" t="s">
        <v>185</v>
      </c>
      <c r="ED1683" s="27" t="s">
        <v>182</v>
      </c>
      <c r="EE1683" s="29">
        <v>45112.012569444443</v>
      </c>
      <c r="EF1683" s="28" t="s">
        <v>186</v>
      </c>
      <c r="EG1683" s="28" t="s">
        <v>156</v>
      </c>
      <c r="EH1683" s="28" t="s">
        <v>187</v>
      </c>
      <c r="EI1683" s="29">
        <v>45116.828101851854</v>
      </c>
      <c r="EJ1683" s="28" t="s">
        <v>188</v>
      </c>
      <c r="EK1683" s="28" t="s">
        <v>189</v>
      </c>
      <c r="EL1683" s="28" t="s">
        <v>190</v>
      </c>
      <c r="EM1683" s="45" t="s">
        <v>3713</v>
      </c>
      <c r="EN1683" s="46" t="str">
        <f t="shared" si="183"/>
        <v>344N183B</v>
      </c>
      <c r="EO1683" s="47">
        <f t="shared" si="184"/>
        <v>45368</v>
      </c>
      <c r="EP1683" s="47" t="str">
        <f t="shared" si="185"/>
        <v/>
      </c>
      <c r="EQ1683" s="48" t="str">
        <f t="shared" ca="1" si="186"/>
        <v>Y</v>
      </c>
      <c r="ER1683" s="49" t="str">
        <f t="shared" si="187"/>
        <v/>
      </c>
      <c r="ES1683" s="50"/>
      <c r="ET1683" s="51" t="str">
        <f t="shared" si="188"/>
        <v/>
      </c>
      <c r="EU1683" s="52" t="str">
        <f t="shared" si="189"/>
        <v/>
      </c>
      <c r="EV1683" s="46"/>
      <c r="EW1683" s="23" t="s">
        <v>3721</v>
      </c>
    </row>
    <row r="1684" spans="1:153" ht="14.25" customHeight="1">
      <c r="A1684" s="8">
        <v>1677</v>
      </c>
      <c r="B1684" s="9" t="s">
        <v>3316</v>
      </c>
      <c r="C1684" s="10" t="s">
        <v>142</v>
      </c>
      <c r="D1684" s="10" t="s">
        <v>143</v>
      </c>
      <c r="E1684" s="10" t="s">
        <v>206</v>
      </c>
      <c r="F1684" s="9" t="s">
        <v>641</v>
      </c>
      <c r="G1684" s="10" t="s">
        <v>572</v>
      </c>
      <c r="H1684" s="9" t="s">
        <v>573</v>
      </c>
      <c r="I1684" s="9" t="s">
        <v>147</v>
      </c>
      <c r="J1684" s="9" t="s">
        <v>148</v>
      </c>
      <c r="K1684" s="9" t="s">
        <v>147</v>
      </c>
      <c r="L1684" s="9" t="s">
        <v>148</v>
      </c>
      <c r="M1684" s="9" t="s">
        <v>149</v>
      </c>
      <c r="N1684" s="9" t="s">
        <v>150</v>
      </c>
      <c r="O1684" s="9" t="s">
        <v>151</v>
      </c>
      <c r="P1684" s="9" t="s">
        <v>142</v>
      </c>
      <c r="Q1684" s="9" t="s">
        <v>152</v>
      </c>
      <c r="R1684" s="9" t="s">
        <v>880</v>
      </c>
      <c r="S1684" s="9" t="s">
        <v>881</v>
      </c>
      <c r="T1684" s="9" t="s">
        <v>306</v>
      </c>
      <c r="U1684" s="9" t="s">
        <v>337</v>
      </c>
      <c r="V1684" s="11" t="s">
        <v>156</v>
      </c>
      <c r="W1684" s="11" t="s">
        <v>156</v>
      </c>
      <c r="X1684" s="11" t="s">
        <v>156</v>
      </c>
      <c r="Y1684" s="11" t="s">
        <v>156</v>
      </c>
      <c r="Z1684" s="10" t="s">
        <v>3590</v>
      </c>
      <c r="AA1684" s="9" t="s">
        <v>883</v>
      </c>
      <c r="AB1684" s="12" t="s">
        <v>884</v>
      </c>
      <c r="AC1684" s="10" t="s">
        <v>3591</v>
      </c>
      <c r="AD1684" s="9" t="s">
        <v>883</v>
      </c>
      <c r="AE1684" s="13" t="s">
        <v>884</v>
      </c>
      <c r="AF1684" s="14" t="s">
        <v>407</v>
      </c>
      <c r="AG1684" s="10" t="s">
        <v>3696</v>
      </c>
      <c r="AH1684" s="11" t="s">
        <v>3602</v>
      </c>
      <c r="AI1684" s="11" t="s">
        <v>3603</v>
      </c>
      <c r="AJ1684" s="10" t="s">
        <v>3604</v>
      </c>
      <c r="AK1684" s="11" t="s">
        <v>3603</v>
      </c>
      <c r="AL1684" s="11" t="s">
        <v>168</v>
      </c>
      <c r="AM1684" s="10" t="s">
        <v>169</v>
      </c>
      <c r="AN1684" s="10" t="s">
        <v>170</v>
      </c>
      <c r="AO1684" s="9" t="s">
        <v>171</v>
      </c>
      <c r="AP1684" s="10" t="s">
        <v>172</v>
      </c>
      <c r="AQ1684" s="9" t="s">
        <v>173</v>
      </c>
      <c r="AR1684" s="10" t="s">
        <v>174</v>
      </c>
      <c r="AS1684" s="9" t="s">
        <v>173</v>
      </c>
      <c r="AT1684" s="15">
        <v>1.6</v>
      </c>
      <c r="AU1684" s="10" t="s">
        <v>206</v>
      </c>
      <c r="AV1684" s="16">
        <v>11000</v>
      </c>
      <c r="AW1684" s="16">
        <v>12000</v>
      </c>
      <c r="AX1684" s="16">
        <v>0</v>
      </c>
      <c r="AY1684" s="16">
        <v>0</v>
      </c>
      <c r="AZ1684" s="16">
        <v>0</v>
      </c>
      <c r="BA1684" s="17">
        <v>45257</v>
      </c>
      <c r="BB1684" s="30" t="s">
        <v>175</v>
      </c>
      <c r="BC1684" s="18">
        <v>45119</v>
      </c>
      <c r="BD1684" s="17">
        <v>45504</v>
      </c>
      <c r="BE1684" s="17">
        <v>45565</v>
      </c>
      <c r="BF1684" s="17">
        <v>45275</v>
      </c>
      <c r="BG1684" s="10">
        <v>86194979</v>
      </c>
      <c r="BH1684" s="9" t="s">
        <v>247</v>
      </c>
      <c r="BI1684" s="19">
        <v>45383</v>
      </c>
      <c r="BJ1684" s="20">
        <v>45390</v>
      </c>
      <c r="BK1684" s="16">
        <v>1560</v>
      </c>
      <c r="BL1684" s="16">
        <v>2496</v>
      </c>
      <c r="BM1684" s="9" t="s">
        <v>177</v>
      </c>
      <c r="BN1684" s="9" t="s">
        <v>470</v>
      </c>
      <c r="BO1684" s="9" t="s">
        <v>156</v>
      </c>
      <c r="BP1684" s="17">
        <v>45403</v>
      </c>
      <c r="BQ1684" s="17" t="s">
        <v>156</v>
      </c>
      <c r="BR1684" s="17">
        <v>45403</v>
      </c>
      <c r="BS1684" s="17" t="s">
        <v>156</v>
      </c>
      <c r="BT1684" s="10" t="s">
        <v>156</v>
      </c>
      <c r="BU1684" s="17" t="s">
        <v>156</v>
      </c>
      <c r="BV1684" s="17" t="s">
        <v>156</v>
      </c>
      <c r="BW1684" s="17">
        <v>45111</v>
      </c>
      <c r="BX1684" s="17" t="s">
        <v>156</v>
      </c>
      <c r="BY1684" s="16">
        <v>0</v>
      </c>
      <c r="BZ1684" s="10" t="s">
        <v>156</v>
      </c>
      <c r="CA1684" s="10" t="s">
        <v>156</v>
      </c>
      <c r="CB1684" s="18" t="s">
        <v>156</v>
      </c>
      <c r="CC1684" s="17" t="s">
        <v>156</v>
      </c>
      <c r="CD1684" s="10" t="s">
        <v>156</v>
      </c>
      <c r="CE1684" s="17" t="s">
        <v>156</v>
      </c>
      <c r="CF1684" s="17" t="s">
        <v>156</v>
      </c>
      <c r="CG1684" s="17">
        <v>45111</v>
      </c>
      <c r="CH1684" s="17" t="s">
        <v>156</v>
      </c>
      <c r="CI1684" s="16">
        <v>0</v>
      </c>
      <c r="CJ1684" s="10" t="s">
        <v>156</v>
      </c>
      <c r="CK1684" s="10" t="s">
        <v>156</v>
      </c>
      <c r="CL1684" s="18" t="s">
        <v>156</v>
      </c>
      <c r="CM1684" s="17" t="s">
        <v>156</v>
      </c>
      <c r="CN1684" s="10" t="s">
        <v>156</v>
      </c>
      <c r="CO1684" s="17" t="s">
        <v>156</v>
      </c>
      <c r="CP1684" s="17" t="s">
        <v>156</v>
      </c>
      <c r="CQ1684" s="17">
        <v>45111</v>
      </c>
      <c r="CR1684" s="17" t="s">
        <v>156</v>
      </c>
      <c r="CS1684" s="16">
        <v>0</v>
      </c>
      <c r="CT1684" s="10" t="s">
        <v>156</v>
      </c>
      <c r="CU1684" s="10" t="s">
        <v>156</v>
      </c>
      <c r="CV1684" s="18" t="s">
        <v>156</v>
      </c>
      <c r="CW1684" s="17" t="s">
        <v>156</v>
      </c>
      <c r="CX1684" s="10" t="s">
        <v>193</v>
      </c>
      <c r="CY1684" s="17" t="s">
        <v>156</v>
      </c>
      <c r="CZ1684" s="17" t="s">
        <v>156</v>
      </c>
      <c r="DA1684" s="17">
        <v>45111</v>
      </c>
      <c r="DB1684" s="17" t="s">
        <v>156</v>
      </c>
      <c r="DC1684" s="16">
        <v>0</v>
      </c>
      <c r="DD1684" s="10" t="s">
        <v>156</v>
      </c>
      <c r="DE1684" s="10" t="s">
        <v>156</v>
      </c>
      <c r="DF1684" s="18" t="s">
        <v>156</v>
      </c>
      <c r="DG1684" s="17" t="s">
        <v>156</v>
      </c>
      <c r="DH1684" s="10" t="s">
        <v>156</v>
      </c>
      <c r="DI1684" s="17" t="s">
        <v>156</v>
      </c>
      <c r="DJ1684" s="17" t="s">
        <v>156</v>
      </c>
      <c r="DK1684" s="17">
        <v>45111</v>
      </c>
      <c r="DL1684" s="17" t="s">
        <v>156</v>
      </c>
      <c r="DM1684" s="16">
        <v>0</v>
      </c>
      <c r="DN1684" s="10" t="s">
        <v>156</v>
      </c>
      <c r="DO1684" s="10" t="s">
        <v>156</v>
      </c>
      <c r="DP1684" s="16">
        <v>48</v>
      </c>
      <c r="DQ1684" s="16">
        <v>24</v>
      </c>
      <c r="DR1684" s="11">
        <v>24</v>
      </c>
      <c r="DS1684" s="16">
        <v>36</v>
      </c>
      <c r="DT1684" s="16">
        <v>0</v>
      </c>
      <c r="DU1684" s="11" t="s">
        <v>181</v>
      </c>
      <c r="DV1684" s="11" t="s">
        <v>182</v>
      </c>
      <c r="DW1684" s="27" t="s">
        <v>156</v>
      </c>
      <c r="DX1684" s="27" t="s">
        <v>156</v>
      </c>
      <c r="DY1684" s="20" t="s">
        <v>3142</v>
      </c>
      <c r="DZ1684" s="16">
        <v>7</v>
      </c>
      <c r="EA1684" s="16">
        <v>0</v>
      </c>
      <c r="EB1684" s="27" t="s">
        <v>185</v>
      </c>
      <c r="EC1684" s="27" t="s">
        <v>185</v>
      </c>
      <c r="ED1684" s="27" t="s">
        <v>182</v>
      </c>
      <c r="EE1684" s="29">
        <v>45112.012569444443</v>
      </c>
      <c r="EF1684" s="28" t="s">
        <v>186</v>
      </c>
      <c r="EG1684" s="28" t="s">
        <v>156</v>
      </c>
      <c r="EH1684" s="28" t="s">
        <v>187</v>
      </c>
      <c r="EI1684" s="29">
        <v>45116.828101851854</v>
      </c>
      <c r="EJ1684" s="28" t="s">
        <v>188</v>
      </c>
      <c r="EK1684" s="28" t="s">
        <v>189</v>
      </c>
      <c r="EL1684" s="28" t="s">
        <v>190</v>
      </c>
      <c r="EM1684" s="45" t="s">
        <v>3713</v>
      </c>
      <c r="EN1684" s="46" t="str">
        <f t="shared" si="183"/>
        <v>344N183B</v>
      </c>
      <c r="EO1684" s="47">
        <f t="shared" si="184"/>
        <v>45396</v>
      </c>
      <c r="EP1684" s="47" t="str">
        <f t="shared" si="185"/>
        <v/>
      </c>
      <c r="EQ1684" s="48" t="str">
        <f t="shared" ca="1" si="186"/>
        <v>Y</v>
      </c>
      <c r="ER1684" s="49" t="str">
        <f t="shared" si="187"/>
        <v/>
      </c>
      <c r="ES1684" s="50"/>
      <c r="ET1684" s="51" t="str">
        <f t="shared" si="188"/>
        <v/>
      </c>
      <c r="EU1684" s="52" t="str">
        <f t="shared" si="189"/>
        <v/>
      </c>
      <c r="EV1684" s="46"/>
      <c r="EW1684" s="23" t="s">
        <v>3721</v>
      </c>
    </row>
    <row r="1685" spans="1:153" ht="14.25" customHeight="1">
      <c r="A1685" s="8">
        <v>1678</v>
      </c>
      <c r="B1685" s="9" t="s">
        <v>3316</v>
      </c>
      <c r="C1685" s="10" t="s">
        <v>142</v>
      </c>
      <c r="D1685" s="10" t="s">
        <v>143</v>
      </c>
      <c r="E1685" s="10" t="s">
        <v>206</v>
      </c>
      <c r="F1685" s="9" t="s">
        <v>641</v>
      </c>
      <c r="G1685" s="10" t="s">
        <v>572</v>
      </c>
      <c r="H1685" s="9" t="s">
        <v>573</v>
      </c>
      <c r="I1685" s="9" t="s">
        <v>147</v>
      </c>
      <c r="J1685" s="9" t="s">
        <v>148</v>
      </c>
      <c r="K1685" s="9" t="s">
        <v>147</v>
      </c>
      <c r="L1685" s="9" t="s">
        <v>148</v>
      </c>
      <c r="M1685" s="9" t="s">
        <v>149</v>
      </c>
      <c r="N1685" s="9" t="s">
        <v>150</v>
      </c>
      <c r="O1685" s="9" t="s">
        <v>151</v>
      </c>
      <c r="P1685" s="9" t="s">
        <v>142</v>
      </c>
      <c r="Q1685" s="9" t="s">
        <v>152</v>
      </c>
      <c r="R1685" s="9" t="s">
        <v>880</v>
      </c>
      <c r="S1685" s="9" t="s">
        <v>881</v>
      </c>
      <c r="T1685" s="9" t="s">
        <v>306</v>
      </c>
      <c r="U1685" s="9" t="s">
        <v>337</v>
      </c>
      <c r="V1685" s="11" t="s">
        <v>156</v>
      </c>
      <c r="W1685" s="11" t="s">
        <v>156</v>
      </c>
      <c r="X1685" s="11" t="s">
        <v>156</v>
      </c>
      <c r="Y1685" s="11" t="s">
        <v>156</v>
      </c>
      <c r="Z1685" s="10" t="s">
        <v>3590</v>
      </c>
      <c r="AA1685" s="9" t="s">
        <v>883</v>
      </c>
      <c r="AB1685" s="12" t="s">
        <v>884</v>
      </c>
      <c r="AC1685" s="10" t="s">
        <v>3591</v>
      </c>
      <c r="AD1685" s="9" t="s">
        <v>883</v>
      </c>
      <c r="AE1685" s="13" t="s">
        <v>884</v>
      </c>
      <c r="AF1685" s="14" t="s">
        <v>407</v>
      </c>
      <c r="AG1685" s="10" t="s">
        <v>3696</v>
      </c>
      <c r="AH1685" s="11" t="s">
        <v>3602</v>
      </c>
      <c r="AI1685" s="11" t="s">
        <v>3603</v>
      </c>
      <c r="AJ1685" s="10" t="s">
        <v>3604</v>
      </c>
      <c r="AK1685" s="11" t="s">
        <v>3603</v>
      </c>
      <c r="AL1685" s="11" t="s">
        <v>168</v>
      </c>
      <c r="AM1685" s="10" t="s">
        <v>169</v>
      </c>
      <c r="AN1685" s="10" t="s">
        <v>170</v>
      </c>
      <c r="AO1685" s="9" t="s">
        <v>171</v>
      </c>
      <c r="AP1685" s="10" t="s">
        <v>172</v>
      </c>
      <c r="AQ1685" s="9" t="s">
        <v>173</v>
      </c>
      <c r="AR1685" s="10" t="s">
        <v>174</v>
      </c>
      <c r="AS1685" s="9" t="s">
        <v>173</v>
      </c>
      <c r="AT1685" s="15">
        <v>1.6</v>
      </c>
      <c r="AU1685" s="10" t="s">
        <v>206</v>
      </c>
      <c r="AV1685" s="16">
        <v>11000</v>
      </c>
      <c r="AW1685" s="16">
        <v>12000</v>
      </c>
      <c r="AX1685" s="16">
        <v>0</v>
      </c>
      <c r="AY1685" s="16">
        <v>0</v>
      </c>
      <c r="AZ1685" s="16">
        <v>0</v>
      </c>
      <c r="BA1685" s="17">
        <v>45257</v>
      </c>
      <c r="BB1685" s="30" t="s">
        <v>175</v>
      </c>
      <c r="BC1685" s="18">
        <v>45119</v>
      </c>
      <c r="BD1685" s="17">
        <v>45504</v>
      </c>
      <c r="BE1685" s="17">
        <v>45565</v>
      </c>
      <c r="BF1685" s="17">
        <v>45275</v>
      </c>
      <c r="BG1685" s="10">
        <v>86194977</v>
      </c>
      <c r="BH1685" s="9" t="s">
        <v>176</v>
      </c>
      <c r="BI1685" s="19">
        <v>45413</v>
      </c>
      <c r="BJ1685" s="20">
        <v>45418</v>
      </c>
      <c r="BK1685" s="16">
        <v>1700</v>
      </c>
      <c r="BL1685" s="16">
        <v>2720</v>
      </c>
      <c r="BM1685" s="9" t="s">
        <v>177</v>
      </c>
      <c r="BN1685" s="9" t="s">
        <v>470</v>
      </c>
      <c r="BO1685" s="9" t="s">
        <v>156</v>
      </c>
      <c r="BP1685" s="17">
        <v>45431</v>
      </c>
      <c r="BQ1685" s="17" t="s">
        <v>156</v>
      </c>
      <c r="BR1685" s="17">
        <v>45431</v>
      </c>
      <c r="BS1685" s="17" t="s">
        <v>156</v>
      </c>
      <c r="BT1685" s="10" t="s">
        <v>156</v>
      </c>
      <c r="BU1685" s="17" t="s">
        <v>156</v>
      </c>
      <c r="BV1685" s="17" t="s">
        <v>156</v>
      </c>
      <c r="BW1685" s="17">
        <v>45111</v>
      </c>
      <c r="BX1685" s="17" t="s">
        <v>156</v>
      </c>
      <c r="BY1685" s="16">
        <v>0</v>
      </c>
      <c r="BZ1685" s="10" t="s">
        <v>156</v>
      </c>
      <c r="CA1685" s="10" t="s">
        <v>156</v>
      </c>
      <c r="CB1685" s="18" t="s">
        <v>156</v>
      </c>
      <c r="CC1685" s="17" t="s">
        <v>156</v>
      </c>
      <c r="CD1685" s="10" t="s">
        <v>156</v>
      </c>
      <c r="CE1685" s="17" t="s">
        <v>156</v>
      </c>
      <c r="CF1685" s="17" t="s">
        <v>156</v>
      </c>
      <c r="CG1685" s="17">
        <v>45111</v>
      </c>
      <c r="CH1685" s="17" t="s">
        <v>156</v>
      </c>
      <c r="CI1685" s="16">
        <v>0</v>
      </c>
      <c r="CJ1685" s="10" t="s">
        <v>156</v>
      </c>
      <c r="CK1685" s="10" t="s">
        <v>156</v>
      </c>
      <c r="CL1685" s="18" t="s">
        <v>156</v>
      </c>
      <c r="CM1685" s="17" t="s">
        <v>156</v>
      </c>
      <c r="CN1685" s="10" t="s">
        <v>156</v>
      </c>
      <c r="CO1685" s="17" t="s">
        <v>156</v>
      </c>
      <c r="CP1685" s="17" t="s">
        <v>156</v>
      </c>
      <c r="CQ1685" s="17">
        <v>45111</v>
      </c>
      <c r="CR1685" s="17" t="s">
        <v>156</v>
      </c>
      <c r="CS1685" s="16">
        <v>0</v>
      </c>
      <c r="CT1685" s="10" t="s">
        <v>156</v>
      </c>
      <c r="CU1685" s="10" t="s">
        <v>156</v>
      </c>
      <c r="CV1685" s="18" t="s">
        <v>156</v>
      </c>
      <c r="CW1685" s="17" t="s">
        <v>156</v>
      </c>
      <c r="CX1685" s="10" t="s">
        <v>193</v>
      </c>
      <c r="CY1685" s="17" t="s">
        <v>156</v>
      </c>
      <c r="CZ1685" s="17" t="s">
        <v>156</v>
      </c>
      <c r="DA1685" s="17">
        <v>45111</v>
      </c>
      <c r="DB1685" s="17" t="s">
        <v>156</v>
      </c>
      <c r="DC1685" s="16">
        <v>0</v>
      </c>
      <c r="DD1685" s="10" t="s">
        <v>156</v>
      </c>
      <c r="DE1685" s="10" t="s">
        <v>156</v>
      </c>
      <c r="DF1685" s="18" t="s">
        <v>156</v>
      </c>
      <c r="DG1685" s="17" t="s">
        <v>156</v>
      </c>
      <c r="DH1685" s="10" t="s">
        <v>156</v>
      </c>
      <c r="DI1685" s="17" t="s">
        <v>156</v>
      </c>
      <c r="DJ1685" s="17" t="s">
        <v>156</v>
      </c>
      <c r="DK1685" s="17">
        <v>45111</v>
      </c>
      <c r="DL1685" s="17" t="s">
        <v>156</v>
      </c>
      <c r="DM1685" s="16">
        <v>0</v>
      </c>
      <c r="DN1685" s="10" t="s">
        <v>156</v>
      </c>
      <c r="DO1685" s="10" t="s">
        <v>156</v>
      </c>
      <c r="DP1685" s="16">
        <v>48</v>
      </c>
      <c r="DQ1685" s="16">
        <v>24</v>
      </c>
      <c r="DR1685" s="11">
        <v>24</v>
      </c>
      <c r="DS1685" s="16">
        <v>36</v>
      </c>
      <c r="DT1685" s="16">
        <v>0</v>
      </c>
      <c r="DU1685" s="11" t="s">
        <v>181</v>
      </c>
      <c r="DV1685" s="11" t="s">
        <v>182</v>
      </c>
      <c r="DW1685" s="27" t="s">
        <v>156</v>
      </c>
      <c r="DX1685" s="27" t="s">
        <v>156</v>
      </c>
      <c r="DY1685" s="20" t="s">
        <v>3584</v>
      </c>
      <c r="DZ1685" s="16">
        <v>7</v>
      </c>
      <c r="EA1685" s="16">
        <v>0</v>
      </c>
      <c r="EB1685" s="27" t="s">
        <v>185</v>
      </c>
      <c r="EC1685" s="27" t="s">
        <v>185</v>
      </c>
      <c r="ED1685" s="27" t="s">
        <v>182</v>
      </c>
      <c r="EE1685" s="29">
        <v>45112.012569444443</v>
      </c>
      <c r="EF1685" s="28" t="s">
        <v>186</v>
      </c>
      <c r="EG1685" s="28" t="s">
        <v>156</v>
      </c>
      <c r="EH1685" s="28" t="s">
        <v>187</v>
      </c>
      <c r="EI1685" s="29">
        <v>45116.828101851854</v>
      </c>
      <c r="EJ1685" s="28" t="s">
        <v>188</v>
      </c>
      <c r="EK1685" s="28" t="s">
        <v>189</v>
      </c>
      <c r="EL1685" s="28" t="s">
        <v>190</v>
      </c>
      <c r="EM1685" s="45" t="s">
        <v>3713</v>
      </c>
      <c r="EN1685" s="46" t="str">
        <f t="shared" si="183"/>
        <v>344N183B</v>
      </c>
      <c r="EO1685" s="47">
        <f t="shared" si="184"/>
        <v>45424</v>
      </c>
      <c r="EP1685" s="47" t="str">
        <f t="shared" si="185"/>
        <v/>
      </c>
      <c r="EQ1685" s="48" t="str">
        <f t="shared" ca="1" si="186"/>
        <v>Y</v>
      </c>
      <c r="ER1685" s="49" t="str">
        <f t="shared" si="187"/>
        <v/>
      </c>
      <c r="ES1685" s="50"/>
      <c r="ET1685" s="51" t="str">
        <f t="shared" si="188"/>
        <v/>
      </c>
      <c r="EU1685" s="52" t="str">
        <f t="shared" si="189"/>
        <v/>
      </c>
      <c r="EV1685" s="46"/>
      <c r="EW1685" s="23" t="s">
        <v>3721</v>
      </c>
    </row>
    <row r="1686" spans="1:153" ht="14.25" customHeight="1">
      <c r="A1686" s="8">
        <v>1679</v>
      </c>
      <c r="B1686" s="9" t="s">
        <v>3316</v>
      </c>
      <c r="C1686" s="10" t="s">
        <v>142</v>
      </c>
      <c r="D1686" s="10" t="s">
        <v>143</v>
      </c>
      <c r="E1686" s="10" t="s">
        <v>206</v>
      </c>
      <c r="F1686" s="9" t="s">
        <v>641</v>
      </c>
      <c r="G1686" s="10" t="s">
        <v>572</v>
      </c>
      <c r="H1686" s="9" t="s">
        <v>573</v>
      </c>
      <c r="I1686" s="9" t="s">
        <v>147</v>
      </c>
      <c r="J1686" s="9" t="s">
        <v>148</v>
      </c>
      <c r="K1686" s="9" t="s">
        <v>147</v>
      </c>
      <c r="L1686" s="9" t="s">
        <v>148</v>
      </c>
      <c r="M1686" s="9" t="s">
        <v>149</v>
      </c>
      <c r="N1686" s="9" t="s">
        <v>150</v>
      </c>
      <c r="O1686" s="9" t="s">
        <v>151</v>
      </c>
      <c r="P1686" s="9" t="s">
        <v>142</v>
      </c>
      <c r="Q1686" s="9" t="s">
        <v>152</v>
      </c>
      <c r="R1686" s="9" t="s">
        <v>880</v>
      </c>
      <c r="S1686" s="9" t="s">
        <v>881</v>
      </c>
      <c r="T1686" s="9" t="s">
        <v>306</v>
      </c>
      <c r="U1686" s="9" t="s">
        <v>337</v>
      </c>
      <c r="V1686" s="11" t="s">
        <v>156</v>
      </c>
      <c r="W1686" s="11" t="s">
        <v>156</v>
      </c>
      <c r="X1686" s="11" t="s">
        <v>156</v>
      </c>
      <c r="Y1686" s="11" t="s">
        <v>156</v>
      </c>
      <c r="Z1686" s="10" t="s">
        <v>3590</v>
      </c>
      <c r="AA1686" s="9" t="s">
        <v>883</v>
      </c>
      <c r="AB1686" s="12" t="s">
        <v>884</v>
      </c>
      <c r="AC1686" s="10" t="s">
        <v>3591</v>
      </c>
      <c r="AD1686" s="9" t="s">
        <v>883</v>
      </c>
      <c r="AE1686" s="13" t="s">
        <v>884</v>
      </c>
      <c r="AF1686" s="14" t="s">
        <v>407</v>
      </c>
      <c r="AG1686" s="10" t="s">
        <v>3696</v>
      </c>
      <c r="AH1686" s="11" t="s">
        <v>3602</v>
      </c>
      <c r="AI1686" s="11" t="s">
        <v>3603</v>
      </c>
      <c r="AJ1686" s="10" t="s">
        <v>3604</v>
      </c>
      <c r="AK1686" s="11" t="s">
        <v>3603</v>
      </c>
      <c r="AL1686" s="11" t="s">
        <v>168</v>
      </c>
      <c r="AM1686" s="10" t="s">
        <v>169</v>
      </c>
      <c r="AN1686" s="10" t="s">
        <v>170</v>
      </c>
      <c r="AO1686" s="9" t="s">
        <v>171</v>
      </c>
      <c r="AP1686" s="10" t="s">
        <v>172</v>
      </c>
      <c r="AQ1686" s="9" t="s">
        <v>173</v>
      </c>
      <c r="AR1686" s="10" t="s">
        <v>174</v>
      </c>
      <c r="AS1686" s="9" t="s">
        <v>173</v>
      </c>
      <c r="AT1686" s="15">
        <v>1.6</v>
      </c>
      <c r="AU1686" s="10" t="s">
        <v>206</v>
      </c>
      <c r="AV1686" s="16">
        <v>11000</v>
      </c>
      <c r="AW1686" s="16">
        <v>12000</v>
      </c>
      <c r="AX1686" s="16">
        <v>0</v>
      </c>
      <c r="AY1686" s="16">
        <v>0</v>
      </c>
      <c r="AZ1686" s="16">
        <v>0</v>
      </c>
      <c r="BA1686" s="17">
        <v>45257</v>
      </c>
      <c r="BB1686" s="30" t="s">
        <v>175</v>
      </c>
      <c r="BC1686" s="18">
        <v>45119</v>
      </c>
      <c r="BD1686" s="17">
        <v>45504</v>
      </c>
      <c r="BE1686" s="17">
        <v>45565</v>
      </c>
      <c r="BF1686" s="17">
        <v>45275</v>
      </c>
      <c r="BG1686" s="10">
        <v>86194975</v>
      </c>
      <c r="BH1686" s="9" t="s">
        <v>191</v>
      </c>
      <c r="BI1686" s="19">
        <v>45444</v>
      </c>
      <c r="BJ1686" s="20">
        <v>45446</v>
      </c>
      <c r="BK1686" s="16">
        <v>1600</v>
      </c>
      <c r="BL1686" s="16">
        <v>2560</v>
      </c>
      <c r="BM1686" s="9" t="s">
        <v>177</v>
      </c>
      <c r="BN1686" s="9" t="s">
        <v>470</v>
      </c>
      <c r="BO1686" s="9" t="s">
        <v>156</v>
      </c>
      <c r="BP1686" s="17">
        <v>45459</v>
      </c>
      <c r="BQ1686" s="17" t="s">
        <v>156</v>
      </c>
      <c r="BR1686" s="17">
        <v>45459</v>
      </c>
      <c r="BS1686" s="17" t="s">
        <v>156</v>
      </c>
      <c r="BT1686" s="10" t="s">
        <v>156</v>
      </c>
      <c r="BU1686" s="17" t="s">
        <v>156</v>
      </c>
      <c r="BV1686" s="17" t="s">
        <v>156</v>
      </c>
      <c r="BW1686" s="17">
        <v>45111</v>
      </c>
      <c r="BX1686" s="17" t="s">
        <v>156</v>
      </c>
      <c r="BY1686" s="16">
        <v>0</v>
      </c>
      <c r="BZ1686" s="10" t="s">
        <v>156</v>
      </c>
      <c r="CA1686" s="10" t="s">
        <v>156</v>
      </c>
      <c r="CB1686" s="18" t="s">
        <v>156</v>
      </c>
      <c r="CC1686" s="17" t="s">
        <v>156</v>
      </c>
      <c r="CD1686" s="10" t="s">
        <v>156</v>
      </c>
      <c r="CE1686" s="17" t="s">
        <v>156</v>
      </c>
      <c r="CF1686" s="17" t="s">
        <v>156</v>
      </c>
      <c r="CG1686" s="17">
        <v>45111</v>
      </c>
      <c r="CH1686" s="17" t="s">
        <v>156</v>
      </c>
      <c r="CI1686" s="16">
        <v>0</v>
      </c>
      <c r="CJ1686" s="10" t="s">
        <v>156</v>
      </c>
      <c r="CK1686" s="10" t="s">
        <v>156</v>
      </c>
      <c r="CL1686" s="18" t="s">
        <v>156</v>
      </c>
      <c r="CM1686" s="17" t="s">
        <v>156</v>
      </c>
      <c r="CN1686" s="10" t="s">
        <v>156</v>
      </c>
      <c r="CO1686" s="17" t="s">
        <v>156</v>
      </c>
      <c r="CP1686" s="17" t="s">
        <v>156</v>
      </c>
      <c r="CQ1686" s="17">
        <v>45111</v>
      </c>
      <c r="CR1686" s="17" t="s">
        <v>156</v>
      </c>
      <c r="CS1686" s="16">
        <v>0</v>
      </c>
      <c r="CT1686" s="10" t="s">
        <v>156</v>
      </c>
      <c r="CU1686" s="10" t="s">
        <v>156</v>
      </c>
      <c r="CV1686" s="18" t="s">
        <v>156</v>
      </c>
      <c r="CW1686" s="17" t="s">
        <v>156</v>
      </c>
      <c r="CX1686" s="10" t="s">
        <v>193</v>
      </c>
      <c r="CY1686" s="17" t="s">
        <v>156</v>
      </c>
      <c r="CZ1686" s="17" t="s">
        <v>156</v>
      </c>
      <c r="DA1686" s="17">
        <v>45111</v>
      </c>
      <c r="DB1686" s="17" t="s">
        <v>156</v>
      </c>
      <c r="DC1686" s="16">
        <v>0</v>
      </c>
      <c r="DD1686" s="10" t="s">
        <v>156</v>
      </c>
      <c r="DE1686" s="10" t="s">
        <v>156</v>
      </c>
      <c r="DF1686" s="18" t="s">
        <v>156</v>
      </c>
      <c r="DG1686" s="17" t="s">
        <v>156</v>
      </c>
      <c r="DH1686" s="10" t="s">
        <v>156</v>
      </c>
      <c r="DI1686" s="17" t="s">
        <v>156</v>
      </c>
      <c r="DJ1686" s="17" t="s">
        <v>156</v>
      </c>
      <c r="DK1686" s="17">
        <v>45111</v>
      </c>
      <c r="DL1686" s="17" t="s">
        <v>156</v>
      </c>
      <c r="DM1686" s="16">
        <v>0</v>
      </c>
      <c r="DN1686" s="10" t="s">
        <v>156</v>
      </c>
      <c r="DO1686" s="10" t="s">
        <v>156</v>
      </c>
      <c r="DP1686" s="16">
        <v>48</v>
      </c>
      <c r="DQ1686" s="16">
        <v>24</v>
      </c>
      <c r="DR1686" s="11">
        <v>24</v>
      </c>
      <c r="DS1686" s="16">
        <v>36</v>
      </c>
      <c r="DT1686" s="16">
        <v>0</v>
      </c>
      <c r="DU1686" s="11" t="s">
        <v>181</v>
      </c>
      <c r="DV1686" s="11" t="s">
        <v>182</v>
      </c>
      <c r="DW1686" s="27" t="s">
        <v>156</v>
      </c>
      <c r="DX1686" s="27" t="s">
        <v>156</v>
      </c>
      <c r="DY1686" s="20" t="s">
        <v>3585</v>
      </c>
      <c r="DZ1686" s="16">
        <v>7</v>
      </c>
      <c r="EA1686" s="16">
        <v>0</v>
      </c>
      <c r="EB1686" s="27" t="s">
        <v>185</v>
      </c>
      <c r="EC1686" s="27" t="s">
        <v>185</v>
      </c>
      <c r="ED1686" s="27" t="s">
        <v>182</v>
      </c>
      <c r="EE1686" s="29">
        <v>45112.012569444443</v>
      </c>
      <c r="EF1686" s="28" t="s">
        <v>186</v>
      </c>
      <c r="EG1686" s="28" t="s">
        <v>156</v>
      </c>
      <c r="EH1686" s="28" t="s">
        <v>187</v>
      </c>
      <c r="EI1686" s="29">
        <v>45116.828101851854</v>
      </c>
      <c r="EJ1686" s="28" t="s">
        <v>188</v>
      </c>
      <c r="EK1686" s="28" t="s">
        <v>189</v>
      </c>
      <c r="EL1686" s="28" t="s">
        <v>190</v>
      </c>
      <c r="EM1686" s="45" t="s">
        <v>3713</v>
      </c>
      <c r="EN1686" s="46" t="str">
        <f t="shared" si="183"/>
        <v>344N183B</v>
      </c>
      <c r="EO1686" s="47">
        <f t="shared" si="184"/>
        <v>45452</v>
      </c>
      <c r="EP1686" s="47" t="str">
        <f t="shared" si="185"/>
        <v/>
      </c>
      <c r="EQ1686" s="48" t="str">
        <f t="shared" ca="1" si="186"/>
        <v>Y</v>
      </c>
      <c r="ER1686" s="49" t="str">
        <f t="shared" si="187"/>
        <v/>
      </c>
      <c r="ES1686" s="50"/>
      <c r="ET1686" s="51" t="str">
        <f t="shared" si="188"/>
        <v/>
      </c>
      <c r="EU1686" s="52" t="str">
        <f t="shared" si="189"/>
        <v/>
      </c>
      <c r="EV1686" s="46"/>
      <c r="EW1686" s="23" t="s">
        <v>3721</v>
      </c>
    </row>
    <row r="1687" spans="1:153" ht="14.25" customHeight="1">
      <c r="A1687" s="8">
        <v>1680</v>
      </c>
      <c r="B1687" s="9" t="s">
        <v>3316</v>
      </c>
      <c r="C1687" s="10" t="s">
        <v>142</v>
      </c>
      <c r="D1687" s="10" t="s">
        <v>143</v>
      </c>
      <c r="E1687" s="10" t="s">
        <v>206</v>
      </c>
      <c r="F1687" s="9" t="s">
        <v>641</v>
      </c>
      <c r="G1687" s="10" t="s">
        <v>572</v>
      </c>
      <c r="H1687" s="9" t="s">
        <v>573</v>
      </c>
      <c r="I1687" s="9" t="s">
        <v>147</v>
      </c>
      <c r="J1687" s="9" t="s">
        <v>148</v>
      </c>
      <c r="K1687" s="9" t="s">
        <v>147</v>
      </c>
      <c r="L1687" s="9" t="s">
        <v>148</v>
      </c>
      <c r="M1687" s="9" t="s">
        <v>149</v>
      </c>
      <c r="N1687" s="9" t="s">
        <v>150</v>
      </c>
      <c r="O1687" s="9" t="s">
        <v>151</v>
      </c>
      <c r="P1687" s="9" t="s">
        <v>142</v>
      </c>
      <c r="Q1687" s="9" t="s">
        <v>152</v>
      </c>
      <c r="R1687" s="9" t="s">
        <v>880</v>
      </c>
      <c r="S1687" s="9" t="s">
        <v>881</v>
      </c>
      <c r="T1687" s="9" t="s">
        <v>306</v>
      </c>
      <c r="U1687" s="9" t="s">
        <v>337</v>
      </c>
      <c r="V1687" s="11" t="s">
        <v>156</v>
      </c>
      <c r="W1687" s="11" t="s">
        <v>156</v>
      </c>
      <c r="X1687" s="11" t="s">
        <v>156</v>
      </c>
      <c r="Y1687" s="11" t="s">
        <v>156</v>
      </c>
      <c r="Z1687" s="10" t="s">
        <v>3590</v>
      </c>
      <c r="AA1687" s="9" t="s">
        <v>883</v>
      </c>
      <c r="AB1687" s="12" t="s">
        <v>884</v>
      </c>
      <c r="AC1687" s="10" t="s">
        <v>3591</v>
      </c>
      <c r="AD1687" s="9" t="s">
        <v>883</v>
      </c>
      <c r="AE1687" s="13" t="s">
        <v>884</v>
      </c>
      <c r="AF1687" s="14" t="s">
        <v>407</v>
      </c>
      <c r="AG1687" s="10" t="s">
        <v>3696</v>
      </c>
      <c r="AH1687" s="11" t="s">
        <v>3602</v>
      </c>
      <c r="AI1687" s="11" t="s">
        <v>3603</v>
      </c>
      <c r="AJ1687" s="10" t="s">
        <v>3604</v>
      </c>
      <c r="AK1687" s="11" t="s">
        <v>3603</v>
      </c>
      <c r="AL1687" s="11" t="s">
        <v>168</v>
      </c>
      <c r="AM1687" s="10" t="s">
        <v>169</v>
      </c>
      <c r="AN1687" s="10" t="s">
        <v>170</v>
      </c>
      <c r="AO1687" s="9" t="s">
        <v>171</v>
      </c>
      <c r="AP1687" s="10" t="s">
        <v>172</v>
      </c>
      <c r="AQ1687" s="9" t="s">
        <v>173</v>
      </c>
      <c r="AR1687" s="10" t="s">
        <v>174</v>
      </c>
      <c r="AS1687" s="9" t="s">
        <v>173</v>
      </c>
      <c r="AT1687" s="15">
        <v>1.6</v>
      </c>
      <c r="AU1687" s="10" t="s">
        <v>206</v>
      </c>
      <c r="AV1687" s="16">
        <v>11000</v>
      </c>
      <c r="AW1687" s="16">
        <v>12000</v>
      </c>
      <c r="AX1687" s="16">
        <v>0</v>
      </c>
      <c r="AY1687" s="16">
        <v>0</v>
      </c>
      <c r="AZ1687" s="16">
        <v>0</v>
      </c>
      <c r="BA1687" s="17">
        <v>45257</v>
      </c>
      <c r="BB1687" s="30" t="s">
        <v>175</v>
      </c>
      <c r="BC1687" s="18">
        <v>45119</v>
      </c>
      <c r="BD1687" s="17">
        <v>45504</v>
      </c>
      <c r="BE1687" s="17">
        <v>45565</v>
      </c>
      <c r="BF1687" s="17">
        <v>45275</v>
      </c>
      <c r="BG1687" s="10">
        <v>86249781</v>
      </c>
      <c r="BH1687" s="9" t="s">
        <v>199</v>
      </c>
      <c r="BI1687" s="19">
        <v>45444</v>
      </c>
      <c r="BJ1687" s="20">
        <v>45446</v>
      </c>
      <c r="BK1687" s="16">
        <v>430</v>
      </c>
      <c r="BL1687" s="16">
        <v>688</v>
      </c>
      <c r="BM1687" s="9" t="s">
        <v>177</v>
      </c>
      <c r="BN1687" s="9" t="s">
        <v>470</v>
      </c>
      <c r="BO1687" s="9" t="s">
        <v>156</v>
      </c>
      <c r="BP1687" s="17">
        <v>45459</v>
      </c>
      <c r="BQ1687" s="17" t="s">
        <v>156</v>
      </c>
      <c r="BR1687" s="17">
        <v>45459</v>
      </c>
      <c r="BS1687" s="17" t="s">
        <v>156</v>
      </c>
      <c r="BT1687" s="10" t="s">
        <v>156</v>
      </c>
      <c r="BU1687" s="17" t="s">
        <v>156</v>
      </c>
      <c r="BV1687" s="17" t="s">
        <v>156</v>
      </c>
      <c r="BW1687" s="17">
        <v>45118</v>
      </c>
      <c r="BX1687" s="17" t="s">
        <v>156</v>
      </c>
      <c r="BY1687" s="16">
        <v>0</v>
      </c>
      <c r="BZ1687" s="10" t="s">
        <v>156</v>
      </c>
      <c r="CA1687" s="10" t="s">
        <v>156</v>
      </c>
      <c r="CB1687" s="18" t="s">
        <v>156</v>
      </c>
      <c r="CC1687" s="17" t="s">
        <v>156</v>
      </c>
      <c r="CD1687" s="10" t="s">
        <v>156</v>
      </c>
      <c r="CE1687" s="17" t="s">
        <v>156</v>
      </c>
      <c r="CF1687" s="17" t="s">
        <v>156</v>
      </c>
      <c r="CG1687" s="17">
        <v>45118</v>
      </c>
      <c r="CH1687" s="17" t="s">
        <v>156</v>
      </c>
      <c r="CI1687" s="16">
        <v>0</v>
      </c>
      <c r="CJ1687" s="10" t="s">
        <v>156</v>
      </c>
      <c r="CK1687" s="10" t="s">
        <v>156</v>
      </c>
      <c r="CL1687" s="18" t="s">
        <v>156</v>
      </c>
      <c r="CM1687" s="17" t="s">
        <v>156</v>
      </c>
      <c r="CN1687" s="10" t="s">
        <v>156</v>
      </c>
      <c r="CO1687" s="17" t="s">
        <v>156</v>
      </c>
      <c r="CP1687" s="17" t="s">
        <v>156</v>
      </c>
      <c r="CQ1687" s="17">
        <v>45118</v>
      </c>
      <c r="CR1687" s="17" t="s">
        <v>156</v>
      </c>
      <c r="CS1687" s="16">
        <v>0</v>
      </c>
      <c r="CT1687" s="10" t="s">
        <v>156</v>
      </c>
      <c r="CU1687" s="10" t="s">
        <v>156</v>
      </c>
      <c r="CV1687" s="18" t="s">
        <v>156</v>
      </c>
      <c r="CW1687" s="17" t="s">
        <v>156</v>
      </c>
      <c r="CX1687" s="10" t="s">
        <v>193</v>
      </c>
      <c r="CY1687" s="17" t="s">
        <v>156</v>
      </c>
      <c r="CZ1687" s="17" t="s">
        <v>156</v>
      </c>
      <c r="DA1687" s="17">
        <v>45118</v>
      </c>
      <c r="DB1687" s="17" t="s">
        <v>156</v>
      </c>
      <c r="DC1687" s="16">
        <v>0</v>
      </c>
      <c r="DD1687" s="10" t="s">
        <v>156</v>
      </c>
      <c r="DE1687" s="10" t="s">
        <v>156</v>
      </c>
      <c r="DF1687" s="18" t="s">
        <v>156</v>
      </c>
      <c r="DG1687" s="17" t="s">
        <v>156</v>
      </c>
      <c r="DH1687" s="10" t="s">
        <v>156</v>
      </c>
      <c r="DI1687" s="17" t="s">
        <v>156</v>
      </c>
      <c r="DJ1687" s="17" t="s">
        <v>156</v>
      </c>
      <c r="DK1687" s="17">
        <v>45118</v>
      </c>
      <c r="DL1687" s="17" t="s">
        <v>156</v>
      </c>
      <c r="DM1687" s="16">
        <v>0</v>
      </c>
      <c r="DN1687" s="10" t="s">
        <v>156</v>
      </c>
      <c r="DO1687" s="10" t="s">
        <v>156</v>
      </c>
      <c r="DP1687" s="16">
        <v>48</v>
      </c>
      <c r="DQ1687" s="16">
        <v>24</v>
      </c>
      <c r="DR1687" s="11">
        <v>24</v>
      </c>
      <c r="DS1687" s="16">
        <v>36</v>
      </c>
      <c r="DT1687" s="16">
        <v>0</v>
      </c>
      <c r="DU1687" s="11" t="s">
        <v>182</v>
      </c>
      <c r="DV1687" s="11" t="s">
        <v>182</v>
      </c>
      <c r="DW1687" s="27" t="s">
        <v>156</v>
      </c>
      <c r="DX1687" s="27" t="s">
        <v>156</v>
      </c>
      <c r="DY1687" s="20" t="s">
        <v>3585</v>
      </c>
      <c r="DZ1687" s="16">
        <v>7</v>
      </c>
      <c r="EA1687" s="16">
        <v>0</v>
      </c>
      <c r="EB1687" s="27" t="s">
        <v>185</v>
      </c>
      <c r="EC1687" s="27" t="s">
        <v>185</v>
      </c>
      <c r="ED1687" s="27" t="s">
        <v>182</v>
      </c>
      <c r="EE1687" s="29">
        <v>45118.979675925926</v>
      </c>
      <c r="EF1687" s="28" t="s">
        <v>186</v>
      </c>
      <c r="EG1687" s="28" t="s">
        <v>156</v>
      </c>
      <c r="EH1687" s="28" t="s">
        <v>187</v>
      </c>
      <c r="EI1687" s="29">
        <v>45118.979675925926</v>
      </c>
      <c r="EJ1687" s="28" t="s">
        <v>186</v>
      </c>
      <c r="EK1687" s="28" t="s">
        <v>156</v>
      </c>
      <c r="EL1687" s="28" t="s">
        <v>187</v>
      </c>
      <c r="EM1687" s="45" t="s">
        <v>3713</v>
      </c>
      <c r="EN1687" s="46" t="str">
        <f t="shared" si="183"/>
        <v>344N183B</v>
      </c>
      <c r="EO1687" s="47">
        <f t="shared" si="184"/>
        <v>45452</v>
      </c>
      <c r="EP1687" s="47" t="str">
        <f t="shared" si="185"/>
        <v/>
      </c>
      <c r="EQ1687" s="48" t="str">
        <f t="shared" ca="1" si="186"/>
        <v>Y</v>
      </c>
      <c r="ER1687" s="49" t="str">
        <f t="shared" si="187"/>
        <v/>
      </c>
      <c r="ES1687" s="50"/>
      <c r="ET1687" s="51" t="str">
        <f t="shared" si="188"/>
        <v/>
      </c>
      <c r="EU1687" s="52" t="str">
        <f t="shared" si="189"/>
        <v/>
      </c>
      <c r="EV1687" s="46"/>
      <c r="EW1687" s="23" t="s">
        <v>3721</v>
      </c>
    </row>
    <row r="1688" spans="1:153" ht="14.25" customHeight="1">
      <c r="A1688" s="8">
        <v>1681</v>
      </c>
      <c r="B1688" s="9" t="s">
        <v>3316</v>
      </c>
      <c r="C1688" s="10" t="s">
        <v>142</v>
      </c>
      <c r="D1688" s="10" t="s">
        <v>143</v>
      </c>
      <c r="E1688" s="10" t="s">
        <v>206</v>
      </c>
      <c r="F1688" s="9" t="s">
        <v>641</v>
      </c>
      <c r="G1688" s="10" t="s">
        <v>572</v>
      </c>
      <c r="H1688" s="9" t="s">
        <v>573</v>
      </c>
      <c r="I1688" s="9" t="s">
        <v>147</v>
      </c>
      <c r="J1688" s="9" t="s">
        <v>148</v>
      </c>
      <c r="K1688" s="9" t="s">
        <v>147</v>
      </c>
      <c r="L1688" s="9" t="s">
        <v>148</v>
      </c>
      <c r="M1688" s="9" t="s">
        <v>149</v>
      </c>
      <c r="N1688" s="9" t="s">
        <v>150</v>
      </c>
      <c r="O1688" s="9" t="s">
        <v>151</v>
      </c>
      <c r="P1688" s="9" t="s">
        <v>142</v>
      </c>
      <c r="Q1688" s="9" t="s">
        <v>152</v>
      </c>
      <c r="R1688" s="9" t="s">
        <v>880</v>
      </c>
      <c r="S1688" s="9" t="s">
        <v>881</v>
      </c>
      <c r="T1688" s="9" t="s">
        <v>306</v>
      </c>
      <c r="U1688" s="9" t="s">
        <v>337</v>
      </c>
      <c r="V1688" s="11" t="s">
        <v>156</v>
      </c>
      <c r="W1688" s="11" t="s">
        <v>156</v>
      </c>
      <c r="X1688" s="11" t="s">
        <v>156</v>
      </c>
      <c r="Y1688" s="11" t="s">
        <v>156</v>
      </c>
      <c r="Z1688" s="10" t="s">
        <v>3590</v>
      </c>
      <c r="AA1688" s="9" t="s">
        <v>883</v>
      </c>
      <c r="AB1688" s="12" t="s">
        <v>884</v>
      </c>
      <c r="AC1688" s="10" t="s">
        <v>3591</v>
      </c>
      <c r="AD1688" s="9" t="s">
        <v>883</v>
      </c>
      <c r="AE1688" s="13" t="s">
        <v>884</v>
      </c>
      <c r="AF1688" s="14" t="s">
        <v>407</v>
      </c>
      <c r="AG1688" s="10" t="s">
        <v>3696</v>
      </c>
      <c r="AH1688" s="11" t="s">
        <v>3602</v>
      </c>
      <c r="AI1688" s="11" t="s">
        <v>3603</v>
      </c>
      <c r="AJ1688" s="10" t="s">
        <v>3604</v>
      </c>
      <c r="AK1688" s="11" t="s">
        <v>3603</v>
      </c>
      <c r="AL1688" s="11" t="s">
        <v>168</v>
      </c>
      <c r="AM1688" s="10" t="s">
        <v>169</v>
      </c>
      <c r="AN1688" s="10" t="s">
        <v>170</v>
      </c>
      <c r="AO1688" s="9" t="s">
        <v>171</v>
      </c>
      <c r="AP1688" s="10" t="s">
        <v>172</v>
      </c>
      <c r="AQ1688" s="9" t="s">
        <v>173</v>
      </c>
      <c r="AR1688" s="10" t="s">
        <v>174</v>
      </c>
      <c r="AS1688" s="9" t="s">
        <v>173</v>
      </c>
      <c r="AT1688" s="15">
        <v>1.6</v>
      </c>
      <c r="AU1688" s="10" t="s">
        <v>206</v>
      </c>
      <c r="AV1688" s="16">
        <v>11000</v>
      </c>
      <c r="AW1688" s="16">
        <v>12000</v>
      </c>
      <c r="AX1688" s="16">
        <v>0</v>
      </c>
      <c r="AY1688" s="16">
        <v>0</v>
      </c>
      <c r="AZ1688" s="16">
        <v>0</v>
      </c>
      <c r="BA1688" s="17">
        <v>45257</v>
      </c>
      <c r="BB1688" s="30" t="s">
        <v>175</v>
      </c>
      <c r="BC1688" s="18">
        <v>45119</v>
      </c>
      <c r="BD1688" s="17">
        <v>45504</v>
      </c>
      <c r="BE1688" s="17">
        <v>45565</v>
      </c>
      <c r="BF1688" s="17">
        <v>45275</v>
      </c>
      <c r="BG1688" s="10">
        <v>86249782</v>
      </c>
      <c r="BH1688" s="9" t="s">
        <v>201</v>
      </c>
      <c r="BI1688" s="19">
        <v>45444</v>
      </c>
      <c r="BJ1688" s="20">
        <v>45460</v>
      </c>
      <c r="BK1688" s="16">
        <v>730</v>
      </c>
      <c r="BL1688" s="16">
        <v>1168</v>
      </c>
      <c r="BM1688" s="9" t="s">
        <v>177</v>
      </c>
      <c r="BN1688" s="9" t="s">
        <v>470</v>
      </c>
      <c r="BO1688" s="9" t="s">
        <v>156</v>
      </c>
      <c r="BP1688" s="17">
        <v>45473</v>
      </c>
      <c r="BQ1688" s="17" t="s">
        <v>156</v>
      </c>
      <c r="BR1688" s="17">
        <v>45473</v>
      </c>
      <c r="BS1688" s="17" t="s">
        <v>156</v>
      </c>
      <c r="BT1688" s="10" t="s">
        <v>156</v>
      </c>
      <c r="BU1688" s="17" t="s">
        <v>156</v>
      </c>
      <c r="BV1688" s="17" t="s">
        <v>156</v>
      </c>
      <c r="BW1688" s="17">
        <v>45118</v>
      </c>
      <c r="BX1688" s="17" t="s">
        <v>156</v>
      </c>
      <c r="BY1688" s="16">
        <v>0</v>
      </c>
      <c r="BZ1688" s="10" t="s">
        <v>156</v>
      </c>
      <c r="CA1688" s="10" t="s">
        <v>156</v>
      </c>
      <c r="CB1688" s="18" t="s">
        <v>156</v>
      </c>
      <c r="CC1688" s="17" t="s">
        <v>156</v>
      </c>
      <c r="CD1688" s="10" t="s">
        <v>156</v>
      </c>
      <c r="CE1688" s="17" t="s">
        <v>156</v>
      </c>
      <c r="CF1688" s="17" t="s">
        <v>156</v>
      </c>
      <c r="CG1688" s="17">
        <v>45118</v>
      </c>
      <c r="CH1688" s="17" t="s">
        <v>156</v>
      </c>
      <c r="CI1688" s="16">
        <v>0</v>
      </c>
      <c r="CJ1688" s="10" t="s">
        <v>156</v>
      </c>
      <c r="CK1688" s="10" t="s">
        <v>156</v>
      </c>
      <c r="CL1688" s="18" t="s">
        <v>156</v>
      </c>
      <c r="CM1688" s="17" t="s">
        <v>156</v>
      </c>
      <c r="CN1688" s="10" t="s">
        <v>156</v>
      </c>
      <c r="CO1688" s="17" t="s">
        <v>156</v>
      </c>
      <c r="CP1688" s="17" t="s">
        <v>156</v>
      </c>
      <c r="CQ1688" s="17">
        <v>45118</v>
      </c>
      <c r="CR1688" s="17" t="s">
        <v>156</v>
      </c>
      <c r="CS1688" s="16">
        <v>0</v>
      </c>
      <c r="CT1688" s="10" t="s">
        <v>156</v>
      </c>
      <c r="CU1688" s="10" t="s">
        <v>156</v>
      </c>
      <c r="CV1688" s="18" t="s">
        <v>156</v>
      </c>
      <c r="CW1688" s="17" t="s">
        <v>156</v>
      </c>
      <c r="CX1688" s="10" t="s">
        <v>193</v>
      </c>
      <c r="CY1688" s="17" t="s">
        <v>156</v>
      </c>
      <c r="CZ1688" s="17" t="s">
        <v>156</v>
      </c>
      <c r="DA1688" s="17">
        <v>45118</v>
      </c>
      <c r="DB1688" s="17" t="s">
        <v>156</v>
      </c>
      <c r="DC1688" s="16">
        <v>0</v>
      </c>
      <c r="DD1688" s="10" t="s">
        <v>156</v>
      </c>
      <c r="DE1688" s="10" t="s">
        <v>156</v>
      </c>
      <c r="DF1688" s="18" t="s">
        <v>156</v>
      </c>
      <c r="DG1688" s="17" t="s">
        <v>156</v>
      </c>
      <c r="DH1688" s="10" t="s">
        <v>156</v>
      </c>
      <c r="DI1688" s="17" t="s">
        <v>156</v>
      </c>
      <c r="DJ1688" s="17" t="s">
        <v>156</v>
      </c>
      <c r="DK1688" s="17">
        <v>45118</v>
      </c>
      <c r="DL1688" s="17" t="s">
        <v>156</v>
      </c>
      <c r="DM1688" s="16">
        <v>0</v>
      </c>
      <c r="DN1688" s="10" t="s">
        <v>156</v>
      </c>
      <c r="DO1688" s="10" t="s">
        <v>156</v>
      </c>
      <c r="DP1688" s="16">
        <v>48</v>
      </c>
      <c r="DQ1688" s="16">
        <v>24</v>
      </c>
      <c r="DR1688" s="11">
        <v>24</v>
      </c>
      <c r="DS1688" s="16">
        <v>36</v>
      </c>
      <c r="DT1688" s="16">
        <v>0</v>
      </c>
      <c r="DU1688" s="11" t="s">
        <v>182</v>
      </c>
      <c r="DV1688" s="11" t="s">
        <v>182</v>
      </c>
      <c r="DW1688" s="27" t="s">
        <v>156</v>
      </c>
      <c r="DX1688" s="27" t="s">
        <v>156</v>
      </c>
      <c r="DY1688" s="20" t="s">
        <v>3596</v>
      </c>
      <c r="DZ1688" s="16">
        <v>7</v>
      </c>
      <c r="EA1688" s="16">
        <v>0</v>
      </c>
      <c r="EB1688" s="27" t="s">
        <v>185</v>
      </c>
      <c r="EC1688" s="27" t="s">
        <v>185</v>
      </c>
      <c r="ED1688" s="27" t="s">
        <v>182</v>
      </c>
      <c r="EE1688" s="29">
        <v>45118.979675925926</v>
      </c>
      <c r="EF1688" s="28" t="s">
        <v>186</v>
      </c>
      <c r="EG1688" s="28" t="s">
        <v>156</v>
      </c>
      <c r="EH1688" s="28" t="s">
        <v>187</v>
      </c>
      <c r="EI1688" s="29">
        <v>45118.979675925926</v>
      </c>
      <c r="EJ1688" s="28" t="s">
        <v>186</v>
      </c>
      <c r="EK1688" s="28" t="s">
        <v>156</v>
      </c>
      <c r="EL1688" s="28" t="s">
        <v>187</v>
      </c>
      <c r="EM1688" s="45" t="s">
        <v>3713</v>
      </c>
      <c r="EN1688" s="46" t="str">
        <f t="shared" si="183"/>
        <v>344N183B</v>
      </c>
      <c r="EO1688" s="47">
        <f t="shared" si="184"/>
        <v>45466</v>
      </c>
      <c r="EP1688" s="47" t="str">
        <f t="shared" si="185"/>
        <v/>
      </c>
      <c r="EQ1688" s="48" t="str">
        <f t="shared" ca="1" si="186"/>
        <v>Y</v>
      </c>
      <c r="ER1688" s="49" t="str">
        <f t="shared" si="187"/>
        <v/>
      </c>
      <c r="ES1688" s="50"/>
      <c r="ET1688" s="51" t="str">
        <f t="shared" si="188"/>
        <v/>
      </c>
      <c r="EU1688" s="52" t="str">
        <f t="shared" si="189"/>
        <v/>
      </c>
      <c r="EV1688" s="46"/>
      <c r="EW1688" s="23" t="s">
        <v>3721</v>
      </c>
    </row>
    <row r="1689" spans="1:153" ht="14.25" hidden="1" customHeight="1">
      <c r="A1689" s="8">
        <v>1682</v>
      </c>
      <c r="B1689" s="9" t="s">
        <v>3316</v>
      </c>
      <c r="C1689" s="10" t="s">
        <v>142</v>
      </c>
      <c r="D1689" s="10" t="s">
        <v>143</v>
      </c>
      <c r="E1689" s="10" t="s">
        <v>206</v>
      </c>
      <c r="F1689" s="9" t="s">
        <v>641</v>
      </c>
      <c r="G1689" s="10" t="s">
        <v>572</v>
      </c>
      <c r="H1689" s="9" t="s">
        <v>573</v>
      </c>
      <c r="I1689" s="9" t="s">
        <v>147</v>
      </c>
      <c r="J1689" s="9" t="s">
        <v>148</v>
      </c>
      <c r="K1689" s="9" t="s">
        <v>147</v>
      </c>
      <c r="L1689" s="9" t="s">
        <v>148</v>
      </c>
      <c r="M1689" s="9" t="s">
        <v>149</v>
      </c>
      <c r="N1689" s="9" t="s">
        <v>150</v>
      </c>
      <c r="O1689" s="9" t="s">
        <v>151</v>
      </c>
      <c r="P1689" s="9" t="s">
        <v>142</v>
      </c>
      <c r="Q1689" s="9" t="s">
        <v>152</v>
      </c>
      <c r="R1689" s="9" t="s">
        <v>880</v>
      </c>
      <c r="S1689" s="9" t="s">
        <v>881</v>
      </c>
      <c r="T1689" s="9" t="s">
        <v>306</v>
      </c>
      <c r="U1689" s="9" t="s">
        <v>337</v>
      </c>
      <c r="V1689" s="11" t="s">
        <v>156</v>
      </c>
      <c r="W1689" s="11" t="s">
        <v>156</v>
      </c>
      <c r="X1689" s="11" t="s">
        <v>156</v>
      </c>
      <c r="Y1689" s="11" t="s">
        <v>156</v>
      </c>
      <c r="Z1689" s="10" t="s">
        <v>3590</v>
      </c>
      <c r="AA1689" s="9" t="s">
        <v>883</v>
      </c>
      <c r="AB1689" s="12" t="s">
        <v>884</v>
      </c>
      <c r="AC1689" s="10" t="s">
        <v>3591</v>
      </c>
      <c r="AD1689" s="9" t="s">
        <v>883</v>
      </c>
      <c r="AE1689" s="13" t="s">
        <v>884</v>
      </c>
      <c r="AF1689" s="14" t="s">
        <v>407</v>
      </c>
      <c r="AG1689" s="10" t="s">
        <v>3696</v>
      </c>
      <c r="AH1689" s="11" t="s">
        <v>3602</v>
      </c>
      <c r="AI1689" s="11" t="s">
        <v>3603</v>
      </c>
      <c r="AJ1689" s="10" t="s">
        <v>3604</v>
      </c>
      <c r="AK1689" s="11" t="s">
        <v>3603</v>
      </c>
      <c r="AL1689" s="11" t="s">
        <v>168</v>
      </c>
      <c r="AM1689" s="10" t="s">
        <v>169</v>
      </c>
      <c r="AN1689" s="10" t="s">
        <v>170</v>
      </c>
      <c r="AO1689" s="9" t="s">
        <v>171</v>
      </c>
      <c r="AP1689" s="10" t="s">
        <v>172</v>
      </c>
      <c r="AQ1689" s="9" t="s">
        <v>173</v>
      </c>
      <c r="AR1689" s="10" t="s">
        <v>174</v>
      </c>
      <c r="AS1689" s="9" t="s">
        <v>173</v>
      </c>
      <c r="AT1689" s="15">
        <v>1.6</v>
      </c>
      <c r="AU1689" s="10" t="s">
        <v>206</v>
      </c>
      <c r="AV1689" s="16">
        <v>11000</v>
      </c>
      <c r="AW1689" s="16">
        <v>12000</v>
      </c>
      <c r="AX1689" s="16">
        <v>0</v>
      </c>
      <c r="AY1689" s="16">
        <v>0</v>
      </c>
      <c r="AZ1689" s="16">
        <v>0</v>
      </c>
      <c r="BA1689" s="17">
        <v>45257</v>
      </c>
      <c r="BB1689" s="30" t="s">
        <v>246</v>
      </c>
      <c r="BC1689" s="18" t="s">
        <v>156</v>
      </c>
      <c r="BD1689" s="17">
        <v>45504</v>
      </c>
      <c r="BE1689" s="17">
        <v>45565</v>
      </c>
      <c r="BF1689" s="17">
        <v>45275</v>
      </c>
      <c r="BG1689" s="10">
        <v>86194972</v>
      </c>
      <c r="BH1689" s="9" t="s">
        <v>618</v>
      </c>
      <c r="BI1689" s="19">
        <v>45474</v>
      </c>
      <c r="BJ1689" s="20">
        <v>45474</v>
      </c>
      <c r="BK1689" s="16">
        <v>550</v>
      </c>
      <c r="BL1689" s="16">
        <v>880</v>
      </c>
      <c r="BM1689" s="9" t="s">
        <v>177</v>
      </c>
      <c r="BN1689" s="9" t="s">
        <v>226</v>
      </c>
      <c r="BO1689" s="9" t="s">
        <v>156</v>
      </c>
      <c r="BP1689" s="17">
        <v>45487</v>
      </c>
      <c r="BQ1689" s="17" t="s">
        <v>156</v>
      </c>
      <c r="BR1689" s="17">
        <v>45487</v>
      </c>
      <c r="BS1689" s="17" t="s">
        <v>156</v>
      </c>
      <c r="BT1689" s="10" t="s">
        <v>156</v>
      </c>
      <c r="BU1689" s="17" t="s">
        <v>156</v>
      </c>
      <c r="BV1689" s="17" t="s">
        <v>156</v>
      </c>
      <c r="BW1689" s="17">
        <v>45111</v>
      </c>
      <c r="BX1689" s="17" t="s">
        <v>156</v>
      </c>
      <c r="BY1689" s="16">
        <v>0</v>
      </c>
      <c r="BZ1689" s="10" t="s">
        <v>156</v>
      </c>
      <c r="CA1689" s="10" t="s">
        <v>156</v>
      </c>
      <c r="CB1689" s="18" t="s">
        <v>156</v>
      </c>
      <c r="CC1689" s="17" t="s">
        <v>156</v>
      </c>
      <c r="CD1689" s="10" t="s">
        <v>156</v>
      </c>
      <c r="CE1689" s="17" t="s">
        <v>156</v>
      </c>
      <c r="CF1689" s="17" t="s">
        <v>156</v>
      </c>
      <c r="CG1689" s="17">
        <v>45111</v>
      </c>
      <c r="CH1689" s="17" t="s">
        <v>156</v>
      </c>
      <c r="CI1689" s="16">
        <v>0</v>
      </c>
      <c r="CJ1689" s="10" t="s">
        <v>156</v>
      </c>
      <c r="CK1689" s="10" t="s">
        <v>156</v>
      </c>
      <c r="CL1689" s="18" t="s">
        <v>156</v>
      </c>
      <c r="CM1689" s="17" t="s">
        <v>156</v>
      </c>
      <c r="CN1689" s="10" t="s">
        <v>156</v>
      </c>
      <c r="CO1689" s="17" t="s">
        <v>156</v>
      </c>
      <c r="CP1689" s="17" t="s">
        <v>156</v>
      </c>
      <c r="CQ1689" s="17">
        <v>45111</v>
      </c>
      <c r="CR1689" s="17" t="s">
        <v>156</v>
      </c>
      <c r="CS1689" s="16">
        <v>0</v>
      </c>
      <c r="CT1689" s="10" t="s">
        <v>156</v>
      </c>
      <c r="CU1689" s="10" t="s">
        <v>156</v>
      </c>
      <c r="CV1689" s="18" t="s">
        <v>156</v>
      </c>
      <c r="CW1689" s="17" t="s">
        <v>156</v>
      </c>
      <c r="CX1689" s="10" t="s">
        <v>193</v>
      </c>
      <c r="CY1689" s="17" t="s">
        <v>156</v>
      </c>
      <c r="CZ1689" s="17" t="s">
        <v>156</v>
      </c>
      <c r="DA1689" s="17">
        <v>45111</v>
      </c>
      <c r="DB1689" s="17" t="s">
        <v>156</v>
      </c>
      <c r="DC1689" s="16">
        <v>0</v>
      </c>
      <c r="DD1689" s="10" t="s">
        <v>156</v>
      </c>
      <c r="DE1689" s="10" t="s">
        <v>156</v>
      </c>
      <c r="DF1689" s="18" t="s">
        <v>156</v>
      </c>
      <c r="DG1689" s="17" t="s">
        <v>156</v>
      </c>
      <c r="DH1689" s="10" t="s">
        <v>156</v>
      </c>
      <c r="DI1689" s="17" t="s">
        <v>156</v>
      </c>
      <c r="DJ1689" s="17" t="s">
        <v>156</v>
      </c>
      <c r="DK1689" s="17">
        <v>45111</v>
      </c>
      <c r="DL1689" s="17" t="s">
        <v>156</v>
      </c>
      <c r="DM1689" s="16">
        <v>0</v>
      </c>
      <c r="DN1689" s="10" t="s">
        <v>156</v>
      </c>
      <c r="DO1689" s="10" t="s">
        <v>156</v>
      </c>
      <c r="DP1689" s="16">
        <v>48</v>
      </c>
      <c r="DQ1689" s="16">
        <v>24</v>
      </c>
      <c r="DR1689" s="11">
        <v>24</v>
      </c>
      <c r="DS1689" s="16">
        <v>36</v>
      </c>
      <c r="DT1689" s="16">
        <v>0</v>
      </c>
      <c r="DU1689" s="11" t="s">
        <v>182</v>
      </c>
      <c r="DV1689" s="11" t="s">
        <v>182</v>
      </c>
      <c r="DW1689" s="27" t="s">
        <v>156</v>
      </c>
      <c r="DX1689" s="27" t="s">
        <v>156</v>
      </c>
      <c r="DY1689" s="20" t="s">
        <v>3597</v>
      </c>
      <c r="DZ1689" s="16">
        <v>7</v>
      </c>
      <c r="EA1689" s="16">
        <v>0</v>
      </c>
      <c r="EB1689" s="27" t="s">
        <v>185</v>
      </c>
      <c r="EC1689" s="27" t="s">
        <v>185</v>
      </c>
      <c r="ED1689" s="27" t="s">
        <v>182</v>
      </c>
      <c r="EE1689" s="29">
        <v>45112.012569444443</v>
      </c>
      <c r="EF1689" s="28" t="s">
        <v>186</v>
      </c>
      <c r="EG1689" s="28" t="s">
        <v>156</v>
      </c>
      <c r="EH1689" s="28" t="s">
        <v>187</v>
      </c>
      <c r="EI1689" s="29">
        <v>45118.979675925926</v>
      </c>
      <c r="EJ1689" s="28" t="s">
        <v>186</v>
      </c>
      <c r="EK1689" s="28" t="s">
        <v>156</v>
      </c>
      <c r="EL1689" s="28" t="s">
        <v>187</v>
      </c>
      <c r="EM1689" s="45"/>
      <c r="EN1689" s="46" t="str">
        <f t="shared" si="183"/>
        <v>344N183B</v>
      </c>
      <c r="EO1689" s="47">
        <f t="shared" si="184"/>
        <v>45480</v>
      </c>
      <c r="EP1689" s="47" t="str">
        <f t="shared" si="185"/>
        <v/>
      </c>
      <c r="EQ1689" s="48" t="str">
        <f t="shared" ca="1" si="186"/>
        <v>Y</v>
      </c>
      <c r="ER1689" s="49" t="str">
        <f t="shared" si="187"/>
        <v/>
      </c>
      <c r="ES1689" s="50"/>
      <c r="ET1689" s="51" t="str">
        <f t="shared" si="188"/>
        <v/>
      </c>
      <c r="EU1689" s="52" t="str">
        <f t="shared" si="189"/>
        <v/>
      </c>
      <c r="EV1689" s="46"/>
      <c r="EW1689" s="23" t="s">
        <v>3717</v>
      </c>
    </row>
    <row r="1690" spans="1:153" ht="14.25" customHeight="1">
      <c r="A1690" s="8">
        <v>1683</v>
      </c>
      <c r="B1690" s="9" t="s">
        <v>3316</v>
      </c>
      <c r="C1690" s="10" t="s">
        <v>142</v>
      </c>
      <c r="D1690" s="10" t="s">
        <v>143</v>
      </c>
      <c r="E1690" s="10" t="s">
        <v>206</v>
      </c>
      <c r="F1690" s="9" t="s">
        <v>641</v>
      </c>
      <c r="G1690" s="10" t="s">
        <v>572</v>
      </c>
      <c r="H1690" s="9" t="s">
        <v>573</v>
      </c>
      <c r="I1690" s="9" t="s">
        <v>147</v>
      </c>
      <c r="J1690" s="9" t="s">
        <v>148</v>
      </c>
      <c r="K1690" s="9" t="s">
        <v>147</v>
      </c>
      <c r="L1690" s="9" t="s">
        <v>148</v>
      </c>
      <c r="M1690" s="9" t="s">
        <v>149</v>
      </c>
      <c r="N1690" s="9" t="s">
        <v>150</v>
      </c>
      <c r="O1690" s="9" t="s">
        <v>151</v>
      </c>
      <c r="P1690" s="9" t="s">
        <v>142</v>
      </c>
      <c r="Q1690" s="9" t="s">
        <v>152</v>
      </c>
      <c r="R1690" s="9" t="s">
        <v>880</v>
      </c>
      <c r="S1690" s="9" t="s">
        <v>881</v>
      </c>
      <c r="T1690" s="9" t="s">
        <v>306</v>
      </c>
      <c r="U1690" s="9" t="s">
        <v>337</v>
      </c>
      <c r="V1690" s="11" t="s">
        <v>156</v>
      </c>
      <c r="W1690" s="11" t="s">
        <v>156</v>
      </c>
      <c r="X1690" s="11" t="s">
        <v>156</v>
      </c>
      <c r="Y1690" s="11" t="s">
        <v>156</v>
      </c>
      <c r="Z1690" s="10" t="s">
        <v>3590</v>
      </c>
      <c r="AA1690" s="9" t="s">
        <v>883</v>
      </c>
      <c r="AB1690" s="12" t="s">
        <v>884</v>
      </c>
      <c r="AC1690" s="10" t="s">
        <v>3591</v>
      </c>
      <c r="AD1690" s="9" t="s">
        <v>883</v>
      </c>
      <c r="AE1690" s="13" t="s">
        <v>884</v>
      </c>
      <c r="AF1690" s="14" t="s">
        <v>407</v>
      </c>
      <c r="AG1690" s="10" t="s">
        <v>3696</v>
      </c>
      <c r="AH1690" s="11" t="s">
        <v>3602</v>
      </c>
      <c r="AI1690" s="11" t="s">
        <v>3603</v>
      </c>
      <c r="AJ1690" s="10" t="s">
        <v>3604</v>
      </c>
      <c r="AK1690" s="11" t="s">
        <v>3603</v>
      </c>
      <c r="AL1690" s="11" t="s">
        <v>168</v>
      </c>
      <c r="AM1690" s="10" t="s">
        <v>169</v>
      </c>
      <c r="AN1690" s="10" t="s">
        <v>170</v>
      </c>
      <c r="AO1690" s="9" t="s">
        <v>171</v>
      </c>
      <c r="AP1690" s="10" t="s">
        <v>172</v>
      </c>
      <c r="AQ1690" s="9" t="s">
        <v>173</v>
      </c>
      <c r="AR1690" s="10" t="s">
        <v>174</v>
      </c>
      <c r="AS1690" s="9" t="s">
        <v>173</v>
      </c>
      <c r="AT1690" s="15">
        <v>1.6</v>
      </c>
      <c r="AU1690" s="10" t="s">
        <v>206</v>
      </c>
      <c r="AV1690" s="16">
        <v>11000</v>
      </c>
      <c r="AW1690" s="16">
        <v>12000</v>
      </c>
      <c r="AX1690" s="16">
        <v>0</v>
      </c>
      <c r="AY1690" s="16">
        <v>0</v>
      </c>
      <c r="AZ1690" s="16">
        <v>0</v>
      </c>
      <c r="BA1690" s="17">
        <v>45257</v>
      </c>
      <c r="BB1690" s="30" t="s">
        <v>175</v>
      </c>
      <c r="BC1690" s="18">
        <v>45119</v>
      </c>
      <c r="BD1690" s="17">
        <v>45504</v>
      </c>
      <c r="BE1690" s="17">
        <v>45565</v>
      </c>
      <c r="BF1690" s="17">
        <v>45275</v>
      </c>
      <c r="BG1690" s="10">
        <v>86249783</v>
      </c>
      <c r="BH1690" s="9" t="s">
        <v>620</v>
      </c>
      <c r="BI1690" s="19">
        <v>45474</v>
      </c>
      <c r="BJ1690" s="20">
        <v>45474</v>
      </c>
      <c r="BK1690" s="16">
        <v>160</v>
      </c>
      <c r="BL1690" s="16">
        <v>256</v>
      </c>
      <c r="BM1690" s="9" t="s">
        <v>177</v>
      </c>
      <c r="BN1690" s="9" t="s">
        <v>470</v>
      </c>
      <c r="BO1690" s="9" t="s">
        <v>156</v>
      </c>
      <c r="BP1690" s="17">
        <v>45487</v>
      </c>
      <c r="BQ1690" s="17" t="s">
        <v>156</v>
      </c>
      <c r="BR1690" s="17">
        <v>45487</v>
      </c>
      <c r="BS1690" s="17" t="s">
        <v>156</v>
      </c>
      <c r="BT1690" s="10" t="s">
        <v>156</v>
      </c>
      <c r="BU1690" s="17" t="s">
        <v>156</v>
      </c>
      <c r="BV1690" s="17" t="s">
        <v>156</v>
      </c>
      <c r="BW1690" s="17">
        <v>45118</v>
      </c>
      <c r="BX1690" s="17" t="s">
        <v>156</v>
      </c>
      <c r="BY1690" s="16">
        <v>0</v>
      </c>
      <c r="BZ1690" s="10" t="s">
        <v>156</v>
      </c>
      <c r="CA1690" s="10" t="s">
        <v>156</v>
      </c>
      <c r="CB1690" s="18" t="s">
        <v>156</v>
      </c>
      <c r="CC1690" s="17" t="s">
        <v>156</v>
      </c>
      <c r="CD1690" s="10" t="s">
        <v>156</v>
      </c>
      <c r="CE1690" s="17" t="s">
        <v>156</v>
      </c>
      <c r="CF1690" s="17" t="s">
        <v>156</v>
      </c>
      <c r="CG1690" s="17">
        <v>45118</v>
      </c>
      <c r="CH1690" s="17" t="s">
        <v>156</v>
      </c>
      <c r="CI1690" s="16">
        <v>0</v>
      </c>
      <c r="CJ1690" s="10" t="s">
        <v>156</v>
      </c>
      <c r="CK1690" s="10" t="s">
        <v>156</v>
      </c>
      <c r="CL1690" s="18" t="s">
        <v>156</v>
      </c>
      <c r="CM1690" s="17" t="s">
        <v>156</v>
      </c>
      <c r="CN1690" s="10" t="s">
        <v>156</v>
      </c>
      <c r="CO1690" s="17" t="s">
        <v>156</v>
      </c>
      <c r="CP1690" s="17" t="s">
        <v>156</v>
      </c>
      <c r="CQ1690" s="17">
        <v>45118</v>
      </c>
      <c r="CR1690" s="17" t="s">
        <v>156</v>
      </c>
      <c r="CS1690" s="16">
        <v>0</v>
      </c>
      <c r="CT1690" s="10" t="s">
        <v>156</v>
      </c>
      <c r="CU1690" s="10" t="s">
        <v>156</v>
      </c>
      <c r="CV1690" s="18" t="s">
        <v>156</v>
      </c>
      <c r="CW1690" s="17" t="s">
        <v>156</v>
      </c>
      <c r="CX1690" s="10" t="s">
        <v>193</v>
      </c>
      <c r="CY1690" s="17" t="s">
        <v>156</v>
      </c>
      <c r="CZ1690" s="17" t="s">
        <v>156</v>
      </c>
      <c r="DA1690" s="17">
        <v>45118</v>
      </c>
      <c r="DB1690" s="17" t="s">
        <v>156</v>
      </c>
      <c r="DC1690" s="16">
        <v>0</v>
      </c>
      <c r="DD1690" s="10" t="s">
        <v>156</v>
      </c>
      <c r="DE1690" s="10" t="s">
        <v>156</v>
      </c>
      <c r="DF1690" s="18" t="s">
        <v>156</v>
      </c>
      <c r="DG1690" s="17" t="s">
        <v>156</v>
      </c>
      <c r="DH1690" s="10" t="s">
        <v>156</v>
      </c>
      <c r="DI1690" s="17" t="s">
        <v>156</v>
      </c>
      <c r="DJ1690" s="17" t="s">
        <v>156</v>
      </c>
      <c r="DK1690" s="17">
        <v>45118</v>
      </c>
      <c r="DL1690" s="17" t="s">
        <v>156</v>
      </c>
      <c r="DM1690" s="16">
        <v>0</v>
      </c>
      <c r="DN1690" s="10" t="s">
        <v>156</v>
      </c>
      <c r="DO1690" s="10" t="s">
        <v>156</v>
      </c>
      <c r="DP1690" s="16">
        <v>48</v>
      </c>
      <c r="DQ1690" s="16">
        <v>24</v>
      </c>
      <c r="DR1690" s="11">
        <v>24</v>
      </c>
      <c r="DS1690" s="16">
        <v>36</v>
      </c>
      <c r="DT1690" s="16">
        <v>0</v>
      </c>
      <c r="DU1690" s="11" t="s">
        <v>182</v>
      </c>
      <c r="DV1690" s="11" t="s">
        <v>182</v>
      </c>
      <c r="DW1690" s="27" t="s">
        <v>156</v>
      </c>
      <c r="DX1690" s="27" t="s">
        <v>156</v>
      </c>
      <c r="DY1690" s="20" t="s">
        <v>3597</v>
      </c>
      <c r="DZ1690" s="16">
        <v>7</v>
      </c>
      <c r="EA1690" s="16">
        <v>0</v>
      </c>
      <c r="EB1690" s="27" t="s">
        <v>185</v>
      </c>
      <c r="EC1690" s="27" t="s">
        <v>185</v>
      </c>
      <c r="ED1690" s="27" t="s">
        <v>182</v>
      </c>
      <c r="EE1690" s="29">
        <v>45118.979675925926</v>
      </c>
      <c r="EF1690" s="28" t="s">
        <v>186</v>
      </c>
      <c r="EG1690" s="28" t="s">
        <v>156</v>
      </c>
      <c r="EH1690" s="28" t="s">
        <v>187</v>
      </c>
      <c r="EI1690" s="29">
        <v>45118.979675925926</v>
      </c>
      <c r="EJ1690" s="28" t="s">
        <v>186</v>
      </c>
      <c r="EK1690" s="28" t="s">
        <v>156</v>
      </c>
      <c r="EL1690" s="28" t="s">
        <v>187</v>
      </c>
      <c r="EM1690" s="45" t="s">
        <v>3713</v>
      </c>
      <c r="EN1690" s="46" t="str">
        <f t="shared" si="183"/>
        <v>344N183B</v>
      </c>
      <c r="EO1690" s="47">
        <f t="shared" si="184"/>
        <v>45480</v>
      </c>
      <c r="EP1690" s="47" t="str">
        <f t="shared" si="185"/>
        <v/>
      </c>
      <c r="EQ1690" s="48" t="str">
        <f t="shared" ca="1" si="186"/>
        <v>Y</v>
      </c>
      <c r="ER1690" s="49" t="str">
        <f t="shared" si="187"/>
        <v/>
      </c>
      <c r="ES1690" s="50"/>
      <c r="ET1690" s="51" t="str">
        <f t="shared" si="188"/>
        <v/>
      </c>
      <c r="EU1690" s="52" t="str">
        <f t="shared" si="189"/>
        <v/>
      </c>
      <c r="EV1690" s="46"/>
      <c r="EW1690" s="23" t="s">
        <v>3721</v>
      </c>
    </row>
    <row r="1691" spans="1:153" ht="14.25" hidden="1" customHeight="1">
      <c r="A1691" s="8">
        <v>1684</v>
      </c>
      <c r="B1691" s="9" t="s">
        <v>3316</v>
      </c>
      <c r="C1691" s="10" t="s">
        <v>142</v>
      </c>
      <c r="D1691" s="10" t="s">
        <v>143</v>
      </c>
      <c r="E1691" s="10" t="s">
        <v>206</v>
      </c>
      <c r="F1691" s="9" t="s">
        <v>641</v>
      </c>
      <c r="G1691" s="10" t="s">
        <v>572</v>
      </c>
      <c r="H1691" s="9" t="s">
        <v>573</v>
      </c>
      <c r="I1691" s="9" t="s">
        <v>147</v>
      </c>
      <c r="J1691" s="9" t="s">
        <v>148</v>
      </c>
      <c r="K1691" s="9" t="s">
        <v>147</v>
      </c>
      <c r="L1691" s="9" t="s">
        <v>148</v>
      </c>
      <c r="M1691" s="9" t="s">
        <v>149</v>
      </c>
      <c r="N1691" s="9" t="s">
        <v>150</v>
      </c>
      <c r="O1691" s="9" t="s">
        <v>151</v>
      </c>
      <c r="P1691" s="9" t="s">
        <v>142</v>
      </c>
      <c r="Q1691" s="9" t="s">
        <v>152</v>
      </c>
      <c r="R1691" s="9" t="s">
        <v>880</v>
      </c>
      <c r="S1691" s="9" t="s">
        <v>881</v>
      </c>
      <c r="T1691" s="9" t="s">
        <v>306</v>
      </c>
      <c r="U1691" s="9" t="s">
        <v>337</v>
      </c>
      <c r="V1691" s="11" t="s">
        <v>156</v>
      </c>
      <c r="W1691" s="11" t="s">
        <v>156</v>
      </c>
      <c r="X1691" s="11" t="s">
        <v>156</v>
      </c>
      <c r="Y1691" s="11" t="s">
        <v>156</v>
      </c>
      <c r="Z1691" s="10" t="s">
        <v>3590</v>
      </c>
      <c r="AA1691" s="9" t="s">
        <v>883</v>
      </c>
      <c r="AB1691" s="12" t="s">
        <v>884</v>
      </c>
      <c r="AC1691" s="10" t="s">
        <v>3591</v>
      </c>
      <c r="AD1691" s="9" t="s">
        <v>883</v>
      </c>
      <c r="AE1691" s="13" t="s">
        <v>884</v>
      </c>
      <c r="AF1691" s="14" t="s">
        <v>407</v>
      </c>
      <c r="AG1691" s="10" t="s">
        <v>3696</v>
      </c>
      <c r="AH1691" s="11" t="s">
        <v>3602</v>
      </c>
      <c r="AI1691" s="11" t="s">
        <v>3603</v>
      </c>
      <c r="AJ1691" s="10" t="s">
        <v>3604</v>
      </c>
      <c r="AK1691" s="11" t="s">
        <v>3603</v>
      </c>
      <c r="AL1691" s="11" t="s">
        <v>168</v>
      </c>
      <c r="AM1691" s="10" t="s">
        <v>169</v>
      </c>
      <c r="AN1691" s="10" t="s">
        <v>170</v>
      </c>
      <c r="AO1691" s="9" t="s">
        <v>171</v>
      </c>
      <c r="AP1691" s="10" t="s">
        <v>172</v>
      </c>
      <c r="AQ1691" s="9" t="s">
        <v>173</v>
      </c>
      <c r="AR1691" s="10" t="s">
        <v>174</v>
      </c>
      <c r="AS1691" s="9" t="s">
        <v>173</v>
      </c>
      <c r="AT1691" s="15">
        <v>1.6</v>
      </c>
      <c r="AU1691" s="10" t="s">
        <v>206</v>
      </c>
      <c r="AV1691" s="16">
        <v>11000</v>
      </c>
      <c r="AW1691" s="16">
        <v>12000</v>
      </c>
      <c r="AX1691" s="16">
        <v>0</v>
      </c>
      <c r="AY1691" s="16">
        <v>0</v>
      </c>
      <c r="AZ1691" s="16">
        <v>0</v>
      </c>
      <c r="BA1691" s="17">
        <v>45257</v>
      </c>
      <c r="BB1691" s="30" t="s">
        <v>246</v>
      </c>
      <c r="BC1691" s="18" t="s">
        <v>156</v>
      </c>
      <c r="BD1691" s="17">
        <v>45504</v>
      </c>
      <c r="BE1691" s="17">
        <v>45565</v>
      </c>
      <c r="BF1691" s="17">
        <v>45275</v>
      </c>
      <c r="BG1691" s="10">
        <v>86194971</v>
      </c>
      <c r="BH1691" s="9" t="s">
        <v>621</v>
      </c>
      <c r="BI1691" s="19">
        <v>45474</v>
      </c>
      <c r="BJ1691" s="20">
        <v>45488</v>
      </c>
      <c r="BK1691" s="16">
        <v>450</v>
      </c>
      <c r="BL1691" s="16">
        <v>720</v>
      </c>
      <c r="BM1691" s="9" t="s">
        <v>177</v>
      </c>
      <c r="BN1691" s="9" t="s">
        <v>226</v>
      </c>
      <c r="BO1691" s="9" t="s">
        <v>156</v>
      </c>
      <c r="BP1691" s="17">
        <v>45501</v>
      </c>
      <c r="BQ1691" s="17" t="s">
        <v>156</v>
      </c>
      <c r="BR1691" s="17">
        <v>45501</v>
      </c>
      <c r="BS1691" s="17" t="s">
        <v>156</v>
      </c>
      <c r="BT1691" s="10" t="s">
        <v>156</v>
      </c>
      <c r="BU1691" s="17" t="s">
        <v>156</v>
      </c>
      <c r="BV1691" s="17" t="s">
        <v>156</v>
      </c>
      <c r="BW1691" s="17">
        <v>45111</v>
      </c>
      <c r="BX1691" s="17" t="s">
        <v>156</v>
      </c>
      <c r="BY1691" s="16">
        <v>0</v>
      </c>
      <c r="BZ1691" s="10" t="s">
        <v>156</v>
      </c>
      <c r="CA1691" s="10" t="s">
        <v>156</v>
      </c>
      <c r="CB1691" s="18" t="s">
        <v>156</v>
      </c>
      <c r="CC1691" s="17" t="s">
        <v>156</v>
      </c>
      <c r="CD1691" s="10" t="s">
        <v>156</v>
      </c>
      <c r="CE1691" s="17" t="s">
        <v>156</v>
      </c>
      <c r="CF1691" s="17" t="s">
        <v>156</v>
      </c>
      <c r="CG1691" s="17">
        <v>45111</v>
      </c>
      <c r="CH1691" s="17" t="s">
        <v>156</v>
      </c>
      <c r="CI1691" s="16">
        <v>0</v>
      </c>
      <c r="CJ1691" s="10" t="s">
        <v>156</v>
      </c>
      <c r="CK1691" s="10" t="s">
        <v>156</v>
      </c>
      <c r="CL1691" s="18" t="s">
        <v>156</v>
      </c>
      <c r="CM1691" s="17" t="s">
        <v>156</v>
      </c>
      <c r="CN1691" s="10" t="s">
        <v>156</v>
      </c>
      <c r="CO1691" s="17" t="s">
        <v>156</v>
      </c>
      <c r="CP1691" s="17" t="s">
        <v>156</v>
      </c>
      <c r="CQ1691" s="17">
        <v>45111</v>
      </c>
      <c r="CR1691" s="17" t="s">
        <v>156</v>
      </c>
      <c r="CS1691" s="16">
        <v>0</v>
      </c>
      <c r="CT1691" s="10" t="s">
        <v>156</v>
      </c>
      <c r="CU1691" s="10" t="s">
        <v>156</v>
      </c>
      <c r="CV1691" s="18" t="s">
        <v>156</v>
      </c>
      <c r="CW1691" s="17" t="s">
        <v>156</v>
      </c>
      <c r="CX1691" s="10" t="s">
        <v>193</v>
      </c>
      <c r="CY1691" s="17" t="s">
        <v>156</v>
      </c>
      <c r="CZ1691" s="17" t="s">
        <v>156</v>
      </c>
      <c r="DA1691" s="17">
        <v>45111</v>
      </c>
      <c r="DB1691" s="17" t="s">
        <v>156</v>
      </c>
      <c r="DC1691" s="16">
        <v>0</v>
      </c>
      <c r="DD1691" s="10" t="s">
        <v>156</v>
      </c>
      <c r="DE1691" s="10" t="s">
        <v>156</v>
      </c>
      <c r="DF1691" s="18" t="s">
        <v>156</v>
      </c>
      <c r="DG1691" s="17" t="s">
        <v>156</v>
      </c>
      <c r="DH1691" s="10" t="s">
        <v>156</v>
      </c>
      <c r="DI1691" s="17" t="s">
        <v>156</v>
      </c>
      <c r="DJ1691" s="17" t="s">
        <v>156</v>
      </c>
      <c r="DK1691" s="17">
        <v>45111</v>
      </c>
      <c r="DL1691" s="17" t="s">
        <v>156</v>
      </c>
      <c r="DM1691" s="16">
        <v>0</v>
      </c>
      <c r="DN1691" s="10" t="s">
        <v>156</v>
      </c>
      <c r="DO1691" s="10" t="s">
        <v>156</v>
      </c>
      <c r="DP1691" s="16">
        <v>48</v>
      </c>
      <c r="DQ1691" s="16">
        <v>24</v>
      </c>
      <c r="DR1691" s="11">
        <v>24</v>
      </c>
      <c r="DS1691" s="16">
        <v>36</v>
      </c>
      <c r="DT1691" s="16">
        <v>0</v>
      </c>
      <c r="DU1691" s="11" t="s">
        <v>182</v>
      </c>
      <c r="DV1691" s="11" t="s">
        <v>182</v>
      </c>
      <c r="DW1691" s="27" t="s">
        <v>156</v>
      </c>
      <c r="DX1691" s="27" t="s">
        <v>156</v>
      </c>
      <c r="DY1691" s="20" t="s">
        <v>3598</v>
      </c>
      <c r="DZ1691" s="16">
        <v>7</v>
      </c>
      <c r="EA1691" s="16">
        <v>0</v>
      </c>
      <c r="EB1691" s="27" t="s">
        <v>185</v>
      </c>
      <c r="EC1691" s="27" t="s">
        <v>185</v>
      </c>
      <c r="ED1691" s="27" t="s">
        <v>182</v>
      </c>
      <c r="EE1691" s="29">
        <v>45112.012569444443</v>
      </c>
      <c r="EF1691" s="28" t="s">
        <v>186</v>
      </c>
      <c r="EG1691" s="28" t="s">
        <v>156</v>
      </c>
      <c r="EH1691" s="28" t="s">
        <v>187</v>
      </c>
      <c r="EI1691" s="29">
        <v>45118.979675925926</v>
      </c>
      <c r="EJ1691" s="28" t="s">
        <v>186</v>
      </c>
      <c r="EK1691" s="28" t="s">
        <v>156</v>
      </c>
      <c r="EL1691" s="28" t="s">
        <v>187</v>
      </c>
      <c r="EM1691" s="45"/>
      <c r="EN1691" s="46" t="str">
        <f t="shared" si="183"/>
        <v>344N183B</v>
      </c>
      <c r="EO1691" s="47">
        <f t="shared" si="184"/>
        <v>45494</v>
      </c>
      <c r="EP1691" s="47" t="str">
        <f t="shared" si="185"/>
        <v/>
      </c>
      <c r="EQ1691" s="48" t="str">
        <f t="shared" ca="1" si="186"/>
        <v>Y</v>
      </c>
      <c r="ER1691" s="49" t="str">
        <f t="shared" si="187"/>
        <v/>
      </c>
      <c r="ES1691" s="50"/>
      <c r="ET1691" s="51" t="str">
        <f t="shared" si="188"/>
        <v/>
      </c>
      <c r="EU1691" s="52" t="str">
        <f t="shared" si="189"/>
        <v/>
      </c>
      <c r="EV1691" s="46"/>
      <c r="EW1691" s="23" t="s">
        <v>3717</v>
      </c>
    </row>
    <row r="1692" spans="1:153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2"/>
      <c r="BB1692" s="2"/>
      <c r="BC1692" s="4"/>
      <c r="BD1692" s="2"/>
      <c r="BE1692" s="2"/>
      <c r="BF1692" s="2"/>
      <c r="BG1692" s="1"/>
      <c r="BH1692" s="1"/>
      <c r="BI1692" s="2"/>
      <c r="BJ1692" s="2"/>
      <c r="BK1692" s="1"/>
      <c r="BL1692" s="1"/>
      <c r="BM1692" s="1"/>
      <c r="BN1692" s="1"/>
      <c r="BO1692" s="1"/>
      <c r="BP1692" s="2"/>
      <c r="BQ1692" s="2"/>
      <c r="BR1692" s="2"/>
      <c r="BS1692" s="2"/>
      <c r="BT1692" s="2"/>
      <c r="BU1692" s="2"/>
      <c r="BV1692" s="2"/>
      <c r="BW1692" s="2"/>
      <c r="BX1692" s="2"/>
      <c r="BY1692" s="1"/>
      <c r="BZ1692" s="1"/>
      <c r="CA1692" s="1"/>
      <c r="CB1692" s="2"/>
      <c r="CC1692" s="2"/>
      <c r="CD1692" s="2"/>
      <c r="CE1692" s="2"/>
      <c r="CF1692" s="2"/>
      <c r="CG1692" s="2"/>
      <c r="CH1692" s="2"/>
      <c r="CI1692" s="1"/>
      <c r="CJ1692" s="1"/>
      <c r="CK1692" s="1"/>
      <c r="CL1692" s="2"/>
      <c r="CM1692" s="2"/>
      <c r="CN1692" s="2"/>
      <c r="CO1692" s="2"/>
      <c r="CP1692" s="2"/>
      <c r="CQ1692" s="2"/>
      <c r="CR1692" s="2"/>
      <c r="CS1692" s="1"/>
      <c r="CT1692" s="1"/>
      <c r="CU1692" s="1"/>
      <c r="CV1692" s="2"/>
      <c r="CW1692" s="2"/>
      <c r="CX1692" s="2"/>
      <c r="CY1692" s="2"/>
      <c r="CZ1692" s="2"/>
      <c r="DA1692" s="2"/>
      <c r="DB1692" s="2"/>
      <c r="DC1692" s="1"/>
      <c r="DD1692" s="1"/>
      <c r="DE1692" s="1"/>
      <c r="DF1692" s="2"/>
      <c r="DG1692" s="2"/>
      <c r="DH1692" s="2"/>
      <c r="DI1692" s="2"/>
      <c r="DJ1692" s="2"/>
      <c r="DK1692" s="2"/>
      <c r="DL1692" s="2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25"/>
      <c r="DX1692" s="25"/>
      <c r="DY1692" s="25"/>
      <c r="DZ1692" s="25"/>
      <c r="EA1692" s="25"/>
      <c r="EB1692" s="25"/>
      <c r="EC1692" s="25"/>
      <c r="ED1692" s="25"/>
      <c r="EE1692" s="2"/>
      <c r="EI1692" s="2"/>
    </row>
  </sheetData>
  <autoFilter ref="A7:EW1691" xr:uid="{00000000-0001-0000-0000-000000000000}">
    <filterColumn colId="65">
      <filters>
        <filter val="Ph1"/>
        <filter val="Ph2"/>
        <filter val="Ph3(Adj)"/>
      </filters>
    </filterColumn>
  </autoFilter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1AEA-0FB6-44B6-9183-AB2A284FA5E8}">
  <sheetPr>
    <tabColor rgb="FFFFFF00"/>
  </sheetPr>
  <dimension ref="A7:U1692"/>
  <sheetViews>
    <sheetView tabSelected="1" topLeftCell="A4" zoomScale="85" zoomScaleNormal="85" workbookViewId="0">
      <pane ySplit="4" topLeftCell="A8" activePane="bottomLeft" state="frozen"/>
      <selection activeCell="A4" sqref="A4"/>
      <selection pane="bottomLeft" activeCell="M15" sqref="M15"/>
    </sheetView>
  </sheetViews>
  <sheetFormatPr defaultRowHeight="15.75" outlineLevelCol="1"/>
  <cols>
    <col min="1" max="3" width="8" style="23" customWidth="1"/>
    <col min="4" max="4" width="8" style="23" customWidth="1" outlineLevel="1"/>
    <col min="5" max="5" width="8" style="23" customWidth="1"/>
    <col min="6" max="6" width="10.5546875" style="23" customWidth="1"/>
    <col min="7" max="7" width="8" style="23" customWidth="1"/>
    <col min="8" max="8" width="8.88671875" style="3" customWidth="1" outlineLevel="1"/>
    <col min="9" max="9" width="8" style="23" customWidth="1"/>
    <col min="10" max="10" width="8.77734375" style="3" customWidth="1"/>
    <col min="11" max="13" width="8" style="23" customWidth="1"/>
    <col min="14" max="14" width="8.77734375" style="3" customWidth="1"/>
    <col min="15" max="15" width="10.6640625" style="3" customWidth="1" outlineLevel="1"/>
    <col min="16" max="16" width="8.77734375" style="3" customWidth="1" outlineLevel="1"/>
    <col min="17" max="17" width="10.88671875" style="3" customWidth="1"/>
    <col min="18" max="18" width="8.77734375" style="3" customWidth="1" outlineLevel="1"/>
    <col min="19" max="19" width="9.88671875" style="3" customWidth="1"/>
    <col min="20" max="20" width="8.77734375" style="3" customWidth="1" outlineLevel="1"/>
    <col min="21" max="16384" width="8.88671875" style="23"/>
  </cols>
  <sheetData>
    <row r="7" spans="1:21" ht="63">
      <c r="A7" s="106" t="s">
        <v>37</v>
      </c>
      <c r="B7" s="106" t="s">
        <v>39</v>
      </c>
      <c r="C7" s="106" t="s">
        <v>43</v>
      </c>
      <c r="D7" s="106" t="s">
        <v>51</v>
      </c>
      <c r="E7" s="106" t="s">
        <v>59</v>
      </c>
      <c r="F7" s="106" t="s">
        <v>64</v>
      </c>
      <c r="G7" s="106" t="s">
        <v>77</v>
      </c>
      <c r="H7" s="106" t="s">
        <v>85</v>
      </c>
      <c r="I7" s="106" t="s">
        <v>28</v>
      </c>
      <c r="J7" s="106" t="s">
        <v>91</v>
      </c>
      <c r="K7" s="106" t="s">
        <v>93</v>
      </c>
      <c r="L7" s="106" t="s">
        <v>94</v>
      </c>
      <c r="M7" s="106" t="s">
        <v>96</v>
      </c>
      <c r="N7" s="106" t="s">
        <v>98</v>
      </c>
      <c r="O7" s="107" t="s">
        <v>104</v>
      </c>
      <c r="P7" s="107" t="s">
        <v>105</v>
      </c>
      <c r="Q7" s="106" t="s">
        <v>114</v>
      </c>
      <c r="R7" s="106" t="s">
        <v>115</v>
      </c>
      <c r="S7" s="107" t="s">
        <v>120</v>
      </c>
      <c r="T7" s="107" t="s">
        <v>121</v>
      </c>
      <c r="U7" s="108" t="s">
        <v>3859</v>
      </c>
    </row>
    <row r="8" spans="1:21" ht="14.25" customHeight="1">
      <c r="A8" s="9">
        <v>2023</v>
      </c>
      <c r="B8" s="10" t="s">
        <v>143</v>
      </c>
      <c r="C8" s="9" t="s">
        <v>427</v>
      </c>
      <c r="D8" s="9" t="s">
        <v>305</v>
      </c>
      <c r="E8" s="9" t="s">
        <v>309</v>
      </c>
      <c r="F8" s="10" t="s">
        <v>3764</v>
      </c>
      <c r="G8" s="15">
        <v>1.7</v>
      </c>
      <c r="H8" s="30" t="s">
        <v>175</v>
      </c>
      <c r="I8" s="10">
        <v>84027676</v>
      </c>
      <c r="J8" s="19">
        <v>44927</v>
      </c>
      <c r="K8" s="16">
        <v>0</v>
      </c>
      <c r="L8" s="16">
        <v>0</v>
      </c>
      <c r="M8" s="9" t="s">
        <v>178</v>
      </c>
      <c r="N8" s="17">
        <v>44972</v>
      </c>
      <c r="O8" s="17">
        <v>44733</v>
      </c>
      <c r="P8" s="10" t="s">
        <v>156</v>
      </c>
      <c r="Q8" s="17" t="s">
        <v>156</v>
      </c>
      <c r="R8" s="10" t="s">
        <v>430</v>
      </c>
      <c r="S8" s="17" t="s">
        <v>156</v>
      </c>
      <c r="T8" s="10" t="s">
        <v>431</v>
      </c>
      <c r="U8" s="32">
        <f>N8-39</f>
        <v>44933</v>
      </c>
    </row>
    <row r="9" spans="1:21" ht="14.25" customHeight="1">
      <c r="A9" s="9">
        <v>2023</v>
      </c>
      <c r="B9" s="10" t="s">
        <v>143</v>
      </c>
      <c r="C9" s="9" t="s">
        <v>427</v>
      </c>
      <c r="D9" s="9" t="s">
        <v>676</v>
      </c>
      <c r="E9" s="9" t="s">
        <v>699</v>
      </c>
      <c r="F9" s="10" t="s">
        <v>3746</v>
      </c>
      <c r="G9" s="15">
        <v>1.6</v>
      </c>
      <c r="H9" s="30" t="s">
        <v>175</v>
      </c>
      <c r="I9" s="10">
        <v>85277807</v>
      </c>
      <c r="J9" s="19">
        <v>45078</v>
      </c>
      <c r="K9" s="16">
        <v>2800</v>
      </c>
      <c r="L9" s="16">
        <v>4480</v>
      </c>
      <c r="M9" s="9" t="s">
        <v>436</v>
      </c>
      <c r="N9" s="17">
        <v>45122</v>
      </c>
      <c r="O9" s="17">
        <v>44964</v>
      </c>
      <c r="P9" s="10" t="s">
        <v>156</v>
      </c>
      <c r="Q9" s="17">
        <v>44999</v>
      </c>
      <c r="R9" s="10" t="s">
        <v>193</v>
      </c>
      <c r="S9" s="17">
        <v>45030</v>
      </c>
      <c r="T9" s="10" t="s">
        <v>156</v>
      </c>
      <c r="U9" s="32">
        <f t="shared" ref="U9:U24" si="0">N9-39</f>
        <v>45083</v>
      </c>
    </row>
    <row r="10" spans="1:21" ht="14.25" customHeight="1">
      <c r="A10" s="9">
        <v>2023</v>
      </c>
      <c r="B10" s="10" t="s">
        <v>143</v>
      </c>
      <c r="C10" s="9" t="s">
        <v>427</v>
      </c>
      <c r="D10" s="9" t="s">
        <v>676</v>
      </c>
      <c r="E10" s="9" t="s">
        <v>699</v>
      </c>
      <c r="F10" s="10" t="s">
        <v>3746</v>
      </c>
      <c r="G10" s="15">
        <v>1.6</v>
      </c>
      <c r="H10" s="30" t="s">
        <v>175</v>
      </c>
      <c r="I10" s="10">
        <v>85605588</v>
      </c>
      <c r="J10" s="19">
        <v>45078</v>
      </c>
      <c r="K10" s="16">
        <v>3264</v>
      </c>
      <c r="L10" s="16">
        <v>5222</v>
      </c>
      <c r="M10" s="9" t="s">
        <v>470</v>
      </c>
      <c r="N10" s="17">
        <v>45142</v>
      </c>
      <c r="O10" s="17" t="s">
        <v>156</v>
      </c>
      <c r="P10" s="10" t="s">
        <v>156</v>
      </c>
      <c r="Q10" s="17">
        <v>45083</v>
      </c>
      <c r="R10" s="10" t="s">
        <v>819</v>
      </c>
      <c r="S10" s="17">
        <v>45086</v>
      </c>
      <c r="T10" s="10" t="s">
        <v>156</v>
      </c>
      <c r="U10" s="32">
        <f t="shared" si="0"/>
        <v>45103</v>
      </c>
    </row>
    <row r="11" spans="1:21" ht="14.25" customHeight="1">
      <c r="A11" s="9">
        <v>2023</v>
      </c>
      <c r="B11" s="10" t="s">
        <v>143</v>
      </c>
      <c r="C11" s="9" t="s">
        <v>427</v>
      </c>
      <c r="D11" s="9" t="s">
        <v>676</v>
      </c>
      <c r="E11" s="9" t="s">
        <v>699</v>
      </c>
      <c r="F11" s="10" t="s">
        <v>3746</v>
      </c>
      <c r="G11" s="15">
        <v>1.6</v>
      </c>
      <c r="H11" s="30" t="s">
        <v>175</v>
      </c>
      <c r="I11" s="10">
        <v>85817218</v>
      </c>
      <c r="J11" s="19">
        <v>45078</v>
      </c>
      <c r="K11" s="16">
        <v>1024</v>
      </c>
      <c r="L11" s="16">
        <v>1638</v>
      </c>
      <c r="M11" s="9" t="s">
        <v>470</v>
      </c>
      <c r="N11" s="17">
        <v>45152</v>
      </c>
      <c r="O11" s="17" t="s">
        <v>156</v>
      </c>
      <c r="P11" s="10" t="s">
        <v>156</v>
      </c>
      <c r="Q11" s="17">
        <v>45093</v>
      </c>
      <c r="R11" s="10" t="s">
        <v>193</v>
      </c>
      <c r="S11" s="17">
        <v>45093</v>
      </c>
      <c r="T11" s="10" t="s">
        <v>156</v>
      </c>
      <c r="U11" s="32">
        <f t="shared" si="0"/>
        <v>45113</v>
      </c>
    </row>
    <row r="12" spans="1:21" ht="14.25" customHeight="1">
      <c r="A12" s="9">
        <v>2023</v>
      </c>
      <c r="B12" s="10" t="s">
        <v>143</v>
      </c>
      <c r="C12" s="9" t="s">
        <v>427</v>
      </c>
      <c r="D12" s="9" t="s">
        <v>676</v>
      </c>
      <c r="E12" s="9" t="s">
        <v>699</v>
      </c>
      <c r="F12" s="10" t="s">
        <v>3746</v>
      </c>
      <c r="G12" s="15">
        <v>1.6</v>
      </c>
      <c r="H12" s="30" t="s">
        <v>175</v>
      </c>
      <c r="I12" s="10">
        <v>85372658</v>
      </c>
      <c r="J12" s="19">
        <v>45413</v>
      </c>
      <c r="K12" s="16">
        <v>0</v>
      </c>
      <c r="L12" s="16">
        <v>0</v>
      </c>
      <c r="M12" s="9" t="s">
        <v>178</v>
      </c>
      <c r="N12" s="17">
        <v>45486</v>
      </c>
      <c r="O12" s="17">
        <v>45009</v>
      </c>
      <c r="P12" s="10" t="s">
        <v>1488</v>
      </c>
      <c r="Q12" s="17">
        <v>45041</v>
      </c>
      <c r="R12" s="10" t="s">
        <v>193</v>
      </c>
      <c r="S12" s="17">
        <v>45062</v>
      </c>
      <c r="T12" s="10" t="s">
        <v>156</v>
      </c>
      <c r="U12" s="32">
        <f t="shared" si="0"/>
        <v>45447</v>
      </c>
    </row>
    <row r="13" spans="1:21" ht="14.25" customHeight="1">
      <c r="A13" s="9">
        <v>2023</v>
      </c>
      <c r="B13" s="10" t="s">
        <v>143</v>
      </c>
      <c r="C13" s="9" t="s">
        <v>427</v>
      </c>
      <c r="D13" s="9" t="s">
        <v>676</v>
      </c>
      <c r="E13" s="9" t="s">
        <v>699</v>
      </c>
      <c r="F13" s="10" t="s">
        <v>3745</v>
      </c>
      <c r="G13" s="15">
        <v>1.6</v>
      </c>
      <c r="H13" s="30" t="s">
        <v>175</v>
      </c>
      <c r="I13" s="10">
        <v>85415429</v>
      </c>
      <c r="J13" s="19">
        <v>45078</v>
      </c>
      <c r="K13" s="16">
        <v>3104</v>
      </c>
      <c r="L13" s="16">
        <v>4966</v>
      </c>
      <c r="M13" s="9" t="s">
        <v>436</v>
      </c>
      <c r="N13" s="17">
        <v>45122</v>
      </c>
      <c r="O13" s="17" t="s">
        <v>156</v>
      </c>
      <c r="P13" s="10" t="s">
        <v>156</v>
      </c>
      <c r="Q13" s="17">
        <v>44999</v>
      </c>
      <c r="R13" s="10" t="s">
        <v>193</v>
      </c>
      <c r="S13" s="17">
        <v>45030</v>
      </c>
      <c r="T13" s="10" t="s">
        <v>156</v>
      </c>
      <c r="U13" s="32">
        <f t="shared" si="0"/>
        <v>45083</v>
      </c>
    </row>
    <row r="14" spans="1:21" ht="14.25" customHeight="1">
      <c r="A14" s="9">
        <v>2023</v>
      </c>
      <c r="B14" s="10" t="s">
        <v>143</v>
      </c>
      <c r="C14" s="9" t="s">
        <v>427</v>
      </c>
      <c r="D14" s="9" t="s">
        <v>676</v>
      </c>
      <c r="E14" s="9" t="s">
        <v>699</v>
      </c>
      <c r="F14" s="10" t="s">
        <v>3745</v>
      </c>
      <c r="G14" s="15">
        <v>1.6</v>
      </c>
      <c r="H14" s="30" t="s">
        <v>175</v>
      </c>
      <c r="I14" s="10">
        <v>85605585</v>
      </c>
      <c r="J14" s="19">
        <v>45078</v>
      </c>
      <c r="K14" s="16">
        <v>832</v>
      </c>
      <c r="L14" s="16">
        <v>1331</v>
      </c>
      <c r="M14" s="9" t="s">
        <v>470</v>
      </c>
      <c r="N14" s="17">
        <v>45142</v>
      </c>
      <c r="O14" s="17" t="s">
        <v>156</v>
      </c>
      <c r="P14" s="10" t="s">
        <v>156</v>
      </c>
      <c r="Q14" s="17">
        <v>45083</v>
      </c>
      <c r="R14" s="10" t="s">
        <v>819</v>
      </c>
      <c r="S14" s="17">
        <v>45086</v>
      </c>
      <c r="T14" s="10" t="s">
        <v>156</v>
      </c>
      <c r="U14" s="32">
        <f t="shared" si="0"/>
        <v>45103</v>
      </c>
    </row>
    <row r="15" spans="1:21" ht="14.25" customHeight="1">
      <c r="A15" s="9">
        <v>2023</v>
      </c>
      <c r="B15" s="10" t="s">
        <v>143</v>
      </c>
      <c r="C15" s="9" t="s">
        <v>427</v>
      </c>
      <c r="D15" s="9" t="s">
        <v>676</v>
      </c>
      <c r="E15" s="9" t="s">
        <v>699</v>
      </c>
      <c r="F15" s="10" t="s">
        <v>3745</v>
      </c>
      <c r="G15" s="15">
        <v>1.6</v>
      </c>
      <c r="H15" s="30" t="s">
        <v>175</v>
      </c>
      <c r="I15" s="10">
        <v>85817217</v>
      </c>
      <c r="J15" s="19">
        <v>45078</v>
      </c>
      <c r="K15" s="16">
        <v>288</v>
      </c>
      <c r="L15" s="16">
        <v>461</v>
      </c>
      <c r="M15" s="9" t="s">
        <v>470</v>
      </c>
      <c r="N15" s="17">
        <v>45152</v>
      </c>
      <c r="O15" s="17" t="s">
        <v>156</v>
      </c>
      <c r="P15" s="10" t="s">
        <v>156</v>
      </c>
      <c r="Q15" s="17">
        <v>45093</v>
      </c>
      <c r="R15" s="10" t="s">
        <v>193</v>
      </c>
      <c r="S15" s="17">
        <v>45093</v>
      </c>
      <c r="T15" s="10" t="s">
        <v>156</v>
      </c>
      <c r="U15" s="32">
        <f t="shared" si="0"/>
        <v>45113</v>
      </c>
    </row>
    <row r="16" spans="1:21" ht="14.25" customHeight="1">
      <c r="A16" s="9">
        <v>2023</v>
      </c>
      <c r="B16" s="10" t="s">
        <v>143</v>
      </c>
      <c r="C16" s="9" t="s">
        <v>427</v>
      </c>
      <c r="D16" s="9" t="s">
        <v>676</v>
      </c>
      <c r="E16" s="9" t="s">
        <v>699</v>
      </c>
      <c r="F16" s="10" t="s">
        <v>3747</v>
      </c>
      <c r="G16" s="15">
        <v>1.6</v>
      </c>
      <c r="H16" s="30" t="s">
        <v>175</v>
      </c>
      <c r="I16" s="10">
        <v>85415431</v>
      </c>
      <c r="J16" s="19">
        <v>45078</v>
      </c>
      <c r="K16" s="16">
        <v>3104</v>
      </c>
      <c r="L16" s="16">
        <v>4966</v>
      </c>
      <c r="M16" s="9" t="s">
        <v>436</v>
      </c>
      <c r="N16" s="17">
        <v>45122</v>
      </c>
      <c r="O16" s="17" t="s">
        <v>156</v>
      </c>
      <c r="P16" s="10" t="s">
        <v>156</v>
      </c>
      <c r="Q16" s="17">
        <v>44999</v>
      </c>
      <c r="R16" s="10" t="s">
        <v>193</v>
      </c>
      <c r="S16" s="17">
        <v>45030</v>
      </c>
      <c r="T16" s="10" t="s">
        <v>156</v>
      </c>
      <c r="U16" s="32">
        <f t="shared" si="0"/>
        <v>45083</v>
      </c>
    </row>
    <row r="17" spans="1:21" ht="14.25" customHeight="1">
      <c r="A17" s="9">
        <v>2023</v>
      </c>
      <c r="B17" s="10" t="s">
        <v>143</v>
      </c>
      <c r="C17" s="9" t="s">
        <v>427</v>
      </c>
      <c r="D17" s="9" t="s">
        <v>676</v>
      </c>
      <c r="E17" s="9" t="s">
        <v>699</v>
      </c>
      <c r="F17" s="10" t="s">
        <v>3747</v>
      </c>
      <c r="G17" s="15">
        <v>1.6</v>
      </c>
      <c r="H17" s="30" t="s">
        <v>175</v>
      </c>
      <c r="I17" s="10">
        <v>85605592</v>
      </c>
      <c r="J17" s="19">
        <v>45078</v>
      </c>
      <c r="K17" s="16">
        <v>2896</v>
      </c>
      <c r="L17" s="16">
        <v>4634</v>
      </c>
      <c r="M17" s="9" t="s">
        <v>470</v>
      </c>
      <c r="N17" s="17">
        <v>45142</v>
      </c>
      <c r="O17" s="17" t="s">
        <v>156</v>
      </c>
      <c r="P17" s="10" t="s">
        <v>156</v>
      </c>
      <c r="Q17" s="17">
        <v>45083</v>
      </c>
      <c r="R17" s="10" t="s">
        <v>819</v>
      </c>
      <c r="S17" s="17">
        <v>45086</v>
      </c>
      <c r="T17" s="10" t="s">
        <v>156</v>
      </c>
      <c r="U17" s="32">
        <f t="shared" si="0"/>
        <v>45103</v>
      </c>
    </row>
    <row r="18" spans="1:21" ht="14.25" customHeight="1">
      <c r="A18" s="9">
        <v>2023</v>
      </c>
      <c r="B18" s="10" t="s">
        <v>143</v>
      </c>
      <c r="C18" s="9" t="s">
        <v>427</v>
      </c>
      <c r="D18" s="9" t="s">
        <v>676</v>
      </c>
      <c r="E18" s="9" t="s">
        <v>699</v>
      </c>
      <c r="F18" s="10" t="s">
        <v>3747</v>
      </c>
      <c r="G18" s="15">
        <v>1.6</v>
      </c>
      <c r="H18" s="30" t="s">
        <v>175</v>
      </c>
      <c r="I18" s="10">
        <v>85817219</v>
      </c>
      <c r="J18" s="19">
        <v>45078</v>
      </c>
      <c r="K18" s="16">
        <v>912</v>
      </c>
      <c r="L18" s="16">
        <v>1459</v>
      </c>
      <c r="M18" s="9" t="s">
        <v>470</v>
      </c>
      <c r="N18" s="17">
        <v>45152</v>
      </c>
      <c r="O18" s="17" t="s">
        <v>156</v>
      </c>
      <c r="P18" s="10" t="s">
        <v>156</v>
      </c>
      <c r="Q18" s="17">
        <v>45093</v>
      </c>
      <c r="R18" s="10" t="s">
        <v>193</v>
      </c>
      <c r="S18" s="17">
        <v>45093</v>
      </c>
      <c r="T18" s="10" t="s">
        <v>156</v>
      </c>
      <c r="U18" s="32">
        <f t="shared" si="0"/>
        <v>45113</v>
      </c>
    </row>
    <row r="19" spans="1:21" ht="14.25" customHeight="1">
      <c r="A19" s="9">
        <v>2023</v>
      </c>
      <c r="B19" s="10" t="s">
        <v>143</v>
      </c>
      <c r="C19" s="9" t="s">
        <v>427</v>
      </c>
      <c r="D19" s="9" t="s">
        <v>676</v>
      </c>
      <c r="E19" s="9" t="s">
        <v>699</v>
      </c>
      <c r="F19" s="10" t="s">
        <v>3748</v>
      </c>
      <c r="G19" s="15">
        <v>1.6</v>
      </c>
      <c r="H19" s="30" t="s">
        <v>175</v>
      </c>
      <c r="I19" s="10">
        <v>85415432</v>
      </c>
      <c r="J19" s="19">
        <v>45078</v>
      </c>
      <c r="K19" s="16">
        <v>2800</v>
      </c>
      <c r="L19" s="16">
        <v>4480</v>
      </c>
      <c r="M19" s="9" t="s">
        <v>436</v>
      </c>
      <c r="N19" s="17">
        <v>45122</v>
      </c>
      <c r="O19" s="17" t="s">
        <v>156</v>
      </c>
      <c r="P19" s="10" t="s">
        <v>156</v>
      </c>
      <c r="Q19" s="17">
        <v>44999</v>
      </c>
      <c r="R19" s="10" t="s">
        <v>193</v>
      </c>
      <c r="S19" s="17">
        <v>45030</v>
      </c>
      <c r="T19" s="10" t="s">
        <v>156</v>
      </c>
      <c r="U19" s="32">
        <f t="shared" si="0"/>
        <v>45083</v>
      </c>
    </row>
    <row r="20" spans="1:21" ht="14.25" customHeight="1">
      <c r="A20" s="9">
        <v>2023</v>
      </c>
      <c r="B20" s="10" t="s">
        <v>143</v>
      </c>
      <c r="C20" s="9" t="s">
        <v>427</v>
      </c>
      <c r="D20" s="9" t="s">
        <v>676</v>
      </c>
      <c r="E20" s="9" t="s">
        <v>699</v>
      </c>
      <c r="F20" s="10" t="s">
        <v>3748</v>
      </c>
      <c r="G20" s="15">
        <v>1.6</v>
      </c>
      <c r="H20" s="30" t="s">
        <v>175</v>
      </c>
      <c r="I20" s="10">
        <v>85605596</v>
      </c>
      <c r="J20" s="19">
        <v>45078</v>
      </c>
      <c r="K20" s="16">
        <v>2288</v>
      </c>
      <c r="L20" s="16">
        <v>3661</v>
      </c>
      <c r="M20" s="9" t="s">
        <v>470</v>
      </c>
      <c r="N20" s="17">
        <v>45142</v>
      </c>
      <c r="O20" s="17" t="s">
        <v>156</v>
      </c>
      <c r="P20" s="10" t="s">
        <v>156</v>
      </c>
      <c r="Q20" s="17">
        <v>45083</v>
      </c>
      <c r="R20" s="10" t="s">
        <v>819</v>
      </c>
      <c r="S20" s="17">
        <v>45086</v>
      </c>
      <c r="T20" s="10" t="s">
        <v>156</v>
      </c>
      <c r="U20" s="32">
        <f t="shared" si="0"/>
        <v>45103</v>
      </c>
    </row>
    <row r="21" spans="1:21" ht="14.25" customHeight="1">
      <c r="A21" s="9">
        <v>2023</v>
      </c>
      <c r="B21" s="10" t="s">
        <v>143</v>
      </c>
      <c r="C21" s="9" t="s">
        <v>427</v>
      </c>
      <c r="D21" s="9" t="s">
        <v>676</v>
      </c>
      <c r="E21" s="9" t="s">
        <v>699</v>
      </c>
      <c r="F21" s="10" t="s">
        <v>3748</v>
      </c>
      <c r="G21" s="15">
        <v>1.6</v>
      </c>
      <c r="H21" s="30" t="s">
        <v>175</v>
      </c>
      <c r="I21" s="10">
        <v>85817220</v>
      </c>
      <c r="J21" s="19">
        <v>45078</v>
      </c>
      <c r="K21" s="16">
        <v>720</v>
      </c>
      <c r="L21" s="16">
        <v>1152</v>
      </c>
      <c r="M21" s="9" t="s">
        <v>470</v>
      </c>
      <c r="N21" s="17">
        <v>45152</v>
      </c>
      <c r="O21" s="17" t="s">
        <v>156</v>
      </c>
      <c r="P21" s="10" t="s">
        <v>156</v>
      </c>
      <c r="Q21" s="17">
        <v>45093</v>
      </c>
      <c r="R21" s="10" t="s">
        <v>193</v>
      </c>
      <c r="S21" s="17">
        <v>45093</v>
      </c>
      <c r="T21" s="10" t="s">
        <v>156</v>
      </c>
      <c r="U21" s="32">
        <f t="shared" si="0"/>
        <v>45113</v>
      </c>
    </row>
    <row r="22" spans="1:21" ht="14.25" customHeight="1">
      <c r="A22" s="9">
        <v>2023</v>
      </c>
      <c r="B22" s="10" t="s">
        <v>143</v>
      </c>
      <c r="C22" s="9" t="s">
        <v>427</v>
      </c>
      <c r="D22" s="9" t="s">
        <v>676</v>
      </c>
      <c r="E22" s="9" t="s">
        <v>699</v>
      </c>
      <c r="F22" s="10" t="s">
        <v>3749</v>
      </c>
      <c r="G22" s="15">
        <v>1.6</v>
      </c>
      <c r="H22" s="30" t="s">
        <v>175</v>
      </c>
      <c r="I22" s="10">
        <v>85415433</v>
      </c>
      <c r="J22" s="19">
        <v>45078</v>
      </c>
      <c r="K22" s="16">
        <v>3200</v>
      </c>
      <c r="L22" s="16">
        <v>5120</v>
      </c>
      <c r="M22" s="9" t="s">
        <v>436</v>
      </c>
      <c r="N22" s="17">
        <v>45136</v>
      </c>
      <c r="O22" s="17" t="s">
        <v>156</v>
      </c>
      <c r="P22" s="10" t="s">
        <v>156</v>
      </c>
      <c r="Q22" s="17">
        <v>44999</v>
      </c>
      <c r="R22" s="10" t="s">
        <v>193</v>
      </c>
      <c r="S22" s="17">
        <v>45047</v>
      </c>
      <c r="T22" s="10" t="s">
        <v>156</v>
      </c>
      <c r="U22" s="32">
        <f t="shared" si="0"/>
        <v>45097</v>
      </c>
    </row>
    <row r="23" spans="1:21" ht="14.25" customHeight="1">
      <c r="A23" s="9">
        <v>2023</v>
      </c>
      <c r="B23" s="10" t="s">
        <v>143</v>
      </c>
      <c r="C23" s="9" t="s">
        <v>427</v>
      </c>
      <c r="D23" s="9" t="s">
        <v>676</v>
      </c>
      <c r="E23" s="9" t="s">
        <v>699</v>
      </c>
      <c r="F23" s="10" t="s">
        <v>3749</v>
      </c>
      <c r="G23" s="15">
        <v>1.6</v>
      </c>
      <c r="H23" s="30" t="s">
        <v>175</v>
      </c>
      <c r="I23" s="10">
        <v>85605600</v>
      </c>
      <c r="J23" s="19">
        <v>45078</v>
      </c>
      <c r="K23" s="16">
        <v>2128</v>
      </c>
      <c r="L23" s="16">
        <v>3405</v>
      </c>
      <c r="M23" s="9" t="s">
        <v>470</v>
      </c>
      <c r="N23" s="17">
        <v>45142</v>
      </c>
      <c r="O23" s="17" t="s">
        <v>156</v>
      </c>
      <c r="P23" s="10" t="s">
        <v>156</v>
      </c>
      <c r="Q23" s="17">
        <v>45083</v>
      </c>
      <c r="R23" s="10" t="s">
        <v>819</v>
      </c>
      <c r="S23" s="17">
        <v>45086</v>
      </c>
      <c r="T23" s="10" t="s">
        <v>156</v>
      </c>
      <c r="U23" s="32">
        <f t="shared" si="0"/>
        <v>45103</v>
      </c>
    </row>
    <row r="24" spans="1:21" ht="14.25" customHeight="1">
      <c r="A24" s="9">
        <v>2023</v>
      </c>
      <c r="B24" s="10" t="s">
        <v>143</v>
      </c>
      <c r="C24" s="9" t="s">
        <v>427</v>
      </c>
      <c r="D24" s="9" t="s">
        <v>676</v>
      </c>
      <c r="E24" s="9" t="s">
        <v>699</v>
      </c>
      <c r="F24" s="10" t="s">
        <v>3749</v>
      </c>
      <c r="G24" s="15">
        <v>1.6</v>
      </c>
      <c r="H24" s="30" t="s">
        <v>175</v>
      </c>
      <c r="I24" s="10">
        <v>85817221</v>
      </c>
      <c r="J24" s="19">
        <v>45078</v>
      </c>
      <c r="K24" s="16">
        <v>672</v>
      </c>
      <c r="L24" s="16">
        <v>1075</v>
      </c>
      <c r="M24" s="9" t="s">
        <v>470</v>
      </c>
      <c r="N24" s="17">
        <v>45152</v>
      </c>
      <c r="O24" s="17" t="s">
        <v>156</v>
      </c>
      <c r="P24" s="10" t="s">
        <v>156</v>
      </c>
      <c r="Q24" s="17">
        <v>45093</v>
      </c>
      <c r="R24" s="10" t="s">
        <v>193</v>
      </c>
      <c r="S24" s="17">
        <v>45093</v>
      </c>
      <c r="T24" s="10" t="s">
        <v>156</v>
      </c>
      <c r="U24" s="32">
        <f t="shared" si="0"/>
        <v>45113</v>
      </c>
    </row>
    <row r="25" spans="1:21" ht="14.25" customHeight="1">
      <c r="A25" s="9">
        <v>2023</v>
      </c>
      <c r="B25" s="10" t="s">
        <v>143</v>
      </c>
      <c r="C25" s="9" t="s">
        <v>697</v>
      </c>
      <c r="D25" s="9" t="s">
        <v>676</v>
      </c>
      <c r="E25" s="9" t="s">
        <v>699</v>
      </c>
      <c r="F25" s="10" t="s">
        <v>3747</v>
      </c>
      <c r="G25" s="15">
        <v>1.6</v>
      </c>
      <c r="H25" s="30" t="s">
        <v>246</v>
      </c>
      <c r="I25" s="10">
        <v>85415389</v>
      </c>
      <c r="J25" s="19">
        <v>45017</v>
      </c>
      <c r="K25" s="16">
        <v>0</v>
      </c>
      <c r="L25" s="16">
        <v>0</v>
      </c>
      <c r="M25" s="9" t="s">
        <v>178</v>
      </c>
      <c r="N25" s="17" t="s">
        <v>156</v>
      </c>
      <c r="O25" s="17" t="s">
        <v>156</v>
      </c>
      <c r="P25" s="10" t="s">
        <v>156</v>
      </c>
      <c r="Q25" s="17" t="s">
        <v>156</v>
      </c>
      <c r="R25" s="10" t="s">
        <v>193</v>
      </c>
      <c r="S25" s="17" t="s">
        <v>156</v>
      </c>
      <c r="T25" s="10" t="s">
        <v>156</v>
      </c>
      <c r="U25" s="32" t="e">
        <f>N25-29</f>
        <v>#VALUE!</v>
      </c>
    </row>
    <row r="26" spans="1:21" ht="14.25" customHeight="1">
      <c r="A26" s="9">
        <v>2023</v>
      </c>
      <c r="B26" s="10" t="s">
        <v>143</v>
      </c>
      <c r="C26" s="9" t="s">
        <v>697</v>
      </c>
      <c r="D26" s="9" t="s">
        <v>676</v>
      </c>
      <c r="E26" s="9" t="s">
        <v>699</v>
      </c>
      <c r="F26" s="10" t="s">
        <v>3748</v>
      </c>
      <c r="G26" s="15">
        <v>1.6</v>
      </c>
      <c r="H26" s="30" t="s">
        <v>246</v>
      </c>
      <c r="I26" s="10">
        <v>85415390</v>
      </c>
      <c r="J26" s="19">
        <v>45017</v>
      </c>
      <c r="K26" s="16">
        <v>0</v>
      </c>
      <c r="L26" s="16">
        <v>0</v>
      </c>
      <c r="M26" s="9" t="s">
        <v>178</v>
      </c>
      <c r="N26" s="17" t="s">
        <v>156</v>
      </c>
      <c r="O26" s="17" t="s">
        <v>156</v>
      </c>
      <c r="P26" s="10" t="s">
        <v>156</v>
      </c>
      <c r="Q26" s="17" t="s">
        <v>156</v>
      </c>
      <c r="R26" s="10" t="s">
        <v>193</v>
      </c>
      <c r="S26" s="17" t="s">
        <v>156</v>
      </c>
      <c r="T26" s="10" t="s">
        <v>156</v>
      </c>
      <c r="U26" s="32" t="e">
        <f t="shared" ref="U26:U86" si="1">N26-29</f>
        <v>#VALUE!</v>
      </c>
    </row>
    <row r="27" spans="1:21" ht="14.25" customHeight="1">
      <c r="A27" s="9">
        <v>2023</v>
      </c>
      <c r="B27" s="10" t="s">
        <v>143</v>
      </c>
      <c r="C27" s="9" t="s">
        <v>697</v>
      </c>
      <c r="D27" s="9" t="s">
        <v>676</v>
      </c>
      <c r="E27" s="9" t="s">
        <v>699</v>
      </c>
      <c r="F27" s="10" t="s">
        <v>3749</v>
      </c>
      <c r="G27" s="15">
        <v>1.6</v>
      </c>
      <c r="H27" s="30" t="s">
        <v>246</v>
      </c>
      <c r="I27" s="10">
        <v>85415391</v>
      </c>
      <c r="J27" s="19">
        <v>45017</v>
      </c>
      <c r="K27" s="16">
        <v>0</v>
      </c>
      <c r="L27" s="16">
        <v>0</v>
      </c>
      <c r="M27" s="9" t="s">
        <v>178</v>
      </c>
      <c r="N27" s="17" t="s">
        <v>156</v>
      </c>
      <c r="O27" s="17" t="s">
        <v>156</v>
      </c>
      <c r="P27" s="10" t="s">
        <v>156</v>
      </c>
      <c r="Q27" s="17" t="s">
        <v>156</v>
      </c>
      <c r="R27" s="10" t="s">
        <v>193</v>
      </c>
      <c r="S27" s="17" t="s">
        <v>156</v>
      </c>
      <c r="T27" s="10" t="s">
        <v>156</v>
      </c>
      <c r="U27" s="32" t="e">
        <f t="shared" si="1"/>
        <v>#VALUE!</v>
      </c>
    </row>
    <row r="28" spans="1:21" ht="14.25" customHeight="1">
      <c r="A28" s="9">
        <v>2023</v>
      </c>
      <c r="B28" s="10" t="s">
        <v>2008</v>
      </c>
      <c r="C28" s="9" t="s">
        <v>697</v>
      </c>
      <c r="D28" s="9" t="s">
        <v>305</v>
      </c>
      <c r="E28" s="9" t="s">
        <v>2974</v>
      </c>
      <c r="F28" s="10" t="s">
        <v>3793</v>
      </c>
      <c r="G28" s="15">
        <v>1.8</v>
      </c>
      <c r="H28" s="30" t="s">
        <v>175</v>
      </c>
      <c r="I28" s="10">
        <v>85121372</v>
      </c>
      <c r="J28" s="19">
        <v>45047</v>
      </c>
      <c r="K28" s="16">
        <v>7164</v>
      </c>
      <c r="L28" s="16">
        <v>12895</v>
      </c>
      <c r="M28" s="9" t="s">
        <v>436</v>
      </c>
      <c r="N28" s="17">
        <v>45122</v>
      </c>
      <c r="O28" s="17">
        <v>44936</v>
      </c>
      <c r="P28" s="10" t="s">
        <v>156</v>
      </c>
      <c r="Q28" s="17">
        <v>44957</v>
      </c>
      <c r="R28" s="10" t="s">
        <v>1850</v>
      </c>
      <c r="S28" s="17">
        <v>45027</v>
      </c>
      <c r="T28" s="10" t="s">
        <v>2465</v>
      </c>
      <c r="U28" s="32">
        <f t="shared" si="1"/>
        <v>45093</v>
      </c>
    </row>
    <row r="29" spans="1:21" ht="14.25" customHeight="1">
      <c r="A29" s="9">
        <v>2023</v>
      </c>
      <c r="B29" s="10" t="s">
        <v>2008</v>
      </c>
      <c r="C29" s="9" t="s">
        <v>697</v>
      </c>
      <c r="D29" s="9" t="s">
        <v>305</v>
      </c>
      <c r="E29" s="9" t="s">
        <v>2974</v>
      </c>
      <c r="F29" s="10" t="s">
        <v>3793</v>
      </c>
      <c r="G29" s="15">
        <v>1.8</v>
      </c>
      <c r="H29" s="30" t="s">
        <v>175</v>
      </c>
      <c r="I29" s="10">
        <v>85078816</v>
      </c>
      <c r="J29" s="19">
        <v>45108</v>
      </c>
      <c r="K29" s="16">
        <v>12204</v>
      </c>
      <c r="L29" s="16">
        <v>21967</v>
      </c>
      <c r="M29" s="9" t="s">
        <v>436</v>
      </c>
      <c r="N29" s="17">
        <v>45167</v>
      </c>
      <c r="O29" s="17">
        <v>44936</v>
      </c>
      <c r="P29" s="10" t="s">
        <v>282</v>
      </c>
      <c r="Q29" s="17">
        <v>45062</v>
      </c>
      <c r="R29" s="10" t="s">
        <v>1873</v>
      </c>
      <c r="S29" s="17">
        <v>45099</v>
      </c>
      <c r="T29" s="10" t="s">
        <v>930</v>
      </c>
      <c r="U29" s="32">
        <f t="shared" si="1"/>
        <v>45138</v>
      </c>
    </row>
    <row r="30" spans="1:21" ht="14.25" customHeight="1">
      <c r="A30" s="9">
        <v>2023</v>
      </c>
      <c r="B30" s="10" t="s">
        <v>2008</v>
      </c>
      <c r="C30" s="9" t="s">
        <v>697</v>
      </c>
      <c r="D30" s="9" t="s">
        <v>305</v>
      </c>
      <c r="E30" s="9" t="s">
        <v>2974</v>
      </c>
      <c r="F30" s="10" t="s">
        <v>3793</v>
      </c>
      <c r="G30" s="15">
        <v>1.8</v>
      </c>
      <c r="H30" s="30" t="s">
        <v>175</v>
      </c>
      <c r="I30" s="10">
        <v>85132030</v>
      </c>
      <c r="J30" s="19">
        <v>45139</v>
      </c>
      <c r="K30" s="16">
        <v>0</v>
      </c>
      <c r="L30" s="16">
        <v>0</v>
      </c>
      <c r="M30" s="9" t="s">
        <v>383</v>
      </c>
      <c r="N30" s="17">
        <v>45184</v>
      </c>
      <c r="O30" s="17">
        <v>44957</v>
      </c>
      <c r="P30" s="10" t="s">
        <v>1241</v>
      </c>
      <c r="Q30" s="17">
        <v>45092</v>
      </c>
      <c r="R30" s="10" t="s">
        <v>2991</v>
      </c>
      <c r="S30" s="17">
        <v>45120</v>
      </c>
      <c r="T30" s="10" t="s">
        <v>1891</v>
      </c>
      <c r="U30" s="32">
        <f t="shared" si="1"/>
        <v>45155</v>
      </c>
    </row>
    <row r="31" spans="1:21" ht="14.25" customHeight="1">
      <c r="A31" s="9">
        <v>2023</v>
      </c>
      <c r="B31" s="10" t="s">
        <v>2008</v>
      </c>
      <c r="C31" s="9" t="s">
        <v>697</v>
      </c>
      <c r="D31" s="9" t="s">
        <v>305</v>
      </c>
      <c r="E31" s="9" t="s">
        <v>2974</v>
      </c>
      <c r="F31" s="10" t="s">
        <v>3793</v>
      </c>
      <c r="G31" s="15">
        <v>1.8</v>
      </c>
      <c r="H31" s="30" t="s">
        <v>175</v>
      </c>
      <c r="I31" s="10">
        <v>85224363</v>
      </c>
      <c r="J31" s="19">
        <v>45139</v>
      </c>
      <c r="K31" s="16">
        <v>5796</v>
      </c>
      <c r="L31" s="16">
        <v>10433</v>
      </c>
      <c r="M31" s="9" t="s">
        <v>383</v>
      </c>
      <c r="N31" s="17">
        <v>45189</v>
      </c>
      <c r="O31" s="17">
        <v>44971</v>
      </c>
      <c r="P31" s="10" t="s">
        <v>2027</v>
      </c>
      <c r="Q31" s="17">
        <v>45069</v>
      </c>
      <c r="R31" s="10" t="s">
        <v>1017</v>
      </c>
      <c r="S31" s="17">
        <v>45125</v>
      </c>
      <c r="T31" s="10" t="s">
        <v>1871</v>
      </c>
      <c r="U31" s="32">
        <f t="shared" si="1"/>
        <v>45160</v>
      </c>
    </row>
    <row r="32" spans="1:21" ht="14.25" customHeight="1">
      <c r="A32" s="9">
        <v>2023</v>
      </c>
      <c r="B32" s="10" t="s">
        <v>2008</v>
      </c>
      <c r="C32" s="9" t="s">
        <v>697</v>
      </c>
      <c r="D32" s="9" t="s">
        <v>305</v>
      </c>
      <c r="E32" s="9" t="s">
        <v>2974</v>
      </c>
      <c r="F32" s="10" t="s">
        <v>3793</v>
      </c>
      <c r="G32" s="15">
        <v>1.8</v>
      </c>
      <c r="H32" s="30" t="s">
        <v>175</v>
      </c>
      <c r="I32" s="10">
        <v>85654398</v>
      </c>
      <c r="J32" s="19">
        <v>45139</v>
      </c>
      <c r="K32" s="16">
        <v>16000</v>
      </c>
      <c r="L32" s="16">
        <v>28800</v>
      </c>
      <c r="M32" s="9" t="s">
        <v>383</v>
      </c>
      <c r="N32" s="17">
        <v>45194</v>
      </c>
      <c r="O32" s="17">
        <v>45090</v>
      </c>
      <c r="P32" s="10" t="s">
        <v>156</v>
      </c>
      <c r="Q32" s="17" t="s">
        <v>156</v>
      </c>
      <c r="R32" s="10" t="s">
        <v>2060</v>
      </c>
      <c r="S32" s="17" t="s">
        <v>156</v>
      </c>
      <c r="T32" s="10" t="s">
        <v>2058</v>
      </c>
      <c r="U32" s="32">
        <f t="shared" si="1"/>
        <v>45165</v>
      </c>
    </row>
    <row r="33" spans="1:21" ht="14.25" customHeight="1">
      <c r="A33" s="9">
        <v>2023</v>
      </c>
      <c r="B33" s="10" t="s">
        <v>2008</v>
      </c>
      <c r="C33" s="9" t="s">
        <v>697</v>
      </c>
      <c r="D33" s="9" t="s">
        <v>305</v>
      </c>
      <c r="E33" s="9" t="s">
        <v>2974</v>
      </c>
      <c r="F33" s="10" t="s">
        <v>3793</v>
      </c>
      <c r="G33" s="15">
        <v>1.8</v>
      </c>
      <c r="H33" s="30" t="s">
        <v>175</v>
      </c>
      <c r="I33" s="10">
        <v>85654397</v>
      </c>
      <c r="J33" s="19">
        <v>45139</v>
      </c>
      <c r="K33" s="16">
        <v>16000</v>
      </c>
      <c r="L33" s="16">
        <v>28800</v>
      </c>
      <c r="M33" s="9" t="s">
        <v>383</v>
      </c>
      <c r="N33" s="17">
        <v>45201</v>
      </c>
      <c r="O33" s="17">
        <v>45090</v>
      </c>
      <c r="P33" s="10" t="s">
        <v>156</v>
      </c>
      <c r="Q33" s="17" t="s">
        <v>156</v>
      </c>
      <c r="R33" s="10" t="s">
        <v>2442</v>
      </c>
      <c r="S33" s="17" t="s">
        <v>156</v>
      </c>
      <c r="T33" s="10" t="s">
        <v>2061</v>
      </c>
      <c r="U33" s="32">
        <f t="shared" si="1"/>
        <v>45172</v>
      </c>
    </row>
    <row r="34" spans="1:21" ht="14.25" customHeight="1">
      <c r="A34" s="9">
        <v>2023</v>
      </c>
      <c r="B34" s="10" t="s">
        <v>2008</v>
      </c>
      <c r="C34" s="9" t="s">
        <v>697</v>
      </c>
      <c r="D34" s="9" t="s">
        <v>305</v>
      </c>
      <c r="E34" s="9" t="s">
        <v>2974</v>
      </c>
      <c r="F34" s="10" t="s">
        <v>3793</v>
      </c>
      <c r="G34" s="15">
        <v>1.8</v>
      </c>
      <c r="H34" s="30" t="s">
        <v>175</v>
      </c>
      <c r="I34" s="10">
        <v>85654396</v>
      </c>
      <c r="J34" s="19">
        <v>45170</v>
      </c>
      <c r="K34" s="16">
        <v>15012</v>
      </c>
      <c r="L34" s="16">
        <v>27022</v>
      </c>
      <c r="M34" s="9" t="s">
        <v>383</v>
      </c>
      <c r="N34" s="17">
        <v>45209</v>
      </c>
      <c r="O34" s="17">
        <v>45083</v>
      </c>
      <c r="P34" s="10" t="s">
        <v>156</v>
      </c>
      <c r="Q34" s="17">
        <v>45104</v>
      </c>
      <c r="R34" s="10" t="s">
        <v>193</v>
      </c>
      <c r="S34" s="17">
        <v>45141</v>
      </c>
      <c r="T34" s="10" t="s">
        <v>156</v>
      </c>
      <c r="U34" s="32">
        <f t="shared" si="1"/>
        <v>45180</v>
      </c>
    </row>
    <row r="35" spans="1:21" ht="14.25" customHeight="1">
      <c r="A35" s="9">
        <v>2023</v>
      </c>
      <c r="B35" s="10" t="s">
        <v>2008</v>
      </c>
      <c r="C35" s="9" t="s">
        <v>697</v>
      </c>
      <c r="D35" s="9" t="s">
        <v>305</v>
      </c>
      <c r="E35" s="9" t="s">
        <v>2974</v>
      </c>
      <c r="F35" s="10" t="s">
        <v>3793</v>
      </c>
      <c r="G35" s="15">
        <v>1.8</v>
      </c>
      <c r="H35" s="30" t="s">
        <v>175</v>
      </c>
      <c r="I35" s="10">
        <v>85697178</v>
      </c>
      <c r="J35" s="19">
        <v>45170</v>
      </c>
      <c r="K35" s="16">
        <v>20000</v>
      </c>
      <c r="L35" s="16">
        <v>36000</v>
      </c>
      <c r="M35" s="9" t="s">
        <v>470</v>
      </c>
      <c r="N35" s="17">
        <v>45210</v>
      </c>
      <c r="O35" s="17">
        <v>45076</v>
      </c>
      <c r="P35" s="10" t="s">
        <v>156</v>
      </c>
      <c r="Q35" s="17">
        <v>45160</v>
      </c>
      <c r="R35" s="10" t="s">
        <v>2555</v>
      </c>
      <c r="S35" s="17">
        <v>45160</v>
      </c>
      <c r="T35" s="10" t="s">
        <v>156</v>
      </c>
      <c r="U35" s="32">
        <f t="shared" si="1"/>
        <v>45181</v>
      </c>
    </row>
    <row r="36" spans="1:21" ht="14.25" customHeight="1">
      <c r="A36" s="9">
        <v>2023</v>
      </c>
      <c r="B36" s="10" t="s">
        <v>2008</v>
      </c>
      <c r="C36" s="9" t="s">
        <v>697</v>
      </c>
      <c r="D36" s="9" t="s">
        <v>305</v>
      </c>
      <c r="E36" s="9" t="s">
        <v>2974</v>
      </c>
      <c r="F36" s="10" t="s">
        <v>3793</v>
      </c>
      <c r="G36" s="15">
        <v>1.8</v>
      </c>
      <c r="H36" s="30" t="s">
        <v>175</v>
      </c>
      <c r="I36" s="10">
        <v>85697179</v>
      </c>
      <c r="J36" s="19">
        <v>45170</v>
      </c>
      <c r="K36" s="16">
        <v>8000</v>
      </c>
      <c r="L36" s="16">
        <v>14400</v>
      </c>
      <c r="M36" s="9" t="s">
        <v>470</v>
      </c>
      <c r="N36" s="17">
        <v>45219</v>
      </c>
      <c r="O36" s="17">
        <v>45090</v>
      </c>
      <c r="P36" s="10" t="s">
        <v>156</v>
      </c>
      <c r="Q36" s="17">
        <v>45169</v>
      </c>
      <c r="R36" s="10" t="s">
        <v>2557</v>
      </c>
      <c r="S36" s="17">
        <v>45169</v>
      </c>
      <c r="T36" s="10" t="s">
        <v>2498</v>
      </c>
      <c r="U36" s="32">
        <f t="shared" si="1"/>
        <v>45190</v>
      </c>
    </row>
    <row r="37" spans="1:21" ht="14.25" customHeight="1">
      <c r="A37" s="9">
        <v>2023</v>
      </c>
      <c r="B37" s="10" t="s">
        <v>2008</v>
      </c>
      <c r="C37" s="9" t="s">
        <v>697</v>
      </c>
      <c r="D37" s="9" t="s">
        <v>305</v>
      </c>
      <c r="E37" s="9" t="s">
        <v>2974</v>
      </c>
      <c r="F37" s="10" t="s">
        <v>3793</v>
      </c>
      <c r="G37" s="15">
        <v>1.8</v>
      </c>
      <c r="H37" s="30" t="s">
        <v>175</v>
      </c>
      <c r="I37" s="10">
        <v>85132026</v>
      </c>
      <c r="J37" s="19">
        <v>45170</v>
      </c>
      <c r="K37" s="16">
        <v>33300</v>
      </c>
      <c r="L37" s="16">
        <v>59940</v>
      </c>
      <c r="M37" s="9" t="s">
        <v>470</v>
      </c>
      <c r="N37" s="17">
        <v>45221</v>
      </c>
      <c r="O37" s="17">
        <v>45072</v>
      </c>
      <c r="P37" s="10" t="s">
        <v>1867</v>
      </c>
      <c r="Q37" s="17">
        <v>45169</v>
      </c>
      <c r="R37" s="10" t="s">
        <v>991</v>
      </c>
      <c r="S37" s="17">
        <v>45169</v>
      </c>
      <c r="T37" s="10" t="s">
        <v>992</v>
      </c>
      <c r="U37" s="32">
        <f t="shared" si="1"/>
        <v>45192</v>
      </c>
    </row>
    <row r="38" spans="1:21" ht="14.25" customHeight="1">
      <c r="A38" s="9">
        <v>2023</v>
      </c>
      <c r="B38" s="10" t="s">
        <v>2008</v>
      </c>
      <c r="C38" s="9" t="s">
        <v>697</v>
      </c>
      <c r="D38" s="9" t="s">
        <v>305</v>
      </c>
      <c r="E38" s="9" t="s">
        <v>2974</v>
      </c>
      <c r="F38" s="10" t="s">
        <v>3793</v>
      </c>
      <c r="G38" s="15">
        <v>1.8</v>
      </c>
      <c r="H38" s="30" t="s">
        <v>175</v>
      </c>
      <c r="I38" s="10">
        <v>85199986</v>
      </c>
      <c r="J38" s="19">
        <v>45170</v>
      </c>
      <c r="K38" s="16">
        <v>11500</v>
      </c>
      <c r="L38" s="16">
        <v>20700</v>
      </c>
      <c r="M38" s="9" t="s">
        <v>470</v>
      </c>
      <c r="N38" s="17">
        <v>45229</v>
      </c>
      <c r="O38" s="17">
        <v>45079</v>
      </c>
      <c r="P38" s="10" t="s">
        <v>2573</v>
      </c>
      <c r="Q38" s="17">
        <v>45176</v>
      </c>
      <c r="R38" s="10" t="s">
        <v>2089</v>
      </c>
      <c r="S38" s="17">
        <v>45176</v>
      </c>
      <c r="T38" s="10" t="s">
        <v>2090</v>
      </c>
      <c r="U38" s="32">
        <f t="shared" si="1"/>
        <v>45200</v>
      </c>
    </row>
    <row r="39" spans="1:21" ht="14.25" customHeight="1">
      <c r="A39" s="9">
        <v>2023</v>
      </c>
      <c r="B39" s="10" t="s">
        <v>2008</v>
      </c>
      <c r="C39" s="9" t="s">
        <v>697</v>
      </c>
      <c r="D39" s="9" t="s">
        <v>305</v>
      </c>
      <c r="E39" s="9" t="s">
        <v>2974</v>
      </c>
      <c r="F39" s="10" t="s">
        <v>3793</v>
      </c>
      <c r="G39" s="15">
        <v>1.8</v>
      </c>
      <c r="H39" s="30" t="s">
        <v>175</v>
      </c>
      <c r="I39" s="10">
        <v>85132029</v>
      </c>
      <c r="J39" s="19">
        <v>45200</v>
      </c>
      <c r="K39" s="16">
        <v>6900</v>
      </c>
      <c r="L39" s="16">
        <v>12420</v>
      </c>
      <c r="M39" s="9" t="s">
        <v>470</v>
      </c>
      <c r="N39" s="17">
        <v>45235</v>
      </c>
      <c r="O39" s="17">
        <v>45083</v>
      </c>
      <c r="P39" s="10" t="s">
        <v>1871</v>
      </c>
      <c r="Q39" s="17">
        <v>45183</v>
      </c>
      <c r="R39" s="10" t="s">
        <v>2194</v>
      </c>
      <c r="S39" s="17">
        <v>45183</v>
      </c>
      <c r="T39" s="10" t="s">
        <v>2195</v>
      </c>
      <c r="U39" s="32">
        <f t="shared" si="1"/>
        <v>45206</v>
      </c>
    </row>
    <row r="40" spans="1:21" ht="14.25" customHeight="1">
      <c r="A40" s="9">
        <v>2023</v>
      </c>
      <c r="B40" s="10" t="s">
        <v>2008</v>
      </c>
      <c r="C40" s="9" t="s">
        <v>697</v>
      </c>
      <c r="D40" s="9" t="s">
        <v>305</v>
      </c>
      <c r="E40" s="9" t="s">
        <v>2974</v>
      </c>
      <c r="F40" s="10" t="s">
        <v>3793</v>
      </c>
      <c r="G40" s="15">
        <v>1.8</v>
      </c>
      <c r="H40" s="30" t="s">
        <v>175</v>
      </c>
      <c r="I40" s="10">
        <v>85487835</v>
      </c>
      <c r="J40" s="19">
        <v>45200</v>
      </c>
      <c r="K40" s="16">
        <v>6000</v>
      </c>
      <c r="L40" s="16">
        <v>10800</v>
      </c>
      <c r="M40" s="9" t="s">
        <v>470</v>
      </c>
      <c r="N40" s="17">
        <v>45235</v>
      </c>
      <c r="O40" s="17">
        <v>45083</v>
      </c>
      <c r="P40" s="10" t="s">
        <v>1871</v>
      </c>
      <c r="Q40" s="17">
        <v>45183</v>
      </c>
      <c r="R40" s="10" t="s">
        <v>2194</v>
      </c>
      <c r="S40" s="17">
        <v>45183</v>
      </c>
      <c r="T40" s="10" t="s">
        <v>2195</v>
      </c>
      <c r="U40" s="32">
        <f t="shared" si="1"/>
        <v>45206</v>
      </c>
    </row>
    <row r="41" spans="1:21" ht="14.25" customHeight="1">
      <c r="A41" s="9">
        <v>2023</v>
      </c>
      <c r="B41" s="10" t="s">
        <v>2008</v>
      </c>
      <c r="C41" s="9" t="s">
        <v>697</v>
      </c>
      <c r="D41" s="9" t="s">
        <v>305</v>
      </c>
      <c r="E41" s="9" t="s">
        <v>2974</v>
      </c>
      <c r="F41" s="10" t="s">
        <v>3793</v>
      </c>
      <c r="G41" s="15">
        <v>1.8</v>
      </c>
      <c r="H41" s="30" t="s">
        <v>175</v>
      </c>
      <c r="I41" s="10">
        <v>85654395</v>
      </c>
      <c r="J41" s="19">
        <v>45200</v>
      </c>
      <c r="K41" s="16">
        <v>6000</v>
      </c>
      <c r="L41" s="16">
        <v>10800</v>
      </c>
      <c r="M41" s="9" t="s">
        <v>470</v>
      </c>
      <c r="N41" s="17">
        <v>45243</v>
      </c>
      <c r="O41" s="17">
        <v>45083</v>
      </c>
      <c r="P41" s="10" t="s">
        <v>156</v>
      </c>
      <c r="Q41" s="17">
        <v>45190</v>
      </c>
      <c r="R41" s="10" t="s">
        <v>3009</v>
      </c>
      <c r="S41" s="17">
        <v>45190</v>
      </c>
      <c r="T41" s="10" t="s">
        <v>2220</v>
      </c>
      <c r="U41" s="32">
        <f t="shared" si="1"/>
        <v>45214</v>
      </c>
    </row>
    <row r="42" spans="1:21" ht="14.25" customHeight="1">
      <c r="A42" s="9">
        <v>2023</v>
      </c>
      <c r="B42" s="10" t="s">
        <v>2008</v>
      </c>
      <c r="C42" s="9" t="s">
        <v>697</v>
      </c>
      <c r="D42" s="9" t="s">
        <v>305</v>
      </c>
      <c r="E42" s="9" t="s">
        <v>2974</v>
      </c>
      <c r="F42" s="10" t="s">
        <v>3793</v>
      </c>
      <c r="G42" s="15">
        <v>1.8</v>
      </c>
      <c r="H42" s="30" t="s">
        <v>246</v>
      </c>
      <c r="I42" s="10">
        <v>85545502</v>
      </c>
      <c r="J42" s="19">
        <v>45200</v>
      </c>
      <c r="K42" s="16">
        <v>6200</v>
      </c>
      <c r="L42" s="16">
        <v>11160</v>
      </c>
      <c r="M42" s="9" t="s">
        <v>226</v>
      </c>
      <c r="N42" s="17">
        <v>45249</v>
      </c>
      <c r="O42" s="17">
        <v>45100</v>
      </c>
      <c r="P42" s="10" t="s">
        <v>156</v>
      </c>
      <c r="Q42" s="17" t="s">
        <v>156</v>
      </c>
      <c r="R42" s="10" t="s">
        <v>193</v>
      </c>
      <c r="S42" s="17" t="s">
        <v>156</v>
      </c>
      <c r="T42" s="10" t="s">
        <v>156</v>
      </c>
      <c r="U42" s="32">
        <f t="shared" si="1"/>
        <v>45220</v>
      </c>
    </row>
    <row r="43" spans="1:21" ht="14.25" customHeight="1">
      <c r="A43" s="9">
        <v>2023</v>
      </c>
      <c r="B43" s="10" t="s">
        <v>2008</v>
      </c>
      <c r="C43" s="9" t="s">
        <v>697</v>
      </c>
      <c r="D43" s="9" t="s">
        <v>305</v>
      </c>
      <c r="E43" s="9" t="s">
        <v>2974</v>
      </c>
      <c r="F43" s="10" t="s">
        <v>3793</v>
      </c>
      <c r="G43" s="15">
        <v>1.8</v>
      </c>
      <c r="H43" s="30" t="s">
        <v>175</v>
      </c>
      <c r="I43" s="10">
        <v>85199985</v>
      </c>
      <c r="J43" s="19">
        <v>45200</v>
      </c>
      <c r="K43" s="16">
        <v>0</v>
      </c>
      <c r="L43" s="16">
        <v>0</v>
      </c>
      <c r="M43" s="9" t="s">
        <v>178</v>
      </c>
      <c r="N43" s="17">
        <v>45256</v>
      </c>
      <c r="O43" s="17">
        <v>45125</v>
      </c>
      <c r="P43" s="10" t="s">
        <v>2470</v>
      </c>
      <c r="Q43" s="17">
        <v>45204</v>
      </c>
      <c r="R43" s="10" t="s">
        <v>3011</v>
      </c>
      <c r="S43" s="17">
        <v>45204</v>
      </c>
      <c r="T43" s="10" t="s">
        <v>3012</v>
      </c>
      <c r="U43" s="32">
        <f t="shared" si="1"/>
        <v>45227</v>
      </c>
    </row>
    <row r="44" spans="1:21" ht="14.25" customHeight="1">
      <c r="A44" s="9">
        <v>2023</v>
      </c>
      <c r="B44" s="10" t="s">
        <v>2008</v>
      </c>
      <c r="C44" s="9" t="s">
        <v>697</v>
      </c>
      <c r="D44" s="9" t="s">
        <v>305</v>
      </c>
      <c r="E44" s="9" t="s">
        <v>2974</v>
      </c>
      <c r="F44" s="10" t="s">
        <v>3793</v>
      </c>
      <c r="G44" s="15">
        <v>1.8</v>
      </c>
      <c r="H44" s="30" t="s">
        <v>175</v>
      </c>
      <c r="I44" s="10">
        <v>85545501</v>
      </c>
      <c r="J44" s="19">
        <v>45200</v>
      </c>
      <c r="K44" s="16">
        <v>0</v>
      </c>
      <c r="L44" s="16">
        <v>0</v>
      </c>
      <c r="M44" s="9" t="s">
        <v>178</v>
      </c>
      <c r="N44" s="17">
        <v>45263</v>
      </c>
      <c r="O44" s="17">
        <v>45125</v>
      </c>
      <c r="P44" s="10" t="s">
        <v>2470</v>
      </c>
      <c r="Q44" s="17">
        <v>45211</v>
      </c>
      <c r="R44" s="10" t="s">
        <v>193</v>
      </c>
      <c r="S44" s="17">
        <v>45211</v>
      </c>
      <c r="T44" s="10" t="s">
        <v>156</v>
      </c>
      <c r="U44" s="32">
        <f t="shared" si="1"/>
        <v>45234</v>
      </c>
    </row>
    <row r="45" spans="1:21" ht="14.25" customHeight="1">
      <c r="A45" s="9">
        <v>2023</v>
      </c>
      <c r="B45" s="10" t="s">
        <v>2008</v>
      </c>
      <c r="C45" s="9" t="s">
        <v>697</v>
      </c>
      <c r="D45" s="9" t="s">
        <v>305</v>
      </c>
      <c r="E45" s="9" t="s">
        <v>2974</v>
      </c>
      <c r="F45" s="10" t="s">
        <v>3793</v>
      </c>
      <c r="G45" s="15">
        <v>1.8</v>
      </c>
      <c r="H45" s="30" t="s">
        <v>175</v>
      </c>
      <c r="I45" s="10">
        <v>86108630</v>
      </c>
      <c r="J45" s="19">
        <v>45200</v>
      </c>
      <c r="K45" s="16">
        <v>0</v>
      </c>
      <c r="L45" s="16">
        <v>0</v>
      </c>
      <c r="M45" s="9" t="s">
        <v>178</v>
      </c>
      <c r="N45" s="17">
        <v>45275</v>
      </c>
      <c r="O45" s="17">
        <v>45121</v>
      </c>
      <c r="P45" s="10" t="s">
        <v>2348</v>
      </c>
      <c r="Q45" s="17" t="s">
        <v>156</v>
      </c>
      <c r="R45" s="10" t="s">
        <v>193</v>
      </c>
      <c r="S45" s="17" t="s">
        <v>156</v>
      </c>
      <c r="T45" s="10" t="s">
        <v>156</v>
      </c>
      <c r="U45" s="32">
        <f t="shared" si="1"/>
        <v>45246</v>
      </c>
    </row>
    <row r="46" spans="1:21" ht="14.25" customHeight="1">
      <c r="A46" s="9">
        <v>2023</v>
      </c>
      <c r="B46" s="10" t="s">
        <v>2008</v>
      </c>
      <c r="C46" s="9" t="s">
        <v>697</v>
      </c>
      <c r="D46" s="9" t="s">
        <v>305</v>
      </c>
      <c r="E46" s="9" t="s">
        <v>2974</v>
      </c>
      <c r="F46" s="10" t="s">
        <v>3793</v>
      </c>
      <c r="G46" s="15">
        <v>1.8</v>
      </c>
      <c r="H46" s="30" t="s">
        <v>246</v>
      </c>
      <c r="I46" s="10">
        <v>86108631</v>
      </c>
      <c r="J46" s="19">
        <v>45200</v>
      </c>
      <c r="K46" s="16">
        <v>10000</v>
      </c>
      <c r="L46" s="16">
        <v>18000</v>
      </c>
      <c r="M46" s="9" t="s">
        <v>226</v>
      </c>
      <c r="N46" s="17">
        <v>45284</v>
      </c>
      <c r="O46" s="17">
        <v>45128</v>
      </c>
      <c r="P46" s="10" t="s">
        <v>156</v>
      </c>
      <c r="Q46" s="17" t="s">
        <v>156</v>
      </c>
      <c r="R46" s="10" t="s">
        <v>193</v>
      </c>
      <c r="S46" s="17" t="s">
        <v>156</v>
      </c>
      <c r="T46" s="10" t="s">
        <v>156</v>
      </c>
      <c r="U46" s="32">
        <f t="shared" si="1"/>
        <v>45255</v>
      </c>
    </row>
    <row r="47" spans="1:21" ht="14.25" customHeight="1">
      <c r="A47" s="9">
        <v>2023</v>
      </c>
      <c r="B47" s="10" t="s">
        <v>2008</v>
      </c>
      <c r="C47" s="9" t="s">
        <v>697</v>
      </c>
      <c r="D47" s="9" t="s">
        <v>305</v>
      </c>
      <c r="E47" s="9" t="s">
        <v>2974</v>
      </c>
      <c r="F47" s="10" t="s">
        <v>3793</v>
      </c>
      <c r="G47" s="15">
        <v>1.8</v>
      </c>
      <c r="H47" s="30" t="s">
        <v>246</v>
      </c>
      <c r="I47" s="10">
        <v>85545500</v>
      </c>
      <c r="J47" s="19">
        <v>45231</v>
      </c>
      <c r="K47" s="16">
        <v>5300</v>
      </c>
      <c r="L47" s="16">
        <v>9540</v>
      </c>
      <c r="M47" s="9" t="s">
        <v>226</v>
      </c>
      <c r="N47" s="17">
        <v>45293</v>
      </c>
      <c r="O47" s="17">
        <v>45142</v>
      </c>
      <c r="P47" s="10" t="s">
        <v>156</v>
      </c>
      <c r="Q47" s="17" t="s">
        <v>156</v>
      </c>
      <c r="R47" s="10" t="s">
        <v>193</v>
      </c>
      <c r="S47" s="17" t="s">
        <v>156</v>
      </c>
      <c r="T47" s="10" t="s">
        <v>156</v>
      </c>
      <c r="U47" s="32">
        <f t="shared" si="1"/>
        <v>45264</v>
      </c>
    </row>
    <row r="48" spans="1:21" ht="14.25" customHeight="1">
      <c r="A48" s="9">
        <v>2023</v>
      </c>
      <c r="B48" s="10" t="s">
        <v>2008</v>
      </c>
      <c r="C48" s="9" t="s">
        <v>697</v>
      </c>
      <c r="D48" s="9" t="s">
        <v>305</v>
      </c>
      <c r="E48" s="9" t="s">
        <v>2974</v>
      </c>
      <c r="F48" s="10" t="s">
        <v>3793</v>
      </c>
      <c r="G48" s="15">
        <v>1.8</v>
      </c>
      <c r="H48" s="30" t="s">
        <v>246</v>
      </c>
      <c r="I48" s="10">
        <v>86108632</v>
      </c>
      <c r="J48" s="19">
        <v>45231</v>
      </c>
      <c r="K48" s="16">
        <v>7000</v>
      </c>
      <c r="L48" s="16">
        <v>12600</v>
      </c>
      <c r="M48" s="9" t="s">
        <v>226</v>
      </c>
      <c r="N48" s="17">
        <v>45296</v>
      </c>
      <c r="O48" s="17">
        <v>45142</v>
      </c>
      <c r="P48" s="10" t="s">
        <v>156</v>
      </c>
      <c r="Q48" s="17" t="s">
        <v>156</v>
      </c>
      <c r="R48" s="10" t="s">
        <v>193</v>
      </c>
      <c r="S48" s="17" t="s">
        <v>156</v>
      </c>
      <c r="T48" s="10" t="s">
        <v>156</v>
      </c>
      <c r="U48" s="32">
        <f t="shared" si="1"/>
        <v>45267</v>
      </c>
    </row>
    <row r="49" spans="1:21" ht="14.25" customHeight="1">
      <c r="A49" s="9">
        <v>2023</v>
      </c>
      <c r="B49" s="10" t="s">
        <v>2008</v>
      </c>
      <c r="C49" s="9" t="s">
        <v>697</v>
      </c>
      <c r="D49" s="9" t="s">
        <v>305</v>
      </c>
      <c r="E49" s="9" t="s">
        <v>2974</v>
      </c>
      <c r="F49" s="10" t="s">
        <v>3793</v>
      </c>
      <c r="G49" s="15">
        <v>1.8</v>
      </c>
      <c r="H49" s="30" t="s">
        <v>246</v>
      </c>
      <c r="I49" s="10">
        <v>85545499</v>
      </c>
      <c r="J49" s="19">
        <v>45261</v>
      </c>
      <c r="K49" s="16">
        <v>6700</v>
      </c>
      <c r="L49" s="16">
        <v>12060</v>
      </c>
      <c r="M49" s="9" t="s">
        <v>226</v>
      </c>
      <c r="N49" s="17">
        <v>45305</v>
      </c>
      <c r="O49" s="17">
        <v>45149</v>
      </c>
      <c r="P49" s="10" t="s">
        <v>156</v>
      </c>
      <c r="Q49" s="17" t="s">
        <v>156</v>
      </c>
      <c r="R49" s="10" t="s">
        <v>193</v>
      </c>
      <c r="S49" s="17" t="s">
        <v>156</v>
      </c>
      <c r="T49" s="10" t="s">
        <v>156</v>
      </c>
      <c r="U49" s="32">
        <f t="shared" si="1"/>
        <v>45276</v>
      </c>
    </row>
    <row r="50" spans="1:21" ht="14.25" customHeight="1">
      <c r="A50" s="9">
        <v>2023</v>
      </c>
      <c r="B50" s="10" t="s">
        <v>2008</v>
      </c>
      <c r="C50" s="9" t="s">
        <v>697</v>
      </c>
      <c r="D50" s="9" t="s">
        <v>305</v>
      </c>
      <c r="E50" s="9" t="s">
        <v>2974</v>
      </c>
      <c r="F50" s="10" t="s">
        <v>3794</v>
      </c>
      <c r="G50" s="15">
        <v>1.8</v>
      </c>
      <c r="H50" s="30" t="s">
        <v>175</v>
      </c>
      <c r="I50" s="10">
        <v>85121379</v>
      </c>
      <c r="J50" s="19">
        <v>45047</v>
      </c>
      <c r="K50" s="16">
        <v>6678</v>
      </c>
      <c r="L50" s="16">
        <v>12020</v>
      </c>
      <c r="M50" s="9" t="s">
        <v>436</v>
      </c>
      <c r="N50" s="17">
        <v>45122</v>
      </c>
      <c r="O50" s="17">
        <v>44936</v>
      </c>
      <c r="P50" s="10" t="s">
        <v>156</v>
      </c>
      <c r="Q50" s="17">
        <v>44957</v>
      </c>
      <c r="R50" s="10" t="s">
        <v>1850</v>
      </c>
      <c r="S50" s="17">
        <v>45027</v>
      </c>
      <c r="T50" s="10" t="s">
        <v>2465</v>
      </c>
      <c r="U50" s="32">
        <f t="shared" si="1"/>
        <v>45093</v>
      </c>
    </row>
    <row r="51" spans="1:21" ht="14.25" customHeight="1">
      <c r="A51" s="9">
        <v>2023</v>
      </c>
      <c r="B51" s="10" t="s">
        <v>2008</v>
      </c>
      <c r="C51" s="9" t="s">
        <v>697</v>
      </c>
      <c r="D51" s="9" t="s">
        <v>305</v>
      </c>
      <c r="E51" s="9" t="s">
        <v>2974</v>
      </c>
      <c r="F51" s="10" t="s">
        <v>3794</v>
      </c>
      <c r="G51" s="15">
        <v>1.8</v>
      </c>
      <c r="H51" s="30" t="s">
        <v>175</v>
      </c>
      <c r="I51" s="10">
        <v>85646356</v>
      </c>
      <c r="J51" s="19">
        <v>45108</v>
      </c>
      <c r="K51" s="16">
        <v>4824</v>
      </c>
      <c r="L51" s="16">
        <v>8683</v>
      </c>
      <c r="M51" s="9" t="s">
        <v>383</v>
      </c>
      <c r="N51" s="17">
        <v>45167</v>
      </c>
      <c r="O51" s="17">
        <v>45069</v>
      </c>
      <c r="P51" s="10" t="s">
        <v>156</v>
      </c>
      <c r="Q51" s="17">
        <v>45118</v>
      </c>
      <c r="R51" s="10" t="s">
        <v>2178</v>
      </c>
      <c r="S51" s="17">
        <v>45128</v>
      </c>
      <c r="T51" s="10" t="s">
        <v>2173</v>
      </c>
      <c r="U51" s="32">
        <f t="shared" si="1"/>
        <v>45138</v>
      </c>
    </row>
    <row r="52" spans="1:21" ht="14.25" customHeight="1">
      <c r="A52" s="9">
        <v>2023</v>
      </c>
      <c r="B52" s="10" t="s">
        <v>2008</v>
      </c>
      <c r="C52" s="9" t="s">
        <v>697</v>
      </c>
      <c r="D52" s="9" t="s">
        <v>305</v>
      </c>
      <c r="E52" s="9" t="s">
        <v>2974</v>
      </c>
      <c r="F52" s="10" t="s">
        <v>3794</v>
      </c>
      <c r="G52" s="15">
        <v>1.8</v>
      </c>
      <c r="H52" s="30" t="s">
        <v>175</v>
      </c>
      <c r="I52" s="10">
        <v>85132293</v>
      </c>
      <c r="J52" s="19">
        <v>45139</v>
      </c>
      <c r="K52" s="16">
        <v>0</v>
      </c>
      <c r="L52" s="16">
        <v>0</v>
      </c>
      <c r="M52" s="9" t="s">
        <v>178</v>
      </c>
      <c r="N52" s="17">
        <v>45184</v>
      </c>
      <c r="O52" s="17">
        <v>44957</v>
      </c>
      <c r="P52" s="10" t="s">
        <v>1241</v>
      </c>
      <c r="Q52" s="17">
        <v>45055</v>
      </c>
      <c r="R52" s="10" t="s">
        <v>1011</v>
      </c>
      <c r="S52" s="17">
        <v>45062</v>
      </c>
      <c r="T52" s="10" t="s">
        <v>2469</v>
      </c>
      <c r="U52" s="32">
        <f t="shared" si="1"/>
        <v>45155</v>
      </c>
    </row>
    <row r="53" spans="1:21" ht="14.25" customHeight="1">
      <c r="A53" s="9">
        <v>2023</v>
      </c>
      <c r="B53" s="10" t="s">
        <v>2008</v>
      </c>
      <c r="C53" s="9" t="s">
        <v>697</v>
      </c>
      <c r="D53" s="9" t="s">
        <v>305</v>
      </c>
      <c r="E53" s="9" t="s">
        <v>2974</v>
      </c>
      <c r="F53" s="10" t="s">
        <v>3794</v>
      </c>
      <c r="G53" s="15">
        <v>1.8</v>
      </c>
      <c r="H53" s="30" t="s">
        <v>175</v>
      </c>
      <c r="I53" s="10">
        <v>85697180</v>
      </c>
      <c r="J53" s="19">
        <v>45139</v>
      </c>
      <c r="K53" s="16">
        <v>0</v>
      </c>
      <c r="L53" s="16">
        <v>0</v>
      </c>
      <c r="M53" s="9" t="s">
        <v>178</v>
      </c>
      <c r="N53" s="17">
        <v>45194</v>
      </c>
      <c r="O53" s="17">
        <v>45076</v>
      </c>
      <c r="P53" s="10" t="s">
        <v>156</v>
      </c>
      <c r="Q53" s="17">
        <v>45141</v>
      </c>
      <c r="R53" s="10" t="s">
        <v>2060</v>
      </c>
      <c r="S53" s="17">
        <v>45155</v>
      </c>
      <c r="T53" s="10" t="s">
        <v>2061</v>
      </c>
      <c r="U53" s="32">
        <f t="shared" si="1"/>
        <v>45165</v>
      </c>
    </row>
    <row r="54" spans="1:21" ht="14.25" customHeight="1">
      <c r="A54" s="9">
        <v>2023</v>
      </c>
      <c r="B54" s="10" t="s">
        <v>2008</v>
      </c>
      <c r="C54" s="9" t="s">
        <v>697</v>
      </c>
      <c r="D54" s="9" t="s">
        <v>305</v>
      </c>
      <c r="E54" s="9" t="s">
        <v>2974</v>
      </c>
      <c r="F54" s="10" t="s">
        <v>3794</v>
      </c>
      <c r="G54" s="15">
        <v>1.8</v>
      </c>
      <c r="H54" s="30" t="s">
        <v>175</v>
      </c>
      <c r="I54" s="10">
        <v>85654724</v>
      </c>
      <c r="J54" s="19">
        <v>45139</v>
      </c>
      <c r="K54" s="16">
        <v>0</v>
      </c>
      <c r="L54" s="16">
        <v>0</v>
      </c>
      <c r="M54" s="9" t="s">
        <v>383</v>
      </c>
      <c r="N54" s="17">
        <v>45194</v>
      </c>
      <c r="O54" s="17" t="s">
        <v>156</v>
      </c>
      <c r="P54" s="10" t="s">
        <v>156</v>
      </c>
      <c r="Q54" s="17" t="s">
        <v>156</v>
      </c>
      <c r="R54" s="10" t="s">
        <v>193</v>
      </c>
      <c r="S54" s="17" t="s">
        <v>156</v>
      </c>
      <c r="T54" s="10" t="s">
        <v>156</v>
      </c>
      <c r="U54" s="32">
        <f t="shared" si="1"/>
        <v>45165</v>
      </c>
    </row>
    <row r="55" spans="1:21" ht="14.25" customHeight="1">
      <c r="A55" s="9">
        <v>2023</v>
      </c>
      <c r="B55" s="10" t="s">
        <v>2008</v>
      </c>
      <c r="C55" s="9" t="s">
        <v>697</v>
      </c>
      <c r="D55" s="9" t="s">
        <v>305</v>
      </c>
      <c r="E55" s="9" t="s">
        <v>2974</v>
      </c>
      <c r="F55" s="10" t="s">
        <v>3794</v>
      </c>
      <c r="G55" s="15">
        <v>1.8</v>
      </c>
      <c r="H55" s="30" t="s">
        <v>175</v>
      </c>
      <c r="I55" s="10">
        <v>85654723</v>
      </c>
      <c r="J55" s="19">
        <v>45139</v>
      </c>
      <c r="K55" s="16">
        <v>0</v>
      </c>
      <c r="L55" s="16">
        <v>0</v>
      </c>
      <c r="M55" s="9" t="s">
        <v>383</v>
      </c>
      <c r="N55" s="17">
        <v>45201</v>
      </c>
      <c r="O55" s="17" t="s">
        <v>156</v>
      </c>
      <c r="P55" s="10" t="s">
        <v>156</v>
      </c>
      <c r="Q55" s="17" t="s">
        <v>156</v>
      </c>
      <c r="R55" s="10" t="s">
        <v>193</v>
      </c>
      <c r="S55" s="17" t="s">
        <v>156</v>
      </c>
      <c r="T55" s="10" t="s">
        <v>156</v>
      </c>
      <c r="U55" s="32">
        <f t="shared" si="1"/>
        <v>45172</v>
      </c>
    </row>
    <row r="56" spans="1:21" ht="14.25" customHeight="1">
      <c r="A56" s="9">
        <v>2023</v>
      </c>
      <c r="B56" s="10" t="s">
        <v>2008</v>
      </c>
      <c r="C56" s="9" t="s">
        <v>697</v>
      </c>
      <c r="D56" s="9" t="s">
        <v>305</v>
      </c>
      <c r="E56" s="9" t="s">
        <v>2974</v>
      </c>
      <c r="F56" s="10" t="s">
        <v>3794</v>
      </c>
      <c r="G56" s="15">
        <v>1.8</v>
      </c>
      <c r="H56" s="30" t="s">
        <v>175</v>
      </c>
      <c r="I56" s="10">
        <v>85697181</v>
      </c>
      <c r="J56" s="19">
        <v>45170</v>
      </c>
      <c r="K56" s="16">
        <v>6000</v>
      </c>
      <c r="L56" s="16">
        <v>10800</v>
      </c>
      <c r="M56" s="9" t="s">
        <v>470</v>
      </c>
      <c r="N56" s="17">
        <v>45204</v>
      </c>
      <c r="O56" s="17">
        <v>45076</v>
      </c>
      <c r="P56" s="10" t="s">
        <v>156</v>
      </c>
      <c r="Q56" s="17">
        <v>45155</v>
      </c>
      <c r="R56" s="10" t="s">
        <v>2085</v>
      </c>
      <c r="S56" s="17">
        <v>45155</v>
      </c>
      <c r="T56" s="10" t="s">
        <v>2086</v>
      </c>
      <c r="U56" s="32">
        <f t="shared" si="1"/>
        <v>45175</v>
      </c>
    </row>
    <row r="57" spans="1:21" ht="14.25" customHeight="1">
      <c r="A57" s="9">
        <v>2023</v>
      </c>
      <c r="B57" s="10" t="s">
        <v>2008</v>
      </c>
      <c r="C57" s="9" t="s">
        <v>697</v>
      </c>
      <c r="D57" s="9" t="s">
        <v>305</v>
      </c>
      <c r="E57" s="9" t="s">
        <v>2974</v>
      </c>
      <c r="F57" s="10" t="s">
        <v>3794</v>
      </c>
      <c r="G57" s="15">
        <v>1.8</v>
      </c>
      <c r="H57" s="30" t="s">
        <v>175</v>
      </c>
      <c r="I57" s="10">
        <v>85697182</v>
      </c>
      <c r="J57" s="19">
        <v>45170</v>
      </c>
      <c r="K57" s="16">
        <v>0</v>
      </c>
      <c r="L57" s="16">
        <v>0</v>
      </c>
      <c r="M57" s="9" t="s">
        <v>178</v>
      </c>
      <c r="N57" s="17">
        <v>45210</v>
      </c>
      <c r="O57" s="17">
        <v>45076</v>
      </c>
      <c r="P57" s="10" t="s">
        <v>156</v>
      </c>
      <c r="Q57" s="17">
        <v>45160</v>
      </c>
      <c r="R57" s="10" t="s">
        <v>2555</v>
      </c>
      <c r="S57" s="17">
        <v>45169</v>
      </c>
      <c r="T57" s="10" t="s">
        <v>2601</v>
      </c>
      <c r="U57" s="32">
        <f t="shared" si="1"/>
        <v>45181</v>
      </c>
    </row>
    <row r="58" spans="1:21" ht="14.25" customHeight="1">
      <c r="A58" s="9">
        <v>2023</v>
      </c>
      <c r="B58" s="10" t="s">
        <v>2008</v>
      </c>
      <c r="C58" s="9" t="s">
        <v>697</v>
      </c>
      <c r="D58" s="9" t="s">
        <v>305</v>
      </c>
      <c r="E58" s="9" t="s">
        <v>2974</v>
      </c>
      <c r="F58" s="10" t="s">
        <v>3794</v>
      </c>
      <c r="G58" s="15">
        <v>1.8</v>
      </c>
      <c r="H58" s="30" t="s">
        <v>175</v>
      </c>
      <c r="I58" s="10">
        <v>85697183</v>
      </c>
      <c r="J58" s="19">
        <v>45170</v>
      </c>
      <c r="K58" s="16">
        <v>0</v>
      </c>
      <c r="L58" s="16">
        <v>0</v>
      </c>
      <c r="M58" s="9" t="s">
        <v>178</v>
      </c>
      <c r="N58" s="17">
        <v>45219</v>
      </c>
      <c r="O58" s="17">
        <v>45090</v>
      </c>
      <c r="P58" s="10" t="s">
        <v>2573</v>
      </c>
      <c r="Q58" s="17">
        <v>45169</v>
      </c>
      <c r="R58" s="10" t="s">
        <v>991</v>
      </c>
      <c r="S58" s="17">
        <v>45176</v>
      </c>
      <c r="T58" s="10" t="s">
        <v>2498</v>
      </c>
      <c r="U58" s="32">
        <f t="shared" si="1"/>
        <v>45190</v>
      </c>
    </row>
    <row r="59" spans="1:21" ht="14.25" customHeight="1">
      <c r="A59" s="9">
        <v>2023</v>
      </c>
      <c r="B59" s="10" t="s">
        <v>2008</v>
      </c>
      <c r="C59" s="9" t="s">
        <v>697</v>
      </c>
      <c r="D59" s="9" t="s">
        <v>305</v>
      </c>
      <c r="E59" s="9" t="s">
        <v>2974</v>
      </c>
      <c r="F59" s="10" t="s">
        <v>3794</v>
      </c>
      <c r="G59" s="15">
        <v>1.8</v>
      </c>
      <c r="H59" s="30" t="s">
        <v>175</v>
      </c>
      <c r="I59" s="10">
        <v>85132292</v>
      </c>
      <c r="J59" s="19">
        <v>45170</v>
      </c>
      <c r="K59" s="16">
        <v>0</v>
      </c>
      <c r="L59" s="16">
        <v>0</v>
      </c>
      <c r="M59" s="9" t="s">
        <v>178</v>
      </c>
      <c r="N59" s="17">
        <v>45228</v>
      </c>
      <c r="O59" s="17">
        <v>45072</v>
      </c>
      <c r="P59" s="10" t="s">
        <v>2208</v>
      </c>
      <c r="Q59" s="17">
        <v>45169</v>
      </c>
      <c r="R59" s="10" t="s">
        <v>991</v>
      </c>
      <c r="S59" s="17">
        <v>45176</v>
      </c>
      <c r="T59" s="10" t="s">
        <v>992</v>
      </c>
      <c r="U59" s="32">
        <f t="shared" si="1"/>
        <v>45199</v>
      </c>
    </row>
    <row r="60" spans="1:21" ht="14.25" customHeight="1">
      <c r="A60" s="9">
        <v>2023</v>
      </c>
      <c r="B60" s="10" t="s">
        <v>2008</v>
      </c>
      <c r="C60" s="9" t="s">
        <v>697</v>
      </c>
      <c r="D60" s="9" t="s">
        <v>305</v>
      </c>
      <c r="E60" s="9" t="s">
        <v>2974</v>
      </c>
      <c r="F60" s="10" t="s">
        <v>3794</v>
      </c>
      <c r="G60" s="15">
        <v>1.8</v>
      </c>
      <c r="H60" s="30" t="s">
        <v>175</v>
      </c>
      <c r="I60" s="10">
        <v>85132291</v>
      </c>
      <c r="J60" s="19">
        <v>45200</v>
      </c>
      <c r="K60" s="16">
        <v>0</v>
      </c>
      <c r="L60" s="16">
        <v>0</v>
      </c>
      <c r="M60" s="9" t="s">
        <v>178</v>
      </c>
      <c r="N60" s="17">
        <v>45235</v>
      </c>
      <c r="O60" s="17">
        <v>45083</v>
      </c>
      <c r="P60" s="10" t="s">
        <v>1867</v>
      </c>
      <c r="Q60" s="17">
        <v>45183</v>
      </c>
      <c r="R60" s="10" t="s">
        <v>2194</v>
      </c>
      <c r="S60" s="17">
        <v>45195</v>
      </c>
      <c r="T60" s="10" t="s">
        <v>2195</v>
      </c>
      <c r="U60" s="32">
        <f t="shared" si="1"/>
        <v>45206</v>
      </c>
    </row>
    <row r="61" spans="1:21" ht="14.25" customHeight="1">
      <c r="A61" s="9">
        <v>2023</v>
      </c>
      <c r="B61" s="10" t="s">
        <v>2008</v>
      </c>
      <c r="C61" s="9" t="s">
        <v>697</v>
      </c>
      <c r="D61" s="9" t="s">
        <v>305</v>
      </c>
      <c r="E61" s="9" t="s">
        <v>2974</v>
      </c>
      <c r="F61" s="10" t="s">
        <v>3794</v>
      </c>
      <c r="G61" s="15">
        <v>1.8</v>
      </c>
      <c r="H61" s="30" t="s">
        <v>175</v>
      </c>
      <c r="I61" s="10">
        <v>85487953</v>
      </c>
      <c r="J61" s="19">
        <v>45200</v>
      </c>
      <c r="K61" s="16">
        <v>0</v>
      </c>
      <c r="L61" s="16">
        <v>0</v>
      </c>
      <c r="M61" s="9" t="s">
        <v>178</v>
      </c>
      <c r="N61" s="17">
        <v>45235</v>
      </c>
      <c r="O61" s="17">
        <v>45083</v>
      </c>
      <c r="P61" s="10" t="s">
        <v>1867</v>
      </c>
      <c r="Q61" s="17">
        <v>45183</v>
      </c>
      <c r="R61" s="10" t="s">
        <v>2194</v>
      </c>
      <c r="S61" s="17">
        <v>45195</v>
      </c>
      <c r="T61" s="10" t="s">
        <v>2195</v>
      </c>
      <c r="U61" s="32">
        <f t="shared" si="1"/>
        <v>45206</v>
      </c>
    </row>
    <row r="62" spans="1:21" ht="14.25" customHeight="1">
      <c r="A62" s="9">
        <v>2023</v>
      </c>
      <c r="B62" s="10" t="s">
        <v>2008</v>
      </c>
      <c r="C62" s="9" t="s">
        <v>697</v>
      </c>
      <c r="D62" s="9" t="s">
        <v>305</v>
      </c>
      <c r="E62" s="9" t="s">
        <v>2974</v>
      </c>
      <c r="F62" s="10" t="s">
        <v>3794</v>
      </c>
      <c r="G62" s="15">
        <v>1.8</v>
      </c>
      <c r="H62" s="30" t="s">
        <v>175</v>
      </c>
      <c r="I62" s="10">
        <v>85654721</v>
      </c>
      <c r="J62" s="19">
        <v>45200</v>
      </c>
      <c r="K62" s="16">
        <v>2000</v>
      </c>
      <c r="L62" s="16">
        <v>3600</v>
      </c>
      <c r="M62" s="9" t="s">
        <v>226</v>
      </c>
      <c r="N62" s="17">
        <v>45243</v>
      </c>
      <c r="O62" s="17">
        <v>45083</v>
      </c>
      <c r="P62" s="10" t="s">
        <v>156</v>
      </c>
      <c r="Q62" s="17">
        <v>45190</v>
      </c>
      <c r="R62" s="10" t="s">
        <v>3009</v>
      </c>
      <c r="S62" s="17">
        <v>45190</v>
      </c>
      <c r="T62" s="10" t="s">
        <v>2220</v>
      </c>
      <c r="U62" s="32">
        <f t="shared" si="1"/>
        <v>45214</v>
      </c>
    </row>
    <row r="63" spans="1:21" ht="14.25" customHeight="1">
      <c r="A63" s="9">
        <v>2023</v>
      </c>
      <c r="B63" s="10" t="s">
        <v>2008</v>
      </c>
      <c r="C63" s="9" t="s">
        <v>697</v>
      </c>
      <c r="D63" s="9" t="s">
        <v>305</v>
      </c>
      <c r="E63" s="9" t="s">
        <v>2974</v>
      </c>
      <c r="F63" s="10" t="s">
        <v>3794</v>
      </c>
      <c r="G63" s="15">
        <v>1.8</v>
      </c>
      <c r="H63" s="30" t="s">
        <v>175</v>
      </c>
      <c r="I63" s="10">
        <v>85487952</v>
      </c>
      <c r="J63" s="19">
        <v>45200</v>
      </c>
      <c r="K63" s="16">
        <v>0</v>
      </c>
      <c r="L63" s="16">
        <v>0</v>
      </c>
      <c r="M63" s="9" t="s">
        <v>178</v>
      </c>
      <c r="N63" s="17">
        <v>45255</v>
      </c>
      <c r="O63" s="17">
        <v>45107</v>
      </c>
      <c r="P63" s="10" t="s">
        <v>156</v>
      </c>
      <c r="Q63" s="17">
        <v>45204</v>
      </c>
      <c r="R63" s="10" t="s">
        <v>3011</v>
      </c>
      <c r="S63" s="17">
        <v>45216</v>
      </c>
      <c r="T63" s="10" t="s">
        <v>3012</v>
      </c>
      <c r="U63" s="32">
        <f t="shared" si="1"/>
        <v>45226</v>
      </c>
    </row>
    <row r="64" spans="1:21" ht="14.25" customHeight="1">
      <c r="A64" s="9">
        <v>2023</v>
      </c>
      <c r="B64" s="10" t="s">
        <v>2008</v>
      </c>
      <c r="C64" s="9" t="s">
        <v>697</v>
      </c>
      <c r="D64" s="9" t="s">
        <v>305</v>
      </c>
      <c r="E64" s="9" t="s">
        <v>2974</v>
      </c>
      <c r="F64" s="10" t="s">
        <v>3794</v>
      </c>
      <c r="G64" s="15">
        <v>1.8</v>
      </c>
      <c r="H64" s="30" t="s">
        <v>246</v>
      </c>
      <c r="I64" s="10">
        <v>85545539</v>
      </c>
      <c r="J64" s="19">
        <v>45231</v>
      </c>
      <c r="K64" s="16">
        <v>0</v>
      </c>
      <c r="L64" s="16">
        <v>0</v>
      </c>
      <c r="M64" s="9" t="s">
        <v>178</v>
      </c>
      <c r="N64" s="17">
        <v>45270</v>
      </c>
      <c r="O64" s="17">
        <v>45114</v>
      </c>
      <c r="P64" s="10" t="s">
        <v>156</v>
      </c>
      <c r="Q64" s="17" t="s">
        <v>156</v>
      </c>
      <c r="R64" s="10" t="s">
        <v>193</v>
      </c>
      <c r="S64" s="17" t="s">
        <v>156</v>
      </c>
      <c r="T64" s="10" t="s">
        <v>156</v>
      </c>
      <c r="U64" s="32">
        <f t="shared" si="1"/>
        <v>45241</v>
      </c>
    </row>
    <row r="65" spans="1:21" ht="14.25" customHeight="1">
      <c r="A65" s="9">
        <v>2023</v>
      </c>
      <c r="B65" s="10" t="s">
        <v>2008</v>
      </c>
      <c r="C65" s="9" t="s">
        <v>697</v>
      </c>
      <c r="D65" s="9" t="s">
        <v>305</v>
      </c>
      <c r="E65" s="9" t="s">
        <v>3039</v>
      </c>
      <c r="F65" s="10" t="s">
        <v>3795</v>
      </c>
      <c r="G65" s="15">
        <v>1.9</v>
      </c>
      <c r="H65" s="30" t="s">
        <v>175</v>
      </c>
      <c r="I65" s="10">
        <v>85415210</v>
      </c>
      <c r="J65" s="19">
        <v>45047</v>
      </c>
      <c r="K65" s="16">
        <v>0</v>
      </c>
      <c r="L65" s="16">
        <v>0</v>
      </c>
      <c r="M65" s="9" t="s">
        <v>178</v>
      </c>
      <c r="N65" s="17">
        <v>45153</v>
      </c>
      <c r="O65" s="17" t="s">
        <v>156</v>
      </c>
      <c r="P65" s="10" t="s">
        <v>156</v>
      </c>
      <c r="Q65" s="17">
        <v>44999</v>
      </c>
      <c r="R65" s="10" t="s">
        <v>193</v>
      </c>
      <c r="S65" s="17">
        <v>45027</v>
      </c>
      <c r="T65" s="10" t="s">
        <v>156</v>
      </c>
      <c r="U65" s="32">
        <f t="shared" si="1"/>
        <v>45124</v>
      </c>
    </row>
    <row r="66" spans="1:21" ht="14.25" customHeight="1">
      <c r="A66" s="9">
        <v>2023</v>
      </c>
      <c r="B66" s="10" t="s">
        <v>2008</v>
      </c>
      <c r="C66" s="9" t="s">
        <v>697</v>
      </c>
      <c r="D66" s="9" t="s">
        <v>305</v>
      </c>
      <c r="E66" s="9" t="s">
        <v>3039</v>
      </c>
      <c r="F66" s="10" t="s">
        <v>3795</v>
      </c>
      <c r="G66" s="15">
        <v>1.9</v>
      </c>
      <c r="H66" s="30" t="s">
        <v>175</v>
      </c>
      <c r="I66" s="10">
        <v>85135396</v>
      </c>
      <c r="J66" s="19">
        <v>45047</v>
      </c>
      <c r="K66" s="16">
        <v>18774</v>
      </c>
      <c r="L66" s="16">
        <v>35671</v>
      </c>
      <c r="M66" s="9" t="s">
        <v>436</v>
      </c>
      <c r="N66" s="17">
        <v>45158</v>
      </c>
      <c r="O66" s="17">
        <v>44936</v>
      </c>
      <c r="P66" s="10" t="s">
        <v>156</v>
      </c>
      <c r="Q66" s="17">
        <v>44957</v>
      </c>
      <c r="R66" s="10" t="s">
        <v>1850</v>
      </c>
      <c r="S66" s="17">
        <v>45027</v>
      </c>
      <c r="T66" s="10" t="s">
        <v>2465</v>
      </c>
      <c r="U66" s="32">
        <f t="shared" si="1"/>
        <v>45129</v>
      </c>
    </row>
    <row r="67" spans="1:21" ht="14.25" customHeight="1">
      <c r="A67" s="9">
        <v>2023</v>
      </c>
      <c r="B67" s="10" t="s">
        <v>2008</v>
      </c>
      <c r="C67" s="9" t="s">
        <v>697</v>
      </c>
      <c r="D67" s="9" t="s">
        <v>305</v>
      </c>
      <c r="E67" s="9" t="s">
        <v>3039</v>
      </c>
      <c r="F67" s="10" t="s">
        <v>3795</v>
      </c>
      <c r="G67" s="15">
        <v>1.9</v>
      </c>
      <c r="H67" s="30" t="s">
        <v>175</v>
      </c>
      <c r="I67" s="10">
        <v>84880654</v>
      </c>
      <c r="J67" s="19">
        <v>45108</v>
      </c>
      <c r="K67" s="16">
        <v>0</v>
      </c>
      <c r="L67" s="16">
        <v>0</v>
      </c>
      <c r="M67" s="9" t="s">
        <v>383</v>
      </c>
      <c r="N67" s="17">
        <v>45184</v>
      </c>
      <c r="O67" s="17">
        <v>44957</v>
      </c>
      <c r="P67" s="10" t="s">
        <v>1241</v>
      </c>
      <c r="Q67" s="17">
        <v>45092</v>
      </c>
      <c r="R67" s="10" t="s">
        <v>2991</v>
      </c>
      <c r="S67" s="17">
        <v>45120</v>
      </c>
      <c r="T67" s="10" t="s">
        <v>1891</v>
      </c>
      <c r="U67" s="32">
        <f t="shared" si="1"/>
        <v>45155</v>
      </c>
    </row>
    <row r="68" spans="1:21" ht="14.25" customHeight="1">
      <c r="A68" s="9">
        <v>2023</v>
      </c>
      <c r="B68" s="10" t="s">
        <v>2008</v>
      </c>
      <c r="C68" s="9" t="s">
        <v>697</v>
      </c>
      <c r="D68" s="9" t="s">
        <v>305</v>
      </c>
      <c r="E68" s="9" t="s">
        <v>3039</v>
      </c>
      <c r="F68" s="10" t="s">
        <v>3795</v>
      </c>
      <c r="G68" s="15">
        <v>1.9</v>
      </c>
      <c r="H68" s="30" t="s">
        <v>175</v>
      </c>
      <c r="I68" s="10">
        <v>84972960</v>
      </c>
      <c r="J68" s="19">
        <v>45139</v>
      </c>
      <c r="K68" s="16">
        <v>9000</v>
      </c>
      <c r="L68" s="16">
        <v>17100</v>
      </c>
      <c r="M68" s="9" t="s">
        <v>470</v>
      </c>
      <c r="N68" s="17">
        <v>45201</v>
      </c>
      <c r="O68" s="17">
        <v>45051</v>
      </c>
      <c r="P68" s="10" t="s">
        <v>2110</v>
      </c>
      <c r="Q68" s="17">
        <v>45148</v>
      </c>
      <c r="R68" s="10" t="s">
        <v>2442</v>
      </c>
      <c r="S68" s="17">
        <v>45148</v>
      </c>
      <c r="T68" s="10" t="s">
        <v>2443</v>
      </c>
      <c r="U68" s="32">
        <f t="shared" si="1"/>
        <v>45172</v>
      </c>
    </row>
    <row r="69" spans="1:21" ht="14.25" customHeight="1">
      <c r="A69" s="9">
        <v>2023</v>
      </c>
      <c r="B69" s="10" t="s">
        <v>2008</v>
      </c>
      <c r="C69" s="9" t="s">
        <v>697</v>
      </c>
      <c r="D69" s="9" t="s">
        <v>305</v>
      </c>
      <c r="E69" s="9" t="s">
        <v>3039</v>
      </c>
      <c r="F69" s="10" t="s">
        <v>3795</v>
      </c>
      <c r="G69" s="15">
        <v>1.9</v>
      </c>
      <c r="H69" s="30" t="s">
        <v>175</v>
      </c>
      <c r="I69" s="10">
        <v>86077674</v>
      </c>
      <c r="J69" s="19">
        <v>45139</v>
      </c>
      <c r="K69" s="16">
        <v>8000</v>
      </c>
      <c r="L69" s="16">
        <v>15200</v>
      </c>
      <c r="M69" s="9" t="s">
        <v>470</v>
      </c>
      <c r="N69" s="17">
        <v>45201</v>
      </c>
      <c r="O69" s="17">
        <v>45107</v>
      </c>
      <c r="P69" s="10" t="s">
        <v>156</v>
      </c>
      <c r="Q69" s="17">
        <v>45152</v>
      </c>
      <c r="R69" s="10" t="s">
        <v>2442</v>
      </c>
      <c r="S69" s="17">
        <v>45152</v>
      </c>
      <c r="T69" s="10" t="s">
        <v>2086</v>
      </c>
      <c r="U69" s="32">
        <f t="shared" si="1"/>
        <v>45172</v>
      </c>
    </row>
    <row r="70" spans="1:21" ht="14.25" customHeight="1">
      <c r="A70" s="9">
        <v>2023</v>
      </c>
      <c r="B70" s="10" t="s">
        <v>2008</v>
      </c>
      <c r="C70" s="9" t="s">
        <v>697</v>
      </c>
      <c r="D70" s="9" t="s">
        <v>305</v>
      </c>
      <c r="E70" s="9" t="s">
        <v>3039</v>
      </c>
      <c r="F70" s="10" t="s">
        <v>3795</v>
      </c>
      <c r="G70" s="15">
        <v>1.9</v>
      </c>
      <c r="H70" s="30" t="s">
        <v>175</v>
      </c>
      <c r="I70" s="10">
        <v>85132662</v>
      </c>
      <c r="J70" s="19">
        <v>45170</v>
      </c>
      <c r="K70" s="16">
        <v>0</v>
      </c>
      <c r="L70" s="16">
        <v>0</v>
      </c>
      <c r="M70" s="9" t="s">
        <v>436</v>
      </c>
      <c r="N70" s="17">
        <v>45209</v>
      </c>
      <c r="O70" s="17">
        <v>44936</v>
      </c>
      <c r="P70" s="10" t="s">
        <v>282</v>
      </c>
      <c r="Q70" s="17">
        <v>45104</v>
      </c>
      <c r="R70" s="10" t="s">
        <v>2267</v>
      </c>
      <c r="S70" s="17">
        <v>45141</v>
      </c>
      <c r="T70" s="10" t="s">
        <v>930</v>
      </c>
      <c r="U70" s="32">
        <f t="shared" si="1"/>
        <v>45180</v>
      </c>
    </row>
    <row r="71" spans="1:21" ht="14.25" customHeight="1">
      <c r="A71" s="9">
        <v>2023</v>
      </c>
      <c r="B71" s="10" t="s">
        <v>2008</v>
      </c>
      <c r="C71" s="9" t="s">
        <v>697</v>
      </c>
      <c r="D71" s="9" t="s">
        <v>305</v>
      </c>
      <c r="E71" s="9" t="s">
        <v>3039</v>
      </c>
      <c r="F71" s="10" t="s">
        <v>3795</v>
      </c>
      <c r="G71" s="15">
        <v>1.9</v>
      </c>
      <c r="H71" s="30" t="s">
        <v>175</v>
      </c>
      <c r="I71" s="10">
        <v>85654174</v>
      </c>
      <c r="J71" s="19">
        <v>45170</v>
      </c>
      <c r="K71" s="16">
        <v>13662</v>
      </c>
      <c r="L71" s="16">
        <v>25958</v>
      </c>
      <c r="M71" s="9" t="s">
        <v>383</v>
      </c>
      <c r="N71" s="17">
        <v>45209</v>
      </c>
      <c r="O71" s="17">
        <v>45083</v>
      </c>
      <c r="P71" s="10" t="s">
        <v>156</v>
      </c>
      <c r="Q71" s="17">
        <v>45118</v>
      </c>
      <c r="R71" s="10" t="s">
        <v>2178</v>
      </c>
      <c r="S71" s="17">
        <v>45141</v>
      </c>
      <c r="T71" s="10" t="s">
        <v>986</v>
      </c>
      <c r="U71" s="32">
        <f t="shared" si="1"/>
        <v>45180</v>
      </c>
    </row>
    <row r="72" spans="1:21" ht="14.25" customHeight="1">
      <c r="A72" s="9">
        <v>2023</v>
      </c>
      <c r="B72" s="10" t="s">
        <v>2008</v>
      </c>
      <c r="C72" s="9" t="s">
        <v>697</v>
      </c>
      <c r="D72" s="9" t="s">
        <v>305</v>
      </c>
      <c r="E72" s="9" t="s">
        <v>3039</v>
      </c>
      <c r="F72" s="10" t="s">
        <v>3795</v>
      </c>
      <c r="G72" s="15">
        <v>1.9</v>
      </c>
      <c r="H72" s="30" t="s">
        <v>175</v>
      </c>
      <c r="I72" s="10">
        <v>85113772</v>
      </c>
      <c r="J72" s="19">
        <v>45170</v>
      </c>
      <c r="K72" s="16">
        <v>18000</v>
      </c>
      <c r="L72" s="16">
        <v>34200</v>
      </c>
      <c r="M72" s="9" t="s">
        <v>470</v>
      </c>
      <c r="N72" s="17">
        <v>45221</v>
      </c>
      <c r="O72" s="17">
        <v>45072</v>
      </c>
      <c r="P72" s="10" t="s">
        <v>1867</v>
      </c>
      <c r="Q72" s="17">
        <v>45169</v>
      </c>
      <c r="R72" s="10" t="s">
        <v>991</v>
      </c>
      <c r="S72" s="17">
        <v>45169</v>
      </c>
      <c r="T72" s="10" t="s">
        <v>992</v>
      </c>
      <c r="U72" s="32">
        <f t="shared" si="1"/>
        <v>45192</v>
      </c>
    </row>
    <row r="73" spans="1:21" ht="14.25" customHeight="1">
      <c r="A73" s="9">
        <v>2023</v>
      </c>
      <c r="B73" s="10" t="s">
        <v>2008</v>
      </c>
      <c r="C73" s="9" t="s">
        <v>697</v>
      </c>
      <c r="D73" s="9" t="s">
        <v>305</v>
      </c>
      <c r="E73" s="9" t="s">
        <v>3039</v>
      </c>
      <c r="F73" s="10" t="s">
        <v>3795</v>
      </c>
      <c r="G73" s="15">
        <v>1.9</v>
      </c>
      <c r="H73" s="30" t="s">
        <v>175</v>
      </c>
      <c r="I73" s="10">
        <v>85654173</v>
      </c>
      <c r="J73" s="19">
        <v>45170</v>
      </c>
      <c r="K73" s="16">
        <v>10000</v>
      </c>
      <c r="L73" s="16">
        <v>19000</v>
      </c>
      <c r="M73" s="9" t="s">
        <v>470</v>
      </c>
      <c r="N73" s="17">
        <v>45225</v>
      </c>
      <c r="O73" s="17">
        <v>45083</v>
      </c>
      <c r="P73" s="10" t="s">
        <v>156</v>
      </c>
      <c r="Q73" s="17">
        <v>45176</v>
      </c>
      <c r="R73" s="10" t="s">
        <v>2603</v>
      </c>
      <c r="S73" s="17">
        <v>45176</v>
      </c>
      <c r="T73" s="10" t="s">
        <v>2604</v>
      </c>
      <c r="U73" s="32">
        <f t="shared" si="1"/>
        <v>45196</v>
      </c>
    </row>
    <row r="74" spans="1:21" ht="14.25" customHeight="1">
      <c r="A74" s="9">
        <v>2023</v>
      </c>
      <c r="B74" s="10" t="s">
        <v>2008</v>
      </c>
      <c r="C74" s="9" t="s">
        <v>697</v>
      </c>
      <c r="D74" s="9" t="s">
        <v>305</v>
      </c>
      <c r="E74" s="9" t="s">
        <v>3039</v>
      </c>
      <c r="F74" s="10" t="s">
        <v>3795</v>
      </c>
      <c r="G74" s="15">
        <v>1.9</v>
      </c>
      <c r="H74" s="30" t="s">
        <v>175</v>
      </c>
      <c r="I74" s="10">
        <v>85113771</v>
      </c>
      <c r="J74" s="19">
        <v>45200</v>
      </c>
      <c r="K74" s="16">
        <v>5900</v>
      </c>
      <c r="L74" s="16">
        <v>11210</v>
      </c>
      <c r="M74" s="9" t="s">
        <v>470</v>
      </c>
      <c r="N74" s="17">
        <v>45235</v>
      </c>
      <c r="O74" s="17">
        <v>45083</v>
      </c>
      <c r="P74" s="10" t="s">
        <v>1871</v>
      </c>
      <c r="Q74" s="17">
        <v>45183</v>
      </c>
      <c r="R74" s="10" t="s">
        <v>2194</v>
      </c>
      <c r="S74" s="17">
        <v>45183</v>
      </c>
      <c r="T74" s="10" t="s">
        <v>2195</v>
      </c>
      <c r="U74" s="32">
        <f t="shared" si="1"/>
        <v>45206</v>
      </c>
    </row>
    <row r="75" spans="1:21" ht="14.25" customHeight="1">
      <c r="A75" s="9">
        <v>2023</v>
      </c>
      <c r="B75" s="10" t="s">
        <v>2008</v>
      </c>
      <c r="C75" s="9" t="s">
        <v>697</v>
      </c>
      <c r="D75" s="9" t="s">
        <v>305</v>
      </c>
      <c r="E75" s="9" t="s">
        <v>3039</v>
      </c>
      <c r="F75" s="10" t="s">
        <v>3795</v>
      </c>
      <c r="G75" s="15">
        <v>1.9</v>
      </c>
      <c r="H75" s="30" t="s">
        <v>175</v>
      </c>
      <c r="I75" s="10">
        <v>85500693</v>
      </c>
      <c r="J75" s="19">
        <v>45200</v>
      </c>
      <c r="K75" s="16">
        <v>14100</v>
      </c>
      <c r="L75" s="16">
        <v>26790</v>
      </c>
      <c r="M75" s="9" t="s">
        <v>470</v>
      </c>
      <c r="N75" s="17">
        <v>45235</v>
      </c>
      <c r="O75" s="17">
        <v>45083</v>
      </c>
      <c r="P75" s="10" t="s">
        <v>1871</v>
      </c>
      <c r="Q75" s="17">
        <v>45183</v>
      </c>
      <c r="R75" s="10" t="s">
        <v>2194</v>
      </c>
      <c r="S75" s="17">
        <v>45183</v>
      </c>
      <c r="T75" s="10" t="s">
        <v>2195</v>
      </c>
      <c r="U75" s="32">
        <f t="shared" si="1"/>
        <v>45206</v>
      </c>
    </row>
    <row r="76" spans="1:21" ht="14.25" customHeight="1">
      <c r="A76" s="9">
        <v>2023</v>
      </c>
      <c r="B76" s="10" t="s">
        <v>2008</v>
      </c>
      <c r="C76" s="9" t="s">
        <v>697</v>
      </c>
      <c r="D76" s="9" t="s">
        <v>305</v>
      </c>
      <c r="E76" s="9" t="s">
        <v>3039</v>
      </c>
      <c r="F76" s="10" t="s">
        <v>3795</v>
      </c>
      <c r="G76" s="15">
        <v>1.9</v>
      </c>
      <c r="H76" s="30" t="s">
        <v>175</v>
      </c>
      <c r="I76" s="10">
        <v>85654172</v>
      </c>
      <c r="J76" s="19">
        <v>45200</v>
      </c>
      <c r="K76" s="16">
        <v>0</v>
      </c>
      <c r="L76" s="16">
        <v>0</v>
      </c>
      <c r="M76" s="9" t="s">
        <v>470</v>
      </c>
      <c r="N76" s="17">
        <v>45236</v>
      </c>
      <c r="O76" s="17">
        <v>45083</v>
      </c>
      <c r="P76" s="10" t="s">
        <v>156</v>
      </c>
      <c r="Q76" s="17">
        <v>45177</v>
      </c>
      <c r="R76" s="10" t="s">
        <v>2089</v>
      </c>
      <c r="S76" s="17">
        <v>45177</v>
      </c>
      <c r="T76" s="10" t="s">
        <v>2604</v>
      </c>
      <c r="U76" s="32">
        <f t="shared" si="1"/>
        <v>45207</v>
      </c>
    </row>
    <row r="77" spans="1:21" ht="14.25" customHeight="1">
      <c r="A77" s="9">
        <v>2023</v>
      </c>
      <c r="B77" s="10" t="s">
        <v>2008</v>
      </c>
      <c r="C77" s="9" t="s">
        <v>697</v>
      </c>
      <c r="D77" s="9" t="s">
        <v>305</v>
      </c>
      <c r="E77" s="9" t="s">
        <v>3039</v>
      </c>
      <c r="F77" s="10" t="s">
        <v>3795</v>
      </c>
      <c r="G77" s="15">
        <v>1.9</v>
      </c>
      <c r="H77" s="30" t="s">
        <v>175</v>
      </c>
      <c r="I77" s="10">
        <v>85500692</v>
      </c>
      <c r="J77" s="19">
        <v>45200</v>
      </c>
      <c r="K77" s="16">
        <v>9800</v>
      </c>
      <c r="L77" s="16">
        <v>18620</v>
      </c>
      <c r="M77" s="9" t="s">
        <v>470</v>
      </c>
      <c r="N77" s="17">
        <v>45248</v>
      </c>
      <c r="O77" s="17">
        <v>45100</v>
      </c>
      <c r="P77" s="10" t="s">
        <v>1891</v>
      </c>
      <c r="Q77" s="17">
        <v>45197</v>
      </c>
      <c r="R77" s="10" t="s">
        <v>2222</v>
      </c>
      <c r="S77" s="17">
        <v>45197</v>
      </c>
      <c r="T77" s="10" t="s">
        <v>2223</v>
      </c>
      <c r="U77" s="32">
        <f t="shared" si="1"/>
        <v>45219</v>
      </c>
    </row>
    <row r="78" spans="1:21" ht="14.25" customHeight="1">
      <c r="A78" s="9">
        <v>2023</v>
      </c>
      <c r="B78" s="10" t="s">
        <v>2008</v>
      </c>
      <c r="C78" s="9" t="s">
        <v>697</v>
      </c>
      <c r="D78" s="9" t="s">
        <v>305</v>
      </c>
      <c r="E78" s="9" t="s">
        <v>3039</v>
      </c>
      <c r="F78" s="10" t="s">
        <v>3795</v>
      </c>
      <c r="G78" s="15">
        <v>1.9</v>
      </c>
      <c r="H78" s="30" t="s">
        <v>175</v>
      </c>
      <c r="I78" s="10">
        <v>85654171</v>
      </c>
      <c r="J78" s="19">
        <v>45200</v>
      </c>
      <c r="K78" s="16">
        <v>18000</v>
      </c>
      <c r="L78" s="16">
        <v>34200</v>
      </c>
      <c r="M78" s="9" t="s">
        <v>470</v>
      </c>
      <c r="N78" s="17">
        <v>45250</v>
      </c>
      <c r="O78" s="17">
        <v>45100</v>
      </c>
      <c r="P78" s="10" t="s">
        <v>156</v>
      </c>
      <c r="Q78" s="17">
        <v>45197</v>
      </c>
      <c r="R78" s="10" t="s">
        <v>2219</v>
      </c>
      <c r="S78" s="17">
        <v>45197</v>
      </c>
      <c r="T78" s="10" t="s">
        <v>2556</v>
      </c>
      <c r="U78" s="32">
        <f t="shared" si="1"/>
        <v>45221</v>
      </c>
    </row>
    <row r="79" spans="1:21" ht="14.25" customHeight="1">
      <c r="A79" s="9">
        <v>2023</v>
      </c>
      <c r="B79" s="10" t="s">
        <v>2008</v>
      </c>
      <c r="C79" s="9" t="s">
        <v>697</v>
      </c>
      <c r="D79" s="9" t="s">
        <v>305</v>
      </c>
      <c r="E79" s="9" t="s">
        <v>3039</v>
      </c>
      <c r="F79" s="10" t="s">
        <v>3795</v>
      </c>
      <c r="G79" s="15">
        <v>1.9</v>
      </c>
      <c r="H79" s="30" t="s">
        <v>175</v>
      </c>
      <c r="I79" s="10">
        <v>85132661</v>
      </c>
      <c r="J79" s="19">
        <v>45200</v>
      </c>
      <c r="K79" s="16">
        <v>5200</v>
      </c>
      <c r="L79" s="16">
        <v>9880</v>
      </c>
      <c r="M79" s="9" t="s">
        <v>470</v>
      </c>
      <c r="N79" s="17">
        <v>45256</v>
      </c>
      <c r="O79" s="17">
        <v>45100</v>
      </c>
      <c r="P79" s="10" t="s">
        <v>1891</v>
      </c>
      <c r="Q79" s="17">
        <v>45204</v>
      </c>
      <c r="R79" s="10" t="s">
        <v>3011</v>
      </c>
      <c r="S79" s="17">
        <v>45204</v>
      </c>
      <c r="T79" s="10" t="s">
        <v>3012</v>
      </c>
      <c r="U79" s="32">
        <f t="shared" si="1"/>
        <v>45227</v>
      </c>
    </row>
    <row r="80" spans="1:21" ht="14.25" customHeight="1">
      <c r="A80" s="9">
        <v>2023</v>
      </c>
      <c r="B80" s="10" t="s">
        <v>2008</v>
      </c>
      <c r="C80" s="9" t="s">
        <v>697</v>
      </c>
      <c r="D80" s="9" t="s">
        <v>305</v>
      </c>
      <c r="E80" s="9" t="s">
        <v>3039</v>
      </c>
      <c r="F80" s="10" t="s">
        <v>3795</v>
      </c>
      <c r="G80" s="15">
        <v>1.9</v>
      </c>
      <c r="H80" s="30" t="s">
        <v>175</v>
      </c>
      <c r="I80" s="10">
        <v>85519815</v>
      </c>
      <c r="J80" s="19">
        <v>45200</v>
      </c>
      <c r="K80" s="16">
        <v>2700</v>
      </c>
      <c r="L80" s="16">
        <v>5130</v>
      </c>
      <c r="M80" s="9" t="s">
        <v>470</v>
      </c>
      <c r="N80" s="17">
        <v>45263</v>
      </c>
      <c r="O80" s="17">
        <v>45100</v>
      </c>
      <c r="P80" s="10" t="s">
        <v>156</v>
      </c>
      <c r="Q80" s="17">
        <v>45211</v>
      </c>
      <c r="R80" s="10" t="s">
        <v>3062</v>
      </c>
      <c r="S80" s="17">
        <v>45211</v>
      </c>
      <c r="T80" s="10" t="s">
        <v>2579</v>
      </c>
      <c r="U80" s="32">
        <f t="shared" si="1"/>
        <v>45234</v>
      </c>
    </row>
    <row r="81" spans="1:21" ht="14.25" customHeight="1">
      <c r="A81" s="9">
        <v>2023</v>
      </c>
      <c r="B81" s="10" t="s">
        <v>2008</v>
      </c>
      <c r="C81" s="9" t="s">
        <v>697</v>
      </c>
      <c r="D81" s="9" t="s">
        <v>305</v>
      </c>
      <c r="E81" s="9" t="s">
        <v>3039</v>
      </c>
      <c r="F81" s="10" t="s">
        <v>3795</v>
      </c>
      <c r="G81" s="15">
        <v>1.9</v>
      </c>
      <c r="H81" s="30" t="s">
        <v>175</v>
      </c>
      <c r="I81" s="10">
        <v>84972966</v>
      </c>
      <c r="J81" s="19">
        <v>45200</v>
      </c>
      <c r="K81" s="16">
        <v>6400</v>
      </c>
      <c r="L81" s="16">
        <v>12160</v>
      </c>
      <c r="M81" s="9" t="s">
        <v>470</v>
      </c>
      <c r="N81" s="17">
        <v>45263</v>
      </c>
      <c r="O81" s="17">
        <v>45107</v>
      </c>
      <c r="P81" s="10" t="s">
        <v>2132</v>
      </c>
      <c r="Q81" s="17">
        <v>45211</v>
      </c>
      <c r="R81" s="10" t="s">
        <v>3064</v>
      </c>
      <c r="S81" s="17">
        <v>45211</v>
      </c>
      <c r="T81" s="10" t="s">
        <v>3065</v>
      </c>
      <c r="U81" s="32">
        <f t="shared" si="1"/>
        <v>45234</v>
      </c>
    </row>
    <row r="82" spans="1:21" ht="14.25" customHeight="1">
      <c r="A82" s="9">
        <v>2023</v>
      </c>
      <c r="B82" s="10" t="s">
        <v>2008</v>
      </c>
      <c r="C82" s="9" t="s">
        <v>697</v>
      </c>
      <c r="D82" s="9" t="s">
        <v>305</v>
      </c>
      <c r="E82" s="9" t="s">
        <v>3039</v>
      </c>
      <c r="F82" s="10" t="s">
        <v>3795</v>
      </c>
      <c r="G82" s="15">
        <v>1.9</v>
      </c>
      <c r="H82" s="30" t="s">
        <v>175</v>
      </c>
      <c r="I82" s="10">
        <v>86077672</v>
      </c>
      <c r="J82" s="19">
        <v>45231</v>
      </c>
      <c r="K82" s="16">
        <v>0</v>
      </c>
      <c r="L82" s="16">
        <v>0</v>
      </c>
      <c r="M82" s="9" t="s">
        <v>178</v>
      </c>
      <c r="N82" s="17">
        <v>45271</v>
      </c>
      <c r="O82" s="17">
        <v>45114</v>
      </c>
      <c r="P82" s="10" t="s">
        <v>2087</v>
      </c>
      <c r="Q82" s="17">
        <v>45218</v>
      </c>
      <c r="R82" s="10" t="s">
        <v>193</v>
      </c>
      <c r="S82" s="17">
        <v>45218</v>
      </c>
      <c r="T82" s="10" t="s">
        <v>156</v>
      </c>
      <c r="U82" s="32">
        <f t="shared" si="1"/>
        <v>45242</v>
      </c>
    </row>
    <row r="83" spans="1:21" ht="14.25" customHeight="1">
      <c r="A83" s="9">
        <v>2023</v>
      </c>
      <c r="B83" s="10" t="s">
        <v>2008</v>
      </c>
      <c r="C83" s="9" t="s">
        <v>697</v>
      </c>
      <c r="D83" s="9" t="s">
        <v>305</v>
      </c>
      <c r="E83" s="9" t="s">
        <v>3039</v>
      </c>
      <c r="F83" s="10" t="s">
        <v>3795</v>
      </c>
      <c r="G83" s="15">
        <v>1.9</v>
      </c>
      <c r="H83" s="30" t="s">
        <v>175</v>
      </c>
      <c r="I83" s="10">
        <v>86077671</v>
      </c>
      <c r="J83" s="19">
        <v>45231</v>
      </c>
      <c r="K83" s="16">
        <v>0</v>
      </c>
      <c r="L83" s="16">
        <v>0</v>
      </c>
      <c r="M83" s="9" t="s">
        <v>178</v>
      </c>
      <c r="N83" s="17">
        <v>45278</v>
      </c>
      <c r="O83" s="17">
        <v>45125</v>
      </c>
      <c r="P83" s="10" t="s">
        <v>2443</v>
      </c>
      <c r="Q83" s="17">
        <v>45225</v>
      </c>
      <c r="R83" s="10" t="s">
        <v>193</v>
      </c>
      <c r="S83" s="17">
        <v>45225</v>
      </c>
      <c r="T83" s="10" t="s">
        <v>156</v>
      </c>
      <c r="U83" s="32">
        <f t="shared" si="1"/>
        <v>45249</v>
      </c>
    </row>
    <row r="84" spans="1:21" ht="14.25" customHeight="1">
      <c r="A84" s="9">
        <v>2023</v>
      </c>
      <c r="B84" s="10" t="s">
        <v>2008</v>
      </c>
      <c r="C84" s="9" t="s">
        <v>697</v>
      </c>
      <c r="D84" s="9" t="s">
        <v>305</v>
      </c>
      <c r="E84" s="9" t="s">
        <v>3039</v>
      </c>
      <c r="F84" s="10" t="s">
        <v>3795</v>
      </c>
      <c r="G84" s="15">
        <v>1.9</v>
      </c>
      <c r="H84" s="30" t="s">
        <v>175</v>
      </c>
      <c r="I84" s="10">
        <v>86077673</v>
      </c>
      <c r="J84" s="19">
        <v>45231</v>
      </c>
      <c r="K84" s="16">
        <v>0</v>
      </c>
      <c r="L84" s="16">
        <v>0</v>
      </c>
      <c r="M84" s="9" t="s">
        <v>178</v>
      </c>
      <c r="N84" s="17">
        <v>45285</v>
      </c>
      <c r="O84" s="17">
        <v>45128</v>
      </c>
      <c r="P84" s="10" t="s">
        <v>2496</v>
      </c>
      <c r="Q84" s="17">
        <v>45232</v>
      </c>
      <c r="R84" s="10" t="s">
        <v>193</v>
      </c>
      <c r="S84" s="17">
        <v>45232</v>
      </c>
      <c r="T84" s="10" t="s">
        <v>156</v>
      </c>
      <c r="U84" s="32">
        <f t="shared" si="1"/>
        <v>45256</v>
      </c>
    </row>
    <row r="85" spans="1:21" ht="14.25" customHeight="1">
      <c r="A85" s="9">
        <v>2023</v>
      </c>
      <c r="B85" s="10" t="s">
        <v>2008</v>
      </c>
      <c r="C85" s="9" t="s">
        <v>697</v>
      </c>
      <c r="D85" s="9" t="s">
        <v>305</v>
      </c>
      <c r="E85" s="9" t="s">
        <v>3039</v>
      </c>
      <c r="F85" s="10" t="s">
        <v>3795</v>
      </c>
      <c r="G85" s="15">
        <v>1.9</v>
      </c>
      <c r="H85" s="30" t="s">
        <v>175</v>
      </c>
      <c r="I85" s="10">
        <v>85509177</v>
      </c>
      <c r="J85" s="19">
        <v>45231</v>
      </c>
      <c r="K85" s="16">
        <v>17000</v>
      </c>
      <c r="L85" s="16">
        <v>32300</v>
      </c>
      <c r="M85" s="9" t="s">
        <v>226</v>
      </c>
      <c r="N85" s="17">
        <v>45293</v>
      </c>
      <c r="O85" s="17">
        <v>45135</v>
      </c>
      <c r="P85" s="10" t="s">
        <v>2211</v>
      </c>
      <c r="Q85" s="17">
        <v>45244</v>
      </c>
      <c r="R85" s="10" t="s">
        <v>3064</v>
      </c>
      <c r="S85" s="17">
        <v>45244</v>
      </c>
      <c r="T85" s="10" t="s">
        <v>3065</v>
      </c>
      <c r="U85" s="32">
        <f t="shared" si="1"/>
        <v>45264</v>
      </c>
    </row>
    <row r="86" spans="1:21" ht="14.25" customHeight="1">
      <c r="A86" s="9">
        <v>2023</v>
      </c>
      <c r="B86" s="10" t="s">
        <v>2008</v>
      </c>
      <c r="C86" s="9" t="s">
        <v>697</v>
      </c>
      <c r="D86" s="9" t="s">
        <v>305</v>
      </c>
      <c r="E86" s="9" t="s">
        <v>3039</v>
      </c>
      <c r="F86" s="10" t="s">
        <v>3795</v>
      </c>
      <c r="G86" s="15">
        <v>1.9</v>
      </c>
      <c r="H86" s="30" t="s">
        <v>246</v>
      </c>
      <c r="I86" s="10">
        <v>85519814</v>
      </c>
      <c r="J86" s="19">
        <v>45261</v>
      </c>
      <c r="K86" s="16">
        <v>14000</v>
      </c>
      <c r="L86" s="16">
        <v>26600</v>
      </c>
      <c r="M86" s="9" t="s">
        <v>226</v>
      </c>
      <c r="N86" s="17">
        <v>45306</v>
      </c>
      <c r="O86" s="17">
        <v>45156</v>
      </c>
      <c r="P86" s="10" t="s">
        <v>156</v>
      </c>
      <c r="Q86" s="17" t="s">
        <v>156</v>
      </c>
      <c r="R86" s="10" t="s">
        <v>193</v>
      </c>
      <c r="S86" s="17" t="s">
        <v>156</v>
      </c>
      <c r="T86" s="10" t="s">
        <v>156</v>
      </c>
      <c r="U86" s="32">
        <f t="shared" si="1"/>
        <v>45277</v>
      </c>
    </row>
    <row r="87" spans="1:21" ht="14.25" customHeight="1">
      <c r="A87" s="9">
        <v>2023</v>
      </c>
      <c r="B87" s="10" t="s">
        <v>143</v>
      </c>
      <c r="C87" s="9" t="s">
        <v>390</v>
      </c>
      <c r="D87" s="9" t="s">
        <v>305</v>
      </c>
      <c r="E87" s="9" t="s">
        <v>309</v>
      </c>
      <c r="F87" s="10" t="s">
        <v>3862</v>
      </c>
      <c r="G87" s="15">
        <v>1.7</v>
      </c>
      <c r="H87" s="30" t="s">
        <v>175</v>
      </c>
      <c r="I87" s="10">
        <v>84174754</v>
      </c>
      <c r="J87" s="19">
        <v>44927</v>
      </c>
      <c r="K87" s="16">
        <v>0</v>
      </c>
      <c r="L87" s="16">
        <v>0</v>
      </c>
      <c r="M87" s="9" t="s">
        <v>178</v>
      </c>
      <c r="N87" s="17">
        <v>44972</v>
      </c>
      <c r="O87" s="17">
        <v>44733</v>
      </c>
      <c r="P87" s="10" t="s">
        <v>192</v>
      </c>
      <c r="Q87" s="17" t="s">
        <v>156</v>
      </c>
      <c r="R87" s="10" t="s">
        <v>193</v>
      </c>
      <c r="S87" s="17" t="s">
        <v>156</v>
      </c>
      <c r="T87" s="10" t="s">
        <v>156</v>
      </c>
      <c r="U87" s="32">
        <f>N87-37</f>
        <v>44935</v>
      </c>
    </row>
    <row r="88" spans="1:21" ht="14.25" customHeight="1">
      <c r="A88" s="9">
        <v>2023</v>
      </c>
      <c r="B88" s="10" t="s">
        <v>143</v>
      </c>
      <c r="C88" s="9" t="s">
        <v>390</v>
      </c>
      <c r="D88" s="9" t="s">
        <v>305</v>
      </c>
      <c r="E88" s="9" t="s">
        <v>309</v>
      </c>
      <c r="F88" s="10" t="s">
        <v>3764</v>
      </c>
      <c r="G88" s="15">
        <v>1.7</v>
      </c>
      <c r="H88" s="30" t="s">
        <v>246</v>
      </c>
      <c r="I88" s="10">
        <v>84032114</v>
      </c>
      <c r="J88" s="19">
        <v>44986</v>
      </c>
      <c r="K88" s="16">
        <v>0</v>
      </c>
      <c r="L88" s="16">
        <v>0</v>
      </c>
      <c r="M88" s="9" t="s">
        <v>226</v>
      </c>
      <c r="N88" s="17">
        <v>45306</v>
      </c>
      <c r="O88" s="17">
        <v>44733</v>
      </c>
      <c r="P88" s="10" t="s">
        <v>156</v>
      </c>
      <c r="Q88" s="17" t="s">
        <v>156</v>
      </c>
      <c r="R88" s="10" t="s">
        <v>193</v>
      </c>
      <c r="S88" s="17" t="s">
        <v>156</v>
      </c>
      <c r="T88" s="10" t="s">
        <v>156</v>
      </c>
      <c r="U88" s="32">
        <f t="shared" ref="U88:U151" si="2">N88-37</f>
        <v>45269</v>
      </c>
    </row>
    <row r="89" spans="1:21" ht="14.25" customHeight="1">
      <c r="A89" s="9">
        <v>2023</v>
      </c>
      <c r="B89" s="10" t="s">
        <v>143</v>
      </c>
      <c r="C89" s="9" t="s">
        <v>390</v>
      </c>
      <c r="D89" s="9" t="s">
        <v>307</v>
      </c>
      <c r="E89" s="9" t="s">
        <v>402</v>
      </c>
      <c r="F89" s="10" t="s">
        <v>3782</v>
      </c>
      <c r="G89" s="15">
        <v>2.8</v>
      </c>
      <c r="H89" s="30" t="s">
        <v>175</v>
      </c>
      <c r="I89" s="10">
        <v>85234339</v>
      </c>
      <c r="J89" s="19">
        <v>45017</v>
      </c>
      <c r="K89" s="16">
        <v>4380</v>
      </c>
      <c r="L89" s="16">
        <v>12264</v>
      </c>
      <c r="M89" s="9" t="s">
        <v>383</v>
      </c>
      <c r="N89" s="17">
        <v>45075</v>
      </c>
      <c r="O89" s="17" t="s">
        <v>156</v>
      </c>
      <c r="P89" s="10" t="s">
        <v>156</v>
      </c>
      <c r="Q89" s="17">
        <v>44932</v>
      </c>
      <c r="R89" s="10" t="s">
        <v>193</v>
      </c>
      <c r="S89" s="17">
        <v>44974</v>
      </c>
      <c r="T89" s="10" t="s">
        <v>156</v>
      </c>
      <c r="U89" s="32">
        <f t="shared" si="2"/>
        <v>45038</v>
      </c>
    </row>
    <row r="90" spans="1:21" ht="14.25" customHeight="1">
      <c r="A90" s="9">
        <v>2023</v>
      </c>
      <c r="B90" s="10" t="s">
        <v>143</v>
      </c>
      <c r="C90" s="9" t="s">
        <v>390</v>
      </c>
      <c r="D90" s="9" t="s">
        <v>307</v>
      </c>
      <c r="E90" s="9" t="s">
        <v>402</v>
      </c>
      <c r="F90" s="10" t="s">
        <v>3782</v>
      </c>
      <c r="G90" s="15">
        <v>2.8</v>
      </c>
      <c r="H90" s="30" t="s">
        <v>175</v>
      </c>
      <c r="I90" s="10">
        <v>85234474</v>
      </c>
      <c r="J90" s="19">
        <v>45078</v>
      </c>
      <c r="K90" s="16">
        <v>0</v>
      </c>
      <c r="L90" s="16">
        <v>0</v>
      </c>
      <c r="M90" s="9" t="s">
        <v>178</v>
      </c>
      <c r="N90" s="17">
        <v>45153</v>
      </c>
      <c r="O90" s="17">
        <v>44971</v>
      </c>
      <c r="P90" s="10" t="s">
        <v>156</v>
      </c>
      <c r="Q90" s="17">
        <v>45029</v>
      </c>
      <c r="R90" s="10" t="s">
        <v>193</v>
      </c>
      <c r="S90" s="17">
        <v>45078</v>
      </c>
      <c r="T90" s="10" t="s">
        <v>156</v>
      </c>
      <c r="U90" s="32">
        <f t="shared" si="2"/>
        <v>45116</v>
      </c>
    </row>
    <row r="91" spans="1:21" ht="14.25" customHeight="1">
      <c r="A91" s="9">
        <v>2023</v>
      </c>
      <c r="B91" s="10" t="s">
        <v>143</v>
      </c>
      <c r="C91" s="9" t="s">
        <v>390</v>
      </c>
      <c r="D91" s="9" t="s">
        <v>307</v>
      </c>
      <c r="E91" s="9" t="s">
        <v>402</v>
      </c>
      <c r="F91" s="10" t="s">
        <v>3782</v>
      </c>
      <c r="G91" s="15">
        <v>2.8</v>
      </c>
      <c r="H91" s="30" t="s">
        <v>175</v>
      </c>
      <c r="I91" s="10">
        <v>85372659</v>
      </c>
      <c r="J91" s="19">
        <v>45139</v>
      </c>
      <c r="K91" s="16">
        <v>0</v>
      </c>
      <c r="L91" s="16">
        <v>0</v>
      </c>
      <c r="M91" s="9" t="s">
        <v>178</v>
      </c>
      <c r="N91" s="17">
        <v>45184</v>
      </c>
      <c r="O91" s="17">
        <v>44985</v>
      </c>
      <c r="P91" s="10" t="s">
        <v>156</v>
      </c>
      <c r="Q91" s="17">
        <v>45050</v>
      </c>
      <c r="R91" s="10" t="s">
        <v>193</v>
      </c>
      <c r="S91" s="17">
        <v>45106</v>
      </c>
      <c r="T91" s="10" t="s">
        <v>425</v>
      </c>
      <c r="U91" s="32">
        <f t="shared" si="2"/>
        <v>45147</v>
      </c>
    </row>
    <row r="92" spans="1:21" ht="14.25" customHeight="1">
      <c r="A92" s="9">
        <v>2023</v>
      </c>
      <c r="B92" s="10" t="s">
        <v>143</v>
      </c>
      <c r="C92" s="9" t="s">
        <v>390</v>
      </c>
      <c r="D92" s="9" t="s">
        <v>676</v>
      </c>
      <c r="E92" s="9" t="s">
        <v>779</v>
      </c>
      <c r="F92" s="10" t="s">
        <v>3737</v>
      </c>
      <c r="G92" s="15">
        <v>1.6</v>
      </c>
      <c r="H92" s="30" t="s">
        <v>175</v>
      </c>
      <c r="I92" s="10">
        <v>84680590</v>
      </c>
      <c r="J92" s="19">
        <v>44927</v>
      </c>
      <c r="K92" s="16">
        <v>4912</v>
      </c>
      <c r="L92" s="16">
        <v>7859</v>
      </c>
      <c r="M92" s="9" t="s">
        <v>436</v>
      </c>
      <c r="N92" s="17">
        <v>45007</v>
      </c>
      <c r="O92" s="17">
        <v>44827</v>
      </c>
      <c r="P92" s="10" t="s">
        <v>156</v>
      </c>
      <c r="Q92" s="17">
        <v>44873</v>
      </c>
      <c r="R92" s="10" t="s">
        <v>193</v>
      </c>
      <c r="S92" s="17">
        <v>44894</v>
      </c>
      <c r="T92" s="10" t="s">
        <v>156</v>
      </c>
      <c r="U92" s="32">
        <f t="shared" si="2"/>
        <v>44970</v>
      </c>
    </row>
    <row r="93" spans="1:21" ht="14.25" customHeight="1">
      <c r="A93" s="9">
        <v>2023</v>
      </c>
      <c r="B93" s="10" t="s">
        <v>143</v>
      </c>
      <c r="C93" s="9" t="s">
        <v>390</v>
      </c>
      <c r="D93" s="9" t="s">
        <v>676</v>
      </c>
      <c r="E93" s="9" t="s">
        <v>779</v>
      </c>
      <c r="F93" s="10" t="s">
        <v>3737</v>
      </c>
      <c r="G93" s="15">
        <v>1.6</v>
      </c>
      <c r="H93" s="30" t="s">
        <v>175</v>
      </c>
      <c r="I93" s="10">
        <v>85120214</v>
      </c>
      <c r="J93" s="19">
        <v>44958</v>
      </c>
      <c r="K93" s="16">
        <v>0</v>
      </c>
      <c r="L93" s="16">
        <v>0</v>
      </c>
      <c r="M93" s="9" t="s">
        <v>178</v>
      </c>
      <c r="N93" s="17">
        <v>45009</v>
      </c>
      <c r="O93" s="17" t="s">
        <v>156</v>
      </c>
      <c r="P93" s="10" t="s">
        <v>156</v>
      </c>
      <c r="Q93" s="17">
        <v>44950</v>
      </c>
      <c r="R93" s="10" t="s">
        <v>1411</v>
      </c>
      <c r="S93" s="17">
        <v>44960</v>
      </c>
      <c r="T93" s="10" t="s">
        <v>1412</v>
      </c>
      <c r="U93" s="32">
        <f t="shared" si="2"/>
        <v>44972</v>
      </c>
    </row>
    <row r="94" spans="1:21" ht="14.25" customHeight="1">
      <c r="A94" s="9">
        <v>2023</v>
      </c>
      <c r="B94" s="10" t="s">
        <v>143</v>
      </c>
      <c r="C94" s="9" t="s">
        <v>390</v>
      </c>
      <c r="D94" s="9" t="s">
        <v>676</v>
      </c>
      <c r="E94" s="9" t="s">
        <v>779</v>
      </c>
      <c r="F94" s="10" t="s">
        <v>3737</v>
      </c>
      <c r="G94" s="15">
        <v>1.6</v>
      </c>
      <c r="H94" s="30" t="s">
        <v>246</v>
      </c>
      <c r="I94" s="10">
        <v>84948338</v>
      </c>
      <c r="J94" s="19">
        <v>44986</v>
      </c>
      <c r="K94" s="16">
        <v>0</v>
      </c>
      <c r="L94" s="16">
        <v>0</v>
      </c>
      <c r="M94" s="9" t="s">
        <v>178</v>
      </c>
      <c r="N94" s="17">
        <v>45061</v>
      </c>
      <c r="O94" s="17">
        <v>44960</v>
      </c>
      <c r="P94" s="10" t="s">
        <v>156</v>
      </c>
      <c r="Q94" s="17" t="s">
        <v>156</v>
      </c>
      <c r="R94" s="10" t="s">
        <v>193</v>
      </c>
      <c r="S94" s="17" t="s">
        <v>156</v>
      </c>
      <c r="T94" s="10" t="s">
        <v>156</v>
      </c>
      <c r="U94" s="32">
        <f t="shared" si="2"/>
        <v>45024</v>
      </c>
    </row>
    <row r="95" spans="1:21" ht="14.25" customHeight="1">
      <c r="A95" s="9">
        <v>2023</v>
      </c>
      <c r="B95" s="10" t="s">
        <v>143</v>
      </c>
      <c r="C95" s="9" t="s">
        <v>390</v>
      </c>
      <c r="D95" s="9" t="s">
        <v>676</v>
      </c>
      <c r="E95" s="9" t="s">
        <v>779</v>
      </c>
      <c r="F95" s="10" t="s">
        <v>3738</v>
      </c>
      <c r="G95" s="15">
        <v>1.6</v>
      </c>
      <c r="H95" s="30" t="s">
        <v>175</v>
      </c>
      <c r="I95" s="10">
        <v>85120217</v>
      </c>
      <c r="J95" s="19">
        <v>44958</v>
      </c>
      <c r="K95" s="16">
        <v>0</v>
      </c>
      <c r="L95" s="16">
        <v>0</v>
      </c>
      <c r="M95" s="9" t="s">
        <v>178</v>
      </c>
      <c r="N95" s="17">
        <v>45009</v>
      </c>
      <c r="O95" s="17" t="s">
        <v>156</v>
      </c>
      <c r="P95" s="10" t="s">
        <v>156</v>
      </c>
      <c r="Q95" s="17">
        <v>44950</v>
      </c>
      <c r="R95" s="10" t="s">
        <v>1411</v>
      </c>
      <c r="S95" s="17">
        <v>44960</v>
      </c>
      <c r="T95" s="10" t="s">
        <v>1412</v>
      </c>
      <c r="U95" s="32">
        <f t="shared" si="2"/>
        <v>44972</v>
      </c>
    </row>
    <row r="96" spans="1:21" ht="14.25" customHeight="1">
      <c r="A96" s="9">
        <v>2023</v>
      </c>
      <c r="B96" s="10" t="s">
        <v>143</v>
      </c>
      <c r="C96" s="9" t="s">
        <v>390</v>
      </c>
      <c r="D96" s="9" t="s">
        <v>676</v>
      </c>
      <c r="E96" s="9" t="s">
        <v>779</v>
      </c>
      <c r="F96" s="10" t="s">
        <v>3739</v>
      </c>
      <c r="G96" s="15">
        <v>1.6</v>
      </c>
      <c r="H96" s="30" t="s">
        <v>175</v>
      </c>
      <c r="I96" s="10">
        <v>85120221</v>
      </c>
      <c r="J96" s="19">
        <v>44958</v>
      </c>
      <c r="K96" s="16">
        <v>4208</v>
      </c>
      <c r="L96" s="16">
        <v>6733</v>
      </c>
      <c r="M96" s="9" t="s">
        <v>383</v>
      </c>
      <c r="N96" s="17">
        <v>45019</v>
      </c>
      <c r="O96" s="17" t="s">
        <v>156</v>
      </c>
      <c r="P96" s="10" t="s">
        <v>156</v>
      </c>
      <c r="Q96" s="17">
        <v>44950</v>
      </c>
      <c r="R96" s="10" t="s">
        <v>1411</v>
      </c>
      <c r="S96" s="17">
        <v>44960</v>
      </c>
      <c r="T96" s="10" t="s">
        <v>156</v>
      </c>
      <c r="U96" s="32">
        <f t="shared" si="2"/>
        <v>44982</v>
      </c>
    </row>
    <row r="97" spans="1:21" ht="14.25" customHeight="1">
      <c r="A97" s="9">
        <v>2023</v>
      </c>
      <c r="B97" s="10" t="s">
        <v>143</v>
      </c>
      <c r="C97" s="9" t="s">
        <v>390</v>
      </c>
      <c r="D97" s="9" t="s">
        <v>676</v>
      </c>
      <c r="E97" s="9" t="s">
        <v>779</v>
      </c>
      <c r="F97" s="10" t="s">
        <v>3740</v>
      </c>
      <c r="G97" s="15">
        <v>1.6</v>
      </c>
      <c r="H97" s="30" t="s">
        <v>175</v>
      </c>
      <c r="I97" s="10">
        <v>85120224</v>
      </c>
      <c r="J97" s="19">
        <v>44958</v>
      </c>
      <c r="K97" s="16">
        <v>0</v>
      </c>
      <c r="L97" s="16">
        <v>0</v>
      </c>
      <c r="M97" s="9" t="s">
        <v>178</v>
      </c>
      <c r="N97" s="17">
        <v>45009</v>
      </c>
      <c r="O97" s="17" t="s">
        <v>156</v>
      </c>
      <c r="P97" s="10" t="s">
        <v>156</v>
      </c>
      <c r="Q97" s="17">
        <v>44950</v>
      </c>
      <c r="R97" s="10" t="s">
        <v>1411</v>
      </c>
      <c r="S97" s="17">
        <v>44960</v>
      </c>
      <c r="T97" s="10" t="s">
        <v>1412</v>
      </c>
      <c r="U97" s="32">
        <f t="shared" si="2"/>
        <v>44972</v>
      </c>
    </row>
    <row r="98" spans="1:21" ht="14.25" customHeight="1">
      <c r="A98" s="9">
        <v>2023</v>
      </c>
      <c r="B98" s="10" t="s">
        <v>143</v>
      </c>
      <c r="C98" s="9" t="s">
        <v>390</v>
      </c>
      <c r="D98" s="9" t="s">
        <v>676</v>
      </c>
      <c r="E98" s="9" t="s">
        <v>779</v>
      </c>
      <c r="F98" s="10" t="s">
        <v>3741</v>
      </c>
      <c r="G98" s="15">
        <v>1.6</v>
      </c>
      <c r="H98" s="30" t="s">
        <v>175</v>
      </c>
      <c r="I98" s="10">
        <v>85120225</v>
      </c>
      <c r="J98" s="19">
        <v>44958</v>
      </c>
      <c r="K98" s="16">
        <v>10000</v>
      </c>
      <c r="L98" s="16">
        <v>16000</v>
      </c>
      <c r="M98" s="9" t="s">
        <v>383</v>
      </c>
      <c r="N98" s="17">
        <v>45019</v>
      </c>
      <c r="O98" s="17" t="s">
        <v>156</v>
      </c>
      <c r="P98" s="10" t="s">
        <v>156</v>
      </c>
      <c r="Q98" s="17">
        <v>44950</v>
      </c>
      <c r="R98" s="10" t="s">
        <v>1411</v>
      </c>
      <c r="S98" s="17">
        <v>44960</v>
      </c>
      <c r="T98" s="10" t="s">
        <v>156</v>
      </c>
      <c r="U98" s="32">
        <f t="shared" si="2"/>
        <v>44982</v>
      </c>
    </row>
    <row r="99" spans="1:21" ht="14.25" customHeight="1">
      <c r="A99" s="9">
        <v>2023</v>
      </c>
      <c r="B99" s="10" t="s">
        <v>143</v>
      </c>
      <c r="C99" s="9" t="s">
        <v>390</v>
      </c>
      <c r="D99" s="9" t="s">
        <v>676</v>
      </c>
      <c r="E99" s="9" t="s">
        <v>779</v>
      </c>
      <c r="F99" s="10" t="s">
        <v>3742</v>
      </c>
      <c r="G99" s="15">
        <v>1.6</v>
      </c>
      <c r="H99" s="30" t="s">
        <v>175</v>
      </c>
      <c r="I99" s="10">
        <v>85120226</v>
      </c>
      <c r="J99" s="19">
        <v>44958</v>
      </c>
      <c r="K99" s="16">
        <v>2528</v>
      </c>
      <c r="L99" s="16">
        <v>4045</v>
      </c>
      <c r="M99" s="9" t="s">
        <v>383</v>
      </c>
      <c r="N99" s="17">
        <v>45009</v>
      </c>
      <c r="O99" s="17" t="s">
        <v>156</v>
      </c>
      <c r="P99" s="10" t="s">
        <v>156</v>
      </c>
      <c r="Q99" s="17">
        <v>44950</v>
      </c>
      <c r="R99" s="10" t="s">
        <v>1411</v>
      </c>
      <c r="S99" s="17">
        <v>44960</v>
      </c>
      <c r="T99" s="10" t="s">
        <v>156</v>
      </c>
      <c r="U99" s="32">
        <f t="shared" si="2"/>
        <v>44972</v>
      </c>
    </row>
    <row r="100" spans="1:21" ht="14.25" customHeight="1">
      <c r="A100" s="9">
        <v>2023</v>
      </c>
      <c r="B100" s="10" t="s">
        <v>143</v>
      </c>
      <c r="C100" s="9" t="s">
        <v>390</v>
      </c>
      <c r="D100" s="9" t="s">
        <v>676</v>
      </c>
      <c r="E100" s="9" t="s">
        <v>779</v>
      </c>
      <c r="F100" s="10" t="s">
        <v>3743</v>
      </c>
      <c r="G100" s="15">
        <v>1.6</v>
      </c>
      <c r="H100" s="30" t="s">
        <v>175</v>
      </c>
      <c r="I100" s="10">
        <v>85120227</v>
      </c>
      <c r="J100" s="19">
        <v>44958</v>
      </c>
      <c r="K100" s="16">
        <v>2448</v>
      </c>
      <c r="L100" s="16">
        <v>3917</v>
      </c>
      <c r="M100" s="9" t="s">
        <v>383</v>
      </c>
      <c r="N100" s="17">
        <v>45019</v>
      </c>
      <c r="O100" s="17" t="s">
        <v>156</v>
      </c>
      <c r="P100" s="10" t="s">
        <v>156</v>
      </c>
      <c r="Q100" s="17">
        <v>44950</v>
      </c>
      <c r="R100" s="10" t="s">
        <v>1411</v>
      </c>
      <c r="S100" s="17">
        <v>44960</v>
      </c>
      <c r="T100" s="10" t="s">
        <v>156</v>
      </c>
      <c r="U100" s="32">
        <f t="shared" si="2"/>
        <v>44982</v>
      </c>
    </row>
    <row r="101" spans="1:21" ht="14.25" customHeight="1">
      <c r="A101" s="9">
        <v>2023</v>
      </c>
      <c r="B101" s="10" t="s">
        <v>143</v>
      </c>
      <c r="C101" s="9" t="s">
        <v>390</v>
      </c>
      <c r="D101" s="9" t="s">
        <v>676</v>
      </c>
      <c r="E101" s="9" t="s">
        <v>779</v>
      </c>
      <c r="F101" s="10" t="s">
        <v>3744</v>
      </c>
      <c r="G101" s="15">
        <v>1.6</v>
      </c>
      <c r="H101" s="30" t="s">
        <v>175</v>
      </c>
      <c r="I101" s="10">
        <v>85169856</v>
      </c>
      <c r="J101" s="19">
        <v>44958</v>
      </c>
      <c r="K101" s="16">
        <v>1808</v>
      </c>
      <c r="L101" s="16">
        <v>2893</v>
      </c>
      <c r="M101" s="9" t="s">
        <v>383</v>
      </c>
      <c r="N101" s="17">
        <v>45009</v>
      </c>
      <c r="O101" s="17" t="s">
        <v>156</v>
      </c>
      <c r="P101" s="10" t="s">
        <v>156</v>
      </c>
      <c r="Q101" s="17">
        <v>44950</v>
      </c>
      <c r="R101" s="10" t="s">
        <v>1411</v>
      </c>
      <c r="S101" s="17">
        <v>44960</v>
      </c>
      <c r="T101" s="10" t="s">
        <v>156</v>
      </c>
      <c r="U101" s="32">
        <f t="shared" si="2"/>
        <v>44972</v>
      </c>
    </row>
    <row r="102" spans="1:21" ht="14.25" customHeight="1">
      <c r="A102" s="9">
        <v>2023</v>
      </c>
      <c r="B102" s="10" t="s">
        <v>143</v>
      </c>
      <c r="C102" s="9" t="s">
        <v>390</v>
      </c>
      <c r="D102" s="9" t="s">
        <v>676</v>
      </c>
      <c r="E102" s="9" t="s">
        <v>699</v>
      </c>
      <c r="F102" s="10" t="s">
        <v>3746</v>
      </c>
      <c r="G102" s="15">
        <v>1.6</v>
      </c>
      <c r="H102" s="30" t="s">
        <v>175</v>
      </c>
      <c r="I102" s="10">
        <v>85277806</v>
      </c>
      <c r="J102" s="19">
        <v>45078</v>
      </c>
      <c r="K102" s="16">
        <v>1</v>
      </c>
      <c r="L102" s="16">
        <v>2</v>
      </c>
      <c r="M102" s="9" t="s">
        <v>436</v>
      </c>
      <c r="N102" s="17">
        <v>45099</v>
      </c>
      <c r="O102" s="17">
        <v>44964</v>
      </c>
      <c r="P102" s="10" t="s">
        <v>1435</v>
      </c>
      <c r="Q102" s="17" t="s">
        <v>156</v>
      </c>
      <c r="R102" s="10" t="s">
        <v>193</v>
      </c>
      <c r="S102" s="17" t="s">
        <v>156</v>
      </c>
      <c r="T102" s="10" t="s">
        <v>156</v>
      </c>
      <c r="U102" s="32">
        <f t="shared" si="2"/>
        <v>45062</v>
      </c>
    </row>
    <row r="103" spans="1:21" ht="14.25" customHeight="1">
      <c r="A103" s="9">
        <v>2023</v>
      </c>
      <c r="B103" s="10" t="s">
        <v>143</v>
      </c>
      <c r="C103" s="9" t="s">
        <v>390</v>
      </c>
      <c r="D103" s="9" t="s">
        <v>676</v>
      </c>
      <c r="E103" s="9" t="s">
        <v>678</v>
      </c>
      <c r="F103" s="10" t="s">
        <v>3752</v>
      </c>
      <c r="G103" s="15">
        <v>1.6</v>
      </c>
      <c r="H103" s="30" t="s">
        <v>175</v>
      </c>
      <c r="I103" s="10">
        <v>85501612</v>
      </c>
      <c r="J103" s="19">
        <v>45078</v>
      </c>
      <c r="K103" s="16">
        <v>12160</v>
      </c>
      <c r="L103" s="16">
        <v>19456</v>
      </c>
      <c r="M103" s="9" t="s">
        <v>436</v>
      </c>
      <c r="N103" s="17">
        <v>45135</v>
      </c>
      <c r="O103" s="17" t="s">
        <v>156</v>
      </c>
      <c r="P103" s="10" t="s">
        <v>156</v>
      </c>
      <c r="Q103" s="17">
        <v>45034</v>
      </c>
      <c r="R103" s="10" t="s">
        <v>193</v>
      </c>
      <c r="S103" s="17">
        <v>45055</v>
      </c>
      <c r="T103" s="10" t="s">
        <v>156</v>
      </c>
      <c r="U103" s="32">
        <f t="shared" si="2"/>
        <v>45098</v>
      </c>
    </row>
    <row r="104" spans="1:21" ht="14.25" customHeight="1">
      <c r="A104" s="9">
        <v>2023</v>
      </c>
      <c r="B104" s="10" t="s">
        <v>143</v>
      </c>
      <c r="C104" s="9" t="s">
        <v>390</v>
      </c>
      <c r="D104" s="9" t="s">
        <v>676</v>
      </c>
      <c r="E104" s="9" t="s">
        <v>678</v>
      </c>
      <c r="F104" s="10" t="s">
        <v>3752</v>
      </c>
      <c r="G104" s="15">
        <v>1.6</v>
      </c>
      <c r="H104" s="30" t="s">
        <v>175</v>
      </c>
      <c r="I104" s="10">
        <v>85501613</v>
      </c>
      <c r="J104" s="19">
        <v>45078</v>
      </c>
      <c r="K104" s="16">
        <v>0</v>
      </c>
      <c r="L104" s="16">
        <v>0</v>
      </c>
      <c r="M104" s="9" t="s">
        <v>178</v>
      </c>
      <c r="N104" s="17">
        <v>45135</v>
      </c>
      <c r="O104" s="17">
        <v>45034</v>
      </c>
      <c r="P104" s="10" t="s">
        <v>156</v>
      </c>
      <c r="Q104" s="17" t="s">
        <v>156</v>
      </c>
      <c r="R104" s="10" t="s">
        <v>193</v>
      </c>
      <c r="S104" s="17" t="s">
        <v>156</v>
      </c>
      <c r="T104" s="10" t="s">
        <v>156</v>
      </c>
      <c r="U104" s="32">
        <f t="shared" si="2"/>
        <v>45098</v>
      </c>
    </row>
    <row r="105" spans="1:21" ht="14.25" customHeight="1">
      <c r="A105" s="9">
        <v>2023</v>
      </c>
      <c r="B105" s="10" t="s">
        <v>143</v>
      </c>
      <c r="C105" s="9" t="s">
        <v>390</v>
      </c>
      <c r="D105" s="9" t="s">
        <v>676</v>
      </c>
      <c r="E105" s="9" t="s">
        <v>678</v>
      </c>
      <c r="F105" s="10" t="s">
        <v>3753</v>
      </c>
      <c r="G105" s="15">
        <v>1.6</v>
      </c>
      <c r="H105" s="30" t="s">
        <v>175</v>
      </c>
      <c r="I105" s="10">
        <v>85501622</v>
      </c>
      <c r="J105" s="19">
        <v>45078</v>
      </c>
      <c r="K105" s="16">
        <v>8160</v>
      </c>
      <c r="L105" s="16">
        <v>13056</v>
      </c>
      <c r="M105" s="9" t="s">
        <v>436</v>
      </c>
      <c r="N105" s="17">
        <v>45135</v>
      </c>
      <c r="O105" s="17" t="s">
        <v>156</v>
      </c>
      <c r="P105" s="10" t="s">
        <v>156</v>
      </c>
      <c r="Q105" s="17">
        <v>45034</v>
      </c>
      <c r="R105" s="10" t="s">
        <v>193</v>
      </c>
      <c r="S105" s="17">
        <v>45055</v>
      </c>
      <c r="T105" s="10" t="s">
        <v>156</v>
      </c>
      <c r="U105" s="32">
        <f t="shared" si="2"/>
        <v>45098</v>
      </c>
    </row>
    <row r="106" spans="1:21" ht="14.25" customHeight="1">
      <c r="A106" s="9">
        <v>2023</v>
      </c>
      <c r="B106" s="10" t="s">
        <v>143</v>
      </c>
      <c r="C106" s="9" t="s">
        <v>390</v>
      </c>
      <c r="D106" s="9" t="s">
        <v>676</v>
      </c>
      <c r="E106" s="9" t="s">
        <v>836</v>
      </c>
      <c r="F106" s="10" t="s">
        <v>3757</v>
      </c>
      <c r="G106" s="15">
        <v>1.6</v>
      </c>
      <c r="H106" s="30" t="s">
        <v>175</v>
      </c>
      <c r="I106" s="10">
        <v>85396692</v>
      </c>
      <c r="J106" s="19">
        <v>44986</v>
      </c>
      <c r="K106" s="16">
        <v>1552</v>
      </c>
      <c r="L106" s="16">
        <v>2483</v>
      </c>
      <c r="M106" s="9" t="s">
        <v>470</v>
      </c>
      <c r="N106" s="17">
        <v>45068</v>
      </c>
      <c r="O106" s="17">
        <v>44981</v>
      </c>
      <c r="P106" s="10" t="s">
        <v>156</v>
      </c>
      <c r="Q106" s="17">
        <v>45002</v>
      </c>
      <c r="R106" s="10" t="s">
        <v>193</v>
      </c>
      <c r="S106" s="17">
        <v>45012</v>
      </c>
      <c r="T106" s="10" t="s">
        <v>1446</v>
      </c>
      <c r="U106" s="32">
        <f t="shared" si="2"/>
        <v>45031</v>
      </c>
    </row>
    <row r="107" spans="1:21" ht="14.25" customHeight="1">
      <c r="A107" s="9">
        <v>2023</v>
      </c>
      <c r="B107" s="10" t="s">
        <v>143</v>
      </c>
      <c r="C107" s="9" t="s">
        <v>390</v>
      </c>
      <c r="D107" s="9" t="s">
        <v>676</v>
      </c>
      <c r="E107" s="9" t="s">
        <v>836</v>
      </c>
      <c r="F107" s="10" t="s">
        <v>3758</v>
      </c>
      <c r="G107" s="15">
        <v>1.6</v>
      </c>
      <c r="H107" s="30" t="s">
        <v>175</v>
      </c>
      <c r="I107" s="10">
        <v>85309903</v>
      </c>
      <c r="J107" s="19">
        <v>45017</v>
      </c>
      <c r="K107" s="16">
        <v>3856</v>
      </c>
      <c r="L107" s="16">
        <v>6170</v>
      </c>
      <c r="M107" s="9" t="s">
        <v>436</v>
      </c>
      <c r="N107" s="17">
        <v>45122</v>
      </c>
      <c r="O107" s="17">
        <v>44957</v>
      </c>
      <c r="P107" s="10" t="s">
        <v>156</v>
      </c>
      <c r="Q107" s="17">
        <v>44978</v>
      </c>
      <c r="R107" s="10" t="s">
        <v>193</v>
      </c>
      <c r="S107" s="17">
        <v>45006</v>
      </c>
      <c r="T107" s="10" t="s">
        <v>156</v>
      </c>
      <c r="U107" s="32">
        <f t="shared" si="2"/>
        <v>45085</v>
      </c>
    </row>
    <row r="108" spans="1:21" ht="14.25" customHeight="1">
      <c r="A108" s="9">
        <v>2023</v>
      </c>
      <c r="B108" s="10" t="s">
        <v>143</v>
      </c>
      <c r="C108" s="9" t="s">
        <v>390</v>
      </c>
      <c r="D108" s="9" t="s">
        <v>676</v>
      </c>
      <c r="E108" s="9" t="s">
        <v>836</v>
      </c>
      <c r="F108" s="10" t="s">
        <v>3758</v>
      </c>
      <c r="G108" s="15">
        <v>1.6</v>
      </c>
      <c r="H108" s="30" t="s">
        <v>246</v>
      </c>
      <c r="I108" s="10">
        <v>85448702</v>
      </c>
      <c r="J108" s="19">
        <v>45139</v>
      </c>
      <c r="K108" s="16">
        <v>0</v>
      </c>
      <c r="L108" s="16">
        <v>0</v>
      </c>
      <c r="M108" s="9" t="s">
        <v>178</v>
      </c>
      <c r="N108" s="17">
        <v>45214</v>
      </c>
      <c r="O108" s="17">
        <v>45100</v>
      </c>
      <c r="P108" s="10" t="s">
        <v>156</v>
      </c>
      <c r="Q108" s="17" t="s">
        <v>156</v>
      </c>
      <c r="R108" s="10" t="s">
        <v>193</v>
      </c>
      <c r="S108" s="17" t="s">
        <v>156</v>
      </c>
      <c r="T108" s="10" t="s">
        <v>156</v>
      </c>
      <c r="U108" s="32">
        <f t="shared" si="2"/>
        <v>45177</v>
      </c>
    </row>
    <row r="109" spans="1:21" ht="14.25" customHeight="1">
      <c r="A109" s="9">
        <v>2023</v>
      </c>
      <c r="B109" s="10" t="s">
        <v>143</v>
      </c>
      <c r="C109" s="9" t="s">
        <v>390</v>
      </c>
      <c r="D109" s="9" t="s">
        <v>676</v>
      </c>
      <c r="E109" s="9" t="s">
        <v>836</v>
      </c>
      <c r="F109" s="10" t="s">
        <v>3759</v>
      </c>
      <c r="G109" s="15">
        <v>1.6</v>
      </c>
      <c r="H109" s="30" t="s">
        <v>175</v>
      </c>
      <c r="I109" s="10">
        <v>85277465</v>
      </c>
      <c r="J109" s="19">
        <v>45017</v>
      </c>
      <c r="K109" s="16">
        <v>3664</v>
      </c>
      <c r="L109" s="16">
        <v>5862</v>
      </c>
      <c r="M109" s="9" t="s">
        <v>436</v>
      </c>
      <c r="N109" s="17">
        <v>45122</v>
      </c>
      <c r="O109" s="17" t="s">
        <v>156</v>
      </c>
      <c r="P109" s="10" t="s">
        <v>156</v>
      </c>
      <c r="Q109" s="17">
        <v>44978</v>
      </c>
      <c r="R109" s="10" t="s">
        <v>193</v>
      </c>
      <c r="S109" s="17">
        <v>45006</v>
      </c>
      <c r="T109" s="10" t="s">
        <v>156</v>
      </c>
      <c r="U109" s="32">
        <f t="shared" si="2"/>
        <v>45085</v>
      </c>
    </row>
    <row r="110" spans="1:21" ht="14.25" customHeight="1">
      <c r="A110" s="9">
        <v>2023</v>
      </c>
      <c r="B110" s="10" t="s">
        <v>143</v>
      </c>
      <c r="C110" s="9" t="s">
        <v>390</v>
      </c>
      <c r="D110" s="9" t="s">
        <v>676</v>
      </c>
      <c r="E110" s="9" t="s">
        <v>836</v>
      </c>
      <c r="F110" s="10" t="s">
        <v>3755</v>
      </c>
      <c r="G110" s="15">
        <v>1.6</v>
      </c>
      <c r="H110" s="30" t="s">
        <v>175</v>
      </c>
      <c r="I110" s="10">
        <v>85396690</v>
      </c>
      <c r="J110" s="19">
        <v>44986</v>
      </c>
      <c r="K110" s="16">
        <v>0</v>
      </c>
      <c r="L110" s="16">
        <v>0</v>
      </c>
      <c r="M110" s="9" t="s">
        <v>178</v>
      </c>
      <c r="N110" s="17">
        <v>45068</v>
      </c>
      <c r="O110" s="17" t="s">
        <v>156</v>
      </c>
      <c r="P110" s="10" t="s">
        <v>156</v>
      </c>
      <c r="Q110" s="17">
        <v>45002</v>
      </c>
      <c r="R110" s="10" t="s">
        <v>1458</v>
      </c>
      <c r="S110" s="17">
        <v>45012</v>
      </c>
      <c r="T110" s="10" t="s">
        <v>156</v>
      </c>
      <c r="U110" s="32">
        <f t="shared" si="2"/>
        <v>45031</v>
      </c>
    </row>
    <row r="111" spans="1:21" ht="14.25" customHeight="1">
      <c r="A111" s="9">
        <v>2023</v>
      </c>
      <c r="B111" s="10" t="s">
        <v>143</v>
      </c>
      <c r="C111" s="9" t="s">
        <v>390</v>
      </c>
      <c r="D111" s="9" t="s">
        <v>676</v>
      </c>
      <c r="E111" s="9" t="s">
        <v>836</v>
      </c>
      <c r="F111" s="10" t="s">
        <v>3756</v>
      </c>
      <c r="G111" s="15">
        <v>1.6</v>
      </c>
      <c r="H111" s="30" t="s">
        <v>175</v>
      </c>
      <c r="I111" s="10">
        <v>85396691</v>
      </c>
      <c r="J111" s="19">
        <v>45017</v>
      </c>
      <c r="K111" s="16">
        <v>3248</v>
      </c>
      <c r="L111" s="16">
        <v>5197</v>
      </c>
      <c r="M111" s="9" t="s">
        <v>470</v>
      </c>
      <c r="N111" s="17">
        <v>45068</v>
      </c>
      <c r="O111" s="17">
        <v>44981</v>
      </c>
      <c r="P111" s="10" t="s">
        <v>156</v>
      </c>
      <c r="Q111" s="17">
        <v>45002</v>
      </c>
      <c r="R111" s="10" t="s">
        <v>193</v>
      </c>
      <c r="S111" s="17">
        <v>45018</v>
      </c>
      <c r="T111" s="10" t="s">
        <v>1446</v>
      </c>
      <c r="U111" s="32">
        <f t="shared" si="2"/>
        <v>45031</v>
      </c>
    </row>
    <row r="112" spans="1:21" ht="14.25" customHeight="1">
      <c r="A112" s="9">
        <v>2023</v>
      </c>
      <c r="B112" s="10" t="s">
        <v>143</v>
      </c>
      <c r="C112" s="9" t="s">
        <v>390</v>
      </c>
      <c r="D112" s="9" t="s">
        <v>676</v>
      </c>
      <c r="E112" s="9" t="s">
        <v>836</v>
      </c>
      <c r="F112" s="10" t="s">
        <v>3762</v>
      </c>
      <c r="G112" s="15">
        <v>1.6</v>
      </c>
      <c r="H112" s="30" t="s">
        <v>175</v>
      </c>
      <c r="I112" s="10">
        <v>85340843</v>
      </c>
      <c r="J112" s="19">
        <v>45047</v>
      </c>
      <c r="K112" s="16">
        <v>4480</v>
      </c>
      <c r="L112" s="16">
        <v>7168</v>
      </c>
      <c r="M112" s="9" t="s">
        <v>436</v>
      </c>
      <c r="N112" s="17">
        <v>45122</v>
      </c>
      <c r="O112" s="17" t="s">
        <v>156</v>
      </c>
      <c r="P112" s="10" t="s">
        <v>156</v>
      </c>
      <c r="Q112" s="17">
        <v>44978</v>
      </c>
      <c r="R112" s="10" t="s">
        <v>193</v>
      </c>
      <c r="S112" s="17">
        <v>45009</v>
      </c>
      <c r="T112" s="10" t="s">
        <v>156</v>
      </c>
      <c r="U112" s="32">
        <f t="shared" si="2"/>
        <v>45085</v>
      </c>
    </row>
    <row r="113" spans="1:21" ht="14.25" customHeight="1">
      <c r="A113" s="9">
        <v>2023</v>
      </c>
      <c r="B113" s="10" t="s">
        <v>143</v>
      </c>
      <c r="C113" s="9" t="s">
        <v>390</v>
      </c>
      <c r="D113" s="9" t="s">
        <v>676</v>
      </c>
      <c r="E113" s="9" t="s">
        <v>836</v>
      </c>
      <c r="F113" s="10" t="s">
        <v>3763</v>
      </c>
      <c r="G113" s="15">
        <v>1.6</v>
      </c>
      <c r="H113" s="30" t="s">
        <v>175</v>
      </c>
      <c r="I113" s="10">
        <v>85277502</v>
      </c>
      <c r="J113" s="19">
        <v>45017</v>
      </c>
      <c r="K113" s="16">
        <v>3584</v>
      </c>
      <c r="L113" s="16">
        <v>5734</v>
      </c>
      <c r="M113" s="9" t="s">
        <v>436</v>
      </c>
      <c r="N113" s="17">
        <v>45122</v>
      </c>
      <c r="O113" s="17" t="s">
        <v>156</v>
      </c>
      <c r="P113" s="10" t="s">
        <v>156</v>
      </c>
      <c r="Q113" s="17">
        <v>44981</v>
      </c>
      <c r="R113" s="10" t="s">
        <v>193</v>
      </c>
      <c r="S113" s="17">
        <v>45009</v>
      </c>
      <c r="T113" s="10" t="s">
        <v>156</v>
      </c>
      <c r="U113" s="32">
        <f t="shared" si="2"/>
        <v>45085</v>
      </c>
    </row>
    <row r="114" spans="1:21" ht="14.25" customHeight="1">
      <c r="A114" s="9">
        <v>2023</v>
      </c>
      <c r="B114" s="10" t="s">
        <v>143</v>
      </c>
      <c r="C114" s="9" t="s">
        <v>390</v>
      </c>
      <c r="D114" s="9" t="s">
        <v>676</v>
      </c>
      <c r="E114" s="9" t="s">
        <v>836</v>
      </c>
      <c r="F114" s="10" t="s">
        <v>3754</v>
      </c>
      <c r="G114" s="15">
        <v>1.6</v>
      </c>
      <c r="H114" s="30" t="s">
        <v>175</v>
      </c>
      <c r="I114" s="10">
        <v>85396689</v>
      </c>
      <c r="J114" s="19">
        <v>45017</v>
      </c>
      <c r="K114" s="16">
        <v>1952</v>
      </c>
      <c r="L114" s="16">
        <v>3123</v>
      </c>
      <c r="M114" s="9" t="s">
        <v>470</v>
      </c>
      <c r="N114" s="17">
        <v>45068</v>
      </c>
      <c r="O114" s="17">
        <v>44981</v>
      </c>
      <c r="P114" s="10" t="s">
        <v>156</v>
      </c>
      <c r="Q114" s="17">
        <v>45002</v>
      </c>
      <c r="R114" s="10" t="s">
        <v>193</v>
      </c>
      <c r="S114" s="17">
        <v>45018</v>
      </c>
      <c r="T114" s="10" t="s">
        <v>1446</v>
      </c>
      <c r="U114" s="32">
        <f t="shared" si="2"/>
        <v>45031</v>
      </c>
    </row>
    <row r="115" spans="1:21" ht="14.25" customHeight="1">
      <c r="A115" s="9">
        <v>2023</v>
      </c>
      <c r="B115" s="10" t="s">
        <v>143</v>
      </c>
      <c r="C115" s="9" t="s">
        <v>390</v>
      </c>
      <c r="D115" s="9" t="s">
        <v>676</v>
      </c>
      <c r="E115" s="9" t="s">
        <v>836</v>
      </c>
      <c r="F115" s="10" t="s">
        <v>3760</v>
      </c>
      <c r="G115" s="15">
        <v>1.6</v>
      </c>
      <c r="H115" s="30" t="s">
        <v>175</v>
      </c>
      <c r="I115" s="10">
        <v>85277478</v>
      </c>
      <c r="J115" s="19">
        <v>45017</v>
      </c>
      <c r="K115" s="16">
        <v>3360</v>
      </c>
      <c r="L115" s="16">
        <v>5376</v>
      </c>
      <c r="M115" s="9" t="s">
        <v>436</v>
      </c>
      <c r="N115" s="17">
        <v>45122</v>
      </c>
      <c r="O115" s="17" t="s">
        <v>156</v>
      </c>
      <c r="P115" s="10" t="s">
        <v>156</v>
      </c>
      <c r="Q115" s="17">
        <v>44978</v>
      </c>
      <c r="R115" s="10" t="s">
        <v>193</v>
      </c>
      <c r="S115" s="17">
        <v>45006</v>
      </c>
      <c r="T115" s="10" t="s">
        <v>156</v>
      </c>
      <c r="U115" s="32">
        <f t="shared" si="2"/>
        <v>45085</v>
      </c>
    </row>
    <row r="116" spans="1:21" ht="14.25" customHeight="1">
      <c r="A116" s="9">
        <v>2023</v>
      </c>
      <c r="B116" s="10" t="s">
        <v>143</v>
      </c>
      <c r="C116" s="9" t="s">
        <v>390</v>
      </c>
      <c r="D116" s="9" t="s">
        <v>676</v>
      </c>
      <c r="E116" s="9" t="s">
        <v>836</v>
      </c>
      <c r="F116" s="10" t="s">
        <v>3761</v>
      </c>
      <c r="G116" s="15">
        <v>1.6</v>
      </c>
      <c r="H116" s="30" t="s">
        <v>175</v>
      </c>
      <c r="I116" s="10">
        <v>85277486</v>
      </c>
      <c r="J116" s="19">
        <v>45017</v>
      </c>
      <c r="K116" s="16">
        <v>4480</v>
      </c>
      <c r="L116" s="16">
        <v>7168</v>
      </c>
      <c r="M116" s="9" t="s">
        <v>436</v>
      </c>
      <c r="N116" s="17">
        <v>45122</v>
      </c>
      <c r="O116" s="17" t="s">
        <v>156</v>
      </c>
      <c r="P116" s="10" t="s">
        <v>156</v>
      </c>
      <c r="Q116" s="17">
        <v>44978</v>
      </c>
      <c r="R116" s="10" t="s">
        <v>193</v>
      </c>
      <c r="S116" s="17">
        <v>45009</v>
      </c>
      <c r="T116" s="10" t="s">
        <v>156</v>
      </c>
      <c r="U116" s="32">
        <f t="shared" si="2"/>
        <v>45085</v>
      </c>
    </row>
    <row r="117" spans="1:21" ht="14.25" customHeight="1">
      <c r="A117" s="9">
        <v>2023</v>
      </c>
      <c r="B117" s="10" t="s">
        <v>2008</v>
      </c>
      <c r="C117" s="9" t="s">
        <v>390</v>
      </c>
      <c r="D117" s="9" t="s">
        <v>305</v>
      </c>
      <c r="E117" s="9" t="s">
        <v>2455</v>
      </c>
      <c r="F117" s="10" t="s">
        <v>3786</v>
      </c>
      <c r="G117" s="15">
        <v>1.7</v>
      </c>
      <c r="H117" s="30" t="s">
        <v>175</v>
      </c>
      <c r="I117" s="10">
        <v>84964725</v>
      </c>
      <c r="J117" s="19">
        <v>45078</v>
      </c>
      <c r="K117" s="16">
        <v>0</v>
      </c>
      <c r="L117" s="16">
        <v>0</v>
      </c>
      <c r="M117" s="9" t="s">
        <v>178</v>
      </c>
      <c r="N117" s="17">
        <v>45153</v>
      </c>
      <c r="O117" s="17">
        <v>45009</v>
      </c>
      <c r="P117" s="10" t="s">
        <v>2465</v>
      </c>
      <c r="Q117" s="17">
        <v>45020</v>
      </c>
      <c r="R117" s="10" t="s">
        <v>2340</v>
      </c>
      <c r="S117" s="17" t="s">
        <v>156</v>
      </c>
      <c r="T117" s="10" t="s">
        <v>1918</v>
      </c>
      <c r="U117" s="32">
        <f t="shared" si="2"/>
        <v>45116</v>
      </c>
    </row>
    <row r="118" spans="1:21" ht="14.25" customHeight="1">
      <c r="A118" s="9">
        <v>2023</v>
      </c>
      <c r="B118" s="10" t="s">
        <v>2008</v>
      </c>
      <c r="C118" s="9" t="s">
        <v>390</v>
      </c>
      <c r="D118" s="9" t="s">
        <v>305</v>
      </c>
      <c r="E118" s="9" t="s">
        <v>2455</v>
      </c>
      <c r="F118" s="10" t="s">
        <v>3786</v>
      </c>
      <c r="G118" s="15">
        <v>1.7</v>
      </c>
      <c r="H118" s="30" t="s">
        <v>175</v>
      </c>
      <c r="I118" s="10">
        <v>85136898</v>
      </c>
      <c r="J118" s="19">
        <v>45139</v>
      </c>
      <c r="K118" s="16">
        <v>0</v>
      </c>
      <c r="L118" s="16">
        <v>0</v>
      </c>
      <c r="M118" s="9" t="s">
        <v>178</v>
      </c>
      <c r="N118" s="17">
        <v>45477</v>
      </c>
      <c r="O118" s="17">
        <v>45020</v>
      </c>
      <c r="P118" s="10" t="s">
        <v>1918</v>
      </c>
      <c r="Q118" s="17" t="s">
        <v>156</v>
      </c>
      <c r="R118" s="10" t="s">
        <v>2466</v>
      </c>
      <c r="S118" s="17" t="s">
        <v>156</v>
      </c>
      <c r="T118" s="10" t="s">
        <v>2467</v>
      </c>
      <c r="U118" s="32">
        <f t="shared" si="2"/>
        <v>45440</v>
      </c>
    </row>
    <row r="119" spans="1:21" ht="14.25" customHeight="1">
      <c r="A119" s="9">
        <v>2023</v>
      </c>
      <c r="B119" s="10" t="s">
        <v>2008</v>
      </c>
      <c r="C119" s="9" t="s">
        <v>390</v>
      </c>
      <c r="D119" s="9" t="s">
        <v>305</v>
      </c>
      <c r="E119" s="9" t="s">
        <v>2455</v>
      </c>
      <c r="F119" s="10" t="s">
        <v>3786</v>
      </c>
      <c r="G119" s="15">
        <v>1.7</v>
      </c>
      <c r="H119" s="30" t="s">
        <v>175</v>
      </c>
      <c r="I119" s="10">
        <v>84990405</v>
      </c>
      <c r="J119" s="19">
        <v>45170</v>
      </c>
      <c r="K119" s="16">
        <v>0</v>
      </c>
      <c r="L119" s="16">
        <v>0</v>
      </c>
      <c r="M119" s="9" t="s">
        <v>178</v>
      </c>
      <c r="N119" s="17">
        <v>45199</v>
      </c>
      <c r="O119" s="17">
        <v>45062</v>
      </c>
      <c r="P119" s="10" t="s">
        <v>2469</v>
      </c>
      <c r="Q119" s="17" t="s">
        <v>156</v>
      </c>
      <c r="R119" s="10" t="s">
        <v>1341</v>
      </c>
      <c r="S119" s="17" t="s">
        <v>156</v>
      </c>
      <c r="T119" s="10" t="s">
        <v>2470</v>
      </c>
      <c r="U119" s="32">
        <f t="shared" si="2"/>
        <v>45162</v>
      </c>
    </row>
    <row r="120" spans="1:21" ht="14.25" customHeight="1">
      <c r="A120" s="9">
        <v>2023</v>
      </c>
      <c r="B120" s="10" t="s">
        <v>2008</v>
      </c>
      <c r="C120" s="9" t="s">
        <v>390</v>
      </c>
      <c r="D120" s="9" t="s">
        <v>305</v>
      </c>
      <c r="E120" s="9" t="s">
        <v>2455</v>
      </c>
      <c r="F120" s="10" t="s">
        <v>3787</v>
      </c>
      <c r="G120" s="15">
        <v>1.7</v>
      </c>
      <c r="H120" s="30" t="s">
        <v>175</v>
      </c>
      <c r="I120" s="10">
        <v>85187356</v>
      </c>
      <c r="J120" s="19">
        <v>45078</v>
      </c>
      <c r="K120" s="16">
        <v>0</v>
      </c>
      <c r="L120" s="16">
        <v>0</v>
      </c>
      <c r="M120" s="9" t="s">
        <v>178</v>
      </c>
      <c r="N120" s="17">
        <v>45153</v>
      </c>
      <c r="O120" s="17">
        <v>45009</v>
      </c>
      <c r="P120" s="10" t="s">
        <v>2465</v>
      </c>
      <c r="Q120" s="17">
        <v>45020</v>
      </c>
      <c r="R120" s="10" t="s">
        <v>2340</v>
      </c>
      <c r="S120" s="17" t="s">
        <v>156</v>
      </c>
      <c r="T120" s="10" t="s">
        <v>1918</v>
      </c>
      <c r="U120" s="32">
        <f t="shared" si="2"/>
        <v>45116</v>
      </c>
    </row>
    <row r="121" spans="1:21" ht="14.25" customHeight="1">
      <c r="A121" s="9">
        <v>2023</v>
      </c>
      <c r="B121" s="10" t="s">
        <v>2008</v>
      </c>
      <c r="C121" s="9" t="s">
        <v>390</v>
      </c>
      <c r="D121" s="9" t="s">
        <v>305</v>
      </c>
      <c r="E121" s="9" t="s">
        <v>2455</v>
      </c>
      <c r="F121" s="10" t="s">
        <v>3787</v>
      </c>
      <c r="G121" s="15">
        <v>1.7</v>
      </c>
      <c r="H121" s="30" t="s">
        <v>175</v>
      </c>
      <c r="I121" s="10">
        <v>85187357</v>
      </c>
      <c r="J121" s="19">
        <v>45139</v>
      </c>
      <c r="K121" s="16">
        <v>0</v>
      </c>
      <c r="L121" s="16">
        <v>0</v>
      </c>
      <c r="M121" s="9" t="s">
        <v>178</v>
      </c>
      <c r="N121" s="17">
        <v>45184</v>
      </c>
      <c r="O121" s="17">
        <v>45020</v>
      </c>
      <c r="P121" s="10" t="s">
        <v>1918</v>
      </c>
      <c r="Q121" s="17" t="s">
        <v>156</v>
      </c>
      <c r="R121" s="10" t="s">
        <v>2466</v>
      </c>
      <c r="S121" s="17" t="s">
        <v>156</v>
      </c>
      <c r="T121" s="10" t="s">
        <v>2467</v>
      </c>
      <c r="U121" s="32">
        <f t="shared" si="2"/>
        <v>45147</v>
      </c>
    </row>
    <row r="122" spans="1:21" ht="14.25" customHeight="1">
      <c r="A122" s="9">
        <v>2023</v>
      </c>
      <c r="B122" s="10" t="s">
        <v>2008</v>
      </c>
      <c r="C122" s="9" t="s">
        <v>390</v>
      </c>
      <c r="D122" s="9" t="s">
        <v>305</v>
      </c>
      <c r="E122" s="9" t="s">
        <v>2455</v>
      </c>
      <c r="F122" s="10" t="s">
        <v>3787</v>
      </c>
      <c r="G122" s="15">
        <v>1.7</v>
      </c>
      <c r="H122" s="30" t="s">
        <v>175</v>
      </c>
      <c r="I122" s="10">
        <v>85187358</v>
      </c>
      <c r="J122" s="19">
        <v>45170</v>
      </c>
      <c r="K122" s="16">
        <v>0</v>
      </c>
      <c r="L122" s="16">
        <v>0</v>
      </c>
      <c r="M122" s="9" t="s">
        <v>383</v>
      </c>
      <c r="N122" s="17">
        <v>45199</v>
      </c>
      <c r="O122" s="17" t="s">
        <v>156</v>
      </c>
      <c r="P122" s="10" t="s">
        <v>2467</v>
      </c>
      <c r="Q122" s="17" t="s">
        <v>156</v>
      </c>
      <c r="R122" s="10" t="s">
        <v>2472</v>
      </c>
      <c r="S122" s="17" t="s">
        <v>156</v>
      </c>
      <c r="T122" s="10" t="s">
        <v>2473</v>
      </c>
      <c r="U122" s="32">
        <f t="shared" si="2"/>
        <v>45162</v>
      </c>
    </row>
    <row r="123" spans="1:21" ht="14.25" customHeight="1">
      <c r="A123" s="9">
        <v>2023</v>
      </c>
      <c r="B123" s="10" t="s">
        <v>2008</v>
      </c>
      <c r="C123" s="9" t="s">
        <v>390</v>
      </c>
      <c r="D123" s="9" t="s">
        <v>305</v>
      </c>
      <c r="E123" s="9" t="s">
        <v>2455</v>
      </c>
      <c r="F123" s="10" t="s">
        <v>3787</v>
      </c>
      <c r="G123" s="15">
        <v>1.7</v>
      </c>
      <c r="H123" s="30" t="s">
        <v>246</v>
      </c>
      <c r="I123" s="10">
        <v>85182971</v>
      </c>
      <c r="J123" s="19">
        <v>45170</v>
      </c>
      <c r="K123" s="16">
        <v>0</v>
      </c>
      <c r="L123" s="16">
        <v>0</v>
      </c>
      <c r="M123" s="9" t="s">
        <v>226</v>
      </c>
      <c r="N123" s="17">
        <v>45238</v>
      </c>
      <c r="O123" s="17" t="s">
        <v>156</v>
      </c>
      <c r="P123" s="10" t="s">
        <v>156</v>
      </c>
      <c r="Q123" s="17" t="s">
        <v>156</v>
      </c>
      <c r="R123" s="10" t="s">
        <v>193</v>
      </c>
      <c r="S123" s="17" t="s">
        <v>156</v>
      </c>
      <c r="T123" s="10" t="s">
        <v>156</v>
      </c>
      <c r="U123" s="32">
        <f t="shared" si="2"/>
        <v>45201</v>
      </c>
    </row>
    <row r="124" spans="1:21" ht="14.25" customHeight="1">
      <c r="A124" s="9">
        <v>2023</v>
      </c>
      <c r="B124" s="10" t="s">
        <v>2008</v>
      </c>
      <c r="C124" s="9" t="s">
        <v>390</v>
      </c>
      <c r="D124" s="9" t="s">
        <v>305</v>
      </c>
      <c r="E124" s="9" t="s">
        <v>2455</v>
      </c>
      <c r="F124" s="10" t="s">
        <v>3876</v>
      </c>
      <c r="G124" s="15">
        <v>2</v>
      </c>
      <c r="H124" s="30" t="s">
        <v>175</v>
      </c>
      <c r="I124" s="10">
        <v>85136899</v>
      </c>
      <c r="J124" s="19">
        <v>45078</v>
      </c>
      <c r="K124" s="16">
        <v>0</v>
      </c>
      <c r="L124" s="16">
        <v>0</v>
      </c>
      <c r="M124" s="9" t="s">
        <v>178</v>
      </c>
      <c r="N124" s="17">
        <v>45153</v>
      </c>
      <c r="O124" s="17">
        <v>45009</v>
      </c>
      <c r="P124" s="10" t="s">
        <v>2482</v>
      </c>
      <c r="Q124" s="17">
        <v>45020</v>
      </c>
      <c r="R124" s="10" t="s">
        <v>2340</v>
      </c>
      <c r="S124" s="17" t="s">
        <v>156</v>
      </c>
      <c r="T124" s="10" t="s">
        <v>1918</v>
      </c>
      <c r="U124" s="32">
        <f t="shared" si="2"/>
        <v>45116</v>
      </c>
    </row>
    <row r="125" spans="1:21" ht="14.25" customHeight="1">
      <c r="A125" s="9">
        <v>2023</v>
      </c>
      <c r="B125" s="10" t="s">
        <v>2008</v>
      </c>
      <c r="C125" s="9" t="s">
        <v>390</v>
      </c>
      <c r="D125" s="9" t="s">
        <v>305</v>
      </c>
      <c r="E125" s="9" t="s">
        <v>2455</v>
      </c>
      <c r="F125" s="10" t="s">
        <v>3876</v>
      </c>
      <c r="G125" s="15">
        <v>2</v>
      </c>
      <c r="H125" s="30" t="s">
        <v>175</v>
      </c>
      <c r="I125" s="10">
        <v>85435551</v>
      </c>
      <c r="J125" s="19">
        <v>45108</v>
      </c>
      <c r="K125" s="16">
        <v>0</v>
      </c>
      <c r="L125" s="16">
        <v>0</v>
      </c>
      <c r="M125" s="9" t="s">
        <v>178</v>
      </c>
      <c r="N125" s="17">
        <v>45184</v>
      </c>
      <c r="O125" s="17">
        <v>45020</v>
      </c>
      <c r="P125" s="10" t="s">
        <v>156</v>
      </c>
      <c r="Q125" s="17">
        <v>45041</v>
      </c>
      <c r="R125" s="10" t="s">
        <v>193</v>
      </c>
      <c r="S125" s="17" t="s">
        <v>156</v>
      </c>
      <c r="T125" s="10" t="s">
        <v>156</v>
      </c>
      <c r="U125" s="32">
        <f t="shared" si="2"/>
        <v>45147</v>
      </c>
    </row>
    <row r="126" spans="1:21" ht="14.25" customHeight="1">
      <c r="A126" s="9">
        <v>2023</v>
      </c>
      <c r="B126" s="10" t="s">
        <v>2008</v>
      </c>
      <c r="C126" s="9" t="s">
        <v>390</v>
      </c>
      <c r="D126" s="9" t="s">
        <v>305</v>
      </c>
      <c r="E126" s="9" t="s">
        <v>2455</v>
      </c>
      <c r="F126" s="10" t="s">
        <v>3876</v>
      </c>
      <c r="G126" s="15">
        <v>2</v>
      </c>
      <c r="H126" s="30" t="s">
        <v>175</v>
      </c>
      <c r="I126" s="10">
        <v>85136901</v>
      </c>
      <c r="J126" s="19">
        <v>45139</v>
      </c>
      <c r="K126" s="16">
        <v>0</v>
      </c>
      <c r="L126" s="16">
        <v>0</v>
      </c>
      <c r="M126" s="9" t="s">
        <v>178</v>
      </c>
      <c r="N126" s="17">
        <v>45199</v>
      </c>
      <c r="O126" s="17" t="s">
        <v>156</v>
      </c>
      <c r="P126" s="10" t="s">
        <v>2484</v>
      </c>
      <c r="Q126" s="17" t="s">
        <v>156</v>
      </c>
      <c r="R126" s="10" t="s">
        <v>2472</v>
      </c>
      <c r="S126" s="17" t="s">
        <v>156</v>
      </c>
      <c r="T126" s="10" t="s">
        <v>2473</v>
      </c>
      <c r="U126" s="32">
        <f t="shared" si="2"/>
        <v>45162</v>
      </c>
    </row>
    <row r="127" spans="1:21" ht="14.25" customHeight="1">
      <c r="A127" s="9">
        <v>2023</v>
      </c>
      <c r="B127" s="10" t="s">
        <v>2008</v>
      </c>
      <c r="C127" s="9" t="s">
        <v>390</v>
      </c>
      <c r="D127" s="9" t="s">
        <v>154</v>
      </c>
      <c r="E127" s="9" t="s">
        <v>217</v>
      </c>
      <c r="F127" s="10" t="s">
        <v>3796</v>
      </c>
      <c r="G127" s="15">
        <v>5.3</v>
      </c>
      <c r="H127" s="30" t="s">
        <v>175</v>
      </c>
      <c r="I127" s="10">
        <v>85249946</v>
      </c>
      <c r="J127" s="19">
        <v>45047</v>
      </c>
      <c r="K127" s="16">
        <v>2988</v>
      </c>
      <c r="L127" s="16">
        <v>15836</v>
      </c>
      <c r="M127" s="9" t="s">
        <v>383</v>
      </c>
      <c r="N127" s="17">
        <v>45153</v>
      </c>
      <c r="O127" s="17">
        <v>44985</v>
      </c>
      <c r="P127" s="10" t="s">
        <v>2465</v>
      </c>
      <c r="Q127" s="17">
        <v>44992</v>
      </c>
      <c r="R127" s="10" t="s">
        <v>484</v>
      </c>
      <c r="S127" s="17">
        <v>45013</v>
      </c>
      <c r="T127" s="10" t="s">
        <v>2490</v>
      </c>
      <c r="U127" s="32">
        <f t="shared" si="2"/>
        <v>45116</v>
      </c>
    </row>
    <row r="128" spans="1:21" ht="14.25" customHeight="1">
      <c r="A128" s="9">
        <v>2023</v>
      </c>
      <c r="B128" s="10" t="s">
        <v>2008</v>
      </c>
      <c r="C128" s="9" t="s">
        <v>390</v>
      </c>
      <c r="D128" s="9" t="s">
        <v>154</v>
      </c>
      <c r="E128" s="9" t="s">
        <v>217</v>
      </c>
      <c r="F128" s="10" t="s">
        <v>3796</v>
      </c>
      <c r="G128" s="15">
        <v>5.3</v>
      </c>
      <c r="H128" s="30" t="s">
        <v>175</v>
      </c>
      <c r="I128" s="10">
        <v>85520985</v>
      </c>
      <c r="J128" s="19">
        <v>45078</v>
      </c>
      <c r="K128" s="16">
        <v>0</v>
      </c>
      <c r="L128" s="16">
        <v>0</v>
      </c>
      <c r="M128" s="9" t="s">
        <v>470</v>
      </c>
      <c r="N128" s="17">
        <v>45123</v>
      </c>
      <c r="O128" s="17" t="s">
        <v>156</v>
      </c>
      <c r="P128" s="10" t="s">
        <v>156</v>
      </c>
      <c r="Q128" s="17" t="s">
        <v>156</v>
      </c>
      <c r="R128" s="10" t="s">
        <v>193</v>
      </c>
      <c r="S128" s="17" t="s">
        <v>156</v>
      </c>
      <c r="T128" s="10" t="s">
        <v>156</v>
      </c>
      <c r="U128" s="32">
        <f t="shared" si="2"/>
        <v>45086</v>
      </c>
    </row>
    <row r="129" spans="1:21" ht="14.25" customHeight="1">
      <c r="A129" s="9">
        <v>2023</v>
      </c>
      <c r="B129" s="10" t="s">
        <v>2008</v>
      </c>
      <c r="C129" s="9" t="s">
        <v>390</v>
      </c>
      <c r="D129" s="9" t="s">
        <v>154</v>
      </c>
      <c r="E129" s="9" t="s">
        <v>217</v>
      </c>
      <c r="F129" s="10" t="s">
        <v>3796</v>
      </c>
      <c r="G129" s="15">
        <v>5.3</v>
      </c>
      <c r="H129" s="30" t="s">
        <v>175</v>
      </c>
      <c r="I129" s="10">
        <v>85411720</v>
      </c>
      <c r="J129" s="19">
        <v>45108</v>
      </c>
      <c r="K129" s="16">
        <v>0</v>
      </c>
      <c r="L129" s="16">
        <v>0</v>
      </c>
      <c r="M129" s="9" t="s">
        <v>470</v>
      </c>
      <c r="N129" s="17">
        <v>45168</v>
      </c>
      <c r="O129" s="17">
        <v>45041</v>
      </c>
      <c r="P129" s="10" t="s">
        <v>1945</v>
      </c>
      <c r="Q129" s="17">
        <v>45104</v>
      </c>
      <c r="R129" s="10" t="s">
        <v>2052</v>
      </c>
      <c r="S129" s="17">
        <v>45118</v>
      </c>
      <c r="T129" s="10" t="s">
        <v>1891</v>
      </c>
      <c r="U129" s="32">
        <f t="shared" si="2"/>
        <v>45131</v>
      </c>
    </row>
    <row r="130" spans="1:21" ht="14.25" customHeight="1">
      <c r="A130" s="9">
        <v>2023</v>
      </c>
      <c r="B130" s="10" t="s">
        <v>2008</v>
      </c>
      <c r="C130" s="9" t="s">
        <v>390</v>
      </c>
      <c r="D130" s="9" t="s">
        <v>154</v>
      </c>
      <c r="E130" s="9" t="s">
        <v>217</v>
      </c>
      <c r="F130" s="10" t="s">
        <v>3796</v>
      </c>
      <c r="G130" s="15">
        <v>5.3</v>
      </c>
      <c r="H130" s="30" t="s">
        <v>175</v>
      </c>
      <c r="I130" s="10">
        <v>85413600</v>
      </c>
      <c r="J130" s="19">
        <v>45139</v>
      </c>
      <c r="K130" s="16">
        <v>0</v>
      </c>
      <c r="L130" s="16">
        <v>0</v>
      </c>
      <c r="M130" s="9" t="s">
        <v>178</v>
      </c>
      <c r="N130" s="17">
        <v>45184</v>
      </c>
      <c r="O130" s="17">
        <v>45041</v>
      </c>
      <c r="P130" s="10" t="s">
        <v>1945</v>
      </c>
      <c r="Q130" s="17">
        <v>45120</v>
      </c>
      <c r="R130" s="10" t="s">
        <v>2131</v>
      </c>
      <c r="S130" s="17">
        <v>45134</v>
      </c>
      <c r="T130" s="10" t="s">
        <v>2132</v>
      </c>
      <c r="U130" s="32">
        <f t="shared" si="2"/>
        <v>45147</v>
      </c>
    </row>
    <row r="131" spans="1:21" ht="14.25" customHeight="1">
      <c r="A131" s="9">
        <v>2023</v>
      </c>
      <c r="B131" s="10" t="s">
        <v>2008</v>
      </c>
      <c r="C131" s="9" t="s">
        <v>390</v>
      </c>
      <c r="D131" s="9" t="s">
        <v>154</v>
      </c>
      <c r="E131" s="9" t="s">
        <v>217</v>
      </c>
      <c r="F131" s="10" t="s">
        <v>3796</v>
      </c>
      <c r="G131" s="15">
        <v>5.3</v>
      </c>
      <c r="H131" s="30" t="s">
        <v>175</v>
      </c>
      <c r="I131" s="10">
        <v>85413601</v>
      </c>
      <c r="J131" s="19">
        <v>45170</v>
      </c>
      <c r="K131" s="16">
        <v>4800</v>
      </c>
      <c r="L131" s="16">
        <v>25440</v>
      </c>
      <c r="M131" s="9" t="s">
        <v>470</v>
      </c>
      <c r="N131" s="17">
        <v>45212</v>
      </c>
      <c r="O131" s="17">
        <v>45048</v>
      </c>
      <c r="P131" s="10" t="s">
        <v>2208</v>
      </c>
      <c r="Q131" s="17">
        <v>45148</v>
      </c>
      <c r="R131" s="10" t="s">
        <v>2495</v>
      </c>
      <c r="S131" s="17">
        <v>45162</v>
      </c>
      <c r="T131" s="10" t="s">
        <v>2496</v>
      </c>
      <c r="U131" s="32">
        <f t="shared" si="2"/>
        <v>45175</v>
      </c>
    </row>
    <row r="132" spans="1:21" ht="14.25" customHeight="1">
      <c r="A132" s="9">
        <v>2023</v>
      </c>
      <c r="B132" s="10" t="s">
        <v>2008</v>
      </c>
      <c r="C132" s="9" t="s">
        <v>390</v>
      </c>
      <c r="D132" s="9" t="s">
        <v>154</v>
      </c>
      <c r="E132" s="9" t="s">
        <v>217</v>
      </c>
      <c r="F132" s="10" t="s">
        <v>3796</v>
      </c>
      <c r="G132" s="15">
        <v>5.3</v>
      </c>
      <c r="H132" s="30" t="s">
        <v>175</v>
      </c>
      <c r="I132" s="10">
        <v>85411718</v>
      </c>
      <c r="J132" s="19">
        <v>45170</v>
      </c>
      <c r="K132" s="16">
        <v>0</v>
      </c>
      <c r="L132" s="16">
        <v>0</v>
      </c>
      <c r="M132" s="9" t="s">
        <v>178</v>
      </c>
      <c r="N132" s="17">
        <v>45221</v>
      </c>
      <c r="O132" s="17">
        <v>45093</v>
      </c>
      <c r="P132" s="10" t="s">
        <v>1022</v>
      </c>
      <c r="Q132" s="17" t="s">
        <v>156</v>
      </c>
      <c r="R132" s="10" t="s">
        <v>193</v>
      </c>
      <c r="S132" s="17" t="s">
        <v>156</v>
      </c>
      <c r="T132" s="10" t="s">
        <v>156</v>
      </c>
      <c r="U132" s="32">
        <f t="shared" si="2"/>
        <v>45184</v>
      </c>
    </row>
    <row r="133" spans="1:21" ht="14.25" customHeight="1">
      <c r="A133" s="9">
        <v>2023</v>
      </c>
      <c r="B133" s="10" t="s">
        <v>2008</v>
      </c>
      <c r="C133" s="9" t="s">
        <v>390</v>
      </c>
      <c r="D133" s="9" t="s">
        <v>154</v>
      </c>
      <c r="E133" s="9" t="s">
        <v>217</v>
      </c>
      <c r="F133" s="10" t="s">
        <v>3796</v>
      </c>
      <c r="G133" s="15">
        <v>5.3</v>
      </c>
      <c r="H133" s="30" t="s">
        <v>175</v>
      </c>
      <c r="I133" s="10">
        <v>85654984</v>
      </c>
      <c r="J133" s="19">
        <v>45170</v>
      </c>
      <c r="K133" s="16">
        <v>0</v>
      </c>
      <c r="L133" s="16">
        <v>0</v>
      </c>
      <c r="M133" s="9" t="s">
        <v>178</v>
      </c>
      <c r="N133" s="17">
        <v>45229</v>
      </c>
      <c r="O133" s="17">
        <v>45100</v>
      </c>
      <c r="P133" s="10" t="s">
        <v>2141</v>
      </c>
      <c r="Q133" s="17">
        <v>45167</v>
      </c>
      <c r="R133" s="10" t="s">
        <v>2495</v>
      </c>
      <c r="S133" s="17">
        <v>45181</v>
      </c>
      <c r="T133" s="10" t="s">
        <v>2498</v>
      </c>
      <c r="U133" s="32">
        <f t="shared" si="2"/>
        <v>45192</v>
      </c>
    </row>
    <row r="134" spans="1:21" ht="14.25" customHeight="1">
      <c r="A134" s="9">
        <v>2023</v>
      </c>
      <c r="B134" s="10" t="s">
        <v>2008</v>
      </c>
      <c r="C134" s="9" t="s">
        <v>390</v>
      </c>
      <c r="D134" s="9" t="s">
        <v>154</v>
      </c>
      <c r="E134" s="9" t="s">
        <v>293</v>
      </c>
      <c r="F134" s="10" t="s">
        <v>3805</v>
      </c>
      <c r="G134" s="15">
        <v>5.7</v>
      </c>
      <c r="H134" s="30" t="s">
        <v>175</v>
      </c>
      <c r="I134" s="10">
        <v>85249944</v>
      </c>
      <c r="J134" s="19">
        <v>45047</v>
      </c>
      <c r="K134" s="16">
        <v>5040</v>
      </c>
      <c r="L134" s="16">
        <v>28728</v>
      </c>
      <c r="M134" s="9" t="s">
        <v>436</v>
      </c>
      <c r="N134" s="17">
        <v>45120</v>
      </c>
      <c r="O134" s="17">
        <v>44964</v>
      </c>
      <c r="P134" s="10" t="s">
        <v>156</v>
      </c>
      <c r="Q134" s="17">
        <v>44985</v>
      </c>
      <c r="R134" s="10" t="s">
        <v>298</v>
      </c>
      <c r="S134" s="17">
        <v>44992</v>
      </c>
      <c r="T134" s="10" t="s">
        <v>453</v>
      </c>
      <c r="U134" s="32">
        <f t="shared" si="2"/>
        <v>45083</v>
      </c>
    </row>
    <row r="135" spans="1:21" ht="14.25" customHeight="1">
      <c r="A135" s="9">
        <v>2023</v>
      </c>
      <c r="B135" s="10" t="s">
        <v>2008</v>
      </c>
      <c r="C135" s="9" t="s">
        <v>390</v>
      </c>
      <c r="D135" s="9" t="s">
        <v>154</v>
      </c>
      <c r="E135" s="9" t="s">
        <v>293</v>
      </c>
      <c r="F135" s="10" t="s">
        <v>3805</v>
      </c>
      <c r="G135" s="15">
        <v>5.7</v>
      </c>
      <c r="H135" s="30" t="s">
        <v>175</v>
      </c>
      <c r="I135" s="10">
        <v>85249945</v>
      </c>
      <c r="J135" s="19">
        <v>45078</v>
      </c>
      <c r="K135" s="16">
        <v>0</v>
      </c>
      <c r="L135" s="16">
        <v>0</v>
      </c>
      <c r="M135" s="9" t="s">
        <v>178</v>
      </c>
      <c r="N135" s="17">
        <v>45150</v>
      </c>
      <c r="O135" s="17">
        <v>44971</v>
      </c>
      <c r="P135" s="10" t="s">
        <v>156</v>
      </c>
      <c r="Q135" s="17">
        <v>44992</v>
      </c>
      <c r="R135" s="10" t="s">
        <v>193</v>
      </c>
      <c r="S135" s="17">
        <v>45013</v>
      </c>
      <c r="T135" s="10" t="s">
        <v>156</v>
      </c>
      <c r="U135" s="32">
        <f t="shared" si="2"/>
        <v>45113</v>
      </c>
    </row>
    <row r="136" spans="1:21" ht="14.25" customHeight="1">
      <c r="A136" s="9">
        <v>2023</v>
      </c>
      <c r="B136" s="10" t="s">
        <v>2008</v>
      </c>
      <c r="C136" s="9" t="s">
        <v>390</v>
      </c>
      <c r="D136" s="9" t="s">
        <v>154</v>
      </c>
      <c r="E136" s="9" t="s">
        <v>293</v>
      </c>
      <c r="F136" s="10" t="s">
        <v>3805</v>
      </c>
      <c r="G136" s="15">
        <v>5.7</v>
      </c>
      <c r="H136" s="30" t="s">
        <v>175</v>
      </c>
      <c r="I136" s="10">
        <v>85397135</v>
      </c>
      <c r="J136" s="19">
        <v>45108</v>
      </c>
      <c r="K136" s="16">
        <v>1052</v>
      </c>
      <c r="L136" s="16">
        <v>5996</v>
      </c>
      <c r="M136" s="9" t="s">
        <v>383</v>
      </c>
      <c r="N136" s="17">
        <v>45181</v>
      </c>
      <c r="O136" s="17">
        <v>45020</v>
      </c>
      <c r="P136" s="10" t="s">
        <v>933</v>
      </c>
      <c r="Q136" s="17">
        <v>45069</v>
      </c>
      <c r="R136" s="10" t="s">
        <v>193</v>
      </c>
      <c r="S136" s="17">
        <v>45106</v>
      </c>
      <c r="T136" s="10" t="s">
        <v>2506</v>
      </c>
      <c r="U136" s="32">
        <f t="shared" si="2"/>
        <v>45144</v>
      </c>
    </row>
    <row r="137" spans="1:21" ht="14.25" customHeight="1">
      <c r="A137" s="9">
        <v>2023</v>
      </c>
      <c r="B137" s="10" t="s">
        <v>2008</v>
      </c>
      <c r="C137" s="9" t="s">
        <v>390</v>
      </c>
      <c r="D137" s="9" t="s">
        <v>154</v>
      </c>
      <c r="E137" s="9" t="s">
        <v>293</v>
      </c>
      <c r="F137" s="10" t="s">
        <v>3805</v>
      </c>
      <c r="G137" s="15">
        <v>5.7</v>
      </c>
      <c r="H137" s="30" t="s">
        <v>175</v>
      </c>
      <c r="I137" s="10">
        <v>85397136</v>
      </c>
      <c r="J137" s="19">
        <v>45139</v>
      </c>
      <c r="K137" s="16">
        <v>1556</v>
      </c>
      <c r="L137" s="16">
        <v>8869</v>
      </c>
      <c r="M137" s="9" t="s">
        <v>383</v>
      </c>
      <c r="N137" s="17">
        <v>45184</v>
      </c>
      <c r="O137" s="17">
        <v>45041</v>
      </c>
      <c r="P137" s="10" t="s">
        <v>2381</v>
      </c>
      <c r="Q137" s="17">
        <v>45069</v>
      </c>
      <c r="R137" s="10" t="s">
        <v>819</v>
      </c>
      <c r="S137" s="17">
        <v>45106</v>
      </c>
      <c r="T137" s="10" t="s">
        <v>1871</v>
      </c>
      <c r="U137" s="32">
        <f t="shared" si="2"/>
        <v>45147</v>
      </c>
    </row>
    <row r="138" spans="1:21" ht="14.25" customHeight="1">
      <c r="A138" s="9">
        <v>2023</v>
      </c>
      <c r="B138" s="10" t="s">
        <v>2008</v>
      </c>
      <c r="C138" s="9" t="s">
        <v>390</v>
      </c>
      <c r="D138" s="9" t="s">
        <v>154</v>
      </c>
      <c r="E138" s="9" t="s">
        <v>293</v>
      </c>
      <c r="F138" s="10" t="s">
        <v>3805</v>
      </c>
      <c r="G138" s="15">
        <v>5.7</v>
      </c>
      <c r="H138" s="30" t="s">
        <v>175</v>
      </c>
      <c r="I138" s="10">
        <v>85545525</v>
      </c>
      <c r="J138" s="19">
        <v>45170</v>
      </c>
      <c r="K138" s="16">
        <v>1900</v>
      </c>
      <c r="L138" s="16">
        <v>10830</v>
      </c>
      <c r="M138" s="9" t="s">
        <v>470</v>
      </c>
      <c r="N138" s="17">
        <v>45214</v>
      </c>
      <c r="O138" s="17">
        <v>45090</v>
      </c>
      <c r="P138" s="10" t="s">
        <v>156</v>
      </c>
      <c r="Q138" s="17">
        <v>45152</v>
      </c>
      <c r="R138" s="10" t="s">
        <v>2495</v>
      </c>
      <c r="S138" s="17">
        <v>45167</v>
      </c>
      <c r="T138" s="10" t="s">
        <v>2496</v>
      </c>
      <c r="U138" s="32">
        <f t="shared" si="2"/>
        <v>45177</v>
      </c>
    </row>
    <row r="139" spans="1:21" ht="14.25" customHeight="1">
      <c r="A139" s="9">
        <v>2023</v>
      </c>
      <c r="B139" s="10" t="s">
        <v>2008</v>
      </c>
      <c r="C139" s="9" t="s">
        <v>390</v>
      </c>
      <c r="D139" s="9" t="s">
        <v>154</v>
      </c>
      <c r="E139" s="9" t="s">
        <v>293</v>
      </c>
      <c r="F139" s="10" t="s">
        <v>3805</v>
      </c>
      <c r="G139" s="15">
        <v>5.7</v>
      </c>
      <c r="H139" s="30" t="s">
        <v>246</v>
      </c>
      <c r="I139" s="10">
        <v>85473763</v>
      </c>
      <c r="J139" s="19">
        <v>45170</v>
      </c>
      <c r="K139" s="16">
        <v>1000</v>
      </c>
      <c r="L139" s="16">
        <v>5700</v>
      </c>
      <c r="M139" s="9" t="s">
        <v>226</v>
      </c>
      <c r="N139" s="17">
        <v>45214</v>
      </c>
      <c r="O139" s="17">
        <v>45069</v>
      </c>
      <c r="P139" s="10" t="s">
        <v>2208</v>
      </c>
      <c r="Q139" s="17" t="s">
        <v>156</v>
      </c>
      <c r="R139" s="10" t="s">
        <v>2495</v>
      </c>
      <c r="S139" s="17" t="s">
        <v>156</v>
      </c>
      <c r="T139" s="10" t="s">
        <v>2496</v>
      </c>
      <c r="U139" s="32">
        <f t="shared" si="2"/>
        <v>45177</v>
      </c>
    </row>
    <row r="140" spans="1:21" ht="14.25" customHeight="1">
      <c r="A140" s="9">
        <v>2023</v>
      </c>
      <c r="B140" s="10" t="s">
        <v>2008</v>
      </c>
      <c r="C140" s="9" t="s">
        <v>390</v>
      </c>
      <c r="D140" s="9" t="s">
        <v>154</v>
      </c>
      <c r="E140" s="9" t="s">
        <v>293</v>
      </c>
      <c r="F140" s="10" t="s">
        <v>3805</v>
      </c>
      <c r="G140" s="15">
        <v>5.7</v>
      </c>
      <c r="H140" s="30" t="s">
        <v>175</v>
      </c>
      <c r="I140" s="10">
        <v>85397137</v>
      </c>
      <c r="J140" s="19">
        <v>45170</v>
      </c>
      <c r="K140" s="16">
        <v>1300</v>
      </c>
      <c r="L140" s="16">
        <v>7410</v>
      </c>
      <c r="M140" s="9" t="s">
        <v>383</v>
      </c>
      <c r="N140" s="17">
        <v>45246</v>
      </c>
      <c r="O140" s="17">
        <v>45062</v>
      </c>
      <c r="P140" s="10" t="s">
        <v>2208</v>
      </c>
      <c r="Q140" s="17">
        <v>45125</v>
      </c>
      <c r="R140" s="10" t="s">
        <v>2495</v>
      </c>
      <c r="S140" s="17">
        <v>45144</v>
      </c>
      <c r="T140" s="10" t="s">
        <v>2496</v>
      </c>
      <c r="U140" s="32">
        <f t="shared" si="2"/>
        <v>45209</v>
      </c>
    </row>
    <row r="141" spans="1:21" ht="14.25" customHeight="1">
      <c r="A141" s="9">
        <v>2023</v>
      </c>
      <c r="B141" s="10" t="s">
        <v>2008</v>
      </c>
      <c r="C141" s="9" t="s">
        <v>390</v>
      </c>
      <c r="D141" s="9" t="s">
        <v>154</v>
      </c>
      <c r="E141" s="9" t="s">
        <v>293</v>
      </c>
      <c r="F141" s="10" t="s">
        <v>3805</v>
      </c>
      <c r="G141" s="15">
        <v>5.7</v>
      </c>
      <c r="H141" s="30" t="s">
        <v>175</v>
      </c>
      <c r="I141" s="10">
        <v>85397138</v>
      </c>
      <c r="J141" s="19">
        <v>45200</v>
      </c>
      <c r="K141" s="16">
        <v>0</v>
      </c>
      <c r="L141" s="16">
        <v>0</v>
      </c>
      <c r="M141" s="9" t="s">
        <v>178</v>
      </c>
      <c r="N141" s="17">
        <v>45245</v>
      </c>
      <c r="O141" s="17">
        <v>45062</v>
      </c>
      <c r="P141" s="10" t="s">
        <v>2469</v>
      </c>
      <c r="Q141" s="17">
        <v>45181</v>
      </c>
      <c r="R141" s="10" t="s">
        <v>2112</v>
      </c>
      <c r="S141" s="17">
        <v>45195</v>
      </c>
      <c r="T141" s="10" t="s">
        <v>2195</v>
      </c>
      <c r="U141" s="32">
        <f t="shared" si="2"/>
        <v>45208</v>
      </c>
    </row>
    <row r="142" spans="1:21" ht="14.25" customHeight="1">
      <c r="A142" s="9">
        <v>2023</v>
      </c>
      <c r="B142" s="10" t="s">
        <v>2008</v>
      </c>
      <c r="C142" s="9" t="s">
        <v>390</v>
      </c>
      <c r="D142" s="9" t="s">
        <v>305</v>
      </c>
      <c r="E142" s="9" t="s">
        <v>2395</v>
      </c>
      <c r="F142" s="10" t="s">
        <v>3792</v>
      </c>
      <c r="G142" s="15">
        <v>4.3</v>
      </c>
      <c r="H142" s="30" t="s">
        <v>175</v>
      </c>
      <c r="I142" s="10">
        <v>85091503</v>
      </c>
      <c r="J142" s="19">
        <v>44986</v>
      </c>
      <c r="K142" s="16">
        <v>11160</v>
      </c>
      <c r="L142" s="16">
        <v>47988</v>
      </c>
      <c r="M142" s="9" t="s">
        <v>436</v>
      </c>
      <c r="N142" s="17">
        <v>45106</v>
      </c>
      <c r="O142" s="17">
        <v>44915</v>
      </c>
      <c r="P142" s="10" t="s">
        <v>156</v>
      </c>
      <c r="Q142" s="17">
        <v>44922</v>
      </c>
      <c r="R142" s="10" t="s">
        <v>193</v>
      </c>
      <c r="S142" s="17">
        <v>44946</v>
      </c>
      <c r="T142" s="10" t="s">
        <v>282</v>
      </c>
      <c r="U142" s="32">
        <f t="shared" si="2"/>
        <v>45069</v>
      </c>
    </row>
    <row r="143" spans="1:21" ht="14.25" customHeight="1">
      <c r="A143" s="9">
        <v>2023</v>
      </c>
      <c r="B143" s="10" t="s">
        <v>2008</v>
      </c>
      <c r="C143" s="9" t="s">
        <v>390</v>
      </c>
      <c r="D143" s="9" t="s">
        <v>305</v>
      </c>
      <c r="E143" s="9" t="s">
        <v>2395</v>
      </c>
      <c r="F143" s="10" t="s">
        <v>3792</v>
      </c>
      <c r="G143" s="15">
        <v>4.3</v>
      </c>
      <c r="H143" s="30" t="s">
        <v>175</v>
      </c>
      <c r="I143" s="10">
        <v>85174511</v>
      </c>
      <c r="J143" s="19">
        <v>45017</v>
      </c>
      <c r="K143" s="16">
        <v>1512</v>
      </c>
      <c r="L143" s="16">
        <v>6502</v>
      </c>
      <c r="M143" s="9" t="s">
        <v>383</v>
      </c>
      <c r="N143" s="17">
        <v>45167</v>
      </c>
      <c r="O143" s="17">
        <v>44936</v>
      </c>
      <c r="P143" s="10" t="s">
        <v>156</v>
      </c>
      <c r="Q143" s="17">
        <v>44957</v>
      </c>
      <c r="R143" s="10" t="s">
        <v>1850</v>
      </c>
      <c r="S143" s="17">
        <v>44985</v>
      </c>
      <c r="T143" s="10" t="s">
        <v>2050</v>
      </c>
      <c r="U143" s="32">
        <f t="shared" si="2"/>
        <v>45130</v>
      </c>
    </row>
    <row r="144" spans="1:21" ht="14.25" customHeight="1">
      <c r="A144" s="9">
        <v>2023</v>
      </c>
      <c r="B144" s="10" t="s">
        <v>2008</v>
      </c>
      <c r="C144" s="9" t="s">
        <v>390</v>
      </c>
      <c r="D144" s="9" t="s">
        <v>305</v>
      </c>
      <c r="E144" s="9" t="s">
        <v>2395</v>
      </c>
      <c r="F144" s="10" t="s">
        <v>3792</v>
      </c>
      <c r="G144" s="15">
        <v>4.3</v>
      </c>
      <c r="H144" s="30" t="s">
        <v>175</v>
      </c>
      <c r="I144" s="10">
        <v>85457165</v>
      </c>
      <c r="J144" s="19">
        <v>45139</v>
      </c>
      <c r="K144" s="16">
        <v>0</v>
      </c>
      <c r="L144" s="16">
        <v>0</v>
      </c>
      <c r="M144" s="9" t="s">
        <v>178</v>
      </c>
      <c r="N144" s="17">
        <v>45215</v>
      </c>
      <c r="O144" s="17">
        <v>45023</v>
      </c>
      <c r="P144" s="10" t="s">
        <v>156</v>
      </c>
      <c r="Q144" s="17">
        <v>45132</v>
      </c>
      <c r="R144" s="10" t="s">
        <v>2178</v>
      </c>
      <c r="S144" s="17">
        <v>45167</v>
      </c>
      <c r="T144" s="10" t="s">
        <v>2180</v>
      </c>
      <c r="U144" s="32">
        <f t="shared" si="2"/>
        <v>45178</v>
      </c>
    </row>
    <row r="145" spans="1:21" ht="14.25" customHeight="1">
      <c r="A145" s="9">
        <v>2023</v>
      </c>
      <c r="B145" s="10" t="s">
        <v>2008</v>
      </c>
      <c r="C145" s="9" t="s">
        <v>390</v>
      </c>
      <c r="D145" s="9" t="s">
        <v>305</v>
      </c>
      <c r="E145" s="9" t="s">
        <v>2395</v>
      </c>
      <c r="F145" s="10" t="s">
        <v>3791</v>
      </c>
      <c r="G145" s="15">
        <v>4.3</v>
      </c>
      <c r="H145" s="30" t="s">
        <v>175</v>
      </c>
      <c r="I145" s="10">
        <v>85092077</v>
      </c>
      <c r="J145" s="19">
        <v>44986</v>
      </c>
      <c r="K145" s="16">
        <v>11352</v>
      </c>
      <c r="L145" s="16">
        <v>48814</v>
      </c>
      <c r="M145" s="9" t="s">
        <v>436</v>
      </c>
      <c r="N145" s="17">
        <v>45106</v>
      </c>
      <c r="O145" s="17">
        <v>44915</v>
      </c>
      <c r="P145" s="10" t="s">
        <v>156</v>
      </c>
      <c r="Q145" s="17">
        <v>44922</v>
      </c>
      <c r="R145" s="10" t="s">
        <v>193</v>
      </c>
      <c r="S145" s="17">
        <v>44946</v>
      </c>
      <c r="T145" s="10" t="s">
        <v>282</v>
      </c>
      <c r="U145" s="32">
        <f t="shared" si="2"/>
        <v>45069</v>
      </c>
    </row>
    <row r="146" spans="1:21" ht="14.25" customHeight="1">
      <c r="A146" s="9">
        <v>2023</v>
      </c>
      <c r="B146" s="10" t="s">
        <v>2008</v>
      </c>
      <c r="C146" s="9" t="s">
        <v>390</v>
      </c>
      <c r="D146" s="9" t="s">
        <v>305</v>
      </c>
      <c r="E146" s="9" t="s">
        <v>2395</v>
      </c>
      <c r="F146" s="10" t="s">
        <v>3791</v>
      </c>
      <c r="G146" s="15">
        <v>4.3</v>
      </c>
      <c r="H146" s="30" t="s">
        <v>175</v>
      </c>
      <c r="I146" s="10">
        <v>85175102</v>
      </c>
      <c r="J146" s="19">
        <v>45017</v>
      </c>
      <c r="K146" s="16">
        <v>2016</v>
      </c>
      <c r="L146" s="16">
        <v>8669</v>
      </c>
      <c r="M146" s="9" t="s">
        <v>383</v>
      </c>
      <c r="N146" s="17">
        <v>45167</v>
      </c>
      <c r="O146" s="17">
        <v>44936</v>
      </c>
      <c r="P146" s="10" t="s">
        <v>156</v>
      </c>
      <c r="Q146" s="17">
        <v>44957</v>
      </c>
      <c r="R146" s="10" t="s">
        <v>1885</v>
      </c>
      <c r="S146" s="17">
        <v>44985</v>
      </c>
      <c r="T146" s="10" t="s">
        <v>2050</v>
      </c>
      <c r="U146" s="32">
        <f t="shared" si="2"/>
        <v>45130</v>
      </c>
    </row>
    <row r="147" spans="1:21" ht="14.25" customHeight="1">
      <c r="A147" s="9">
        <v>2023</v>
      </c>
      <c r="B147" s="10" t="s">
        <v>2008</v>
      </c>
      <c r="C147" s="9" t="s">
        <v>390</v>
      </c>
      <c r="D147" s="9" t="s">
        <v>305</v>
      </c>
      <c r="E147" s="9" t="s">
        <v>2395</v>
      </c>
      <c r="F147" s="10" t="s">
        <v>3791</v>
      </c>
      <c r="G147" s="15">
        <v>4.3</v>
      </c>
      <c r="H147" s="30" t="s">
        <v>175</v>
      </c>
      <c r="I147" s="10">
        <v>85175103</v>
      </c>
      <c r="J147" s="19">
        <v>45139</v>
      </c>
      <c r="K147" s="16">
        <v>0</v>
      </c>
      <c r="L147" s="16">
        <v>0</v>
      </c>
      <c r="M147" s="9" t="s">
        <v>178</v>
      </c>
      <c r="N147" s="17">
        <v>45196</v>
      </c>
      <c r="O147" s="17">
        <v>45041</v>
      </c>
      <c r="P147" s="10" t="s">
        <v>2135</v>
      </c>
      <c r="Q147" s="17">
        <v>45111</v>
      </c>
      <c r="R147" s="10" t="s">
        <v>2532</v>
      </c>
      <c r="S147" s="17">
        <v>45146</v>
      </c>
      <c r="T147" s="10" t="s">
        <v>2211</v>
      </c>
      <c r="U147" s="32">
        <f t="shared" si="2"/>
        <v>45159</v>
      </c>
    </row>
    <row r="148" spans="1:21" ht="14.25" customHeight="1">
      <c r="A148" s="9">
        <v>2023</v>
      </c>
      <c r="B148" s="10" t="s">
        <v>2008</v>
      </c>
      <c r="C148" s="9" t="s">
        <v>390</v>
      </c>
      <c r="D148" s="9" t="s">
        <v>305</v>
      </c>
      <c r="E148" s="9" t="s">
        <v>2395</v>
      </c>
      <c r="F148" s="10" t="s">
        <v>3791</v>
      </c>
      <c r="G148" s="15">
        <v>4.3</v>
      </c>
      <c r="H148" s="30" t="s">
        <v>175</v>
      </c>
      <c r="I148" s="10">
        <v>85512250</v>
      </c>
      <c r="J148" s="19">
        <v>45170</v>
      </c>
      <c r="K148" s="16">
        <v>0</v>
      </c>
      <c r="L148" s="16">
        <v>0</v>
      </c>
      <c r="M148" s="9" t="s">
        <v>178</v>
      </c>
      <c r="N148" s="17">
        <v>45231</v>
      </c>
      <c r="O148" s="17">
        <v>45051</v>
      </c>
      <c r="P148" s="10" t="s">
        <v>2110</v>
      </c>
      <c r="Q148" s="17" t="s">
        <v>156</v>
      </c>
      <c r="R148" s="10" t="s">
        <v>193</v>
      </c>
      <c r="S148" s="17" t="s">
        <v>156</v>
      </c>
      <c r="T148" s="10" t="s">
        <v>156</v>
      </c>
      <c r="U148" s="32">
        <f t="shared" si="2"/>
        <v>45194</v>
      </c>
    </row>
    <row r="149" spans="1:21" ht="14.25" customHeight="1">
      <c r="A149" s="9">
        <v>2023</v>
      </c>
      <c r="B149" s="10" t="s">
        <v>2008</v>
      </c>
      <c r="C149" s="9" t="s">
        <v>390</v>
      </c>
      <c r="D149" s="9" t="s">
        <v>305</v>
      </c>
      <c r="E149" s="9" t="s">
        <v>2395</v>
      </c>
      <c r="F149" s="10" t="s">
        <v>3791</v>
      </c>
      <c r="G149" s="15">
        <v>4.3</v>
      </c>
      <c r="H149" s="30" t="s">
        <v>175</v>
      </c>
      <c r="I149" s="10">
        <v>85529053</v>
      </c>
      <c r="J149" s="19">
        <v>45170</v>
      </c>
      <c r="K149" s="16">
        <v>0</v>
      </c>
      <c r="L149" s="16">
        <v>0</v>
      </c>
      <c r="M149" s="9" t="s">
        <v>178</v>
      </c>
      <c r="N149" s="17">
        <v>45238</v>
      </c>
      <c r="O149" s="17">
        <v>45058</v>
      </c>
      <c r="P149" s="10" t="s">
        <v>2134</v>
      </c>
      <c r="Q149" s="17" t="s">
        <v>156</v>
      </c>
      <c r="R149" s="10" t="s">
        <v>193</v>
      </c>
      <c r="S149" s="17" t="s">
        <v>156</v>
      </c>
      <c r="T149" s="10" t="s">
        <v>156</v>
      </c>
      <c r="U149" s="32">
        <f t="shared" si="2"/>
        <v>45201</v>
      </c>
    </row>
    <row r="150" spans="1:21" ht="14.25" customHeight="1">
      <c r="A150" s="9">
        <v>2023</v>
      </c>
      <c r="B150" s="10" t="s">
        <v>2008</v>
      </c>
      <c r="C150" s="9" t="s">
        <v>390</v>
      </c>
      <c r="D150" s="9" t="s">
        <v>305</v>
      </c>
      <c r="E150" s="9" t="s">
        <v>2395</v>
      </c>
      <c r="F150" s="10" t="s">
        <v>3791</v>
      </c>
      <c r="G150" s="15">
        <v>4.3</v>
      </c>
      <c r="H150" s="30" t="s">
        <v>175</v>
      </c>
      <c r="I150" s="10">
        <v>85546071</v>
      </c>
      <c r="J150" s="19">
        <v>45200</v>
      </c>
      <c r="K150" s="16">
        <v>0</v>
      </c>
      <c r="L150" s="16">
        <v>0</v>
      </c>
      <c r="M150" s="9" t="s">
        <v>178</v>
      </c>
      <c r="N150" s="17">
        <v>45252</v>
      </c>
      <c r="O150" s="17">
        <v>45072</v>
      </c>
      <c r="P150" s="10" t="s">
        <v>2346</v>
      </c>
      <c r="Q150" s="17" t="s">
        <v>156</v>
      </c>
      <c r="R150" s="10" t="s">
        <v>193</v>
      </c>
      <c r="S150" s="17" t="s">
        <v>156</v>
      </c>
      <c r="T150" s="10" t="s">
        <v>156</v>
      </c>
      <c r="U150" s="32">
        <f t="shared" si="2"/>
        <v>45215</v>
      </c>
    </row>
    <row r="151" spans="1:21" ht="14.25" customHeight="1">
      <c r="A151" s="9">
        <v>2023</v>
      </c>
      <c r="B151" s="10" t="s">
        <v>2008</v>
      </c>
      <c r="C151" s="9" t="s">
        <v>390</v>
      </c>
      <c r="D151" s="9" t="s">
        <v>305</v>
      </c>
      <c r="E151" s="9" t="s">
        <v>339</v>
      </c>
      <c r="F151" s="10" t="s">
        <v>3813</v>
      </c>
      <c r="G151" s="15">
        <v>2.6</v>
      </c>
      <c r="H151" s="30" t="s">
        <v>175</v>
      </c>
      <c r="I151" s="10">
        <v>85214159</v>
      </c>
      <c r="J151" s="19">
        <v>44986</v>
      </c>
      <c r="K151" s="16">
        <v>1728</v>
      </c>
      <c r="L151" s="16">
        <v>4493</v>
      </c>
      <c r="M151" s="9" t="s">
        <v>436</v>
      </c>
      <c r="N151" s="17">
        <v>45092</v>
      </c>
      <c r="O151" s="17">
        <v>44936</v>
      </c>
      <c r="P151" s="10" t="s">
        <v>156</v>
      </c>
      <c r="Q151" s="17">
        <v>44936</v>
      </c>
      <c r="R151" s="10" t="s">
        <v>193</v>
      </c>
      <c r="S151" s="17">
        <v>44943</v>
      </c>
      <c r="T151" s="10" t="s">
        <v>156</v>
      </c>
      <c r="U151" s="32">
        <f t="shared" si="2"/>
        <v>45055</v>
      </c>
    </row>
    <row r="152" spans="1:21" ht="14.25" customHeight="1">
      <c r="A152" s="9">
        <v>2023</v>
      </c>
      <c r="B152" s="10" t="s">
        <v>2008</v>
      </c>
      <c r="C152" s="9" t="s">
        <v>390</v>
      </c>
      <c r="D152" s="9" t="s">
        <v>305</v>
      </c>
      <c r="E152" s="9" t="s">
        <v>339</v>
      </c>
      <c r="F152" s="10" t="s">
        <v>3813</v>
      </c>
      <c r="G152" s="15">
        <v>2.6</v>
      </c>
      <c r="H152" s="30" t="s">
        <v>175</v>
      </c>
      <c r="I152" s="10">
        <v>85175179</v>
      </c>
      <c r="J152" s="19">
        <v>44986</v>
      </c>
      <c r="K152" s="16">
        <v>414</v>
      </c>
      <c r="L152" s="16">
        <v>1076</v>
      </c>
      <c r="M152" s="9" t="s">
        <v>383</v>
      </c>
      <c r="N152" s="17">
        <v>45153</v>
      </c>
      <c r="O152" s="17">
        <v>44936</v>
      </c>
      <c r="P152" s="10" t="s">
        <v>156</v>
      </c>
      <c r="Q152" s="17">
        <v>44936</v>
      </c>
      <c r="R152" s="10" t="s">
        <v>193</v>
      </c>
      <c r="S152" s="17">
        <v>44943</v>
      </c>
      <c r="T152" s="10" t="s">
        <v>156</v>
      </c>
      <c r="U152" s="32">
        <f t="shared" ref="U152:U173" si="3">N152-37</f>
        <v>45116</v>
      </c>
    </row>
    <row r="153" spans="1:21" ht="14.25" customHeight="1">
      <c r="A153" s="9">
        <v>2023</v>
      </c>
      <c r="B153" s="10" t="s">
        <v>2008</v>
      </c>
      <c r="C153" s="9" t="s">
        <v>390</v>
      </c>
      <c r="D153" s="9" t="s">
        <v>305</v>
      </c>
      <c r="E153" s="9" t="s">
        <v>339</v>
      </c>
      <c r="F153" s="10" t="s">
        <v>3813</v>
      </c>
      <c r="G153" s="15">
        <v>2.6</v>
      </c>
      <c r="H153" s="30" t="s">
        <v>175</v>
      </c>
      <c r="I153" s="10">
        <v>85194451</v>
      </c>
      <c r="J153" s="19">
        <v>44986</v>
      </c>
      <c r="K153" s="16">
        <v>2664</v>
      </c>
      <c r="L153" s="16">
        <v>6926</v>
      </c>
      <c r="M153" s="9" t="s">
        <v>383</v>
      </c>
      <c r="N153" s="17">
        <v>45153</v>
      </c>
      <c r="O153" s="17">
        <v>44936</v>
      </c>
      <c r="P153" s="10" t="s">
        <v>156</v>
      </c>
      <c r="Q153" s="17">
        <v>44936</v>
      </c>
      <c r="R153" s="10" t="s">
        <v>193</v>
      </c>
      <c r="S153" s="17">
        <v>44943</v>
      </c>
      <c r="T153" s="10" t="s">
        <v>156</v>
      </c>
      <c r="U153" s="32">
        <f t="shared" si="3"/>
        <v>45116</v>
      </c>
    </row>
    <row r="154" spans="1:21" ht="14.25" customHeight="1">
      <c r="A154" s="9">
        <v>2023</v>
      </c>
      <c r="B154" s="10" t="s">
        <v>2008</v>
      </c>
      <c r="C154" s="9" t="s">
        <v>390</v>
      </c>
      <c r="D154" s="9" t="s">
        <v>305</v>
      </c>
      <c r="E154" s="9" t="s">
        <v>339</v>
      </c>
      <c r="F154" s="10" t="s">
        <v>3813</v>
      </c>
      <c r="G154" s="15">
        <v>2.6</v>
      </c>
      <c r="H154" s="30" t="s">
        <v>175</v>
      </c>
      <c r="I154" s="10">
        <v>85214158</v>
      </c>
      <c r="J154" s="19">
        <v>45078</v>
      </c>
      <c r="K154" s="16">
        <v>2016</v>
      </c>
      <c r="L154" s="16">
        <v>5242</v>
      </c>
      <c r="M154" s="9" t="s">
        <v>470</v>
      </c>
      <c r="N154" s="17">
        <v>45153</v>
      </c>
      <c r="O154" s="17">
        <v>45041</v>
      </c>
      <c r="P154" s="10" t="s">
        <v>1779</v>
      </c>
      <c r="Q154" s="17">
        <v>45069</v>
      </c>
      <c r="R154" s="10" t="s">
        <v>2052</v>
      </c>
      <c r="S154" s="17">
        <v>45104</v>
      </c>
      <c r="T154" s="10" t="s">
        <v>2099</v>
      </c>
      <c r="U154" s="32">
        <f t="shared" si="3"/>
        <v>45116</v>
      </c>
    </row>
    <row r="155" spans="1:21" ht="14.25" customHeight="1">
      <c r="A155" s="9">
        <v>2023</v>
      </c>
      <c r="B155" s="10" t="s">
        <v>2008</v>
      </c>
      <c r="C155" s="9" t="s">
        <v>390</v>
      </c>
      <c r="D155" s="9" t="s">
        <v>305</v>
      </c>
      <c r="E155" s="9" t="s">
        <v>339</v>
      </c>
      <c r="F155" s="10" t="s">
        <v>3813</v>
      </c>
      <c r="G155" s="15">
        <v>2.6</v>
      </c>
      <c r="H155" s="30" t="s">
        <v>175</v>
      </c>
      <c r="I155" s="10">
        <v>85650778</v>
      </c>
      <c r="J155" s="19">
        <v>45139</v>
      </c>
      <c r="K155" s="16">
        <v>0</v>
      </c>
      <c r="L155" s="16">
        <v>0</v>
      </c>
      <c r="M155" s="9" t="s">
        <v>178</v>
      </c>
      <c r="N155" s="17">
        <v>45208</v>
      </c>
      <c r="O155" s="17">
        <v>45090</v>
      </c>
      <c r="P155" s="10" t="s">
        <v>156</v>
      </c>
      <c r="Q155" s="17">
        <v>45114</v>
      </c>
      <c r="R155" s="10" t="s">
        <v>2550</v>
      </c>
      <c r="S155" s="17">
        <v>45156</v>
      </c>
      <c r="T155" s="10" t="s">
        <v>156</v>
      </c>
      <c r="U155" s="32">
        <f t="shared" si="3"/>
        <v>45171</v>
      </c>
    </row>
    <row r="156" spans="1:21" ht="14.25" customHeight="1">
      <c r="A156" s="9">
        <v>2023</v>
      </c>
      <c r="B156" s="10" t="s">
        <v>2008</v>
      </c>
      <c r="C156" s="9" t="s">
        <v>390</v>
      </c>
      <c r="D156" s="9" t="s">
        <v>305</v>
      </c>
      <c r="E156" s="9" t="s">
        <v>339</v>
      </c>
      <c r="F156" s="10" t="s">
        <v>3813</v>
      </c>
      <c r="G156" s="15">
        <v>2.6</v>
      </c>
      <c r="H156" s="30" t="s">
        <v>175</v>
      </c>
      <c r="I156" s="10">
        <v>85506656</v>
      </c>
      <c r="J156" s="19">
        <v>45170</v>
      </c>
      <c r="K156" s="16">
        <v>900</v>
      </c>
      <c r="L156" s="16">
        <v>2340</v>
      </c>
      <c r="M156" s="9" t="s">
        <v>470</v>
      </c>
      <c r="N156" s="17">
        <v>45236</v>
      </c>
      <c r="O156" s="17">
        <v>45051</v>
      </c>
      <c r="P156" s="10" t="s">
        <v>156</v>
      </c>
      <c r="Q156" s="17">
        <v>45152</v>
      </c>
      <c r="R156" s="10" t="s">
        <v>2085</v>
      </c>
      <c r="S156" s="17">
        <v>45188</v>
      </c>
      <c r="T156" s="10" t="s">
        <v>2552</v>
      </c>
      <c r="U156" s="32">
        <f t="shared" si="3"/>
        <v>45199</v>
      </c>
    </row>
    <row r="157" spans="1:21" ht="14.25" customHeight="1">
      <c r="A157" s="9">
        <v>2023</v>
      </c>
      <c r="B157" s="10" t="s">
        <v>2008</v>
      </c>
      <c r="C157" s="9" t="s">
        <v>390</v>
      </c>
      <c r="D157" s="9" t="s">
        <v>305</v>
      </c>
      <c r="E157" s="9" t="s">
        <v>339</v>
      </c>
      <c r="F157" s="10" t="s">
        <v>3813</v>
      </c>
      <c r="G157" s="15">
        <v>2.6</v>
      </c>
      <c r="H157" s="30" t="s">
        <v>175</v>
      </c>
      <c r="I157" s="10">
        <v>85520998</v>
      </c>
      <c r="J157" s="19">
        <v>45200</v>
      </c>
      <c r="K157" s="16">
        <v>600</v>
      </c>
      <c r="L157" s="16">
        <v>1560</v>
      </c>
      <c r="M157" s="9" t="s">
        <v>470</v>
      </c>
      <c r="N157" s="17">
        <v>45245</v>
      </c>
      <c r="O157" s="17">
        <v>45090</v>
      </c>
      <c r="P157" s="10" t="s">
        <v>2554</v>
      </c>
      <c r="Q157" s="17">
        <v>45149</v>
      </c>
      <c r="R157" s="10" t="s">
        <v>2555</v>
      </c>
      <c r="S157" s="17">
        <v>45191</v>
      </c>
      <c r="T157" s="10" t="s">
        <v>2556</v>
      </c>
      <c r="U157" s="32">
        <f t="shared" si="3"/>
        <v>45208</v>
      </c>
    </row>
    <row r="158" spans="1:21" ht="14.25" customHeight="1">
      <c r="A158" s="9">
        <v>2023</v>
      </c>
      <c r="B158" s="10" t="s">
        <v>2008</v>
      </c>
      <c r="C158" s="9" t="s">
        <v>390</v>
      </c>
      <c r="D158" s="9" t="s">
        <v>305</v>
      </c>
      <c r="E158" s="9" t="s">
        <v>339</v>
      </c>
      <c r="F158" s="10" t="s">
        <v>3813</v>
      </c>
      <c r="G158" s="15">
        <v>2.6</v>
      </c>
      <c r="H158" s="30" t="s">
        <v>175</v>
      </c>
      <c r="I158" s="10">
        <v>85529074</v>
      </c>
      <c r="J158" s="19">
        <v>45200</v>
      </c>
      <c r="K158" s="16">
        <v>990</v>
      </c>
      <c r="L158" s="16">
        <v>2574</v>
      </c>
      <c r="M158" s="9" t="s">
        <v>226</v>
      </c>
      <c r="N158" s="17">
        <v>45252</v>
      </c>
      <c r="O158" s="17">
        <v>45090</v>
      </c>
      <c r="P158" s="10" t="s">
        <v>2055</v>
      </c>
      <c r="Q158" s="17">
        <v>45195</v>
      </c>
      <c r="R158" s="10" t="s">
        <v>2557</v>
      </c>
      <c r="S158" s="17">
        <v>45204</v>
      </c>
      <c r="T158" s="10" t="s">
        <v>2558</v>
      </c>
      <c r="U158" s="32">
        <f t="shared" si="3"/>
        <v>45215</v>
      </c>
    </row>
    <row r="159" spans="1:21" ht="14.25" customHeight="1">
      <c r="A159" s="9">
        <v>2023</v>
      </c>
      <c r="B159" s="10" t="s">
        <v>2008</v>
      </c>
      <c r="C159" s="9" t="s">
        <v>390</v>
      </c>
      <c r="D159" s="9" t="s">
        <v>305</v>
      </c>
      <c r="E159" s="9" t="s">
        <v>339</v>
      </c>
      <c r="F159" s="10" t="s">
        <v>3813</v>
      </c>
      <c r="G159" s="15">
        <v>2.6</v>
      </c>
      <c r="H159" s="30" t="s">
        <v>175</v>
      </c>
      <c r="I159" s="10">
        <v>85540781</v>
      </c>
      <c r="J159" s="19">
        <v>45200</v>
      </c>
      <c r="K159" s="16">
        <v>0</v>
      </c>
      <c r="L159" s="16">
        <v>0</v>
      </c>
      <c r="M159" s="9" t="s">
        <v>178</v>
      </c>
      <c r="N159" s="17">
        <v>45259</v>
      </c>
      <c r="O159" s="17">
        <v>45065</v>
      </c>
      <c r="P159" s="10" t="s">
        <v>1012</v>
      </c>
      <c r="Q159" s="17" t="s">
        <v>156</v>
      </c>
      <c r="R159" s="10" t="s">
        <v>193</v>
      </c>
      <c r="S159" s="17" t="s">
        <v>156</v>
      </c>
      <c r="T159" s="10" t="s">
        <v>156</v>
      </c>
      <c r="U159" s="32">
        <f t="shared" si="3"/>
        <v>45222</v>
      </c>
    </row>
    <row r="160" spans="1:21" ht="14.25" customHeight="1">
      <c r="A160" s="9">
        <v>2024</v>
      </c>
      <c r="B160" s="10" t="s">
        <v>143</v>
      </c>
      <c r="C160" s="9" t="s">
        <v>390</v>
      </c>
      <c r="D160" s="9" t="s">
        <v>305</v>
      </c>
      <c r="E160" s="9" t="s">
        <v>577</v>
      </c>
      <c r="F160" s="10" t="s">
        <v>3816</v>
      </c>
      <c r="G160" s="15">
        <v>2.4</v>
      </c>
      <c r="H160" s="30" t="s">
        <v>175</v>
      </c>
      <c r="I160" s="10">
        <v>86234226</v>
      </c>
      <c r="J160" s="19">
        <v>45200</v>
      </c>
      <c r="K160" s="16">
        <v>4800</v>
      </c>
      <c r="L160" s="16">
        <v>11520</v>
      </c>
      <c r="M160" s="9" t="s">
        <v>470</v>
      </c>
      <c r="N160" s="17">
        <v>45271</v>
      </c>
      <c r="O160" s="17">
        <v>45170</v>
      </c>
      <c r="P160" s="10" t="s">
        <v>156</v>
      </c>
      <c r="Q160" s="17">
        <v>45205</v>
      </c>
      <c r="R160" s="10" t="s">
        <v>193</v>
      </c>
      <c r="S160" s="17">
        <v>45219</v>
      </c>
      <c r="T160" s="10" t="s">
        <v>156</v>
      </c>
      <c r="U160" s="32">
        <f t="shared" si="3"/>
        <v>45234</v>
      </c>
    </row>
    <row r="161" spans="1:21" ht="14.25" customHeight="1">
      <c r="A161" s="9">
        <v>2024</v>
      </c>
      <c r="B161" s="10" t="s">
        <v>143</v>
      </c>
      <c r="C161" s="9" t="s">
        <v>390</v>
      </c>
      <c r="D161" s="9" t="s">
        <v>305</v>
      </c>
      <c r="E161" s="9" t="s">
        <v>577</v>
      </c>
      <c r="F161" s="10" t="s">
        <v>3816</v>
      </c>
      <c r="G161" s="15">
        <v>2.4</v>
      </c>
      <c r="H161" s="30" t="s">
        <v>175</v>
      </c>
      <c r="I161" s="10">
        <v>85899484</v>
      </c>
      <c r="J161" s="19">
        <v>45231</v>
      </c>
      <c r="K161" s="16">
        <v>19704</v>
      </c>
      <c r="L161" s="16">
        <v>47290</v>
      </c>
      <c r="M161" s="9" t="s">
        <v>436</v>
      </c>
      <c r="N161" s="17">
        <v>45245</v>
      </c>
      <c r="O161" s="17">
        <v>45093</v>
      </c>
      <c r="P161" s="10" t="s">
        <v>156</v>
      </c>
      <c r="Q161" s="17">
        <v>45114</v>
      </c>
      <c r="R161" s="10" t="s">
        <v>193</v>
      </c>
      <c r="S161" s="17">
        <v>45146</v>
      </c>
      <c r="T161" s="10" t="s">
        <v>156</v>
      </c>
      <c r="U161" s="32">
        <f t="shared" si="3"/>
        <v>45208</v>
      </c>
    </row>
    <row r="162" spans="1:21" ht="14.25" customHeight="1">
      <c r="A162" s="9">
        <v>2024</v>
      </c>
      <c r="B162" s="10" t="s">
        <v>143</v>
      </c>
      <c r="C162" s="9" t="s">
        <v>390</v>
      </c>
      <c r="D162" s="9" t="s">
        <v>305</v>
      </c>
      <c r="E162" s="9" t="s">
        <v>577</v>
      </c>
      <c r="F162" s="10" t="s">
        <v>3816</v>
      </c>
      <c r="G162" s="15">
        <v>2.4</v>
      </c>
      <c r="H162" s="30" t="s">
        <v>175</v>
      </c>
      <c r="I162" s="10">
        <v>86125246</v>
      </c>
      <c r="J162" s="19">
        <v>45261</v>
      </c>
      <c r="K162" s="16">
        <v>6000</v>
      </c>
      <c r="L162" s="16">
        <v>14400</v>
      </c>
      <c r="M162" s="9" t="s">
        <v>470</v>
      </c>
      <c r="N162" s="17">
        <v>45301</v>
      </c>
      <c r="O162" s="17">
        <v>45205</v>
      </c>
      <c r="P162" s="10" t="s">
        <v>156</v>
      </c>
      <c r="Q162" s="17">
        <v>45240</v>
      </c>
      <c r="R162" s="10" t="s">
        <v>193</v>
      </c>
      <c r="S162" s="17">
        <v>45254</v>
      </c>
      <c r="T162" s="10" t="s">
        <v>156</v>
      </c>
      <c r="U162" s="32">
        <f t="shared" si="3"/>
        <v>45264</v>
      </c>
    </row>
    <row r="163" spans="1:21" ht="14.25" customHeight="1">
      <c r="A163" s="9">
        <v>2024</v>
      </c>
      <c r="B163" s="10" t="s">
        <v>143</v>
      </c>
      <c r="C163" s="9" t="s">
        <v>390</v>
      </c>
      <c r="D163" s="9" t="s">
        <v>305</v>
      </c>
      <c r="E163" s="9" t="s">
        <v>577</v>
      </c>
      <c r="F163" s="10" t="s">
        <v>3816</v>
      </c>
      <c r="G163" s="15">
        <v>2.4</v>
      </c>
      <c r="H163" s="30" t="s">
        <v>175</v>
      </c>
      <c r="I163" s="10">
        <v>86215266</v>
      </c>
      <c r="J163" s="19">
        <v>45292</v>
      </c>
      <c r="K163" s="16">
        <v>4000</v>
      </c>
      <c r="L163" s="16">
        <v>9600</v>
      </c>
      <c r="M163" s="9" t="s">
        <v>470</v>
      </c>
      <c r="N163" s="17">
        <v>45336</v>
      </c>
      <c r="O163" s="17">
        <v>45240</v>
      </c>
      <c r="P163" s="10" t="s">
        <v>156</v>
      </c>
      <c r="Q163" s="17">
        <v>45275</v>
      </c>
      <c r="R163" s="10" t="s">
        <v>193</v>
      </c>
      <c r="S163" s="17">
        <v>45289</v>
      </c>
      <c r="T163" s="10" t="s">
        <v>156</v>
      </c>
      <c r="U163" s="32">
        <f t="shared" si="3"/>
        <v>45299</v>
      </c>
    </row>
    <row r="164" spans="1:21" ht="14.25" customHeight="1">
      <c r="A164" s="9">
        <v>2024</v>
      </c>
      <c r="B164" s="10" t="s">
        <v>143</v>
      </c>
      <c r="C164" s="9" t="s">
        <v>390</v>
      </c>
      <c r="D164" s="9" t="s">
        <v>305</v>
      </c>
      <c r="E164" s="9" t="s">
        <v>577</v>
      </c>
      <c r="F164" s="10" t="s">
        <v>3816</v>
      </c>
      <c r="G164" s="15">
        <v>2.4</v>
      </c>
      <c r="H164" s="30" t="s">
        <v>175</v>
      </c>
      <c r="I164" s="10">
        <v>86230226</v>
      </c>
      <c r="J164" s="19">
        <v>45323</v>
      </c>
      <c r="K164" s="16">
        <v>4000</v>
      </c>
      <c r="L164" s="16">
        <v>9600</v>
      </c>
      <c r="M164" s="9" t="s">
        <v>470</v>
      </c>
      <c r="N164" s="17">
        <v>45366</v>
      </c>
      <c r="O164" s="17">
        <v>45275</v>
      </c>
      <c r="P164" s="10" t="s">
        <v>156</v>
      </c>
      <c r="Q164" s="17">
        <v>45303</v>
      </c>
      <c r="R164" s="10" t="s">
        <v>193</v>
      </c>
      <c r="S164" s="17">
        <v>45317</v>
      </c>
      <c r="T164" s="10" t="s">
        <v>156</v>
      </c>
      <c r="U164" s="32">
        <f t="shared" si="3"/>
        <v>45329</v>
      </c>
    </row>
    <row r="165" spans="1:21" ht="14.25" customHeight="1">
      <c r="A165" s="9">
        <v>2024</v>
      </c>
      <c r="B165" s="10" t="s">
        <v>143</v>
      </c>
      <c r="C165" s="9" t="s">
        <v>390</v>
      </c>
      <c r="D165" s="9" t="s">
        <v>305</v>
      </c>
      <c r="E165" s="9" t="s">
        <v>577</v>
      </c>
      <c r="F165" s="10" t="s">
        <v>3816</v>
      </c>
      <c r="G165" s="15">
        <v>2.4</v>
      </c>
      <c r="H165" s="30" t="s">
        <v>175</v>
      </c>
      <c r="I165" s="10">
        <v>86230227</v>
      </c>
      <c r="J165" s="19">
        <v>45352</v>
      </c>
      <c r="K165" s="16">
        <v>4000</v>
      </c>
      <c r="L165" s="16">
        <v>9600</v>
      </c>
      <c r="M165" s="9" t="s">
        <v>470</v>
      </c>
      <c r="N165" s="17">
        <v>45381</v>
      </c>
      <c r="O165" s="17">
        <v>45289</v>
      </c>
      <c r="P165" s="10" t="s">
        <v>156</v>
      </c>
      <c r="Q165" s="17">
        <v>45324</v>
      </c>
      <c r="R165" s="10" t="s">
        <v>193</v>
      </c>
      <c r="S165" s="17">
        <v>45331</v>
      </c>
      <c r="T165" s="10" t="s">
        <v>156</v>
      </c>
      <c r="U165" s="32">
        <f t="shared" si="3"/>
        <v>45344</v>
      </c>
    </row>
    <row r="166" spans="1:21" ht="14.25" customHeight="1">
      <c r="A166" s="9">
        <v>2024</v>
      </c>
      <c r="B166" s="10" t="s">
        <v>143</v>
      </c>
      <c r="C166" s="9" t="s">
        <v>390</v>
      </c>
      <c r="D166" s="9" t="s">
        <v>305</v>
      </c>
      <c r="E166" s="9" t="s">
        <v>577</v>
      </c>
      <c r="F166" s="10" t="s">
        <v>3816</v>
      </c>
      <c r="G166" s="15">
        <v>2.4</v>
      </c>
      <c r="H166" s="30" t="s">
        <v>246</v>
      </c>
      <c r="I166" s="10">
        <v>86230228</v>
      </c>
      <c r="J166" s="19">
        <v>45352</v>
      </c>
      <c r="K166" s="16">
        <v>4000</v>
      </c>
      <c r="L166" s="16">
        <v>9600</v>
      </c>
      <c r="M166" s="9" t="s">
        <v>226</v>
      </c>
      <c r="N166" s="17">
        <v>45381</v>
      </c>
      <c r="O166" s="17">
        <v>45289</v>
      </c>
      <c r="P166" s="10" t="s">
        <v>156</v>
      </c>
      <c r="Q166" s="17" t="s">
        <v>156</v>
      </c>
      <c r="R166" s="10" t="s">
        <v>193</v>
      </c>
      <c r="S166" s="17" t="s">
        <v>156</v>
      </c>
      <c r="T166" s="10" t="s">
        <v>156</v>
      </c>
      <c r="U166" s="32">
        <f t="shared" si="3"/>
        <v>45344</v>
      </c>
    </row>
    <row r="167" spans="1:21" ht="14.25" customHeight="1">
      <c r="A167" s="9">
        <v>2024</v>
      </c>
      <c r="B167" s="10" t="s">
        <v>143</v>
      </c>
      <c r="C167" s="9" t="s">
        <v>390</v>
      </c>
      <c r="D167" s="9" t="s">
        <v>305</v>
      </c>
      <c r="E167" s="9" t="s">
        <v>577</v>
      </c>
      <c r="F167" s="10" t="s">
        <v>3817</v>
      </c>
      <c r="G167" s="15">
        <v>2.4</v>
      </c>
      <c r="H167" s="30" t="s">
        <v>175</v>
      </c>
      <c r="I167" s="10">
        <v>86234444</v>
      </c>
      <c r="J167" s="19">
        <v>45200</v>
      </c>
      <c r="K167" s="16">
        <v>4800</v>
      </c>
      <c r="L167" s="16">
        <v>11520</v>
      </c>
      <c r="M167" s="9" t="s">
        <v>470</v>
      </c>
      <c r="N167" s="17">
        <v>45271</v>
      </c>
      <c r="O167" s="17">
        <v>45142</v>
      </c>
      <c r="P167" s="10" t="s">
        <v>156</v>
      </c>
      <c r="Q167" s="17">
        <v>45205</v>
      </c>
      <c r="R167" s="10" t="s">
        <v>193</v>
      </c>
      <c r="S167" s="17">
        <v>45219</v>
      </c>
      <c r="T167" s="10" t="s">
        <v>156</v>
      </c>
      <c r="U167" s="32">
        <f t="shared" si="3"/>
        <v>45234</v>
      </c>
    </row>
    <row r="168" spans="1:21" ht="14.25" customHeight="1">
      <c r="A168" s="9">
        <v>2024</v>
      </c>
      <c r="B168" s="10" t="s">
        <v>143</v>
      </c>
      <c r="C168" s="9" t="s">
        <v>390</v>
      </c>
      <c r="D168" s="9" t="s">
        <v>305</v>
      </c>
      <c r="E168" s="9" t="s">
        <v>577</v>
      </c>
      <c r="F168" s="10" t="s">
        <v>3817</v>
      </c>
      <c r="G168" s="15">
        <v>2.4</v>
      </c>
      <c r="H168" s="30" t="s">
        <v>175</v>
      </c>
      <c r="I168" s="10">
        <v>85899508</v>
      </c>
      <c r="J168" s="19">
        <v>45231</v>
      </c>
      <c r="K168" s="16">
        <v>3792</v>
      </c>
      <c r="L168" s="16">
        <v>9101</v>
      </c>
      <c r="M168" s="9" t="s">
        <v>436</v>
      </c>
      <c r="N168" s="17">
        <v>45245</v>
      </c>
      <c r="O168" s="17">
        <v>45093</v>
      </c>
      <c r="P168" s="10" t="s">
        <v>156</v>
      </c>
      <c r="Q168" s="17">
        <v>45114</v>
      </c>
      <c r="R168" s="10" t="s">
        <v>193</v>
      </c>
      <c r="S168" s="17">
        <v>45146</v>
      </c>
      <c r="T168" s="10" t="s">
        <v>156</v>
      </c>
      <c r="U168" s="32">
        <f t="shared" si="3"/>
        <v>45208</v>
      </c>
    </row>
    <row r="169" spans="1:21" ht="14.25" customHeight="1">
      <c r="A169" s="9">
        <v>2024</v>
      </c>
      <c r="B169" s="10" t="s">
        <v>143</v>
      </c>
      <c r="C169" s="9" t="s">
        <v>390</v>
      </c>
      <c r="D169" s="9" t="s">
        <v>305</v>
      </c>
      <c r="E169" s="9" t="s">
        <v>577</v>
      </c>
      <c r="F169" s="10" t="s">
        <v>3817</v>
      </c>
      <c r="G169" s="15">
        <v>2.4</v>
      </c>
      <c r="H169" s="30" t="s">
        <v>175</v>
      </c>
      <c r="I169" s="10">
        <v>86216464</v>
      </c>
      <c r="J169" s="19">
        <v>45261</v>
      </c>
      <c r="K169" s="16">
        <v>3000</v>
      </c>
      <c r="L169" s="16">
        <v>7200</v>
      </c>
      <c r="M169" s="9" t="s">
        <v>470</v>
      </c>
      <c r="N169" s="17">
        <v>45301</v>
      </c>
      <c r="O169" s="17">
        <v>45170</v>
      </c>
      <c r="P169" s="10" t="s">
        <v>156</v>
      </c>
      <c r="Q169" s="17">
        <v>45240</v>
      </c>
      <c r="R169" s="10" t="s">
        <v>193</v>
      </c>
      <c r="S169" s="17">
        <v>45254</v>
      </c>
      <c r="T169" s="10" t="s">
        <v>156</v>
      </c>
      <c r="U169" s="32">
        <f t="shared" si="3"/>
        <v>45264</v>
      </c>
    </row>
    <row r="170" spans="1:21" ht="14.25" customHeight="1">
      <c r="A170" s="9">
        <v>2024</v>
      </c>
      <c r="B170" s="10" t="s">
        <v>143</v>
      </c>
      <c r="C170" s="9" t="s">
        <v>390</v>
      </c>
      <c r="D170" s="9" t="s">
        <v>305</v>
      </c>
      <c r="E170" s="9" t="s">
        <v>577</v>
      </c>
      <c r="F170" s="10" t="s">
        <v>3817</v>
      </c>
      <c r="G170" s="15">
        <v>2.4</v>
      </c>
      <c r="H170" s="30" t="s">
        <v>175</v>
      </c>
      <c r="I170" s="10">
        <v>86230229</v>
      </c>
      <c r="J170" s="19">
        <v>45292</v>
      </c>
      <c r="K170" s="16">
        <v>2000</v>
      </c>
      <c r="L170" s="16">
        <v>4800</v>
      </c>
      <c r="M170" s="9" t="s">
        <v>470</v>
      </c>
      <c r="N170" s="17">
        <v>45337</v>
      </c>
      <c r="O170" s="17">
        <v>45212</v>
      </c>
      <c r="P170" s="10" t="s">
        <v>156</v>
      </c>
      <c r="Q170" s="17">
        <v>45275</v>
      </c>
      <c r="R170" s="10" t="s">
        <v>193</v>
      </c>
      <c r="S170" s="17">
        <v>45289</v>
      </c>
      <c r="T170" s="10" t="s">
        <v>156</v>
      </c>
      <c r="U170" s="32">
        <f t="shared" si="3"/>
        <v>45300</v>
      </c>
    </row>
    <row r="171" spans="1:21" ht="14.25" customHeight="1">
      <c r="A171" s="9">
        <v>2024</v>
      </c>
      <c r="B171" s="10" t="s">
        <v>143</v>
      </c>
      <c r="C171" s="9" t="s">
        <v>390</v>
      </c>
      <c r="D171" s="9" t="s">
        <v>305</v>
      </c>
      <c r="E171" s="9" t="s">
        <v>577</v>
      </c>
      <c r="F171" s="10" t="s">
        <v>3817</v>
      </c>
      <c r="G171" s="15">
        <v>2.4</v>
      </c>
      <c r="H171" s="30" t="s">
        <v>175</v>
      </c>
      <c r="I171" s="10">
        <v>86230230</v>
      </c>
      <c r="J171" s="19">
        <v>45323</v>
      </c>
      <c r="K171" s="16">
        <v>2000</v>
      </c>
      <c r="L171" s="16">
        <v>4800</v>
      </c>
      <c r="M171" s="9" t="s">
        <v>470</v>
      </c>
      <c r="N171" s="17">
        <v>45381</v>
      </c>
      <c r="O171" s="17">
        <v>45261</v>
      </c>
      <c r="P171" s="10" t="s">
        <v>156</v>
      </c>
      <c r="Q171" s="17">
        <v>45324</v>
      </c>
      <c r="R171" s="10" t="s">
        <v>193</v>
      </c>
      <c r="S171" s="17">
        <v>45331</v>
      </c>
      <c r="T171" s="10" t="s">
        <v>156</v>
      </c>
      <c r="U171" s="32">
        <f t="shared" si="3"/>
        <v>45344</v>
      </c>
    </row>
    <row r="172" spans="1:21" ht="14.25" customHeight="1">
      <c r="A172" s="9">
        <v>2024</v>
      </c>
      <c r="B172" s="10" t="s">
        <v>143</v>
      </c>
      <c r="C172" s="9" t="s">
        <v>390</v>
      </c>
      <c r="D172" s="9" t="s">
        <v>305</v>
      </c>
      <c r="E172" s="9" t="s">
        <v>577</v>
      </c>
      <c r="F172" s="10" t="s">
        <v>3817</v>
      </c>
      <c r="G172" s="15">
        <v>2.4</v>
      </c>
      <c r="H172" s="30" t="s">
        <v>246</v>
      </c>
      <c r="I172" s="10">
        <v>86230231</v>
      </c>
      <c r="J172" s="19">
        <v>45323</v>
      </c>
      <c r="K172" s="16">
        <v>1000</v>
      </c>
      <c r="L172" s="16">
        <v>2400</v>
      </c>
      <c r="M172" s="9" t="s">
        <v>226</v>
      </c>
      <c r="N172" s="17">
        <v>45381</v>
      </c>
      <c r="O172" s="17">
        <v>45261</v>
      </c>
      <c r="P172" s="10" t="s">
        <v>156</v>
      </c>
      <c r="Q172" s="17" t="s">
        <v>156</v>
      </c>
      <c r="R172" s="10" t="s">
        <v>193</v>
      </c>
      <c r="S172" s="17" t="s">
        <v>156</v>
      </c>
      <c r="T172" s="10" t="s">
        <v>156</v>
      </c>
      <c r="U172" s="32">
        <f t="shared" si="3"/>
        <v>45344</v>
      </c>
    </row>
    <row r="173" spans="1:21" ht="14.25" customHeight="1">
      <c r="A173" s="9">
        <v>2024</v>
      </c>
      <c r="B173" s="10" t="s">
        <v>143</v>
      </c>
      <c r="C173" s="9" t="s">
        <v>390</v>
      </c>
      <c r="D173" s="9" t="s">
        <v>676</v>
      </c>
      <c r="E173" s="9" t="s">
        <v>836</v>
      </c>
      <c r="F173" s="10" t="s">
        <v>3830</v>
      </c>
      <c r="G173" s="15">
        <v>1.6</v>
      </c>
      <c r="H173" s="30" t="s">
        <v>175</v>
      </c>
      <c r="I173" s="10">
        <v>85901417</v>
      </c>
      <c r="J173" s="19">
        <v>45170</v>
      </c>
      <c r="K173" s="16">
        <v>0</v>
      </c>
      <c r="L173" s="16">
        <v>0</v>
      </c>
      <c r="M173" s="9" t="s">
        <v>178</v>
      </c>
      <c r="N173" s="17">
        <v>45245</v>
      </c>
      <c r="O173" s="17">
        <v>45097</v>
      </c>
      <c r="P173" s="10" t="s">
        <v>156</v>
      </c>
      <c r="Q173" s="17" t="s">
        <v>156</v>
      </c>
      <c r="R173" s="10" t="s">
        <v>193</v>
      </c>
      <c r="S173" s="17" t="s">
        <v>156</v>
      </c>
      <c r="T173" s="10" t="s">
        <v>156</v>
      </c>
      <c r="U173" s="32">
        <f t="shared" si="3"/>
        <v>45208</v>
      </c>
    </row>
    <row r="174" spans="1:21" ht="14.25" customHeight="1">
      <c r="A174" s="9">
        <v>2023</v>
      </c>
      <c r="B174" s="10" t="s">
        <v>143</v>
      </c>
      <c r="C174" s="9" t="s">
        <v>433</v>
      </c>
      <c r="D174" s="9" t="s">
        <v>154</v>
      </c>
      <c r="E174" s="9" t="s">
        <v>158</v>
      </c>
      <c r="F174" s="10" t="s">
        <v>3772</v>
      </c>
      <c r="G174" s="15">
        <v>4.5</v>
      </c>
      <c r="H174" s="30" t="s">
        <v>175</v>
      </c>
      <c r="I174" s="10">
        <v>85187138</v>
      </c>
      <c r="J174" s="19">
        <v>44958</v>
      </c>
      <c r="K174" s="16">
        <v>8048</v>
      </c>
      <c r="L174" s="16">
        <v>36216</v>
      </c>
      <c r="M174" s="9" t="s">
        <v>436</v>
      </c>
      <c r="N174" s="17">
        <v>45031</v>
      </c>
      <c r="O174" s="17" t="s">
        <v>156</v>
      </c>
      <c r="P174" s="10" t="s">
        <v>156</v>
      </c>
      <c r="Q174" s="17">
        <v>44922</v>
      </c>
      <c r="R174" s="10" t="s">
        <v>193</v>
      </c>
      <c r="S174" s="17">
        <v>44922</v>
      </c>
      <c r="T174" s="10" t="s">
        <v>156</v>
      </c>
      <c r="U174" s="32">
        <f>N174-62</f>
        <v>44969</v>
      </c>
    </row>
    <row r="175" spans="1:21" ht="14.25" customHeight="1">
      <c r="A175" s="9">
        <v>2023</v>
      </c>
      <c r="B175" s="10" t="s">
        <v>143</v>
      </c>
      <c r="C175" s="9" t="s">
        <v>433</v>
      </c>
      <c r="D175" s="9" t="s">
        <v>154</v>
      </c>
      <c r="E175" s="9" t="s">
        <v>217</v>
      </c>
      <c r="F175" s="10" t="s">
        <v>3768</v>
      </c>
      <c r="G175" s="15">
        <v>5.3</v>
      </c>
      <c r="H175" s="30" t="s">
        <v>175</v>
      </c>
      <c r="I175" s="10">
        <v>84167435</v>
      </c>
      <c r="J175" s="19">
        <v>44927</v>
      </c>
      <c r="K175" s="16">
        <v>0</v>
      </c>
      <c r="L175" s="16">
        <v>0</v>
      </c>
      <c r="M175" s="9" t="s">
        <v>178</v>
      </c>
      <c r="N175" s="17">
        <v>45014</v>
      </c>
      <c r="O175" s="17">
        <v>44826</v>
      </c>
      <c r="P175" s="10" t="s">
        <v>444</v>
      </c>
      <c r="Q175" s="17">
        <v>44887</v>
      </c>
      <c r="R175" s="10" t="s">
        <v>446</v>
      </c>
      <c r="S175" s="17">
        <v>44930</v>
      </c>
      <c r="T175" s="10" t="s">
        <v>447</v>
      </c>
      <c r="U175" s="32">
        <f t="shared" ref="U175:U238" si="4">N175-62</f>
        <v>44952</v>
      </c>
    </row>
    <row r="176" spans="1:21" ht="14.25" customHeight="1">
      <c r="A176" s="9">
        <v>2023</v>
      </c>
      <c r="B176" s="10" t="s">
        <v>143</v>
      </c>
      <c r="C176" s="9" t="s">
        <v>433</v>
      </c>
      <c r="D176" s="9" t="s">
        <v>154</v>
      </c>
      <c r="E176" s="9" t="s">
        <v>217</v>
      </c>
      <c r="F176" s="10" t="s">
        <v>3768</v>
      </c>
      <c r="G176" s="15">
        <v>5.3</v>
      </c>
      <c r="H176" s="30" t="s">
        <v>175</v>
      </c>
      <c r="I176" s="10">
        <v>84863548</v>
      </c>
      <c r="J176" s="19">
        <v>44986</v>
      </c>
      <c r="K176" s="16">
        <v>0</v>
      </c>
      <c r="L176" s="16">
        <v>0</v>
      </c>
      <c r="M176" s="9" t="s">
        <v>178</v>
      </c>
      <c r="N176" s="17">
        <v>45047</v>
      </c>
      <c r="O176" s="17">
        <v>44890</v>
      </c>
      <c r="P176" s="10" t="s">
        <v>359</v>
      </c>
      <c r="Q176" s="17">
        <v>44946</v>
      </c>
      <c r="R176" s="10" t="s">
        <v>449</v>
      </c>
      <c r="S176" s="17">
        <v>44967</v>
      </c>
      <c r="T176" s="10" t="s">
        <v>450</v>
      </c>
      <c r="U176" s="32">
        <f t="shared" si="4"/>
        <v>44985</v>
      </c>
    </row>
    <row r="177" spans="1:21" ht="14.25" customHeight="1">
      <c r="A177" s="9">
        <v>2023</v>
      </c>
      <c r="B177" s="10" t="s">
        <v>143</v>
      </c>
      <c r="C177" s="9" t="s">
        <v>433</v>
      </c>
      <c r="D177" s="9" t="s">
        <v>154</v>
      </c>
      <c r="E177" s="9" t="s">
        <v>217</v>
      </c>
      <c r="F177" s="10" t="s">
        <v>3768</v>
      </c>
      <c r="G177" s="15">
        <v>5.3</v>
      </c>
      <c r="H177" s="30" t="s">
        <v>175</v>
      </c>
      <c r="I177" s="10">
        <v>84863549</v>
      </c>
      <c r="J177" s="19">
        <v>44986</v>
      </c>
      <c r="K177" s="16">
        <v>0</v>
      </c>
      <c r="L177" s="16">
        <v>0</v>
      </c>
      <c r="M177" s="9" t="s">
        <v>178</v>
      </c>
      <c r="N177" s="17">
        <v>45092</v>
      </c>
      <c r="O177" s="17">
        <v>44890</v>
      </c>
      <c r="P177" s="10" t="s">
        <v>359</v>
      </c>
      <c r="Q177" s="17" t="s">
        <v>156</v>
      </c>
      <c r="R177" s="10" t="s">
        <v>193</v>
      </c>
      <c r="S177" s="17" t="s">
        <v>156</v>
      </c>
      <c r="T177" s="10" t="s">
        <v>156</v>
      </c>
      <c r="U177" s="32">
        <f t="shared" si="4"/>
        <v>45030</v>
      </c>
    </row>
    <row r="178" spans="1:21" ht="14.25" customHeight="1">
      <c r="A178" s="9">
        <v>2023</v>
      </c>
      <c r="B178" s="10" t="s">
        <v>143</v>
      </c>
      <c r="C178" s="9" t="s">
        <v>433</v>
      </c>
      <c r="D178" s="9" t="s">
        <v>154</v>
      </c>
      <c r="E178" s="9" t="s">
        <v>217</v>
      </c>
      <c r="F178" s="10" t="s">
        <v>3768</v>
      </c>
      <c r="G178" s="15">
        <v>5.3</v>
      </c>
      <c r="H178" s="30" t="s">
        <v>175</v>
      </c>
      <c r="I178" s="10">
        <v>85286894</v>
      </c>
      <c r="J178" s="19">
        <v>45047</v>
      </c>
      <c r="K178" s="16">
        <v>0</v>
      </c>
      <c r="L178" s="16">
        <v>0</v>
      </c>
      <c r="M178" s="9" t="s">
        <v>178</v>
      </c>
      <c r="N178" s="17">
        <v>45128</v>
      </c>
      <c r="O178" s="17">
        <v>44978</v>
      </c>
      <c r="P178" s="10" t="s">
        <v>453</v>
      </c>
      <c r="Q178" s="17">
        <v>44999</v>
      </c>
      <c r="R178" s="10" t="s">
        <v>454</v>
      </c>
      <c r="S178" s="17">
        <v>45008</v>
      </c>
      <c r="T178" s="10" t="s">
        <v>455</v>
      </c>
      <c r="U178" s="32">
        <f t="shared" si="4"/>
        <v>45066</v>
      </c>
    </row>
    <row r="179" spans="1:21" ht="14.25" customHeight="1">
      <c r="A179" s="9">
        <v>2023</v>
      </c>
      <c r="B179" s="10" t="s">
        <v>143</v>
      </c>
      <c r="C179" s="9" t="s">
        <v>433</v>
      </c>
      <c r="D179" s="9" t="s">
        <v>154</v>
      </c>
      <c r="E179" s="9" t="s">
        <v>217</v>
      </c>
      <c r="F179" s="10" t="s">
        <v>3769</v>
      </c>
      <c r="G179" s="15">
        <v>5.3</v>
      </c>
      <c r="H179" s="30" t="s">
        <v>175</v>
      </c>
      <c r="I179" s="10">
        <v>84794255</v>
      </c>
      <c r="J179" s="19">
        <v>44927</v>
      </c>
      <c r="K179" s="16">
        <v>0</v>
      </c>
      <c r="L179" s="16">
        <v>0</v>
      </c>
      <c r="M179" s="9" t="s">
        <v>178</v>
      </c>
      <c r="N179" s="17">
        <v>45004</v>
      </c>
      <c r="O179" s="17">
        <v>44845</v>
      </c>
      <c r="P179" s="10" t="s">
        <v>458</v>
      </c>
      <c r="Q179" s="17">
        <v>44922</v>
      </c>
      <c r="R179" s="10" t="s">
        <v>193</v>
      </c>
      <c r="S179" s="17">
        <v>44940</v>
      </c>
      <c r="T179" s="10" t="s">
        <v>156</v>
      </c>
      <c r="U179" s="32">
        <f t="shared" si="4"/>
        <v>44942</v>
      </c>
    </row>
    <row r="180" spans="1:21" ht="14.25" customHeight="1">
      <c r="A180" s="9">
        <v>2023</v>
      </c>
      <c r="B180" s="10" t="s">
        <v>143</v>
      </c>
      <c r="C180" s="9" t="s">
        <v>433</v>
      </c>
      <c r="D180" s="9" t="s">
        <v>154</v>
      </c>
      <c r="E180" s="9" t="s">
        <v>217</v>
      </c>
      <c r="F180" s="10" t="s">
        <v>3769</v>
      </c>
      <c r="G180" s="15">
        <v>5.3</v>
      </c>
      <c r="H180" s="30" t="s">
        <v>175</v>
      </c>
      <c r="I180" s="10">
        <v>84443209</v>
      </c>
      <c r="J180" s="19">
        <v>44927</v>
      </c>
      <c r="K180" s="16">
        <v>948</v>
      </c>
      <c r="L180" s="16">
        <v>5024</v>
      </c>
      <c r="M180" s="9" t="s">
        <v>383</v>
      </c>
      <c r="N180" s="17">
        <v>45029</v>
      </c>
      <c r="O180" s="17">
        <v>44782</v>
      </c>
      <c r="P180" s="10" t="s">
        <v>462</v>
      </c>
      <c r="Q180" s="17">
        <v>44887</v>
      </c>
      <c r="R180" s="10" t="s">
        <v>464</v>
      </c>
      <c r="S180" s="17">
        <v>44931</v>
      </c>
      <c r="T180" s="10" t="s">
        <v>239</v>
      </c>
      <c r="U180" s="32">
        <f t="shared" si="4"/>
        <v>44967</v>
      </c>
    </row>
    <row r="181" spans="1:21" ht="14.25" customHeight="1">
      <c r="A181" s="9">
        <v>2023</v>
      </c>
      <c r="B181" s="10" t="s">
        <v>143</v>
      </c>
      <c r="C181" s="9" t="s">
        <v>433</v>
      </c>
      <c r="D181" s="9" t="s">
        <v>154</v>
      </c>
      <c r="E181" s="9" t="s">
        <v>217</v>
      </c>
      <c r="F181" s="10" t="s">
        <v>3769</v>
      </c>
      <c r="G181" s="15">
        <v>5.3</v>
      </c>
      <c r="H181" s="30" t="s">
        <v>175</v>
      </c>
      <c r="I181" s="10">
        <v>85286895</v>
      </c>
      <c r="J181" s="19">
        <v>45047</v>
      </c>
      <c r="K181" s="16">
        <v>0</v>
      </c>
      <c r="L181" s="16">
        <v>0</v>
      </c>
      <c r="M181" s="9" t="s">
        <v>178</v>
      </c>
      <c r="N181" s="17">
        <v>45128</v>
      </c>
      <c r="O181" s="17">
        <v>44978</v>
      </c>
      <c r="P181" s="10" t="s">
        <v>453</v>
      </c>
      <c r="Q181" s="17">
        <v>44999</v>
      </c>
      <c r="R181" s="10" t="s">
        <v>454</v>
      </c>
      <c r="S181" s="17">
        <v>45008</v>
      </c>
      <c r="T181" s="10" t="s">
        <v>455</v>
      </c>
      <c r="U181" s="32">
        <f t="shared" si="4"/>
        <v>45066</v>
      </c>
    </row>
    <row r="182" spans="1:21" ht="14.25" customHeight="1">
      <c r="A182" s="9">
        <v>2023</v>
      </c>
      <c r="B182" s="10" t="s">
        <v>143</v>
      </c>
      <c r="C182" s="9" t="s">
        <v>433</v>
      </c>
      <c r="D182" s="9" t="s">
        <v>154</v>
      </c>
      <c r="E182" s="9" t="s">
        <v>262</v>
      </c>
      <c r="F182" s="10" t="s">
        <v>3770</v>
      </c>
      <c r="G182" s="15">
        <v>3.6</v>
      </c>
      <c r="H182" s="30" t="s">
        <v>175</v>
      </c>
      <c r="I182" s="10">
        <v>84615928</v>
      </c>
      <c r="J182" s="19">
        <v>44958</v>
      </c>
      <c r="K182" s="16">
        <v>1992</v>
      </c>
      <c r="L182" s="16">
        <v>7171</v>
      </c>
      <c r="M182" s="9" t="s">
        <v>470</v>
      </c>
      <c r="N182" s="17">
        <v>45029</v>
      </c>
      <c r="O182" s="17">
        <v>44839</v>
      </c>
      <c r="P182" s="10" t="s">
        <v>471</v>
      </c>
      <c r="Q182" s="17">
        <v>44873</v>
      </c>
      <c r="R182" s="10" t="s">
        <v>473</v>
      </c>
      <c r="S182" s="17">
        <v>44946</v>
      </c>
      <c r="T182" s="10" t="s">
        <v>269</v>
      </c>
      <c r="U182" s="32">
        <f t="shared" si="4"/>
        <v>44967</v>
      </c>
    </row>
    <row r="183" spans="1:21" ht="14.25" customHeight="1">
      <c r="A183" s="9">
        <v>2023</v>
      </c>
      <c r="B183" s="10" t="s">
        <v>143</v>
      </c>
      <c r="C183" s="9" t="s">
        <v>433</v>
      </c>
      <c r="D183" s="9" t="s">
        <v>154</v>
      </c>
      <c r="E183" s="9" t="s">
        <v>262</v>
      </c>
      <c r="F183" s="10" t="s">
        <v>3770</v>
      </c>
      <c r="G183" s="15">
        <v>3.6</v>
      </c>
      <c r="H183" s="30" t="s">
        <v>175</v>
      </c>
      <c r="I183" s="10">
        <v>84774045</v>
      </c>
      <c r="J183" s="19">
        <v>45017</v>
      </c>
      <c r="K183" s="16">
        <v>4800</v>
      </c>
      <c r="L183" s="16">
        <v>17280</v>
      </c>
      <c r="M183" s="9" t="s">
        <v>470</v>
      </c>
      <c r="N183" s="17">
        <v>45082</v>
      </c>
      <c r="O183" s="17">
        <v>44848</v>
      </c>
      <c r="P183" s="10" t="s">
        <v>156</v>
      </c>
      <c r="Q183" s="17">
        <v>44999</v>
      </c>
      <c r="R183" s="10" t="s">
        <v>478</v>
      </c>
      <c r="S183" s="17">
        <v>45008</v>
      </c>
      <c r="T183" s="10" t="s">
        <v>480</v>
      </c>
      <c r="U183" s="32">
        <f t="shared" si="4"/>
        <v>45020</v>
      </c>
    </row>
    <row r="184" spans="1:21" ht="14.25" customHeight="1">
      <c r="A184" s="9">
        <v>2023</v>
      </c>
      <c r="B184" s="10" t="s">
        <v>143</v>
      </c>
      <c r="C184" s="9" t="s">
        <v>433</v>
      </c>
      <c r="D184" s="9" t="s">
        <v>154</v>
      </c>
      <c r="E184" s="9" t="s">
        <v>262</v>
      </c>
      <c r="F184" s="10" t="s">
        <v>3770</v>
      </c>
      <c r="G184" s="15">
        <v>3.6</v>
      </c>
      <c r="H184" s="30" t="s">
        <v>246</v>
      </c>
      <c r="I184" s="10">
        <v>84814546</v>
      </c>
      <c r="J184" s="19">
        <v>45017</v>
      </c>
      <c r="K184" s="16">
        <v>3000</v>
      </c>
      <c r="L184" s="16">
        <v>10800</v>
      </c>
      <c r="M184" s="9" t="s">
        <v>226</v>
      </c>
      <c r="N184" s="17">
        <v>45082</v>
      </c>
      <c r="O184" s="17">
        <v>44862</v>
      </c>
      <c r="P184" s="10" t="s">
        <v>156</v>
      </c>
      <c r="Q184" s="17" t="s">
        <v>156</v>
      </c>
      <c r="R184" s="10" t="s">
        <v>484</v>
      </c>
      <c r="S184" s="17" t="s">
        <v>156</v>
      </c>
      <c r="T184" s="10" t="s">
        <v>324</v>
      </c>
      <c r="U184" s="32">
        <f t="shared" si="4"/>
        <v>45020</v>
      </c>
    </row>
    <row r="185" spans="1:21" ht="14.25" customHeight="1">
      <c r="A185" s="9">
        <v>2023</v>
      </c>
      <c r="B185" s="10" t="s">
        <v>143</v>
      </c>
      <c r="C185" s="9" t="s">
        <v>433</v>
      </c>
      <c r="D185" s="9" t="s">
        <v>154</v>
      </c>
      <c r="E185" s="9" t="s">
        <v>262</v>
      </c>
      <c r="F185" s="10" t="s">
        <v>3771</v>
      </c>
      <c r="G185" s="15">
        <v>3.6</v>
      </c>
      <c r="H185" s="30" t="s">
        <v>175</v>
      </c>
      <c r="I185" s="10">
        <v>83974035</v>
      </c>
      <c r="J185" s="19">
        <v>44927</v>
      </c>
      <c r="K185" s="16">
        <v>1008</v>
      </c>
      <c r="L185" s="16">
        <v>3629</v>
      </c>
      <c r="M185" s="9" t="s">
        <v>436</v>
      </c>
      <c r="N185" s="17">
        <v>44998</v>
      </c>
      <c r="O185" s="17">
        <v>44824</v>
      </c>
      <c r="P185" s="10" t="s">
        <v>487</v>
      </c>
      <c r="Q185" s="17">
        <v>44873</v>
      </c>
      <c r="R185" s="10" t="s">
        <v>473</v>
      </c>
      <c r="S185" s="17">
        <v>44880</v>
      </c>
      <c r="T185" s="10" t="s">
        <v>489</v>
      </c>
      <c r="U185" s="32">
        <f t="shared" si="4"/>
        <v>44936</v>
      </c>
    </row>
    <row r="186" spans="1:21" ht="14.25" customHeight="1">
      <c r="A186" s="9">
        <v>2023</v>
      </c>
      <c r="B186" s="10" t="s">
        <v>143</v>
      </c>
      <c r="C186" s="9" t="s">
        <v>433</v>
      </c>
      <c r="D186" s="9" t="s">
        <v>154</v>
      </c>
      <c r="E186" s="9" t="s">
        <v>262</v>
      </c>
      <c r="F186" s="10" t="s">
        <v>3771</v>
      </c>
      <c r="G186" s="15">
        <v>3.6</v>
      </c>
      <c r="H186" s="30" t="s">
        <v>175</v>
      </c>
      <c r="I186" s="10">
        <v>85264246</v>
      </c>
      <c r="J186" s="19">
        <v>45017</v>
      </c>
      <c r="K186" s="16">
        <v>1608</v>
      </c>
      <c r="L186" s="16">
        <v>5789</v>
      </c>
      <c r="M186" s="9" t="s">
        <v>470</v>
      </c>
      <c r="N186" s="17">
        <v>45089</v>
      </c>
      <c r="O186" s="17">
        <v>44957</v>
      </c>
      <c r="P186" s="10" t="s">
        <v>156</v>
      </c>
      <c r="Q186" s="17">
        <v>45006</v>
      </c>
      <c r="R186" s="10" t="s">
        <v>495</v>
      </c>
      <c r="S186" s="17">
        <v>45015</v>
      </c>
      <c r="T186" s="10" t="s">
        <v>497</v>
      </c>
      <c r="U186" s="32">
        <f t="shared" si="4"/>
        <v>45027</v>
      </c>
    </row>
    <row r="187" spans="1:21" ht="14.25" customHeight="1">
      <c r="A187" s="9">
        <v>2023</v>
      </c>
      <c r="B187" s="10" t="s">
        <v>143</v>
      </c>
      <c r="C187" s="9" t="s">
        <v>433</v>
      </c>
      <c r="D187" s="9" t="s">
        <v>154</v>
      </c>
      <c r="E187" s="9" t="s">
        <v>293</v>
      </c>
      <c r="F187" s="10" t="s">
        <v>3773</v>
      </c>
      <c r="G187" s="15">
        <v>5.7</v>
      </c>
      <c r="H187" s="30" t="s">
        <v>175</v>
      </c>
      <c r="I187" s="10">
        <v>83974070</v>
      </c>
      <c r="J187" s="19">
        <v>44927</v>
      </c>
      <c r="K187" s="16">
        <v>1596</v>
      </c>
      <c r="L187" s="16">
        <v>9097</v>
      </c>
      <c r="M187" s="9" t="s">
        <v>383</v>
      </c>
      <c r="N187" s="17">
        <v>44998</v>
      </c>
      <c r="O187" s="17">
        <v>44698</v>
      </c>
      <c r="P187" s="10" t="s">
        <v>156</v>
      </c>
      <c r="Q187" s="17">
        <v>44873</v>
      </c>
      <c r="R187" s="10" t="s">
        <v>473</v>
      </c>
      <c r="S187" s="17">
        <v>44880</v>
      </c>
      <c r="T187" s="10" t="s">
        <v>503</v>
      </c>
      <c r="U187" s="32">
        <f t="shared" si="4"/>
        <v>44936</v>
      </c>
    </row>
    <row r="188" spans="1:21" ht="14.25" customHeight="1">
      <c r="A188" s="9">
        <v>2023</v>
      </c>
      <c r="B188" s="10" t="s">
        <v>143</v>
      </c>
      <c r="C188" s="9" t="s">
        <v>433</v>
      </c>
      <c r="D188" s="9" t="s">
        <v>154</v>
      </c>
      <c r="E188" s="9" t="s">
        <v>293</v>
      </c>
      <c r="F188" s="10" t="s">
        <v>3773</v>
      </c>
      <c r="G188" s="15">
        <v>5.7</v>
      </c>
      <c r="H188" s="30" t="s">
        <v>175</v>
      </c>
      <c r="I188" s="10">
        <v>83971288</v>
      </c>
      <c r="J188" s="19">
        <v>44986</v>
      </c>
      <c r="K188" s="16">
        <v>2064</v>
      </c>
      <c r="L188" s="16">
        <v>11765</v>
      </c>
      <c r="M188" s="9" t="s">
        <v>470</v>
      </c>
      <c r="N188" s="17">
        <v>45084</v>
      </c>
      <c r="O188" s="17">
        <v>44698</v>
      </c>
      <c r="P188" s="10" t="s">
        <v>156</v>
      </c>
      <c r="Q188" s="17">
        <v>44943</v>
      </c>
      <c r="R188" s="10" t="s">
        <v>228</v>
      </c>
      <c r="S188" s="17">
        <v>44992</v>
      </c>
      <c r="T188" s="10" t="s">
        <v>509</v>
      </c>
      <c r="U188" s="32">
        <f t="shared" si="4"/>
        <v>45022</v>
      </c>
    </row>
    <row r="189" spans="1:21" ht="14.25" customHeight="1">
      <c r="A189" s="9">
        <v>2023</v>
      </c>
      <c r="B189" s="10" t="s">
        <v>143</v>
      </c>
      <c r="C189" s="9" t="s">
        <v>433</v>
      </c>
      <c r="D189" s="9" t="s">
        <v>154</v>
      </c>
      <c r="E189" s="9" t="s">
        <v>293</v>
      </c>
      <c r="F189" s="10" t="s">
        <v>3773</v>
      </c>
      <c r="G189" s="15">
        <v>5.7</v>
      </c>
      <c r="H189" s="30" t="s">
        <v>175</v>
      </c>
      <c r="I189" s="10">
        <v>84223954</v>
      </c>
      <c r="J189" s="19">
        <v>45017</v>
      </c>
      <c r="K189" s="16">
        <v>2028</v>
      </c>
      <c r="L189" s="16">
        <v>11560</v>
      </c>
      <c r="M189" s="9" t="s">
        <v>470</v>
      </c>
      <c r="N189" s="17">
        <v>45102</v>
      </c>
      <c r="O189" s="17">
        <v>44824</v>
      </c>
      <c r="P189" s="10" t="s">
        <v>512</v>
      </c>
      <c r="Q189" s="17">
        <v>45001</v>
      </c>
      <c r="R189" s="10" t="s">
        <v>514</v>
      </c>
      <c r="S189" s="17">
        <v>45030</v>
      </c>
      <c r="T189" s="10" t="s">
        <v>516</v>
      </c>
      <c r="U189" s="32">
        <f t="shared" si="4"/>
        <v>45040</v>
      </c>
    </row>
    <row r="190" spans="1:21" ht="14.25" customHeight="1">
      <c r="A190" s="9">
        <v>2023</v>
      </c>
      <c r="B190" s="10" t="s">
        <v>143</v>
      </c>
      <c r="C190" s="9" t="s">
        <v>433</v>
      </c>
      <c r="D190" s="9" t="s">
        <v>154</v>
      </c>
      <c r="E190" s="9" t="s">
        <v>293</v>
      </c>
      <c r="F190" s="10" t="s">
        <v>3773</v>
      </c>
      <c r="G190" s="15">
        <v>5.7</v>
      </c>
      <c r="H190" s="30" t="s">
        <v>175</v>
      </c>
      <c r="I190" s="10">
        <v>84871336</v>
      </c>
      <c r="J190" s="19">
        <v>45017</v>
      </c>
      <c r="K190" s="16">
        <v>2256</v>
      </c>
      <c r="L190" s="16">
        <v>12859</v>
      </c>
      <c r="M190" s="9" t="s">
        <v>521</v>
      </c>
      <c r="N190" s="17">
        <v>45110</v>
      </c>
      <c r="O190" s="17">
        <v>44918</v>
      </c>
      <c r="P190" s="10" t="s">
        <v>156</v>
      </c>
      <c r="Q190" s="17">
        <v>45013</v>
      </c>
      <c r="R190" s="10" t="s">
        <v>478</v>
      </c>
      <c r="S190" s="17">
        <v>45036</v>
      </c>
      <c r="T190" s="10" t="s">
        <v>524</v>
      </c>
      <c r="U190" s="32">
        <f t="shared" si="4"/>
        <v>45048</v>
      </c>
    </row>
    <row r="191" spans="1:21" ht="14.25" customHeight="1">
      <c r="A191" s="9">
        <v>2023</v>
      </c>
      <c r="B191" s="10" t="s">
        <v>143</v>
      </c>
      <c r="C191" s="9" t="s">
        <v>433</v>
      </c>
      <c r="D191" s="9" t="s">
        <v>154</v>
      </c>
      <c r="E191" s="9" t="s">
        <v>293</v>
      </c>
      <c r="F191" s="10" t="s">
        <v>3774</v>
      </c>
      <c r="G191" s="15">
        <v>5.7</v>
      </c>
      <c r="H191" s="30" t="s">
        <v>175</v>
      </c>
      <c r="I191" s="10">
        <v>84871794</v>
      </c>
      <c r="J191" s="19">
        <v>44986</v>
      </c>
      <c r="K191" s="16">
        <v>600</v>
      </c>
      <c r="L191" s="16">
        <v>3420</v>
      </c>
      <c r="M191" s="9" t="s">
        <v>521</v>
      </c>
      <c r="N191" s="17">
        <v>45057</v>
      </c>
      <c r="O191" s="17" t="s">
        <v>156</v>
      </c>
      <c r="P191" s="10" t="s">
        <v>156</v>
      </c>
      <c r="Q191" s="17">
        <v>44959</v>
      </c>
      <c r="R191" s="10" t="s">
        <v>529</v>
      </c>
      <c r="S191" s="17">
        <v>44985</v>
      </c>
      <c r="T191" s="10" t="s">
        <v>251</v>
      </c>
      <c r="U191" s="32">
        <f t="shared" si="4"/>
        <v>44995</v>
      </c>
    </row>
    <row r="192" spans="1:21" ht="14.25" customHeight="1">
      <c r="A192" s="9">
        <v>2023</v>
      </c>
      <c r="B192" s="10" t="s">
        <v>143</v>
      </c>
      <c r="C192" s="9" t="s">
        <v>433</v>
      </c>
      <c r="D192" s="9" t="s">
        <v>154</v>
      </c>
      <c r="E192" s="9" t="s">
        <v>293</v>
      </c>
      <c r="F192" s="10" t="s">
        <v>3774</v>
      </c>
      <c r="G192" s="15">
        <v>5.7</v>
      </c>
      <c r="H192" s="30" t="s">
        <v>175</v>
      </c>
      <c r="I192" s="10">
        <v>85264247</v>
      </c>
      <c r="J192" s="19">
        <v>45047</v>
      </c>
      <c r="K192" s="16">
        <v>1488</v>
      </c>
      <c r="L192" s="16">
        <v>8482</v>
      </c>
      <c r="M192" s="9" t="s">
        <v>470</v>
      </c>
      <c r="N192" s="17">
        <v>45110</v>
      </c>
      <c r="O192" s="17">
        <v>44939</v>
      </c>
      <c r="P192" s="10" t="s">
        <v>156</v>
      </c>
      <c r="Q192" s="17">
        <v>45013</v>
      </c>
      <c r="R192" s="10" t="s">
        <v>534</v>
      </c>
      <c r="S192" s="17">
        <v>45036</v>
      </c>
      <c r="T192" s="10" t="s">
        <v>536</v>
      </c>
      <c r="U192" s="32">
        <f t="shared" si="4"/>
        <v>45048</v>
      </c>
    </row>
    <row r="193" spans="1:21" ht="14.25" customHeight="1">
      <c r="A193" s="9">
        <v>2023</v>
      </c>
      <c r="B193" s="10" t="s">
        <v>143</v>
      </c>
      <c r="C193" s="9" t="s">
        <v>433</v>
      </c>
      <c r="D193" s="9" t="s">
        <v>305</v>
      </c>
      <c r="E193" s="9" t="s">
        <v>339</v>
      </c>
      <c r="F193" s="10" t="s">
        <v>3863</v>
      </c>
      <c r="G193" s="15">
        <v>2.7</v>
      </c>
      <c r="H193" s="30" t="s">
        <v>175</v>
      </c>
      <c r="I193" s="10">
        <v>83911141</v>
      </c>
      <c r="J193" s="19">
        <v>44927</v>
      </c>
      <c r="K193" s="16">
        <v>0</v>
      </c>
      <c r="L193" s="16">
        <v>0</v>
      </c>
      <c r="M193" s="9" t="s">
        <v>178</v>
      </c>
      <c r="N193" s="17">
        <v>44995</v>
      </c>
      <c r="O193" s="17">
        <v>44726</v>
      </c>
      <c r="P193" s="10" t="s">
        <v>156</v>
      </c>
      <c r="Q193" s="17" t="s">
        <v>156</v>
      </c>
      <c r="R193" s="10" t="s">
        <v>193</v>
      </c>
      <c r="S193" s="17" t="s">
        <v>156</v>
      </c>
      <c r="T193" s="10" t="s">
        <v>156</v>
      </c>
      <c r="U193" s="32">
        <f t="shared" si="4"/>
        <v>44933</v>
      </c>
    </row>
    <row r="194" spans="1:21" ht="14.25" customHeight="1">
      <c r="A194" s="9">
        <v>2023</v>
      </c>
      <c r="B194" s="10" t="s">
        <v>143</v>
      </c>
      <c r="C194" s="9" t="s">
        <v>433</v>
      </c>
      <c r="D194" s="9" t="s">
        <v>305</v>
      </c>
      <c r="E194" s="9" t="s">
        <v>339</v>
      </c>
      <c r="F194" s="10" t="s">
        <v>3863</v>
      </c>
      <c r="G194" s="15">
        <v>2.7</v>
      </c>
      <c r="H194" s="30" t="s">
        <v>175</v>
      </c>
      <c r="I194" s="10">
        <v>83880371</v>
      </c>
      <c r="J194" s="19">
        <v>45017</v>
      </c>
      <c r="K194" s="16">
        <v>0</v>
      </c>
      <c r="L194" s="16">
        <v>0</v>
      </c>
      <c r="M194" s="9" t="s">
        <v>178</v>
      </c>
      <c r="N194" s="17">
        <v>45081</v>
      </c>
      <c r="O194" s="17">
        <v>44712</v>
      </c>
      <c r="P194" s="10" t="s">
        <v>156</v>
      </c>
      <c r="Q194" s="17">
        <v>44957</v>
      </c>
      <c r="R194" s="10" t="s">
        <v>193</v>
      </c>
      <c r="S194" s="17">
        <v>45013</v>
      </c>
      <c r="T194" s="10" t="s">
        <v>156</v>
      </c>
      <c r="U194" s="32">
        <f t="shared" si="4"/>
        <v>45019</v>
      </c>
    </row>
    <row r="195" spans="1:21" ht="14.25" customHeight="1">
      <c r="A195" s="9">
        <v>2023</v>
      </c>
      <c r="B195" s="10" t="s">
        <v>143</v>
      </c>
      <c r="C195" s="9" t="s">
        <v>433</v>
      </c>
      <c r="D195" s="9" t="s">
        <v>305</v>
      </c>
      <c r="E195" s="9" t="s">
        <v>363</v>
      </c>
      <c r="F195" s="10" t="s">
        <v>3779</v>
      </c>
      <c r="G195" s="15">
        <v>2.8</v>
      </c>
      <c r="H195" s="30" t="s">
        <v>175</v>
      </c>
      <c r="I195" s="10">
        <v>83970803</v>
      </c>
      <c r="J195" s="19">
        <v>44927</v>
      </c>
      <c r="K195" s="16">
        <v>0</v>
      </c>
      <c r="L195" s="16">
        <v>0</v>
      </c>
      <c r="M195" s="9" t="s">
        <v>178</v>
      </c>
      <c r="N195" s="17">
        <v>44997</v>
      </c>
      <c r="O195" s="17">
        <v>44754</v>
      </c>
      <c r="P195" s="10" t="s">
        <v>156</v>
      </c>
      <c r="Q195" s="17">
        <v>44726</v>
      </c>
      <c r="R195" s="10" t="s">
        <v>332</v>
      </c>
      <c r="S195" s="17">
        <v>44726</v>
      </c>
      <c r="T195" s="10" t="s">
        <v>248</v>
      </c>
      <c r="U195" s="32">
        <f t="shared" si="4"/>
        <v>44935</v>
      </c>
    </row>
    <row r="196" spans="1:21" ht="14.25" customHeight="1">
      <c r="A196" s="9">
        <v>2023</v>
      </c>
      <c r="B196" s="10" t="s">
        <v>143</v>
      </c>
      <c r="C196" s="9" t="s">
        <v>433</v>
      </c>
      <c r="D196" s="9" t="s">
        <v>305</v>
      </c>
      <c r="E196" s="9" t="s">
        <v>363</v>
      </c>
      <c r="F196" s="10" t="s">
        <v>3779</v>
      </c>
      <c r="G196" s="15">
        <v>2.8</v>
      </c>
      <c r="H196" s="30" t="s">
        <v>175</v>
      </c>
      <c r="I196" s="10">
        <v>85169792</v>
      </c>
      <c r="J196" s="19">
        <v>44927</v>
      </c>
      <c r="K196" s="16">
        <v>2640</v>
      </c>
      <c r="L196" s="16">
        <v>7392</v>
      </c>
      <c r="M196" s="9" t="s">
        <v>226</v>
      </c>
      <c r="N196" s="17">
        <v>45010</v>
      </c>
      <c r="O196" s="17" t="s">
        <v>156</v>
      </c>
      <c r="P196" s="10" t="s">
        <v>156</v>
      </c>
      <c r="Q196" s="17">
        <v>44918</v>
      </c>
      <c r="R196" s="10" t="s">
        <v>193</v>
      </c>
      <c r="S196" s="17">
        <v>44918</v>
      </c>
      <c r="T196" s="10" t="s">
        <v>156</v>
      </c>
      <c r="U196" s="32">
        <f t="shared" si="4"/>
        <v>44948</v>
      </c>
    </row>
    <row r="197" spans="1:21" ht="14.25" customHeight="1">
      <c r="A197" s="9">
        <v>2023</v>
      </c>
      <c r="B197" s="10" t="s">
        <v>143</v>
      </c>
      <c r="C197" s="9" t="s">
        <v>433</v>
      </c>
      <c r="D197" s="9" t="s">
        <v>305</v>
      </c>
      <c r="E197" s="9" t="s">
        <v>363</v>
      </c>
      <c r="F197" s="10" t="s">
        <v>3779</v>
      </c>
      <c r="G197" s="15">
        <v>2.8</v>
      </c>
      <c r="H197" s="30" t="s">
        <v>175</v>
      </c>
      <c r="I197" s="10">
        <v>83973860</v>
      </c>
      <c r="J197" s="19">
        <v>44986</v>
      </c>
      <c r="K197" s="16">
        <v>0</v>
      </c>
      <c r="L197" s="16">
        <v>0</v>
      </c>
      <c r="M197" s="9" t="s">
        <v>178</v>
      </c>
      <c r="N197" s="17">
        <v>45056</v>
      </c>
      <c r="O197" s="17">
        <v>44782</v>
      </c>
      <c r="P197" s="10" t="s">
        <v>156</v>
      </c>
      <c r="Q197" s="17">
        <v>44726</v>
      </c>
      <c r="R197" s="10" t="s">
        <v>281</v>
      </c>
      <c r="S197" s="17">
        <v>44726</v>
      </c>
      <c r="T197" s="10" t="s">
        <v>282</v>
      </c>
      <c r="U197" s="32">
        <f t="shared" si="4"/>
        <v>44994</v>
      </c>
    </row>
    <row r="198" spans="1:21" ht="14.25" customHeight="1">
      <c r="A198" s="9">
        <v>2023</v>
      </c>
      <c r="B198" s="10" t="s">
        <v>143</v>
      </c>
      <c r="C198" s="9" t="s">
        <v>433</v>
      </c>
      <c r="D198" s="9" t="s">
        <v>305</v>
      </c>
      <c r="E198" s="9" t="s">
        <v>363</v>
      </c>
      <c r="F198" s="10" t="s">
        <v>3779</v>
      </c>
      <c r="G198" s="15">
        <v>2.8</v>
      </c>
      <c r="H198" s="30" t="s">
        <v>175</v>
      </c>
      <c r="I198" s="10">
        <v>83973862</v>
      </c>
      <c r="J198" s="19">
        <v>45047</v>
      </c>
      <c r="K198" s="16">
        <v>0</v>
      </c>
      <c r="L198" s="16">
        <v>0</v>
      </c>
      <c r="M198" s="9" t="s">
        <v>178</v>
      </c>
      <c r="N198" s="17">
        <v>45112</v>
      </c>
      <c r="O198" s="17">
        <v>44810</v>
      </c>
      <c r="P198" s="10" t="s">
        <v>156</v>
      </c>
      <c r="Q198" s="17">
        <v>44726</v>
      </c>
      <c r="R198" s="10" t="s">
        <v>193</v>
      </c>
      <c r="S198" s="17">
        <v>44726</v>
      </c>
      <c r="T198" s="10" t="s">
        <v>156</v>
      </c>
      <c r="U198" s="32">
        <f t="shared" si="4"/>
        <v>45050</v>
      </c>
    </row>
    <row r="199" spans="1:21" ht="14.25" customHeight="1">
      <c r="A199" s="9">
        <v>2023</v>
      </c>
      <c r="B199" s="10" t="s">
        <v>143</v>
      </c>
      <c r="C199" s="9" t="s">
        <v>433</v>
      </c>
      <c r="D199" s="9" t="s">
        <v>305</v>
      </c>
      <c r="E199" s="9" t="s">
        <v>363</v>
      </c>
      <c r="F199" s="10" t="s">
        <v>3779</v>
      </c>
      <c r="G199" s="15">
        <v>2.8</v>
      </c>
      <c r="H199" s="30" t="s">
        <v>175</v>
      </c>
      <c r="I199" s="10">
        <v>84200149</v>
      </c>
      <c r="J199" s="19">
        <v>45200</v>
      </c>
      <c r="K199" s="16">
        <v>0</v>
      </c>
      <c r="L199" s="16">
        <v>0</v>
      </c>
      <c r="M199" s="9" t="s">
        <v>178</v>
      </c>
      <c r="N199" s="17">
        <v>45275</v>
      </c>
      <c r="O199" s="17">
        <v>44873</v>
      </c>
      <c r="P199" s="10" t="s">
        <v>552</v>
      </c>
      <c r="Q199" s="17">
        <v>45198</v>
      </c>
      <c r="R199" s="10" t="s">
        <v>193</v>
      </c>
      <c r="S199" s="17">
        <v>45205</v>
      </c>
      <c r="T199" s="10" t="s">
        <v>156</v>
      </c>
      <c r="U199" s="32">
        <f t="shared" si="4"/>
        <v>45213</v>
      </c>
    </row>
    <row r="200" spans="1:21" ht="14.25" customHeight="1">
      <c r="A200" s="9">
        <v>2023</v>
      </c>
      <c r="B200" s="10" t="s">
        <v>143</v>
      </c>
      <c r="C200" s="9" t="s">
        <v>433</v>
      </c>
      <c r="D200" s="9" t="s">
        <v>305</v>
      </c>
      <c r="E200" s="9" t="s">
        <v>363</v>
      </c>
      <c r="F200" s="10" t="s">
        <v>3780</v>
      </c>
      <c r="G200" s="15">
        <v>2.8</v>
      </c>
      <c r="H200" s="30" t="s">
        <v>175</v>
      </c>
      <c r="I200" s="10">
        <v>84948344</v>
      </c>
      <c r="J200" s="19">
        <v>44958</v>
      </c>
      <c r="K200" s="16">
        <v>0</v>
      </c>
      <c r="L200" s="16">
        <v>0</v>
      </c>
      <c r="M200" s="9" t="s">
        <v>178</v>
      </c>
      <c r="N200" s="17">
        <v>45046</v>
      </c>
      <c r="O200" s="17">
        <v>44890</v>
      </c>
      <c r="P200" s="10" t="s">
        <v>359</v>
      </c>
      <c r="Q200" s="17">
        <v>44960</v>
      </c>
      <c r="R200" s="10" t="s">
        <v>193</v>
      </c>
      <c r="S200" s="17">
        <v>44967</v>
      </c>
      <c r="T200" s="10" t="s">
        <v>156</v>
      </c>
      <c r="U200" s="32">
        <f t="shared" si="4"/>
        <v>44984</v>
      </c>
    </row>
    <row r="201" spans="1:21" ht="14.25" customHeight="1">
      <c r="A201" s="9">
        <v>2023</v>
      </c>
      <c r="B201" s="10" t="s">
        <v>143</v>
      </c>
      <c r="C201" s="9" t="s">
        <v>433</v>
      </c>
      <c r="D201" s="9" t="s">
        <v>305</v>
      </c>
      <c r="E201" s="9" t="s">
        <v>363</v>
      </c>
      <c r="F201" s="10" t="s">
        <v>3780</v>
      </c>
      <c r="G201" s="15">
        <v>2.8</v>
      </c>
      <c r="H201" s="30" t="s">
        <v>175</v>
      </c>
      <c r="I201" s="10">
        <v>84223818</v>
      </c>
      <c r="J201" s="19">
        <v>44986</v>
      </c>
      <c r="K201" s="16">
        <v>0</v>
      </c>
      <c r="L201" s="16">
        <v>0</v>
      </c>
      <c r="M201" s="9" t="s">
        <v>178</v>
      </c>
      <c r="N201" s="17">
        <v>45079</v>
      </c>
      <c r="O201" s="17">
        <v>44918</v>
      </c>
      <c r="P201" s="10" t="s">
        <v>556</v>
      </c>
      <c r="Q201" s="17">
        <v>44994</v>
      </c>
      <c r="R201" s="10" t="s">
        <v>484</v>
      </c>
      <c r="S201" s="17">
        <v>45006</v>
      </c>
      <c r="T201" s="10" t="s">
        <v>557</v>
      </c>
      <c r="U201" s="32">
        <f t="shared" si="4"/>
        <v>45017</v>
      </c>
    </row>
    <row r="202" spans="1:21" ht="14.25" customHeight="1">
      <c r="A202" s="9">
        <v>2023</v>
      </c>
      <c r="B202" s="10" t="s">
        <v>143</v>
      </c>
      <c r="C202" s="9" t="s">
        <v>433</v>
      </c>
      <c r="D202" s="9" t="s">
        <v>305</v>
      </c>
      <c r="E202" s="9" t="s">
        <v>363</v>
      </c>
      <c r="F202" s="10" t="s">
        <v>3781</v>
      </c>
      <c r="G202" s="15">
        <v>2.8</v>
      </c>
      <c r="H202" s="30" t="s">
        <v>175</v>
      </c>
      <c r="I202" s="10">
        <v>85169793</v>
      </c>
      <c r="J202" s="19">
        <v>44927</v>
      </c>
      <c r="K202" s="16">
        <v>912</v>
      </c>
      <c r="L202" s="16">
        <v>2554</v>
      </c>
      <c r="M202" s="9" t="s">
        <v>226</v>
      </c>
      <c r="N202" s="17">
        <v>45010</v>
      </c>
      <c r="O202" s="17" t="s">
        <v>156</v>
      </c>
      <c r="P202" s="10" t="s">
        <v>156</v>
      </c>
      <c r="Q202" s="17">
        <v>44918</v>
      </c>
      <c r="R202" s="10" t="s">
        <v>193</v>
      </c>
      <c r="S202" s="17">
        <v>44918</v>
      </c>
      <c r="T202" s="10" t="s">
        <v>156</v>
      </c>
      <c r="U202" s="32">
        <f t="shared" si="4"/>
        <v>44948</v>
      </c>
    </row>
    <row r="203" spans="1:21" ht="14.25" customHeight="1">
      <c r="A203" s="9">
        <v>2023</v>
      </c>
      <c r="B203" s="10" t="s">
        <v>143</v>
      </c>
      <c r="C203" s="9" t="s">
        <v>433</v>
      </c>
      <c r="D203" s="9" t="s">
        <v>676</v>
      </c>
      <c r="E203" s="9" t="s">
        <v>678</v>
      </c>
      <c r="F203" s="10" t="s">
        <v>3752</v>
      </c>
      <c r="G203" s="15">
        <v>1.6</v>
      </c>
      <c r="H203" s="30" t="s">
        <v>175</v>
      </c>
      <c r="I203" s="10">
        <v>85504278</v>
      </c>
      <c r="J203" s="19">
        <v>45078</v>
      </c>
      <c r="K203" s="16">
        <v>2976</v>
      </c>
      <c r="L203" s="16">
        <v>4762</v>
      </c>
      <c r="M203" s="9" t="s">
        <v>436</v>
      </c>
      <c r="N203" s="17">
        <v>45158</v>
      </c>
      <c r="O203" s="17" t="s">
        <v>156</v>
      </c>
      <c r="P203" s="10" t="s">
        <v>156</v>
      </c>
      <c r="Q203" s="17">
        <v>45034</v>
      </c>
      <c r="R203" s="10" t="s">
        <v>193</v>
      </c>
      <c r="S203" s="17">
        <v>45055</v>
      </c>
      <c r="T203" s="10" t="s">
        <v>156</v>
      </c>
      <c r="U203" s="32">
        <f t="shared" si="4"/>
        <v>45096</v>
      </c>
    </row>
    <row r="204" spans="1:21" ht="14.25" customHeight="1">
      <c r="A204" s="9">
        <v>2023</v>
      </c>
      <c r="B204" s="10" t="s">
        <v>143</v>
      </c>
      <c r="C204" s="9" t="s">
        <v>433</v>
      </c>
      <c r="D204" s="9" t="s">
        <v>676</v>
      </c>
      <c r="E204" s="9" t="s">
        <v>678</v>
      </c>
      <c r="F204" s="10" t="s">
        <v>3753</v>
      </c>
      <c r="G204" s="15">
        <v>1.6</v>
      </c>
      <c r="H204" s="30" t="s">
        <v>175</v>
      </c>
      <c r="I204" s="10">
        <v>85504279</v>
      </c>
      <c r="J204" s="19">
        <v>45078</v>
      </c>
      <c r="K204" s="16">
        <v>2240</v>
      </c>
      <c r="L204" s="16">
        <v>3584</v>
      </c>
      <c r="M204" s="9" t="s">
        <v>436</v>
      </c>
      <c r="N204" s="17">
        <v>45158</v>
      </c>
      <c r="O204" s="17" t="s">
        <v>156</v>
      </c>
      <c r="P204" s="10" t="s">
        <v>156</v>
      </c>
      <c r="Q204" s="17">
        <v>45034</v>
      </c>
      <c r="R204" s="10" t="s">
        <v>193</v>
      </c>
      <c r="S204" s="17">
        <v>45055</v>
      </c>
      <c r="T204" s="10" t="s">
        <v>156</v>
      </c>
      <c r="U204" s="32">
        <f t="shared" si="4"/>
        <v>45096</v>
      </c>
    </row>
    <row r="205" spans="1:21" ht="14.25" customHeight="1">
      <c r="A205" s="9">
        <v>2023</v>
      </c>
      <c r="B205" s="10" t="s">
        <v>143</v>
      </c>
      <c r="C205" s="9" t="s">
        <v>433</v>
      </c>
      <c r="D205" s="9" t="s">
        <v>881</v>
      </c>
      <c r="E205" s="9" t="s">
        <v>883</v>
      </c>
      <c r="F205" s="10" t="s">
        <v>3765</v>
      </c>
      <c r="G205" s="15">
        <v>1.6</v>
      </c>
      <c r="H205" s="30" t="s">
        <v>246</v>
      </c>
      <c r="I205" s="10">
        <v>83973675</v>
      </c>
      <c r="J205" s="19">
        <v>44927</v>
      </c>
      <c r="K205" s="16">
        <v>0</v>
      </c>
      <c r="L205" s="16">
        <v>0</v>
      </c>
      <c r="M205" s="9" t="s">
        <v>178</v>
      </c>
      <c r="N205" s="17">
        <v>45031</v>
      </c>
      <c r="O205" s="17">
        <v>44712</v>
      </c>
      <c r="P205" s="10" t="s">
        <v>156</v>
      </c>
      <c r="Q205" s="17" t="s">
        <v>156</v>
      </c>
      <c r="R205" s="10" t="s">
        <v>567</v>
      </c>
      <c r="S205" s="17" t="s">
        <v>156</v>
      </c>
      <c r="T205" s="10" t="s">
        <v>444</v>
      </c>
      <c r="U205" s="32">
        <f t="shared" si="4"/>
        <v>44969</v>
      </c>
    </row>
    <row r="206" spans="1:21" ht="14.25" customHeight="1">
      <c r="A206" s="9">
        <v>2023</v>
      </c>
      <c r="B206" s="10" t="s">
        <v>143</v>
      </c>
      <c r="C206" s="9" t="s">
        <v>433</v>
      </c>
      <c r="D206" s="9" t="s">
        <v>881</v>
      </c>
      <c r="E206" s="9" t="s">
        <v>883</v>
      </c>
      <c r="F206" s="10" t="s">
        <v>3765</v>
      </c>
      <c r="G206" s="15">
        <v>1.6</v>
      </c>
      <c r="H206" s="30" t="s">
        <v>175</v>
      </c>
      <c r="I206" s="10">
        <v>84947206</v>
      </c>
      <c r="J206" s="19">
        <v>44958</v>
      </c>
      <c r="K206" s="16">
        <v>0</v>
      </c>
      <c r="L206" s="16">
        <v>0</v>
      </c>
      <c r="M206" s="9" t="s">
        <v>178</v>
      </c>
      <c r="N206" s="17">
        <v>45051</v>
      </c>
      <c r="O206" s="17">
        <v>44897</v>
      </c>
      <c r="P206" s="10" t="s">
        <v>371</v>
      </c>
      <c r="Q206" s="17" t="s">
        <v>156</v>
      </c>
      <c r="R206" s="10" t="s">
        <v>193</v>
      </c>
      <c r="S206" s="17" t="s">
        <v>156</v>
      </c>
      <c r="T206" s="10" t="s">
        <v>156</v>
      </c>
      <c r="U206" s="32">
        <f t="shared" si="4"/>
        <v>44989</v>
      </c>
    </row>
    <row r="207" spans="1:21" ht="14.25" customHeight="1">
      <c r="A207" s="9">
        <v>2023</v>
      </c>
      <c r="B207" s="10" t="s">
        <v>143</v>
      </c>
      <c r="C207" s="9" t="s">
        <v>433</v>
      </c>
      <c r="D207" s="9" t="s">
        <v>881</v>
      </c>
      <c r="E207" s="9" t="s">
        <v>883</v>
      </c>
      <c r="F207" s="10" t="s">
        <v>3765</v>
      </c>
      <c r="G207" s="15">
        <v>1.6</v>
      </c>
      <c r="H207" s="30" t="s">
        <v>246</v>
      </c>
      <c r="I207" s="10">
        <v>84947204</v>
      </c>
      <c r="J207" s="19">
        <v>44986</v>
      </c>
      <c r="K207" s="16">
        <v>0</v>
      </c>
      <c r="L207" s="16">
        <v>0</v>
      </c>
      <c r="M207" s="9" t="s">
        <v>178</v>
      </c>
      <c r="N207" s="17">
        <v>45079</v>
      </c>
      <c r="O207" s="17" t="s">
        <v>156</v>
      </c>
      <c r="P207" s="10" t="s">
        <v>156</v>
      </c>
      <c r="Q207" s="17" t="s">
        <v>156</v>
      </c>
      <c r="R207" s="10" t="s">
        <v>193</v>
      </c>
      <c r="S207" s="17" t="s">
        <v>156</v>
      </c>
      <c r="T207" s="10" t="s">
        <v>156</v>
      </c>
      <c r="U207" s="32">
        <f t="shared" si="4"/>
        <v>45017</v>
      </c>
    </row>
    <row r="208" spans="1:21" ht="14.25" customHeight="1">
      <c r="A208" s="9">
        <v>2023</v>
      </c>
      <c r="B208" s="10" t="s">
        <v>143</v>
      </c>
      <c r="C208" s="9" t="s">
        <v>433</v>
      </c>
      <c r="D208" s="9" t="s">
        <v>881</v>
      </c>
      <c r="E208" s="9" t="s">
        <v>883</v>
      </c>
      <c r="F208" s="10" t="s">
        <v>3765</v>
      </c>
      <c r="G208" s="15">
        <v>1.6</v>
      </c>
      <c r="H208" s="30" t="s">
        <v>246</v>
      </c>
      <c r="I208" s="10">
        <v>84947205</v>
      </c>
      <c r="J208" s="19">
        <v>45017</v>
      </c>
      <c r="K208" s="16">
        <v>0</v>
      </c>
      <c r="L208" s="16">
        <v>0</v>
      </c>
      <c r="M208" s="9" t="s">
        <v>178</v>
      </c>
      <c r="N208" s="17">
        <v>45107</v>
      </c>
      <c r="O208" s="17">
        <v>44953</v>
      </c>
      <c r="P208" s="10" t="s">
        <v>156</v>
      </c>
      <c r="Q208" s="17" t="s">
        <v>156</v>
      </c>
      <c r="R208" s="10" t="s">
        <v>193</v>
      </c>
      <c r="S208" s="17" t="s">
        <v>156</v>
      </c>
      <c r="T208" s="10" t="s">
        <v>156</v>
      </c>
      <c r="U208" s="32">
        <f t="shared" si="4"/>
        <v>45045</v>
      </c>
    </row>
    <row r="209" spans="1:21" ht="14.25" customHeight="1">
      <c r="A209" s="9">
        <v>2023</v>
      </c>
      <c r="B209" s="10" t="s">
        <v>143</v>
      </c>
      <c r="C209" s="9" t="s">
        <v>433</v>
      </c>
      <c r="D209" s="9" t="s">
        <v>881</v>
      </c>
      <c r="E209" s="9" t="s">
        <v>883</v>
      </c>
      <c r="F209" s="10" t="s">
        <v>3765</v>
      </c>
      <c r="G209" s="15">
        <v>1.6</v>
      </c>
      <c r="H209" s="30" t="s">
        <v>175</v>
      </c>
      <c r="I209" s="10">
        <v>85187089</v>
      </c>
      <c r="J209" s="19">
        <v>45047</v>
      </c>
      <c r="K209" s="16">
        <v>0</v>
      </c>
      <c r="L209" s="16">
        <v>0</v>
      </c>
      <c r="M209" s="9" t="s">
        <v>178</v>
      </c>
      <c r="N209" s="17">
        <v>45153</v>
      </c>
      <c r="O209" s="17" t="s">
        <v>156</v>
      </c>
      <c r="P209" s="10" t="s">
        <v>156</v>
      </c>
      <c r="Q209" s="17">
        <v>44922</v>
      </c>
      <c r="R209" s="10" t="s">
        <v>193</v>
      </c>
      <c r="S209" s="17">
        <v>44939</v>
      </c>
      <c r="T209" s="10" t="s">
        <v>208</v>
      </c>
      <c r="U209" s="32">
        <f t="shared" si="4"/>
        <v>45091</v>
      </c>
    </row>
    <row r="210" spans="1:21" ht="14.25" customHeight="1">
      <c r="A210" s="9">
        <v>2023</v>
      </c>
      <c r="B210" s="10" t="s">
        <v>143</v>
      </c>
      <c r="C210" s="9" t="s">
        <v>433</v>
      </c>
      <c r="D210" s="9" t="s">
        <v>881</v>
      </c>
      <c r="E210" s="9" t="s">
        <v>883</v>
      </c>
      <c r="F210" s="10" t="s">
        <v>3765</v>
      </c>
      <c r="G210" s="15">
        <v>1.6</v>
      </c>
      <c r="H210" s="30" t="s">
        <v>246</v>
      </c>
      <c r="I210" s="10">
        <v>84825231</v>
      </c>
      <c r="J210" s="19">
        <v>45078</v>
      </c>
      <c r="K210" s="16">
        <v>0</v>
      </c>
      <c r="L210" s="16">
        <v>0</v>
      </c>
      <c r="M210" s="9" t="s">
        <v>178</v>
      </c>
      <c r="N210" s="17">
        <v>45155</v>
      </c>
      <c r="O210" s="17">
        <v>44995</v>
      </c>
      <c r="P210" s="10" t="s">
        <v>156</v>
      </c>
      <c r="Q210" s="17" t="s">
        <v>156</v>
      </c>
      <c r="R210" s="10" t="s">
        <v>193</v>
      </c>
      <c r="S210" s="17" t="s">
        <v>156</v>
      </c>
      <c r="T210" s="10" t="s">
        <v>156</v>
      </c>
      <c r="U210" s="32">
        <f t="shared" si="4"/>
        <v>45093</v>
      </c>
    </row>
    <row r="211" spans="1:21" ht="14.25" customHeight="1">
      <c r="A211" s="9">
        <v>2023</v>
      </c>
      <c r="B211" s="10" t="s">
        <v>143</v>
      </c>
      <c r="C211" s="9" t="s">
        <v>433</v>
      </c>
      <c r="D211" s="9" t="s">
        <v>881</v>
      </c>
      <c r="E211" s="9" t="s">
        <v>883</v>
      </c>
      <c r="F211" s="10" t="s">
        <v>3765</v>
      </c>
      <c r="G211" s="15">
        <v>1.6</v>
      </c>
      <c r="H211" s="30" t="s">
        <v>246</v>
      </c>
      <c r="I211" s="10">
        <v>84825230</v>
      </c>
      <c r="J211" s="19">
        <v>45108</v>
      </c>
      <c r="K211" s="16">
        <v>0</v>
      </c>
      <c r="L211" s="16">
        <v>0</v>
      </c>
      <c r="M211" s="9" t="s">
        <v>178</v>
      </c>
      <c r="N211" s="17">
        <v>45183</v>
      </c>
      <c r="O211" s="17">
        <v>45023</v>
      </c>
      <c r="P211" s="10" t="s">
        <v>156</v>
      </c>
      <c r="Q211" s="17" t="s">
        <v>156</v>
      </c>
      <c r="R211" s="10" t="s">
        <v>193</v>
      </c>
      <c r="S211" s="17" t="s">
        <v>156</v>
      </c>
      <c r="T211" s="10" t="s">
        <v>156</v>
      </c>
      <c r="U211" s="32">
        <f t="shared" si="4"/>
        <v>45121</v>
      </c>
    </row>
    <row r="212" spans="1:21" ht="14.25" customHeight="1">
      <c r="A212" s="9">
        <v>2023</v>
      </c>
      <c r="B212" s="10" t="s">
        <v>143</v>
      </c>
      <c r="C212" s="9" t="s">
        <v>433</v>
      </c>
      <c r="D212" s="9" t="s">
        <v>881</v>
      </c>
      <c r="E212" s="9" t="s">
        <v>883</v>
      </c>
      <c r="F212" s="10" t="s">
        <v>3766</v>
      </c>
      <c r="G212" s="15">
        <v>1.6</v>
      </c>
      <c r="H212" s="30" t="s">
        <v>175</v>
      </c>
      <c r="I212" s="10">
        <v>84600202</v>
      </c>
      <c r="J212" s="19">
        <v>44927</v>
      </c>
      <c r="K212" s="16">
        <v>27816</v>
      </c>
      <c r="L212" s="16">
        <v>44506</v>
      </c>
      <c r="M212" s="9" t="s">
        <v>383</v>
      </c>
      <c r="N212" s="17">
        <v>45015</v>
      </c>
      <c r="O212" s="17" t="s">
        <v>156</v>
      </c>
      <c r="P212" s="10" t="s">
        <v>156</v>
      </c>
      <c r="Q212" s="17">
        <v>44890</v>
      </c>
      <c r="R212" s="10" t="s">
        <v>1536</v>
      </c>
      <c r="S212" s="17">
        <v>44894</v>
      </c>
      <c r="T212" s="10" t="s">
        <v>239</v>
      </c>
      <c r="U212" s="32">
        <f t="shared" si="4"/>
        <v>44953</v>
      </c>
    </row>
    <row r="213" spans="1:21" ht="14.25" customHeight="1">
      <c r="A213" s="9">
        <v>2023</v>
      </c>
      <c r="B213" s="10" t="s">
        <v>143</v>
      </c>
      <c r="C213" s="9" t="s">
        <v>433</v>
      </c>
      <c r="D213" s="9" t="s">
        <v>881</v>
      </c>
      <c r="E213" s="9" t="s">
        <v>883</v>
      </c>
      <c r="F213" s="10" t="s">
        <v>3875</v>
      </c>
      <c r="G213" s="15">
        <v>1.6</v>
      </c>
      <c r="H213" s="30" t="s">
        <v>175</v>
      </c>
      <c r="I213" s="10">
        <v>84984773</v>
      </c>
      <c r="J213" s="19">
        <v>44986</v>
      </c>
      <c r="K213" s="16">
        <v>0</v>
      </c>
      <c r="L213" s="16">
        <v>0</v>
      </c>
      <c r="M213" s="9" t="s">
        <v>178</v>
      </c>
      <c r="N213" s="17">
        <v>45055</v>
      </c>
      <c r="O213" s="17">
        <v>44904</v>
      </c>
      <c r="P213" s="10" t="s">
        <v>480</v>
      </c>
      <c r="Q213" s="17">
        <v>44973</v>
      </c>
      <c r="R213" s="10" t="s">
        <v>193</v>
      </c>
      <c r="S213" s="17">
        <v>44980</v>
      </c>
      <c r="T213" s="10" t="s">
        <v>156</v>
      </c>
      <c r="U213" s="32">
        <f t="shared" si="4"/>
        <v>44993</v>
      </c>
    </row>
    <row r="214" spans="1:21" ht="14.25" customHeight="1">
      <c r="A214" s="9">
        <v>2023</v>
      </c>
      <c r="B214" s="10" t="s">
        <v>143</v>
      </c>
      <c r="C214" s="9" t="s">
        <v>433</v>
      </c>
      <c r="D214" s="9" t="s">
        <v>881</v>
      </c>
      <c r="E214" s="9" t="s">
        <v>883</v>
      </c>
      <c r="F214" s="10" t="s">
        <v>3875</v>
      </c>
      <c r="G214" s="15">
        <v>1.6</v>
      </c>
      <c r="H214" s="30" t="s">
        <v>175</v>
      </c>
      <c r="I214" s="10">
        <v>85040926</v>
      </c>
      <c r="J214" s="19">
        <v>44986</v>
      </c>
      <c r="K214" s="16">
        <v>0</v>
      </c>
      <c r="L214" s="16">
        <v>0</v>
      </c>
      <c r="M214" s="9" t="s">
        <v>178</v>
      </c>
      <c r="N214" s="17">
        <v>45055</v>
      </c>
      <c r="O214" s="17">
        <v>44904</v>
      </c>
      <c r="P214" s="10" t="s">
        <v>480</v>
      </c>
      <c r="Q214" s="17">
        <v>44967</v>
      </c>
      <c r="R214" s="10" t="s">
        <v>193</v>
      </c>
      <c r="S214" s="17">
        <v>44981</v>
      </c>
      <c r="T214" s="10" t="s">
        <v>156</v>
      </c>
      <c r="U214" s="32">
        <f t="shared" si="4"/>
        <v>44993</v>
      </c>
    </row>
    <row r="215" spans="1:21" ht="14.25" customHeight="1">
      <c r="A215" s="9">
        <v>2023</v>
      </c>
      <c r="B215" s="10" t="s">
        <v>2008</v>
      </c>
      <c r="C215" s="9" t="s">
        <v>433</v>
      </c>
      <c r="D215" s="9" t="s">
        <v>154</v>
      </c>
      <c r="E215" s="9" t="s">
        <v>2011</v>
      </c>
      <c r="F215" s="10" t="s">
        <v>3801</v>
      </c>
      <c r="G215" s="15">
        <v>4.5</v>
      </c>
      <c r="H215" s="30" t="s">
        <v>175</v>
      </c>
      <c r="I215" s="10">
        <v>84932577</v>
      </c>
      <c r="J215" s="19">
        <v>44958</v>
      </c>
      <c r="K215" s="16">
        <v>4032</v>
      </c>
      <c r="L215" s="16">
        <v>18144</v>
      </c>
      <c r="M215" s="9" t="s">
        <v>436</v>
      </c>
      <c r="N215" s="17">
        <v>45092</v>
      </c>
      <c r="O215" s="17">
        <v>44932</v>
      </c>
      <c r="P215" s="10" t="s">
        <v>156</v>
      </c>
      <c r="Q215" s="17">
        <v>44932</v>
      </c>
      <c r="R215" s="10" t="s">
        <v>1536</v>
      </c>
      <c r="S215" s="17">
        <v>44943</v>
      </c>
      <c r="T215" s="10" t="s">
        <v>2285</v>
      </c>
      <c r="U215" s="32">
        <f t="shared" si="4"/>
        <v>45030</v>
      </c>
    </row>
    <row r="216" spans="1:21" ht="14.25" customHeight="1">
      <c r="A216" s="9">
        <v>2023</v>
      </c>
      <c r="B216" s="10" t="s">
        <v>2008</v>
      </c>
      <c r="C216" s="9" t="s">
        <v>433</v>
      </c>
      <c r="D216" s="9" t="s">
        <v>154</v>
      </c>
      <c r="E216" s="9" t="s">
        <v>2011</v>
      </c>
      <c r="F216" s="10" t="s">
        <v>3801</v>
      </c>
      <c r="G216" s="15">
        <v>4.5</v>
      </c>
      <c r="H216" s="30" t="s">
        <v>175</v>
      </c>
      <c r="I216" s="10">
        <v>85329741</v>
      </c>
      <c r="J216" s="19">
        <v>45017</v>
      </c>
      <c r="K216" s="16">
        <v>4536</v>
      </c>
      <c r="L216" s="16">
        <v>20412</v>
      </c>
      <c r="M216" s="9" t="s">
        <v>383</v>
      </c>
      <c r="N216" s="17">
        <v>45092</v>
      </c>
      <c r="O216" s="17">
        <v>44957</v>
      </c>
      <c r="P216" s="10" t="s">
        <v>156</v>
      </c>
      <c r="Q216" s="17">
        <v>44971</v>
      </c>
      <c r="R216" s="10" t="s">
        <v>193</v>
      </c>
      <c r="S216" s="17">
        <v>44978</v>
      </c>
      <c r="T216" s="10" t="s">
        <v>156</v>
      </c>
      <c r="U216" s="32">
        <f t="shared" si="4"/>
        <v>45030</v>
      </c>
    </row>
    <row r="217" spans="1:21" ht="14.25" customHeight="1">
      <c r="A217" s="9">
        <v>2023</v>
      </c>
      <c r="B217" s="10" t="s">
        <v>2008</v>
      </c>
      <c r="C217" s="9" t="s">
        <v>433</v>
      </c>
      <c r="D217" s="9" t="s">
        <v>154</v>
      </c>
      <c r="E217" s="9" t="s">
        <v>2011</v>
      </c>
      <c r="F217" s="10" t="s">
        <v>3801</v>
      </c>
      <c r="G217" s="15">
        <v>4.5</v>
      </c>
      <c r="H217" s="30" t="s">
        <v>175</v>
      </c>
      <c r="I217" s="10">
        <v>85431292</v>
      </c>
      <c r="J217" s="19">
        <v>45108</v>
      </c>
      <c r="K217" s="16">
        <v>1992</v>
      </c>
      <c r="L217" s="16">
        <v>8964</v>
      </c>
      <c r="M217" s="9" t="s">
        <v>383</v>
      </c>
      <c r="N217" s="17">
        <v>45184</v>
      </c>
      <c r="O217" s="17">
        <v>45020</v>
      </c>
      <c r="P217" s="10" t="s">
        <v>2339</v>
      </c>
      <c r="Q217" s="17">
        <v>45062</v>
      </c>
      <c r="R217" s="10" t="s">
        <v>1873</v>
      </c>
      <c r="S217" s="17">
        <v>45085</v>
      </c>
      <c r="T217" s="10" t="s">
        <v>2568</v>
      </c>
      <c r="U217" s="32">
        <f t="shared" si="4"/>
        <v>45122</v>
      </c>
    </row>
    <row r="218" spans="1:21" ht="14.25" customHeight="1">
      <c r="A218" s="9">
        <v>2023</v>
      </c>
      <c r="B218" s="10" t="s">
        <v>2008</v>
      </c>
      <c r="C218" s="9" t="s">
        <v>433</v>
      </c>
      <c r="D218" s="9" t="s">
        <v>154</v>
      </c>
      <c r="E218" s="9" t="s">
        <v>2011</v>
      </c>
      <c r="F218" s="10" t="s">
        <v>3801</v>
      </c>
      <c r="G218" s="15">
        <v>4.5</v>
      </c>
      <c r="H218" s="30" t="s">
        <v>175</v>
      </c>
      <c r="I218" s="10">
        <v>85264250</v>
      </c>
      <c r="J218" s="19">
        <v>45139</v>
      </c>
      <c r="K218" s="16">
        <v>2040</v>
      </c>
      <c r="L218" s="16">
        <v>9180</v>
      </c>
      <c r="M218" s="9" t="s">
        <v>383</v>
      </c>
      <c r="N218" s="17">
        <v>45196</v>
      </c>
      <c r="O218" s="17">
        <v>45036</v>
      </c>
      <c r="P218" s="10" t="s">
        <v>156</v>
      </c>
      <c r="Q218" s="17">
        <v>45062</v>
      </c>
      <c r="R218" s="10" t="s">
        <v>2571</v>
      </c>
      <c r="S218" s="17">
        <v>45099</v>
      </c>
      <c r="T218" s="10" t="s">
        <v>2573</v>
      </c>
      <c r="U218" s="32">
        <f t="shared" si="4"/>
        <v>45134</v>
      </c>
    </row>
    <row r="219" spans="1:21" ht="14.25" customHeight="1">
      <c r="A219" s="9">
        <v>2023</v>
      </c>
      <c r="B219" s="10" t="s">
        <v>2008</v>
      </c>
      <c r="C219" s="9" t="s">
        <v>433</v>
      </c>
      <c r="D219" s="9" t="s">
        <v>154</v>
      </c>
      <c r="E219" s="9" t="s">
        <v>2011</v>
      </c>
      <c r="F219" s="10" t="s">
        <v>3801</v>
      </c>
      <c r="G219" s="15">
        <v>4.5</v>
      </c>
      <c r="H219" s="30" t="s">
        <v>175</v>
      </c>
      <c r="I219" s="10">
        <v>85522079</v>
      </c>
      <c r="J219" s="19">
        <v>45139</v>
      </c>
      <c r="K219" s="16">
        <v>0</v>
      </c>
      <c r="L219" s="16">
        <v>0</v>
      </c>
      <c r="M219" s="9" t="s">
        <v>178</v>
      </c>
      <c r="N219" s="17">
        <v>45236</v>
      </c>
      <c r="O219" s="17">
        <v>45132</v>
      </c>
      <c r="P219" s="10" t="s">
        <v>156</v>
      </c>
      <c r="Q219" s="17">
        <v>45153</v>
      </c>
      <c r="R219" s="10" t="s">
        <v>2085</v>
      </c>
      <c r="S219" s="17">
        <v>45162</v>
      </c>
      <c r="T219" s="10" t="s">
        <v>2086</v>
      </c>
      <c r="U219" s="32">
        <f t="shared" si="4"/>
        <v>45174</v>
      </c>
    </row>
    <row r="220" spans="1:21" ht="14.25" customHeight="1">
      <c r="A220" s="9">
        <v>2023</v>
      </c>
      <c r="B220" s="10" t="s">
        <v>2008</v>
      </c>
      <c r="C220" s="9" t="s">
        <v>433</v>
      </c>
      <c r="D220" s="9" t="s">
        <v>154</v>
      </c>
      <c r="E220" s="9" t="s">
        <v>2011</v>
      </c>
      <c r="F220" s="10" t="s">
        <v>3801</v>
      </c>
      <c r="G220" s="15">
        <v>4.5</v>
      </c>
      <c r="H220" s="30" t="s">
        <v>175</v>
      </c>
      <c r="I220" s="10">
        <v>85431293</v>
      </c>
      <c r="J220" s="19">
        <v>45170</v>
      </c>
      <c r="K220" s="16">
        <v>0</v>
      </c>
      <c r="L220" s="16">
        <v>0</v>
      </c>
      <c r="M220" s="9" t="s">
        <v>470</v>
      </c>
      <c r="N220" s="17">
        <v>45229</v>
      </c>
      <c r="O220" s="17">
        <v>45041</v>
      </c>
      <c r="P220" s="10" t="s">
        <v>425</v>
      </c>
      <c r="Q220" s="17">
        <v>45141</v>
      </c>
      <c r="R220" s="10" t="s">
        <v>2060</v>
      </c>
      <c r="S220" s="17">
        <v>45155</v>
      </c>
      <c r="T220" s="10" t="s">
        <v>2061</v>
      </c>
      <c r="U220" s="32">
        <f t="shared" si="4"/>
        <v>45167</v>
      </c>
    </row>
    <row r="221" spans="1:21" ht="14.25" customHeight="1">
      <c r="A221" s="9">
        <v>2023</v>
      </c>
      <c r="B221" s="10" t="s">
        <v>2008</v>
      </c>
      <c r="C221" s="9" t="s">
        <v>433</v>
      </c>
      <c r="D221" s="9" t="s">
        <v>154</v>
      </c>
      <c r="E221" s="9" t="s">
        <v>2011</v>
      </c>
      <c r="F221" s="10" t="s">
        <v>3801</v>
      </c>
      <c r="G221" s="15">
        <v>4.5</v>
      </c>
      <c r="H221" s="30" t="s">
        <v>175</v>
      </c>
      <c r="I221" s="10">
        <v>85431295</v>
      </c>
      <c r="J221" s="19">
        <v>45200</v>
      </c>
      <c r="K221" s="16">
        <v>0</v>
      </c>
      <c r="L221" s="16">
        <v>0</v>
      </c>
      <c r="M221" s="9" t="s">
        <v>178</v>
      </c>
      <c r="N221" s="17">
        <v>45273</v>
      </c>
      <c r="O221" s="17">
        <v>45121</v>
      </c>
      <c r="P221" s="10" t="s">
        <v>2348</v>
      </c>
      <c r="Q221" s="17" t="s">
        <v>156</v>
      </c>
      <c r="R221" s="10" t="s">
        <v>2215</v>
      </c>
      <c r="S221" s="17" t="s">
        <v>156</v>
      </c>
      <c r="T221" s="10" t="s">
        <v>2216</v>
      </c>
      <c r="U221" s="32">
        <f t="shared" si="4"/>
        <v>45211</v>
      </c>
    </row>
    <row r="222" spans="1:21" ht="14.25" customHeight="1">
      <c r="A222" s="9">
        <v>2023</v>
      </c>
      <c r="B222" s="10" t="s">
        <v>2008</v>
      </c>
      <c r="C222" s="9" t="s">
        <v>433</v>
      </c>
      <c r="D222" s="9" t="s">
        <v>154</v>
      </c>
      <c r="E222" s="9" t="s">
        <v>2011</v>
      </c>
      <c r="F222" s="10" t="s">
        <v>3801</v>
      </c>
      <c r="G222" s="15">
        <v>4.5</v>
      </c>
      <c r="H222" s="30" t="s">
        <v>175</v>
      </c>
      <c r="I222" s="10">
        <v>85521051</v>
      </c>
      <c r="J222" s="19">
        <v>45200</v>
      </c>
      <c r="K222" s="16">
        <v>0</v>
      </c>
      <c r="L222" s="16">
        <v>0</v>
      </c>
      <c r="M222" s="9" t="s">
        <v>178</v>
      </c>
      <c r="N222" s="17">
        <v>45275</v>
      </c>
      <c r="O222" s="17">
        <v>45093</v>
      </c>
      <c r="P222" s="10" t="s">
        <v>1022</v>
      </c>
      <c r="Q222" s="17">
        <v>45177</v>
      </c>
      <c r="R222" s="10" t="s">
        <v>193</v>
      </c>
      <c r="S222" s="17">
        <v>45198</v>
      </c>
      <c r="T222" s="10" t="s">
        <v>156</v>
      </c>
      <c r="U222" s="32">
        <f t="shared" si="4"/>
        <v>45213</v>
      </c>
    </row>
    <row r="223" spans="1:21" ht="14.25" customHeight="1">
      <c r="A223" s="9">
        <v>2023</v>
      </c>
      <c r="B223" s="10" t="s">
        <v>2008</v>
      </c>
      <c r="C223" s="9" t="s">
        <v>433</v>
      </c>
      <c r="D223" s="9" t="s">
        <v>154</v>
      </c>
      <c r="E223" s="9" t="s">
        <v>2011</v>
      </c>
      <c r="F223" s="10" t="s">
        <v>3801</v>
      </c>
      <c r="G223" s="15">
        <v>4.5</v>
      </c>
      <c r="H223" s="30" t="s">
        <v>175</v>
      </c>
      <c r="I223" s="10">
        <v>85654449</v>
      </c>
      <c r="J223" s="19">
        <v>45200</v>
      </c>
      <c r="K223" s="16">
        <v>0</v>
      </c>
      <c r="L223" s="16">
        <v>0</v>
      </c>
      <c r="M223" s="9" t="s">
        <v>178</v>
      </c>
      <c r="N223" s="17">
        <v>45285</v>
      </c>
      <c r="O223" s="17">
        <v>45121</v>
      </c>
      <c r="P223" s="10" t="s">
        <v>2348</v>
      </c>
      <c r="Q223" s="17">
        <v>45197</v>
      </c>
      <c r="R223" s="10" t="s">
        <v>2578</v>
      </c>
      <c r="S223" s="17">
        <v>45211</v>
      </c>
      <c r="T223" s="10" t="s">
        <v>2579</v>
      </c>
      <c r="U223" s="32">
        <f t="shared" si="4"/>
        <v>45223</v>
      </c>
    </row>
    <row r="224" spans="1:21" ht="14.25" customHeight="1">
      <c r="A224" s="9">
        <v>2023</v>
      </c>
      <c r="B224" s="10" t="s">
        <v>2008</v>
      </c>
      <c r="C224" s="9" t="s">
        <v>433</v>
      </c>
      <c r="D224" s="9" t="s">
        <v>154</v>
      </c>
      <c r="E224" s="9" t="s">
        <v>2011</v>
      </c>
      <c r="F224" s="10" t="s">
        <v>3801</v>
      </c>
      <c r="G224" s="15">
        <v>4.5</v>
      </c>
      <c r="H224" s="30" t="s">
        <v>175</v>
      </c>
      <c r="I224" s="10">
        <v>85513717</v>
      </c>
      <c r="J224" s="19">
        <v>45200</v>
      </c>
      <c r="K224" s="16">
        <v>5000</v>
      </c>
      <c r="L224" s="16">
        <v>22500</v>
      </c>
      <c r="M224" s="9" t="s">
        <v>470</v>
      </c>
      <c r="N224" s="17">
        <v>45293</v>
      </c>
      <c r="O224" s="17">
        <v>45139</v>
      </c>
      <c r="P224" s="10" t="s">
        <v>2140</v>
      </c>
      <c r="Q224" s="17">
        <v>45204</v>
      </c>
      <c r="R224" s="10" t="s">
        <v>2112</v>
      </c>
      <c r="S224" s="17">
        <v>45218</v>
      </c>
      <c r="T224" s="10" t="s">
        <v>2090</v>
      </c>
      <c r="U224" s="32">
        <f t="shared" si="4"/>
        <v>45231</v>
      </c>
    </row>
    <row r="225" spans="1:21" ht="14.25" customHeight="1">
      <c r="A225" s="9">
        <v>2023</v>
      </c>
      <c r="B225" s="10" t="s">
        <v>2008</v>
      </c>
      <c r="C225" s="9" t="s">
        <v>433</v>
      </c>
      <c r="D225" s="9" t="s">
        <v>154</v>
      </c>
      <c r="E225" s="9" t="s">
        <v>2011</v>
      </c>
      <c r="F225" s="10" t="s">
        <v>3802</v>
      </c>
      <c r="G225" s="15">
        <v>4.5</v>
      </c>
      <c r="H225" s="30" t="s">
        <v>175</v>
      </c>
      <c r="I225" s="10">
        <v>84880484</v>
      </c>
      <c r="J225" s="19">
        <v>44986</v>
      </c>
      <c r="K225" s="16">
        <v>2004</v>
      </c>
      <c r="L225" s="16">
        <v>9018</v>
      </c>
      <c r="M225" s="9" t="s">
        <v>436</v>
      </c>
      <c r="N225" s="17">
        <v>45092</v>
      </c>
      <c r="O225" s="17">
        <v>44932</v>
      </c>
      <c r="P225" s="10" t="s">
        <v>156</v>
      </c>
      <c r="Q225" s="17">
        <v>44932</v>
      </c>
      <c r="R225" s="10" t="s">
        <v>1536</v>
      </c>
      <c r="S225" s="17">
        <v>44943</v>
      </c>
      <c r="T225" s="10" t="s">
        <v>1662</v>
      </c>
      <c r="U225" s="32">
        <f t="shared" si="4"/>
        <v>45030</v>
      </c>
    </row>
    <row r="226" spans="1:21" ht="14.25" customHeight="1">
      <c r="A226" s="9">
        <v>2023</v>
      </c>
      <c r="B226" s="10" t="s">
        <v>2008</v>
      </c>
      <c r="C226" s="9" t="s">
        <v>433</v>
      </c>
      <c r="D226" s="9" t="s">
        <v>154</v>
      </c>
      <c r="E226" s="9" t="s">
        <v>2011</v>
      </c>
      <c r="F226" s="10" t="s">
        <v>3802</v>
      </c>
      <c r="G226" s="15">
        <v>4.5</v>
      </c>
      <c r="H226" s="30" t="s">
        <v>175</v>
      </c>
      <c r="I226" s="10">
        <v>85329742</v>
      </c>
      <c r="J226" s="19">
        <v>45017</v>
      </c>
      <c r="K226" s="16">
        <v>1008</v>
      </c>
      <c r="L226" s="16">
        <v>4536</v>
      </c>
      <c r="M226" s="9" t="s">
        <v>470</v>
      </c>
      <c r="N226" s="17">
        <v>45137</v>
      </c>
      <c r="O226" s="17">
        <v>44981</v>
      </c>
      <c r="P226" s="10" t="s">
        <v>156</v>
      </c>
      <c r="Q226" s="17">
        <v>44999</v>
      </c>
      <c r="R226" s="10" t="s">
        <v>478</v>
      </c>
      <c r="S226" s="17">
        <v>45006</v>
      </c>
      <c r="T226" s="10" t="s">
        <v>1396</v>
      </c>
      <c r="U226" s="32">
        <f t="shared" si="4"/>
        <v>45075</v>
      </c>
    </row>
    <row r="227" spans="1:21" ht="14.25" customHeight="1">
      <c r="A227" s="9">
        <v>2023</v>
      </c>
      <c r="B227" s="10" t="s">
        <v>2008</v>
      </c>
      <c r="C227" s="9" t="s">
        <v>433</v>
      </c>
      <c r="D227" s="9" t="s">
        <v>154</v>
      </c>
      <c r="E227" s="9" t="s">
        <v>2011</v>
      </c>
      <c r="F227" s="10" t="s">
        <v>3802</v>
      </c>
      <c r="G227" s="15">
        <v>4.5</v>
      </c>
      <c r="H227" s="30" t="s">
        <v>175</v>
      </c>
      <c r="I227" s="10">
        <v>85413603</v>
      </c>
      <c r="J227" s="19">
        <v>45108</v>
      </c>
      <c r="K227" s="16">
        <v>996</v>
      </c>
      <c r="L227" s="16">
        <v>4482</v>
      </c>
      <c r="M227" s="9" t="s">
        <v>383</v>
      </c>
      <c r="N227" s="17">
        <v>45189</v>
      </c>
      <c r="O227" s="17">
        <v>45020</v>
      </c>
      <c r="P227" s="10" t="s">
        <v>156</v>
      </c>
      <c r="Q227" s="17">
        <v>45064</v>
      </c>
      <c r="R227" s="10" t="s">
        <v>2588</v>
      </c>
      <c r="S227" s="17">
        <v>45092</v>
      </c>
      <c r="T227" s="10" t="s">
        <v>1978</v>
      </c>
      <c r="U227" s="32">
        <f t="shared" si="4"/>
        <v>45127</v>
      </c>
    </row>
    <row r="228" spans="1:21" ht="14.25" customHeight="1">
      <c r="A228" s="9">
        <v>2023</v>
      </c>
      <c r="B228" s="10" t="s">
        <v>2008</v>
      </c>
      <c r="C228" s="9" t="s">
        <v>433</v>
      </c>
      <c r="D228" s="9" t="s">
        <v>154</v>
      </c>
      <c r="E228" s="9" t="s">
        <v>2011</v>
      </c>
      <c r="F228" s="10" t="s">
        <v>3802</v>
      </c>
      <c r="G228" s="15">
        <v>4.5</v>
      </c>
      <c r="H228" s="30" t="s">
        <v>175</v>
      </c>
      <c r="I228" s="10">
        <v>85431294</v>
      </c>
      <c r="J228" s="19">
        <v>45139</v>
      </c>
      <c r="K228" s="16">
        <v>2004</v>
      </c>
      <c r="L228" s="16">
        <v>9018</v>
      </c>
      <c r="M228" s="9" t="s">
        <v>383</v>
      </c>
      <c r="N228" s="17">
        <v>45203</v>
      </c>
      <c r="O228" s="17">
        <v>45036</v>
      </c>
      <c r="P228" s="10" t="s">
        <v>156</v>
      </c>
      <c r="Q228" s="17">
        <v>45079</v>
      </c>
      <c r="R228" s="10" t="s">
        <v>2588</v>
      </c>
      <c r="S228" s="17">
        <v>45104</v>
      </c>
      <c r="T228" s="10" t="s">
        <v>1978</v>
      </c>
      <c r="U228" s="32">
        <f t="shared" si="4"/>
        <v>45141</v>
      </c>
    </row>
    <row r="229" spans="1:21" ht="14.25" customHeight="1">
      <c r="A229" s="9">
        <v>2023</v>
      </c>
      <c r="B229" s="10" t="s">
        <v>2008</v>
      </c>
      <c r="C229" s="9" t="s">
        <v>433</v>
      </c>
      <c r="D229" s="9" t="s">
        <v>154</v>
      </c>
      <c r="E229" s="9" t="s">
        <v>2011</v>
      </c>
      <c r="F229" s="10" t="s">
        <v>3802</v>
      </c>
      <c r="G229" s="15">
        <v>4.5</v>
      </c>
      <c r="H229" s="30" t="s">
        <v>175</v>
      </c>
      <c r="I229" s="10">
        <v>85522080</v>
      </c>
      <c r="J229" s="19">
        <v>45139</v>
      </c>
      <c r="K229" s="16">
        <v>3000</v>
      </c>
      <c r="L229" s="16">
        <v>13500</v>
      </c>
      <c r="M229" s="9" t="s">
        <v>470</v>
      </c>
      <c r="N229" s="17">
        <v>45217</v>
      </c>
      <c r="O229" s="17">
        <v>45064</v>
      </c>
      <c r="P229" s="10" t="s">
        <v>156</v>
      </c>
      <c r="Q229" s="17">
        <v>45134</v>
      </c>
      <c r="R229" s="10" t="s">
        <v>2420</v>
      </c>
      <c r="S229" s="17">
        <v>45141</v>
      </c>
      <c r="T229" s="10" t="s">
        <v>2596</v>
      </c>
      <c r="U229" s="32">
        <f t="shared" si="4"/>
        <v>45155</v>
      </c>
    </row>
    <row r="230" spans="1:21" ht="14.25" customHeight="1">
      <c r="A230" s="9">
        <v>2023</v>
      </c>
      <c r="B230" s="10" t="s">
        <v>2008</v>
      </c>
      <c r="C230" s="9" t="s">
        <v>433</v>
      </c>
      <c r="D230" s="9" t="s">
        <v>154</v>
      </c>
      <c r="E230" s="9" t="s">
        <v>2011</v>
      </c>
      <c r="F230" s="10" t="s">
        <v>3802</v>
      </c>
      <c r="G230" s="15">
        <v>4.5</v>
      </c>
      <c r="H230" s="30" t="s">
        <v>175</v>
      </c>
      <c r="I230" s="10">
        <v>85175395</v>
      </c>
      <c r="J230" s="19">
        <v>45170</v>
      </c>
      <c r="K230" s="16">
        <v>2000</v>
      </c>
      <c r="L230" s="16">
        <v>9000</v>
      </c>
      <c r="M230" s="9" t="s">
        <v>470</v>
      </c>
      <c r="N230" s="17">
        <v>45229</v>
      </c>
      <c r="O230" s="17">
        <v>44936</v>
      </c>
      <c r="P230" s="10" t="s">
        <v>156</v>
      </c>
      <c r="Q230" s="17">
        <v>45146</v>
      </c>
      <c r="R230" s="10" t="s">
        <v>2387</v>
      </c>
      <c r="S230" s="17">
        <v>45155</v>
      </c>
      <c r="T230" s="10" t="s">
        <v>2061</v>
      </c>
      <c r="U230" s="32">
        <f t="shared" si="4"/>
        <v>45167</v>
      </c>
    </row>
    <row r="231" spans="1:21" ht="14.25" customHeight="1">
      <c r="A231" s="9">
        <v>2023</v>
      </c>
      <c r="B231" s="10" t="s">
        <v>2008</v>
      </c>
      <c r="C231" s="9" t="s">
        <v>433</v>
      </c>
      <c r="D231" s="9" t="s">
        <v>154</v>
      </c>
      <c r="E231" s="9" t="s">
        <v>2011</v>
      </c>
      <c r="F231" s="10" t="s">
        <v>3802</v>
      </c>
      <c r="G231" s="15">
        <v>4.5</v>
      </c>
      <c r="H231" s="30" t="s">
        <v>175</v>
      </c>
      <c r="I231" s="10">
        <v>85468669</v>
      </c>
      <c r="J231" s="19">
        <v>45170</v>
      </c>
      <c r="K231" s="16">
        <v>1500</v>
      </c>
      <c r="L231" s="16">
        <v>6750</v>
      </c>
      <c r="M231" s="9" t="s">
        <v>226</v>
      </c>
      <c r="N231" s="17">
        <v>45229</v>
      </c>
      <c r="O231" s="17">
        <v>45044</v>
      </c>
      <c r="P231" s="10" t="s">
        <v>156</v>
      </c>
      <c r="Q231" s="17">
        <v>45146</v>
      </c>
      <c r="R231" s="10" t="s">
        <v>2387</v>
      </c>
      <c r="S231" s="17">
        <v>45155</v>
      </c>
      <c r="T231" s="10" t="s">
        <v>2061</v>
      </c>
      <c r="U231" s="32">
        <f t="shared" si="4"/>
        <v>45167</v>
      </c>
    </row>
    <row r="232" spans="1:21" ht="14.25" customHeight="1">
      <c r="A232" s="9">
        <v>2023</v>
      </c>
      <c r="B232" s="10" t="s">
        <v>2008</v>
      </c>
      <c r="C232" s="9" t="s">
        <v>433</v>
      </c>
      <c r="D232" s="9" t="s">
        <v>154</v>
      </c>
      <c r="E232" s="9" t="s">
        <v>2011</v>
      </c>
      <c r="F232" s="10" t="s">
        <v>3802</v>
      </c>
      <c r="G232" s="15">
        <v>4.5</v>
      </c>
      <c r="H232" s="30" t="s">
        <v>175</v>
      </c>
      <c r="I232" s="10">
        <v>85733764</v>
      </c>
      <c r="J232" s="19">
        <v>45170</v>
      </c>
      <c r="K232" s="16">
        <v>2000</v>
      </c>
      <c r="L232" s="16">
        <v>9000</v>
      </c>
      <c r="M232" s="9" t="s">
        <v>470</v>
      </c>
      <c r="N232" s="17">
        <v>45245</v>
      </c>
      <c r="O232" s="17">
        <v>45090</v>
      </c>
      <c r="P232" s="10" t="s">
        <v>156</v>
      </c>
      <c r="Q232" s="17">
        <v>45146</v>
      </c>
      <c r="R232" s="10" t="s">
        <v>2555</v>
      </c>
      <c r="S232" s="17">
        <v>45155</v>
      </c>
      <c r="T232" s="10" t="s">
        <v>2601</v>
      </c>
      <c r="U232" s="32">
        <f t="shared" si="4"/>
        <v>45183</v>
      </c>
    </row>
    <row r="233" spans="1:21" ht="14.25" customHeight="1">
      <c r="A233" s="9">
        <v>2023</v>
      </c>
      <c r="B233" s="10" t="s">
        <v>2008</v>
      </c>
      <c r="C233" s="9" t="s">
        <v>433</v>
      </c>
      <c r="D233" s="9" t="s">
        <v>154</v>
      </c>
      <c r="E233" s="9" t="s">
        <v>2011</v>
      </c>
      <c r="F233" s="10" t="s">
        <v>3802</v>
      </c>
      <c r="G233" s="15">
        <v>4.5</v>
      </c>
      <c r="H233" s="30" t="s">
        <v>175</v>
      </c>
      <c r="I233" s="10">
        <v>85654114</v>
      </c>
      <c r="J233" s="19">
        <v>45200</v>
      </c>
      <c r="K233" s="16">
        <v>1500</v>
      </c>
      <c r="L233" s="16">
        <v>6750</v>
      </c>
      <c r="M233" s="9" t="s">
        <v>470</v>
      </c>
      <c r="N233" s="17">
        <v>45257</v>
      </c>
      <c r="O233" s="17">
        <v>45107</v>
      </c>
      <c r="P233" s="10" t="s">
        <v>156</v>
      </c>
      <c r="Q233" s="17">
        <v>45169</v>
      </c>
      <c r="R233" s="10" t="s">
        <v>2603</v>
      </c>
      <c r="S233" s="17">
        <v>45183</v>
      </c>
      <c r="T233" s="10" t="s">
        <v>2604</v>
      </c>
      <c r="U233" s="32">
        <f t="shared" si="4"/>
        <v>45195</v>
      </c>
    </row>
    <row r="234" spans="1:21" ht="14.25" customHeight="1">
      <c r="A234" s="9">
        <v>2023</v>
      </c>
      <c r="B234" s="10" t="s">
        <v>2008</v>
      </c>
      <c r="C234" s="9" t="s">
        <v>433</v>
      </c>
      <c r="D234" s="9" t="s">
        <v>154</v>
      </c>
      <c r="E234" s="9" t="s">
        <v>217</v>
      </c>
      <c r="F234" s="10" t="s">
        <v>3796</v>
      </c>
      <c r="G234" s="15">
        <v>5.3</v>
      </c>
      <c r="H234" s="30" t="s">
        <v>175</v>
      </c>
      <c r="I234" s="10">
        <v>85165333</v>
      </c>
      <c r="J234" s="19">
        <v>44958</v>
      </c>
      <c r="K234" s="16">
        <v>5028</v>
      </c>
      <c r="L234" s="16">
        <v>26648</v>
      </c>
      <c r="M234" s="9" t="s">
        <v>436</v>
      </c>
      <c r="N234" s="17">
        <v>45092</v>
      </c>
      <c r="O234" s="17" t="s">
        <v>156</v>
      </c>
      <c r="P234" s="10" t="s">
        <v>156</v>
      </c>
      <c r="Q234" s="17">
        <v>44932</v>
      </c>
      <c r="R234" s="10" t="s">
        <v>193</v>
      </c>
      <c r="S234" s="17">
        <v>44936</v>
      </c>
      <c r="T234" s="10" t="s">
        <v>156</v>
      </c>
      <c r="U234" s="32">
        <f t="shared" si="4"/>
        <v>45030</v>
      </c>
    </row>
    <row r="235" spans="1:21" ht="14.25" customHeight="1">
      <c r="A235" s="9">
        <v>2023</v>
      </c>
      <c r="B235" s="10" t="s">
        <v>2008</v>
      </c>
      <c r="C235" s="9" t="s">
        <v>433</v>
      </c>
      <c r="D235" s="9" t="s">
        <v>154</v>
      </c>
      <c r="E235" s="9" t="s">
        <v>217</v>
      </c>
      <c r="F235" s="10" t="s">
        <v>3796</v>
      </c>
      <c r="G235" s="15">
        <v>5.3</v>
      </c>
      <c r="H235" s="30" t="s">
        <v>175</v>
      </c>
      <c r="I235" s="10">
        <v>85521055</v>
      </c>
      <c r="J235" s="19">
        <v>45047</v>
      </c>
      <c r="K235" s="16">
        <v>0</v>
      </c>
      <c r="L235" s="16">
        <v>0</v>
      </c>
      <c r="M235" s="9" t="s">
        <v>470</v>
      </c>
      <c r="N235" s="17">
        <v>45122</v>
      </c>
      <c r="O235" s="17" t="s">
        <v>156</v>
      </c>
      <c r="P235" s="10" t="s">
        <v>156</v>
      </c>
      <c r="Q235" s="17" t="s">
        <v>156</v>
      </c>
      <c r="R235" s="10" t="s">
        <v>193</v>
      </c>
      <c r="S235" s="17" t="s">
        <v>156</v>
      </c>
      <c r="T235" s="10" t="s">
        <v>156</v>
      </c>
      <c r="U235" s="32">
        <f t="shared" si="4"/>
        <v>45060</v>
      </c>
    </row>
    <row r="236" spans="1:21" ht="14.25" customHeight="1">
      <c r="A236" s="9">
        <v>2023</v>
      </c>
      <c r="B236" s="10" t="s">
        <v>2008</v>
      </c>
      <c r="C236" s="9" t="s">
        <v>433</v>
      </c>
      <c r="D236" s="9" t="s">
        <v>154</v>
      </c>
      <c r="E236" s="9" t="s">
        <v>217</v>
      </c>
      <c r="F236" s="10" t="s">
        <v>3796</v>
      </c>
      <c r="G236" s="15">
        <v>5.3</v>
      </c>
      <c r="H236" s="30" t="s">
        <v>175</v>
      </c>
      <c r="I236" s="10">
        <v>84925376</v>
      </c>
      <c r="J236" s="19">
        <v>45047</v>
      </c>
      <c r="K236" s="16">
        <v>0</v>
      </c>
      <c r="L236" s="16">
        <v>0</v>
      </c>
      <c r="M236" s="9" t="s">
        <v>178</v>
      </c>
      <c r="N236" s="17">
        <v>45136</v>
      </c>
      <c r="O236" s="17">
        <v>44922</v>
      </c>
      <c r="P236" s="10" t="s">
        <v>2068</v>
      </c>
      <c r="Q236" s="17">
        <v>44950</v>
      </c>
      <c r="R236" s="10" t="s">
        <v>1536</v>
      </c>
      <c r="S236" s="17">
        <v>44957</v>
      </c>
      <c r="T236" s="10" t="s">
        <v>2285</v>
      </c>
      <c r="U236" s="32">
        <f t="shared" si="4"/>
        <v>45074</v>
      </c>
    </row>
    <row r="237" spans="1:21" ht="14.25" customHeight="1">
      <c r="A237" s="9">
        <v>2023</v>
      </c>
      <c r="B237" s="10" t="s">
        <v>2008</v>
      </c>
      <c r="C237" s="9" t="s">
        <v>433</v>
      </c>
      <c r="D237" s="9" t="s">
        <v>154</v>
      </c>
      <c r="E237" s="9" t="s">
        <v>217</v>
      </c>
      <c r="F237" s="10" t="s">
        <v>3796</v>
      </c>
      <c r="G237" s="15">
        <v>5.3</v>
      </c>
      <c r="H237" s="30" t="s">
        <v>175</v>
      </c>
      <c r="I237" s="10">
        <v>84881757</v>
      </c>
      <c r="J237" s="19">
        <v>45047</v>
      </c>
      <c r="K237" s="16">
        <v>0</v>
      </c>
      <c r="L237" s="16">
        <v>0</v>
      </c>
      <c r="M237" s="9" t="s">
        <v>178</v>
      </c>
      <c r="N237" s="17">
        <v>45184</v>
      </c>
      <c r="O237" s="17">
        <v>44922</v>
      </c>
      <c r="P237" s="10" t="s">
        <v>2068</v>
      </c>
      <c r="Q237" s="17">
        <v>44950</v>
      </c>
      <c r="R237" s="10" t="s">
        <v>1536</v>
      </c>
      <c r="S237" s="17">
        <v>44957</v>
      </c>
      <c r="T237" s="10" t="s">
        <v>2285</v>
      </c>
      <c r="U237" s="32">
        <f t="shared" si="4"/>
        <v>45122</v>
      </c>
    </row>
    <row r="238" spans="1:21" ht="14.25" customHeight="1">
      <c r="A238" s="9">
        <v>2023</v>
      </c>
      <c r="B238" s="10" t="s">
        <v>2008</v>
      </c>
      <c r="C238" s="9" t="s">
        <v>433</v>
      </c>
      <c r="D238" s="9" t="s">
        <v>154</v>
      </c>
      <c r="E238" s="9" t="s">
        <v>217</v>
      </c>
      <c r="F238" s="10" t="s">
        <v>3796</v>
      </c>
      <c r="G238" s="15">
        <v>5.3</v>
      </c>
      <c r="H238" s="30" t="s">
        <v>175</v>
      </c>
      <c r="I238" s="10">
        <v>85521056</v>
      </c>
      <c r="J238" s="19">
        <v>45078</v>
      </c>
      <c r="K238" s="16">
        <v>0</v>
      </c>
      <c r="L238" s="16">
        <v>0</v>
      </c>
      <c r="M238" s="9" t="s">
        <v>470</v>
      </c>
      <c r="N238" s="17">
        <v>45153</v>
      </c>
      <c r="O238" s="17" t="s">
        <v>156</v>
      </c>
      <c r="P238" s="10" t="s">
        <v>156</v>
      </c>
      <c r="Q238" s="17" t="s">
        <v>156</v>
      </c>
      <c r="R238" s="10" t="s">
        <v>193</v>
      </c>
      <c r="S238" s="17" t="s">
        <v>156</v>
      </c>
      <c r="T238" s="10" t="s">
        <v>156</v>
      </c>
      <c r="U238" s="32">
        <f t="shared" si="4"/>
        <v>45091</v>
      </c>
    </row>
    <row r="239" spans="1:21" ht="14.25" customHeight="1">
      <c r="A239" s="9">
        <v>2023</v>
      </c>
      <c r="B239" s="10" t="s">
        <v>2008</v>
      </c>
      <c r="C239" s="9" t="s">
        <v>433</v>
      </c>
      <c r="D239" s="9" t="s">
        <v>154</v>
      </c>
      <c r="E239" s="9" t="s">
        <v>217</v>
      </c>
      <c r="F239" s="10" t="s">
        <v>3796</v>
      </c>
      <c r="G239" s="15">
        <v>5.3</v>
      </c>
      <c r="H239" s="30" t="s">
        <v>175</v>
      </c>
      <c r="I239" s="10">
        <v>84881758</v>
      </c>
      <c r="J239" s="19">
        <v>45108</v>
      </c>
      <c r="K239" s="16">
        <v>996</v>
      </c>
      <c r="L239" s="16">
        <v>5279</v>
      </c>
      <c r="M239" s="9" t="s">
        <v>383</v>
      </c>
      <c r="N239" s="17">
        <v>45196</v>
      </c>
      <c r="O239" s="17">
        <v>44922</v>
      </c>
      <c r="P239" s="10" t="s">
        <v>2465</v>
      </c>
      <c r="Q239" s="17">
        <v>45062</v>
      </c>
      <c r="R239" s="10" t="s">
        <v>1873</v>
      </c>
      <c r="S239" s="17">
        <v>45090</v>
      </c>
      <c r="T239" s="10" t="s">
        <v>1978</v>
      </c>
      <c r="U239" s="32">
        <f t="shared" ref="U239:U302" si="5">N239-62</f>
        <v>45134</v>
      </c>
    </row>
    <row r="240" spans="1:21" ht="14.25" customHeight="1">
      <c r="A240" s="9">
        <v>2023</v>
      </c>
      <c r="B240" s="10" t="s">
        <v>2008</v>
      </c>
      <c r="C240" s="9" t="s">
        <v>433</v>
      </c>
      <c r="D240" s="9" t="s">
        <v>154</v>
      </c>
      <c r="E240" s="9" t="s">
        <v>217</v>
      </c>
      <c r="F240" s="10" t="s">
        <v>3796</v>
      </c>
      <c r="G240" s="15">
        <v>5.3</v>
      </c>
      <c r="H240" s="30" t="s">
        <v>175</v>
      </c>
      <c r="I240" s="10">
        <v>85224368</v>
      </c>
      <c r="J240" s="19">
        <v>45139</v>
      </c>
      <c r="K240" s="16">
        <v>1800</v>
      </c>
      <c r="L240" s="16">
        <v>9540</v>
      </c>
      <c r="M240" s="9" t="s">
        <v>383</v>
      </c>
      <c r="N240" s="17">
        <v>45212</v>
      </c>
      <c r="O240" s="17">
        <v>45065</v>
      </c>
      <c r="P240" s="10" t="s">
        <v>1012</v>
      </c>
      <c r="Q240" s="17">
        <v>45125</v>
      </c>
      <c r="R240" s="10" t="s">
        <v>2074</v>
      </c>
      <c r="S240" s="17">
        <v>45125</v>
      </c>
      <c r="T240" s="10" t="s">
        <v>1874</v>
      </c>
      <c r="U240" s="32">
        <f t="shared" si="5"/>
        <v>45150</v>
      </c>
    </row>
    <row r="241" spans="1:21" ht="14.25" customHeight="1">
      <c r="A241" s="9">
        <v>2023</v>
      </c>
      <c r="B241" s="10" t="s">
        <v>2008</v>
      </c>
      <c r="C241" s="9" t="s">
        <v>433</v>
      </c>
      <c r="D241" s="9" t="s">
        <v>154</v>
      </c>
      <c r="E241" s="9" t="s">
        <v>217</v>
      </c>
      <c r="F241" s="10" t="s">
        <v>3796</v>
      </c>
      <c r="G241" s="15">
        <v>5.3</v>
      </c>
      <c r="H241" s="30" t="s">
        <v>175</v>
      </c>
      <c r="I241" s="10">
        <v>85440142</v>
      </c>
      <c r="J241" s="19">
        <v>45139</v>
      </c>
      <c r="K241" s="16">
        <v>990</v>
      </c>
      <c r="L241" s="16">
        <v>5247</v>
      </c>
      <c r="M241" s="9" t="s">
        <v>383</v>
      </c>
      <c r="N241" s="17">
        <v>45212</v>
      </c>
      <c r="O241" s="17">
        <v>45065</v>
      </c>
      <c r="P241" s="10" t="s">
        <v>156</v>
      </c>
      <c r="Q241" s="17">
        <v>45127</v>
      </c>
      <c r="R241" s="10" t="s">
        <v>2098</v>
      </c>
      <c r="S241" s="17">
        <v>45125</v>
      </c>
      <c r="T241" s="10" t="s">
        <v>2099</v>
      </c>
      <c r="U241" s="32">
        <f t="shared" si="5"/>
        <v>45150</v>
      </c>
    </row>
    <row r="242" spans="1:21" ht="14.25" customHeight="1">
      <c r="A242" s="9">
        <v>2023</v>
      </c>
      <c r="B242" s="10" t="s">
        <v>2008</v>
      </c>
      <c r="C242" s="9" t="s">
        <v>433</v>
      </c>
      <c r="D242" s="9" t="s">
        <v>154</v>
      </c>
      <c r="E242" s="9" t="s">
        <v>217</v>
      </c>
      <c r="F242" s="10" t="s">
        <v>3796</v>
      </c>
      <c r="G242" s="15">
        <v>5.3</v>
      </c>
      <c r="H242" s="30" t="s">
        <v>175</v>
      </c>
      <c r="I242" s="10">
        <v>85136965</v>
      </c>
      <c r="J242" s="19">
        <v>45139</v>
      </c>
      <c r="K242" s="16">
        <v>1200</v>
      </c>
      <c r="L242" s="16">
        <v>6360</v>
      </c>
      <c r="M242" s="9" t="s">
        <v>383</v>
      </c>
      <c r="N242" s="17">
        <v>45214</v>
      </c>
      <c r="O242" s="17">
        <v>45041</v>
      </c>
      <c r="P242" s="10" t="s">
        <v>930</v>
      </c>
      <c r="Q242" s="17">
        <v>45127</v>
      </c>
      <c r="R242" s="10" t="s">
        <v>2615</v>
      </c>
      <c r="S242" s="17">
        <v>45127</v>
      </c>
      <c r="T242" s="10" t="s">
        <v>2099</v>
      </c>
      <c r="U242" s="32">
        <f t="shared" si="5"/>
        <v>45152</v>
      </c>
    </row>
    <row r="243" spans="1:21" ht="14.25" customHeight="1">
      <c r="A243" s="9">
        <v>2023</v>
      </c>
      <c r="B243" s="10" t="s">
        <v>2008</v>
      </c>
      <c r="C243" s="9" t="s">
        <v>433</v>
      </c>
      <c r="D243" s="9" t="s">
        <v>154</v>
      </c>
      <c r="E243" s="9" t="s">
        <v>217</v>
      </c>
      <c r="F243" s="10" t="s">
        <v>3796</v>
      </c>
      <c r="G243" s="15">
        <v>5.3</v>
      </c>
      <c r="H243" s="30" t="s">
        <v>175</v>
      </c>
      <c r="I243" s="10">
        <v>85545522</v>
      </c>
      <c r="J243" s="19">
        <v>45139</v>
      </c>
      <c r="K243" s="16">
        <v>2300</v>
      </c>
      <c r="L243" s="16">
        <v>12190</v>
      </c>
      <c r="M243" s="9" t="s">
        <v>383</v>
      </c>
      <c r="N243" s="17">
        <v>45231</v>
      </c>
      <c r="O243" s="17">
        <v>45072</v>
      </c>
      <c r="P243" s="10" t="s">
        <v>156</v>
      </c>
      <c r="Q243" s="17">
        <v>45134</v>
      </c>
      <c r="R243" s="10" t="s">
        <v>2387</v>
      </c>
      <c r="S243" s="17">
        <v>45127</v>
      </c>
      <c r="T243" s="10" t="s">
        <v>2180</v>
      </c>
      <c r="U243" s="32">
        <f t="shared" si="5"/>
        <v>45169</v>
      </c>
    </row>
    <row r="244" spans="1:21" ht="14.25" customHeight="1">
      <c r="A244" s="9">
        <v>2023</v>
      </c>
      <c r="B244" s="10" t="s">
        <v>2008</v>
      </c>
      <c r="C244" s="9" t="s">
        <v>433</v>
      </c>
      <c r="D244" s="9" t="s">
        <v>154</v>
      </c>
      <c r="E244" s="9" t="s">
        <v>217</v>
      </c>
      <c r="F244" s="10" t="s">
        <v>3796</v>
      </c>
      <c r="G244" s="15">
        <v>5.3</v>
      </c>
      <c r="H244" s="30" t="s">
        <v>175</v>
      </c>
      <c r="I244" s="10">
        <v>85654617</v>
      </c>
      <c r="J244" s="19">
        <v>45139</v>
      </c>
      <c r="K244" s="16">
        <v>0</v>
      </c>
      <c r="L244" s="16">
        <v>0</v>
      </c>
      <c r="M244" s="9" t="s">
        <v>383</v>
      </c>
      <c r="N244" s="17">
        <v>45264</v>
      </c>
      <c r="O244" s="17">
        <v>45111</v>
      </c>
      <c r="P244" s="10" t="s">
        <v>2618</v>
      </c>
      <c r="Q244" s="17">
        <v>45170</v>
      </c>
      <c r="R244" s="10" t="s">
        <v>2112</v>
      </c>
      <c r="S244" s="17">
        <v>45170</v>
      </c>
      <c r="T244" s="10" t="s">
        <v>2090</v>
      </c>
      <c r="U244" s="32">
        <f t="shared" si="5"/>
        <v>45202</v>
      </c>
    </row>
    <row r="245" spans="1:21" ht="14.25" customHeight="1">
      <c r="A245" s="9">
        <v>2023</v>
      </c>
      <c r="B245" s="10" t="s">
        <v>2008</v>
      </c>
      <c r="C245" s="9" t="s">
        <v>433</v>
      </c>
      <c r="D245" s="9" t="s">
        <v>154</v>
      </c>
      <c r="E245" s="9" t="s">
        <v>217</v>
      </c>
      <c r="F245" s="10" t="s">
        <v>3796</v>
      </c>
      <c r="G245" s="15">
        <v>5.3</v>
      </c>
      <c r="H245" s="30" t="s">
        <v>175</v>
      </c>
      <c r="I245" s="10">
        <v>85521057</v>
      </c>
      <c r="J245" s="19">
        <v>45200</v>
      </c>
      <c r="K245" s="16">
        <v>0</v>
      </c>
      <c r="L245" s="16">
        <v>0</v>
      </c>
      <c r="M245" s="9" t="s">
        <v>178</v>
      </c>
      <c r="N245" s="17">
        <v>45275</v>
      </c>
      <c r="O245" s="17">
        <v>45100</v>
      </c>
      <c r="P245" s="10" t="s">
        <v>2141</v>
      </c>
      <c r="Q245" s="17">
        <v>45184</v>
      </c>
      <c r="R245" s="10" t="s">
        <v>193</v>
      </c>
      <c r="S245" s="17">
        <v>45198</v>
      </c>
      <c r="T245" s="10" t="s">
        <v>156</v>
      </c>
      <c r="U245" s="32">
        <f t="shared" si="5"/>
        <v>45213</v>
      </c>
    </row>
    <row r="246" spans="1:21" ht="14.25" customHeight="1">
      <c r="A246" s="9">
        <v>2023</v>
      </c>
      <c r="B246" s="10" t="s">
        <v>2008</v>
      </c>
      <c r="C246" s="9" t="s">
        <v>433</v>
      </c>
      <c r="D246" s="9" t="s">
        <v>154</v>
      </c>
      <c r="E246" s="9" t="s">
        <v>217</v>
      </c>
      <c r="F246" s="10" t="s">
        <v>3797</v>
      </c>
      <c r="G246" s="15">
        <v>5.3</v>
      </c>
      <c r="H246" s="30" t="s">
        <v>175</v>
      </c>
      <c r="I246" s="10">
        <v>85113350</v>
      </c>
      <c r="J246" s="19">
        <v>44958</v>
      </c>
      <c r="K246" s="16">
        <v>2000</v>
      </c>
      <c r="L246" s="16">
        <v>10600</v>
      </c>
      <c r="M246" s="9" t="s">
        <v>436</v>
      </c>
      <c r="N246" s="17">
        <v>45092</v>
      </c>
      <c r="O246" s="17">
        <v>44922</v>
      </c>
      <c r="P246" s="10" t="s">
        <v>156</v>
      </c>
      <c r="Q246" s="17">
        <v>44932</v>
      </c>
      <c r="R246" s="10" t="s">
        <v>193</v>
      </c>
      <c r="S246" s="17">
        <v>44936</v>
      </c>
      <c r="T246" s="10" t="s">
        <v>156</v>
      </c>
      <c r="U246" s="32">
        <f t="shared" si="5"/>
        <v>45030</v>
      </c>
    </row>
    <row r="247" spans="1:21" ht="14.25" customHeight="1">
      <c r="A247" s="9">
        <v>2023</v>
      </c>
      <c r="B247" s="10" t="s">
        <v>2008</v>
      </c>
      <c r="C247" s="9" t="s">
        <v>433</v>
      </c>
      <c r="D247" s="9" t="s">
        <v>154</v>
      </c>
      <c r="E247" s="9" t="s">
        <v>217</v>
      </c>
      <c r="F247" s="10" t="s">
        <v>3797</v>
      </c>
      <c r="G247" s="15">
        <v>5.3</v>
      </c>
      <c r="H247" s="30" t="s">
        <v>175</v>
      </c>
      <c r="I247" s="10">
        <v>85187365</v>
      </c>
      <c r="J247" s="19">
        <v>45017</v>
      </c>
      <c r="K247" s="16">
        <v>984</v>
      </c>
      <c r="L247" s="16">
        <v>5215</v>
      </c>
      <c r="M247" s="9" t="s">
        <v>383</v>
      </c>
      <c r="N247" s="17">
        <v>45164</v>
      </c>
      <c r="O247" s="17">
        <v>44932</v>
      </c>
      <c r="P247" s="10" t="s">
        <v>156</v>
      </c>
      <c r="Q247" s="17">
        <v>44932</v>
      </c>
      <c r="R247" s="10" t="s">
        <v>893</v>
      </c>
      <c r="S247" s="17">
        <v>44978</v>
      </c>
      <c r="T247" s="10" t="s">
        <v>453</v>
      </c>
      <c r="U247" s="32">
        <f t="shared" si="5"/>
        <v>45102</v>
      </c>
    </row>
    <row r="248" spans="1:21" ht="14.25" customHeight="1">
      <c r="A248" s="9">
        <v>2023</v>
      </c>
      <c r="B248" s="10" t="s">
        <v>2008</v>
      </c>
      <c r="C248" s="9" t="s">
        <v>433</v>
      </c>
      <c r="D248" s="9" t="s">
        <v>154</v>
      </c>
      <c r="E248" s="9" t="s">
        <v>217</v>
      </c>
      <c r="F248" s="10" t="s">
        <v>3797</v>
      </c>
      <c r="G248" s="15">
        <v>5.3</v>
      </c>
      <c r="H248" s="30" t="s">
        <v>175</v>
      </c>
      <c r="I248" s="10">
        <v>85521058</v>
      </c>
      <c r="J248" s="19">
        <v>45047</v>
      </c>
      <c r="K248" s="16">
        <v>0</v>
      </c>
      <c r="L248" s="16">
        <v>0</v>
      </c>
      <c r="M248" s="9" t="s">
        <v>178</v>
      </c>
      <c r="N248" s="17">
        <v>45122</v>
      </c>
      <c r="O248" s="17" t="s">
        <v>156</v>
      </c>
      <c r="P248" s="10" t="s">
        <v>156</v>
      </c>
      <c r="Q248" s="17" t="s">
        <v>156</v>
      </c>
      <c r="R248" s="10" t="s">
        <v>193</v>
      </c>
      <c r="S248" s="17" t="s">
        <v>156</v>
      </c>
      <c r="T248" s="10" t="s">
        <v>156</v>
      </c>
      <c r="U248" s="32">
        <f t="shared" si="5"/>
        <v>45060</v>
      </c>
    </row>
    <row r="249" spans="1:21" ht="14.25" customHeight="1">
      <c r="A249" s="9">
        <v>2023</v>
      </c>
      <c r="B249" s="10" t="s">
        <v>2008</v>
      </c>
      <c r="C249" s="9" t="s">
        <v>433</v>
      </c>
      <c r="D249" s="9" t="s">
        <v>154</v>
      </c>
      <c r="E249" s="9" t="s">
        <v>217</v>
      </c>
      <c r="F249" s="10" t="s">
        <v>3797</v>
      </c>
      <c r="G249" s="15">
        <v>5.3</v>
      </c>
      <c r="H249" s="30" t="s">
        <v>175</v>
      </c>
      <c r="I249" s="10">
        <v>85521059</v>
      </c>
      <c r="J249" s="19">
        <v>45078</v>
      </c>
      <c r="K249" s="16">
        <v>0</v>
      </c>
      <c r="L249" s="16">
        <v>0</v>
      </c>
      <c r="M249" s="9" t="s">
        <v>178</v>
      </c>
      <c r="N249" s="17">
        <v>45153</v>
      </c>
      <c r="O249" s="17" t="s">
        <v>156</v>
      </c>
      <c r="P249" s="10" t="s">
        <v>156</v>
      </c>
      <c r="Q249" s="17" t="s">
        <v>156</v>
      </c>
      <c r="R249" s="10" t="s">
        <v>193</v>
      </c>
      <c r="S249" s="17" t="s">
        <v>156</v>
      </c>
      <c r="T249" s="10" t="s">
        <v>156</v>
      </c>
      <c r="U249" s="32">
        <f t="shared" si="5"/>
        <v>45091</v>
      </c>
    </row>
    <row r="250" spans="1:21" ht="14.25" customHeight="1">
      <c r="A250" s="9">
        <v>2023</v>
      </c>
      <c r="B250" s="10" t="s">
        <v>2008</v>
      </c>
      <c r="C250" s="9" t="s">
        <v>433</v>
      </c>
      <c r="D250" s="9" t="s">
        <v>154</v>
      </c>
      <c r="E250" s="9" t="s">
        <v>217</v>
      </c>
      <c r="F250" s="10" t="s">
        <v>3797</v>
      </c>
      <c r="G250" s="15">
        <v>5.3</v>
      </c>
      <c r="H250" s="30" t="s">
        <v>175</v>
      </c>
      <c r="I250" s="10">
        <v>85654696</v>
      </c>
      <c r="J250" s="19">
        <v>45170</v>
      </c>
      <c r="K250" s="16">
        <v>0</v>
      </c>
      <c r="L250" s="16">
        <v>0</v>
      </c>
      <c r="M250" s="9" t="s">
        <v>178</v>
      </c>
      <c r="N250" s="17">
        <v>45236</v>
      </c>
      <c r="O250" s="17" t="s">
        <v>156</v>
      </c>
      <c r="P250" s="10" t="s">
        <v>156</v>
      </c>
      <c r="Q250" s="17" t="s">
        <v>156</v>
      </c>
      <c r="R250" s="10" t="s">
        <v>193</v>
      </c>
      <c r="S250" s="17" t="s">
        <v>156</v>
      </c>
      <c r="T250" s="10" t="s">
        <v>156</v>
      </c>
      <c r="U250" s="32">
        <f t="shared" si="5"/>
        <v>45174</v>
      </c>
    </row>
    <row r="251" spans="1:21" ht="14.25" customHeight="1">
      <c r="A251" s="9">
        <v>2023</v>
      </c>
      <c r="B251" s="10" t="s">
        <v>2008</v>
      </c>
      <c r="C251" s="9" t="s">
        <v>433</v>
      </c>
      <c r="D251" s="9" t="s">
        <v>154</v>
      </c>
      <c r="E251" s="9" t="s">
        <v>217</v>
      </c>
      <c r="F251" s="10" t="s">
        <v>3797</v>
      </c>
      <c r="G251" s="15">
        <v>5.3</v>
      </c>
      <c r="H251" s="30" t="s">
        <v>175</v>
      </c>
      <c r="I251" s="10">
        <v>85136969</v>
      </c>
      <c r="J251" s="19">
        <v>45170</v>
      </c>
      <c r="K251" s="16">
        <v>0</v>
      </c>
      <c r="L251" s="16">
        <v>0</v>
      </c>
      <c r="M251" s="9" t="s">
        <v>383</v>
      </c>
      <c r="N251" s="17">
        <v>45259</v>
      </c>
      <c r="O251" s="17">
        <v>45062</v>
      </c>
      <c r="P251" s="10" t="s">
        <v>425</v>
      </c>
      <c r="Q251" s="17">
        <v>45169</v>
      </c>
      <c r="R251" s="10" t="s">
        <v>2603</v>
      </c>
      <c r="S251" s="17">
        <v>45169</v>
      </c>
      <c r="T251" s="10" t="s">
        <v>2604</v>
      </c>
      <c r="U251" s="32">
        <f t="shared" si="5"/>
        <v>45197</v>
      </c>
    </row>
    <row r="252" spans="1:21" ht="14.25" customHeight="1">
      <c r="A252" s="9">
        <v>2023</v>
      </c>
      <c r="B252" s="10" t="s">
        <v>2008</v>
      </c>
      <c r="C252" s="9" t="s">
        <v>433</v>
      </c>
      <c r="D252" s="9" t="s">
        <v>154</v>
      </c>
      <c r="E252" s="9" t="s">
        <v>217</v>
      </c>
      <c r="F252" s="10" t="s">
        <v>3797</v>
      </c>
      <c r="G252" s="15">
        <v>5.3</v>
      </c>
      <c r="H252" s="30" t="s">
        <v>175</v>
      </c>
      <c r="I252" s="10">
        <v>85521060</v>
      </c>
      <c r="J252" s="19">
        <v>45200</v>
      </c>
      <c r="K252" s="16">
        <v>0</v>
      </c>
      <c r="L252" s="16">
        <v>0</v>
      </c>
      <c r="M252" s="9" t="s">
        <v>383</v>
      </c>
      <c r="N252" s="17">
        <v>45275</v>
      </c>
      <c r="O252" s="17">
        <v>45079</v>
      </c>
      <c r="P252" s="10" t="s">
        <v>156</v>
      </c>
      <c r="Q252" s="17">
        <v>45188</v>
      </c>
      <c r="R252" s="10" t="s">
        <v>2089</v>
      </c>
      <c r="S252" s="17">
        <v>45188</v>
      </c>
      <c r="T252" s="10" t="s">
        <v>2216</v>
      </c>
      <c r="U252" s="32">
        <f t="shared" si="5"/>
        <v>45213</v>
      </c>
    </row>
    <row r="253" spans="1:21" ht="14.25" customHeight="1">
      <c r="A253" s="9">
        <v>2023</v>
      </c>
      <c r="B253" s="10" t="s">
        <v>2008</v>
      </c>
      <c r="C253" s="9" t="s">
        <v>433</v>
      </c>
      <c r="D253" s="9" t="s">
        <v>154</v>
      </c>
      <c r="E253" s="9" t="s">
        <v>262</v>
      </c>
      <c r="F253" s="10" t="s">
        <v>3799</v>
      </c>
      <c r="G253" s="15">
        <v>3.6</v>
      </c>
      <c r="H253" s="30" t="s">
        <v>175</v>
      </c>
      <c r="I253" s="10">
        <v>84925201</v>
      </c>
      <c r="J253" s="19">
        <v>44927</v>
      </c>
      <c r="K253" s="16">
        <v>6432</v>
      </c>
      <c r="L253" s="16">
        <v>23155</v>
      </c>
      <c r="M253" s="9" t="s">
        <v>436</v>
      </c>
      <c r="N253" s="17">
        <v>45092</v>
      </c>
      <c r="O253" s="17">
        <v>44922</v>
      </c>
      <c r="P253" s="10" t="s">
        <v>2068</v>
      </c>
      <c r="Q253" s="17">
        <v>44950</v>
      </c>
      <c r="R253" s="10" t="s">
        <v>484</v>
      </c>
      <c r="S253" s="17">
        <v>44957</v>
      </c>
      <c r="T253" s="10" t="s">
        <v>1584</v>
      </c>
      <c r="U253" s="32">
        <f t="shared" si="5"/>
        <v>45030</v>
      </c>
    </row>
    <row r="254" spans="1:21" ht="14.25" customHeight="1">
      <c r="A254" s="9">
        <v>2023</v>
      </c>
      <c r="B254" s="10" t="s">
        <v>2008</v>
      </c>
      <c r="C254" s="9" t="s">
        <v>433</v>
      </c>
      <c r="D254" s="9" t="s">
        <v>154</v>
      </c>
      <c r="E254" s="9" t="s">
        <v>262</v>
      </c>
      <c r="F254" s="10" t="s">
        <v>3799</v>
      </c>
      <c r="G254" s="15">
        <v>3.6</v>
      </c>
      <c r="H254" s="30" t="s">
        <v>175</v>
      </c>
      <c r="I254" s="10">
        <v>84882406</v>
      </c>
      <c r="J254" s="19">
        <v>44958</v>
      </c>
      <c r="K254" s="16">
        <v>2676</v>
      </c>
      <c r="L254" s="16">
        <v>9634</v>
      </c>
      <c r="M254" s="9" t="s">
        <v>436</v>
      </c>
      <c r="N254" s="17">
        <v>45122</v>
      </c>
      <c r="O254" s="17">
        <v>44936</v>
      </c>
      <c r="P254" s="10" t="s">
        <v>156</v>
      </c>
      <c r="Q254" s="17">
        <v>44936</v>
      </c>
      <c r="R254" s="10" t="s">
        <v>478</v>
      </c>
      <c r="S254" s="17">
        <v>44950</v>
      </c>
      <c r="T254" s="10" t="s">
        <v>2050</v>
      </c>
      <c r="U254" s="32">
        <f t="shared" si="5"/>
        <v>45060</v>
      </c>
    </row>
    <row r="255" spans="1:21" ht="14.25" customHeight="1">
      <c r="A255" s="9">
        <v>2023</v>
      </c>
      <c r="B255" s="10" t="s">
        <v>2008</v>
      </c>
      <c r="C255" s="9" t="s">
        <v>433</v>
      </c>
      <c r="D255" s="9" t="s">
        <v>154</v>
      </c>
      <c r="E255" s="9" t="s">
        <v>262</v>
      </c>
      <c r="F255" s="10" t="s">
        <v>3799</v>
      </c>
      <c r="G255" s="15">
        <v>3.6</v>
      </c>
      <c r="H255" s="30" t="s">
        <v>175</v>
      </c>
      <c r="I255" s="10">
        <v>85521069</v>
      </c>
      <c r="J255" s="19">
        <v>45047</v>
      </c>
      <c r="K255" s="16">
        <v>0</v>
      </c>
      <c r="L255" s="16">
        <v>0</v>
      </c>
      <c r="M255" s="9" t="s">
        <v>178</v>
      </c>
      <c r="N255" s="17">
        <v>45122</v>
      </c>
      <c r="O255" s="17" t="s">
        <v>156</v>
      </c>
      <c r="P255" s="10" t="s">
        <v>156</v>
      </c>
      <c r="Q255" s="17" t="s">
        <v>156</v>
      </c>
      <c r="R255" s="10" t="s">
        <v>193</v>
      </c>
      <c r="S255" s="17" t="s">
        <v>156</v>
      </c>
      <c r="T255" s="10" t="s">
        <v>156</v>
      </c>
      <c r="U255" s="32">
        <f t="shared" si="5"/>
        <v>45060</v>
      </c>
    </row>
    <row r="256" spans="1:21" ht="14.25" customHeight="1">
      <c r="A256" s="9">
        <v>2023</v>
      </c>
      <c r="B256" s="10" t="s">
        <v>2008</v>
      </c>
      <c r="C256" s="9" t="s">
        <v>433</v>
      </c>
      <c r="D256" s="9" t="s">
        <v>154</v>
      </c>
      <c r="E256" s="9" t="s">
        <v>262</v>
      </c>
      <c r="F256" s="10" t="s">
        <v>3799</v>
      </c>
      <c r="G256" s="15">
        <v>3.6</v>
      </c>
      <c r="H256" s="30" t="s">
        <v>175</v>
      </c>
      <c r="I256" s="10">
        <v>85521070</v>
      </c>
      <c r="J256" s="19">
        <v>45078</v>
      </c>
      <c r="K256" s="16">
        <v>0</v>
      </c>
      <c r="L256" s="16">
        <v>0</v>
      </c>
      <c r="M256" s="9" t="s">
        <v>178</v>
      </c>
      <c r="N256" s="17">
        <v>45153</v>
      </c>
      <c r="O256" s="17" t="s">
        <v>156</v>
      </c>
      <c r="P256" s="10" t="s">
        <v>156</v>
      </c>
      <c r="Q256" s="17" t="s">
        <v>156</v>
      </c>
      <c r="R256" s="10" t="s">
        <v>193</v>
      </c>
      <c r="S256" s="17" t="s">
        <v>156</v>
      </c>
      <c r="T256" s="10" t="s">
        <v>156</v>
      </c>
      <c r="U256" s="32">
        <f t="shared" si="5"/>
        <v>45091</v>
      </c>
    </row>
    <row r="257" spans="1:21" ht="14.25" customHeight="1">
      <c r="A257" s="9">
        <v>2023</v>
      </c>
      <c r="B257" s="10" t="s">
        <v>2008</v>
      </c>
      <c r="C257" s="9" t="s">
        <v>433</v>
      </c>
      <c r="D257" s="9" t="s">
        <v>154</v>
      </c>
      <c r="E257" s="9" t="s">
        <v>262</v>
      </c>
      <c r="F257" s="10" t="s">
        <v>3799</v>
      </c>
      <c r="G257" s="15">
        <v>3.6</v>
      </c>
      <c r="H257" s="30" t="s">
        <v>175</v>
      </c>
      <c r="I257" s="10">
        <v>84925203</v>
      </c>
      <c r="J257" s="19">
        <v>45108</v>
      </c>
      <c r="K257" s="16">
        <v>0</v>
      </c>
      <c r="L257" s="16">
        <v>0</v>
      </c>
      <c r="M257" s="9" t="s">
        <v>178</v>
      </c>
      <c r="N257" s="17">
        <v>45184</v>
      </c>
      <c r="O257" s="17">
        <v>44922</v>
      </c>
      <c r="P257" s="10" t="s">
        <v>2068</v>
      </c>
      <c r="Q257" s="17">
        <v>44950</v>
      </c>
      <c r="R257" s="10" t="s">
        <v>1011</v>
      </c>
      <c r="S257" s="17">
        <v>44957</v>
      </c>
      <c r="T257" s="10" t="s">
        <v>2469</v>
      </c>
      <c r="U257" s="32">
        <f t="shared" si="5"/>
        <v>45122</v>
      </c>
    </row>
    <row r="258" spans="1:21" ht="14.25" customHeight="1">
      <c r="A258" s="9">
        <v>2023</v>
      </c>
      <c r="B258" s="10" t="s">
        <v>2008</v>
      </c>
      <c r="C258" s="9" t="s">
        <v>433</v>
      </c>
      <c r="D258" s="9" t="s">
        <v>154</v>
      </c>
      <c r="E258" s="9" t="s">
        <v>262</v>
      </c>
      <c r="F258" s="10" t="s">
        <v>3799</v>
      </c>
      <c r="G258" s="15">
        <v>3.6</v>
      </c>
      <c r="H258" s="30" t="s">
        <v>175</v>
      </c>
      <c r="I258" s="10">
        <v>85431449</v>
      </c>
      <c r="J258" s="19">
        <v>45108</v>
      </c>
      <c r="K258" s="16">
        <v>2000</v>
      </c>
      <c r="L258" s="16">
        <v>7200</v>
      </c>
      <c r="M258" s="9" t="s">
        <v>383</v>
      </c>
      <c r="N258" s="17">
        <v>45212</v>
      </c>
      <c r="O258" s="17">
        <v>45065</v>
      </c>
      <c r="P258" s="10" t="s">
        <v>1012</v>
      </c>
      <c r="Q258" s="17">
        <v>45125</v>
      </c>
      <c r="R258" s="10" t="s">
        <v>1919</v>
      </c>
      <c r="S258" s="17">
        <v>45125</v>
      </c>
      <c r="T258" s="10" t="s">
        <v>2099</v>
      </c>
      <c r="U258" s="32">
        <f t="shared" si="5"/>
        <v>45150</v>
      </c>
    </row>
    <row r="259" spans="1:21" ht="14.25" customHeight="1">
      <c r="A259" s="9">
        <v>2023</v>
      </c>
      <c r="B259" s="10" t="s">
        <v>2008</v>
      </c>
      <c r="C259" s="9" t="s">
        <v>433</v>
      </c>
      <c r="D259" s="9" t="s">
        <v>154</v>
      </c>
      <c r="E259" s="9" t="s">
        <v>262</v>
      </c>
      <c r="F259" s="10" t="s">
        <v>3799</v>
      </c>
      <c r="G259" s="15">
        <v>3.6</v>
      </c>
      <c r="H259" s="30" t="s">
        <v>175</v>
      </c>
      <c r="I259" s="10">
        <v>84925202</v>
      </c>
      <c r="J259" s="19">
        <v>45108</v>
      </c>
      <c r="K259" s="16">
        <v>6888</v>
      </c>
      <c r="L259" s="16">
        <v>24797</v>
      </c>
      <c r="M259" s="9" t="s">
        <v>383</v>
      </c>
      <c r="N259" s="17">
        <v>45235</v>
      </c>
      <c r="O259" s="17">
        <v>45020</v>
      </c>
      <c r="P259" s="10" t="s">
        <v>512</v>
      </c>
      <c r="Q259" s="17">
        <v>45069</v>
      </c>
      <c r="R259" s="10" t="s">
        <v>2571</v>
      </c>
      <c r="S259" s="17">
        <v>45097</v>
      </c>
      <c r="T259" s="10" t="s">
        <v>2208</v>
      </c>
      <c r="U259" s="32">
        <f t="shared" si="5"/>
        <v>45173</v>
      </c>
    </row>
    <row r="260" spans="1:21" ht="14.25" customHeight="1">
      <c r="A260" s="9">
        <v>2023</v>
      </c>
      <c r="B260" s="10" t="s">
        <v>2008</v>
      </c>
      <c r="C260" s="9" t="s">
        <v>433</v>
      </c>
      <c r="D260" s="9" t="s">
        <v>154</v>
      </c>
      <c r="E260" s="9" t="s">
        <v>262</v>
      </c>
      <c r="F260" s="10" t="s">
        <v>3799</v>
      </c>
      <c r="G260" s="15">
        <v>3.6</v>
      </c>
      <c r="H260" s="30" t="s">
        <v>175</v>
      </c>
      <c r="I260" s="10">
        <v>85546930</v>
      </c>
      <c r="J260" s="19">
        <v>45139</v>
      </c>
      <c r="K260" s="16">
        <v>8000</v>
      </c>
      <c r="L260" s="16">
        <v>28800</v>
      </c>
      <c r="M260" s="9" t="s">
        <v>383</v>
      </c>
      <c r="N260" s="17">
        <v>45212</v>
      </c>
      <c r="O260" s="17">
        <v>45078</v>
      </c>
      <c r="P260" s="10" t="s">
        <v>156</v>
      </c>
      <c r="Q260" s="17">
        <v>45127</v>
      </c>
      <c r="R260" s="10" t="s">
        <v>193</v>
      </c>
      <c r="S260" s="17">
        <v>45125</v>
      </c>
      <c r="T260" s="10" t="s">
        <v>156</v>
      </c>
      <c r="U260" s="32">
        <f t="shared" si="5"/>
        <v>45150</v>
      </c>
    </row>
    <row r="261" spans="1:21" ht="14.25" customHeight="1">
      <c r="A261" s="9">
        <v>2023</v>
      </c>
      <c r="B261" s="10" t="s">
        <v>2008</v>
      </c>
      <c r="C261" s="9" t="s">
        <v>433</v>
      </c>
      <c r="D261" s="9" t="s">
        <v>154</v>
      </c>
      <c r="E261" s="9" t="s">
        <v>262</v>
      </c>
      <c r="F261" s="10" t="s">
        <v>3799</v>
      </c>
      <c r="G261" s="15">
        <v>3.6</v>
      </c>
      <c r="H261" s="30" t="s">
        <v>175</v>
      </c>
      <c r="I261" s="10">
        <v>85534060</v>
      </c>
      <c r="J261" s="19">
        <v>45139</v>
      </c>
      <c r="K261" s="16">
        <v>4000</v>
      </c>
      <c r="L261" s="16">
        <v>14400</v>
      </c>
      <c r="M261" s="9" t="s">
        <v>383</v>
      </c>
      <c r="N261" s="17">
        <v>45231</v>
      </c>
      <c r="O261" s="17">
        <v>45090</v>
      </c>
      <c r="P261" s="10" t="s">
        <v>156</v>
      </c>
      <c r="Q261" s="17">
        <v>45105</v>
      </c>
      <c r="R261" s="10" t="s">
        <v>2387</v>
      </c>
      <c r="S261" s="17">
        <v>45125</v>
      </c>
      <c r="T261" s="10" t="s">
        <v>2180</v>
      </c>
      <c r="U261" s="32">
        <f t="shared" si="5"/>
        <v>45169</v>
      </c>
    </row>
    <row r="262" spans="1:21" ht="14.25" customHeight="1">
      <c r="A262" s="9">
        <v>2023</v>
      </c>
      <c r="B262" s="10" t="s">
        <v>2008</v>
      </c>
      <c r="C262" s="9" t="s">
        <v>433</v>
      </c>
      <c r="D262" s="9" t="s">
        <v>154</v>
      </c>
      <c r="E262" s="9" t="s">
        <v>262</v>
      </c>
      <c r="F262" s="10" t="s">
        <v>3799</v>
      </c>
      <c r="G262" s="15">
        <v>3.6</v>
      </c>
      <c r="H262" s="30" t="s">
        <v>175</v>
      </c>
      <c r="I262" s="10">
        <v>85430698</v>
      </c>
      <c r="J262" s="19">
        <v>45170</v>
      </c>
      <c r="K262" s="16">
        <v>0</v>
      </c>
      <c r="L262" s="16">
        <v>0</v>
      </c>
      <c r="M262" s="9" t="s">
        <v>178</v>
      </c>
      <c r="N262" s="17">
        <v>45261</v>
      </c>
      <c r="O262" s="17">
        <v>45114</v>
      </c>
      <c r="P262" s="10" t="s">
        <v>2087</v>
      </c>
      <c r="Q262" s="17">
        <v>45120</v>
      </c>
      <c r="R262" s="10" t="s">
        <v>2646</v>
      </c>
      <c r="S262" s="17">
        <v>45162</v>
      </c>
      <c r="T262" s="10" t="s">
        <v>2647</v>
      </c>
      <c r="U262" s="32">
        <f t="shared" si="5"/>
        <v>45199</v>
      </c>
    </row>
    <row r="263" spans="1:21" ht="14.25" customHeight="1">
      <c r="A263" s="9">
        <v>2023</v>
      </c>
      <c r="B263" s="10" t="s">
        <v>2008</v>
      </c>
      <c r="C263" s="9" t="s">
        <v>433</v>
      </c>
      <c r="D263" s="9" t="s">
        <v>154</v>
      </c>
      <c r="E263" s="9" t="s">
        <v>262</v>
      </c>
      <c r="F263" s="10" t="s">
        <v>3799</v>
      </c>
      <c r="G263" s="15">
        <v>3.6</v>
      </c>
      <c r="H263" s="30" t="s">
        <v>175</v>
      </c>
      <c r="I263" s="10">
        <v>85521071</v>
      </c>
      <c r="J263" s="19">
        <v>45200</v>
      </c>
      <c r="K263" s="16">
        <v>0</v>
      </c>
      <c r="L263" s="16">
        <v>0</v>
      </c>
      <c r="M263" s="9" t="s">
        <v>178</v>
      </c>
      <c r="N263" s="17">
        <v>45275</v>
      </c>
      <c r="O263" s="17">
        <v>45121</v>
      </c>
      <c r="P263" s="10" t="s">
        <v>156</v>
      </c>
      <c r="Q263" s="17">
        <v>45177</v>
      </c>
      <c r="R263" s="10" t="s">
        <v>193</v>
      </c>
      <c r="S263" s="17">
        <v>45198</v>
      </c>
      <c r="T263" s="10" t="s">
        <v>156</v>
      </c>
      <c r="U263" s="32">
        <f t="shared" si="5"/>
        <v>45213</v>
      </c>
    </row>
    <row r="264" spans="1:21" ht="14.25" customHeight="1">
      <c r="A264" s="9">
        <v>2023</v>
      </c>
      <c r="B264" s="10" t="s">
        <v>2008</v>
      </c>
      <c r="C264" s="9" t="s">
        <v>433</v>
      </c>
      <c r="D264" s="9" t="s">
        <v>154</v>
      </c>
      <c r="E264" s="9" t="s">
        <v>262</v>
      </c>
      <c r="F264" s="10" t="s">
        <v>3800</v>
      </c>
      <c r="G264" s="15">
        <v>3.6</v>
      </c>
      <c r="H264" s="30" t="s">
        <v>175</v>
      </c>
      <c r="I264" s="10">
        <v>84925361</v>
      </c>
      <c r="J264" s="19">
        <v>44958</v>
      </c>
      <c r="K264" s="16">
        <v>852</v>
      </c>
      <c r="L264" s="16">
        <v>3067</v>
      </c>
      <c r="M264" s="9" t="s">
        <v>436</v>
      </c>
      <c r="N264" s="17">
        <v>45122</v>
      </c>
      <c r="O264" s="17">
        <v>44922</v>
      </c>
      <c r="P264" s="10" t="s">
        <v>2068</v>
      </c>
      <c r="Q264" s="17">
        <v>44950</v>
      </c>
      <c r="R264" s="10" t="s">
        <v>484</v>
      </c>
      <c r="S264" s="17">
        <v>44957</v>
      </c>
      <c r="T264" s="10" t="s">
        <v>1584</v>
      </c>
      <c r="U264" s="32">
        <f t="shared" si="5"/>
        <v>45060</v>
      </c>
    </row>
    <row r="265" spans="1:21" ht="14.25" customHeight="1">
      <c r="A265" s="9">
        <v>2023</v>
      </c>
      <c r="B265" s="10" t="s">
        <v>2008</v>
      </c>
      <c r="C265" s="9" t="s">
        <v>433</v>
      </c>
      <c r="D265" s="9" t="s">
        <v>154</v>
      </c>
      <c r="E265" s="9" t="s">
        <v>262</v>
      </c>
      <c r="F265" s="10" t="s">
        <v>3800</v>
      </c>
      <c r="G265" s="15">
        <v>3.6</v>
      </c>
      <c r="H265" s="30" t="s">
        <v>175</v>
      </c>
      <c r="I265" s="10">
        <v>84925363</v>
      </c>
      <c r="J265" s="19">
        <v>44958</v>
      </c>
      <c r="K265" s="16">
        <v>3000</v>
      </c>
      <c r="L265" s="16">
        <v>10800</v>
      </c>
      <c r="M265" s="9" t="s">
        <v>383</v>
      </c>
      <c r="N265" s="17">
        <v>45122</v>
      </c>
      <c r="O265" s="17" t="s">
        <v>156</v>
      </c>
      <c r="P265" s="10" t="s">
        <v>2068</v>
      </c>
      <c r="Q265" s="17">
        <v>44950</v>
      </c>
      <c r="R265" s="10" t="s">
        <v>1885</v>
      </c>
      <c r="S265" s="17">
        <v>44957</v>
      </c>
      <c r="T265" s="10" t="s">
        <v>1241</v>
      </c>
      <c r="U265" s="32">
        <f t="shared" si="5"/>
        <v>45060</v>
      </c>
    </row>
    <row r="266" spans="1:21" ht="14.25" customHeight="1">
      <c r="A266" s="9">
        <v>2023</v>
      </c>
      <c r="B266" s="10" t="s">
        <v>2008</v>
      </c>
      <c r="C266" s="9" t="s">
        <v>433</v>
      </c>
      <c r="D266" s="9" t="s">
        <v>154</v>
      </c>
      <c r="E266" s="9" t="s">
        <v>262</v>
      </c>
      <c r="F266" s="10" t="s">
        <v>3800</v>
      </c>
      <c r="G266" s="15">
        <v>3.6</v>
      </c>
      <c r="H266" s="30" t="s">
        <v>175</v>
      </c>
      <c r="I266" s="10">
        <v>84995644</v>
      </c>
      <c r="J266" s="19">
        <v>45017</v>
      </c>
      <c r="K266" s="16">
        <v>0</v>
      </c>
      <c r="L266" s="16">
        <v>0</v>
      </c>
      <c r="M266" s="9" t="s">
        <v>178</v>
      </c>
      <c r="N266" s="17">
        <v>45113</v>
      </c>
      <c r="O266" s="17" t="s">
        <v>156</v>
      </c>
      <c r="P266" s="10" t="s">
        <v>156</v>
      </c>
      <c r="Q266" s="17">
        <v>44908</v>
      </c>
      <c r="R266" s="10" t="s">
        <v>2653</v>
      </c>
      <c r="S266" s="17">
        <v>44908</v>
      </c>
      <c r="T266" s="10" t="s">
        <v>444</v>
      </c>
      <c r="U266" s="32">
        <f t="shared" si="5"/>
        <v>45051</v>
      </c>
    </row>
    <row r="267" spans="1:21" ht="14.25" customHeight="1">
      <c r="A267" s="9">
        <v>2023</v>
      </c>
      <c r="B267" s="10" t="s">
        <v>2008</v>
      </c>
      <c r="C267" s="9" t="s">
        <v>433</v>
      </c>
      <c r="D267" s="9" t="s">
        <v>154</v>
      </c>
      <c r="E267" s="9" t="s">
        <v>262</v>
      </c>
      <c r="F267" s="10" t="s">
        <v>3800</v>
      </c>
      <c r="G267" s="15">
        <v>3.6</v>
      </c>
      <c r="H267" s="30" t="s">
        <v>175</v>
      </c>
      <c r="I267" s="10">
        <v>85521072</v>
      </c>
      <c r="J267" s="19">
        <v>45047</v>
      </c>
      <c r="K267" s="16">
        <v>1</v>
      </c>
      <c r="L267" s="16">
        <v>4</v>
      </c>
      <c r="M267" s="9" t="s">
        <v>470</v>
      </c>
      <c r="N267" s="17">
        <v>45122</v>
      </c>
      <c r="O267" s="17" t="s">
        <v>156</v>
      </c>
      <c r="P267" s="10" t="s">
        <v>156</v>
      </c>
      <c r="Q267" s="17" t="s">
        <v>156</v>
      </c>
      <c r="R267" s="10" t="s">
        <v>193</v>
      </c>
      <c r="S267" s="17" t="s">
        <v>156</v>
      </c>
      <c r="T267" s="10" t="s">
        <v>156</v>
      </c>
      <c r="U267" s="32">
        <f t="shared" si="5"/>
        <v>45060</v>
      </c>
    </row>
    <row r="268" spans="1:21" ht="14.25" customHeight="1">
      <c r="A268" s="9">
        <v>2023</v>
      </c>
      <c r="B268" s="10" t="s">
        <v>2008</v>
      </c>
      <c r="C268" s="9" t="s">
        <v>433</v>
      </c>
      <c r="D268" s="9" t="s">
        <v>154</v>
      </c>
      <c r="E268" s="9" t="s">
        <v>262</v>
      </c>
      <c r="F268" s="10" t="s">
        <v>3800</v>
      </c>
      <c r="G268" s="15">
        <v>3.6</v>
      </c>
      <c r="H268" s="30" t="s">
        <v>175</v>
      </c>
      <c r="I268" s="10">
        <v>85521073</v>
      </c>
      <c r="J268" s="19">
        <v>45078</v>
      </c>
      <c r="K268" s="16">
        <v>1</v>
      </c>
      <c r="L268" s="16">
        <v>4</v>
      </c>
      <c r="M268" s="9" t="s">
        <v>470</v>
      </c>
      <c r="N268" s="17">
        <v>45153</v>
      </c>
      <c r="O268" s="17" t="s">
        <v>156</v>
      </c>
      <c r="P268" s="10" t="s">
        <v>156</v>
      </c>
      <c r="Q268" s="17" t="s">
        <v>156</v>
      </c>
      <c r="R268" s="10" t="s">
        <v>193</v>
      </c>
      <c r="S268" s="17" t="s">
        <v>156</v>
      </c>
      <c r="T268" s="10" t="s">
        <v>156</v>
      </c>
      <c r="U268" s="32">
        <f t="shared" si="5"/>
        <v>45091</v>
      </c>
    </row>
    <row r="269" spans="1:21" ht="14.25" customHeight="1">
      <c r="A269" s="9">
        <v>2023</v>
      </c>
      <c r="B269" s="10" t="s">
        <v>2008</v>
      </c>
      <c r="C269" s="9" t="s">
        <v>433</v>
      </c>
      <c r="D269" s="9" t="s">
        <v>154</v>
      </c>
      <c r="E269" s="9" t="s">
        <v>262</v>
      </c>
      <c r="F269" s="10" t="s">
        <v>3800</v>
      </c>
      <c r="G269" s="15">
        <v>3.6</v>
      </c>
      <c r="H269" s="30" t="s">
        <v>175</v>
      </c>
      <c r="I269" s="10">
        <v>84882542</v>
      </c>
      <c r="J269" s="19">
        <v>45108</v>
      </c>
      <c r="K269" s="16">
        <v>2016</v>
      </c>
      <c r="L269" s="16">
        <v>7258</v>
      </c>
      <c r="M269" s="9" t="s">
        <v>436</v>
      </c>
      <c r="N269" s="17">
        <v>45183</v>
      </c>
      <c r="O269" s="17">
        <v>45037</v>
      </c>
      <c r="P269" s="10" t="s">
        <v>156</v>
      </c>
      <c r="Q269" s="17">
        <v>45062</v>
      </c>
      <c r="R269" s="10" t="s">
        <v>1873</v>
      </c>
      <c r="S269" s="17">
        <v>45069</v>
      </c>
      <c r="T269" s="10" t="s">
        <v>930</v>
      </c>
      <c r="U269" s="32">
        <f t="shared" si="5"/>
        <v>45121</v>
      </c>
    </row>
    <row r="270" spans="1:21" ht="14.25" customHeight="1">
      <c r="A270" s="9">
        <v>2023</v>
      </c>
      <c r="B270" s="10" t="s">
        <v>2008</v>
      </c>
      <c r="C270" s="9" t="s">
        <v>433</v>
      </c>
      <c r="D270" s="9" t="s">
        <v>154</v>
      </c>
      <c r="E270" s="9" t="s">
        <v>262</v>
      </c>
      <c r="F270" s="10" t="s">
        <v>3800</v>
      </c>
      <c r="G270" s="15">
        <v>3.6</v>
      </c>
      <c r="H270" s="30" t="s">
        <v>175</v>
      </c>
      <c r="I270" s="10">
        <v>85431450</v>
      </c>
      <c r="J270" s="19">
        <v>45139</v>
      </c>
      <c r="K270" s="16">
        <v>7900</v>
      </c>
      <c r="L270" s="16">
        <v>28440</v>
      </c>
      <c r="M270" s="9" t="s">
        <v>383</v>
      </c>
      <c r="N270" s="17">
        <v>45214</v>
      </c>
      <c r="O270" s="17">
        <v>45030</v>
      </c>
      <c r="P270" s="10" t="s">
        <v>1945</v>
      </c>
      <c r="Q270" s="17">
        <v>45127</v>
      </c>
      <c r="R270" s="10" t="s">
        <v>2615</v>
      </c>
      <c r="S270" s="17">
        <v>45127</v>
      </c>
      <c r="T270" s="10" t="s">
        <v>2099</v>
      </c>
      <c r="U270" s="32">
        <f t="shared" si="5"/>
        <v>45152</v>
      </c>
    </row>
    <row r="271" spans="1:21" ht="14.25" customHeight="1">
      <c r="A271" s="9">
        <v>2023</v>
      </c>
      <c r="B271" s="10" t="s">
        <v>2008</v>
      </c>
      <c r="C271" s="9" t="s">
        <v>433</v>
      </c>
      <c r="D271" s="9" t="s">
        <v>154</v>
      </c>
      <c r="E271" s="9" t="s">
        <v>262</v>
      </c>
      <c r="F271" s="10" t="s">
        <v>3800</v>
      </c>
      <c r="G271" s="15">
        <v>3.6</v>
      </c>
      <c r="H271" s="30" t="s">
        <v>246</v>
      </c>
      <c r="I271" s="10">
        <v>85421959</v>
      </c>
      <c r="J271" s="19">
        <v>45170</v>
      </c>
      <c r="K271" s="16">
        <v>1000</v>
      </c>
      <c r="L271" s="16">
        <v>3600</v>
      </c>
      <c r="M271" s="9" t="s">
        <v>383</v>
      </c>
      <c r="N271" s="17">
        <v>45247</v>
      </c>
      <c r="O271" s="17">
        <v>45030</v>
      </c>
      <c r="P271" s="10" t="s">
        <v>156</v>
      </c>
      <c r="Q271" s="17" t="s">
        <v>156</v>
      </c>
      <c r="R271" s="10" t="s">
        <v>2555</v>
      </c>
      <c r="S271" s="17" t="s">
        <v>156</v>
      </c>
      <c r="T271" s="10" t="s">
        <v>2647</v>
      </c>
      <c r="U271" s="32">
        <f t="shared" si="5"/>
        <v>45185</v>
      </c>
    </row>
    <row r="272" spans="1:21" ht="14.25" customHeight="1">
      <c r="A272" s="9">
        <v>2023</v>
      </c>
      <c r="B272" s="10" t="s">
        <v>2008</v>
      </c>
      <c r="C272" s="9" t="s">
        <v>433</v>
      </c>
      <c r="D272" s="9" t="s">
        <v>154</v>
      </c>
      <c r="E272" s="9" t="s">
        <v>262</v>
      </c>
      <c r="F272" s="10" t="s">
        <v>3800</v>
      </c>
      <c r="G272" s="15">
        <v>3.6</v>
      </c>
      <c r="H272" s="30" t="s">
        <v>175</v>
      </c>
      <c r="I272" s="10">
        <v>85521074</v>
      </c>
      <c r="J272" s="19">
        <v>45200</v>
      </c>
      <c r="K272" s="16">
        <v>0</v>
      </c>
      <c r="L272" s="16">
        <v>0</v>
      </c>
      <c r="M272" s="9" t="s">
        <v>178</v>
      </c>
      <c r="N272" s="17">
        <v>45275</v>
      </c>
      <c r="O272" s="17">
        <v>45086</v>
      </c>
      <c r="P272" s="10" t="s">
        <v>2079</v>
      </c>
      <c r="Q272" s="17">
        <v>45177</v>
      </c>
      <c r="R272" s="10" t="s">
        <v>193</v>
      </c>
      <c r="S272" s="17">
        <v>45198</v>
      </c>
      <c r="T272" s="10" t="s">
        <v>156</v>
      </c>
      <c r="U272" s="32">
        <f t="shared" si="5"/>
        <v>45213</v>
      </c>
    </row>
    <row r="273" spans="1:21" ht="14.25" customHeight="1">
      <c r="A273" s="9">
        <v>2023</v>
      </c>
      <c r="B273" s="10" t="s">
        <v>2008</v>
      </c>
      <c r="C273" s="9" t="s">
        <v>433</v>
      </c>
      <c r="D273" s="9" t="s">
        <v>154</v>
      </c>
      <c r="E273" s="9" t="s">
        <v>293</v>
      </c>
      <c r="F273" s="10" t="s">
        <v>3805</v>
      </c>
      <c r="G273" s="15">
        <v>5.7</v>
      </c>
      <c r="H273" s="30" t="s">
        <v>175</v>
      </c>
      <c r="I273" s="10">
        <v>84881487</v>
      </c>
      <c r="J273" s="19">
        <v>44958</v>
      </c>
      <c r="K273" s="16">
        <v>3160</v>
      </c>
      <c r="L273" s="16">
        <v>18012</v>
      </c>
      <c r="M273" s="9" t="s">
        <v>436</v>
      </c>
      <c r="N273" s="17">
        <v>45127</v>
      </c>
      <c r="O273" s="17">
        <v>44932</v>
      </c>
      <c r="P273" s="10" t="s">
        <v>156</v>
      </c>
      <c r="Q273" s="17">
        <v>44932</v>
      </c>
      <c r="R273" s="10" t="s">
        <v>1536</v>
      </c>
      <c r="S273" s="17">
        <v>44950</v>
      </c>
      <c r="T273" s="10" t="s">
        <v>2285</v>
      </c>
      <c r="U273" s="32">
        <f t="shared" si="5"/>
        <v>45065</v>
      </c>
    </row>
    <row r="274" spans="1:21" ht="14.25" customHeight="1">
      <c r="A274" s="9">
        <v>2023</v>
      </c>
      <c r="B274" s="10" t="s">
        <v>2008</v>
      </c>
      <c r="C274" s="9" t="s">
        <v>433</v>
      </c>
      <c r="D274" s="9" t="s">
        <v>154</v>
      </c>
      <c r="E274" s="9" t="s">
        <v>293</v>
      </c>
      <c r="F274" s="10" t="s">
        <v>3805</v>
      </c>
      <c r="G274" s="15">
        <v>5.7</v>
      </c>
      <c r="H274" s="30" t="s">
        <v>175</v>
      </c>
      <c r="I274" s="10">
        <v>85182196</v>
      </c>
      <c r="J274" s="19">
        <v>44986</v>
      </c>
      <c r="K274" s="16">
        <v>5004</v>
      </c>
      <c r="L274" s="16">
        <v>28523</v>
      </c>
      <c r="M274" s="9" t="s">
        <v>383</v>
      </c>
      <c r="N274" s="17">
        <v>45153</v>
      </c>
      <c r="O274" s="17">
        <v>44936</v>
      </c>
      <c r="P274" s="10" t="s">
        <v>156</v>
      </c>
      <c r="Q274" s="17">
        <v>44936</v>
      </c>
      <c r="R274" s="10" t="s">
        <v>193</v>
      </c>
      <c r="S274" s="17">
        <v>44964</v>
      </c>
      <c r="T274" s="10" t="s">
        <v>2161</v>
      </c>
      <c r="U274" s="32">
        <f t="shared" si="5"/>
        <v>45091</v>
      </c>
    </row>
    <row r="275" spans="1:21" ht="14.25" customHeight="1">
      <c r="A275" s="9">
        <v>2023</v>
      </c>
      <c r="B275" s="10" t="s">
        <v>2008</v>
      </c>
      <c r="C275" s="9" t="s">
        <v>433</v>
      </c>
      <c r="D275" s="9" t="s">
        <v>154</v>
      </c>
      <c r="E275" s="9" t="s">
        <v>293</v>
      </c>
      <c r="F275" s="10" t="s">
        <v>3805</v>
      </c>
      <c r="G275" s="15">
        <v>5.7</v>
      </c>
      <c r="H275" s="30" t="s">
        <v>175</v>
      </c>
      <c r="I275" s="10">
        <v>85521061</v>
      </c>
      <c r="J275" s="19">
        <v>45047</v>
      </c>
      <c r="K275" s="16">
        <v>0</v>
      </c>
      <c r="L275" s="16">
        <v>0</v>
      </c>
      <c r="M275" s="9" t="s">
        <v>178</v>
      </c>
      <c r="N275" s="17">
        <v>45122</v>
      </c>
      <c r="O275" s="17" t="s">
        <v>156</v>
      </c>
      <c r="P275" s="10" t="s">
        <v>156</v>
      </c>
      <c r="Q275" s="17" t="s">
        <v>156</v>
      </c>
      <c r="R275" s="10" t="s">
        <v>193</v>
      </c>
      <c r="S275" s="17" t="s">
        <v>156</v>
      </c>
      <c r="T275" s="10" t="s">
        <v>156</v>
      </c>
      <c r="U275" s="32">
        <f t="shared" si="5"/>
        <v>45060</v>
      </c>
    </row>
    <row r="276" spans="1:21" ht="14.25" customHeight="1">
      <c r="A276" s="9">
        <v>2023</v>
      </c>
      <c r="B276" s="10" t="s">
        <v>2008</v>
      </c>
      <c r="C276" s="9" t="s">
        <v>433</v>
      </c>
      <c r="D276" s="9" t="s">
        <v>154</v>
      </c>
      <c r="E276" s="9" t="s">
        <v>293</v>
      </c>
      <c r="F276" s="10" t="s">
        <v>3805</v>
      </c>
      <c r="G276" s="15">
        <v>5.7</v>
      </c>
      <c r="H276" s="30" t="s">
        <v>175</v>
      </c>
      <c r="I276" s="10">
        <v>85521062</v>
      </c>
      <c r="J276" s="19">
        <v>45078</v>
      </c>
      <c r="K276" s="16">
        <v>0</v>
      </c>
      <c r="L276" s="16">
        <v>0</v>
      </c>
      <c r="M276" s="9" t="s">
        <v>178</v>
      </c>
      <c r="N276" s="17">
        <v>45153</v>
      </c>
      <c r="O276" s="17" t="s">
        <v>156</v>
      </c>
      <c r="P276" s="10" t="s">
        <v>156</v>
      </c>
      <c r="Q276" s="17" t="s">
        <v>156</v>
      </c>
      <c r="R276" s="10" t="s">
        <v>193</v>
      </c>
      <c r="S276" s="17" t="s">
        <v>156</v>
      </c>
      <c r="T276" s="10" t="s">
        <v>156</v>
      </c>
      <c r="U276" s="32">
        <f t="shared" si="5"/>
        <v>45091</v>
      </c>
    </row>
    <row r="277" spans="1:21" ht="14.25" customHeight="1">
      <c r="A277" s="9">
        <v>2023</v>
      </c>
      <c r="B277" s="10" t="s">
        <v>2008</v>
      </c>
      <c r="C277" s="9" t="s">
        <v>433</v>
      </c>
      <c r="D277" s="9" t="s">
        <v>154</v>
      </c>
      <c r="E277" s="9" t="s">
        <v>293</v>
      </c>
      <c r="F277" s="10" t="s">
        <v>3805</v>
      </c>
      <c r="G277" s="15">
        <v>5.7</v>
      </c>
      <c r="H277" s="30" t="s">
        <v>175</v>
      </c>
      <c r="I277" s="10">
        <v>85654505</v>
      </c>
      <c r="J277" s="19">
        <v>45108</v>
      </c>
      <c r="K277" s="16">
        <v>0</v>
      </c>
      <c r="L277" s="16">
        <v>0</v>
      </c>
      <c r="M277" s="9" t="s">
        <v>178</v>
      </c>
      <c r="N277" s="17">
        <v>45173</v>
      </c>
      <c r="O277" s="17" t="s">
        <v>156</v>
      </c>
      <c r="P277" s="10" t="s">
        <v>156</v>
      </c>
      <c r="Q277" s="17" t="s">
        <v>156</v>
      </c>
      <c r="R277" s="10" t="s">
        <v>193</v>
      </c>
      <c r="S277" s="17" t="s">
        <v>156</v>
      </c>
      <c r="T277" s="10" t="s">
        <v>156</v>
      </c>
      <c r="U277" s="32">
        <f t="shared" si="5"/>
        <v>45111</v>
      </c>
    </row>
    <row r="278" spans="1:21" ht="14.25" customHeight="1">
      <c r="A278" s="9">
        <v>2023</v>
      </c>
      <c r="B278" s="10" t="s">
        <v>2008</v>
      </c>
      <c r="C278" s="9" t="s">
        <v>433</v>
      </c>
      <c r="D278" s="9" t="s">
        <v>154</v>
      </c>
      <c r="E278" s="9" t="s">
        <v>293</v>
      </c>
      <c r="F278" s="10" t="s">
        <v>3805</v>
      </c>
      <c r="G278" s="15">
        <v>5.7</v>
      </c>
      <c r="H278" s="30" t="s">
        <v>175</v>
      </c>
      <c r="I278" s="10">
        <v>85264249</v>
      </c>
      <c r="J278" s="19">
        <v>45108</v>
      </c>
      <c r="K278" s="16">
        <v>3000</v>
      </c>
      <c r="L278" s="16">
        <v>17100</v>
      </c>
      <c r="M278" s="9" t="s">
        <v>383</v>
      </c>
      <c r="N278" s="17">
        <v>45199</v>
      </c>
      <c r="O278" s="17">
        <v>45041</v>
      </c>
      <c r="P278" s="10" t="s">
        <v>2381</v>
      </c>
      <c r="Q278" s="17">
        <v>45113</v>
      </c>
      <c r="R278" s="10" t="s">
        <v>2532</v>
      </c>
      <c r="S278" s="17">
        <v>45113</v>
      </c>
      <c r="T278" s="10" t="s">
        <v>2055</v>
      </c>
      <c r="U278" s="32">
        <f t="shared" si="5"/>
        <v>45137</v>
      </c>
    </row>
    <row r="279" spans="1:21" ht="14.25" customHeight="1">
      <c r="A279" s="9">
        <v>2023</v>
      </c>
      <c r="B279" s="10" t="s">
        <v>2008</v>
      </c>
      <c r="C279" s="9" t="s">
        <v>433</v>
      </c>
      <c r="D279" s="9" t="s">
        <v>154</v>
      </c>
      <c r="E279" s="9" t="s">
        <v>293</v>
      </c>
      <c r="F279" s="10" t="s">
        <v>3805</v>
      </c>
      <c r="G279" s="15">
        <v>5.7</v>
      </c>
      <c r="H279" s="30" t="s">
        <v>175</v>
      </c>
      <c r="I279" s="10">
        <v>85533895</v>
      </c>
      <c r="J279" s="19">
        <v>45139</v>
      </c>
      <c r="K279" s="16">
        <v>0</v>
      </c>
      <c r="L279" s="16">
        <v>0</v>
      </c>
      <c r="M279" s="9" t="s">
        <v>178</v>
      </c>
      <c r="N279" s="17">
        <v>45223</v>
      </c>
      <c r="O279" s="17">
        <v>45065</v>
      </c>
      <c r="P279" s="10" t="s">
        <v>156</v>
      </c>
      <c r="Q279" s="17">
        <v>45105</v>
      </c>
      <c r="R279" s="10" t="s">
        <v>2137</v>
      </c>
      <c r="S279" s="17">
        <v>45125</v>
      </c>
      <c r="T279" s="10" t="s">
        <v>2211</v>
      </c>
      <c r="U279" s="32">
        <f t="shared" si="5"/>
        <v>45161</v>
      </c>
    </row>
    <row r="280" spans="1:21" ht="14.25" customHeight="1">
      <c r="A280" s="9">
        <v>2023</v>
      </c>
      <c r="B280" s="10" t="s">
        <v>2008</v>
      </c>
      <c r="C280" s="9" t="s">
        <v>433</v>
      </c>
      <c r="D280" s="9" t="s">
        <v>154</v>
      </c>
      <c r="E280" s="9" t="s">
        <v>293</v>
      </c>
      <c r="F280" s="10" t="s">
        <v>3805</v>
      </c>
      <c r="G280" s="15">
        <v>5.7</v>
      </c>
      <c r="H280" s="30" t="s">
        <v>175</v>
      </c>
      <c r="I280" s="10">
        <v>85432724</v>
      </c>
      <c r="J280" s="19">
        <v>45170</v>
      </c>
      <c r="K280" s="16">
        <v>2000</v>
      </c>
      <c r="L280" s="16">
        <v>11400</v>
      </c>
      <c r="M280" s="9" t="s">
        <v>470</v>
      </c>
      <c r="N280" s="17">
        <v>45229</v>
      </c>
      <c r="O280" s="17">
        <v>45079</v>
      </c>
      <c r="P280" s="10" t="s">
        <v>156</v>
      </c>
      <c r="Q280" s="17" t="s">
        <v>156</v>
      </c>
      <c r="R280" s="10" t="s">
        <v>2387</v>
      </c>
      <c r="S280" s="17" t="s">
        <v>156</v>
      </c>
      <c r="T280" s="10" t="s">
        <v>2180</v>
      </c>
      <c r="U280" s="32">
        <f t="shared" si="5"/>
        <v>45167</v>
      </c>
    </row>
    <row r="281" spans="1:21" ht="14.25" customHeight="1">
      <c r="A281" s="9">
        <v>2023</v>
      </c>
      <c r="B281" s="10" t="s">
        <v>2008</v>
      </c>
      <c r="C281" s="9" t="s">
        <v>433</v>
      </c>
      <c r="D281" s="9" t="s">
        <v>154</v>
      </c>
      <c r="E281" s="9" t="s">
        <v>293</v>
      </c>
      <c r="F281" s="10" t="s">
        <v>3805</v>
      </c>
      <c r="G281" s="15">
        <v>5.7</v>
      </c>
      <c r="H281" s="30" t="s">
        <v>175</v>
      </c>
      <c r="I281" s="10">
        <v>85521063</v>
      </c>
      <c r="J281" s="19">
        <v>45170</v>
      </c>
      <c r="K281" s="16">
        <v>0</v>
      </c>
      <c r="L281" s="16">
        <v>0</v>
      </c>
      <c r="M281" s="9" t="s">
        <v>178</v>
      </c>
      <c r="N281" s="17">
        <v>45245</v>
      </c>
      <c r="O281" s="17">
        <v>45093</v>
      </c>
      <c r="P281" s="10" t="s">
        <v>1022</v>
      </c>
      <c r="Q281" s="17">
        <v>45149</v>
      </c>
      <c r="R281" s="10" t="s">
        <v>193</v>
      </c>
      <c r="S281" s="17">
        <v>45170</v>
      </c>
      <c r="T281" s="10" t="s">
        <v>156</v>
      </c>
      <c r="U281" s="32">
        <f t="shared" si="5"/>
        <v>45183</v>
      </c>
    </row>
    <row r="282" spans="1:21" ht="14.25" customHeight="1">
      <c r="A282" s="9">
        <v>2023</v>
      </c>
      <c r="B282" s="10" t="s">
        <v>2008</v>
      </c>
      <c r="C282" s="9" t="s">
        <v>433</v>
      </c>
      <c r="D282" s="9" t="s">
        <v>154</v>
      </c>
      <c r="E282" s="9" t="s">
        <v>293</v>
      </c>
      <c r="F282" s="10" t="s">
        <v>3805</v>
      </c>
      <c r="G282" s="15">
        <v>5.7</v>
      </c>
      <c r="H282" s="30" t="s">
        <v>175</v>
      </c>
      <c r="I282" s="10">
        <v>85654504</v>
      </c>
      <c r="J282" s="19">
        <v>45170</v>
      </c>
      <c r="K282" s="16">
        <v>800</v>
      </c>
      <c r="L282" s="16">
        <v>4560</v>
      </c>
      <c r="M282" s="9" t="s">
        <v>383</v>
      </c>
      <c r="N282" s="17">
        <v>45250</v>
      </c>
      <c r="O282" s="17">
        <v>45090</v>
      </c>
      <c r="P282" s="10" t="s">
        <v>156</v>
      </c>
      <c r="Q282" s="17">
        <v>45120</v>
      </c>
      <c r="R282" s="10" t="s">
        <v>2557</v>
      </c>
      <c r="S282" s="17">
        <v>45153</v>
      </c>
      <c r="T282" s="10" t="s">
        <v>2647</v>
      </c>
      <c r="U282" s="32">
        <f t="shared" si="5"/>
        <v>45188</v>
      </c>
    </row>
    <row r="283" spans="1:21" ht="14.25" customHeight="1">
      <c r="A283" s="9">
        <v>2023</v>
      </c>
      <c r="B283" s="10" t="s">
        <v>2008</v>
      </c>
      <c r="C283" s="9" t="s">
        <v>433</v>
      </c>
      <c r="D283" s="9" t="s">
        <v>154</v>
      </c>
      <c r="E283" s="9" t="s">
        <v>293</v>
      </c>
      <c r="F283" s="10" t="s">
        <v>3805</v>
      </c>
      <c r="G283" s="15">
        <v>5.7</v>
      </c>
      <c r="H283" s="30" t="s">
        <v>175</v>
      </c>
      <c r="I283" s="10">
        <v>85521064</v>
      </c>
      <c r="J283" s="19">
        <v>45200</v>
      </c>
      <c r="K283" s="16">
        <v>0</v>
      </c>
      <c r="L283" s="16">
        <v>0</v>
      </c>
      <c r="M283" s="9" t="s">
        <v>178</v>
      </c>
      <c r="N283" s="17">
        <v>45275</v>
      </c>
      <c r="O283" s="17">
        <v>45121</v>
      </c>
      <c r="P283" s="10" t="s">
        <v>156</v>
      </c>
      <c r="Q283" s="17">
        <v>45177</v>
      </c>
      <c r="R283" s="10" t="s">
        <v>193</v>
      </c>
      <c r="S283" s="17">
        <v>45198</v>
      </c>
      <c r="T283" s="10" t="s">
        <v>156</v>
      </c>
      <c r="U283" s="32">
        <f t="shared" si="5"/>
        <v>45213</v>
      </c>
    </row>
    <row r="284" spans="1:21" ht="14.25" customHeight="1">
      <c r="A284" s="9">
        <v>2023</v>
      </c>
      <c r="B284" s="10" t="s">
        <v>2008</v>
      </c>
      <c r="C284" s="9" t="s">
        <v>433</v>
      </c>
      <c r="D284" s="9" t="s">
        <v>154</v>
      </c>
      <c r="E284" s="9" t="s">
        <v>293</v>
      </c>
      <c r="F284" s="10" t="s">
        <v>3806</v>
      </c>
      <c r="G284" s="15">
        <v>5.7</v>
      </c>
      <c r="H284" s="30" t="s">
        <v>175</v>
      </c>
      <c r="I284" s="10">
        <v>84880186</v>
      </c>
      <c r="J284" s="19">
        <v>44958</v>
      </c>
      <c r="K284" s="16">
        <v>1072</v>
      </c>
      <c r="L284" s="16">
        <v>6110</v>
      </c>
      <c r="M284" s="9" t="s">
        <v>436</v>
      </c>
      <c r="N284" s="17">
        <v>45127</v>
      </c>
      <c r="O284" s="17" t="s">
        <v>156</v>
      </c>
      <c r="P284" s="10" t="s">
        <v>156</v>
      </c>
      <c r="Q284" s="17">
        <v>44932</v>
      </c>
      <c r="R284" s="10" t="s">
        <v>1536</v>
      </c>
      <c r="S284" s="17">
        <v>44950</v>
      </c>
      <c r="T284" s="10" t="s">
        <v>2285</v>
      </c>
      <c r="U284" s="32">
        <f t="shared" si="5"/>
        <v>45065</v>
      </c>
    </row>
    <row r="285" spans="1:21" ht="14.25" customHeight="1">
      <c r="A285" s="9">
        <v>2023</v>
      </c>
      <c r="B285" s="10" t="s">
        <v>2008</v>
      </c>
      <c r="C285" s="9" t="s">
        <v>433</v>
      </c>
      <c r="D285" s="9" t="s">
        <v>154</v>
      </c>
      <c r="E285" s="9" t="s">
        <v>293</v>
      </c>
      <c r="F285" s="10" t="s">
        <v>3806</v>
      </c>
      <c r="G285" s="15">
        <v>5.7</v>
      </c>
      <c r="H285" s="30" t="s">
        <v>175</v>
      </c>
      <c r="I285" s="10">
        <v>85136962</v>
      </c>
      <c r="J285" s="19">
        <v>45139</v>
      </c>
      <c r="K285" s="16">
        <v>1500</v>
      </c>
      <c r="L285" s="16">
        <v>8550</v>
      </c>
      <c r="M285" s="9" t="s">
        <v>470</v>
      </c>
      <c r="N285" s="17">
        <v>45229</v>
      </c>
      <c r="O285" s="17">
        <v>45030</v>
      </c>
      <c r="P285" s="10" t="s">
        <v>2135</v>
      </c>
      <c r="Q285" s="17">
        <v>45141</v>
      </c>
      <c r="R285" s="10" t="s">
        <v>2387</v>
      </c>
      <c r="S285" s="17">
        <v>45155</v>
      </c>
      <c r="T285" s="10" t="s">
        <v>2061</v>
      </c>
      <c r="U285" s="32">
        <f t="shared" si="5"/>
        <v>45167</v>
      </c>
    </row>
    <row r="286" spans="1:21" ht="14.25" customHeight="1">
      <c r="A286" s="9">
        <v>2023</v>
      </c>
      <c r="B286" s="10" t="s">
        <v>2008</v>
      </c>
      <c r="C286" s="9" t="s">
        <v>433</v>
      </c>
      <c r="D286" s="9" t="s">
        <v>154</v>
      </c>
      <c r="E286" s="9" t="s">
        <v>293</v>
      </c>
      <c r="F286" s="10" t="s">
        <v>3806</v>
      </c>
      <c r="G286" s="15">
        <v>5.7</v>
      </c>
      <c r="H286" s="30" t="s">
        <v>175</v>
      </c>
      <c r="I286" s="10">
        <v>85653996</v>
      </c>
      <c r="J286" s="19">
        <v>45170</v>
      </c>
      <c r="K286" s="16">
        <v>2000</v>
      </c>
      <c r="L286" s="16">
        <v>11400</v>
      </c>
      <c r="M286" s="9" t="s">
        <v>470</v>
      </c>
      <c r="N286" s="17">
        <v>45245</v>
      </c>
      <c r="O286" s="17">
        <v>45090</v>
      </c>
      <c r="P286" s="10" t="s">
        <v>156</v>
      </c>
      <c r="Q286" s="17">
        <v>45156</v>
      </c>
      <c r="R286" s="10" t="s">
        <v>2555</v>
      </c>
      <c r="S286" s="17">
        <v>45170</v>
      </c>
      <c r="T286" s="10" t="s">
        <v>2601</v>
      </c>
      <c r="U286" s="32">
        <f t="shared" si="5"/>
        <v>45183</v>
      </c>
    </row>
    <row r="287" spans="1:21" ht="14.25" customHeight="1">
      <c r="A287" s="9">
        <v>2023</v>
      </c>
      <c r="B287" s="10" t="s">
        <v>2008</v>
      </c>
      <c r="C287" s="9" t="s">
        <v>433</v>
      </c>
      <c r="D287" s="9" t="s">
        <v>154</v>
      </c>
      <c r="E287" s="9" t="s">
        <v>293</v>
      </c>
      <c r="F287" s="10" t="s">
        <v>3806</v>
      </c>
      <c r="G287" s="15">
        <v>5.7</v>
      </c>
      <c r="H287" s="30" t="s">
        <v>175</v>
      </c>
      <c r="I287" s="10">
        <v>85653995</v>
      </c>
      <c r="J287" s="19">
        <v>45200</v>
      </c>
      <c r="K287" s="16">
        <v>2000</v>
      </c>
      <c r="L287" s="16">
        <v>11400</v>
      </c>
      <c r="M287" s="9" t="s">
        <v>470</v>
      </c>
      <c r="N287" s="17">
        <v>45278</v>
      </c>
      <c r="O287" s="17">
        <v>45107</v>
      </c>
      <c r="P287" s="10" t="s">
        <v>156</v>
      </c>
      <c r="Q287" s="17">
        <v>45191</v>
      </c>
      <c r="R287" s="10" t="s">
        <v>2219</v>
      </c>
      <c r="S287" s="17">
        <v>45205</v>
      </c>
      <c r="T287" s="10" t="s">
        <v>2220</v>
      </c>
      <c r="U287" s="32">
        <f t="shared" si="5"/>
        <v>45216</v>
      </c>
    </row>
    <row r="288" spans="1:21" ht="14.25" customHeight="1">
      <c r="A288" s="9">
        <v>2023</v>
      </c>
      <c r="B288" s="10" t="s">
        <v>2008</v>
      </c>
      <c r="C288" s="9" t="s">
        <v>433</v>
      </c>
      <c r="D288" s="9" t="s">
        <v>305</v>
      </c>
      <c r="E288" s="9" t="s">
        <v>363</v>
      </c>
      <c r="F288" s="10" t="s">
        <v>3807</v>
      </c>
      <c r="G288" s="15">
        <v>2.6</v>
      </c>
      <c r="H288" s="30" t="s">
        <v>175</v>
      </c>
      <c r="I288" s="10">
        <v>84881435</v>
      </c>
      <c r="J288" s="19">
        <v>44958</v>
      </c>
      <c r="K288" s="16">
        <v>4620</v>
      </c>
      <c r="L288" s="16">
        <v>12012</v>
      </c>
      <c r="M288" s="9" t="s">
        <v>436</v>
      </c>
      <c r="N288" s="17">
        <v>45106</v>
      </c>
      <c r="O288" s="17" t="s">
        <v>156</v>
      </c>
      <c r="P288" s="10" t="s">
        <v>156</v>
      </c>
      <c r="Q288" s="17">
        <v>44883</v>
      </c>
      <c r="R288" s="10" t="s">
        <v>193</v>
      </c>
      <c r="S288" s="17">
        <v>44915</v>
      </c>
      <c r="T288" s="10" t="s">
        <v>1673</v>
      </c>
      <c r="U288" s="32">
        <f t="shared" si="5"/>
        <v>45044</v>
      </c>
    </row>
    <row r="289" spans="1:21" ht="14.25" customHeight="1">
      <c r="A289" s="9">
        <v>2023</v>
      </c>
      <c r="B289" s="10" t="s">
        <v>2008</v>
      </c>
      <c r="C289" s="9" t="s">
        <v>433</v>
      </c>
      <c r="D289" s="9" t="s">
        <v>305</v>
      </c>
      <c r="E289" s="9" t="s">
        <v>363</v>
      </c>
      <c r="F289" s="10" t="s">
        <v>3807</v>
      </c>
      <c r="G289" s="15">
        <v>2.6</v>
      </c>
      <c r="H289" s="30" t="s">
        <v>175</v>
      </c>
      <c r="I289" s="10">
        <v>85053344</v>
      </c>
      <c r="J289" s="19">
        <v>44958</v>
      </c>
      <c r="K289" s="16">
        <v>1980</v>
      </c>
      <c r="L289" s="16">
        <v>5148</v>
      </c>
      <c r="M289" s="9" t="s">
        <v>383</v>
      </c>
      <c r="N289" s="17">
        <v>45122</v>
      </c>
      <c r="O289" s="17">
        <v>44915</v>
      </c>
      <c r="P289" s="10" t="s">
        <v>156</v>
      </c>
      <c r="Q289" s="17">
        <v>44932</v>
      </c>
      <c r="R289" s="10" t="s">
        <v>1536</v>
      </c>
      <c r="S289" s="17">
        <v>44936</v>
      </c>
      <c r="T289" s="10" t="s">
        <v>2285</v>
      </c>
      <c r="U289" s="32">
        <f t="shared" si="5"/>
        <v>45060</v>
      </c>
    </row>
    <row r="290" spans="1:21" ht="14.25" customHeight="1">
      <c r="A290" s="9">
        <v>2023</v>
      </c>
      <c r="B290" s="10" t="s">
        <v>2008</v>
      </c>
      <c r="C290" s="9" t="s">
        <v>433</v>
      </c>
      <c r="D290" s="9" t="s">
        <v>305</v>
      </c>
      <c r="E290" s="9" t="s">
        <v>363</v>
      </c>
      <c r="F290" s="10" t="s">
        <v>3807</v>
      </c>
      <c r="G290" s="15">
        <v>2.6</v>
      </c>
      <c r="H290" s="30" t="s">
        <v>175</v>
      </c>
      <c r="I290" s="10">
        <v>85654472</v>
      </c>
      <c r="J290" s="19">
        <v>45047</v>
      </c>
      <c r="K290" s="16">
        <v>0</v>
      </c>
      <c r="L290" s="16">
        <v>0</v>
      </c>
      <c r="M290" s="9" t="s">
        <v>178</v>
      </c>
      <c r="N290" s="17">
        <v>45138</v>
      </c>
      <c r="O290" s="17" t="s">
        <v>156</v>
      </c>
      <c r="P290" s="10" t="s">
        <v>156</v>
      </c>
      <c r="Q290" s="17" t="s">
        <v>156</v>
      </c>
      <c r="R290" s="10" t="s">
        <v>193</v>
      </c>
      <c r="S290" s="17" t="s">
        <v>156</v>
      </c>
      <c r="T290" s="10" t="s">
        <v>156</v>
      </c>
      <c r="U290" s="32">
        <f t="shared" si="5"/>
        <v>45076</v>
      </c>
    </row>
    <row r="291" spans="1:21" ht="14.25" customHeight="1">
      <c r="A291" s="9">
        <v>2023</v>
      </c>
      <c r="B291" s="10" t="s">
        <v>2008</v>
      </c>
      <c r="C291" s="9" t="s">
        <v>433</v>
      </c>
      <c r="D291" s="9" t="s">
        <v>305</v>
      </c>
      <c r="E291" s="9" t="s">
        <v>363</v>
      </c>
      <c r="F291" s="10" t="s">
        <v>3807</v>
      </c>
      <c r="G291" s="15">
        <v>2.6</v>
      </c>
      <c r="H291" s="30" t="s">
        <v>175</v>
      </c>
      <c r="I291" s="10">
        <v>85654471</v>
      </c>
      <c r="J291" s="19">
        <v>45078</v>
      </c>
      <c r="K291" s="16">
        <v>0</v>
      </c>
      <c r="L291" s="16">
        <v>0</v>
      </c>
      <c r="M291" s="9" t="s">
        <v>178</v>
      </c>
      <c r="N291" s="17">
        <v>45159</v>
      </c>
      <c r="O291" s="17" t="s">
        <v>156</v>
      </c>
      <c r="P291" s="10" t="s">
        <v>156</v>
      </c>
      <c r="Q291" s="17" t="s">
        <v>156</v>
      </c>
      <c r="R291" s="10" t="s">
        <v>193</v>
      </c>
      <c r="S291" s="17" t="s">
        <v>156</v>
      </c>
      <c r="T291" s="10" t="s">
        <v>156</v>
      </c>
      <c r="U291" s="32">
        <f t="shared" si="5"/>
        <v>45097</v>
      </c>
    </row>
    <row r="292" spans="1:21" ht="14.25" customHeight="1">
      <c r="A292" s="9">
        <v>2023</v>
      </c>
      <c r="B292" s="10" t="s">
        <v>2008</v>
      </c>
      <c r="C292" s="9" t="s">
        <v>433</v>
      </c>
      <c r="D292" s="9" t="s">
        <v>305</v>
      </c>
      <c r="E292" s="9" t="s">
        <v>363</v>
      </c>
      <c r="F292" s="10" t="s">
        <v>3807</v>
      </c>
      <c r="G292" s="15">
        <v>2.6</v>
      </c>
      <c r="H292" s="30" t="s">
        <v>175</v>
      </c>
      <c r="I292" s="10">
        <v>85654470</v>
      </c>
      <c r="J292" s="19">
        <v>45108</v>
      </c>
      <c r="K292" s="16">
        <v>0</v>
      </c>
      <c r="L292" s="16">
        <v>0</v>
      </c>
      <c r="M292" s="9" t="s">
        <v>178</v>
      </c>
      <c r="N292" s="17">
        <v>45180</v>
      </c>
      <c r="O292" s="17">
        <v>45086</v>
      </c>
      <c r="P292" s="10" t="s">
        <v>2079</v>
      </c>
      <c r="Q292" s="17">
        <v>45093</v>
      </c>
      <c r="R292" s="10" t="s">
        <v>193</v>
      </c>
      <c r="S292" s="17">
        <v>45100</v>
      </c>
      <c r="T292" s="10" t="s">
        <v>156</v>
      </c>
      <c r="U292" s="32">
        <f t="shared" si="5"/>
        <v>45118</v>
      </c>
    </row>
    <row r="293" spans="1:21" ht="14.25" customHeight="1">
      <c r="A293" s="9">
        <v>2023</v>
      </c>
      <c r="B293" s="10" t="s">
        <v>2008</v>
      </c>
      <c r="C293" s="9" t="s">
        <v>433</v>
      </c>
      <c r="D293" s="9" t="s">
        <v>305</v>
      </c>
      <c r="E293" s="9" t="s">
        <v>363</v>
      </c>
      <c r="F293" s="10" t="s">
        <v>3807</v>
      </c>
      <c r="G293" s="15">
        <v>2.6</v>
      </c>
      <c r="H293" s="30" t="s">
        <v>175</v>
      </c>
      <c r="I293" s="10">
        <v>85546932</v>
      </c>
      <c r="J293" s="19">
        <v>45108</v>
      </c>
      <c r="K293" s="16">
        <v>0</v>
      </c>
      <c r="L293" s="16">
        <v>0</v>
      </c>
      <c r="M293" s="9" t="s">
        <v>178</v>
      </c>
      <c r="N293" s="17">
        <v>45189</v>
      </c>
      <c r="O293" s="17">
        <v>45062</v>
      </c>
      <c r="P293" s="10" t="s">
        <v>156</v>
      </c>
      <c r="Q293" s="17">
        <v>45106</v>
      </c>
      <c r="R293" s="10" t="s">
        <v>2686</v>
      </c>
      <c r="S293" s="17">
        <v>45117</v>
      </c>
      <c r="T293" s="10" t="s">
        <v>2170</v>
      </c>
      <c r="U293" s="32">
        <f t="shared" si="5"/>
        <v>45127</v>
      </c>
    </row>
    <row r="294" spans="1:21" ht="14.25" customHeight="1">
      <c r="A294" s="9">
        <v>2023</v>
      </c>
      <c r="B294" s="10" t="s">
        <v>2008</v>
      </c>
      <c r="C294" s="9" t="s">
        <v>433</v>
      </c>
      <c r="D294" s="9" t="s">
        <v>305</v>
      </c>
      <c r="E294" s="9" t="s">
        <v>363</v>
      </c>
      <c r="F294" s="10" t="s">
        <v>3807</v>
      </c>
      <c r="G294" s="15">
        <v>2.6</v>
      </c>
      <c r="H294" s="30" t="s">
        <v>175</v>
      </c>
      <c r="I294" s="10">
        <v>85546931</v>
      </c>
      <c r="J294" s="19">
        <v>45108</v>
      </c>
      <c r="K294" s="16">
        <v>1080</v>
      </c>
      <c r="L294" s="16">
        <v>2808</v>
      </c>
      <c r="M294" s="9" t="s">
        <v>226</v>
      </c>
      <c r="N294" s="17">
        <v>45194</v>
      </c>
      <c r="O294" s="17">
        <v>45062</v>
      </c>
      <c r="P294" s="10" t="s">
        <v>156</v>
      </c>
      <c r="Q294" s="17">
        <v>45111</v>
      </c>
      <c r="R294" s="10" t="s">
        <v>2532</v>
      </c>
      <c r="S294" s="17">
        <v>45120</v>
      </c>
      <c r="T294" s="10" t="s">
        <v>2554</v>
      </c>
      <c r="U294" s="32">
        <f t="shared" si="5"/>
        <v>45132</v>
      </c>
    </row>
    <row r="295" spans="1:21" ht="14.25" customHeight="1">
      <c r="A295" s="9">
        <v>2023</v>
      </c>
      <c r="B295" s="10" t="s">
        <v>2008</v>
      </c>
      <c r="C295" s="9" t="s">
        <v>433</v>
      </c>
      <c r="D295" s="9" t="s">
        <v>305</v>
      </c>
      <c r="E295" s="9" t="s">
        <v>363</v>
      </c>
      <c r="F295" s="10" t="s">
        <v>3807</v>
      </c>
      <c r="G295" s="15">
        <v>2.6</v>
      </c>
      <c r="H295" s="30" t="s">
        <v>175</v>
      </c>
      <c r="I295" s="10">
        <v>85654469</v>
      </c>
      <c r="J295" s="19">
        <v>45108</v>
      </c>
      <c r="K295" s="16">
        <v>0</v>
      </c>
      <c r="L295" s="16">
        <v>0</v>
      </c>
      <c r="M295" s="9" t="s">
        <v>178</v>
      </c>
      <c r="N295" s="17">
        <v>45201</v>
      </c>
      <c r="O295" s="17">
        <v>45086</v>
      </c>
      <c r="P295" s="10" t="s">
        <v>2079</v>
      </c>
      <c r="Q295" s="17">
        <v>45114</v>
      </c>
      <c r="R295" s="10" t="s">
        <v>193</v>
      </c>
      <c r="S295" s="17">
        <v>45121</v>
      </c>
      <c r="T295" s="10" t="s">
        <v>156</v>
      </c>
      <c r="U295" s="32">
        <f t="shared" si="5"/>
        <v>45139</v>
      </c>
    </row>
    <row r="296" spans="1:21" ht="14.25" customHeight="1">
      <c r="A296" s="9">
        <v>2023</v>
      </c>
      <c r="B296" s="10" t="s">
        <v>2008</v>
      </c>
      <c r="C296" s="9" t="s">
        <v>433</v>
      </c>
      <c r="D296" s="9" t="s">
        <v>305</v>
      </c>
      <c r="E296" s="9" t="s">
        <v>363</v>
      </c>
      <c r="F296" s="10" t="s">
        <v>3807</v>
      </c>
      <c r="G296" s="15">
        <v>2.6</v>
      </c>
      <c r="H296" s="30" t="s">
        <v>175</v>
      </c>
      <c r="I296" s="10">
        <v>84976453</v>
      </c>
      <c r="J296" s="19">
        <v>45108</v>
      </c>
      <c r="K296" s="16">
        <v>2280</v>
      </c>
      <c r="L296" s="16">
        <v>5928</v>
      </c>
      <c r="M296" s="9" t="s">
        <v>470</v>
      </c>
      <c r="N296" s="17">
        <v>45201</v>
      </c>
      <c r="O296" s="17">
        <v>44937</v>
      </c>
      <c r="P296" s="10" t="s">
        <v>2691</v>
      </c>
      <c r="Q296" s="17">
        <v>45104</v>
      </c>
      <c r="R296" s="10" t="s">
        <v>1341</v>
      </c>
      <c r="S296" s="17">
        <v>45127</v>
      </c>
      <c r="T296" s="10" t="s">
        <v>2496</v>
      </c>
      <c r="U296" s="32">
        <f t="shared" si="5"/>
        <v>45139</v>
      </c>
    </row>
    <row r="297" spans="1:21" ht="14.25" customHeight="1">
      <c r="A297" s="9">
        <v>2023</v>
      </c>
      <c r="B297" s="10" t="s">
        <v>2008</v>
      </c>
      <c r="C297" s="9" t="s">
        <v>433</v>
      </c>
      <c r="D297" s="9" t="s">
        <v>305</v>
      </c>
      <c r="E297" s="9" t="s">
        <v>363</v>
      </c>
      <c r="F297" s="10" t="s">
        <v>3807</v>
      </c>
      <c r="G297" s="15">
        <v>2.6</v>
      </c>
      <c r="H297" s="30" t="s">
        <v>175</v>
      </c>
      <c r="I297" s="10">
        <v>85373682</v>
      </c>
      <c r="J297" s="19">
        <v>45108</v>
      </c>
      <c r="K297" s="16">
        <v>3000</v>
      </c>
      <c r="L297" s="16">
        <v>7800</v>
      </c>
      <c r="M297" s="9" t="s">
        <v>226</v>
      </c>
      <c r="N297" s="17">
        <v>45201</v>
      </c>
      <c r="O297" s="17">
        <v>45056</v>
      </c>
      <c r="P297" s="10" t="s">
        <v>2696</v>
      </c>
      <c r="Q297" s="17">
        <v>45104</v>
      </c>
      <c r="R297" s="10" t="s">
        <v>193</v>
      </c>
      <c r="S297" s="17">
        <v>45127</v>
      </c>
      <c r="T297" s="10" t="s">
        <v>156</v>
      </c>
      <c r="U297" s="32">
        <f t="shared" si="5"/>
        <v>45139</v>
      </c>
    </row>
    <row r="298" spans="1:21" ht="14.25" customHeight="1">
      <c r="A298" s="9">
        <v>2023</v>
      </c>
      <c r="B298" s="10" t="s">
        <v>2008</v>
      </c>
      <c r="C298" s="9" t="s">
        <v>433</v>
      </c>
      <c r="D298" s="9" t="s">
        <v>305</v>
      </c>
      <c r="E298" s="9" t="s">
        <v>363</v>
      </c>
      <c r="F298" s="10" t="s">
        <v>3807</v>
      </c>
      <c r="G298" s="15">
        <v>2.6</v>
      </c>
      <c r="H298" s="30" t="s">
        <v>175</v>
      </c>
      <c r="I298" s="10">
        <v>84976454</v>
      </c>
      <c r="J298" s="19">
        <v>45139</v>
      </c>
      <c r="K298" s="16">
        <v>1800</v>
      </c>
      <c r="L298" s="16">
        <v>4680</v>
      </c>
      <c r="M298" s="9" t="s">
        <v>470</v>
      </c>
      <c r="N298" s="17">
        <v>45226</v>
      </c>
      <c r="O298" s="17">
        <v>45044</v>
      </c>
      <c r="P298" s="10" t="s">
        <v>937</v>
      </c>
      <c r="Q298" s="17">
        <v>45141</v>
      </c>
      <c r="R298" s="10" t="s">
        <v>2060</v>
      </c>
      <c r="S298" s="17">
        <v>45152</v>
      </c>
      <c r="T298" s="10" t="s">
        <v>2180</v>
      </c>
      <c r="U298" s="32">
        <f t="shared" si="5"/>
        <v>45164</v>
      </c>
    </row>
    <row r="299" spans="1:21" ht="14.25" customHeight="1">
      <c r="A299" s="9">
        <v>2023</v>
      </c>
      <c r="B299" s="10" t="s">
        <v>2008</v>
      </c>
      <c r="C299" s="9" t="s">
        <v>433</v>
      </c>
      <c r="D299" s="9" t="s">
        <v>305</v>
      </c>
      <c r="E299" s="9" t="s">
        <v>363</v>
      </c>
      <c r="F299" s="10" t="s">
        <v>3807</v>
      </c>
      <c r="G299" s="15">
        <v>2.6</v>
      </c>
      <c r="H299" s="30" t="s">
        <v>175</v>
      </c>
      <c r="I299" s="10">
        <v>85264243</v>
      </c>
      <c r="J299" s="19">
        <v>45170</v>
      </c>
      <c r="K299" s="16">
        <v>2000</v>
      </c>
      <c r="L299" s="16">
        <v>5200</v>
      </c>
      <c r="M299" s="9" t="s">
        <v>470</v>
      </c>
      <c r="N299" s="17">
        <v>45245</v>
      </c>
      <c r="O299" s="17">
        <v>45065</v>
      </c>
      <c r="P299" s="10" t="s">
        <v>1978</v>
      </c>
      <c r="Q299" s="17">
        <v>45162</v>
      </c>
      <c r="R299" s="10" t="s">
        <v>2555</v>
      </c>
      <c r="S299" s="17">
        <v>45169</v>
      </c>
      <c r="T299" s="10" t="s">
        <v>2601</v>
      </c>
      <c r="U299" s="32">
        <f t="shared" si="5"/>
        <v>45183</v>
      </c>
    </row>
    <row r="300" spans="1:21" ht="14.25" customHeight="1">
      <c r="A300" s="9">
        <v>2023</v>
      </c>
      <c r="B300" s="10" t="s">
        <v>2008</v>
      </c>
      <c r="C300" s="9" t="s">
        <v>433</v>
      </c>
      <c r="D300" s="9" t="s">
        <v>305</v>
      </c>
      <c r="E300" s="9" t="s">
        <v>363</v>
      </c>
      <c r="F300" s="10" t="s">
        <v>3808</v>
      </c>
      <c r="G300" s="15">
        <v>2.6</v>
      </c>
      <c r="H300" s="30" t="s">
        <v>175</v>
      </c>
      <c r="I300" s="10">
        <v>84995602</v>
      </c>
      <c r="J300" s="19">
        <v>44958</v>
      </c>
      <c r="K300" s="16">
        <v>2190</v>
      </c>
      <c r="L300" s="16">
        <v>5694</v>
      </c>
      <c r="M300" s="9" t="s">
        <v>436</v>
      </c>
      <c r="N300" s="17">
        <v>45120</v>
      </c>
      <c r="O300" s="17" t="s">
        <v>156</v>
      </c>
      <c r="P300" s="10" t="s">
        <v>156</v>
      </c>
      <c r="Q300" s="17">
        <v>44887</v>
      </c>
      <c r="R300" s="10" t="s">
        <v>446</v>
      </c>
      <c r="S300" s="17">
        <v>44915</v>
      </c>
      <c r="T300" s="10" t="s">
        <v>1673</v>
      </c>
      <c r="U300" s="32">
        <f t="shared" si="5"/>
        <v>45058</v>
      </c>
    </row>
    <row r="301" spans="1:21" ht="14.25" customHeight="1">
      <c r="A301" s="9">
        <v>2023</v>
      </c>
      <c r="B301" s="10" t="s">
        <v>2008</v>
      </c>
      <c r="C301" s="9" t="s">
        <v>433</v>
      </c>
      <c r="D301" s="9" t="s">
        <v>305</v>
      </c>
      <c r="E301" s="9" t="s">
        <v>363</v>
      </c>
      <c r="F301" s="10" t="s">
        <v>3808</v>
      </c>
      <c r="G301" s="15">
        <v>2.6</v>
      </c>
      <c r="H301" s="30" t="s">
        <v>175</v>
      </c>
      <c r="I301" s="10">
        <v>85654884</v>
      </c>
      <c r="J301" s="19">
        <v>45047</v>
      </c>
      <c r="K301" s="16">
        <v>0</v>
      </c>
      <c r="L301" s="16">
        <v>0</v>
      </c>
      <c r="M301" s="9" t="s">
        <v>178</v>
      </c>
      <c r="N301" s="17">
        <v>45138</v>
      </c>
      <c r="O301" s="17" t="s">
        <v>156</v>
      </c>
      <c r="P301" s="10" t="s">
        <v>156</v>
      </c>
      <c r="Q301" s="17" t="s">
        <v>156</v>
      </c>
      <c r="R301" s="10" t="s">
        <v>193</v>
      </c>
      <c r="S301" s="17" t="s">
        <v>156</v>
      </c>
      <c r="T301" s="10" t="s">
        <v>156</v>
      </c>
      <c r="U301" s="32">
        <f t="shared" si="5"/>
        <v>45076</v>
      </c>
    </row>
    <row r="302" spans="1:21" ht="14.25" customHeight="1">
      <c r="A302" s="9">
        <v>2023</v>
      </c>
      <c r="B302" s="10" t="s">
        <v>2008</v>
      </c>
      <c r="C302" s="9" t="s">
        <v>433</v>
      </c>
      <c r="D302" s="9" t="s">
        <v>305</v>
      </c>
      <c r="E302" s="9" t="s">
        <v>363</v>
      </c>
      <c r="F302" s="10" t="s">
        <v>3808</v>
      </c>
      <c r="G302" s="15">
        <v>2.6</v>
      </c>
      <c r="H302" s="30" t="s">
        <v>175</v>
      </c>
      <c r="I302" s="10">
        <v>85654883</v>
      </c>
      <c r="J302" s="19">
        <v>45078</v>
      </c>
      <c r="K302" s="16">
        <v>0</v>
      </c>
      <c r="L302" s="16">
        <v>0</v>
      </c>
      <c r="M302" s="9" t="s">
        <v>178</v>
      </c>
      <c r="N302" s="17">
        <v>45159</v>
      </c>
      <c r="O302" s="17">
        <v>45083</v>
      </c>
      <c r="P302" s="10" t="s">
        <v>2568</v>
      </c>
      <c r="Q302" s="17" t="s">
        <v>156</v>
      </c>
      <c r="R302" s="10" t="s">
        <v>193</v>
      </c>
      <c r="S302" s="17" t="s">
        <v>156</v>
      </c>
      <c r="T302" s="10" t="s">
        <v>156</v>
      </c>
      <c r="U302" s="32">
        <f t="shared" si="5"/>
        <v>45097</v>
      </c>
    </row>
    <row r="303" spans="1:21" ht="14.25" customHeight="1">
      <c r="A303" s="9">
        <v>2023</v>
      </c>
      <c r="B303" s="10" t="s">
        <v>2008</v>
      </c>
      <c r="C303" s="9" t="s">
        <v>433</v>
      </c>
      <c r="D303" s="9" t="s">
        <v>305</v>
      </c>
      <c r="E303" s="9" t="s">
        <v>363</v>
      </c>
      <c r="F303" s="10" t="s">
        <v>3808</v>
      </c>
      <c r="G303" s="15">
        <v>2.6</v>
      </c>
      <c r="H303" s="30" t="s">
        <v>175</v>
      </c>
      <c r="I303" s="10">
        <v>85349729</v>
      </c>
      <c r="J303" s="19">
        <v>45108</v>
      </c>
      <c r="K303" s="16">
        <v>1740</v>
      </c>
      <c r="L303" s="16">
        <v>4524</v>
      </c>
      <c r="M303" s="9" t="s">
        <v>226</v>
      </c>
      <c r="N303" s="17">
        <v>45201</v>
      </c>
      <c r="O303" s="17">
        <v>45077</v>
      </c>
      <c r="P303" s="10" t="s">
        <v>2707</v>
      </c>
      <c r="Q303" s="17">
        <v>45104</v>
      </c>
      <c r="R303" s="10" t="s">
        <v>193</v>
      </c>
      <c r="S303" s="17">
        <v>45127</v>
      </c>
      <c r="T303" s="10" t="s">
        <v>156</v>
      </c>
      <c r="U303" s="32">
        <f t="shared" ref="U303:U366" si="6">N303-62</f>
        <v>45139</v>
      </c>
    </row>
    <row r="304" spans="1:21" ht="14.25" customHeight="1">
      <c r="A304" s="9">
        <v>2023</v>
      </c>
      <c r="B304" s="10" t="s">
        <v>2008</v>
      </c>
      <c r="C304" s="9" t="s">
        <v>433</v>
      </c>
      <c r="D304" s="9" t="s">
        <v>305</v>
      </c>
      <c r="E304" s="9" t="s">
        <v>363</v>
      </c>
      <c r="F304" s="10" t="s">
        <v>3808</v>
      </c>
      <c r="G304" s="15">
        <v>2.6</v>
      </c>
      <c r="H304" s="30" t="s">
        <v>175</v>
      </c>
      <c r="I304" s="10">
        <v>85654881</v>
      </c>
      <c r="J304" s="19">
        <v>45108</v>
      </c>
      <c r="K304" s="16">
        <v>0</v>
      </c>
      <c r="L304" s="16">
        <v>0</v>
      </c>
      <c r="M304" s="9" t="s">
        <v>178</v>
      </c>
      <c r="N304" s="17">
        <v>45201</v>
      </c>
      <c r="O304" s="17" t="s">
        <v>156</v>
      </c>
      <c r="P304" s="10" t="s">
        <v>156</v>
      </c>
      <c r="Q304" s="17" t="s">
        <v>156</v>
      </c>
      <c r="R304" s="10" t="s">
        <v>193</v>
      </c>
      <c r="S304" s="17" t="s">
        <v>156</v>
      </c>
      <c r="T304" s="10" t="s">
        <v>156</v>
      </c>
      <c r="U304" s="32">
        <f t="shared" si="6"/>
        <v>45139</v>
      </c>
    </row>
    <row r="305" spans="1:21" ht="14.25" customHeight="1">
      <c r="A305" s="9">
        <v>2023</v>
      </c>
      <c r="B305" s="10" t="s">
        <v>2008</v>
      </c>
      <c r="C305" s="9" t="s">
        <v>433</v>
      </c>
      <c r="D305" s="9" t="s">
        <v>305</v>
      </c>
      <c r="E305" s="9" t="s">
        <v>363</v>
      </c>
      <c r="F305" s="10" t="s">
        <v>3808</v>
      </c>
      <c r="G305" s="15">
        <v>2.6</v>
      </c>
      <c r="H305" s="30" t="s">
        <v>175</v>
      </c>
      <c r="I305" s="10">
        <v>85136910</v>
      </c>
      <c r="J305" s="19">
        <v>45139</v>
      </c>
      <c r="K305" s="16">
        <v>1200</v>
      </c>
      <c r="L305" s="16">
        <v>3120</v>
      </c>
      <c r="M305" s="9" t="s">
        <v>470</v>
      </c>
      <c r="N305" s="17">
        <v>45227</v>
      </c>
      <c r="O305" s="17">
        <v>45009</v>
      </c>
      <c r="P305" s="10" t="s">
        <v>156</v>
      </c>
      <c r="Q305" s="17">
        <v>45141</v>
      </c>
      <c r="R305" s="10" t="s">
        <v>2060</v>
      </c>
      <c r="S305" s="17">
        <v>45155</v>
      </c>
      <c r="T305" s="10" t="s">
        <v>2061</v>
      </c>
      <c r="U305" s="32">
        <f t="shared" si="6"/>
        <v>45165</v>
      </c>
    </row>
    <row r="306" spans="1:21" ht="14.25" customHeight="1">
      <c r="A306" s="9">
        <v>2023</v>
      </c>
      <c r="B306" s="10" t="s">
        <v>2008</v>
      </c>
      <c r="C306" s="9" t="s">
        <v>433</v>
      </c>
      <c r="D306" s="9" t="s">
        <v>305</v>
      </c>
      <c r="E306" s="9" t="s">
        <v>363</v>
      </c>
      <c r="F306" s="10" t="s">
        <v>3808</v>
      </c>
      <c r="G306" s="15">
        <v>2.6</v>
      </c>
      <c r="H306" s="30" t="s">
        <v>175</v>
      </c>
      <c r="I306" s="10">
        <v>85654882</v>
      </c>
      <c r="J306" s="19">
        <v>45170</v>
      </c>
      <c r="K306" s="16">
        <v>1600</v>
      </c>
      <c r="L306" s="16">
        <v>4160</v>
      </c>
      <c r="M306" s="9" t="s">
        <v>470</v>
      </c>
      <c r="N306" s="17">
        <v>45264</v>
      </c>
      <c r="O306" s="17">
        <v>45132</v>
      </c>
      <c r="P306" s="10" t="s">
        <v>156</v>
      </c>
      <c r="Q306" s="17">
        <v>45180</v>
      </c>
      <c r="R306" s="10" t="s">
        <v>2112</v>
      </c>
      <c r="S306" s="17">
        <v>45190</v>
      </c>
      <c r="T306" s="10" t="s">
        <v>2090</v>
      </c>
      <c r="U306" s="32">
        <f t="shared" si="6"/>
        <v>45202</v>
      </c>
    </row>
    <row r="307" spans="1:21" ht="14.25" customHeight="1">
      <c r="A307" s="9">
        <v>2023</v>
      </c>
      <c r="B307" s="10" t="s">
        <v>2008</v>
      </c>
      <c r="C307" s="9" t="s">
        <v>433</v>
      </c>
      <c r="D307" s="9" t="s">
        <v>305</v>
      </c>
      <c r="E307" s="9" t="s">
        <v>363</v>
      </c>
      <c r="F307" s="10" t="s">
        <v>3809</v>
      </c>
      <c r="G307" s="15">
        <v>2.6</v>
      </c>
      <c r="H307" s="30" t="s">
        <v>175</v>
      </c>
      <c r="I307" s="10">
        <v>84951090</v>
      </c>
      <c r="J307" s="19">
        <v>44927</v>
      </c>
      <c r="K307" s="16">
        <v>3150</v>
      </c>
      <c r="L307" s="16">
        <v>8190</v>
      </c>
      <c r="M307" s="9" t="s">
        <v>436</v>
      </c>
      <c r="N307" s="17">
        <v>45092</v>
      </c>
      <c r="O307" s="17" t="s">
        <v>156</v>
      </c>
      <c r="P307" s="10" t="s">
        <v>156</v>
      </c>
      <c r="Q307" s="17">
        <v>44901</v>
      </c>
      <c r="R307" s="10" t="s">
        <v>193</v>
      </c>
      <c r="S307" s="17">
        <v>44901</v>
      </c>
      <c r="T307" s="10" t="s">
        <v>156</v>
      </c>
      <c r="U307" s="32">
        <f t="shared" si="6"/>
        <v>45030</v>
      </c>
    </row>
    <row r="308" spans="1:21" ht="14.25" customHeight="1">
      <c r="A308" s="9">
        <v>2023</v>
      </c>
      <c r="B308" s="10" t="s">
        <v>2008</v>
      </c>
      <c r="C308" s="9" t="s">
        <v>433</v>
      </c>
      <c r="D308" s="9" t="s">
        <v>305</v>
      </c>
      <c r="E308" s="9" t="s">
        <v>363</v>
      </c>
      <c r="F308" s="10" t="s">
        <v>3809</v>
      </c>
      <c r="G308" s="15">
        <v>2.6</v>
      </c>
      <c r="H308" s="30" t="s">
        <v>175</v>
      </c>
      <c r="I308" s="10">
        <v>84976476</v>
      </c>
      <c r="J308" s="19">
        <v>45017</v>
      </c>
      <c r="K308" s="16">
        <v>0</v>
      </c>
      <c r="L308" s="16">
        <v>0</v>
      </c>
      <c r="M308" s="9" t="s">
        <v>178</v>
      </c>
      <c r="N308" s="17">
        <v>45122</v>
      </c>
      <c r="O308" s="17">
        <v>44915</v>
      </c>
      <c r="P308" s="10" t="s">
        <v>156</v>
      </c>
      <c r="Q308" s="17">
        <v>44950</v>
      </c>
      <c r="R308" s="10" t="s">
        <v>193</v>
      </c>
      <c r="S308" s="17">
        <v>44957</v>
      </c>
      <c r="T308" s="10" t="s">
        <v>156</v>
      </c>
      <c r="U308" s="32">
        <f t="shared" si="6"/>
        <v>45060</v>
      </c>
    </row>
    <row r="309" spans="1:21" ht="14.25" customHeight="1">
      <c r="A309" s="9">
        <v>2023</v>
      </c>
      <c r="B309" s="10" t="s">
        <v>2008</v>
      </c>
      <c r="C309" s="9" t="s">
        <v>433</v>
      </c>
      <c r="D309" s="9" t="s">
        <v>305</v>
      </c>
      <c r="E309" s="9" t="s">
        <v>363</v>
      </c>
      <c r="F309" s="10" t="s">
        <v>3809</v>
      </c>
      <c r="G309" s="15">
        <v>2.6</v>
      </c>
      <c r="H309" s="30" t="s">
        <v>175</v>
      </c>
      <c r="I309" s="10">
        <v>84976477</v>
      </c>
      <c r="J309" s="19">
        <v>45108</v>
      </c>
      <c r="K309" s="16">
        <v>0</v>
      </c>
      <c r="L309" s="16">
        <v>0</v>
      </c>
      <c r="M309" s="9" t="s">
        <v>178</v>
      </c>
      <c r="N309" s="17">
        <v>45214</v>
      </c>
      <c r="O309" s="17">
        <v>45044</v>
      </c>
      <c r="P309" s="10" t="s">
        <v>156</v>
      </c>
      <c r="Q309" s="17">
        <v>45128</v>
      </c>
      <c r="R309" s="10" t="s">
        <v>193</v>
      </c>
      <c r="S309" s="17">
        <v>45135</v>
      </c>
      <c r="T309" s="10" t="s">
        <v>156</v>
      </c>
      <c r="U309" s="32">
        <f t="shared" si="6"/>
        <v>45152</v>
      </c>
    </row>
    <row r="310" spans="1:21" ht="14.25" customHeight="1">
      <c r="A310" s="9">
        <v>2023</v>
      </c>
      <c r="B310" s="10" t="s">
        <v>2008</v>
      </c>
      <c r="C310" s="9" t="s">
        <v>433</v>
      </c>
      <c r="D310" s="9" t="s">
        <v>305</v>
      </c>
      <c r="E310" s="9" t="s">
        <v>363</v>
      </c>
      <c r="F310" s="10" t="s">
        <v>3809</v>
      </c>
      <c r="G310" s="15">
        <v>2.6</v>
      </c>
      <c r="H310" s="30" t="s">
        <v>175</v>
      </c>
      <c r="I310" s="10">
        <v>85546933</v>
      </c>
      <c r="J310" s="19">
        <v>45139</v>
      </c>
      <c r="K310" s="16">
        <v>1000</v>
      </c>
      <c r="L310" s="16">
        <v>2600</v>
      </c>
      <c r="M310" s="9" t="s">
        <v>470</v>
      </c>
      <c r="N310" s="17">
        <v>45215</v>
      </c>
      <c r="O310" s="17">
        <v>45069</v>
      </c>
      <c r="P310" s="10" t="s">
        <v>156</v>
      </c>
      <c r="Q310" s="17">
        <v>45132</v>
      </c>
      <c r="R310" s="10" t="s">
        <v>2717</v>
      </c>
      <c r="S310" s="17">
        <v>45141</v>
      </c>
      <c r="T310" s="10" t="s">
        <v>986</v>
      </c>
      <c r="U310" s="32">
        <f t="shared" si="6"/>
        <v>45153</v>
      </c>
    </row>
    <row r="311" spans="1:21" ht="14.25" customHeight="1">
      <c r="A311" s="9">
        <v>2023</v>
      </c>
      <c r="B311" s="10" t="s">
        <v>2008</v>
      </c>
      <c r="C311" s="9" t="s">
        <v>433</v>
      </c>
      <c r="D311" s="9" t="s">
        <v>305</v>
      </c>
      <c r="E311" s="9" t="s">
        <v>363</v>
      </c>
      <c r="F311" s="10" t="s">
        <v>3809</v>
      </c>
      <c r="G311" s="15">
        <v>2.6</v>
      </c>
      <c r="H311" s="30" t="s">
        <v>175</v>
      </c>
      <c r="I311" s="10">
        <v>84951087</v>
      </c>
      <c r="J311" s="19">
        <v>45170</v>
      </c>
      <c r="K311" s="16">
        <v>1350</v>
      </c>
      <c r="L311" s="16">
        <v>3510</v>
      </c>
      <c r="M311" s="9" t="s">
        <v>470</v>
      </c>
      <c r="N311" s="17">
        <v>45233</v>
      </c>
      <c r="O311" s="17">
        <v>45065</v>
      </c>
      <c r="P311" s="10" t="s">
        <v>156</v>
      </c>
      <c r="Q311" s="17">
        <v>45148</v>
      </c>
      <c r="R311" s="10" t="s">
        <v>2442</v>
      </c>
      <c r="S311" s="17">
        <v>45160</v>
      </c>
      <c r="T311" s="10" t="s">
        <v>2443</v>
      </c>
      <c r="U311" s="32">
        <f t="shared" si="6"/>
        <v>45171</v>
      </c>
    </row>
    <row r="312" spans="1:21" ht="14.25" customHeight="1">
      <c r="A312" s="9">
        <v>2023</v>
      </c>
      <c r="B312" s="10" t="s">
        <v>2008</v>
      </c>
      <c r="C312" s="9" t="s">
        <v>433</v>
      </c>
      <c r="D312" s="9" t="s">
        <v>305</v>
      </c>
      <c r="E312" s="9" t="s">
        <v>363</v>
      </c>
      <c r="F312" s="10" t="s">
        <v>3809</v>
      </c>
      <c r="G312" s="15">
        <v>2.6</v>
      </c>
      <c r="H312" s="30" t="s">
        <v>246</v>
      </c>
      <c r="I312" s="10">
        <v>86268348</v>
      </c>
      <c r="J312" s="19">
        <v>45170</v>
      </c>
      <c r="K312" s="16">
        <v>2000</v>
      </c>
      <c r="L312" s="16">
        <v>5200</v>
      </c>
      <c r="M312" s="9" t="s">
        <v>226</v>
      </c>
      <c r="N312" s="17">
        <v>45245</v>
      </c>
      <c r="O312" s="17">
        <v>45125</v>
      </c>
      <c r="P312" s="10" t="s">
        <v>156</v>
      </c>
      <c r="Q312" s="17" t="s">
        <v>156</v>
      </c>
      <c r="R312" s="10" t="s">
        <v>193</v>
      </c>
      <c r="S312" s="17" t="s">
        <v>156</v>
      </c>
      <c r="T312" s="10" t="s">
        <v>156</v>
      </c>
      <c r="U312" s="32">
        <f t="shared" si="6"/>
        <v>45183</v>
      </c>
    </row>
    <row r="313" spans="1:21" ht="14.25" customHeight="1">
      <c r="A313" s="9">
        <v>2023</v>
      </c>
      <c r="B313" s="10" t="s">
        <v>2008</v>
      </c>
      <c r="C313" s="9" t="s">
        <v>433</v>
      </c>
      <c r="D313" s="9" t="s">
        <v>305</v>
      </c>
      <c r="E313" s="9" t="s">
        <v>363</v>
      </c>
      <c r="F313" s="10" t="s">
        <v>3809</v>
      </c>
      <c r="G313" s="15">
        <v>2.6</v>
      </c>
      <c r="H313" s="30" t="s">
        <v>175</v>
      </c>
      <c r="I313" s="10">
        <v>85534559</v>
      </c>
      <c r="J313" s="19">
        <v>45200</v>
      </c>
      <c r="K313" s="16">
        <v>0</v>
      </c>
      <c r="L313" s="16">
        <v>0</v>
      </c>
      <c r="M313" s="9" t="s">
        <v>178</v>
      </c>
      <c r="N313" s="17">
        <v>45266</v>
      </c>
      <c r="O313" s="17">
        <v>45065</v>
      </c>
      <c r="P313" s="10" t="s">
        <v>1012</v>
      </c>
      <c r="Q313" s="17">
        <v>45177</v>
      </c>
      <c r="R313" s="10" t="s">
        <v>193</v>
      </c>
      <c r="S313" s="17">
        <v>45191</v>
      </c>
      <c r="T313" s="10" t="s">
        <v>156</v>
      </c>
      <c r="U313" s="32">
        <f t="shared" si="6"/>
        <v>45204</v>
      </c>
    </row>
    <row r="314" spans="1:21" ht="14.25" customHeight="1">
      <c r="A314" s="9">
        <v>2023</v>
      </c>
      <c r="B314" s="10" t="s">
        <v>2008</v>
      </c>
      <c r="C314" s="9" t="s">
        <v>433</v>
      </c>
      <c r="D314" s="9" t="s">
        <v>305</v>
      </c>
      <c r="E314" s="9" t="s">
        <v>363</v>
      </c>
      <c r="F314" s="10" t="s">
        <v>3810</v>
      </c>
      <c r="G314" s="15">
        <v>2.6</v>
      </c>
      <c r="H314" s="30" t="s">
        <v>175</v>
      </c>
      <c r="I314" s="10">
        <v>84995609</v>
      </c>
      <c r="J314" s="19">
        <v>44927</v>
      </c>
      <c r="K314" s="16">
        <v>3000</v>
      </c>
      <c r="L314" s="16">
        <v>7800</v>
      </c>
      <c r="M314" s="9" t="s">
        <v>436</v>
      </c>
      <c r="N314" s="17">
        <v>45092</v>
      </c>
      <c r="O314" s="17" t="s">
        <v>156</v>
      </c>
      <c r="P314" s="10" t="s">
        <v>156</v>
      </c>
      <c r="Q314" s="17">
        <v>44901</v>
      </c>
      <c r="R314" s="10" t="s">
        <v>193</v>
      </c>
      <c r="S314" s="17">
        <v>44901</v>
      </c>
      <c r="T314" s="10" t="s">
        <v>156</v>
      </c>
      <c r="U314" s="32">
        <f t="shared" si="6"/>
        <v>45030</v>
      </c>
    </row>
    <row r="315" spans="1:21" ht="14.25" customHeight="1">
      <c r="A315" s="9">
        <v>2023</v>
      </c>
      <c r="B315" s="10" t="s">
        <v>2008</v>
      </c>
      <c r="C315" s="9" t="s">
        <v>433</v>
      </c>
      <c r="D315" s="9" t="s">
        <v>305</v>
      </c>
      <c r="E315" s="9" t="s">
        <v>363</v>
      </c>
      <c r="F315" s="10" t="s">
        <v>3810</v>
      </c>
      <c r="G315" s="15">
        <v>2.6</v>
      </c>
      <c r="H315" s="30" t="s">
        <v>175</v>
      </c>
      <c r="I315" s="10">
        <v>85305053</v>
      </c>
      <c r="J315" s="19">
        <v>44986</v>
      </c>
      <c r="K315" s="16">
        <v>0</v>
      </c>
      <c r="L315" s="16">
        <v>0</v>
      </c>
      <c r="M315" s="9" t="s">
        <v>178</v>
      </c>
      <c r="N315" s="17">
        <v>45092</v>
      </c>
      <c r="O315" s="17" t="s">
        <v>156</v>
      </c>
      <c r="P315" s="10" t="s">
        <v>156</v>
      </c>
      <c r="Q315" s="17" t="s">
        <v>156</v>
      </c>
      <c r="R315" s="10" t="s">
        <v>193</v>
      </c>
      <c r="S315" s="17" t="s">
        <v>156</v>
      </c>
      <c r="T315" s="10" t="s">
        <v>156</v>
      </c>
      <c r="U315" s="32">
        <f t="shared" si="6"/>
        <v>45030</v>
      </c>
    </row>
    <row r="316" spans="1:21" ht="14.25" customHeight="1">
      <c r="A316" s="9">
        <v>2023</v>
      </c>
      <c r="B316" s="10" t="s">
        <v>2008</v>
      </c>
      <c r="C316" s="9" t="s">
        <v>433</v>
      </c>
      <c r="D316" s="9" t="s">
        <v>305</v>
      </c>
      <c r="E316" s="9" t="s">
        <v>363</v>
      </c>
      <c r="F316" s="10" t="s">
        <v>3810</v>
      </c>
      <c r="G316" s="15">
        <v>2.6</v>
      </c>
      <c r="H316" s="30" t="s">
        <v>175</v>
      </c>
      <c r="I316" s="10">
        <v>85058761</v>
      </c>
      <c r="J316" s="19">
        <v>45047</v>
      </c>
      <c r="K316" s="16">
        <v>0</v>
      </c>
      <c r="L316" s="16">
        <v>0</v>
      </c>
      <c r="M316" s="9" t="s">
        <v>178</v>
      </c>
      <c r="N316" s="17">
        <v>45122</v>
      </c>
      <c r="O316" s="17">
        <v>44915</v>
      </c>
      <c r="P316" s="10" t="s">
        <v>156</v>
      </c>
      <c r="Q316" s="17">
        <v>44932</v>
      </c>
      <c r="R316" s="10" t="s">
        <v>193</v>
      </c>
      <c r="S316" s="17">
        <v>44936</v>
      </c>
      <c r="T316" s="10" t="s">
        <v>156</v>
      </c>
      <c r="U316" s="32">
        <f t="shared" si="6"/>
        <v>45060</v>
      </c>
    </row>
    <row r="317" spans="1:21" ht="14.25" customHeight="1">
      <c r="A317" s="9">
        <v>2023</v>
      </c>
      <c r="B317" s="10" t="s">
        <v>2008</v>
      </c>
      <c r="C317" s="9" t="s">
        <v>433</v>
      </c>
      <c r="D317" s="9" t="s">
        <v>305</v>
      </c>
      <c r="E317" s="9" t="s">
        <v>363</v>
      </c>
      <c r="F317" s="10" t="s">
        <v>3810</v>
      </c>
      <c r="G317" s="15">
        <v>2.6</v>
      </c>
      <c r="H317" s="30" t="s">
        <v>175</v>
      </c>
      <c r="I317" s="10">
        <v>85053347</v>
      </c>
      <c r="J317" s="19">
        <v>45047</v>
      </c>
      <c r="K317" s="16">
        <v>0</v>
      </c>
      <c r="L317" s="16">
        <v>0</v>
      </c>
      <c r="M317" s="9" t="s">
        <v>178</v>
      </c>
      <c r="N317" s="17">
        <v>45122</v>
      </c>
      <c r="O317" s="17">
        <v>44915</v>
      </c>
      <c r="P317" s="10" t="s">
        <v>156</v>
      </c>
      <c r="Q317" s="17">
        <v>44950</v>
      </c>
      <c r="R317" s="10" t="s">
        <v>1536</v>
      </c>
      <c r="S317" s="17">
        <v>44957</v>
      </c>
      <c r="T317" s="10" t="s">
        <v>2285</v>
      </c>
      <c r="U317" s="32">
        <f t="shared" si="6"/>
        <v>45060</v>
      </c>
    </row>
    <row r="318" spans="1:21" ht="14.25" customHeight="1">
      <c r="A318" s="9">
        <v>2023</v>
      </c>
      <c r="B318" s="10" t="s">
        <v>2008</v>
      </c>
      <c r="C318" s="9" t="s">
        <v>433</v>
      </c>
      <c r="D318" s="9" t="s">
        <v>305</v>
      </c>
      <c r="E318" s="9" t="s">
        <v>363</v>
      </c>
      <c r="F318" s="10" t="s">
        <v>3810</v>
      </c>
      <c r="G318" s="15">
        <v>2.6</v>
      </c>
      <c r="H318" s="30" t="s">
        <v>175</v>
      </c>
      <c r="I318" s="10">
        <v>85486606</v>
      </c>
      <c r="J318" s="19">
        <v>45108</v>
      </c>
      <c r="K318" s="16">
        <v>0</v>
      </c>
      <c r="L318" s="16">
        <v>0</v>
      </c>
      <c r="M318" s="9" t="s">
        <v>178</v>
      </c>
      <c r="N318" s="17">
        <v>45202</v>
      </c>
      <c r="O318" s="17">
        <v>45037</v>
      </c>
      <c r="P318" s="10" t="s">
        <v>2109</v>
      </c>
      <c r="Q318" s="17">
        <v>45114</v>
      </c>
      <c r="R318" s="10" t="s">
        <v>193</v>
      </c>
      <c r="S318" s="17">
        <v>45128</v>
      </c>
      <c r="T318" s="10" t="s">
        <v>156</v>
      </c>
      <c r="U318" s="32">
        <f t="shared" si="6"/>
        <v>45140</v>
      </c>
    </row>
    <row r="319" spans="1:21" ht="14.25" customHeight="1">
      <c r="A319" s="9">
        <v>2023</v>
      </c>
      <c r="B319" s="10" t="s">
        <v>2008</v>
      </c>
      <c r="C319" s="9" t="s">
        <v>433</v>
      </c>
      <c r="D319" s="9" t="s">
        <v>305</v>
      </c>
      <c r="E319" s="9" t="s">
        <v>363</v>
      </c>
      <c r="F319" s="10" t="s">
        <v>3810</v>
      </c>
      <c r="G319" s="15">
        <v>2.6</v>
      </c>
      <c r="H319" s="30" t="s">
        <v>175</v>
      </c>
      <c r="I319" s="10">
        <v>85816139</v>
      </c>
      <c r="J319" s="19">
        <v>45108</v>
      </c>
      <c r="K319" s="16">
        <v>3000</v>
      </c>
      <c r="L319" s="16">
        <v>7800</v>
      </c>
      <c r="M319" s="9" t="s">
        <v>383</v>
      </c>
      <c r="N319" s="17">
        <v>45250</v>
      </c>
      <c r="O319" s="17" t="s">
        <v>156</v>
      </c>
      <c r="P319" s="10" t="s">
        <v>156</v>
      </c>
      <c r="Q319" s="17">
        <v>45121</v>
      </c>
      <c r="R319" s="10" t="s">
        <v>2495</v>
      </c>
      <c r="S319" s="17">
        <v>45135</v>
      </c>
      <c r="T319" s="10" t="s">
        <v>2496</v>
      </c>
      <c r="U319" s="32">
        <f t="shared" si="6"/>
        <v>45188</v>
      </c>
    </row>
    <row r="320" spans="1:21" ht="14.25" customHeight="1">
      <c r="A320" s="9">
        <v>2023</v>
      </c>
      <c r="B320" s="10" t="s">
        <v>2008</v>
      </c>
      <c r="C320" s="9" t="s">
        <v>433</v>
      </c>
      <c r="D320" s="9" t="s">
        <v>305</v>
      </c>
      <c r="E320" s="9" t="s">
        <v>363</v>
      </c>
      <c r="F320" s="10" t="s">
        <v>3810</v>
      </c>
      <c r="G320" s="15">
        <v>2.6</v>
      </c>
      <c r="H320" s="30" t="s">
        <v>175</v>
      </c>
      <c r="I320" s="10">
        <v>85037779</v>
      </c>
      <c r="J320" s="19">
        <v>45139</v>
      </c>
      <c r="K320" s="16">
        <v>0</v>
      </c>
      <c r="L320" s="16">
        <v>0</v>
      </c>
      <c r="M320" s="9" t="s">
        <v>470</v>
      </c>
      <c r="N320" s="17">
        <v>45212</v>
      </c>
      <c r="O320" s="17">
        <v>44915</v>
      </c>
      <c r="P320" s="10" t="s">
        <v>156</v>
      </c>
      <c r="Q320" s="17">
        <v>45127</v>
      </c>
      <c r="R320" s="10" t="s">
        <v>2725</v>
      </c>
      <c r="S320" s="17">
        <v>45139</v>
      </c>
      <c r="T320" s="10" t="s">
        <v>2140</v>
      </c>
      <c r="U320" s="32">
        <f t="shared" si="6"/>
        <v>45150</v>
      </c>
    </row>
    <row r="321" spans="1:21" ht="14.25" customHeight="1">
      <c r="A321" s="9">
        <v>2023</v>
      </c>
      <c r="B321" s="10" t="s">
        <v>2008</v>
      </c>
      <c r="C321" s="9" t="s">
        <v>433</v>
      </c>
      <c r="D321" s="9" t="s">
        <v>305</v>
      </c>
      <c r="E321" s="9" t="s">
        <v>363</v>
      </c>
      <c r="F321" s="10" t="s">
        <v>3810</v>
      </c>
      <c r="G321" s="15">
        <v>2.6</v>
      </c>
      <c r="H321" s="30" t="s">
        <v>175</v>
      </c>
      <c r="I321" s="10">
        <v>85546934</v>
      </c>
      <c r="J321" s="19">
        <v>45139</v>
      </c>
      <c r="K321" s="16">
        <v>1000</v>
      </c>
      <c r="L321" s="16">
        <v>2600</v>
      </c>
      <c r="M321" s="9" t="s">
        <v>226</v>
      </c>
      <c r="N321" s="17">
        <v>45220</v>
      </c>
      <c r="O321" s="17">
        <v>45069</v>
      </c>
      <c r="P321" s="10" t="s">
        <v>156</v>
      </c>
      <c r="Q321" s="17">
        <v>45134</v>
      </c>
      <c r="R321" s="10" t="s">
        <v>2420</v>
      </c>
      <c r="S321" s="17">
        <v>45148</v>
      </c>
      <c r="T321" s="10" t="s">
        <v>2058</v>
      </c>
      <c r="U321" s="32">
        <f t="shared" si="6"/>
        <v>45158</v>
      </c>
    </row>
    <row r="322" spans="1:21" ht="14.25" customHeight="1">
      <c r="A322" s="9">
        <v>2023</v>
      </c>
      <c r="B322" s="10" t="s">
        <v>2008</v>
      </c>
      <c r="C322" s="9" t="s">
        <v>433</v>
      </c>
      <c r="D322" s="9" t="s">
        <v>305</v>
      </c>
      <c r="E322" s="9" t="s">
        <v>363</v>
      </c>
      <c r="F322" s="10" t="s">
        <v>3810</v>
      </c>
      <c r="G322" s="15">
        <v>2.6</v>
      </c>
      <c r="H322" s="30" t="s">
        <v>175</v>
      </c>
      <c r="I322" s="10">
        <v>85313117</v>
      </c>
      <c r="J322" s="19">
        <v>45170</v>
      </c>
      <c r="K322" s="16">
        <v>0</v>
      </c>
      <c r="L322" s="16">
        <v>0</v>
      </c>
      <c r="M322" s="9" t="s">
        <v>178</v>
      </c>
      <c r="N322" s="17">
        <v>45237</v>
      </c>
      <c r="O322" s="17">
        <v>45044</v>
      </c>
      <c r="P322" s="10" t="s">
        <v>2727</v>
      </c>
      <c r="Q322" s="17">
        <v>45097</v>
      </c>
      <c r="R322" s="10" t="s">
        <v>193</v>
      </c>
      <c r="S322" s="17" t="s">
        <v>156</v>
      </c>
      <c r="T322" s="10" t="s">
        <v>156</v>
      </c>
      <c r="U322" s="32">
        <f t="shared" si="6"/>
        <v>45175</v>
      </c>
    </row>
    <row r="323" spans="1:21" ht="14.25" customHeight="1">
      <c r="A323" s="9">
        <v>2023</v>
      </c>
      <c r="B323" s="10" t="s">
        <v>2008</v>
      </c>
      <c r="C323" s="9" t="s">
        <v>433</v>
      </c>
      <c r="D323" s="9" t="s">
        <v>305</v>
      </c>
      <c r="E323" s="9" t="s">
        <v>363</v>
      </c>
      <c r="F323" s="10" t="s">
        <v>3811</v>
      </c>
      <c r="G323" s="15">
        <v>2.6</v>
      </c>
      <c r="H323" s="30" t="s">
        <v>175</v>
      </c>
      <c r="I323" s="10">
        <v>84995613</v>
      </c>
      <c r="J323" s="19">
        <v>44927</v>
      </c>
      <c r="K323" s="16">
        <v>1536</v>
      </c>
      <c r="L323" s="16">
        <v>3994</v>
      </c>
      <c r="M323" s="9" t="s">
        <v>436</v>
      </c>
      <c r="N323" s="17">
        <v>45092</v>
      </c>
      <c r="O323" s="17" t="s">
        <v>156</v>
      </c>
      <c r="P323" s="10" t="s">
        <v>156</v>
      </c>
      <c r="Q323" s="17">
        <v>44901</v>
      </c>
      <c r="R323" s="10" t="s">
        <v>193</v>
      </c>
      <c r="S323" s="17">
        <v>44901</v>
      </c>
      <c r="T323" s="10" t="s">
        <v>156</v>
      </c>
      <c r="U323" s="32">
        <f t="shared" si="6"/>
        <v>45030</v>
      </c>
    </row>
    <row r="324" spans="1:21" ht="14.25" customHeight="1">
      <c r="A324" s="9">
        <v>2023</v>
      </c>
      <c r="B324" s="10" t="s">
        <v>2008</v>
      </c>
      <c r="C324" s="9" t="s">
        <v>433</v>
      </c>
      <c r="D324" s="9" t="s">
        <v>305</v>
      </c>
      <c r="E324" s="9" t="s">
        <v>363</v>
      </c>
      <c r="F324" s="10" t="s">
        <v>3811</v>
      </c>
      <c r="G324" s="15">
        <v>2.6</v>
      </c>
      <c r="H324" s="30" t="s">
        <v>175</v>
      </c>
      <c r="I324" s="10">
        <v>85305003</v>
      </c>
      <c r="J324" s="19">
        <v>44986</v>
      </c>
      <c r="K324" s="16">
        <v>0</v>
      </c>
      <c r="L324" s="16">
        <v>0</v>
      </c>
      <c r="M324" s="9" t="s">
        <v>178</v>
      </c>
      <c r="N324" s="17">
        <v>45092</v>
      </c>
      <c r="O324" s="17" t="s">
        <v>156</v>
      </c>
      <c r="P324" s="10" t="s">
        <v>156</v>
      </c>
      <c r="Q324" s="17" t="s">
        <v>156</v>
      </c>
      <c r="R324" s="10" t="s">
        <v>193</v>
      </c>
      <c r="S324" s="17" t="s">
        <v>156</v>
      </c>
      <c r="T324" s="10" t="s">
        <v>156</v>
      </c>
      <c r="U324" s="32">
        <f t="shared" si="6"/>
        <v>45030</v>
      </c>
    </row>
    <row r="325" spans="1:21" ht="14.25" customHeight="1">
      <c r="A325" s="9">
        <v>2023</v>
      </c>
      <c r="B325" s="10" t="s">
        <v>2008</v>
      </c>
      <c r="C325" s="9" t="s">
        <v>433</v>
      </c>
      <c r="D325" s="9" t="s">
        <v>305</v>
      </c>
      <c r="E325" s="9" t="s">
        <v>363</v>
      </c>
      <c r="F325" s="10" t="s">
        <v>3811</v>
      </c>
      <c r="G325" s="15">
        <v>2.6</v>
      </c>
      <c r="H325" s="30" t="s">
        <v>175</v>
      </c>
      <c r="I325" s="10">
        <v>85271471</v>
      </c>
      <c r="J325" s="19">
        <v>45017</v>
      </c>
      <c r="K325" s="16">
        <v>0</v>
      </c>
      <c r="L325" s="16">
        <v>0</v>
      </c>
      <c r="M325" s="9" t="s">
        <v>178</v>
      </c>
      <c r="N325" s="17">
        <v>45106</v>
      </c>
      <c r="O325" s="17">
        <v>44950</v>
      </c>
      <c r="P325" s="10" t="s">
        <v>2182</v>
      </c>
      <c r="Q325" s="17">
        <v>44964</v>
      </c>
      <c r="R325" s="10" t="s">
        <v>323</v>
      </c>
      <c r="S325" s="17">
        <v>44978</v>
      </c>
      <c r="T325" s="10" t="s">
        <v>453</v>
      </c>
      <c r="U325" s="32">
        <f t="shared" si="6"/>
        <v>45044</v>
      </c>
    </row>
    <row r="326" spans="1:21" ht="14.25" customHeight="1">
      <c r="A326" s="9">
        <v>2023</v>
      </c>
      <c r="B326" s="10" t="s">
        <v>2008</v>
      </c>
      <c r="C326" s="9" t="s">
        <v>433</v>
      </c>
      <c r="D326" s="9" t="s">
        <v>305</v>
      </c>
      <c r="E326" s="9" t="s">
        <v>363</v>
      </c>
      <c r="F326" s="10" t="s">
        <v>3811</v>
      </c>
      <c r="G326" s="15">
        <v>2.6</v>
      </c>
      <c r="H326" s="30" t="s">
        <v>175</v>
      </c>
      <c r="I326" s="10">
        <v>85136915</v>
      </c>
      <c r="J326" s="19">
        <v>45047</v>
      </c>
      <c r="K326" s="16">
        <v>0</v>
      </c>
      <c r="L326" s="16">
        <v>0</v>
      </c>
      <c r="M326" s="9" t="s">
        <v>178</v>
      </c>
      <c r="N326" s="17">
        <v>45122</v>
      </c>
      <c r="O326" s="17">
        <v>44932</v>
      </c>
      <c r="P326" s="10" t="s">
        <v>156</v>
      </c>
      <c r="Q326" s="17">
        <v>44932</v>
      </c>
      <c r="R326" s="10" t="s">
        <v>193</v>
      </c>
      <c r="S326" s="17">
        <v>44936</v>
      </c>
      <c r="T326" s="10" t="s">
        <v>156</v>
      </c>
      <c r="U326" s="32">
        <f t="shared" si="6"/>
        <v>45060</v>
      </c>
    </row>
    <row r="327" spans="1:21" ht="14.25" customHeight="1">
      <c r="A327" s="9">
        <v>2023</v>
      </c>
      <c r="B327" s="10" t="s">
        <v>2008</v>
      </c>
      <c r="C327" s="9" t="s">
        <v>433</v>
      </c>
      <c r="D327" s="9" t="s">
        <v>305</v>
      </c>
      <c r="E327" s="9" t="s">
        <v>363</v>
      </c>
      <c r="F327" s="10" t="s">
        <v>3811</v>
      </c>
      <c r="G327" s="15">
        <v>2.6</v>
      </c>
      <c r="H327" s="30" t="s">
        <v>175</v>
      </c>
      <c r="I327" s="10">
        <v>85651279</v>
      </c>
      <c r="J327" s="19">
        <v>45047</v>
      </c>
      <c r="K327" s="16">
        <v>0</v>
      </c>
      <c r="L327" s="16">
        <v>0</v>
      </c>
      <c r="M327" s="9" t="s">
        <v>178</v>
      </c>
      <c r="N327" s="17">
        <v>45138</v>
      </c>
      <c r="O327" s="17" t="s">
        <v>156</v>
      </c>
      <c r="P327" s="10" t="s">
        <v>156</v>
      </c>
      <c r="Q327" s="17" t="s">
        <v>156</v>
      </c>
      <c r="R327" s="10" t="s">
        <v>193</v>
      </c>
      <c r="S327" s="17" t="s">
        <v>156</v>
      </c>
      <c r="T327" s="10" t="s">
        <v>156</v>
      </c>
      <c r="U327" s="32">
        <f t="shared" si="6"/>
        <v>45076</v>
      </c>
    </row>
    <row r="328" spans="1:21" ht="14.25" customHeight="1">
      <c r="A328" s="9">
        <v>2023</v>
      </c>
      <c r="B328" s="10" t="s">
        <v>2008</v>
      </c>
      <c r="C328" s="9" t="s">
        <v>433</v>
      </c>
      <c r="D328" s="9" t="s">
        <v>305</v>
      </c>
      <c r="E328" s="9" t="s">
        <v>363</v>
      </c>
      <c r="F328" s="10" t="s">
        <v>3811</v>
      </c>
      <c r="G328" s="15">
        <v>2.6</v>
      </c>
      <c r="H328" s="30" t="s">
        <v>175</v>
      </c>
      <c r="I328" s="10">
        <v>85651278</v>
      </c>
      <c r="J328" s="19">
        <v>45078</v>
      </c>
      <c r="K328" s="16">
        <v>0</v>
      </c>
      <c r="L328" s="16">
        <v>0</v>
      </c>
      <c r="M328" s="9" t="s">
        <v>178</v>
      </c>
      <c r="N328" s="17">
        <v>45159</v>
      </c>
      <c r="O328" s="17" t="s">
        <v>156</v>
      </c>
      <c r="P328" s="10" t="s">
        <v>156</v>
      </c>
      <c r="Q328" s="17" t="s">
        <v>156</v>
      </c>
      <c r="R328" s="10" t="s">
        <v>193</v>
      </c>
      <c r="S328" s="17" t="s">
        <v>156</v>
      </c>
      <c r="T328" s="10" t="s">
        <v>156</v>
      </c>
      <c r="U328" s="32">
        <f t="shared" si="6"/>
        <v>45097</v>
      </c>
    </row>
    <row r="329" spans="1:21" ht="14.25" customHeight="1">
      <c r="A329" s="9">
        <v>2023</v>
      </c>
      <c r="B329" s="10" t="s">
        <v>2008</v>
      </c>
      <c r="C329" s="9" t="s">
        <v>433</v>
      </c>
      <c r="D329" s="9" t="s">
        <v>305</v>
      </c>
      <c r="E329" s="9" t="s">
        <v>363</v>
      </c>
      <c r="F329" s="10" t="s">
        <v>3811</v>
      </c>
      <c r="G329" s="15">
        <v>2.6</v>
      </c>
      <c r="H329" s="30" t="s">
        <v>175</v>
      </c>
      <c r="I329" s="10">
        <v>85136916</v>
      </c>
      <c r="J329" s="19">
        <v>45108</v>
      </c>
      <c r="K329" s="16">
        <v>0</v>
      </c>
      <c r="L329" s="16">
        <v>0</v>
      </c>
      <c r="M329" s="9" t="s">
        <v>178</v>
      </c>
      <c r="N329" s="17">
        <v>45168</v>
      </c>
      <c r="O329" s="17">
        <v>44995</v>
      </c>
      <c r="P329" s="10" t="s">
        <v>156</v>
      </c>
      <c r="Q329" s="17">
        <v>45079</v>
      </c>
      <c r="R329" s="10" t="s">
        <v>193</v>
      </c>
      <c r="S329" s="17">
        <v>45093</v>
      </c>
      <c r="T329" s="10" t="s">
        <v>156</v>
      </c>
      <c r="U329" s="32">
        <f t="shared" si="6"/>
        <v>45106</v>
      </c>
    </row>
    <row r="330" spans="1:21" ht="14.25" customHeight="1">
      <c r="A330" s="9">
        <v>2023</v>
      </c>
      <c r="B330" s="10" t="s">
        <v>2008</v>
      </c>
      <c r="C330" s="9" t="s">
        <v>433</v>
      </c>
      <c r="D330" s="9" t="s">
        <v>305</v>
      </c>
      <c r="E330" s="9" t="s">
        <v>363</v>
      </c>
      <c r="F330" s="10" t="s">
        <v>3811</v>
      </c>
      <c r="G330" s="15">
        <v>2.6</v>
      </c>
      <c r="H330" s="30" t="s">
        <v>175</v>
      </c>
      <c r="I330" s="10">
        <v>85651277</v>
      </c>
      <c r="J330" s="19">
        <v>45108</v>
      </c>
      <c r="K330" s="16">
        <v>0</v>
      </c>
      <c r="L330" s="16">
        <v>0</v>
      </c>
      <c r="M330" s="9" t="s">
        <v>178</v>
      </c>
      <c r="N330" s="17">
        <v>45180</v>
      </c>
      <c r="O330" s="17" t="s">
        <v>156</v>
      </c>
      <c r="P330" s="10" t="s">
        <v>156</v>
      </c>
      <c r="Q330" s="17" t="s">
        <v>156</v>
      </c>
      <c r="R330" s="10" t="s">
        <v>193</v>
      </c>
      <c r="S330" s="17" t="s">
        <v>156</v>
      </c>
      <c r="T330" s="10" t="s">
        <v>156</v>
      </c>
      <c r="U330" s="32">
        <f t="shared" si="6"/>
        <v>45118</v>
      </c>
    </row>
    <row r="331" spans="1:21" ht="14.25" customHeight="1">
      <c r="A331" s="9">
        <v>2023</v>
      </c>
      <c r="B331" s="10" t="s">
        <v>2008</v>
      </c>
      <c r="C331" s="9" t="s">
        <v>433</v>
      </c>
      <c r="D331" s="9" t="s">
        <v>305</v>
      </c>
      <c r="E331" s="9" t="s">
        <v>363</v>
      </c>
      <c r="F331" s="10" t="s">
        <v>3811</v>
      </c>
      <c r="G331" s="15">
        <v>2.6</v>
      </c>
      <c r="H331" s="30" t="s">
        <v>175</v>
      </c>
      <c r="I331" s="10">
        <v>85313041</v>
      </c>
      <c r="J331" s="19">
        <v>45139</v>
      </c>
      <c r="K331" s="16">
        <v>0</v>
      </c>
      <c r="L331" s="16">
        <v>0</v>
      </c>
      <c r="M331" s="9" t="s">
        <v>178</v>
      </c>
      <c r="N331" s="17">
        <v>45220</v>
      </c>
      <c r="O331" s="17">
        <v>45009</v>
      </c>
      <c r="P331" s="10" t="s">
        <v>2727</v>
      </c>
      <c r="Q331" s="17">
        <v>45093</v>
      </c>
      <c r="R331" s="10" t="s">
        <v>193</v>
      </c>
      <c r="S331" s="17">
        <v>45142</v>
      </c>
      <c r="T331" s="10" t="s">
        <v>156</v>
      </c>
      <c r="U331" s="32">
        <f t="shared" si="6"/>
        <v>45158</v>
      </c>
    </row>
    <row r="332" spans="1:21" ht="14.25" customHeight="1">
      <c r="A332" s="9">
        <v>2023</v>
      </c>
      <c r="B332" s="10" t="s">
        <v>2008</v>
      </c>
      <c r="C332" s="9" t="s">
        <v>433</v>
      </c>
      <c r="D332" s="9" t="s">
        <v>305</v>
      </c>
      <c r="E332" s="9" t="s">
        <v>363</v>
      </c>
      <c r="F332" s="10" t="s">
        <v>3811</v>
      </c>
      <c r="G332" s="15">
        <v>2.6</v>
      </c>
      <c r="H332" s="30" t="s">
        <v>175</v>
      </c>
      <c r="I332" s="10">
        <v>85651276</v>
      </c>
      <c r="J332" s="19">
        <v>45139</v>
      </c>
      <c r="K332" s="16">
        <v>1500</v>
      </c>
      <c r="L332" s="16">
        <v>3900</v>
      </c>
      <c r="M332" s="9" t="s">
        <v>470</v>
      </c>
      <c r="N332" s="17">
        <v>45229</v>
      </c>
      <c r="O332" s="17">
        <v>45086</v>
      </c>
      <c r="P332" s="10" t="s">
        <v>156</v>
      </c>
      <c r="Q332" s="17">
        <v>45146</v>
      </c>
      <c r="R332" s="10" t="s">
        <v>2387</v>
      </c>
      <c r="S332" s="17">
        <v>45155</v>
      </c>
      <c r="T332" s="10" t="s">
        <v>2061</v>
      </c>
      <c r="U332" s="32">
        <f t="shared" si="6"/>
        <v>45167</v>
      </c>
    </row>
    <row r="333" spans="1:21" ht="14.25" customHeight="1">
      <c r="A333" s="9">
        <v>2023</v>
      </c>
      <c r="B333" s="10" t="s">
        <v>2008</v>
      </c>
      <c r="C333" s="9" t="s">
        <v>433</v>
      </c>
      <c r="D333" s="9" t="s">
        <v>305</v>
      </c>
      <c r="E333" s="9" t="s">
        <v>363</v>
      </c>
      <c r="F333" s="10" t="s">
        <v>3811</v>
      </c>
      <c r="G333" s="15">
        <v>2.6</v>
      </c>
      <c r="H333" s="30" t="s">
        <v>175</v>
      </c>
      <c r="I333" s="10">
        <v>85373683</v>
      </c>
      <c r="J333" s="19">
        <v>45170</v>
      </c>
      <c r="K333" s="16">
        <v>0</v>
      </c>
      <c r="L333" s="16">
        <v>0</v>
      </c>
      <c r="M333" s="9" t="s">
        <v>178</v>
      </c>
      <c r="N333" s="17">
        <v>45257</v>
      </c>
      <c r="O333" s="17">
        <v>45083</v>
      </c>
      <c r="P333" s="10" t="s">
        <v>2568</v>
      </c>
      <c r="Q333" s="17">
        <v>45174</v>
      </c>
      <c r="R333" s="10" t="s">
        <v>2603</v>
      </c>
      <c r="S333" s="17">
        <v>45183</v>
      </c>
      <c r="T333" s="10" t="s">
        <v>2604</v>
      </c>
      <c r="U333" s="32">
        <f t="shared" si="6"/>
        <v>45195</v>
      </c>
    </row>
    <row r="334" spans="1:21" ht="14.25" customHeight="1">
      <c r="A334" s="9">
        <v>2023</v>
      </c>
      <c r="B334" s="10" t="s">
        <v>2008</v>
      </c>
      <c r="C334" s="9" t="s">
        <v>433</v>
      </c>
      <c r="D334" s="9" t="s">
        <v>305</v>
      </c>
      <c r="E334" s="9" t="s">
        <v>2974</v>
      </c>
      <c r="F334" s="10" t="s">
        <v>3793</v>
      </c>
      <c r="G334" s="15">
        <v>1.8</v>
      </c>
      <c r="H334" s="30" t="s">
        <v>175</v>
      </c>
      <c r="I334" s="10">
        <v>85264253</v>
      </c>
      <c r="J334" s="19">
        <v>45170</v>
      </c>
      <c r="K334" s="16">
        <v>6000</v>
      </c>
      <c r="L334" s="16">
        <v>10800</v>
      </c>
      <c r="M334" s="9" t="s">
        <v>436</v>
      </c>
      <c r="N334" s="17">
        <v>45262</v>
      </c>
      <c r="O334" s="17">
        <v>44950</v>
      </c>
      <c r="P334" s="10" t="s">
        <v>156</v>
      </c>
      <c r="Q334" s="17">
        <v>45132</v>
      </c>
      <c r="R334" s="10" t="s">
        <v>2098</v>
      </c>
      <c r="S334" s="17">
        <v>45162</v>
      </c>
      <c r="T334" s="10" t="s">
        <v>2132</v>
      </c>
      <c r="U334" s="32">
        <f t="shared" si="6"/>
        <v>45200</v>
      </c>
    </row>
    <row r="335" spans="1:21" ht="14.25" customHeight="1">
      <c r="A335" s="9">
        <v>2023</v>
      </c>
      <c r="B335" s="10" t="s">
        <v>2008</v>
      </c>
      <c r="C335" s="9" t="s">
        <v>433</v>
      </c>
      <c r="D335" s="9" t="s">
        <v>305</v>
      </c>
      <c r="E335" s="9" t="s">
        <v>2974</v>
      </c>
      <c r="F335" s="10" t="s">
        <v>3793</v>
      </c>
      <c r="G335" s="15">
        <v>1.8</v>
      </c>
      <c r="H335" s="30" t="s">
        <v>175</v>
      </c>
      <c r="I335" s="10">
        <v>85264260</v>
      </c>
      <c r="J335" s="19">
        <v>45292</v>
      </c>
      <c r="K335" s="16">
        <v>8000</v>
      </c>
      <c r="L335" s="16">
        <v>14400</v>
      </c>
      <c r="M335" s="9" t="s">
        <v>383</v>
      </c>
      <c r="N335" s="17">
        <v>45365</v>
      </c>
      <c r="O335" s="17">
        <v>45113</v>
      </c>
      <c r="P335" s="10" t="s">
        <v>2443</v>
      </c>
      <c r="Q335" s="17">
        <v>45230</v>
      </c>
      <c r="R335" s="10" t="s">
        <v>3126</v>
      </c>
      <c r="S335" s="17">
        <v>45267</v>
      </c>
      <c r="T335" s="10" t="s">
        <v>3127</v>
      </c>
      <c r="U335" s="32">
        <f t="shared" si="6"/>
        <v>45303</v>
      </c>
    </row>
    <row r="336" spans="1:21" ht="14.25" customHeight="1">
      <c r="A336" s="9">
        <v>2023</v>
      </c>
      <c r="B336" s="10" t="s">
        <v>2008</v>
      </c>
      <c r="C336" s="9" t="s">
        <v>433</v>
      </c>
      <c r="D336" s="9" t="s">
        <v>305</v>
      </c>
      <c r="E336" s="9" t="s">
        <v>2974</v>
      </c>
      <c r="F336" s="10" t="s">
        <v>3793</v>
      </c>
      <c r="G336" s="15">
        <v>1.8</v>
      </c>
      <c r="H336" s="30" t="s">
        <v>175</v>
      </c>
      <c r="I336" s="10">
        <v>85307466</v>
      </c>
      <c r="J336" s="19">
        <v>45323</v>
      </c>
      <c r="K336" s="16">
        <v>9000</v>
      </c>
      <c r="L336" s="16">
        <v>16200</v>
      </c>
      <c r="M336" s="9" t="s">
        <v>470</v>
      </c>
      <c r="N336" s="17">
        <v>45397</v>
      </c>
      <c r="O336" s="17">
        <v>45212</v>
      </c>
      <c r="P336" s="10" t="s">
        <v>3129</v>
      </c>
      <c r="Q336" s="17">
        <v>45314</v>
      </c>
      <c r="R336" s="10" t="s">
        <v>3130</v>
      </c>
      <c r="S336" s="17">
        <v>45323</v>
      </c>
      <c r="T336" s="10" t="s">
        <v>3131</v>
      </c>
      <c r="U336" s="32">
        <f t="shared" si="6"/>
        <v>45335</v>
      </c>
    </row>
    <row r="337" spans="1:21" ht="14.25" customHeight="1">
      <c r="A337" s="9">
        <v>2023</v>
      </c>
      <c r="B337" s="10" t="s">
        <v>2008</v>
      </c>
      <c r="C337" s="9" t="s">
        <v>433</v>
      </c>
      <c r="D337" s="9" t="s">
        <v>305</v>
      </c>
      <c r="E337" s="9" t="s">
        <v>2974</v>
      </c>
      <c r="F337" s="10" t="s">
        <v>3793</v>
      </c>
      <c r="G337" s="15">
        <v>1.8</v>
      </c>
      <c r="H337" s="30" t="s">
        <v>175</v>
      </c>
      <c r="I337" s="10">
        <v>85264258</v>
      </c>
      <c r="J337" s="19">
        <v>45352</v>
      </c>
      <c r="K337" s="16">
        <v>9000</v>
      </c>
      <c r="L337" s="16">
        <v>16200</v>
      </c>
      <c r="M337" s="9" t="s">
        <v>470</v>
      </c>
      <c r="N337" s="17">
        <v>45427</v>
      </c>
      <c r="O337" s="17">
        <v>45254</v>
      </c>
      <c r="P337" s="10" t="s">
        <v>3127</v>
      </c>
      <c r="Q337" s="17">
        <v>45344</v>
      </c>
      <c r="R337" s="10" t="s">
        <v>3133</v>
      </c>
      <c r="S337" s="17">
        <v>45351</v>
      </c>
      <c r="T337" s="10" t="s">
        <v>3134</v>
      </c>
      <c r="U337" s="32">
        <f t="shared" si="6"/>
        <v>45365</v>
      </c>
    </row>
    <row r="338" spans="1:21" ht="14.25" customHeight="1">
      <c r="A338" s="9">
        <v>2023</v>
      </c>
      <c r="B338" s="10" t="s">
        <v>2008</v>
      </c>
      <c r="C338" s="9" t="s">
        <v>433</v>
      </c>
      <c r="D338" s="9" t="s">
        <v>305</v>
      </c>
      <c r="E338" s="9" t="s">
        <v>2974</v>
      </c>
      <c r="F338" s="10" t="s">
        <v>3793</v>
      </c>
      <c r="G338" s="15">
        <v>1.8</v>
      </c>
      <c r="H338" s="30" t="s">
        <v>175</v>
      </c>
      <c r="I338" s="10">
        <v>85431306</v>
      </c>
      <c r="J338" s="19">
        <v>45352</v>
      </c>
      <c r="K338" s="16">
        <v>5000</v>
      </c>
      <c r="L338" s="16">
        <v>9000</v>
      </c>
      <c r="M338" s="9" t="s">
        <v>383</v>
      </c>
      <c r="N338" s="17">
        <v>45436</v>
      </c>
      <c r="O338" s="17">
        <v>45174</v>
      </c>
      <c r="P338" s="10" t="s">
        <v>3136</v>
      </c>
      <c r="Q338" s="17">
        <v>45272</v>
      </c>
      <c r="R338" s="10" t="s">
        <v>3137</v>
      </c>
      <c r="S338" s="17">
        <v>45337</v>
      </c>
      <c r="T338" s="10" t="s">
        <v>3127</v>
      </c>
      <c r="U338" s="32">
        <f t="shared" si="6"/>
        <v>45374</v>
      </c>
    </row>
    <row r="339" spans="1:21" ht="14.25" customHeight="1">
      <c r="A339" s="9">
        <v>2023</v>
      </c>
      <c r="B339" s="10" t="s">
        <v>2008</v>
      </c>
      <c r="C339" s="9" t="s">
        <v>433</v>
      </c>
      <c r="D339" s="9" t="s">
        <v>305</v>
      </c>
      <c r="E339" s="9" t="s">
        <v>2974</v>
      </c>
      <c r="F339" s="10" t="s">
        <v>3793</v>
      </c>
      <c r="G339" s="15">
        <v>1.8</v>
      </c>
      <c r="H339" s="30" t="s">
        <v>175</v>
      </c>
      <c r="I339" s="10">
        <v>85431347</v>
      </c>
      <c r="J339" s="19">
        <v>45383</v>
      </c>
      <c r="K339" s="16">
        <v>8000</v>
      </c>
      <c r="L339" s="16">
        <v>14400</v>
      </c>
      <c r="M339" s="9" t="s">
        <v>470</v>
      </c>
      <c r="N339" s="17">
        <v>45458</v>
      </c>
      <c r="O339" s="17">
        <v>45296</v>
      </c>
      <c r="P339" s="10" t="s">
        <v>3139</v>
      </c>
      <c r="Q339" s="17">
        <v>45372</v>
      </c>
      <c r="R339" s="10" t="s">
        <v>3140</v>
      </c>
      <c r="S339" s="17">
        <v>45384</v>
      </c>
      <c r="T339" s="10" t="s">
        <v>3141</v>
      </c>
      <c r="U339" s="32">
        <f t="shared" si="6"/>
        <v>45396</v>
      </c>
    </row>
    <row r="340" spans="1:21" ht="14.25" customHeight="1">
      <c r="A340" s="9">
        <v>2023</v>
      </c>
      <c r="B340" s="10" t="s">
        <v>2008</v>
      </c>
      <c r="C340" s="9" t="s">
        <v>433</v>
      </c>
      <c r="D340" s="9" t="s">
        <v>305</v>
      </c>
      <c r="E340" s="9" t="s">
        <v>2974</v>
      </c>
      <c r="F340" s="10" t="s">
        <v>3794</v>
      </c>
      <c r="G340" s="15">
        <v>1.8</v>
      </c>
      <c r="H340" s="30" t="s">
        <v>175</v>
      </c>
      <c r="I340" s="10">
        <v>85463522</v>
      </c>
      <c r="J340" s="19">
        <v>45200</v>
      </c>
      <c r="K340" s="16">
        <v>5000</v>
      </c>
      <c r="L340" s="16">
        <v>9000</v>
      </c>
      <c r="M340" s="9" t="s">
        <v>436</v>
      </c>
      <c r="N340" s="17">
        <v>45290</v>
      </c>
      <c r="O340" s="17">
        <v>45023</v>
      </c>
      <c r="P340" s="10" t="s">
        <v>156</v>
      </c>
      <c r="Q340" s="17">
        <v>45153</v>
      </c>
      <c r="R340" s="10" t="s">
        <v>2098</v>
      </c>
      <c r="S340" s="17">
        <v>45180</v>
      </c>
      <c r="T340" s="10" t="s">
        <v>2132</v>
      </c>
      <c r="U340" s="32">
        <f t="shared" si="6"/>
        <v>45228</v>
      </c>
    </row>
    <row r="341" spans="1:21" ht="14.25" customHeight="1">
      <c r="A341" s="9">
        <v>2023</v>
      </c>
      <c r="B341" s="10" t="s">
        <v>2008</v>
      </c>
      <c r="C341" s="9" t="s">
        <v>433</v>
      </c>
      <c r="D341" s="9" t="s">
        <v>305</v>
      </c>
      <c r="E341" s="9" t="s">
        <v>2974</v>
      </c>
      <c r="F341" s="10" t="s">
        <v>3794</v>
      </c>
      <c r="G341" s="15">
        <v>1.8</v>
      </c>
      <c r="H341" s="30" t="s">
        <v>175</v>
      </c>
      <c r="I341" s="10">
        <v>85307468</v>
      </c>
      <c r="J341" s="19">
        <v>45292</v>
      </c>
      <c r="K341" s="16">
        <v>5000</v>
      </c>
      <c r="L341" s="16">
        <v>9000</v>
      </c>
      <c r="M341" s="9" t="s">
        <v>470</v>
      </c>
      <c r="N341" s="17">
        <v>45381</v>
      </c>
      <c r="O341" s="17">
        <v>45198</v>
      </c>
      <c r="P341" s="10" t="s">
        <v>2216</v>
      </c>
      <c r="Q341" s="17">
        <v>45295</v>
      </c>
      <c r="R341" s="10" t="s">
        <v>3145</v>
      </c>
      <c r="S341" s="17">
        <v>45307</v>
      </c>
      <c r="T341" s="10" t="s">
        <v>3146</v>
      </c>
      <c r="U341" s="32">
        <f t="shared" si="6"/>
        <v>45319</v>
      </c>
    </row>
    <row r="342" spans="1:21" ht="14.25" customHeight="1">
      <c r="A342" s="9">
        <v>2023</v>
      </c>
      <c r="B342" s="10" t="s">
        <v>2008</v>
      </c>
      <c r="C342" s="9" t="s">
        <v>433</v>
      </c>
      <c r="D342" s="9" t="s">
        <v>305</v>
      </c>
      <c r="E342" s="9" t="s">
        <v>2974</v>
      </c>
      <c r="F342" s="10" t="s">
        <v>3794</v>
      </c>
      <c r="G342" s="15">
        <v>1.8</v>
      </c>
      <c r="H342" s="30" t="s">
        <v>175</v>
      </c>
      <c r="I342" s="10">
        <v>85307469</v>
      </c>
      <c r="J342" s="19">
        <v>45323</v>
      </c>
      <c r="K342" s="16">
        <v>5000</v>
      </c>
      <c r="L342" s="16">
        <v>9000</v>
      </c>
      <c r="M342" s="9" t="s">
        <v>470</v>
      </c>
      <c r="N342" s="17">
        <v>45397</v>
      </c>
      <c r="O342" s="17">
        <v>45212</v>
      </c>
      <c r="P342" s="10" t="s">
        <v>3110</v>
      </c>
      <c r="Q342" s="17">
        <v>45314</v>
      </c>
      <c r="R342" s="10" t="s">
        <v>3130</v>
      </c>
      <c r="S342" s="17">
        <v>45323</v>
      </c>
      <c r="T342" s="10" t="s">
        <v>3131</v>
      </c>
      <c r="U342" s="32">
        <f t="shared" si="6"/>
        <v>45335</v>
      </c>
    </row>
    <row r="343" spans="1:21" ht="14.25" customHeight="1">
      <c r="A343" s="9">
        <v>2023</v>
      </c>
      <c r="B343" s="10" t="s">
        <v>2008</v>
      </c>
      <c r="C343" s="9" t="s">
        <v>433</v>
      </c>
      <c r="D343" s="9" t="s">
        <v>305</v>
      </c>
      <c r="E343" s="9" t="s">
        <v>3039</v>
      </c>
      <c r="F343" s="10" t="s">
        <v>3795</v>
      </c>
      <c r="G343" s="15">
        <v>1.9</v>
      </c>
      <c r="H343" s="30" t="s">
        <v>175</v>
      </c>
      <c r="I343" s="10">
        <v>85308258</v>
      </c>
      <c r="J343" s="19">
        <v>45292</v>
      </c>
      <c r="K343" s="16">
        <v>7000</v>
      </c>
      <c r="L343" s="16">
        <v>13300</v>
      </c>
      <c r="M343" s="9" t="s">
        <v>470</v>
      </c>
      <c r="N343" s="17">
        <v>45362</v>
      </c>
      <c r="O343" s="17">
        <v>45170</v>
      </c>
      <c r="P343" s="10" t="s">
        <v>2760</v>
      </c>
      <c r="Q343" s="17">
        <v>45279</v>
      </c>
      <c r="R343" s="10" t="s">
        <v>3149</v>
      </c>
      <c r="S343" s="17">
        <v>45288</v>
      </c>
      <c r="T343" s="10" t="s">
        <v>3150</v>
      </c>
      <c r="U343" s="32">
        <f t="shared" si="6"/>
        <v>45300</v>
      </c>
    </row>
    <row r="344" spans="1:21" ht="14.25" customHeight="1">
      <c r="A344" s="9">
        <v>2023</v>
      </c>
      <c r="B344" s="10" t="s">
        <v>2008</v>
      </c>
      <c r="C344" s="9" t="s">
        <v>433</v>
      </c>
      <c r="D344" s="9" t="s">
        <v>305</v>
      </c>
      <c r="E344" s="9" t="s">
        <v>3039</v>
      </c>
      <c r="F344" s="10" t="s">
        <v>3795</v>
      </c>
      <c r="G344" s="15">
        <v>1.9</v>
      </c>
      <c r="H344" s="30" t="s">
        <v>175</v>
      </c>
      <c r="I344" s="10">
        <v>85816140</v>
      </c>
      <c r="J344" s="19">
        <v>45323</v>
      </c>
      <c r="K344" s="16">
        <v>7700</v>
      </c>
      <c r="L344" s="16">
        <v>14630</v>
      </c>
      <c r="M344" s="9" t="s">
        <v>470</v>
      </c>
      <c r="N344" s="17">
        <v>45412</v>
      </c>
      <c r="O344" s="17">
        <v>45233</v>
      </c>
      <c r="P344" s="10" t="s">
        <v>3152</v>
      </c>
      <c r="Q344" s="17">
        <v>45330</v>
      </c>
      <c r="R344" s="10" t="s">
        <v>3153</v>
      </c>
      <c r="S344" s="17">
        <v>45337</v>
      </c>
      <c r="T344" s="10" t="s">
        <v>3154</v>
      </c>
      <c r="U344" s="32">
        <f t="shared" si="6"/>
        <v>45350</v>
      </c>
    </row>
    <row r="345" spans="1:21" ht="14.25" customHeight="1">
      <c r="A345" s="9">
        <v>2023</v>
      </c>
      <c r="B345" s="10" t="s">
        <v>2008</v>
      </c>
      <c r="C345" s="9" t="s">
        <v>433</v>
      </c>
      <c r="D345" s="9" t="s">
        <v>305</v>
      </c>
      <c r="E345" s="9" t="s">
        <v>3039</v>
      </c>
      <c r="F345" s="10" t="s">
        <v>3877</v>
      </c>
      <c r="G345" s="15">
        <v>1.85</v>
      </c>
      <c r="H345" s="30" t="s">
        <v>175</v>
      </c>
      <c r="I345" s="10">
        <v>85121385</v>
      </c>
      <c r="J345" s="19">
        <v>44958</v>
      </c>
      <c r="K345" s="16">
        <v>0</v>
      </c>
      <c r="L345" s="16">
        <v>0</v>
      </c>
      <c r="M345" s="9" t="s">
        <v>178</v>
      </c>
      <c r="N345" s="17">
        <v>45122</v>
      </c>
      <c r="O345" s="17" t="s">
        <v>156</v>
      </c>
      <c r="P345" s="10" t="s">
        <v>156</v>
      </c>
      <c r="Q345" s="17">
        <v>44922</v>
      </c>
      <c r="R345" s="10" t="s">
        <v>1536</v>
      </c>
      <c r="S345" s="17" t="s">
        <v>156</v>
      </c>
      <c r="T345" s="10" t="s">
        <v>156</v>
      </c>
      <c r="U345" s="32">
        <f t="shared" si="6"/>
        <v>45060</v>
      </c>
    </row>
    <row r="346" spans="1:21" ht="14.25" customHeight="1">
      <c r="A346" s="9">
        <v>2023</v>
      </c>
      <c r="B346" s="10" t="s">
        <v>2008</v>
      </c>
      <c r="C346" s="9" t="s">
        <v>433</v>
      </c>
      <c r="D346" s="9" t="s">
        <v>305</v>
      </c>
      <c r="E346" s="9" t="s">
        <v>3039</v>
      </c>
      <c r="F346" s="10" t="s">
        <v>3877</v>
      </c>
      <c r="G346" s="15">
        <v>1.85</v>
      </c>
      <c r="H346" s="30" t="s">
        <v>175</v>
      </c>
      <c r="I346" s="10">
        <v>85136926</v>
      </c>
      <c r="J346" s="19">
        <v>45078</v>
      </c>
      <c r="K346" s="16">
        <v>0</v>
      </c>
      <c r="L346" s="16">
        <v>0</v>
      </c>
      <c r="M346" s="9" t="s">
        <v>178</v>
      </c>
      <c r="N346" s="17">
        <v>45153</v>
      </c>
      <c r="O346" s="17" t="s">
        <v>156</v>
      </c>
      <c r="P346" s="10" t="s">
        <v>156</v>
      </c>
      <c r="Q346" s="17" t="s">
        <v>156</v>
      </c>
      <c r="R346" s="10" t="s">
        <v>193</v>
      </c>
      <c r="S346" s="17" t="s">
        <v>156</v>
      </c>
      <c r="T346" s="10" t="s">
        <v>156</v>
      </c>
      <c r="U346" s="32">
        <f t="shared" si="6"/>
        <v>45091</v>
      </c>
    </row>
    <row r="347" spans="1:21" ht="14.25" customHeight="1">
      <c r="A347" s="9">
        <v>2023</v>
      </c>
      <c r="B347" s="10" t="s">
        <v>2008</v>
      </c>
      <c r="C347" s="9" t="s">
        <v>433</v>
      </c>
      <c r="D347" s="9" t="s">
        <v>305</v>
      </c>
      <c r="E347" s="9" t="s">
        <v>3039</v>
      </c>
      <c r="F347" s="10" t="s">
        <v>3877</v>
      </c>
      <c r="G347" s="15">
        <v>1.85</v>
      </c>
      <c r="H347" s="30" t="s">
        <v>175</v>
      </c>
      <c r="I347" s="10">
        <v>85136927</v>
      </c>
      <c r="J347" s="19">
        <v>45170</v>
      </c>
      <c r="K347" s="16">
        <v>0</v>
      </c>
      <c r="L347" s="16">
        <v>0</v>
      </c>
      <c r="M347" s="9" t="s">
        <v>178</v>
      </c>
      <c r="N347" s="17">
        <v>45229</v>
      </c>
      <c r="O347" s="17" t="s">
        <v>156</v>
      </c>
      <c r="P347" s="10" t="s">
        <v>156</v>
      </c>
      <c r="Q347" s="17" t="s">
        <v>156</v>
      </c>
      <c r="R347" s="10" t="s">
        <v>193</v>
      </c>
      <c r="S347" s="17" t="s">
        <v>156</v>
      </c>
      <c r="T347" s="10" t="s">
        <v>156</v>
      </c>
      <c r="U347" s="32">
        <f t="shared" si="6"/>
        <v>45167</v>
      </c>
    </row>
    <row r="348" spans="1:21" ht="14.25" customHeight="1">
      <c r="A348" s="9">
        <v>2024</v>
      </c>
      <c r="B348" s="10" t="s">
        <v>143</v>
      </c>
      <c r="C348" s="9" t="s">
        <v>433</v>
      </c>
      <c r="D348" s="9" t="s">
        <v>154</v>
      </c>
      <c r="E348" s="9" t="s">
        <v>158</v>
      </c>
      <c r="F348" s="10" t="s">
        <v>3838</v>
      </c>
      <c r="G348" s="15">
        <v>4.5</v>
      </c>
      <c r="H348" s="30" t="s">
        <v>175</v>
      </c>
      <c r="I348" s="10">
        <v>85594939</v>
      </c>
      <c r="J348" s="19">
        <v>45170</v>
      </c>
      <c r="K348" s="16">
        <v>4036</v>
      </c>
      <c r="L348" s="16">
        <v>18162</v>
      </c>
      <c r="M348" s="9" t="s">
        <v>436</v>
      </c>
      <c r="N348" s="17">
        <v>45245</v>
      </c>
      <c r="O348" s="17">
        <v>45097</v>
      </c>
      <c r="P348" s="10" t="s">
        <v>156</v>
      </c>
      <c r="Q348" s="17">
        <v>45104</v>
      </c>
      <c r="R348" s="10" t="s">
        <v>193</v>
      </c>
      <c r="S348" s="17">
        <v>45118</v>
      </c>
      <c r="T348" s="10" t="s">
        <v>1917</v>
      </c>
      <c r="U348" s="32">
        <f t="shared" si="6"/>
        <v>45183</v>
      </c>
    </row>
    <row r="349" spans="1:21" ht="14.25" customHeight="1">
      <c r="A349" s="9">
        <v>2024</v>
      </c>
      <c r="B349" s="10" t="s">
        <v>143</v>
      </c>
      <c r="C349" s="9" t="s">
        <v>433</v>
      </c>
      <c r="D349" s="9" t="s">
        <v>154</v>
      </c>
      <c r="E349" s="9" t="s">
        <v>158</v>
      </c>
      <c r="F349" s="10" t="s">
        <v>3838</v>
      </c>
      <c r="G349" s="15">
        <v>4.5</v>
      </c>
      <c r="H349" s="30" t="s">
        <v>175</v>
      </c>
      <c r="I349" s="10">
        <v>85594940</v>
      </c>
      <c r="J349" s="19">
        <v>45200</v>
      </c>
      <c r="K349" s="16">
        <v>4000</v>
      </c>
      <c r="L349" s="16">
        <v>18000</v>
      </c>
      <c r="M349" s="9" t="s">
        <v>383</v>
      </c>
      <c r="N349" s="17">
        <v>45289</v>
      </c>
      <c r="O349" s="17" t="s">
        <v>156</v>
      </c>
      <c r="P349" s="10" t="s">
        <v>2099</v>
      </c>
      <c r="Q349" s="17" t="s">
        <v>156</v>
      </c>
      <c r="R349" s="10" t="s">
        <v>3011</v>
      </c>
      <c r="S349" s="17" t="s">
        <v>156</v>
      </c>
      <c r="T349" s="10" t="s">
        <v>3012</v>
      </c>
      <c r="U349" s="32">
        <f t="shared" si="6"/>
        <v>45227</v>
      </c>
    </row>
    <row r="350" spans="1:21" ht="14.25" customHeight="1">
      <c r="A350" s="9">
        <v>2024</v>
      </c>
      <c r="B350" s="10" t="s">
        <v>143</v>
      </c>
      <c r="C350" s="9" t="s">
        <v>433</v>
      </c>
      <c r="D350" s="9" t="s">
        <v>154</v>
      </c>
      <c r="E350" s="9" t="s">
        <v>158</v>
      </c>
      <c r="F350" s="10" t="s">
        <v>3838</v>
      </c>
      <c r="G350" s="15">
        <v>4.5</v>
      </c>
      <c r="H350" s="30" t="s">
        <v>175</v>
      </c>
      <c r="I350" s="10">
        <v>86232372</v>
      </c>
      <c r="J350" s="19">
        <v>45231</v>
      </c>
      <c r="K350" s="16">
        <v>300</v>
      </c>
      <c r="L350" s="16">
        <v>1350</v>
      </c>
      <c r="M350" s="9" t="s">
        <v>470</v>
      </c>
      <c r="N350" s="17">
        <v>45306</v>
      </c>
      <c r="O350" s="17" t="s">
        <v>156</v>
      </c>
      <c r="P350" s="10" t="s">
        <v>156</v>
      </c>
      <c r="Q350" s="17" t="s">
        <v>156</v>
      </c>
      <c r="R350" s="10" t="s">
        <v>193</v>
      </c>
      <c r="S350" s="17" t="s">
        <v>156</v>
      </c>
      <c r="T350" s="10" t="s">
        <v>156</v>
      </c>
      <c r="U350" s="32">
        <f t="shared" si="6"/>
        <v>45244</v>
      </c>
    </row>
    <row r="351" spans="1:21" ht="14.25" customHeight="1">
      <c r="A351" s="9">
        <v>2024</v>
      </c>
      <c r="B351" s="10" t="s">
        <v>143</v>
      </c>
      <c r="C351" s="9" t="s">
        <v>433</v>
      </c>
      <c r="D351" s="9" t="s">
        <v>154</v>
      </c>
      <c r="E351" s="9" t="s">
        <v>158</v>
      </c>
      <c r="F351" s="10" t="s">
        <v>3838</v>
      </c>
      <c r="G351" s="15">
        <v>4.5</v>
      </c>
      <c r="H351" s="30" t="s">
        <v>175</v>
      </c>
      <c r="I351" s="10">
        <v>86233424</v>
      </c>
      <c r="J351" s="19">
        <v>45261</v>
      </c>
      <c r="K351" s="16">
        <v>1200</v>
      </c>
      <c r="L351" s="16">
        <v>5400</v>
      </c>
      <c r="M351" s="9" t="s">
        <v>470</v>
      </c>
      <c r="N351" s="17">
        <v>45337</v>
      </c>
      <c r="O351" s="17" t="s">
        <v>156</v>
      </c>
      <c r="P351" s="10" t="s">
        <v>156</v>
      </c>
      <c r="Q351" s="17" t="s">
        <v>156</v>
      </c>
      <c r="R351" s="10" t="s">
        <v>193</v>
      </c>
      <c r="S351" s="17" t="s">
        <v>156</v>
      </c>
      <c r="T351" s="10" t="s">
        <v>156</v>
      </c>
      <c r="U351" s="32">
        <f t="shared" si="6"/>
        <v>45275</v>
      </c>
    </row>
    <row r="352" spans="1:21" ht="14.25" customHeight="1">
      <c r="A352" s="9">
        <v>2024</v>
      </c>
      <c r="B352" s="10" t="s">
        <v>143</v>
      </c>
      <c r="C352" s="9" t="s">
        <v>433</v>
      </c>
      <c r="D352" s="9" t="s">
        <v>154</v>
      </c>
      <c r="E352" s="9" t="s">
        <v>158</v>
      </c>
      <c r="F352" s="10" t="s">
        <v>3838</v>
      </c>
      <c r="G352" s="15">
        <v>4.5</v>
      </c>
      <c r="H352" s="30" t="s">
        <v>175</v>
      </c>
      <c r="I352" s="10">
        <v>86226460</v>
      </c>
      <c r="J352" s="19">
        <v>45292</v>
      </c>
      <c r="K352" s="16">
        <v>3000</v>
      </c>
      <c r="L352" s="16">
        <v>13500</v>
      </c>
      <c r="M352" s="9" t="s">
        <v>470</v>
      </c>
      <c r="N352" s="17">
        <v>45367</v>
      </c>
      <c r="O352" s="17" t="s">
        <v>156</v>
      </c>
      <c r="P352" s="10" t="s">
        <v>156</v>
      </c>
      <c r="Q352" s="17" t="s">
        <v>156</v>
      </c>
      <c r="R352" s="10" t="s">
        <v>193</v>
      </c>
      <c r="S352" s="17" t="s">
        <v>156</v>
      </c>
      <c r="T352" s="10" t="s">
        <v>156</v>
      </c>
      <c r="U352" s="32">
        <f t="shared" si="6"/>
        <v>45305</v>
      </c>
    </row>
    <row r="353" spans="1:21" ht="14.25" customHeight="1">
      <c r="A353" s="9">
        <v>2024</v>
      </c>
      <c r="B353" s="10" t="s">
        <v>143</v>
      </c>
      <c r="C353" s="9" t="s">
        <v>433</v>
      </c>
      <c r="D353" s="9" t="s">
        <v>154</v>
      </c>
      <c r="E353" s="9" t="s">
        <v>158</v>
      </c>
      <c r="F353" s="10" t="s">
        <v>3838</v>
      </c>
      <c r="G353" s="15">
        <v>4.5</v>
      </c>
      <c r="H353" s="30" t="s">
        <v>175</v>
      </c>
      <c r="I353" s="10">
        <v>86198078</v>
      </c>
      <c r="J353" s="19">
        <v>45323</v>
      </c>
      <c r="K353" s="16">
        <v>2500</v>
      </c>
      <c r="L353" s="16">
        <v>11250</v>
      </c>
      <c r="M353" s="9" t="s">
        <v>470</v>
      </c>
      <c r="N353" s="17">
        <v>45395</v>
      </c>
      <c r="O353" s="17" t="s">
        <v>156</v>
      </c>
      <c r="P353" s="10" t="s">
        <v>156</v>
      </c>
      <c r="Q353" s="17" t="s">
        <v>156</v>
      </c>
      <c r="R353" s="10" t="s">
        <v>193</v>
      </c>
      <c r="S353" s="17" t="s">
        <v>156</v>
      </c>
      <c r="T353" s="10" t="s">
        <v>156</v>
      </c>
      <c r="U353" s="32">
        <f t="shared" si="6"/>
        <v>45333</v>
      </c>
    </row>
    <row r="354" spans="1:21" ht="14.25" customHeight="1">
      <c r="A354" s="9">
        <v>2024</v>
      </c>
      <c r="B354" s="10" t="s">
        <v>143</v>
      </c>
      <c r="C354" s="9" t="s">
        <v>433</v>
      </c>
      <c r="D354" s="9" t="s">
        <v>154</v>
      </c>
      <c r="E354" s="9" t="s">
        <v>158</v>
      </c>
      <c r="F354" s="10" t="s">
        <v>3838</v>
      </c>
      <c r="G354" s="15">
        <v>4.5</v>
      </c>
      <c r="H354" s="30" t="s">
        <v>175</v>
      </c>
      <c r="I354" s="10">
        <v>85858302</v>
      </c>
      <c r="J354" s="19">
        <v>45352</v>
      </c>
      <c r="K354" s="16">
        <v>520</v>
      </c>
      <c r="L354" s="16">
        <v>2340</v>
      </c>
      <c r="M354" s="9" t="s">
        <v>521</v>
      </c>
      <c r="N354" s="17">
        <v>45423</v>
      </c>
      <c r="O354" s="17" t="s">
        <v>156</v>
      </c>
      <c r="P354" s="10" t="s">
        <v>3432</v>
      </c>
      <c r="Q354" s="17" t="s">
        <v>156</v>
      </c>
      <c r="R354" s="10" t="s">
        <v>3433</v>
      </c>
      <c r="S354" s="17" t="s">
        <v>156</v>
      </c>
      <c r="T354" s="10" t="s">
        <v>3434</v>
      </c>
      <c r="U354" s="32">
        <f t="shared" si="6"/>
        <v>45361</v>
      </c>
    </row>
    <row r="355" spans="1:21" ht="14.25" customHeight="1">
      <c r="A355" s="9">
        <v>2024</v>
      </c>
      <c r="B355" s="10" t="s">
        <v>143</v>
      </c>
      <c r="C355" s="9" t="s">
        <v>433</v>
      </c>
      <c r="D355" s="9" t="s">
        <v>154</v>
      </c>
      <c r="E355" s="9" t="s">
        <v>158</v>
      </c>
      <c r="F355" s="10" t="s">
        <v>3838</v>
      </c>
      <c r="G355" s="15">
        <v>4.5</v>
      </c>
      <c r="H355" s="30" t="s">
        <v>175</v>
      </c>
      <c r="I355" s="10">
        <v>86226459</v>
      </c>
      <c r="J355" s="19">
        <v>45352</v>
      </c>
      <c r="K355" s="16">
        <v>2700</v>
      </c>
      <c r="L355" s="16">
        <v>12150</v>
      </c>
      <c r="M355" s="9" t="s">
        <v>470</v>
      </c>
      <c r="N355" s="17">
        <v>45423</v>
      </c>
      <c r="O355" s="17" t="s">
        <v>156</v>
      </c>
      <c r="P355" s="10" t="s">
        <v>156</v>
      </c>
      <c r="Q355" s="17" t="s">
        <v>156</v>
      </c>
      <c r="R355" s="10" t="s">
        <v>193</v>
      </c>
      <c r="S355" s="17" t="s">
        <v>156</v>
      </c>
      <c r="T355" s="10" t="s">
        <v>156</v>
      </c>
      <c r="U355" s="32">
        <f t="shared" si="6"/>
        <v>45361</v>
      </c>
    </row>
    <row r="356" spans="1:21" ht="14.25" customHeight="1">
      <c r="A356" s="9">
        <v>2024</v>
      </c>
      <c r="B356" s="10" t="s">
        <v>143</v>
      </c>
      <c r="C356" s="9" t="s">
        <v>433</v>
      </c>
      <c r="D356" s="9" t="s">
        <v>154</v>
      </c>
      <c r="E356" s="9" t="s">
        <v>158</v>
      </c>
      <c r="F356" s="10" t="s">
        <v>3838</v>
      </c>
      <c r="G356" s="15">
        <v>4.5</v>
      </c>
      <c r="H356" s="30" t="s">
        <v>175</v>
      </c>
      <c r="I356" s="10">
        <v>86254994</v>
      </c>
      <c r="J356" s="19">
        <v>45352</v>
      </c>
      <c r="K356" s="16">
        <v>1500</v>
      </c>
      <c r="L356" s="16">
        <v>6750</v>
      </c>
      <c r="M356" s="9" t="s">
        <v>470</v>
      </c>
      <c r="N356" s="17">
        <v>45423</v>
      </c>
      <c r="O356" s="17" t="s">
        <v>156</v>
      </c>
      <c r="P356" s="10" t="s">
        <v>156</v>
      </c>
      <c r="Q356" s="17" t="s">
        <v>156</v>
      </c>
      <c r="R356" s="10" t="s">
        <v>193</v>
      </c>
      <c r="S356" s="17" t="s">
        <v>156</v>
      </c>
      <c r="T356" s="10" t="s">
        <v>156</v>
      </c>
      <c r="U356" s="32">
        <f t="shared" si="6"/>
        <v>45361</v>
      </c>
    </row>
    <row r="357" spans="1:21" ht="14.25" customHeight="1">
      <c r="A357" s="9">
        <v>2024</v>
      </c>
      <c r="B357" s="10" t="s">
        <v>143</v>
      </c>
      <c r="C357" s="9" t="s">
        <v>433</v>
      </c>
      <c r="D357" s="9" t="s">
        <v>154</v>
      </c>
      <c r="E357" s="9" t="s">
        <v>158</v>
      </c>
      <c r="F357" s="10" t="s">
        <v>3838</v>
      </c>
      <c r="G357" s="15">
        <v>4.5</v>
      </c>
      <c r="H357" s="30" t="s">
        <v>175</v>
      </c>
      <c r="I357" s="10">
        <v>85815973</v>
      </c>
      <c r="J357" s="19">
        <v>45352</v>
      </c>
      <c r="K357" s="16">
        <v>3300</v>
      </c>
      <c r="L357" s="16">
        <v>14850</v>
      </c>
      <c r="M357" s="9" t="s">
        <v>470</v>
      </c>
      <c r="N357" s="17">
        <v>45427</v>
      </c>
      <c r="O357" s="17" t="s">
        <v>156</v>
      </c>
      <c r="P357" s="10" t="s">
        <v>3436</v>
      </c>
      <c r="Q357" s="17" t="s">
        <v>156</v>
      </c>
      <c r="R357" s="10" t="s">
        <v>3133</v>
      </c>
      <c r="S357" s="17" t="s">
        <v>156</v>
      </c>
      <c r="T357" s="10" t="s">
        <v>3134</v>
      </c>
      <c r="U357" s="32">
        <f t="shared" si="6"/>
        <v>45365</v>
      </c>
    </row>
    <row r="358" spans="1:21" ht="14.25" customHeight="1">
      <c r="A358" s="9">
        <v>2024</v>
      </c>
      <c r="B358" s="10" t="s">
        <v>143</v>
      </c>
      <c r="C358" s="9" t="s">
        <v>433</v>
      </c>
      <c r="D358" s="9" t="s">
        <v>154</v>
      </c>
      <c r="E358" s="9" t="s">
        <v>158</v>
      </c>
      <c r="F358" s="10" t="s">
        <v>3838</v>
      </c>
      <c r="G358" s="15">
        <v>4.5</v>
      </c>
      <c r="H358" s="30" t="s">
        <v>175</v>
      </c>
      <c r="I358" s="10">
        <v>86254995</v>
      </c>
      <c r="J358" s="19">
        <v>45352</v>
      </c>
      <c r="K358" s="16">
        <v>3000</v>
      </c>
      <c r="L358" s="16">
        <v>13500</v>
      </c>
      <c r="M358" s="9" t="s">
        <v>521</v>
      </c>
      <c r="N358" s="17">
        <v>45444</v>
      </c>
      <c r="O358" s="17" t="s">
        <v>156</v>
      </c>
      <c r="P358" s="10" t="s">
        <v>156</v>
      </c>
      <c r="Q358" s="17" t="s">
        <v>156</v>
      </c>
      <c r="R358" s="10" t="s">
        <v>193</v>
      </c>
      <c r="S358" s="17" t="s">
        <v>156</v>
      </c>
      <c r="T358" s="10" t="s">
        <v>156</v>
      </c>
      <c r="U358" s="32">
        <f t="shared" si="6"/>
        <v>45382</v>
      </c>
    </row>
    <row r="359" spans="1:21" ht="14.25" customHeight="1">
      <c r="A359" s="9">
        <v>2024</v>
      </c>
      <c r="B359" s="10" t="s">
        <v>143</v>
      </c>
      <c r="C359" s="9" t="s">
        <v>433</v>
      </c>
      <c r="D359" s="9" t="s">
        <v>154</v>
      </c>
      <c r="E359" s="9" t="s">
        <v>158</v>
      </c>
      <c r="F359" s="10" t="s">
        <v>3839</v>
      </c>
      <c r="G359" s="15">
        <v>4.5</v>
      </c>
      <c r="H359" s="30" t="s">
        <v>175</v>
      </c>
      <c r="I359" s="10">
        <v>85860427</v>
      </c>
      <c r="J359" s="19">
        <v>45170</v>
      </c>
      <c r="K359" s="16">
        <v>3016</v>
      </c>
      <c r="L359" s="16">
        <v>13572</v>
      </c>
      <c r="M359" s="9" t="s">
        <v>436</v>
      </c>
      <c r="N359" s="17">
        <v>45245</v>
      </c>
      <c r="O359" s="17">
        <v>45097</v>
      </c>
      <c r="P359" s="10" t="s">
        <v>2852</v>
      </c>
      <c r="Q359" s="17">
        <v>45104</v>
      </c>
      <c r="R359" s="10" t="s">
        <v>2267</v>
      </c>
      <c r="S359" s="17">
        <v>45125</v>
      </c>
      <c r="T359" s="10" t="s">
        <v>156</v>
      </c>
      <c r="U359" s="32">
        <f t="shared" si="6"/>
        <v>45183</v>
      </c>
    </row>
    <row r="360" spans="1:21" ht="14.25" customHeight="1">
      <c r="A360" s="9">
        <v>2024</v>
      </c>
      <c r="B360" s="10" t="s">
        <v>143</v>
      </c>
      <c r="C360" s="9" t="s">
        <v>433</v>
      </c>
      <c r="D360" s="9" t="s">
        <v>154</v>
      </c>
      <c r="E360" s="9" t="s">
        <v>158</v>
      </c>
      <c r="F360" s="10" t="s">
        <v>3839</v>
      </c>
      <c r="G360" s="15">
        <v>4.5</v>
      </c>
      <c r="H360" s="30" t="s">
        <v>175</v>
      </c>
      <c r="I360" s="10">
        <v>86233105</v>
      </c>
      <c r="J360" s="19">
        <v>45231</v>
      </c>
      <c r="K360" s="16">
        <v>300</v>
      </c>
      <c r="L360" s="16">
        <v>1350</v>
      </c>
      <c r="M360" s="9" t="s">
        <v>383</v>
      </c>
      <c r="N360" s="17">
        <v>45306</v>
      </c>
      <c r="O360" s="17" t="s">
        <v>156</v>
      </c>
      <c r="P360" s="10" t="s">
        <v>156</v>
      </c>
      <c r="Q360" s="17" t="s">
        <v>156</v>
      </c>
      <c r="R360" s="10" t="s">
        <v>193</v>
      </c>
      <c r="S360" s="17" t="s">
        <v>156</v>
      </c>
      <c r="T360" s="10" t="s">
        <v>156</v>
      </c>
      <c r="U360" s="32">
        <f t="shared" si="6"/>
        <v>45244</v>
      </c>
    </row>
    <row r="361" spans="1:21" ht="14.25" customHeight="1">
      <c r="A361" s="9">
        <v>2024</v>
      </c>
      <c r="B361" s="10" t="s">
        <v>143</v>
      </c>
      <c r="C361" s="9" t="s">
        <v>433</v>
      </c>
      <c r="D361" s="9" t="s">
        <v>154</v>
      </c>
      <c r="E361" s="9" t="s">
        <v>158</v>
      </c>
      <c r="F361" s="10" t="s">
        <v>3839</v>
      </c>
      <c r="G361" s="15">
        <v>4.5</v>
      </c>
      <c r="H361" s="30" t="s">
        <v>175</v>
      </c>
      <c r="I361" s="10">
        <v>86133789</v>
      </c>
      <c r="J361" s="19">
        <v>45261</v>
      </c>
      <c r="K361" s="16">
        <v>500</v>
      </c>
      <c r="L361" s="16">
        <v>2250</v>
      </c>
      <c r="M361" s="9" t="s">
        <v>470</v>
      </c>
      <c r="N361" s="17">
        <v>45339</v>
      </c>
      <c r="O361" s="17" t="s">
        <v>156</v>
      </c>
      <c r="P361" s="10" t="s">
        <v>156</v>
      </c>
      <c r="Q361" s="17" t="s">
        <v>156</v>
      </c>
      <c r="R361" s="10" t="s">
        <v>193</v>
      </c>
      <c r="S361" s="17" t="s">
        <v>156</v>
      </c>
      <c r="T361" s="10" t="s">
        <v>156</v>
      </c>
      <c r="U361" s="32">
        <f t="shared" si="6"/>
        <v>45277</v>
      </c>
    </row>
    <row r="362" spans="1:21" ht="14.25" customHeight="1">
      <c r="A362" s="9">
        <v>2024</v>
      </c>
      <c r="B362" s="10" t="s">
        <v>143</v>
      </c>
      <c r="C362" s="9" t="s">
        <v>433</v>
      </c>
      <c r="D362" s="9" t="s">
        <v>154</v>
      </c>
      <c r="E362" s="9" t="s">
        <v>158</v>
      </c>
      <c r="F362" s="10" t="s">
        <v>3839</v>
      </c>
      <c r="G362" s="15">
        <v>4.5</v>
      </c>
      <c r="H362" s="30" t="s">
        <v>175</v>
      </c>
      <c r="I362" s="10">
        <v>86253659</v>
      </c>
      <c r="J362" s="19">
        <v>45292</v>
      </c>
      <c r="K362" s="16">
        <v>760</v>
      </c>
      <c r="L362" s="16">
        <v>3420</v>
      </c>
      <c r="M362" s="9" t="s">
        <v>470</v>
      </c>
      <c r="N362" s="17">
        <v>45360</v>
      </c>
      <c r="O362" s="17" t="s">
        <v>156</v>
      </c>
      <c r="P362" s="10" t="s">
        <v>156</v>
      </c>
      <c r="Q362" s="17" t="s">
        <v>156</v>
      </c>
      <c r="R362" s="10" t="s">
        <v>193</v>
      </c>
      <c r="S362" s="17" t="s">
        <v>156</v>
      </c>
      <c r="T362" s="10" t="s">
        <v>156</v>
      </c>
      <c r="U362" s="32">
        <f t="shared" si="6"/>
        <v>45298</v>
      </c>
    </row>
    <row r="363" spans="1:21" ht="14.25" customHeight="1">
      <c r="A363" s="9">
        <v>2024</v>
      </c>
      <c r="B363" s="10" t="s">
        <v>143</v>
      </c>
      <c r="C363" s="9" t="s">
        <v>433</v>
      </c>
      <c r="D363" s="9" t="s">
        <v>154</v>
      </c>
      <c r="E363" s="9" t="s">
        <v>158</v>
      </c>
      <c r="F363" s="10" t="s">
        <v>3839</v>
      </c>
      <c r="G363" s="15">
        <v>4.5</v>
      </c>
      <c r="H363" s="30" t="s">
        <v>175</v>
      </c>
      <c r="I363" s="10">
        <v>86253660</v>
      </c>
      <c r="J363" s="19">
        <v>45292</v>
      </c>
      <c r="K363" s="16">
        <v>1200</v>
      </c>
      <c r="L363" s="16">
        <v>5400</v>
      </c>
      <c r="M363" s="9" t="s">
        <v>470</v>
      </c>
      <c r="N363" s="17">
        <v>45374</v>
      </c>
      <c r="O363" s="17" t="s">
        <v>156</v>
      </c>
      <c r="P363" s="10" t="s">
        <v>156</v>
      </c>
      <c r="Q363" s="17" t="s">
        <v>156</v>
      </c>
      <c r="R363" s="10" t="s">
        <v>193</v>
      </c>
      <c r="S363" s="17" t="s">
        <v>156</v>
      </c>
      <c r="T363" s="10" t="s">
        <v>156</v>
      </c>
      <c r="U363" s="32">
        <f t="shared" si="6"/>
        <v>45312</v>
      </c>
    </row>
    <row r="364" spans="1:21" ht="14.25" customHeight="1">
      <c r="A364" s="9">
        <v>2024</v>
      </c>
      <c r="B364" s="10" t="s">
        <v>143</v>
      </c>
      <c r="C364" s="9" t="s">
        <v>433</v>
      </c>
      <c r="D364" s="9" t="s">
        <v>154</v>
      </c>
      <c r="E364" s="9" t="s">
        <v>158</v>
      </c>
      <c r="F364" s="10" t="s">
        <v>3839</v>
      </c>
      <c r="G364" s="15">
        <v>4.5</v>
      </c>
      <c r="H364" s="30" t="s">
        <v>175</v>
      </c>
      <c r="I364" s="10">
        <v>86253661</v>
      </c>
      <c r="J364" s="19">
        <v>45292</v>
      </c>
      <c r="K364" s="16">
        <v>890</v>
      </c>
      <c r="L364" s="16">
        <v>4005</v>
      </c>
      <c r="M364" s="9" t="s">
        <v>470</v>
      </c>
      <c r="N364" s="17">
        <v>45388</v>
      </c>
      <c r="O364" s="17" t="s">
        <v>156</v>
      </c>
      <c r="P364" s="10" t="s">
        <v>156</v>
      </c>
      <c r="Q364" s="17" t="s">
        <v>156</v>
      </c>
      <c r="R364" s="10" t="s">
        <v>193</v>
      </c>
      <c r="S364" s="17" t="s">
        <v>156</v>
      </c>
      <c r="T364" s="10" t="s">
        <v>156</v>
      </c>
      <c r="U364" s="32">
        <f t="shared" si="6"/>
        <v>45326</v>
      </c>
    </row>
    <row r="365" spans="1:21" ht="14.25" customHeight="1">
      <c r="A365" s="9">
        <v>2024</v>
      </c>
      <c r="B365" s="10" t="s">
        <v>143</v>
      </c>
      <c r="C365" s="9" t="s">
        <v>433</v>
      </c>
      <c r="D365" s="9" t="s">
        <v>154</v>
      </c>
      <c r="E365" s="9" t="s">
        <v>158</v>
      </c>
      <c r="F365" s="10" t="s">
        <v>3839</v>
      </c>
      <c r="G365" s="15">
        <v>4.5</v>
      </c>
      <c r="H365" s="30" t="s">
        <v>175</v>
      </c>
      <c r="I365" s="10">
        <v>86253662</v>
      </c>
      <c r="J365" s="19">
        <v>45323</v>
      </c>
      <c r="K365" s="16">
        <v>980</v>
      </c>
      <c r="L365" s="16">
        <v>4410</v>
      </c>
      <c r="M365" s="9" t="s">
        <v>470</v>
      </c>
      <c r="N365" s="17">
        <v>45402</v>
      </c>
      <c r="O365" s="17" t="s">
        <v>156</v>
      </c>
      <c r="P365" s="10" t="s">
        <v>156</v>
      </c>
      <c r="Q365" s="17" t="s">
        <v>156</v>
      </c>
      <c r="R365" s="10" t="s">
        <v>193</v>
      </c>
      <c r="S365" s="17" t="s">
        <v>156</v>
      </c>
      <c r="T365" s="10" t="s">
        <v>156</v>
      </c>
      <c r="U365" s="32">
        <f t="shared" si="6"/>
        <v>45340</v>
      </c>
    </row>
    <row r="366" spans="1:21" ht="14.25" customHeight="1">
      <c r="A366" s="9">
        <v>2024</v>
      </c>
      <c r="B366" s="10" t="s">
        <v>143</v>
      </c>
      <c r="C366" s="9" t="s">
        <v>433</v>
      </c>
      <c r="D366" s="9" t="s">
        <v>154</v>
      </c>
      <c r="E366" s="9" t="s">
        <v>158</v>
      </c>
      <c r="F366" s="10" t="s">
        <v>3839</v>
      </c>
      <c r="G366" s="15">
        <v>4.5</v>
      </c>
      <c r="H366" s="30" t="s">
        <v>175</v>
      </c>
      <c r="I366" s="10">
        <v>86253663</v>
      </c>
      <c r="J366" s="19">
        <v>45323</v>
      </c>
      <c r="K366" s="16">
        <v>1300</v>
      </c>
      <c r="L366" s="16">
        <v>5850</v>
      </c>
      <c r="M366" s="9" t="s">
        <v>470</v>
      </c>
      <c r="N366" s="17">
        <v>45416</v>
      </c>
      <c r="O366" s="17" t="s">
        <v>156</v>
      </c>
      <c r="P366" s="10" t="s">
        <v>156</v>
      </c>
      <c r="Q366" s="17" t="s">
        <v>156</v>
      </c>
      <c r="R366" s="10" t="s">
        <v>193</v>
      </c>
      <c r="S366" s="17" t="s">
        <v>156</v>
      </c>
      <c r="T366" s="10" t="s">
        <v>156</v>
      </c>
      <c r="U366" s="32">
        <f t="shared" si="6"/>
        <v>45354</v>
      </c>
    </row>
    <row r="367" spans="1:21" ht="14.25" customHeight="1">
      <c r="A367" s="9">
        <v>2024</v>
      </c>
      <c r="B367" s="10" t="s">
        <v>143</v>
      </c>
      <c r="C367" s="9" t="s">
        <v>433</v>
      </c>
      <c r="D367" s="9" t="s">
        <v>154</v>
      </c>
      <c r="E367" s="9" t="s">
        <v>158</v>
      </c>
      <c r="F367" s="10" t="s">
        <v>3839</v>
      </c>
      <c r="G367" s="15">
        <v>4.5</v>
      </c>
      <c r="H367" s="30" t="s">
        <v>175</v>
      </c>
      <c r="I367" s="10">
        <v>85860422</v>
      </c>
      <c r="J367" s="19">
        <v>45352</v>
      </c>
      <c r="K367" s="16">
        <v>0</v>
      </c>
      <c r="L367" s="16">
        <v>0</v>
      </c>
      <c r="M367" s="9" t="s">
        <v>521</v>
      </c>
      <c r="N367" s="17">
        <v>45423</v>
      </c>
      <c r="O367" s="17" t="s">
        <v>156</v>
      </c>
      <c r="P367" s="10" t="s">
        <v>3284</v>
      </c>
      <c r="Q367" s="17" t="s">
        <v>156</v>
      </c>
      <c r="R367" s="10" t="s">
        <v>3433</v>
      </c>
      <c r="S367" s="17" t="s">
        <v>156</v>
      </c>
      <c r="T367" s="10" t="s">
        <v>3434</v>
      </c>
      <c r="U367" s="32">
        <f t="shared" ref="U367:U430" si="7">N367-62</f>
        <v>45361</v>
      </c>
    </row>
    <row r="368" spans="1:21" ht="14.25" customHeight="1">
      <c r="A368" s="9">
        <v>2024</v>
      </c>
      <c r="B368" s="10" t="s">
        <v>143</v>
      </c>
      <c r="C368" s="9" t="s">
        <v>433</v>
      </c>
      <c r="D368" s="9" t="s">
        <v>154</v>
      </c>
      <c r="E368" s="9" t="s">
        <v>158</v>
      </c>
      <c r="F368" s="10" t="s">
        <v>3839</v>
      </c>
      <c r="G368" s="15">
        <v>4.5</v>
      </c>
      <c r="H368" s="30" t="s">
        <v>175</v>
      </c>
      <c r="I368" s="10">
        <v>86253664</v>
      </c>
      <c r="J368" s="19">
        <v>45352</v>
      </c>
      <c r="K368" s="16">
        <v>1100</v>
      </c>
      <c r="L368" s="16">
        <v>4950</v>
      </c>
      <c r="M368" s="9" t="s">
        <v>470</v>
      </c>
      <c r="N368" s="17">
        <v>45430</v>
      </c>
      <c r="O368" s="17" t="s">
        <v>156</v>
      </c>
      <c r="P368" s="10" t="s">
        <v>156</v>
      </c>
      <c r="Q368" s="17" t="s">
        <v>156</v>
      </c>
      <c r="R368" s="10" t="s">
        <v>193</v>
      </c>
      <c r="S368" s="17" t="s">
        <v>156</v>
      </c>
      <c r="T368" s="10" t="s">
        <v>156</v>
      </c>
      <c r="U368" s="32">
        <f t="shared" si="7"/>
        <v>45368</v>
      </c>
    </row>
    <row r="369" spans="1:21" ht="14.25" customHeight="1">
      <c r="A369" s="9">
        <v>2024</v>
      </c>
      <c r="B369" s="10" t="s">
        <v>143</v>
      </c>
      <c r="C369" s="9" t="s">
        <v>433</v>
      </c>
      <c r="D369" s="9" t="s">
        <v>154</v>
      </c>
      <c r="E369" s="9" t="s">
        <v>158</v>
      </c>
      <c r="F369" s="10" t="s">
        <v>3839</v>
      </c>
      <c r="G369" s="15">
        <v>4.5</v>
      </c>
      <c r="H369" s="30" t="s">
        <v>175</v>
      </c>
      <c r="I369" s="10">
        <v>86253665</v>
      </c>
      <c r="J369" s="19">
        <v>45352</v>
      </c>
      <c r="K369" s="16">
        <v>1500</v>
      </c>
      <c r="L369" s="16">
        <v>6750</v>
      </c>
      <c r="M369" s="9" t="s">
        <v>521</v>
      </c>
      <c r="N369" s="17">
        <v>45444</v>
      </c>
      <c r="O369" s="17" t="s">
        <v>156</v>
      </c>
      <c r="P369" s="10" t="s">
        <v>156</v>
      </c>
      <c r="Q369" s="17" t="s">
        <v>156</v>
      </c>
      <c r="R369" s="10" t="s">
        <v>193</v>
      </c>
      <c r="S369" s="17" t="s">
        <v>156</v>
      </c>
      <c r="T369" s="10" t="s">
        <v>156</v>
      </c>
      <c r="U369" s="32">
        <f t="shared" si="7"/>
        <v>45382</v>
      </c>
    </row>
    <row r="370" spans="1:21" ht="14.25" customHeight="1">
      <c r="A370" s="9">
        <v>2024</v>
      </c>
      <c r="B370" s="10" t="s">
        <v>143</v>
      </c>
      <c r="C370" s="9" t="s">
        <v>433</v>
      </c>
      <c r="D370" s="9" t="s">
        <v>154</v>
      </c>
      <c r="E370" s="9" t="s">
        <v>3337</v>
      </c>
      <c r="F370" s="10" t="s">
        <v>3833</v>
      </c>
      <c r="G370" s="15">
        <v>5.3</v>
      </c>
      <c r="H370" s="30" t="s">
        <v>175</v>
      </c>
      <c r="I370" s="10">
        <v>85595191</v>
      </c>
      <c r="J370" s="19">
        <v>45170</v>
      </c>
      <c r="K370" s="16">
        <v>516</v>
      </c>
      <c r="L370" s="16">
        <v>2735</v>
      </c>
      <c r="M370" s="9" t="s">
        <v>436</v>
      </c>
      <c r="N370" s="17">
        <v>45245</v>
      </c>
      <c r="O370" s="17">
        <v>45097</v>
      </c>
      <c r="P370" s="10" t="s">
        <v>156</v>
      </c>
      <c r="Q370" s="17">
        <v>45104</v>
      </c>
      <c r="R370" s="10" t="s">
        <v>193</v>
      </c>
      <c r="S370" s="17">
        <v>45118</v>
      </c>
      <c r="T370" s="10" t="s">
        <v>1917</v>
      </c>
      <c r="U370" s="32">
        <f t="shared" si="7"/>
        <v>45183</v>
      </c>
    </row>
    <row r="371" spans="1:21" ht="14.25" customHeight="1">
      <c r="A371" s="9">
        <v>2024</v>
      </c>
      <c r="B371" s="10" t="s">
        <v>143</v>
      </c>
      <c r="C371" s="9" t="s">
        <v>433</v>
      </c>
      <c r="D371" s="9" t="s">
        <v>154</v>
      </c>
      <c r="E371" s="9" t="s">
        <v>3337</v>
      </c>
      <c r="F371" s="10" t="s">
        <v>3833</v>
      </c>
      <c r="G371" s="15">
        <v>5.3</v>
      </c>
      <c r="H371" s="30" t="s">
        <v>175</v>
      </c>
      <c r="I371" s="10">
        <v>85934176</v>
      </c>
      <c r="J371" s="19">
        <v>45200</v>
      </c>
      <c r="K371" s="16">
        <v>1200</v>
      </c>
      <c r="L371" s="16">
        <v>6360</v>
      </c>
      <c r="M371" s="9" t="s">
        <v>383</v>
      </c>
      <c r="N371" s="17">
        <v>45273</v>
      </c>
      <c r="O371" s="17">
        <v>45118</v>
      </c>
      <c r="P371" s="10" t="s">
        <v>156</v>
      </c>
      <c r="Q371" s="17">
        <v>45132</v>
      </c>
      <c r="R371" s="10" t="s">
        <v>2717</v>
      </c>
      <c r="S371" s="17">
        <v>45139</v>
      </c>
      <c r="T371" s="10" t="s">
        <v>2099</v>
      </c>
      <c r="U371" s="32">
        <f t="shared" si="7"/>
        <v>45211</v>
      </c>
    </row>
    <row r="372" spans="1:21" ht="14.25" customHeight="1">
      <c r="A372" s="9">
        <v>2024</v>
      </c>
      <c r="B372" s="10" t="s">
        <v>143</v>
      </c>
      <c r="C372" s="9" t="s">
        <v>433</v>
      </c>
      <c r="D372" s="9" t="s">
        <v>154</v>
      </c>
      <c r="E372" s="9" t="s">
        <v>3337</v>
      </c>
      <c r="F372" s="10" t="s">
        <v>3833</v>
      </c>
      <c r="G372" s="15">
        <v>5.3</v>
      </c>
      <c r="H372" s="30" t="s">
        <v>175</v>
      </c>
      <c r="I372" s="10">
        <v>86234328</v>
      </c>
      <c r="J372" s="19">
        <v>45231</v>
      </c>
      <c r="K372" s="16">
        <v>100</v>
      </c>
      <c r="L372" s="16">
        <v>530</v>
      </c>
      <c r="M372" s="9" t="s">
        <v>470</v>
      </c>
      <c r="N372" s="17">
        <v>45313</v>
      </c>
      <c r="O372" s="17" t="s">
        <v>156</v>
      </c>
      <c r="P372" s="10" t="s">
        <v>156</v>
      </c>
      <c r="Q372" s="17" t="s">
        <v>156</v>
      </c>
      <c r="R372" s="10" t="s">
        <v>193</v>
      </c>
      <c r="S372" s="17" t="s">
        <v>156</v>
      </c>
      <c r="T372" s="10" t="s">
        <v>156</v>
      </c>
      <c r="U372" s="32">
        <f t="shared" si="7"/>
        <v>45251</v>
      </c>
    </row>
    <row r="373" spans="1:21" ht="14.25" customHeight="1">
      <c r="A373" s="9">
        <v>2024</v>
      </c>
      <c r="B373" s="10" t="s">
        <v>143</v>
      </c>
      <c r="C373" s="9" t="s">
        <v>433</v>
      </c>
      <c r="D373" s="9" t="s">
        <v>154</v>
      </c>
      <c r="E373" s="9" t="s">
        <v>3337</v>
      </c>
      <c r="F373" s="10" t="s">
        <v>3833</v>
      </c>
      <c r="G373" s="15">
        <v>5.3</v>
      </c>
      <c r="H373" s="30" t="s">
        <v>175</v>
      </c>
      <c r="I373" s="10">
        <v>86234327</v>
      </c>
      <c r="J373" s="19">
        <v>45261</v>
      </c>
      <c r="K373" s="16">
        <v>100</v>
      </c>
      <c r="L373" s="16">
        <v>530</v>
      </c>
      <c r="M373" s="9" t="s">
        <v>470</v>
      </c>
      <c r="N373" s="17">
        <v>45341</v>
      </c>
      <c r="O373" s="17" t="s">
        <v>156</v>
      </c>
      <c r="P373" s="10" t="s">
        <v>156</v>
      </c>
      <c r="Q373" s="17" t="s">
        <v>156</v>
      </c>
      <c r="R373" s="10" t="s">
        <v>193</v>
      </c>
      <c r="S373" s="17" t="s">
        <v>156</v>
      </c>
      <c r="T373" s="10" t="s">
        <v>156</v>
      </c>
      <c r="U373" s="32">
        <f t="shared" si="7"/>
        <v>45279</v>
      </c>
    </row>
    <row r="374" spans="1:21" ht="14.25" customHeight="1">
      <c r="A374" s="9">
        <v>2024</v>
      </c>
      <c r="B374" s="10" t="s">
        <v>143</v>
      </c>
      <c r="C374" s="9" t="s">
        <v>433</v>
      </c>
      <c r="D374" s="9" t="s">
        <v>154</v>
      </c>
      <c r="E374" s="9" t="s">
        <v>3337</v>
      </c>
      <c r="F374" s="10" t="s">
        <v>3833</v>
      </c>
      <c r="G374" s="15">
        <v>5.3</v>
      </c>
      <c r="H374" s="30" t="s">
        <v>175</v>
      </c>
      <c r="I374" s="10">
        <v>86226506</v>
      </c>
      <c r="J374" s="19">
        <v>45292</v>
      </c>
      <c r="K374" s="16">
        <v>200</v>
      </c>
      <c r="L374" s="16">
        <v>1060</v>
      </c>
      <c r="M374" s="9" t="s">
        <v>470</v>
      </c>
      <c r="N374" s="17">
        <v>45374</v>
      </c>
      <c r="O374" s="17" t="s">
        <v>156</v>
      </c>
      <c r="P374" s="10" t="s">
        <v>156</v>
      </c>
      <c r="Q374" s="17" t="s">
        <v>156</v>
      </c>
      <c r="R374" s="10" t="s">
        <v>193</v>
      </c>
      <c r="S374" s="17" t="s">
        <v>156</v>
      </c>
      <c r="T374" s="10" t="s">
        <v>156</v>
      </c>
      <c r="U374" s="32">
        <f t="shared" si="7"/>
        <v>45312</v>
      </c>
    </row>
    <row r="375" spans="1:21" ht="14.25" customHeight="1">
      <c r="A375" s="9">
        <v>2024</v>
      </c>
      <c r="B375" s="10" t="s">
        <v>143</v>
      </c>
      <c r="C375" s="9" t="s">
        <v>433</v>
      </c>
      <c r="D375" s="9" t="s">
        <v>154</v>
      </c>
      <c r="E375" s="9" t="s">
        <v>3337</v>
      </c>
      <c r="F375" s="10" t="s">
        <v>3833</v>
      </c>
      <c r="G375" s="15">
        <v>5.3</v>
      </c>
      <c r="H375" s="30" t="s">
        <v>175</v>
      </c>
      <c r="I375" s="10">
        <v>86226505</v>
      </c>
      <c r="J375" s="19">
        <v>45323</v>
      </c>
      <c r="K375" s="16">
        <v>2000</v>
      </c>
      <c r="L375" s="16">
        <v>10600</v>
      </c>
      <c r="M375" s="9" t="s">
        <v>470</v>
      </c>
      <c r="N375" s="17">
        <v>45402</v>
      </c>
      <c r="O375" s="17" t="s">
        <v>156</v>
      </c>
      <c r="P375" s="10" t="s">
        <v>156</v>
      </c>
      <c r="Q375" s="17" t="s">
        <v>156</v>
      </c>
      <c r="R375" s="10" t="s">
        <v>193</v>
      </c>
      <c r="S375" s="17" t="s">
        <v>156</v>
      </c>
      <c r="T375" s="10" t="s">
        <v>156</v>
      </c>
      <c r="U375" s="32">
        <f t="shared" si="7"/>
        <v>45340</v>
      </c>
    </row>
    <row r="376" spans="1:21" ht="14.25" customHeight="1">
      <c r="A376" s="9">
        <v>2024</v>
      </c>
      <c r="B376" s="10" t="s">
        <v>143</v>
      </c>
      <c r="C376" s="9" t="s">
        <v>433</v>
      </c>
      <c r="D376" s="9" t="s">
        <v>154</v>
      </c>
      <c r="E376" s="9" t="s">
        <v>3337</v>
      </c>
      <c r="F376" s="10" t="s">
        <v>3834</v>
      </c>
      <c r="G376" s="15">
        <v>5.3</v>
      </c>
      <c r="H376" s="30" t="s">
        <v>175</v>
      </c>
      <c r="I376" s="10">
        <v>85860760</v>
      </c>
      <c r="J376" s="19">
        <v>45170</v>
      </c>
      <c r="K376" s="16">
        <v>1032</v>
      </c>
      <c r="L376" s="16">
        <v>5470</v>
      </c>
      <c r="M376" s="9" t="s">
        <v>436</v>
      </c>
      <c r="N376" s="17">
        <v>45245</v>
      </c>
      <c r="O376" s="17">
        <v>45097</v>
      </c>
      <c r="P376" s="10" t="s">
        <v>2852</v>
      </c>
      <c r="Q376" s="17">
        <v>45104</v>
      </c>
      <c r="R376" s="10" t="s">
        <v>2267</v>
      </c>
      <c r="S376" s="17">
        <v>45132</v>
      </c>
      <c r="T376" s="10" t="s">
        <v>156</v>
      </c>
      <c r="U376" s="32">
        <f t="shared" si="7"/>
        <v>45183</v>
      </c>
    </row>
    <row r="377" spans="1:21" ht="14.25" customHeight="1">
      <c r="A377" s="9">
        <v>2024</v>
      </c>
      <c r="B377" s="10" t="s">
        <v>143</v>
      </c>
      <c r="C377" s="9" t="s">
        <v>433</v>
      </c>
      <c r="D377" s="9" t="s">
        <v>154</v>
      </c>
      <c r="E377" s="9" t="s">
        <v>3337</v>
      </c>
      <c r="F377" s="10" t="s">
        <v>3834</v>
      </c>
      <c r="G377" s="15">
        <v>5.3</v>
      </c>
      <c r="H377" s="30" t="s">
        <v>175</v>
      </c>
      <c r="I377" s="10">
        <v>86234415</v>
      </c>
      <c r="J377" s="19">
        <v>45231</v>
      </c>
      <c r="K377" s="16">
        <v>100</v>
      </c>
      <c r="L377" s="16">
        <v>530</v>
      </c>
      <c r="M377" s="9" t="s">
        <v>470</v>
      </c>
      <c r="N377" s="17">
        <v>45313</v>
      </c>
      <c r="O377" s="17" t="s">
        <v>156</v>
      </c>
      <c r="P377" s="10" t="s">
        <v>156</v>
      </c>
      <c r="Q377" s="17" t="s">
        <v>156</v>
      </c>
      <c r="R377" s="10" t="s">
        <v>193</v>
      </c>
      <c r="S377" s="17" t="s">
        <v>156</v>
      </c>
      <c r="T377" s="10" t="s">
        <v>156</v>
      </c>
      <c r="U377" s="32">
        <f t="shared" si="7"/>
        <v>45251</v>
      </c>
    </row>
    <row r="378" spans="1:21" ht="14.25" customHeight="1">
      <c r="A378" s="9">
        <v>2024</v>
      </c>
      <c r="B378" s="10" t="s">
        <v>143</v>
      </c>
      <c r="C378" s="9" t="s">
        <v>433</v>
      </c>
      <c r="D378" s="9" t="s">
        <v>154</v>
      </c>
      <c r="E378" s="9" t="s">
        <v>3337</v>
      </c>
      <c r="F378" s="10" t="s">
        <v>3834</v>
      </c>
      <c r="G378" s="15">
        <v>5.3</v>
      </c>
      <c r="H378" s="30" t="s">
        <v>175</v>
      </c>
      <c r="I378" s="10">
        <v>86233423</v>
      </c>
      <c r="J378" s="19">
        <v>45231</v>
      </c>
      <c r="K378" s="16">
        <v>1000</v>
      </c>
      <c r="L378" s="16">
        <v>5300</v>
      </c>
      <c r="M378" s="9" t="s">
        <v>383</v>
      </c>
      <c r="N378" s="17" t="s">
        <v>156</v>
      </c>
      <c r="O378" s="17" t="s">
        <v>156</v>
      </c>
      <c r="P378" s="10" t="s">
        <v>156</v>
      </c>
      <c r="Q378" s="17" t="s">
        <v>156</v>
      </c>
      <c r="R378" s="10" t="s">
        <v>193</v>
      </c>
      <c r="S378" s="17" t="s">
        <v>156</v>
      </c>
      <c r="T378" s="10" t="s">
        <v>156</v>
      </c>
      <c r="U378" s="32" t="e">
        <f t="shared" si="7"/>
        <v>#VALUE!</v>
      </c>
    </row>
    <row r="379" spans="1:21" ht="14.25" customHeight="1">
      <c r="A379" s="9">
        <v>2024</v>
      </c>
      <c r="B379" s="10" t="s">
        <v>143</v>
      </c>
      <c r="C379" s="9" t="s">
        <v>433</v>
      </c>
      <c r="D379" s="9" t="s">
        <v>154</v>
      </c>
      <c r="E379" s="9" t="s">
        <v>3337</v>
      </c>
      <c r="F379" s="10" t="s">
        <v>3834</v>
      </c>
      <c r="G379" s="15">
        <v>5.3</v>
      </c>
      <c r="H379" s="30" t="s">
        <v>175</v>
      </c>
      <c r="I379" s="10">
        <v>86234414</v>
      </c>
      <c r="J379" s="19">
        <v>45261</v>
      </c>
      <c r="K379" s="16">
        <v>100</v>
      </c>
      <c r="L379" s="16">
        <v>530</v>
      </c>
      <c r="M379" s="9" t="s">
        <v>470</v>
      </c>
      <c r="N379" s="17">
        <v>45341</v>
      </c>
      <c r="O379" s="17" t="s">
        <v>156</v>
      </c>
      <c r="P379" s="10" t="s">
        <v>156</v>
      </c>
      <c r="Q379" s="17" t="s">
        <v>156</v>
      </c>
      <c r="R379" s="10" t="s">
        <v>193</v>
      </c>
      <c r="S379" s="17" t="s">
        <v>156</v>
      </c>
      <c r="T379" s="10" t="s">
        <v>156</v>
      </c>
      <c r="U379" s="32">
        <f t="shared" si="7"/>
        <v>45279</v>
      </c>
    </row>
    <row r="380" spans="1:21" ht="14.25" customHeight="1">
      <c r="A380" s="9">
        <v>2024</v>
      </c>
      <c r="B380" s="10" t="s">
        <v>143</v>
      </c>
      <c r="C380" s="9" t="s">
        <v>433</v>
      </c>
      <c r="D380" s="9" t="s">
        <v>154</v>
      </c>
      <c r="E380" s="9" t="s">
        <v>3337</v>
      </c>
      <c r="F380" s="10" t="s">
        <v>3834</v>
      </c>
      <c r="G380" s="15">
        <v>5.3</v>
      </c>
      <c r="H380" s="30" t="s">
        <v>175</v>
      </c>
      <c r="I380" s="10">
        <v>86225587</v>
      </c>
      <c r="J380" s="19">
        <v>45261</v>
      </c>
      <c r="K380" s="16">
        <v>0</v>
      </c>
      <c r="L380" s="16">
        <v>0</v>
      </c>
      <c r="M380" s="9" t="s">
        <v>470</v>
      </c>
      <c r="N380" s="17">
        <v>45346</v>
      </c>
      <c r="O380" s="17" t="s">
        <v>156</v>
      </c>
      <c r="P380" s="10" t="s">
        <v>156</v>
      </c>
      <c r="Q380" s="17" t="s">
        <v>156</v>
      </c>
      <c r="R380" s="10" t="s">
        <v>193</v>
      </c>
      <c r="S380" s="17" t="s">
        <v>156</v>
      </c>
      <c r="T380" s="10" t="s">
        <v>156</v>
      </c>
      <c r="U380" s="32">
        <f t="shared" si="7"/>
        <v>45284</v>
      </c>
    </row>
    <row r="381" spans="1:21" ht="14.25" customHeight="1">
      <c r="A381" s="9">
        <v>2024</v>
      </c>
      <c r="B381" s="10" t="s">
        <v>143</v>
      </c>
      <c r="C381" s="9" t="s">
        <v>433</v>
      </c>
      <c r="D381" s="9" t="s">
        <v>154</v>
      </c>
      <c r="E381" s="9" t="s">
        <v>3337</v>
      </c>
      <c r="F381" s="10" t="s">
        <v>3834</v>
      </c>
      <c r="G381" s="15">
        <v>5.3</v>
      </c>
      <c r="H381" s="30" t="s">
        <v>175</v>
      </c>
      <c r="I381" s="10">
        <v>86225586</v>
      </c>
      <c r="J381" s="19">
        <v>45292</v>
      </c>
      <c r="K381" s="16">
        <v>0</v>
      </c>
      <c r="L381" s="16">
        <v>0</v>
      </c>
      <c r="M381" s="9" t="s">
        <v>470</v>
      </c>
      <c r="N381" s="17">
        <v>45374</v>
      </c>
      <c r="O381" s="17" t="s">
        <v>156</v>
      </c>
      <c r="P381" s="10" t="s">
        <v>156</v>
      </c>
      <c r="Q381" s="17" t="s">
        <v>156</v>
      </c>
      <c r="R381" s="10" t="s">
        <v>193</v>
      </c>
      <c r="S381" s="17" t="s">
        <v>156</v>
      </c>
      <c r="T381" s="10" t="s">
        <v>156</v>
      </c>
      <c r="U381" s="32">
        <f t="shared" si="7"/>
        <v>45312</v>
      </c>
    </row>
    <row r="382" spans="1:21" ht="14.25" customHeight="1">
      <c r="A382" s="9">
        <v>2024</v>
      </c>
      <c r="B382" s="10" t="s">
        <v>143</v>
      </c>
      <c r="C382" s="9" t="s">
        <v>433</v>
      </c>
      <c r="D382" s="9" t="s">
        <v>154</v>
      </c>
      <c r="E382" s="9" t="s">
        <v>3337</v>
      </c>
      <c r="F382" s="10" t="s">
        <v>3834</v>
      </c>
      <c r="G382" s="15">
        <v>5.3</v>
      </c>
      <c r="H382" s="30" t="s">
        <v>175</v>
      </c>
      <c r="I382" s="10">
        <v>86225585</v>
      </c>
      <c r="J382" s="19">
        <v>45323</v>
      </c>
      <c r="K382" s="16">
        <v>1000</v>
      </c>
      <c r="L382" s="16">
        <v>5300</v>
      </c>
      <c r="M382" s="9" t="s">
        <v>470</v>
      </c>
      <c r="N382" s="17">
        <v>45402</v>
      </c>
      <c r="O382" s="17" t="s">
        <v>156</v>
      </c>
      <c r="P382" s="10" t="s">
        <v>156</v>
      </c>
      <c r="Q382" s="17" t="s">
        <v>156</v>
      </c>
      <c r="R382" s="10" t="s">
        <v>193</v>
      </c>
      <c r="S382" s="17" t="s">
        <v>156</v>
      </c>
      <c r="T382" s="10" t="s">
        <v>156</v>
      </c>
      <c r="U382" s="32">
        <f t="shared" si="7"/>
        <v>45340</v>
      </c>
    </row>
    <row r="383" spans="1:21" ht="14.25" customHeight="1">
      <c r="A383" s="9">
        <v>2024</v>
      </c>
      <c r="B383" s="10" t="s">
        <v>143</v>
      </c>
      <c r="C383" s="9" t="s">
        <v>433</v>
      </c>
      <c r="D383" s="9" t="s">
        <v>154</v>
      </c>
      <c r="E383" s="9" t="s">
        <v>3337</v>
      </c>
      <c r="F383" s="10" t="s">
        <v>3835</v>
      </c>
      <c r="G383" s="15">
        <v>5.3</v>
      </c>
      <c r="H383" s="30" t="s">
        <v>175</v>
      </c>
      <c r="I383" s="10">
        <v>85854292</v>
      </c>
      <c r="J383" s="19">
        <v>45170</v>
      </c>
      <c r="K383" s="16">
        <v>1300</v>
      </c>
      <c r="L383" s="16">
        <v>6890</v>
      </c>
      <c r="M383" s="9" t="s">
        <v>436</v>
      </c>
      <c r="N383" s="17">
        <v>45254</v>
      </c>
      <c r="O383" s="17" t="s">
        <v>156</v>
      </c>
      <c r="P383" s="10" t="s">
        <v>156</v>
      </c>
      <c r="Q383" s="17" t="s">
        <v>156</v>
      </c>
      <c r="R383" s="10" t="s">
        <v>193</v>
      </c>
      <c r="S383" s="17" t="s">
        <v>156</v>
      </c>
      <c r="T383" s="10" t="s">
        <v>156</v>
      </c>
      <c r="U383" s="32">
        <f t="shared" si="7"/>
        <v>45192</v>
      </c>
    </row>
    <row r="384" spans="1:21" ht="14.25" customHeight="1">
      <c r="A384" s="9">
        <v>2024</v>
      </c>
      <c r="B384" s="10" t="s">
        <v>143</v>
      </c>
      <c r="C384" s="9" t="s">
        <v>433</v>
      </c>
      <c r="D384" s="9" t="s">
        <v>154</v>
      </c>
      <c r="E384" s="9" t="s">
        <v>3337</v>
      </c>
      <c r="F384" s="10" t="s">
        <v>3835</v>
      </c>
      <c r="G384" s="15">
        <v>5.3</v>
      </c>
      <c r="H384" s="30" t="s">
        <v>175</v>
      </c>
      <c r="I384" s="10">
        <v>85854291</v>
      </c>
      <c r="J384" s="19">
        <v>45231</v>
      </c>
      <c r="K384" s="16">
        <v>0</v>
      </c>
      <c r="L384" s="16">
        <v>0</v>
      </c>
      <c r="M384" s="9" t="s">
        <v>470</v>
      </c>
      <c r="N384" s="17">
        <v>45303</v>
      </c>
      <c r="O384" s="17" t="s">
        <v>156</v>
      </c>
      <c r="P384" s="10" t="s">
        <v>156</v>
      </c>
      <c r="Q384" s="17" t="s">
        <v>156</v>
      </c>
      <c r="R384" s="10" t="s">
        <v>193</v>
      </c>
      <c r="S384" s="17" t="s">
        <v>156</v>
      </c>
      <c r="T384" s="10" t="s">
        <v>156</v>
      </c>
      <c r="U384" s="32">
        <f t="shared" si="7"/>
        <v>45241</v>
      </c>
    </row>
    <row r="385" spans="1:21" ht="14.25" customHeight="1">
      <c r="A385" s="9">
        <v>2024</v>
      </c>
      <c r="B385" s="10" t="s">
        <v>143</v>
      </c>
      <c r="C385" s="9" t="s">
        <v>433</v>
      </c>
      <c r="D385" s="9" t="s">
        <v>154</v>
      </c>
      <c r="E385" s="9" t="s">
        <v>3337</v>
      </c>
      <c r="F385" s="10" t="s">
        <v>3835</v>
      </c>
      <c r="G385" s="15">
        <v>5.3</v>
      </c>
      <c r="H385" s="30" t="s">
        <v>175</v>
      </c>
      <c r="I385" s="10">
        <v>85854290</v>
      </c>
      <c r="J385" s="19">
        <v>45292</v>
      </c>
      <c r="K385" s="16">
        <v>1200</v>
      </c>
      <c r="L385" s="16">
        <v>6360</v>
      </c>
      <c r="M385" s="9" t="s">
        <v>470</v>
      </c>
      <c r="N385" s="17">
        <v>45367</v>
      </c>
      <c r="O385" s="17" t="s">
        <v>156</v>
      </c>
      <c r="P385" s="10" t="s">
        <v>156</v>
      </c>
      <c r="Q385" s="17" t="s">
        <v>156</v>
      </c>
      <c r="R385" s="10" t="s">
        <v>193</v>
      </c>
      <c r="S385" s="17" t="s">
        <v>156</v>
      </c>
      <c r="T385" s="10" t="s">
        <v>156</v>
      </c>
      <c r="U385" s="32">
        <f t="shared" si="7"/>
        <v>45305</v>
      </c>
    </row>
    <row r="386" spans="1:21" ht="14.25" customHeight="1">
      <c r="A386" s="9">
        <v>2024</v>
      </c>
      <c r="B386" s="10" t="s">
        <v>143</v>
      </c>
      <c r="C386" s="9" t="s">
        <v>433</v>
      </c>
      <c r="D386" s="9" t="s">
        <v>154</v>
      </c>
      <c r="E386" s="9" t="s">
        <v>3337</v>
      </c>
      <c r="F386" s="10" t="s">
        <v>3835</v>
      </c>
      <c r="G386" s="15">
        <v>5.3</v>
      </c>
      <c r="H386" s="30" t="s">
        <v>175</v>
      </c>
      <c r="I386" s="10">
        <v>85854289</v>
      </c>
      <c r="J386" s="19">
        <v>45323</v>
      </c>
      <c r="K386" s="16">
        <v>0</v>
      </c>
      <c r="L386" s="16">
        <v>0</v>
      </c>
      <c r="M386" s="9" t="s">
        <v>470</v>
      </c>
      <c r="N386" s="17">
        <v>45395</v>
      </c>
      <c r="O386" s="17" t="s">
        <v>156</v>
      </c>
      <c r="P386" s="10" t="s">
        <v>156</v>
      </c>
      <c r="Q386" s="17" t="s">
        <v>156</v>
      </c>
      <c r="R386" s="10" t="s">
        <v>193</v>
      </c>
      <c r="S386" s="17" t="s">
        <v>156</v>
      </c>
      <c r="T386" s="10" t="s">
        <v>156</v>
      </c>
      <c r="U386" s="32">
        <f t="shared" si="7"/>
        <v>45333</v>
      </c>
    </row>
    <row r="387" spans="1:21" ht="14.25" customHeight="1">
      <c r="A387" s="9">
        <v>2024</v>
      </c>
      <c r="B387" s="10" t="s">
        <v>143</v>
      </c>
      <c r="C387" s="9" t="s">
        <v>433</v>
      </c>
      <c r="D387" s="9" t="s">
        <v>154</v>
      </c>
      <c r="E387" s="9" t="s">
        <v>3337</v>
      </c>
      <c r="F387" s="10" t="s">
        <v>3835</v>
      </c>
      <c r="G387" s="15">
        <v>5.3</v>
      </c>
      <c r="H387" s="30" t="s">
        <v>175</v>
      </c>
      <c r="I387" s="10">
        <v>85854288</v>
      </c>
      <c r="J387" s="19">
        <v>45352</v>
      </c>
      <c r="K387" s="16">
        <v>0</v>
      </c>
      <c r="L387" s="16">
        <v>0</v>
      </c>
      <c r="M387" s="9" t="s">
        <v>470</v>
      </c>
      <c r="N387" s="17">
        <v>45423</v>
      </c>
      <c r="O387" s="17" t="s">
        <v>156</v>
      </c>
      <c r="P387" s="10" t="s">
        <v>156</v>
      </c>
      <c r="Q387" s="17" t="s">
        <v>156</v>
      </c>
      <c r="R387" s="10" t="s">
        <v>193</v>
      </c>
      <c r="S387" s="17" t="s">
        <v>156</v>
      </c>
      <c r="T387" s="10" t="s">
        <v>156</v>
      </c>
      <c r="U387" s="32">
        <f t="shared" si="7"/>
        <v>45361</v>
      </c>
    </row>
    <row r="388" spans="1:21" ht="14.25" customHeight="1">
      <c r="A388" s="9">
        <v>2024</v>
      </c>
      <c r="B388" s="10" t="s">
        <v>143</v>
      </c>
      <c r="C388" s="9" t="s">
        <v>433</v>
      </c>
      <c r="D388" s="9" t="s">
        <v>154</v>
      </c>
      <c r="E388" s="9" t="s">
        <v>262</v>
      </c>
      <c r="F388" s="10" t="s">
        <v>3836</v>
      </c>
      <c r="G388" s="15">
        <v>3.6</v>
      </c>
      <c r="H388" s="30" t="s">
        <v>175</v>
      </c>
      <c r="I388" s="10">
        <v>85930918</v>
      </c>
      <c r="J388" s="19">
        <v>45170</v>
      </c>
      <c r="K388" s="16">
        <v>5988</v>
      </c>
      <c r="L388" s="16">
        <v>21557</v>
      </c>
      <c r="M388" s="9" t="s">
        <v>436</v>
      </c>
      <c r="N388" s="17">
        <v>45245</v>
      </c>
      <c r="O388" s="17">
        <v>45097</v>
      </c>
      <c r="P388" s="10" t="s">
        <v>2852</v>
      </c>
      <c r="Q388" s="17">
        <v>45104</v>
      </c>
      <c r="R388" s="10" t="s">
        <v>2267</v>
      </c>
      <c r="S388" s="17">
        <v>45118</v>
      </c>
      <c r="T388" s="10" t="s">
        <v>156</v>
      </c>
      <c r="U388" s="32">
        <f t="shared" si="7"/>
        <v>45183</v>
      </c>
    </row>
    <row r="389" spans="1:21" ht="14.25" customHeight="1">
      <c r="A389" s="9">
        <v>2024</v>
      </c>
      <c r="B389" s="10" t="s">
        <v>143</v>
      </c>
      <c r="C389" s="9" t="s">
        <v>433</v>
      </c>
      <c r="D389" s="9" t="s">
        <v>154</v>
      </c>
      <c r="E389" s="9" t="s">
        <v>262</v>
      </c>
      <c r="F389" s="10" t="s">
        <v>3836</v>
      </c>
      <c r="G389" s="15">
        <v>3.6</v>
      </c>
      <c r="H389" s="30" t="s">
        <v>175</v>
      </c>
      <c r="I389" s="10">
        <v>85606761</v>
      </c>
      <c r="J389" s="19">
        <v>45200</v>
      </c>
      <c r="K389" s="16">
        <v>7992</v>
      </c>
      <c r="L389" s="16">
        <v>28771</v>
      </c>
      <c r="M389" s="9" t="s">
        <v>436</v>
      </c>
      <c r="N389" s="17">
        <v>45280</v>
      </c>
      <c r="O389" s="17">
        <v>45097</v>
      </c>
      <c r="P389" s="10" t="s">
        <v>156</v>
      </c>
      <c r="Q389" s="17">
        <v>45118</v>
      </c>
      <c r="R389" s="10" t="s">
        <v>2957</v>
      </c>
      <c r="S389" s="17">
        <v>45125</v>
      </c>
      <c r="T389" s="10" t="s">
        <v>2055</v>
      </c>
      <c r="U389" s="32">
        <f t="shared" si="7"/>
        <v>45218</v>
      </c>
    </row>
    <row r="390" spans="1:21" ht="14.25" customHeight="1">
      <c r="A390" s="9">
        <v>2024</v>
      </c>
      <c r="B390" s="10" t="s">
        <v>143</v>
      </c>
      <c r="C390" s="9" t="s">
        <v>433</v>
      </c>
      <c r="D390" s="9" t="s">
        <v>154</v>
      </c>
      <c r="E390" s="9" t="s">
        <v>262</v>
      </c>
      <c r="F390" s="10" t="s">
        <v>3836</v>
      </c>
      <c r="G390" s="15">
        <v>3.6</v>
      </c>
      <c r="H390" s="30" t="s">
        <v>175</v>
      </c>
      <c r="I390" s="10">
        <v>86252346</v>
      </c>
      <c r="J390" s="19">
        <v>45261</v>
      </c>
      <c r="K390" s="16">
        <v>3300</v>
      </c>
      <c r="L390" s="16">
        <v>11880</v>
      </c>
      <c r="M390" s="9" t="s">
        <v>470</v>
      </c>
      <c r="N390" s="17">
        <v>45346</v>
      </c>
      <c r="O390" s="17" t="s">
        <v>156</v>
      </c>
      <c r="P390" s="10" t="s">
        <v>156</v>
      </c>
      <c r="Q390" s="17" t="s">
        <v>156</v>
      </c>
      <c r="R390" s="10" t="s">
        <v>193</v>
      </c>
      <c r="S390" s="17" t="s">
        <v>156</v>
      </c>
      <c r="T390" s="10" t="s">
        <v>156</v>
      </c>
      <c r="U390" s="32">
        <f t="shared" si="7"/>
        <v>45284</v>
      </c>
    </row>
    <row r="391" spans="1:21" ht="14.25" customHeight="1">
      <c r="A391" s="9">
        <v>2024</v>
      </c>
      <c r="B391" s="10" t="s">
        <v>143</v>
      </c>
      <c r="C391" s="9" t="s">
        <v>433</v>
      </c>
      <c r="D391" s="9" t="s">
        <v>154</v>
      </c>
      <c r="E391" s="9" t="s">
        <v>262</v>
      </c>
      <c r="F391" s="10" t="s">
        <v>3836</v>
      </c>
      <c r="G391" s="15">
        <v>3.6</v>
      </c>
      <c r="H391" s="30" t="s">
        <v>175</v>
      </c>
      <c r="I391" s="10">
        <v>86252347</v>
      </c>
      <c r="J391" s="19">
        <v>45292</v>
      </c>
      <c r="K391" s="16">
        <v>4100</v>
      </c>
      <c r="L391" s="16">
        <v>14760</v>
      </c>
      <c r="M391" s="9" t="s">
        <v>470</v>
      </c>
      <c r="N391" s="17">
        <v>45360</v>
      </c>
      <c r="O391" s="17" t="s">
        <v>156</v>
      </c>
      <c r="P391" s="10" t="s">
        <v>156</v>
      </c>
      <c r="Q391" s="17" t="s">
        <v>156</v>
      </c>
      <c r="R391" s="10" t="s">
        <v>193</v>
      </c>
      <c r="S391" s="17" t="s">
        <v>156</v>
      </c>
      <c r="T391" s="10" t="s">
        <v>156</v>
      </c>
      <c r="U391" s="32">
        <f t="shared" si="7"/>
        <v>45298</v>
      </c>
    </row>
    <row r="392" spans="1:21" ht="14.25" customHeight="1">
      <c r="A392" s="9">
        <v>2024</v>
      </c>
      <c r="B392" s="10" t="s">
        <v>143</v>
      </c>
      <c r="C392" s="9" t="s">
        <v>433</v>
      </c>
      <c r="D392" s="9" t="s">
        <v>154</v>
      </c>
      <c r="E392" s="9" t="s">
        <v>262</v>
      </c>
      <c r="F392" s="10" t="s">
        <v>3836</v>
      </c>
      <c r="G392" s="15">
        <v>3.6</v>
      </c>
      <c r="H392" s="30" t="s">
        <v>175</v>
      </c>
      <c r="I392" s="10">
        <v>86252348</v>
      </c>
      <c r="J392" s="19">
        <v>45292</v>
      </c>
      <c r="K392" s="16">
        <v>4600</v>
      </c>
      <c r="L392" s="16">
        <v>16560</v>
      </c>
      <c r="M392" s="9" t="s">
        <v>470</v>
      </c>
      <c r="N392" s="17">
        <v>45374</v>
      </c>
      <c r="O392" s="17" t="s">
        <v>156</v>
      </c>
      <c r="P392" s="10" t="s">
        <v>156</v>
      </c>
      <c r="Q392" s="17" t="s">
        <v>156</v>
      </c>
      <c r="R392" s="10" t="s">
        <v>193</v>
      </c>
      <c r="S392" s="17" t="s">
        <v>156</v>
      </c>
      <c r="T392" s="10" t="s">
        <v>156</v>
      </c>
      <c r="U392" s="32">
        <f t="shared" si="7"/>
        <v>45312</v>
      </c>
    </row>
    <row r="393" spans="1:21" ht="14.25" customHeight="1">
      <c r="A393" s="9">
        <v>2024</v>
      </c>
      <c r="B393" s="10" t="s">
        <v>143</v>
      </c>
      <c r="C393" s="9" t="s">
        <v>433</v>
      </c>
      <c r="D393" s="9" t="s">
        <v>154</v>
      </c>
      <c r="E393" s="9" t="s">
        <v>262</v>
      </c>
      <c r="F393" s="10" t="s">
        <v>3836</v>
      </c>
      <c r="G393" s="15">
        <v>3.6</v>
      </c>
      <c r="H393" s="30" t="s">
        <v>175</v>
      </c>
      <c r="I393" s="10">
        <v>86252349</v>
      </c>
      <c r="J393" s="19">
        <v>45292</v>
      </c>
      <c r="K393" s="16">
        <v>4800</v>
      </c>
      <c r="L393" s="16">
        <v>17280</v>
      </c>
      <c r="M393" s="9" t="s">
        <v>470</v>
      </c>
      <c r="N393" s="17">
        <v>45388</v>
      </c>
      <c r="O393" s="17" t="s">
        <v>156</v>
      </c>
      <c r="P393" s="10" t="s">
        <v>156</v>
      </c>
      <c r="Q393" s="17" t="s">
        <v>156</v>
      </c>
      <c r="R393" s="10" t="s">
        <v>193</v>
      </c>
      <c r="S393" s="17" t="s">
        <v>156</v>
      </c>
      <c r="T393" s="10" t="s">
        <v>156</v>
      </c>
      <c r="U393" s="32">
        <f t="shared" si="7"/>
        <v>45326</v>
      </c>
    </row>
    <row r="394" spans="1:21" ht="14.25" customHeight="1">
      <c r="A394" s="9">
        <v>2024</v>
      </c>
      <c r="B394" s="10" t="s">
        <v>143</v>
      </c>
      <c r="C394" s="9" t="s">
        <v>433</v>
      </c>
      <c r="D394" s="9" t="s">
        <v>154</v>
      </c>
      <c r="E394" s="9" t="s">
        <v>262</v>
      </c>
      <c r="F394" s="10" t="s">
        <v>3836</v>
      </c>
      <c r="G394" s="15">
        <v>3.6</v>
      </c>
      <c r="H394" s="30" t="s">
        <v>175</v>
      </c>
      <c r="I394" s="10">
        <v>86252350</v>
      </c>
      <c r="J394" s="19">
        <v>45323</v>
      </c>
      <c r="K394" s="16">
        <v>5200</v>
      </c>
      <c r="L394" s="16">
        <v>18720</v>
      </c>
      <c r="M394" s="9" t="s">
        <v>470</v>
      </c>
      <c r="N394" s="17">
        <v>45402</v>
      </c>
      <c r="O394" s="17" t="s">
        <v>156</v>
      </c>
      <c r="P394" s="10" t="s">
        <v>156</v>
      </c>
      <c r="Q394" s="17" t="s">
        <v>156</v>
      </c>
      <c r="R394" s="10" t="s">
        <v>193</v>
      </c>
      <c r="S394" s="17" t="s">
        <v>156</v>
      </c>
      <c r="T394" s="10" t="s">
        <v>156</v>
      </c>
      <c r="U394" s="32">
        <f t="shared" si="7"/>
        <v>45340</v>
      </c>
    </row>
    <row r="395" spans="1:21" ht="14.25" customHeight="1">
      <c r="A395" s="9">
        <v>2024</v>
      </c>
      <c r="B395" s="10" t="s">
        <v>143</v>
      </c>
      <c r="C395" s="9" t="s">
        <v>433</v>
      </c>
      <c r="D395" s="9" t="s">
        <v>154</v>
      </c>
      <c r="E395" s="9" t="s">
        <v>262</v>
      </c>
      <c r="F395" s="10" t="s">
        <v>3836</v>
      </c>
      <c r="G395" s="15">
        <v>3.6</v>
      </c>
      <c r="H395" s="30" t="s">
        <v>175</v>
      </c>
      <c r="I395" s="10">
        <v>86252351</v>
      </c>
      <c r="J395" s="19">
        <v>45323</v>
      </c>
      <c r="K395" s="16">
        <v>5200</v>
      </c>
      <c r="L395" s="16">
        <v>18720</v>
      </c>
      <c r="M395" s="9" t="s">
        <v>470</v>
      </c>
      <c r="N395" s="17">
        <v>45416</v>
      </c>
      <c r="O395" s="17" t="s">
        <v>156</v>
      </c>
      <c r="P395" s="10" t="s">
        <v>156</v>
      </c>
      <c r="Q395" s="17" t="s">
        <v>156</v>
      </c>
      <c r="R395" s="10" t="s">
        <v>193</v>
      </c>
      <c r="S395" s="17" t="s">
        <v>156</v>
      </c>
      <c r="T395" s="10" t="s">
        <v>156</v>
      </c>
      <c r="U395" s="32">
        <f t="shared" si="7"/>
        <v>45354</v>
      </c>
    </row>
    <row r="396" spans="1:21" ht="14.25" customHeight="1">
      <c r="A396" s="9">
        <v>2024</v>
      </c>
      <c r="B396" s="10" t="s">
        <v>143</v>
      </c>
      <c r="C396" s="9" t="s">
        <v>433</v>
      </c>
      <c r="D396" s="9" t="s">
        <v>154</v>
      </c>
      <c r="E396" s="9" t="s">
        <v>262</v>
      </c>
      <c r="F396" s="10" t="s">
        <v>3836</v>
      </c>
      <c r="G396" s="15">
        <v>3.6</v>
      </c>
      <c r="H396" s="30" t="s">
        <v>175</v>
      </c>
      <c r="I396" s="10">
        <v>85759416</v>
      </c>
      <c r="J396" s="19">
        <v>45352</v>
      </c>
      <c r="K396" s="16">
        <v>0</v>
      </c>
      <c r="L396" s="16">
        <v>0</v>
      </c>
      <c r="M396" s="9" t="s">
        <v>521</v>
      </c>
      <c r="N396" s="17">
        <v>45423</v>
      </c>
      <c r="O396" s="17" t="s">
        <v>156</v>
      </c>
      <c r="P396" s="10" t="s">
        <v>3432</v>
      </c>
      <c r="Q396" s="17" t="s">
        <v>156</v>
      </c>
      <c r="R396" s="10" t="s">
        <v>3433</v>
      </c>
      <c r="S396" s="17" t="s">
        <v>156</v>
      </c>
      <c r="T396" s="10" t="s">
        <v>3434</v>
      </c>
      <c r="U396" s="32">
        <f t="shared" si="7"/>
        <v>45361</v>
      </c>
    </row>
    <row r="397" spans="1:21" ht="14.25" customHeight="1">
      <c r="A397" s="9">
        <v>2024</v>
      </c>
      <c r="B397" s="10" t="s">
        <v>143</v>
      </c>
      <c r="C397" s="9" t="s">
        <v>433</v>
      </c>
      <c r="D397" s="9" t="s">
        <v>154</v>
      </c>
      <c r="E397" s="9" t="s">
        <v>262</v>
      </c>
      <c r="F397" s="10" t="s">
        <v>3836</v>
      </c>
      <c r="G397" s="15">
        <v>3.6</v>
      </c>
      <c r="H397" s="30" t="s">
        <v>175</v>
      </c>
      <c r="I397" s="10">
        <v>86252352</v>
      </c>
      <c r="J397" s="19">
        <v>45352</v>
      </c>
      <c r="K397" s="16">
        <v>790</v>
      </c>
      <c r="L397" s="16">
        <v>2844</v>
      </c>
      <c r="M397" s="9" t="s">
        <v>470</v>
      </c>
      <c r="N397" s="17">
        <v>45430</v>
      </c>
      <c r="O397" s="17" t="s">
        <v>156</v>
      </c>
      <c r="P397" s="10" t="s">
        <v>156</v>
      </c>
      <c r="Q397" s="17" t="s">
        <v>156</v>
      </c>
      <c r="R397" s="10" t="s">
        <v>193</v>
      </c>
      <c r="S397" s="17" t="s">
        <v>156</v>
      </c>
      <c r="T397" s="10" t="s">
        <v>156</v>
      </c>
      <c r="U397" s="32">
        <f t="shared" si="7"/>
        <v>45368</v>
      </c>
    </row>
    <row r="398" spans="1:21" ht="14.25" customHeight="1">
      <c r="A398" s="9">
        <v>2024</v>
      </c>
      <c r="B398" s="10" t="s">
        <v>143</v>
      </c>
      <c r="C398" s="9" t="s">
        <v>433</v>
      </c>
      <c r="D398" s="9" t="s">
        <v>154</v>
      </c>
      <c r="E398" s="9" t="s">
        <v>262</v>
      </c>
      <c r="F398" s="10" t="s">
        <v>3836</v>
      </c>
      <c r="G398" s="15">
        <v>3.6</v>
      </c>
      <c r="H398" s="30" t="s">
        <v>175</v>
      </c>
      <c r="I398" s="10">
        <v>86252353</v>
      </c>
      <c r="J398" s="19">
        <v>45352</v>
      </c>
      <c r="K398" s="16">
        <v>2800</v>
      </c>
      <c r="L398" s="16">
        <v>10080</v>
      </c>
      <c r="M398" s="9" t="s">
        <v>521</v>
      </c>
      <c r="N398" s="17">
        <v>45430</v>
      </c>
      <c r="O398" s="17" t="s">
        <v>156</v>
      </c>
      <c r="P398" s="10" t="s">
        <v>156</v>
      </c>
      <c r="Q398" s="17" t="s">
        <v>156</v>
      </c>
      <c r="R398" s="10" t="s">
        <v>193</v>
      </c>
      <c r="S398" s="17" t="s">
        <v>156</v>
      </c>
      <c r="T398" s="10" t="s">
        <v>156</v>
      </c>
      <c r="U398" s="32">
        <f t="shared" si="7"/>
        <v>45368</v>
      </c>
    </row>
    <row r="399" spans="1:21" ht="14.25" customHeight="1">
      <c r="A399" s="9">
        <v>2024</v>
      </c>
      <c r="B399" s="10" t="s">
        <v>143</v>
      </c>
      <c r="C399" s="9" t="s">
        <v>433</v>
      </c>
      <c r="D399" s="9" t="s">
        <v>154</v>
      </c>
      <c r="E399" s="9" t="s">
        <v>262</v>
      </c>
      <c r="F399" s="10" t="s">
        <v>3836</v>
      </c>
      <c r="G399" s="15">
        <v>3.6</v>
      </c>
      <c r="H399" s="30" t="s">
        <v>175</v>
      </c>
      <c r="I399" s="10">
        <v>86252354</v>
      </c>
      <c r="J399" s="19">
        <v>45352</v>
      </c>
      <c r="K399" s="16">
        <v>2200</v>
      </c>
      <c r="L399" s="16">
        <v>7920</v>
      </c>
      <c r="M399" s="9" t="s">
        <v>521</v>
      </c>
      <c r="N399" s="17">
        <v>45444</v>
      </c>
      <c r="O399" s="17" t="s">
        <v>156</v>
      </c>
      <c r="P399" s="10" t="s">
        <v>156</v>
      </c>
      <c r="Q399" s="17" t="s">
        <v>156</v>
      </c>
      <c r="R399" s="10" t="s">
        <v>193</v>
      </c>
      <c r="S399" s="17" t="s">
        <v>156</v>
      </c>
      <c r="T399" s="10" t="s">
        <v>156</v>
      </c>
      <c r="U399" s="32">
        <f t="shared" si="7"/>
        <v>45382</v>
      </c>
    </row>
    <row r="400" spans="1:21" ht="14.25" customHeight="1">
      <c r="A400" s="9">
        <v>2024</v>
      </c>
      <c r="B400" s="10" t="s">
        <v>143</v>
      </c>
      <c r="C400" s="9" t="s">
        <v>433</v>
      </c>
      <c r="D400" s="9" t="s">
        <v>154</v>
      </c>
      <c r="E400" s="9" t="s">
        <v>262</v>
      </c>
      <c r="F400" s="10" t="s">
        <v>3837</v>
      </c>
      <c r="G400" s="15">
        <v>3.6</v>
      </c>
      <c r="H400" s="30" t="s">
        <v>175</v>
      </c>
      <c r="I400" s="10">
        <v>85854804</v>
      </c>
      <c r="J400" s="19">
        <v>45170</v>
      </c>
      <c r="K400" s="16">
        <v>4068</v>
      </c>
      <c r="L400" s="16">
        <v>14645</v>
      </c>
      <c r="M400" s="9" t="s">
        <v>436</v>
      </c>
      <c r="N400" s="17">
        <v>45245</v>
      </c>
      <c r="O400" s="17">
        <v>45097</v>
      </c>
      <c r="P400" s="10" t="s">
        <v>156</v>
      </c>
      <c r="Q400" s="17">
        <v>45104</v>
      </c>
      <c r="R400" s="10" t="s">
        <v>193</v>
      </c>
      <c r="S400" s="17">
        <v>45125</v>
      </c>
      <c r="T400" s="10" t="s">
        <v>156</v>
      </c>
      <c r="U400" s="32">
        <f t="shared" si="7"/>
        <v>45183</v>
      </c>
    </row>
    <row r="401" spans="1:21" ht="14.25" customHeight="1">
      <c r="A401" s="9">
        <v>2024</v>
      </c>
      <c r="B401" s="10" t="s">
        <v>143</v>
      </c>
      <c r="C401" s="9" t="s">
        <v>433</v>
      </c>
      <c r="D401" s="9" t="s">
        <v>154</v>
      </c>
      <c r="E401" s="9" t="s">
        <v>262</v>
      </c>
      <c r="F401" s="10" t="s">
        <v>3837</v>
      </c>
      <c r="G401" s="15">
        <v>3.6</v>
      </c>
      <c r="H401" s="30" t="s">
        <v>175</v>
      </c>
      <c r="I401" s="10">
        <v>86254102</v>
      </c>
      <c r="J401" s="19">
        <v>45292</v>
      </c>
      <c r="K401" s="16">
        <v>1000</v>
      </c>
      <c r="L401" s="16">
        <v>3600</v>
      </c>
      <c r="M401" s="9" t="s">
        <v>470</v>
      </c>
      <c r="N401" s="17">
        <v>45360</v>
      </c>
      <c r="O401" s="17" t="s">
        <v>156</v>
      </c>
      <c r="P401" s="10" t="s">
        <v>156</v>
      </c>
      <c r="Q401" s="17" t="s">
        <v>156</v>
      </c>
      <c r="R401" s="10" t="s">
        <v>193</v>
      </c>
      <c r="S401" s="17" t="s">
        <v>156</v>
      </c>
      <c r="T401" s="10" t="s">
        <v>156</v>
      </c>
      <c r="U401" s="32">
        <f t="shared" si="7"/>
        <v>45298</v>
      </c>
    </row>
    <row r="402" spans="1:21" ht="14.25" customHeight="1">
      <c r="A402" s="9">
        <v>2024</v>
      </c>
      <c r="B402" s="10" t="s">
        <v>143</v>
      </c>
      <c r="C402" s="9" t="s">
        <v>433</v>
      </c>
      <c r="D402" s="9" t="s">
        <v>154</v>
      </c>
      <c r="E402" s="9" t="s">
        <v>262</v>
      </c>
      <c r="F402" s="10" t="s">
        <v>3837</v>
      </c>
      <c r="G402" s="15">
        <v>3.6</v>
      </c>
      <c r="H402" s="30" t="s">
        <v>175</v>
      </c>
      <c r="I402" s="10">
        <v>86254103</v>
      </c>
      <c r="J402" s="19">
        <v>45292</v>
      </c>
      <c r="K402" s="16">
        <v>900</v>
      </c>
      <c r="L402" s="16">
        <v>3240</v>
      </c>
      <c r="M402" s="9" t="s">
        <v>470</v>
      </c>
      <c r="N402" s="17">
        <v>45374</v>
      </c>
      <c r="O402" s="17" t="s">
        <v>156</v>
      </c>
      <c r="P402" s="10" t="s">
        <v>156</v>
      </c>
      <c r="Q402" s="17" t="s">
        <v>156</v>
      </c>
      <c r="R402" s="10" t="s">
        <v>193</v>
      </c>
      <c r="S402" s="17" t="s">
        <v>156</v>
      </c>
      <c r="T402" s="10" t="s">
        <v>156</v>
      </c>
      <c r="U402" s="32">
        <f t="shared" si="7"/>
        <v>45312</v>
      </c>
    </row>
    <row r="403" spans="1:21" ht="14.25" customHeight="1">
      <c r="A403" s="9">
        <v>2024</v>
      </c>
      <c r="B403" s="10" t="s">
        <v>143</v>
      </c>
      <c r="C403" s="9" t="s">
        <v>433</v>
      </c>
      <c r="D403" s="9" t="s">
        <v>154</v>
      </c>
      <c r="E403" s="9" t="s">
        <v>262</v>
      </c>
      <c r="F403" s="10" t="s">
        <v>3837</v>
      </c>
      <c r="G403" s="15">
        <v>3.6</v>
      </c>
      <c r="H403" s="30" t="s">
        <v>175</v>
      </c>
      <c r="I403" s="10">
        <v>86254104</v>
      </c>
      <c r="J403" s="19">
        <v>45292</v>
      </c>
      <c r="K403" s="16">
        <v>950</v>
      </c>
      <c r="L403" s="16">
        <v>3420</v>
      </c>
      <c r="M403" s="9" t="s">
        <v>470</v>
      </c>
      <c r="N403" s="17">
        <v>45388</v>
      </c>
      <c r="O403" s="17" t="s">
        <v>156</v>
      </c>
      <c r="P403" s="10" t="s">
        <v>156</v>
      </c>
      <c r="Q403" s="17" t="s">
        <v>156</v>
      </c>
      <c r="R403" s="10" t="s">
        <v>193</v>
      </c>
      <c r="S403" s="17" t="s">
        <v>156</v>
      </c>
      <c r="T403" s="10" t="s">
        <v>156</v>
      </c>
      <c r="U403" s="32">
        <f t="shared" si="7"/>
        <v>45326</v>
      </c>
    </row>
    <row r="404" spans="1:21" ht="14.25" customHeight="1">
      <c r="A404" s="9">
        <v>2024</v>
      </c>
      <c r="B404" s="10" t="s">
        <v>143</v>
      </c>
      <c r="C404" s="9" t="s">
        <v>433</v>
      </c>
      <c r="D404" s="9" t="s">
        <v>154</v>
      </c>
      <c r="E404" s="9" t="s">
        <v>262</v>
      </c>
      <c r="F404" s="10" t="s">
        <v>3837</v>
      </c>
      <c r="G404" s="15">
        <v>3.6</v>
      </c>
      <c r="H404" s="30" t="s">
        <v>175</v>
      </c>
      <c r="I404" s="10">
        <v>85854800</v>
      </c>
      <c r="J404" s="19">
        <v>45323</v>
      </c>
      <c r="K404" s="16">
        <v>0</v>
      </c>
      <c r="L404" s="16">
        <v>0</v>
      </c>
      <c r="M404" s="9" t="s">
        <v>470</v>
      </c>
      <c r="N404" s="17">
        <v>45395</v>
      </c>
      <c r="O404" s="17" t="s">
        <v>156</v>
      </c>
      <c r="P404" s="10" t="s">
        <v>3065</v>
      </c>
      <c r="Q404" s="17" t="s">
        <v>156</v>
      </c>
      <c r="R404" s="10" t="s">
        <v>3457</v>
      </c>
      <c r="S404" s="17" t="s">
        <v>156</v>
      </c>
      <c r="T404" s="10" t="s">
        <v>3458</v>
      </c>
      <c r="U404" s="32">
        <f t="shared" si="7"/>
        <v>45333</v>
      </c>
    </row>
    <row r="405" spans="1:21" ht="14.25" customHeight="1">
      <c r="A405" s="9">
        <v>2024</v>
      </c>
      <c r="B405" s="10" t="s">
        <v>143</v>
      </c>
      <c r="C405" s="9" t="s">
        <v>433</v>
      </c>
      <c r="D405" s="9" t="s">
        <v>154</v>
      </c>
      <c r="E405" s="9" t="s">
        <v>262</v>
      </c>
      <c r="F405" s="10" t="s">
        <v>3837</v>
      </c>
      <c r="G405" s="15">
        <v>3.6</v>
      </c>
      <c r="H405" s="30" t="s">
        <v>175</v>
      </c>
      <c r="I405" s="10">
        <v>86254105</v>
      </c>
      <c r="J405" s="19">
        <v>45323</v>
      </c>
      <c r="K405" s="16">
        <v>1000</v>
      </c>
      <c r="L405" s="16">
        <v>3600</v>
      </c>
      <c r="M405" s="9" t="s">
        <v>470</v>
      </c>
      <c r="N405" s="17">
        <v>45402</v>
      </c>
      <c r="O405" s="17" t="s">
        <v>156</v>
      </c>
      <c r="P405" s="10" t="s">
        <v>156</v>
      </c>
      <c r="Q405" s="17" t="s">
        <v>156</v>
      </c>
      <c r="R405" s="10" t="s">
        <v>193</v>
      </c>
      <c r="S405" s="17" t="s">
        <v>156</v>
      </c>
      <c r="T405" s="10" t="s">
        <v>156</v>
      </c>
      <c r="U405" s="32">
        <f t="shared" si="7"/>
        <v>45340</v>
      </c>
    </row>
    <row r="406" spans="1:21" ht="14.25" customHeight="1">
      <c r="A406" s="9">
        <v>2024</v>
      </c>
      <c r="B406" s="10" t="s">
        <v>143</v>
      </c>
      <c r="C406" s="9" t="s">
        <v>433</v>
      </c>
      <c r="D406" s="9" t="s">
        <v>154</v>
      </c>
      <c r="E406" s="9" t="s">
        <v>262</v>
      </c>
      <c r="F406" s="10" t="s">
        <v>3837</v>
      </c>
      <c r="G406" s="15">
        <v>3.6</v>
      </c>
      <c r="H406" s="30" t="s">
        <v>175</v>
      </c>
      <c r="I406" s="10">
        <v>86254106</v>
      </c>
      <c r="J406" s="19">
        <v>45323</v>
      </c>
      <c r="K406" s="16">
        <v>1000</v>
      </c>
      <c r="L406" s="16">
        <v>3600</v>
      </c>
      <c r="M406" s="9" t="s">
        <v>470</v>
      </c>
      <c r="N406" s="17">
        <v>45416</v>
      </c>
      <c r="O406" s="17" t="s">
        <v>156</v>
      </c>
      <c r="P406" s="10" t="s">
        <v>156</v>
      </c>
      <c r="Q406" s="17" t="s">
        <v>156</v>
      </c>
      <c r="R406" s="10" t="s">
        <v>193</v>
      </c>
      <c r="S406" s="17" t="s">
        <v>156</v>
      </c>
      <c r="T406" s="10" t="s">
        <v>156</v>
      </c>
      <c r="U406" s="32">
        <f t="shared" si="7"/>
        <v>45354</v>
      </c>
    </row>
    <row r="407" spans="1:21" ht="14.25" customHeight="1">
      <c r="A407" s="9">
        <v>2024</v>
      </c>
      <c r="B407" s="10" t="s">
        <v>143</v>
      </c>
      <c r="C407" s="9" t="s">
        <v>433</v>
      </c>
      <c r="D407" s="9" t="s">
        <v>154</v>
      </c>
      <c r="E407" s="9" t="s">
        <v>293</v>
      </c>
      <c r="F407" s="10" t="s">
        <v>3845</v>
      </c>
      <c r="G407" s="15">
        <v>5.7</v>
      </c>
      <c r="H407" s="30" t="s">
        <v>175</v>
      </c>
      <c r="I407" s="10">
        <v>85593323</v>
      </c>
      <c r="J407" s="19">
        <v>45170</v>
      </c>
      <c r="K407" s="16">
        <v>2076</v>
      </c>
      <c r="L407" s="16">
        <v>11833</v>
      </c>
      <c r="M407" s="9" t="s">
        <v>436</v>
      </c>
      <c r="N407" s="17">
        <v>45245</v>
      </c>
      <c r="O407" s="17">
        <v>45104</v>
      </c>
      <c r="P407" s="10" t="s">
        <v>156</v>
      </c>
      <c r="Q407" s="17">
        <v>45111</v>
      </c>
      <c r="R407" s="10" t="s">
        <v>3461</v>
      </c>
      <c r="S407" s="17">
        <v>45118</v>
      </c>
      <c r="T407" s="10" t="s">
        <v>1891</v>
      </c>
      <c r="U407" s="32">
        <f t="shared" si="7"/>
        <v>45183</v>
      </c>
    </row>
    <row r="408" spans="1:21" ht="14.25" customHeight="1">
      <c r="A408" s="9">
        <v>2024</v>
      </c>
      <c r="B408" s="10" t="s">
        <v>143</v>
      </c>
      <c r="C408" s="9" t="s">
        <v>433</v>
      </c>
      <c r="D408" s="9" t="s">
        <v>154</v>
      </c>
      <c r="E408" s="9" t="s">
        <v>293</v>
      </c>
      <c r="F408" s="10" t="s">
        <v>3845</v>
      </c>
      <c r="G408" s="15">
        <v>5.7</v>
      </c>
      <c r="H408" s="30" t="s">
        <v>175</v>
      </c>
      <c r="I408" s="10">
        <v>85856639</v>
      </c>
      <c r="J408" s="19">
        <v>45170</v>
      </c>
      <c r="K408" s="16">
        <v>5160</v>
      </c>
      <c r="L408" s="16">
        <v>29412</v>
      </c>
      <c r="M408" s="9" t="s">
        <v>436</v>
      </c>
      <c r="N408" s="17">
        <v>45245</v>
      </c>
      <c r="O408" s="17">
        <v>45104</v>
      </c>
      <c r="P408" s="10" t="s">
        <v>2484</v>
      </c>
      <c r="Q408" s="17">
        <v>45111</v>
      </c>
      <c r="R408" s="10" t="s">
        <v>3461</v>
      </c>
      <c r="S408" s="17">
        <v>45118</v>
      </c>
      <c r="T408" s="10" t="s">
        <v>1874</v>
      </c>
      <c r="U408" s="32">
        <f t="shared" si="7"/>
        <v>45183</v>
      </c>
    </row>
    <row r="409" spans="1:21" ht="14.25" customHeight="1">
      <c r="A409" s="9">
        <v>2024</v>
      </c>
      <c r="B409" s="10" t="s">
        <v>143</v>
      </c>
      <c r="C409" s="9" t="s">
        <v>433</v>
      </c>
      <c r="D409" s="9" t="s">
        <v>154</v>
      </c>
      <c r="E409" s="9" t="s">
        <v>293</v>
      </c>
      <c r="F409" s="10" t="s">
        <v>3845</v>
      </c>
      <c r="G409" s="15">
        <v>5.7</v>
      </c>
      <c r="H409" s="30" t="s">
        <v>175</v>
      </c>
      <c r="I409" s="10">
        <v>86233414</v>
      </c>
      <c r="J409" s="19">
        <v>45231</v>
      </c>
      <c r="K409" s="16">
        <v>4000</v>
      </c>
      <c r="L409" s="16">
        <v>22800</v>
      </c>
      <c r="M409" s="9" t="s">
        <v>383</v>
      </c>
      <c r="N409" s="17">
        <v>45275</v>
      </c>
      <c r="O409" s="17" t="s">
        <v>156</v>
      </c>
      <c r="P409" s="10" t="s">
        <v>156</v>
      </c>
      <c r="Q409" s="17" t="s">
        <v>156</v>
      </c>
      <c r="R409" s="10" t="s">
        <v>193</v>
      </c>
      <c r="S409" s="17" t="s">
        <v>156</v>
      </c>
      <c r="T409" s="10" t="s">
        <v>156</v>
      </c>
      <c r="U409" s="32">
        <f t="shared" si="7"/>
        <v>45213</v>
      </c>
    </row>
    <row r="410" spans="1:21" ht="14.25" customHeight="1">
      <c r="A410" s="9">
        <v>2024</v>
      </c>
      <c r="B410" s="10" t="s">
        <v>143</v>
      </c>
      <c r="C410" s="9" t="s">
        <v>433</v>
      </c>
      <c r="D410" s="9" t="s">
        <v>154</v>
      </c>
      <c r="E410" s="9" t="s">
        <v>293</v>
      </c>
      <c r="F410" s="10" t="s">
        <v>3845</v>
      </c>
      <c r="G410" s="15">
        <v>5.7</v>
      </c>
      <c r="H410" s="30" t="s">
        <v>175</v>
      </c>
      <c r="I410" s="10">
        <v>86197693</v>
      </c>
      <c r="J410" s="19">
        <v>45292</v>
      </c>
      <c r="K410" s="16">
        <v>3000</v>
      </c>
      <c r="L410" s="16">
        <v>17100</v>
      </c>
      <c r="M410" s="9" t="s">
        <v>470</v>
      </c>
      <c r="N410" s="17">
        <v>45367</v>
      </c>
      <c r="O410" s="17" t="s">
        <v>156</v>
      </c>
      <c r="P410" s="10" t="s">
        <v>156</v>
      </c>
      <c r="Q410" s="17" t="s">
        <v>156</v>
      </c>
      <c r="R410" s="10" t="s">
        <v>193</v>
      </c>
      <c r="S410" s="17" t="s">
        <v>156</v>
      </c>
      <c r="T410" s="10" t="s">
        <v>156</v>
      </c>
      <c r="U410" s="32">
        <f t="shared" si="7"/>
        <v>45305</v>
      </c>
    </row>
    <row r="411" spans="1:21" ht="14.25" customHeight="1">
      <c r="A411" s="9">
        <v>2024</v>
      </c>
      <c r="B411" s="10" t="s">
        <v>143</v>
      </c>
      <c r="C411" s="9" t="s">
        <v>433</v>
      </c>
      <c r="D411" s="9" t="s">
        <v>154</v>
      </c>
      <c r="E411" s="9" t="s">
        <v>293</v>
      </c>
      <c r="F411" s="10" t="s">
        <v>3845</v>
      </c>
      <c r="G411" s="15">
        <v>5.7</v>
      </c>
      <c r="H411" s="30" t="s">
        <v>175</v>
      </c>
      <c r="I411" s="10">
        <v>86197692</v>
      </c>
      <c r="J411" s="19">
        <v>45323</v>
      </c>
      <c r="K411" s="16">
        <v>4000</v>
      </c>
      <c r="L411" s="16">
        <v>22800</v>
      </c>
      <c r="M411" s="9" t="s">
        <v>470</v>
      </c>
      <c r="N411" s="17">
        <v>45395</v>
      </c>
      <c r="O411" s="17" t="s">
        <v>156</v>
      </c>
      <c r="P411" s="10" t="s">
        <v>156</v>
      </c>
      <c r="Q411" s="17" t="s">
        <v>156</v>
      </c>
      <c r="R411" s="10" t="s">
        <v>193</v>
      </c>
      <c r="S411" s="17" t="s">
        <v>156</v>
      </c>
      <c r="T411" s="10" t="s">
        <v>156</v>
      </c>
      <c r="U411" s="32">
        <f t="shared" si="7"/>
        <v>45333</v>
      </c>
    </row>
    <row r="412" spans="1:21" ht="14.25" customHeight="1">
      <c r="A412" s="9">
        <v>2024</v>
      </c>
      <c r="B412" s="10" t="s">
        <v>143</v>
      </c>
      <c r="C412" s="9" t="s">
        <v>433</v>
      </c>
      <c r="D412" s="9" t="s">
        <v>154</v>
      </c>
      <c r="E412" s="9" t="s">
        <v>293</v>
      </c>
      <c r="F412" s="10" t="s">
        <v>3845</v>
      </c>
      <c r="G412" s="15">
        <v>5.7</v>
      </c>
      <c r="H412" s="30" t="s">
        <v>175</v>
      </c>
      <c r="I412" s="10">
        <v>85723134</v>
      </c>
      <c r="J412" s="19">
        <v>45352</v>
      </c>
      <c r="K412" s="16">
        <v>0</v>
      </c>
      <c r="L412" s="16">
        <v>0</v>
      </c>
      <c r="M412" s="9" t="s">
        <v>521</v>
      </c>
      <c r="N412" s="17">
        <v>45423</v>
      </c>
      <c r="O412" s="17" t="s">
        <v>156</v>
      </c>
      <c r="P412" s="10" t="s">
        <v>3432</v>
      </c>
      <c r="Q412" s="17" t="s">
        <v>156</v>
      </c>
      <c r="R412" s="10" t="s">
        <v>3433</v>
      </c>
      <c r="S412" s="17" t="s">
        <v>156</v>
      </c>
      <c r="T412" s="10" t="s">
        <v>3434</v>
      </c>
      <c r="U412" s="32">
        <f t="shared" si="7"/>
        <v>45361</v>
      </c>
    </row>
    <row r="413" spans="1:21" ht="14.25" customHeight="1">
      <c r="A413" s="9">
        <v>2024</v>
      </c>
      <c r="B413" s="10" t="s">
        <v>143</v>
      </c>
      <c r="C413" s="9" t="s">
        <v>433</v>
      </c>
      <c r="D413" s="9" t="s">
        <v>154</v>
      </c>
      <c r="E413" s="9" t="s">
        <v>293</v>
      </c>
      <c r="F413" s="10" t="s">
        <v>3845</v>
      </c>
      <c r="G413" s="15">
        <v>5.7</v>
      </c>
      <c r="H413" s="30" t="s">
        <v>175</v>
      </c>
      <c r="I413" s="10">
        <v>86197691</v>
      </c>
      <c r="J413" s="19">
        <v>45352</v>
      </c>
      <c r="K413" s="16">
        <v>4000</v>
      </c>
      <c r="L413" s="16">
        <v>22800</v>
      </c>
      <c r="M413" s="9" t="s">
        <v>470</v>
      </c>
      <c r="N413" s="17">
        <v>45423</v>
      </c>
      <c r="O413" s="17" t="s">
        <v>156</v>
      </c>
      <c r="P413" s="10" t="s">
        <v>156</v>
      </c>
      <c r="Q413" s="17" t="s">
        <v>156</v>
      </c>
      <c r="R413" s="10" t="s">
        <v>193</v>
      </c>
      <c r="S413" s="17" t="s">
        <v>156</v>
      </c>
      <c r="T413" s="10" t="s">
        <v>156</v>
      </c>
      <c r="U413" s="32">
        <f t="shared" si="7"/>
        <v>45361</v>
      </c>
    </row>
    <row r="414" spans="1:21" ht="14.25" customHeight="1">
      <c r="A414" s="9">
        <v>2024</v>
      </c>
      <c r="B414" s="10" t="s">
        <v>143</v>
      </c>
      <c r="C414" s="9" t="s">
        <v>433</v>
      </c>
      <c r="D414" s="9" t="s">
        <v>154</v>
      </c>
      <c r="E414" s="9" t="s">
        <v>293</v>
      </c>
      <c r="F414" s="10" t="s">
        <v>3846</v>
      </c>
      <c r="G414" s="15">
        <v>5.7</v>
      </c>
      <c r="H414" s="30" t="s">
        <v>175</v>
      </c>
      <c r="I414" s="10">
        <v>85858985</v>
      </c>
      <c r="J414" s="19">
        <v>45170</v>
      </c>
      <c r="K414" s="16">
        <v>888</v>
      </c>
      <c r="L414" s="16">
        <v>5062</v>
      </c>
      <c r="M414" s="9" t="s">
        <v>436</v>
      </c>
      <c r="N414" s="17">
        <v>45245</v>
      </c>
      <c r="O414" s="17">
        <v>45104</v>
      </c>
      <c r="P414" s="10" t="s">
        <v>156</v>
      </c>
      <c r="Q414" s="17">
        <v>45111</v>
      </c>
      <c r="R414" s="10" t="s">
        <v>3461</v>
      </c>
      <c r="S414" s="17">
        <v>45132</v>
      </c>
      <c r="T414" s="10" t="s">
        <v>1874</v>
      </c>
      <c r="U414" s="32">
        <f t="shared" si="7"/>
        <v>45183</v>
      </c>
    </row>
    <row r="415" spans="1:21" ht="14.25" customHeight="1">
      <c r="A415" s="9">
        <v>2024</v>
      </c>
      <c r="B415" s="10" t="s">
        <v>143</v>
      </c>
      <c r="C415" s="9" t="s">
        <v>433</v>
      </c>
      <c r="D415" s="9" t="s">
        <v>154</v>
      </c>
      <c r="E415" s="9" t="s">
        <v>293</v>
      </c>
      <c r="F415" s="10" t="s">
        <v>3846</v>
      </c>
      <c r="G415" s="15">
        <v>5.7</v>
      </c>
      <c r="H415" s="30" t="s">
        <v>175</v>
      </c>
      <c r="I415" s="10">
        <v>86198221</v>
      </c>
      <c r="J415" s="19">
        <v>45231</v>
      </c>
      <c r="K415" s="16">
        <v>0</v>
      </c>
      <c r="L415" s="16">
        <v>0</v>
      </c>
      <c r="M415" s="9" t="s">
        <v>383</v>
      </c>
      <c r="N415" s="17">
        <v>45311</v>
      </c>
      <c r="O415" s="17" t="s">
        <v>156</v>
      </c>
      <c r="P415" s="10" t="s">
        <v>156</v>
      </c>
      <c r="Q415" s="17" t="s">
        <v>156</v>
      </c>
      <c r="R415" s="10" t="s">
        <v>193</v>
      </c>
      <c r="S415" s="17" t="s">
        <v>156</v>
      </c>
      <c r="T415" s="10" t="s">
        <v>156</v>
      </c>
      <c r="U415" s="32">
        <f t="shared" si="7"/>
        <v>45249</v>
      </c>
    </row>
    <row r="416" spans="1:21" ht="14.25" customHeight="1">
      <c r="A416" s="9">
        <v>2024</v>
      </c>
      <c r="B416" s="10" t="s">
        <v>143</v>
      </c>
      <c r="C416" s="9" t="s">
        <v>433</v>
      </c>
      <c r="D416" s="9" t="s">
        <v>305</v>
      </c>
      <c r="E416" s="9" t="s">
        <v>363</v>
      </c>
      <c r="F416" s="10" t="s">
        <v>3850</v>
      </c>
      <c r="G416" s="15">
        <v>2.8</v>
      </c>
      <c r="H416" s="30" t="s">
        <v>175</v>
      </c>
      <c r="I416" s="10">
        <v>85572739</v>
      </c>
      <c r="J416" s="19">
        <v>45170</v>
      </c>
      <c r="K416" s="16">
        <v>2940</v>
      </c>
      <c r="L416" s="16">
        <v>8232</v>
      </c>
      <c r="M416" s="9" t="s">
        <v>436</v>
      </c>
      <c r="N416" s="17">
        <v>45245</v>
      </c>
      <c r="O416" s="17">
        <v>45097</v>
      </c>
      <c r="P416" s="10" t="s">
        <v>156</v>
      </c>
      <c r="Q416" s="17">
        <v>45104</v>
      </c>
      <c r="R416" s="10" t="s">
        <v>2532</v>
      </c>
      <c r="S416" s="17">
        <v>45118</v>
      </c>
      <c r="T416" s="10" t="s">
        <v>1874</v>
      </c>
      <c r="U416" s="32">
        <f t="shared" si="7"/>
        <v>45183</v>
      </c>
    </row>
    <row r="417" spans="1:21" ht="14.25" customHeight="1">
      <c r="A417" s="9">
        <v>2024</v>
      </c>
      <c r="B417" s="10" t="s">
        <v>143</v>
      </c>
      <c r="C417" s="9" t="s">
        <v>433</v>
      </c>
      <c r="D417" s="9" t="s">
        <v>305</v>
      </c>
      <c r="E417" s="9" t="s">
        <v>363</v>
      </c>
      <c r="F417" s="10" t="s">
        <v>3850</v>
      </c>
      <c r="G417" s="15">
        <v>2.8</v>
      </c>
      <c r="H417" s="30" t="s">
        <v>175</v>
      </c>
      <c r="I417" s="10">
        <v>85716664</v>
      </c>
      <c r="J417" s="19">
        <v>45200</v>
      </c>
      <c r="K417" s="16">
        <v>2000</v>
      </c>
      <c r="L417" s="16">
        <v>5600</v>
      </c>
      <c r="M417" s="9" t="s">
        <v>470</v>
      </c>
      <c r="N417" s="17">
        <v>45282</v>
      </c>
      <c r="O417" s="17" t="s">
        <v>156</v>
      </c>
      <c r="P417" s="10" t="s">
        <v>2132</v>
      </c>
      <c r="Q417" s="17" t="s">
        <v>156</v>
      </c>
      <c r="R417" s="10" t="s">
        <v>2222</v>
      </c>
      <c r="S417" s="17" t="s">
        <v>156</v>
      </c>
      <c r="T417" s="10" t="s">
        <v>2223</v>
      </c>
      <c r="U417" s="32">
        <f t="shared" si="7"/>
        <v>45220</v>
      </c>
    </row>
    <row r="418" spans="1:21" ht="14.25" customHeight="1">
      <c r="A418" s="9">
        <v>2024</v>
      </c>
      <c r="B418" s="10" t="s">
        <v>143</v>
      </c>
      <c r="C418" s="9" t="s">
        <v>433</v>
      </c>
      <c r="D418" s="9" t="s">
        <v>305</v>
      </c>
      <c r="E418" s="9" t="s">
        <v>363</v>
      </c>
      <c r="F418" s="10" t="s">
        <v>3850</v>
      </c>
      <c r="G418" s="15">
        <v>2.8</v>
      </c>
      <c r="H418" s="30" t="s">
        <v>175</v>
      </c>
      <c r="I418" s="10">
        <v>85716662</v>
      </c>
      <c r="J418" s="19">
        <v>45261</v>
      </c>
      <c r="K418" s="16">
        <v>3000</v>
      </c>
      <c r="L418" s="16">
        <v>8400</v>
      </c>
      <c r="M418" s="9" t="s">
        <v>470</v>
      </c>
      <c r="N418" s="17">
        <v>45338</v>
      </c>
      <c r="O418" s="17" t="s">
        <v>156</v>
      </c>
      <c r="P418" s="10" t="s">
        <v>2911</v>
      </c>
      <c r="Q418" s="17" t="s">
        <v>156</v>
      </c>
      <c r="R418" s="10" t="s">
        <v>3473</v>
      </c>
      <c r="S418" s="17" t="s">
        <v>156</v>
      </c>
      <c r="T418" s="10" t="s">
        <v>3127</v>
      </c>
      <c r="U418" s="32">
        <f t="shared" si="7"/>
        <v>45276</v>
      </c>
    </row>
    <row r="419" spans="1:21" ht="14.25" customHeight="1">
      <c r="A419" s="9">
        <v>2024</v>
      </c>
      <c r="B419" s="10" t="s">
        <v>143</v>
      </c>
      <c r="C419" s="9" t="s">
        <v>433</v>
      </c>
      <c r="D419" s="9" t="s">
        <v>305</v>
      </c>
      <c r="E419" s="9" t="s">
        <v>363</v>
      </c>
      <c r="F419" s="10" t="s">
        <v>3850</v>
      </c>
      <c r="G419" s="15">
        <v>2.8</v>
      </c>
      <c r="H419" s="30" t="s">
        <v>175</v>
      </c>
      <c r="I419" s="10">
        <v>86260959</v>
      </c>
      <c r="J419" s="19">
        <v>45323</v>
      </c>
      <c r="K419" s="16">
        <v>940</v>
      </c>
      <c r="L419" s="16">
        <v>2632</v>
      </c>
      <c r="M419" s="9" t="s">
        <v>470</v>
      </c>
      <c r="N419" s="17">
        <v>45416</v>
      </c>
      <c r="O419" s="17" t="s">
        <v>156</v>
      </c>
      <c r="P419" s="10" t="s">
        <v>156</v>
      </c>
      <c r="Q419" s="17" t="s">
        <v>156</v>
      </c>
      <c r="R419" s="10" t="s">
        <v>193</v>
      </c>
      <c r="S419" s="17" t="s">
        <v>156</v>
      </c>
      <c r="T419" s="10" t="s">
        <v>156</v>
      </c>
      <c r="U419" s="32">
        <f t="shared" si="7"/>
        <v>45354</v>
      </c>
    </row>
    <row r="420" spans="1:21" ht="14.25" customHeight="1">
      <c r="A420" s="9">
        <v>2024</v>
      </c>
      <c r="B420" s="10" t="s">
        <v>143</v>
      </c>
      <c r="C420" s="9" t="s">
        <v>433</v>
      </c>
      <c r="D420" s="9" t="s">
        <v>305</v>
      </c>
      <c r="E420" s="9" t="s">
        <v>363</v>
      </c>
      <c r="F420" s="10" t="s">
        <v>3851</v>
      </c>
      <c r="G420" s="15">
        <v>2.8</v>
      </c>
      <c r="H420" s="30" t="s">
        <v>175</v>
      </c>
      <c r="I420" s="10">
        <v>85851730</v>
      </c>
      <c r="J420" s="19">
        <v>45170</v>
      </c>
      <c r="K420" s="16">
        <v>1272</v>
      </c>
      <c r="L420" s="16">
        <v>3562</v>
      </c>
      <c r="M420" s="9" t="s">
        <v>436</v>
      </c>
      <c r="N420" s="17">
        <v>45245</v>
      </c>
      <c r="O420" s="17">
        <v>45097</v>
      </c>
      <c r="P420" s="10" t="s">
        <v>2852</v>
      </c>
      <c r="Q420" s="17">
        <v>45097</v>
      </c>
      <c r="R420" s="10" t="s">
        <v>2127</v>
      </c>
      <c r="S420" s="17">
        <v>45118</v>
      </c>
      <c r="T420" s="10" t="s">
        <v>2779</v>
      </c>
      <c r="U420" s="32">
        <f t="shared" si="7"/>
        <v>45183</v>
      </c>
    </row>
    <row r="421" spans="1:21" ht="14.25" customHeight="1">
      <c r="A421" s="9">
        <v>2024</v>
      </c>
      <c r="B421" s="10" t="s">
        <v>143</v>
      </c>
      <c r="C421" s="9" t="s">
        <v>433</v>
      </c>
      <c r="D421" s="9" t="s">
        <v>305</v>
      </c>
      <c r="E421" s="9" t="s">
        <v>363</v>
      </c>
      <c r="F421" s="10" t="s">
        <v>3851</v>
      </c>
      <c r="G421" s="15">
        <v>2.8</v>
      </c>
      <c r="H421" s="30" t="s">
        <v>175</v>
      </c>
      <c r="I421" s="10">
        <v>86262081</v>
      </c>
      <c r="J421" s="19">
        <v>45292</v>
      </c>
      <c r="K421" s="16">
        <v>1100</v>
      </c>
      <c r="L421" s="16">
        <v>3080</v>
      </c>
      <c r="M421" s="9" t="s">
        <v>470</v>
      </c>
      <c r="N421" s="17">
        <v>45374</v>
      </c>
      <c r="O421" s="17" t="s">
        <v>156</v>
      </c>
      <c r="P421" s="10" t="s">
        <v>156</v>
      </c>
      <c r="Q421" s="17" t="s">
        <v>156</v>
      </c>
      <c r="R421" s="10" t="s">
        <v>193</v>
      </c>
      <c r="S421" s="17" t="s">
        <v>156</v>
      </c>
      <c r="T421" s="10" t="s">
        <v>156</v>
      </c>
      <c r="U421" s="32">
        <f t="shared" si="7"/>
        <v>45312</v>
      </c>
    </row>
    <row r="422" spans="1:21" ht="14.25" customHeight="1">
      <c r="A422" s="9">
        <v>2024</v>
      </c>
      <c r="B422" s="10" t="s">
        <v>143</v>
      </c>
      <c r="C422" s="9" t="s">
        <v>433</v>
      </c>
      <c r="D422" s="9" t="s">
        <v>305</v>
      </c>
      <c r="E422" s="9" t="s">
        <v>363</v>
      </c>
      <c r="F422" s="10" t="s">
        <v>3851</v>
      </c>
      <c r="G422" s="15">
        <v>2.8</v>
      </c>
      <c r="H422" s="30" t="s">
        <v>175</v>
      </c>
      <c r="I422" s="10">
        <v>86262082</v>
      </c>
      <c r="J422" s="19">
        <v>45292</v>
      </c>
      <c r="K422" s="16">
        <v>840</v>
      </c>
      <c r="L422" s="16">
        <v>2352</v>
      </c>
      <c r="M422" s="9" t="s">
        <v>470</v>
      </c>
      <c r="N422" s="17">
        <v>45388</v>
      </c>
      <c r="O422" s="17" t="s">
        <v>156</v>
      </c>
      <c r="P422" s="10" t="s">
        <v>156</v>
      </c>
      <c r="Q422" s="17" t="s">
        <v>156</v>
      </c>
      <c r="R422" s="10" t="s">
        <v>193</v>
      </c>
      <c r="S422" s="17" t="s">
        <v>156</v>
      </c>
      <c r="T422" s="10" t="s">
        <v>156</v>
      </c>
      <c r="U422" s="32">
        <f t="shared" si="7"/>
        <v>45326</v>
      </c>
    </row>
    <row r="423" spans="1:21" ht="14.25" customHeight="1">
      <c r="A423" s="9">
        <v>2024</v>
      </c>
      <c r="B423" s="10" t="s">
        <v>143</v>
      </c>
      <c r="C423" s="9" t="s">
        <v>433</v>
      </c>
      <c r="D423" s="9" t="s">
        <v>305</v>
      </c>
      <c r="E423" s="9" t="s">
        <v>363</v>
      </c>
      <c r="F423" s="10" t="s">
        <v>3851</v>
      </c>
      <c r="G423" s="15">
        <v>2.8</v>
      </c>
      <c r="H423" s="30" t="s">
        <v>175</v>
      </c>
      <c r="I423" s="10">
        <v>86180181</v>
      </c>
      <c r="J423" s="19">
        <v>45323</v>
      </c>
      <c r="K423" s="16">
        <v>1400</v>
      </c>
      <c r="L423" s="16">
        <v>3920</v>
      </c>
      <c r="M423" s="9" t="s">
        <v>470</v>
      </c>
      <c r="N423" s="17">
        <v>45402</v>
      </c>
      <c r="O423" s="17" t="s">
        <v>156</v>
      </c>
      <c r="P423" s="10" t="s">
        <v>156</v>
      </c>
      <c r="Q423" s="17" t="s">
        <v>156</v>
      </c>
      <c r="R423" s="10" t="s">
        <v>193</v>
      </c>
      <c r="S423" s="17" t="s">
        <v>156</v>
      </c>
      <c r="T423" s="10" t="s">
        <v>156</v>
      </c>
      <c r="U423" s="32">
        <f t="shared" si="7"/>
        <v>45340</v>
      </c>
    </row>
    <row r="424" spans="1:21" ht="14.25" customHeight="1">
      <c r="A424" s="9">
        <v>2024</v>
      </c>
      <c r="B424" s="10" t="s">
        <v>143</v>
      </c>
      <c r="C424" s="9" t="s">
        <v>433</v>
      </c>
      <c r="D424" s="9" t="s">
        <v>305</v>
      </c>
      <c r="E424" s="9" t="s">
        <v>363</v>
      </c>
      <c r="F424" s="10" t="s">
        <v>3851</v>
      </c>
      <c r="G424" s="15">
        <v>2.8</v>
      </c>
      <c r="H424" s="30" t="s">
        <v>175</v>
      </c>
      <c r="I424" s="10">
        <v>86262083</v>
      </c>
      <c r="J424" s="19">
        <v>45323</v>
      </c>
      <c r="K424" s="16">
        <v>780</v>
      </c>
      <c r="L424" s="16">
        <v>2184</v>
      </c>
      <c r="M424" s="9" t="s">
        <v>470</v>
      </c>
      <c r="N424" s="17">
        <v>45402</v>
      </c>
      <c r="O424" s="17" t="s">
        <v>156</v>
      </c>
      <c r="P424" s="10" t="s">
        <v>156</v>
      </c>
      <c r="Q424" s="17" t="s">
        <v>156</v>
      </c>
      <c r="R424" s="10" t="s">
        <v>193</v>
      </c>
      <c r="S424" s="17" t="s">
        <v>156</v>
      </c>
      <c r="T424" s="10" t="s">
        <v>156</v>
      </c>
      <c r="U424" s="32">
        <f t="shared" si="7"/>
        <v>45340</v>
      </c>
    </row>
    <row r="425" spans="1:21" ht="14.25" customHeight="1">
      <c r="A425" s="9">
        <v>2024</v>
      </c>
      <c r="B425" s="10" t="s">
        <v>143</v>
      </c>
      <c r="C425" s="9" t="s">
        <v>433</v>
      </c>
      <c r="D425" s="9" t="s">
        <v>305</v>
      </c>
      <c r="E425" s="9" t="s">
        <v>363</v>
      </c>
      <c r="F425" s="10" t="s">
        <v>3851</v>
      </c>
      <c r="G425" s="15">
        <v>2.8</v>
      </c>
      <c r="H425" s="30" t="s">
        <v>175</v>
      </c>
      <c r="I425" s="10">
        <v>86262084</v>
      </c>
      <c r="J425" s="19">
        <v>45323</v>
      </c>
      <c r="K425" s="16">
        <v>530</v>
      </c>
      <c r="L425" s="16">
        <v>1484</v>
      </c>
      <c r="M425" s="9" t="s">
        <v>470</v>
      </c>
      <c r="N425" s="17">
        <v>45416</v>
      </c>
      <c r="O425" s="17" t="s">
        <v>156</v>
      </c>
      <c r="P425" s="10" t="s">
        <v>156</v>
      </c>
      <c r="Q425" s="17" t="s">
        <v>156</v>
      </c>
      <c r="R425" s="10" t="s">
        <v>193</v>
      </c>
      <c r="S425" s="17" t="s">
        <v>156</v>
      </c>
      <c r="T425" s="10" t="s">
        <v>156</v>
      </c>
      <c r="U425" s="32">
        <f t="shared" si="7"/>
        <v>45354</v>
      </c>
    </row>
    <row r="426" spans="1:21" ht="14.25" customHeight="1">
      <c r="A426" s="9">
        <v>2024</v>
      </c>
      <c r="B426" s="10" t="s">
        <v>143</v>
      </c>
      <c r="C426" s="9" t="s">
        <v>433</v>
      </c>
      <c r="D426" s="9" t="s">
        <v>305</v>
      </c>
      <c r="E426" s="9" t="s">
        <v>363</v>
      </c>
      <c r="F426" s="10" t="s">
        <v>3852</v>
      </c>
      <c r="G426" s="15">
        <v>2.8</v>
      </c>
      <c r="H426" s="30" t="s">
        <v>175</v>
      </c>
      <c r="I426" s="10">
        <v>85851237</v>
      </c>
      <c r="J426" s="19">
        <v>45170</v>
      </c>
      <c r="K426" s="16">
        <v>864</v>
      </c>
      <c r="L426" s="16">
        <v>2419</v>
      </c>
      <c r="M426" s="9" t="s">
        <v>436</v>
      </c>
      <c r="N426" s="17">
        <v>45245</v>
      </c>
      <c r="O426" s="17">
        <v>45097</v>
      </c>
      <c r="P426" s="10" t="s">
        <v>2852</v>
      </c>
      <c r="Q426" s="17">
        <v>45097</v>
      </c>
      <c r="R426" s="10" t="s">
        <v>2127</v>
      </c>
      <c r="S426" s="17">
        <v>45118</v>
      </c>
      <c r="T426" s="10" t="s">
        <v>2779</v>
      </c>
      <c r="U426" s="32">
        <f t="shared" si="7"/>
        <v>45183</v>
      </c>
    </row>
    <row r="427" spans="1:21" ht="14.25" customHeight="1">
      <c r="A427" s="9">
        <v>2024</v>
      </c>
      <c r="B427" s="10" t="s">
        <v>143</v>
      </c>
      <c r="C427" s="9" t="s">
        <v>433</v>
      </c>
      <c r="D427" s="9" t="s">
        <v>305</v>
      </c>
      <c r="E427" s="9" t="s">
        <v>363</v>
      </c>
      <c r="F427" s="10" t="s">
        <v>3852</v>
      </c>
      <c r="G427" s="15">
        <v>2.8</v>
      </c>
      <c r="H427" s="30" t="s">
        <v>175</v>
      </c>
      <c r="I427" s="10">
        <v>86261843</v>
      </c>
      <c r="J427" s="19">
        <v>45261</v>
      </c>
      <c r="K427" s="16">
        <v>940</v>
      </c>
      <c r="L427" s="16">
        <v>2632</v>
      </c>
      <c r="M427" s="9" t="s">
        <v>470</v>
      </c>
      <c r="N427" s="17">
        <v>45332</v>
      </c>
      <c r="O427" s="17" t="s">
        <v>156</v>
      </c>
      <c r="P427" s="10" t="s">
        <v>156</v>
      </c>
      <c r="Q427" s="17" t="s">
        <v>156</v>
      </c>
      <c r="R427" s="10" t="s">
        <v>193</v>
      </c>
      <c r="S427" s="17" t="s">
        <v>156</v>
      </c>
      <c r="T427" s="10" t="s">
        <v>156</v>
      </c>
      <c r="U427" s="32">
        <f t="shared" si="7"/>
        <v>45270</v>
      </c>
    </row>
    <row r="428" spans="1:21" ht="14.25" customHeight="1">
      <c r="A428" s="9">
        <v>2024</v>
      </c>
      <c r="B428" s="10" t="s">
        <v>143</v>
      </c>
      <c r="C428" s="9" t="s">
        <v>433</v>
      </c>
      <c r="D428" s="9" t="s">
        <v>305</v>
      </c>
      <c r="E428" s="9" t="s">
        <v>363</v>
      </c>
      <c r="F428" s="10" t="s">
        <v>3852</v>
      </c>
      <c r="G428" s="15">
        <v>2.8</v>
      </c>
      <c r="H428" s="30" t="s">
        <v>175</v>
      </c>
      <c r="I428" s="10">
        <v>86261844</v>
      </c>
      <c r="J428" s="19">
        <v>45292</v>
      </c>
      <c r="K428" s="16">
        <v>470</v>
      </c>
      <c r="L428" s="16">
        <v>1316</v>
      </c>
      <c r="M428" s="9" t="s">
        <v>470</v>
      </c>
      <c r="N428" s="17">
        <v>45374</v>
      </c>
      <c r="O428" s="17" t="s">
        <v>156</v>
      </c>
      <c r="P428" s="10" t="s">
        <v>156</v>
      </c>
      <c r="Q428" s="17" t="s">
        <v>156</v>
      </c>
      <c r="R428" s="10" t="s">
        <v>193</v>
      </c>
      <c r="S428" s="17" t="s">
        <v>156</v>
      </c>
      <c r="T428" s="10" t="s">
        <v>156</v>
      </c>
      <c r="U428" s="32">
        <f t="shared" si="7"/>
        <v>45312</v>
      </c>
    </row>
    <row r="429" spans="1:21" ht="14.25" customHeight="1">
      <c r="A429" s="9">
        <v>2024</v>
      </c>
      <c r="B429" s="10" t="s">
        <v>143</v>
      </c>
      <c r="C429" s="9" t="s">
        <v>433</v>
      </c>
      <c r="D429" s="9" t="s">
        <v>305</v>
      </c>
      <c r="E429" s="9" t="s">
        <v>363</v>
      </c>
      <c r="F429" s="10" t="s">
        <v>3852</v>
      </c>
      <c r="G429" s="15">
        <v>2.8</v>
      </c>
      <c r="H429" s="30" t="s">
        <v>175</v>
      </c>
      <c r="I429" s="10">
        <v>86261845</v>
      </c>
      <c r="J429" s="19">
        <v>45292</v>
      </c>
      <c r="K429" s="16">
        <v>490</v>
      </c>
      <c r="L429" s="16">
        <v>1372</v>
      </c>
      <c r="M429" s="9" t="s">
        <v>470</v>
      </c>
      <c r="N429" s="17">
        <v>45388</v>
      </c>
      <c r="O429" s="17" t="s">
        <v>156</v>
      </c>
      <c r="P429" s="10" t="s">
        <v>156</v>
      </c>
      <c r="Q429" s="17" t="s">
        <v>156</v>
      </c>
      <c r="R429" s="10" t="s">
        <v>193</v>
      </c>
      <c r="S429" s="17" t="s">
        <v>156</v>
      </c>
      <c r="T429" s="10" t="s">
        <v>156</v>
      </c>
      <c r="U429" s="32">
        <f t="shared" si="7"/>
        <v>45326</v>
      </c>
    </row>
    <row r="430" spans="1:21" ht="14.25" customHeight="1">
      <c r="A430" s="9">
        <v>2024</v>
      </c>
      <c r="B430" s="10" t="s">
        <v>143</v>
      </c>
      <c r="C430" s="9" t="s">
        <v>433</v>
      </c>
      <c r="D430" s="9" t="s">
        <v>305</v>
      </c>
      <c r="E430" s="9" t="s">
        <v>363</v>
      </c>
      <c r="F430" s="10" t="s">
        <v>3852</v>
      </c>
      <c r="G430" s="15">
        <v>2.8</v>
      </c>
      <c r="H430" s="30" t="s">
        <v>175</v>
      </c>
      <c r="I430" s="10">
        <v>86261846</v>
      </c>
      <c r="J430" s="19">
        <v>45323</v>
      </c>
      <c r="K430" s="16">
        <v>460</v>
      </c>
      <c r="L430" s="16">
        <v>1288</v>
      </c>
      <c r="M430" s="9" t="s">
        <v>470</v>
      </c>
      <c r="N430" s="17">
        <v>45402</v>
      </c>
      <c r="O430" s="17" t="s">
        <v>156</v>
      </c>
      <c r="P430" s="10" t="s">
        <v>156</v>
      </c>
      <c r="Q430" s="17" t="s">
        <v>156</v>
      </c>
      <c r="R430" s="10" t="s">
        <v>193</v>
      </c>
      <c r="S430" s="17" t="s">
        <v>156</v>
      </c>
      <c r="T430" s="10" t="s">
        <v>156</v>
      </c>
      <c r="U430" s="32">
        <f t="shared" si="7"/>
        <v>45340</v>
      </c>
    </row>
    <row r="431" spans="1:21" ht="14.25" customHeight="1">
      <c r="A431" s="9">
        <v>2024</v>
      </c>
      <c r="B431" s="10" t="s">
        <v>143</v>
      </c>
      <c r="C431" s="9" t="s">
        <v>433</v>
      </c>
      <c r="D431" s="9" t="s">
        <v>305</v>
      </c>
      <c r="E431" s="9" t="s">
        <v>363</v>
      </c>
      <c r="F431" s="10" t="s">
        <v>3847</v>
      </c>
      <c r="G431" s="15">
        <v>2.8</v>
      </c>
      <c r="H431" s="30" t="s">
        <v>175</v>
      </c>
      <c r="I431" s="10">
        <v>85597428</v>
      </c>
      <c r="J431" s="19">
        <v>45170</v>
      </c>
      <c r="K431" s="16">
        <v>4056</v>
      </c>
      <c r="L431" s="16">
        <v>11357</v>
      </c>
      <c r="M431" s="9" t="s">
        <v>436</v>
      </c>
      <c r="N431" s="17">
        <v>45245</v>
      </c>
      <c r="O431" s="17">
        <v>45104</v>
      </c>
      <c r="P431" s="10" t="s">
        <v>156</v>
      </c>
      <c r="Q431" s="17">
        <v>45104</v>
      </c>
      <c r="R431" s="10" t="s">
        <v>2532</v>
      </c>
      <c r="S431" s="17">
        <v>45118</v>
      </c>
      <c r="T431" s="10" t="s">
        <v>1874</v>
      </c>
      <c r="U431" s="32">
        <f t="shared" ref="U431:U481" si="8">N431-62</f>
        <v>45183</v>
      </c>
    </row>
    <row r="432" spans="1:21" ht="14.25" customHeight="1">
      <c r="A432" s="9">
        <v>2024</v>
      </c>
      <c r="B432" s="10" t="s">
        <v>143</v>
      </c>
      <c r="C432" s="9" t="s">
        <v>433</v>
      </c>
      <c r="D432" s="9" t="s">
        <v>305</v>
      </c>
      <c r="E432" s="9" t="s">
        <v>363</v>
      </c>
      <c r="F432" s="10" t="s">
        <v>3847</v>
      </c>
      <c r="G432" s="15">
        <v>2.8</v>
      </c>
      <c r="H432" s="30" t="s">
        <v>175</v>
      </c>
      <c r="I432" s="10">
        <v>85678733</v>
      </c>
      <c r="J432" s="19">
        <v>45261</v>
      </c>
      <c r="K432" s="16">
        <v>3000</v>
      </c>
      <c r="L432" s="16">
        <v>8400</v>
      </c>
      <c r="M432" s="9" t="s">
        <v>470</v>
      </c>
      <c r="N432" s="17">
        <v>45338</v>
      </c>
      <c r="O432" s="17" t="s">
        <v>156</v>
      </c>
      <c r="P432" s="10" t="s">
        <v>2911</v>
      </c>
      <c r="Q432" s="17" t="s">
        <v>156</v>
      </c>
      <c r="R432" s="10" t="s">
        <v>3473</v>
      </c>
      <c r="S432" s="17" t="s">
        <v>156</v>
      </c>
      <c r="T432" s="10" t="s">
        <v>3127</v>
      </c>
      <c r="U432" s="32">
        <f t="shared" si="8"/>
        <v>45276</v>
      </c>
    </row>
    <row r="433" spans="1:21" ht="14.25" customHeight="1">
      <c r="A433" s="9">
        <v>2024</v>
      </c>
      <c r="B433" s="10" t="s">
        <v>143</v>
      </c>
      <c r="C433" s="9" t="s">
        <v>433</v>
      </c>
      <c r="D433" s="9" t="s">
        <v>305</v>
      </c>
      <c r="E433" s="9" t="s">
        <v>363</v>
      </c>
      <c r="F433" s="10" t="s">
        <v>3847</v>
      </c>
      <c r="G433" s="15">
        <v>2.8</v>
      </c>
      <c r="H433" s="30" t="s">
        <v>175</v>
      </c>
      <c r="I433" s="10">
        <v>85861075</v>
      </c>
      <c r="J433" s="19">
        <v>45292</v>
      </c>
      <c r="K433" s="16">
        <v>0</v>
      </c>
      <c r="L433" s="16">
        <v>0</v>
      </c>
      <c r="M433" s="9" t="s">
        <v>470</v>
      </c>
      <c r="N433" s="17">
        <v>45367</v>
      </c>
      <c r="O433" s="17" t="s">
        <v>156</v>
      </c>
      <c r="P433" s="10" t="s">
        <v>156</v>
      </c>
      <c r="Q433" s="17" t="s">
        <v>156</v>
      </c>
      <c r="R433" s="10" t="s">
        <v>193</v>
      </c>
      <c r="S433" s="17" t="s">
        <v>156</v>
      </c>
      <c r="T433" s="10" t="s">
        <v>156</v>
      </c>
      <c r="U433" s="32">
        <f t="shared" si="8"/>
        <v>45305</v>
      </c>
    </row>
    <row r="434" spans="1:21" ht="14.25" customHeight="1">
      <c r="A434" s="9">
        <v>2024</v>
      </c>
      <c r="B434" s="10" t="s">
        <v>143</v>
      </c>
      <c r="C434" s="9" t="s">
        <v>433</v>
      </c>
      <c r="D434" s="9" t="s">
        <v>305</v>
      </c>
      <c r="E434" s="9" t="s">
        <v>363</v>
      </c>
      <c r="F434" s="10" t="s">
        <v>3847</v>
      </c>
      <c r="G434" s="15">
        <v>2.8</v>
      </c>
      <c r="H434" s="30" t="s">
        <v>175</v>
      </c>
      <c r="I434" s="10">
        <v>85861074</v>
      </c>
      <c r="J434" s="19">
        <v>45323</v>
      </c>
      <c r="K434" s="16">
        <v>0</v>
      </c>
      <c r="L434" s="16">
        <v>0</v>
      </c>
      <c r="M434" s="9" t="s">
        <v>470</v>
      </c>
      <c r="N434" s="17">
        <v>45395</v>
      </c>
      <c r="O434" s="17" t="s">
        <v>156</v>
      </c>
      <c r="P434" s="10" t="s">
        <v>156</v>
      </c>
      <c r="Q434" s="17" t="s">
        <v>156</v>
      </c>
      <c r="R434" s="10" t="s">
        <v>193</v>
      </c>
      <c r="S434" s="17" t="s">
        <v>156</v>
      </c>
      <c r="T434" s="10" t="s">
        <v>156</v>
      </c>
      <c r="U434" s="32">
        <f t="shared" si="8"/>
        <v>45333</v>
      </c>
    </row>
    <row r="435" spans="1:21" ht="14.25" customHeight="1">
      <c r="A435" s="9">
        <v>2024</v>
      </c>
      <c r="B435" s="10" t="s">
        <v>143</v>
      </c>
      <c r="C435" s="9" t="s">
        <v>433</v>
      </c>
      <c r="D435" s="9" t="s">
        <v>305</v>
      </c>
      <c r="E435" s="9" t="s">
        <v>363</v>
      </c>
      <c r="F435" s="10" t="s">
        <v>3847</v>
      </c>
      <c r="G435" s="15">
        <v>2.8</v>
      </c>
      <c r="H435" s="30" t="s">
        <v>175</v>
      </c>
      <c r="I435" s="10">
        <v>85861073</v>
      </c>
      <c r="J435" s="19">
        <v>45352</v>
      </c>
      <c r="K435" s="16">
        <v>3000</v>
      </c>
      <c r="L435" s="16">
        <v>8400</v>
      </c>
      <c r="M435" s="9" t="s">
        <v>470</v>
      </c>
      <c r="N435" s="17">
        <v>45423</v>
      </c>
      <c r="O435" s="17" t="s">
        <v>156</v>
      </c>
      <c r="P435" s="10" t="s">
        <v>3432</v>
      </c>
      <c r="Q435" s="17" t="s">
        <v>156</v>
      </c>
      <c r="R435" s="10" t="s">
        <v>3433</v>
      </c>
      <c r="S435" s="17" t="s">
        <v>156</v>
      </c>
      <c r="T435" s="10" t="s">
        <v>3434</v>
      </c>
      <c r="U435" s="32">
        <f t="shared" si="8"/>
        <v>45361</v>
      </c>
    </row>
    <row r="436" spans="1:21" ht="14.25" customHeight="1">
      <c r="A436" s="9">
        <v>2024</v>
      </c>
      <c r="B436" s="10" t="s">
        <v>143</v>
      </c>
      <c r="C436" s="9" t="s">
        <v>433</v>
      </c>
      <c r="D436" s="9" t="s">
        <v>305</v>
      </c>
      <c r="E436" s="9" t="s">
        <v>363</v>
      </c>
      <c r="F436" s="10" t="s">
        <v>3848</v>
      </c>
      <c r="G436" s="15">
        <v>2.8</v>
      </c>
      <c r="H436" s="30" t="s">
        <v>175</v>
      </c>
      <c r="I436" s="10">
        <v>85859741</v>
      </c>
      <c r="J436" s="19">
        <v>45170</v>
      </c>
      <c r="K436" s="16">
        <v>720</v>
      </c>
      <c r="L436" s="16">
        <v>2016</v>
      </c>
      <c r="M436" s="9" t="s">
        <v>436</v>
      </c>
      <c r="N436" s="17">
        <v>45245</v>
      </c>
      <c r="O436" s="17">
        <v>45097</v>
      </c>
      <c r="P436" s="10" t="s">
        <v>156</v>
      </c>
      <c r="Q436" s="17">
        <v>45097</v>
      </c>
      <c r="R436" s="10" t="s">
        <v>193</v>
      </c>
      <c r="S436" s="17">
        <v>45118</v>
      </c>
      <c r="T436" s="10" t="s">
        <v>156</v>
      </c>
      <c r="U436" s="32">
        <f t="shared" si="8"/>
        <v>45183</v>
      </c>
    </row>
    <row r="437" spans="1:21" ht="14.25" customHeight="1">
      <c r="A437" s="9">
        <v>2024</v>
      </c>
      <c r="B437" s="10" t="s">
        <v>143</v>
      </c>
      <c r="C437" s="9" t="s">
        <v>433</v>
      </c>
      <c r="D437" s="9" t="s">
        <v>305</v>
      </c>
      <c r="E437" s="9" t="s">
        <v>363</v>
      </c>
      <c r="F437" s="10" t="s">
        <v>3848</v>
      </c>
      <c r="G437" s="15">
        <v>2.8</v>
      </c>
      <c r="H437" s="30" t="s">
        <v>175</v>
      </c>
      <c r="I437" s="10">
        <v>86194951</v>
      </c>
      <c r="J437" s="19">
        <v>45231</v>
      </c>
      <c r="K437" s="16">
        <v>2400</v>
      </c>
      <c r="L437" s="16">
        <v>6720</v>
      </c>
      <c r="M437" s="9" t="s">
        <v>470</v>
      </c>
      <c r="N437" s="17">
        <v>45311</v>
      </c>
      <c r="O437" s="17" t="s">
        <v>156</v>
      </c>
      <c r="P437" s="10" t="s">
        <v>156</v>
      </c>
      <c r="Q437" s="17" t="s">
        <v>156</v>
      </c>
      <c r="R437" s="10" t="s">
        <v>193</v>
      </c>
      <c r="S437" s="17" t="s">
        <v>156</v>
      </c>
      <c r="T437" s="10" t="s">
        <v>156</v>
      </c>
      <c r="U437" s="32">
        <f t="shared" si="8"/>
        <v>45249</v>
      </c>
    </row>
    <row r="438" spans="1:21" ht="14.25" customHeight="1">
      <c r="A438" s="9">
        <v>2024</v>
      </c>
      <c r="B438" s="10" t="s">
        <v>143</v>
      </c>
      <c r="C438" s="9" t="s">
        <v>433</v>
      </c>
      <c r="D438" s="9" t="s">
        <v>305</v>
      </c>
      <c r="E438" s="9" t="s">
        <v>363</v>
      </c>
      <c r="F438" s="10" t="s">
        <v>3848</v>
      </c>
      <c r="G438" s="15">
        <v>2.8</v>
      </c>
      <c r="H438" s="30" t="s">
        <v>175</v>
      </c>
      <c r="I438" s="10">
        <v>86194950</v>
      </c>
      <c r="J438" s="19">
        <v>45261</v>
      </c>
      <c r="K438" s="16">
        <v>0</v>
      </c>
      <c r="L438" s="16">
        <v>0</v>
      </c>
      <c r="M438" s="9" t="s">
        <v>470</v>
      </c>
      <c r="N438" s="17">
        <v>45339</v>
      </c>
      <c r="O438" s="17" t="s">
        <v>156</v>
      </c>
      <c r="P438" s="10" t="s">
        <v>156</v>
      </c>
      <c r="Q438" s="17" t="s">
        <v>156</v>
      </c>
      <c r="R438" s="10" t="s">
        <v>193</v>
      </c>
      <c r="S438" s="17" t="s">
        <v>156</v>
      </c>
      <c r="T438" s="10" t="s">
        <v>156</v>
      </c>
      <c r="U438" s="32">
        <f t="shared" si="8"/>
        <v>45277</v>
      </c>
    </row>
    <row r="439" spans="1:21" ht="14.25" customHeight="1">
      <c r="A439" s="9">
        <v>2024</v>
      </c>
      <c r="B439" s="10" t="s">
        <v>143</v>
      </c>
      <c r="C439" s="9" t="s">
        <v>433</v>
      </c>
      <c r="D439" s="9" t="s">
        <v>305</v>
      </c>
      <c r="E439" s="9" t="s">
        <v>363</v>
      </c>
      <c r="F439" s="10" t="s">
        <v>3848</v>
      </c>
      <c r="G439" s="15">
        <v>2.8</v>
      </c>
      <c r="H439" s="30" t="s">
        <v>175</v>
      </c>
      <c r="I439" s="10">
        <v>86194949</v>
      </c>
      <c r="J439" s="19">
        <v>45292</v>
      </c>
      <c r="K439" s="16">
        <v>2800</v>
      </c>
      <c r="L439" s="16">
        <v>7840</v>
      </c>
      <c r="M439" s="9" t="s">
        <v>470</v>
      </c>
      <c r="N439" s="17">
        <v>45367</v>
      </c>
      <c r="O439" s="17" t="s">
        <v>156</v>
      </c>
      <c r="P439" s="10" t="s">
        <v>156</v>
      </c>
      <c r="Q439" s="17" t="s">
        <v>156</v>
      </c>
      <c r="R439" s="10" t="s">
        <v>193</v>
      </c>
      <c r="S439" s="17" t="s">
        <v>156</v>
      </c>
      <c r="T439" s="10" t="s">
        <v>156</v>
      </c>
      <c r="U439" s="32">
        <f t="shared" si="8"/>
        <v>45305</v>
      </c>
    </row>
    <row r="440" spans="1:21" ht="14.25" customHeight="1">
      <c r="A440" s="9">
        <v>2024</v>
      </c>
      <c r="B440" s="10" t="s">
        <v>143</v>
      </c>
      <c r="C440" s="9" t="s">
        <v>433</v>
      </c>
      <c r="D440" s="9" t="s">
        <v>305</v>
      </c>
      <c r="E440" s="9" t="s">
        <v>363</v>
      </c>
      <c r="F440" s="10" t="s">
        <v>3848</v>
      </c>
      <c r="G440" s="15">
        <v>2.8</v>
      </c>
      <c r="H440" s="30" t="s">
        <v>175</v>
      </c>
      <c r="I440" s="10">
        <v>86194948</v>
      </c>
      <c r="J440" s="19">
        <v>45323</v>
      </c>
      <c r="K440" s="16">
        <v>0</v>
      </c>
      <c r="L440" s="16">
        <v>0</v>
      </c>
      <c r="M440" s="9" t="s">
        <v>470</v>
      </c>
      <c r="N440" s="17">
        <v>45395</v>
      </c>
      <c r="O440" s="17" t="s">
        <v>156</v>
      </c>
      <c r="P440" s="10" t="s">
        <v>156</v>
      </c>
      <c r="Q440" s="17" t="s">
        <v>156</v>
      </c>
      <c r="R440" s="10" t="s">
        <v>193</v>
      </c>
      <c r="S440" s="17" t="s">
        <v>156</v>
      </c>
      <c r="T440" s="10" t="s">
        <v>156</v>
      </c>
      <c r="U440" s="32">
        <f t="shared" si="8"/>
        <v>45333</v>
      </c>
    </row>
    <row r="441" spans="1:21" ht="14.25" customHeight="1">
      <c r="A441" s="9">
        <v>2024</v>
      </c>
      <c r="B441" s="10" t="s">
        <v>143</v>
      </c>
      <c r="C441" s="9" t="s">
        <v>433</v>
      </c>
      <c r="D441" s="9" t="s">
        <v>305</v>
      </c>
      <c r="E441" s="9" t="s">
        <v>363</v>
      </c>
      <c r="F441" s="10" t="s">
        <v>3849</v>
      </c>
      <c r="G441" s="15">
        <v>2.8</v>
      </c>
      <c r="H441" s="30" t="s">
        <v>175</v>
      </c>
      <c r="I441" s="10">
        <v>85858892</v>
      </c>
      <c r="J441" s="19">
        <v>45170</v>
      </c>
      <c r="K441" s="16">
        <v>720</v>
      </c>
      <c r="L441" s="16">
        <v>2016</v>
      </c>
      <c r="M441" s="9" t="s">
        <v>436</v>
      </c>
      <c r="N441" s="17">
        <v>45245</v>
      </c>
      <c r="O441" s="17">
        <v>45097</v>
      </c>
      <c r="P441" s="10" t="s">
        <v>2852</v>
      </c>
      <c r="Q441" s="17">
        <v>45097</v>
      </c>
      <c r="R441" s="10" t="s">
        <v>193</v>
      </c>
      <c r="S441" s="17">
        <v>45118</v>
      </c>
      <c r="T441" s="10" t="s">
        <v>156</v>
      </c>
      <c r="U441" s="32">
        <f t="shared" si="8"/>
        <v>45183</v>
      </c>
    </row>
    <row r="442" spans="1:21" ht="14.25" customHeight="1">
      <c r="A442" s="9">
        <v>2024</v>
      </c>
      <c r="B442" s="10" t="s">
        <v>143</v>
      </c>
      <c r="C442" s="9" t="s">
        <v>433</v>
      </c>
      <c r="D442" s="9" t="s">
        <v>305</v>
      </c>
      <c r="E442" s="9" t="s">
        <v>363</v>
      </c>
      <c r="F442" s="10" t="s">
        <v>3849</v>
      </c>
      <c r="G442" s="15">
        <v>2.8</v>
      </c>
      <c r="H442" s="30" t="s">
        <v>175</v>
      </c>
      <c r="I442" s="10">
        <v>86249518</v>
      </c>
      <c r="J442" s="19">
        <v>45292</v>
      </c>
      <c r="K442" s="16">
        <v>630</v>
      </c>
      <c r="L442" s="16">
        <v>1764</v>
      </c>
      <c r="M442" s="9" t="s">
        <v>470</v>
      </c>
      <c r="N442" s="17">
        <v>45374</v>
      </c>
      <c r="O442" s="17" t="s">
        <v>156</v>
      </c>
      <c r="P442" s="10" t="s">
        <v>156</v>
      </c>
      <c r="Q442" s="17" t="s">
        <v>156</v>
      </c>
      <c r="R442" s="10" t="s">
        <v>193</v>
      </c>
      <c r="S442" s="17" t="s">
        <v>156</v>
      </c>
      <c r="T442" s="10" t="s">
        <v>156</v>
      </c>
      <c r="U442" s="32">
        <f t="shared" si="8"/>
        <v>45312</v>
      </c>
    </row>
    <row r="443" spans="1:21" ht="14.25" customHeight="1">
      <c r="A443" s="9">
        <v>2024</v>
      </c>
      <c r="B443" s="10" t="s">
        <v>143</v>
      </c>
      <c r="C443" s="9" t="s">
        <v>433</v>
      </c>
      <c r="D443" s="9" t="s">
        <v>305</v>
      </c>
      <c r="E443" s="9" t="s">
        <v>363</v>
      </c>
      <c r="F443" s="10" t="s">
        <v>3849</v>
      </c>
      <c r="G443" s="15">
        <v>2.8</v>
      </c>
      <c r="H443" s="30" t="s">
        <v>175</v>
      </c>
      <c r="I443" s="10">
        <v>86249519</v>
      </c>
      <c r="J443" s="19">
        <v>45292</v>
      </c>
      <c r="K443" s="16">
        <v>680</v>
      </c>
      <c r="L443" s="16">
        <v>1904</v>
      </c>
      <c r="M443" s="9" t="s">
        <v>470</v>
      </c>
      <c r="N443" s="17">
        <v>45388</v>
      </c>
      <c r="O443" s="17" t="s">
        <v>156</v>
      </c>
      <c r="P443" s="10" t="s">
        <v>156</v>
      </c>
      <c r="Q443" s="17" t="s">
        <v>156</v>
      </c>
      <c r="R443" s="10" t="s">
        <v>193</v>
      </c>
      <c r="S443" s="17" t="s">
        <v>156</v>
      </c>
      <c r="T443" s="10" t="s">
        <v>156</v>
      </c>
      <c r="U443" s="32">
        <f t="shared" si="8"/>
        <v>45326</v>
      </c>
    </row>
    <row r="444" spans="1:21" ht="14.25" customHeight="1">
      <c r="A444" s="9">
        <v>2024</v>
      </c>
      <c r="B444" s="10" t="s">
        <v>143</v>
      </c>
      <c r="C444" s="9" t="s">
        <v>433</v>
      </c>
      <c r="D444" s="9" t="s">
        <v>1820</v>
      </c>
      <c r="E444" s="9" t="s">
        <v>3617</v>
      </c>
      <c r="F444" s="10" t="s">
        <v>3819</v>
      </c>
      <c r="G444" s="15">
        <v>2.8</v>
      </c>
      <c r="H444" s="30" t="s">
        <v>175</v>
      </c>
      <c r="I444" s="10">
        <v>86115406</v>
      </c>
      <c r="J444" s="19">
        <v>45383</v>
      </c>
      <c r="K444" s="16">
        <v>11000</v>
      </c>
      <c r="L444" s="16">
        <v>30800</v>
      </c>
      <c r="M444" s="9" t="s">
        <v>436</v>
      </c>
      <c r="N444" s="17">
        <v>45467</v>
      </c>
      <c r="O444" s="17" t="s">
        <v>156</v>
      </c>
      <c r="P444" s="10" t="s">
        <v>156</v>
      </c>
      <c r="Q444" s="17" t="s">
        <v>156</v>
      </c>
      <c r="R444" s="10" t="s">
        <v>193</v>
      </c>
      <c r="S444" s="17" t="s">
        <v>156</v>
      </c>
      <c r="T444" s="10" t="s">
        <v>156</v>
      </c>
      <c r="U444" s="32">
        <f t="shared" si="8"/>
        <v>45405</v>
      </c>
    </row>
    <row r="445" spans="1:21" ht="14.25" customHeight="1">
      <c r="A445" s="9">
        <v>2024</v>
      </c>
      <c r="B445" s="10" t="s">
        <v>143</v>
      </c>
      <c r="C445" s="9" t="s">
        <v>433</v>
      </c>
      <c r="D445" s="9" t="s">
        <v>1820</v>
      </c>
      <c r="E445" s="9" t="s">
        <v>3617</v>
      </c>
      <c r="F445" s="10" t="s">
        <v>3819</v>
      </c>
      <c r="G445" s="15">
        <v>2.8</v>
      </c>
      <c r="H445" s="30" t="s">
        <v>175</v>
      </c>
      <c r="I445" s="10">
        <v>86115405</v>
      </c>
      <c r="J445" s="19">
        <v>45413</v>
      </c>
      <c r="K445" s="16">
        <v>3600</v>
      </c>
      <c r="L445" s="16">
        <v>10080</v>
      </c>
      <c r="M445" s="9" t="s">
        <v>383</v>
      </c>
      <c r="N445" s="17">
        <v>45519</v>
      </c>
      <c r="O445" s="17" t="s">
        <v>156</v>
      </c>
      <c r="P445" s="10" t="s">
        <v>156</v>
      </c>
      <c r="Q445" s="17" t="s">
        <v>156</v>
      </c>
      <c r="R445" s="10" t="s">
        <v>193</v>
      </c>
      <c r="S445" s="17" t="s">
        <v>156</v>
      </c>
      <c r="T445" s="10" t="s">
        <v>156</v>
      </c>
      <c r="U445" s="32">
        <f t="shared" si="8"/>
        <v>45457</v>
      </c>
    </row>
    <row r="446" spans="1:21" ht="14.25" customHeight="1">
      <c r="A446" s="9">
        <v>2024</v>
      </c>
      <c r="B446" s="10" t="s">
        <v>143</v>
      </c>
      <c r="C446" s="9" t="s">
        <v>433</v>
      </c>
      <c r="D446" s="9" t="s">
        <v>1820</v>
      </c>
      <c r="E446" s="9" t="s">
        <v>3617</v>
      </c>
      <c r="F446" s="10" t="s">
        <v>3819</v>
      </c>
      <c r="G446" s="15">
        <v>2.8</v>
      </c>
      <c r="H446" s="30" t="s">
        <v>175</v>
      </c>
      <c r="I446" s="10">
        <v>86180197</v>
      </c>
      <c r="J446" s="19">
        <v>45444</v>
      </c>
      <c r="K446" s="16">
        <v>5400</v>
      </c>
      <c r="L446" s="16">
        <v>15120</v>
      </c>
      <c r="M446" s="9" t="s">
        <v>383</v>
      </c>
      <c r="N446" s="17">
        <v>45550</v>
      </c>
      <c r="O446" s="17" t="s">
        <v>156</v>
      </c>
      <c r="P446" s="10" t="s">
        <v>156</v>
      </c>
      <c r="Q446" s="17" t="s">
        <v>156</v>
      </c>
      <c r="R446" s="10" t="s">
        <v>193</v>
      </c>
      <c r="S446" s="17" t="s">
        <v>156</v>
      </c>
      <c r="T446" s="10" t="s">
        <v>156</v>
      </c>
      <c r="U446" s="32">
        <f t="shared" si="8"/>
        <v>45488</v>
      </c>
    </row>
    <row r="447" spans="1:21" ht="14.25" customHeight="1">
      <c r="A447" s="9">
        <v>2024</v>
      </c>
      <c r="B447" s="10" t="s">
        <v>143</v>
      </c>
      <c r="C447" s="9" t="s">
        <v>433</v>
      </c>
      <c r="D447" s="9" t="s">
        <v>1820</v>
      </c>
      <c r="E447" s="9" t="s">
        <v>3617</v>
      </c>
      <c r="F447" s="10" t="s">
        <v>3819</v>
      </c>
      <c r="G447" s="15">
        <v>2.8</v>
      </c>
      <c r="H447" s="30" t="s">
        <v>175</v>
      </c>
      <c r="I447" s="10">
        <v>86115403</v>
      </c>
      <c r="J447" s="19">
        <v>45474</v>
      </c>
      <c r="K447" s="16">
        <v>1500</v>
      </c>
      <c r="L447" s="16">
        <v>4200</v>
      </c>
      <c r="M447" s="9" t="s">
        <v>383</v>
      </c>
      <c r="N447" s="17">
        <v>45580</v>
      </c>
      <c r="O447" s="17" t="s">
        <v>156</v>
      </c>
      <c r="P447" s="10" t="s">
        <v>156</v>
      </c>
      <c r="Q447" s="17" t="s">
        <v>156</v>
      </c>
      <c r="R447" s="10" t="s">
        <v>193</v>
      </c>
      <c r="S447" s="17" t="s">
        <v>156</v>
      </c>
      <c r="T447" s="10" t="s">
        <v>156</v>
      </c>
      <c r="U447" s="32">
        <f t="shared" si="8"/>
        <v>45518</v>
      </c>
    </row>
    <row r="448" spans="1:21" ht="14.25" customHeight="1">
      <c r="A448" s="9">
        <v>2024</v>
      </c>
      <c r="B448" s="10" t="s">
        <v>143</v>
      </c>
      <c r="C448" s="9" t="s">
        <v>433</v>
      </c>
      <c r="D448" s="9" t="s">
        <v>1820</v>
      </c>
      <c r="E448" s="9" t="s">
        <v>3617</v>
      </c>
      <c r="F448" s="10" t="s">
        <v>3819</v>
      </c>
      <c r="G448" s="15">
        <v>2.8</v>
      </c>
      <c r="H448" s="30" t="s">
        <v>175</v>
      </c>
      <c r="I448" s="10">
        <v>86180196</v>
      </c>
      <c r="J448" s="19">
        <v>45536</v>
      </c>
      <c r="K448" s="16">
        <v>5200</v>
      </c>
      <c r="L448" s="16">
        <v>14560</v>
      </c>
      <c r="M448" s="9" t="s">
        <v>470</v>
      </c>
      <c r="N448" s="17">
        <v>45612</v>
      </c>
      <c r="O448" s="17" t="s">
        <v>156</v>
      </c>
      <c r="P448" s="10" t="s">
        <v>156</v>
      </c>
      <c r="Q448" s="17" t="s">
        <v>156</v>
      </c>
      <c r="R448" s="10" t="s">
        <v>193</v>
      </c>
      <c r="S448" s="17" t="s">
        <v>156</v>
      </c>
      <c r="T448" s="10" t="s">
        <v>156</v>
      </c>
      <c r="U448" s="32">
        <f t="shared" si="8"/>
        <v>45550</v>
      </c>
    </row>
    <row r="449" spans="1:21" ht="14.25" customHeight="1">
      <c r="A449" s="9">
        <v>2024</v>
      </c>
      <c r="B449" s="10" t="s">
        <v>143</v>
      </c>
      <c r="C449" s="9" t="s">
        <v>433</v>
      </c>
      <c r="D449" s="9" t="s">
        <v>1820</v>
      </c>
      <c r="E449" s="9" t="s">
        <v>3617</v>
      </c>
      <c r="F449" s="10" t="s">
        <v>3819</v>
      </c>
      <c r="G449" s="15">
        <v>2.8</v>
      </c>
      <c r="H449" s="30" t="s">
        <v>175</v>
      </c>
      <c r="I449" s="10">
        <v>86180195</v>
      </c>
      <c r="J449" s="19">
        <v>45536</v>
      </c>
      <c r="K449" s="16">
        <v>3800</v>
      </c>
      <c r="L449" s="16">
        <v>10640</v>
      </c>
      <c r="M449" s="9" t="s">
        <v>470</v>
      </c>
      <c r="N449" s="17">
        <v>45626</v>
      </c>
      <c r="O449" s="17" t="s">
        <v>156</v>
      </c>
      <c r="P449" s="10" t="s">
        <v>156</v>
      </c>
      <c r="Q449" s="17" t="s">
        <v>156</v>
      </c>
      <c r="R449" s="10" t="s">
        <v>193</v>
      </c>
      <c r="S449" s="17" t="s">
        <v>156</v>
      </c>
      <c r="T449" s="10" t="s">
        <v>156</v>
      </c>
      <c r="U449" s="32">
        <f t="shared" si="8"/>
        <v>45564</v>
      </c>
    </row>
    <row r="450" spans="1:21" ht="14.25" customHeight="1">
      <c r="A450" s="9">
        <v>2024</v>
      </c>
      <c r="B450" s="10" t="s">
        <v>143</v>
      </c>
      <c r="C450" s="9" t="s">
        <v>433</v>
      </c>
      <c r="D450" s="9" t="s">
        <v>1820</v>
      </c>
      <c r="E450" s="9" t="s">
        <v>3617</v>
      </c>
      <c r="F450" s="10" t="s">
        <v>3818</v>
      </c>
      <c r="G450" s="15">
        <v>2.8</v>
      </c>
      <c r="H450" s="30" t="s">
        <v>175</v>
      </c>
      <c r="I450" s="10">
        <v>86233378</v>
      </c>
      <c r="J450" s="19">
        <v>45200</v>
      </c>
      <c r="K450" s="16">
        <v>5000</v>
      </c>
      <c r="L450" s="16">
        <v>14000</v>
      </c>
      <c r="M450" s="9" t="s">
        <v>436</v>
      </c>
      <c r="N450" s="17">
        <v>45275</v>
      </c>
      <c r="O450" s="17" t="s">
        <v>156</v>
      </c>
      <c r="P450" s="10" t="s">
        <v>156</v>
      </c>
      <c r="Q450" s="17" t="s">
        <v>156</v>
      </c>
      <c r="R450" s="10" t="s">
        <v>193</v>
      </c>
      <c r="S450" s="17" t="s">
        <v>156</v>
      </c>
      <c r="T450" s="10" t="s">
        <v>156</v>
      </c>
      <c r="U450" s="32">
        <f t="shared" si="8"/>
        <v>45213</v>
      </c>
    </row>
    <row r="451" spans="1:21" ht="14.25" customHeight="1">
      <c r="A451" s="9">
        <v>2024</v>
      </c>
      <c r="B451" s="10" t="s">
        <v>143</v>
      </c>
      <c r="C451" s="9" t="s">
        <v>433</v>
      </c>
      <c r="D451" s="9" t="s">
        <v>1820</v>
      </c>
      <c r="E451" s="9" t="s">
        <v>3617</v>
      </c>
      <c r="F451" s="10" t="s">
        <v>3818</v>
      </c>
      <c r="G451" s="15">
        <v>2.8</v>
      </c>
      <c r="H451" s="30" t="s">
        <v>175</v>
      </c>
      <c r="I451" s="10">
        <v>86198497</v>
      </c>
      <c r="J451" s="19">
        <v>45383</v>
      </c>
      <c r="K451" s="16">
        <v>0</v>
      </c>
      <c r="L451" s="16">
        <v>0</v>
      </c>
      <c r="M451" s="9" t="s">
        <v>383</v>
      </c>
      <c r="N451" s="17">
        <v>45467</v>
      </c>
      <c r="O451" s="17" t="s">
        <v>156</v>
      </c>
      <c r="P451" s="10" t="s">
        <v>156</v>
      </c>
      <c r="Q451" s="17" t="s">
        <v>156</v>
      </c>
      <c r="R451" s="10" t="s">
        <v>193</v>
      </c>
      <c r="S451" s="17" t="s">
        <v>156</v>
      </c>
      <c r="T451" s="10" t="s">
        <v>156</v>
      </c>
      <c r="U451" s="32">
        <f t="shared" si="8"/>
        <v>45405</v>
      </c>
    </row>
    <row r="452" spans="1:21" ht="14.25" customHeight="1">
      <c r="A452" s="9">
        <v>2024</v>
      </c>
      <c r="B452" s="10" t="s">
        <v>143</v>
      </c>
      <c r="C452" s="9" t="s">
        <v>433</v>
      </c>
      <c r="D452" s="9" t="s">
        <v>1820</v>
      </c>
      <c r="E452" s="9" t="s">
        <v>3617</v>
      </c>
      <c r="F452" s="10" t="s">
        <v>3818</v>
      </c>
      <c r="G452" s="15">
        <v>2.8</v>
      </c>
      <c r="H452" s="30" t="s">
        <v>175</v>
      </c>
      <c r="I452" s="10">
        <v>86198496</v>
      </c>
      <c r="J452" s="19">
        <v>45413</v>
      </c>
      <c r="K452" s="16">
        <v>5000</v>
      </c>
      <c r="L452" s="16">
        <v>14000</v>
      </c>
      <c r="M452" s="9" t="s">
        <v>383</v>
      </c>
      <c r="N452" s="17">
        <v>45519</v>
      </c>
      <c r="O452" s="17" t="s">
        <v>156</v>
      </c>
      <c r="P452" s="10" t="s">
        <v>156</v>
      </c>
      <c r="Q452" s="17" t="s">
        <v>156</v>
      </c>
      <c r="R452" s="10" t="s">
        <v>193</v>
      </c>
      <c r="S452" s="17" t="s">
        <v>156</v>
      </c>
      <c r="T452" s="10" t="s">
        <v>156</v>
      </c>
      <c r="U452" s="32">
        <f t="shared" si="8"/>
        <v>45457</v>
      </c>
    </row>
    <row r="453" spans="1:21" ht="14.25" customHeight="1">
      <c r="A453" s="9">
        <v>2024</v>
      </c>
      <c r="B453" s="10" t="s">
        <v>143</v>
      </c>
      <c r="C453" s="9" t="s">
        <v>433</v>
      </c>
      <c r="D453" s="9" t="s">
        <v>1820</v>
      </c>
      <c r="E453" s="9" t="s">
        <v>3617</v>
      </c>
      <c r="F453" s="10" t="s">
        <v>3818</v>
      </c>
      <c r="G453" s="15">
        <v>2.8</v>
      </c>
      <c r="H453" s="30" t="s">
        <v>175</v>
      </c>
      <c r="I453" s="10">
        <v>86198495</v>
      </c>
      <c r="J453" s="19">
        <v>45444</v>
      </c>
      <c r="K453" s="16">
        <v>3000</v>
      </c>
      <c r="L453" s="16">
        <v>8400</v>
      </c>
      <c r="M453" s="9" t="s">
        <v>383</v>
      </c>
      <c r="N453" s="17">
        <v>45550</v>
      </c>
      <c r="O453" s="17" t="s">
        <v>156</v>
      </c>
      <c r="P453" s="10" t="s">
        <v>156</v>
      </c>
      <c r="Q453" s="17" t="s">
        <v>156</v>
      </c>
      <c r="R453" s="10" t="s">
        <v>193</v>
      </c>
      <c r="S453" s="17" t="s">
        <v>156</v>
      </c>
      <c r="T453" s="10" t="s">
        <v>156</v>
      </c>
      <c r="U453" s="32">
        <f t="shared" si="8"/>
        <v>45488</v>
      </c>
    </row>
    <row r="454" spans="1:21" ht="14.25" customHeight="1">
      <c r="A454" s="9">
        <v>2024</v>
      </c>
      <c r="B454" s="10" t="s">
        <v>143</v>
      </c>
      <c r="C454" s="9" t="s">
        <v>433</v>
      </c>
      <c r="D454" s="9" t="s">
        <v>1820</v>
      </c>
      <c r="E454" s="9" t="s">
        <v>3617</v>
      </c>
      <c r="F454" s="10" t="s">
        <v>3818</v>
      </c>
      <c r="G454" s="15">
        <v>2.8</v>
      </c>
      <c r="H454" s="30" t="s">
        <v>175</v>
      </c>
      <c r="I454" s="10">
        <v>86255582</v>
      </c>
      <c r="J454" s="19">
        <v>45474</v>
      </c>
      <c r="K454" s="16">
        <v>600</v>
      </c>
      <c r="L454" s="16">
        <v>1680</v>
      </c>
      <c r="M454" s="9" t="s">
        <v>383</v>
      </c>
      <c r="N454" s="17">
        <v>45580</v>
      </c>
      <c r="O454" s="17" t="s">
        <v>156</v>
      </c>
      <c r="P454" s="10" t="s">
        <v>156</v>
      </c>
      <c r="Q454" s="17" t="s">
        <v>156</v>
      </c>
      <c r="R454" s="10" t="s">
        <v>193</v>
      </c>
      <c r="S454" s="17" t="s">
        <v>156</v>
      </c>
      <c r="T454" s="10" t="s">
        <v>156</v>
      </c>
      <c r="U454" s="32">
        <f t="shared" si="8"/>
        <v>45518</v>
      </c>
    </row>
    <row r="455" spans="1:21" ht="14.25" customHeight="1">
      <c r="A455" s="9">
        <v>2024</v>
      </c>
      <c r="B455" s="10" t="s">
        <v>143</v>
      </c>
      <c r="C455" s="9" t="s">
        <v>433</v>
      </c>
      <c r="D455" s="9" t="s">
        <v>1820</v>
      </c>
      <c r="E455" s="9" t="s">
        <v>3617</v>
      </c>
      <c r="F455" s="10" t="s">
        <v>3818</v>
      </c>
      <c r="G455" s="15">
        <v>2.8</v>
      </c>
      <c r="H455" s="30" t="s">
        <v>175</v>
      </c>
      <c r="I455" s="10">
        <v>86233379</v>
      </c>
      <c r="J455" s="19">
        <v>45505</v>
      </c>
      <c r="K455" s="16">
        <v>4000</v>
      </c>
      <c r="L455" s="16">
        <v>11200</v>
      </c>
      <c r="M455" s="9" t="s">
        <v>470</v>
      </c>
      <c r="N455" s="17">
        <v>45565</v>
      </c>
      <c r="O455" s="17" t="s">
        <v>156</v>
      </c>
      <c r="P455" s="10" t="s">
        <v>156</v>
      </c>
      <c r="Q455" s="17" t="s">
        <v>156</v>
      </c>
      <c r="R455" s="10" t="s">
        <v>193</v>
      </c>
      <c r="S455" s="17" t="s">
        <v>156</v>
      </c>
      <c r="T455" s="10" t="s">
        <v>156</v>
      </c>
      <c r="U455" s="32">
        <f t="shared" si="8"/>
        <v>45503</v>
      </c>
    </row>
    <row r="456" spans="1:21" ht="14.25" customHeight="1">
      <c r="A456" s="9">
        <v>2024</v>
      </c>
      <c r="B456" s="10" t="s">
        <v>143</v>
      </c>
      <c r="C456" s="9" t="s">
        <v>433</v>
      </c>
      <c r="D456" s="9" t="s">
        <v>1820</v>
      </c>
      <c r="E456" s="9" t="s">
        <v>3617</v>
      </c>
      <c r="F456" s="10" t="s">
        <v>3818</v>
      </c>
      <c r="G456" s="15">
        <v>2.8</v>
      </c>
      <c r="H456" s="30" t="s">
        <v>175</v>
      </c>
      <c r="I456" s="10">
        <v>86233380</v>
      </c>
      <c r="J456" s="19">
        <v>45566</v>
      </c>
      <c r="K456" s="16">
        <v>3000</v>
      </c>
      <c r="L456" s="16">
        <v>8400</v>
      </c>
      <c r="M456" s="9" t="s">
        <v>470</v>
      </c>
      <c r="N456" s="17">
        <v>45626</v>
      </c>
      <c r="O456" s="17" t="s">
        <v>156</v>
      </c>
      <c r="P456" s="10" t="s">
        <v>156</v>
      </c>
      <c r="Q456" s="17" t="s">
        <v>156</v>
      </c>
      <c r="R456" s="10" t="s">
        <v>193</v>
      </c>
      <c r="S456" s="17" t="s">
        <v>156</v>
      </c>
      <c r="T456" s="10" t="s">
        <v>156</v>
      </c>
      <c r="U456" s="32">
        <f t="shared" si="8"/>
        <v>45564</v>
      </c>
    </row>
    <row r="457" spans="1:21" ht="14.25" customHeight="1">
      <c r="A457" s="9">
        <v>2024</v>
      </c>
      <c r="B457" s="10" t="s">
        <v>143</v>
      </c>
      <c r="C457" s="9" t="s">
        <v>433</v>
      </c>
      <c r="D457" s="9" t="s">
        <v>1820</v>
      </c>
      <c r="E457" s="9" t="s">
        <v>3634</v>
      </c>
      <c r="F457" s="10" t="s">
        <v>3821</v>
      </c>
      <c r="G457" s="15">
        <v>2.8</v>
      </c>
      <c r="H457" s="30" t="s">
        <v>175</v>
      </c>
      <c r="I457" s="10">
        <v>86237201</v>
      </c>
      <c r="J457" s="19">
        <v>45383</v>
      </c>
      <c r="K457" s="16">
        <v>6100</v>
      </c>
      <c r="L457" s="16">
        <v>17080</v>
      </c>
      <c r="M457" s="9" t="s">
        <v>436</v>
      </c>
      <c r="N457" s="17">
        <v>45467</v>
      </c>
      <c r="O457" s="17" t="s">
        <v>156</v>
      </c>
      <c r="P457" s="10" t="s">
        <v>156</v>
      </c>
      <c r="Q457" s="17" t="s">
        <v>156</v>
      </c>
      <c r="R457" s="10" t="s">
        <v>193</v>
      </c>
      <c r="S457" s="17" t="s">
        <v>156</v>
      </c>
      <c r="T457" s="10" t="s">
        <v>156</v>
      </c>
      <c r="U457" s="32">
        <f t="shared" si="8"/>
        <v>45405</v>
      </c>
    </row>
    <row r="458" spans="1:21" ht="14.25" customHeight="1">
      <c r="A458" s="9">
        <v>2024</v>
      </c>
      <c r="B458" s="10" t="s">
        <v>143</v>
      </c>
      <c r="C458" s="9" t="s">
        <v>433</v>
      </c>
      <c r="D458" s="9" t="s">
        <v>1820</v>
      </c>
      <c r="E458" s="9" t="s">
        <v>3634</v>
      </c>
      <c r="F458" s="10" t="s">
        <v>3821</v>
      </c>
      <c r="G458" s="15">
        <v>2.8</v>
      </c>
      <c r="H458" s="30" t="s">
        <v>175</v>
      </c>
      <c r="I458" s="10">
        <v>86118282</v>
      </c>
      <c r="J458" s="19">
        <v>45413</v>
      </c>
      <c r="K458" s="16">
        <v>3500</v>
      </c>
      <c r="L458" s="16">
        <v>9800</v>
      </c>
      <c r="M458" s="9" t="s">
        <v>383</v>
      </c>
      <c r="N458" s="17">
        <v>45519</v>
      </c>
      <c r="O458" s="17" t="s">
        <v>156</v>
      </c>
      <c r="P458" s="10" t="s">
        <v>156</v>
      </c>
      <c r="Q458" s="17" t="s">
        <v>156</v>
      </c>
      <c r="R458" s="10" t="s">
        <v>193</v>
      </c>
      <c r="S458" s="17" t="s">
        <v>156</v>
      </c>
      <c r="T458" s="10" t="s">
        <v>156</v>
      </c>
      <c r="U458" s="32">
        <f t="shared" si="8"/>
        <v>45457</v>
      </c>
    </row>
    <row r="459" spans="1:21" ht="14.25" customHeight="1">
      <c r="A459" s="9">
        <v>2024</v>
      </c>
      <c r="B459" s="10" t="s">
        <v>143</v>
      </c>
      <c r="C459" s="9" t="s">
        <v>433</v>
      </c>
      <c r="D459" s="9" t="s">
        <v>1820</v>
      </c>
      <c r="E459" s="9" t="s">
        <v>3634</v>
      </c>
      <c r="F459" s="10" t="s">
        <v>3821</v>
      </c>
      <c r="G459" s="15">
        <v>2.8</v>
      </c>
      <c r="H459" s="30" t="s">
        <v>175</v>
      </c>
      <c r="I459" s="10">
        <v>86183339</v>
      </c>
      <c r="J459" s="19">
        <v>45474</v>
      </c>
      <c r="K459" s="16">
        <v>3500</v>
      </c>
      <c r="L459" s="16">
        <v>9800</v>
      </c>
      <c r="M459" s="9" t="s">
        <v>383</v>
      </c>
      <c r="N459" s="17">
        <v>45580</v>
      </c>
      <c r="O459" s="17" t="s">
        <v>156</v>
      </c>
      <c r="P459" s="10" t="s">
        <v>156</v>
      </c>
      <c r="Q459" s="17" t="s">
        <v>156</v>
      </c>
      <c r="R459" s="10" t="s">
        <v>193</v>
      </c>
      <c r="S459" s="17" t="s">
        <v>156</v>
      </c>
      <c r="T459" s="10" t="s">
        <v>156</v>
      </c>
      <c r="U459" s="32">
        <f t="shared" si="8"/>
        <v>45518</v>
      </c>
    </row>
    <row r="460" spans="1:21" ht="14.25" customHeight="1">
      <c r="A460" s="9">
        <v>2024</v>
      </c>
      <c r="B460" s="10" t="s">
        <v>143</v>
      </c>
      <c r="C460" s="9" t="s">
        <v>433</v>
      </c>
      <c r="D460" s="9" t="s">
        <v>1820</v>
      </c>
      <c r="E460" s="9" t="s">
        <v>3634</v>
      </c>
      <c r="F460" s="10" t="s">
        <v>3821</v>
      </c>
      <c r="G460" s="15">
        <v>2.8</v>
      </c>
      <c r="H460" s="30" t="s">
        <v>175</v>
      </c>
      <c r="I460" s="10">
        <v>86210432</v>
      </c>
      <c r="J460" s="19">
        <v>45536</v>
      </c>
      <c r="K460" s="16">
        <v>3500</v>
      </c>
      <c r="L460" s="16">
        <v>9800</v>
      </c>
      <c r="M460" s="9" t="s">
        <v>470</v>
      </c>
      <c r="N460" s="17">
        <v>45612</v>
      </c>
      <c r="O460" s="17" t="s">
        <v>156</v>
      </c>
      <c r="P460" s="10" t="s">
        <v>156</v>
      </c>
      <c r="Q460" s="17" t="s">
        <v>156</v>
      </c>
      <c r="R460" s="10" t="s">
        <v>193</v>
      </c>
      <c r="S460" s="17" t="s">
        <v>156</v>
      </c>
      <c r="T460" s="10" t="s">
        <v>156</v>
      </c>
      <c r="U460" s="32">
        <f t="shared" si="8"/>
        <v>45550</v>
      </c>
    </row>
    <row r="461" spans="1:21" ht="14.25" customHeight="1">
      <c r="A461" s="9">
        <v>2024</v>
      </c>
      <c r="B461" s="10" t="s">
        <v>143</v>
      </c>
      <c r="C461" s="9" t="s">
        <v>433</v>
      </c>
      <c r="D461" s="9" t="s">
        <v>1820</v>
      </c>
      <c r="E461" s="9" t="s">
        <v>3634</v>
      </c>
      <c r="F461" s="10" t="s">
        <v>3821</v>
      </c>
      <c r="G461" s="15">
        <v>2.8</v>
      </c>
      <c r="H461" s="30" t="s">
        <v>175</v>
      </c>
      <c r="I461" s="10">
        <v>86237202</v>
      </c>
      <c r="J461" s="19">
        <v>45536</v>
      </c>
      <c r="K461" s="16">
        <v>1300</v>
      </c>
      <c r="L461" s="16">
        <v>3640</v>
      </c>
      <c r="M461" s="9" t="s">
        <v>470</v>
      </c>
      <c r="N461" s="17">
        <v>45626</v>
      </c>
      <c r="O461" s="17" t="s">
        <v>156</v>
      </c>
      <c r="P461" s="10" t="s">
        <v>156</v>
      </c>
      <c r="Q461" s="17" t="s">
        <v>156</v>
      </c>
      <c r="R461" s="10" t="s">
        <v>193</v>
      </c>
      <c r="S461" s="17" t="s">
        <v>156</v>
      </c>
      <c r="T461" s="10" t="s">
        <v>156</v>
      </c>
      <c r="U461" s="32">
        <f t="shared" si="8"/>
        <v>45564</v>
      </c>
    </row>
    <row r="462" spans="1:21" ht="14.25" customHeight="1">
      <c r="A462" s="9">
        <v>2024</v>
      </c>
      <c r="B462" s="10" t="s">
        <v>143</v>
      </c>
      <c r="C462" s="9" t="s">
        <v>433</v>
      </c>
      <c r="D462" s="9" t="s">
        <v>1820</v>
      </c>
      <c r="E462" s="9" t="s">
        <v>3634</v>
      </c>
      <c r="F462" s="10" t="s">
        <v>3821</v>
      </c>
      <c r="G462" s="15">
        <v>2.8</v>
      </c>
      <c r="H462" s="30" t="s">
        <v>175</v>
      </c>
      <c r="I462" s="10">
        <v>86237203</v>
      </c>
      <c r="J462" s="19">
        <v>45566</v>
      </c>
      <c r="K462" s="16">
        <v>1400</v>
      </c>
      <c r="L462" s="16">
        <v>3920</v>
      </c>
      <c r="M462" s="9" t="s">
        <v>470</v>
      </c>
      <c r="N462" s="17">
        <v>45640</v>
      </c>
      <c r="O462" s="17" t="s">
        <v>156</v>
      </c>
      <c r="P462" s="10" t="s">
        <v>156</v>
      </c>
      <c r="Q462" s="17" t="s">
        <v>156</v>
      </c>
      <c r="R462" s="10" t="s">
        <v>193</v>
      </c>
      <c r="S462" s="17" t="s">
        <v>156</v>
      </c>
      <c r="T462" s="10" t="s">
        <v>156</v>
      </c>
      <c r="U462" s="32">
        <f t="shared" si="8"/>
        <v>45578</v>
      </c>
    </row>
    <row r="463" spans="1:21" ht="14.25" customHeight="1">
      <c r="A463" s="9">
        <v>2024</v>
      </c>
      <c r="B463" s="10" t="s">
        <v>143</v>
      </c>
      <c r="C463" s="9" t="s">
        <v>433</v>
      </c>
      <c r="D463" s="9" t="s">
        <v>1820</v>
      </c>
      <c r="E463" s="9" t="s">
        <v>3634</v>
      </c>
      <c r="F463" s="10" t="s">
        <v>3821</v>
      </c>
      <c r="G463" s="15">
        <v>2.8</v>
      </c>
      <c r="H463" s="30" t="s">
        <v>175</v>
      </c>
      <c r="I463" s="10">
        <v>86237204</v>
      </c>
      <c r="J463" s="19">
        <v>45566</v>
      </c>
      <c r="K463" s="16">
        <v>710</v>
      </c>
      <c r="L463" s="16">
        <v>1988</v>
      </c>
      <c r="M463" s="9" t="s">
        <v>470</v>
      </c>
      <c r="N463" s="17">
        <v>45654</v>
      </c>
      <c r="O463" s="17" t="s">
        <v>156</v>
      </c>
      <c r="P463" s="10" t="s">
        <v>156</v>
      </c>
      <c r="Q463" s="17" t="s">
        <v>156</v>
      </c>
      <c r="R463" s="10" t="s">
        <v>193</v>
      </c>
      <c r="S463" s="17" t="s">
        <v>156</v>
      </c>
      <c r="T463" s="10" t="s">
        <v>156</v>
      </c>
      <c r="U463" s="32">
        <f t="shared" si="8"/>
        <v>45592</v>
      </c>
    </row>
    <row r="464" spans="1:21" ht="14.25" customHeight="1">
      <c r="A464" s="9">
        <v>2024</v>
      </c>
      <c r="B464" s="10" t="s">
        <v>143</v>
      </c>
      <c r="C464" s="9" t="s">
        <v>433</v>
      </c>
      <c r="D464" s="9" t="s">
        <v>881</v>
      </c>
      <c r="E464" s="9" t="s">
        <v>883</v>
      </c>
      <c r="F464" s="10" t="s">
        <v>3831</v>
      </c>
      <c r="G464" s="15">
        <v>1.6</v>
      </c>
      <c r="H464" s="30" t="s">
        <v>175</v>
      </c>
      <c r="I464" s="10">
        <v>86195002</v>
      </c>
      <c r="J464" s="19">
        <v>45261</v>
      </c>
      <c r="K464" s="16">
        <v>40000</v>
      </c>
      <c r="L464" s="16">
        <v>64000</v>
      </c>
      <c r="M464" s="9" t="s">
        <v>436</v>
      </c>
      <c r="N464" s="17">
        <v>45337</v>
      </c>
      <c r="O464" s="17">
        <v>45153</v>
      </c>
      <c r="P464" s="10" t="s">
        <v>156</v>
      </c>
      <c r="Q464" s="17">
        <v>45181</v>
      </c>
      <c r="R464" s="10" t="s">
        <v>193</v>
      </c>
      <c r="S464" s="17">
        <v>45188</v>
      </c>
      <c r="T464" s="10" t="s">
        <v>156</v>
      </c>
      <c r="U464" s="32">
        <f t="shared" si="8"/>
        <v>45275</v>
      </c>
    </row>
    <row r="465" spans="1:21" ht="14.25" customHeight="1">
      <c r="A465" s="9">
        <v>2024</v>
      </c>
      <c r="B465" s="10" t="s">
        <v>143</v>
      </c>
      <c r="C465" s="9" t="s">
        <v>433</v>
      </c>
      <c r="D465" s="9" t="s">
        <v>881</v>
      </c>
      <c r="E465" s="9" t="s">
        <v>883</v>
      </c>
      <c r="F465" s="10" t="s">
        <v>3831</v>
      </c>
      <c r="G465" s="15">
        <v>1.6</v>
      </c>
      <c r="H465" s="30" t="s">
        <v>175</v>
      </c>
      <c r="I465" s="10">
        <v>86233351</v>
      </c>
      <c r="J465" s="19">
        <v>45505</v>
      </c>
      <c r="K465" s="16">
        <v>14000</v>
      </c>
      <c r="L465" s="16">
        <v>22400</v>
      </c>
      <c r="M465" s="9" t="s">
        <v>470</v>
      </c>
      <c r="N465" s="17">
        <v>45591</v>
      </c>
      <c r="O465" s="17" t="s">
        <v>156</v>
      </c>
      <c r="P465" s="10" t="s">
        <v>156</v>
      </c>
      <c r="Q465" s="17" t="s">
        <v>156</v>
      </c>
      <c r="R465" s="10" t="s">
        <v>193</v>
      </c>
      <c r="S465" s="17" t="s">
        <v>156</v>
      </c>
      <c r="T465" s="10" t="s">
        <v>156</v>
      </c>
      <c r="U465" s="32">
        <f t="shared" si="8"/>
        <v>45529</v>
      </c>
    </row>
    <row r="466" spans="1:21" ht="14.25" customHeight="1">
      <c r="A466" s="9">
        <v>2024</v>
      </c>
      <c r="B466" s="10" t="s">
        <v>143</v>
      </c>
      <c r="C466" s="9" t="s">
        <v>433</v>
      </c>
      <c r="D466" s="9" t="s">
        <v>881</v>
      </c>
      <c r="E466" s="9" t="s">
        <v>883</v>
      </c>
      <c r="F466" s="10" t="s">
        <v>3831</v>
      </c>
      <c r="G466" s="15">
        <v>1.6</v>
      </c>
      <c r="H466" s="30" t="s">
        <v>175</v>
      </c>
      <c r="I466" s="10">
        <v>86251540</v>
      </c>
      <c r="J466" s="19">
        <v>45536</v>
      </c>
      <c r="K466" s="16">
        <v>2900</v>
      </c>
      <c r="L466" s="16">
        <v>4640</v>
      </c>
      <c r="M466" s="9" t="s">
        <v>470</v>
      </c>
      <c r="N466" s="17">
        <v>45619</v>
      </c>
      <c r="O466" s="17" t="s">
        <v>156</v>
      </c>
      <c r="P466" s="10" t="s">
        <v>156</v>
      </c>
      <c r="Q466" s="17" t="s">
        <v>156</v>
      </c>
      <c r="R466" s="10" t="s">
        <v>193</v>
      </c>
      <c r="S466" s="17" t="s">
        <v>156</v>
      </c>
      <c r="T466" s="10" t="s">
        <v>156</v>
      </c>
      <c r="U466" s="32">
        <f t="shared" si="8"/>
        <v>45557</v>
      </c>
    </row>
    <row r="467" spans="1:21" ht="14.25" customHeight="1">
      <c r="A467" s="9">
        <v>2024</v>
      </c>
      <c r="B467" s="10" t="s">
        <v>143</v>
      </c>
      <c r="C467" s="9" t="s">
        <v>433</v>
      </c>
      <c r="D467" s="9" t="s">
        <v>881</v>
      </c>
      <c r="E467" s="9" t="s">
        <v>883</v>
      </c>
      <c r="F467" s="10" t="s">
        <v>3831</v>
      </c>
      <c r="G467" s="15">
        <v>1.6</v>
      </c>
      <c r="H467" s="30" t="s">
        <v>175</v>
      </c>
      <c r="I467" s="10">
        <v>86251541</v>
      </c>
      <c r="J467" s="19">
        <v>45536</v>
      </c>
      <c r="K467" s="16">
        <v>16000</v>
      </c>
      <c r="L467" s="16">
        <v>25600</v>
      </c>
      <c r="M467" s="9" t="s">
        <v>470</v>
      </c>
      <c r="N467" s="17">
        <v>45633</v>
      </c>
      <c r="O467" s="17" t="s">
        <v>156</v>
      </c>
      <c r="P467" s="10" t="s">
        <v>156</v>
      </c>
      <c r="Q467" s="17" t="s">
        <v>156</v>
      </c>
      <c r="R467" s="10" t="s">
        <v>193</v>
      </c>
      <c r="S467" s="17" t="s">
        <v>156</v>
      </c>
      <c r="T467" s="10" t="s">
        <v>156</v>
      </c>
      <c r="U467" s="32">
        <f t="shared" si="8"/>
        <v>45571</v>
      </c>
    </row>
    <row r="468" spans="1:21" ht="14.25" customHeight="1">
      <c r="A468" s="9">
        <v>2024</v>
      </c>
      <c r="B468" s="10" t="s">
        <v>143</v>
      </c>
      <c r="C468" s="9" t="s">
        <v>433</v>
      </c>
      <c r="D468" s="9" t="s">
        <v>881</v>
      </c>
      <c r="E468" s="9" t="s">
        <v>883</v>
      </c>
      <c r="F468" s="10" t="s">
        <v>3831</v>
      </c>
      <c r="G468" s="15">
        <v>1.6</v>
      </c>
      <c r="H468" s="30" t="s">
        <v>175</v>
      </c>
      <c r="I468" s="10">
        <v>86194990</v>
      </c>
      <c r="J468" s="19">
        <v>45566</v>
      </c>
      <c r="K468" s="16">
        <v>9800</v>
      </c>
      <c r="L468" s="16">
        <v>15680</v>
      </c>
      <c r="M468" s="9" t="s">
        <v>470</v>
      </c>
      <c r="N468" s="17">
        <v>45633</v>
      </c>
      <c r="O468" s="17" t="s">
        <v>156</v>
      </c>
      <c r="P468" s="10" t="s">
        <v>156</v>
      </c>
      <c r="Q468" s="17" t="s">
        <v>156</v>
      </c>
      <c r="R468" s="10" t="s">
        <v>193</v>
      </c>
      <c r="S468" s="17" t="s">
        <v>156</v>
      </c>
      <c r="T468" s="10" t="s">
        <v>156</v>
      </c>
      <c r="U468" s="32">
        <f t="shared" si="8"/>
        <v>45571</v>
      </c>
    </row>
    <row r="469" spans="1:21" ht="14.25" customHeight="1">
      <c r="A469" s="9">
        <v>2024</v>
      </c>
      <c r="B469" s="10" t="s">
        <v>143</v>
      </c>
      <c r="C469" s="9" t="s">
        <v>433</v>
      </c>
      <c r="D469" s="9" t="s">
        <v>881</v>
      </c>
      <c r="E469" s="9" t="s">
        <v>883</v>
      </c>
      <c r="F469" s="10" t="s">
        <v>3831</v>
      </c>
      <c r="G469" s="15">
        <v>1.6</v>
      </c>
      <c r="H469" s="30" t="s">
        <v>175</v>
      </c>
      <c r="I469" s="10">
        <v>86233352</v>
      </c>
      <c r="J469" s="19">
        <v>45566</v>
      </c>
      <c r="K469" s="16">
        <v>16000</v>
      </c>
      <c r="L469" s="16">
        <v>25600</v>
      </c>
      <c r="M469" s="9" t="s">
        <v>470</v>
      </c>
      <c r="N469" s="17">
        <v>45647</v>
      </c>
      <c r="O469" s="17" t="s">
        <v>156</v>
      </c>
      <c r="P469" s="10" t="s">
        <v>156</v>
      </c>
      <c r="Q469" s="17" t="s">
        <v>156</v>
      </c>
      <c r="R469" s="10" t="s">
        <v>193</v>
      </c>
      <c r="S469" s="17" t="s">
        <v>156</v>
      </c>
      <c r="T469" s="10" t="s">
        <v>156</v>
      </c>
      <c r="U469" s="32">
        <f t="shared" si="8"/>
        <v>45585</v>
      </c>
    </row>
    <row r="470" spans="1:21" ht="14.25" customHeight="1">
      <c r="A470" s="9">
        <v>2024</v>
      </c>
      <c r="B470" s="10" t="s">
        <v>143</v>
      </c>
      <c r="C470" s="9" t="s">
        <v>433</v>
      </c>
      <c r="D470" s="9" t="s">
        <v>881</v>
      </c>
      <c r="E470" s="9" t="s">
        <v>883</v>
      </c>
      <c r="F470" s="10" t="s">
        <v>3831</v>
      </c>
      <c r="G470" s="15">
        <v>1.6</v>
      </c>
      <c r="H470" s="30" t="s">
        <v>175</v>
      </c>
      <c r="I470" s="10">
        <v>86251542</v>
      </c>
      <c r="J470" s="19">
        <v>45566</v>
      </c>
      <c r="K470" s="16">
        <v>39000</v>
      </c>
      <c r="L470" s="16">
        <v>62400</v>
      </c>
      <c r="M470" s="9" t="s">
        <v>470</v>
      </c>
      <c r="N470" s="17">
        <v>45661</v>
      </c>
      <c r="O470" s="17" t="s">
        <v>156</v>
      </c>
      <c r="P470" s="10" t="s">
        <v>156</v>
      </c>
      <c r="Q470" s="17" t="s">
        <v>156</v>
      </c>
      <c r="R470" s="10" t="s">
        <v>193</v>
      </c>
      <c r="S470" s="17" t="s">
        <v>156</v>
      </c>
      <c r="T470" s="10" t="s">
        <v>156</v>
      </c>
      <c r="U470" s="32">
        <f t="shared" si="8"/>
        <v>45599</v>
      </c>
    </row>
    <row r="471" spans="1:21" ht="14.25" customHeight="1">
      <c r="A471" s="9">
        <v>2024</v>
      </c>
      <c r="B471" s="10" t="s">
        <v>143</v>
      </c>
      <c r="C471" s="9" t="s">
        <v>433</v>
      </c>
      <c r="D471" s="9" t="s">
        <v>881</v>
      </c>
      <c r="E471" s="9" t="s">
        <v>883</v>
      </c>
      <c r="F471" s="10" t="s">
        <v>3831</v>
      </c>
      <c r="G471" s="15">
        <v>1.6</v>
      </c>
      <c r="H471" s="30" t="s">
        <v>175</v>
      </c>
      <c r="I471" s="10">
        <v>86251543</v>
      </c>
      <c r="J471" s="19">
        <v>45597</v>
      </c>
      <c r="K471" s="16">
        <v>19000</v>
      </c>
      <c r="L471" s="16">
        <v>30400</v>
      </c>
      <c r="M471" s="9" t="s">
        <v>521</v>
      </c>
      <c r="N471" s="17">
        <v>45675</v>
      </c>
      <c r="O471" s="17" t="s">
        <v>156</v>
      </c>
      <c r="P471" s="10" t="s">
        <v>156</v>
      </c>
      <c r="Q471" s="17" t="s">
        <v>156</v>
      </c>
      <c r="R471" s="10" t="s">
        <v>193</v>
      </c>
      <c r="S471" s="17" t="s">
        <v>156</v>
      </c>
      <c r="T471" s="10" t="s">
        <v>156</v>
      </c>
      <c r="U471" s="32">
        <f t="shared" si="8"/>
        <v>45613</v>
      </c>
    </row>
    <row r="472" spans="1:21" ht="14.25" customHeight="1">
      <c r="A472" s="9">
        <v>2024</v>
      </c>
      <c r="B472" s="10" t="s">
        <v>143</v>
      </c>
      <c r="C472" s="9" t="s">
        <v>433</v>
      </c>
      <c r="D472" s="9" t="s">
        <v>881</v>
      </c>
      <c r="E472" s="9" t="s">
        <v>883</v>
      </c>
      <c r="F472" s="10" t="s">
        <v>3831</v>
      </c>
      <c r="G472" s="15">
        <v>1.6</v>
      </c>
      <c r="H472" s="30" t="s">
        <v>175</v>
      </c>
      <c r="I472" s="10">
        <v>86251544</v>
      </c>
      <c r="J472" s="19">
        <v>45597</v>
      </c>
      <c r="K472" s="16">
        <v>94000</v>
      </c>
      <c r="L472" s="16">
        <v>150400</v>
      </c>
      <c r="M472" s="9" t="s">
        <v>470</v>
      </c>
      <c r="N472" s="17">
        <v>45675</v>
      </c>
      <c r="O472" s="17" t="s">
        <v>156</v>
      </c>
      <c r="P472" s="10" t="s">
        <v>156</v>
      </c>
      <c r="Q472" s="17" t="s">
        <v>156</v>
      </c>
      <c r="R472" s="10" t="s">
        <v>193</v>
      </c>
      <c r="S472" s="17" t="s">
        <v>156</v>
      </c>
      <c r="T472" s="10" t="s">
        <v>156</v>
      </c>
      <c r="U472" s="32">
        <f t="shared" si="8"/>
        <v>45613</v>
      </c>
    </row>
    <row r="473" spans="1:21" ht="14.25" customHeight="1">
      <c r="A473" s="9">
        <v>2024</v>
      </c>
      <c r="B473" s="10" t="s">
        <v>143</v>
      </c>
      <c r="C473" s="9" t="s">
        <v>433</v>
      </c>
      <c r="D473" s="9" t="s">
        <v>881</v>
      </c>
      <c r="E473" s="9" t="s">
        <v>883</v>
      </c>
      <c r="F473" s="10" t="s">
        <v>3831</v>
      </c>
      <c r="G473" s="15">
        <v>1.6</v>
      </c>
      <c r="H473" s="30" t="s">
        <v>175</v>
      </c>
      <c r="I473" s="10">
        <v>86251545</v>
      </c>
      <c r="J473" s="19">
        <v>45597</v>
      </c>
      <c r="K473" s="16">
        <v>8100</v>
      </c>
      <c r="L473" s="16">
        <v>12960</v>
      </c>
      <c r="M473" s="9" t="s">
        <v>521</v>
      </c>
      <c r="N473" s="17">
        <v>45689</v>
      </c>
      <c r="O473" s="17" t="s">
        <v>156</v>
      </c>
      <c r="P473" s="10" t="s">
        <v>156</v>
      </c>
      <c r="Q473" s="17" t="s">
        <v>156</v>
      </c>
      <c r="R473" s="10" t="s">
        <v>193</v>
      </c>
      <c r="S473" s="17" t="s">
        <v>156</v>
      </c>
      <c r="T473" s="10" t="s">
        <v>156</v>
      </c>
      <c r="U473" s="32">
        <f t="shared" si="8"/>
        <v>45627</v>
      </c>
    </row>
    <row r="474" spans="1:21" ht="14.25" customHeight="1">
      <c r="A474" s="9">
        <v>2024</v>
      </c>
      <c r="B474" s="10" t="s">
        <v>143</v>
      </c>
      <c r="C474" s="9" t="s">
        <v>433</v>
      </c>
      <c r="D474" s="9" t="s">
        <v>881</v>
      </c>
      <c r="E474" s="9" t="s">
        <v>883</v>
      </c>
      <c r="F474" s="10" t="s">
        <v>3832</v>
      </c>
      <c r="G474" s="15">
        <v>1.6</v>
      </c>
      <c r="H474" s="30" t="s">
        <v>175</v>
      </c>
      <c r="I474" s="10">
        <v>86175258</v>
      </c>
      <c r="J474" s="19">
        <v>45200</v>
      </c>
      <c r="K474" s="16">
        <v>8496</v>
      </c>
      <c r="L474" s="16">
        <v>13594</v>
      </c>
      <c r="M474" s="9" t="s">
        <v>436</v>
      </c>
      <c r="N474" s="17">
        <v>45275</v>
      </c>
      <c r="O474" s="17">
        <v>45113</v>
      </c>
      <c r="P474" s="10" t="s">
        <v>156</v>
      </c>
      <c r="Q474" s="17">
        <v>45125</v>
      </c>
      <c r="R474" s="10" t="s">
        <v>2615</v>
      </c>
      <c r="S474" s="17">
        <v>45153</v>
      </c>
      <c r="T474" s="10" t="s">
        <v>2099</v>
      </c>
      <c r="U474" s="32">
        <f t="shared" si="8"/>
        <v>45213</v>
      </c>
    </row>
    <row r="475" spans="1:21" ht="14.25" customHeight="1">
      <c r="A475" s="9">
        <v>2024</v>
      </c>
      <c r="B475" s="10" t="s">
        <v>143</v>
      </c>
      <c r="C475" s="9" t="s">
        <v>433</v>
      </c>
      <c r="D475" s="9" t="s">
        <v>881</v>
      </c>
      <c r="E475" s="9" t="s">
        <v>883</v>
      </c>
      <c r="F475" s="10" t="s">
        <v>3832</v>
      </c>
      <c r="G475" s="15">
        <v>1.6</v>
      </c>
      <c r="H475" s="30" t="s">
        <v>175</v>
      </c>
      <c r="I475" s="10">
        <v>86125570</v>
      </c>
      <c r="J475" s="19">
        <v>45261</v>
      </c>
      <c r="K475" s="16">
        <v>0</v>
      </c>
      <c r="L475" s="16">
        <v>0</v>
      </c>
      <c r="M475" s="9" t="s">
        <v>436</v>
      </c>
      <c r="N475" s="17" t="s">
        <v>156</v>
      </c>
      <c r="O475" s="17" t="s">
        <v>156</v>
      </c>
      <c r="P475" s="10" t="s">
        <v>156</v>
      </c>
      <c r="Q475" s="17" t="s">
        <v>156</v>
      </c>
      <c r="R475" s="10" t="s">
        <v>193</v>
      </c>
      <c r="S475" s="17" t="s">
        <v>156</v>
      </c>
      <c r="T475" s="10" t="s">
        <v>156</v>
      </c>
      <c r="U475" s="32" t="e">
        <f t="shared" si="8"/>
        <v>#VALUE!</v>
      </c>
    </row>
    <row r="476" spans="1:21" ht="14.25" customHeight="1">
      <c r="A476" s="9">
        <v>2024</v>
      </c>
      <c r="B476" s="10" t="s">
        <v>143</v>
      </c>
      <c r="C476" s="9" t="s">
        <v>433</v>
      </c>
      <c r="D476" s="9" t="s">
        <v>881</v>
      </c>
      <c r="E476" s="9" t="s">
        <v>883</v>
      </c>
      <c r="F476" s="10" t="s">
        <v>3832</v>
      </c>
      <c r="G476" s="15">
        <v>1.6</v>
      </c>
      <c r="H476" s="30" t="s">
        <v>175</v>
      </c>
      <c r="I476" s="10">
        <v>86232608</v>
      </c>
      <c r="J476" s="19">
        <v>45292</v>
      </c>
      <c r="K476" s="16">
        <v>4300</v>
      </c>
      <c r="L476" s="16">
        <v>6880</v>
      </c>
      <c r="M476" s="9" t="s">
        <v>383</v>
      </c>
      <c r="N476" s="17">
        <v>45369</v>
      </c>
      <c r="O476" s="17" t="s">
        <v>156</v>
      </c>
      <c r="P476" s="10" t="s">
        <v>156</v>
      </c>
      <c r="Q476" s="17" t="s">
        <v>156</v>
      </c>
      <c r="R476" s="10" t="s">
        <v>193</v>
      </c>
      <c r="S476" s="17" t="s">
        <v>156</v>
      </c>
      <c r="T476" s="10" t="s">
        <v>156</v>
      </c>
      <c r="U476" s="32">
        <f t="shared" si="8"/>
        <v>45307</v>
      </c>
    </row>
    <row r="477" spans="1:21" ht="14.25" customHeight="1">
      <c r="A477" s="9">
        <v>2024</v>
      </c>
      <c r="B477" s="10" t="s">
        <v>143</v>
      </c>
      <c r="C477" s="9" t="s">
        <v>433</v>
      </c>
      <c r="D477" s="9" t="s">
        <v>881</v>
      </c>
      <c r="E477" s="9" t="s">
        <v>883</v>
      </c>
      <c r="F477" s="10" t="s">
        <v>3832</v>
      </c>
      <c r="G477" s="15">
        <v>1.6</v>
      </c>
      <c r="H477" s="30" t="s">
        <v>175</v>
      </c>
      <c r="I477" s="10">
        <v>86232607</v>
      </c>
      <c r="J477" s="19">
        <v>45323</v>
      </c>
      <c r="K477" s="16">
        <v>10000</v>
      </c>
      <c r="L477" s="16">
        <v>16000</v>
      </c>
      <c r="M477" s="9" t="s">
        <v>383</v>
      </c>
      <c r="N477" s="17">
        <v>45397</v>
      </c>
      <c r="O477" s="17" t="s">
        <v>156</v>
      </c>
      <c r="P477" s="10" t="s">
        <v>156</v>
      </c>
      <c r="Q477" s="17" t="s">
        <v>156</v>
      </c>
      <c r="R477" s="10" t="s">
        <v>193</v>
      </c>
      <c r="S477" s="17" t="s">
        <v>156</v>
      </c>
      <c r="T477" s="10" t="s">
        <v>156</v>
      </c>
      <c r="U477" s="32">
        <f t="shared" si="8"/>
        <v>45335</v>
      </c>
    </row>
    <row r="478" spans="1:21" ht="14.25" customHeight="1">
      <c r="A478" s="9">
        <v>2024</v>
      </c>
      <c r="B478" s="10" t="s">
        <v>143</v>
      </c>
      <c r="C478" s="9" t="s">
        <v>433</v>
      </c>
      <c r="D478" s="9" t="s">
        <v>881</v>
      </c>
      <c r="E478" s="9" t="s">
        <v>883</v>
      </c>
      <c r="F478" s="10" t="s">
        <v>3832</v>
      </c>
      <c r="G478" s="15">
        <v>1.6</v>
      </c>
      <c r="H478" s="30" t="s">
        <v>175</v>
      </c>
      <c r="I478" s="10">
        <v>86233364</v>
      </c>
      <c r="J478" s="19">
        <v>45566</v>
      </c>
      <c r="K478" s="16">
        <v>5000</v>
      </c>
      <c r="L478" s="16">
        <v>8000</v>
      </c>
      <c r="M478" s="9" t="s">
        <v>470</v>
      </c>
      <c r="N478" s="17">
        <v>45641</v>
      </c>
      <c r="O478" s="17" t="s">
        <v>156</v>
      </c>
      <c r="P478" s="10" t="s">
        <v>156</v>
      </c>
      <c r="Q478" s="17" t="s">
        <v>156</v>
      </c>
      <c r="R478" s="10" t="s">
        <v>193</v>
      </c>
      <c r="S478" s="17" t="s">
        <v>156</v>
      </c>
      <c r="T478" s="10" t="s">
        <v>156</v>
      </c>
      <c r="U478" s="32">
        <f t="shared" si="8"/>
        <v>45579</v>
      </c>
    </row>
    <row r="479" spans="1:21" ht="14.25" customHeight="1">
      <c r="A479" s="9">
        <v>2024</v>
      </c>
      <c r="B479" s="10" t="s">
        <v>143</v>
      </c>
      <c r="C479" s="9" t="s">
        <v>433</v>
      </c>
      <c r="D479" s="9" t="s">
        <v>881</v>
      </c>
      <c r="E479" s="9" t="s">
        <v>883</v>
      </c>
      <c r="F479" s="10" t="s">
        <v>3832</v>
      </c>
      <c r="G479" s="15">
        <v>1.6</v>
      </c>
      <c r="H479" s="30" t="s">
        <v>175</v>
      </c>
      <c r="I479" s="10">
        <v>86249528</v>
      </c>
      <c r="J479" s="19">
        <v>45597</v>
      </c>
      <c r="K479" s="16">
        <v>2200</v>
      </c>
      <c r="L479" s="16">
        <v>3520</v>
      </c>
      <c r="M479" s="9" t="s">
        <v>470</v>
      </c>
      <c r="N479" s="17">
        <v>45675</v>
      </c>
      <c r="O479" s="17" t="s">
        <v>156</v>
      </c>
      <c r="P479" s="10" t="s">
        <v>156</v>
      </c>
      <c r="Q479" s="17" t="s">
        <v>156</v>
      </c>
      <c r="R479" s="10" t="s">
        <v>193</v>
      </c>
      <c r="S479" s="17" t="s">
        <v>156</v>
      </c>
      <c r="T479" s="10" t="s">
        <v>156</v>
      </c>
      <c r="U479" s="32">
        <f t="shared" si="8"/>
        <v>45613</v>
      </c>
    </row>
    <row r="480" spans="1:21" ht="14.25" customHeight="1">
      <c r="A480" s="9">
        <v>2024</v>
      </c>
      <c r="B480" s="10" t="s">
        <v>143</v>
      </c>
      <c r="C480" s="9" t="s">
        <v>433</v>
      </c>
      <c r="D480" s="9" t="s">
        <v>881</v>
      </c>
      <c r="E480" s="9" t="s">
        <v>883</v>
      </c>
      <c r="F480" s="10" t="s">
        <v>3832</v>
      </c>
      <c r="G480" s="15">
        <v>1.6</v>
      </c>
      <c r="H480" s="30" t="s">
        <v>175</v>
      </c>
      <c r="I480" s="10">
        <v>86249529</v>
      </c>
      <c r="J480" s="19">
        <v>45597</v>
      </c>
      <c r="K480" s="16">
        <v>2100</v>
      </c>
      <c r="L480" s="16">
        <v>3360</v>
      </c>
      <c r="M480" s="9" t="s">
        <v>521</v>
      </c>
      <c r="N480" s="17">
        <v>45675</v>
      </c>
      <c r="O480" s="17" t="s">
        <v>156</v>
      </c>
      <c r="P480" s="10" t="s">
        <v>156</v>
      </c>
      <c r="Q480" s="17" t="s">
        <v>156</v>
      </c>
      <c r="R480" s="10" t="s">
        <v>193</v>
      </c>
      <c r="S480" s="17" t="s">
        <v>156</v>
      </c>
      <c r="T480" s="10" t="s">
        <v>156</v>
      </c>
      <c r="U480" s="32">
        <f t="shared" si="8"/>
        <v>45613</v>
      </c>
    </row>
    <row r="481" spans="1:21" ht="14.25" customHeight="1">
      <c r="A481" s="9">
        <v>2024</v>
      </c>
      <c r="B481" s="10" t="s">
        <v>143</v>
      </c>
      <c r="C481" s="9" t="s">
        <v>433</v>
      </c>
      <c r="D481" s="9" t="s">
        <v>881</v>
      </c>
      <c r="E481" s="9" t="s">
        <v>883</v>
      </c>
      <c r="F481" s="10" t="s">
        <v>3832</v>
      </c>
      <c r="G481" s="15">
        <v>1.6</v>
      </c>
      <c r="H481" s="30" t="s">
        <v>175</v>
      </c>
      <c r="I481" s="10">
        <v>86249530</v>
      </c>
      <c r="J481" s="19">
        <v>45597</v>
      </c>
      <c r="K481" s="16">
        <v>870</v>
      </c>
      <c r="L481" s="16">
        <v>1392</v>
      </c>
      <c r="M481" s="9" t="s">
        <v>521</v>
      </c>
      <c r="N481" s="17">
        <v>45689</v>
      </c>
      <c r="O481" s="17" t="s">
        <v>156</v>
      </c>
      <c r="P481" s="10" t="s">
        <v>156</v>
      </c>
      <c r="Q481" s="17" t="s">
        <v>156</v>
      </c>
      <c r="R481" s="10" t="s">
        <v>193</v>
      </c>
      <c r="S481" s="17" t="s">
        <v>156</v>
      </c>
      <c r="T481" s="10" t="s">
        <v>156</v>
      </c>
      <c r="U481" s="32">
        <f t="shared" si="8"/>
        <v>45627</v>
      </c>
    </row>
    <row r="482" spans="1:21" ht="14.25" customHeight="1">
      <c r="A482" s="9">
        <v>2023</v>
      </c>
      <c r="B482" s="10" t="s">
        <v>143</v>
      </c>
      <c r="C482" s="9" t="s">
        <v>1545</v>
      </c>
      <c r="D482" s="9" t="s">
        <v>676</v>
      </c>
      <c r="E482" s="9" t="s">
        <v>779</v>
      </c>
      <c r="F482" s="10" t="s">
        <v>3737</v>
      </c>
      <c r="G482" s="15">
        <v>1.6</v>
      </c>
      <c r="H482" s="30" t="s">
        <v>175</v>
      </c>
      <c r="I482" s="10">
        <v>84704154</v>
      </c>
      <c r="J482" s="19">
        <v>44927</v>
      </c>
      <c r="K482" s="16">
        <v>3024</v>
      </c>
      <c r="L482" s="16">
        <v>4838</v>
      </c>
      <c r="M482" s="9" t="s">
        <v>436</v>
      </c>
      <c r="N482" s="17">
        <v>44991</v>
      </c>
      <c r="O482" s="17">
        <v>44827</v>
      </c>
      <c r="P482" s="10" t="s">
        <v>786</v>
      </c>
      <c r="Q482" s="17">
        <v>44873</v>
      </c>
      <c r="R482" s="10" t="s">
        <v>193</v>
      </c>
      <c r="S482" s="17">
        <v>44894</v>
      </c>
      <c r="T482" s="10" t="s">
        <v>156</v>
      </c>
      <c r="U482" s="32">
        <f>N482-89</f>
        <v>44902</v>
      </c>
    </row>
    <row r="483" spans="1:21" ht="14.25" customHeight="1">
      <c r="A483" s="9">
        <v>2023</v>
      </c>
      <c r="B483" s="10" t="s">
        <v>143</v>
      </c>
      <c r="C483" s="9" t="s">
        <v>1545</v>
      </c>
      <c r="D483" s="9" t="s">
        <v>676</v>
      </c>
      <c r="E483" s="9" t="s">
        <v>779</v>
      </c>
      <c r="F483" s="10" t="s">
        <v>3737</v>
      </c>
      <c r="G483" s="15">
        <v>1.6</v>
      </c>
      <c r="H483" s="30" t="s">
        <v>175</v>
      </c>
      <c r="I483" s="10">
        <v>85277142</v>
      </c>
      <c r="J483" s="19">
        <v>44958</v>
      </c>
      <c r="K483" s="16">
        <v>0</v>
      </c>
      <c r="L483" s="16">
        <v>0</v>
      </c>
      <c r="M483" s="9" t="s">
        <v>178</v>
      </c>
      <c r="N483" s="17">
        <v>45054</v>
      </c>
      <c r="O483" s="17" t="s">
        <v>156</v>
      </c>
      <c r="P483" s="10" t="s">
        <v>156</v>
      </c>
      <c r="Q483" s="17">
        <v>44950</v>
      </c>
      <c r="R483" s="10" t="s">
        <v>193</v>
      </c>
      <c r="S483" s="17">
        <v>44960</v>
      </c>
      <c r="T483" s="10" t="s">
        <v>1412</v>
      </c>
      <c r="U483" s="32">
        <f t="shared" ref="U483:U510" si="9">N483-89</f>
        <v>44965</v>
      </c>
    </row>
    <row r="484" spans="1:21" ht="14.25" customHeight="1">
      <c r="A484" s="9">
        <v>2023</v>
      </c>
      <c r="B484" s="10" t="s">
        <v>143</v>
      </c>
      <c r="C484" s="9" t="s">
        <v>1545</v>
      </c>
      <c r="D484" s="9" t="s">
        <v>676</v>
      </c>
      <c r="E484" s="9" t="s">
        <v>779</v>
      </c>
      <c r="F484" s="10" t="s">
        <v>3737</v>
      </c>
      <c r="G484" s="15">
        <v>1.6</v>
      </c>
      <c r="H484" s="30" t="s">
        <v>175</v>
      </c>
      <c r="I484" s="10">
        <v>84948340</v>
      </c>
      <c r="J484" s="19">
        <v>44958</v>
      </c>
      <c r="K484" s="16">
        <v>0</v>
      </c>
      <c r="L484" s="16">
        <v>0</v>
      </c>
      <c r="M484" s="9" t="s">
        <v>178</v>
      </c>
      <c r="N484" s="17">
        <v>45061</v>
      </c>
      <c r="O484" s="17" t="s">
        <v>156</v>
      </c>
      <c r="P484" s="10" t="s">
        <v>156</v>
      </c>
      <c r="Q484" s="17">
        <v>44950</v>
      </c>
      <c r="R484" s="10" t="s">
        <v>193</v>
      </c>
      <c r="S484" s="17">
        <v>44942</v>
      </c>
      <c r="T484" s="10" t="s">
        <v>1551</v>
      </c>
      <c r="U484" s="32">
        <f t="shared" si="9"/>
        <v>44972</v>
      </c>
    </row>
    <row r="485" spans="1:21" ht="14.25" customHeight="1">
      <c r="A485" s="9">
        <v>2023</v>
      </c>
      <c r="B485" s="10" t="s">
        <v>143</v>
      </c>
      <c r="C485" s="9" t="s">
        <v>1545</v>
      </c>
      <c r="D485" s="9" t="s">
        <v>676</v>
      </c>
      <c r="E485" s="9" t="s">
        <v>779</v>
      </c>
      <c r="F485" s="10" t="s">
        <v>3738</v>
      </c>
      <c r="G485" s="15">
        <v>1.6</v>
      </c>
      <c r="H485" s="30" t="s">
        <v>175</v>
      </c>
      <c r="I485" s="10">
        <v>84872040</v>
      </c>
      <c r="J485" s="19">
        <v>44958</v>
      </c>
      <c r="K485" s="16">
        <v>3040</v>
      </c>
      <c r="L485" s="16">
        <v>4864</v>
      </c>
      <c r="M485" s="9" t="s">
        <v>436</v>
      </c>
      <c r="N485" s="17">
        <v>44991</v>
      </c>
      <c r="O485" s="17" t="s">
        <v>156</v>
      </c>
      <c r="P485" s="10" t="s">
        <v>156</v>
      </c>
      <c r="Q485" s="17">
        <v>44873</v>
      </c>
      <c r="R485" s="10" t="s">
        <v>193</v>
      </c>
      <c r="S485" s="17">
        <v>44894</v>
      </c>
      <c r="T485" s="10" t="s">
        <v>156</v>
      </c>
      <c r="U485" s="32">
        <f t="shared" si="9"/>
        <v>44902</v>
      </c>
    </row>
    <row r="486" spans="1:21" ht="14.25" customHeight="1">
      <c r="A486" s="9">
        <v>2023</v>
      </c>
      <c r="B486" s="10" t="s">
        <v>143</v>
      </c>
      <c r="C486" s="9" t="s">
        <v>1545</v>
      </c>
      <c r="D486" s="9" t="s">
        <v>676</v>
      </c>
      <c r="E486" s="9" t="s">
        <v>779</v>
      </c>
      <c r="F486" s="10" t="s">
        <v>3738</v>
      </c>
      <c r="G486" s="15">
        <v>1.6</v>
      </c>
      <c r="H486" s="30" t="s">
        <v>175</v>
      </c>
      <c r="I486" s="10">
        <v>85277144</v>
      </c>
      <c r="J486" s="19">
        <v>44958</v>
      </c>
      <c r="K486" s="16">
        <v>0</v>
      </c>
      <c r="L486" s="16">
        <v>0</v>
      </c>
      <c r="M486" s="9" t="s">
        <v>178</v>
      </c>
      <c r="N486" s="17">
        <v>45054</v>
      </c>
      <c r="O486" s="17" t="s">
        <v>156</v>
      </c>
      <c r="P486" s="10" t="s">
        <v>156</v>
      </c>
      <c r="Q486" s="17">
        <v>44950</v>
      </c>
      <c r="R486" s="10" t="s">
        <v>193</v>
      </c>
      <c r="S486" s="17">
        <v>44960</v>
      </c>
      <c r="T486" s="10" t="s">
        <v>1412</v>
      </c>
      <c r="U486" s="32">
        <f t="shared" si="9"/>
        <v>44965</v>
      </c>
    </row>
    <row r="487" spans="1:21" ht="14.25" customHeight="1">
      <c r="A487" s="9">
        <v>2023</v>
      </c>
      <c r="B487" s="10" t="s">
        <v>143</v>
      </c>
      <c r="C487" s="9" t="s">
        <v>1545</v>
      </c>
      <c r="D487" s="9" t="s">
        <v>676</v>
      </c>
      <c r="E487" s="9" t="s">
        <v>779</v>
      </c>
      <c r="F487" s="10" t="s">
        <v>3739</v>
      </c>
      <c r="G487" s="15">
        <v>1.6</v>
      </c>
      <c r="H487" s="30" t="s">
        <v>175</v>
      </c>
      <c r="I487" s="10">
        <v>84872043</v>
      </c>
      <c r="J487" s="19">
        <v>44958</v>
      </c>
      <c r="K487" s="16">
        <v>3648</v>
      </c>
      <c r="L487" s="16">
        <v>5837</v>
      </c>
      <c r="M487" s="9" t="s">
        <v>436</v>
      </c>
      <c r="N487" s="17">
        <v>44991</v>
      </c>
      <c r="O487" s="17" t="s">
        <v>156</v>
      </c>
      <c r="P487" s="10" t="s">
        <v>156</v>
      </c>
      <c r="Q487" s="17">
        <v>44873</v>
      </c>
      <c r="R487" s="10" t="s">
        <v>193</v>
      </c>
      <c r="S487" s="17">
        <v>44894</v>
      </c>
      <c r="T487" s="10" t="s">
        <v>156</v>
      </c>
      <c r="U487" s="32">
        <f t="shared" si="9"/>
        <v>44902</v>
      </c>
    </row>
    <row r="488" spans="1:21" ht="14.25" customHeight="1">
      <c r="A488" s="9">
        <v>2023</v>
      </c>
      <c r="B488" s="10" t="s">
        <v>143</v>
      </c>
      <c r="C488" s="9" t="s">
        <v>1545</v>
      </c>
      <c r="D488" s="9" t="s">
        <v>676</v>
      </c>
      <c r="E488" s="9" t="s">
        <v>779</v>
      </c>
      <c r="F488" s="10" t="s">
        <v>3739</v>
      </c>
      <c r="G488" s="15">
        <v>1.6</v>
      </c>
      <c r="H488" s="30" t="s">
        <v>175</v>
      </c>
      <c r="I488" s="10">
        <v>85277145</v>
      </c>
      <c r="J488" s="19">
        <v>44958</v>
      </c>
      <c r="K488" s="16">
        <v>0</v>
      </c>
      <c r="L488" s="16">
        <v>0</v>
      </c>
      <c r="M488" s="9" t="s">
        <v>178</v>
      </c>
      <c r="N488" s="17">
        <v>45064</v>
      </c>
      <c r="O488" s="17" t="s">
        <v>156</v>
      </c>
      <c r="P488" s="10" t="s">
        <v>156</v>
      </c>
      <c r="Q488" s="17">
        <v>44950</v>
      </c>
      <c r="R488" s="10" t="s">
        <v>193</v>
      </c>
      <c r="S488" s="17">
        <v>44960</v>
      </c>
      <c r="T488" s="10" t="s">
        <v>1412</v>
      </c>
      <c r="U488" s="32">
        <f t="shared" si="9"/>
        <v>44975</v>
      </c>
    </row>
    <row r="489" spans="1:21" ht="14.25" customHeight="1">
      <c r="A489" s="9">
        <v>2023</v>
      </c>
      <c r="B489" s="10" t="s">
        <v>143</v>
      </c>
      <c r="C489" s="9" t="s">
        <v>1545</v>
      </c>
      <c r="D489" s="9" t="s">
        <v>676</v>
      </c>
      <c r="E489" s="9" t="s">
        <v>779</v>
      </c>
      <c r="F489" s="10" t="s">
        <v>3739</v>
      </c>
      <c r="G489" s="15">
        <v>1.6</v>
      </c>
      <c r="H489" s="30" t="s">
        <v>175</v>
      </c>
      <c r="I489" s="10">
        <v>85120223</v>
      </c>
      <c r="J489" s="19">
        <v>44986</v>
      </c>
      <c r="K489" s="16">
        <v>0</v>
      </c>
      <c r="L489" s="16">
        <v>0</v>
      </c>
      <c r="M489" s="9" t="s">
        <v>178</v>
      </c>
      <c r="N489" s="17">
        <v>45092</v>
      </c>
      <c r="O489" s="17" t="s">
        <v>156</v>
      </c>
      <c r="P489" s="10" t="s">
        <v>156</v>
      </c>
      <c r="Q489" s="17">
        <v>44950</v>
      </c>
      <c r="R489" s="10" t="s">
        <v>193</v>
      </c>
      <c r="S489" s="17">
        <v>44981</v>
      </c>
      <c r="T489" s="10" t="s">
        <v>156</v>
      </c>
      <c r="U489" s="32">
        <f t="shared" si="9"/>
        <v>45003</v>
      </c>
    </row>
    <row r="490" spans="1:21" ht="14.25" customHeight="1">
      <c r="A490" s="9">
        <v>2023</v>
      </c>
      <c r="B490" s="10" t="s">
        <v>143</v>
      </c>
      <c r="C490" s="9" t="s">
        <v>1545</v>
      </c>
      <c r="D490" s="9" t="s">
        <v>676</v>
      </c>
      <c r="E490" s="9" t="s">
        <v>779</v>
      </c>
      <c r="F490" s="10" t="s">
        <v>3740</v>
      </c>
      <c r="G490" s="15">
        <v>1.6</v>
      </c>
      <c r="H490" s="30" t="s">
        <v>175</v>
      </c>
      <c r="I490" s="10">
        <v>84872046</v>
      </c>
      <c r="J490" s="19">
        <v>44958</v>
      </c>
      <c r="K490" s="16">
        <v>3024</v>
      </c>
      <c r="L490" s="16">
        <v>4838</v>
      </c>
      <c r="M490" s="9" t="s">
        <v>436</v>
      </c>
      <c r="N490" s="17">
        <v>44991</v>
      </c>
      <c r="O490" s="17" t="s">
        <v>156</v>
      </c>
      <c r="P490" s="10" t="s">
        <v>156</v>
      </c>
      <c r="Q490" s="17">
        <v>44873</v>
      </c>
      <c r="R490" s="10" t="s">
        <v>193</v>
      </c>
      <c r="S490" s="17">
        <v>44908</v>
      </c>
      <c r="T490" s="10" t="s">
        <v>156</v>
      </c>
      <c r="U490" s="32">
        <f t="shared" si="9"/>
        <v>44902</v>
      </c>
    </row>
    <row r="491" spans="1:21" ht="14.25" customHeight="1">
      <c r="A491" s="9">
        <v>2023</v>
      </c>
      <c r="B491" s="10" t="s">
        <v>143</v>
      </c>
      <c r="C491" s="9" t="s">
        <v>1545</v>
      </c>
      <c r="D491" s="9" t="s">
        <v>676</v>
      </c>
      <c r="E491" s="9" t="s">
        <v>779</v>
      </c>
      <c r="F491" s="10" t="s">
        <v>3740</v>
      </c>
      <c r="G491" s="15">
        <v>1.6</v>
      </c>
      <c r="H491" s="30" t="s">
        <v>175</v>
      </c>
      <c r="I491" s="10">
        <v>85277147</v>
      </c>
      <c r="J491" s="19">
        <v>44958</v>
      </c>
      <c r="K491" s="16">
        <v>0</v>
      </c>
      <c r="L491" s="16">
        <v>0</v>
      </c>
      <c r="M491" s="9" t="s">
        <v>178</v>
      </c>
      <c r="N491" s="17">
        <v>45054</v>
      </c>
      <c r="O491" s="17" t="s">
        <v>156</v>
      </c>
      <c r="P491" s="10" t="s">
        <v>156</v>
      </c>
      <c r="Q491" s="17">
        <v>44950</v>
      </c>
      <c r="R491" s="10" t="s">
        <v>193</v>
      </c>
      <c r="S491" s="17">
        <v>44960</v>
      </c>
      <c r="T491" s="10" t="s">
        <v>1412</v>
      </c>
      <c r="U491" s="32">
        <f t="shared" si="9"/>
        <v>44965</v>
      </c>
    </row>
    <row r="492" spans="1:21" ht="14.25" customHeight="1">
      <c r="A492" s="9">
        <v>2023</v>
      </c>
      <c r="B492" s="10" t="s">
        <v>143</v>
      </c>
      <c r="C492" s="9" t="s">
        <v>1545</v>
      </c>
      <c r="D492" s="9" t="s">
        <v>676</v>
      </c>
      <c r="E492" s="9" t="s">
        <v>779</v>
      </c>
      <c r="F492" s="10" t="s">
        <v>3741</v>
      </c>
      <c r="G492" s="15">
        <v>1.6</v>
      </c>
      <c r="H492" s="30" t="s">
        <v>175</v>
      </c>
      <c r="I492" s="10">
        <v>84872049</v>
      </c>
      <c r="J492" s="19">
        <v>44958</v>
      </c>
      <c r="K492" s="16">
        <v>4064</v>
      </c>
      <c r="L492" s="16">
        <v>6502</v>
      </c>
      <c r="M492" s="9" t="s">
        <v>436</v>
      </c>
      <c r="N492" s="17">
        <v>44991</v>
      </c>
      <c r="O492" s="17" t="s">
        <v>156</v>
      </c>
      <c r="P492" s="10" t="s">
        <v>156</v>
      </c>
      <c r="Q492" s="17">
        <v>44873</v>
      </c>
      <c r="R492" s="10" t="s">
        <v>193</v>
      </c>
      <c r="S492" s="17">
        <v>44894</v>
      </c>
      <c r="T492" s="10" t="s">
        <v>156</v>
      </c>
      <c r="U492" s="32">
        <f t="shared" si="9"/>
        <v>44902</v>
      </c>
    </row>
    <row r="493" spans="1:21" ht="14.25" customHeight="1">
      <c r="A493" s="9">
        <v>2023</v>
      </c>
      <c r="B493" s="10" t="s">
        <v>143</v>
      </c>
      <c r="C493" s="9" t="s">
        <v>1545</v>
      </c>
      <c r="D493" s="9" t="s">
        <v>676</v>
      </c>
      <c r="E493" s="9" t="s">
        <v>779</v>
      </c>
      <c r="F493" s="10" t="s">
        <v>3741</v>
      </c>
      <c r="G493" s="15">
        <v>1.6</v>
      </c>
      <c r="H493" s="30" t="s">
        <v>175</v>
      </c>
      <c r="I493" s="10">
        <v>85277150</v>
      </c>
      <c r="J493" s="19">
        <v>44958</v>
      </c>
      <c r="K493" s="16">
        <v>3600</v>
      </c>
      <c r="L493" s="16">
        <v>5760</v>
      </c>
      <c r="M493" s="9" t="s">
        <v>383</v>
      </c>
      <c r="N493" s="17">
        <v>44996</v>
      </c>
      <c r="O493" s="17" t="s">
        <v>156</v>
      </c>
      <c r="P493" s="10" t="s">
        <v>156</v>
      </c>
      <c r="Q493" s="17">
        <v>44950</v>
      </c>
      <c r="R493" s="10" t="s">
        <v>193</v>
      </c>
      <c r="S493" s="17">
        <v>44960</v>
      </c>
      <c r="T493" s="10" t="s">
        <v>156</v>
      </c>
      <c r="U493" s="32">
        <f t="shared" si="9"/>
        <v>44907</v>
      </c>
    </row>
    <row r="494" spans="1:21" ht="14.25" customHeight="1">
      <c r="A494" s="9">
        <v>2023</v>
      </c>
      <c r="B494" s="10" t="s">
        <v>143</v>
      </c>
      <c r="C494" s="9" t="s">
        <v>1545</v>
      </c>
      <c r="D494" s="9" t="s">
        <v>676</v>
      </c>
      <c r="E494" s="9" t="s">
        <v>779</v>
      </c>
      <c r="F494" s="10" t="s">
        <v>3741</v>
      </c>
      <c r="G494" s="15">
        <v>1.6</v>
      </c>
      <c r="H494" s="30" t="s">
        <v>175</v>
      </c>
      <c r="I494" s="10">
        <v>85169850</v>
      </c>
      <c r="J494" s="19">
        <v>44986</v>
      </c>
      <c r="K494" s="16">
        <v>0</v>
      </c>
      <c r="L494" s="16">
        <v>0</v>
      </c>
      <c r="M494" s="9" t="s">
        <v>178</v>
      </c>
      <c r="N494" s="17">
        <v>45092</v>
      </c>
      <c r="O494" s="17" t="s">
        <v>156</v>
      </c>
      <c r="P494" s="10" t="s">
        <v>156</v>
      </c>
      <c r="Q494" s="17">
        <v>44950</v>
      </c>
      <c r="R494" s="10" t="s">
        <v>193</v>
      </c>
      <c r="S494" s="17">
        <v>44981</v>
      </c>
      <c r="T494" s="10" t="s">
        <v>156</v>
      </c>
      <c r="U494" s="32">
        <f t="shared" si="9"/>
        <v>45003</v>
      </c>
    </row>
    <row r="495" spans="1:21" ht="14.25" customHeight="1">
      <c r="A495" s="9">
        <v>2023</v>
      </c>
      <c r="B495" s="10" t="s">
        <v>143</v>
      </c>
      <c r="C495" s="9" t="s">
        <v>1545</v>
      </c>
      <c r="D495" s="9" t="s">
        <v>676</v>
      </c>
      <c r="E495" s="9" t="s">
        <v>779</v>
      </c>
      <c r="F495" s="10" t="s">
        <v>3742</v>
      </c>
      <c r="G495" s="15">
        <v>1.6</v>
      </c>
      <c r="H495" s="30" t="s">
        <v>175</v>
      </c>
      <c r="I495" s="10">
        <v>84872052</v>
      </c>
      <c r="J495" s="19">
        <v>44958</v>
      </c>
      <c r="K495" s="16">
        <v>4464</v>
      </c>
      <c r="L495" s="16">
        <v>7142</v>
      </c>
      <c r="M495" s="9" t="s">
        <v>436</v>
      </c>
      <c r="N495" s="17">
        <v>44991</v>
      </c>
      <c r="O495" s="17" t="s">
        <v>156</v>
      </c>
      <c r="P495" s="10" t="s">
        <v>156</v>
      </c>
      <c r="Q495" s="17">
        <v>44873</v>
      </c>
      <c r="R495" s="10" t="s">
        <v>193</v>
      </c>
      <c r="S495" s="17">
        <v>44894</v>
      </c>
      <c r="T495" s="10" t="s">
        <v>156</v>
      </c>
      <c r="U495" s="32">
        <f t="shared" si="9"/>
        <v>44902</v>
      </c>
    </row>
    <row r="496" spans="1:21" ht="14.25" customHeight="1">
      <c r="A496" s="9">
        <v>2023</v>
      </c>
      <c r="B496" s="10" t="s">
        <v>143</v>
      </c>
      <c r="C496" s="9" t="s">
        <v>1545</v>
      </c>
      <c r="D496" s="9" t="s">
        <v>676</v>
      </c>
      <c r="E496" s="9" t="s">
        <v>779</v>
      </c>
      <c r="F496" s="10" t="s">
        <v>3742</v>
      </c>
      <c r="G496" s="15">
        <v>1.6</v>
      </c>
      <c r="H496" s="30" t="s">
        <v>175</v>
      </c>
      <c r="I496" s="10">
        <v>85277152</v>
      </c>
      <c r="J496" s="19">
        <v>44958</v>
      </c>
      <c r="K496" s="16">
        <v>0</v>
      </c>
      <c r="L496" s="16">
        <v>0</v>
      </c>
      <c r="M496" s="9" t="s">
        <v>178</v>
      </c>
      <c r="N496" s="17">
        <v>45054</v>
      </c>
      <c r="O496" s="17" t="s">
        <v>156</v>
      </c>
      <c r="P496" s="10" t="s">
        <v>156</v>
      </c>
      <c r="Q496" s="17">
        <v>44950</v>
      </c>
      <c r="R496" s="10" t="s">
        <v>193</v>
      </c>
      <c r="S496" s="17">
        <v>44960</v>
      </c>
      <c r="T496" s="10" t="s">
        <v>1412</v>
      </c>
      <c r="U496" s="32">
        <f t="shared" si="9"/>
        <v>44965</v>
      </c>
    </row>
    <row r="497" spans="1:21" ht="14.25" customHeight="1">
      <c r="A497" s="9">
        <v>2023</v>
      </c>
      <c r="B497" s="10" t="s">
        <v>143</v>
      </c>
      <c r="C497" s="9" t="s">
        <v>1545</v>
      </c>
      <c r="D497" s="9" t="s">
        <v>676</v>
      </c>
      <c r="E497" s="9" t="s">
        <v>779</v>
      </c>
      <c r="F497" s="10" t="s">
        <v>3743</v>
      </c>
      <c r="G497" s="15">
        <v>1.6</v>
      </c>
      <c r="H497" s="30" t="s">
        <v>175</v>
      </c>
      <c r="I497" s="10">
        <v>84872055</v>
      </c>
      <c r="J497" s="19">
        <v>44958</v>
      </c>
      <c r="K497" s="16">
        <v>5280</v>
      </c>
      <c r="L497" s="16">
        <v>8448</v>
      </c>
      <c r="M497" s="9" t="s">
        <v>436</v>
      </c>
      <c r="N497" s="17">
        <v>44991</v>
      </c>
      <c r="O497" s="17" t="s">
        <v>156</v>
      </c>
      <c r="P497" s="10" t="s">
        <v>156</v>
      </c>
      <c r="Q497" s="17">
        <v>44873</v>
      </c>
      <c r="R497" s="10" t="s">
        <v>193</v>
      </c>
      <c r="S497" s="17">
        <v>44894</v>
      </c>
      <c r="T497" s="10" t="s">
        <v>156</v>
      </c>
      <c r="U497" s="32">
        <f t="shared" si="9"/>
        <v>44902</v>
      </c>
    </row>
    <row r="498" spans="1:21" ht="14.25" customHeight="1">
      <c r="A498" s="9">
        <v>2023</v>
      </c>
      <c r="B498" s="10" t="s">
        <v>143</v>
      </c>
      <c r="C498" s="9" t="s">
        <v>1545</v>
      </c>
      <c r="D498" s="9" t="s">
        <v>676</v>
      </c>
      <c r="E498" s="9" t="s">
        <v>779</v>
      </c>
      <c r="F498" s="10" t="s">
        <v>3743</v>
      </c>
      <c r="G498" s="15">
        <v>1.6</v>
      </c>
      <c r="H498" s="30" t="s">
        <v>175</v>
      </c>
      <c r="I498" s="10">
        <v>85277153</v>
      </c>
      <c r="J498" s="19">
        <v>44958</v>
      </c>
      <c r="K498" s="16">
        <v>0</v>
      </c>
      <c r="L498" s="16">
        <v>0</v>
      </c>
      <c r="M498" s="9" t="s">
        <v>178</v>
      </c>
      <c r="N498" s="17">
        <v>45064</v>
      </c>
      <c r="O498" s="17" t="s">
        <v>156</v>
      </c>
      <c r="P498" s="10" t="s">
        <v>156</v>
      </c>
      <c r="Q498" s="17">
        <v>44950</v>
      </c>
      <c r="R498" s="10" t="s">
        <v>193</v>
      </c>
      <c r="S498" s="17">
        <v>44960</v>
      </c>
      <c r="T498" s="10" t="s">
        <v>1412</v>
      </c>
      <c r="U498" s="32">
        <f t="shared" si="9"/>
        <v>44975</v>
      </c>
    </row>
    <row r="499" spans="1:21" ht="14.25" customHeight="1">
      <c r="A499" s="9">
        <v>2023</v>
      </c>
      <c r="B499" s="10" t="s">
        <v>143</v>
      </c>
      <c r="C499" s="9" t="s">
        <v>1545</v>
      </c>
      <c r="D499" s="9" t="s">
        <v>676</v>
      </c>
      <c r="E499" s="9" t="s">
        <v>779</v>
      </c>
      <c r="F499" s="10" t="s">
        <v>3743</v>
      </c>
      <c r="G499" s="15">
        <v>1.6</v>
      </c>
      <c r="H499" s="30" t="s">
        <v>175</v>
      </c>
      <c r="I499" s="10">
        <v>85169854</v>
      </c>
      <c r="J499" s="19">
        <v>44986</v>
      </c>
      <c r="K499" s="16">
        <v>0</v>
      </c>
      <c r="L499" s="16">
        <v>0</v>
      </c>
      <c r="M499" s="9" t="s">
        <v>178</v>
      </c>
      <c r="N499" s="17">
        <v>45092</v>
      </c>
      <c r="O499" s="17" t="s">
        <v>156</v>
      </c>
      <c r="P499" s="10" t="s">
        <v>156</v>
      </c>
      <c r="Q499" s="17">
        <v>44950</v>
      </c>
      <c r="R499" s="10" t="s">
        <v>193</v>
      </c>
      <c r="S499" s="17">
        <v>44981</v>
      </c>
      <c r="T499" s="10" t="s">
        <v>156</v>
      </c>
      <c r="U499" s="32">
        <f t="shared" si="9"/>
        <v>45003</v>
      </c>
    </row>
    <row r="500" spans="1:21" ht="14.25" customHeight="1">
      <c r="A500" s="9">
        <v>2023</v>
      </c>
      <c r="B500" s="10" t="s">
        <v>143</v>
      </c>
      <c r="C500" s="9" t="s">
        <v>1545</v>
      </c>
      <c r="D500" s="9" t="s">
        <v>676</v>
      </c>
      <c r="E500" s="9" t="s">
        <v>779</v>
      </c>
      <c r="F500" s="10" t="s">
        <v>3744</v>
      </c>
      <c r="G500" s="15">
        <v>1.6</v>
      </c>
      <c r="H500" s="30" t="s">
        <v>175</v>
      </c>
      <c r="I500" s="10">
        <v>84872058</v>
      </c>
      <c r="J500" s="19">
        <v>44958</v>
      </c>
      <c r="K500" s="16">
        <v>5280</v>
      </c>
      <c r="L500" s="16">
        <v>8448</v>
      </c>
      <c r="M500" s="9" t="s">
        <v>436</v>
      </c>
      <c r="N500" s="17">
        <v>44991</v>
      </c>
      <c r="O500" s="17" t="s">
        <v>156</v>
      </c>
      <c r="P500" s="10" t="s">
        <v>156</v>
      </c>
      <c r="Q500" s="17">
        <v>44873</v>
      </c>
      <c r="R500" s="10" t="s">
        <v>193</v>
      </c>
      <c r="S500" s="17">
        <v>44894</v>
      </c>
      <c r="T500" s="10" t="s">
        <v>156</v>
      </c>
      <c r="U500" s="32">
        <f t="shared" si="9"/>
        <v>44902</v>
      </c>
    </row>
    <row r="501" spans="1:21" ht="14.25" customHeight="1">
      <c r="A501" s="9">
        <v>2023</v>
      </c>
      <c r="B501" s="10" t="s">
        <v>143</v>
      </c>
      <c r="C501" s="9" t="s">
        <v>1545</v>
      </c>
      <c r="D501" s="9" t="s">
        <v>676</v>
      </c>
      <c r="E501" s="9" t="s">
        <v>779</v>
      </c>
      <c r="F501" s="10" t="s">
        <v>3744</v>
      </c>
      <c r="G501" s="15">
        <v>1.6</v>
      </c>
      <c r="H501" s="30" t="s">
        <v>175</v>
      </c>
      <c r="I501" s="10">
        <v>85277155</v>
      </c>
      <c r="J501" s="19">
        <v>44958</v>
      </c>
      <c r="K501" s="16">
        <v>0</v>
      </c>
      <c r="L501" s="16">
        <v>0</v>
      </c>
      <c r="M501" s="9" t="s">
        <v>178</v>
      </c>
      <c r="N501" s="17">
        <v>45054</v>
      </c>
      <c r="O501" s="17" t="s">
        <v>156</v>
      </c>
      <c r="P501" s="10" t="s">
        <v>156</v>
      </c>
      <c r="Q501" s="17">
        <v>44950</v>
      </c>
      <c r="R501" s="10" t="s">
        <v>193</v>
      </c>
      <c r="S501" s="17">
        <v>44960</v>
      </c>
      <c r="T501" s="10" t="s">
        <v>1412</v>
      </c>
      <c r="U501" s="32">
        <f t="shared" si="9"/>
        <v>44965</v>
      </c>
    </row>
    <row r="502" spans="1:21" ht="14.25" customHeight="1">
      <c r="A502" s="9">
        <v>2023</v>
      </c>
      <c r="B502" s="10" t="s">
        <v>143</v>
      </c>
      <c r="C502" s="9" t="s">
        <v>1545</v>
      </c>
      <c r="D502" s="9" t="s">
        <v>676</v>
      </c>
      <c r="E502" s="9" t="s">
        <v>678</v>
      </c>
      <c r="F502" s="10" t="s">
        <v>3752</v>
      </c>
      <c r="G502" s="15">
        <v>1.6</v>
      </c>
      <c r="H502" s="30" t="s">
        <v>175</v>
      </c>
      <c r="I502" s="10">
        <v>85504391</v>
      </c>
      <c r="J502" s="19">
        <v>45078</v>
      </c>
      <c r="K502" s="16">
        <v>560</v>
      </c>
      <c r="L502" s="16">
        <v>896</v>
      </c>
      <c r="M502" s="9" t="s">
        <v>436</v>
      </c>
      <c r="N502" s="17">
        <v>45180</v>
      </c>
      <c r="O502" s="17">
        <v>45034</v>
      </c>
      <c r="P502" s="10" t="s">
        <v>156</v>
      </c>
      <c r="Q502" s="17">
        <v>45035</v>
      </c>
      <c r="R502" s="10" t="s">
        <v>193</v>
      </c>
      <c r="S502" s="17">
        <v>45055</v>
      </c>
      <c r="T502" s="10" t="s">
        <v>156</v>
      </c>
      <c r="U502" s="32">
        <f t="shared" si="9"/>
        <v>45091</v>
      </c>
    </row>
    <row r="503" spans="1:21" ht="14.25" customHeight="1">
      <c r="A503" s="9">
        <v>2023</v>
      </c>
      <c r="B503" s="10" t="s">
        <v>143</v>
      </c>
      <c r="C503" s="9" t="s">
        <v>1545</v>
      </c>
      <c r="D503" s="9" t="s">
        <v>676</v>
      </c>
      <c r="E503" s="9" t="s">
        <v>678</v>
      </c>
      <c r="F503" s="10" t="s">
        <v>3753</v>
      </c>
      <c r="G503" s="15">
        <v>1.6</v>
      </c>
      <c r="H503" s="30" t="s">
        <v>175</v>
      </c>
      <c r="I503" s="10">
        <v>85504392</v>
      </c>
      <c r="J503" s="19">
        <v>45078</v>
      </c>
      <c r="K503" s="16">
        <v>448</v>
      </c>
      <c r="L503" s="16">
        <v>717</v>
      </c>
      <c r="M503" s="9" t="s">
        <v>436</v>
      </c>
      <c r="N503" s="17">
        <v>45180</v>
      </c>
      <c r="O503" s="17">
        <v>45034</v>
      </c>
      <c r="P503" s="10" t="s">
        <v>156</v>
      </c>
      <c r="Q503" s="17">
        <v>45035</v>
      </c>
      <c r="R503" s="10" t="s">
        <v>193</v>
      </c>
      <c r="S503" s="17">
        <v>45055</v>
      </c>
      <c r="T503" s="10" t="s">
        <v>156</v>
      </c>
      <c r="U503" s="32">
        <f t="shared" si="9"/>
        <v>45091</v>
      </c>
    </row>
    <row r="504" spans="1:21" ht="14.25" customHeight="1">
      <c r="A504" s="9">
        <v>2023</v>
      </c>
      <c r="B504" s="10" t="s">
        <v>143</v>
      </c>
      <c r="C504" s="9" t="s">
        <v>1545</v>
      </c>
      <c r="D504" s="9" t="s">
        <v>307</v>
      </c>
      <c r="E504" s="9" t="s">
        <v>645</v>
      </c>
      <c r="F504" s="10" t="s">
        <v>3783</v>
      </c>
      <c r="G504" s="15">
        <v>1</v>
      </c>
      <c r="H504" s="30" t="s">
        <v>175</v>
      </c>
      <c r="I504" s="10">
        <v>85433874</v>
      </c>
      <c r="J504" s="19">
        <v>45108</v>
      </c>
      <c r="K504" s="16">
        <v>1600</v>
      </c>
      <c r="L504" s="16">
        <v>1600</v>
      </c>
      <c r="M504" s="9" t="s">
        <v>436</v>
      </c>
      <c r="N504" s="17">
        <v>45169</v>
      </c>
      <c r="O504" s="17">
        <v>44999</v>
      </c>
      <c r="P504" s="10" t="s">
        <v>1584</v>
      </c>
      <c r="Q504" s="17">
        <v>45009</v>
      </c>
      <c r="R504" s="10" t="s">
        <v>193</v>
      </c>
      <c r="S504" s="17">
        <v>45106</v>
      </c>
      <c r="T504" s="10" t="s">
        <v>156</v>
      </c>
      <c r="U504" s="32">
        <f t="shared" si="9"/>
        <v>45080</v>
      </c>
    </row>
    <row r="505" spans="1:21" ht="14.25" customHeight="1">
      <c r="A505" s="9">
        <v>2023</v>
      </c>
      <c r="B505" s="10" t="s">
        <v>143</v>
      </c>
      <c r="C505" s="9" t="s">
        <v>1545</v>
      </c>
      <c r="D505" s="9" t="s">
        <v>307</v>
      </c>
      <c r="E505" s="9" t="s">
        <v>666</v>
      </c>
      <c r="F505" s="10" t="s">
        <v>3784</v>
      </c>
      <c r="G505" s="15">
        <v>1</v>
      </c>
      <c r="H505" s="30" t="s">
        <v>175</v>
      </c>
      <c r="I505" s="10">
        <v>85433875</v>
      </c>
      <c r="J505" s="19">
        <v>45108</v>
      </c>
      <c r="K505" s="16">
        <v>800</v>
      </c>
      <c r="L505" s="16">
        <v>800</v>
      </c>
      <c r="M505" s="9" t="s">
        <v>436</v>
      </c>
      <c r="N505" s="17">
        <v>45169</v>
      </c>
      <c r="O505" s="17">
        <v>44999</v>
      </c>
      <c r="P505" s="10" t="s">
        <v>1584</v>
      </c>
      <c r="Q505" s="17">
        <v>45009</v>
      </c>
      <c r="R505" s="10" t="s">
        <v>193</v>
      </c>
      <c r="S505" s="17">
        <v>45106</v>
      </c>
      <c r="T505" s="10" t="s">
        <v>156</v>
      </c>
      <c r="U505" s="32">
        <f t="shared" si="9"/>
        <v>45080</v>
      </c>
    </row>
    <row r="506" spans="1:21" ht="14.25" customHeight="1">
      <c r="A506" s="9">
        <v>2023</v>
      </c>
      <c r="B506" s="10" t="s">
        <v>2008</v>
      </c>
      <c r="C506" s="9" t="s">
        <v>1545</v>
      </c>
      <c r="D506" s="9" t="s">
        <v>154</v>
      </c>
      <c r="E506" s="9" t="s">
        <v>217</v>
      </c>
      <c r="F506" s="10" t="s">
        <v>3796</v>
      </c>
      <c r="G506" s="15">
        <v>5.3</v>
      </c>
      <c r="H506" s="30" t="s">
        <v>175</v>
      </c>
      <c r="I506" s="10">
        <v>85249986</v>
      </c>
      <c r="J506" s="19">
        <v>45047</v>
      </c>
      <c r="K506" s="16">
        <v>1496</v>
      </c>
      <c r="L506" s="16">
        <v>7929</v>
      </c>
      <c r="M506" s="9" t="s">
        <v>383</v>
      </c>
      <c r="N506" s="17">
        <v>45122</v>
      </c>
      <c r="O506" s="17" t="s">
        <v>156</v>
      </c>
      <c r="P506" s="10" t="s">
        <v>156</v>
      </c>
      <c r="Q506" s="17">
        <v>44950</v>
      </c>
      <c r="R506" s="10" t="s">
        <v>193</v>
      </c>
      <c r="S506" s="17">
        <v>44978</v>
      </c>
      <c r="T506" s="10" t="s">
        <v>453</v>
      </c>
      <c r="U506" s="32">
        <f t="shared" si="9"/>
        <v>45033</v>
      </c>
    </row>
    <row r="507" spans="1:21" ht="14.25" customHeight="1">
      <c r="A507" s="9">
        <v>2023</v>
      </c>
      <c r="B507" s="10" t="s">
        <v>2008</v>
      </c>
      <c r="C507" s="9" t="s">
        <v>1545</v>
      </c>
      <c r="D507" s="9" t="s">
        <v>154</v>
      </c>
      <c r="E507" s="9" t="s">
        <v>217</v>
      </c>
      <c r="F507" s="10" t="s">
        <v>3796</v>
      </c>
      <c r="G507" s="15">
        <v>5.3</v>
      </c>
      <c r="H507" s="30" t="s">
        <v>175</v>
      </c>
      <c r="I507" s="10">
        <v>85249987</v>
      </c>
      <c r="J507" s="19">
        <v>45078</v>
      </c>
      <c r="K507" s="16">
        <v>1012</v>
      </c>
      <c r="L507" s="16">
        <v>5364</v>
      </c>
      <c r="M507" s="9" t="s">
        <v>383</v>
      </c>
      <c r="N507" s="17">
        <v>45221</v>
      </c>
      <c r="O507" s="17">
        <v>45034</v>
      </c>
      <c r="P507" s="10" t="s">
        <v>2381</v>
      </c>
      <c r="Q507" s="17">
        <v>45048</v>
      </c>
      <c r="R507" s="10" t="s">
        <v>2736</v>
      </c>
      <c r="S507" s="17">
        <v>45057</v>
      </c>
      <c r="T507" s="10" t="s">
        <v>2135</v>
      </c>
      <c r="U507" s="32">
        <f t="shared" si="9"/>
        <v>45132</v>
      </c>
    </row>
    <row r="508" spans="1:21" ht="14.25" customHeight="1">
      <c r="A508" s="9">
        <v>2023</v>
      </c>
      <c r="B508" s="10" t="s">
        <v>2008</v>
      </c>
      <c r="C508" s="9" t="s">
        <v>1545</v>
      </c>
      <c r="D508" s="9" t="s">
        <v>154</v>
      </c>
      <c r="E508" s="9" t="s">
        <v>217</v>
      </c>
      <c r="F508" s="10" t="s">
        <v>3796</v>
      </c>
      <c r="G508" s="15">
        <v>5.3</v>
      </c>
      <c r="H508" s="30" t="s">
        <v>175</v>
      </c>
      <c r="I508" s="10">
        <v>85249988</v>
      </c>
      <c r="J508" s="19">
        <v>45108</v>
      </c>
      <c r="K508" s="16">
        <v>972</v>
      </c>
      <c r="L508" s="16">
        <v>5152</v>
      </c>
      <c r="M508" s="9" t="s">
        <v>470</v>
      </c>
      <c r="N508" s="17">
        <v>45199</v>
      </c>
      <c r="O508" s="17">
        <v>45037</v>
      </c>
      <c r="P508" s="10" t="s">
        <v>156</v>
      </c>
      <c r="Q508" s="17">
        <v>45085</v>
      </c>
      <c r="R508" s="10" t="s">
        <v>2168</v>
      </c>
      <c r="S508" s="17">
        <v>45099</v>
      </c>
      <c r="T508" s="10" t="s">
        <v>2170</v>
      </c>
      <c r="U508" s="32">
        <f t="shared" si="9"/>
        <v>45110</v>
      </c>
    </row>
    <row r="509" spans="1:21" ht="14.25" customHeight="1">
      <c r="A509" s="9">
        <v>2023</v>
      </c>
      <c r="B509" s="10" t="s">
        <v>2008</v>
      </c>
      <c r="C509" s="9" t="s">
        <v>1545</v>
      </c>
      <c r="D509" s="9" t="s">
        <v>154</v>
      </c>
      <c r="E509" s="9" t="s">
        <v>217</v>
      </c>
      <c r="F509" s="10" t="s">
        <v>3796</v>
      </c>
      <c r="G509" s="15">
        <v>5.3</v>
      </c>
      <c r="H509" s="30" t="s">
        <v>175</v>
      </c>
      <c r="I509" s="10">
        <v>85521104</v>
      </c>
      <c r="J509" s="19">
        <v>45170</v>
      </c>
      <c r="K509" s="16">
        <v>0</v>
      </c>
      <c r="L509" s="16">
        <v>0</v>
      </c>
      <c r="M509" s="9" t="s">
        <v>178</v>
      </c>
      <c r="N509" s="17">
        <v>45245</v>
      </c>
      <c r="O509" s="17">
        <v>45065</v>
      </c>
      <c r="P509" s="10" t="s">
        <v>1012</v>
      </c>
      <c r="Q509" s="17">
        <v>45121</v>
      </c>
      <c r="R509" s="10" t="s">
        <v>193</v>
      </c>
      <c r="S509" s="17">
        <v>45142</v>
      </c>
      <c r="T509" s="10" t="s">
        <v>156</v>
      </c>
      <c r="U509" s="32">
        <f t="shared" si="9"/>
        <v>45156</v>
      </c>
    </row>
    <row r="510" spans="1:21" ht="14.25" customHeight="1">
      <c r="A510" s="9">
        <v>2023</v>
      </c>
      <c r="B510" s="10" t="s">
        <v>2008</v>
      </c>
      <c r="C510" s="9" t="s">
        <v>1545</v>
      </c>
      <c r="D510" s="9" t="s">
        <v>154</v>
      </c>
      <c r="E510" s="9" t="s">
        <v>217</v>
      </c>
      <c r="F510" s="10" t="s">
        <v>3796</v>
      </c>
      <c r="G510" s="15">
        <v>5.3</v>
      </c>
      <c r="H510" s="30" t="s">
        <v>175</v>
      </c>
      <c r="I510" s="10">
        <v>85521105</v>
      </c>
      <c r="J510" s="19">
        <v>45200</v>
      </c>
      <c r="K510" s="16">
        <v>0</v>
      </c>
      <c r="L510" s="16">
        <v>0</v>
      </c>
      <c r="M510" s="9" t="s">
        <v>178</v>
      </c>
      <c r="N510" s="17">
        <v>45275</v>
      </c>
      <c r="O510" s="17">
        <v>45100</v>
      </c>
      <c r="P510" s="10" t="s">
        <v>2141</v>
      </c>
      <c r="Q510" s="17">
        <v>45156</v>
      </c>
      <c r="R510" s="10" t="s">
        <v>193</v>
      </c>
      <c r="S510" s="17">
        <v>45170</v>
      </c>
      <c r="T510" s="10" t="s">
        <v>156</v>
      </c>
      <c r="U510" s="32">
        <f t="shared" si="9"/>
        <v>45186</v>
      </c>
    </row>
    <row r="511" spans="1:21" ht="14.25" customHeight="1">
      <c r="A511" s="9">
        <v>2023</v>
      </c>
      <c r="B511" s="10" t="s">
        <v>143</v>
      </c>
      <c r="C511" s="9" t="s">
        <v>146</v>
      </c>
      <c r="D511" s="9" t="s">
        <v>154</v>
      </c>
      <c r="E511" s="9" t="s">
        <v>158</v>
      </c>
      <c r="F511" s="10" t="s">
        <v>3860</v>
      </c>
      <c r="G511" s="15">
        <v>4.5</v>
      </c>
      <c r="H511" s="30" t="s">
        <v>175</v>
      </c>
      <c r="I511" s="10">
        <v>84849371</v>
      </c>
      <c r="J511" s="19">
        <v>44958</v>
      </c>
      <c r="K511" s="16">
        <v>0</v>
      </c>
      <c r="L511" s="16">
        <v>0</v>
      </c>
      <c r="M511" s="9" t="s">
        <v>178</v>
      </c>
      <c r="N511" s="17">
        <v>45026</v>
      </c>
      <c r="O511" s="17" t="s">
        <v>156</v>
      </c>
      <c r="P511" s="10" t="s">
        <v>156</v>
      </c>
      <c r="Q511" s="17">
        <v>44945</v>
      </c>
      <c r="R511" s="10" t="s">
        <v>179</v>
      </c>
      <c r="S511" s="17">
        <v>44952</v>
      </c>
      <c r="T511" s="10" t="s">
        <v>180</v>
      </c>
      <c r="U511" s="32">
        <f>N511-40</f>
        <v>44986</v>
      </c>
    </row>
    <row r="512" spans="1:21" ht="14.25" customHeight="1">
      <c r="A512" s="9">
        <v>2023</v>
      </c>
      <c r="B512" s="10" t="s">
        <v>143</v>
      </c>
      <c r="C512" s="9" t="s">
        <v>146</v>
      </c>
      <c r="D512" s="9" t="s">
        <v>154</v>
      </c>
      <c r="E512" s="9" t="s">
        <v>158</v>
      </c>
      <c r="F512" s="10" t="s">
        <v>3860</v>
      </c>
      <c r="G512" s="15">
        <v>4.5</v>
      </c>
      <c r="H512" s="30" t="s">
        <v>175</v>
      </c>
      <c r="I512" s="10">
        <v>84031425</v>
      </c>
      <c r="J512" s="19">
        <v>44958</v>
      </c>
      <c r="K512" s="16">
        <v>0</v>
      </c>
      <c r="L512" s="16">
        <v>0</v>
      </c>
      <c r="M512" s="9" t="s">
        <v>178</v>
      </c>
      <c r="N512" s="17">
        <v>45031</v>
      </c>
      <c r="O512" s="17">
        <v>44733</v>
      </c>
      <c r="P512" s="10" t="s">
        <v>192</v>
      </c>
      <c r="Q512" s="17" t="s">
        <v>156</v>
      </c>
      <c r="R512" s="10" t="s">
        <v>193</v>
      </c>
      <c r="S512" s="17" t="s">
        <v>156</v>
      </c>
      <c r="T512" s="10" t="s">
        <v>156</v>
      </c>
      <c r="U512" s="32">
        <f t="shared" ref="U512:U575" si="10">N512-40</f>
        <v>44991</v>
      </c>
    </row>
    <row r="513" spans="1:21" ht="14.25" customHeight="1">
      <c r="A513" s="9">
        <v>2023</v>
      </c>
      <c r="B513" s="10" t="s">
        <v>143</v>
      </c>
      <c r="C513" s="9" t="s">
        <v>146</v>
      </c>
      <c r="D513" s="9" t="s">
        <v>154</v>
      </c>
      <c r="E513" s="9" t="s">
        <v>158</v>
      </c>
      <c r="F513" s="10" t="s">
        <v>3860</v>
      </c>
      <c r="G513" s="15">
        <v>4.5</v>
      </c>
      <c r="H513" s="30" t="s">
        <v>175</v>
      </c>
      <c r="I513" s="10">
        <v>84172524</v>
      </c>
      <c r="J513" s="19">
        <v>44958</v>
      </c>
      <c r="K513" s="16">
        <v>0</v>
      </c>
      <c r="L513" s="16">
        <v>0</v>
      </c>
      <c r="M513" s="9" t="s">
        <v>178</v>
      </c>
      <c r="N513" s="17">
        <v>45031</v>
      </c>
      <c r="O513" s="17">
        <v>44733</v>
      </c>
      <c r="P513" s="10" t="s">
        <v>192</v>
      </c>
      <c r="Q513" s="17" t="s">
        <v>156</v>
      </c>
      <c r="R513" s="10" t="s">
        <v>193</v>
      </c>
      <c r="S513" s="17" t="s">
        <v>156</v>
      </c>
      <c r="T513" s="10" t="s">
        <v>156</v>
      </c>
      <c r="U513" s="32">
        <f t="shared" si="10"/>
        <v>44991</v>
      </c>
    </row>
    <row r="514" spans="1:21" ht="14.25" customHeight="1">
      <c r="A514" s="9">
        <v>2023</v>
      </c>
      <c r="B514" s="10" t="s">
        <v>143</v>
      </c>
      <c r="C514" s="9" t="s">
        <v>146</v>
      </c>
      <c r="D514" s="9" t="s">
        <v>154</v>
      </c>
      <c r="E514" s="9" t="s">
        <v>158</v>
      </c>
      <c r="F514" s="10" t="s">
        <v>3860</v>
      </c>
      <c r="G514" s="15">
        <v>4.5</v>
      </c>
      <c r="H514" s="30" t="s">
        <v>175</v>
      </c>
      <c r="I514" s="10">
        <v>84172525</v>
      </c>
      <c r="J514" s="19">
        <v>44958</v>
      </c>
      <c r="K514" s="16">
        <v>0</v>
      </c>
      <c r="L514" s="16">
        <v>0</v>
      </c>
      <c r="M514" s="9" t="s">
        <v>178</v>
      </c>
      <c r="N514" s="17">
        <v>45031</v>
      </c>
      <c r="O514" s="17">
        <v>44733</v>
      </c>
      <c r="P514" s="10" t="s">
        <v>192</v>
      </c>
      <c r="Q514" s="17" t="s">
        <v>156</v>
      </c>
      <c r="R514" s="10" t="s">
        <v>193</v>
      </c>
      <c r="S514" s="17" t="s">
        <v>156</v>
      </c>
      <c r="T514" s="10" t="s">
        <v>156</v>
      </c>
      <c r="U514" s="32">
        <f t="shared" si="10"/>
        <v>44991</v>
      </c>
    </row>
    <row r="515" spans="1:21" ht="14.25" customHeight="1">
      <c r="A515" s="9">
        <v>2023</v>
      </c>
      <c r="B515" s="10" t="s">
        <v>143</v>
      </c>
      <c r="C515" s="9" t="s">
        <v>146</v>
      </c>
      <c r="D515" s="9" t="s">
        <v>154</v>
      </c>
      <c r="E515" s="9" t="s">
        <v>158</v>
      </c>
      <c r="F515" s="10" t="s">
        <v>3860</v>
      </c>
      <c r="G515" s="15">
        <v>4.5</v>
      </c>
      <c r="H515" s="30" t="s">
        <v>175</v>
      </c>
      <c r="I515" s="10">
        <v>84031426</v>
      </c>
      <c r="J515" s="19">
        <v>44986</v>
      </c>
      <c r="K515" s="16">
        <v>0</v>
      </c>
      <c r="L515" s="16">
        <v>0</v>
      </c>
      <c r="M515" s="9" t="s">
        <v>178</v>
      </c>
      <c r="N515" s="17">
        <v>45061</v>
      </c>
      <c r="O515" s="17">
        <v>44733</v>
      </c>
      <c r="P515" s="10" t="s">
        <v>192</v>
      </c>
      <c r="Q515" s="17" t="s">
        <v>156</v>
      </c>
      <c r="R515" s="10" t="s">
        <v>193</v>
      </c>
      <c r="S515" s="17" t="s">
        <v>156</v>
      </c>
      <c r="T515" s="10" t="s">
        <v>156</v>
      </c>
      <c r="U515" s="32">
        <f t="shared" si="10"/>
        <v>45021</v>
      </c>
    </row>
    <row r="516" spans="1:21" ht="14.25" customHeight="1">
      <c r="A516" s="9">
        <v>2023</v>
      </c>
      <c r="B516" s="10" t="s">
        <v>143</v>
      </c>
      <c r="C516" s="9" t="s">
        <v>146</v>
      </c>
      <c r="D516" s="9" t="s">
        <v>154</v>
      </c>
      <c r="E516" s="9" t="s">
        <v>158</v>
      </c>
      <c r="F516" s="10" t="s">
        <v>3861</v>
      </c>
      <c r="G516" s="15">
        <v>4.5</v>
      </c>
      <c r="H516" s="30" t="s">
        <v>175</v>
      </c>
      <c r="I516" s="10">
        <v>84849387</v>
      </c>
      <c r="J516" s="19">
        <v>44958</v>
      </c>
      <c r="K516" s="16">
        <v>0</v>
      </c>
      <c r="L516" s="16">
        <v>0</v>
      </c>
      <c r="M516" s="9" t="s">
        <v>178</v>
      </c>
      <c r="N516" s="17">
        <v>45026</v>
      </c>
      <c r="O516" s="17">
        <v>44932</v>
      </c>
      <c r="P516" s="10" t="s">
        <v>156</v>
      </c>
      <c r="Q516" s="17">
        <v>44945</v>
      </c>
      <c r="R516" s="10" t="s">
        <v>207</v>
      </c>
      <c r="S516" s="17">
        <v>44952</v>
      </c>
      <c r="T516" s="10" t="s">
        <v>208</v>
      </c>
      <c r="U516" s="32">
        <f t="shared" si="10"/>
        <v>44986</v>
      </c>
    </row>
    <row r="517" spans="1:21" ht="14.25" customHeight="1">
      <c r="A517" s="9">
        <v>2023</v>
      </c>
      <c r="B517" s="10" t="s">
        <v>143</v>
      </c>
      <c r="C517" s="9" t="s">
        <v>146</v>
      </c>
      <c r="D517" s="9" t="s">
        <v>154</v>
      </c>
      <c r="E517" s="9" t="s">
        <v>158</v>
      </c>
      <c r="F517" s="10" t="s">
        <v>3861</v>
      </c>
      <c r="G517" s="15">
        <v>4.5</v>
      </c>
      <c r="H517" s="30" t="s">
        <v>175</v>
      </c>
      <c r="I517" s="10">
        <v>84172675</v>
      </c>
      <c r="J517" s="19">
        <v>44958</v>
      </c>
      <c r="K517" s="16">
        <v>0</v>
      </c>
      <c r="L517" s="16">
        <v>0</v>
      </c>
      <c r="M517" s="9" t="s">
        <v>178</v>
      </c>
      <c r="N517" s="17">
        <v>45037</v>
      </c>
      <c r="O517" s="17">
        <v>44733</v>
      </c>
      <c r="P517" s="10" t="s">
        <v>192</v>
      </c>
      <c r="Q517" s="17" t="s">
        <v>156</v>
      </c>
      <c r="R517" s="10" t="s">
        <v>193</v>
      </c>
      <c r="S517" s="17" t="s">
        <v>156</v>
      </c>
      <c r="T517" s="10" t="s">
        <v>156</v>
      </c>
      <c r="U517" s="32">
        <f t="shared" si="10"/>
        <v>44997</v>
      </c>
    </row>
    <row r="518" spans="1:21" ht="14.25" customHeight="1">
      <c r="A518" s="9">
        <v>2023</v>
      </c>
      <c r="B518" s="10" t="s">
        <v>143</v>
      </c>
      <c r="C518" s="9" t="s">
        <v>146</v>
      </c>
      <c r="D518" s="9" t="s">
        <v>154</v>
      </c>
      <c r="E518" s="9" t="s">
        <v>217</v>
      </c>
      <c r="F518" s="10" t="s">
        <v>3768</v>
      </c>
      <c r="G518" s="15">
        <v>5.3</v>
      </c>
      <c r="H518" s="30" t="s">
        <v>175</v>
      </c>
      <c r="I518" s="10">
        <v>84404413</v>
      </c>
      <c r="J518" s="19">
        <v>44927</v>
      </c>
      <c r="K518" s="16">
        <v>3000</v>
      </c>
      <c r="L518" s="16">
        <v>15900</v>
      </c>
      <c r="M518" s="9" t="s">
        <v>226</v>
      </c>
      <c r="N518" s="17">
        <v>45003</v>
      </c>
      <c r="O518" s="17" t="s">
        <v>156</v>
      </c>
      <c r="P518" s="10" t="s">
        <v>227</v>
      </c>
      <c r="Q518" s="17">
        <v>44897</v>
      </c>
      <c r="R518" s="10" t="s">
        <v>228</v>
      </c>
      <c r="S518" s="17">
        <v>44931</v>
      </c>
      <c r="T518" s="10" t="s">
        <v>231</v>
      </c>
      <c r="U518" s="32">
        <f t="shared" si="10"/>
        <v>44963</v>
      </c>
    </row>
    <row r="519" spans="1:21" ht="14.25" customHeight="1">
      <c r="A519" s="9">
        <v>2023</v>
      </c>
      <c r="B519" s="10" t="s">
        <v>143</v>
      </c>
      <c r="C519" s="9" t="s">
        <v>146</v>
      </c>
      <c r="D519" s="9" t="s">
        <v>154</v>
      </c>
      <c r="E519" s="9" t="s">
        <v>217</v>
      </c>
      <c r="F519" s="10" t="s">
        <v>3768</v>
      </c>
      <c r="G519" s="15">
        <v>5.3</v>
      </c>
      <c r="H519" s="30" t="s">
        <v>175</v>
      </c>
      <c r="I519" s="10">
        <v>85084847</v>
      </c>
      <c r="J519" s="19">
        <v>44927</v>
      </c>
      <c r="K519" s="16">
        <v>0</v>
      </c>
      <c r="L519" s="16">
        <v>0</v>
      </c>
      <c r="M519" s="9" t="s">
        <v>178</v>
      </c>
      <c r="N519" s="17">
        <v>45003</v>
      </c>
      <c r="O519" s="17" t="s">
        <v>156</v>
      </c>
      <c r="P519" s="10" t="s">
        <v>156</v>
      </c>
      <c r="Q519" s="17">
        <v>44907</v>
      </c>
      <c r="R519" s="10" t="s">
        <v>193</v>
      </c>
      <c r="S519" s="17">
        <v>44932</v>
      </c>
      <c r="T519" s="10" t="s">
        <v>239</v>
      </c>
      <c r="U519" s="32">
        <f t="shared" si="10"/>
        <v>44963</v>
      </c>
    </row>
    <row r="520" spans="1:21" ht="14.25" customHeight="1">
      <c r="A520" s="9">
        <v>2023</v>
      </c>
      <c r="B520" s="10" t="s">
        <v>143</v>
      </c>
      <c r="C520" s="9" t="s">
        <v>146</v>
      </c>
      <c r="D520" s="9" t="s">
        <v>154</v>
      </c>
      <c r="E520" s="9" t="s">
        <v>217</v>
      </c>
      <c r="F520" s="10" t="s">
        <v>3768</v>
      </c>
      <c r="G520" s="15">
        <v>5.3</v>
      </c>
      <c r="H520" s="30" t="s">
        <v>175</v>
      </c>
      <c r="I520" s="10">
        <v>85072311</v>
      </c>
      <c r="J520" s="19">
        <v>44927</v>
      </c>
      <c r="K520" s="16">
        <v>1992</v>
      </c>
      <c r="L520" s="16">
        <v>10558</v>
      </c>
      <c r="M520" s="9" t="s">
        <v>226</v>
      </c>
      <c r="N520" s="17">
        <v>45007</v>
      </c>
      <c r="O520" s="17" t="s">
        <v>156</v>
      </c>
      <c r="P520" s="10" t="s">
        <v>156</v>
      </c>
      <c r="Q520" s="17">
        <v>44897</v>
      </c>
      <c r="R520" s="10" t="s">
        <v>193</v>
      </c>
      <c r="S520" s="17">
        <v>44936</v>
      </c>
      <c r="T520" s="10" t="s">
        <v>156</v>
      </c>
      <c r="U520" s="32">
        <f t="shared" si="10"/>
        <v>44967</v>
      </c>
    </row>
    <row r="521" spans="1:21" ht="14.25" customHeight="1">
      <c r="A521" s="9">
        <v>2023</v>
      </c>
      <c r="B521" s="10" t="s">
        <v>143</v>
      </c>
      <c r="C521" s="9" t="s">
        <v>146</v>
      </c>
      <c r="D521" s="9" t="s">
        <v>154</v>
      </c>
      <c r="E521" s="9" t="s">
        <v>217</v>
      </c>
      <c r="F521" s="10" t="s">
        <v>3768</v>
      </c>
      <c r="G521" s="15">
        <v>5.3</v>
      </c>
      <c r="H521" s="30" t="s">
        <v>175</v>
      </c>
      <c r="I521" s="10">
        <v>85084848</v>
      </c>
      <c r="J521" s="19">
        <v>44927</v>
      </c>
      <c r="K521" s="16">
        <v>0</v>
      </c>
      <c r="L521" s="16">
        <v>0</v>
      </c>
      <c r="M521" s="9" t="s">
        <v>178</v>
      </c>
      <c r="N521" s="17">
        <v>45007</v>
      </c>
      <c r="O521" s="17" t="s">
        <v>156</v>
      </c>
      <c r="P521" s="10" t="s">
        <v>156</v>
      </c>
      <c r="Q521" s="17">
        <v>44911</v>
      </c>
      <c r="R521" s="10" t="s">
        <v>245</v>
      </c>
      <c r="S521" s="17">
        <v>44936</v>
      </c>
      <c r="T521" s="10" t="s">
        <v>156</v>
      </c>
      <c r="U521" s="32">
        <f t="shared" si="10"/>
        <v>44967</v>
      </c>
    </row>
    <row r="522" spans="1:21" ht="14.25" customHeight="1">
      <c r="A522" s="9">
        <v>2023</v>
      </c>
      <c r="B522" s="10" t="s">
        <v>143</v>
      </c>
      <c r="C522" s="9" t="s">
        <v>146</v>
      </c>
      <c r="D522" s="9" t="s">
        <v>154</v>
      </c>
      <c r="E522" s="9" t="s">
        <v>217</v>
      </c>
      <c r="F522" s="10" t="s">
        <v>3768</v>
      </c>
      <c r="G522" s="15">
        <v>5.3</v>
      </c>
      <c r="H522" s="30" t="s">
        <v>246</v>
      </c>
      <c r="I522" s="10">
        <v>83880333</v>
      </c>
      <c r="J522" s="19">
        <v>44927</v>
      </c>
      <c r="K522" s="16">
        <v>0</v>
      </c>
      <c r="L522" s="16">
        <v>0</v>
      </c>
      <c r="M522" s="9" t="s">
        <v>178</v>
      </c>
      <c r="N522" s="17">
        <v>45028</v>
      </c>
      <c r="O522" s="17">
        <v>44761</v>
      </c>
      <c r="P522" s="10" t="s">
        <v>248</v>
      </c>
      <c r="Q522" s="17" t="s">
        <v>156</v>
      </c>
      <c r="R522" s="10" t="s">
        <v>250</v>
      </c>
      <c r="S522" s="17" t="s">
        <v>156</v>
      </c>
      <c r="T522" s="10" t="s">
        <v>251</v>
      </c>
      <c r="U522" s="32">
        <f t="shared" si="10"/>
        <v>44988</v>
      </c>
    </row>
    <row r="523" spans="1:21" ht="14.25" customHeight="1">
      <c r="A523" s="9">
        <v>2023</v>
      </c>
      <c r="B523" s="10" t="s">
        <v>143</v>
      </c>
      <c r="C523" s="9" t="s">
        <v>146</v>
      </c>
      <c r="D523" s="9" t="s">
        <v>154</v>
      </c>
      <c r="E523" s="9" t="s">
        <v>217</v>
      </c>
      <c r="F523" s="10" t="s">
        <v>3768</v>
      </c>
      <c r="G523" s="15">
        <v>5.3</v>
      </c>
      <c r="H523" s="30" t="s">
        <v>175</v>
      </c>
      <c r="I523" s="10">
        <v>84784838</v>
      </c>
      <c r="J523" s="19">
        <v>44958</v>
      </c>
      <c r="K523" s="16">
        <v>0</v>
      </c>
      <c r="L523" s="16">
        <v>0</v>
      </c>
      <c r="M523" s="9" t="s">
        <v>178</v>
      </c>
      <c r="N523" s="17">
        <v>45026</v>
      </c>
      <c r="O523" s="17">
        <v>44869</v>
      </c>
      <c r="P523" s="10" t="s">
        <v>254</v>
      </c>
      <c r="Q523" s="17">
        <v>44922</v>
      </c>
      <c r="R523" s="10" t="s">
        <v>250</v>
      </c>
      <c r="S523" s="17">
        <v>44953</v>
      </c>
      <c r="T523" s="10" t="s">
        <v>251</v>
      </c>
      <c r="U523" s="32">
        <f t="shared" si="10"/>
        <v>44986</v>
      </c>
    </row>
    <row r="524" spans="1:21" ht="14.25" customHeight="1">
      <c r="A524" s="9">
        <v>2023</v>
      </c>
      <c r="B524" s="10" t="s">
        <v>143</v>
      </c>
      <c r="C524" s="9" t="s">
        <v>146</v>
      </c>
      <c r="D524" s="9" t="s">
        <v>154</v>
      </c>
      <c r="E524" s="9" t="s">
        <v>217</v>
      </c>
      <c r="F524" s="10" t="s">
        <v>3769</v>
      </c>
      <c r="G524" s="15">
        <v>5.3</v>
      </c>
      <c r="H524" s="30" t="s">
        <v>175</v>
      </c>
      <c r="I524" s="10">
        <v>84784420</v>
      </c>
      <c r="J524" s="19">
        <v>44958</v>
      </c>
      <c r="K524" s="16">
        <v>0</v>
      </c>
      <c r="L524" s="16">
        <v>0</v>
      </c>
      <c r="M524" s="9" t="s">
        <v>178</v>
      </c>
      <c r="N524" s="17">
        <v>45026</v>
      </c>
      <c r="O524" s="17">
        <v>44869</v>
      </c>
      <c r="P524" s="10" t="s">
        <v>254</v>
      </c>
      <c r="Q524" s="17">
        <v>44922</v>
      </c>
      <c r="R524" s="10" t="s">
        <v>250</v>
      </c>
      <c r="S524" s="17">
        <v>44953</v>
      </c>
      <c r="T524" s="10" t="s">
        <v>251</v>
      </c>
      <c r="U524" s="32">
        <f t="shared" si="10"/>
        <v>44986</v>
      </c>
    </row>
    <row r="525" spans="1:21" ht="14.25" customHeight="1">
      <c r="A525" s="9">
        <v>2023</v>
      </c>
      <c r="B525" s="10" t="s">
        <v>143</v>
      </c>
      <c r="C525" s="9" t="s">
        <v>146</v>
      </c>
      <c r="D525" s="9" t="s">
        <v>154</v>
      </c>
      <c r="E525" s="9" t="s">
        <v>262</v>
      </c>
      <c r="F525" s="10" t="s">
        <v>3770</v>
      </c>
      <c r="G525" s="15">
        <v>3.6</v>
      </c>
      <c r="H525" s="30" t="s">
        <v>175</v>
      </c>
      <c r="I525" s="10">
        <v>84739407</v>
      </c>
      <c r="J525" s="19">
        <v>44927</v>
      </c>
      <c r="K525" s="16">
        <v>0</v>
      </c>
      <c r="L525" s="16">
        <v>0</v>
      </c>
      <c r="M525" s="9" t="s">
        <v>178</v>
      </c>
      <c r="N525" s="17">
        <v>45018</v>
      </c>
      <c r="O525" s="17">
        <v>44862</v>
      </c>
      <c r="P525" s="10" t="s">
        <v>267</v>
      </c>
      <c r="Q525" s="17">
        <v>44922</v>
      </c>
      <c r="R525" s="10" t="s">
        <v>268</v>
      </c>
      <c r="S525" s="17">
        <v>44936</v>
      </c>
      <c r="T525" s="10" t="s">
        <v>269</v>
      </c>
      <c r="U525" s="32">
        <f t="shared" si="10"/>
        <v>44978</v>
      </c>
    </row>
    <row r="526" spans="1:21" ht="14.25" customHeight="1">
      <c r="A526" s="9">
        <v>2023</v>
      </c>
      <c r="B526" s="10" t="s">
        <v>143</v>
      </c>
      <c r="C526" s="9" t="s">
        <v>146</v>
      </c>
      <c r="D526" s="9" t="s">
        <v>154</v>
      </c>
      <c r="E526" s="9" t="s">
        <v>262</v>
      </c>
      <c r="F526" s="10" t="s">
        <v>3770</v>
      </c>
      <c r="G526" s="15">
        <v>3.6</v>
      </c>
      <c r="H526" s="30" t="s">
        <v>175</v>
      </c>
      <c r="I526" s="10">
        <v>84739408</v>
      </c>
      <c r="J526" s="19">
        <v>44927</v>
      </c>
      <c r="K526" s="16">
        <v>0</v>
      </c>
      <c r="L526" s="16">
        <v>0</v>
      </c>
      <c r="M526" s="9" t="s">
        <v>178</v>
      </c>
      <c r="N526" s="17">
        <v>45018</v>
      </c>
      <c r="O526" s="17">
        <v>44862</v>
      </c>
      <c r="P526" s="10" t="s">
        <v>267</v>
      </c>
      <c r="Q526" s="17">
        <v>44922</v>
      </c>
      <c r="R526" s="10" t="s">
        <v>268</v>
      </c>
      <c r="S526" s="17">
        <v>44936</v>
      </c>
      <c r="T526" s="10" t="s">
        <v>269</v>
      </c>
      <c r="U526" s="32">
        <f t="shared" si="10"/>
        <v>44978</v>
      </c>
    </row>
    <row r="527" spans="1:21" ht="14.25" customHeight="1">
      <c r="A527" s="9">
        <v>2023</v>
      </c>
      <c r="B527" s="10" t="s">
        <v>143</v>
      </c>
      <c r="C527" s="9" t="s">
        <v>146</v>
      </c>
      <c r="D527" s="9" t="s">
        <v>154</v>
      </c>
      <c r="E527" s="9" t="s">
        <v>262</v>
      </c>
      <c r="F527" s="10" t="s">
        <v>3770</v>
      </c>
      <c r="G527" s="15">
        <v>3.6</v>
      </c>
      <c r="H527" s="30" t="s">
        <v>175</v>
      </c>
      <c r="I527" s="10">
        <v>84462261</v>
      </c>
      <c r="J527" s="19">
        <v>44958</v>
      </c>
      <c r="K527" s="16">
        <v>0</v>
      </c>
      <c r="L527" s="16">
        <v>0</v>
      </c>
      <c r="M527" s="9" t="s">
        <v>178</v>
      </c>
      <c r="N527" s="17">
        <v>45031</v>
      </c>
      <c r="O527" s="17">
        <v>44782</v>
      </c>
      <c r="P527" s="10" t="s">
        <v>275</v>
      </c>
      <c r="Q527" s="17" t="s">
        <v>156</v>
      </c>
      <c r="R527" s="10" t="s">
        <v>193</v>
      </c>
      <c r="S527" s="17" t="s">
        <v>156</v>
      </c>
      <c r="T527" s="10" t="s">
        <v>156</v>
      </c>
      <c r="U527" s="32">
        <f t="shared" si="10"/>
        <v>44991</v>
      </c>
    </row>
    <row r="528" spans="1:21" ht="14.25" customHeight="1">
      <c r="A528" s="9">
        <v>2023</v>
      </c>
      <c r="B528" s="10" t="s">
        <v>143</v>
      </c>
      <c r="C528" s="9" t="s">
        <v>146</v>
      </c>
      <c r="D528" s="9" t="s">
        <v>154</v>
      </c>
      <c r="E528" s="9" t="s">
        <v>262</v>
      </c>
      <c r="F528" s="10" t="s">
        <v>3770</v>
      </c>
      <c r="G528" s="15">
        <v>3.6</v>
      </c>
      <c r="H528" s="30" t="s">
        <v>175</v>
      </c>
      <c r="I528" s="10">
        <v>83880147</v>
      </c>
      <c r="J528" s="19">
        <v>44958</v>
      </c>
      <c r="K528" s="16">
        <v>0</v>
      </c>
      <c r="L528" s="16">
        <v>0</v>
      </c>
      <c r="M528" s="9" t="s">
        <v>178</v>
      </c>
      <c r="N528" s="17">
        <v>45049</v>
      </c>
      <c r="O528" s="17">
        <v>44782</v>
      </c>
      <c r="P528" s="10" t="s">
        <v>275</v>
      </c>
      <c r="Q528" s="17" t="s">
        <v>156</v>
      </c>
      <c r="R528" s="10" t="s">
        <v>228</v>
      </c>
      <c r="S528" s="17" t="s">
        <v>156</v>
      </c>
      <c r="T528" s="10" t="s">
        <v>231</v>
      </c>
      <c r="U528" s="32">
        <f t="shared" si="10"/>
        <v>45009</v>
      </c>
    </row>
    <row r="529" spans="1:21" ht="14.25" customHeight="1">
      <c r="A529" s="9">
        <v>2023</v>
      </c>
      <c r="B529" s="10" t="s">
        <v>143</v>
      </c>
      <c r="C529" s="9" t="s">
        <v>146</v>
      </c>
      <c r="D529" s="9" t="s">
        <v>154</v>
      </c>
      <c r="E529" s="9" t="s">
        <v>262</v>
      </c>
      <c r="F529" s="10" t="s">
        <v>3770</v>
      </c>
      <c r="G529" s="15">
        <v>3.6</v>
      </c>
      <c r="H529" s="30" t="s">
        <v>175</v>
      </c>
      <c r="I529" s="10">
        <v>84404550</v>
      </c>
      <c r="J529" s="19">
        <v>44958</v>
      </c>
      <c r="K529" s="16">
        <v>0</v>
      </c>
      <c r="L529" s="16">
        <v>0</v>
      </c>
      <c r="M529" s="9" t="s">
        <v>178</v>
      </c>
      <c r="N529" s="17">
        <v>45049</v>
      </c>
      <c r="O529" s="17">
        <v>44782</v>
      </c>
      <c r="P529" s="10" t="s">
        <v>275</v>
      </c>
      <c r="Q529" s="17" t="s">
        <v>156</v>
      </c>
      <c r="R529" s="10" t="s">
        <v>228</v>
      </c>
      <c r="S529" s="17" t="s">
        <v>156</v>
      </c>
      <c r="T529" s="10" t="s">
        <v>231</v>
      </c>
      <c r="U529" s="32">
        <f t="shared" si="10"/>
        <v>45009</v>
      </c>
    </row>
    <row r="530" spans="1:21" ht="14.25" customHeight="1">
      <c r="A530" s="9">
        <v>2023</v>
      </c>
      <c r="B530" s="10" t="s">
        <v>143</v>
      </c>
      <c r="C530" s="9" t="s">
        <v>146</v>
      </c>
      <c r="D530" s="9" t="s">
        <v>154</v>
      </c>
      <c r="E530" s="9" t="s">
        <v>262</v>
      </c>
      <c r="F530" s="10" t="s">
        <v>3770</v>
      </c>
      <c r="G530" s="15">
        <v>3.6</v>
      </c>
      <c r="H530" s="30" t="s">
        <v>175</v>
      </c>
      <c r="I530" s="10">
        <v>83880148</v>
      </c>
      <c r="J530" s="19">
        <v>44986</v>
      </c>
      <c r="K530" s="16">
        <v>0</v>
      </c>
      <c r="L530" s="16">
        <v>0</v>
      </c>
      <c r="M530" s="9" t="s">
        <v>178</v>
      </c>
      <c r="N530" s="17">
        <v>45059</v>
      </c>
      <c r="O530" s="17">
        <v>44761</v>
      </c>
      <c r="P530" s="10" t="s">
        <v>227</v>
      </c>
      <c r="Q530" s="17" t="s">
        <v>156</v>
      </c>
      <c r="R530" s="10" t="s">
        <v>281</v>
      </c>
      <c r="S530" s="17" t="s">
        <v>156</v>
      </c>
      <c r="T530" s="10" t="s">
        <v>282</v>
      </c>
      <c r="U530" s="32">
        <f t="shared" si="10"/>
        <v>45019</v>
      </c>
    </row>
    <row r="531" spans="1:21" ht="14.25" customHeight="1">
      <c r="A531" s="9">
        <v>2023</v>
      </c>
      <c r="B531" s="10" t="s">
        <v>143</v>
      </c>
      <c r="C531" s="9" t="s">
        <v>146</v>
      </c>
      <c r="D531" s="9" t="s">
        <v>154</v>
      </c>
      <c r="E531" s="9" t="s">
        <v>262</v>
      </c>
      <c r="F531" s="10" t="s">
        <v>3771</v>
      </c>
      <c r="G531" s="15">
        <v>3.6</v>
      </c>
      <c r="H531" s="30" t="s">
        <v>175</v>
      </c>
      <c r="I531" s="10">
        <v>84085680</v>
      </c>
      <c r="J531" s="19">
        <v>44927</v>
      </c>
      <c r="K531" s="16">
        <v>0</v>
      </c>
      <c r="L531" s="16">
        <v>0</v>
      </c>
      <c r="M531" s="9" t="s">
        <v>178</v>
      </c>
      <c r="N531" s="17">
        <v>45018</v>
      </c>
      <c r="O531" s="17">
        <v>44782</v>
      </c>
      <c r="P531" s="10" t="s">
        <v>286</v>
      </c>
      <c r="Q531" s="17">
        <v>44932</v>
      </c>
      <c r="R531" s="10" t="s">
        <v>268</v>
      </c>
      <c r="S531" s="17">
        <v>44939</v>
      </c>
      <c r="T531" s="10" t="s">
        <v>269</v>
      </c>
      <c r="U531" s="32">
        <f t="shared" si="10"/>
        <v>44978</v>
      </c>
    </row>
    <row r="532" spans="1:21" ht="14.25" customHeight="1">
      <c r="A532" s="9">
        <v>2023</v>
      </c>
      <c r="B532" s="10" t="s">
        <v>143</v>
      </c>
      <c r="C532" s="9" t="s">
        <v>146</v>
      </c>
      <c r="D532" s="9" t="s">
        <v>154</v>
      </c>
      <c r="E532" s="9" t="s">
        <v>262</v>
      </c>
      <c r="F532" s="10" t="s">
        <v>3771</v>
      </c>
      <c r="G532" s="15">
        <v>3.6</v>
      </c>
      <c r="H532" s="30" t="s">
        <v>246</v>
      </c>
      <c r="I532" s="10">
        <v>83938415</v>
      </c>
      <c r="J532" s="19">
        <v>44927</v>
      </c>
      <c r="K532" s="16">
        <v>0</v>
      </c>
      <c r="L532" s="16">
        <v>0</v>
      </c>
      <c r="M532" s="9" t="s">
        <v>178</v>
      </c>
      <c r="N532" s="17">
        <v>45018</v>
      </c>
      <c r="O532" s="17">
        <v>44782</v>
      </c>
      <c r="P532" s="10" t="s">
        <v>290</v>
      </c>
      <c r="Q532" s="17" t="s">
        <v>156</v>
      </c>
      <c r="R532" s="10" t="s">
        <v>268</v>
      </c>
      <c r="S532" s="17" t="s">
        <v>156</v>
      </c>
      <c r="T532" s="10" t="s">
        <v>269</v>
      </c>
      <c r="U532" s="32">
        <f t="shared" si="10"/>
        <v>44978</v>
      </c>
    </row>
    <row r="533" spans="1:21" ht="14.25" customHeight="1">
      <c r="A533" s="9">
        <v>2023</v>
      </c>
      <c r="B533" s="10" t="s">
        <v>143</v>
      </c>
      <c r="C533" s="9" t="s">
        <v>146</v>
      </c>
      <c r="D533" s="9" t="s">
        <v>154</v>
      </c>
      <c r="E533" s="9" t="s">
        <v>293</v>
      </c>
      <c r="F533" s="10" t="s">
        <v>3773</v>
      </c>
      <c r="G533" s="15">
        <v>5.7</v>
      </c>
      <c r="H533" s="30" t="s">
        <v>175</v>
      </c>
      <c r="I533" s="10">
        <v>84085720</v>
      </c>
      <c r="J533" s="19">
        <v>44927</v>
      </c>
      <c r="K533" s="16">
        <v>0</v>
      </c>
      <c r="L533" s="16">
        <v>0</v>
      </c>
      <c r="M533" s="9" t="s">
        <v>178</v>
      </c>
      <c r="N533" s="17">
        <v>45000</v>
      </c>
      <c r="O533" s="17">
        <v>44733</v>
      </c>
      <c r="P533" s="10" t="s">
        <v>192</v>
      </c>
      <c r="Q533" s="17" t="s">
        <v>156</v>
      </c>
      <c r="R533" s="10" t="s">
        <v>193</v>
      </c>
      <c r="S533" s="17" t="s">
        <v>156</v>
      </c>
      <c r="T533" s="10" t="s">
        <v>156</v>
      </c>
      <c r="U533" s="32">
        <f t="shared" si="10"/>
        <v>44960</v>
      </c>
    </row>
    <row r="534" spans="1:21" ht="14.25" customHeight="1">
      <c r="A534" s="9">
        <v>2023</v>
      </c>
      <c r="B534" s="10" t="s">
        <v>143</v>
      </c>
      <c r="C534" s="9" t="s">
        <v>146</v>
      </c>
      <c r="D534" s="9" t="s">
        <v>154</v>
      </c>
      <c r="E534" s="9" t="s">
        <v>293</v>
      </c>
      <c r="F534" s="10" t="s">
        <v>3773</v>
      </c>
      <c r="G534" s="15">
        <v>5.7</v>
      </c>
      <c r="H534" s="30" t="s">
        <v>175</v>
      </c>
      <c r="I534" s="10">
        <v>84739982</v>
      </c>
      <c r="J534" s="19">
        <v>44927</v>
      </c>
      <c r="K534" s="16">
        <v>0</v>
      </c>
      <c r="L534" s="16">
        <v>0</v>
      </c>
      <c r="M534" s="9" t="s">
        <v>178</v>
      </c>
      <c r="N534" s="17">
        <v>45053</v>
      </c>
      <c r="O534" s="17">
        <v>44890</v>
      </c>
      <c r="P534" s="10" t="s">
        <v>156</v>
      </c>
      <c r="Q534" s="17" t="s">
        <v>156</v>
      </c>
      <c r="R534" s="10" t="s">
        <v>298</v>
      </c>
      <c r="S534" s="17" t="s">
        <v>156</v>
      </c>
      <c r="T534" s="10" t="s">
        <v>299</v>
      </c>
      <c r="U534" s="32">
        <f t="shared" si="10"/>
        <v>45013</v>
      </c>
    </row>
    <row r="535" spans="1:21" ht="14.25" customHeight="1">
      <c r="A535" s="9">
        <v>2023</v>
      </c>
      <c r="B535" s="10" t="s">
        <v>143</v>
      </c>
      <c r="C535" s="9" t="s">
        <v>146</v>
      </c>
      <c r="D535" s="9" t="s">
        <v>154</v>
      </c>
      <c r="E535" s="9" t="s">
        <v>293</v>
      </c>
      <c r="F535" s="10" t="s">
        <v>3773</v>
      </c>
      <c r="G535" s="15">
        <v>5.7</v>
      </c>
      <c r="H535" s="30" t="s">
        <v>175</v>
      </c>
      <c r="I535" s="10">
        <v>84085721</v>
      </c>
      <c r="J535" s="19">
        <v>44958</v>
      </c>
      <c r="K535" s="16">
        <v>0</v>
      </c>
      <c r="L535" s="16">
        <v>0</v>
      </c>
      <c r="M535" s="9" t="s">
        <v>178</v>
      </c>
      <c r="N535" s="17">
        <v>45031</v>
      </c>
      <c r="O535" s="17">
        <v>44733</v>
      </c>
      <c r="P535" s="10" t="s">
        <v>192</v>
      </c>
      <c r="Q535" s="17" t="s">
        <v>156</v>
      </c>
      <c r="R535" s="10" t="s">
        <v>193</v>
      </c>
      <c r="S535" s="17" t="s">
        <v>156</v>
      </c>
      <c r="T535" s="10" t="s">
        <v>156</v>
      </c>
      <c r="U535" s="32">
        <f t="shared" si="10"/>
        <v>44991</v>
      </c>
    </row>
    <row r="536" spans="1:21" ht="14.25" customHeight="1">
      <c r="A536" s="9">
        <v>2023</v>
      </c>
      <c r="B536" s="10" t="s">
        <v>143</v>
      </c>
      <c r="C536" s="9" t="s">
        <v>146</v>
      </c>
      <c r="D536" s="9" t="s">
        <v>154</v>
      </c>
      <c r="E536" s="9" t="s">
        <v>293</v>
      </c>
      <c r="F536" s="10" t="s">
        <v>3774</v>
      </c>
      <c r="G536" s="15">
        <v>5.7</v>
      </c>
      <c r="H536" s="30" t="s">
        <v>175</v>
      </c>
      <c r="I536" s="10">
        <v>84085762</v>
      </c>
      <c r="J536" s="19">
        <v>44927</v>
      </c>
      <c r="K536" s="16">
        <v>0</v>
      </c>
      <c r="L536" s="16">
        <v>0</v>
      </c>
      <c r="M536" s="9" t="s">
        <v>178</v>
      </c>
      <c r="N536" s="17">
        <v>45000</v>
      </c>
      <c r="O536" s="17">
        <v>44733</v>
      </c>
      <c r="P536" s="10" t="s">
        <v>192</v>
      </c>
      <c r="Q536" s="17" t="s">
        <v>156</v>
      </c>
      <c r="R536" s="10" t="s">
        <v>193</v>
      </c>
      <c r="S536" s="17" t="s">
        <v>156</v>
      </c>
      <c r="T536" s="10" t="s">
        <v>156</v>
      </c>
      <c r="U536" s="32">
        <f t="shared" si="10"/>
        <v>44960</v>
      </c>
    </row>
    <row r="537" spans="1:21" ht="14.25" customHeight="1">
      <c r="A537" s="9">
        <v>2023</v>
      </c>
      <c r="B537" s="10" t="s">
        <v>143</v>
      </c>
      <c r="C537" s="9" t="s">
        <v>146</v>
      </c>
      <c r="D537" s="9" t="s">
        <v>154</v>
      </c>
      <c r="E537" s="9" t="s">
        <v>293</v>
      </c>
      <c r="F537" s="10" t="s">
        <v>3774</v>
      </c>
      <c r="G537" s="15">
        <v>5.7</v>
      </c>
      <c r="H537" s="30" t="s">
        <v>175</v>
      </c>
      <c r="I537" s="10">
        <v>84616114</v>
      </c>
      <c r="J537" s="19">
        <v>44927</v>
      </c>
      <c r="K537" s="16">
        <v>0</v>
      </c>
      <c r="L537" s="16">
        <v>0</v>
      </c>
      <c r="M537" s="9" t="s">
        <v>178</v>
      </c>
      <c r="N537" s="17">
        <v>45053</v>
      </c>
      <c r="O537" s="17">
        <v>44890</v>
      </c>
      <c r="P537" s="10" t="s">
        <v>156</v>
      </c>
      <c r="Q537" s="17" t="s">
        <v>156</v>
      </c>
      <c r="R537" s="10" t="s">
        <v>298</v>
      </c>
      <c r="S537" s="17" t="s">
        <v>156</v>
      </c>
      <c r="T537" s="10" t="s">
        <v>299</v>
      </c>
      <c r="U537" s="32">
        <f t="shared" si="10"/>
        <v>45013</v>
      </c>
    </row>
    <row r="538" spans="1:21" ht="14.25" customHeight="1">
      <c r="A538" s="9">
        <v>2023</v>
      </c>
      <c r="B538" s="10" t="s">
        <v>143</v>
      </c>
      <c r="C538" s="9" t="s">
        <v>146</v>
      </c>
      <c r="D538" s="9" t="s">
        <v>154</v>
      </c>
      <c r="E538" s="9" t="s">
        <v>293</v>
      </c>
      <c r="F538" s="10" t="s">
        <v>3774</v>
      </c>
      <c r="G538" s="15">
        <v>5.7</v>
      </c>
      <c r="H538" s="30" t="s">
        <v>175</v>
      </c>
      <c r="I538" s="10">
        <v>84085763</v>
      </c>
      <c r="J538" s="19">
        <v>44958</v>
      </c>
      <c r="K538" s="16">
        <v>0</v>
      </c>
      <c r="L538" s="16">
        <v>0</v>
      </c>
      <c r="M538" s="9" t="s">
        <v>178</v>
      </c>
      <c r="N538" s="17">
        <v>45031</v>
      </c>
      <c r="O538" s="17">
        <v>44733</v>
      </c>
      <c r="P538" s="10" t="s">
        <v>192</v>
      </c>
      <c r="Q538" s="17" t="s">
        <v>156</v>
      </c>
      <c r="R538" s="10" t="s">
        <v>193</v>
      </c>
      <c r="S538" s="17" t="s">
        <v>156</v>
      </c>
      <c r="T538" s="10" t="s">
        <v>156</v>
      </c>
      <c r="U538" s="32">
        <f t="shared" si="10"/>
        <v>44991</v>
      </c>
    </row>
    <row r="539" spans="1:21" ht="14.25" customHeight="1">
      <c r="A539" s="9">
        <v>2023</v>
      </c>
      <c r="B539" s="10" t="s">
        <v>143</v>
      </c>
      <c r="C539" s="9" t="s">
        <v>146</v>
      </c>
      <c r="D539" s="9" t="s">
        <v>305</v>
      </c>
      <c r="E539" s="9" t="s">
        <v>309</v>
      </c>
      <c r="F539" s="10" t="s">
        <v>3862</v>
      </c>
      <c r="G539" s="15">
        <v>1.7</v>
      </c>
      <c r="H539" s="30" t="s">
        <v>175</v>
      </c>
      <c r="I539" s="10">
        <v>84209943</v>
      </c>
      <c r="J539" s="19">
        <v>44958</v>
      </c>
      <c r="K539" s="16">
        <v>0</v>
      </c>
      <c r="L539" s="16">
        <v>0</v>
      </c>
      <c r="M539" s="9" t="s">
        <v>178</v>
      </c>
      <c r="N539" s="17">
        <v>45051</v>
      </c>
      <c r="O539" s="17">
        <v>44733</v>
      </c>
      <c r="P539" s="10" t="s">
        <v>192</v>
      </c>
      <c r="Q539" s="17" t="s">
        <v>156</v>
      </c>
      <c r="R539" s="10" t="s">
        <v>193</v>
      </c>
      <c r="S539" s="17" t="s">
        <v>156</v>
      </c>
      <c r="T539" s="10" t="s">
        <v>156</v>
      </c>
      <c r="U539" s="32">
        <f t="shared" si="10"/>
        <v>45011</v>
      </c>
    </row>
    <row r="540" spans="1:21" ht="14.25" customHeight="1">
      <c r="A540" s="9">
        <v>2023</v>
      </c>
      <c r="B540" s="10" t="s">
        <v>143</v>
      </c>
      <c r="C540" s="9" t="s">
        <v>146</v>
      </c>
      <c r="D540" s="9" t="s">
        <v>305</v>
      </c>
      <c r="E540" s="9" t="s">
        <v>309</v>
      </c>
      <c r="F540" s="10" t="s">
        <v>3862</v>
      </c>
      <c r="G540" s="15">
        <v>1.7</v>
      </c>
      <c r="H540" s="30" t="s">
        <v>246</v>
      </c>
      <c r="I540" s="10">
        <v>84209942</v>
      </c>
      <c r="J540" s="19">
        <v>44986</v>
      </c>
      <c r="K540" s="16">
        <v>0</v>
      </c>
      <c r="L540" s="16">
        <v>0</v>
      </c>
      <c r="M540" s="9" t="s">
        <v>178</v>
      </c>
      <c r="N540" s="17">
        <v>45065</v>
      </c>
      <c r="O540" s="17">
        <v>44789</v>
      </c>
      <c r="P540" s="10" t="s">
        <v>290</v>
      </c>
      <c r="Q540" s="17" t="s">
        <v>156</v>
      </c>
      <c r="R540" s="10" t="s">
        <v>323</v>
      </c>
      <c r="S540" s="17" t="s">
        <v>156</v>
      </c>
      <c r="T540" s="10" t="s">
        <v>324</v>
      </c>
      <c r="U540" s="32">
        <f t="shared" si="10"/>
        <v>45025</v>
      </c>
    </row>
    <row r="541" spans="1:21" ht="14.25" customHeight="1">
      <c r="A541" s="9">
        <v>2023</v>
      </c>
      <c r="B541" s="10" t="s">
        <v>143</v>
      </c>
      <c r="C541" s="9" t="s">
        <v>146</v>
      </c>
      <c r="D541" s="9" t="s">
        <v>305</v>
      </c>
      <c r="E541" s="9" t="s">
        <v>309</v>
      </c>
      <c r="F541" s="10" t="s">
        <v>3764</v>
      </c>
      <c r="G541" s="15">
        <v>1.7</v>
      </c>
      <c r="H541" s="30" t="s">
        <v>175</v>
      </c>
      <c r="I541" s="10">
        <v>84032117</v>
      </c>
      <c r="J541" s="19">
        <v>44927</v>
      </c>
      <c r="K541" s="16">
        <v>0</v>
      </c>
      <c r="L541" s="16">
        <v>0</v>
      </c>
      <c r="M541" s="9" t="s">
        <v>178</v>
      </c>
      <c r="N541" s="17">
        <v>44997</v>
      </c>
      <c r="O541" s="17">
        <v>44712</v>
      </c>
      <c r="P541" s="10" t="s">
        <v>156</v>
      </c>
      <c r="Q541" s="17">
        <v>44712</v>
      </c>
      <c r="R541" s="10" t="s">
        <v>332</v>
      </c>
      <c r="S541" s="17">
        <v>44796</v>
      </c>
      <c r="T541" s="10" t="s">
        <v>333</v>
      </c>
      <c r="U541" s="32">
        <f t="shared" si="10"/>
        <v>44957</v>
      </c>
    </row>
    <row r="542" spans="1:21" ht="14.25" customHeight="1">
      <c r="A542" s="9">
        <v>2023</v>
      </c>
      <c r="B542" s="10" t="s">
        <v>143</v>
      </c>
      <c r="C542" s="9" t="s">
        <v>146</v>
      </c>
      <c r="D542" s="9" t="s">
        <v>305</v>
      </c>
      <c r="E542" s="9" t="s">
        <v>309</v>
      </c>
      <c r="F542" s="10" t="s">
        <v>3764</v>
      </c>
      <c r="G542" s="15">
        <v>1.7</v>
      </c>
      <c r="H542" s="30" t="s">
        <v>175</v>
      </c>
      <c r="I542" s="10">
        <v>84032118</v>
      </c>
      <c r="J542" s="19">
        <v>44927</v>
      </c>
      <c r="K542" s="16">
        <v>0</v>
      </c>
      <c r="L542" s="16">
        <v>0</v>
      </c>
      <c r="M542" s="9" t="s">
        <v>178</v>
      </c>
      <c r="N542" s="17">
        <v>45028</v>
      </c>
      <c r="O542" s="17">
        <v>44712</v>
      </c>
      <c r="P542" s="10" t="s">
        <v>156</v>
      </c>
      <c r="Q542" s="17">
        <v>44712</v>
      </c>
      <c r="R542" s="10" t="s">
        <v>228</v>
      </c>
      <c r="S542" s="17">
        <v>44796</v>
      </c>
      <c r="T542" s="10" t="s">
        <v>333</v>
      </c>
      <c r="U542" s="32">
        <f t="shared" si="10"/>
        <v>44988</v>
      </c>
    </row>
    <row r="543" spans="1:21" ht="14.25" customHeight="1">
      <c r="A543" s="9">
        <v>2023</v>
      </c>
      <c r="B543" s="10" t="s">
        <v>143</v>
      </c>
      <c r="C543" s="9" t="s">
        <v>146</v>
      </c>
      <c r="D543" s="9" t="s">
        <v>305</v>
      </c>
      <c r="E543" s="9" t="s">
        <v>339</v>
      </c>
      <c r="F543" s="10" t="s">
        <v>3863</v>
      </c>
      <c r="G543" s="15">
        <v>2.7</v>
      </c>
      <c r="H543" s="30" t="s">
        <v>246</v>
      </c>
      <c r="I543" s="10">
        <v>84763282</v>
      </c>
      <c r="J543" s="19">
        <v>44927</v>
      </c>
      <c r="K543" s="16">
        <v>0</v>
      </c>
      <c r="L543" s="16">
        <v>0</v>
      </c>
      <c r="M543" s="9" t="s">
        <v>178</v>
      </c>
      <c r="N543" s="17">
        <v>45001</v>
      </c>
      <c r="O543" s="17">
        <v>44848</v>
      </c>
      <c r="P543" s="10" t="s">
        <v>156</v>
      </c>
      <c r="Q543" s="17" t="s">
        <v>156</v>
      </c>
      <c r="R543" s="10" t="s">
        <v>193</v>
      </c>
      <c r="S543" s="17" t="s">
        <v>156</v>
      </c>
      <c r="T543" s="10" t="s">
        <v>156</v>
      </c>
      <c r="U543" s="32">
        <f t="shared" si="10"/>
        <v>44961</v>
      </c>
    </row>
    <row r="544" spans="1:21" ht="14.25" customHeight="1">
      <c r="A544" s="9">
        <v>2023</v>
      </c>
      <c r="B544" s="10" t="s">
        <v>143</v>
      </c>
      <c r="C544" s="9" t="s">
        <v>146</v>
      </c>
      <c r="D544" s="9" t="s">
        <v>305</v>
      </c>
      <c r="E544" s="9" t="s">
        <v>339</v>
      </c>
      <c r="F544" s="10" t="s">
        <v>3863</v>
      </c>
      <c r="G544" s="15">
        <v>2.7</v>
      </c>
      <c r="H544" s="30" t="s">
        <v>246</v>
      </c>
      <c r="I544" s="10">
        <v>84691319</v>
      </c>
      <c r="J544" s="19">
        <v>44927</v>
      </c>
      <c r="K544" s="16">
        <v>0</v>
      </c>
      <c r="L544" s="16">
        <v>0</v>
      </c>
      <c r="M544" s="9" t="s">
        <v>178</v>
      </c>
      <c r="N544" s="17">
        <v>45001</v>
      </c>
      <c r="O544" s="17">
        <v>44859</v>
      </c>
      <c r="P544" s="10" t="s">
        <v>156</v>
      </c>
      <c r="Q544" s="17" t="s">
        <v>156</v>
      </c>
      <c r="R544" s="10" t="s">
        <v>193</v>
      </c>
      <c r="S544" s="17" t="s">
        <v>156</v>
      </c>
      <c r="T544" s="10" t="s">
        <v>156</v>
      </c>
      <c r="U544" s="32">
        <f t="shared" si="10"/>
        <v>44961</v>
      </c>
    </row>
    <row r="545" spans="1:21" ht="14.25" customHeight="1">
      <c r="A545" s="9">
        <v>2023</v>
      </c>
      <c r="B545" s="10" t="s">
        <v>143</v>
      </c>
      <c r="C545" s="9" t="s">
        <v>146</v>
      </c>
      <c r="D545" s="9" t="s">
        <v>305</v>
      </c>
      <c r="E545" s="9" t="s">
        <v>339</v>
      </c>
      <c r="F545" s="10" t="s">
        <v>3864</v>
      </c>
      <c r="G545" s="15">
        <v>2.7</v>
      </c>
      <c r="H545" s="30" t="s">
        <v>175</v>
      </c>
      <c r="I545" s="10">
        <v>84691948</v>
      </c>
      <c r="J545" s="19">
        <v>44927</v>
      </c>
      <c r="K545" s="16">
        <v>0</v>
      </c>
      <c r="L545" s="16">
        <v>0</v>
      </c>
      <c r="M545" s="9" t="s">
        <v>178</v>
      </c>
      <c r="N545" s="17">
        <v>45001</v>
      </c>
      <c r="O545" s="17">
        <v>44859</v>
      </c>
      <c r="P545" s="10" t="s">
        <v>156</v>
      </c>
      <c r="Q545" s="17">
        <v>44917</v>
      </c>
      <c r="R545" s="10" t="s">
        <v>356</v>
      </c>
      <c r="S545" s="17">
        <v>44929</v>
      </c>
      <c r="T545" s="10" t="s">
        <v>357</v>
      </c>
      <c r="U545" s="32">
        <f t="shared" si="10"/>
        <v>44961</v>
      </c>
    </row>
    <row r="546" spans="1:21" ht="14.25" customHeight="1">
      <c r="A546" s="9">
        <v>2023</v>
      </c>
      <c r="B546" s="10" t="s">
        <v>143</v>
      </c>
      <c r="C546" s="9" t="s">
        <v>146</v>
      </c>
      <c r="D546" s="9" t="s">
        <v>305</v>
      </c>
      <c r="E546" s="9" t="s">
        <v>339</v>
      </c>
      <c r="F546" s="10" t="s">
        <v>3864</v>
      </c>
      <c r="G546" s="15">
        <v>2.7</v>
      </c>
      <c r="H546" s="30" t="s">
        <v>175</v>
      </c>
      <c r="I546" s="10">
        <v>84948342</v>
      </c>
      <c r="J546" s="19">
        <v>44927</v>
      </c>
      <c r="K546" s="16">
        <v>0</v>
      </c>
      <c r="L546" s="16">
        <v>0</v>
      </c>
      <c r="M546" s="9" t="s">
        <v>178</v>
      </c>
      <c r="N546" s="17">
        <v>45046</v>
      </c>
      <c r="O546" s="17">
        <v>44890</v>
      </c>
      <c r="P546" s="10" t="s">
        <v>359</v>
      </c>
      <c r="Q546" s="17" t="s">
        <v>156</v>
      </c>
      <c r="R546" s="10" t="s">
        <v>193</v>
      </c>
      <c r="S546" s="17" t="s">
        <v>156</v>
      </c>
      <c r="T546" s="10" t="s">
        <v>156</v>
      </c>
      <c r="U546" s="32">
        <f t="shared" si="10"/>
        <v>45006</v>
      </c>
    </row>
    <row r="547" spans="1:21" ht="14.25" customHeight="1">
      <c r="A547" s="9">
        <v>2023</v>
      </c>
      <c r="B547" s="10" t="s">
        <v>143</v>
      </c>
      <c r="C547" s="9" t="s">
        <v>146</v>
      </c>
      <c r="D547" s="9" t="s">
        <v>305</v>
      </c>
      <c r="E547" s="9" t="s">
        <v>363</v>
      </c>
      <c r="F547" s="10" t="s">
        <v>3779</v>
      </c>
      <c r="G547" s="15">
        <v>2.8</v>
      </c>
      <c r="H547" s="30" t="s">
        <v>175</v>
      </c>
      <c r="I547" s="10">
        <v>84863670</v>
      </c>
      <c r="J547" s="19">
        <v>44986</v>
      </c>
      <c r="K547" s="16">
        <v>0</v>
      </c>
      <c r="L547" s="16">
        <v>0</v>
      </c>
      <c r="M547" s="9" t="s">
        <v>178</v>
      </c>
      <c r="N547" s="17">
        <v>45057</v>
      </c>
      <c r="O547" s="17">
        <v>44897</v>
      </c>
      <c r="P547" s="10" t="s">
        <v>371</v>
      </c>
      <c r="Q547" s="17" t="s">
        <v>156</v>
      </c>
      <c r="R547" s="10" t="s">
        <v>193</v>
      </c>
      <c r="S547" s="17" t="s">
        <v>156</v>
      </c>
      <c r="T547" s="10" t="s">
        <v>156</v>
      </c>
      <c r="U547" s="32">
        <f t="shared" si="10"/>
        <v>45017</v>
      </c>
    </row>
    <row r="548" spans="1:21" ht="14.25" customHeight="1">
      <c r="A548" s="9">
        <v>2023</v>
      </c>
      <c r="B548" s="10" t="s">
        <v>143</v>
      </c>
      <c r="C548" s="9" t="s">
        <v>146</v>
      </c>
      <c r="D548" s="9" t="s">
        <v>305</v>
      </c>
      <c r="E548" s="9" t="s">
        <v>363</v>
      </c>
      <c r="F548" s="10" t="s">
        <v>3780</v>
      </c>
      <c r="G548" s="15">
        <v>2.8</v>
      </c>
      <c r="H548" s="30" t="s">
        <v>175</v>
      </c>
      <c r="I548" s="10">
        <v>84863266</v>
      </c>
      <c r="J548" s="19">
        <v>44986</v>
      </c>
      <c r="K548" s="16">
        <v>0</v>
      </c>
      <c r="L548" s="16">
        <v>0</v>
      </c>
      <c r="M548" s="9" t="s">
        <v>178</v>
      </c>
      <c r="N548" s="17">
        <v>45057</v>
      </c>
      <c r="O548" s="17">
        <v>44897</v>
      </c>
      <c r="P548" s="10" t="s">
        <v>371</v>
      </c>
      <c r="Q548" s="17" t="s">
        <v>156</v>
      </c>
      <c r="R548" s="10" t="s">
        <v>193</v>
      </c>
      <c r="S548" s="17" t="s">
        <v>156</v>
      </c>
      <c r="T548" s="10" t="s">
        <v>156</v>
      </c>
      <c r="U548" s="32">
        <f t="shared" si="10"/>
        <v>45017</v>
      </c>
    </row>
    <row r="549" spans="1:21" ht="14.25" customHeight="1">
      <c r="A549" s="9">
        <v>2023</v>
      </c>
      <c r="B549" s="10" t="s">
        <v>143</v>
      </c>
      <c r="C549" s="9" t="s">
        <v>146</v>
      </c>
      <c r="D549" s="9" t="s">
        <v>305</v>
      </c>
      <c r="E549" s="9" t="s">
        <v>363</v>
      </c>
      <c r="F549" s="10" t="s">
        <v>3781</v>
      </c>
      <c r="G549" s="15">
        <v>2.8</v>
      </c>
      <c r="H549" s="30" t="s">
        <v>175</v>
      </c>
      <c r="I549" s="10">
        <v>84863105</v>
      </c>
      <c r="J549" s="19">
        <v>44986</v>
      </c>
      <c r="K549" s="16">
        <v>0</v>
      </c>
      <c r="L549" s="16">
        <v>0</v>
      </c>
      <c r="M549" s="9" t="s">
        <v>178</v>
      </c>
      <c r="N549" s="17">
        <v>45057</v>
      </c>
      <c r="O549" s="17">
        <v>44897</v>
      </c>
      <c r="P549" s="10" t="s">
        <v>371</v>
      </c>
      <c r="Q549" s="17" t="s">
        <v>156</v>
      </c>
      <c r="R549" s="10" t="s">
        <v>193</v>
      </c>
      <c r="S549" s="17" t="s">
        <v>156</v>
      </c>
      <c r="T549" s="10" t="s">
        <v>156</v>
      </c>
      <c r="U549" s="32">
        <f t="shared" si="10"/>
        <v>45017</v>
      </c>
    </row>
    <row r="550" spans="1:21" ht="14.25" customHeight="1">
      <c r="A550" s="9">
        <v>2023</v>
      </c>
      <c r="B550" s="10" t="s">
        <v>143</v>
      </c>
      <c r="C550" s="9" t="s">
        <v>146</v>
      </c>
      <c r="D550" s="9" t="s">
        <v>676</v>
      </c>
      <c r="E550" s="9" t="s">
        <v>779</v>
      </c>
      <c r="F550" s="10" t="s">
        <v>3737</v>
      </c>
      <c r="G550" s="15">
        <v>1.6</v>
      </c>
      <c r="H550" s="30" t="s">
        <v>175</v>
      </c>
      <c r="I550" s="10">
        <v>84704153</v>
      </c>
      <c r="J550" s="19">
        <v>44927</v>
      </c>
      <c r="K550" s="16">
        <v>25200</v>
      </c>
      <c r="L550" s="16">
        <v>40320</v>
      </c>
      <c r="M550" s="9" t="s">
        <v>436</v>
      </c>
      <c r="N550" s="17">
        <v>45031</v>
      </c>
      <c r="O550" s="17">
        <v>44827</v>
      </c>
      <c r="P550" s="10" t="s">
        <v>786</v>
      </c>
      <c r="Q550" s="17">
        <v>44873</v>
      </c>
      <c r="R550" s="10" t="s">
        <v>473</v>
      </c>
      <c r="S550" s="17">
        <v>44894</v>
      </c>
      <c r="T550" s="10" t="s">
        <v>156</v>
      </c>
      <c r="U550" s="32">
        <f t="shared" si="10"/>
        <v>44991</v>
      </c>
    </row>
    <row r="551" spans="1:21" ht="14.25" customHeight="1">
      <c r="A551" s="9">
        <v>2023</v>
      </c>
      <c r="B551" s="10" t="s">
        <v>143</v>
      </c>
      <c r="C551" s="9" t="s">
        <v>146</v>
      </c>
      <c r="D551" s="9" t="s">
        <v>676</v>
      </c>
      <c r="E551" s="9" t="s">
        <v>779</v>
      </c>
      <c r="F551" s="10" t="s">
        <v>3737</v>
      </c>
      <c r="G551" s="15">
        <v>1.6</v>
      </c>
      <c r="H551" s="30" t="s">
        <v>175</v>
      </c>
      <c r="I551" s="10">
        <v>84948339</v>
      </c>
      <c r="J551" s="19">
        <v>44927</v>
      </c>
      <c r="K551" s="16">
        <v>0</v>
      </c>
      <c r="L551" s="16">
        <v>0</v>
      </c>
      <c r="M551" s="9" t="s">
        <v>178</v>
      </c>
      <c r="N551" s="17">
        <v>45031</v>
      </c>
      <c r="O551" s="17" t="s">
        <v>156</v>
      </c>
      <c r="P551" s="10" t="s">
        <v>156</v>
      </c>
      <c r="Q551" s="17">
        <v>44887</v>
      </c>
      <c r="R551" s="10" t="s">
        <v>446</v>
      </c>
      <c r="S551" s="17">
        <v>44894</v>
      </c>
      <c r="T551" s="10" t="s">
        <v>156</v>
      </c>
      <c r="U551" s="32">
        <f t="shared" si="10"/>
        <v>44991</v>
      </c>
    </row>
    <row r="552" spans="1:21" ht="14.25" customHeight="1">
      <c r="A552" s="9">
        <v>2023</v>
      </c>
      <c r="B552" s="10" t="s">
        <v>143</v>
      </c>
      <c r="C552" s="9" t="s">
        <v>146</v>
      </c>
      <c r="D552" s="9" t="s">
        <v>676</v>
      </c>
      <c r="E552" s="9" t="s">
        <v>779</v>
      </c>
      <c r="F552" s="10" t="s">
        <v>3737</v>
      </c>
      <c r="G552" s="15">
        <v>1.6</v>
      </c>
      <c r="H552" s="30" t="s">
        <v>175</v>
      </c>
      <c r="I552" s="10">
        <v>85120215</v>
      </c>
      <c r="J552" s="19">
        <v>44986</v>
      </c>
      <c r="K552" s="16">
        <v>0</v>
      </c>
      <c r="L552" s="16">
        <v>0</v>
      </c>
      <c r="M552" s="9" t="s">
        <v>178</v>
      </c>
      <c r="N552" s="17">
        <v>45061</v>
      </c>
      <c r="O552" s="17" t="s">
        <v>156</v>
      </c>
      <c r="P552" s="10" t="s">
        <v>156</v>
      </c>
      <c r="Q552" s="17">
        <v>44992</v>
      </c>
      <c r="R552" s="10" t="s">
        <v>193</v>
      </c>
      <c r="S552" s="17">
        <v>44999</v>
      </c>
      <c r="T552" s="10" t="s">
        <v>156</v>
      </c>
      <c r="U552" s="32">
        <f t="shared" si="10"/>
        <v>45021</v>
      </c>
    </row>
    <row r="553" spans="1:21" ht="14.25" customHeight="1">
      <c r="A553" s="9">
        <v>2023</v>
      </c>
      <c r="B553" s="10" t="s">
        <v>143</v>
      </c>
      <c r="C553" s="9" t="s">
        <v>146</v>
      </c>
      <c r="D553" s="9" t="s">
        <v>676</v>
      </c>
      <c r="E553" s="9" t="s">
        <v>779</v>
      </c>
      <c r="F553" s="10" t="s">
        <v>3738</v>
      </c>
      <c r="G553" s="15">
        <v>1.6</v>
      </c>
      <c r="H553" s="30" t="s">
        <v>175</v>
      </c>
      <c r="I553" s="10">
        <v>85120218</v>
      </c>
      <c r="J553" s="19">
        <v>44986</v>
      </c>
      <c r="K553" s="16">
        <v>0</v>
      </c>
      <c r="L553" s="16">
        <v>0</v>
      </c>
      <c r="M553" s="9" t="s">
        <v>178</v>
      </c>
      <c r="N553" s="17">
        <v>45061</v>
      </c>
      <c r="O553" s="17" t="s">
        <v>156</v>
      </c>
      <c r="P553" s="10" t="s">
        <v>156</v>
      </c>
      <c r="Q553" s="17">
        <v>44992</v>
      </c>
      <c r="R553" s="10" t="s">
        <v>193</v>
      </c>
      <c r="S553" s="17">
        <v>44999</v>
      </c>
      <c r="T553" s="10" t="s">
        <v>156</v>
      </c>
      <c r="U553" s="32">
        <f t="shared" si="10"/>
        <v>45021</v>
      </c>
    </row>
    <row r="554" spans="1:21" ht="14.25" customHeight="1">
      <c r="A554" s="9">
        <v>2023</v>
      </c>
      <c r="B554" s="10" t="s">
        <v>143</v>
      </c>
      <c r="C554" s="9" t="s">
        <v>146</v>
      </c>
      <c r="D554" s="9" t="s">
        <v>676</v>
      </c>
      <c r="E554" s="9" t="s">
        <v>779</v>
      </c>
      <c r="F554" s="10" t="s">
        <v>3739</v>
      </c>
      <c r="G554" s="15">
        <v>1.6</v>
      </c>
      <c r="H554" s="30" t="s">
        <v>175</v>
      </c>
      <c r="I554" s="10">
        <v>85120222</v>
      </c>
      <c r="J554" s="19">
        <v>44986</v>
      </c>
      <c r="K554" s="16">
        <v>0</v>
      </c>
      <c r="L554" s="16">
        <v>0</v>
      </c>
      <c r="M554" s="9" t="s">
        <v>178</v>
      </c>
      <c r="N554" s="17">
        <v>45061</v>
      </c>
      <c r="O554" s="17" t="s">
        <v>156</v>
      </c>
      <c r="P554" s="10" t="s">
        <v>156</v>
      </c>
      <c r="Q554" s="17">
        <v>44992</v>
      </c>
      <c r="R554" s="10" t="s">
        <v>193</v>
      </c>
      <c r="S554" s="17">
        <v>44999</v>
      </c>
      <c r="T554" s="10" t="s">
        <v>156</v>
      </c>
      <c r="U554" s="32">
        <f t="shared" si="10"/>
        <v>45021</v>
      </c>
    </row>
    <row r="555" spans="1:21" ht="14.25" customHeight="1">
      <c r="A555" s="9">
        <v>2023</v>
      </c>
      <c r="B555" s="10" t="s">
        <v>143</v>
      </c>
      <c r="C555" s="9" t="s">
        <v>146</v>
      </c>
      <c r="D555" s="9" t="s">
        <v>676</v>
      </c>
      <c r="E555" s="9" t="s">
        <v>779</v>
      </c>
      <c r="F555" s="10" t="s">
        <v>3741</v>
      </c>
      <c r="G555" s="15">
        <v>1.6</v>
      </c>
      <c r="H555" s="30" t="s">
        <v>175</v>
      </c>
      <c r="I555" s="10">
        <v>85482218</v>
      </c>
      <c r="J555" s="19">
        <v>45017</v>
      </c>
      <c r="K555" s="16">
        <v>10064</v>
      </c>
      <c r="L555" s="16">
        <v>16102</v>
      </c>
      <c r="M555" s="9" t="s">
        <v>226</v>
      </c>
      <c r="N555" s="17">
        <v>45062</v>
      </c>
      <c r="O555" s="17" t="s">
        <v>156</v>
      </c>
      <c r="P555" s="10" t="s">
        <v>156</v>
      </c>
      <c r="Q555" s="17">
        <v>45021</v>
      </c>
      <c r="R555" s="10" t="s">
        <v>193</v>
      </c>
      <c r="S555" s="17">
        <v>45038</v>
      </c>
      <c r="T555" s="10" t="s">
        <v>156</v>
      </c>
      <c r="U555" s="32">
        <f t="shared" si="10"/>
        <v>45022</v>
      </c>
    </row>
    <row r="556" spans="1:21" ht="14.25" customHeight="1">
      <c r="A556" s="9">
        <v>2023</v>
      </c>
      <c r="B556" s="10" t="s">
        <v>143</v>
      </c>
      <c r="C556" s="9" t="s">
        <v>146</v>
      </c>
      <c r="D556" s="9" t="s">
        <v>676</v>
      </c>
      <c r="E556" s="9" t="s">
        <v>779</v>
      </c>
      <c r="F556" s="10" t="s">
        <v>3741</v>
      </c>
      <c r="G556" s="15">
        <v>1.6</v>
      </c>
      <c r="H556" s="30" t="s">
        <v>175</v>
      </c>
      <c r="I556" s="10">
        <v>85496390</v>
      </c>
      <c r="J556" s="19">
        <v>45017</v>
      </c>
      <c r="K556" s="16">
        <v>0</v>
      </c>
      <c r="L556" s="16">
        <v>0</v>
      </c>
      <c r="M556" s="9" t="s">
        <v>178</v>
      </c>
      <c r="N556" s="17">
        <v>45068</v>
      </c>
      <c r="O556" s="17" t="s">
        <v>156</v>
      </c>
      <c r="P556" s="10" t="s">
        <v>156</v>
      </c>
      <c r="Q556" s="17">
        <v>45033</v>
      </c>
      <c r="R556" s="10" t="s">
        <v>193</v>
      </c>
      <c r="S556" s="17">
        <v>45043</v>
      </c>
      <c r="T556" s="10" t="s">
        <v>156</v>
      </c>
      <c r="U556" s="32">
        <f t="shared" si="10"/>
        <v>45028</v>
      </c>
    </row>
    <row r="557" spans="1:21" ht="14.25" customHeight="1">
      <c r="A557" s="9">
        <v>2023</v>
      </c>
      <c r="B557" s="10" t="s">
        <v>143</v>
      </c>
      <c r="C557" s="9" t="s">
        <v>146</v>
      </c>
      <c r="D557" s="9" t="s">
        <v>676</v>
      </c>
      <c r="E557" s="9" t="s">
        <v>779</v>
      </c>
      <c r="F557" s="10" t="s">
        <v>3742</v>
      </c>
      <c r="G557" s="15">
        <v>1.6</v>
      </c>
      <c r="H557" s="30" t="s">
        <v>175</v>
      </c>
      <c r="I557" s="10">
        <v>85482219</v>
      </c>
      <c r="J557" s="19">
        <v>45017</v>
      </c>
      <c r="K557" s="16">
        <v>3008</v>
      </c>
      <c r="L557" s="16">
        <v>4813</v>
      </c>
      <c r="M557" s="9" t="s">
        <v>226</v>
      </c>
      <c r="N557" s="17">
        <v>45062</v>
      </c>
      <c r="O557" s="17" t="s">
        <v>156</v>
      </c>
      <c r="P557" s="10" t="s">
        <v>156</v>
      </c>
      <c r="Q557" s="17">
        <v>45021</v>
      </c>
      <c r="R557" s="10" t="s">
        <v>193</v>
      </c>
      <c r="S557" s="17">
        <v>45038</v>
      </c>
      <c r="T557" s="10" t="s">
        <v>156</v>
      </c>
      <c r="U557" s="32">
        <f t="shared" si="10"/>
        <v>45022</v>
      </c>
    </row>
    <row r="558" spans="1:21" ht="14.25" customHeight="1">
      <c r="A558" s="9">
        <v>2023</v>
      </c>
      <c r="B558" s="10" t="s">
        <v>143</v>
      </c>
      <c r="C558" s="9" t="s">
        <v>146</v>
      </c>
      <c r="D558" s="9" t="s">
        <v>676</v>
      </c>
      <c r="E558" s="9" t="s">
        <v>699</v>
      </c>
      <c r="F558" s="10" t="s">
        <v>3746</v>
      </c>
      <c r="G558" s="15">
        <v>1.6</v>
      </c>
      <c r="H558" s="30" t="s">
        <v>175</v>
      </c>
      <c r="I558" s="10">
        <v>85277808</v>
      </c>
      <c r="J558" s="19">
        <v>45047</v>
      </c>
      <c r="K558" s="16">
        <v>4320</v>
      </c>
      <c r="L558" s="16">
        <v>6912</v>
      </c>
      <c r="M558" s="9" t="s">
        <v>436</v>
      </c>
      <c r="N558" s="17">
        <v>45108</v>
      </c>
      <c r="O558" s="17">
        <v>44964</v>
      </c>
      <c r="P558" s="10" t="s">
        <v>156</v>
      </c>
      <c r="Q558" s="17">
        <v>44999</v>
      </c>
      <c r="R558" s="10" t="s">
        <v>193</v>
      </c>
      <c r="S558" s="17">
        <v>45030</v>
      </c>
      <c r="T558" s="10" t="s">
        <v>156</v>
      </c>
      <c r="U558" s="32">
        <f t="shared" si="10"/>
        <v>45068</v>
      </c>
    </row>
    <row r="559" spans="1:21" ht="14.25" customHeight="1">
      <c r="A559" s="9">
        <v>2023</v>
      </c>
      <c r="B559" s="10" t="s">
        <v>143</v>
      </c>
      <c r="C559" s="9" t="s">
        <v>146</v>
      </c>
      <c r="D559" s="9" t="s">
        <v>676</v>
      </c>
      <c r="E559" s="9" t="s">
        <v>699</v>
      </c>
      <c r="F559" s="10" t="s">
        <v>3746</v>
      </c>
      <c r="G559" s="15">
        <v>1.6</v>
      </c>
      <c r="H559" s="30" t="s">
        <v>175</v>
      </c>
      <c r="I559" s="10">
        <v>85605589</v>
      </c>
      <c r="J559" s="19">
        <v>45078</v>
      </c>
      <c r="K559" s="16">
        <v>0</v>
      </c>
      <c r="L559" s="16">
        <v>0</v>
      </c>
      <c r="M559" s="9" t="s">
        <v>178</v>
      </c>
      <c r="N559" s="17">
        <v>45144</v>
      </c>
      <c r="O559" s="17" t="s">
        <v>156</v>
      </c>
      <c r="P559" s="10" t="s">
        <v>156</v>
      </c>
      <c r="Q559" s="17">
        <v>45083</v>
      </c>
      <c r="R559" s="10" t="s">
        <v>819</v>
      </c>
      <c r="S559" s="17">
        <v>45093</v>
      </c>
      <c r="T559" s="10" t="s">
        <v>156</v>
      </c>
      <c r="U559" s="32">
        <f t="shared" si="10"/>
        <v>45104</v>
      </c>
    </row>
    <row r="560" spans="1:21" ht="14.25" customHeight="1">
      <c r="A560" s="9">
        <v>2023</v>
      </c>
      <c r="B560" s="10" t="s">
        <v>143</v>
      </c>
      <c r="C560" s="9" t="s">
        <v>146</v>
      </c>
      <c r="D560" s="9" t="s">
        <v>676</v>
      </c>
      <c r="E560" s="9" t="s">
        <v>699</v>
      </c>
      <c r="F560" s="10" t="s">
        <v>3745</v>
      </c>
      <c r="G560" s="15">
        <v>1.6</v>
      </c>
      <c r="H560" s="30" t="s">
        <v>175</v>
      </c>
      <c r="I560" s="10">
        <v>85415399</v>
      </c>
      <c r="J560" s="19">
        <v>45078</v>
      </c>
      <c r="K560" s="16">
        <v>5808</v>
      </c>
      <c r="L560" s="16">
        <v>9293</v>
      </c>
      <c r="M560" s="9" t="s">
        <v>436</v>
      </c>
      <c r="N560" s="17">
        <v>45108</v>
      </c>
      <c r="O560" s="17" t="s">
        <v>156</v>
      </c>
      <c r="P560" s="10" t="s">
        <v>156</v>
      </c>
      <c r="Q560" s="17">
        <v>44999</v>
      </c>
      <c r="R560" s="10" t="s">
        <v>193</v>
      </c>
      <c r="S560" s="17">
        <v>45030</v>
      </c>
      <c r="T560" s="10" t="s">
        <v>156</v>
      </c>
      <c r="U560" s="32">
        <f t="shared" si="10"/>
        <v>45068</v>
      </c>
    </row>
    <row r="561" spans="1:21" ht="14.25" customHeight="1">
      <c r="A561" s="9">
        <v>2023</v>
      </c>
      <c r="B561" s="10" t="s">
        <v>143</v>
      </c>
      <c r="C561" s="9" t="s">
        <v>146</v>
      </c>
      <c r="D561" s="9" t="s">
        <v>676</v>
      </c>
      <c r="E561" s="9" t="s">
        <v>699</v>
      </c>
      <c r="F561" s="10" t="s">
        <v>3745</v>
      </c>
      <c r="G561" s="15">
        <v>1.6</v>
      </c>
      <c r="H561" s="30" t="s">
        <v>175</v>
      </c>
      <c r="I561" s="10">
        <v>85605586</v>
      </c>
      <c r="J561" s="19">
        <v>45078</v>
      </c>
      <c r="K561" s="16">
        <v>0</v>
      </c>
      <c r="L561" s="16">
        <v>0</v>
      </c>
      <c r="M561" s="9" t="s">
        <v>178</v>
      </c>
      <c r="N561" s="17">
        <v>45144</v>
      </c>
      <c r="O561" s="17" t="s">
        <v>156</v>
      </c>
      <c r="P561" s="10" t="s">
        <v>156</v>
      </c>
      <c r="Q561" s="17">
        <v>45083</v>
      </c>
      <c r="R561" s="10" t="s">
        <v>819</v>
      </c>
      <c r="S561" s="17">
        <v>45093</v>
      </c>
      <c r="T561" s="10" t="s">
        <v>156</v>
      </c>
      <c r="U561" s="32">
        <f t="shared" si="10"/>
        <v>45104</v>
      </c>
    </row>
    <row r="562" spans="1:21" ht="14.25" customHeight="1">
      <c r="A562" s="9">
        <v>2023</v>
      </c>
      <c r="B562" s="10" t="s">
        <v>143</v>
      </c>
      <c r="C562" s="9" t="s">
        <v>146</v>
      </c>
      <c r="D562" s="9" t="s">
        <v>676</v>
      </c>
      <c r="E562" s="9" t="s">
        <v>699</v>
      </c>
      <c r="F562" s="10" t="s">
        <v>3747</v>
      </c>
      <c r="G562" s="15">
        <v>1.6</v>
      </c>
      <c r="H562" s="30" t="s">
        <v>175</v>
      </c>
      <c r="I562" s="10">
        <v>85415401</v>
      </c>
      <c r="J562" s="19">
        <v>45078</v>
      </c>
      <c r="K562" s="16">
        <v>2432</v>
      </c>
      <c r="L562" s="16">
        <v>3891</v>
      </c>
      <c r="M562" s="9" t="s">
        <v>436</v>
      </c>
      <c r="N562" s="17">
        <v>45108</v>
      </c>
      <c r="O562" s="17" t="s">
        <v>156</v>
      </c>
      <c r="P562" s="10" t="s">
        <v>156</v>
      </c>
      <c r="Q562" s="17">
        <v>44999</v>
      </c>
      <c r="R562" s="10" t="s">
        <v>193</v>
      </c>
      <c r="S562" s="17">
        <v>45030</v>
      </c>
      <c r="T562" s="10" t="s">
        <v>156</v>
      </c>
      <c r="U562" s="32">
        <f t="shared" si="10"/>
        <v>45068</v>
      </c>
    </row>
    <row r="563" spans="1:21" ht="14.25" customHeight="1">
      <c r="A563" s="9">
        <v>2023</v>
      </c>
      <c r="B563" s="10" t="s">
        <v>143</v>
      </c>
      <c r="C563" s="9" t="s">
        <v>146</v>
      </c>
      <c r="D563" s="9" t="s">
        <v>676</v>
      </c>
      <c r="E563" s="9" t="s">
        <v>699</v>
      </c>
      <c r="F563" s="10" t="s">
        <v>3747</v>
      </c>
      <c r="G563" s="15">
        <v>1.6</v>
      </c>
      <c r="H563" s="30" t="s">
        <v>175</v>
      </c>
      <c r="I563" s="10">
        <v>85605593</v>
      </c>
      <c r="J563" s="19">
        <v>45078</v>
      </c>
      <c r="K563" s="16">
        <v>0</v>
      </c>
      <c r="L563" s="16">
        <v>0</v>
      </c>
      <c r="M563" s="9" t="s">
        <v>178</v>
      </c>
      <c r="N563" s="17">
        <v>45144</v>
      </c>
      <c r="O563" s="17" t="s">
        <v>156</v>
      </c>
      <c r="P563" s="10" t="s">
        <v>156</v>
      </c>
      <c r="Q563" s="17">
        <v>45083</v>
      </c>
      <c r="R563" s="10" t="s">
        <v>819</v>
      </c>
      <c r="S563" s="17">
        <v>45093</v>
      </c>
      <c r="T563" s="10" t="s">
        <v>156</v>
      </c>
      <c r="U563" s="32">
        <f t="shared" si="10"/>
        <v>45104</v>
      </c>
    </row>
    <row r="564" spans="1:21" ht="14.25" customHeight="1">
      <c r="A564" s="9">
        <v>2023</v>
      </c>
      <c r="B564" s="10" t="s">
        <v>143</v>
      </c>
      <c r="C564" s="9" t="s">
        <v>146</v>
      </c>
      <c r="D564" s="9" t="s">
        <v>676</v>
      </c>
      <c r="E564" s="9" t="s">
        <v>699</v>
      </c>
      <c r="F564" s="10" t="s">
        <v>3748</v>
      </c>
      <c r="G564" s="15">
        <v>1.6</v>
      </c>
      <c r="H564" s="30" t="s">
        <v>175</v>
      </c>
      <c r="I564" s="10">
        <v>85415402</v>
      </c>
      <c r="J564" s="19">
        <v>45078</v>
      </c>
      <c r="K564" s="16">
        <v>5232</v>
      </c>
      <c r="L564" s="16">
        <v>8371</v>
      </c>
      <c r="M564" s="9" t="s">
        <v>436</v>
      </c>
      <c r="N564" s="17">
        <v>45108</v>
      </c>
      <c r="O564" s="17" t="s">
        <v>156</v>
      </c>
      <c r="P564" s="10" t="s">
        <v>156</v>
      </c>
      <c r="Q564" s="17">
        <v>44999</v>
      </c>
      <c r="R564" s="10" t="s">
        <v>193</v>
      </c>
      <c r="S564" s="17">
        <v>45030</v>
      </c>
      <c r="T564" s="10" t="s">
        <v>156</v>
      </c>
      <c r="U564" s="32">
        <f t="shared" si="10"/>
        <v>45068</v>
      </c>
    </row>
    <row r="565" spans="1:21" ht="14.25" customHeight="1">
      <c r="A565" s="9">
        <v>2023</v>
      </c>
      <c r="B565" s="10" t="s">
        <v>143</v>
      </c>
      <c r="C565" s="9" t="s">
        <v>146</v>
      </c>
      <c r="D565" s="9" t="s">
        <v>676</v>
      </c>
      <c r="E565" s="9" t="s">
        <v>699</v>
      </c>
      <c r="F565" s="10" t="s">
        <v>3748</v>
      </c>
      <c r="G565" s="15">
        <v>1.6</v>
      </c>
      <c r="H565" s="30" t="s">
        <v>175</v>
      </c>
      <c r="I565" s="10">
        <v>85605597</v>
      </c>
      <c r="J565" s="19">
        <v>45078</v>
      </c>
      <c r="K565" s="16">
        <v>0</v>
      </c>
      <c r="L565" s="16">
        <v>0</v>
      </c>
      <c r="M565" s="9" t="s">
        <v>178</v>
      </c>
      <c r="N565" s="17">
        <v>45144</v>
      </c>
      <c r="O565" s="17" t="s">
        <v>156</v>
      </c>
      <c r="P565" s="10" t="s">
        <v>156</v>
      </c>
      <c r="Q565" s="17">
        <v>45083</v>
      </c>
      <c r="R565" s="10" t="s">
        <v>819</v>
      </c>
      <c r="S565" s="17">
        <v>45093</v>
      </c>
      <c r="T565" s="10" t="s">
        <v>156</v>
      </c>
      <c r="U565" s="32">
        <f t="shared" si="10"/>
        <v>45104</v>
      </c>
    </row>
    <row r="566" spans="1:21" ht="14.25" customHeight="1">
      <c r="A566" s="9">
        <v>2023</v>
      </c>
      <c r="B566" s="10" t="s">
        <v>143</v>
      </c>
      <c r="C566" s="9" t="s">
        <v>146</v>
      </c>
      <c r="D566" s="9" t="s">
        <v>676</v>
      </c>
      <c r="E566" s="9" t="s">
        <v>699</v>
      </c>
      <c r="F566" s="10" t="s">
        <v>3749</v>
      </c>
      <c r="G566" s="15">
        <v>1.6</v>
      </c>
      <c r="H566" s="30" t="s">
        <v>175</v>
      </c>
      <c r="I566" s="10">
        <v>85415403</v>
      </c>
      <c r="J566" s="19">
        <v>45078</v>
      </c>
      <c r="K566" s="16">
        <v>2432</v>
      </c>
      <c r="L566" s="16">
        <v>3891</v>
      </c>
      <c r="M566" s="9" t="s">
        <v>436</v>
      </c>
      <c r="N566" s="17">
        <v>45122</v>
      </c>
      <c r="O566" s="17" t="s">
        <v>156</v>
      </c>
      <c r="P566" s="10" t="s">
        <v>156</v>
      </c>
      <c r="Q566" s="17">
        <v>44999</v>
      </c>
      <c r="R566" s="10" t="s">
        <v>193</v>
      </c>
      <c r="S566" s="17">
        <v>45047</v>
      </c>
      <c r="T566" s="10" t="s">
        <v>156</v>
      </c>
      <c r="U566" s="32">
        <f t="shared" si="10"/>
        <v>45082</v>
      </c>
    </row>
    <row r="567" spans="1:21" ht="14.25" customHeight="1">
      <c r="A567" s="9">
        <v>2023</v>
      </c>
      <c r="B567" s="10" t="s">
        <v>143</v>
      </c>
      <c r="C567" s="9" t="s">
        <v>146</v>
      </c>
      <c r="D567" s="9" t="s">
        <v>676</v>
      </c>
      <c r="E567" s="9" t="s">
        <v>699</v>
      </c>
      <c r="F567" s="10" t="s">
        <v>3749</v>
      </c>
      <c r="G567" s="15">
        <v>1.6</v>
      </c>
      <c r="H567" s="30" t="s">
        <v>175</v>
      </c>
      <c r="I567" s="10">
        <v>85605601</v>
      </c>
      <c r="J567" s="19">
        <v>45078</v>
      </c>
      <c r="K567" s="16">
        <v>0</v>
      </c>
      <c r="L567" s="16">
        <v>0</v>
      </c>
      <c r="M567" s="9" t="s">
        <v>178</v>
      </c>
      <c r="N567" s="17">
        <v>45144</v>
      </c>
      <c r="O567" s="17" t="s">
        <v>156</v>
      </c>
      <c r="P567" s="10" t="s">
        <v>156</v>
      </c>
      <c r="Q567" s="17">
        <v>45083</v>
      </c>
      <c r="R567" s="10" t="s">
        <v>819</v>
      </c>
      <c r="S567" s="17">
        <v>45093</v>
      </c>
      <c r="T567" s="10" t="s">
        <v>156</v>
      </c>
      <c r="U567" s="32">
        <f t="shared" si="10"/>
        <v>45104</v>
      </c>
    </row>
    <row r="568" spans="1:21" ht="14.25" customHeight="1">
      <c r="A568" s="9">
        <v>2023</v>
      </c>
      <c r="B568" s="10" t="s">
        <v>143</v>
      </c>
      <c r="C568" s="9" t="s">
        <v>146</v>
      </c>
      <c r="D568" s="9" t="s">
        <v>676</v>
      </c>
      <c r="E568" s="9" t="s">
        <v>836</v>
      </c>
      <c r="F568" s="10" t="s">
        <v>3758</v>
      </c>
      <c r="G568" s="15">
        <v>1.6</v>
      </c>
      <c r="H568" s="30" t="s">
        <v>175</v>
      </c>
      <c r="I568" s="10">
        <v>85319754</v>
      </c>
      <c r="J568" s="19">
        <v>45017</v>
      </c>
      <c r="K568" s="16">
        <v>3616</v>
      </c>
      <c r="L568" s="16">
        <v>5786</v>
      </c>
      <c r="M568" s="9" t="s">
        <v>436</v>
      </c>
      <c r="N568" s="17">
        <v>45122</v>
      </c>
      <c r="O568" s="17">
        <v>44957</v>
      </c>
      <c r="P568" s="10" t="s">
        <v>156</v>
      </c>
      <c r="Q568" s="17">
        <v>44978</v>
      </c>
      <c r="R568" s="10" t="s">
        <v>193</v>
      </c>
      <c r="S568" s="17">
        <v>45006</v>
      </c>
      <c r="T568" s="10" t="s">
        <v>156</v>
      </c>
      <c r="U568" s="32">
        <f t="shared" si="10"/>
        <v>45082</v>
      </c>
    </row>
    <row r="569" spans="1:21" ht="14.25" customHeight="1">
      <c r="A569" s="9">
        <v>2023</v>
      </c>
      <c r="B569" s="10" t="s">
        <v>143</v>
      </c>
      <c r="C569" s="9" t="s">
        <v>146</v>
      </c>
      <c r="D569" s="9" t="s">
        <v>676</v>
      </c>
      <c r="E569" s="9" t="s">
        <v>836</v>
      </c>
      <c r="F569" s="10" t="s">
        <v>3759</v>
      </c>
      <c r="G569" s="15">
        <v>1.6</v>
      </c>
      <c r="H569" s="30" t="s">
        <v>175</v>
      </c>
      <c r="I569" s="10">
        <v>85277466</v>
      </c>
      <c r="J569" s="19">
        <v>45017</v>
      </c>
      <c r="K569" s="16">
        <v>3616</v>
      </c>
      <c r="L569" s="16">
        <v>5786</v>
      </c>
      <c r="M569" s="9" t="s">
        <v>436</v>
      </c>
      <c r="N569" s="17">
        <v>45122</v>
      </c>
      <c r="O569" s="17" t="s">
        <v>156</v>
      </c>
      <c r="P569" s="10" t="s">
        <v>156</v>
      </c>
      <c r="Q569" s="17">
        <v>44978</v>
      </c>
      <c r="R569" s="10" t="s">
        <v>193</v>
      </c>
      <c r="S569" s="17">
        <v>45006</v>
      </c>
      <c r="T569" s="10" t="s">
        <v>156</v>
      </c>
      <c r="U569" s="32">
        <f t="shared" si="10"/>
        <v>45082</v>
      </c>
    </row>
    <row r="570" spans="1:21" ht="14.25" customHeight="1">
      <c r="A570" s="9">
        <v>2023</v>
      </c>
      <c r="B570" s="10" t="s">
        <v>143</v>
      </c>
      <c r="C570" s="9" t="s">
        <v>146</v>
      </c>
      <c r="D570" s="9" t="s">
        <v>676</v>
      </c>
      <c r="E570" s="9" t="s">
        <v>836</v>
      </c>
      <c r="F570" s="10" t="s">
        <v>3762</v>
      </c>
      <c r="G570" s="15">
        <v>1.6</v>
      </c>
      <c r="H570" s="30" t="s">
        <v>175</v>
      </c>
      <c r="I570" s="10">
        <v>85340844</v>
      </c>
      <c r="J570" s="19">
        <v>45047</v>
      </c>
      <c r="K570" s="16">
        <v>8368</v>
      </c>
      <c r="L570" s="16">
        <v>13389</v>
      </c>
      <c r="M570" s="9" t="s">
        <v>436</v>
      </c>
      <c r="N570" s="17">
        <v>45122</v>
      </c>
      <c r="O570" s="17" t="s">
        <v>156</v>
      </c>
      <c r="P570" s="10" t="s">
        <v>156</v>
      </c>
      <c r="Q570" s="17">
        <v>44978</v>
      </c>
      <c r="R570" s="10" t="s">
        <v>193</v>
      </c>
      <c r="S570" s="17">
        <v>45009</v>
      </c>
      <c r="T570" s="10" t="s">
        <v>156</v>
      </c>
      <c r="U570" s="32">
        <f t="shared" si="10"/>
        <v>45082</v>
      </c>
    </row>
    <row r="571" spans="1:21" ht="14.25" customHeight="1">
      <c r="A571" s="9">
        <v>2023</v>
      </c>
      <c r="B571" s="10" t="s">
        <v>143</v>
      </c>
      <c r="C571" s="9" t="s">
        <v>146</v>
      </c>
      <c r="D571" s="9" t="s">
        <v>676</v>
      </c>
      <c r="E571" s="9" t="s">
        <v>836</v>
      </c>
      <c r="F571" s="10" t="s">
        <v>3763</v>
      </c>
      <c r="G571" s="15">
        <v>1.6</v>
      </c>
      <c r="H571" s="30" t="s">
        <v>175</v>
      </c>
      <c r="I571" s="10">
        <v>85277503</v>
      </c>
      <c r="J571" s="19">
        <v>45017</v>
      </c>
      <c r="K571" s="16">
        <v>7184</v>
      </c>
      <c r="L571" s="16">
        <v>11494</v>
      </c>
      <c r="M571" s="9" t="s">
        <v>436</v>
      </c>
      <c r="N571" s="17">
        <v>45122</v>
      </c>
      <c r="O571" s="17" t="s">
        <v>156</v>
      </c>
      <c r="P571" s="10" t="s">
        <v>156</v>
      </c>
      <c r="Q571" s="17">
        <v>44981</v>
      </c>
      <c r="R571" s="10" t="s">
        <v>298</v>
      </c>
      <c r="S571" s="17">
        <v>45009</v>
      </c>
      <c r="T571" s="10" t="s">
        <v>156</v>
      </c>
      <c r="U571" s="32">
        <f t="shared" si="10"/>
        <v>45082</v>
      </c>
    </row>
    <row r="572" spans="1:21" ht="14.25" customHeight="1">
      <c r="A572" s="9">
        <v>2023</v>
      </c>
      <c r="B572" s="10" t="s">
        <v>143</v>
      </c>
      <c r="C572" s="9" t="s">
        <v>146</v>
      </c>
      <c r="D572" s="9" t="s">
        <v>676</v>
      </c>
      <c r="E572" s="9" t="s">
        <v>836</v>
      </c>
      <c r="F572" s="10" t="s">
        <v>3760</v>
      </c>
      <c r="G572" s="15">
        <v>1.6</v>
      </c>
      <c r="H572" s="30" t="s">
        <v>175</v>
      </c>
      <c r="I572" s="10">
        <v>85277479</v>
      </c>
      <c r="J572" s="19">
        <v>45017</v>
      </c>
      <c r="K572" s="16">
        <v>5392</v>
      </c>
      <c r="L572" s="16">
        <v>8627</v>
      </c>
      <c r="M572" s="9" t="s">
        <v>436</v>
      </c>
      <c r="N572" s="17">
        <v>45122</v>
      </c>
      <c r="O572" s="17" t="s">
        <v>156</v>
      </c>
      <c r="P572" s="10" t="s">
        <v>156</v>
      </c>
      <c r="Q572" s="17">
        <v>44978</v>
      </c>
      <c r="R572" s="10" t="s">
        <v>298</v>
      </c>
      <c r="S572" s="17">
        <v>45006</v>
      </c>
      <c r="T572" s="10" t="s">
        <v>156</v>
      </c>
      <c r="U572" s="32">
        <f t="shared" si="10"/>
        <v>45082</v>
      </c>
    </row>
    <row r="573" spans="1:21" ht="14.25" customHeight="1">
      <c r="A573" s="9">
        <v>2023</v>
      </c>
      <c r="B573" s="10" t="s">
        <v>143</v>
      </c>
      <c r="C573" s="9" t="s">
        <v>146</v>
      </c>
      <c r="D573" s="9" t="s">
        <v>676</v>
      </c>
      <c r="E573" s="9" t="s">
        <v>836</v>
      </c>
      <c r="F573" s="10" t="s">
        <v>3761</v>
      </c>
      <c r="G573" s="15">
        <v>1.6</v>
      </c>
      <c r="H573" s="30" t="s">
        <v>175</v>
      </c>
      <c r="I573" s="10">
        <v>85277487</v>
      </c>
      <c r="J573" s="19">
        <v>45017</v>
      </c>
      <c r="K573" s="16">
        <v>6768</v>
      </c>
      <c r="L573" s="16">
        <v>10829</v>
      </c>
      <c r="M573" s="9" t="s">
        <v>436</v>
      </c>
      <c r="N573" s="17">
        <v>45122</v>
      </c>
      <c r="O573" s="17" t="s">
        <v>156</v>
      </c>
      <c r="P573" s="10" t="s">
        <v>156</v>
      </c>
      <c r="Q573" s="17">
        <v>44978</v>
      </c>
      <c r="R573" s="10" t="s">
        <v>298</v>
      </c>
      <c r="S573" s="17">
        <v>45009</v>
      </c>
      <c r="T573" s="10" t="s">
        <v>156</v>
      </c>
      <c r="U573" s="32">
        <f t="shared" si="10"/>
        <v>45082</v>
      </c>
    </row>
    <row r="574" spans="1:21" ht="14.25" customHeight="1">
      <c r="A574" s="9">
        <v>2023</v>
      </c>
      <c r="B574" s="10" t="s">
        <v>143</v>
      </c>
      <c r="C574" s="9" t="s">
        <v>146</v>
      </c>
      <c r="D574" s="9" t="s">
        <v>881</v>
      </c>
      <c r="E574" s="9" t="s">
        <v>883</v>
      </c>
      <c r="F574" s="10" t="s">
        <v>3765</v>
      </c>
      <c r="G574" s="15">
        <v>1.6</v>
      </c>
      <c r="H574" s="30" t="s">
        <v>175</v>
      </c>
      <c r="I574" s="10">
        <v>85187088</v>
      </c>
      <c r="J574" s="19">
        <v>44958</v>
      </c>
      <c r="K574" s="16">
        <v>30720</v>
      </c>
      <c r="L574" s="16">
        <v>49152</v>
      </c>
      <c r="M574" s="9" t="s">
        <v>436</v>
      </c>
      <c r="N574" s="17">
        <v>45153</v>
      </c>
      <c r="O574" s="17" t="s">
        <v>156</v>
      </c>
      <c r="P574" s="10" t="s">
        <v>156</v>
      </c>
      <c r="Q574" s="17">
        <v>44922</v>
      </c>
      <c r="R574" s="10" t="s">
        <v>193</v>
      </c>
      <c r="S574" s="17">
        <v>44939</v>
      </c>
      <c r="T574" s="10" t="s">
        <v>156</v>
      </c>
      <c r="U574" s="32">
        <f t="shared" si="10"/>
        <v>45113</v>
      </c>
    </row>
    <row r="575" spans="1:21" ht="14.25" customHeight="1">
      <c r="A575" s="9">
        <v>2023</v>
      </c>
      <c r="B575" s="10" t="s">
        <v>143</v>
      </c>
      <c r="C575" s="9" t="s">
        <v>146</v>
      </c>
      <c r="D575" s="9" t="s">
        <v>881</v>
      </c>
      <c r="E575" s="9" t="s">
        <v>883</v>
      </c>
      <c r="F575" s="10" t="s">
        <v>3765</v>
      </c>
      <c r="G575" s="15">
        <v>1.6</v>
      </c>
      <c r="H575" s="30" t="s">
        <v>175</v>
      </c>
      <c r="I575" s="10">
        <v>84947312</v>
      </c>
      <c r="J575" s="19">
        <v>44986</v>
      </c>
      <c r="K575" s="16">
        <v>0</v>
      </c>
      <c r="L575" s="16">
        <v>0</v>
      </c>
      <c r="M575" s="9" t="s">
        <v>178</v>
      </c>
      <c r="N575" s="17">
        <v>45054</v>
      </c>
      <c r="O575" s="17">
        <v>44897</v>
      </c>
      <c r="P575" s="10" t="s">
        <v>371</v>
      </c>
      <c r="Q575" s="17">
        <v>44973</v>
      </c>
      <c r="R575" s="10" t="s">
        <v>893</v>
      </c>
      <c r="S575" s="17">
        <v>44980</v>
      </c>
      <c r="T575" s="10" t="s">
        <v>894</v>
      </c>
      <c r="U575" s="32">
        <f t="shared" si="10"/>
        <v>45014</v>
      </c>
    </row>
    <row r="576" spans="1:21" ht="14.25" customHeight="1">
      <c r="A576" s="9">
        <v>2023</v>
      </c>
      <c r="B576" s="10" t="s">
        <v>143</v>
      </c>
      <c r="C576" s="9" t="s">
        <v>146</v>
      </c>
      <c r="D576" s="9" t="s">
        <v>881</v>
      </c>
      <c r="E576" s="9" t="s">
        <v>883</v>
      </c>
      <c r="F576" s="10" t="s">
        <v>3765</v>
      </c>
      <c r="G576" s="15">
        <v>1.6</v>
      </c>
      <c r="H576" s="30" t="s">
        <v>175</v>
      </c>
      <c r="I576" s="10">
        <v>84855498</v>
      </c>
      <c r="J576" s="19">
        <v>44986</v>
      </c>
      <c r="K576" s="16">
        <v>25056</v>
      </c>
      <c r="L576" s="16">
        <v>40090</v>
      </c>
      <c r="M576" s="9" t="s">
        <v>470</v>
      </c>
      <c r="N576" s="17">
        <v>45061</v>
      </c>
      <c r="O576" s="17" t="s">
        <v>156</v>
      </c>
      <c r="P576" s="10" t="s">
        <v>156</v>
      </c>
      <c r="Q576" s="17">
        <v>44987</v>
      </c>
      <c r="R576" s="10" t="s">
        <v>897</v>
      </c>
      <c r="S576" s="17">
        <v>45001</v>
      </c>
      <c r="T576" s="10" t="s">
        <v>899</v>
      </c>
      <c r="U576" s="32">
        <f t="shared" ref="U576:U639" si="11">N576-40</f>
        <v>45021</v>
      </c>
    </row>
    <row r="577" spans="1:21" ht="14.25" customHeight="1">
      <c r="A577" s="9">
        <v>2023</v>
      </c>
      <c r="B577" s="10" t="s">
        <v>143</v>
      </c>
      <c r="C577" s="9" t="s">
        <v>146</v>
      </c>
      <c r="D577" s="9" t="s">
        <v>881</v>
      </c>
      <c r="E577" s="9" t="s">
        <v>883</v>
      </c>
      <c r="F577" s="10" t="s">
        <v>3765</v>
      </c>
      <c r="G577" s="15">
        <v>1.6</v>
      </c>
      <c r="H577" s="30" t="s">
        <v>175</v>
      </c>
      <c r="I577" s="10">
        <v>84948318</v>
      </c>
      <c r="J577" s="19">
        <v>45017</v>
      </c>
      <c r="K577" s="16">
        <v>24960</v>
      </c>
      <c r="L577" s="16">
        <v>39936</v>
      </c>
      <c r="M577" s="9" t="s">
        <v>470</v>
      </c>
      <c r="N577" s="17">
        <v>45068</v>
      </c>
      <c r="O577" s="17" t="s">
        <v>156</v>
      </c>
      <c r="P577" s="10" t="s">
        <v>156</v>
      </c>
      <c r="Q577" s="17">
        <v>44994</v>
      </c>
      <c r="R577" s="10" t="s">
        <v>902</v>
      </c>
      <c r="S577" s="17">
        <v>45008</v>
      </c>
      <c r="T577" s="10" t="s">
        <v>904</v>
      </c>
      <c r="U577" s="32">
        <f t="shared" si="11"/>
        <v>45028</v>
      </c>
    </row>
    <row r="578" spans="1:21" ht="14.25" customHeight="1">
      <c r="A578" s="9">
        <v>2023</v>
      </c>
      <c r="B578" s="10" t="s">
        <v>143</v>
      </c>
      <c r="C578" s="9" t="s">
        <v>146</v>
      </c>
      <c r="D578" s="9" t="s">
        <v>881</v>
      </c>
      <c r="E578" s="9" t="s">
        <v>883</v>
      </c>
      <c r="F578" s="10" t="s">
        <v>3765</v>
      </c>
      <c r="G578" s="15">
        <v>1.6</v>
      </c>
      <c r="H578" s="30" t="s">
        <v>246</v>
      </c>
      <c r="I578" s="10">
        <v>84516306</v>
      </c>
      <c r="J578" s="19">
        <v>45017</v>
      </c>
      <c r="K578" s="16">
        <v>0</v>
      </c>
      <c r="L578" s="16">
        <v>0</v>
      </c>
      <c r="M578" s="9" t="s">
        <v>178</v>
      </c>
      <c r="N578" s="17">
        <v>45089</v>
      </c>
      <c r="O578" s="17">
        <v>44782</v>
      </c>
      <c r="P578" s="10" t="s">
        <v>156</v>
      </c>
      <c r="Q578" s="17" t="s">
        <v>156</v>
      </c>
      <c r="R578" s="10" t="s">
        <v>193</v>
      </c>
      <c r="S578" s="17" t="s">
        <v>156</v>
      </c>
      <c r="T578" s="10" t="s">
        <v>156</v>
      </c>
      <c r="U578" s="32">
        <f t="shared" si="11"/>
        <v>45049</v>
      </c>
    </row>
    <row r="579" spans="1:21" ht="14.25" customHeight="1">
      <c r="A579" s="9">
        <v>2023</v>
      </c>
      <c r="B579" s="10" t="s">
        <v>143</v>
      </c>
      <c r="C579" s="9" t="s">
        <v>146</v>
      </c>
      <c r="D579" s="9" t="s">
        <v>881</v>
      </c>
      <c r="E579" s="9" t="s">
        <v>883</v>
      </c>
      <c r="F579" s="10" t="s">
        <v>3765</v>
      </c>
      <c r="G579" s="15">
        <v>1.6</v>
      </c>
      <c r="H579" s="30" t="s">
        <v>175</v>
      </c>
      <c r="I579" s="10">
        <v>84948316</v>
      </c>
      <c r="J579" s="19">
        <v>45017</v>
      </c>
      <c r="K579" s="16">
        <v>50064</v>
      </c>
      <c r="L579" s="16">
        <v>80102</v>
      </c>
      <c r="M579" s="9" t="s">
        <v>383</v>
      </c>
      <c r="N579" s="17">
        <v>45097</v>
      </c>
      <c r="O579" s="17" t="s">
        <v>156</v>
      </c>
      <c r="P579" s="10" t="s">
        <v>156</v>
      </c>
      <c r="Q579" s="17">
        <v>44974</v>
      </c>
      <c r="R579" s="10" t="s">
        <v>484</v>
      </c>
      <c r="S579" s="17">
        <v>44978</v>
      </c>
      <c r="T579" s="10" t="s">
        <v>557</v>
      </c>
      <c r="U579" s="32">
        <f t="shared" si="11"/>
        <v>45057</v>
      </c>
    </row>
    <row r="580" spans="1:21" ht="14.25" customHeight="1">
      <c r="A580" s="9">
        <v>2023</v>
      </c>
      <c r="B580" s="10" t="s">
        <v>143</v>
      </c>
      <c r="C580" s="9" t="s">
        <v>146</v>
      </c>
      <c r="D580" s="9" t="s">
        <v>881</v>
      </c>
      <c r="E580" s="9" t="s">
        <v>883</v>
      </c>
      <c r="F580" s="10" t="s">
        <v>3765</v>
      </c>
      <c r="G580" s="15">
        <v>1.6</v>
      </c>
      <c r="H580" s="30" t="s">
        <v>175</v>
      </c>
      <c r="I580" s="10">
        <v>83969703</v>
      </c>
      <c r="J580" s="19">
        <v>45047</v>
      </c>
      <c r="K580" s="16">
        <v>81744</v>
      </c>
      <c r="L580" s="16">
        <v>130790</v>
      </c>
      <c r="M580" s="9" t="s">
        <v>470</v>
      </c>
      <c r="N580" s="17">
        <v>45106</v>
      </c>
      <c r="O580" s="17">
        <v>44782</v>
      </c>
      <c r="P580" s="10" t="s">
        <v>156</v>
      </c>
      <c r="Q580" s="17">
        <v>45015</v>
      </c>
      <c r="R580" s="10" t="s">
        <v>917</v>
      </c>
      <c r="S580" s="17">
        <v>45036</v>
      </c>
      <c r="T580" s="10" t="s">
        <v>536</v>
      </c>
      <c r="U580" s="32">
        <f t="shared" si="11"/>
        <v>45066</v>
      </c>
    </row>
    <row r="581" spans="1:21" ht="14.25" customHeight="1">
      <c r="A581" s="9">
        <v>2023</v>
      </c>
      <c r="B581" s="10" t="s">
        <v>143</v>
      </c>
      <c r="C581" s="9" t="s">
        <v>146</v>
      </c>
      <c r="D581" s="9" t="s">
        <v>881</v>
      </c>
      <c r="E581" s="9" t="s">
        <v>883</v>
      </c>
      <c r="F581" s="10" t="s">
        <v>3765</v>
      </c>
      <c r="G581" s="15">
        <v>1.6</v>
      </c>
      <c r="H581" s="30" t="s">
        <v>175</v>
      </c>
      <c r="I581" s="10">
        <v>84816535</v>
      </c>
      <c r="J581" s="19">
        <v>45047</v>
      </c>
      <c r="K581" s="16">
        <v>80832</v>
      </c>
      <c r="L581" s="16">
        <v>129331</v>
      </c>
      <c r="M581" s="9" t="s">
        <v>470</v>
      </c>
      <c r="N581" s="17">
        <v>45110</v>
      </c>
      <c r="O581" s="17">
        <v>44967</v>
      </c>
      <c r="P581" s="10" t="s">
        <v>156</v>
      </c>
      <c r="Q581" s="17">
        <v>45034</v>
      </c>
      <c r="R581" s="10" t="s">
        <v>193</v>
      </c>
      <c r="S581" s="17">
        <v>45043</v>
      </c>
      <c r="T581" s="10" t="s">
        <v>156</v>
      </c>
      <c r="U581" s="32">
        <f t="shared" si="11"/>
        <v>45070</v>
      </c>
    </row>
    <row r="582" spans="1:21" ht="14.25" customHeight="1">
      <c r="A582" s="9">
        <v>2023</v>
      </c>
      <c r="B582" s="10" t="s">
        <v>143</v>
      </c>
      <c r="C582" s="9" t="s">
        <v>146</v>
      </c>
      <c r="D582" s="9" t="s">
        <v>881</v>
      </c>
      <c r="E582" s="9" t="s">
        <v>883</v>
      </c>
      <c r="F582" s="10" t="s">
        <v>3765</v>
      </c>
      <c r="G582" s="15">
        <v>1.6</v>
      </c>
      <c r="H582" s="30" t="s">
        <v>175</v>
      </c>
      <c r="I582" s="10">
        <v>84083631</v>
      </c>
      <c r="J582" s="19">
        <v>45047</v>
      </c>
      <c r="K582" s="16">
        <v>49920</v>
      </c>
      <c r="L582" s="16">
        <v>79872</v>
      </c>
      <c r="M582" s="9" t="s">
        <v>470</v>
      </c>
      <c r="N582" s="17">
        <v>45110</v>
      </c>
      <c r="O582" s="17">
        <v>44782</v>
      </c>
      <c r="P582" s="10" t="s">
        <v>156</v>
      </c>
      <c r="Q582" s="17">
        <v>45041</v>
      </c>
      <c r="R582" s="10" t="s">
        <v>193</v>
      </c>
      <c r="S582" s="17">
        <v>45050</v>
      </c>
      <c r="T582" s="10" t="s">
        <v>930</v>
      </c>
      <c r="U582" s="32">
        <f t="shared" si="11"/>
        <v>45070</v>
      </c>
    </row>
    <row r="583" spans="1:21" ht="14.25" customHeight="1">
      <c r="A583" s="9">
        <v>2023</v>
      </c>
      <c r="B583" s="10" t="s">
        <v>143</v>
      </c>
      <c r="C583" s="9" t="s">
        <v>146</v>
      </c>
      <c r="D583" s="9" t="s">
        <v>881</v>
      </c>
      <c r="E583" s="9" t="s">
        <v>883</v>
      </c>
      <c r="F583" s="10" t="s">
        <v>3765</v>
      </c>
      <c r="G583" s="15">
        <v>1.6</v>
      </c>
      <c r="H583" s="30" t="s">
        <v>175</v>
      </c>
      <c r="I583" s="10">
        <v>85412714</v>
      </c>
      <c r="J583" s="19">
        <v>45078</v>
      </c>
      <c r="K583" s="16">
        <v>49680</v>
      </c>
      <c r="L583" s="16">
        <v>79488</v>
      </c>
      <c r="M583" s="9" t="s">
        <v>470</v>
      </c>
      <c r="N583" s="17">
        <v>45117</v>
      </c>
      <c r="O583" s="17">
        <v>45006</v>
      </c>
      <c r="P583" s="10" t="s">
        <v>933</v>
      </c>
      <c r="Q583" s="17">
        <v>45055</v>
      </c>
      <c r="R583" s="10" t="s">
        <v>935</v>
      </c>
      <c r="S583" s="17">
        <v>45064</v>
      </c>
      <c r="T583" s="10" t="s">
        <v>937</v>
      </c>
      <c r="U583" s="32">
        <f t="shared" si="11"/>
        <v>45077</v>
      </c>
    </row>
    <row r="584" spans="1:21" ht="14.25" customHeight="1">
      <c r="A584" s="9">
        <v>2023</v>
      </c>
      <c r="B584" s="10" t="s">
        <v>143</v>
      </c>
      <c r="C584" s="9" t="s">
        <v>146</v>
      </c>
      <c r="D584" s="9" t="s">
        <v>881</v>
      </c>
      <c r="E584" s="9" t="s">
        <v>883</v>
      </c>
      <c r="F584" s="10" t="s">
        <v>3765</v>
      </c>
      <c r="G584" s="15">
        <v>1.6</v>
      </c>
      <c r="H584" s="30" t="s">
        <v>175</v>
      </c>
      <c r="I584" s="10">
        <v>85646354</v>
      </c>
      <c r="J584" s="19">
        <v>45078</v>
      </c>
      <c r="K584" s="16">
        <v>19248</v>
      </c>
      <c r="L584" s="16">
        <v>30797</v>
      </c>
      <c r="M584" s="9" t="s">
        <v>226</v>
      </c>
      <c r="N584" s="17">
        <v>45130</v>
      </c>
      <c r="O584" s="17" t="s">
        <v>156</v>
      </c>
      <c r="P584" s="10" t="s">
        <v>156</v>
      </c>
      <c r="Q584" s="17">
        <v>45076</v>
      </c>
      <c r="R584" s="10" t="s">
        <v>193</v>
      </c>
      <c r="S584" s="17">
        <v>45085</v>
      </c>
      <c r="T584" s="10" t="s">
        <v>156</v>
      </c>
      <c r="U584" s="32">
        <f t="shared" si="11"/>
        <v>45090</v>
      </c>
    </row>
    <row r="585" spans="1:21" ht="14.25" customHeight="1">
      <c r="A585" s="9">
        <v>2023</v>
      </c>
      <c r="B585" s="10" t="s">
        <v>143</v>
      </c>
      <c r="C585" s="9" t="s">
        <v>146</v>
      </c>
      <c r="D585" s="9" t="s">
        <v>881</v>
      </c>
      <c r="E585" s="9" t="s">
        <v>883</v>
      </c>
      <c r="F585" s="10" t="s">
        <v>3765</v>
      </c>
      <c r="G585" s="15">
        <v>1.6</v>
      </c>
      <c r="H585" s="30" t="s">
        <v>175</v>
      </c>
      <c r="I585" s="10">
        <v>85815178</v>
      </c>
      <c r="J585" s="19">
        <v>45078</v>
      </c>
      <c r="K585" s="16">
        <v>32928</v>
      </c>
      <c r="L585" s="16">
        <v>52685</v>
      </c>
      <c r="M585" s="9" t="s">
        <v>226</v>
      </c>
      <c r="N585" s="17">
        <v>45134</v>
      </c>
      <c r="O585" s="17" t="s">
        <v>156</v>
      </c>
      <c r="P585" s="10" t="s">
        <v>156</v>
      </c>
      <c r="Q585" s="17">
        <v>45083</v>
      </c>
      <c r="R585" s="10" t="s">
        <v>193</v>
      </c>
      <c r="S585" s="17">
        <v>45092</v>
      </c>
      <c r="T585" s="10" t="s">
        <v>156</v>
      </c>
      <c r="U585" s="32">
        <f t="shared" si="11"/>
        <v>45094</v>
      </c>
    </row>
    <row r="586" spans="1:21" ht="14.25" customHeight="1">
      <c r="A586" s="9">
        <v>2023</v>
      </c>
      <c r="B586" s="10" t="s">
        <v>143</v>
      </c>
      <c r="C586" s="9" t="s">
        <v>146</v>
      </c>
      <c r="D586" s="9" t="s">
        <v>881</v>
      </c>
      <c r="E586" s="9" t="s">
        <v>883</v>
      </c>
      <c r="F586" s="10" t="s">
        <v>3765</v>
      </c>
      <c r="G586" s="15">
        <v>1.6</v>
      </c>
      <c r="H586" s="30" t="s">
        <v>175</v>
      </c>
      <c r="I586" s="10">
        <v>85646355</v>
      </c>
      <c r="J586" s="19">
        <v>45078</v>
      </c>
      <c r="K586" s="16">
        <v>6000</v>
      </c>
      <c r="L586" s="16">
        <v>9600</v>
      </c>
      <c r="M586" s="9" t="s">
        <v>226</v>
      </c>
      <c r="N586" s="17">
        <v>45134</v>
      </c>
      <c r="O586" s="17" t="s">
        <v>156</v>
      </c>
      <c r="P586" s="10" t="s">
        <v>156</v>
      </c>
      <c r="Q586" s="17">
        <v>45085</v>
      </c>
      <c r="R586" s="10" t="s">
        <v>193</v>
      </c>
      <c r="S586" s="17">
        <v>45097</v>
      </c>
      <c r="T586" s="10" t="s">
        <v>156</v>
      </c>
      <c r="U586" s="32">
        <f t="shared" si="11"/>
        <v>45094</v>
      </c>
    </row>
    <row r="587" spans="1:21" ht="14.25" customHeight="1">
      <c r="A587" s="9">
        <v>2023</v>
      </c>
      <c r="B587" s="10" t="s">
        <v>143</v>
      </c>
      <c r="C587" s="9" t="s">
        <v>146</v>
      </c>
      <c r="D587" s="9" t="s">
        <v>881</v>
      </c>
      <c r="E587" s="9" t="s">
        <v>883</v>
      </c>
      <c r="F587" s="10" t="s">
        <v>3765</v>
      </c>
      <c r="G587" s="15">
        <v>1.6</v>
      </c>
      <c r="H587" s="30" t="s">
        <v>175</v>
      </c>
      <c r="I587" s="10">
        <v>85815180</v>
      </c>
      <c r="J587" s="19">
        <v>45078</v>
      </c>
      <c r="K587" s="16">
        <v>10464</v>
      </c>
      <c r="L587" s="16">
        <v>16742</v>
      </c>
      <c r="M587" s="9" t="s">
        <v>226</v>
      </c>
      <c r="N587" s="17">
        <v>45134</v>
      </c>
      <c r="O587" s="17" t="s">
        <v>156</v>
      </c>
      <c r="P587" s="10" t="s">
        <v>156</v>
      </c>
      <c r="Q587" s="17">
        <v>45083</v>
      </c>
      <c r="R587" s="10" t="s">
        <v>193</v>
      </c>
      <c r="S587" s="17">
        <v>45099</v>
      </c>
      <c r="T587" s="10" t="s">
        <v>955</v>
      </c>
      <c r="U587" s="32">
        <f t="shared" si="11"/>
        <v>45094</v>
      </c>
    </row>
    <row r="588" spans="1:21" ht="14.25" customHeight="1">
      <c r="A588" s="9">
        <v>2023</v>
      </c>
      <c r="B588" s="10" t="s">
        <v>143</v>
      </c>
      <c r="C588" s="9" t="s">
        <v>146</v>
      </c>
      <c r="D588" s="9" t="s">
        <v>881</v>
      </c>
      <c r="E588" s="9" t="s">
        <v>883</v>
      </c>
      <c r="F588" s="10" t="s">
        <v>3765</v>
      </c>
      <c r="G588" s="15">
        <v>1.6</v>
      </c>
      <c r="H588" s="30" t="s">
        <v>246</v>
      </c>
      <c r="I588" s="10">
        <v>84813955</v>
      </c>
      <c r="J588" s="19">
        <v>45078</v>
      </c>
      <c r="K588" s="16">
        <v>25000</v>
      </c>
      <c r="L588" s="16">
        <v>40000</v>
      </c>
      <c r="M588" s="9" t="s">
        <v>226</v>
      </c>
      <c r="N588" s="17">
        <v>45136</v>
      </c>
      <c r="O588" s="17">
        <v>44995</v>
      </c>
      <c r="P588" s="10" t="s">
        <v>156</v>
      </c>
      <c r="Q588" s="17" t="s">
        <v>156</v>
      </c>
      <c r="R588" s="10" t="s">
        <v>193</v>
      </c>
      <c r="S588" s="17" t="s">
        <v>156</v>
      </c>
      <c r="T588" s="10" t="s">
        <v>156</v>
      </c>
      <c r="U588" s="32">
        <f t="shared" si="11"/>
        <v>45096</v>
      </c>
    </row>
    <row r="589" spans="1:21" ht="14.25" customHeight="1">
      <c r="A589" s="9">
        <v>2023</v>
      </c>
      <c r="B589" s="10" t="s">
        <v>143</v>
      </c>
      <c r="C589" s="9" t="s">
        <v>146</v>
      </c>
      <c r="D589" s="9" t="s">
        <v>881</v>
      </c>
      <c r="E589" s="9" t="s">
        <v>883</v>
      </c>
      <c r="F589" s="10" t="s">
        <v>3765</v>
      </c>
      <c r="G589" s="15">
        <v>1.6</v>
      </c>
      <c r="H589" s="30" t="s">
        <v>246</v>
      </c>
      <c r="I589" s="10">
        <v>85412718</v>
      </c>
      <c r="J589" s="19">
        <v>45078</v>
      </c>
      <c r="K589" s="16">
        <v>50000</v>
      </c>
      <c r="L589" s="16">
        <v>80000</v>
      </c>
      <c r="M589" s="9" t="s">
        <v>226</v>
      </c>
      <c r="N589" s="17">
        <v>45145</v>
      </c>
      <c r="O589" s="17">
        <v>45030</v>
      </c>
      <c r="P589" s="10" t="s">
        <v>156</v>
      </c>
      <c r="Q589" s="17" t="s">
        <v>156</v>
      </c>
      <c r="R589" s="10" t="s">
        <v>193</v>
      </c>
      <c r="S589" s="17" t="s">
        <v>156</v>
      </c>
      <c r="T589" s="10" t="s">
        <v>156</v>
      </c>
      <c r="U589" s="32">
        <f t="shared" si="11"/>
        <v>45105</v>
      </c>
    </row>
    <row r="590" spans="1:21" ht="14.25" customHeight="1">
      <c r="A590" s="9">
        <v>2023</v>
      </c>
      <c r="B590" s="10" t="s">
        <v>143</v>
      </c>
      <c r="C590" s="9" t="s">
        <v>146</v>
      </c>
      <c r="D590" s="9" t="s">
        <v>881</v>
      </c>
      <c r="E590" s="9" t="s">
        <v>883</v>
      </c>
      <c r="F590" s="10" t="s">
        <v>3765</v>
      </c>
      <c r="G590" s="15">
        <v>1.6</v>
      </c>
      <c r="H590" s="30" t="s">
        <v>246</v>
      </c>
      <c r="I590" s="10">
        <v>85412719</v>
      </c>
      <c r="J590" s="19">
        <v>45078</v>
      </c>
      <c r="K590" s="16">
        <v>25000</v>
      </c>
      <c r="L590" s="16">
        <v>40000</v>
      </c>
      <c r="M590" s="9" t="s">
        <v>226</v>
      </c>
      <c r="N590" s="17">
        <v>45153</v>
      </c>
      <c r="O590" s="17">
        <v>45030</v>
      </c>
      <c r="P590" s="10" t="s">
        <v>156</v>
      </c>
      <c r="Q590" s="17" t="s">
        <v>156</v>
      </c>
      <c r="R590" s="10" t="s">
        <v>193</v>
      </c>
      <c r="S590" s="17" t="s">
        <v>156</v>
      </c>
      <c r="T590" s="10" t="s">
        <v>156</v>
      </c>
      <c r="U590" s="32">
        <f t="shared" si="11"/>
        <v>45113</v>
      </c>
    </row>
    <row r="591" spans="1:21" ht="14.25" customHeight="1">
      <c r="A591" s="9">
        <v>2023</v>
      </c>
      <c r="B591" s="10" t="s">
        <v>143</v>
      </c>
      <c r="C591" s="9" t="s">
        <v>146</v>
      </c>
      <c r="D591" s="9" t="s">
        <v>881</v>
      </c>
      <c r="E591" s="9" t="s">
        <v>883</v>
      </c>
      <c r="F591" s="10" t="s">
        <v>3765</v>
      </c>
      <c r="G591" s="15">
        <v>1.6</v>
      </c>
      <c r="H591" s="30" t="s">
        <v>246</v>
      </c>
      <c r="I591" s="10">
        <v>84813954</v>
      </c>
      <c r="J591" s="19">
        <v>45108</v>
      </c>
      <c r="K591" s="16">
        <v>25000</v>
      </c>
      <c r="L591" s="16">
        <v>40000</v>
      </c>
      <c r="M591" s="9" t="s">
        <v>226</v>
      </c>
      <c r="N591" s="17">
        <v>45164</v>
      </c>
      <c r="O591" s="17">
        <v>45002</v>
      </c>
      <c r="P591" s="10" t="s">
        <v>156</v>
      </c>
      <c r="Q591" s="17" t="s">
        <v>156</v>
      </c>
      <c r="R591" s="10" t="s">
        <v>193</v>
      </c>
      <c r="S591" s="17" t="s">
        <v>156</v>
      </c>
      <c r="T591" s="10" t="s">
        <v>156</v>
      </c>
      <c r="U591" s="32">
        <f t="shared" si="11"/>
        <v>45124</v>
      </c>
    </row>
    <row r="592" spans="1:21" ht="14.25" customHeight="1">
      <c r="A592" s="9">
        <v>2023</v>
      </c>
      <c r="B592" s="10" t="s">
        <v>143</v>
      </c>
      <c r="C592" s="9" t="s">
        <v>146</v>
      </c>
      <c r="D592" s="9" t="s">
        <v>881</v>
      </c>
      <c r="E592" s="9" t="s">
        <v>883</v>
      </c>
      <c r="F592" s="10" t="s">
        <v>3765</v>
      </c>
      <c r="G592" s="15">
        <v>1.6</v>
      </c>
      <c r="H592" s="30" t="s">
        <v>246</v>
      </c>
      <c r="I592" s="10">
        <v>85412721</v>
      </c>
      <c r="J592" s="19">
        <v>45108</v>
      </c>
      <c r="K592" s="16">
        <v>0</v>
      </c>
      <c r="L592" s="16">
        <v>0</v>
      </c>
      <c r="M592" s="9" t="s">
        <v>178</v>
      </c>
      <c r="N592" s="17">
        <v>45171</v>
      </c>
      <c r="O592" s="17">
        <v>45009</v>
      </c>
      <c r="P592" s="10" t="s">
        <v>156</v>
      </c>
      <c r="Q592" s="17" t="s">
        <v>156</v>
      </c>
      <c r="R592" s="10" t="s">
        <v>193</v>
      </c>
      <c r="S592" s="17" t="s">
        <v>156</v>
      </c>
      <c r="T592" s="10" t="s">
        <v>156</v>
      </c>
      <c r="U592" s="32">
        <f t="shared" si="11"/>
        <v>45131</v>
      </c>
    </row>
    <row r="593" spans="1:21" ht="14.25" customHeight="1">
      <c r="A593" s="9">
        <v>2023</v>
      </c>
      <c r="B593" s="10" t="s">
        <v>143</v>
      </c>
      <c r="C593" s="9" t="s">
        <v>146</v>
      </c>
      <c r="D593" s="9" t="s">
        <v>881</v>
      </c>
      <c r="E593" s="9" t="s">
        <v>883</v>
      </c>
      <c r="F593" s="10" t="s">
        <v>3765</v>
      </c>
      <c r="G593" s="15">
        <v>1.6</v>
      </c>
      <c r="H593" s="30" t="s">
        <v>246</v>
      </c>
      <c r="I593" s="10">
        <v>85412722</v>
      </c>
      <c r="J593" s="19">
        <v>45108</v>
      </c>
      <c r="K593" s="16">
        <v>0</v>
      </c>
      <c r="L593" s="16">
        <v>0</v>
      </c>
      <c r="M593" s="9" t="s">
        <v>178</v>
      </c>
      <c r="N593" s="17">
        <v>45178</v>
      </c>
      <c r="O593" s="17">
        <v>45016</v>
      </c>
      <c r="P593" s="10" t="s">
        <v>156</v>
      </c>
      <c r="Q593" s="17" t="s">
        <v>156</v>
      </c>
      <c r="R593" s="10" t="s">
        <v>193</v>
      </c>
      <c r="S593" s="17" t="s">
        <v>156</v>
      </c>
      <c r="T593" s="10" t="s">
        <v>156</v>
      </c>
      <c r="U593" s="32">
        <f t="shared" si="11"/>
        <v>45138</v>
      </c>
    </row>
    <row r="594" spans="1:21" ht="14.25" customHeight="1">
      <c r="A594" s="9">
        <v>2023</v>
      </c>
      <c r="B594" s="10" t="s">
        <v>143</v>
      </c>
      <c r="C594" s="9" t="s">
        <v>146</v>
      </c>
      <c r="D594" s="9" t="s">
        <v>881</v>
      </c>
      <c r="E594" s="9" t="s">
        <v>883</v>
      </c>
      <c r="F594" s="10" t="s">
        <v>3765</v>
      </c>
      <c r="G594" s="15">
        <v>1.6</v>
      </c>
      <c r="H594" s="30" t="s">
        <v>175</v>
      </c>
      <c r="I594" s="10">
        <v>85815179</v>
      </c>
      <c r="J594" s="19">
        <v>45108</v>
      </c>
      <c r="K594" s="16">
        <v>19104</v>
      </c>
      <c r="L594" s="16">
        <v>30566</v>
      </c>
      <c r="M594" s="9" t="s">
        <v>226</v>
      </c>
      <c r="N594" s="17">
        <v>45199</v>
      </c>
      <c r="O594" s="17" t="s">
        <v>156</v>
      </c>
      <c r="P594" s="10" t="s">
        <v>156</v>
      </c>
      <c r="Q594" s="17">
        <v>45106</v>
      </c>
      <c r="R594" s="10" t="s">
        <v>193</v>
      </c>
      <c r="S594" s="17">
        <v>45118</v>
      </c>
      <c r="T594" s="10" t="s">
        <v>156</v>
      </c>
      <c r="U594" s="32">
        <f t="shared" si="11"/>
        <v>45159</v>
      </c>
    </row>
    <row r="595" spans="1:21" ht="14.25" customHeight="1">
      <c r="A595" s="9">
        <v>2023</v>
      </c>
      <c r="B595" s="10" t="s">
        <v>143</v>
      </c>
      <c r="C595" s="9" t="s">
        <v>146</v>
      </c>
      <c r="D595" s="9" t="s">
        <v>881</v>
      </c>
      <c r="E595" s="9" t="s">
        <v>883</v>
      </c>
      <c r="F595" s="10" t="s">
        <v>3765</v>
      </c>
      <c r="G595" s="15">
        <v>1.6</v>
      </c>
      <c r="H595" s="30" t="s">
        <v>175</v>
      </c>
      <c r="I595" s="10">
        <v>85815181</v>
      </c>
      <c r="J595" s="19">
        <v>45108</v>
      </c>
      <c r="K595" s="16">
        <v>14784</v>
      </c>
      <c r="L595" s="16">
        <v>23654</v>
      </c>
      <c r="M595" s="9" t="s">
        <v>226</v>
      </c>
      <c r="N595" s="17">
        <v>45199</v>
      </c>
      <c r="O595" s="17" t="s">
        <v>156</v>
      </c>
      <c r="P595" s="10" t="s">
        <v>156</v>
      </c>
      <c r="Q595" s="17">
        <v>45106</v>
      </c>
      <c r="R595" s="10" t="s">
        <v>193</v>
      </c>
      <c r="S595" s="17">
        <v>45118</v>
      </c>
      <c r="T595" s="10" t="s">
        <v>156</v>
      </c>
      <c r="U595" s="32">
        <f t="shared" si="11"/>
        <v>45159</v>
      </c>
    </row>
    <row r="596" spans="1:21" ht="14.25" customHeight="1">
      <c r="A596" s="9">
        <v>2023</v>
      </c>
      <c r="B596" s="10" t="s">
        <v>143</v>
      </c>
      <c r="C596" s="9" t="s">
        <v>146</v>
      </c>
      <c r="D596" s="9" t="s">
        <v>881</v>
      </c>
      <c r="E596" s="9" t="s">
        <v>883</v>
      </c>
      <c r="F596" s="10" t="s">
        <v>3765</v>
      </c>
      <c r="G596" s="15">
        <v>1.6</v>
      </c>
      <c r="H596" s="30" t="s">
        <v>175</v>
      </c>
      <c r="I596" s="10">
        <v>86173748</v>
      </c>
      <c r="J596" s="19">
        <v>45139</v>
      </c>
      <c r="K596" s="16">
        <v>20519</v>
      </c>
      <c r="L596" s="16">
        <v>32830</v>
      </c>
      <c r="M596" s="9" t="s">
        <v>470</v>
      </c>
      <c r="N596" s="17">
        <v>45170</v>
      </c>
      <c r="O596" s="17">
        <v>45118</v>
      </c>
      <c r="P596" s="10" t="s">
        <v>156</v>
      </c>
      <c r="Q596" s="17">
        <v>45134</v>
      </c>
      <c r="R596" s="10" t="s">
        <v>985</v>
      </c>
      <c r="S596" s="17">
        <v>45148</v>
      </c>
      <c r="T596" s="10" t="s">
        <v>986</v>
      </c>
      <c r="U596" s="32">
        <f t="shared" si="11"/>
        <v>45130</v>
      </c>
    </row>
    <row r="597" spans="1:21" ht="14.25" customHeight="1">
      <c r="A597" s="9">
        <v>2023</v>
      </c>
      <c r="B597" s="10" t="s">
        <v>143</v>
      </c>
      <c r="C597" s="9" t="s">
        <v>146</v>
      </c>
      <c r="D597" s="9" t="s">
        <v>881</v>
      </c>
      <c r="E597" s="9" t="s">
        <v>883</v>
      </c>
      <c r="F597" s="10" t="s">
        <v>3765</v>
      </c>
      <c r="G597" s="15">
        <v>1.6</v>
      </c>
      <c r="H597" s="30" t="s">
        <v>175</v>
      </c>
      <c r="I597" s="10">
        <v>86173749</v>
      </c>
      <c r="J597" s="19">
        <v>45139</v>
      </c>
      <c r="K597" s="16">
        <v>39481</v>
      </c>
      <c r="L597" s="16">
        <v>63170</v>
      </c>
      <c r="M597" s="9" t="s">
        <v>226</v>
      </c>
      <c r="N597" s="17">
        <v>45170</v>
      </c>
      <c r="O597" s="17">
        <v>45118</v>
      </c>
      <c r="P597" s="10" t="s">
        <v>156</v>
      </c>
      <c r="Q597" s="17">
        <v>45134</v>
      </c>
      <c r="R597" s="10" t="s">
        <v>985</v>
      </c>
      <c r="S597" s="17">
        <v>45148</v>
      </c>
      <c r="T597" s="10" t="s">
        <v>986</v>
      </c>
      <c r="U597" s="32">
        <f t="shared" si="11"/>
        <v>45130</v>
      </c>
    </row>
    <row r="598" spans="1:21" ht="14.25" customHeight="1">
      <c r="A598" s="9">
        <v>2023</v>
      </c>
      <c r="B598" s="10" t="s">
        <v>143</v>
      </c>
      <c r="C598" s="9" t="s">
        <v>146</v>
      </c>
      <c r="D598" s="9" t="s">
        <v>881</v>
      </c>
      <c r="E598" s="9" t="s">
        <v>883</v>
      </c>
      <c r="F598" s="10" t="s">
        <v>3765</v>
      </c>
      <c r="G598" s="15">
        <v>1.6</v>
      </c>
      <c r="H598" s="30" t="s">
        <v>175</v>
      </c>
      <c r="I598" s="10">
        <v>86173750</v>
      </c>
      <c r="J598" s="19">
        <v>45170</v>
      </c>
      <c r="K598" s="16">
        <v>16296</v>
      </c>
      <c r="L598" s="16">
        <v>26074</v>
      </c>
      <c r="M598" s="9" t="s">
        <v>470</v>
      </c>
      <c r="N598" s="17">
        <v>45232</v>
      </c>
      <c r="O598" s="17">
        <v>45111</v>
      </c>
      <c r="P598" s="10" t="s">
        <v>156</v>
      </c>
      <c r="Q598" s="17">
        <v>45169</v>
      </c>
      <c r="R598" s="10" t="s">
        <v>991</v>
      </c>
      <c r="S598" s="17">
        <v>45181</v>
      </c>
      <c r="T598" s="10" t="s">
        <v>992</v>
      </c>
      <c r="U598" s="32">
        <f t="shared" si="11"/>
        <v>45192</v>
      </c>
    </row>
    <row r="599" spans="1:21" ht="14.25" customHeight="1">
      <c r="A599" s="9">
        <v>2023</v>
      </c>
      <c r="B599" s="10" t="s">
        <v>143</v>
      </c>
      <c r="C599" s="9" t="s">
        <v>146</v>
      </c>
      <c r="D599" s="9" t="s">
        <v>881</v>
      </c>
      <c r="E599" s="9" t="s">
        <v>883</v>
      </c>
      <c r="F599" s="10" t="s">
        <v>3765</v>
      </c>
      <c r="G599" s="15">
        <v>1.6</v>
      </c>
      <c r="H599" s="30" t="s">
        <v>175</v>
      </c>
      <c r="I599" s="10">
        <v>86173751</v>
      </c>
      <c r="J599" s="19">
        <v>45170</v>
      </c>
      <c r="K599" s="16">
        <v>23704</v>
      </c>
      <c r="L599" s="16">
        <v>37926</v>
      </c>
      <c r="M599" s="9" t="s">
        <v>226</v>
      </c>
      <c r="N599" s="17">
        <v>45232</v>
      </c>
      <c r="O599" s="17">
        <v>45111</v>
      </c>
      <c r="P599" s="10" t="s">
        <v>156</v>
      </c>
      <c r="Q599" s="17">
        <v>45169</v>
      </c>
      <c r="R599" s="10" t="s">
        <v>991</v>
      </c>
      <c r="S599" s="17">
        <v>45181</v>
      </c>
      <c r="T599" s="10" t="s">
        <v>992</v>
      </c>
      <c r="U599" s="32">
        <f t="shared" si="11"/>
        <v>45192</v>
      </c>
    </row>
    <row r="600" spans="1:21" ht="14.25" customHeight="1">
      <c r="A600" s="9">
        <v>2023</v>
      </c>
      <c r="B600" s="10" t="s">
        <v>143</v>
      </c>
      <c r="C600" s="9" t="s">
        <v>146</v>
      </c>
      <c r="D600" s="9" t="s">
        <v>881</v>
      </c>
      <c r="E600" s="9" t="s">
        <v>997</v>
      </c>
      <c r="F600" s="10" t="s">
        <v>3767</v>
      </c>
      <c r="G600" s="15">
        <v>1.6</v>
      </c>
      <c r="H600" s="30" t="s">
        <v>175</v>
      </c>
      <c r="I600" s="10">
        <v>83973817</v>
      </c>
      <c r="J600" s="19">
        <v>44986</v>
      </c>
      <c r="K600" s="16">
        <v>0</v>
      </c>
      <c r="L600" s="16">
        <v>0</v>
      </c>
      <c r="M600" s="9" t="s">
        <v>178</v>
      </c>
      <c r="N600" s="17">
        <v>45084</v>
      </c>
      <c r="O600" s="17">
        <v>44712</v>
      </c>
      <c r="P600" s="10" t="s">
        <v>156</v>
      </c>
      <c r="Q600" s="17">
        <v>44922</v>
      </c>
      <c r="R600" s="10" t="s">
        <v>250</v>
      </c>
      <c r="S600" s="17">
        <v>44936</v>
      </c>
      <c r="T600" s="10" t="s">
        <v>1002</v>
      </c>
      <c r="U600" s="32">
        <f t="shared" si="11"/>
        <v>45044</v>
      </c>
    </row>
    <row r="601" spans="1:21" ht="14.25" customHeight="1">
      <c r="A601" s="9">
        <v>2023</v>
      </c>
      <c r="B601" s="10" t="s">
        <v>143</v>
      </c>
      <c r="C601" s="9" t="s">
        <v>146</v>
      </c>
      <c r="D601" s="9" t="s">
        <v>881</v>
      </c>
      <c r="E601" s="9" t="s">
        <v>997</v>
      </c>
      <c r="F601" s="10" t="s">
        <v>3767</v>
      </c>
      <c r="G601" s="15">
        <v>1.6</v>
      </c>
      <c r="H601" s="30" t="s">
        <v>175</v>
      </c>
      <c r="I601" s="10">
        <v>85433238</v>
      </c>
      <c r="J601" s="19">
        <v>45017</v>
      </c>
      <c r="K601" s="16">
        <v>42768</v>
      </c>
      <c r="L601" s="16">
        <v>68429</v>
      </c>
      <c r="M601" s="9" t="s">
        <v>226</v>
      </c>
      <c r="N601" s="17">
        <v>45084</v>
      </c>
      <c r="O601" s="17">
        <v>44993</v>
      </c>
      <c r="P601" s="10" t="s">
        <v>156</v>
      </c>
      <c r="Q601" s="17">
        <v>45006</v>
      </c>
      <c r="R601" s="10" t="s">
        <v>193</v>
      </c>
      <c r="S601" s="17">
        <v>45015</v>
      </c>
      <c r="T601" s="10" t="s">
        <v>156</v>
      </c>
      <c r="U601" s="32">
        <f t="shared" si="11"/>
        <v>45044</v>
      </c>
    </row>
    <row r="602" spans="1:21" ht="14.25" customHeight="1">
      <c r="A602" s="9">
        <v>2023</v>
      </c>
      <c r="B602" s="10" t="s">
        <v>143</v>
      </c>
      <c r="C602" s="9" t="s">
        <v>146</v>
      </c>
      <c r="D602" s="9" t="s">
        <v>881</v>
      </c>
      <c r="E602" s="9" t="s">
        <v>997</v>
      </c>
      <c r="F602" s="10" t="s">
        <v>3767</v>
      </c>
      <c r="G602" s="15">
        <v>1.6</v>
      </c>
      <c r="H602" s="30" t="s">
        <v>175</v>
      </c>
      <c r="I602" s="10">
        <v>83973818</v>
      </c>
      <c r="J602" s="19">
        <v>45047</v>
      </c>
      <c r="K602" s="16">
        <v>0</v>
      </c>
      <c r="L602" s="16">
        <v>0</v>
      </c>
      <c r="M602" s="9" t="s">
        <v>178</v>
      </c>
      <c r="N602" s="17">
        <v>45115</v>
      </c>
      <c r="O602" s="17">
        <v>44712</v>
      </c>
      <c r="P602" s="10" t="s">
        <v>156</v>
      </c>
      <c r="Q602" s="17">
        <v>44929</v>
      </c>
      <c r="R602" s="10" t="s">
        <v>193</v>
      </c>
      <c r="S602" s="17">
        <v>44936</v>
      </c>
      <c r="T602" s="10" t="s">
        <v>156</v>
      </c>
      <c r="U602" s="32">
        <f t="shared" si="11"/>
        <v>45075</v>
      </c>
    </row>
    <row r="603" spans="1:21" ht="14.25" customHeight="1">
      <c r="A603" s="9">
        <v>2023</v>
      </c>
      <c r="B603" s="10" t="s">
        <v>143</v>
      </c>
      <c r="C603" s="9" t="s">
        <v>146</v>
      </c>
      <c r="D603" s="9" t="s">
        <v>881</v>
      </c>
      <c r="E603" s="9" t="s">
        <v>997</v>
      </c>
      <c r="F603" s="10" t="s">
        <v>3767</v>
      </c>
      <c r="G603" s="15">
        <v>1.6</v>
      </c>
      <c r="H603" s="30" t="s">
        <v>246</v>
      </c>
      <c r="I603" s="10">
        <v>84934883</v>
      </c>
      <c r="J603" s="19">
        <v>45078</v>
      </c>
      <c r="K603" s="16">
        <v>0</v>
      </c>
      <c r="L603" s="16">
        <v>0</v>
      </c>
      <c r="M603" s="9" t="s">
        <v>178</v>
      </c>
      <c r="N603" s="17">
        <v>45138</v>
      </c>
      <c r="O603" s="17">
        <v>44974</v>
      </c>
      <c r="P603" s="10" t="s">
        <v>156</v>
      </c>
      <c r="Q603" s="17" t="s">
        <v>156</v>
      </c>
      <c r="R603" s="10" t="s">
        <v>1011</v>
      </c>
      <c r="S603" s="17" t="s">
        <v>156</v>
      </c>
      <c r="T603" s="10" t="s">
        <v>1012</v>
      </c>
      <c r="U603" s="32">
        <f t="shared" si="11"/>
        <v>45098</v>
      </c>
    </row>
    <row r="604" spans="1:21" ht="14.25" customHeight="1">
      <c r="A604" s="9">
        <v>2023</v>
      </c>
      <c r="B604" s="10" t="s">
        <v>143</v>
      </c>
      <c r="C604" s="9" t="s">
        <v>146</v>
      </c>
      <c r="D604" s="9" t="s">
        <v>881</v>
      </c>
      <c r="E604" s="9" t="s">
        <v>997</v>
      </c>
      <c r="F604" s="10" t="s">
        <v>3767</v>
      </c>
      <c r="G604" s="15">
        <v>1.6</v>
      </c>
      <c r="H604" s="30" t="s">
        <v>175</v>
      </c>
      <c r="I604" s="10">
        <v>84934884</v>
      </c>
      <c r="J604" s="19">
        <v>45078</v>
      </c>
      <c r="K604" s="16">
        <v>0</v>
      </c>
      <c r="L604" s="16">
        <v>0</v>
      </c>
      <c r="M604" s="9" t="s">
        <v>178</v>
      </c>
      <c r="N604" s="17">
        <v>45141</v>
      </c>
      <c r="O604" s="17">
        <v>44981</v>
      </c>
      <c r="P604" s="10" t="s">
        <v>299</v>
      </c>
      <c r="Q604" s="17" t="s">
        <v>156</v>
      </c>
      <c r="R604" s="10" t="s">
        <v>193</v>
      </c>
      <c r="S604" s="17" t="s">
        <v>156</v>
      </c>
      <c r="T604" s="10" t="s">
        <v>156</v>
      </c>
      <c r="U604" s="32">
        <f t="shared" si="11"/>
        <v>45101</v>
      </c>
    </row>
    <row r="605" spans="1:21" ht="14.25" customHeight="1">
      <c r="A605" s="9">
        <v>2023</v>
      </c>
      <c r="B605" s="10" t="s">
        <v>143</v>
      </c>
      <c r="C605" s="9" t="s">
        <v>146</v>
      </c>
      <c r="D605" s="9" t="s">
        <v>881</v>
      </c>
      <c r="E605" s="9" t="s">
        <v>997</v>
      </c>
      <c r="F605" s="10" t="s">
        <v>3767</v>
      </c>
      <c r="G605" s="15">
        <v>1.6</v>
      </c>
      <c r="H605" s="30" t="s">
        <v>246</v>
      </c>
      <c r="I605" s="10">
        <v>84948320</v>
      </c>
      <c r="J605" s="19">
        <v>45108</v>
      </c>
      <c r="K605" s="16">
        <v>0</v>
      </c>
      <c r="L605" s="16">
        <v>0</v>
      </c>
      <c r="M605" s="9" t="s">
        <v>178</v>
      </c>
      <c r="N605" s="17">
        <v>45153</v>
      </c>
      <c r="O605" s="17">
        <v>44995</v>
      </c>
      <c r="P605" s="10" t="s">
        <v>156</v>
      </c>
      <c r="Q605" s="17" t="s">
        <v>156</v>
      </c>
      <c r="R605" s="10" t="s">
        <v>1017</v>
      </c>
      <c r="S605" s="17" t="s">
        <v>156</v>
      </c>
      <c r="T605" s="10" t="s">
        <v>1018</v>
      </c>
      <c r="U605" s="32">
        <f t="shared" si="11"/>
        <v>45113</v>
      </c>
    </row>
    <row r="606" spans="1:21" ht="14.25" customHeight="1">
      <c r="A606" s="9">
        <v>2023</v>
      </c>
      <c r="B606" s="10" t="s">
        <v>143</v>
      </c>
      <c r="C606" s="9" t="s">
        <v>146</v>
      </c>
      <c r="D606" s="9" t="s">
        <v>881</v>
      </c>
      <c r="E606" s="9" t="s">
        <v>997</v>
      </c>
      <c r="F606" s="10" t="s">
        <v>3767</v>
      </c>
      <c r="G606" s="15">
        <v>1.6</v>
      </c>
      <c r="H606" s="30" t="s">
        <v>246</v>
      </c>
      <c r="I606" s="10">
        <v>83955700</v>
      </c>
      <c r="J606" s="19">
        <v>45108</v>
      </c>
      <c r="K606" s="16">
        <v>0</v>
      </c>
      <c r="L606" s="16">
        <v>0</v>
      </c>
      <c r="M606" s="9" t="s">
        <v>178</v>
      </c>
      <c r="N606" s="17">
        <v>45168</v>
      </c>
      <c r="O606" s="17">
        <v>44817</v>
      </c>
      <c r="P606" s="10" t="s">
        <v>1020</v>
      </c>
      <c r="Q606" s="17" t="s">
        <v>156</v>
      </c>
      <c r="R606" s="10" t="s">
        <v>819</v>
      </c>
      <c r="S606" s="17" t="s">
        <v>156</v>
      </c>
      <c r="T606" s="10" t="s">
        <v>1022</v>
      </c>
      <c r="U606" s="32">
        <f t="shared" si="11"/>
        <v>45128</v>
      </c>
    </row>
    <row r="607" spans="1:21" ht="14.25" customHeight="1">
      <c r="A607" s="9">
        <v>2023</v>
      </c>
      <c r="B607" s="10" t="s">
        <v>2008</v>
      </c>
      <c r="C607" s="9" t="s">
        <v>146</v>
      </c>
      <c r="D607" s="9" t="s">
        <v>154</v>
      </c>
      <c r="E607" s="9" t="s">
        <v>2011</v>
      </c>
      <c r="F607" s="10" t="s">
        <v>3803</v>
      </c>
      <c r="G607" s="15">
        <v>4.5</v>
      </c>
      <c r="H607" s="30" t="s">
        <v>175</v>
      </c>
      <c r="I607" s="10">
        <v>85136983</v>
      </c>
      <c r="J607" s="19">
        <v>44958</v>
      </c>
      <c r="K607" s="16">
        <v>0</v>
      </c>
      <c r="L607" s="16">
        <v>0</v>
      </c>
      <c r="M607" s="9" t="s">
        <v>178</v>
      </c>
      <c r="N607" s="17">
        <v>45092</v>
      </c>
      <c r="O607" s="17">
        <v>44915</v>
      </c>
      <c r="P607" s="10" t="s">
        <v>156</v>
      </c>
      <c r="Q607" s="17">
        <v>44915</v>
      </c>
      <c r="R607" s="10" t="s">
        <v>193</v>
      </c>
      <c r="S607" s="17">
        <v>44922</v>
      </c>
      <c r="T607" s="10" t="s">
        <v>2068</v>
      </c>
      <c r="U607" s="32">
        <f t="shared" si="11"/>
        <v>45052</v>
      </c>
    </row>
    <row r="608" spans="1:21" ht="14.25" customHeight="1">
      <c r="A608" s="9">
        <v>2023</v>
      </c>
      <c r="B608" s="10" t="s">
        <v>2008</v>
      </c>
      <c r="C608" s="9" t="s">
        <v>146</v>
      </c>
      <c r="D608" s="9" t="s">
        <v>154</v>
      </c>
      <c r="E608" s="9" t="s">
        <v>2011</v>
      </c>
      <c r="F608" s="10" t="s">
        <v>3803</v>
      </c>
      <c r="G608" s="15">
        <v>4.5</v>
      </c>
      <c r="H608" s="30" t="s">
        <v>175</v>
      </c>
      <c r="I608" s="10">
        <v>85520876</v>
      </c>
      <c r="J608" s="19">
        <v>45047</v>
      </c>
      <c r="K608" s="16">
        <v>1</v>
      </c>
      <c r="L608" s="16">
        <v>5</v>
      </c>
      <c r="M608" s="9" t="s">
        <v>470</v>
      </c>
      <c r="N608" s="17">
        <v>45122</v>
      </c>
      <c r="O608" s="17" t="s">
        <v>156</v>
      </c>
      <c r="P608" s="10" t="s">
        <v>156</v>
      </c>
      <c r="Q608" s="17" t="s">
        <v>156</v>
      </c>
      <c r="R608" s="10" t="s">
        <v>193</v>
      </c>
      <c r="S608" s="17" t="s">
        <v>156</v>
      </c>
      <c r="T608" s="10" t="s">
        <v>156</v>
      </c>
      <c r="U608" s="32">
        <f t="shared" si="11"/>
        <v>45082</v>
      </c>
    </row>
    <row r="609" spans="1:21" ht="14.25" customHeight="1">
      <c r="A609" s="9">
        <v>2023</v>
      </c>
      <c r="B609" s="10" t="s">
        <v>2008</v>
      </c>
      <c r="C609" s="9" t="s">
        <v>146</v>
      </c>
      <c r="D609" s="9" t="s">
        <v>154</v>
      </c>
      <c r="E609" s="9" t="s">
        <v>2011</v>
      </c>
      <c r="F609" s="10" t="s">
        <v>3803</v>
      </c>
      <c r="G609" s="15">
        <v>4.5</v>
      </c>
      <c r="H609" s="30" t="s">
        <v>175</v>
      </c>
      <c r="I609" s="10">
        <v>85435634</v>
      </c>
      <c r="J609" s="19">
        <v>45078</v>
      </c>
      <c r="K609" s="16">
        <v>2892</v>
      </c>
      <c r="L609" s="16">
        <v>13014</v>
      </c>
      <c r="M609" s="9" t="s">
        <v>436</v>
      </c>
      <c r="N609" s="17">
        <v>45178</v>
      </c>
      <c r="O609" s="17">
        <v>45016</v>
      </c>
      <c r="P609" s="10" t="s">
        <v>156</v>
      </c>
      <c r="Q609" s="17">
        <v>45062</v>
      </c>
      <c r="R609" s="10" t="s">
        <v>935</v>
      </c>
      <c r="S609" s="17">
        <v>45069</v>
      </c>
      <c r="T609" s="10" t="s">
        <v>937</v>
      </c>
      <c r="U609" s="32">
        <f t="shared" si="11"/>
        <v>45138</v>
      </c>
    </row>
    <row r="610" spans="1:21" ht="14.25" customHeight="1">
      <c r="A610" s="9">
        <v>2023</v>
      </c>
      <c r="B610" s="10" t="s">
        <v>2008</v>
      </c>
      <c r="C610" s="9" t="s">
        <v>146</v>
      </c>
      <c r="D610" s="9" t="s">
        <v>154</v>
      </c>
      <c r="E610" s="9" t="s">
        <v>2011</v>
      </c>
      <c r="F610" s="10" t="s">
        <v>3803</v>
      </c>
      <c r="G610" s="15">
        <v>4.5</v>
      </c>
      <c r="H610" s="30" t="s">
        <v>175</v>
      </c>
      <c r="I610" s="10">
        <v>85464573</v>
      </c>
      <c r="J610" s="19">
        <v>45108</v>
      </c>
      <c r="K610" s="16">
        <v>2904</v>
      </c>
      <c r="L610" s="16">
        <v>13068</v>
      </c>
      <c r="M610" s="9" t="s">
        <v>521</v>
      </c>
      <c r="N610" s="17">
        <v>45162</v>
      </c>
      <c r="O610" s="17">
        <v>45030</v>
      </c>
      <c r="P610" s="10" t="s">
        <v>156</v>
      </c>
      <c r="Q610" s="17">
        <v>45097</v>
      </c>
      <c r="R610" s="10" t="s">
        <v>2074</v>
      </c>
      <c r="S610" s="17">
        <v>45099</v>
      </c>
      <c r="T610" s="10" t="s">
        <v>1874</v>
      </c>
      <c r="U610" s="32">
        <f t="shared" si="11"/>
        <v>45122</v>
      </c>
    </row>
    <row r="611" spans="1:21" ht="14.25" customHeight="1">
      <c r="A611" s="9">
        <v>2023</v>
      </c>
      <c r="B611" s="10" t="s">
        <v>2008</v>
      </c>
      <c r="C611" s="9" t="s">
        <v>146</v>
      </c>
      <c r="D611" s="9" t="s">
        <v>154</v>
      </c>
      <c r="E611" s="9" t="s">
        <v>2011</v>
      </c>
      <c r="F611" s="10" t="s">
        <v>3803</v>
      </c>
      <c r="G611" s="15">
        <v>4.5</v>
      </c>
      <c r="H611" s="30" t="s">
        <v>246</v>
      </c>
      <c r="I611" s="10">
        <v>85513415</v>
      </c>
      <c r="J611" s="19">
        <v>45139</v>
      </c>
      <c r="K611" s="16">
        <v>3900</v>
      </c>
      <c r="L611" s="16">
        <v>17550</v>
      </c>
      <c r="M611" s="9" t="s">
        <v>226</v>
      </c>
      <c r="N611" s="17">
        <v>45198</v>
      </c>
      <c r="O611" s="17">
        <v>45072</v>
      </c>
      <c r="P611" s="10" t="s">
        <v>156</v>
      </c>
      <c r="Q611" s="17" t="s">
        <v>156</v>
      </c>
      <c r="R611" s="10" t="s">
        <v>193</v>
      </c>
      <c r="S611" s="17" t="s">
        <v>156</v>
      </c>
      <c r="T611" s="10" t="s">
        <v>156</v>
      </c>
      <c r="U611" s="32">
        <f t="shared" si="11"/>
        <v>45158</v>
      </c>
    </row>
    <row r="612" spans="1:21" ht="14.25" customHeight="1">
      <c r="A612" s="9">
        <v>2023</v>
      </c>
      <c r="B612" s="10" t="s">
        <v>2008</v>
      </c>
      <c r="C612" s="9" t="s">
        <v>146</v>
      </c>
      <c r="D612" s="9" t="s">
        <v>154</v>
      </c>
      <c r="E612" s="9" t="s">
        <v>2011</v>
      </c>
      <c r="F612" s="10" t="s">
        <v>3803</v>
      </c>
      <c r="G612" s="15">
        <v>4.5</v>
      </c>
      <c r="H612" s="30" t="s">
        <v>175</v>
      </c>
      <c r="I612" s="10">
        <v>85513414</v>
      </c>
      <c r="J612" s="19">
        <v>45139</v>
      </c>
      <c r="K612" s="16">
        <v>0</v>
      </c>
      <c r="L612" s="16">
        <v>0</v>
      </c>
      <c r="M612" s="9" t="s">
        <v>178</v>
      </c>
      <c r="N612" s="17">
        <v>45212</v>
      </c>
      <c r="O612" s="17">
        <v>45086</v>
      </c>
      <c r="P612" s="10" t="s">
        <v>2079</v>
      </c>
      <c r="Q612" s="17" t="s">
        <v>156</v>
      </c>
      <c r="R612" s="10" t="s">
        <v>193</v>
      </c>
      <c r="S612" s="17" t="s">
        <v>156</v>
      </c>
      <c r="T612" s="10" t="s">
        <v>156</v>
      </c>
      <c r="U612" s="32">
        <f t="shared" si="11"/>
        <v>45172</v>
      </c>
    </row>
    <row r="613" spans="1:21" ht="14.25" customHeight="1">
      <c r="A613" s="9">
        <v>2023</v>
      </c>
      <c r="B613" s="10" t="s">
        <v>2008</v>
      </c>
      <c r="C613" s="9" t="s">
        <v>146</v>
      </c>
      <c r="D613" s="9" t="s">
        <v>154</v>
      </c>
      <c r="E613" s="9" t="s">
        <v>2011</v>
      </c>
      <c r="F613" s="10" t="s">
        <v>3803</v>
      </c>
      <c r="G613" s="15">
        <v>4.5</v>
      </c>
      <c r="H613" s="30" t="s">
        <v>175</v>
      </c>
      <c r="I613" s="10">
        <v>85520877</v>
      </c>
      <c r="J613" s="19">
        <v>45139</v>
      </c>
      <c r="K613" s="16">
        <v>0</v>
      </c>
      <c r="L613" s="16">
        <v>0</v>
      </c>
      <c r="M613" s="9" t="s">
        <v>178</v>
      </c>
      <c r="N613" s="17">
        <v>45214</v>
      </c>
      <c r="O613" s="17">
        <v>45086</v>
      </c>
      <c r="P613" s="10" t="s">
        <v>2079</v>
      </c>
      <c r="Q613" s="17">
        <v>45142</v>
      </c>
      <c r="R613" s="10" t="s">
        <v>193</v>
      </c>
      <c r="S613" s="17">
        <v>45156</v>
      </c>
      <c r="T613" s="10" t="s">
        <v>156</v>
      </c>
      <c r="U613" s="32">
        <f t="shared" si="11"/>
        <v>45174</v>
      </c>
    </row>
    <row r="614" spans="1:21" ht="14.25" customHeight="1">
      <c r="A614" s="9">
        <v>2023</v>
      </c>
      <c r="B614" s="10" t="s">
        <v>2008</v>
      </c>
      <c r="C614" s="9" t="s">
        <v>146</v>
      </c>
      <c r="D614" s="9" t="s">
        <v>154</v>
      </c>
      <c r="E614" s="9" t="s">
        <v>2011</v>
      </c>
      <c r="F614" s="10" t="s">
        <v>3803</v>
      </c>
      <c r="G614" s="15">
        <v>4.5</v>
      </c>
      <c r="H614" s="30" t="s">
        <v>175</v>
      </c>
      <c r="I614" s="10">
        <v>85445909</v>
      </c>
      <c r="J614" s="19">
        <v>45139</v>
      </c>
      <c r="K614" s="16">
        <v>3500</v>
      </c>
      <c r="L614" s="16">
        <v>15750</v>
      </c>
      <c r="M614" s="9" t="s">
        <v>470</v>
      </c>
      <c r="N614" s="17">
        <v>45214</v>
      </c>
      <c r="O614" s="17">
        <v>45041</v>
      </c>
      <c r="P614" s="10" t="s">
        <v>425</v>
      </c>
      <c r="Q614" s="17">
        <v>45148</v>
      </c>
      <c r="R614" s="10" t="s">
        <v>2085</v>
      </c>
      <c r="S614" s="17">
        <v>45162</v>
      </c>
      <c r="T614" s="10" t="s">
        <v>2086</v>
      </c>
      <c r="U614" s="32">
        <f t="shared" si="11"/>
        <v>45174</v>
      </c>
    </row>
    <row r="615" spans="1:21" ht="14.25" customHeight="1">
      <c r="A615" s="9">
        <v>2023</v>
      </c>
      <c r="B615" s="10" t="s">
        <v>2008</v>
      </c>
      <c r="C615" s="9" t="s">
        <v>146</v>
      </c>
      <c r="D615" s="9" t="s">
        <v>154</v>
      </c>
      <c r="E615" s="9" t="s">
        <v>2011</v>
      </c>
      <c r="F615" s="10" t="s">
        <v>3803</v>
      </c>
      <c r="G615" s="15">
        <v>4.5</v>
      </c>
      <c r="H615" s="30" t="s">
        <v>175</v>
      </c>
      <c r="I615" s="10">
        <v>85520878</v>
      </c>
      <c r="J615" s="19">
        <v>45170</v>
      </c>
      <c r="K615" s="16">
        <v>0</v>
      </c>
      <c r="L615" s="16">
        <v>0</v>
      </c>
      <c r="M615" s="9" t="s">
        <v>178</v>
      </c>
      <c r="N615" s="17">
        <v>45245</v>
      </c>
      <c r="O615" s="17">
        <v>45114</v>
      </c>
      <c r="P615" s="10" t="s">
        <v>2087</v>
      </c>
      <c r="Q615" s="17">
        <v>45177</v>
      </c>
      <c r="R615" s="10" t="s">
        <v>193</v>
      </c>
      <c r="S615" s="17">
        <v>45191</v>
      </c>
      <c r="T615" s="10" t="s">
        <v>156</v>
      </c>
      <c r="U615" s="32">
        <f t="shared" si="11"/>
        <v>45205</v>
      </c>
    </row>
    <row r="616" spans="1:21" ht="14.25" customHeight="1">
      <c r="A616" s="9">
        <v>2023</v>
      </c>
      <c r="B616" s="10" t="s">
        <v>2008</v>
      </c>
      <c r="C616" s="9" t="s">
        <v>146</v>
      </c>
      <c r="D616" s="9" t="s">
        <v>154</v>
      </c>
      <c r="E616" s="9" t="s">
        <v>2011</v>
      </c>
      <c r="F616" s="10" t="s">
        <v>3803</v>
      </c>
      <c r="G616" s="15">
        <v>4.5</v>
      </c>
      <c r="H616" s="30" t="s">
        <v>175</v>
      </c>
      <c r="I616" s="10">
        <v>85544210</v>
      </c>
      <c r="J616" s="19">
        <v>45170</v>
      </c>
      <c r="K616" s="16">
        <v>0</v>
      </c>
      <c r="L616" s="16">
        <v>0</v>
      </c>
      <c r="M616" s="9" t="s">
        <v>178</v>
      </c>
      <c r="N616" s="17">
        <v>45245</v>
      </c>
      <c r="O616" s="17">
        <v>45093</v>
      </c>
      <c r="P616" s="10" t="s">
        <v>1022</v>
      </c>
      <c r="Q616" s="17">
        <v>45181</v>
      </c>
      <c r="R616" s="10" t="s">
        <v>2089</v>
      </c>
      <c r="S616" s="17">
        <v>45195</v>
      </c>
      <c r="T616" s="10" t="s">
        <v>2090</v>
      </c>
      <c r="U616" s="32">
        <f t="shared" si="11"/>
        <v>45205</v>
      </c>
    </row>
    <row r="617" spans="1:21" ht="14.25" customHeight="1">
      <c r="A617" s="9">
        <v>2023</v>
      </c>
      <c r="B617" s="10" t="s">
        <v>2008</v>
      </c>
      <c r="C617" s="9" t="s">
        <v>146</v>
      </c>
      <c r="D617" s="9" t="s">
        <v>154</v>
      </c>
      <c r="E617" s="9" t="s">
        <v>2011</v>
      </c>
      <c r="F617" s="10" t="s">
        <v>3803</v>
      </c>
      <c r="G617" s="15">
        <v>4.5</v>
      </c>
      <c r="H617" s="30" t="s">
        <v>175</v>
      </c>
      <c r="I617" s="10">
        <v>85520879</v>
      </c>
      <c r="J617" s="19">
        <v>45200</v>
      </c>
      <c r="K617" s="16">
        <v>1</v>
      </c>
      <c r="L617" s="16">
        <v>5</v>
      </c>
      <c r="M617" s="9" t="s">
        <v>470</v>
      </c>
      <c r="N617" s="17">
        <v>45275</v>
      </c>
      <c r="O617" s="17">
        <v>45142</v>
      </c>
      <c r="P617" s="10" t="s">
        <v>156</v>
      </c>
      <c r="Q617" s="17">
        <v>45205</v>
      </c>
      <c r="R617" s="10" t="s">
        <v>193</v>
      </c>
      <c r="S617" s="17">
        <v>45219</v>
      </c>
      <c r="T617" s="10" t="s">
        <v>156</v>
      </c>
      <c r="U617" s="32">
        <f t="shared" si="11"/>
        <v>45235</v>
      </c>
    </row>
    <row r="618" spans="1:21" ht="14.25" customHeight="1">
      <c r="A618" s="9">
        <v>2023</v>
      </c>
      <c r="B618" s="10" t="s">
        <v>2008</v>
      </c>
      <c r="C618" s="9" t="s">
        <v>146</v>
      </c>
      <c r="D618" s="9" t="s">
        <v>154</v>
      </c>
      <c r="E618" s="9" t="s">
        <v>2011</v>
      </c>
      <c r="F618" s="10" t="s">
        <v>3804</v>
      </c>
      <c r="G618" s="15">
        <v>4.5</v>
      </c>
      <c r="H618" s="30" t="s">
        <v>175</v>
      </c>
      <c r="I618" s="10">
        <v>85435571</v>
      </c>
      <c r="J618" s="19">
        <v>45078</v>
      </c>
      <c r="K618" s="16">
        <v>1512</v>
      </c>
      <c r="L618" s="16">
        <v>6804</v>
      </c>
      <c r="M618" s="9" t="s">
        <v>436</v>
      </c>
      <c r="N618" s="17">
        <v>45178</v>
      </c>
      <c r="O618" s="17">
        <v>45016</v>
      </c>
      <c r="P618" s="10" t="s">
        <v>156</v>
      </c>
      <c r="Q618" s="17">
        <v>45062</v>
      </c>
      <c r="R618" s="10" t="s">
        <v>935</v>
      </c>
      <c r="S618" s="17">
        <v>45069</v>
      </c>
      <c r="T618" s="10" t="s">
        <v>937</v>
      </c>
      <c r="U618" s="32">
        <f t="shared" si="11"/>
        <v>45138</v>
      </c>
    </row>
    <row r="619" spans="1:21" ht="14.25" customHeight="1">
      <c r="A619" s="9">
        <v>2023</v>
      </c>
      <c r="B619" s="10" t="s">
        <v>2008</v>
      </c>
      <c r="C619" s="9" t="s">
        <v>146</v>
      </c>
      <c r="D619" s="9" t="s">
        <v>154</v>
      </c>
      <c r="E619" s="9" t="s">
        <v>2011</v>
      </c>
      <c r="F619" s="10" t="s">
        <v>3804</v>
      </c>
      <c r="G619" s="15">
        <v>4.5</v>
      </c>
      <c r="H619" s="30" t="s">
        <v>175</v>
      </c>
      <c r="I619" s="10">
        <v>85456742</v>
      </c>
      <c r="J619" s="19">
        <v>45108</v>
      </c>
      <c r="K619" s="16">
        <v>2100</v>
      </c>
      <c r="L619" s="16">
        <v>9450</v>
      </c>
      <c r="M619" s="9" t="s">
        <v>521</v>
      </c>
      <c r="N619" s="17">
        <v>45190</v>
      </c>
      <c r="O619" s="17">
        <v>45023</v>
      </c>
      <c r="P619" s="10" t="s">
        <v>156</v>
      </c>
      <c r="Q619" s="17">
        <v>45127</v>
      </c>
      <c r="R619" s="10" t="s">
        <v>2098</v>
      </c>
      <c r="S619" s="17" t="s">
        <v>156</v>
      </c>
      <c r="T619" s="10" t="s">
        <v>2099</v>
      </c>
      <c r="U619" s="32">
        <f t="shared" si="11"/>
        <v>45150</v>
      </c>
    </row>
    <row r="620" spans="1:21" ht="14.25" customHeight="1">
      <c r="A620" s="9">
        <v>2023</v>
      </c>
      <c r="B620" s="10" t="s">
        <v>2008</v>
      </c>
      <c r="C620" s="9" t="s">
        <v>146</v>
      </c>
      <c r="D620" s="9" t="s">
        <v>154</v>
      </c>
      <c r="E620" s="9" t="s">
        <v>2011</v>
      </c>
      <c r="F620" s="10" t="s">
        <v>3804</v>
      </c>
      <c r="G620" s="15">
        <v>4.5</v>
      </c>
      <c r="H620" s="30" t="s">
        <v>175</v>
      </c>
      <c r="I620" s="10">
        <v>85527233</v>
      </c>
      <c r="J620" s="19">
        <v>45139</v>
      </c>
      <c r="K620" s="16">
        <v>1500</v>
      </c>
      <c r="L620" s="16">
        <v>6750</v>
      </c>
      <c r="M620" s="9" t="s">
        <v>226</v>
      </c>
      <c r="N620" s="17">
        <v>45161</v>
      </c>
      <c r="O620" s="17">
        <v>45048</v>
      </c>
      <c r="P620" s="10" t="s">
        <v>156</v>
      </c>
      <c r="Q620" s="17">
        <v>45127</v>
      </c>
      <c r="R620" s="10" t="s">
        <v>2102</v>
      </c>
      <c r="S620" s="17">
        <v>45134</v>
      </c>
      <c r="T620" s="10" t="s">
        <v>2103</v>
      </c>
      <c r="U620" s="32">
        <f t="shared" si="11"/>
        <v>45121</v>
      </c>
    </row>
    <row r="621" spans="1:21" ht="14.25" customHeight="1">
      <c r="A621" s="9">
        <v>2023</v>
      </c>
      <c r="B621" s="10" t="s">
        <v>2008</v>
      </c>
      <c r="C621" s="9" t="s">
        <v>146</v>
      </c>
      <c r="D621" s="9" t="s">
        <v>154</v>
      </c>
      <c r="E621" s="9" t="s">
        <v>2011</v>
      </c>
      <c r="F621" s="10" t="s">
        <v>3804</v>
      </c>
      <c r="G621" s="15">
        <v>4.5</v>
      </c>
      <c r="H621" s="30" t="s">
        <v>175</v>
      </c>
      <c r="I621" s="10">
        <v>85527234</v>
      </c>
      <c r="J621" s="19">
        <v>45139</v>
      </c>
      <c r="K621" s="16">
        <v>1464</v>
      </c>
      <c r="L621" s="16">
        <v>6588</v>
      </c>
      <c r="M621" s="9" t="s">
        <v>226</v>
      </c>
      <c r="N621" s="17">
        <v>45187</v>
      </c>
      <c r="O621" s="17">
        <v>45048</v>
      </c>
      <c r="P621" s="10" t="s">
        <v>156</v>
      </c>
      <c r="Q621" s="17">
        <v>45120</v>
      </c>
      <c r="R621" s="10" t="s">
        <v>2098</v>
      </c>
      <c r="S621" s="17">
        <v>45134</v>
      </c>
      <c r="T621" s="10" t="s">
        <v>2106</v>
      </c>
      <c r="U621" s="32">
        <f t="shared" si="11"/>
        <v>45147</v>
      </c>
    </row>
    <row r="622" spans="1:21" ht="14.25" customHeight="1">
      <c r="A622" s="9">
        <v>2023</v>
      </c>
      <c r="B622" s="10" t="s">
        <v>2008</v>
      </c>
      <c r="C622" s="9" t="s">
        <v>146</v>
      </c>
      <c r="D622" s="9" t="s">
        <v>154</v>
      </c>
      <c r="E622" s="9" t="s">
        <v>2011</v>
      </c>
      <c r="F622" s="10" t="s">
        <v>3804</v>
      </c>
      <c r="G622" s="15">
        <v>4.5</v>
      </c>
      <c r="H622" s="30" t="s">
        <v>175</v>
      </c>
      <c r="I622" s="10">
        <v>85486011</v>
      </c>
      <c r="J622" s="19">
        <v>45139</v>
      </c>
      <c r="K622" s="16">
        <v>0</v>
      </c>
      <c r="L622" s="16">
        <v>0</v>
      </c>
      <c r="M622" s="9" t="s">
        <v>178</v>
      </c>
      <c r="N622" s="17">
        <v>45198</v>
      </c>
      <c r="O622" s="17">
        <v>45037</v>
      </c>
      <c r="P622" s="10" t="s">
        <v>2109</v>
      </c>
      <c r="Q622" s="17" t="s">
        <v>156</v>
      </c>
      <c r="R622" s="10" t="s">
        <v>193</v>
      </c>
      <c r="S622" s="17" t="s">
        <v>156</v>
      </c>
      <c r="T622" s="10" t="s">
        <v>156</v>
      </c>
      <c r="U622" s="32">
        <f t="shared" si="11"/>
        <v>45158</v>
      </c>
    </row>
    <row r="623" spans="1:21" ht="14.25" customHeight="1">
      <c r="A623" s="9">
        <v>2023</v>
      </c>
      <c r="B623" s="10" t="s">
        <v>2008</v>
      </c>
      <c r="C623" s="9" t="s">
        <v>146</v>
      </c>
      <c r="D623" s="9" t="s">
        <v>154</v>
      </c>
      <c r="E623" s="9" t="s">
        <v>2011</v>
      </c>
      <c r="F623" s="10" t="s">
        <v>3804</v>
      </c>
      <c r="G623" s="15">
        <v>4.5</v>
      </c>
      <c r="H623" s="30" t="s">
        <v>175</v>
      </c>
      <c r="I623" s="10">
        <v>85513389</v>
      </c>
      <c r="J623" s="19">
        <v>45139</v>
      </c>
      <c r="K623" s="16">
        <v>0</v>
      </c>
      <c r="L623" s="16">
        <v>0</v>
      </c>
      <c r="M623" s="9" t="s">
        <v>178</v>
      </c>
      <c r="N623" s="17">
        <v>45212</v>
      </c>
      <c r="O623" s="17">
        <v>45051</v>
      </c>
      <c r="P623" s="10" t="s">
        <v>2110</v>
      </c>
      <c r="Q623" s="17" t="s">
        <v>156</v>
      </c>
      <c r="R623" s="10" t="s">
        <v>193</v>
      </c>
      <c r="S623" s="17" t="s">
        <v>156</v>
      </c>
      <c r="T623" s="10" t="s">
        <v>156</v>
      </c>
      <c r="U623" s="32">
        <f t="shared" si="11"/>
        <v>45172</v>
      </c>
    </row>
    <row r="624" spans="1:21" ht="14.25" customHeight="1">
      <c r="A624" s="9">
        <v>2023</v>
      </c>
      <c r="B624" s="10" t="s">
        <v>2008</v>
      </c>
      <c r="C624" s="9" t="s">
        <v>146</v>
      </c>
      <c r="D624" s="9" t="s">
        <v>154</v>
      </c>
      <c r="E624" s="9" t="s">
        <v>2011</v>
      </c>
      <c r="F624" s="10" t="s">
        <v>3804</v>
      </c>
      <c r="G624" s="15">
        <v>4.5</v>
      </c>
      <c r="H624" s="30" t="s">
        <v>175</v>
      </c>
      <c r="I624" s="10">
        <v>86150856</v>
      </c>
      <c r="J624" s="19">
        <v>45170</v>
      </c>
      <c r="K624" s="16">
        <v>6000</v>
      </c>
      <c r="L624" s="16">
        <v>27000</v>
      </c>
      <c r="M624" s="9" t="s">
        <v>470</v>
      </c>
      <c r="N624" s="17">
        <v>45243</v>
      </c>
      <c r="O624" s="17">
        <v>45105</v>
      </c>
      <c r="P624" s="10" t="s">
        <v>156</v>
      </c>
      <c r="Q624" s="17">
        <v>45177</v>
      </c>
      <c r="R624" s="10" t="s">
        <v>2112</v>
      </c>
      <c r="S624" s="17">
        <v>45191</v>
      </c>
      <c r="T624" s="10" t="s">
        <v>2090</v>
      </c>
      <c r="U624" s="32">
        <f t="shared" si="11"/>
        <v>45203</v>
      </c>
    </row>
    <row r="625" spans="1:21" ht="14.25" customHeight="1">
      <c r="A625" s="9">
        <v>2023</v>
      </c>
      <c r="B625" s="10" t="s">
        <v>2008</v>
      </c>
      <c r="C625" s="9" t="s">
        <v>146</v>
      </c>
      <c r="D625" s="9" t="s">
        <v>154</v>
      </c>
      <c r="E625" s="9" t="s">
        <v>2011</v>
      </c>
      <c r="F625" s="10" t="s">
        <v>3804</v>
      </c>
      <c r="G625" s="15">
        <v>4.5</v>
      </c>
      <c r="H625" s="30" t="s">
        <v>175</v>
      </c>
      <c r="I625" s="10">
        <v>85520882</v>
      </c>
      <c r="J625" s="19">
        <v>45170</v>
      </c>
      <c r="K625" s="16">
        <v>0</v>
      </c>
      <c r="L625" s="16">
        <v>0</v>
      </c>
      <c r="M625" s="9" t="s">
        <v>178</v>
      </c>
      <c r="N625" s="17">
        <v>45245</v>
      </c>
      <c r="O625" s="17">
        <v>45079</v>
      </c>
      <c r="P625" s="10" t="s">
        <v>1018</v>
      </c>
      <c r="Q625" s="17">
        <v>45170</v>
      </c>
      <c r="R625" s="10" t="s">
        <v>193</v>
      </c>
      <c r="S625" s="17">
        <v>45191</v>
      </c>
      <c r="T625" s="10" t="s">
        <v>156</v>
      </c>
      <c r="U625" s="32">
        <f t="shared" si="11"/>
        <v>45205</v>
      </c>
    </row>
    <row r="626" spans="1:21" ht="14.25" customHeight="1">
      <c r="A626" s="9">
        <v>2023</v>
      </c>
      <c r="B626" s="10" t="s">
        <v>2008</v>
      </c>
      <c r="C626" s="9" t="s">
        <v>146</v>
      </c>
      <c r="D626" s="9" t="s">
        <v>154</v>
      </c>
      <c r="E626" s="9" t="s">
        <v>2011</v>
      </c>
      <c r="F626" s="10" t="s">
        <v>3804</v>
      </c>
      <c r="G626" s="15">
        <v>4.5</v>
      </c>
      <c r="H626" s="30" t="s">
        <v>175</v>
      </c>
      <c r="I626" s="10">
        <v>85520883</v>
      </c>
      <c r="J626" s="19">
        <v>45200</v>
      </c>
      <c r="K626" s="16">
        <v>6000</v>
      </c>
      <c r="L626" s="16">
        <v>27000</v>
      </c>
      <c r="M626" s="9" t="s">
        <v>470</v>
      </c>
      <c r="N626" s="17">
        <v>45275</v>
      </c>
      <c r="O626" s="17">
        <v>45107</v>
      </c>
      <c r="P626" s="10" t="s">
        <v>2055</v>
      </c>
      <c r="Q626" s="17">
        <v>45205</v>
      </c>
      <c r="R626" s="10" t="s">
        <v>193</v>
      </c>
      <c r="S626" s="17">
        <v>45219</v>
      </c>
      <c r="T626" s="10" t="s">
        <v>156</v>
      </c>
      <c r="U626" s="32">
        <f t="shared" si="11"/>
        <v>45235</v>
      </c>
    </row>
    <row r="627" spans="1:21" ht="14.25" customHeight="1">
      <c r="A627" s="9">
        <v>2023</v>
      </c>
      <c r="B627" s="10" t="s">
        <v>2008</v>
      </c>
      <c r="C627" s="9" t="s">
        <v>146</v>
      </c>
      <c r="D627" s="9" t="s">
        <v>154</v>
      </c>
      <c r="E627" s="9" t="s">
        <v>217</v>
      </c>
      <c r="F627" s="10" t="s">
        <v>3796</v>
      </c>
      <c r="G627" s="15">
        <v>5.3</v>
      </c>
      <c r="H627" s="30" t="s">
        <v>175</v>
      </c>
      <c r="I627" s="10">
        <v>84881361</v>
      </c>
      <c r="J627" s="19">
        <v>44958</v>
      </c>
      <c r="K627" s="16">
        <v>2004</v>
      </c>
      <c r="L627" s="16">
        <v>10621</v>
      </c>
      <c r="M627" s="9" t="s">
        <v>436</v>
      </c>
      <c r="N627" s="17">
        <v>45092</v>
      </c>
      <c r="O627" s="17" t="s">
        <v>156</v>
      </c>
      <c r="P627" s="10" t="s">
        <v>156</v>
      </c>
      <c r="Q627" s="17">
        <v>44887</v>
      </c>
      <c r="R627" s="10" t="s">
        <v>193</v>
      </c>
      <c r="S627" s="17">
        <v>44889</v>
      </c>
      <c r="T627" s="10" t="s">
        <v>156</v>
      </c>
      <c r="U627" s="32">
        <f t="shared" si="11"/>
        <v>45052</v>
      </c>
    </row>
    <row r="628" spans="1:21" ht="14.25" customHeight="1">
      <c r="A628" s="9">
        <v>2023</v>
      </c>
      <c r="B628" s="10" t="s">
        <v>2008</v>
      </c>
      <c r="C628" s="9" t="s">
        <v>146</v>
      </c>
      <c r="D628" s="9" t="s">
        <v>154</v>
      </c>
      <c r="E628" s="9" t="s">
        <v>217</v>
      </c>
      <c r="F628" s="10" t="s">
        <v>3796</v>
      </c>
      <c r="G628" s="15">
        <v>5.3</v>
      </c>
      <c r="H628" s="30" t="s">
        <v>175</v>
      </c>
      <c r="I628" s="10">
        <v>85152144</v>
      </c>
      <c r="J628" s="19">
        <v>44986</v>
      </c>
      <c r="K628" s="16">
        <v>3204</v>
      </c>
      <c r="L628" s="16">
        <v>16981</v>
      </c>
      <c r="M628" s="9" t="s">
        <v>436</v>
      </c>
      <c r="N628" s="17">
        <v>45092</v>
      </c>
      <c r="O628" s="17">
        <v>44915</v>
      </c>
      <c r="P628" s="10" t="s">
        <v>156</v>
      </c>
      <c r="Q628" s="17">
        <v>44915</v>
      </c>
      <c r="R628" s="10" t="s">
        <v>193</v>
      </c>
      <c r="S628" s="17">
        <v>44922</v>
      </c>
      <c r="T628" s="10" t="s">
        <v>156</v>
      </c>
      <c r="U628" s="32">
        <f t="shared" si="11"/>
        <v>45052</v>
      </c>
    </row>
    <row r="629" spans="1:21" ht="14.25" customHeight="1">
      <c r="A629" s="9">
        <v>2023</v>
      </c>
      <c r="B629" s="10" t="s">
        <v>2008</v>
      </c>
      <c r="C629" s="9" t="s">
        <v>146</v>
      </c>
      <c r="D629" s="9" t="s">
        <v>154</v>
      </c>
      <c r="E629" s="9" t="s">
        <v>217</v>
      </c>
      <c r="F629" s="10" t="s">
        <v>3796</v>
      </c>
      <c r="G629" s="15">
        <v>5.3</v>
      </c>
      <c r="H629" s="30" t="s">
        <v>175</v>
      </c>
      <c r="I629" s="10">
        <v>85136963</v>
      </c>
      <c r="J629" s="19">
        <v>45017</v>
      </c>
      <c r="K629" s="16">
        <v>1524</v>
      </c>
      <c r="L629" s="16">
        <v>8077</v>
      </c>
      <c r="M629" s="9" t="s">
        <v>383</v>
      </c>
      <c r="N629" s="17">
        <v>45153</v>
      </c>
      <c r="O629" s="17">
        <v>44936</v>
      </c>
      <c r="P629" s="10" t="s">
        <v>156</v>
      </c>
      <c r="Q629" s="17">
        <v>45027</v>
      </c>
      <c r="R629" s="10" t="s">
        <v>193</v>
      </c>
      <c r="S629" s="17">
        <v>45013</v>
      </c>
      <c r="T629" s="10" t="s">
        <v>156</v>
      </c>
      <c r="U629" s="32">
        <f t="shared" si="11"/>
        <v>45113</v>
      </c>
    </row>
    <row r="630" spans="1:21" ht="14.25" customHeight="1">
      <c r="A630" s="9">
        <v>2023</v>
      </c>
      <c r="B630" s="10" t="s">
        <v>2008</v>
      </c>
      <c r="C630" s="9" t="s">
        <v>146</v>
      </c>
      <c r="D630" s="9" t="s">
        <v>154</v>
      </c>
      <c r="E630" s="9" t="s">
        <v>217</v>
      </c>
      <c r="F630" s="10" t="s">
        <v>3796</v>
      </c>
      <c r="G630" s="15">
        <v>5.3</v>
      </c>
      <c r="H630" s="30" t="s">
        <v>175</v>
      </c>
      <c r="I630" s="10">
        <v>85520884</v>
      </c>
      <c r="J630" s="19">
        <v>45047</v>
      </c>
      <c r="K630" s="16">
        <v>1</v>
      </c>
      <c r="L630" s="16">
        <v>5</v>
      </c>
      <c r="M630" s="9" t="s">
        <v>470</v>
      </c>
      <c r="N630" s="17">
        <v>45122</v>
      </c>
      <c r="O630" s="17" t="s">
        <v>156</v>
      </c>
      <c r="P630" s="10" t="s">
        <v>156</v>
      </c>
      <c r="Q630" s="17" t="s">
        <v>156</v>
      </c>
      <c r="R630" s="10" t="s">
        <v>193</v>
      </c>
      <c r="S630" s="17" t="s">
        <v>156</v>
      </c>
      <c r="T630" s="10" t="s">
        <v>156</v>
      </c>
      <c r="U630" s="32">
        <f t="shared" si="11"/>
        <v>45082</v>
      </c>
    </row>
    <row r="631" spans="1:21" ht="14.25" customHeight="1">
      <c r="A631" s="9">
        <v>2023</v>
      </c>
      <c r="B631" s="10" t="s">
        <v>2008</v>
      </c>
      <c r="C631" s="9" t="s">
        <v>146</v>
      </c>
      <c r="D631" s="9" t="s">
        <v>154</v>
      </c>
      <c r="E631" s="9" t="s">
        <v>217</v>
      </c>
      <c r="F631" s="10" t="s">
        <v>3796</v>
      </c>
      <c r="G631" s="15">
        <v>5.3</v>
      </c>
      <c r="H631" s="30" t="s">
        <v>175</v>
      </c>
      <c r="I631" s="10">
        <v>85520885</v>
      </c>
      <c r="J631" s="19">
        <v>45078</v>
      </c>
      <c r="K631" s="16">
        <v>1</v>
      </c>
      <c r="L631" s="16">
        <v>5</v>
      </c>
      <c r="M631" s="9" t="s">
        <v>470</v>
      </c>
      <c r="N631" s="17">
        <v>45153</v>
      </c>
      <c r="O631" s="17" t="s">
        <v>156</v>
      </c>
      <c r="P631" s="10" t="s">
        <v>156</v>
      </c>
      <c r="Q631" s="17" t="s">
        <v>156</v>
      </c>
      <c r="R631" s="10" t="s">
        <v>193</v>
      </c>
      <c r="S631" s="17" t="s">
        <v>156</v>
      </c>
      <c r="T631" s="10" t="s">
        <v>156</v>
      </c>
      <c r="U631" s="32">
        <f t="shared" si="11"/>
        <v>45113</v>
      </c>
    </row>
    <row r="632" spans="1:21" ht="14.25" customHeight="1">
      <c r="A632" s="9">
        <v>2023</v>
      </c>
      <c r="B632" s="10" t="s">
        <v>2008</v>
      </c>
      <c r="C632" s="9" t="s">
        <v>146</v>
      </c>
      <c r="D632" s="9" t="s">
        <v>154</v>
      </c>
      <c r="E632" s="9" t="s">
        <v>217</v>
      </c>
      <c r="F632" s="10" t="s">
        <v>3796</v>
      </c>
      <c r="G632" s="15">
        <v>5.3</v>
      </c>
      <c r="H632" s="30" t="s">
        <v>175</v>
      </c>
      <c r="I632" s="10">
        <v>85473718</v>
      </c>
      <c r="J632" s="19">
        <v>45108</v>
      </c>
      <c r="K632" s="16">
        <v>8312</v>
      </c>
      <c r="L632" s="16">
        <v>44054</v>
      </c>
      <c r="M632" s="9" t="s">
        <v>470</v>
      </c>
      <c r="N632" s="17">
        <v>45162</v>
      </c>
      <c r="O632" s="17">
        <v>45030</v>
      </c>
      <c r="P632" s="10" t="s">
        <v>156</v>
      </c>
      <c r="Q632" s="17">
        <v>45097</v>
      </c>
      <c r="R632" s="10" t="s">
        <v>2127</v>
      </c>
      <c r="S632" s="17">
        <v>45099</v>
      </c>
      <c r="T632" s="10" t="s">
        <v>1874</v>
      </c>
      <c r="U632" s="32">
        <f t="shared" si="11"/>
        <v>45122</v>
      </c>
    </row>
    <row r="633" spans="1:21" ht="14.25" customHeight="1">
      <c r="A633" s="9">
        <v>2023</v>
      </c>
      <c r="B633" s="10" t="s">
        <v>2008</v>
      </c>
      <c r="C633" s="9" t="s">
        <v>146</v>
      </c>
      <c r="D633" s="9" t="s">
        <v>154</v>
      </c>
      <c r="E633" s="9" t="s">
        <v>217</v>
      </c>
      <c r="F633" s="10" t="s">
        <v>3796</v>
      </c>
      <c r="G633" s="15">
        <v>5.3</v>
      </c>
      <c r="H633" s="30" t="s">
        <v>175</v>
      </c>
      <c r="I633" s="10">
        <v>85487855</v>
      </c>
      <c r="J633" s="19">
        <v>45108</v>
      </c>
      <c r="K633" s="16">
        <v>2500</v>
      </c>
      <c r="L633" s="16">
        <v>13250</v>
      </c>
      <c r="M633" s="9" t="s">
        <v>470</v>
      </c>
      <c r="N633" s="17">
        <v>45184</v>
      </c>
      <c r="O633" s="17">
        <v>45041</v>
      </c>
      <c r="P633" s="10" t="s">
        <v>156</v>
      </c>
      <c r="Q633" s="17">
        <v>45120</v>
      </c>
      <c r="R633" s="10" t="s">
        <v>2131</v>
      </c>
      <c r="S633" s="17">
        <v>45134</v>
      </c>
      <c r="T633" s="10" t="s">
        <v>2132</v>
      </c>
      <c r="U633" s="32">
        <f t="shared" si="11"/>
        <v>45144</v>
      </c>
    </row>
    <row r="634" spans="1:21" ht="14.25" customHeight="1">
      <c r="A634" s="9">
        <v>2023</v>
      </c>
      <c r="B634" s="10" t="s">
        <v>2008</v>
      </c>
      <c r="C634" s="9" t="s">
        <v>146</v>
      </c>
      <c r="D634" s="9" t="s">
        <v>154</v>
      </c>
      <c r="E634" s="9" t="s">
        <v>217</v>
      </c>
      <c r="F634" s="10" t="s">
        <v>3796</v>
      </c>
      <c r="G634" s="15">
        <v>5.3</v>
      </c>
      <c r="H634" s="30" t="s">
        <v>175</v>
      </c>
      <c r="I634" s="10">
        <v>85370367</v>
      </c>
      <c r="J634" s="19">
        <v>45108</v>
      </c>
      <c r="K634" s="16">
        <v>0</v>
      </c>
      <c r="L634" s="16">
        <v>0</v>
      </c>
      <c r="M634" s="9" t="s">
        <v>178</v>
      </c>
      <c r="N634" s="17">
        <v>45184</v>
      </c>
      <c r="O634" s="17">
        <v>45058</v>
      </c>
      <c r="P634" s="10" t="s">
        <v>2134</v>
      </c>
      <c r="Q634" s="17" t="s">
        <v>156</v>
      </c>
      <c r="R634" s="10" t="s">
        <v>193</v>
      </c>
      <c r="S634" s="17" t="s">
        <v>156</v>
      </c>
      <c r="T634" s="10" t="s">
        <v>156</v>
      </c>
      <c r="U634" s="32">
        <f t="shared" si="11"/>
        <v>45144</v>
      </c>
    </row>
    <row r="635" spans="1:21" ht="14.25" customHeight="1">
      <c r="A635" s="9">
        <v>2023</v>
      </c>
      <c r="B635" s="10" t="s">
        <v>2008</v>
      </c>
      <c r="C635" s="9" t="s">
        <v>146</v>
      </c>
      <c r="D635" s="9" t="s">
        <v>154</v>
      </c>
      <c r="E635" s="9" t="s">
        <v>217</v>
      </c>
      <c r="F635" s="10" t="s">
        <v>3796</v>
      </c>
      <c r="G635" s="15">
        <v>5.3</v>
      </c>
      <c r="H635" s="30" t="s">
        <v>175</v>
      </c>
      <c r="I635" s="10">
        <v>85500530</v>
      </c>
      <c r="J635" s="19">
        <v>45139</v>
      </c>
      <c r="K635" s="16">
        <v>2000</v>
      </c>
      <c r="L635" s="16">
        <v>10600</v>
      </c>
      <c r="M635" s="9" t="s">
        <v>521</v>
      </c>
      <c r="N635" s="17">
        <v>45199</v>
      </c>
      <c r="O635" s="17">
        <v>45041</v>
      </c>
      <c r="P635" s="10" t="s">
        <v>2135</v>
      </c>
      <c r="Q635" s="17">
        <v>45134</v>
      </c>
      <c r="R635" s="10" t="s">
        <v>2137</v>
      </c>
      <c r="S635" s="17">
        <v>45148</v>
      </c>
      <c r="T635" s="10" t="s">
        <v>2058</v>
      </c>
      <c r="U635" s="32">
        <f t="shared" si="11"/>
        <v>45159</v>
      </c>
    </row>
    <row r="636" spans="1:21" ht="14.25" customHeight="1">
      <c r="A636" s="9">
        <v>2023</v>
      </c>
      <c r="B636" s="10" t="s">
        <v>2008</v>
      </c>
      <c r="C636" s="9" t="s">
        <v>146</v>
      </c>
      <c r="D636" s="9" t="s">
        <v>154</v>
      </c>
      <c r="E636" s="9" t="s">
        <v>217</v>
      </c>
      <c r="F636" s="10" t="s">
        <v>3796</v>
      </c>
      <c r="G636" s="15">
        <v>5.3</v>
      </c>
      <c r="H636" s="30" t="s">
        <v>246</v>
      </c>
      <c r="I636" s="10">
        <v>85382801</v>
      </c>
      <c r="J636" s="19">
        <v>45139</v>
      </c>
      <c r="K636" s="16">
        <v>3000</v>
      </c>
      <c r="L636" s="16">
        <v>15900</v>
      </c>
      <c r="M636" s="9" t="s">
        <v>226</v>
      </c>
      <c r="N636" s="17">
        <v>45199</v>
      </c>
      <c r="O636" s="17">
        <v>45072</v>
      </c>
      <c r="P636" s="10" t="s">
        <v>1918</v>
      </c>
      <c r="Q636" s="17" t="s">
        <v>156</v>
      </c>
      <c r="R636" s="10" t="s">
        <v>2139</v>
      </c>
      <c r="S636" s="17" t="s">
        <v>156</v>
      </c>
      <c r="T636" s="10" t="s">
        <v>2140</v>
      </c>
      <c r="U636" s="32">
        <f t="shared" si="11"/>
        <v>45159</v>
      </c>
    </row>
    <row r="637" spans="1:21" ht="14.25" customHeight="1">
      <c r="A637" s="9">
        <v>2023</v>
      </c>
      <c r="B637" s="10" t="s">
        <v>2008</v>
      </c>
      <c r="C637" s="9" t="s">
        <v>146</v>
      </c>
      <c r="D637" s="9" t="s">
        <v>154</v>
      </c>
      <c r="E637" s="9" t="s">
        <v>217</v>
      </c>
      <c r="F637" s="10" t="s">
        <v>3796</v>
      </c>
      <c r="G637" s="15">
        <v>5.3</v>
      </c>
      <c r="H637" s="30" t="s">
        <v>175</v>
      </c>
      <c r="I637" s="10">
        <v>85136964</v>
      </c>
      <c r="J637" s="19">
        <v>45139</v>
      </c>
      <c r="K637" s="16">
        <v>0</v>
      </c>
      <c r="L637" s="16">
        <v>0</v>
      </c>
      <c r="M637" s="9" t="s">
        <v>470</v>
      </c>
      <c r="N637" s="17">
        <v>45199</v>
      </c>
      <c r="O637" s="17" t="s">
        <v>156</v>
      </c>
      <c r="P637" s="10" t="s">
        <v>156</v>
      </c>
      <c r="Q637" s="17" t="s">
        <v>156</v>
      </c>
      <c r="R637" s="10" t="s">
        <v>193</v>
      </c>
      <c r="S637" s="17" t="s">
        <v>156</v>
      </c>
      <c r="T637" s="10" t="s">
        <v>156</v>
      </c>
      <c r="U637" s="32">
        <f t="shared" si="11"/>
        <v>45159</v>
      </c>
    </row>
    <row r="638" spans="1:21" ht="14.25" customHeight="1">
      <c r="A638" s="9">
        <v>2023</v>
      </c>
      <c r="B638" s="10" t="s">
        <v>2008</v>
      </c>
      <c r="C638" s="9" t="s">
        <v>146</v>
      </c>
      <c r="D638" s="9" t="s">
        <v>154</v>
      </c>
      <c r="E638" s="9" t="s">
        <v>217</v>
      </c>
      <c r="F638" s="10" t="s">
        <v>3796</v>
      </c>
      <c r="G638" s="15">
        <v>5.3</v>
      </c>
      <c r="H638" s="30" t="s">
        <v>175</v>
      </c>
      <c r="I638" s="10">
        <v>85520886</v>
      </c>
      <c r="J638" s="19">
        <v>45170</v>
      </c>
      <c r="K638" s="16">
        <v>0</v>
      </c>
      <c r="L638" s="16">
        <v>0</v>
      </c>
      <c r="M638" s="9" t="s">
        <v>178</v>
      </c>
      <c r="N638" s="17">
        <v>45245</v>
      </c>
      <c r="O638" s="17">
        <v>45100</v>
      </c>
      <c r="P638" s="10" t="s">
        <v>2141</v>
      </c>
      <c r="Q638" s="17">
        <v>45177</v>
      </c>
      <c r="R638" s="10" t="s">
        <v>193</v>
      </c>
      <c r="S638" s="17">
        <v>45191</v>
      </c>
      <c r="T638" s="10" t="s">
        <v>156</v>
      </c>
      <c r="U638" s="32">
        <f t="shared" si="11"/>
        <v>45205</v>
      </c>
    </row>
    <row r="639" spans="1:21" ht="14.25" customHeight="1">
      <c r="A639" s="9">
        <v>2023</v>
      </c>
      <c r="B639" s="10" t="s">
        <v>2008</v>
      </c>
      <c r="C639" s="9" t="s">
        <v>146</v>
      </c>
      <c r="D639" s="9" t="s">
        <v>154</v>
      </c>
      <c r="E639" s="9" t="s">
        <v>217</v>
      </c>
      <c r="F639" s="10" t="s">
        <v>3796</v>
      </c>
      <c r="G639" s="15">
        <v>5.3</v>
      </c>
      <c r="H639" s="30" t="s">
        <v>175</v>
      </c>
      <c r="I639" s="10">
        <v>85520887</v>
      </c>
      <c r="J639" s="19">
        <v>45200</v>
      </c>
      <c r="K639" s="16">
        <v>0</v>
      </c>
      <c r="L639" s="16">
        <v>0</v>
      </c>
      <c r="M639" s="9" t="s">
        <v>178</v>
      </c>
      <c r="N639" s="17">
        <v>45275</v>
      </c>
      <c r="O639" s="17">
        <v>45100</v>
      </c>
      <c r="P639" s="10" t="s">
        <v>2141</v>
      </c>
      <c r="Q639" s="17">
        <v>45205</v>
      </c>
      <c r="R639" s="10" t="s">
        <v>193</v>
      </c>
      <c r="S639" s="17">
        <v>45219</v>
      </c>
      <c r="T639" s="10" t="s">
        <v>156</v>
      </c>
      <c r="U639" s="32">
        <f t="shared" si="11"/>
        <v>45235</v>
      </c>
    </row>
    <row r="640" spans="1:21" ht="14.25" customHeight="1">
      <c r="A640" s="9">
        <v>2023</v>
      </c>
      <c r="B640" s="10" t="s">
        <v>2008</v>
      </c>
      <c r="C640" s="9" t="s">
        <v>146</v>
      </c>
      <c r="D640" s="9" t="s">
        <v>154</v>
      </c>
      <c r="E640" s="9" t="s">
        <v>217</v>
      </c>
      <c r="F640" s="10" t="s">
        <v>3797</v>
      </c>
      <c r="G640" s="15">
        <v>5.3</v>
      </c>
      <c r="H640" s="30" t="s">
        <v>175</v>
      </c>
      <c r="I640" s="10">
        <v>85152143</v>
      </c>
      <c r="J640" s="19">
        <v>44958</v>
      </c>
      <c r="K640" s="16">
        <v>432</v>
      </c>
      <c r="L640" s="16">
        <v>2290</v>
      </c>
      <c r="M640" s="9" t="s">
        <v>436</v>
      </c>
      <c r="N640" s="17">
        <v>45092</v>
      </c>
      <c r="O640" s="17">
        <v>44915</v>
      </c>
      <c r="P640" s="10" t="s">
        <v>156</v>
      </c>
      <c r="Q640" s="17">
        <v>44915</v>
      </c>
      <c r="R640" s="10" t="s">
        <v>193</v>
      </c>
      <c r="S640" s="17">
        <v>44922</v>
      </c>
      <c r="T640" s="10" t="s">
        <v>156</v>
      </c>
      <c r="U640" s="32">
        <f t="shared" ref="U640:U703" si="12">N640-40</f>
        <v>45052</v>
      </c>
    </row>
    <row r="641" spans="1:21" ht="14.25" customHeight="1">
      <c r="A641" s="9">
        <v>2023</v>
      </c>
      <c r="B641" s="10" t="s">
        <v>2008</v>
      </c>
      <c r="C641" s="9" t="s">
        <v>146</v>
      </c>
      <c r="D641" s="9" t="s">
        <v>154</v>
      </c>
      <c r="E641" s="9" t="s">
        <v>217</v>
      </c>
      <c r="F641" s="10" t="s">
        <v>3797</v>
      </c>
      <c r="G641" s="15">
        <v>5.3</v>
      </c>
      <c r="H641" s="30" t="s">
        <v>175</v>
      </c>
      <c r="I641" s="10">
        <v>85136967</v>
      </c>
      <c r="J641" s="19">
        <v>44986</v>
      </c>
      <c r="K641" s="16">
        <v>2000</v>
      </c>
      <c r="L641" s="16">
        <v>10600</v>
      </c>
      <c r="M641" s="9" t="s">
        <v>383</v>
      </c>
      <c r="N641" s="17">
        <v>45122</v>
      </c>
      <c r="O641" s="17">
        <v>44936</v>
      </c>
      <c r="P641" s="10" t="s">
        <v>156</v>
      </c>
      <c r="Q641" s="17" t="s">
        <v>156</v>
      </c>
      <c r="R641" s="10" t="s">
        <v>193</v>
      </c>
      <c r="S641" s="17" t="s">
        <v>156</v>
      </c>
      <c r="T641" s="10" t="s">
        <v>156</v>
      </c>
      <c r="U641" s="32">
        <f t="shared" si="12"/>
        <v>45082</v>
      </c>
    </row>
    <row r="642" spans="1:21" ht="14.25" customHeight="1">
      <c r="A642" s="9">
        <v>2023</v>
      </c>
      <c r="B642" s="10" t="s">
        <v>2008</v>
      </c>
      <c r="C642" s="9" t="s">
        <v>146</v>
      </c>
      <c r="D642" s="9" t="s">
        <v>154</v>
      </c>
      <c r="E642" s="9" t="s">
        <v>217</v>
      </c>
      <c r="F642" s="10" t="s">
        <v>3797</v>
      </c>
      <c r="G642" s="15">
        <v>5.3</v>
      </c>
      <c r="H642" s="30" t="s">
        <v>175</v>
      </c>
      <c r="I642" s="10">
        <v>85520888</v>
      </c>
      <c r="J642" s="19">
        <v>45047</v>
      </c>
      <c r="K642" s="16">
        <v>0</v>
      </c>
      <c r="L642" s="16">
        <v>0</v>
      </c>
      <c r="M642" s="9" t="s">
        <v>470</v>
      </c>
      <c r="N642" s="17">
        <v>45122</v>
      </c>
      <c r="O642" s="17" t="s">
        <v>156</v>
      </c>
      <c r="P642" s="10" t="s">
        <v>156</v>
      </c>
      <c r="Q642" s="17" t="s">
        <v>156</v>
      </c>
      <c r="R642" s="10" t="s">
        <v>193</v>
      </c>
      <c r="S642" s="17" t="s">
        <v>156</v>
      </c>
      <c r="T642" s="10" t="s">
        <v>156</v>
      </c>
      <c r="U642" s="32">
        <f t="shared" si="12"/>
        <v>45082</v>
      </c>
    </row>
    <row r="643" spans="1:21" ht="14.25" customHeight="1">
      <c r="A643" s="9">
        <v>2023</v>
      </c>
      <c r="B643" s="10" t="s">
        <v>2008</v>
      </c>
      <c r="C643" s="9" t="s">
        <v>146</v>
      </c>
      <c r="D643" s="9" t="s">
        <v>154</v>
      </c>
      <c r="E643" s="9" t="s">
        <v>217</v>
      </c>
      <c r="F643" s="10" t="s">
        <v>3797</v>
      </c>
      <c r="G643" s="15">
        <v>5.3</v>
      </c>
      <c r="H643" s="30" t="s">
        <v>175</v>
      </c>
      <c r="I643" s="10">
        <v>85520889</v>
      </c>
      <c r="J643" s="19">
        <v>45078</v>
      </c>
      <c r="K643" s="16">
        <v>0</v>
      </c>
      <c r="L643" s="16">
        <v>0</v>
      </c>
      <c r="M643" s="9" t="s">
        <v>470</v>
      </c>
      <c r="N643" s="17">
        <v>45153</v>
      </c>
      <c r="O643" s="17" t="s">
        <v>156</v>
      </c>
      <c r="P643" s="10" t="s">
        <v>156</v>
      </c>
      <c r="Q643" s="17" t="s">
        <v>156</v>
      </c>
      <c r="R643" s="10" t="s">
        <v>193</v>
      </c>
      <c r="S643" s="17" t="s">
        <v>156</v>
      </c>
      <c r="T643" s="10" t="s">
        <v>156</v>
      </c>
      <c r="U643" s="32">
        <f t="shared" si="12"/>
        <v>45113</v>
      </c>
    </row>
    <row r="644" spans="1:21" ht="14.25" customHeight="1">
      <c r="A644" s="9">
        <v>2023</v>
      </c>
      <c r="B644" s="10" t="s">
        <v>2008</v>
      </c>
      <c r="C644" s="9" t="s">
        <v>146</v>
      </c>
      <c r="D644" s="9" t="s">
        <v>154</v>
      </c>
      <c r="E644" s="9" t="s">
        <v>217</v>
      </c>
      <c r="F644" s="10" t="s">
        <v>3797</v>
      </c>
      <c r="G644" s="15">
        <v>5.3</v>
      </c>
      <c r="H644" s="30" t="s">
        <v>175</v>
      </c>
      <c r="I644" s="10">
        <v>85136968</v>
      </c>
      <c r="J644" s="19">
        <v>45139</v>
      </c>
      <c r="K644" s="16">
        <v>4000</v>
      </c>
      <c r="L644" s="16">
        <v>21200</v>
      </c>
      <c r="M644" s="9" t="s">
        <v>470</v>
      </c>
      <c r="N644" s="17">
        <v>45199</v>
      </c>
      <c r="O644" s="17">
        <v>45041</v>
      </c>
      <c r="P644" s="10" t="s">
        <v>930</v>
      </c>
      <c r="Q644" s="17">
        <v>45134</v>
      </c>
      <c r="R644" s="10" t="s">
        <v>2137</v>
      </c>
      <c r="S644" s="17">
        <v>45148</v>
      </c>
      <c r="T644" s="10" t="s">
        <v>2058</v>
      </c>
      <c r="U644" s="32">
        <f t="shared" si="12"/>
        <v>45159</v>
      </c>
    </row>
    <row r="645" spans="1:21" ht="14.25" customHeight="1">
      <c r="A645" s="9">
        <v>2023</v>
      </c>
      <c r="B645" s="10" t="s">
        <v>2008</v>
      </c>
      <c r="C645" s="9" t="s">
        <v>146</v>
      </c>
      <c r="D645" s="9" t="s">
        <v>154</v>
      </c>
      <c r="E645" s="9" t="s">
        <v>217</v>
      </c>
      <c r="F645" s="10" t="s">
        <v>3797</v>
      </c>
      <c r="G645" s="15">
        <v>5.3</v>
      </c>
      <c r="H645" s="30" t="s">
        <v>175</v>
      </c>
      <c r="I645" s="10">
        <v>85520890</v>
      </c>
      <c r="J645" s="19">
        <v>45170</v>
      </c>
      <c r="K645" s="16">
        <v>1</v>
      </c>
      <c r="L645" s="16">
        <v>5</v>
      </c>
      <c r="M645" s="9" t="s">
        <v>470</v>
      </c>
      <c r="N645" s="17">
        <v>45245</v>
      </c>
      <c r="O645" s="17">
        <v>45065</v>
      </c>
      <c r="P645" s="10" t="s">
        <v>156</v>
      </c>
      <c r="Q645" s="17">
        <v>45177</v>
      </c>
      <c r="R645" s="10" t="s">
        <v>193</v>
      </c>
      <c r="S645" s="17">
        <v>45191</v>
      </c>
      <c r="T645" s="10" t="s">
        <v>156</v>
      </c>
      <c r="U645" s="32">
        <f t="shared" si="12"/>
        <v>45205</v>
      </c>
    </row>
    <row r="646" spans="1:21" ht="14.25" customHeight="1">
      <c r="A646" s="9">
        <v>2023</v>
      </c>
      <c r="B646" s="10" t="s">
        <v>2008</v>
      </c>
      <c r="C646" s="9" t="s">
        <v>146</v>
      </c>
      <c r="D646" s="9" t="s">
        <v>154</v>
      </c>
      <c r="E646" s="9" t="s">
        <v>217</v>
      </c>
      <c r="F646" s="10" t="s">
        <v>3797</v>
      </c>
      <c r="G646" s="15">
        <v>5.3</v>
      </c>
      <c r="H646" s="30" t="s">
        <v>175</v>
      </c>
      <c r="I646" s="10">
        <v>85520891</v>
      </c>
      <c r="J646" s="19">
        <v>45200</v>
      </c>
      <c r="K646" s="16">
        <v>0</v>
      </c>
      <c r="L646" s="16">
        <v>0</v>
      </c>
      <c r="M646" s="9" t="s">
        <v>178</v>
      </c>
      <c r="N646" s="17">
        <v>45275</v>
      </c>
      <c r="O646" s="17">
        <v>45079</v>
      </c>
      <c r="P646" s="10" t="s">
        <v>1018</v>
      </c>
      <c r="Q646" s="17">
        <v>45198</v>
      </c>
      <c r="R646" s="10" t="s">
        <v>193</v>
      </c>
      <c r="S646" s="17">
        <v>45219</v>
      </c>
      <c r="T646" s="10" t="s">
        <v>156</v>
      </c>
      <c r="U646" s="32">
        <f t="shared" si="12"/>
        <v>45235</v>
      </c>
    </row>
    <row r="647" spans="1:21" ht="14.25" customHeight="1">
      <c r="A647" s="9">
        <v>2023</v>
      </c>
      <c r="B647" s="10" t="s">
        <v>2008</v>
      </c>
      <c r="C647" s="9" t="s">
        <v>146</v>
      </c>
      <c r="D647" s="9" t="s">
        <v>154</v>
      </c>
      <c r="E647" s="9" t="s">
        <v>262</v>
      </c>
      <c r="F647" s="10" t="s">
        <v>3799</v>
      </c>
      <c r="G647" s="15">
        <v>3.6</v>
      </c>
      <c r="H647" s="30" t="s">
        <v>175</v>
      </c>
      <c r="I647" s="10">
        <v>84863844</v>
      </c>
      <c r="J647" s="19">
        <v>44927</v>
      </c>
      <c r="K647" s="16">
        <v>4548</v>
      </c>
      <c r="L647" s="16">
        <v>16373</v>
      </c>
      <c r="M647" s="9" t="s">
        <v>436</v>
      </c>
      <c r="N647" s="17">
        <v>45092</v>
      </c>
      <c r="O647" s="17" t="s">
        <v>156</v>
      </c>
      <c r="P647" s="10" t="s">
        <v>156</v>
      </c>
      <c r="Q647" s="17">
        <v>44869</v>
      </c>
      <c r="R647" s="10" t="s">
        <v>193</v>
      </c>
      <c r="S647" s="17">
        <v>44889</v>
      </c>
      <c r="T647" s="10" t="s">
        <v>156</v>
      </c>
      <c r="U647" s="32">
        <f t="shared" si="12"/>
        <v>45052</v>
      </c>
    </row>
    <row r="648" spans="1:21" ht="14.25" customHeight="1">
      <c r="A648" s="9">
        <v>2023</v>
      </c>
      <c r="B648" s="10" t="s">
        <v>2008</v>
      </c>
      <c r="C648" s="9" t="s">
        <v>146</v>
      </c>
      <c r="D648" s="9" t="s">
        <v>154</v>
      </c>
      <c r="E648" s="9" t="s">
        <v>262</v>
      </c>
      <c r="F648" s="10" t="s">
        <v>3799</v>
      </c>
      <c r="G648" s="15">
        <v>3.6</v>
      </c>
      <c r="H648" s="30" t="s">
        <v>175</v>
      </c>
      <c r="I648" s="10">
        <v>84909886</v>
      </c>
      <c r="J648" s="19">
        <v>44958</v>
      </c>
      <c r="K648" s="16">
        <v>9996</v>
      </c>
      <c r="L648" s="16">
        <v>35986</v>
      </c>
      <c r="M648" s="9" t="s">
        <v>436</v>
      </c>
      <c r="N648" s="17">
        <v>45092</v>
      </c>
      <c r="O648" s="17" t="s">
        <v>156</v>
      </c>
      <c r="P648" s="10" t="s">
        <v>156</v>
      </c>
      <c r="Q648" s="17">
        <v>44876</v>
      </c>
      <c r="R648" s="10" t="s">
        <v>193</v>
      </c>
      <c r="S648" s="17">
        <v>44889</v>
      </c>
      <c r="T648" s="10" t="s">
        <v>156</v>
      </c>
      <c r="U648" s="32">
        <f t="shared" si="12"/>
        <v>45052</v>
      </c>
    </row>
    <row r="649" spans="1:21" ht="14.25" customHeight="1">
      <c r="A649" s="9">
        <v>2023</v>
      </c>
      <c r="B649" s="10" t="s">
        <v>2008</v>
      </c>
      <c r="C649" s="9" t="s">
        <v>146</v>
      </c>
      <c r="D649" s="9" t="s">
        <v>154</v>
      </c>
      <c r="E649" s="9" t="s">
        <v>262</v>
      </c>
      <c r="F649" s="10" t="s">
        <v>3799</v>
      </c>
      <c r="G649" s="15">
        <v>3.6</v>
      </c>
      <c r="H649" s="30" t="s">
        <v>175</v>
      </c>
      <c r="I649" s="10">
        <v>84923488</v>
      </c>
      <c r="J649" s="19">
        <v>44986</v>
      </c>
      <c r="K649" s="16">
        <v>16968</v>
      </c>
      <c r="L649" s="16">
        <v>61085</v>
      </c>
      <c r="M649" s="9" t="s">
        <v>436</v>
      </c>
      <c r="N649" s="17">
        <v>45106</v>
      </c>
      <c r="O649" s="17">
        <v>44936</v>
      </c>
      <c r="P649" s="10" t="s">
        <v>503</v>
      </c>
      <c r="Q649" s="17">
        <v>44964</v>
      </c>
      <c r="R649" s="10" t="s">
        <v>484</v>
      </c>
      <c r="S649" s="17">
        <v>44957</v>
      </c>
      <c r="T649" s="10" t="s">
        <v>1584</v>
      </c>
      <c r="U649" s="32">
        <f t="shared" si="12"/>
        <v>45066</v>
      </c>
    </row>
    <row r="650" spans="1:21" ht="14.25" customHeight="1">
      <c r="A650" s="9">
        <v>2023</v>
      </c>
      <c r="B650" s="10" t="s">
        <v>2008</v>
      </c>
      <c r="C650" s="9" t="s">
        <v>146</v>
      </c>
      <c r="D650" s="9" t="s">
        <v>154</v>
      </c>
      <c r="E650" s="9" t="s">
        <v>262</v>
      </c>
      <c r="F650" s="10" t="s">
        <v>3799</v>
      </c>
      <c r="G650" s="15">
        <v>3.6</v>
      </c>
      <c r="H650" s="30" t="s">
        <v>175</v>
      </c>
      <c r="I650" s="10">
        <v>84925333</v>
      </c>
      <c r="J650" s="19">
        <v>45017</v>
      </c>
      <c r="K650" s="16">
        <v>15900</v>
      </c>
      <c r="L650" s="16">
        <v>57240</v>
      </c>
      <c r="M650" s="9" t="s">
        <v>383</v>
      </c>
      <c r="N650" s="17">
        <v>45153</v>
      </c>
      <c r="O650" s="17">
        <v>44915</v>
      </c>
      <c r="P650" s="10" t="s">
        <v>282</v>
      </c>
      <c r="Q650" s="17">
        <v>44967</v>
      </c>
      <c r="R650" s="10" t="s">
        <v>2159</v>
      </c>
      <c r="S650" s="17">
        <v>44978</v>
      </c>
      <c r="T650" s="10" t="s">
        <v>2161</v>
      </c>
      <c r="U650" s="32">
        <f t="shared" si="12"/>
        <v>45113</v>
      </c>
    </row>
    <row r="651" spans="1:21" ht="14.25" customHeight="1">
      <c r="A651" s="9">
        <v>2023</v>
      </c>
      <c r="B651" s="10" t="s">
        <v>2008</v>
      </c>
      <c r="C651" s="9" t="s">
        <v>146</v>
      </c>
      <c r="D651" s="9" t="s">
        <v>154</v>
      </c>
      <c r="E651" s="9" t="s">
        <v>262</v>
      </c>
      <c r="F651" s="10" t="s">
        <v>3799</v>
      </c>
      <c r="G651" s="15">
        <v>3.6</v>
      </c>
      <c r="H651" s="30" t="s">
        <v>175</v>
      </c>
      <c r="I651" s="10">
        <v>84923489</v>
      </c>
      <c r="J651" s="19">
        <v>45047</v>
      </c>
      <c r="K651" s="16">
        <v>10008</v>
      </c>
      <c r="L651" s="16">
        <v>36029</v>
      </c>
      <c r="M651" s="9" t="s">
        <v>383</v>
      </c>
      <c r="N651" s="17">
        <v>45153</v>
      </c>
      <c r="O651" s="17">
        <v>44922</v>
      </c>
      <c r="P651" s="10" t="s">
        <v>282</v>
      </c>
      <c r="Q651" s="17">
        <v>44978</v>
      </c>
      <c r="R651" s="10" t="s">
        <v>298</v>
      </c>
      <c r="S651" s="17">
        <v>45006</v>
      </c>
      <c r="T651" s="10" t="s">
        <v>453</v>
      </c>
      <c r="U651" s="32">
        <f t="shared" si="12"/>
        <v>45113</v>
      </c>
    </row>
    <row r="652" spans="1:21" ht="14.25" customHeight="1">
      <c r="A652" s="9">
        <v>2023</v>
      </c>
      <c r="B652" s="10" t="s">
        <v>2008</v>
      </c>
      <c r="C652" s="9" t="s">
        <v>146</v>
      </c>
      <c r="D652" s="9" t="s">
        <v>154</v>
      </c>
      <c r="E652" s="9" t="s">
        <v>262</v>
      </c>
      <c r="F652" s="10" t="s">
        <v>3799</v>
      </c>
      <c r="G652" s="15">
        <v>3.6</v>
      </c>
      <c r="H652" s="30" t="s">
        <v>175</v>
      </c>
      <c r="I652" s="10">
        <v>85535841</v>
      </c>
      <c r="J652" s="19">
        <v>45078</v>
      </c>
      <c r="K652" s="16">
        <v>0</v>
      </c>
      <c r="L652" s="16">
        <v>0</v>
      </c>
      <c r="M652" s="9" t="s">
        <v>178</v>
      </c>
      <c r="N652" s="17">
        <v>45138</v>
      </c>
      <c r="O652" s="17">
        <v>45055</v>
      </c>
      <c r="P652" s="10" t="s">
        <v>156</v>
      </c>
      <c r="Q652" s="17">
        <v>45071</v>
      </c>
      <c r="R652" s="10" t="s">
        <v>193</v>
      </c>
      <c r="S652" s="17">
        <v>45085</v>
      </c>
      <c r="T652" s="10" t="s">
        <v>156</v>
      </c>
      <c r="U652" s="32">
        <f t="shared" si="12"/>
        <v>45098</v>
      </c>
    </row>
    <row r="653" spans="1:21" ht="14.25" customHeight="1">
      <c r="A653" s="9">
        <v>2023</v>
      </c>
      <c r="B653" s="10" t="s">
        <v>2008</v>
      </c>
      <c r="C653" s="9" t="s">
        <v>146</v>
      </c>
      <c r="D653" s="9" t="s">
        <v>154</v>
      </c>
      <c r="E653" s="9" t="s">
        <v>262</v>
      </c>
      <c r="F653" s="10" t="s">
        <v>3799</v>
      </c>
      <c r="G653" s="15">
        <v>3.6</v>
      </c>
      <c r="H653" s="30" t="s">
        <v>175</v>
      </c>
      <c r="I653" s="10">
        <v>85495032</v>
      </c>
      <c r="J653" s="19">
        <v>45108</v>
      </c>
      <c r="K653" s="16">
        <v>5016</v>
      </c>
      <c r="L653" s="16">
        <v>18058</v>
      </c>
      <c r="M653" s="9" t="s">
        <v>470</v>
      </c>
      <c r="N653" s="17">
        <v>45167</v>
      </c>
      <c r="O653" s="17">
        <v>45041</v>
      </c>
      <c r="P653" s="10" t="s">
        <v>156</v>
      </c>
      <c r="Q653" s="17">
        <v>45099</v>
      </c>
      <c r="R653" s="10" t="s">
        <v>2168</v>
      </c>
      <c r="S653" s="17">
        <v>45113</v>
      </c>
      <c r="T653" s="10" t="s">
        <v>2170</v>
      </c>
      <c r="U653" s="32">
        <f t="shared" si="12"/>
        <v>45127</v>
      </c>
    </row>
    <row r="654" spans="1:21" ht="14.25" customHeight="1">
      <c r="A654" s="9">
        <v>2023</v>
      </c>
      <c r="B654" s="10" t="s">
        <v>2008</v>
      </c>
      <c r="C654" s="9" t="s">
        <v>146</v>
      </c>
      <c r="D654" s="9" t="s">
        <v>154</v>
      </c>
      <c r="E654" s="9" t="s">
        <v>262</v>
      </c>
      <c r="F654" s="10" t="s">
        <v>3799</v>
      </c>
      <c r="G654" s="15">
        <v>3.6</v>
      </c>
      <c r="H654" s="30" t="s">
        <v>175</v>
      </c>
      <c r="I654" s="10">
        <v>85500700</v>
      </c>
      <c r="J654" s="19">
        <v>45108</v>
      </c>
      <c r="K654" s="16">
        <v>8700</v>
      </c>
      <c r="L654" s="16">
        <v>31320</v>
      </c>
      <c r="M654" s="9" t="s">
        <v>470</v>
      </c>
      <c r="N654" s="17">
        <v>45181</v>
      </c>
      <c r="O654" s="17">
        <v>45041</v>
      </c>
      <c r="P654" s="10" t="s">
        <v>156</v>
      </c>
      <c r="Q654" s="17">
        <v>45120</v>
      </c>
      <c r="R654" s="10" t="s">
        <v>2054</v>
      </c>
      <c r="S654" s="17">
        <v>45127</v>
      </c>
      <c r="T654" s="10" t="s">
        <v>2173</v>
      </c>
      <c r="U654" s="32">
        <f t="shared" si="12"/>
        <v>45141</v>
      </c>
    </row>
    <row r="655" spans="1:21" ht="14.25" customHeight="1">
      <c r="A655" s="9">
        <v>2023</v>
      </c>
      <c r="B655" s="10" t="s">
        <v>2008</v>
      </c>
      <c r="C655" s="9" t="s">
        <v>146</v>
      </c>
      <c r="D655" s="9" t="s">
        <v>154</v>
      </c>
      <c r="E655" s="9" t="s">
        <v>262</v>
      </c>
      <c r="F655" s="10" t="s">
        <v>3799</v>
      </c>
      <c r="G655" s="15">
        <v>3.6</v>
      </c>
      <c r="H655" s="30" t="s">
        <v>175</v>
      </c>
      <c r="I655" s="10">
        <v>84925334</v>
      </c>
      <c r="J655" s="19">
        <v>45108</v>
      </c>
      <c r="K655" s="16">
        <v>10000</v>
      </c>
      <c r="L655" s="16">
        <v>36000</v>
      </c>
      <c r="M655" s="9" t="s">
        <v>470</v>
      </c>
      <c r="N655" s="17">
        <v>45184</v>
      </c>
      <c r="O655" s="17">
        <v>44922</v>
      </c>
      <c r="P655" s="10" t="s">
        <v>2176</v>
      </c>
      <c r="Q655" s="17">
        <v>45120</v>
      </c>
      <c r="R655" s="10" t="s">
        <v>2178</v>
      </c>
      <c r="S655" s="17">
        <v>45133</v>
      </c>
      <c r="T655" s="10" t="s">
        <v>2132</v>
      </c>
      <c r="U655" s="32">
        <f t="shared" si="12"/>
        <v>45144</v>
      </c>
    </row>
    <row r="656" spans="1:21" ht="14.25" customHeight="1">
      <c r="A656" s="9">
        <v>2023</v>
      </c>
      <c r="B656" s="10" t="s">
        <v>2008</v>
      </c>
      <c r="C656" s="9" t="s">
        <v>146</v>
      </c>
      <c r="D656" s="9" t="s">
        <v>154</v>
      </c>
      <c r="E656" s="9" t="s">
        <v>262</v>
      </c>
      <c r="F656" s="10" t="s">
        <v>3799</v>
      </c>
      <c r="G656" s="15">
        <v>3.6</v>
      </c>
      <c r="H656" s="30" t="s">
        <v>175</v>
      </c>
      <c r="I656" s="10">
        <v>85509185</v>
      </c>
      <c r="J656" s="19">
        <v>45139</v>
      </c>
      <c r="K656" s="16">
        <v>7300</v>
      </c>
      <c r="L656" s="16">
        <v>26280</v>
      </c>
      <c r="M656" s="9" t="s">
        <v>470</v>
      </c>
      <c r="N656" s="17">
        <v>45203</v>
      </c>
      <c r="O656" s="17">
        <v>45079</v>
      </c>
      <c r="P656" s="10" t="s">
        <v>156</v>
      </c>
      <c r="Q656" s="17">
        <v>45141</v>
      </c>
      <c r="R656" s="10" t="s">
        <v>2060</v>
      </c>
      <c r="S656" s="17">
        <v>45152</v>
      </c>
      <c r="T656" s="10" t="s">
        <v>2180</v>
      </c>
      <c r="U656" s="32">
        <f t="shared" si="12"/>
        <v>45163</v>
      </c>
    </row>
    <row r="657" spans="1:21" ht="14.25" customHeight="1">
      <c r="A657" s="9">
        <v>2023</v>
      </c>
      <c r="B657" s="10" t="s">
        <v>2008</v>
      </c>
      <c r="C657" s="9" t="s">
        <v>146</v>
      </c>
      <c r="D657" s="9" t="s">
        <v>154</v>
      </c>
      <c r="E657" s="9" t="s">
        <v>262</v>
      </c>
      <c r="F657" s="10" t="s">
        <v>3799</v>
      </c>
      <c r="G657" s="15">
        <v>3.6</v>
      </c>
      <c r="H657" s="30" t="s">
        <v>175</v>
      </c>
      <c r="I657" s="10">
        <v>85221959</v>
      </c>
      <c r="J657" s="19">
        <v>45139</v>
      </c>
      <c r="K657" s="16">
        <v>0</v>
      </c>
      <c r="L657" s="16">
        <v>0</v>
      </c>
      <c r="M657" s="9" t="s">
        <v>470</v>
      </c>
      <c r="N657" s="17">
        <v>45206</v>
      </c>
      <c r="O657" s="17">
        <v>44957</v>
      </c>
      <c r="P657" s="10" t="s">
        <v>2182</v>
      </c>
      <c r="Q657" s="17" t="s">
        <v>156</v>
      </c>
      <c r="R657" s="10" t="s">
        <v>2137</v>
      </c>
      <c r="S657" s="17" t="s">
        <v>156</v>
      </c>
      <c r="T657" s="10" t="s">
        <v>2180</v>
      </c>
      <c r="U657" s="32">
        <f t="shared" si="12"/>
        <v>45166</v>
      </c>
    </row>
    <row r="658" spans="1:21" ht="14.25" customHeight="1">
      <c r="A658" s="9">
        <v>2023</v>
      </c>
      <c r="B658" s="10" t="s">
        <v>2008</v>
      </c>
      <c r="C658" s="9" t="s">
        <v>146</v>
      </c>
      <c r="D658" s="9" t="s">
        <v>154</v>
      </c>
      <c r="E658" s="9" t="s">
        <v>262</v>
      </c>
      <c r="F658" s="10" t="s">
        <v>3799</v>
      </c>
      <c r="G658" s="15">
        <v>3.6</v>
      </c>
      <c r="H658" s="30" t="s">
        <v>175</v>
      </c>
      <c r="I658" s="10">
        <v>85541166</v>
      </c>
      <c r="J658" s="19">
        <v>45139</v>
      </c>
      <c r="K658" s="16">
        <v>10000</v>
      </c>
      <c r="L658" s="16">
        <v>36000</v>
      </c>
      <c r="M658" s="9" t="s">
        <v>521</v>
      </c>
      <c r="N658" s="17">
        <v>45214</v>
      </c>
      <c r="O658" s="17">
        <v>45079</v>
      </c>
      <c r="P658" s="10" t="s">
        <v>156</v>
      </c>
      <c r="Q658" s="17">
        <v>45148</v>
      </c>
      <c r="R658" s="10" t="s">
        <v>2085</v>
      </c>
      <c r="S658" s="17">
        <v>45162</v>
      </c>
      <c r="T658" s="10" t="s">
        <v>2086</v>
      </c>
      <c r="U658" s="32">
        <f t="shared" si="12"/>
        <v>45174</v>
      </c>
    </row>
    <row r="659" spans="1:21" ht="14.25" customHeight="1">
      <c r="A659" s="9">
        <v>2023</v>
      </c>
      <c r="B659" s="10" t="s">
        <v>2008</v>
      </c>
      <c r="C659" s="9" t="s">
        <v>146</v>
      </c>
      <c r="D659" s="9" t="s">
        <v>154</v>
      </c>
      <c r="E659" s="9" t="s">
        <v>262</v>
      </c>
      <c r="F659" s="10" t="s">
        <v>3799</v>
      </c>
      <c r="G659" s="15">
        <v>3.6</v>
      </c>
      <c r="H659" s="30" t="s">
        <v>175</v>
      </c>
      <c r="I659" s="10">
        <v>85541167</v>
      </c>
      <c r="J659" s="19">
        <v>45139</v>
      </c>
      <c r="K659" s="16">
        <v>0</v>
      </c>
      <c r="L659" s="16">
        <v>0</v>
      </c>
      <c r="M659" s="9" t="s">
        <v>178</v>
      </c>
      <c r="N659" s="17">
        <v>45214</v>
      </c>
      <c r="O659" s="17">
        <v>45086</v>
      </c>
      <c r="P659" s="10" t="s">
        <v>2079</v>
      </c>
      <c r="Q659" s="17" t="s">
        <v>156</v>
      </c>
      <c r="R659" s="10" t="s">
        <v>193</v>
      </c>
      <c r="S659" s="17" t="s">
        <v>156</v>
      </c>
      <c r="T659" s="10" t="s">
        <v>156</v>
      </c>
      <c r="U659" s="32">
        <f t="shared" si="12"/>
        <v>45174</v>
      </c>
    </row>
    <row r="660" spans="1:21" ht="14.25" customHeight="1">
      <c r="A660" s="9">
        <v>2023</v>
      </c>
      <c r="B660" s="10" t="s">
        <v>2008</v>
      </c>
      <c r="C660" s="9" t="s">
        <v>146</v>
      </c>
      <c r="D660" s="9" t="s">
        <v>154</v>
      </c>
      <c r="E660" s="9" t="s">
        <v>262</v>
      </c>
      <c r="F660" s="10" t="s">
        <v>3799</v>
      </c>
      <c r="G660" s="15">
        <v>3.6</v>
      </c>
      <c r="H660" s="30" t="s">
        <v>175</v>
      </c>
      <c r="I660" s="10">
        <v>85509184</v>
      </c>
      <c r="J660" s="19">
        <v>45170</v>
      </c>
      <c r="K660" s="16">
        <v>0</v>
      </c>
      <c r="L660" s="16">
        <v>0</v>
      </c>
      <c r="M660" s="9" t="s">
        <v>178</v>
      </c>
      <c r="N660" s="17">
        <v>45216</v>
      </c>
      <c r="O660" s="17">
        <v>45086</v>
      </c>
      <c r="P660" s="10" t="s">
        <v>2079</v>
      </c>
      <c r="Q660" s="17" t="s">
        <v>156</v>
      </c>
      <c r="R660" s="10" t="s">
        <v>193</v>
      </c>
      <c r="S660" s="17" t="s">
        <v>156</v>
      </c>
      <c r="T660" s="10" t="s">
        <v>156</v>
      </c>
      <c r="U660" s="32">
        <f t="shared" si="12"/>
        <v>45176</v>
      </c>
    </row>
    <row r="661" spans="1:21" ht="14.25" customHeight="1">
      <c r="A661" s="9">
        <v>2023</v>
      </c>
      <c r="B661" s="10" t="s">
        <v>2008</v>
      </c>
      <c r="C661" s="9" t="s">
        <v>146</v>
      </c>
      <c r="D661" s="9" t="s">
        <v>154</v>
      </c>
      <c r="E661" s="9" t="s">
        <v>262</v>
      </c>
      <c r="F661" s="10" t="s">
        <v>3799</v>
      </c>
      <c r="G661" s="15">
        <v>3.6</v>
      </c>
      <c r="H661" s="30" t="s">
        <v>175</v>
      </c>
      <c r="I661" s="10">
        <v>84923487</v>
      </c>
      <c r="J661" s="19">
        <v>45170</v>
      </c>
      <c r="K661" s="16">
        <v>20868</v>
      </c>
      <c r="L661" s="16">
        <v>75125</v>
      </c>
      <c r="M661" s="9" t="s">
        <v>383</v>
      </c>
      <c r="N661" s="17">
        <v>45221</v>
      </c>
      <c r="O661" s="17">
        <v>45086</v>
      </c>
      <c r="P661" s="10" t="s">
        <v>425</v>
      </c>
      <c r="Q661" s="17">
        <v>45120</v>
      </c>
      <c r="R661" s="10" t="s">
        <v>2131</v>
      </c>
      <c r="S661" s="17">
        <v>45146</v>
      </c>
      <c r="T661" s="10" t="s">
        <v>2099</v>
      </c>
      <c r="U661" s="32">
        <f t="shared" si="12"/>
        <v>45181</v>
      </c>
    </row>
    <row r="662" spans="1:21" ht="14.25" customHeight="1">
      <c r="A662" s="9">
        <v>2023</v>
      </c>
      <c r="B662" s="10" t="s">
        <v>2008</v>
      </c>
      <c r="C662" s="9" t="s">
        <v>146</v>
      </c>
      <c r="D662" s="9" t="s">
        <v>154</v>
      </c>
      <c r="E662" s="9" t="s">
        <v>262</v>
      </c>
      <c r="F662" s="10" t="s">
        <v>3799</v>
      </c>
      <c r="G662" s="15">
        <v>3.6</v>
      </c>
      <c r="H662" s="30" t="s">
        <v>175</v>
      </c>
      <c r="I662" s="10">
        <v>85349221</v>
      </c>
      <c r="J662" s="19">
        <v>45170</v>
      </c>
      <c r="K662" s="16">
        <v>0</v>
      </c>
      <c r="L662" s="16">
        <v>0</v>
      </c>
      <c r="M662" s="9" t="s">
        <v>178</v>
      </c>
      <c r="N662" s="17">
        <v>45229</v>
      </c>
      <c r="O662" s="17">
        <v>45100</v>
      </c>
      <c r="P662" s="10" t="s">
        <v>2141</v>
      </c>
      <c r="Q662" s="17" t="s">
        <v>156</v>
      </c>
      <c r="R662" s="10" t="s">
        <v>193</v>
      </c>
      <c r="S662" s="17" t="s">
        <v>156</v>
      </c>
      <c r="T662" s="10" t="s">
        <v>156</v>
      </c>
      <c r="U662" s="32">
        <f t="shared" si="12"/>
        <v>45189</v>
      </c>
    </row>
    <row r="663" spans="1:21" ht="14.25" customHeight="1">
      <c r="A663" s="9">
        <v>2023</v>
      </c>
      <c r="B663" s="10" t="s">
        <v>2008</v>
      </c>
      <c r="C663" s="9" t="s">
        <v>146</v>
      </c>
      <c r="D663" s="9" t="s">
        <v>154</v>
      </c>
      <c r="E663" s="9" t="s">
        <v>262</v>
      </c>
      <c r="F663" s="10" t="s">
        <v>3799</v>
      </c>
      <c r="G663" s="15">
        <v>3.6</v>
      </c>
      <c r="H663" s="30" t="s">
        <v>175</v>
      </c>
      <c r="I663" s="10">
        <v>85520898</v>
      </c>
      <c r="J663" s="19">
        <v>45170</v>
      </c>
      <c r="K663" s="16">
        <v>17500</v>
      </c>
      <c r="L663" s="16">
        <v>63000</v>
      </c>
      <c r="M663" s="9" t="s">
        <v>470</v>
      </c>
      <c r="N663" s="17">
        <v>45245</v>
      </c>
      <c r="O663" s="17">
        <v>45114</v>
      </c>
      <c r="P663" s="10" t="s">
        <v>2192</v>
      </c>
      <c r="Q663" s="17">
        <v>45177</v>
      </c>
      <c r="R663" s="10" t="s">
        <v>2194</v>
      </c>
      <c r="S663" s="17">
        <v>45191</v>
      </c>
      <c r="T663" s="10" t="s">
        <v>2195</v>
      </c>
      <c r="U663" s="32">
        <f t="shared" si="12"/>
        <v>45205</v>
      </c>
    </row>
    <row r="664" spans="1:21" ht="14.25" customHeight="1">
      <c r="A664" s="9">
        <v>2023</v>
      </c>
      <c r="B664" s="10" t="s">
        <v>2008</v>
      </c>
      <c r="C664" s="9" t="s">
        <v>146</v>
      </c>
      <c r="D664" s="9" t="s">
        <v>154</v>
      </c>
      <c r="E664" s="9" t="s">
        <v>262</v>
      </c>
      <c r="F664" s="10" t="s">
        <v>3799</v>
      </c>
      <c r="G664" s="15">
        <v>3.6</v>
      </c>
      <c r="H664" s="30" t="s">
        <v>175</v>
      </c>
      <c r="I664" s="10">
        <v>85520899</v>
      </c>
      <c r="J664" s="19">
        <v>45200</v>
      </c>
      <c r="K664" s="16">
        <v>0</v>
      </c>
      <c r="L664" s="16">
        <v>0</v>
      </c>
      <c r="M664" s="9" t="s">
        <v>470</v>
      </c>
      <c r="N664" s="17">
        <v>45275</v>
      </c>
      <c r="O664" s="17">
        <v>45100</v>
      </c>
      <c r="P664" s="10" t="s">
        <v>156</v>
      </c>
      <c r="Q664" s="17">
        <v>45162</v>
      </c>
      <c r="R664" s="10" t="s">
        <v>193</v>
      </c>
      <c r="S664" s="17">
        <v>45219</v>
      </c>
      <c r="T664" s="10" t="s">
        <v>156</v>
      </c>
      <c r="U664" s="32">
        <f t="shared" si="12"/>
        <v>45235</v>
      </c>
    </row>
    <row r="665" spans="1:21" ht="14.25" customHeight="1">
      <c r="A665" s="9">
        <v>2023</v>
      </c>
      <c r="B665" s="10" t="s">
        <v>2008</v>
      </c>
      <c r="C665" s="9" t="s">
        <v>146</v>
      </c>
      <c r="D665" s="9" t="s">
        <v>154</v>
      </c>
      <c r="E665" s="9" t="s">
        <v>262</v>
      </c>
      <c r="F665" s="10" t="s">
        <v>3800</v>
      </c>
      <c r="G665" s="15">
        <v>3.6</v>
      </c>
      <c r="H665" s="30" t="s">
        <v>175</v>
      </c>
      <c r="I665" s="10">
        <v>84863847</v>
      </c>
      <c r="J665" s="19">
        <v>44927</v>
      </c>
      <c r="K665" s="16">
        <v>2436</v>
      </c>
      <c r="L665" s="16">
        <v>8770</v>
      </c>
      <c r="M665" s="9" t="s">
        <v>436</v>
      </c>
      <c r="N665" s="17">
        <v>45092</v>
      </c>
      <c r="O665" s="17" t="s">
        <v>156</v>
      </c>
      <c r="P665" s="10" t="s">
        <v>156</v>
      </c>
      <c r="Q665" s="17">
        <v>44869</v>
      </c>
      <c r="R665" s="10" t="s">
        <v>193</v>
      </c>
      <c r="S665" s="17">
        <v>44889</v>
      </c>
      <c r="T665" s="10" t="s">
        <v>156</v>
      </c>
      <c r="U665" s="32">
        <f t="shared" si="12"/>
        <v>45052</v>
      </c>
    </row>
    <row r="666" spans="1:21" ht="14.25" customHeight="1">
      <c r="A666" s="9">
        <v>2023</v>
      </c>
      <c r="B666" s="10" t="s">
        <v>2008</v>
      </c>
      <c r="C666" s="9" t="s">
        <v>146</v>
      </c>
      <c r="D666" s="9" t="s">
        <v>154</v>
      </c>
      <c r="E666" s="9" t="s">
        <v>262</v>
      </c>
      <c r="F666" s="10" t="s">
        <v>3800</v>
      </c>
      <c r="G666" s="15">
        <v>3.6</v>
      </c>
      <c r="H666" s="30" t="s">
        <v>175</v>
      </c>
      <c r="I666" s="10">
        <v>84909887</v>
      </c>
      <c r="J666" s="19">
        <v>44927</v>
      </c>
      <c r="K666" s="16">
        <v>5004</v>
      </c>
      <c r="L666" s="16">
        <v>18014</v>
      </c>
      <c r="M666" s="9" t="s">
        <v>436</v>
      </c>
      <c r="N666" s="17">
        <v>45092</v>
      </c>
      <c r="O666" s="17" t="s">
        <v>156</v>
      </c>
      <c r="P666" s="10" t="s">
        <v>156</v>
      </c>
      <c r="Q666" s="17">
        <v>44876</v>
      </c>
      <c r="R666" s="10" t="s">
        <v>193</v>
      </c>
      <c r="S666" s="17">
        <v>44889</v>
      </c>
      <c r="T666" s="10" t="s">
        <v>156</v>
      </c>
      <c r="U666" s="32">
        <f t="shared" si="12"/>
        <v>45052</v>
      </c>
    </row>
    <row r="667" spans="1:21" ht="14.25" customHeight="1">
      <c r="A667" s="9">
        <v>2023</v>
      </c>
      <c r="B667" s="10" t="s">
        <v>2008</v>
      </c>
      <c r="C667" s="9" t="s">
        <v>146</v>
      </c>
      <c r="D667" s="9" t="s">
        <v>154</v>
      </c>
      <c r="E667" s="9" t="s">
        <v>262</v>
      </c>
      <c r="F667" s="10" t="s">
        <v>3800</v>
      </c>
      <c r="G667" s="15">
        <v>3.6</v>
      </c>
      <c r="H667" s="30" t="s">
        <v>175</v>
      </c>
      <c r="I667" s="10">
        <v>85276569</v>
      </c>
      <c r="J667" s="19">
        <v>44958</v>
      </c>
      <c r="K667" s="16">
        <v>3132</v>
      </c>
      <c r="L667" s="16">
        <v>11275</v>
      </c>
      <c r="M667" s="9" t="s">
        <v>383</v>
      </c>
      <c r="N667" s="17">
        <v>45132</v>
      </c>
      <c r="O667" s="17">
        <v>44957</v>
      </c>
      <c r="P667" s="10" t="s">
        <v>156</v>
      </c>
      <c r="Q667" s="17">
        <v>44964</v>
      </c>
      <c r="R667" s="10" t="s">
        <v>893</v>
      </c>
      <c r="S667" s="17">
        <v>44971</v>
      </c>
      <c r="T667" s="10" t="s">
        <v>2161</v>
      </c>
      <c r="U667" s="32">
        <f t="shared" si="12"/>
        <v>45092</v>
      </c>
    </row>
    <row r="668" spans="1:21" ht="14.25" customHeight="1">
      <c r="A668" s="9">
        <v>2023</v>
      </c>
      <c r="B668" s="10" t="s">
        <v>2008</v>
      </c>
      <c r="C668" s="9" t="s">
        <v>146</v>
      </c>
      <c r="D668" s="9" t="s">
        <v>154</v>
      </c>
      <c r="E668" s="9" t="s">
        <v>262</v>
      </c>
      <c r="F668" s="10" t="s">
        <v>3800</v>
      </c>
      <c r="G668" s="15">
        <v>3.6</v>
      </c>
      <c r="H668" s="30" t="s">
        <v>175</v>
      </c>
      <c r="I668" s="10">
        <v>85413596</v>
      </c>
      <c r="J668" s="19">
        <v>45078</v>
      </c>
      <c r="K668" s="16">
        <v>1296</v>
      </c>
      <c r="L668" s="16">
        <v>4666</v>
      </c>
      <c r="M668" s="9" t="s">
        <v>383</v>
      </c>
      <c r="N668" s="17">
        <v>45153</v>
      </c>
      <c r="O668" s="17">
        <v>44943</v>
      </c>
      <c r="P668" s="10" t="s">
        <v>156</v>
      </c>
      <c r="Q668" s="17">
        <v>45052</v>
      </c>
      <c r="R668" s="10" t="s">
        <v>2206</v>
      </c>
      <c r="S668" s="17">
        <v>45077</v>
      </c>
      <c r="T668" s="10" t="s">
        <v>2208</v>
      </c>
      <c r="U668" s="32">
        <f t="shared" si="12"/>
        <v>45113</v>
      </c>
    </row>
    <row r="669" spans="1:21" ht="14.25" customHeight="1">
      <c r="A669" s="9">
        <v>2023</v>
      </c>
      <c r="B669" s="10" t="s">
        <v>2008</v>
      </c>
      <c r="C669" s="9" t="s">
        <v>146</v>
      </c>
      <c r="D669" s="9" t="s">
        <v>154</v>
      </c>
      <c r="E669" s="9" t="s">
        <v>262</v>
      </c>
      <c r="F669" s="10" t="s">
        <v>3800</v>
      </c>
      <c r="G669" s="15">
        <v>3.6</v>
      </c>
      <c r="H669" s="30" t="s">
        <v>175</v>
      </c>
      <c r="I669" s="10">
        <v>85488211</v>
      </c>
      <c r="J669" s="19">
        <v>45139</v>
      </c>
      <c r="K669" s="16">
        <v>4700</v>
      </c>
      <c r="L669" s="16">
        <v>16920</v>
      </c>
      <c r="M669" s="9" t="s">
        <v>470</v>
      </c>
      <c r="N669" s="17">
        <v>45196</v>
      </c>
      <c r="O669" s="17">
        <v>45035</v>
      </c>
      <c r="P669" s="10" t="s">
        <v>156</v>
      </c>
      <c r="Q669" s="17">
        <v>45132</v>
      </c>
      <c r="R669" s="10" t="s">
        <v>985</v>
      </c>
      <c r="S669" s="17">
        <v>45146</v>
      </c>
      <c r="T669" s="10" t="s">
        <v>2211</v>
      </c>
      <c r="U669" s="32">
        <f t="shared" si="12"/>
        <v>45156</v>
      </c>
    </row>
    <row r="670" spans="1:21" ht="14.25" customHeight="1">
      <c r="A670" s="9">
        <v>2023</v>
      </c>
      <c r="B670" s="10" t="s">
        <v>2008</v>
      </c>
      <c r="C670" s="9" t="s">
        <v>146</v>
      </c>
      <c r="D670" s="9" t="s">
        <v>154</v>
      </c>
      <c r="E670" s="9" t="s">
        <v>262</v>
      </c>
      <c r="F670" s="10" t="s">
        <v>3800</v>
      </c>
      <c r="G670" s="15">
        <v>3.6</v>
      </c>
      <c r="H670" s="30" t="s">
        <v>175</v>
      </c>
      <c r="I670" s="10">
        <v>85222089</v>
      </c>
      <c r="J670" s="19">
        <v>45139</v>
      </c>
      <c r="K670" s="16">
        <v>2928</v>
      </c>
      <c r="L670" s="16">
        <v>10541</v>
      </c>
      <c r="M670" s="9" t="s">
        <v>470</v>
      </c>
      <c r="N670" s="17">
        <v>45199</v>
      </c>
      <c r="O670" s="17">
        <v>44952</v>
      </c>
      <c r="P670" s="10" t="s">
        <v>2176</v>
      </c>
      <c r="Q670" s="17">
        <v>45134</v>
      </c>
      <c r="R670" s="10" t="s">
        <v>2137</v>
      </c>
      <c r="S670" s="17">
        <v>45148</v>
      </c>
      <c r="T670" s="10" t="s">
        <v>2058</v>
      </c>
      <c r="U670" s="32">
        <f t="shared" si="12"/>
        <v>45159</v>
      </c>
    </row>
    <row r="671" spans="1:21" ht="14.25" customHeight="1">
      <c r="A671" s="9">
        <v>2023</v>
      </c>
      <c r="B671" s="10" t="s">
        <v>2008</v>
      </c>
      <c r="C671" s="9" t="s">
        <v>146</v>
      </c>
      <c r="D671" s="9" t="s">
        <v>154</v>
      </c>
      <c r="E671" s="9" t="s">
        <v>262</v>
      </c>
      <c r="F671" s="10" t="s">
        <v>3800</v>
      </c>
      <c r="G671" s="15">
        <v>3.6</v>
      </c>
      <c r="H671" s="30" t="s">
        <v>175</v>
      </c>
      <c r="I671" s="10">
        <v>85467796</v>
      </c>
      <c r="J671" s="19">
        <v>45139</v>
      </c>
      <c r="K671" s="16">
        <v>5550</v>
      </c>
      <c r="L671" s="16">
        <v>19980</v>
      </c>
      <c r="M671" s="9" t="s">
        <v>470</v>
      </c>
      <c r="N671" s="17">
        <v>45200</v>
      </c>
      <c r="O671" s="17">
        <v>45030</v>
      </c>
      <c r="P671" s="10" t="s">
        <v>156</v>
      </c>
      <c r="Q671" s="17">
        <v>45139</v>
      </c>
      <c r="R671" s="10" t="s">
        <v>2137</v>
      </c>
      <c r="S671" s="17">
        <v>45148</v>
      </c>
      <c r="T671" s="10" t="s">
        <v>2058</v>
      </c>
      <c r="U671" s="32">
        <f t="shared" si="12"/>
        <v>45160</v>
      </c>
    </row>
    <row r="672" spans="1:21" ht="14.25" customHeight="1">
      <c r="A672" s="9">
        <v>2023</v>
      </c>
      <c r="B672" s="10" t="s">
        <v>2008</v>
      </c>
      <c r="C672" s="9" t="s">
        <v>146</v>
      </c>
      <c r="D672" s="9" t="s">
        <v>154</v>
      </c>
      <c r="E672" s="9" t="s">
        <v>262</v>
      </c>
      <c r="F672" s="10" t="s">
        <v>3800</v>
      </c>
      <c r="G672" s="15">
        <v>3.6</v>
      </c>
      <c r="H672" s="30" t="s">
        <v>175</v>
      </c>
      <c r="I672" s="10">
        <v>85979646</v>
      </c>
      <c r="J672" s="19">
        <v>45200</v>
      </c>
      <c r="K672" s="16">
        <v>5000</v>
      </c>
      <c r="L672" s="16">
        <v>18000</v>
      </c>
      <c r="M672" s="9" t="s">
        <v>470</v>
      </c>
      <c r="N672" s="17">
        <v>45248</v>
      </c>
      <c r="O672" s="17">
        <v>45097</v>
      </c>
      <c r="P672" s="10" t="s">
        <v>156</v>
      </c>
      <c r="Q672" s="17">
        <v>45183</v>
      </c>
      <c r="R672" s="10" t="s">
        <v>2215</v>
      </c>
      <c r="S672" s="17">
        <v>45197</v>
      </c>
      <c r="T672" s="10" t="s">
        <v>2216</v>
      </c>
      <c r="U672" s="32">
        <f t="shared" si="12"/>
        <v>45208</v>
      </c>
    </row>
    <row r="673" spans="1:21" ht="14.25" customHeight="1">
      <c r="A673" s="9">
        <v>2023</v>
      </c>
      <c r="B673" s="10" t="s">
        <v>2008</v>
      </c>
      <c r="C673" s="9" t="s">
        <v>146</v>
      </c>
      <c r="D673" s="9" t="s">
        <v>154</v>
      </c>
      <c r="E673" s="9" t="s">
        <v>262</v>
      </c>
      <c r="F673" s="10" t="s">
        <v>3800</v>
      </c>
      <c r="G673" s="15">
        <v>3.6</v>
      </c>
      <c r="H673" s="30" t="s">
        <v>175</v>
      </c>
      <c r="I673" s="10">
        <v>85979647</v>
      </c>
      <c r="J673" s="19">
        <v>45200</v>
      </c>
      <c r="K673" s="16">
        <v>6500</v>
      </c>
      <c r="L673" s="16">
        <v>23400</v>
      </c>
      <c r="M673" s="9" t="s">
        <v>470</v>
      </c>
      <c r="N673" s="17">
        <v>45255</v>
      </c>
      <c r="O673" s="17">
        <v>45097</v>
      </c>
      <c r="P673" s="10" t="s">
        <v>156</v>
      </c>
      <c r="Q673" s="17">
        <v>45190</v>
      </c>
      <c r="R673" s="10" t="s">
        <v>2219</v>
      </c>
      <c r="S673" s="17">
        <v>45204</v>
      </c>
      <c r="T673" s="10" t="s">
        <v>2220</v>
      </c>
      <c r="U673" s="32">
        <f t="shared" si="12"/>
        <v>45215</v>
      </c>
    </row>
    <row r="674" spans="1:21" ht="14.25" customHeight="1">
      <c r="A674" s="9">
        <v>2023</v>
      </c>
      <c r="B674" s="10" t="s">
        <v>2008</v>
      </c>
      <c r="C674" s="9" t="s">
        <v>146</v>
      </c>
      <c r="D674" s="9" t="s">
        <v>154</v>
      </c>
      <c r="E674" s="9" t="s">
        <v>262</v>
      </c>
      <c r="F674" s="10" t="s">
        <v>3800</v>
      </c>
      <c r="G674" s="15">
        <v>3.6</v>
      </c>
      <c r="H674" s="30" t="s">
        <v>175</v>
      </c>
      <c r="I674" s="10">
        <v>85520900</v>
      </c>
      <c r="J674" s="19">
        <v>45200</v>
      </c>
      <c r="K674" s="16">
        <v>3000</v>
      </c>
      <c r="L674" s="16">
        <v>10800</v>
      </c>
      <c r="M674" s="9" t="s">
        <v>226</v>
      </c>
      <c r="N674" s="17">
        <v>45260</v>
      </c>
      <c r="O674" s="17">
        <v>45093</v>
      </c>
      <c r="P674" s="10" t="s">
        <v>156</v>
      </c>
      <c r="Q674" s="17" t="s">
        <v>156</v>
      </c>
      <c r="R674" s="10" t="s">
        <v>2222</v>
      </c>
      <c r="S674" s="17" t="s">
        <v>156</v>
      </c>
      <c r="T674" s="10" t="s">
        <v>2223</v>
      </c>
      <c r="U674" s="32">
        <f t="shared" si="12"/>
        <v>45220</v>
      </c>
    </row>
    <row r="675" spans="1:21" ht="14.25" customHeight="1">
      <c r="A675" s="9">
        <v>2023</v>
      </c>
      <c r="B675" s="10" t="s">
        <v>2008</v>
      </c>
      <c r="C675" s="9" t="s">
        <v>146</v>
      </c>
      <c r="D675" s="9" t="s">
        <v>154</v>
      </c>
      <c r="E675" s="9" t="s">
        <v>293</v>
      </c>
      <c r="F675" s="10" t="s">
        <v>3805</v>
      </c>
      <c r="G675" s="15">
        <v>5.7</v>
      </c>
      <c r="H675" s="30" t="s">
        <v>175</v>
      </c>
      <c r="I675" s="10">
        <v>84863852</v>
      </c>
      <c r="J675" s="19">
        <v>44927</v>
      </c>
      <c r="K675" s="16">
        <v>3252</v>
      </c>
      <c r="L675" s="16">
        <v>18536</v>
      </c>
      <c r="M675" s="9" t="s">
        <v>436</v>
      </c>
      <c r="N675" s="17">
        <v>45092</v>
      </c>
      <c r="O675" s="17" t="s">
        <v>156</v>
      </c>
      <c r="P675" s="10" t="s">
        <v>156</v>
      </c>
      <c r="Q675" s="17">
        <v>44869</v>
      </c>
      <c r="R675" s="10" t="s">
        <v>193</v>
      </c>
      <c r="S675" s="17">
        <v>44889</v>
      </c>
      <c r="T675" s="10" t="s">
        <v>156</v>
      </c>
      <c r="U675" s="32">
        <f t="shared" si="12"/>
        <v>45052</v>
      </c>
    </row>
    <row r="676" spans="1:21" ht="14.25" customHeight="1">
      <c r="A676" s="9">
        <v>2023</v>
      </c>
      <c r="B676" s="10" t="s">
        <v>2008</v>
      </c>
      <c r="C676" s="9" t="s">
        <v>146</v>
      </c>
      <c r="D676" s="9" t="s">
        <v>154</v>
      </c>
      <c r="E676" s="9" t="s">
        <v>293</v>
      </c>
      <c r="F676" s="10" t="s">
        <v>3805</v>
      </c>
      <c r="G676" s="15">
        <v>5.7</v>
      </c>
      <c r="H676" s="30" t="s">
        <v>175</v>
      </c>
      <c r="I676" s="10">
        <v>84909888</v>
      </c>
      <c r="J676" s="19">
        <v>44927</v>
      </c>
      <c r="K676" s="16">
        <v>3012</v>
      </c>
      <c r="L676" s="16">
        <v>17168</v>
      </c>
      <c r="M676" s="9" t="s">
        <v>436</v>
      </c>
      <c r="N676" s="17">
        <v>45092</v>
      </c>
      <c r="O676" s="17" t="s">
        <v>156</v>
      </c>
      <c r="P676" s="10" t="s">
        <v>156</v>
      </c>
      <c r="Q676" s="17">
        <v>44876</v>
      </c>
      <c r="R676" s="10" t="s">
        <v>2231</v>
      </c>
      <c r="S676" s="17">
        <v>44889</v>
      </c>
      <c r="T676" s="10" t="s">
        <v>156</v>
      </c>
      <c r="U676" s="32">
        <f t="shared" si="12"/>
        <v>45052</v>
      </c>
    </row>
    <row r="677" spans="1:21" ht="14.25" customHeight="1">
      <c r="A677" s="9">
        <v>2023</v>
      </c>
      <c r="B677" s="10" t="s">
        <v>2008</v>
      </c>
      <c r="C677" s="9" t="s">
        <v>146</v>
      </c>
      <c r="D677" s="9" t="s">
        <v>154</v>
      </c>
      <c r="E677" s="9" t="s">
        <v>293</v>
      </c>
      <c r="F677" s="10" t="s">
        <v>3805</v>
      </c>
      <c r="G677" s="15">
        <v>5.7</v>
      </c>
      <c r="H677" s="30" t="s">
        <v>175</v>
      </c>
      <c r="I677" s="10">
        <v>84925383</v>
      </c>
      <c r="J677" s="19">
        <v>44986</v>
      </c>
      <c r="K677" s="16">
        <v>5100</v>
      </c>
      <c r="L677" s="16">
        <v>29070</v>
      </c>
      <c r="M677" s="9" t="s">
        <v>383</v>
      </c>
      <c r="N677" s="17">
        <v>45120</v>
      </c>
      <c r="O677" s="17">
        <v>44950</v>
      </c>
      <c r="P677" s="10" t="s">
        <v>2182</v>
      </c>
      <c r="Q677" s="17">
        <v>44978</v>
      </c>
      <c r="R677" s="10" t="s">
        <v>1536</v>
      </c>
      <c r="S677" s="17">
        <v>44950</v>
      </c>
      <c r="T677" s="10" t="s">
        <v>2182</v>
      </c>
      <c r="U677" s="32">
        <f t="shared" si="12"/>
        <v>45080</v>
      </c>
    </row>
    <row r="678" spans="1:21" ht="14.25" customHeight="1">
      <c r="A678" s="9">
        <v>2023</v>
      </c>
      <c r="B678" s="10" t="s">
        <v>2008</v>
      </c>
      <c r="C678" s="9" t="s">
        <v>146</v>
      </c>
      <c r="D678" s="9" t="s">
        <v>154</v>
      </c>
      <c r="E678" s="9" t="s">
        <v>293</v>
      </c>
      <c r="F678" s="10" t="s">
        <v>3805</v>
      </c>
      <c r="G678" s="15">
        <v>5.7</v>
      </c>
      <c r="H678" s="30" t="s">
        <v>175</v>
      </c>
      <c r="I678" s="10">
        <v>85275967</v>
      </c>
      <c r="J678" s="19">
        <v>45017</v>
      </c>
      <c r="K678" s="16">
        <v>6396</v>
      </c>
      <c r="L678" s="16">
        <v>36457</v>
      </c>
      <c r="M678" s="9" t="s">
        <v>383</v>
      </c>
      <c r="N678" s="17">
        <v>45122</v>
      </c>
      <c r="O678" s="17">
        <v>44950</v>
      </c>
      <c r="P678" s="10" t="s">
        <v>156</v>
      </c>
      <c r="Q678" s="17">
        <v>44951</v>
      </c>
      <c r="R678" s="10" t="s">
        <v>193</v>
      </c>
      <c r="S678" s="17">
        <v>44992</v>
      </c>
      <c r="T678" s="10" t="s">
        <v>453</v>
      </c>
      <c r="U678" s="32">
        <f t="shared" si="12"/>
        <v>45082</v>
      </c>
    </row>
    <row r="679" spans="1:21" ht="14.25" customHeight="1">
      <c r="A679" s="9">
        <v>2023</v>
      </c>
      <c r="B679" s="10" t="s">
        <v>2008</v>
      </c>
      <c r="C679" s="9" t="s">
        <v>146</v>
      </c>
      <c r="D679" s="9" t="s">
        <v>154</v>
      </c>
      <c r="E679" s="9" t="s">
        <v>293</v>
      </c>
      <c r="F679" s="10" t="s">
        <v>3805</v>
      </c>
      <c r="G679" s="15">
        <v>5.7</v>
      </c>
      <c r="H679" s="30" t="s">
        <v>175</v>
      </c>
      <c r="I679" s="10">
        <v>85474546</v>
      </c>
      <c r="J679" s="19">
        <v>45047</v>
      </c>
      <c r="K679" s="16">
        <v>3304</v>
      </c>
      <c r="L679" s="16">
        <v>18833</v>
      </c>
      <c r="M679" s="9" t="s">
        <v>226</v>
      </c>
      <c r="N679" s="17">
        <v>45106</v>
      </c>
      <c r="O679" s="17">
        <v>45016</v>
      </c>
      <c r="P679" s="10" t="s">
        <v>156</v>
      </c>
      <c r="Q679" s="17">
        <v>45036</v>
      </c>
      <c r="R679" s="10" t="s">
        <v>193</v>
      </c>
      <c r="S679" s="17">
        <v>45055</v>
      </c>
      <c r="T679" s="10" t="s">
        <v>156</v>
      </c>
      <c r="U679" s="32">
        <f t="shared" si="12"/>
        <v>45066</v>
      </c>
    </row>
    <row r="680" spans="1:21" ht="14.25" customHeight="1">
      <c r="A680" s="9">
        <v>2023</v>
      </c>
      <c r="B680" s="10" t="s">
        <v>2008</v>
      </c>
      <c r="C680" s="9" t="s">
        <v>146</v>
      </c>
      <c r="D680" s="9" t="s">
        <v>154</v>
      </c>
      <c r="E680" s="9" t="s">
        <v>293</v>
      </c>
      <c r="F680" s="10" t="s">
        <v>3805</v>
      </c>
      <c r="G680" s="15">
        <v>5.7</v>
      </c>
      <c r="H680" s="30" t="s">
        <v>175</v>
      </c>
      <c r="I680" s="10">
        <v>85520892</v>
      </c>
      <c r="J680" s="19">
        <v>45047</v>
      </c>
      <c r="K680" s="16">
        <v>1</v>
      </c>
      <c r="L680" s="16">
        <v>6</v>
      </c>
      <c r="M680" s="9" t="s">
        <v>470</v>
      </c>
      <c r="N680" s="17">
        <v>45122</v>
      </c>
      <c r="O680" s="17" t="s">
        <v>156</v>
      </c>
      <c r="P680" s="10" t="s">
        <v>156</v>
      </c>
      <c r="Q680" s="17" t="s">
        <v>156</v>
      </c>
      <c r="R680" s="10" t="s">
        <v>193</v>
      </c>
      <c r="S680" s="17" t="s">
        <v>156</v>
      </c>
      <c r="T680" s="10" t="s">
        <v>156</v>
      </c>
      <c r="U680" s="32">
        <f t="shared" si="12"/>
        <v>45082</v>
      </c>
    </row>
    <row r="681" spans="1:21" ht="14.25" customHeight="1">
      <c r="A681" s="9">
        <v>2023</v>
      </c>
      <c r="B681" s="10" t="s">
        <v>2008</v>
      </c>
      <c r="C681" s="9" t="s">
        <v>146</v>
      </c>
      <c r="D681" s="9" t="s">
        <v>154</v>
      </c>
      <c r="E681" s="9" t="s">
        <v>293</v>
      </c>
      <c r="F681" s="10" t="s">
        <v>3805</v>
      </c>
      <c r="G681" s="15">
        <v>5.7</v>
      </c>
      <c r="H681" s="30" t="s">
        <v>175</v>
      </c>
      <c r="I681" s="10">
        <v>85489590</v>
      </c>
      <c r="J681" s="19">
        <v>45047</v>
      </c>
      <c r="K681" s="16">
        <v>6028</v>
      </c>
      <c r="L681" s="16">
        <v>34360</v>
      </c>
      <c r="M681" s="9" t="s">
        <v>226</v>
      </c>
      <c r="N681" s="17">
        <v>45150</v>
      </c>
      <c r="O681" s="17">
        <v>45015</v>
      </c>
      <c r="P681" s="10" t="s">
        <v>156</v>
      </c>
      <c r="Q681" s="17">
        <v>45034</v>
      </c>
      <c r="R681" s="10" t="s">
        <v>193</v>
      </c>
      <c r="S681" s="17">
        <v>45055</v>
      </c>
      <c r="T681" s="10" t="s">
        <v>2243</v>
      </c>
      <c r="U681" s="32">
        <f t="shared" si="12"/>
        <v>45110</v>
      </c>
    </row>
    <row r="682" spans="1:21" ht="14.25" customHeight="1">
      <c r="A682" s="9">
        <v>2023</v>
      </c>
      <c r="B682" s="10" t="s">
        <v>2008</v>
      </c>
      <c r="C682" s="9" t="s">
        <v>146</v>
      </c>
      <c r="D682" s="9" t="s">
        <v>154</v>
      </c>
      <c r="E682" s="9" t="s">
        <v>293</v>
      </c>
      <c r="F682" s="10" t="s">
        <v>3805</v>
      </c>
      <c r="G682" s="15">
        <v>5.7</v>
      </c>
      <c r="H682" s="30" t="s">
        <v>175</v>
      </c>
      <c r="I682" s="10">
        <v>85410996</v>
      </c>
      <c r="J682" s="19">
        <v>45078</v>
      </c>
      <c r="K682" s="16">
        <v>3984</v>
      </c>
      <c r="L682" s="16">
        <v>22709</v>
      </c>
      <c r="M682" s="9" t="s">
        <v>383</v>
      </c>
      <c r="N682" s="17">
        <v>45148</v>
      </c>
      <c r="O682" s="17">
        <v>45009</v>
      </c>
      <c r="P682" s="10" t="s">
        <v>2246</v>
      </c>
      <c r="Q682" s="17">
        <v>45036</v>
      </c>
      <c r="R682" s="10" t="s">
        <v>2248</v>
      </c>
      <c r="S682" s="17">
        <v>45071</v>
      </c>
      <c r="T682" s="10" t="s">
        <v>937</v>
      </c>
      <c r="U682" s="32">
        <f t="shared" si="12"/>
        <v>45108</v>
      </c>
    </row>
    <row r="683" spans="1:21" ht="14.25" customHeight="1">
      <c r="A683" s="9">
        <v>2023</v>
      </c>
      <c r="B683" s="10" t="s">
        <v>2008</v>
      </c>
      <c r="C683" s="9" t="s">
        <v>146</v>
      </c>
      <c r="D683" s="9" t="s">
        <v>154</v>
      </c>
      <c r="E683" s="9" t="s">
        <v>293</v>
      </c>
      <c r="F683" s="10" t="s">
        <v>3805</v>
      </c>
      <c r="G683" s="15">
        <v>5.7</v>
      </c>
      <c r="H683" s="30" t="s">
        <v>175</v>
      </c>
      <c r="I683" s="10">
        <v>85527235</v>
      </c>
      <c r="J683" s="19">
        <v>45108</v>
      </c>
      <c r="K683" s="16">
        <v>1748</v>
      </c>
      <c r="L683" s="16">
        <v>9964</v>
      </c>
      <c r="M683" s="9" t="s">
        <v>226</v>
      </c>
      <c r="N683" s="17">
        <v>45177</v>
      </c>
      <c r="O683" s="17">
        <v>45083</v>
      </c>
      <c r="P683" s="10" t="s">
        <v>156</v>
      </c>
      <c r="Q683" s="17">
        <v>45113</v>
      </c>
      <c r="R683" s="10" t="s">
        <v>2054</v>
      </c>
      <c r="S683" s="17">
        <v>45127</v>
      </c>
      <c r="T683" s="10" t="s">
        <v>2055</v>
      </c>
      <c r="U683" s="32">
        <f t="shared" si="12"/>
        <v>45137</v>
      </c>
    </row>
    <row r="684" spans="1:21" ht="14.25" customHeight="1">
      <c r="A684" s="9">
        <v>2023</v>
      </c>
      <c r="B684" s="10" t="s">
        <v>2008</v>
      </c>
      <c r="C684" s="9" t="s">
        <v>146</v>
      </c>
      <c r="D684" s="9" t="s">
        <v>154</v>
      </c>
      <c r="E684" s="9" t="s">
        <v>293</v>
      </c>
      <c r="F684" s="10" t="s">
        <v>3805</v>
      </c>
      <c r="G684" s="15">
        <v>5.7</v>
      </c>
      <c r="H684" s="30" t="s">
        <v>246</v>
      </c>
      <c r="I684" s="10">
        <v>85410995</v>
      </c>
      <c r="J684" s="19">
        <v>45108</v>
      </c>
      <c r="K684" s="16">
        <v>3900</v>
      </c>
      <c r="L684" s="16">
        <v>22230</v>
      </c>
      <c r="M684" s="9" t="s">
        <v>226</v>
      </c>
      <c r="N684" s="17">
        <v>45199</v>
      </c>
      <c r="O684" s="17">
        <v>45072</v>
      </c>
      <c r="P684" s="10" t="s">
        <v>156</v>
      </c>
      <c r="Q684" s="17" t="s">
        <v>156</v>
      </c>
      <c r="R684" s="10" t="s">
        <v>193</v>
      </c>
      <c r="S684" s="17" t="s">
        <v>156</v>
      </c>
      <c r="T684" s="10" t="s">
        <v>156</v>
      </c>
      <c r="U684" s="32">
        <f t="shared" si="12"/>
        <v>45159</v>
      </c>
    </row>
    <row r="685" spans="1:21" ht="14.25" customHeight="1">
      <c r="A685" s="9">
        <v>2023</v>
      </c>
      <c r="B685" s="10" t="s">
        <v>2008</v>
      </c>
      <c r="C685" s="9" t="s">
        <v>146</v>
      </c>
      <c r="D685" s="9" t="s">
        <v>154</v>
      </c>
      <c r="E685" s="9" t="s">
        <v>293</v>
      </c>
      <c r="F685" s="10" t="s">
        <v>3805</v>
      </c>
      <c r="G685" s="15">
        <v>5.7</v>
      </c>
      <c r="H685" s="30" t="s">
        <v>175</v>
      </c>
      <c r="I685" s="10">
        <v>84925385</v>
      </c>
      <c r="J685" s="19">
        <v>45139</v>
      </c>
      <c r="K685" s="16">
        <v>4000</v>
      </c>
      <c r="L685" s="16">
        <v>22800</v>
      </c>
      <c r="M685" s="9" t="s">
        <v>470</v>
      </c>
      <c r="N685" s="17">
        <v>45199</v>
      </c>
      <c r="O685" s="17">
        <v>45041</v>
      </c>
      <c r="P685" s="10" t="s">
        <v>2135</v>
      </c>
      <c r="Q685" s="17">
        <v>45134</v>
      </c>
      <c r="R685" s="10" t="s">
        <v>2137</v>
      </c>
      <c r="S685" s="17">
        <v>45148</v>
      </c>
      <c r="T685" s="10" t="s">
        <v>2058</v>
      </c>
      <c r="U685" s="32">
        <f t="shared" si="12"/>
        <v>45159</v>
      </c>
    </row>
    <row r="686" spans="1:21" ht="14.25" customHeight="1">
      <c r="A686" s="9">
        <v>2023</v>
      </c>
      <c r="B686" s="10" t="s">
        <v>2008</v>
      </c>
      <c r="C686" s="9" t="s">
        <v>146</v>
      </c>
      <c r="D686" s="9" t="s">
        <v>154</v>
      </c>
      <c r="E686" s="9" t="s">
        <v>293</v>
      </c>
      <c r="F686" s="10" t="s">
        <v>3805</v>
      </c>
      <c r="G686" s="15">
        <v>5.7</v>
      </c>
      <c r="H686" s="30" t="s">
        <v>175</v>
      </c>
      <c r="I686" s="10">
        <v>85413597</v>
      </c>
      <c r="J686" s="19">
        <v>45139</v>
      </c>
      <c r="K686" s="16">
        <v>4000</v>
      </c>
      <c r="L686" s="16">
        <v>22800</v>
      </c>
      <c r="M686" s="9" t="s">
        <v>470</v>
      </c>
      <c r="N686" s="17">
        <v>45205</v>
      </c>
      <c r="O686" s="17">
        <v>45041</v>
      </c>
      <c r="P686" s="10" t="s">
        <v>156</v>
      </c>
      <c r="Q686" s="17">
        <v>45141</v>
      </c>
      <c r="R686" s="10" t="s">
        <v>2259</v>
      </c>
      <c r="S686" s="17">
        <v>45155</v>
      </c>
      <c r="T686" s="10" t="s">
        <v>2132</v>
      </c>
      <c r="U686" s="32">
        <f t="shared" si="12"/>
        <v>45165</v>
      </c>
    </row>
    <row r="687" spans="1:21" ht="14.25" customHeight="1">
      <c r="A687" s="9">
        <v>2023</v>
      </c>
      <c r="B687" s="10" t="s">
        <v>2008</v>
      </c>
      <c r="C687" s="9" t="s">
        <v>146</v>
      </c>
      <c r="D687" s="9" t="s">
        <v>154</v>
      </c>
      <c r="E687" s="9" t="s">
        <v>293</v>
      </c>
      <c r="F687" s="10" t="s">
        <v>3805</v>
      </c>
      <c r="G687" s="15">
        <v>5.7</v>
      </c>
      <c r="H687" s="30" t="s">
        <v>175</v>
      </c>
      <c r="I687" s="10">
        <v>85410994</v>
      </c>
      <c r="J687" s="19">
        <v>45139</v>
      </c>
      <c r="K687" s="16">
        <v>0</v>
      </c>
      <c r="L687" s="16">
        <v>0</v>
      </c>
      <c r="M687" s="9" t="s">
        <v>178</v>
      </c>
      <c r="N687" s="17">
        <v>45214</v>
      </c>
      <c r="O687" s="17">
        <v>45086</v>
      </c>
      <c r="P687" s="10" t="s">
        <v>2079</v>
      </c>
      <c r="Q687" s="17" t="s">
        <v>156</v>
      </c>
      <c r="R687" s="10" t="s">
        <v>193</v>
      </c>
      <c r="S687" s="17" t="s">
        <v>156</v>
      </c>
      <c r="T687" s="10" t="s">
        <v>156</v>
      </c>
      <c r="U687" s="32">
        <f t="shared" si="12"/>
        <v>45174</v>
      </c>
    </row>
    <row r="688" spans="1:21" ht="14.25" customHeight="1">
      <c r="A688" s="9">
        <v>2023</v>
      </c>
      <c r="B688" s="10" t="s">
        <v>2008</v>
      </c>
      <c r="C688" s="9" t="s">
        <v>146</v>
      </c>
      <c r="D688" s="9" t="s">
        <v>154</v>
      </c>
      <c r="E688" s="9" t="s">
        <v>293</v>
      </c>
      <c r="F688" s="10" t="s">
        <v>3805</v>
      </c>
      <c r="G688" s="15">
        <v>5.7</v>
      </c>
      <c r="H688" s="30" t="s">
        <v>175</v>
      </c>
      <c r="I688" s="10">
        <v>85520893</v>
      </c>
      <c r="J688" s="19">
        <v>45170</v>
      </c>
      <c r="K688" s="16">
        <v>0</v>
      </c>
      <c r="L688" s="16">
        <v>0</v>
      </c>
      <c r="M688" s="9" t="s">
        <v>178</v>
      </c>
      <c r="N688" s="17">
        <v>45245</v>
      </c>
      <c r="O688" s="17">
        <v>45114</v>
      </c>
      <c r="P688" s="10" t="s">
        <v>2087</v>
      </c>
      <c r="Q688" s="17">
        <v>45177</v>
      </c>
      <c r="R688" s="10" t="s">
        <v>193</v>
      </c>
      <c r="S688" s="17">
        <v>45191</v>
      </c>
      <c r="T688" s="10" t="s">
        <v>156</v>
      </c>
      <c r="U688" s="32">
        <f t="shared" si="12"/>
        <v>45205</v>
      </c>
    </row>
    <row r="689" spans="1:21" ht="14.25" customHeight="1">
      <c r="A689" s="9">
        <v>2023</v>
      </c>
      <c r="B689" s="10" t="s">
        <v>2008</v>
      </c>
      <c r="C689" s="9" t="s">
        <v>146</v>
      </c>
      <c r="D689" s="9" t="s">
        <v>154</v>
      </c>
      <c r="E689" s="9" t="s">
        <v>293</v>
      </c>
      <c r="F689" s="10" t="s">
        <v>3805</v>
      </c>
      <c r="G689" s="15">
        <v>5.7</v>
      </c>
      <c r="H689" s="30" t="s">
        <v>175</v>
      </c>
      <c r="I689" s="10">
        <v>85520894</v>
      </c>
      <c r="J689" s="19">
        <v>45200</v>
      </c>
      <c r="K689" s="16">
        <v>0</v>
      </c>
      <c r="L689" s="16">
        <v>0</v>
      </c>
      <c r="M689" s="9" t="s">
        <v>178</v>
      </c>
      <c r="N689" s="17">
        <v>45275</v>
      </c>
      <c r="O689" s="17">
        <v>45114</v>
      </c>
      <c r="P689" s="10" t="s">
        <v>2087</v>
      </c>
      <c r="Q689" s="17">
        <v>45205</v>
      </c>
      <c r="R689" s="10" t="s">
        <v>193</v>
      </c>
      <c r="S689" s="17">
        <v>45219</v>
      </c>
      <c r="T689" s="10" t="s">
        <v>156</v>
      </c>
      <c r="U689" s="32">
        <f t="shared" si="12"/>
        <v>45235</v>
      </c>
    </row>
    <row r="690" spans="1:21" ht="14.25" customHeight="1">
      <c r="A690" s="9">
        <v>2023</v>
      </c>
      <c r="B690" s="10" t="s">
        <v>2008</v>
      </c>
      <c r="C690" s="9" t="s">
        <v>146</v>
      </c>
      <c r="D690" s="9" t="s">
        <v>154</v>
      </c>
      <c r="E690" s="9" t="s">
        <v>293</v>
      </c>
      <c r="F690" s="10" t="s">
        <v>3806</v>
      </c>
      <c r="G690" s="15">
        <v>5.7</v>
      </c>
      <c r="H690" s="30" t="s">
        <v>175</v>
      </c>
      <c r="I690" s="10">
        <v>84863855</v>
      </c>
      <c r="J690" s="19">
        <v>44927</v>
      </c>
      <c r="K690" s="16">
        <v>1764</v>
      </c>
      <c r="L690" s="16">
        <v>10055</v>
      </c>
      <c r="M690" s="9" t="s">
        <v>436</v>
      </c>
      <c r="N690" s="17">
        <v>45092</v>
      </c>
      <c r="O690" s="17" t="s">
        <v>156</v>
      </c>
      <c r="P690" s="10" t="s">
        <v>156</v>
      </c>
      <c r="Q690" s="17">
        <v>44869</v>
      </c>
      <c r="R690" s="10" t="s">
        <v>193</v>
      </c>
      <c r="S690" s="17">
        <v>44889</v>
      </c>
      <c r="T690" s="10" t="s">
        <v>156</v>
      </c>
      <c r="U690" s="32">
        <f t="shared" si="12"/>
        <v>45052</v>
      </c>
    </row>
    <row r="691" spans="1:21" ht="14.25" customHeight="1">
      <c r="A691" s="9">
        <v>2023</v>
      </c>
      <c r="B691" s="10" t="s">
        <v>2008</v>
      </c>
      <c r="C691" s="9" t="s">
        <v>146</v>
      </c>
      <c r="D691" s="9" t="s">
        <v>154</v>
      </c>
      <c r="E691" s="9" t="s">
        <v>293</v>
      </c>
      <c r="F691" s="10" t="s">
        <v>3806</v>
      </c>
      <c r="G691" s="15">
        <v>5.7</v>
      </c>
      <c r="H691" s="30" t="s">
        <v>175</v>
      </c>
      <c r="I691" s="10">
        <v>84909889</v>
      </c>
      <c r="J691" s="19">
        <v>44927</v>
      </c>
      <c r="K691" s="16">
        <v>2004</v>
      </c>
      <c r="L691" s="16">
        <v>11423</v>
      </c>
      <c r="M691" s="9" t="s">
        <v>436</v>
      </c>
      <c r="N691" s="17">
        <v>45092</v>
      </c>
      <c r="O691" s="17" t="s">
        <v>156</v>
      </c>
      <c r="P691" s="10" t="s">
        <v>156</v>
      </c>
      <c r="Q691" s="17">
        <v>44876</v>
      </c>
      <c r="R691" s="10" t="s">
        <v>2231</v>
      </c>
      <c r="S691" s="17">
        <v>44889</v>
      </c>
      <c r="T691" s="10" t="s">
        <v>156</v>
      </c>
      <c r="U691" s="32">
        <f t="shared" si="12"/>
        <v>45052</v>
      </c>
    </row>
    <row r="692" spans="1:21" ht="14.25" customHeight="1">
      <c r="A692" s="9">
        <v>2023</v>
      </c>
      <c r="B692" s="10" t="s">
        <v>2008</v>
      </c>
      <c r="C692" s="9" t="s">
        <v>146</v>
      </c>
      <c r="D692" s="9" t="s">
        <v>154</v>
      </c>
      <c r="E692" s="9" t="s">
        <v>293</v>
      </c>
      <c r="F692" s="10" t="s">
        <v>3806</v>
      </c>
      <c r="G692" s="15">
        <v>5.7</v>
      </c>
      <c r="H692" s="30" t="s">
        <v>175</v>
      </c>
      <c r="I692" s="10">
        <v>85520895</v>
      </c>
      <c r="J692" s="19">
        <v>45047</v>
      </c>
      <c r="K692" s="16">
        <v>1</v>
      </c>
      <c r="L692" s="16">
        <v>6</v>
      </c>
      <c r="M692" s="9" t="s">
        <v>470</v>
      </c>
      <c r="N692" s="17">
        <v>45122</v>
      </c>
      <c r="O692" s="17" t="s">
        <v>156</v>
      </c>
      <c r="P692" s="10" t="s">
        <v>156</v>
      </c>
      <c r="Q692" s="17" t="s">
        <v>156</v>
      </c>
      <c r="R692" s="10" t="s">
        <v>193</v>
      </c>
      <c r="S692" s="17" t="s">
        <v>156</v>
      </c>
      <c r="T692" s="10" t="s">
        <v>156</v>
      </c>
      <c r="U692" s="32">
        <f t="shared" si="12"/>
        <v>45082</v>
      </c>
    </row>
    <row r="693" spans="1:21" ht="14.25" customHeight="1">
      <c r="A693" s="9">
        <v>2023</v>
      </c>
      <c r="B693" s="10" t="s">
        <v>2008</v>
      </c>
      <c r="C693" s="9" t="s">
        <v>146</v>
      </c>
      <c r="D693" s="9" t="s">
        <v>154</v>
      </c>
      <c r="E693" s="9" t="s">
        <v>293</v>
      </c>
      <c r="F693" s="10" t="s">
        <v>3806</v>
      </c>
      <c r="G693" s="15">
        <v>5.7</v>
      </c>
      <c r="H693" s="30" t="s">
        <v>175</v>
      </c>
      <c r="I693" s="10">
        <v>85136960</v>
      </c>
      <c r="J693" s="19">
        <v>45078</v>
      </c>
      <c r="K693" s="16">
        <v>0</v>
      </c>
      <c r="L693" s="16">
        <v>0</v>
      </c>
      <c r="M693" s="9" t="s">
        <v>178</v>
      </c>
      <c r="N693" s="17">
        <v>45153</v>
      </c>
      <c r="O693" s="17">
        <v>44936</v>
      </c>
      <c r="P693" s="10" t="s">
        <v>156</v>
      </c>
      <c r="Q693" s="17">
        <v>44957</v>
      </c>
      <c r="R693" s="10" t="s">
        <v>2206</v>
      </c>
      <c r="S693" s="17">
        <v>44978</v>
      </c>
      <c r="T693" s="10" t="s">
        <v>2208</v>
      </c>
      <c r="U693" s="32">
        <f t="shared" si="12"/>
        <v>45113</v>
      </c>
    </row>
    <row r="694" spans="1:21" ht="14.25" customHeight="1">
      <c r="A694" s="9">
        <v>2023</v>
      </c>
      <c r="B694" s="10" t="s">
        <v>2008</v>
      </c>
      <c r="C694" s="9" t="s">
        <v>146</v>
      </c>
      <c r="D694" s="9" t="s">
        <v>154</v>
      </c>
      <c r="E694" s="9" t="s">
        <v>293</v>
      </c>
      <c r="F694" s="10" t="s">
        <v>3806</v>
      </c>
      <c r="G694" s="15">
        <v>5.7</v>
      </c>
      <c r="H694" s="30" t="s">
        <v>175</v>
      </c>
      <c r="I694" s="10">
        <v>85733178</v>
      </c>
      <c r="J694" s="19">
        <v>45108</v>
      </c>
      <c r="K694" s="16">
        <v>0</v>
      </c>
      <c r="L694" s="16">
        <v>0</v>
      </c>
      <c r="M694" s="9" t="s">
        <v>178</v>
      </c>
      <c r="N694" s="17">
        <v>45165</v>
      </c>
      <c r="O694" s="17">
        <v>45076</v>
      </c>
      <c r="P694" s="10" t="s">
        <v>156</v>
      </c>
      <c r="Q694" s="17">
        <v>45104</v>
      </c>
      <c r="R694" s="10" t="s">
        <v>2267</v>
      </c>
      <c r="S694" s="17">
        <v>45113</v>
      </c>
      <c r="T694" s="10" t="s">
        <v>2170</v>
      </c>
      <c r="U694" s="32">
        <f t="shared" si="12"/>
        <v>45125</v>
      </c>
    </row>
    <row r="695" spans="1:21" ht="14.25" customHeight="1">
      <c r="A695" s="9">
        <v>2023</v>
      </c>
      <c r="B695" s="10" t="s">
        <v>2008</v>
      </c>
      <c r="C695" s="9" t="s">
        <v>146</v>
      </c>
      <c r="D695" s="9" t="s">
        <v>154</v>
      </c>
      <c r="E695" s="9" t="s">
        <v>293</v>
      </c>
      <c r="F695" s="10" t="s">
        <v>3806</v>
      </c>
      <c r="G695" s="15">
        <v>5.7</v>
      </c>
      <c r="H695" s="30" t="s">
        <v>175</v>
      </c>
      <c r="I695" s="10">
        <v>85136959</v>
      </c>
      <c r="J695" s="19">
        <v>45108</v>
      </c>
      <c r="K695" s="16">
        <v>0</v>
      </c>
      <c r="L695" s="16">
        <v>0</v>
      </c>
      <c r="M695" s="9" t="s">
        <v>178</v>
      </c>
      <c r="N695" s="17">
        <v>45168</v>
      </c>
      <c r="O695" s="17">
        <v>44887</v>
      </c>
      <c r="P695" s="10" t="s">
        <v>156</v>
      </c>
      <c r="Q695" s="17">
        <v>44957</v>
      </c>
      <c r="R695" s="10" t="s">
        <v>2029</v>
      </c>
      <c r="S695" s="17">
        <v>44978</v>
      </c>
      <c r="T695" s="10" t="s">
        <v>1867</v>
      </c>
      <c r="U695" s="32">
        <f t="shared" si="12"/>
        <v>45128</v>
      </c>
    </row>
    <row r="696" spans="1:21" ht="14.25" customHeight="1">
      <c r="A696" s="9">
        <v>2023</v>
      </c>
      <c r="B696" s="10" t="s">
        <v>2008</v>
      </c>
      <c r="C696" s="9" t="s">
        <v>146</v>
      </c>
      <c r="D696" s="9" t="s">
        <v>154</v>
      </c>
      <c r="E696" s="9" t="s">
        <v>293</v>
      </c>
      <c r="F696" s="10" t="s">
        <v>3806</v>
      </c>
      <c r="G696" s="15">
        <v>5.7</v>
      </c>
      <c r="H696" s="30" t="s">
        <v>175</v>
      </c>
      <c r="I696" s="10">
        <v>85527236</v>
      </c>
      <c r="J696" s="19">
        <v>45139</v>
      </c>
      <c r="K696" s="16">
        <v>1000</v>
      </c>
      <c r="L696" s="16">
        <v>5700</v>
      </c>
      <c r="M696" s="9" t="s">
        <v>226</v>
      </c>
      <c r="N696" s="17">
        <v>45187</v>
      </c>
      <c r="O696" s="17">
        <v>45078</v>
      </c>
      <c r="P696" s="10" t="s">
        <v>156</v>
      </c>
      <c r="Q696" s="17">
        <v>45120</v>
      </c>
      <c r="R696" s="10" t="s">
        <v>2271</v>
      </c>
      <c r="S696" s="17">
        <v>45134</v>
      </c>
      <c r="T696" s="10" t="s">
        <v>2106</v>
      </c>
      <c r="U696" s="32">
        <f t="shared" si="12"/>
        <v>45147</v>
      </c>
    </row>
    <row r="697" spans="1:21" ht="14.25" customHeight="1">
      <c r="A697" s="9">
        <v>2023</v>
      </c>
      <c r="B697" s="10" t="s">
        <v>2008</v>
      </c>
      <c r="C697" s="9" t="s">
        <v>146</v>
      </c>
      <c r="D697" s="9" t="s">
        <v>154</v>
      </c>
      <c r="E697" s="9" t="s">
        <v>293</v>
      </c>
      <c r="F697" s="10" t="s">
        <v>3806</v>
      </c>
      <c r="G697" s="15">
        <v>5.7</v>
      </c>
      <c r="H697" s="30" t="s">
        <v>175</v>
      </c>
      <c r="I697" s="10">
        <v>85136961</v>
      </c>
      <c r="J697" s="19">
        <v>45139</v>
      </c>
      <c r="K697" s="16">
        <v>0</v>
      </c>
      <c r="L697" s="16">
        <v>0</v>
      </c>
      <c r="M697" s="9" t="s">
        <v>178</v>
      </c>
      <c r="N697" s="17">
        <v>45199</v>
      </c>
      <c r="O697" s="17" t="s">
        <v>156</v>
      </c>
      <c r="P697" s="10" t="s">
        <v>156</v>
      </c>
      <c r="Q697" s="17" t="s">
        <v>156</v>
      </c>
      <c r="R697" s="10" t="s">
        <v>193</v>
      </c>
      <c r="S697" s="17" t="s">
        <v>156</v>
      </c>
      <c r="T697" s="10" t="s">
        <v>156</v>
      </c>
      <c r="U697" s="32">
        <f t="shared" si="12"/>
        <v>45159</v>
      </c>
    </row>
    <row r="698" spans="1:21" ht="14.25" customHeight="1">
      <c r="A698" s="9">
        <v>2023</v>
      </c>
      <c r="B698" s="10" t="s">
        <v>2008</v>
      </c>
      <c r="C698" s="9" t="s">
        <v>146</v>
      </c>
      <c r="D698" s="9" t="s">
        <v>154</v>
      </c>
      <c r="E698" s="9" t="s">
        <v>293</v>
      </c>
      <c r="F698" s="10" t="s">
        <v>3806</v>
      </c>
      <c r="G698" s="15">
        <v>5.7</v>
      </c>
      <c r="H698" s="30" t="s">
        <v>175</v>
      </c>
      <c r="I698" s="10">
        <v>85459153</v>
      </c>
      <c r="J698" s="19">
        <v>45139</v>
      </c>
      <c r="K698" s="16">
        <v>2200</v>
      </c>
      <c r="L698" s="16">
        <v>12540</v>
      </c>
      <c r="M698" s="9" t="s">
        <v>521</v>
      </c>
      <c r="N698" s="17">
        <v>45205</v>
      </c>
      <c r="O698" s="17">
        <v>45023</v>
      </c>
      <c r="P698" s="10" t="s">
        <v>156</v>
      </c>
      <c r="Q698" s="17">
        <v>45141</v>
      </c>
      <c r="R698" s="10" t="s">
        <v>2060</v>
      </c>
      <c r="S698" s="17">
        <v>45155</v>
      </c>
      <c r="T698" s="10" t="s">
        <v>2061</v>
      </c>
      <c r="U698" s="32">
        <f t="shared" si="12"/>
        <v>45165</v>
      </c>
    </row>
    <row r="699" spans="1:21" ht="14.25" customHeight="1">
      <c r="A699" s="9">
        <v>2023</v>
      </c>
      <c r="B699" s="10" t="s">
        <v>2008</v>
      </c>
      <c r="C699" s="9" t="s">
        <v>146</v>
      </c>
      <c r="D699" s="9" t="s">
        <v>154</v>
      </c>
      <c r="E699" s="9" t="s">
        <v>293</v>
      </c>
      <c r="F699" s="10" t="s">
        <v>3806</v>
      </c>
      <c r="G699" s="15">
        <v>5.7</v>
      </c>
      <c r="H699" s="30" t="s">
        <v>175</v>
      </c>
      <c r="I699" s="10">
        <v>85520896</v>
      </c>
      <c r="J699" s="19">
        <v>45170</v>
      </c>
      <c r="K699" s="16">
        <v>1</v>
      </c>
      <c r="L699" s="16">
        <v>6</v>
      </c>
      <c r="M699" s="9" t="s">
        <v>470</v>
      </c>
      <c r="N699" s="17">
        <v>45245</v>
      </c>
      <c r="O699" s="17">
        <v>45065</v>
      </c>
      <c r="P699" s="10" t="s">
        <v>156</v>
      </c>
      <c r="Q699" s="17">
        <v>45177</v>
      </c>
      <c r="R699" s="10" t="s">
        <v>193</v>
      </c>
      <c r="S699" s="17">
        <v>45191</v>
      </c>
      <c r="T699" s="10" t="s">
        <v>156</v>
      </c>
      <c r="U699" s="32">
        <f t="shared" si="12"/>
        <v>45205</v>
      </c>
    </row>
    <row r="700" spans="1:21" ht="14.25" customHeight="1">
      <c r="A700" s="9">
        <v>2023</v>
      </c>
      <c r="B700" s="10" t="s">
        <v>2008</v>
      </c>
      <c r="C700" s="9" t="s">
        <v>146</v>
      </c>
      <c r="D700" s="9" t="s">
        <v>154</v>
      </c>
      <c r="E700" s="9" t="s">
        <v>293</v>
      </c>
      <c r="F700" s="10" t="s">
        <v>3806</v>
      </c>
      <c r="G700" s="15">
        <v>5.7</v>
      </c>
      <c r="H700" s="30" t="s">
        <v>175</v>
      </c>
      <c r="I700" s="10">
        <v>85520897</v>
      </c>
      <c r="J700" s="19">
        <v>45200</v>
      </c>
      <c r="K700" s="16">
        <v>0</v>
      </c>
      <c r="L700" s="16">
        <v>0</v>
      </c>
      <c r="M700" s="9" t="s">
        <v>178</v>
      </c>
      <c r="N700" s="17">
        <v>45275</v>
      </c>
      <c r="O700" s="17">
        <v>45093</v>
      </c>
      <c r="P700" s="10" t="s">
        <v>1022</v>
      </c>
      <c r="Q700" s="17">
        <v>45198</v>
      </c>
      <c r="R700" s="10" t="s">
        <v>193</v>
      </c>
      <c r="S700" s="17">
        <v>45219</v>
      </c>
      <c r="T700" s="10" t="s">
        <v>156</v>
      </c>
      <c r="U700" s="32">
        <f t="shared" si="12"/>
        <v>45235</v>
      </c>
    </row>
    <row r="701" spans="1:21" ht="14.25" customHeight="1">
      <c r="A701" s="9">
        <v>2023</v>
      </c>
      <c r="B701" s="10" t="s">
        <v>2008</v>
      </c>
      <c r="C701" s="9" t="s">
        <v>146</v>
      </c>
      <c r="D701" s="9" t="s">
        <v>305</v>
      </c>
      <c r="E701" s="9" t="s">
        <v>363</v>
      </c>
      <c r="F701" s="10" t="s">
        <v>3807</v>
      </c>
      <c r="G701" s="15">
        <v>2.6</v>
      </c>
      <c r="H701" s="30" t="s">
        <v>175</v>
      </c>
      <c r="I701" s="10">
        <v>84881743</v>
      </c>
      <c r="J701" s="19">
        <v>44958</v>
      </c>
      <c r="K701" s="16">
        <v>19344</v>
      </c>
      <c r="L701" s="16">
        <v>50294</v>
      </c>
      <c r="M701" s="9" t="s">
        <v>436</v>
      </c>
      <c r="N701" s="17">
        <v>45092</v>
      </c>
      <c r="O701" s="17" t="s">
        <v>156</v>
      </c>
      <c r="P701" s="10" t="s">
        <v>156</v>
      </c>
      <c r="Q701" s="17">
        <v>44883</v>
      </c>
      <c r="R701" s="10" t="s">
        <v>2279</v>
      </c>
      <c r="S701" s="17">
        <v>44897</v>
      </c>
      <c r="T701" s="10" t="s">
        <v>2281</v>
      </c>
      <c r="U701" s="32">
        <f t="shared" si="12"/>
        <v>45052</v>
      </c>
    </row>
    <row r="702" spans="1:21" ht="14.25" customHeight="1">
      <c r="A702" s="9">
        <v>2023</v>
      </c>
      <c r="B702" s="10" t="s">
        <v>2008</v>
      </c>
      <c r="C702" s="9" t="s">
        <v>146</v>
      </c>
      <c r="D702" s="9" t="s">
        <v>305</v>
      </c>
      <c r="E702" s="9" t="s">
        <v>363</v>
      </c>
      <c r="F702" s="10" t="s">
        <v>3807</v>
      </c>
      <c r="G702" s="15">
        <v>2.6</v>
      </c>
      <c r="H702" s="30" t="s">
        <v>175</v>
      </c>
      <c r="I702" s="10">
        <v>84925663</v>
      </c>
      <c r="J702" s="19">
        <v>44958</v>
      </c>
      <c r="K702" s="16">
        <v>5796</v>
      </c>
      <c r="L702" s="16">
        <v>15070</v>
      </c>
      <c r="M702" s="9" t="s">
        <v>436</v>
      </c>
      <c r="N702" s="17">
        <v>45107</v>
      </c>
      <c r="O702" s="17">
        <v>44932</v>
      </c>
      <c r="P702" s="10" t="s">
        <v>156</v>
      </c>
      <c r="Q702" s="17">
        <v>44932</v>
      </c>
      <c r="R702" s="10" t="s">
        <v>1536</v>
      </c>
      <c r="S702" s="17">
        <v>44936</v>
      </c>
      <c r="T702" s="10" t="s">
        <v>2285</v>
      </c>
      <c r="U702" s="32">
        <f t="shared" si="12"/>
        <v>45067</v>
      </c>
    </row>
    <row r="703" spans="1:21" ht="14.25" customHeight="1">
      <c r="A703" s="9">
        <v>2023</v>
      </c>
      <c r="B703" s="10" t="s">
        <v>2008</v>
      </c>
      <c r="C703" s="9" t="s">
        <v>146</v>
      </c>
      <c r="D703" s="9" t="s">
        <v>305</v>
      </c>
      <c r="E703" s="9" t="s">
        <v>363</v>
      </c>
      <c r="F703" s="10" t="s">
        <v>3807</v>
      </c>
      <c r="G703" s="15">
        <v>2.6</v>
      </c>
      <c r="H703" s="30" t="s">
        <v>175</v>
      </c>
      <c r="I703" s="10">
        <v>85053342</v>
      </c>
      <c r="J703" s="19">
        <v>44958</v>
      </c>
      <c r="K703" s="16">
        <v>6600</v>
      </c>
      <c r="L703" s="16">
        <v>17160</v>
      </c>
      <c r="M703" s="9" t="s">
        <v>383</v>
      </c>
      <c r="N703" s="17">
        <v>45122</v>
      </c>
      <c r="O703" s="17">
        <v>44915</v>
      </c>
      <c r="P703" s="10" t="s">
        <v>156</v>
      </c>
      <c r="Q703" s="17">
        <v>44932</v>
      </c>
      <c r="R703" s="10" t="s">
        <v>1536</v>
      </c>
      <c r="S703" s="17">
        <v>44936</v>
      </c>
      <c r="T703" s="10" t="s">
        <v>2285</v>
      </c>
      <c r="U703" s="32">
        <f t="shared" si="12"/>
        <v>45082</v>
      </c>
    </row>
    <row r="704" spans="1:21" ht="14.25" customHeight="1">
      <c r="A704" s="9">
        <v>2023</v>
      </c>
      <c r="B704" s="10" t="s">
        <v>2008</v>
      </c>
      <c r="C704" s="9" t="s">
        <v>146</v>
      </c>
      <c r="D704" s="9" t="s">
        <v>305</v>
      </c>
      <c r="E704" s="9" t="s">
        <v>363</v>
      </c>
      <c r="F704" s="10" t="s">
        <v>3807</v>
      </c>
      <c r="G704" s="15">
        <v>2.6</v>
      </c>
      <c r="H704" s="30" t="s">
        <v>175</v>
      </c>
      <c r="I704" s="10">
        <v>84881741</v>
      </c>
      <c r="J704" s="19">
        <v>45017</v>
      </c>
      <c r="K704" s="16">
        <v>2976</v>
      </c>
      <c r="L704" s="16">
        <v>7738</v>
      </c>
      <c r="M704" s="9" t="s">
        <v>383</v>
      </c>
      <c r="N704" s="17">
        <v>45137</v>
      </c>
      <c r="O704" s="17">
        <v>44932</v>
      </c>
      <c r="P704" s="10" t="s">
        <v>156</v>
      </c>
      <c r="Q704" s="17">
        <v>44932</v>
      </c>
      <c r="R704" s="10" t="s">
        <v>1536</v>
      </c>
      <c r="S704" s="17">
        <v>44936</v>
      </c>
      <c r="T704" s="10" t="s">
        <v>2285</v>
      </c>
      <c r="U704" s="32">
        <f t="shared" ref="U704:U767" si="13">N704-40</f>
        <v>45097</v>
      </c>
    </row>
    <row r="705" spans="1:21" ht="14.25" customHeight="1">
      <c r="A705" s="9">
        <v>2023</v>
      </c>
      <c r="B705" s="10" t="s">
        <v>2008</v>
      </c>
      <c r="C705" s="9" t="s">
        <v>146</v>
      </c>
      <c r="D705" s="9" t="s">
        <v>305</v>
      </c>
      <c r="E705" s="9" t="s">
        <v>363</v>
      </c>
      <c r="F705" s="10" t="s">
        <v>3807</v>
      </c>
      <c r="G705" s="15">
        <v>2.6</v>
      </c>
      <c r="H705" s="30" t="s">
        <v>175</v>
      </c>
      <c r="I705" s="10">
        <v>85053343</v>
      </c>
      <c r="J705" s="19">
        <v>45078</v>
      </c>
      <c r="K705" s="16">
        <v>0</v>
      </c>
      <c r="L705" s="16">
        <v>0</v>
      </c>
      <c r="M705" s="9" t="s">
        <v>178</v>
      </c>
      <c r="N705" s="17">
        <v>45168</v>
      </c>
      <c r="O705" s="17">
        <v>44957</v>
      </c>
      <c r="P705" s="10" t="s">
        <v>1241</v>
      </c>
      <c r="Q705" s="17">
        <v>45062</v>
      </c>
      <c r="R705" s="10" t="s">
        <v>1885</v>
      </c>
      <c r="S705" s="17">
        <v>45069</v>
      </c>
      <c r="T705" s="10" t="s">
        <v>1241</v>
      </c>
      <c r="U705" s="32">
        <f t="shared" si="13"/>
        <v>45128</v>
      </c>
    </row>
    <row r="706" spans="1:21" ht="14.25" customHeight="1">
      <c r="A706" s="9">
        <v>2023</v>
      </c>
      <c r="B706" s="10" t="s">
        <v>2008</v>
      </c>
      <c r="C706" s="9" t="s">
        <v>146</v>
      </c>
      <c r="D706" s="9" t="s">
        <v>305</v>
      </c>
      <c r="E706" s="9" t="s">
        <v>363</v>
      </c>
      <c r="F706" s="10" t="s">
        <v>3807</v>
      </c>
      <c r="G706" s="15">
        <v>2.6</v>
      </c>
      <c r="H706" s="30" t="s">
        <v>175</v>
      </c>
      <c r="I706" s="10">
        <v>84881742</v>
      </c>
      <c r="J706" s="19">
        <v>45108</v>
      </c>
      <c r="K706" s="16">
        <v>3000</v>
      </c>
      <c r="L706" s="16">
        <v>7800</v>
      </c>
      <c r="M706" s="9" t="s">
        <v>470</v>
      </c>
      <c r="N706" s="17">
        <v>45184</v>
      </c>
      <c r="O706" s="17">
        <v>45002</v>
      </c>
      <c r="P706" s="10" t="s">
        <v>156</v>
      </c>
      <c r="Q706" s="17">
        <v>45120</v>
      </c>
      <c r="R706" s="10" t="s">
        <v>2102</v>
      </c>
      <c r="S706" s="17">
        <v>45134</v>
      </c>
      <c r="T706" s="10" t="s">
        <v>2132</v>
      </c>
      <c r="U706" s="32">
        <f t="shared" si="13"/>
        <v>45144</v>
      </c>
    </row>
    <row r="707" spans="1:21" ht="14.25" customHeight="1">
      <c r="A707" s="9">
        <v>2023</v>
      </c>
      <c r="B707" s="10" t="s">
        <v>2008</v>
      </c>
      <c r="C707" s="9" t="s">
        <v>146</v>
      </c>
      <c r="D707" s="9" t="s">
        <v>305</v>
      </c>
      <c r="E707" s="9" t="s">
        <v>363</v>
      </c>
      <c r="F707" s="10" t="s">
        <v>3807</v>
      </c>
      <c r="G707" s="15">
        <v>2.6</v>
      </c>
      <c r="H707" s="30" t="s">
        <v>175</v>
      </c>
      <c r="I707" s="10">
        <v>84925664</v>
      </c>
      <c r="J707" s="19">
        <v>45170</v>
      </c>
      <c r="K707" s="16">
        <v>3000</v>
      </c>
      <c r="L707" s="16">
        <v>7800</v>
      </c>
      <c r="M707" s="9" t="s">
        <v>470</v>
      </c>
      <c r="N707" s="17">
        <v>45214</v>
      </c>
      <c r="O707" s="17">
        <v>45041</v>
      </c>
      <c r="P707" s="10" t="s">
        <v>425</v>
      </c>
      <c r="Q707" s="17">
        <v>45152</v>
      </c>
      <c r="R707" s="10" t="s">
        <v>2085</v>
      </c>
      <c r="S707" s="17">
        <v>45162</v>
      </c>
      <c r="T707" s="10" t="s">
        <v>2086</v>
      </c>
      <c r="U707" s="32">
        <f t="shared" si="13"/>
        <v>45174</v>
      </c>
    </row>
    <row r="708" spans="1:21" ht="14.25" customHeight="1">
      <c r="A708" s="9">
        <v>2023</v>
      </c>
      <c r="B708" s="10" t="s">
        <v>2008</v>
      </c>
      <c r="C708" s="9" t="s">
        <v>146</v>
      </c>
      <c r="D708" s="9" t="s">
        <v>305</v>
      </c>
      <c r="E708" s="9" t="s">
        <v>363</v>
      </c>
      <c r="F708" s="10" t="s">
        <v>3808</v>
      </c>
      <c r="G708" s="15">
        <v>2.6</v>
      </c>
      <c r="H708" s="30" t="s">
        <v>175</v>
      </c>
      <c r="I708" s="10">
        <v>84995405</v>
      </c>
      <c r="J708" s="19">
        <v>44927</v>
      </c>
      <c r="K708" s="16">
        <v>4062</v>
      </c>
      <c r="L708" s="16">
        <v>10561</v>
      </c>
      <c r="M708" s="9" t="s">
        <v>436</v>
      </c>
      <c r="N708" s="17">
        <v>45092</v>
      </c>
      <c r="O708" s="17" t="s">
        <v>156</v>
      </c>
      <c r="P708" s="10" t="s">
        <v>156</v>
      </c>
      <c r="Q708" s="17">
        <v>44887</v>
      </c>
      <c r="R708" s="10" t="s">
        <v>193</v>
      </c>
      <c r="S708" s="17">
        <v>44897</v>
      </c>
      <c r="T708" s="10" t="s">
        <v>156</v>
      </c>
      <c r="U708" s="32">
        <f t="shared" si="13"/>
        <v>45052</v>
      </c>
    </row>
    <row r="709" spans="1:21" ht="14.25" customHeight="1">
      <c r="A709" s="9">
        <v>2023</v>
      </c>
      <c r="B709" s="10" t="s">
        <v>2008</v>
      </c>
      <c r="C709" s="9" t="s">
        <v>146</v>
      </c>
      <c r="D709" s="9" t="s">
        <v>305</v>
      </c>
      <c r="E709" s="9" t="s">
        <v>363</v>
      </c>
      <c r="F709" s="10" t="s">
        <v>3808</v>
      </c>
      <c r="G709" s="15">
        <v>2.6</v>
      </c>
      <c r="H709" s="30" t="s">
        <v>175</v>
      </c>
      <c r="I709" s="10">
        <v>84995722</v>
      </c>
      <c r="J709" s="19">
        <v>44958</v>
      </c>
      <c r="K709" s="16">
        <v>2796</v>
      </c>
      <c r="L709" s="16">
        <v>7270</v>
      </c>
      <c r="M709" s="9" t="s">
        <v>436</v>
      </c>
      <c r="N709" s="17">
        <v>45122</v>
      </c>
      <c r="O709" s="17">
        <v>44915</v>
      </c>
      <c r="P709" s="10" t="s">
        <v>156</v>
      </c>
      <c r="Q709" s="17">
        <v>44932</v>
      </c>
      <c r="R709" s="10" t="s">
        <v>1536</v>
      </c>
      <c r="S709" s="17">
        <v>44936</v>
      </c>
      <c r="T709" s="10" t="s">
        <v>2285</v>
      </c>
      <c r="U709" s="32">
        <f t="shared" si="13"/>
        <v>45082</v>
      </c>
    </row>
    <row r="710" spans="1:21" ht="14.25" customHeight="1">
      <c r="A710" s="9">
        <v>2023</v>
      </c>
      <c r="B710" s="10" t="s">
        <v>2008</v>
      </c>
      <c r="C710" s="9" t="s">
        <v>146</v>
      </c>
      <c r="D710" s="9" t="s">
        <v>305</v>
      </c>
      <c r="E710" s="9" t="s">
        <v>363</v>
      </c>
      <c r="F710" s="10" t="s">
        <v>3808</v>
      </c>
      <c r="G710" s="15">
        <v>2.6</v>
      </c>
      <c r="H710" s="30" t="s">
        <v>175</v>
      </c>
      <c r="I710" s="10">
        <v>84995723</v>
      </c>
      <c r="J710" s="19">
        <v>45047</v>
      </c>
      <c r="K710" s="16">
        <v>0</v>
      </c>
      <c r="L710" s="16">
        <v>0</v>
      </c>
      <c r="M710" s="9" t="s">
        <v>178</v>
      </c>
      <c r="N710" s="17">
        <v>45153</v>
      </c>
      <c r="O710" s="17">
        <v>44957</v>
      </c>
      <c r="P710" s="10" t="s">
        <v>1241</v>
      </c>
      <c r="Q710" s="17">
        <v>45062</v>
      </c>
      <c r="R710" s="10" t="s">
        <v>1885</v>
      </c>
      <c r="S710" s="17">
        <v>45069</v>
      </c>
      <c r="T710" s="10" t="s">
        <v>1241</v>
      </c>
      <c r="U710" s="32">
        <f t="shared" si="13"/>
        <v>45113</v>
      </c>
    </row>
    <row r="711" spans="1:21" ht="14.25" customHeight="1">
      <c r="A711" s="9">
        <v>2023</v>
      </c>
      <c r="B711" s="10" t="s">
        <v>2008</v>
      </c>
      <c r="C711" s="9" t="s">
        <v>146</v>
      </c>
      <c r="D711" s="9" t="s">
        <v>305</v>
      </c>
      <c r="E711" s="9" t="s">
        <v>363</v>
      </c>
      <c r="F711" s="10" t="s">
        <v>3808</v>
      </c>
      <c r="G711" s="15">
        <v>2.6</v>
      </c>
      <c r="H711" s="30" t="s">
        <v>175</v>
      </c>
      <c r="I711" s="10">
        <v>84995724</v>
      </c>
      <c r="J711" s="19">
        <v>45139</v>
      </c>
      <c r="K711" s="16">
        <v>1300</v>
      </c>
      <c r="L711" s="16">
        <v>3380</v>
      </c>
      <c r="M711" s="9" t="s">
        <v>470</v>
      </c>
      <c r="N711" s="17">
        <v>45199</v>
      </c>
      <c r="O711" s="17">
        <v>44957</v>
      </c>
      <c r="P711" s="10" t="s">
        <v>2182</v>
      </c>
      <c r="Q711" s="17">
        <v>45134</v>
      </c>
      <c r="R711" s="10" t="s">
        <v>2137</v>
      </c>
      <c r="S711" s="17">
        <v>45148</v>
      </c>
      <c r="T711" s="10" t="s">
        <v>2058</v>
      </c>
      <c r="U711" s="32">
        <f t="shared" si="13"/>
        <v>45159</v>
      </c>
    </row>
    <row r="712" spans="1:21" ht="14.25" customHeight="1">
      <c r="A712" s="9">
        <v>2023</v>
      </c>
      <c r="B712" s="10" t="s">
        <v>2008</v>
      </c>
      <c r="C712" s="9" t="s">
        <v>146</v>
      </c>
      <c r="D712" s="9" t="s">
        <v>305</v>
      </c>
      <c r="E712" s="9" t="s">
        <v>363</v>
      </c>
      <c r="F712" s="10" t="s">
        <v>3809</v>
      </c>
      <c r="G712" s="15">
        <v>2.6</v>
      </c>
      <c r="H712" s="30" t="s">
        <v>175</v>
      </c>
      <c r="I712" s="10">
        <v>84949492</v>
      </c>
      <c r="J712" s="19">
        <v>44927</v>
      </c>
      <c r="K712" s="16">
        <v>5940</v>
      </c>
      <c r="L712" s="16">
        <v>15444</v>
      </c>
      <c r="M712" s="9" t="s">
        <v>436</v>
      </c>
      <c r="N712" s="17">
        <v>45092</v>
      </c>
      <c r="O712" s="17" t="s">
        <v>156</v>
      </c>
      <c r="P712" s="10" t="s">
        <v>156</v>
      </c>
      <c r="Q712" s="17">
        <v>44883</v>
      </c>
      <c r="R712" s="10" t="s">
        <v>2279</v>
      </c>
      <c r="S712" s="17">
        <v>44889</v>
      </c>
      <c r="T712" s="10" t="s">
        <v>2281</v>
      </c>
      <c r="U712" s="32">
        <f t="shared" si="13"/>
        <v>45052</v>
      </c>
    </row>
    <row r="713" spans="1:21" ht="14.25" customHeight="1">
      <c r="A713" s="9">
        <v>2023</v>
      </c>
      <c r="B713" s="10" t="s">
        <v>2008</v>
      </c>
      <c r="C713" s="9" t="s">
        <v>146</v>
      </c>
      <c r="D713" s="9" t="s">
        <v>305</v>
      </c>
      <c r="E713" s="9" t="s">
        <v>363</v>
      </c>
      <c r="F713" s="10" t="s">
        <v>3809</v>
      </c>
      <c r="G713" s="15">
        <v>2.6</v>
      </c>
      <c r="H713" s="30" t="s">
        <v>175</v>
      </c>
      <c r="I713" s="10">
        <v>84951294</v>
      </c>
      <c r="J713" s="19">
        <v>45017</v>
      </c>
      <c r="K713" s="16">
        <v>2994</v>
      </c>
      <c r="L713" s="16">
        <v>7784</v>
      </c>
      <c r="M713" s="9" t="s">
        <v>383</v>
      </c>
      <c r="N713" s="17">
        <v>45153</v>
      </c>
      <c r="O713" s="17">
        <v>44939</v>
      </c>
      <c r="P713" s="10" t="s">
        <v>2182</v>
      </c>
      <c r="Q713" s="17">
        <v>44950</v>
      </c>
      <c r="R713" s="10" t="s">
        <v>1885</v>
      </c>
      <c r="S713" s="17">
        <v>44957</v>
      </c>
      <c r="T713" s="10" t="s">
        <v>1241</v>
      </c>
      <c r="U713" s="32">
        <f t="shared" si="13"/>
        <v>45113</v>
      </c>
    </row>
    <row r="714" spans="1:21" ht="14.25" customHeight="1">
      <c r="A714" s="9">
        <v>2023</v>
      </c>
      <c r="B714" s="10" t="s">
        <v>2008</v>
      </c>
      <c r="C714" s="9" t="s">
        <v>146</v>
      </c>
      <c r="D714" s="9" t="s">
        <v>305</v>
      </c>
      <c r="E714" s="9" t="s">
        <v>363</v>
      </c>
      <c r="F714" s="10" t="s">
        <v>3809</v>
      </c>
      <c r="G714" s="15">
        <v>2.6</v>
      </c>
      <c r="H714" s="30" t="s">
        <v>175</v>
      </c>
      <c r="I714" s="10">
        <v>84976475</v>
      </c>
      <c r="J714" s="19">
        <v>45139</v>
      </c>
      <c r="K714" s="16">
        <v>1500</v>
      </c>
      <c r="L714" s="16">
        <v>3900</v>
      </c>
      <c r="M714" s="9" t="s">
        <v>470</v>
      </c>
      <c r="N714" s="17">
        <v>45214</v>
      </c>
      <c r="O714" s="17">
        <v>45065</v>
      </c>
      <c r="P714" s="10" t="s">
        <v>425</v>
      </c>
      <c r="Q714" s="17">
        <v>45152</v>
      </c>
      <c r="R714" s="10" t="s">
        <v>2085</v>
      </c>
      <c r="S714" s="17">
        <v>45162</v>
      </c>
      <c r="T714" s="10" t="s">
        <v>2086</v>
      </c>
      <c r="U714" s="32">
        <f t="shared" si="13"/>
        <v>45174</v>
      </c>
    </row>
    <row r="715" spans="1:21" ht="14.25" customHeight="1">
      <c r="A715" s="9">
        <v>2023</v>
      </c>
      <c r="B715" s="10" t="s">
        <v>2008</v>
      </c>
      <c r="C715" s="9" t="s">
        <v>146</v>
      </c>
      <c r="D715" s="9" t="s">
        <v>305</v>
      </c>
      <c r="E715" s="9" t="s">
        <v>363</v>
      </c>
      <c r="F715" s="10" t="s">
        <v>3810</v>
      </c>
      <c r="G715" s="15">
        <v>2.6</v>
      </c>
      <c r="H715" s="30" t="s">
        <v>175</v>
      </c>
      <c r="I715" s="10">
        <v>84995406</v>
      </c>
      <c r="J715" s="19">
        <v>44927</v>
      </c>
      <c r="K715" s="16">
        <v>3990</v>
      </c>
      <c r="L715" s="16">
        <v>10374</v>
      </c>
      <c r="M715" s="9" t="s">
        <v>436</v>
      </c>
      <c r="N715" s="17">
        <v>45092</v>
      </c>
      <c r="O715" s="17" t="s">
        <v>156</v>
      </c>
      <c r="P715" s="10" t="s">
        <v>156</v>
      </c>
      <c r="Q715" s="17">
        <v>44883</v>
      </c>
      <c r="R715" s="10" t="s">
        <v>193</v>
      </c>
      <c r="S715" s="17">
        <v>44889</v>
      </c>
      <c r="T715" s="10" t="s">
        <v>156</v>
      </c>
      <c r="U715" s="32">
        <f t="shared" si="13"/>
        <v>45052</v>
      </c>
    </row>
    <row r="716" spans="1:21" ht="14.25" customHeight="1">
      <c r="A716" s="9">
        <v>2023</v>
      </c>
      <c r="B716" s="10" t="s">
        <v>2008</v>
      </c>
      <c r="C716" s="9" t="s">
        <v>146</v>
      </c>
      <c r="D716" s="9" t="s">
        <v>305</v>
      </c>
      <c r="E716" s="9" t="s">
        <v>363</v>
      </c>
      <c r="F716" s="10" t="s">
        <v>3810</v>
      </c>
      <c r="G716" s="15">
        <v>2.6</v>
      </c>
      <c r="H716" s="30" t="s">
        <v>175</v>
      </c>
      <c r="I716" s="10">
        <v>85136911</v>
      </c>
      <c r="J716" s="19">
        <v>44927</v>
      </c>
      <c r="K716" s="16">
        <v>2274</v>
      </c>
      <c r="L716" s="16">
        <v>5912</v>
      </c>
      <c r="M716" s="9" t="s">
        <v>383</v>
      </c>
      <c r="N716" s="17">
        <v>45092</v>
      </c>
      <c r="O716" s="17">
        <v>44932</v>
      </c>
      <c r="P716" s="10" t="s">
        <v>156</v>
      </c>
      <c r="Q716" s="17">
        <v>44932</v>
      </c>
      <c r="R716" s="10" t="s">
        <v>193</v>
      </c>
      <c r="S716" s="17">
        <v>44936</v>
      </c>
      <c r="T716" s="10" t="s">
        <v>156</v>
      </c>
      <c r="U716" s="32">
        <f t="shared" si="13"/>
        <v>45052</v>
      </c>
    </row>
    <row r="717" spans="1:21" ht="14.25" customHeight="1">
      <c r="A717" s="9">
        <v>2023</v>
      </c>
      <c r="B717" s="10" t="s">
        <v>2008</v>
      </c>
      <c r="C717" s="9" t="s">
        <v>146</v>
      </c>
      <c r="D717" s="9" t="s">
        <v>305</v>
      </c>
      <c r="E717" s="9" t="s">
        <v>363</v>
      </c>
      <c r="F717" s="10" t="s">
        <v>3810</v>
      </c>
      <c r="G717" s="15">
        <v>2.6</v>
      </c>
      <c r="H717" s="30" t="s">
        <v>175</v>
      </c>
      <c r="I717" s="10">
        <v>85136912</v>
      </c>
      <c r="J717" s="19">
        <v>45078</v>
      </c>
      <c r="K717" s="16">
        <v>0</v>
      </c>
      <c r="L717" s="16">
        <v>0</v>
      </c>
      <c r="M717" s="9" t="s">
        <v>178</v>
      </c>
      <c r="N717" s="17">
        <v>45137</v>
      </c>
      <c r="O717" s="17">
        <v>44964</v>
      </c>
      <c r="P717" s="10" t="s">
        <v>1435</v>
      </c>
      <c r="Q717" s="17">
        <v>45027</v>
      </c>
      <c r="R717" s="10" t="s">
        <v>193</v>
      </c>
      <c r="S717" s="17">
        <v>45041</v>
      </c>
      <c r="T717" s="10" t="s">
        <v>156</v>
      </c>
      <c r="U717" s="32">
        <f t="shared" si="13"/>
        <v>45097</v>
      </c>
    </row>
    <row r="718" spans="1:21" ht="14.25" customHeight="1">
      <c r="A718" s="9">
        <v>2023</v>
      </c>
      <c r="B718" s="10" t="s">
        <v>2008</v>
      </c>
      <c r="C718" s="9" t="s">
        <v>146</v>
      </c>
      <c r="D718" s="9" t="s">
        <v>305</v>
      </c>
      <c r="E718" s="9" t="s">
        <v>363</v>
      </c>
      <c r="F718" s="10" t="s">
        <v>3810</v>
      </c>
      <c r="G718" s="15">
        <v>2.6</v>
      </c>
      <c r="H718" s="30" t="s">
        <v>175</v>
      </c>
      <c r="I718" s="10">
        <v>85136913</v>
      </c>
      <c r="J718" s="19">
        <v>45139</v>
      </c>
      <c r="K718" s="16">
        <v>1200</v>
      </c>
      <c r="L718" s="16">
        <v>3120</v>
      </c>
      <c r="M718" s="9" t="s">
        <v>470</v>
      </c>
      <c r="N718" s="17">
        <v>45199</v>
      </c>
      <c r="O718" s="17">
        <v>45041</v>
      </c>
      <c r="P718" s="10" t="s">
        <v>930</v>
      </c>
      <c r="Q718" s="17">
        <v>45134</v>
      </c>
      <c r="R718" s="10" t="s">
        <v>2137</v>
      </c>
      <c r="S718" s="17">
        <v>45148</v>
      </c>
      <c r="T718" s="10" t="s">
        <v>2058</v>
      </c>
      <c r="U718" s="32">
        <f t="shared" si="13"/>
        <v>45159</v>
      </c>
    </row>
    <row r="719" spans="1:21" ht="14.25" customHeight="1">
      <c r="A719" s="9">
        <v>2023</v>
      </c>
      <c r="B719" s="10" t="s">
        <v>2008</v>
      </c>
      <c r="C719" s="9" t="s">
        <v>146</v>
      </c>
      <c r="D719" s="9" t="s">
        <v>305</v>
      </c>
      <c r="E719" s="9" t="s">
        <v>363</v>
      </c>
      <c r="F719" s="10" t="s">
        <v>3811</v>
      </c>
      <c r="G719" s="15">
        <v>2.6</v>
      </c>
      <c r="H719" s="30" t="s">
        <v>175</v>
      </c>
      <c r="I719" s="10">
        <v>84995407</v>
      </c>
      <c r="J719" s="19">
        <v>44927</v>
      </c>
      <c r="K719" s="16">
        <v>4278</v>
      </c>
      <c r="L719" s="16">
        <v>11123</v>
      </c>
      <c r="M719" s="9" t="s">
        <v>436</v>
      </c>
      <c r="N719" s="17">
        <v>45092</v>
      </c>
      <c r="O719" s="17" t="s">
        <v>156</v>
      </c>
      <c r="P719" s="10" t="s">
        <v>156</v>
      </c>
      <c r="Q719" s="17">
        <v>44883</v>
      </c>
      <c r="R719" s="10" t="s">
        <v>193</v>
      </c>
      <c r="S719" s="17">
        <v>44889</v>
      </c>
      <c r="T719" s="10" t="s">
        <v>156</v>
      </c>
      <c r="U719" s="32">
        <f t="shared" si="13"/>
        <v>45052</v>
      </c>
    </row>
    <row r="720" spans="1:21" ht="14.25" customHeight="1">
      <c r="A720" s="9">
        <v>2023</v>
      </c>
      <c r="B720" s="10" t="s">
        <v>2008</v>
      </c>
      <c r="C720" s="9" t="s">
        <v>146</v>
      </c>
      <c r="D720" s="9" t="s">
        <v>305</v>
      </c>
      <c r="E720" s="9" t="s">
        <v>363</v>
      </c>
      <c r="F720" s="10" t="s">
        <v>3811</v>
      </c>
      <c r="G720" s="15">
        <v>2.6</v>
      </c>
      <c r="H720" s="30" t="s">
        <v>175</v>
      </c>
      <c r="I720" s="10">
        <v>85187362</v>
      </c>
      <c r="J720" s="19">
        <v>44927</v>
      </c>
      <c r="K720" s="16">
        <v>3108</v>
      </c>
      <c r="L720" s="16">
        <v>8081</v>
      </c>
      <c r="M720" s="9" t="s">
        <v>383</v>
      </c>
      <c r="N720" s="17">
        <v>45122</v>
      </c>
      <c r="O720" s="17">
        <v>44932</v>
      </c>
      <c r="P720" s="10" t="s">
        <v>156</v>
      </c>
      <c r="Q720" s="17">
        <v>44932</v>
      </c>
      <c r="R720" s="10" t="s">
        <v>193</v>
      </c>
      <c r="S720" s="17">
        <v>44936</v>
      </c>
      <c r="T720" s="10" t="s">
        <v>156</v>
      </c>
      <c r="U720" s="32">
        <f t="shared" si="13"/>
        <v>45082</v>
      </c>
    </row>
    <row r="721" spans="1:21" ht="14.25" customHeight="1">
      <c r="A721" s="9">
        <v>2023</v>
      </c>
      <c r="B721" s="10" t="s">
        <v>2008</v>
      </c>
      <c r="C721" s="9" t="s">
        <v>146</v>
      </c>
      <c r="D721" s="9" t="s">
        <v>305</v>
      </c>
      <c r="E721" s="9" t="s">
        <v>363</v>
      </c>
      <c r="F721" s="10" t="s">
        <v>3811</v>
      </c>
      <c r="G721" s="15">
        <v>2.6</v>
      </c>
      <c r="H721" s="30" t="s">
        <v>175</v>
      </c>
      <c r="I721" s="10">
        <v>85224362</v>
      </c>
      <c r="J721" s="19">
        <v>45108</v>
      </c>
      <c r="K721" s="16">
        <v>1908</v>
      </c>
      <c r="L721" s="16">
        <v>4961</v>
      </c>
      <c r="M721" s="9" t="s">
        <v>470</v>
      </c>
      <c r="N721" s="17">
        <v>45174</v>
      </c>
      <c r="O721" s="17">
        <v>45009</v>
      </c>
      <c r="P721" s="10" t="s">
        <v>156</v>
      </c>
      <c r="Q721" s="17">
        <v>45106</v>
      </c>
      <c r="R721" s="10" t="s">
        <v>2052</v>
      </c>
      <c r="S721" s="17">
        <v>45118</v>
      </c>
      <c r="T721" s="10" t="s">
        <v>1874</v>
      </c>
      <c r="U721" s="32">
        <f t="shared" si="13"/>
        <v>45134</v>
      </c>
    </row>
    <row r="722" spans="1:21" ht="14.25" customHeight="1">
      <c r="A722" s="9">
        <v>2023</v>
      </c>
      <c r="B722" s="10" t="s">
        <v>2008</v>
      </c>
      <c r="C722" s="9" t="s">
        <v>146</v>
      </c>
      <c r="D722" s="9" t="s">
        <v>307</v>
      </c>
      <c r="E722" s="9" t="s">
        <v>3071</v>
      </c>
      <c r="F722" s="10" t="s">
        <v>3814</v>
      </c>
      <c r="G722" s="15">
        <v>3.6</v>
      </c>
      <c r="H722" s="30" t="s">
        <v>175</v>
      </c>
      <c r="I722" s="10">
        <v>85433664</v>
      </c>
      <c r="J722" s="19">
        <v>45139</v>
      </c>
      <c r="K722" s="16">
        <v>340</v>
      </c>
      <c r="L722" s="16">
        <v>1224</v>
      </c>
      <c r="M722" s="9" t="s">
        <v>436</v>
      </c>
      <c r="N722" s="17">
        <v>45199</v>
      </c>
      <c r="O722" s="17" t="s">
        <v>156</v>
      </c>
      <c r="P722" s="10" t="s">
        <v>156</v>
      </c>
      <c r="Q722" s="17">
        <v>45009</v>
      </c>
      <c r="R722" s="10" t="s">
        <v>193</v>
      </c>
      <c r="S722" s="17">
        <v>45086</v>
      </c>
      <c r="T722" s="10" t="s">
        <v>156</v>
      </c>
      <c r="U722" s="32">
        <f t="shared" si="13"/>
        <v>45159</v>
      </c>
    </row>
    <row r="723" spans="1:21" ht="14.25" customHeight="1">
      <c r="A723" s="9">
        <v>2023</v>
      </c>
      <c r="B723" s="10" t="s">
        <v>2008</v>
      </c>
      <c r="C723" s="9" t="s">
        <v>146</v>
      </c>
      <c r="D723" s="9" t="s">
        <v>307</v>
      </c>
      <c r="E723" s="9" t="s">
        <v>3078</v>
      </c>
      <c r="F723" s="10" t="s">
        <v>3815</v>
      </c>
      <c r="G723" s="15">
        <v>3.6</v>
      </c>
      <c r="H723" s="30" t="s">
        <v>175</v>
      </c>
      <c r="I723" s="10">
        <v>85433683</v>
      </c>
      <c r="J723" s="19">
        <v>45139</v>
      </c>
      <c r="K723" s="16">
        <v>200</v>
      </c>
      <c r="L723" s="16">
        <v>720</v>
      </c>
      <c r="M723" s="9" t="s">
        <v>436</v>
      </c>
      <c r="N723" s="17">
        <v>45199</v>
      </c>
      <c r="O723" s="17" t="s">
        <v>156</v>
      </c>
      <c r="P723" s="10" t="s">
        <v>156</v>
      </c>
      <c r="Q723" s="17">
        <v>45009</v>
      </c>
      <c r="R723" s="10" t="s">
        <v>193</v>
      </c>
      <c r="S723" s="17">
        <v>45086</v>
      </c>
      <c r="T723" s="10" t="s">
        <v>156</v>
      </c>
      <c r="U723" s="32">
        <f t="shared" si="13"/>
        <v>45159</v>
      </c>
    </row>
    <row r="724" spans="1:21" ht="14.25" customHeight="1">
      <c r="A724" s="9">
        <v>2024</v>
      </c>
      <c r="B724" s="10" t="s">
        <v>143</v>
      </c>
      <c r="C724" s="9" t="s">
        <v>146</v>
      </c>
      <c r="D724" s="9" t="s">
        <v>154</v>
      </c>
      <c r="E724" s="9" t="s">
        <v>158</v>
      </c>
      <c r="F724" s="10" t="s">
        <v>3842</v>
      </c>
      <c r="G724" s="15">
        <v>4.5</v>
      </c>
      <c r="H724" s="30" t="s">
        <v>175</v>
      </c>
      <c r="I724" s="10">
        <v>85911382</v>
      </c>
      <c r="J724" s="19">
        <v>45170</v>
      </c>
      <c r="K724" s="16">
        <v>5704</v>
      </c>
      <c r="L724" s="16">
        <v>25668</v>
      </c>
      <c r="M724" s="9" t="s">
        <v>436</v>
      </c>
      <c r="N724" s="17">
        <v>45245</v>
      </c>
      <c r="O724" s="17">
        <v>45097</v>
      </c>
      <c r="P724" s="10" t="s">
        <v>156</v>
      </c>
      <c r="Q724" s="17">
        <v>45104</v>
      </c>
      <c r="R724" s="10" t="s">
        <v>193</v>
      </c>
      <c r="S724" s="17">
        <v>45111</v>
      </c>
      <c r="T724" s="10" t="s">
        <v>1874</v>
      </c>
      <c r="U724" s="32">
        <f t="shared" si="13"/>
        <v>45205</v>
      </c>
    </row>
    <row r="725" spans="1:21" ht="14.25" customHeight="1">
      <c r="A725" s="9">
        <v>2024</v>
      </c>
      <c r="B725" s="10" t="s">
        <v>143</v>
      </c>
      <c r="C725" s="9" t="s">
        <v>146</v>
      </c>
      <c r="D725" s="9" t="s">
        <v>154</v>
      </c>
      <c r="E725" s="9" t="s">
        <v>158</v>
      </c>
      <c r="F725" s="10" t="s">
        <v>3842</v>
      </c>
      <c r="G725" s="15">
        <v>4.5</v>
      </c>
      <c r="H725" s="30" t="s">
        <v>175</v>
      </c>
      <c r="I725" s="10">
        <v>86212364</v>
      </c>
      <c r="J725" s="19">
        <v>45231</v>
      </c>
      <c r="K725" s="16">
        <v>2500</v>
      </c>
      <c r="L725" s="16">
        <v>11250</v>
      </c>
      <c r="M725" s="9" t="s">
        <v>383</v>
      </c>
      <c r="N725" s="17">
        <v>45275</v>
      </c>
      <c r="O725" s="17" t="s">
        <v>156</v>
      </c>
      <c r="P725" s="10" t="s">
        <v>156</v>
      </c>
      <c r="Q725" s="17" t="s">
        <v>156</v>
      </c>
      <c r="R725" s="10" t="s">
        <v>193</v>
      </c>
      <c r="S725" s="17" t="s">
        <v>156</v>
      </c>
      <c r="T725" s="10" t="s">
        <v>156</v>
      </c>
      <c r="U725" s="32">
        <f t="shared" si="13"/>
        <v>45235</v>
      </c>
    </row>
    <row r="726" spans="1:21" ht="14.25" customHeight="1">
      <c r="A726" s="9">
        <v>2024</v>
      </c>
      <c r="B726" s="10" t="s">
        <v>143</v>
      </c>
      <c r="C726" s="9" t="s">
        <v>146</v>
      </c>
      <c r="D726" s="9" t="s">
        <v>154</v>
      </c>
      <c r="E726" s="9" t="s">
        <v>158</v>
      </c>
      <c r="F726" s="10" t="s">
        <v>3842</v>
      </c>
      <c r="G726" s="15">
        <v>4.5</v>
      </c>
      <c r="H726" s="30" t="s">
        <v>175</v>
      </c>
      <c r="I726" s="10">
        <v>86212363</v>
      </c>
      <c r="J726" s="19">
        <v>45261</v>
      </c>
      <c r="K726" s="16">
        <v>5000</v>
      </c>
      <c r="L726" s="16">
        <v>22500</v>
      </c>
      <c r="M726" s="9" t="s">
        <v>470</v>
      </c>
      <c r="N726" s="17">
        <v>45317</v>
      </c>
      <c r="O726" s="17" t="s">
        <v>156</v>
      </c>
      <c r="P726" s="10" t="s">
        <v>156</v>
      </c>
      <c r="Q726" s="17" t="s">
        <v>156</v>
      </c>
      <c r="R726" s="10" t="s">
        <v>193</v>
      </c>
      <c r="S726" s="17" t="s">
        <v>156</v>
      </c>
      <c r="T726" s="10" t="s">
        <v>156</v>
      </c>
      <c r="U726" s="32">
        <f t="shared" si="13"/>
        <v>45277</v>
      </c>
    </row>
    <row r="727" spans="1:21" ht="14.25" customHeight="1">
      <c r="A727" s="9">
        <v>2024</v>
      </c>
      <c r="B727" s="10" t="s">
        <v>143</v>
      </c>
      <c r="C727" s="9" t="s">
        <v>146</v>
      </c>
      <c r="D727" s="9" t="s">
        <v>154</v>
      </c>
      <c r="E727" s="9" t="s">
        <v>158</v>
      </c>
      <c r="F727" s="10" t="s">
        <v>3842</v>
      </c>
      <c r="G727" s="15">
        <v>4.5</v>
      </c>
      <c r="H727" s="30" t="s">
        <v>175</v>
      </c>
      <c r="I727" s="10">
        <v>86212362</v>
      </c>
      <c r="J727" s="19">
        <v>45292</v>
      </c>
      <c r="K727" s="16">
        <v>5000</v>
      </c>
      <c r="L727" s="16">
        <v>22500</v>
      </c>
      <c r="M727" s="9" t="s">
        <v>470</v>
      </c>
      <c r="N727" s="17">
        <v>45345</v>
      </c>
      <c r="O727" s="17" t="s">
        <v>156</v>
      </c>
      <c r="P727" s="10" t="s">
        <v>156</v>
      </c>
      <c r="Q727" s="17" t="s">
        <v>156</v>
      </c>
      <c r="R727" s="10" t="s">
        <v>193</v>
      </c>
      <c r="S727" s="17" t="s">
        <v>156</v>
      </c>
      <c r="T727" s="10" t="s">
        <v>156</v>
      </c>
      <c r="U727" s="32">
        <f t="shared" si="13"/>
        <v>45305</v>
      </c>
    </row>
    <row r="728" spans="1:21" ht="14.25" customHeight="1">
      <c r="A728" s="9">
        <v>2024</v>
      </c>
      <c r="B728" s="10" t="s">
        <v>143</v>
      </c>
      <c r="C728" s="9" t="s">
        <v>146</v>
      </c>
      <c r="D728" s="9" t="s">
        <v>154</v>
      </c>
      <c r="E728" s="9" t="s">
        <v>158</v>
      </c>
      <c r="F728" s="10" t="s">
        <v>3842</v>
      </c>
      <c r="G728" s="15">
        <v>4.5</v>
      </c>
      <c r="H728" s="30" t="s">
        <v>175</v>
      </c>
      <c r="I728" s="10">
        <v>86212361</v>
      </c>
      <c r="J728" s="19">
        <v>45323</v>
      </c>
      <c r="K728" s="16">
        <v>4000</v>
      </c>
      <c r="L728" s="16">
        <v>18000</v>
      </c>
      <c r="M728" s="9" t="s">
        <v>470</v>
      </c>
      <c r="N728" s="17">
        <v>45373</v>
      </c>
      <c r="O728" s="17" t="s">
        <v>156</v>
      </c>
      <c r="P728" s="10" t="s">
        <v>156</v>
      </c>
      <c r="Q728" s="17" t="s">
        <v>156</v>
      </c>
      <c r="R728" s="10" t="s">
        <v>193</v>
      </c>
      <c r="S728" s="17" t="s">
        <v>156</v>
      </c>
      <c r="T728" s="10" t="s">
        <v>156</v>
      </c>
      <c r="U728" s="32">
        <f t="shared" si="13"/>
        <v>45333</v>
      </c>
    </row>
    <row r="729" spans="1:21" ht="14.25" customHeight="1">
      <c r="A729" s="9">
        <v>2024</v>
      </c>
      <c r="B729" s="10" t="s">
        <v>143</v>
      </c>
      <c r="C729" s="9" t="s">
        <v>146</v>
      </c>
      <c r="D729" s="9" t="s">
        <v>154</v>
      </c>
      <c r="E729" s="9" t="s">
        <v>158</v>
      </c>
      <c r="F729" s="10" t="s">
        <v>3842</v>
      </c>
      <c r="G729" s="15">
        <v>4.5</v>
      </c>
      <c r="H729" s="30" t="s">
        <v>175</v>
      </c>
      <c r="I729" s="10">
        <v>86233425</v>
      </c>
      <c r="J729" s="19">
        <v>45352</v>
      </c>
      <c r="K729" s="16">
        <v>3000</v>
      </c>
      <c r="L729" s="16">
        <v>13500</v>
      </c>
      <c r="M729" s="9" t="s">
        <v>470</v>
      </c>
      <c r="N729" s="17">
        <v>45397</v>
      </c>
      <c r="O729" s="17" t="s">
        <v>156</v>
      </c>
      <c r="P729" s="10" t="s">
        <v>156</v>
      </c>
      <c r="Q729" s="17" t="s">
        <v>156</v>
      </c>
      <c r="R729" s="10" t="s">
        <v>193</v>
      </c>
      <c r="S729" s="17" t="s">
        <v>156</v>
      </c>
      <c r="T729" s="10" t="s">
        <v>156</v>
      </c>
      <c r="U729" s="32">
        <f t="shared" si="13"/>
        <v>45357</v>
      </c>
    </row>
    <row r="730" spans="1:21" ht="14.25" customHeight="1">
      <c r="A730" s="9">
        <v>2024</v>
      </c>
      <c r="B730" s="10" t="s">
        <v>143</v>
      </c>
      <c r="C730" s="9" t="s">
        <v>146</v>
      </c>
      <c r="D730" s="9" t="s">
        <v>154</v>
      </c>
      <c r="E730" s="9" t="s">
        <v>158</v>
      </c>
      <c r="F730" s="10" t="s">
        <v>3842</v>
      </c>
      <c r="G730" s="15">
        <v>4.5</v>
      </c>
      <c r="H730" s="30" t="s">
        <v>246</v>
      </c>
      <c r="I730" s="10">
        <v>86261789</v>
      </c>
      <c r="J730" s="19">
        <v>45352</v>
      </c>
      <c r="K730" s="16">
        <v>2300</v>
      </c>
      <c r="L730" s="16">
        <v>10350</v>
      </c>
      <c r="M730" s="9" t="s">
        <v>226</v>
      </c>
      <c r="N730" s="17">
        <v>45397</v>
      </c>
      <c r="O730" s="17" t="s">
        <v>156</v>
      </c>
      <c r="P730" s="10" t="s">
        <v>156</v>
      </c>
      <c r="Q730" s="17" t="s">
        <v>156</v>
      </c>
      <c r="R730" s="10" t="s">
        <v>193</v>
      </c>
      <c r="S730" s="17" t="s">
        <v>156</v>
      </c>
      <c r="T730" s="10" t="s">
        <v>156</v>
      </c>
      <c r="U730" s="32">
        <f t="shared" si="13"/>
        <v>45357</v>
      </c>
    </row>
    <row r="731" spans="1:21" ht="14.25" customHeight="1">
      <c r="A731" s="9">
        <v>2024</v>
      </c>
      <c r="B731" s="10" t="s">
        <v>143</v>
      </c>
      <c r="C731" s="9" t="s">
        <v>146</v>
      </c>
      <c r="D731" s="9" t="s">
        <v>154</v>
      </c>
      <c r="E731" s="9" t="s">
        <v>158</v>
      </c>
      <c r="F731" s="10" t="s">
        <v>3843</v>
      </c>
      <c r="G731" s="15">
        <v>4.5</v>
      </c>
      <c r="H731" s="30" t="s">
        <v>175</v>
      </c>
      <c r="I731" s="10">
        <v>85911670</v>
      </c>
      <c r="J731" s="19">
        <v>45170</v>
      </c>
      <c r="K731" s="16">
        <v>1996</v>
      </c>
      <c r="L731" s="16">
        <v>8982</v>
      </c>
      <c r="M731" s="9" t="s">
        <v>436</v>
      </c>
      <c r="N731" s="17">
        <v>45245</v>
      </c>
      <c r="O731" s="17">
        <v>45097</v>
      </c>
      <c r="P731" s="10" t="s">
        <v>156</v>
      </c>
      <c r="Q731" s="17">
        <v>45104</v>
      </c>
      <c r="R731" s="10" t="s">
        <v>193</v>
      </c>
      <c r="S731" s="17">
        <v>45111</v>
      </c>
      <c r="T731" s="10" t="s">
        <v>1874</v>
      </c>
      <c r="U731" s="32">
        <f t="shared" si="13"/>
        <v>45205</v>
      </c>
    </row>
    <row r="732" spans="1:21" ht="14.25" customHeight="1">
      <c r="A732" s="9">
        <v>2024</v>
      </c>
      <c r="B732" s="10" t="s">
        <v>143</v>
      </c>
      <c r="C732" s="9" t="s">
        <v>146</v>
      </c>
      <c r="D732" s="9" t="s">
        <v>154</v>
      </c>
      <c r="E732" s="9" t="s">
        <v>158</v>
      </c>
      <c r="F732" s="10" t="s">
        <v>3843</v>
      </c>
      <c r="G732" s="15">
        <v>4.5</v>
      </c>
      <c r="H732" s="30" t="s">
        <v>175</v>
      </c>
      <c r="I732" s="10">
        <v>86233426</v>
      </c>
      <c r="J732" s="19">
        <v>45231</v>
      </c>
      <c r="K732" s="16">
        <v>1500</v>
      </c>
      <c r="L732" s="16">
        <v>6750</v>
      </c>
      <c r="M732" s="9" t="s">
        <v>383</v>
      </c>
      <c r="N732" s="17">
        <v>45275</v>
      </c>
      <c r="O732" s="17" t="s">
        <v>156</v>
      </c>
      <c r="P732" s="10" t="s">
        <v>156</v>
      </c>
      <c r="Q732" s="17" t="s">
        <v>156</v>
      </c>
      <c r="R732" s="10" t="s">
        <v>193</v>
      </c>
      <c r="S732" s="17" t="s">
        <v>156</v>
      </c>
      <c r="T732" s="10" t="s">
        <v>156</v>
      </c>
      <c r="U732" s="32">
        <f t="shared" si="13"/>
        <v>45235</v>
      </c>
    </row>
    <row r="733" spans="1:21" ht="14.25" customHeight="1">
      <c r="A733" s="9">
        <v>2024</v>
      </c>
      <c r="B733" s="10" t="s">
        <v>143</v>
      </c>
      <c r="C733" s="9" t="s">
        <v>146</v>
      </c>
      <c r="D733" s="9" t="s">
        <v>154</v>
      </c>
      <c r="E733" s="9" t="s">
        <v>158</v>
      </c>
      <c r="F733" s="10" t="s">
        <v>3843</v>
      </c>
      <c r="G733" s="15">
        <v>4.5</v>
      </c>
      <c r="H733" s="30" t="s">
        <v>175</v>
      </c>
      <c r="I733" s="10">
        <v>86212546</v>
      </c>
      <c r="J733" s="19">
        <v>45261</v>
      </c>
      <c r="K733" s="16">
        <v>1500</v>
      </c>
      <c r="L733" s="16">
        <v>6750</v>
      </c>
      <c r="M733" s="9" t="s">
        <v>470</v>
      </c>
      <c r="N733" s="17">
        <v>45317</v>
      </c>
      <c r="O733" s="17" t="s">
        <v>156</v>
      </c>
      <c r="P733" s="10" t="s">
        <v>156</v>
      </c>
      <c r="Q733" s="17" t="s">
        <v>156</v>
      </c>
      <c r="R733" s="10" t="s">
        <v>193</v>
      </c>
      <c r="S733" s="17" t="s">
        <v>156</v>
      </c>
      <c r="T733" s="10" t="s">
        <v>156</v>
      </c>
      <c r="U733" s="32">
        <f t="shared" si="13"/>
        <v>45277</v>
      </c>
    </row>
    <row r="734" spans="1:21" ht="14.25" customHeight="1">
      <c r="A734" s="9">
        <v>2024</v>
      </c>
      <c r="B734" s="10" t="s">
        <v>143</v>
      </c>
      <c r="C734" s="9" t="s">
        <v>146</v>
      </c>
      <c r="D734" s="9" t="s">
        <v>154</v>
      </c>
      <c r="E734" s="9" t="s">
        <v>158</v>
      </c>
      <c r="F734" s="10" t="s">
        <v>3843</v>
      </c>
      <c r="G734" s="15">
        <v>4.5</v>
      </c>
      <c r="H734" s="30" t="s">
        <v>175</v>
      </c>
      <c r="I734" s="10">
        <v>86212545</v>
      </c>
      <c r="J734" s="19">
        <v>45292</v>
      </c>
      <c r="K734" s="16">
        <v>1500</v>
      </c>
      <c r="L734" s="16">
        <v>6750</v>
      </c>
      <c r="M734" s="9" t="s">
        <v>470</v>
      </c>
      <c r="N734" s="17">
        <v>45345</v>
      </c>
      <c r="O734" s="17" t="s">
        <v>156</v>
      </c>
      <c r="P734" s="10" t="s">
        <v>156</v>
      </c>
      <c r="Q734" s="17" t="s">
        <v>156</v>
      </c>
      <c r="R734" s="10" t="s">
        <v>193</v>
      </c>
      <c r="S734" s="17" t="s">
        <v>156</v>
      </c>
      <c r="T734" s="10" t="s">
        <v>156</v>
      </c>
      <c r="U734" s="32">
        <f t="shared" si="13"/>
        <v>45305</v>
      </c>
    </row>
    <row r="735" spans="1:21" ht="14.25" customHeight="1">
      <c r="A735" s="9">
        <v>2024</v>
      </c>
      <c r="B735" s="10" t="s">
        <v>143</v>
      </c>
      <c r="C735" s="9" t="s">
        <v>146</v>
      </c>
      <c r="D735" s="9" t="s">
        <v>154</v>
      </c>
      <c r="E735" s="9" t="s">
        <v>158</v>
      </c>
      <c r="F735" s="10" t="s">
        <v>3843</v>
      </c>
      <c r="G735" s="15">
        <v>4.5</v>
      </c>
      <c r="H735" s="30" t="s">
        <v>175</v>
      </c>
      <c r="I735" s="10">
        <v>86262048</v>
      </c>
      <c r="J735" s="19">
        <v>45323</v>
      </c>
      <c r="K735" s="16">
        <v>1300</v>
      </c>
      <c r="L735" s="16">
        <v>5850</v>
      </c>
      <c r="M735" s="9" t="s">
        <v>470</v>
      </c>
      <c r="N735" s="17">
        <v>45380</v>
      </c>
      <c r="O735" s="17" t="s">
        <v>156</v>
      </c>
      <c r="P735" s="10" t="s">
        <v>156</v>
      </c>
      <c r="Q735" s="17" t="s">
        <v>156</v>
      </c>
      <c r="R735" s="10" t="s">
        <v>193</v>
      </c>
      <c r="S735" s="17" t="s">
        <v>156</v>
      </c>
      <c r="T735" s="10" t="s">
        <v>156</v>
      </c>
      <c r="U735" s="32">
        <f t="shared" si="13"/>
        <v>45340</v>
      </c>
    </row>
    <row r="736" spans="1:21" ht="14.25" customHeight="1">
      <c r="A736" s="9">
        <v>2024</v>
      </c>
      <c r="B736" s="10" t="s">
        <v>143</v>
      </c>
      <c r="C736" s="9" t="s">
        <v>146</v>
      </c>
      <c r="D736" s="9" t="s">
        <v>154</v>
      </c>
      <c r="E736" s="9" t="s">
        <v>158</v>
      </c>
      <c r="F736" s="10" t="s">
        <v>3843</v>
      </c>
      <c r="G736" s="15">
        <v>4.5</v>
      </c>
      <c r="H736" s="30" t="s">
        <v>246</v>
      </c>
      <c r="I736" s="10">
        <v>86262049</v>
      </c>
      <c r="J736" s="19">
        <v>45323</v>
      </c>
      <c r="K736" s="16">
        <v>830</v>
      </c>
      <c r="L736" s="16">
        <v>3735</v>
      </c>
      <c r="M736" s="9" t="s">
        <v>226</v>
      </c>
      <c r="N736" s="17">
        <v>45394</v>
      </c>
      <c r="O736" s="17" t="s">
        <v>156</v>
      </c>
      <c r="P736" s="10" t="s">
        <v>156</v>
      </c>
      <c r="Q736" s="17" t="s">
        <v>156</v>
      </c>
      <c r="R736" s="10" t="s">
        <v>193</v>
      </c>
      <c r="S736" s="17" t="s">
        <v>156</v>
      </c>
      <c r="T736" s="10" t="s">
        <v>156</v>
      </c>
      <c r="U736" s="32">
        <f t="shared" si="13"/>
        <v>45354</v>
      </c>
    </row>
    <row r="737" spans="1:21" ht="14.25" customHeight="1">
      <c r="A737" s="9">
        <v>2024</v>
      </c>
      <c r="B737" s="10" t="s">
        <v>143</v>
      </c>
      <c r="C737" s="9" t="s">
        <v>146</v>
      </c>
      <c r="D737" s="9" t="s">
        <v>154</v>
      </c>
      <c r="E737" s="9" t="s">
        <v>158</v>
      </c>
      <c r="F737" s="10" t="s">
        <v>3843</v>
      </c>
      <c r="G737" s="15">
        <v>4.5</v>
      </c>
      <c r="H737" s="30" t="s">
        <v>246</v>
      </c>
      <c r="I737" s="10">
        <v>86262050</v>
      </c>
      <c r="J737" s="19">
        <v>45352</v>
      </c>
      <c r="K737" s="16">
        <v>870</v>
      </c>
      <c r="L737" s="16">
        <v>3915</v>
      </c>
      <c r="M737" s="9" t="s">
        <v>226</v>
      </c>
      <c r="N737" s="17">
        <v>45408</v>
      </c>
      <c r="O737" s="17" t="s">
        <v>156</v>
      </c>
      <c r="P737" s="10" t="s">
        <v>156</v>
      </c>
      <c r="Q737" s="17" t="s">
        <v>156</v>
      </c>
      <c r="R737" s="10" t="s">
        <v>193</v>
      </c>
      <c r="S737" s="17" t="s">
        <v>156</v>
      </c>
      <c r="T737" s="10" t="s">
        <v>156</v>
      </c>
      <c r="U737" s="32">
        <f t="shared" si="13"/>
        <v>45368</v>
      </c>
    </row>
    <row r="738" spans="1:21" ht="14.25" customHeight="1">
      <c r="A738" s="9">
        <v>2024</v>
      </c>
      <c r="B738" s="10" t="s">
        <v>143</v>
      </c>
      <c r="C738" s="9" t="s">
        <v>146</v>
      </c>
      <c r="D738" s="9" t="s">
        <v>154</v>
      </c>
      <c r="E738" s="9" t="s">
        <v>158</v>
      </c>
      <c r="F738" s="10" t="s">
        <v>3844</v>
      </c>
      <c r="G738" s="15">
        <v>4.5</v>
      </c>
      <c r="H738" s="30" t="s">
        <v>175</v>
      </c>
      <c r="I738" s="10">
        <v>85913143</v>
      </c>
      <c r="J738" s="19">
        <v>45170</v>
      </c>
      <c r="K738" s="16">
        <v>1496</v>
      </c>
      <c r="L738" s="16">
        <v>6732</v>
      </c>
      <c r="M738" s="9" t="s">
        <v>436</v>
      </c>
      <c r="N738" s="17">
        <v>45245</v>
      </c>
      <c r="O738" s="17">
        <v>45097</v>
      </c>
      <c r="P738" s="10" t="s">
        <v>156</v>
      </c>
      <c r="Q738" s="17">
        <v>45104</v>
      </c>
      <c r="R738" s="10" t="s">
        <v>193</v>
      </c>
      <c r="S738" s="17">
        <v>45111</v>
      </c>
      <c r="T738" s="10" t="s">
        <v>1874</v>
      </c>
      <c r="U738" s="32">
        <f t="shared" si="13"/>
        <v>45205</v>
      </c>
    </row>
    <row r="739" spans="1:21" ht="14.25" customHeight="1">
      <c r="A739" s="9">
        <v>2024</v>
      </c>
      <c r="B739" s="10" t="s">
        <v>143</v>
      </c>
      <c r="C739" s="9" t="s">
        <v>146</v>
      </c>
      <c r="D739" s="9" t="s">
        <v>154</v>
      </c>
      <c r="E739" s="9" t="s">
        <v>3337</v>
      </c>
      <c r="F739" s="10" t="s">
        <v>3833</v>
      </c>
      <c r="G739" s="15">
        <v>5.3</v>
      </c>
      <c r="H739" s="30" t="s">
        <v>175</v>
      </c>
      <c r="I739" s="10">
        <v>85633883</v>
      </c>
      <c r="J739" s="19">
        <v>45108</v>
      </c>
      <c r="K739" s="16">
        <v>1498</v>
      </c>
      <c r="L739" s="16">
        <v>7939</v>
      </c>
      <c r="M739" s="9" t="s">
        <v>436</v>
      </c>
      <c r="N739" s="17">
        <v>45245</v>
      </c>
      <c r="O739" s="17" t="s">
        <v>156</v>
      </c>
      <c r="P739" s="10" t="s">
        <v>156</v>
      </c>
      <c r="Q739" s="17" t="s">
        <v>156</v>
      </c>
      <c r="R739" s="10" t="s">
        <v>193</v>
      </c>
      <c r="S739" s="17">
        <v>45118</v>
      </c>
      <c r="T739" s="10" t="s">
        <v>1874</v>
      </c>
      <c r="U739" s="32">
        <f t="shared" si="13"/>
        <v>45205</v>
      </c>
    </row>
    <row r="740" spans="1:21" ht="14.25" customHeight="1">
      <c r="A740" s="9">
        <v>2024</v>
      </c>
      <c r="B740" s="10" t="s">
        <v>143</v>
      </c>
      <c r="C740" s="9" t="s">
        <v>146</v>
      </c>
      <c r="D740" s="9" t="s">
        <v>154</v>
      </c>
      <c r="E740" s="9" t="s">
        <v>3337</v>
      </c>
      <c r="F740" s="10" t="s">
        <v>3833</v>
      </c>
      <c r="G740" s="15">
        <v>5.3</v>
      </c>
      <c r="H740" s="30" t="s">
        <v>175</v>
      </c>
      <c r="I740" s="10">
        <v>86233418</v>
      </c>
      <c r="J740" s="19">
        <v>45231</v>
      </c>
      <c r="K740" s="16">
        <v>3500</v>
      </c>
      <c r="L740" s="16">
        <v>18550</v>
      </c>
      <c r="M740" s="9" t="s">
        <v>383</v>
      </c>
      <c r="N740" s="17">
        <v>45275</v>
      </c>
      <c r="O740" s="17" t="s">
        <v>156</v>
      </c>
      <c r="P740" s="10" t="s">
        <v>156</v>
      </c>
      <c r="Q740" s="17" t="s">
        <v>156</v>
      </c>
      <c r="R740" s="10" t="s">
        <v>193</v>
      </c>
      <c r="S740" s="17" t="s">
        <v>156</v>
      </c>
      <c r="T740" s="10" t="s">
        <v>156</v>
      </c>
      <c r="U740" s="32">
        <f t="shared" si="13"/>
        <v>45235</v>
      </c>
    </row>
    <row r="741" spans="1:21" ht="14.25" customHeight="1">
      <c r="A741" s="9">
        <v>2024</v>
      </c>
      <c r="B741" s="10" t="s">
        <v>143</v>
      </c>
      <c r="C741" s="9" t="s">
        <v>146</v>
      </c>
      <c r="D741" s="9" t="s">
        <v>154</v>
      </c>
      <c r="E741" s="9" t="s">
        <v>3337</v>
      </c>
      <c r="F741" s="10" t="s">
        <v>3833</v>
      </c>
      <c r="G741" s="15">
        <v>5.3</v>
      </c>
      <c r="H741" s="30" t="s">
        <v>175</v>
      </c>
      <c r="I741" s="10">
        <v>86233419</v>
      </c>
      <c r="J741" s="19">
        <v>45292</v>
      </c>
      <c r="K741" s="16">
        <v>3000</v>
      </c>
      <c r="L741" s="16">
        <v>15900</v>
      </c>
      <c r="M741" s="9" t="s">
        <v>470</v>
      </c>
      <c r="N741" s="17">
        <v>45337</v>
      </c>
      <c r="O741" s="17" t="s">
        <v>156</v>
      </c>
      <c r="P741" s="10" t="s">
        <v>156</v>
      </c>
      <c r="Q741" s="17" t="s">
        <v>156</v>
      </c>
      <c r="R741" s="10" t="s">
        <v>193</v>
      </c>
      <c r="S741" s="17" t="s">
        <v>156</v>
      </c>
      <c r="T741" s="10" t="s">
        <v>156</v>
      </c>
      <c r="U741" s="32">
        <f t="shared" si="13"/>
        <v>45297</v>
      </c>
    </row>
    <row r="742" spans="1:21" ht="14.25" customHeight="1">
      <c r="A742" s="9">
        <v>2024</v>
      </c>
      <c r="B742" s="10" t="s">
        <v>143</v>
      </c>
      <c r="C742" s="9" t="s">
        <v>146</v>
      </c>
      <c r="D742" s="9" t="s">
        <v>154</v>
      </c>
      <c r="E742" s="9" t="s">
        <v>3337</v>
      </c>
      <c r="F742" s="10" t="s">
        <v>3833</v>
      </c>
      <c r="G742" s="15">
        <v>5.3</v>
      </c>
      <c r="H742" s="30" t="s">
        <v>175</v>
      </c>
      <c r="I742" s="10">
        <v>86226918</v>
      </c>
      <c r="J742" s="19">
        <v>45323</v>
      </c>
      <c r="K742" s="16">
        <v>2000</v>
      </c>
      <c r="L742" s="16">
        <v>10600</v>
      </c>
      <c r="M742" s="9" t="s">
        <v>470</v>
      </c>
      <c r="N742" s="17">
        <v>45373</v>
      </c>
      <c r="O742" s="17" t="s">
        <v>156</v>
      </c>
      <c r="P742" s="10" t="s">
        <v>156</v>
      </c>
      <c r="Q742" s="17" t="s">
        <v>156</v>
      </c>
      <c r="R742" s="10" t="s">
        <v>193</v>
      </c>
      <c r="S742" s="17" t="s">
        <v>156</v>
      </c>
      <c r="T742" s="10" t="s">
        <v>156</v>
      </c>
      <c r="U742" s="32">
        <f t="shared" si="13"/>
        <v>45333</v>
      </c>
    </row>
    <row r="743" spans="1:21" ht="14.25" customHeight="1">
      <c r="A743" s="9">
        <v>2024</v>
      </c>
      <c r="B743" s="10" t="s">
        <v>143</v>
      </c>
      <c r="C743" s="9" t="s">
        <v>146</v>
      </c>
      <c r="D743" s="9" t="s">
        <v>154</v>
      </c>
      <c r="E743" s="9" t="s">
        <v>3337</v>
      </c>
      <c r="F743" s="10" t="s">
        <v>3833</v>
      </c>
      <c r="G743" s="15">
        <v>5.3</v>
      </c>
      <c r="H743" s="30" t="s">
        <v>175</v>
      </c>
      <c r="I743" s="10">
        <v>86233420</v>
      </c>
      <c r="J743" s="19">
        <v>45352</v>
      </c>
      <c r="K743" s="16">
        <v>2000</v>
      </c>
      <c r="L743" s="16">
        <v>10600</v>
      </c>
      <c r="M743" s="9" t="s">
        <v>470</v>
      </c>
      <c r="N743" s="17">
        <v>45397</v>
      </c>
      <c r="O743" s="17" t="s">
        <v>156</v>
      </c>
      <c r="P743" s="10" t="s">
        <v>156</v>
      </c>
      <c r="Q743" s="17" t="s">
        <v>156</v>
      </c>
      <c r="R743" s="10" t="s">
        <v>193</v>
      </c>
      <c r="S743" s="17" t="s">
        <v>156</v>
      </c>
      <c r="T743" s="10" t="s">
        <v>156</v>
      </c>
      <c r="U743" s="32">
        <f t="shared" si="13"/>
        <v>45357</v>
      </c>
    </row>
    <row r="744" spans="1:21" ht="14.25" customHeight="1">
      <c r="A744" s="9">
        <v>2024</v>
      </c>
      <c r="B744" s="10" t="s">
        <v>143</v>
      </c>
      <c r="C744" s="9" t="s">
        <v>146</v>
      </c>
      <c r="D744" s="9" t="s">
        <v>154</v>
      </c>
      <c r="E744" s="9" t="s">
        <v>3337</v>
      </c>
      <c r="F744" s="10" t="s">
        <v>3834</v>
      </c>
      <c r="G744" s="15">
        <v>5.3</v>
      </c>
      <c r="H744" s="30" t="s">
        <v>175</v>
      </c>
      <c r="I744" s="10">
        <v>85632505</v>
      </c>
      <c r="J744" s="19">
        <v>45139</v>
      </c>
      <c r="K744" s="16">
        <v>1992</v>
      </c>
      <c r="L744" s="16">
        <v>10558</v>
      </c>
      <c r="M744" s="9" t="s">
        <v>436</v>
      </c>
      <c r="N744" s="17">
        <v>45245</v>
      </c>
      <c r="O744" s="17">
        <v>45097</v>
      </c>
      <c r="P744" s="10" t="s">
        <v>156</v>
      </c>
      <c r="Q744" s="17">
        <v>45104</v>
      </c>
      <c r="R744" s="10" t="s">
        <v>2615</v>
      </c>
      <c r="S744" s="17">
        <v>45132</v>
      </c>
      <c r="T744" s="10" t="s">
        <v>2099</v>
      </c>
      <c r="U744" s="32">
        <f t="shared" si="13"/>
        <v>45205</v>
      </c>
    </row>
    <row r="745" spans="1:21" ht="14.25" customHeight="1">
      <c r="A745" s="9">
        <v>2024</v>
      </c>
      <c r="B745" s="10" t="s">
        <v>143</v>
      </c>
      <c r="C745" s="9" t="s">
        <v>146</v>
      </c>
      <c r="D745" s="9" t="s">
        <v>154</v>
      </c>
      <c r="E745" s="9" t="s">
        <v>3337</v>
      </c>
      <c r="F745" s="10" t="s">
        <v>3834</v>
      </c>
      <c r="G745" s="15">
        <v>5.3</v>
      </c>
      <c r="H745" s="30" t="s">
        <v>175</v>
      </c>
      <c r="I745" s="10">
        <v>86233421</v>
      </c>
      <c r="J745" s="19">
        <v>45231</v>
      </c>
      <c r="K745" s="16">
        <v>2000</v>
      </c>
      <c r="L745" s="16">
        <v>10600</v>
      </c>
      <c r="M745" s="9" t="s">
        <v>383</v>
      </c>
      <c r="N745" s="17">
        <v>45275</v>
      </c>
      <c r="O745" s="17" t="s">
        <v>156</v>
      </c>
      <c r="P745" s="10" t="s">
        <v>156</v>
      </c>
      <c r="Q745" s="17" t="s">
        <v>156</v>
      </c>
      <c r="R745" s="10" t="s">
        <v>193</v>
      </c>
      <c r="S745" s="17" t="s">
        <v>156</v>
      </c>
      <c r="T745" s="10" t="s">
        <v>156</v>
      </c>
      <c r="U745" s="32">
        <f t="shared" si="13"/>
        <v>45235</v>
      </c>
    </row>
    <row r="746" spans="1:21" ht="14.25" customHeight="1">
      <c r="A746" s="9">
        <v>2024</v>
      </c>
      <c r="B746" s="10" t="s">
        <v>143</v>
      </c>
      <c r="C746" s="9" t="s">
        <v>146</v>
      </c>
      <c r="D746" s="9" t="s">
        <v>154</v>
      </c>
      <c r="E746" s="9" t="s">
        <v>3337</v>
      </c>
      <c r="F746" s="10" t="s">
        <v>3834</v>
      </c>
      <c r="G746" s="15">
        <v>5.3</v>
      </c>
      <c r="H746" s="30" t="s">
        <v>175</v>
      </c>
      <c r="I746" s="10">
        <v>86225093</v>
      </c>
      <c r="J746" s="19">
        <v>45292</v>
      </c>
      <c r="K746" s="16">
        <v>2000</v>
      </c>
      <c r="L746" s="16">
        <v>10600</v>
      </c>
      <c r="M746" s="9" t="s">
        <v>470</v>
      </c>
      <c r="N746" s="17">
        <v>45345</v>
      </c>
      <c r="O746" s="17" t="s">
        <v>156</v>
      </c>
      <c r="P746" s="10" t="s">
        <v>156</v>
      </c>
      <c r="Q746" s="17" t="s">
        <v>156</v>
      </c>
      <c r="R746" s="10" t="s">
        <v>193</v>
      </c>
      <c r="S746" s="17" t="s">
        <v>156</v>
      </c>
      <c r="T746" s="10" t="s">
        <v>156</v>
      </c>
      <c r="U746" s="32">
        <f t="shared" si="13"/>
        <v>45305</v>
      </c>
    </row>
    <row r="747" spans="1:21" ht="14.25" customHeight="1">
      <c r="A747" s="9">
        <v>2024</v>
      </c>
      <c r="B747" s="10" t="s">
        <v>143</v>
      </c>
      <c r="C747" s="9" t="s">
        <v>146</v>
      </c>
      <c r="D747" s="9" t="s">
        <v>154</v>
      </c>
      <c r="E747" s="9" t="s">
        <v>3337</v>
      </c>
      <c r="F747" s="10" t="s">
        <v>3834</v>
      </c>
      <c r="G747" s="15">
        <v>5.3</v>
      </c>
      <c r="H747" s="30" t="s">
        <v>175</v>
      </c>
      <c r="I747" s="10">
        <v>86233422</v>
      </c>
      <c r="J747" s="19">
        <v>45352</v>
      </c>
      <c r="K747" s="16">
        <v>2100</v>
      </c>
      <c r="L747" s="16">
        <v>11130</v>
      </c>
      <c r="M747" s="9" t="s">
        <v>470</v>
      </c>
      <c r="N747" s="17">
        <v>45397</v>
      </c>
      <c r="O747" s="17" t="s">
        <v>156</v>
      </c>
      <c r="P747" s="10" t="s">
        <v>156</v>
      </c>
      <c r="Q747" s="17" t="s">
        <v>156</v>
      </c>
      <c r="R747" s="10" t="s">
        <v>193</v>
      </c>
      <c r="S747" s="17" t="s">
        <v>156</v>
      </c>
      <c r="T747" s="10" t="s">
        <v>156</v>
      </c>
      <c r="U747" s="32">
        <f t="shared" si="13"/>
        <v>45357</v>
      </c>
    </row>
    <row r="748" spans="1:21" ht="14.25" customHeight="1">
      <c r="A748" s="9">
        <v>2024</v>
      </c>
      <c r="B748" s="10" t="s">
        <v>143</v>
      </c>
      <c r="C748" s="9" t="s">
        <v>146</v>
      </c>
      <c r="D748" s="9" t="s">
        <v>154</v>
      </c>
      <c r="E748" s="9" t="s">
        <v>262</v>
      </c>
      <c r="F748" s="10" t="s">
        <v>3836</v>
      </c>
      <c r="G748" s="15">
        <v>3.6</v>
      </c>
      <c r="H748" s="30" t="s">
        <v>175</v>
      </c>
      <c r="I748" s="10">
        <v>85606692</v>
      </c>
      <c r="J748" s="19">
        <v>45108</v>
      </c>
      <c r="K748" s="16">
        <v>27876</v>
      </c>
      <c r="L748" s="16">
        <v>100354</v>
      </c>
      <c r="M748" s="9" t="s">
        <v>436</v>
      </c>
      <c r="N748" s="17">
        <v>45245</v>
      </c>
      <c r="O748" s="17">
        <v>45076</v>
      </c>
      <c r="P748" s="10" t="s">
        <v>156</v>
      </c>
      <c r="Q748" s="17">
        <v>45076</v>
      </c>
      <c r="R748" s="10" t="s">
        <v>193</v>
      </c>
      <c r="S748" s="17">
        <v>45118</v>
      </c>
      <c r="T748" s="10" t="s">
        <v>1874</v>
      </c>
      <c r="U748" s="32">
        <f t="shared" si="13"/>
        <v>45205</v>
      </c>
    </row>
    <row r="749" spans="1:21" ht="14.25" customHeight="1">
      <c r="A749" s="9">
        <v>2024</v>
      </c>
      <c r="B749" s="10" t="s">
        <v>143</v>
      </c>
      <c r="C749" s="9" t="s">
        <v>146</v>
      </c>
      <c r="D749" s="9" t="s">
        <v>154</v>
      </c>
      <c r="E749" s="9" t="s">
        <v>262</v>
      </c>
      <c r="F749" s="10" t="s">
        <v>3836</v>
      </c>
      <c r="G749" s="15">
        <v>3.6</v>
      </c>
      <c r="H749" s="30" t="s">
        <v>175</v>
      </c>
      <c r="I749" s="10">
        <v>86233407</v>
      </c>
      <c r="J749" s="19">
        <v>45231</v>
      </c>
      <c r="K749" s="16">
        <v>20000</v>
      </c>
      <c r="L749" s="16">
        <v>72000</v>
      </c>
      <c r="M749" s="9" t="s">
        <v>383</v>
      </c>
      <c r="N749" s="17">
        <v>45275</v>
      </c>
      <c r="O749" s="17" t="s">
        <v>156</v>
      </c>
      <c r="P749" s="10" t="s">
        <v>156</v>
      </c>
      <c r="Q749" s="17" t="s">
        <v>156</v>
      </c>
      <c r="R749" s="10" t="s">
        <v>193</v>
      </c>
      <c r="S749" s="17" t="s">
        <v>156</v>
      </c>
      <c r="T749" s="10" t="s">
        <v>156</v>
      </c>
      <c r="U749" s="32">
        <f t="shared" si="13"/>
        <v>45235</v>
      </c>
    </row>
    <row r="750" spans="1:21" ht="14.25" customHeight="1">
      <c r="A750" s="9">
        <v>2024</v>
      </c>
      <c r="B750" s="10" t="s">
        <v>143</v>
      </c>
      <c r="C750" s="9" t="s">
        <v>146</v>
      </c>
      <c r="D750" s="9" t="s">
        <v>154</v>
      </c>
      <c r="E750" s="9" t="s">
        <v>262</v>
      </c>
      <c r="F750" s="10" t="s">
        <v>3836</v>
      </c>
      <c r="G750" s="15">
        <v>3.6</v>
      </c>
      <c r="H750" s="30" t="s">
        <v>175</v>
      </c>
      <c r="I750" s="10">
        <v>86224841</v>
      </c>
      <c r="J750" s="19">
        <v>45261</v>
      </c>
      <c r="K750" s="16">
        <v>10000</v>
      </c>
      <c r="L750" s="16">
        <v>36000</v>
      </c>
      <c r="M750" s="9" t="s">
        <v>470</v>
      </c>
      <c r="N750" s="17">
        <v>45324</v>
      </c>
      <c r="O750" s="17" t="s">
        <v>156</v>
      </c>
      <c r="P750" s="10" t="s">
        <v>156</v>
      </c>
      <c r="Q750" s="17" t="s">
        <v>156</v>
      </c>
      <c r="R750" s="10" t="s">
        <v>193</v>
      </c>
      <c r="S750" s="17" t="s">
        <v>156</v>
      </c>
      <c r="T750" s="10" t="s">
        <v>156</v>
      </c>
      <c r="U750" s="32">
        <f t="shared" si="13"/>
        <v>45284</v>
      </c>
    </row>
    <row r="751" spans="1:21" ht="14.25" customHeight="1">
      <c r="A751" s="9">
        <v>2024</v>
      </c>
      <c r="B751" s="10" t="s">
        <v>143</v>
      </c>
      <c r="C751" s="9" t="s">
        <v>146</v>
      </c>
      <c r="D751" s="9" t="s">
        <v>154</v>
      </c>
      <c r="E751" s="9" t="s">
        <v>262</v>
      </c>
      <c r="F751" s="10" t="s">
        <v>3836</v>
      </c>
      <c r="G751" s="15">
        <v>3.6</v>
      </c>
      <c r="H751" s="30" t="s">
        <v>175</v>
      </c>
      <c r="I751" s="10">
        <v>86196153</v>
      </c>
      <c r="J751" s="19">
        <v>45292</v>
      </c>
      <c r="K751" s="16">
        <v>10000</v>
      </c>
      <c r="L751" s="16">
        <v>36000</v>
      </c>
      <c r="M751" s="9" t="s">
        <v>470</v>
      </c>
      <c r="N751" s="17">
        <v>45352</v>
      </c>
      <c r="O751" s="17" t="s">
        <v>156</v>
      </c>
      <c r="P751" s="10" t="s">
        <v>156</v>
      </c>
      <c r="Q751" s="17" t="s">
        <v>156</v>
      </c>
      <c r="R751" s="10" t="s">
        <v>193</v>
      </c>
      <c r="S751" s="17" t="s">
        <v>156</v>
      </c>
      <c r="T751" s="10" t="s">
        <v>156</v>
      </c>
      <c r="U751" s="32">
        <f t="shared" si="13"/>
        <v>45312</v>
      </c>
    </row>
    <row r="752" spans="1:21" ht="14.25" customHeight="1">
      <c r="A752" s="9">
        <v>2024</v>
      </c>
      <c r="B752" s="10" t="s">
        <v>143</v>
      </c>
      <c r="C752" s="9" t="s">
        <v>146</v>
      </c>
      <c r="D752" s="9" t="s">
        <v>154</v>
      </c>
      <c r="E752" s="9" t="s">
        <v>262</v>
      </c>
      <c r="F752" s="10" t="s">
        <v>3836</v>
      </c>
      <c r="G752" s="15">
        <v>3.6</v>
      </c>
      <c r="H752" s="30" t="s">
        <v>175</v>
      </c>
      <c r="I752" s="10">
        <v>86224839</v>
      </c>
      <c r="J752" s="19">
        <v>45323</v>
      </c>
      <c r="K752" s="16">
        <v>10000</v>
      </c>
      <c r="L752" s="16">
        <v>36000</v>
      </c>
      <c r="M752" s="9" t="s">
        <v>470</v>
      </c>
      <c r="N752" s="17">
        <v>45380</v>
      </c>
      <c r="O752" s="17" t="s">
        <v>156</v>
      </c>
      <c r="P752" s="10" t="s">
        <v>156</v>
      </c>
      <c r="Q752" s="17" t="s">
        <v>156</v>
      </c>
      <c r="R752" s="10" t="s">
        <v>193</v>
      </c>
      <c r="S752" s="17" t="s">
        <v>156</v>
      </c>
      <c r="T752" s="10" t="s">
        <v>156</v>
      </c>
      <c r="U752" s="32">
        <f t="shared" si="13"/>
        <v>45340</v>
      </c>
    </row>
    <row r="753" spans="1:21" ht="14.25" customHeight="1">
      <c r="A753" s="9">
        <v>2024</v>
      </c>
      <c r="B753" s="10" t="s">
        <v>143</v>
      </c>
      <c r="C753" s="9" t="s">
        <v>146</v>
      </c>
      <c r="D753" s="9" t="s">
        <v>154</v>
      </c>
      <c r="E753" s="9" t="s">
        <v>262</v>
      </c>
      <c r="F753" s="10" t="s">
        <v>3836</v>
      </c>
      <c r="G753" s="15">
        <v>3.6</v>
      </c>
      <c r="H753" s="30" t="s">
        <v>175</v>
      </c>
      <c r="I753" s="10">
        <v>86233408</v>
      </c>
      <c r="J753" s="19">
        <v>45352</v>
      </c>
      <c r="K753" s="16">
        <v>10000</v>
      </c>
      <c r="L753" s="16">
        <v>36000</v>
      </c>
      <c r="M753" s="9" t="s">
        <v>470</v>
      </c>
      <c r="N753" s="17">
        <v>45397</v>
      </c>
      <c r="O753" s="17" t="s">
        <v>156</v>
      </c>
      <c r="P753" s="10" t="s">
        <v>156</v>
      </c>
      <c r="Q753" s="17" t="s">
        <v>156</v>
      </c>
      <c r="R753" s="10" t="s">
        <v>193</v>
      </c>
      <c r="S753" s="17" t="s">
        <v>156</v>
      </c>
      <c r="T753" s="10" t="s">
        <v>156</v>
      </c>
      <c r="U753" s="32">
        <f t="shared" si="13"/>
        <v>45357</v>
      </c>
    </row>
    <row r="754" spans="1:21" ht="14.25" customHeight="1">
      <c r="A754" s="9">
        <v>2024</v>
      </c>
      <c r="B754" s="10" t="s">
        <v>143</v>
      </c>
      <c r="C754" s="9" t="s">
        <v>146</v>
      </c>
      <c r="D754" s="9" t="s">
        <v>154</v>
      </c>
      <c r="E754" s="9" t="s">
        <v>262</v>
      </c>
      <c r="F754" s="10" t="s">
        <v>3836</v>
      </c>
      <c r="G754" s="15">
        <v>3.6</v>
      </c>
      <c r="H754" s="30" t="s">
        <v>246</v>
      </c>
      <c r="I754" s="10">
        <v>86224838</v>
      </c>
      <c r="J754" s="19">
        <v>45352</v>
      </c>
      <c r="K754" s="16">
        <v>12000</v>
      </c>
      <c r="L754" s="16">
        <v>43200</v>
      </c>
      <c r="M754" s="9" t="s">
        <v>226</v>
      </c>
      <c r="N754" s="17">
        <v>45408</v>
      </c>
      <c r="O754" s="17" t="s">
        <v>156</v>
      </c>
      <c r="P754" s="10" t="s">
        <v>156</v>
      </c>
      <c r="Q754" s="17" t="s">
        <v>156</v>
      </c>
      <c r="R754" s="10" t="s">
        <v>193</v>
      </c>
      <c r="S754" s="17" t="s">
        <v>156</v>
      </c>
      <c r="T754" s="10" t="s">
        <v>156</v>
      </c>
      <c r="U754" s="32">
        <f t="shared" si="13"/>
        <v>45368</v>
      </c>
    </row>
    <row r="755" spans="1:21" ht="14.25" customHeight="1">
      <c r="A755" s="9">
        <v>2024</v>
      </c>
      <c r="B755" s="10" t="s">
        <v>143</v>
      </c>
      <c r="C755" s="9" t="s">
        <v>146</v>
      </c>
      <c r="D755" s="9" t="s">
        <v>154</v>
      </c>
      <c r="E755" s="9" t="s">
        <v>262</v>
      </c>
      <c r="F755" s="10" t="s">
        <v>3837</v>
      </c>
      <c r="G755" s="15">
        <v>3.6</v>
      </c>
      <c r="H755" s="30" t="s">
        <v>175</v>
      </c>
      <c r="I755" s="10">
        <v>85606764</v>
      </c>
      <c r="J755" s="19">
        <v>45139</v>
      </c>
      <c r="K755" s="16">
        <v>18060</v>
      </c>
      <c r="L755" s="16">
        <v>65016</v>
      </c>
      <c r="M755" s="9" t="s">
        <v>436</v>
      </c>
      <c r="N755" s="17">
        <v>45245</v>
      </c>
      <c r="O755" s="17">
        <v>45097</v>
      </c>
      <c r="P755" s="10" t="s">
        <v>2852</v>
      </c>
      <c r="Q755" s="17">
        <v>45097</v>
      </c>
      <c r="R755" s="10" t="s">
        <v>2127</v>
      </c>
      <c r="S755" s="17">
        <v>45125</v>
      </c>
      <c r="T755" s="10" t="s">
        <v>2099</v>
      </c>
      <c r="U755" s="32">
        <f t="shared" si="13"/>
        <v>45205</v>
      </c>
    </row>
    <row r="756" spans="1:21" ht="14.25" customHeight="1">
      <c r="A756" s="9">
        <v>2024</v>
      </c>
      <c r="B756" s="10" t="s">
        <v>143</v>
      </c>
      <c r="C756" s="9" t="s">
        <v>146</v>
      </c>
      <c r="D756" s="9" t="s">
        <v>154</v>
      </c>
      <c r="E756" s="9" t="s">
        <v>262</v>
      </c>
      <c r="F756" s="10" t="s">
        <v>3837</v>
      </c>
      <c r="G756" s="15">
        <v>3.6</v>
      </c>
      <c r="H756" s="30" t="s">
        <v>175</v>
      </c>
      <c r="I756" s="10">
        <v>86226401</v>
      </c>
      <c r="J756" s="19">
        <v>45231</v>
      </c>
      <c r="K756" s="16">
        <v>0</v>
      </c>
      <c r="L756" s="16">
        <v>0</v>
      </c>
      <c r="M756" s="9" t="s">
        <v>383</v>
      </c>
      <c r="N756" s="17">
        <v>45275</v>
      </c>
      <c r="O756" s="17" t="s">
        <v>156</v>
      </c>
      <c r="P756" s="10" t="s">
        <v>156</v>
      </c>
      <c r="Q756" s="17" t="s">
        <v>156</v>
      </c>
      <c r="R756" s="10" t="s">
        <v>193</v>
      </c>
      <c r="S756" s="17" t="s">
        <v>156</v>
      </c>
      <c r="T756" s="10" t="s">
        <v>156</v>
      </c>
      <c r="U756" s="32">
        <f t="shared" si="13"/>
        <v>45235</v>
      </c>
    </row>
    <row r="757" spans="1:21" ht="14.25" customHeight="1">
      <c r="A757" s="9">
        <v>2024</v>
      </c>
      <c r="B757" s="10" t="s">
        <v>143</v>
      </c>
      <c r="C757" s="9" t="s">
        <v>146</v>
      </c>
      <c r="D757" s="9" t="s">
        <v>154</v>
      </c>
      <c r="E757" s="9" t="s">
        <v>262</v>
      </c>
      <c r="F757" s="10" t="s">
        <v>3837</v>
      </c>
      <c r="G757" s="15">
        <v>3.6</v>
      </c>
      <c r="H757" s="30" t="s">
        <v>175</v>
      </c>
      <c r="I757" s="10">
        <v>86226398</v>
      </c>
      <c r="J757" s="19">
        <v>45323</v>
      </c>
      <c r="K757" s="16">
        <v>5000</v>
      </c>
      <c r="L757" s="16">
        <v>18000</v>
      </c>
      <c r="M757" s="9" t="s">
        <v>470</v>
      </c>
      <c r="N757" s="17">
        <v>45380</v>
      </c>
      <c r="O757" s="17" t="s">
        <v>156</v>
      </c>
      <c r="P757" s="10" t="s">
        <v>156</v>
      </c>
      <c r="Q757" s="17" t="s">
        <v>156</v>
      </c>
      <c r="R757" s="10" t="s">
        <v>193</v>
      </c>
      <c r="S757" s="17" t="s">
        <v>156</v>
      </c>
      <c r="T757" s="10" t="s">
        <v>156</v>
      </c>
      <c r="U757" s="32">
        <f t="shared" si="13"/>
        <v>45340</v>
      </c>
    </row>
    <row r="758" spans="1:21" ht="14.25" customHeight="1">
      <c r="A758" s="9">
        <v>2024</v>
      </c>
      <c r="B758" s="10" t="s">
        <v>143</v>
      </c>
      <c r="C758" s="9" t="s">
        <v>146</v>
      </c>
      <c r="D758" s="9" t="s">
        <v>154</v>
      </c>
      <c r="E758" s="9" t="s">
        <v>262</v>
      </c>
      <c r="F758" s="10" t="s">
        <v>3837</v>
      </c>
      <c r="G758" s="15">
        <v>3.6</v>
      </c>
      <c r="H758" s="30" t="s">
        <v>175</v>
      </c>
      <c r="I758" s="10">
        <v>86233409</v>
      </c>
      <c r="J758" s="19">
        <v>45352</v>
      </c>
      <c r="K758" s="16">
        <v>4600</v>
      </c>
      <c r="L758" s="16">
        <v>16560</v>
      </c>
      <c r="M758" s="9" t="s">
        <v>470</v>
      </c>
      <c r="N758" s="17">
        <v>45397</v>
      </c>
      <c r="O758" s="17" t="s">
        <v>156</v>
      </c>
      <c r="P758" s="10" t="s">
        <v>156</v>
      </c>
      <c r="Q758" s="17" t="s">
        <v>156</v>
      </c>
      <c r="R758" s="10" t="s">
        <v>193</v>
      </c>
      <c r="S758" s="17" t="s">
        <v>156</v>
      </c>
      <c r="T758" s="10" t="s">
        <v>156</v>
      </c>
      <c r="U758" s="32">
        <f t="shared" si="13"/>
        <v>45357</v>
      </c>
    </row>
    <row r="759" spans="1:21" ht="14.25" customHeight="1">
      <c r="A759" s="9">
        <v>2024</v>
      </c>
      <c r="B759" s="10" t="s">
        <v>143</v>
      </c>
      <c r="C759" s="9" t="s">
        <v>146</v>
      </c>
      <c r="D759" s="9" t="s">
        <v>154</v>
      </c>
      <c r="E759" s="9" t="s">
        <v>262</v>
      </c>
      <c r="F759" s="10" t="s">
        <v>3837</v>
      </c>
      <c r="G759" s="15">
        <v>3.6</v>
      </c>
      <c r="H759" s="30" t="s">
        <v>246</v>
      </c>
      <c r="I759" s="10">
        <v>86226396</v>
      </c>
      <c r="J759" s="19">
        <v>45352</v>
      </c>
      <c r="K759" s="16">
        <v>8000</v>
      </c>
      <c r="L759" s="16">
        <v>28800</v>
      </c>
      <c r="M759" s="9" t="s">
        <v>226</v>
      </c>
      <c r="N759" s="17">
        <v>45408</v>
      </c>
      <c r="O759" s="17" t="s">
        <v>156</v>
      </c>
      <c r="P759" s="10" t="s">
        <v>156</v>
      </c>
      <c r="Q759" s="17" t="s">
        <v>156</v>
      </c>
      <c r="R759" s="10" t="s">
        <v>193</v>
      </c>
      <c r="S759" s="17" t="s">
        <v>156</v>
      </c>
      <c r="T759" s="10" t="s">
        <v>156</v>
      </c>
      <c r="U759" s="32">
        <f t="shared" si="13"/>
        <v>45368</v>
      </c>
    </row>
    <row r="760" spans="1:21" ht="14.25" customHeight="1">
      <c r="A760" s="9">
        <v>2024</v>
      </c>
      <c r="B760" s="10" t="s">
        <v>143</v>
      </c>
      <c r="C760" s="9" t="s">
        <v>146</v>
      </c>
      <c r="D760" s="9" t="s">
        <v>154</v>
      </c>
      <c r="E760" s="9" t="s">
        <v>293</v>
      </c>
      <c r="F760" s="10" t="s">
        <v>3845</v>
      </c>
      <c r="G760" s="15">
        <v>5.7</v>
      </c>
      <c r="H760" s="30" t="s">
        <v>175</v>
      </c>
      <c r="I760" s="10">
        <v>85630393</v>
      </c>
      <c r="J760" s="19">
        <v>45108</v>
      </c>
      <c r="K760" s="16">
        <v>11712</v>
      </c>
      <c r="L760" s="16">
        <v>66758</v>
      </c>
      <c r="M760" s="9" t="s">
        <v>436</v>
      </c>
      <c r="N760" s="17">
        <v>45245</v>
      </c>
      <c r="O760" s="17" t="s">
        <v>156</v>
      </c>
      <c r="P760" s="10" t="s">
        <v>156</v>
      </c>
      <c r="Q760" s="17" t="s">
        <v>156</v>
      </c>
      <c r="R760" s="10" t="s">
        <v>193</v>
      </c>
      <c r="S760" s="17">
        <v>45118</v>
      </c>
      <c r="T760" s="10" t="s">
        <v>1874</v>
      </c>
      <c r="U760" s="32">
        <f t="shared" si="13"/>
        <v>45205</v>
      </c>
    </row>
    <row r="761" spans="1:21" ht="14.25" customHeight="1">
      <c r="A761" s="9">
        <v>2024</v>
      </c>
      <c r="B761" s="10" t="s">
        <v>143</v>
      </c>
      <c r="C761" s="9" t="s">
        <v>146</v>
      </c>
      <c r="D761" s="9" t="s">
        <v>154</v>
      </c>
      <c r="E761" s="9" t="s">
        <v>293</v>
      </c>
      <c r="F761" s="10" t="s">
        <v>3845</v>
      </c>
      <c r="G761" s="15">
        <v>5.7</v>
      </c>
      <c r="H761" s="30" t="s">
        <v>175</v>
      </c>
      <c r="I761" s="10">
        <v>86225936</v>
      </c>
      <c r="J761" s="19">
        <v>45231</v>
      </c>
      <c r="K761" s="16">
        <v>15000</v>
      </c>
      <c r="L761" s="16">
        <v>85500</v>
      </c>
      <c r="M761" s="9" t="s">
        <v>383</v>
      </c>
      <c r="N761" s="17">
        <v>45275</v>
      </c>
      <c r="O761" s="17" t="s">
        <v>156</v>
      </c>
      <c r="P761" s="10" t="s">
        <v>156</v>
      </c>
      <c r="Q761" s="17" t="s">
        <v>156</v>
      </c>
      <c r="R761" s="10" t="s">
        <v>193</v>
      </c>
      <c r="S761" s="17" t="s">
        <v>156</v>
      </c>
      <c r="T761" s="10" t="s">
        <v>156</v>
      </c>
      <c r="U761" s="32">
        <f t="shared" si="13"/>
        <v>45235</v>
      </c>
    </row>
    <row r="762" spans="1:21" ht="14.25" customHeight="1">
      <c r="A762" s="9">
        <v>2024</v>
      </c>
      <c r="B762" s="10" t="s">
        <v>143</v>
      </c>
      <c r="C762" s="9" t="s">
        <v>146</v>
      </c>
      <c r="D762" s="9" t="s">
        <v>154</v>
      </c>
      <c r="E762" s="9" t="s">
        <v>293</v>
      </c>
      <c r="F762" s="10" t="s">
        <v>3845</v>
      </c>
      <c r="G762" s="15">
        <v>5.7</v>
      </c>
      <c r="H762" s="30" t="s">
        <v>175</v>
      </c>
      <c r="I762" s="10">
        <v>86225934</v>
      </c>
      <c r="J762" s="19">
        <v>45292</v>
      </c>
      <c r="K762" s="16">
        <v>12300</v>
      </c>
      <c r="L762" s="16">
        <v>70110</v>
      </c>
      <c r="M762" s="9" t="s">
        <v>470</v>
      </c>
      <c r="N762" s="17">
        <v>45352</v>
      </c>
      <c r="O762" s="17" t="s">
        <v>156</v>
      </c>
      <c r="P762" s="10" t="s">
        <v>156</v>
      </c>
      <c r="Q762" s="17" t="s">
        <v>156</v>
      </c>
      <c r="R762" s="10" t="s">
        <v>193</v>
      </c>
      <c r="S762" s="17" t="s">
        <v>156</v>
      </c>
      <c r="T762" s="10" t="s">
        <v>156</v>
      </c>
      <c r="U762" s="32">
        <f t="shared" si="13"/>
        <v>45312</v>
      </c>
    </row>
    <row r="763" spans="1:21" ht="14.25" customHeight="1">
      <c r="A763" s="9">
        <v>2024</v>
      </c>
      <c r="B763" s="10" t="s">
        <v>143</v>
      </c>
      <c r="C763" s="9" t="s">
        <v>146</v>
      </c>
      <c r="D763" s="9" t="s">
        <v>154</v>
      </c>
      <c r="E763" s="9" t="s">
        <v>293</v>
      </c>
      <c r="F763" s="10" t="s">
        <v>3845</v>
      </c>
      <c r="G763" s="15">
        <v>5.7</v>
      </c>
      <c r="H763" s="30" t="s">
        <v>175</v>
      </c>
      <c r="I763" s="10">
        <v>86254215</v>
      </c>
      <c r="J763" s="19">
        <v>45292</v>
      </c>
      <c r="K763" s="16">
        <v>6800</v>
      </c>
      <c r="L763" s="16">
        <v>38760</v>
      </c>
      <c r="M763" s="9" t="s">
        <v>470</v>
      </c>
      <c r="N763" s="17">
        <v>45366</v>
      </c>
      <c r="O763" s="17" t="s">
        <v>156</v>
      </c>
      <c r="P763" s="10" t="s">
        <v>156</v>
      </c>
      <c r="Q763" s="17" t="s">
        <v>156</v>
      </c>
      <c r="R763" s="10" t="s">
        <v>193</v>
      </c>
      <c r="S763" s="17" t="s">
        <v>156</v>
      </c>
      <c r="T763" s="10" t="s">
        <v>156</v>
      </c>
      <c r="U763" s="32">
        <f t="shared" si="13"/>
        <v>45326</v>
      </c>
    </row>
    <row r="764" spans="1:21" ht="14.25" customHeight="1">
      <c r="A764" s="9">
        <v>2024</v>
      </c>
      <c r="B764" s="10" t="s">
        <v>143</v>
      </c>
      <c r="C764" s="9" t="s">
        <v>146</v>
      </c>
      <c r="D764" s="9" t="s">
        <v>154</v>
      </c>
      <c r="E764" s="9" t="s">
        <v>293</v>
      </c>
      <c r="F764" s="10" t="s">
        <v>3845</v>
      </c>
      <c r="G764" s="15">
        <v>5.7</v>
      </c>
      <c r="H764" s="30" t="s">
        <v>175</v>
      </c>
      <c r="I764" s="10">
        <v>86225933</v>
      </c>
      <c r="J764" s="19">
        <v>45323</v>
      </c>
      <c r="K764" s="16">
        <v>11000</v>
      </c>
      <c r="L764" s="16">
        <v>62700</v>
      </c>
      <c r="M764" s="9" t="s">
        <v>470</v>
      </c>
      <c r="N764" s="17">
        <v>45380</v>
      </c>
      <c r="O764" s="17" t="s">
        <v>156</v>
      </c>
      <c r="P764" s="10" t="s">
        <v>156</v>
      </c>
      <c r="Q764" s="17" t="s">
        <v>156</v>
      </c>
      <c r="R764" s="10" t="s">
        <v>193</v>
      </c>
      <c r="S764" s="17" t="s">
        <v>156</v>
      </c>
      <c r="T764" s="10" t="s">
        <v>156</v>
      </c>
      <c r="U764" s="32">
        <f t="shared" si="13"/>
        <v>45340</v>
      </c>
    </row>
    <row r="765" spans="1:21" ht="14.25" customHeight="1">
      <c r="A765" s="9">
        <v>2024</v>
      </c>
      <c r="B765" s="10" t="s">
        <v>143</v>
      </c>
      <c r="C765" s="9" t="s">
        <v>146</v>
      </c>
      <c r="D765" s="9" t="s">
        <v>154</v>
      </c>
      <c r="E765" s="9" t="s">
        <v>293</v>
      </c>
      <c r="F765" s="10" t="s">
        <v>3845</v>
      </c>
      <c r="G765" s="15">
        <v>5.7</v>
      </c>
      <c r="H765" s="30" t="s">
        <v>175</v>
      </c>
      <c r="I765" s="10">
        <v>86254216</v>
      </c>
      <c r="J765" s="19">
        <v>45323</v>
      </c>
      <c r="K765" s="16">
        <v>4000</v>
      </c>
      <c r="L765" s="16">
        <v>22800</v>
      </c>
      <c r="M765" s="9" t="s">
        <v>470</v>
      </c>
      <c r="N765" s="17">
        <v>45380</v>
      </c>
      <c r="O765" s="17" t="s">
        <v>156</v>
      </c>
      <c r="P765" s="10" t="s">
        <v>156</v>
      </c>
      <c r="Q765" s="17" t="s">
        <v>156</v>
      </c>
      <c r="R765" s="10" t="s">
        <v>193</v>
      </c>
      <c r="S765" s="17" t="s">
        <v>156</v>
      </c>
      <c r="T765" s="10" t="s">
        <v>156</v>
      </c>
      <c r="U765" s="32">
        <f t="shared" si="13"/>
        <v>45340</v>
      </c>
    </row>
    <row r="766" spans="1:21" ht="14.25" customHeight="1">
      <c r="A766" s="9">
        <v>2024</v>
      </c>
      <c r="B766" s="10" t="s">
        <v>143</v>
      </c>
      <c r="C766" s="9" t="s">
        <v>146</v>
      </c>
      <c r="D766" s="9" t="s">
        <v>154</v>
      </c>
      <c r="E766" s="9" t="s">
        <v>293</v>
      </c>
      <c r="F766" s="10" t="s">
        <v>3845</v>
      </c>
      <c r="G766" s="15">
        <v>5.7</v>
      </c>
      <c r="H766" s="30" t="s">
        <v>175</v>
      </c>
      <c r="I766" s="10">
        <v>86233413</v>
      </c>
      <c r="J766" s="19">
        <v>45352</v>
      </c>
      <c r="K766" s="16">
        <v>11000</v>
      </c>
      <c r="L766" s="16">
        <v>62700</v>
      </c>
      <c r="M766" s="9" t="s">
        <v>470</v>
      </c>
      <c r="N766" s="17">
        <v>45397</v>
      </c>
      <c r="O766" s="17" t="s">
        <v>156</v>
      </c>
      <c r="P766" s="10" t="s">
        <v>156</v>
      </c>
      <c r="Q766" s="17" t="s">
        <v>156</v>
      </c>
      <c r="R766" s="10" t="s">
        <v>193</v>
      </c>
      <c r="S766" s="17" t="s">
        <v>156</v>
      </c>
      <c r="T766" s="10" t="s">
        <v>156</v>
      </c>
      <c r="U766" s="32">
        <f t="shared" si="13"/>
        <v>45357</v>
      </c>
    </row>
    <row r="767" spans="1:21" ht="14.25" customHeight="1">
      <c r="A767" s="9">
        <v>2024</v>
      </c>
      <c r="B767" s="10" t="s">
        <v>143</v>
      </c>
      <c r="C767" s="9" t="s">
        <v>146</v>
      </c>
      <c r="D767" s="9" t="s">
        <v>154</v>
      </c>
      <c r="E767" s="9" t="s">
        <v>293</v>
      </c>
      <c r="F767" s="10" t="s">
        <v>3845</v>
      </c>
      <c r="G767" s="15">
        <v>5.7</v>
      </c>
      <c r="H767" s="30" t="s">
        <v>246</v>
      </c>
      <c r="I767" s="10">
        <v>86225931</v>
      </c>
      <c r="J767" s="19">
        <v>45352</v>
      </c>
      <c r="K767" s="16">
        <v>10000</v>
      </c>
      <c r="L767" s="16">
        <v>57000</v>
      </c>
      <c r="M767" s="9" t="s">
        <v>226</v>
      </c>
      <c r="N767" s="17">
        <v>45401</v>
      </c>
      <c r="O767" s="17" t="s">
        <v>156</v>
      </c>
      <c r="P767" s="10" t="s">
        <v>156</v>
      </c>
      <c r="Q767" s="17" t="s">
        <v>156</v>
      </c>
      <c r="R767" s="10" t="s">
        <v>193</v>
      </c>
      <c r="S767" s="17" t="s">
        <v>156</v>
      </c>
      <c r="T767" s="10" t="s">
        <v>156</v>
      </c>
      <c r="U767" s="32">
        <f t="shared" si="13"/>
        <v>45361</v>
      </c>
    </row>
    <row r="768" spans="1:21" ht="14.25" customHeight="1">
      <c r="A768" s="9">
        <v>2024</v>
      </c>
      <c r="B768" s="10" t="s">
        <v>143</v>
      </c>
      <c r="C768" s="9" t="s">
        <v>146</v>
      </c>
      <c r="D768" s="9" t="s">
        <v>154</v>
      </c>
      <c r="E768" s="9" t="s">
        <v>293</v>
      </c>
      <c r="F768" s="10" t="s">
        <v>3846</v>
      </c>
      <c r="G768" s="15">
        <v>5.7</v>
      </c>
      <c r="H768" s="30" t="s">
        <v>175</v>
      </c>
      <c r="I768" s="10">
        <v>85606738</v>
      </c>
      <c r="J768" s="19">
        <v>45170</v>
      </c>
      <c r="K768" s="16">
        <v>4008</v>
      </c>
      <c r="L768" s="16">
        <v>22846</v>
      </c>
      <c r="M768" s="9" t="s">
        <v>436</v>
      </c>
      <c r="N768" s="17">
        <v>45245</v>
      </c>
      <c r="O768" s="17">
        <v>45097</v>
      </c>
      <c r="P768" s="10" t="s">
        <v>156</v>
      </c>
      <c r="Q768" s="17">
        <v>45104</v>
      </c>
      <c r="R768" s="10" t="s">
        <v>193</v>
      </c>
      <c r="S768" s="17">
        <v>45132</v>
      </c>
      <c r="T768" s="10" t="s">
        <v>1874</v>
      </c>
      <c r="U768" s="32">
        <f t="shared" ref="U768:U831" si="14">N768-40</f>
        <v>45205</v>
      </c>
    </row>
    <row r="769" spans="1:21" ht="14.25" customHeight="1">
      <c r="A769" s="9">
        <v>2024</v>
      </c>
      <c r="B769" s="10" t="s">
        <v>143</v>
      </c>
      <c r="C769" s="9" t="s">
        <v>146</v>
      </c>
      <c r="D769" s="9" t="s">
        <v>154</v>
      </c>
      <c r="E769" s="9" t="s">
        <v>293</v>
      </c>
      <c r="F769" s="10" t="s">
        <v>3846</v>
      </c>
      <c r="G769" s="15">
        <v>5.7</v>
      </c>
      <c r="H769" s="30" t="s">
        <v>175</v>
      </c>
      <c r="I769" s="10">
        <v>85633106</v>
      </c>
      <c r="J769" s="19">
        <v>45200</v>
      </c>
      <c r="K769" s="16">
        <v>3000</v>
      </c>
      <c r="L769" s="16">
        <v>17100</v>
      </c>
      <c r="M769" s="9" t="s">
        <v>383</v>
      </c>
      <c r="N769" s="17">
        <v>45275</v>
      </c>
      <c r="O769" s="17">
        <v>45118</v>
      </c>
      <c r="P769" s="10" t="s">
        <v>2055</v>
      </c>
      <c r="Q769" s="17">
        <v>45132</v>
      </c>
      <c r="R769" s="10" t="s">
        <v>3064</v>
      </c>
      <c r="S769" s="17">
        <v>45139</v>
      </c>
      <c r="T769" s="10" t="s">
        <v>3065</v>
      </c>
      <c r="U769" s="32">
        <f t="shared" si="14"/>
        <v>45235</v>
      </c>
    </row>
    <row r="770" spans="1:21" ht="14.25" customHeight="1">
      <c r="A770" s="9">
        <v>2024</v>
      </c>
      <c r="B770" s="10" t="s">
        <v>143</v>
      </c>
      <c r="C770" s="9" t="s">
        <v>146</v>
      </c>
      <c r="D770" s="9" t="s">
        <v>154</v>
      </c>
      <c r="E770" s="9" t="s">
        <v>293</v>
      </c>
      <c r="F770" s="10" t="s">
        <v>3846</v>
      </c>
      <c r="G770" s="15">
        <v>5.7</v>
      </c>
      <c r="H770" s="30" t="s">
        <v>175</v>
      </c>
      <c r="I770" s="10">
        <v>86233415</v>
      </c>
      <c r="J770" s="19">
        <v>45231</v>
      </c>
      <c r="K770" s="16">
        <v>4000</v>
      </c>
      <c r="L770" s="16">
        <v>22800</v>
      </c>
      <c r="M770" s="9" t="s">
        <v>383</v>
      </c>
      <c r="N770" s="17">
        <v>45306</v>
      </c>
      <c r="O770" s="17" t="s">
        <v>156</v>
      </c>
      <c r="P770" s="10" t="s">
        <v>156</v>
      </c>
      <c r="Q770" s="17" t="s">
        <v>156</v>
      </c>
      <c r="R770" s="10" t="s">
        <v>193</v>
      </c>
      <c r="S770" s="17" t="s">
        <v>156</v>
      </c>
      <c r="T770" s="10" t="s">
        <v>156</v>
      </c>
      <c r="U770" s="32">
        <f t="shared" si="14"/>
        <v>45266</v>
      </c>
    </row>
    <row r="771" spans="1:21" ht="14.25" customHeight="1">
      <c r="A771" s="9">
        <v>2024</v>
      </c>
      <c r="B771" s="10" t="s">
        <v>143</v>
      </c>
      <c r="C771" s="9" t="s">
        <v>146</v>
      </c>
      <c r="D771" s="9" t="s">
        <v>154</v>
      </c>
      <c r="E771" s="9" t="s">
        <v>293</v>
      </c>
      <c r="F771" s="10" t="s">
        <v>3846</v>
      </c>
      <c r="G771" s="15">
        <v>5.7</v>
      </c>
      <c r="H771" s="30" t="s">
        <v>175</v>
      </c>
      <c r="I771" s="10">
        <v>86255450</v>
      </c>
      <c r="J771" s="19">
        <v>45292</v>
      </c>
      <c r="K771" s="16">
        <v>2700</v>
      </c>
      <c r="L771" s="16">
        <v>15390</v>
      </c>
      <c r="M771" s="9" t="s">
        <v>470</v>
      </c>
      <c r="N771" s="17">
        <v>45352</v>
      </c>
      <c r="O771" s="17" t="s">
        <v>156</v>
      </c>
      <c r="P771" s="10" t="s">
        <v>156</v>
      </c>
      <c r="Q771" s="17" t="s">
        <v>156</v>
      </c>
      <c r="R771" s="10" t="s">
        <v>193</v>
      </c>
      <c r="S771" s="17" t="s">
        <v>156</v>
      </c>
      <c r="T771" s="10" t="s">
        <v>156</v>
      </c>
      <c r="U771" s="32">
        <f t="shared" si="14"/>
        <v>45312</v>
      </c>
    </row>
    <row r="772" spans="1:21" ht="14.25" customHeight="1">
      <c r="A772" s="9">
        <v>2024</v>
      </c>
      <c r="B772" s="10" t="s">
        <v>143</v>
      </c>
      <c r="C772" s="9" t="s">
        <v>146</v>
      </c>
      <c r="D772" s="9" t="s">
        <v>154</v>
      </c>
      <c r="E772" s="9" t="s">
        <v>293</v>
      </c>
      <c r="F772" s="10" t="s">
        <v>3846</v>
      </c>
      <c r="G772" s="15">
        <v>5.7</v>
      </c>
      <c r="H772" s="30" t="s">
        <v>175</v>
      </c>
      <c r="I772" s="10">
        <v>86255451</v>
      </c>
      <c r="J772" s="19">
        <v>45292</v>
      </c>
      <c r="K772" s="16">
        <v>3400</v>
      </c>
      <c r="L772" s="16">
        <v>19380</v>
      </c>
      <c r="M772" s="9" t="s">
        <v>470</v>
      </c>
      <c r="N772" s="17">
        <v>45366</v>
      </c>
      <c r="O772" s="17" t="s">
        <v>156</v>
      </c>
      <c r="P772" s="10" t="s">
        <v>156</v>
      </c>
      <c r="Q772" s="17" t="s">
        <v>156</v>
      </c>
      <c r="R772" s="10" t="s">
        <v>193</v>
      </c>
      <c r="S772" s="17" t="s">
        <v>156</v>
      </c>
      <c r="T772" s="10" t="s">
        <v>156</v>
      </c>
      <c r="U772" s="32">
        <f t="shared" si="14"/>
        <v>45326</v>
      </c>
    </row>
    <row r="773" spans="1:21" ht="14.25" customHeight="1">
      <c r="A773" s="9">
        <v>2024</v>
      </c>
      <c r="B773" s="10" t="s">
        <v>143</v>
      </c>
      <c r="C773" s="9" t="s">
        <v>146</v>
      </c>
      <c r="D773" s="9" t="s">
        <v>154</v>
      </c>
      <c r="E773" s="9" t="s">
        <v>293</v>
      </c>
      <c r="F773" s="10" t="s">
        <v>3846</v>
      </c>
      <c r="G773" s="15">
        <v>5.7</v>
      </c>
      <c r="H773" s="30" t="s">
        <v>175</v>
      </c>
      <c r="I773" s="10">
        <v>86226730</v>
      </c>
      <c r="J773" s="19">
        <v>45323</v>
      </c>
      <c r="K773" s="16">
        <v>3100</v>
      </c>
      <c r="L773" s="16">
        <v>17670</v>
      </c>
      <c r="M773" s="9" t="s">
        <v>470</v>
      </c>
      <c r="N773" s="17">
        <v>45380</v>
      </c>
      <c r="O773" s="17" t="s">
        <v>156</v>
      </c>
      <c r="P773" s="10" t="s">
        <v>156</v>
      </c>
      <c r="Q773" s="17" t="s">
        <v>156</v>
      </c>
      <c r="R773" s="10" t="s">
        <v>193</v>
      </c>
      <c r="S773" s="17" t="s">
        <v>156</v>
      </c>
      <c r="T773" s="10" t="s">
        <v>156</v>
      </c>
      <c r="U773" s="32">
        <f t="shared" si="14"/>
        <v>45340</v>
      </c>
    </row>
    <row r="774" spans="1:21" ht="14.25" customHeight="1">
      <c r="A774" s="9">
        <v>2024</v>
      </c>
      <c r="B774" s="10" t="s">
        <v>143</v>
      </c>
      <c r="C774" s="9" t="s">
        <v>146</v>
      </c>
      <c r="D774" s="9" t="s">
        <v>154</v>
      </c>
      <c r="E774" s="9" t="s">
        <v>293</v>
      </c>
      <c r="F774" s="10" t="s">
        <v>3846</v>
      </c>
      <c r="G774" s="15">
        <v>5.7</v>
      </c>
      <c r="H774" s="30" t="s">
        <v>175</v>
      </c>
      <c r="I774" s="10">
        <v>86233416</v>
      </c>
      <c r="J774" s="19">
        <v>45352</v>
      </c>
      <c r="K774" s="16">
        <v>3000</v>
      </c>
      <c r="L774" s="16">
        <v>17100</v>
      </c>
      <c r="M774" s="9" t="s">
        <v>470</v>
      </c>
      <c r="N774" s="17">
        <v>45397</v>
      </c>
      <c r="O774" s="17" t="s">
        <v>156</v>
      </c>
      <c r="P774" s="10" t="s">
        <v>156</v>
      </c>
      <c r="Q774" s="17" t="s">
        <v>156</v>
      </c>
      <c r="R774" s="10" t="s">
        <v>193</v>
      </c>
      <c r="S774" s="17" t="s">
        <v>156</v>
      </c>
      <c r="T774" s="10" t="s">
        <v>156</v>
      </c>
      <c r="U774" s="32">
        <f t="shared" si="14"/>
        <v>45357</v>
      </c>
    </row>
    <row r="775" spans="1:21" ht="14.25" customHeight="1">
      <c r="A775" s="9">
        <v>2024</v>
      </c>
      <c r="B775" s="10" t="s">
        <v>143</v>
      </c>
      <c r="C775" s="9" t="s">
        <v>146</v>
      </c>
      <c r="D775" s="9" t="s">
        <v>154</v>
      </c>
      <c r="E775" s="9" t="s">
        <v>293</v>
      </c>
      <c r="F775" s="10" t="s">
        <v>3846</v>
      </c>
      <c r="G775" s="15">
        <v>5.7</v>
      </c>
      <c r="H775" s="30" t="s">
        <v>246</v>
      </c>
      <c r="I775" s="10">
        <v>86233417</v>
      </c>
      <c r="J775" s="19">
        <v>45352</v>
      </c>
      <c r="K775" s="16">
        <v>5000</v>
      </c>
      <c r="L775" s="16">
        <v>28500</v>
      </c>
      <c r="M775" s="9" t="s">
        <v>226</v>
      </c>
      <c r="N775" s="17">
        <v>45397</v>
      </c>
      <c r="O775" s="17" t="s">
        <v>156</v>
      </c>
      <c r="P775" s="10" t="s">
        <v>156</v>
      </c>
      <c r="Q775" s="17" t="s">
        <v>156</v>
      </c>
      <c r="R775" s="10" t="s">
        <v>193</v>
      </c>
      <c r="S775" s="17" t="s">
        <v>156</v>
      </c>
      <c r="T775" s="10" t="s">
        <v>156</v>
      </c>
      <c r="U775" s="32">
        <f t="shared" si="14"/>
        <v>45357</v>
      </c>
    </row>
    <row r="776" spans="1:21" ht="14.25" customHeight="1">
      <c r="A776" s="9">
        <v>2024</v>
      </c>
      <c r="B776" s="10" t="s">
        <v>143</v>
      </c>
      <c r="C776" s="9" t="s">
        <v>146</v>
      </c>
      <c r="D776" s="9" t="s">
        <v>305</v>
      </c>
      <c r="E776" s="9" t="s">
        <v>363</v>
      </c>
      <c r="F776" s="10" t="s">
        <v>3850</v>
      </c>
      <c r="G776" s="15">
        <v>2.8</v>
      </c>
      <c r="H776" s="30" t="s">
        <v>175</v>
      </c>
      <c r="I776" s="10">
        <v>85574683</v>
      </c>
      <c r="J776" s="19">
        <v>45139</v>
      </c>
      <c r="K776" s="16">
        <v>10008</v>
      </c>
      <c r="L776" s="16">
        <v>28022</v>
      </c>
      <c r="M776" s="9" t="s">
        <v>436</v>
      </c>
      <c r="N776" s="17">
        <v>45245</v>
      </c>
      <c r="O776" s="17">
        <v>45086</v>
      </c>
      <c r="P776" s="10" t="s">
        <v>156</v>
      </c>
      <c r="Q776" s="17">
        <v>45104</v>
      </c>
      <c r="R776" s="10" t="s">
        <v>2991</v>
      </c>
      <c r="S776" s="17">
        <v>45118</v>
      </c>
      <c r="T776" s="10" t="s">
        <v>2573</v>
      </c>
      <c r="U776" s="32">
        <f t="shared" si="14"/>
        <v>45205</v>
      </c>
    </row>
    <row r="777" spans="1:21" ht="14.25" customHeight="1">
      <c r="A777" s="9">
        <v>2024</v>
      </c>
      <c r="B777" s="10" t="s">
        <v>143</v>
      </c>
      <c r="C777" s="9" t="s">
        <v>146</v>
      </c>
      <c r="D777" s="9" t="s">
        <v>305</v>
      </c>
      <c r="E777" s="9" t="s">
        <v>363</v>
      </c>
      <c r="F777" s="10" t="s">
        <v>3850</v>
      </c>
      <c r="G777" s="15">
        <v>2.8</v>
      </c>
      <c r="H777" s="30" t="s">
        <v>175</v>
      </c>
      <c r="I777" s="10">
        <v>86233370</v>
      </c>
      <c r="J777" s="19">
        <v>45200</v>
      </c>
      <c r="K777" s="16">
        <v>5200</v>
      </c>
      <c r="L777" s="16">
        <v>14560</v>
      </c>
      <c r="M777" s="9" t="s">
        <v>383</v>
      </c>
      <c r="N777" s="17">
        <v>45275</v>
      </c>
      <c r="O777" s="17">
        <v>45121</v>
      </c>
      <c r="P777" s="10" t="s">
        <v>156</v>
      </c>
      <c r="Q777" s="17" t="s">
        <v>156</v>
      </c>
      <c r="R777" s="10" t="s">
        <v>193</v>
      </c>
      <c r="S777" s="17" t="s">
        <v>156</v>
      </c>
      <c r="T777" s="10" t="s">
        <v>156</v>
      </c>
      <c r="U777" s="32">
        <f t="shared" si="14"/>
        <v>45235</v>
      </c>
    </row>
    <row r="778" spans="1:21" ht="14.25" customHeight="1">
      <c r="A778" s="9">
        <v>2024</v>
      </c>
      <c r="B778" s="10" t="s">
        <v>143</v>
      </c>
      <c r="C778" s="9" t="s">
        <v>146</v>
      </c>
      <c r="D778" s="9" t="s">
        <v>305</v>
      </c>
      <c r="E778" s="9" t="s">
        <v>363</v>
      </c>
      <c r="F778" s="10" t="s">
        <v>3850</v>
      </c>
      <c r="G778" s="15">
        <v>2.8</v>
      </c>
      <c r="H778" s="30" t="s">
        <v>175</v>
      </c>
      <c r="I778" s="10">
        <v>85717380</v>
      </c>
      <c r="J778" s="19">
        <v>45231</v>
      </c>
      <c r="K778" s="16">
        <v>5000</v>
      </c>
      <c r="L778" s="16">
        <v>14000</v>
      </c>
      <c r="M778" s="9" t="s">
        <v>470</v>
      </c>
      <c r="N778" s="17">
        <v>45296</v>
      </c>
      <c r="O778" s="17" t="s">
        <v>156</v>
      </c>
      <c r="P778" s="10" t="s">
        <v>2496</v>
      </c>
      <c r="Q778" s="17" t="s">
        <v>156</v>
      </c>
      <c r="R778" s="10" t="s">
        <v>3098</v>
      </c>
      <c r="S778" s="17" t="s">
        <v>156</v>
      </c>
      <c r="T778" s="10" t="s">
        <v>3099</v>
      </c>
      <c r="U778" s="32">
        <f t="shared" si="14"/>
        <v>45256</v>
      </c>
    </row>
    <row r="779" spans="1:21" ht="14.25" customHeight="1">
      <c r="A779" s="9">
        <v>2024</v>
      </c>
      <c r="B779" s="10" t="s">
        <v>143</v>
      </c>
      <c r="C779" s="9" t="s">
        <v>146</v>
      </c>
      <c r="D779" s="9" t="s">
        <v>305</v>
      </c>
      <c r="E779" s="9" t="s">
        <v>363</v>
      </c>
      <c r="F779" s="10" t="s">
        <v>3850</v>
      </c>
      <c r="G779" s="15">
        <v>2.8</v>
      </c>
      <c r="H779" s="30" t="s">
        <v>175</v>
      </c>
      <c r="I779" s="10">
        <v>85717378</v>
      </c>
      <c r="J779" s="19">
        <v>45292</v>
      </c>
      <c r="K779" s="16">
        <v>5000</v>
      </c>
      <c r="L779" s="16">
        <v>14000</v>
      </c>
      <c r="M779" s="9" t="s">
        <v>470</v>
      </c>
      <c r="N779" s="17">
        <v>45353</v>
      </c>
      <c r="O779" s="17" t="s">
        <v>156</v>
      </c>
      <c r="P779" s="10" t="s">
        <v>2893</v>
      </c>
      <c r="Q779" s="17" t="s">
        <v>156</v>
      </c>
      <c r="R779" s="10" t="s">
        <v>3375</v>
      </c>
      <c r="S779" s="17" t="s">
        <v>156</v>
      </c>
      <c r="T779" s="10" t="s">
        <v>3376</v>
      </c>
      <c r="U779" s="32">
        <f t="shared" si="14"/>
        <v>45313</v>
      </c>
    </row>
    <row r="780" spans="1:21" ht="14.25" customHeight="1">
      <c r="A780" s="9">
        <v>2024</v>
      </c>
      <c r="B780" s="10" t="s">
        <v>143</v>
      </c>
      <c r="C780" s="9" t="s">
        <v>146</v>
      </c>
      <c r="D780" s="9" t="s">
        <v>305</v>
      </c>
      <c r="E780" s="9" t="s">
        <v>363</v>
      </c>
      <c r="F780" s="10" t="s">
        <v>3850</v>
      </c>
      <c r="G780" s="15">
        <v>2.8</v>
      </c>
      <c r="H780" s="30" t="s">
        <v>175</v>
      </c>
      <c r="I780" s="10">
        <v>85851030</v>
      </c>
      <c r="J780" s="19">
        <v>45323</v>
      </c>
      <c r="K780" s="16">
        <v>4000</v>
      </c>
      <c r="L780" s="16">
        <v>11200</v>
      </c>
      <c r="M780" s="9" t="s">
        <v>470</v>
      </c>
      <c r="N780" s="17">
        <v>45380</v>
      </c>
      <c r="O780" s="17" t="s">
        <v>156</v>
      </c>
      <c r="P780" s="10" t="s">
        <v>3378</v>
      </c>
      <c r="Q780" s="17" t="s">
        <v>156</v>
      </c>
      <c r="R780" s="10" t="s">
        <v>3379</v>
      </c>
      <c r="S780" s="17" t="s">
        <v>156</v>
      </c>
      <c r="T780" s="10" t="s">
        <v>3380</v>
      </c>
      <c r="U780" s="32">
        <f t="shared" si="14"/>
        <v>45340</v>
      </c>
    </row>
    <row r="781" spans="1:21" ht="14.25" customHeight="1">
      <c r="A781" s="9">
        <v>2024</v>
      </c>
      <c r="B781" s="10" t="s">
        <v>143</v>
      </c>
      <c r="C781" s="9" t="s">
        <v>146</v>
      </c>
      <c r="D781" s="9" t="s">
        <v>305</v>
      </c>
      <c r="E781" s="9" t="s">
        <v>363</v>
      </c>
      <c r="F781" s="10" t="s">
        <v>3851</v>
      </c>
      <c r="G781" s="15">
        <v>2.8</v>
      </c>
      <c r="H781" s="30" t="s">
        <v>175</v>
      </c>
      <c r="I781" s="10">
        <v>85868969</v>
      </c>
      <c r="J781" s="19">
        <v>45139</v>
      </c>
      <c r="K781" s="16">
        <v>6024</v>
      </c>
      <c r="L781" s="16">
        <v>16867</v>
      </c>
      <c r="M781" s="9" t="s">
        <v>436</v>
      </c>
      <c r="N781" s="17">
        <v>45245</v>
      </c>
      <c r="O781" s="17">
        <v>45097</v>
      </c>
      <c r="P781" s="10" t="s">
        <v>2852</v>
      </c>
      <c r="Q781" s="17">
        <v>45104</v>
      </c>
      <c r="R781" s="10" t="s">
        <v>2127</v>
      </c>
      <c r="S781" s="17">
        <v>45118</v>
      </c>
      <c r="T781" s="10" t="s">
        <v>2852</v>
      </c>
      <c r="U781" s="32">
        <f t="shared" si="14"/>
        <v>45205</v>
      </c>
    </row>
    <row r="782" spans="1:21" ht="14.25" customHeight="1">
      <c r="A782" s="9">
        <v>2024</v>
      </c>
      <c r="B782" s="10" t="s">
        <v>143</v>
      </c>
      <c r="C782" s="9" t="s">
        <v>146</v>
      </c>
      <c r="D782" s="9" t="s">
        <v>305</v>
      </c>
      <c r="E782" s="9" t="s">
        <v>363</v>
      </c>
      <c r="F782" s="10" t="s">
        <v>3851</v>
      </c>
      <c r="G782" s="15">
        <v>2.8</v>
      </c>
      <c r="H782" s="30" t="s">
        <v>175</v>
      </c>
      <c r="I782" s="10">
        <v>85869015</v>
      </c>
      <c r="J782" s="19">
        <v>45139</v>
      </c>
      <c r="K782" s="16">
        <v>0</v>
      </c>
      <c r="L782" s="16">
        <v>0</v>
      </c>
      <c r="M782" s="9" t="s">
        <v>178</v>
      </c>
      <c r="N782" s="17">
        <v>45254</v>
      </c>
      <c r="O782" s="17">
        <v>45086</v>
      </c>
      <c r="P782" s="10" t="s">
        <v>156</v>
      </c>
      <c r="Q782" s="17">
        <v>45090</v>
      </c>
      <c r="R782" s="10" t="s">
        <v>193</v>
      </c>
      <c r="S782" s="17">
        <v>45097</v>
      </c>
      <c r="T782" s="10" t="s">
        <v>2852</v>
      </c>
      <c r="U782" s="32">
        <f t="shared" si="14"/>
        <v>45214</v>
      </c>
    </row>
    <row r="783" spans="1:21" ht="14.25" customHeight="1">
      <c r="A783" s="9">
        <v>2024</v>
      </c>
      <c r="B783" s="10" t="s">
        <v>143</v>
      </c>
      <c r="C783" s="9" t="s">
        <v>146</v>
      </c>
      <c r="D783" s="9" t="s">
        <v>305</v>
      </c>
      <c r="E783" s="9" t="s">
        <v>363</v>
      </c>
      <c r="F783" s="10" t="s">
        <v>3851</v>
      </c>
      <c r="G783" s="15">
        <v>2.8</v>
      </c>
      <c r="H783" s="30" t="s">
        <v>175</v>
      </c>
      <c r="I783" s="10">
        <v>85869018</v>
      </c>
      <c r="J783" s="19">
        <v>45231</v>
      </c>
      <c r="K783" s="16">
        <v>3000</v>
      </c>
      <c r="L783" s="16">
        <v>8400</v>
      </c>
      <c r="M783" s="9" t="s">
        <v>470</v>
      </c>
      <c r="N783" s="17">
        <v>45296</v>
      </c>
      <c r="O783" s="17" t="s">
        <v>156</v>
      </c>
      <c r="P783" s="10" t="s">
        <v>2211</v>
      </c>
      <c r="Q783" s="17" t="s">
        <v>156</v>
      </c>
      <c r="R783" s="10" t="s">
        <v>3098</v>
      </c>
      <c r="S783" s="17" t="s">
        <v>156</v>
      </c>
      <c r="T783" s="10" t="s">
        <v>3099</v>
      </c>
      <c r="U783" s="32">
        <f t="shared" si="14"/>
        <v>45256</v>
      </c>
    </row>
    <row r="784" spans="1:21" ht="14.25" customHeight="1">
      <c r="A784" s="9">
        <v>2024</v>
      </c>
      <c r="B784" s="10" t="s">
        <v>143</v>
      </c>
      <c r="C784" s="9" t="s">
        <v>146</v>
      </c>
      <c r="D784" s="9" t="s">
        <v>305</v>
      </c>
      <c r="E784" s="9" t="s">
        <v>363</v>
      </c>
      <c r="F784" s="10" t="s">
        <v>3851</v>
      </c>
      <c r="G784" s="15">
        <v>2.8</v>
      </c>
      <c r="H784" s="30" t="s">
        <v>175</v>
      </c>
      <c r="I784" s="10">
        <v>85869020</v>
      </c>
      <c r="J784" s="19">
        <v>45292</v>
      </c>
      <c r="K784" s="16">
        <v>2000</v>
      </c>
      <c r="L784" s="16">
        <v>5600</v>
      </c>
      <c r="M784" s="9" t="s">
        <v>470</v>
      </c>
      <c r="N784" s="17">
        <v>45353</v>
      </c>
      <c r="O784" s="17" t="s">
        <v>156</v>
      </c>
      <c r="P784" s="10" t="s">
        <v>3383</v>
      </c>
      <c r="Q784" s="17" t="s">
        <v>156</v>
      </c>
      <c r="R784" s="10" t="s">
        <v>3375</v>
      </c>
      <c r="S784" s="17" t="s">
        <v>156</v>
      </c>
      <c r="T784" s="10" t="s">
        <v>3376</v>
      </c>
      <c r="U784" s="32">
        <f t="shared" si="14"/>
        <v>45313</v>
      </c>
    </row>
    <row r="785" spans="1:21" ht="14.25" customHeight="1">
      <c r="A785" s="9">
        <v>2024</v>
      </c>
      <c r="B785" s="10" t="s">
        <v>143</v>
      </c>
      <c r="C785" s="9" t="s">
        <v>146</v>
      </c>
      <c r="D785" s="9" t="s">
        <v>305</v>
      </c>
      <c r="E785" s="9" t="s">
        <v>363</v>
      </c>
      <c r="F785" s="10" t="s">
        <v>3852</v>
      </c>
      <c r="G785" s="15">
        <v>2.8</v>
      </c>
      <c r="H785" s="30" t="s">
        <v>175</v>
      </c>
      <c r="I785" s="10">
        <v>85868974</v>
      </c>
      <c r="J785" s="19">
        <v>45139</v>
      </c>
      <c r="K785" s="16">
        <v>3012</v>
      </c>
      <c r="L785" s="16">
        <v>8434</v>
      </c>
      <c r="M785" s="9" t="s">
        <v>436</v>
      </c>
      <c r="N785" s="17">
        <v>45245</v>
      </c>
      <c r="O785" s="17">
        <v>45097</v>
      </c>
      <c r="P785" s="10" t="s">
        <v>2852</v>
      </c>
      <c r="Q785" s="17">
        <v>45104</v>
      </c>
      <c r="R785" s="10" t="s">
        <v>2127</v>
      </c>
      <c r="S785" s="17">
        <v>45118</v>
      </c>
      <c r="T785" s="10" t="s">
        <v>2852</v>
      </c>
      <c r="U785" s="32">
        <f t="shared" si="14"/>
        <v>45205</v>
      </c>
    </row>
    <row r="786" spans="1:21" ht="14.25" customHeight="1">
      <c r="A786" s="9">
        <v>2024</v>
      </c>
      <c r="B786" s="10" t="s">
        <v>143</v>
      </c>
      <c r="C786" s="9" t="s">
        <v>146</v>
      </c>
      <c r="D786" s="9" t="s">
        <v>305</v>
      </c>
      <c r="E786" s="9" t="s">
        <v>363</v>
      </c>
      <c r="F786" s="10" t="s">
        <v>3852</v>
      </c>
      <c r="G786" s="15">
        <v>2.8</v>
      </c>
      <c r="H786" s="30" t="s">
        <v>175</v>
      </c>
      <c r="I786" s="10">
        <v>85869025</v>
      </c>
      <c r="J786" s="19">
        <v>45139</v>
      </c>
      <c r="K786" s="16">
        <v>0</v>
      </c>
      <c r="L786" s="16">
        <v>0</v>
      </c>
      <c r="M786" s="9" t="s">
        <v>178</v>
      </c>
      <c r="N786" s="17">
        <v>45254</v>
      </c>
      <c r="O786" s="17">
        <v>45086</v>
      </c>
      <c r="P786" s="10" t="s">
        <v>156</v>
      </c>
      <c r="Q786" s="17">
        <v>45090</v>
      </c>
      <c r="R786" s="10" t="s">
        <v>193</v>
      </c>
      <c r="S786" s="17">
        <v>45097</v>
      </c>
      <c r="T786" s="10" t="s">
        <v>2852</v>
      </c>
      <c r="U786" s="32">
        <f t="shared" si="14"/>
        <v>45214</v>
      </c>
    </row>
    <row r="787" spans="1:21" ht="14.25" customHeight="1">
      <c r="A787" s="9">
        <v>2024</v>
      </c>
      <c r="B787" s="10" t="s">
        <v>143</v>
      </c>
      <c r="C787" s="9" t="s">
        <v>146</v>
      </c>
      <c r="D787" s="9" t="s">
        <v>305</v>
      </c>
      <c r="E787" s="9" t="s">
        <v>363</v>
      </c>
      <c r="F787" s="10" t="s">
        <v>3852</v>
      </c>
      <c r="G787" s="15">
        <v>2.8</v>
      </c>
      <c r="H787" s="30" t="s">
        <v>175</v>
      </c>
      <c r="I787" s="10">
        <v>86233372</v>
      </c>
      <c r="J787" s="19">
        <v>45200</v>
      </c>
      <c r="K787" s="16">
        <v>3000</v>
      </c>
      <c r="L787" s="16">
        <v>8400</v>
      </c>
      <c r="M787" s="9" t="s">
        <v>383</v>
      </c>
      <c r="N787" s="17">
        <v>45275</v>
      </c>
      <c r="O787" s="17">
        <v>45121</v>
      </c>
      <c r="P787" s="10" t="s">
        <v>156</v>
      </c>
      <c r="Q787" s="17" t="s">
        <v>156</v>
      </c>
      <c r="R787" s="10" t="s">
        <v>193</v>
      </c>
      <c r="S787" s="17" t="s">
        <v>156</v>
      </c>
      <c r="T787" s="10" t="s">
        <v>156</v>
      </c>
      <c r="U787" s="32">
        <f t="shared" si="14"/>
        <v>45235</v>
      </c>
    </row>
    <row r="788" spans="1:21" ht="14.25" customHeight="1">
      <c r="A788" s="9">
        <v>2024</v>
      </c>
      <c r="B788" s="10" t="s">
        <v>143</v>
      </c>
      <c r="C788" s="9" t="s">
        <v>146</v>
      </c>
      <c r="D788" s="9" t="s">
        <v>305</v>
      </c>
      <c r="E788" s="9" t="s">
        <v>363</v>
      </c>
      <c r="F788" s="10" t="s">
        <v>3852</v>
      </c>
      <c r="G788" s="15">
        <v>2.8</v>
      </c>
      <c r="H788" s="30" t="s">
        <v>175</v>
      </c>
      <c r="I788" s="10">
        <v>85869028</v>
      </c>
      <c r="J788" s="19">
        <v>45231</v>
      </c>
      <c r="K788" s="16">
        <v>2000</v>
      </c>
      <c r="L788" s="16">
        <v>5600</v>
      </c>
      <c r="M788" s="9" t="s">
        <v>470</v>
      </c>
      <c r="N788" s="17">
        <v>45296</v>
      </c>
      <c r="O788" s="17" t="s">
        <v>156</v>
      </c>
      <c r="P788" s="10" t="s">
        <v>2496</v>
      </c>
      <c r="Q788" s="17" t="s">
        <v>156</v>
      </c>
      <c r="R788" s="10" t="s">
        <v>3098</v>
      </c>
      <c r="S788" s="17" t="s">
        <v>156</v>
      </c>
      <c r="T788" s="10" t="s">
        <v>3099</v>
      </c>
      <c r="U788" s="32">
        <f t="shared" si="14"/>
        <v>45256</v>
      </c>
    </row>
    <row r="789" spans="1:21" ht="14.25" customHeight="1">
      <c r="A789" s="9">
        <v>2024</v>
      </c>
      <c r="B789" s="10" t="s">
        <v>143</v>
      </c>
      <c r="C789" s="9" t="s">
        <v>146</v>
      </c>
      <c r="D789" s="9" t="s">
        <v>305</v>
      </c>
      <c r="E789" s="9" t="s">
        <v>363</v>
      </c>
      <c r="F789" s="10" t="s">
        <v>3852</v>
      </c>
      <c r="G789" s="15">
        <v>2.8</v>
      </c>
      <c r="H789" s="30" t="s">
        <v>175</v>
      </c>
      <c r="I789" s="10">
        <v>85869030</v>
      </c>
      <c r="J789" s="19">
        <v>45292</v>
      </c>
      <c r="K789" s="16">
        <v>2000</v>
      </c>
      <c r="L789" s="16">
        <v>5600</v>
      </c>
      <c r="M789" s="9" t="s">
        <v>470</v>
      </c>
      <c r="N789" s="17">
        <v>45353</v>
      </c>
      <c r="O789" s="17" t="s">
        <v>156</v>
      </c>
      <c r="P789" s="10" t="s">
        <v>2893</v>
      </c>
      <c r="Q789" s="17" t="s">
        <v>156</v>
      </c>
      <c r="R789" s="10" t="s">
        <v>3375</v>
      </c>
      <c r="S789" s="17" t="s">
        <v>156</v>
      </c>
      <c r="T789" s="10" t="s">
        <v>3376</v>
      </c>
      <c r="U789" s="32">
        <f t="shared" si="14"/>
        <v>45313</v>
      </c>
    </row>
    <row r="790" spans="1:21" ht="14.25" customHeight="1">
      <c r="A790" s="9">
        <v>2024</v>
      </c>
      <c r="B790" s="10" t="s">
        <v>143</v>
      </c>
      <c r="C790" s="9" t="s">
        <v>146</v>
      </c>
      <c r="D790" s="9" t="s">
        <v>305</v>
      </c>
      <c r="E790" s="9" t="s">
        <v>363</v>
      </c>
      <c r="F790" s="10" t="s">
        <v>3852</v>
      </c>
      <c r="G790" s="15">
        <v>2.8</v>
      </c>
      <c r="H790" s="30" t="s">
        <v>175</v>
      </c>
      <c r="I790" s="10">
        <v>86179740</v>
      </c>
      <c r="J790" s="19">
        <v>45323</v>
      </c>
      <c r="K790" s="16">
        <v>800</v>
      </c>
      <c r="L790" s="16">
        <v>2240</v>
      </c>
      <c r="M790" s="9" t="s">
        <v>470</v>
      </c>
      <c r="N790" s="17">
        <v>45380</v>
      </c>
      <c r="O790" s="17" t="s">
        <v>156</v>
      </c>
      <c r="P790" s="10" t="s">
        <v>156</v>
      </c>
      <c r="Q790" s="17" t="s">
        <v>156</v>
      </c>
      <c r="R790" s="10" t="s">
        <v>193</v>
      </c>
      <c r="S790" s="17" t="s">
        <v>156</v>
      </c>
      <c r="T790" s="10" t="s">
        <v>156</v>
      </c>
      <c r="U790" s="32">
        <f t="shared" si="14"/>
        <v>45340</v>
      </c>
    </row>
    <row r="791" spans="1:21" ht="14.25" customHeight="1">
      <c r="A791" s="9">
        <v>2024</v>
      </c>
      <c r="B791" s="10" t="s">
        <v>143</v>
      </c>
      <c r="C791" s="9" t="s">
        <v>146</v>
      </c>
      <c r="D791" s="9" t="s">
        <v>305</v>
      </c>
      <c r="E791" s="9" t="s">
        <v>363</v>
      </c>
      <c r="F791" s="10" t="s">
        <v>3847</v>
      </c>
      <c r="G791" s="15">
        <v>2.8</v>
      </c>
      <c r="H791" s="30" t="s">
        <v>175</v>
      </c>
      <c r="I791" s="10">
        <v>85591142</v>
      </c>
      <c r="J791" s="19">
        <v>45139</v>
      </c>
      <c r="K791" s="16">
        <v>6036</v>
      </c>
      <c r="L791" s="16">
        <v>16901</v>
      </c>
      <c r="M791" s="9" t="s">
        <v>436</v>
      </c>
      <c r="N791" s="17">
        <v>45245</v>
      </c>
      <c r="O791" s="17">
        <v>45086</v>
      </c>
      <c r="P791" s="10" t="s">
        <v>156</v>
      </c>
      <c r="Q791" s="17">
        <v>45104</v>
      </c>
      <c r="R791" s="10" t="s">
        <v>2991</v>
      </c>
      <c r="S791" s="17">
        <v>45118</v>
      </c>
      <c r="T791" s="10" t="s">
        <v>2852</v>
      </c>
      <c r="U791" s="32">
        <f t="shared" si="14"/>
        <v>45205</v>
      </c>
    </row>
    <row r="792" spans="1:21" ht="14.25" customHeight="1">
      <c r="A792" s="9">
        <v>2024</v>
      </c>
      <c r="B792" s="10" t="s">
        <v>143</v>
      </c>
      <c r="C792" s="9" t="s">
        <v>146</v>
      </c>
      <c r="D792" s="9" t="s">
        <v>305</v>
      </c>
      <c r="E792" s="9" t="s">
        <v>363</v>
      </c>
      <c r="F792" s="10" t="s">
        <v>3847</v>
      </c>
      <c r="G792" s="15">
        <v>2.8</v>
      </c>
      <c r="H792" s="30" t="s">
        <v>175</v>
      </c>
      <c r="I792" s="10">
        <v>85971969</v>
      </c>
      <c r="J792" s="19">
        <v>45200</v>
      </c>
      <c r="K792" s="16">
        <v>1000</v>
      </c>
      <c r="L792" s="16">
        <v>2800</v>
      </c>
      <c r="M792" s="9" t="s">
        <v>383</v>
      </c>
      <c r="N792" s="17">
        <v>45275</v>
      </c>
      <c r="O792" s="17">
        <v>45099</v>
      </c>
      <c r="P792" s="10" t="s">
        <v>156</v>
      </c>
      <c r="Q792" s="17" t="s">
        <v>156</v>
      </c>
      <c r="R792" s="10" t="s">
        <v>193</v>
      </c>
      <c r="S792" s="17" t="s">
        <v>156</v>
      </c>
      <c r="T792" s="10" t="s">
        <v>156</v>
      </c>
      <c r="U792" s="32">
        <f t="shared" si="14"/>
        <v>45235</v>
      </c>
    </row>
    <row r="793" spans="1:21" ht="14.25" customHeight="1">
      <c r="A793" s="9">
        <v>2024</v>
      </c>
      <c r="B793" s="10" t="s">
        <v>143</v>
      </c>
      <c r="C793" s="9" t="s">
        <v>146</v>
      </c>
      <c r="D793" s="9" t="s">
        <v>305</v>
      </c>
      <c r="E793" s="9" t="s">
        <v>363</v>
      </c>
      <c r="F793" s="10" t="s">
        <v>3847</v>
      </c>
      <c r="G793" s="15">
        <v>2.8</v>
      </c>
      <c r="H793" s="30" t="s">
        <v>175</v>
      </c>
      <c r="I793" s="10">
        <v>85855004</v>
      </c>
      <c r="J793" s="19">
        <v>45231</v>
      </c>
      <c r="K793" s="16">
        <v>0</v>
      </c>
      <c r="L793" s="16">
        <v>0</v>
      </c>
      <c r="M793" s="9" t="s">
        <v>470</v>
      </c>
      <c r="N793" s="17">
        <v>45295</v>
      </c>
      <c r="O793" s="17" t="s">
        <v>156</v>
      </c>
      <c r="P793" s="10" t="s">
        <v>2496</v>
      </c>
      <c r="Q793" s="17" t="s">
        <v>156</v>
      </c>
      <c r="R793" s="10" t="s">
        <v>3098</v>
      </c>
      <c r="S793" s="17" t="s">
        <v>156</v>
      </c>
      <c r="T793" s="10" t="s">
        <v>3099</v>
      </c>
      <c r="U793" s="32">
        <f t="shared" si="14"/>
        <v>45255</v>
      </c>
    </row>
    <row r="794" spans="1:21" ht="14.25" customHeight="1">
      <c r="A794" s="9">
        <v>2024</v>
      </c>
      <c r="B794" s="10" t="s">
        <v>143</v>
      </c>
      <c r="C794" s="9" t="s">
        <v>146</v>
      </c>
      <c r="D794" s="9" t="s">
        <v>305</v>
      </c>
      <c r="E794" s="9" t="s">
        <v>363</v>
      </c>
      <c r="F794" s="10" t="s">
        <v>3847</v>
      </c>
      <c r="G794" s="15">
        <v>2.8</v>
      </c>
      <c r="H794" s="30" t="s">
        <v>175</v>
      </c>
      <c r="I794" s="10">
        <v>86232513</v>
      </c>
      <c r="J794" s="19">
        <v>45261</v>
      </c>
      <c r="K794" s="16">
        <v>2300</v>
      </c>
      <c r="L794" s="16">
        <v>6440</v>
      </c>
      <c r="M794" s="9" t="s">
        <v>470</v>
      </c>
      <c r="N794" s="17">
        <v>45313</v>
      </c>
      <c r="O794" s="17" t="s">
        <v>156</v>
      </c>
      <c r="P794" s="10" t="s">
        <v>156</v>
      </c>
      <c r="Q794" s="17" t="s">
        <v>156</v>
      </c>
      <c r="R794" s="10" t="s">
        <v>193</v>
      </c>
      <c r="S794" s="17" t="s">
        <v>156</v>
      </c>
      <c r="T794" s="10" t="s">
        <v>156</v>
      </c>
      <c r="U794" s="32">
        <f t="shared" si="14"/>
        <v>45273</v>
      </c>
    </row>
    <row r="795" spans="1:21" ht="14.25" customHeight="1">
      <c r="A795" s="9">
        <v>2024</v>
      </c>
      <c r="B795" s="10" t="s">
        <v>143</v>
      </c>
      <c r="C795" s="9" t="s">
        <v>146</v>
      </c>
      <c r="D795" s="9" t="s">
        <v>305</v>
      </c>
      <c r="E795" s="9" t="s">
        <v>363</v>
      </c>
      <c r="F795" s="10" t="s">
        <v>3847</v>
      </c>
      <c r="G795" s="15">
        <v>2.8</v>
      </c>
      <c r="H795" s="30" t="s">
        <v>175</v>
      </c>
      <c r="I795" s="10">
        <v>85855003</v>
      </c>
      <c r="J795" s="19">
        <v>45261</v>
      </c>
      <c r="K795" s="16">
        <v>0</v>
      </c>
      <c r="L795" s="16">
        <v>0</v>
      </c>
      <c r="M795" s="9" t="s">
        <v>470</v>
      </c>
      <c r="N795" s="17">
        <v>45323</v>
      </c>
      <c r="O795" s="17" t="s">
        <v>156</v>
      </c>
      <c r="P795" s="10" t="s">
        <v>156</v>
      </c>
      <c r="Q795" s="17" t="s">
        <v>156</v>
      </c>
      <c r="R795" s="10" t="s">
        <v>193</v>
      </c>
      <c r="S795" s="17" t="s">
        <v>156</v>
      </c>
      <c r="T795" s="10" t="s">
        <v>156</v>
      </c>
      <c r="U795" s="32">
        <f t="shared" si="14"/>
        <v>45283</v>
      </c>
    </row>
    <row r="796" spans="1:21" ht="14.25" customHeight="1">
      <c r="A796" s="9">
        <v>2024</v>
      </c>
      <c r="B796" s="10" t="s">
        <v>143</v>
      </c>
      <c r="C796" s="9" t="s">
        <v>146</v>
      </c>
      <c r="D796" s="9" t="s">
        <v>305</v>
      </c>
      <c r="E796" s="9" t="s">
        <v>363</v>
      </c>
      <c r="F796" s="10" t="s">
        <v>3847</v>
      </c>
      <c r="G796" s="15">
        <v>2.8</v>
      </c>
      <c r="H796" s="30" t="s">
        <v>175</v>
      </c>
      <c r="I796" s="10">
        <v>85855002</v>
      </c>
      <c r="J796" s="19">
        <v>45292</v>
      </c>
      <c r="K796" s="16">
        <v>2000</v>
      </c>
      <c r="L796" s="16">
        <v>5600</v>
      </c>
      <c r="M796" s="9" t="s">
        <v>470</v>
      </c>
      <c r="N796" s="17">
        <v>45352</v>
      </c>
      <c r="O796" s="17" t="s">
        <v>156</v>
      </c>
      <c r="P796" s="10" t="s">
        <v>3395</v>
      </c>
      <c r="Q796" s="17" t="s">
        <v>156</v>
      </c>
      <c r="R796" s="10" t="s">
        <v>3396</v>
      </c>
      <c r="S796" s="17" t="s">
        <v>156</v>
      </c>
      <c r="T796" s="10" t="s">
        <v>3397</v>
      </c>
      <c r="U796" s="32">
        <f t="shared" si="14"/>
        <v>45312</v>
      </c>
    </row>
    <row r="797" spans="1:21" ht="14.25" customHeight="1">
      <c r="A797" s="9">
        <v>2024</v>
      </c>
      <c r="B797" s="10" t="s">
        <v>143</v>
      </c>
      <c r="C797" s="9" t="s">
        <v>146</v>
      </c>
      <c r="D797" s="9" t="s">
        <v>305</v>
      </c>
      <c r="E797" s="9" t="s">
        <v>363</v>
      </c>
      <c r="F797" s="10" t="s">
        <v>3847</v>
      </c>
      <c r="G797" s="15">
        <v>2.8</v>
      </c>
      <c r="H797" s="30" t="s">
        <v>175</v>
      </c>
      <c r="I797" s="10">
        <v>85855001</v>
      </c>
      <c r="J797" s="19">
        <v>45323</v>
      </c>
      <c r="K797" s="16">
        <v>0</v>
      </c>
      <c r="L797" s="16">
        <v>0</v>
      </c>
      <c r="M797" s="9" t="s">
        <v>470</v>
      </c>
      <c r="N797" s="17">
        <v>45380</v>
      </c>
      <c r="O797" s="17" t="s">
        <v>156</v>
      </c>
      <c r="P797" s="10" t="s">
        <v>156</v>
      </c>
      <c r="Q797" s="17" t="s">
        <v>156</v>
      </c>
      <c r="R797" s="10" t="s">
        <v>193</v>
      </c>
      <c r="S797" s="17" t="s">
        <v>156</v>
      </c>
      <c r="T797" s="10" t="s">
        <v>156</v>
      </c>
      <c r="U797" s="32">
        <f t="shared" si="14"/>
        <v>45340</v>
      </c>
    </row>
    <row r="798" spans="1:21" ht="14.25" customHeight="1">
      <c r="A798" s="9">
        <v>2024</v>
      </c>
      <c r="B798" s="10" t="s">
        <v>143</v>
      </c>
      <c r="C798" s="9" t="s">
        <v>146</v>
      </c>
      <c r="D798" s="9" t="s">
        <v>305</v>
      </c>
      <c r="E798" s="9" t="s">
        <v>363</v>
      </c>
      <c r="F798" s="10" t="s">
        <v>3847</v>
      </c>
      <c r="G798" s="15">
        <v>2.8</v>
      </c>
      <c r="H798" s="30" t="s">
        <v>175</v>
      </c>
      <c r="I798" s="10">
        <v>85855000</v>
      </c>
      <c r="J798" s="19">
        <v>45352</v>
      </c>
      <c r="K798" s="16">
        <v>2000</v>
      </c>
      <c r="L798" s="16">
        <v>5600</v>
      </c>
      <c r="M798" s="9" t="s">
        <v>470</v>
      </c>
      <c r="N798" s="17">
        <v>45408</v>
      </c>
      <c r="O798" s="17" t="s">
        <v>156</v>
      </c>
      <c r="P798" s="10" t="s">
        <v>3398</v>
      </c>
      <c r="Q798" s="17" t="s">
        <v>156</v>
      </c>
      <c r="R798" s="10" t="s">
        <v>3399</v>
      </c>
      <c r="S798" s="17" t="s">
        <v>156</v>
      </c>
      <c r="T798" s="10" t="s">
        <v>3400</v>
      </c>
      <c r="U798" s="32">
        <f t="shared" si="14"/>
        <v>45368</v>
      </c>
    </row>
    <row r="799" spans="1:21" ht="14.25" customHeight="1">
      <c r="A799" s="9">
        <v>2024</v>
      </c>
      <c r="B799" s="10" t="s">
        <v>143</v>
      </c>
      <c r="C799" s="9" t="s">
        <v>146</v>
      </c>
      <c r="D799" s="9" t="s">
        <v>305</v>
      </c>
      <c r="E799" s="9" t="s">
        <v>363</v>
      </c>
      <c r="F799" s="10" t="s">
        <v>3848</v>
      </c>
      <c r="G799" s="15">
        <v>2.8</v>
      </c>
      <c r="H799" s="30" t="s">
        <v>175</v>
      </c>
      <c r="I799" s="10">
        <v>85868979</v>
      </c>
      <c r="J799" s="19">
        <v>45139</v>
      </c>
      <c r="K799" s="16">
        <v>2988</v>
      </c>
      <c r="L799" s="16">
        <v>8366</v>
      </c>
      <c r="M799" s="9" t="s">
        <v>436</v>
      </c>
      <c r="N799" s="17">
        <v>45245</v>
      </c>
      <c r="O799" s="17">
        <v>45097</v>
      </c>
      <c r="P799" s="10" t="s">
        <v>2852</v>
      </c>
      <c r="Q799" s="17">
        <v>45104</v>
      </c>
      <c r="R799" s="10" t="s">
        <v>2127</v>
      </c>
      <c r="S799" s="17">
        <v>45118</v>
      </c>
      <c r="T799" s="10" t="s">
        <v>156</v>
      </c>
      <c r="U799" s="32">
        <f t="shared" si="14"/>
        <v>45205</v>
      </c>
    </row>
    <row r="800" spans="1:21" ht="14.25" customHeight="1">
      <c r="A800" s="9">
        <v>2024</v>
      </c>
      <c r="B800" s="10" t="s">
        <v>143</v>
      </c>
      <c r="C800" s="9" t="s">
        <v>146</v>
      </c>
      <c r="D800" s="9" t="s">
        <v>305</v>
      </c>
      <c r="E800" s="9" t="s">
        <v>363</v>
      </c>
      <c r="F800" s="10" t="s">
        <v>3848</v>
      </c>
      <c r="G800" s="15">
        <v>2.8</v>
      </c>
      <c r="H800" s="30" t="s">
        <v>175</v>
      </c>
      <c r="I800" s="10">
        <v>85868988</v>
      </c>
      <c r="J800" s="19">
        <v>45200</v>
      </c>
      <c r="K800" s="16">
        <v>2500</v>
      </c>
      <c r="L800" s="16">
        <v>7000</v>
      </c>
      <c r="M800" s="9" t="s">
        <v>383</v>
      </c>
      <c r="N800" s="17">
        <v>45275</v>
      </c>
      <c r="O800" s="17">
        <v>45104</v>
      </c>
      <c r="P800" s="10" t="s">
        <v>156</v>
      </c>
      <c r="Q800" s="17" t="s">
        <v>156</v>
      </c>
      <c r="R800" s="10" t="s">
        <v>2267</v>
      </c>
      <c r="S800" s="17" t="s">
        <v>156</v>
      </c>
      <c r="T800" s="10" t="s">
        <v>156</v>
      </c>
      <c r="U800" s="32">
        <f t="shared" si="14"/>
        <v>45235</v>
      </c>
    </row>
    <row r="801" spans="1:21" ht="14.25" customHeight="1">
      <c r="A801" s="9">
        <v>2024</v>
      </c>
      <c r="B801" s="10" t="s">
        <v>143</v>
      </c>
      <c r="C801" s="9" t="s">
        <v>146</v>
      </c>
      <c r="D801" s="9" t="s">
        <v>305</v>
      </c>
      <c r="E801" s="9" t="s">
        <v>363</v>
      </c>
      <c r="F801" s="10" t="s">
        <v>3848</v>
      </c>
      <c r="G801" s="15">
        <v>2.8</v>
      </c>
      <c r="H801" s="30" t="s">
        <v>175</v>
      </c>
      <c r="I801" s="10">
        <v>86232812</v>
      </c>
      <c r="J801" s="19">
        <v>45261</v>
      </c>
      <c r="K801" s="16">
        <v>2300</v>
      </c>
      <c r="L801" s="16">
        <v>6440</v>
      </c>
      <c r="M801" s="9" t="s">
        <v>470</v>
      </c>
      <c r="N801" s="17">
        <v>45313</v>
      </c>
      <c r="O801" s="17" t="s">
        <v>156</v>
      </c>
      <c r="P801" s="10" t="s">
        <v>156</v>
      </c>
      <c r="Q801" s="17" t="s">
        <v>156</v>
      </c>
      <c r="R801" s="10" t="s">
        <v>193</v>
      </c>
      <c r="S801" s="17" t="s">
        <v>156</v>
      </c>
      <c r="T801" s="10" t="s">
        <v>156</v>
      </c>
      <c r="U801" s="32">
        <f t="shared" si="14"/>
        <v>45273</v>
      </c>
    </row>
    <row r="802" spans="1:21" ht="14.25" customHeight="1">
      <c r="A802" s="9">
        <v>2024</v>
      </c>
      <c r="B802" s="10" t="s">
        <v>143</v>
      </c>
      <c r="C802" s="9" t="s">
        <v>146</v>
      </c>
      <c r="D802" s="9" t="s">
        <v>305</v>
      </c>
      <c r="E802" s="9" t="s">
        <v>363</v>
      </c>
      <c r="F802" s="10" t="s">
        <v>3848</v>
      </c>
      <c r="G802" s="15">
        <v>2.8</v>
      </c>
      <c r="H802" s="30" t="s">
        <v>175</v>
      </c>
      <c r="I802" s="10">
        <v>86108737</v>
      </c>
      <c r="J802" s="19">
        <v>45323</v>
      </c>
      <c r="K802" s="16">
        <v>1800</v>
      </c>
      <c r="L802" s="16">
        <v>5040</v>
      </c>
      <c r="M802" s="9" t="s">
        <v>470</v>
      </c>
      <c r="N802" s="17">
        <v>45381</v>
      </c>
      <c r="O802" s="17" t="s">
        <v>156</v>
      </c>
      <c r="P802" s="10" t="s">
        <v>156</v>
      </c>
      <c r="Q802" s="17" t="s">
        <v>156</v>
      </c>
      <c r="R802" s="10" t="s">
        <v>193</v>
      </c>
      <c r="S802" s="17" t="s">
        <v>156</v>
      </c>
      <c r="T802" s="10" t="s">
        <v>156</v>
      </c>
      <c r="U802" s="32">
        <f t="shared" si="14"/>
        <v>45341</v>
      </c>
    </row>
    <row r="803" spans="1:21" ht="14.25" customHeight="1">
      <c r="A803" s="9">
        <v>2024</v>
      </c>
      <c r="B803" s="10" t="s">
        <v>143</v>
      </c>
      <c r="C803" s="9" t="s">
        <v>146</v>
      </c>
      <c r="D803" s="9" t="s">
        <v>305</v>
      </c>
      <c r="E803" s="9" t="s">
        <v>363</v>
      </c>
      <c r="F803" s="10" t="s">
        <v>3849</v>
      </c>
      <c r="G803" s="15">
        <v>2.8</v>
      </c>
      <c r="H803" s="30" t="s">
        <v>175</v>
      </c>
      <c r="I803" s="10">
        <v>85868984</v>
      </c>
      <c r="J803" s="19">
        <v>45139</v>
      </c>
      <c r="K803" s="16">
        <v>3012</v>
      </c>
      <c r="L803" s="16">
        <v>8434</v>
      </c>
      <c r="M803" s="9" t="s">
        <v>436</v>
      </c>
      <c r="N803" s="17">
        <v>45245</v>
      </c>
      <c r="O803" s="17">
        <v>45097</v>
      </c>
      <c r="P803" s="10" t="s">
        <v>2852</v>
      </c>
      <c r="Q803" s="17">
        <v>45104</v>
      </c>
      <c r="R803" s="10" t="s">
        <v>2127</v>
      </c>
      <c r="S803" s="17">
        <v>45118</v>
      </c>
      <c r="T803" s="10" t="s">
        <v>156</v>
      </c>
      <c r="U803" s="32">
        <f t="shared" si="14"/>
        <v>45205</v>
      </c>
    </row>
    <row r="804" spans="1:21" ht="14.25" customHeight="1">
      <c r="A804" s="9">
        <v>2024</v>
      </c>
      <c r="B804" s="10" t="s">
        <v>143</v>
      </c>
      <c r="C804" s="9" t="s">
        <v>146</v>
      </c>
      <c r="D804" s="9" t="s">
        <v>305</v>
      </c>
      <c r="E804" s="9" t="s">
        <v>363</v>
      </c>
      <c r="F804" s="10" t="s">
        <v>3849</v>
      </c>
      <c r="G804" s="15">
        <v>2.8</v>
      </c>
      <c r="H804" s="30" t="s">
        <v>175</v>
      </c>
      <c r="I804" s="10">
        <v>85868999</v>
      </c>
      <c r="J804" s="19">
        <v>45200</v>
      </c>
      <c r="K804" s="16">
        <v>4000</v>
      </c>
      <c r="L804" s="16">
        <v>11200</v>
      </c>
      <c r="M804" s="9" t="s">
        <v>383</v>
      </c>
      <c r="N804" s="17">
        <v>45275</v>
      </c>
      <c r="O804" s="17">
        <v>45104</v>
      </c>
      <c r="P804" s="10" t="s">
        <v>156</v>
      </c>
      <c r="Q804" s="17" t="s">
        <v>156</v>
      </c>
      <c r="R804" s="10" t="s">
        <v>2267</v>
      </c>
      <c r="S804" s="17" t="s">
        <v>156</v>
      </c>
      <c r="T804" s="10" t="s">
        <v>156</v>
      </c>
      <c r="U804" s="32">
        <f t="shared" si="14"/>
        <v>45235</v>
      </c>
    </row>
    <row r="805" spans="1:21" ht="14.25" customHeight="1">
      <c r="A805" s="9">
        <v>2024</v>
      </c>
      <c r="B805" s="10" t="s">
        <v>143</v>
      </c>
      <c r="C805" s="9" t="s">
        <v>146</v>
      </c>
      <c r="D805" s="9" t="s">
        <v>305</v>
      </c>
      <c r="E805" s="9" t="s">
        <v>363</v>
      </c>
      <c r="F805" s="10" t="s">
        <v>3849</v>
      </c>
      <c r="G805" s="15">
        <v>2.8</v>
      </c>
      <c r="H805" s="30" t="s">
        <v>175</v>
      </c>
      <c r="I805" s="10">
        <v>86232854</v>
      </c>
      <c r="J805" s="19">
        <v>45261</v>
      </c>
      <c r="K805" s="16">
        <v>2300</v>
      </c>
      <c r="L805" s="16">
        <v>6440</v>
      </c>
      <c r="M805" s="9" t="s">
        <v>470</v>
      </c>
      <c r="N805" s="17">
        <v>45313</v>
      </c>
      <c r="O805" s="17" t="s">
        <v>156</v>
      </c>
      <c r="P805" s="10" t="s">
        <v>156</v>
      </c>
      <c r="Q805" s="17" t="s">
        <v>156</v>
      </c>
      <c r="R805" s="10" t="s">
        <v>193</v>
      </c>
      <c r="S805" s="17" t="s">
        <v>156</v>
      </c>
      <c r="T805" s="10" t="s">
        <v>156</v>
      </c>
      <c r="U805" s="32">
        <f t="shared" si="14"/>
        <v>45273</v>
      </c>
    </row>
    <row r="806" spans="1:21" ht="14.25" customHeight="1">
      <c r="A806" s="9">
        <v>2024</v>
      </c>
      <c r="B806" s="10" t="s">
        <v>143</v>
      </c>
      <c r="C806" s="9" t="s">
        <v>146</v>
      </c>
      <c r="D806" s="9" t="s">
        <v>305</v>
      </c>
      <c r="E806" s="9" t="s">
        <v>363</v>
      </c>
      <c r="F806" s="10" t="s">
        <v>3849</v>
      </c>
      <c r="G806" s="15">
        <v>2.8</v>
      </c>
      <c r="H806" s="30" t="s">
        <v>175</v>
      </c>
      <c r="I806" s="10">
        <v>86108739</v>
      </c>
      <c r="J806" s="19">
        <v>45292</v>
      </c>
      <c r="K806" s="16">
        <v>2200</v>
      </c>
      <c r="L806" s="16">
        <v>6160</v>
      </c>
      <c r="M806" s="9" t="s">
        <v>470</v>
      </c>
      <c r="N806" s="17">
        <v>45350</v>
      </c>
      <c r="O806" s="17" t="s">
        <v>156</v>
      </c>
      <c r="P806" s="10" t="s">
        <v>156</v>
      </c>
      <c r="Q806" s="17" t="s">
        <v>156</v>
      </c>
      <c r="R806" s="10" t="s">
        <v>193</v>
      </c>
      <c r="S806" s="17" t="s">
        <v>156</v>
      </c>
      <c r="T806" s="10" t="s">
        <v>156</v>
      </c>
      <c r="U806" s="32">
        <f t="shared" si="14"/>
        <v>45310</v>
      </c>
    </row>
    <row r="807" spans="1:21" ht="14.25" customHeight="1">
      <c r="A807" s="9">
        <v>2024</v>
      </c>
      <c r="B807" s="10" t="s">
        <v>143</v>
      </c>
      <c r="C807" s="9" t="s">
        <v>146</v>
      </c>
      <c r="D807" s="9" t="s">
        <v>676</v>
      </c>
      <c r="E807" s="9" t="s">
        <v>836</v>
      </c>
      <c r="F807" s="10" t="s">
        <v>3830</v>
      </c>
      <c r="G807" s="15">
        <v>1.6</v>
      </c>
      <c r="H807" s="30" t="s">
        <v>175</v>
      </c>
      <c r="I807" s="10">
        <v>85901418</v>
      </c>
      <c r="J807" s="19">
        <v>45170</v>
      </c>
      <c r="K807" s="16">
        <v>0</v>
      </c>
      <c r="L807" s="16">
        <v>0</v>
      </c>
      <c r="M807" s="9" t="s">
        <v>178</v>
      </c>
      <c r="N807" s="17">
        <v>45245</v>
      </c>
      <c r="O807" s="17">
        <v>45097</v>
      </c>
      <c r="P807" s="10" t="s">
        <v>2852</v>
      </c>
      <c r="Q807" s="17" t="s">
        <v>156</v>
      </c>
      <c r="R807" s="10" t="s">
        <v>193</v>
      </c>
      <c r="S807" s="17" t="s">
        <v>156</v>
      </c>
      <c r="T807" s="10" t="s">
        <v>156</v>
      </c>
      <c r="U807" s="32">
        <f t="shared" si="14"/>
        <v>45205</v>
      </c>
    </row>
    <row r="808" spans="1:21" ht="14.25" customHeight="1">
      <c r="A808" s="9">
        <v>2024</v>
      </c>
      <c r="B808" s="10" t="s">
        <v>143</v>
      </c>
      <c r="C808" s="9" t="s">
        <v>146</v>
      </c>
      <c r="D808" s="9" t="s">
        <v>676</v>
      </c>
      <c r="E808" s="9" t="s">
        <v>836</v>
      </c>
      <c r="F808" s="10" t="s">
        <v>3830</v>
      </c>
      <c r="G808" s="15">
        <v>1.6</v>
      </c>
      <c r="H808" s="30" t="s">
        <v>175</v>
      </c>
      <c r="I808" s="10">
        <v>86045940</v>
      </c>
      <c r="J808" s="19">
        <v>45231</v>
      </c>
      <c r="K808" s="16">
        <v>0</v>
      </c>
      <c r="L808" s="16">
        <v>0</v>
      </c>
      <c r="M808" s="9" t="s">
        <v>178</v>
      </c>
      <c r="N808" s="17">
        <v>45300</v>
      </c>
      <c r="O808" s="17">
        <v>45118</v>
      </c>
      <c r="P808" s="10" t="s">
        <v>156</v>
      </c>
      <c r="Q808" s="17">
        <v>45153</v>
      </c>
      <c r="R808" s="10" t="s">
        <v>193</v>
      </c>
      <c r="S808" s="17">
        <v>45216</v>
      </c>
      <c r="T808" s="10" t="s">
        <v>156</v>
      </c>
      <c r="U808" s="32">
        <f t="shared" si="14"/>
        <v>45260</v>
      </c>
    </row>
    <row r="809" spans="1:21" ht="14.25" customHeight="1">
      <c r="A809" s="9">
        <v>2024</v>
      </c>
      <c r="B809" s="10" t="s">
        <v>143</v>
      </c>
      <c r="C809" s="9" t="s">
        <v>146</v>
      </c>
      <c r="D809" s="9" t="s">
        <v>881</v>
      </c>
      <c r="E809" s="9" t="s">
        <v>3577</v>
      </c>
      <c r="F809" s="10" t="s">
        <v>3828</v>
      </c>
      <c r="G809" s="15">
        <v>1.6</v>
      </c>
      <c r="H809" s="30" t="s">
        <v>175</v>
      </c>
      <c r="I809" s="10">
        <v>86180651</v>
      </c>
      <c r="J809" s="19">
        <v>45261</v>
      </c>
      <c r="K809" s="16">
        <v>14000</v>
      </c>
      <c r="L809" s="16">
        <v>22400</v>
      </c>
      <c r="M809" s="9" t="s">
        <v>436</v>
      </c>
      <c r="N809" s="17">
        <v>45337</v>
      </c>
      <c r="O809" s="17" t="s">
        <v>156</v>
      </c>
      <c r="P809" s="10" t="s">
        <v>156</v>
      </c>
      <c r="Q809" s="17" t="s">
        <v>156</v>
      </c>
      <c r="R809" s="10" t="s">
        <v>193</v>
      </c>
      <c r="S809" s="17" t="s">
        <v>156</v>
      </c>
      <c r="T809" s="10" t="s">
        <v>156</v>
      </c>
      <c r="U809" s="32">
        <f t="shared" si="14"/>
        <v>45297</v>
      </c>
    </row>
    <row r="810" spans="1:21" ht="14.25" customHeight="1">
      <c r="A810" s="9">
        <v>2024</v>
      </c>
      <c r="B810" s="10" t="s">
        <v>143</v>
      </c>
      <c r="C810" s="9" t="s">
        <v>146</v>
      </c>
      <c r="D810" s="9" t="s">
        <v>881</v>
      </c>
      <c r="E810" s="9" t="s">
        <v>3577</v>
      </c>
      <c r="F810" s="10" t="s">
        <v>3828</v>
      </c>
      <c r="G810" s="15">
        <v>1.6</v>
      </c>
      <c r="H810" s="30" t="s">
        <v>175</v>
      </c>
      <c r="I810" s="10">
        <v>86044334</v>
      </c>
      <c r="J810" s="19">
        <v>45292</v>
      </c>
      <c r="K810" s="16">
        <v>7500</v>
      </c>
      <c r="L810" s="16">
        <v>12000</v>
      </c>
      <c r="M810" s="9" t="s">
        <v>383</v>
      </c>
      <c r="N810" s="17">
        <v>45366</v>
      </c>
      <c r="O810" s="17" t="s">
        <v>156</v>
      </c>
      <c r="P810" s="10" t="s">
        <v>156</v>
      </c>
      <c r="Q810" s="17" t="s">
        <v>156</v>
      </c>
      <c r="R810" s="10" t="s">
        <v>193</v>
      </c>
      <c r="S810" s="17" t="s">
        <v>156</v>
      </c>
      <c r="T810" s="10" t="s">
        <v>156</v>
      </c>
      <c r="U810" s="32">
        <f t="shared" si="14"/>
        <v>45326</v>
      </c>
    </row>
    <row r="811" spans="1:21" ht="14.25" customHeight="1">
      <c r="A811" s="9">
        <v>2024</v>
      </c>
      <c r="B811" s="10" t="s">
        <v>143</v>
      </c>
      <c r="C811" s="9" t="s">
        <v>146</v>
      </c>
      <c r="D811" s="9" t="s">
        <v>881</v>
      </c>
      <c r="E811" s="9" t="s">
        <v>3577</v>
      </c>
      <c r="F811" s="10" t="s">
        <v>3828</v>
      </c>
      <c r="G811" s="15">
        <v>1.6</v>
      </c>
      <c r="H811" s="30" t="s">
        <v>175</v>
      </c>
      <c r="I811" s="10">
        <v>86180650</v>
      </c>
      <c r="J811" s="19">
        <v>45323</v>
      </c>
      <c r="K811" s="16">
        <v>2700</v>
      </c>
      <c r="L811" s="16">
        <v>4320</v>
      </c>
      <c r="M811" s="9" t="s">
        <v>383</v>
      </c>
      <c r="N811" s="17">
        <v>45397</v>
      </c>
      <c r="O811" s="17" t="s">
        <v>156</v>
      </c>
      <c r="P811" s="10" t="s">
        <v>156</v>
      </c>
      <c r="Q811" s="17" t="s">
        <v>156</v>
      </c>
      <c r="R811" s="10" t="s">
        <v>193</v>
      </c>
      <c r="S811" s="17" t="s">
        <v>156</v>
      </c>
      <c r="T811" s="10" t="s">
        <v>156</v>
      </c>
      <c r="U811" s="32">
        <f t="shared" si="14"/>
        <v>45357</v>
      </c>
    </row>
    <row r="812" spans="1:21" ht="14.25" customHeight="1">
      <c r="A812" s="9">
        <v>2024</v>
      </c>
      <c r="B812" s="10" t="s">
        <v>143</v>
      </c>
      <c r="C812" s="9" t="s">
        <v>146</v>
      </c>
      <c r="D812" s="9" t="s">
        <v>881</v>
      </c>
      <c r="E812" s="9" t="s">
        <v>3577</v>
      </c>
      <c r="F812" s="10" t="s">
        <v>3828</v>
      </c>
      <c r="G812" s="15">
        <v>1.6</v>
      </c>
      <c r="H812" s="30" t="s">
        <v>175</v>
      </c>
      <c r="I812" s="10">
        <v>86180649</v>
      </c>
      <c r="J812" s="19">
        <v>45352</v>
      </c>
      <c r="K812" s="16">
        <v>1800</v>
      </c>
      <c r="L812" s="16">
        <v>2880</v>
      </c>
      <c r="M812" s="9" t="s">
        <v>470</v>
      </c>
      <c r="N812" s="17">
        <v>45422</v>
      </c>
      <c r="O812" s="17" t="s">
        <v>156</v>
      </c>
      <c r="P812" s="10" t="s">
        <v>156</v>
      </c>
      <c r="Q812" s="17" t="s">
        <v>156</v>
      </c>
      <c r="R812" s="10" t="s">
        <v>193</v>
      </c>
      <c r="S812" s="17" t="s">
        <v>156</v>
      </c>
      <c r="T812" s="10" t="s">
        <v>156</v>
      </c>
      <c r="U812" s="32">
        <f t="shared" si="14"/>
        <v>45382</v>
      </c>
    </row>
    <row r="813" spans="1:21" ht="14.25" customHeight="1">
      <c r="A813" s="9">
        <v>2024</v>
      </c>
      <c r="B813" s="10" t="s">
        <v>143</v>
      </c>
      <c r="C813" s="9" t="s">
        <v>146</v>
      </c>
      <c r="D813" s="9" t="s">
        <v>881</v>
      </c>
      <c r="E813" s="9" t="s">
        <v>3577</v>
      </c>
      <c r="F813" s="10" t="s">
        <v>3828</v>
      </c>
      <c r="G813" s="15">
        <v>1.6</v>
      </c>
      <c r="H813" s="30" t="s">
        <v>175</v>
      </c>
      <c r="I813" s="10">
        <v>86180648</v>
      </c>
      <c r="J813" s="19">
        <v>45383</v>
      </c>
      <c r="K813" s="16">
        <v>5900</v>
      </c>
      <c r="L813" s="16">
        <v>9440</v>
      </c>
      <c r="M813" s="9" t="s">
        <v>470</v>
      </c>
      <c r="N813" s="17">
        <v>45436</v>
      </c>
      <c r="O813" s="17" t="s">
        <v>156</v>
      </c>
      <c r="P813" s="10" t="s">
        <v>156</v>
      </c>
      <c r="Q813" s="17" t="s">
        <v>156</v>
      </c>
      <c r="R813" s="10" t="s">
        <v>193</v>
      </c>
      <c r="S813" s="17" t="s">
        <v>156</v>
      </c>
      <c r="T813" s="10" t="s">
        <v>156</v>
      </c>
      <c r="U813" s="32">
        <f t="shared" si="14"/>
        <v>45396</v>
      </c>
    </row>
    <row r="814" spans="1:21" ht="14.25" customHeight="1">
      <c r="A814" s="9">
        <v>2024</v>
      </c>
      <c r="B814" s="10" t="s">
        <v>143</v>
      </c>
      <c r="C814" s="9" t="s">
        <v>146</v>
      </c>
      <c r="D814" s="9" t="s">
        <v>881</v>
      </c>
      <c r="E814" s="9" t="s">
        <v>3577</v>
      </c>
      <c r="F814" s="10" t="s">
        <v>3828</v>
      </c>
      <c r="G814" s="15">
        <v>1.6</v>
      </c>
      <c r="H814" s="30" t="s">
        <v>175</v>
      </c>
      <c r="I814" s="10">
        <v>86180647</v>
      </c>
      <c r="J814" s="19">
        <v>45413</v>
      </c>
      <c r="K814" s="16">
        <v>6500</v>
      </c>
      <c r="L814" s="16">
        <v>10400</v>
      </c>
      <c r="M814" s="9" t="s">
        <v>470</v>
      </c>
      <c r="N814" s="17">
        <v>45464</v>
      </c>
      <c r="O814" s="17" t="s">
        <v>156</v>
      </c>
      <c r="P814" s="10" t="s">
        <v>156</v>
      </c>
      <c r="Q814" s="17" t="s">
        <v>156</v>
      </c>
      <c r="R814" s="10" t="s">
        <v>193</v>
      </c>
      <c r="S814" s="17" t="s">
        <v>156</v>
      </c>
      <c r="T814" s="10" t="s">
        <v>156</v>
      </c>
      <c r="U814" s="32">
        <f t="shared" si="14"/>
        <v>45424</v>
      </c>
    </row>
    <row r="815" spans="1:21" ht="14.25" customHeight="1">
      <c r="A815" s="9">
        <v>2024</v>
      </c>
      <c r="B815" s="10" t="s">
        <v>143</v>
      </c>
      <c r="C815" s="9" t="s">
        <v>146</v>
      </c>
      <c r="D815" s="9" t="s">
        <v>881</v>
      </c>
      <c r="E815" s="9" t="s">
        <v>3577</v>
      </c>
      <c r="F815" s="10" t="s">
        <v>3828</v>
      </c>
      <c r="G815" s="15">
        <v>1.6</v>
      </c>
      <c r="H815" s="30" t="s">
        <v>175</v>
      </c>
      <c r="I815" s="10">
        <v>86180646</v>
      </c>
      <c r="J815" s="19">
        <v>45444</v>
      </c>
      <c r="K815" s="16">
        <v>2600</v>
      </c>
      <c r="L815" s="16">
        <v>4160</v>
      </c>
      <c r="M815" s="9" t="s">
        <v>470</v>
      </c>
      <c r="N815" s="17">
        <v>45492</v>
      </c>
      <c r="O815" s="17" t="s">
        <v>156</v>
      </c>
      <c r="P815" s="10" t="s">
        <v>156</v>
      </c>
      <c r="Q815" s="17" t="s">
        <v>156</v>
      </c>
      <c r="R815" s="10" t="s">
        <v>193</v>
      </c>
      <c r="S815" s="17" t="s">
        <v>156</v>
      </c>
      <c r="T815" s="10" t="s">
        <v>156</v>
      </c>
      <c r="U815" s="32">
        <f t="shared" si="14"/>
        <v>45452</v>
      </c>
    </row>
    <row r="816" spans="1:21" ht="14.25" customHeight="1">
      <c r="A816" s="9">
        <v>2024</v>
      </c>
      <c r="B816" s="10" t="s">
        <v>143</v>
      </c>
      <c r="C816" s="9" t="s">
        <v>146</v>
      </c>
      <c r="D816" s="9" t="s">
        <v>881</v>
      </c>
      <c r="E816" s="9" t="s">
        <v>3577</v>
      </c>
      <c r="F816" s="10" t="s">
        <v>3829</v>
      </c>
      <c r="G816" s="15">
        <v>1.6</v>
      </c>
      <c r="H816" s="30" t="s">
        <v>175</v>
      </c>
      <c r="I816" s="10">
        <v>86178960</v>
      </c>
      <c r="J816" s="19">
        <v>45261</v>
      </c>
      <c r="K816" s="16">
        <v>14000</v>
      </c>
      <c r="L816" s="16">
        <v>22400</v>
      </c>
      <c r="M816" s="9" t="s">
        <v>436</v>
      </c>
      <c r="N816" s="17">
        <v>45337</v>
      </c>
      <c r="O816" s="17" t="s">
        <v>156</v>
      </c>
      <c r="P816" s="10" t="s">
        <v>156</v>
      </c>
      <c r="Q816" s="17" t="s">
        <v>156</v>
      </c>
      <c r="R816" s="10" t="s">
        <v>193</v>
      </c>
      <c r="S816" s="17" t="s">
        <v>156</v>
      </c>
      <c r="T816" s="10" t="s">
        <v>156</v>
      </c>
      <c r="U816" s="32">
        <f t="shared" si="14"/>
        <v>45297</v>
      </c>
    </row>
    <row r="817" spans="1:21" ht="14.25" customHeight="1">
      <c r="A817" s="9">
        <v>2024</v>
      </c>
      <c r="B817" s="10" t="s">
        <v>143</v>
      </c>
      <c r="C817" s="9" t="s">
        <v>146</v>
      </c>
      <c r="D817" s="9" t="s">
        <v>881</v>
      </c>
      <c r="E817" s="9" t="s">
        <v>3577</v>
      </c>
      <c r="F817" s="10" t="s">
        <v>3829</v>
      </c>
      <c r="G817" s="15">
        <v>1.6</v>
      </c>
      <c r="H817" s="30" t="s">
        <v>175</v>
      </c>
      <c r="I817" s="10">
        <v>86039127</v>
      </c>
      <c r="J817" s="19">
        <v>45292</v>
      </c>
      <c r="K817" s="16">
        <v>7500</v>
      </c>
      <c r="L817" s="16">
        <v>12000</v>
      </c>
      <c r="M817" s="9" t="s">
        <v>383</v>
      </c>
      <c r="N817" s="17">
        <v>45366</v>
      </c>
      <c r="O817" s="17" t="s">
        <v>156</v>
      </c>
      <c r="P817" s="10" t="s">
        <v>156</v>
      </c>
      <c r="Q817" s="17" t="s">
        <v>156</v>
      </c>
      <c r="R817" s="10" t="s">
        <v>193</v>
      </c>
      <c r="S817" s="17" t="s">
        <v>156</v>
      </c>
      <c r="T817" s="10" t="s">
        <v>156</v>
      </c>
      <c r="U817" s="32">
        <f t="shared" si="14"/>
        <v>45326</v>
      </c>
    </row>
    <row r="818" spans="1:21" ht="14.25" customHeight="1">
      <c r="A818" s="9">
        <v>2024</v>
      </c>
      <c r="B818" s="10" t="s">
        <v>143</v>
      </c>
      <c r="C818" s="9" t="s">
        <v>146</v>
      </c>
      <c r="D818" s="9" t="s">
        <v>881</v>
      </c>
      <c r="E818" s="9" t="s">
        <v>3577</v>
      </c>
      <c r="F818" s="10" t="s">
        <v>3829</v>
      </c>
      <c r="G818" s="15">
        <v>1.6</v>
      </c>
      <c r="H818" s="30" t="s">
        <v>175</v>
      </c>
      <c r="I818" s="10">
        <v>86178959</v>
      </c>
      <c r="J818" s="19">
        <v>45323</v>
      </c>
      <c r="K818" s="16">
        <v>2700</v>
      </c>
      <c r="L818" s="16">
        <v>4320</v>
      </c>
      <c r="M818" s="9" t="s">
        <v>383</v>
      </c>
      <c r="N818" s="17">
        <v>45397</v>
      </c>
      <c r="O818" s="17" t="s">
        <v>156</v>
      </c>
      <c r="P818" s="10" t="s">
        <v>156</v>
      </c>
      <c r="Q818" s="17" t="s">
        <v>156</v>
      </c>
      <c r="R818" s="10" t="s">
        <v>193</v>
      </c>
      <c r="S818" s="17" t="s">
        <v>156</v>
      </c>
      <c r="T818" s="10" t="s">
        <v>156</v>
      </c>
      <c r="U818" s="32">
        <f t="shared" si="14"/>
        <v>45357</v>
      </c>
    </row>
    <row r="819" spans="1:21" ht="14.25" customHeight="1">
      <c r="A819" s="9">
        <v>2024</v>
      </c>
      <c r="B819" s="10" t="s">
        <v>143</v>
      </c>
      <c r="C819" s="9" t="s">
        <v>146</v>
      </c>
      <c r="D819" s="9" t="s">
        <v>881</v>
      </c>
      <c r="E819" s="9" t="s">
        <v>3577</v>
      </c>
      <c r="F819" s="10" t="s">
        <v>3829</v>
      </c>
      <c r="G819" s="15">
        <v>1.6</v>
      </c>
      <c r="H819" s="30" t="s">
        <v>175</v>
      </c>
      <c r="I819" s="10">
        <v>86178958</v>
      </c>
      <c r="J819" s="19">
        <v>45352</v>
      </c>
      <c r="K819" s="16">
        <v>1800</v>
      </c>
      <c r="L819" s="16">
        <v>2880</v>
      </c>
      <c r="M819" s="9" t="s">
        <v>470</v>
      </c>
      <c r="N819" s="17">
        <v>45422</v>
      </c>
      <c r="O819" s="17" t="s">
        <v>156</v>
      </c>
      <c r="P819" s="10" t="s">
        <v>156</v>
      </c>
      <c r="Q819" s="17" t="s">
        <v>156</v>
      </c>
      <c r="R819" s="10" t="s">
        <v>193</v>
      </c>
      <c r="S819" s="17" t="s">
        <v>156</v>
      </c>
      <c r="T819" s="10" t="s">
        <v>156</v>
      </c>
      <c r="U819" s="32">
        <f t="shared" si="14"/>
        <v>45382</v>
      </c>
    </row>
    <row r="820" spans="1:21" ht="14.25" customHeight="1">
      <c r="A820" s="9">
        <v>2024</v>
      </c>
      <c r="B820" s="10" t="s">
        <v>143</v>
      </c>
      <c r="C820" s="9" t="s">
        <v>146</v>
      </c>
      <c r="D820" s="9" t="s">
        <v>881</v>
      </c>
      <c r="E820" s="9" t="s">
        <v>3577</v>
      </c>
      <c r="F820" s="10" t="s">
        <v>3829</v>
      </c>
      <c r="G820" s="15">
        <v>1.6</v>
      </c>
      <c r="H820" s="30" t="s">
        <v>175</v>
      </c>
      <c r="I820" s="10">
        <v>86178957</v>
      </c>
      <c r="J820" s="19">
        <v>45383</v>
      </c>
      <c r="K820" s="16">
        <v>5900</v>
      </c>
      <c r="L820" s="16">
        <v>9440</v>
      </c>
      <c r="M820" s="9" t="s">
        <v>470</v>
      </c>
      <c r="N820" s="17">
        <v>45436</v>
      </c>
      <c r="O820" s="17" t="s">
        <v>156</v>
      </c>
      <c r="P820" s="10" t="s">
        <v>156</v>
      </c>
      <c r="Q820" s="17" t="s">
        <v>156</v>
      </c>
      <c r="R820" s="10" t="s">
        <v>193</v>
      </c>
      <c r="S820" s="17" t="s">
        <v>156</v>
      </c>
      <c r="T820" s="10" t="s">
        <v>156</v>
      </c>
      <c r="U820" s="32">
        <f t="shared" si="14"/>
        <v>45396</v>
      </c>
    </row>
    <row r="821" spans="1:21" ht="14.25" customHeight="1">
      <c r="A821" s="9">
        <v>2024</v>
      </c>
      <c r="B821" s="10" t="s">
        <v>143</v>
      </c>
      <c r="C821" s="9" t="s">
        <v>146</v>
      </c>
      <c r="D821" s="9" t="s">
        <v>881</v>
      </c>
      <c r="E821" s="9" t="s">
        <v>3577</v>
      </c>
      <c r="F821" s="10" t="s">
        <v>3829</v>
      </c>
      <c r="G821" s="15">
        <v>1.6</v>
      </c>
      <c r="H821" s="30" t="s">
        <v>175</v>
      </c>
      <c r="I821" s="10">
        <v>86178956</v>
      </c>
      <c r="J821" s="19">
        <v>45413</v>
      </c>
      <c r="K821" s="16">
        <v>6500</v>
      </c>
      <c r="L821" s="16">
        <v>10400</v>
      </c>
      <c r="M821" s="9" t="s">
        <v>470</v>
      </c>
      <c r="N821" s="17">
        <v>45464</v>
      </c>
      <c r="O821" s="17" t="s">
        <v>156</v>
      </c>
      <c r="P821" s="10" t="s">
        <v>156</v>
      </c>
      <c r="Q821" s="17" t="s">
        <v>156</v>
      </c>
      <c r="R821" s="10" t="s">
        <v>193</v>
      </c>
      <c r="S821" s="17" t="s">
        <v>156</v>
      </c>
      <c r="T821" s="10" t="s">
        <v>156</v>
      </c>
      <c r="U821" s="32">
        <f t="shared" si="14"/>
        <v>45424</v>
      </c>
    </row>
    <row r="822" spans="1:21" ht="14.25" customHeight="1">
      <c r="A822" s="9">
        <v>2024</v>
      </c>
      <c r="B822" s="10" t="s">
        <v>143</v>
      </c>
      <c r="C822" s="9" t="s">
        <v>146</v>
      </c>
      <c r="D822" s="9" t="s">
        <v>881</v>
      </c>
      <c r="E822" s="9" t="s">
        <v>3577</v>
      </c>
      <c r="F822" s="10" t="s">
        <v>3829</v>
      </c>
      <c r="G822" s="15">
        <v>1.6</v>
      </c>
      <c r="H822" s="30" t="s">
        <v>175</v>
      </c>
      <c r="I822" s="10">
        <v>86178955</v>
      </c>
      <c r="J822" s="19">
        <v>45444</v>
      </c>
      <c r="K822" s="16">
        <v>2600</v>
      </c>
      <c r="L822" s="16">
        <v>4160</v>
      </c>
      <c r="M822" s="9" t="s">
        <v>470</v>
      </c>
      <c r="N822" s="17">
        <v>45492</v>
      </c>
      <c r="O822" s="17" t="s">
        <v>156</v>
      </c>
      <c r="P822" s="10" t="s">
        <v>156</v>
      </c>
      <c r="Q822" s="17" t="s">
        <v>156</v>
      </c>
      <c r="R822" s="10" t="s">
        <v>193</v>
      </c>
      <c r="S822" s="17" t="s">
        <v>156</v>
      </c>
      <c r="T822" s="10" t="s">
        <v>156</v>
      </c>
      <c r="U822" s="32">
        <f t="shared" si="14"/>
        <v>45452</v>
      </c>
    </row>
    <row r="823" spans="1:21" ht="14.25" customHeight="1">
      <c r="A823" s="9">
        <v>2024</v>
      </c>
      <c r="B823" s="10" t="s">
        <v>143</v>
      </c>
      <c r="C823" s="9" t="s">
        <v>146</v>
      </c>
      <c r="D823" s="9" t="s">
        <v>881</v>
      </c>
      <c r="E823" s="9" t="s">
        <v>883</v>
      </c>
      <c r="F823" s="10" t="s">
        <v>3831</v>
      </c>
      <c r="G823" s="15">
        <v>1.6</v>
      </c>
      <c r="H823" s="30" t="s">
        <v>175</v>
      </c>
      <c r="I823" s="10">
        <v>85676295</v>
      </c>
      <c r="J823" s="19">
        <v>45200</v>
      </c>
      <c r="K823" s="16">
        <v>94000</v>
      </c>
      <c r="L823" s="16">
        <v>150400</v>
      </c>
      <c r="M823" s="9" t="s">
        <v>436</v>
      </c>
      <c r="N823" s="17">
        <v>45275</v>
      </c>
      <c r="O823" s="17">
        <v>45097</v>
      </c>
      <c r="P823" s="10" t="s">
        <v>156</v>
      </c>
      <c r="Q823" s="17">
        <v>45125</v>
      </c>
      <c r="R823" s="10" t="s">
        <v>2991</v>
      </c>
      <c r="S823" s="17">
        <v>45132</v>
      </c>
      <c r="T823" s="10" t="s">
        <v>2852</v>
      </c>
      <c r="U823" s="32">
        <f t="shared" si="14"/>
        <v>45235</v>
      </c>
    </row>
    <row r="824" spans="1:21" ht="14.25" customHeight="1">
      <c r="A824" s="9">
        <v>2024</v>
      </c>
      <c r="B824" s="10" t="s">
        <v>143</v>
      </c>
      <c r="C824" s="9" t="s">
        <v>146</v>
      </c>
      <c r="D824" s="9" t="s">
        <v>881</v>
      </c>
      <c r="E824" s="9" t="s">
        <v>883</v>
      </c>
      <c r="F824" s="10" t="s">
        <v>3831</v>
      </c>
      <c r="G824" s="15">
        <v>1.6</v>
      </c>
      <c r="H824" s="30" t="s">
        <v>175</v>
      </c>
      <c r="I824" s="10">
        <v>86216034</v>
      </c>
      <c r="J824" s="19">
        <v>45231</v>
      </c>
      <c r="K824" s="16">
        <v>150000</v>
      </c>
      <c r="L824" s="16">
        <v>240000</v>
      </c>
      <c r="M824" s="9" t="s">
        <v>383</v>
      </c>
      <c r="N824" s="17">
        <v>45306</v>
      </c>
      <c r="O824" s="17">
        <v>45121</v>
      </c>
      <c r="P824" s="10" t="s">
        <v>156</v>
      </c>
      <c r="Q824" s="17">
        <v>45153</v>
      </c>
      <c r="R824" s="10" t="s">
        <v>193</v>
      </c>
      <c r="S824" s="17">
        <v>45160</v>
      </c>
      <c r="T824" s="10" t="s">
        <v>156</v>
      </c>
      <c r="U824" s="32">
        <f t="shared" si="14"/>
        <v>45266</v>
      </c>
    </row>
    <row r="825" spans="1:21" ht="14.25" customHeight="1">
      <c r="A825" s="9">
        <v>2024</v>
      </c>
      <c r="B825" s="10" t="s">
        <v>143</v>
      </c>
      <c r="C825" s="9" t="s">
        <v>146</v>
      </c>
      <c r="D825" s="9" t="s">
        <v>881</v>
      </c>
      <c r="E825" s="9" t="s">
        <v>883</v>
      </c>
      <c r="F825" s="10" t="s">
        <v>3831</v>
      </c>
      <c r="G825" s="15">
        <v>1.6</v>
      </c>
      <c r="H825" s="30" t="s">
        <v>175</v>
      </c>
      <c r="I825" s="10">
        <v>86216033</v>
      </c>
      <c r="J825" s="19">
        <v>45261</v>
      </c>
      <c r="K825" s="16">
        <v>80000</v>
      </c>
      <c r="L825" s="16">
        <v>128000</v>
      </c>
      <c r="M825" s="9" t="s">
        <v>383</v>
      </c>
      <c r="N825" s="17">
        <v>45337</v>
      </c>
      <c r="O825" s="17" t="s">
        <v>156</v>
      </c>
      <c r="P825" s="10" t="s">
        <v>156</v>
      </c>
      <c r="Q825" s="17" t="s">
        <v>156</v>
      </c>
      <c r="R825" s="10" t="s">
        <v>193</v>
      </c>
      <c r="S825" s="17" t="s">
        <v>156</v>
      </c>
      <c r="T825" s="10" t="s">
        <v>156</v>
      </c>
      <c r="U825" s="32">
        <f t="shared" si="14"/>
        <v>45297</v>
      </c>
    </row>
    <row r="826" spans="1:21" ht="14.25" customHeight="1">
      <c r="A826" s="9">
        <v>2024</v>
      </c>
      <c r="B826" s="10" t="s">
        <v>143</v>
      </c>
      <c r="C826" s="9" t="s">
        <v>146</v>
      </c>
      <c r="D826" s="9" t="s">
        <v>881</v>
      </c>
      <c r="E826" s="9" t="s">
        <v>883</v>
      </c>
      <c r="F826" s="10" t="s">
        <v>3831</v>
      </c>
      <c r="G826" s="15">
        <v>1.6</v>
      </c>
      <c r="H826" s="30" t="s">
        <v>175</v>
      </c>
      <c r="I826" s="10">
        <v>86216032</v>
      </c>
      <c r="J826" s="19">
        <v>45292</v>
      </c>
      <c r="K826" s="16">
        <v>40000</v>
      </c>
      <c r="L826" s="16">
        <v>64000</v>
      </c>
      <c r="M826" s="9" t="s">
        <v>383</v>
      </c>
      <c r="N826" s="17">
        <v>45366</v>
      </c>
      <c r="O826" s="17" t="s">
        <v>156</v>
      </c>
      <c r="P826" s="10" t="s">
        <v>156</v>
      </c>
      <c r="Q826" s="17" t="s">
        <v>156</v>
      </c>
      <c r="R826" s="10" t="s">
        <v>193</v>
      </c>
      <c r="S826" s="17" t="s">
        <v>156</v>
      </c>
      <c r="T826" s="10" t="s">
        <v>156</v>
      </c>
      <c r="U826" s="32">
        <f t="shared" si="14"/>
        <v>45326</v>
      </c>
    </row>
    <row r="827" spans="1:21" ht="14.25" customHeight="1">
      <c r="A827" s="9">
        <v>2024</v>
      </c>
      <c r="B827" s="10" t="s">
        <v>143</v>
      </c>
      <c r="C827" s="9" t="s">
        <v>146</v>
      </c>
      <c r="D827" s="9" t="s">
        <v>881</v>
      </c>
      <c r="E827" s="9" t="s">
        <v>883</v>
      </c>
      <c r="F827" s="10" t="s">
        <v>3831</v>
      </c>
      <c r="G827" s="15">
        <v>1.6</v>
      </c>
      <c r="H827" s="30" t="s">
        <v>175</v>
      </c>
      <c r="I827" s="10">
        <v>86216031</v>
      </c>
      <c r="J827" s="19">
        <v>45323</v>
      </c>
      <c r="K827" s="16">
        <v>45000</v>
      </c>
      <c r="L827" s="16">
        <v>72000</v>
      </c>
      <c r="M827" s="9" t="s">
        <v>470</v>
      </c>
      <c r="N827" s="17">
        <v>45394</v>
      </c>
      <c r="O827" s="17" t="s">
        <v>156</v>
      </c>
      <c r="P827" s="10" t="s">
        <v>156</v>
      </c>
      <c r="Q827" s="17" t="s">
        <v>156</v>
      </c>
      <c r="R827" s="10" t="s">
        <v>193</v>
      </c>
      <c r="S827" s="17" t="s">
        <v>156</v>
      </c>
      <c r="T827" s="10" t="s">
        <v>156</v>
      </c>
      <c r="U827" s="32">
        <f t="shared" si="14"/>
        <v>45354</v>
      </c>
    </row>
    <row r="828" spans="1:21" ht="14.25" customHeight="1">
      <c r="A828" s="9">
        <v>2024</v>
      </c>
      <c r="B828" s="10" t="s">
        <v>143</v>
      </c>
      <c r="C828" s="9" t="s">
        <v>146</v>
      </c>
      <c r="D828" s="9" t="s">
        <v>881</v>
      </c>
      <c r="E828" s="9" t="s">
        <v>883</v>
      </c>
      <c r="F828" s="10" t="s">
        <v>3831</v>
      </c>
      <c r="G828" s="15">
        <v>1.6</v>
      </c>
      <c r="H828" s="30" t="s">
        <v>175</v>
      </c>
      <c r="I828" s="10">
        <v>86230233</v>
      </c>
      <c r="J828" s="19">
        <v>45383</v>
      </c>
      <c r="K828" s="16">
        <v>80000</v>
      </c>
      <c r="L828" s="16">
        <v>128000</v>
      </c>
      <c r="M828" s="9" t="s">
        <v>470</v>
      </c>
      <c r="N828" s="17">
        <v>45450</v>
      </c>
      <c r="O828" s="17" t="s">
        <v>156</v>
      </c>
      <c r="P828" s="10" t="s">
        <v>156</v>
      </c>
      <c r="Q828" s="17" t="s">
        <v>156</v>
      </c>
      <c r="R828" s="10" t="s">
        <v>193</v>
      </c>
      <c r="S828" s="17" t="s">
        <v>156</v>
      </c>
      <c r="T828" s="10" t="s">
        <v>156</v>
      </c>
      <c r="U828" s="32">
        <f t="shared" si="14"/>
        <v>45410</v>
      </c>
    </row>
    <row r="829" spans="1:21" ht="14.25" customHeight="1">
      <c r="A829" s="9">
        <v>2024</v>
      </c>
      <c r="B829" s="10" t="s">
        <v>143</v>
      </c>
      <c r="C829" s="9" t="s">
        <v>146</v>
      </c>
      <c r="D829" s="9" t="s">
        <v>881</v>
      </c>
      <c r="E829" s="9" t="s">
        <v>883</v>
      </c>
      <c r="F829" s="10" t="s">
        <v>3831</v>
      </c>
      <c r="G829" s="15">
        <v>1.6</v>
      </c>
      <c r="H829" s="30" t="s">
        <v>175</v>
      </c>
      <c r="I829" s="10">
        <v>86250342</v>
      </c>
      <c r="J829" s="19">
        <v>45383</v>
      </c>
      <c r="K829" s="16">
        <v>83000</v>
      </c>
      <c r="L829" s="16">
        <v>132800</v>
      </c>
      <c r="M829" s="9" t="s">
        <v>470</v>
      </c>
      <c r="N829" s="17">
        <v>45450</v>
      </c>
      <c r="O829" s="17" t="s">
        <v>156</v>
      </c>
      <c r="P829" s="10" t="s">
        <v>156</v>
      </c>
      <c r="Q829" s="17" t="s">
        <v>156</v>
      </c>
      <c r="R829" s="10" t="s">
        <v>193</v>
      </c>
      <c r="S829" s="17" t="s">
        <v>156</v>
      </c>
      <c r="T829" s="10" t="s">
        <v>156</v>
      </c>
      <c r="U829" s="32">
        <f t="shared" si="14"/>
        <v>45410</v>
      </c>
    </row>
    <row r="830" spans="1:21" ht="14.25" customHeight="1">
      <c r="A830" s="9">
        <v>2024</v>
      </c>
      <c r="B830" s="10" t="s">
        <v>143</v>
      </c>
      <c r="C830" s="9" t="s">
        <v>146</v>
      </c>
      <c r="D830" s="9" t="s">
        <v>881</v>
      </c>
      <c r="E830" s="9" t="s">
        <v>883</v>
      </c>
      <c r="F830" s="10" t="s">
        <v>3831</v>
      </c>
      <c r="G830" s="15">
        <v>1.6</v>
      </c>
      <c r="H830" s="30" t="s">
        <v>175</v>
      </c>
      <c r="I830" s="10">
        <v>86250343</v>
      </c>
      <c r="J830" s="19">
        <v>45413</v>
      </c>
      <c r="K830" s="16">
        <v>87000</v>
      </c>
      <c r="L830" s="16">
        <v>139200</v>
      </c>
      <c r="M830" s="9" t="s">
        <v>470</v>
      </c>
      <c r="N830" s="17">
        <v>45464</v>
      </c>
      <c r="O830" s="17" t="s">
        <v>156</v>
      </c>
      <c r="P830" s="10" t="s">
        <v>156</v>
      </c>
      <c r="Q830" s="17" t="s">
        <v>156</v>
      </c>
      <c r="R830" s="10" t="s">
        <v>193</v>
      </c>
      <c r="S830" s="17" t="s">
        <v>156</v>
      </c>
      <c r="T830" s="10" t="s">
        <v>156</v>
      </c>
      <c r="U830" s="32">
        <f t="shared" si="14"/>
        <v>45424</v>
      </c>
    </row>
    <row r="831" spans="1:21" ht="14.25" customHeight="1">
      <c r="A831" s="9">
        <v>2024</v>
      </c>
      <c r="B831" s="10" t="s">
        <v>143</v>
      </c>
      <c r="C831" s="9" t="s">
        <v>146</v>
      </c>
      <c r="D831" s="9" t="s">
        <v>881</v>
      </c>
      <c r="E831" s="9" t="s">
        <v>883</v>
      </c>
      <c r="F831" s="10" t="s">
        <v>3831</v>
      </c>
      <c r="G831" s="15">
        <v>1.6</v>
      </c>
      <c r="H831" s="30" t="s">
        <v>175</v>
      </c>
      <c r="I831" s="10">
        <v>86230234</v>
      </c>
      <c r="J831" s="19">
        <v>45413</v>
      </c>
      <c r="K831" s="16">
        <v>80000</v>
      </c>
      <c r="L831" s="16">
        <v>128000</v>
      </c>
      <c r="M831" s="9" t="s">
        <v>470</v>
      </c>
      <c r="N831" s="17">
        <v>45478</v>
      </c>
      <c r="O831" s="17" t="s">
        <v>156</v>
      </c>
      <c r="P831" s="10" t="s">
        <v>156</v>
      </c>
      <c r="Q831" s="17" t="s">
        <v>156</v>
      </c>
      <c r="R831" s="10" t="s">
        <v>193</v>
      </c>
      <c r="S831" s="17" t="s">
        <v>156</v>
      </c>
      <c r="T831" s="10" t="s">
        <v>156</v>
      </c>
      <c r="U831" s="32">
        <f t="shared" si="14"/>
        <v>45438</v>
      </c>
    </row>
    <row r="832" spans="1:21" ht="14.25" customHeight="1">
      <c r="A832" s="9">
        <v>2024</v>
      </c>
      <c r="B832" s="10" t="s">
        <v>143</v>
      </c>
      <c r="C832" s="9" t="s">
        <v>146</v>
      </c>
      <c r="D832" s="9" t="s">
        <v>881</v>
      </c>
      <c r="E832" s="9" t="s">
        <v>883</v>
      </c>
      <c r="F832" s="10" t="s">
        <v>3831</v>
      </c>
      <c r="G832" s="15">
        <v>1.6</v>
      </c>
      <c r="H832" s="30" t="s">
        <v>175</v>
      </c>
      <c r="I832" s="10">
        <v>86250344</v>
      </c>
      <c r="J832" s="19">
        <v>45413</v>
      </c>
      <c r="K832" s="16">
        <v>82000</v>
      </c>
      <c r="L832" s="16">
        <v>131200</v>
      </c>
      <c r="M832" s="9" t="s">
        <v>470</v>
      </c>
      <c r="N832" s="17">
        <v>45478</v>
      </c>
      <c r="O832" s="17" t="s">
        <v>156</v>
      </c>
      <c r="P832" s="10" t="s">
        <v>156</v>
      </c>
      <c r="Q832" s="17" t="s">
        <v>156</v>
      </c>
      <c r="R832" s="10" t="s">
        <v>193</v>
      </c>
      <c r="S832" s="17" t="s">
        <v>156</v>
      </c>
      <c r="T832" s="10" t="s">
        <v>156</v>
      </c>
      <c r="U832" s="32">
        <f t="shared" ref="U832:U856" si="15">N832-40</f>
        <v>45438</v>
      </c>
    </row>
    <row r="833" spans="1:21" ht="14.25" customHeight="1">
      <c r="A833" s="9">
        <v>2024</v>
      </c>
      <c r="B833" s="10" t="s">
        <v>143</v>
      </c>
      <c r="C833" s="9" t="s">
        <v>146</v>
      </c>
      <c r="D833" s="9" t="s">
        <v>881</v>
      </c>
      <c r="E833" s="9" t="s">
        <v>883</v>
      </c>
      <c r="F833" s="10" t="s">
        <v>3831</v>
      </c>
      <c r="G833" s="15">
        <v>1.6</v>
      </c>
      <c r="H833" s="30" t="s">
        <v>175</v>
      </c>
      <c r="I833" s="10">
        <v>86250345</v>
      </c>
      <c r="J833" s="19">
        <v>45444</v>
      </c>
      <c r="K833" s="16">
        <v>64000</v>
      </c>
      <c r="L833" s="16">
        <v>102400</v>
      </c>
      <c r="M833" s="9" t="s">
        <v>470</v>
      </c>
      <c r="N833" s="17">
        <v>45492</v>
      </c>
      <c r="O833" s="17" t="s">
        <v>156</v>
      </c>
      <c r="P833" s="10" t="s">
        <v>156</v>
      </c>
      <c r="Q833" s="17" t="s">
        <v>156</v>
      </c>
      <c r="R833" s="10" t="s">
        <v>193</v>
      </c>
      <c r="S833" s="17" t="s">
        <v>156</v>
      </c>
      <c r="T833" s="10" t="s">
        <v>156</v>
      </c>
      <c r="U833" s="32">
        <f t="shared" si="15"/>
        <v>45452</v>
      </c>
    </row>
    <row r="834" spans="1:21" ht="14.25" customHeight="1">
      <c r="A834" s="9">
        <v>2024</v>
      </c>
      <c r="B834" s="10" t="s">
        <v>143</v>
      </c>
      <c r="C834" s="9" t="s">
        <v>146</v>
      </c>
      <c r="D834" s="9" t="s">
        <v>881</v>
      </c>
      <c r="E834" s="9" t="s">
        <v>883</v>
      </c>
      <c r="F834" s="10" t="s">
        <v>3831</v>
      </c>
      <c r="G834" s="15">
        <v>1.6</v>
      </c>
      <c r="H834" s="30" t="s">
        <v>175</v>
      </c>
      <c r="I834" s="10">
        <v>86250346</v>
      </c>
      <c r="J834" s="19">
        <v>45444</v>
      </c>
      <c r="K834" s="16">
        <v>61000</v>
      </c>
      <c r="L834" s="16">
        <v>97600</v>
      </c>
      <c r="M834" s="9" t="s">
        <v>470</v>
      </c>
      <c r="N834" s="17">
        <v>45506</v>
      </c>
      <c r="O834" s="17" t="s">
        <v>156</v>
      </c>
      <c r="P834" s="10" t="s">
        <v>156</v>
      </c>
      <c r="Q834" s="17" t="s">
        <v>156</v>
      </c>
      <c r="R834" s="10" t="s">
        <v>193</v>
      </c>
      <c r="S834" s="17" t="s">
        <v>156</v>
      </c>
      <c r="T834" s="10" t="s">
        <v>156</v>
      </c>
      <c r="U834" s="32">
        <f t="shared" si="15"/>
        <v>45466</v>
      </c>
    </row>
    <row r="835" spans="1:21" ht="14.25" customHeight="1">
      <c r="A835" s="9">
        <v>2024</v>
      </c>
      <c r="B835" s="10" t="s">
        <v>143</v>
      </c>
      <c r="C835" s="9" t="s">
        <v>146</v>
      </c>
      <c r="D835" s="9" t="s">
        <v>881</v>
      </c>
      <c r="E835" s="9" t="s">
        <v>883</v>
      </c>
      <c r="F835" s="10" t="s">
        <v>3831</v>
      </c>
      <c r="G835" s="15">
        <v>1.6</v>
      </c>
      <c r="H835" s="30" t="s">
        <v>246</v>
      </c>
      <c r="I835" s="10">
        <v>86250347</v>
      </c>
      <c r="J835" s="19">
        <v>45474</v>
      </c>
      <c r="K835" s="16">
        <v>12000</v>
      </c>
      <c r="L835" s="16">
        <v>19200</v>
      </c>
      <c r="M835" s="9" t="s">
        <v>226</v>
      </c>
      <c r="N835" s="17">
        <v>45520</v>
      </c>
      <c r="O835" s="17" t="s">
        <v>156</v>
      </c>
      <c r="P835" s="10" t="s">
        <v>156</v>
      </c>
      <c r="Q835" s="17" t="s">
        <v>156</v>
      </c>
      <c r="R835" s="10" t="s">
        <v>193</v>
      </c>
      <c r="S835" s="17" t="s">
        <v>156</v>
      </c>
      <c r="T835" s="10" t="s">
        <v>156</v>
      </c>
      <c r="U835" s="32">
        <f t="shared" si="15"/>
        <v>45480</v>
      </c>
    </row>
    <row r="836" spans="1:21" ht="14.25" customHeight="1">
      <c r="A836" s="9">
        <v>2024</v>
      </c>
      <c r="B836" s="10" t="s">
        <v>143</v>
      </c>
      <c r="C836" s="9" t="s">
        <v>146</v>
      </c>
      <c r="D836" s="9" t="s">
        <v>881</v>
      </c>
      <c r="E836" s="9" t="s">
        <v>883</v>
      </c>
      <c r="F836" s="10" t="s">
        <v>3831</v>
      </c>
      <c r="G836" s="15">
        <v>1.6</v>
      </c>
      <c r="H836" s="30" t="s">
        <v>175</v>
      </c>
      <c r="I836" s="10">
        <v>86250348</v>
      </c>
      <c r="J836" s="19">
        <v>45474</v>
      </c>
      <c r="K836" s="16">
        <v>40000</v>
      </c>
      <c r="L836" s="16">
        <v>64000</v>
      </c>
      <c r="M836" s="9" t="s">
        <v>470</v>
      </c>
      <c r="N836" s="17">
        <v>45520</v>
      </c>
      <c r="O836" s="17" t="s">
        <v>156</v>
      </c>
      <c r="P836" s="10" t="s">
        <v>156</v>
      </c>
      <c r="Q836" s="17" t="s">
        <v>156</v>
      </c>
      <c r="R836" s="10" t="s">
        <v>193</v>
      </c>
      <c r="S836" s="17" t="s">
        <v>156</v>
      </c>
      <c r="T836" s="10" t="s">
        <v>156</v>
      </c>
      <c r="U836" s="32">
        <f t="shared" si="15"/>
        <v>45480</v>
      </c>
    </row>
    <row r="837" spans="1:21" ht="14.25" customHeight="1">
      <c r="A837" s="9">
        <v>2024</v>
      </c>
      <c r="B837" s="10" t="s">
        <v>143</v>
      </c>
      <c r="C837" s="9" t="s">
        <v>146</v>
      </c>
      <c r="D837" s="9" t="s">
        <v>881</v>
      </c>
      <c r="E837" s="9" t="s">
        <v>883</v>
      </c>
      <c r="F837" s="10" t="s">
        <v>3831</v>
      </c>
      <c r="G837" s="15">
        <v>1.6</v>
      </c>
      <c r="H837" s="30" t="s">
        <v>246</v>
      </c>
      <c r="I837" s="10">
        <v>86250349</v>
      </c>
      <c r="J837" s="19">
        <v>45474</v>
      </c>
      <c r="K837" s="16">
        <v>45000</v>
      </c>
      <c r="L837" s="16">
        <v>72000</v>
      </c>
      <c r="M837" s="9" t="s">
        <v>226</v>
      </c>
      <c r="N837" s="17">
        <v>45534</v>
      </c>
      <c r="O837" s="17" t="s">
        <v>156</v>
      </c>
      <c r="P837" s="10" t="s">
        <v>156</v>
      </c>
      <c r="Q837" s="17" t="s">
        <v>156</v>
      </c>
      <c r="R837" s="10" t="s">
        <v>193</v>
      </c>
      <c r="S837" s="17" t="s">
        <v>156</v>
      </c>
      <c r="T837" s="10" t="s">
        <v>156</v>
      </c>
      <c r="U837" s="32">
        <f t="shared" si="15"/>
        <v>45494</v>
      </c>
    </row>
    <row r="838" spans="1:21" ht="14.25" customHeight="1">
      <c r="A838" s="9">
        <v>2024</v>
      </c>
      <c r="B838" s="10" t="s">
        <v>143</v>
      </c>
      <c r="C838" s="9" t="s">
        <v>146</v>
      </c>
      <c r="D838" s="9" t="s">
        <v>881</v>
      </c>
      <c r="E838" s="9" t="s">
        <v>883</v>
      </c>
      <c r="F838" s="10" t="s">
        <v>3831</v>
      </c>
      <c r="G838" s="15">
        <v>1.6</v>
      </c>
      <c r="H838" s="30" t="s">
        <v>246</v>
      </c>
      <c r="I838" s="10">
        <v>86250350</v>
      </c>
      <c r="J838" s="19">
        <v>45474</v>
      </c>
      <c r="K838" s="16">
        <v>38000</v>
      </c>
      <c r="L838" s="16">
        <v>60800</v>
      </c>
      <c r="M838" s="9" t="s">
        <v>226</v>
      </c>
      <c r="N838" s="17">
        <v>45548</v>
      </c>
      <c r="O838" s="17" t="s">
        <v>156</v>
      </c>
      <c r="P838" s="10" t="s">
        <v>156</v>
      </c>
      <c r="Q838" s="17" t="s">
        <v>156</v>
      </c>
      <c r="R838" s="10" t="s">
        <v>193</v>
      </c>
      <c r="S838" s="17" t="s">
        <v>156</v>
      </c>
      <c r="T838" s="10" t="s">
        <v>156</v>
      </c>
      <c r="U838" s="32">
        <f t="shared" si="15"/>
        <v>45508</v>
      </c>
    </row>
    <row r="839" spans="1:21" ht="14.25" customHeight="1">
      <c r="A839" s="9">
        <v>2024</v>
      </c>
      <c r="B839" s="10" t="s">
        <v>143</v>
      </c>
      <c r="C839" s="9" t="s">
        <v>146</v>
      </c>
      <c r="D839" s="9" t="s">
        <v>881</v>
      </c>
      <c r="E839" s="9" t="s">
        <v>883</v>
      </c>
      <c r="F839" s="10" t="s">
        <v>3831</v>
      </c>
      <c r="G839" s="15">
        <v>1.6</v>
      </c>
      <c r="H839" s="30" t="s">
        <v>246</v>
      </c>
      <c r="I839" s="10">
        <v>86250351</v>
      </c>
      <c r="J839" s="19">
        <v>45505</v>
      </c>
      <c r="K839" s="16">
        <v>10000</v>
      </c>
      <c r="L839" s="16">
        <v>16000</v>
      </c>
      <c r="M839" s="9" t="s">
        <v>226</v>
      </c>
      <c r="N839" s="17">
        <v>45562</v>
      </c>
      <c r="O839" s="17" t="s">
        <v>156</v>
      </c>
      <c r="P839" s="10" t="s">
        <v>156</v>
      </c>
      <c r="Q839" s="17" t="s">
        <v>156</v>
      </c>
      <c r="R839" s="10" t="s">
        <v>193</v>
      </c>
      <c r="S839" s="17" t="s">
        <v>156</v>
      </c>
      <c r="T839" s="10" t="s">
        <v>156</v>
      </c>
      <c r="U839" s="32">
        <f t="shared" si="15"/>
        <v>45522</v>
      </c>
    </row>
    <row r="840" spans="1:21" ht="14.25" customHeight="1">
      <c r="A840" s="9">
        <v>2024</v>
      </c>
      <c r="B840" s="10" t="s">
        <v>143</v>
      </c>
      <c r="C840" s="9" t="s">
        <v>146</v>
      </c>
      <c r="D840" s="9" t="s">
        <v>881</v>
      </c>
      <c r="E840" s="9" t="s">
        <v>883</v>
      </c>
      <c r="F840" s="10" t="s">
        <v>3832</v>
      </c>
      <c r="G840" s="15">
        <v>1.6</v>
      </c>
      <c r="H840" s="30" t="s">
        <v>175</v>
      </c>
      <c r="I840" s="10">
        <v>86203557</v>
      </c>
      <c r="J840" s="19">
        <v>45200</v>
      </c>
      <c r="K840" s="16">
        <v>21000</v>
      </c>
      <c r="L840" s="16">
        <v>33600</v>
      </c>
      <c r="M840" s="9" t="s">
        <v>436</v>
      </c>
      <c r="N840" s="17">
        <v>45275</v>
      </c>
      <c r="O840" s="17">
        <v>45113</v>
      </c>
      <c r="P840" s="10" t="s">
        <v>156</v>
      </c>
      <c r="Q840" s="17">
        <v>45125</v>
      </c>
      <c r="R840" s="10" t="s">
        <v>193</v>
      </c>
      <c r="S840" s="17">
        <v>45153</v>
      </c>
      <c r="T840" s="10" t="s">
        <v>156</v>
      </c>
      <c r="U840" s="32">
        <f t="shared" si="15"/>
        <v>45235</v>
      </c>
    </row>
    <row r="841" spans="1:21" ht="14.25" customHeight="1">
      <c r="A841" s="9">
        <v>2024</v>
      </c>
      <c r="B841" s="10" t="s">
        <v>143</v>
      </c>
      <c r="C841" s="9" t="s">
        <v>146</v>
      </c>
      <c r="D841" s="9" t="s">
        <v>881</v>
      </c>
      <c r="E841" s="9" t="s">
        <v>883</v>
      </c>
      <c r="F841" s="10" t="s">
        <v>3832</v>
      </c>
      <c r="G841" s="15">
        <v>1.6</v>
      </c>
      <c r="H841" s="30" t="s">
        <v>175</v>
      </c>
      <c r="I841" s="10">
        <v>86233353</v>
      </c>
      <c r="J841" s="19">
        <v>45231</v>
      </c>
      <c r="K841" s="16">
        <v>30000</v>
      </c>
      <c r="L841" s="16">
        <v>48000</v>
      </c>
      <c r="M841" s="9" t="s">
        <v>383</v>
      </c>
      <c r="N841" s="17">
        <v>45306</v>
      </c>
      <c r="O841" s="17" t="s">
        <v>156</v>
      </c>
      <c r="P841" s="10" t="s">
        <v>156</v>
      </c>
      <c r="Q841" s="17" t="s">
        <v>156</v>
      </c>
      <c r="R841" s="10" t="s">
        <v>193</v>
      </c>
      <c r="S841" s="17" t="s">
        <v>156</v>
      </c>
      <c r="T841" s="10" t="s">
        <v>156</v>
      </c>
      <c r="U841" s="32">
        <f t="shared" si="15"/>
        <v>45266</v>
      </c>
    </row>
    <row r="842" spans="1:21" ht="14.25" customHeight="1">
      <c r="A842" s="9">
        <v>2024</v>
      </c>
      <c r="B842" s="10" t="s">
        <v>143</v>
      </c>
      <c r="C842" s="9" t="s">
        <v>146</v>
      </c>
      <c r="D842" s="9" t="s">
        <v>881</v>
      </c>
      <c r="E842" s="9" t="s">
        <v>883</v>
      </c>
      <c r="F842" s="10" t="s">
        <v>3832</v>
      </c>
      <c r="G842" s="15">
        <v>1.6</v>
      </c>
      <c r="H842" s="30" t="s">
        <v>175</v>
      </c>
      <c r="I842" s="10">
        <v>86203559</v>
      </c>
      <c r="J842" s="19">
        <v>45261</v>
      </c>
      <c r="K842" s="16">
        <v>15000</v>
      </c>
      <c r="L842" s="16">
        <v>24000</v>
      </c>
      <c r="M842" s="9" t="s">
        <v>383</v>
      </c>
      <c r="N842" s="17">
        <v>45337</v>
      </c>
      <c r="O842" s="17" t="s">
        <v>156</v>
      </c>
      <c r="P842" s="10" t="s">
        <v>156</v>
      </c>
      <c r="Q842" s="17" t="s">
        <v>156</v>
      </c>
      <c r="R842" s="10" t="s">
        <v>193</v>
      </c>
      <c r="S842" s="17" t="s">
        <v>156</v>
      </c>
      <c r="T842" s="10" t="s">
        <v>156</v>
      </c>
      <c r="U842" s="32">
        <f t="shared" si="15"/>
        <v>45297</v>
      </c>
    </row>
    <row r="843" spans="1:21" ht="14.25" customHeight="1">
      <c r="A843" s="9">
        <v>2024</v>
      </c>
      <c r="B843" s="10" t="s">
        <v>143</v>
      </c>
      <c r="C843" s="9" t="s">
        <v>146</v>
      </c>
      <c r="D843" s="9" t="s">
        <v>881</v>
      </c>
      <c r="E843" s="9" t="s">
        <v>883</v>
      </c>
      <c r="F843" s="10" t="s">
        <v>3832</v>
      </c>
      <c r="G843" s="15">
        <v>1.6</v>
      </c>
      <c r="H843" s="30" t="s">
        <v>175</v>
      </c>
      <c r="I843" s="10">
        <v>86203560</v>
      </c>
      <c r="J843" s="19">
        <v>45292</v>
      </c>
      <c r="K843" s="16">
        <v>15000</v>
      </c>
      <c r="L843" s="16">
        <v>24000</v>
      </c>
      <c r="M843" s="9" t="s">
        <v>383</v>
      </c>
      <c r="N843" s="17">
        <v>45366</v>
      </c>
      <c r="O843" s="17" t="s">
        <v>156</v>
      </c>
      <c r="P843" s="10" t="s">
        <v>156</v>
      </c>
      <c r="Q843" s="17" t="s">
        <v>156</v>
      </c>
      <c r="R843" s="10" t="s">
        <v>193</v>
      </c>
      <c r="S843" s="17" t="s">
        <v>156</v>
      </c>
      <c r="T843" s="10" t="s">
        <v>156</v>
      </c>
      <c r="U843" s="32">
        <f t="shared" si="15"/>
        <v>45326</v>
      </c>
    </row>
    <row r="844" spans="1:21" ht="14.25" customHeight="1">
      <c r="A844" s="9">
        <v>2024</v>
      </c>
      <c r="B844" s="10" t="s">
        <v>143</v>
      </c>
      <c r="C844" s="9" t="s">
        <v>146</v>
      </c>
      <c r="D844" s="9" t="s">
        <v>881</v>
      </c>
      <c r="E844" s="9" t="s">
        <v>883</v>
      </c>
      <c r="F844" s="10" t="s">
        <v>3832</v>
      </c>
      <c r="G844" s="15">
        <v>1.6</v>
      </c>
      <c r="H844" s="30" t="s">
        <v>175</v>
      </c>
      <c r="I844" s="10">
        <v>86203561</v>
      </c>
      <c r="J844" s="19">
        <v>45323</v>
      </c>
      <c r="K844" s="16">
        <v>15000</v>
      </c>
      <c r="L844" s="16">
        <v>24000</v>
      </c>
      <c r="M844" s="9" t="s">
        <v>470</v>
      </c>
      <c r="N844" s="17">
        <v>45397</v>
      </c>
      <c r="O844" s="17" t="s">
        <v>156</v>
      </c>
      <c r="P844" s="10" t="s">
        <v>156</v>
      </c>
      <c r="Q844" s="17" t="s">
        <v>156</v>
      </c>
      <c r="R844" s="10" t="s">
        <v>193</v>
      </c>
      <c r="S844" s="17" t="s">
        <v>156</v>
      </c>
      <c r="T844" s="10" t="s">
        <v>156</v>
      </c>
      <c r="U844" s="32">
        <f t="shared" si="15"/>
        <v>45357</v>
      </c>
    </row>
    <row r="845" spans="1:21" ht="14.25" customHeight="1">
      <c r="A845" s="9">
        <v>2024</v>
      </c>
      <c r="B845" s="10" t="s">
        <v>143</v>
      </c>
      <c r="C845" s="9" t="s">
        <v>146</v>
      </c>
      <c r="D845" s="9" t="s">
        <v>881</v>
      </c>
      <c r="E845" s="9" t="s">
        <v>883</v>
      </c>
      <c r="F845" s="10" t="s">
        <v>3832</v>
      </c>
      <c r="G845" s="15">
        <v>1.6</v>
      </c>
      <c r="H845" s="30" t="s">
        <v>175</v>
      </c>
      <c r="I845" s="10">
        <v>86203562</v>
      </c>
      <c r="J845" s="19">
        <v>45352</v>
      </c>
      <c r="K845" s="16">
        <v>15000</v>
      </c>
      <c r="L845" s="16">
        <v>24000</v>
      </c>
      <c r="M845" s="9" t="s">
        <v>470</v>
      </c>
      <c r="N845" s="17">
        <v>45427</v>
      </c>
      <c r="O845" s="17" t="s">
        <v>156</v>
      </c>
      <c r="P845" s="10" t="s">
        <v>156</v>
      </c>
      <c r="Q845" s="17" t="s">
        <v>156</v>
      </c>
      <c r="R845" s="10" t="s">
        <v>193</v>
      </c>
      <c r="S845" s="17" t="s">
        <v>156</v>
      </c>
      <c r="T845" s="10" t="s">
        <v>156</v>
      </c>
      <c r="U845" s="32">
        <f t="shared" si="15"/>
        <v>45387</v>
      </c>
    </row>
    <row r="846" spans="1:21" ht="14.25" customHeight="1">
      <c r="A846" s="9">
        <v>2024</v>
      </c>
      <c r="B846" s="10" t="s">
        <v>143</v>
      </c>
      <c r="C846" s="9" t="s">
        <v>146</v>
      </c>
      <c r="D846" s="9" t="s">
        <v>881</v>
      </c>
      <c r="E846" s="9" t="s">
        <v>883</v>
      </c>
      <c r="F846" s="10" t="s">
        <v>3832</v>
      </c>
      <c r="G846" s="15">
        <v>1.6</v>
      </c>
      <c r="H846" s="30" t="s">
        <v>175</v>
      </c>
      <c r="I846" s="10">
        <v>86203563</v>
      </c>
      <c r="J846" s="19">
        <v>45383</v>
      </c>
      <c r="K846" s="16">
        <v>15000</v>
      </c>
      <c r="L846" s="16">
        <v>24000</v>
      </c>
      <c r="M846" s="9" t="s">
        <v>470</v>
      </c>
      <c r="N846" s="17">
        <v>45458</v>
      </c>
      <c r="O846" s="17" t="s">
        <v>156</v>
      </c>
      <c r="P846" s="10" t="s">
        <v>156</v>
      </c>
      <c r="Q846" s="17" t="s">
        <v>156</v>
      </c>
      <c r="R846" s="10" t="s">
        <v>193</v>
      </c>
      <c r="S846" s="17" t="s">
        <v>156</v>
      </c>
      <c r="T846" s="10" t="s">
        <v>156</v>
      </c>
      <c r="U846" s="32">
        <f t="shared" si="15"/>
        <v>45418</v>
      </c>
    </row>
    <row r="847" spans="1:21" ht="14.25" customHeight="1">
      <c r="A847" s="9">
        <v>2024</v>
      </c>
      <c r="B847" s="10" t="s">
        <v>143</v>
      </c>
      <c r="C847" s="9" t="s">
        <v>146</v>
      </c>
      <c r="D847" s="9" t="s">
        <v>881</v>
      </c>
      <c r="E847" s="9" t="s">
        <v>883</v>
      </c>
      <c r="F847" s="10" t="s">
        <v>3832</v>
      </c>
      <c r="G847" s="15">
        <v>1.6</v>
      </c>
      <c r="H847" s="30" t="s">
        <v>175</v>
      </c>
      <c r="I847" s="10">
        <v>86203564</v>
      </c>
      <c r="J847" s="19">
        <v>45413</v>
      </c>
      <c r="K847" s="16">
        <v>15000</v>
      </c>
      <c r="L847" s="16">
        <v>24000</v>
      </c>
      <c r="M847" s="9" t="s">
        <v>470</v>
      </c>
      <c r="N847" s="17">
        <v>45473</v>
      </c>
      <c r="O847" s="17" t="s">
        <v>156</v>
      </c>
      <c r="P847" s="10" t="s">
        <v>156</v>
      </c>
      <c r="Q847" s="17" t="s">
        <v>156</v>
      </c>
      <c r="R847" s="10" t="s">
        <v>193</v>
      </c>
      <c r="S847" s="17" t="s">
        <v>156</v>
      </c>
      <c r="T847" s="10" t="s">
        <v>156</v>
      </c>
      <c r="U847" s="32">
        <f t="shared" si="15"/>
        <v>45433</v>
      </c>
    </row>
    <row r="848" spans="1:21" ht="14.25" customHeight="1">
      <c r="A848" s="9">
        <v>2024</v>
      </c>
      <c r="B848" s="10" t="s">
        <v>143</v>
      </c>
      <c r="C848" s="9" t="s">
        <v>146</v>
      </c>
      <c r="D848" s="9" t="s">
        <v>881</v>
      </c>
      <c r="E848" s="9" t="s">
        <v>883</v>
      </c>
      <c r="F848" s="10" t="s">
        <v>3832</v>
      </c>
      <c r="G848" s="15">
        <v>1.6</v>
      </c>
      <c r="H848" s="30" t="s">
        <v>175</v>
      </c>
      <c r="I848" s="10">
        <v>86203565</v>
      </c>
      <c r="J848" s="19">
        <v>45444</v>
      </c>
      <c r="K848" s="16">
        <v>10000</v>
      </c>
      <c r="L848" s="16">
        <v>16000</v>
      </c>
      <c r="M848" s="9" t="s">
        <v>470</v>
      </c>
      <c r="N848" s="17">
        <v>45488</v>
      </c>
      <c r="O848" s="17" t="s">
        <v>156</v>
      </c>
      <c r="P848" s="10" t="s">
        <v>156</v>
      </c>
      <c r="Q848" s="17" t="s">
        <v>156</v>
      </c>
      <c r="R848" s="10" t="s">
        <v>193</v>
      </c>
      <c r="S848" s="17" t="s">
        <v>156</v>
      </c>
      <c r="T848" s="10" t="s">
        <v>156</v>
      </c>
      <c r="U848" s="32">
        <f t="shared" si="15"/>
        <v>45448</v>
      </c>
    </row>
    <row r="849" spans="1:21" ht="14.25" customHeight="1">
      <c r="A849" s="9">
        <v>2024</v>
      </c>
      <c r="B849" s="10" t="s">
        <v>143</v>
      </c>
      <c r="C849" s="9" t="s">
        <v>146</v>
      </c>
      <c r="D849" s="9" t="s">
        <v>881</v>
      </c>
      <c r="E849" s="9" t="s">
        <v>883</v>
      </c>
      <c r="F849" s="10" t="s">
        <v>3832</v>
      </c>
      <c r="G849" s="15">
        <v>1.6</v>
      </c>
      <c r="H849" s="30" t="s">
        <v>175</v>
      </c>
      <c r="I849" s="10">
        <v>86248948</v>
      </c>
      <c r="J849" s="19">
        <v>45444</v>
      </c>
      <c r="K849" s="16">
        <v>1100</v>
      </c>
      <c r="L849" s="16">
        <v>1760</v>
      </c>
      <c r="M849" s="9" t="s">
        <v>470</v>
      </c>
      <c r="N849" s="17">
        <v>45492</v>
      </c>
      <c r="O849" s="17" t="s">
        <v>156</v>
      </c>
      <c r="P849" s="10" t="s">
        <v>156</v>
      </c>
      <c r="Q849" s="17" t="s">
        <v>156</v>
      </c>
      <c r="R849" s="10" t="s">
        <v>193</v>
      </c>
      <c r="S849" s="17" t="s">
        <v>156</v>
      </c>
      <c r="T849" s="10" t="s">
        <v>156</v>
      </c>
      <c r="U849" s="32">
        <f t="shared" si="15"/>
        <v>45452</v>
      </c>
    </row>
    <row r="850" spans="1:21" ht="14.25" customHeight="1">
      <c r="A850" s="9">
        <v>2024</v>
      </c>
      <c r="B850" s="10" t="s">
        <v>143</v>
      </c>
      <c r="C850" s="9" t="s">
        <v>146</v>
      </c>
      <c r="D850" s="9" t="s">
        <v>881</v>
      </c>
      <c r="E850" s="9" t="s">
        <v>883</v>
      </c>
      <c r="F850" s="10" t="s">
        <v>3832</v>
      </c>
      <c r="G850" s="15">
        <v>1.6</v>
      </c>
      <c r="H850" s="30" t="s">
        <v>175</v>
      </c>
      <c r="I850" s="10">
        <v>86248942</v>
      </c>
      <c r="J850" s="19">
        <v>45444</v>
      </c>
      <c r="K850" s="16">
        <v>11000</v>
      </c>
      <c r="L850" s="16">
        <v>17600</v>
      </c>
      <c r="M850" s="9" t="s">
        <v>470</v>
      </c>
      <c r="N850" s="17">
        <v>45506</v>
      </c>
      <c r="O850" s="17" t="s">
        <v>156</v>
      </c>
      <c r="P850" s="10" t="s">
        <v>156</v>
      </c>
      <c r="Q850" s="17" t="s">
        <v>156</v>
      </c>
      <c r="R850" s="10" t="s">
        <v>193</v>
      </c>
      <c r="S850" s="17" t="s">
        <v>156</v>
      </c>
      <c r="T850" s="10" t="s">
        <v>156</v>
      </c>
      <c r="U850" s="32">
        <f t="shared" si="15"/>
        <v>45466</v>
      </c>
    </row>
    <row r="851" spans="1:21" ht="14.25" customHeight="1">
      <c r="A851" s="9">
        <v>2024</v>
      </c>
      <c r="B851" s="10" t="s">
        <v>143</v>
      </c>
      <c r="C851" s="9" t="s">
        <v>146</v>
      </c>
      <c r="D851" s="9" t="s">
        <v>881</v>
      </c>
      <c r="E851" s="9" t="s">
        <v>883</v>
      </c>
      <c r="F851" s="10" t="s">
        <v>3832</v>
      </c>
      <c r="G851" s="15">
        <v>1.6</v>
      </c>
      <c r="H851" s="30" t="s">
        <v>175</v>
      </c>
      <c r="I851" s="10">
        <v>86203566</v>
      </c>
      <c r="J851" s="19">
        <v>45474</v>
      </c>
      <c r="K851" s="16">
        <v>15000</v>
      </c>
      <c r="L851" s="16">
        <v>24000</v>
      </c>
      <c r="M851" s="9" t="s">
        <v>470</v>
      </c>
      <c r="N851" s="17">
        <v>45520</v>
      </c>
      <c r="O851" s="17" t="s">
        <v>156</v>
      </c>
      <c r="P851" s="10" t="s">
        <v>156</v>
      </c>
      <c r="Q851" s="17" t="s">
        <v>156</v>
      </c>
      <c r="R851" s="10" t="s">
        <v>193</v>
      </c>
      <c r="S851" s="17" t="s">
        <v>156</v>
      </c>
      <c r="T851" s="10" t="s">
        <v>156</v>
      </c>
      <c r="U851" s="32">
        <f t="shared" si="15"/>
        <v>45480</v>
      </c>
    </row>
    <row r="852" spans="1:21" ht="14.25" customHeight="1">
      <c r="A852" s="9">
        <v>2024</v>
      </c>
      <c r="B852" s="10" t="s">
        <v>143</v>
      </c>
      <c r="C852" s="9" t="s">
        <v>146</v>
      </c>
      <c r="D852" s="9" t="s">
        <v>881</v>
      </c>
      <c r="E852" s="9" t="s">
        <v>883</v>
      </c>
      <c r="F852" s="10" t="s">
        <v>3832</v>
      </c>
      <c r="G852" s="15">
        <v>1.6</v>
      </c>
      <c r="H852" s="30" t="s">
        <v>246</v>
      </c>
      <c r="I852" s="10">
        <v>86248943</v>
      </c>
      <c r="J852" s="19">
        <v>45474</v>
      </c>
      <c r="K852" s="16">
        <v>1900</v>
      </c>
      <c r="L852" s="16">
        <v>3040</v>
      </c>
      <c r="M852" s="9" t="s">
        <v>226</v>
      </c>
      <c r="N852" s="17">
        <v>45520</v>
      </c>
      <c r="O852" s="17" t="s">
        <v>156</v>
      </c>
      <c r="P852" s="10" t="s">
        <v>156</v>
      </c>
      <c r="Q852" s="17" t="s">
        <v>156</v>
      </c>
      <c r="R852" s="10" t="s">
        <v>193</v>
      </c>
      <c r="S852" s="17" t="s">
        <v>156</v>
      </c>
      <c r="T852" s="10" t="s">
        <v>156</v>
      </c>
      <c r="U852" s="32">
        <f t="shared" si="15"/>
        <v>45480</v>
      </c>
    </row>
    <row r="853" spans="1:21" ht="14.25" customHeight="1">
      <c r="A853" s="9">
        <v>2024</v>
      </c>
      <c r="B853" s="10" t="s">
        <v>143</v>
      </c>
      <c r="C853" s="9" t="s">
        <v>146</v>
      </c>
      <c r="D853" s="9" t="s">
        <v>881</v>
      </c>
      <c r="E853" s="9" t="s">
        <v>883</v>
      </c>
      <c r="F853" s="10" t="s">
        <v>3832</v>
      </c>
      <c r="G853" s="15">
        <v>1.6</v>
      </c>
      <c r="H853" s="30" t="s">
        <v>175</v>
      </c>
      <c r="I853" s="10">
        <v>86248944</v>
      </c>
      <c r="J853" s="19">
        <v>45474</v>
      </c>
      <c r="K853" s="16">
        <v>7100</v>
      </c>
      <c r="L853" s="16">
        <v>11360</v>
      </c>
      <c r="M853" s="9" t="s">
        <v>470</v>
      </c>
      <c r="N853" s="17">
        <v>45520</v>
      </c>
      <c r="O853" s="17" t="s">
        <v>156</v>
      </c>
      <c r="P853" s="10" t="s">
        <v>156</v>
      </c>
      <c r="Q853" s="17" t="s">
        <v>156</v>
      </c>
      <c r="R853" s="10" t="s">
        <v>193</v>
      </c>
      <c r="S853" s="17" t="s">
        <v>156</v>
      </c>
      <c r="T853" s="10" t="s">
        <v>156</v>
      </c>
      <c r="U853" s="32">
        <f t="shared" si="15"/>
        <v>45480</v>
      </c>
    </row>
    <row r="854" spans="1:21" ht="14.25" customHeight="1">
      <c r="A854" s="9">
        <v>2024</v>
      </c>
      <c r="B854" s="10" t="s">
        <v>143</v>
      </c>
      <c r="C854" s="9" t="s">
        <v>146</v>
      </c>
      <c r="D854" s="9" t="s">
        <v>881</v>
      </c>
      <c r="E854" s="9" t="s">
        <v>883</v>
      </c>
      <c r="F854" s="10" t="s">
        <v>3832</v>
      </c>
      <c r="G854" s="15">
        <v>1.6</v>
      </c>
      <c r="H854" s="30" t="s">
        <v>246</v>
      </c>
      <c r="I854" s="10">
        <v>86248945</v>
      </c>
      <c r="J854" s="19">
        <v>45474</v>
      </c>
      <c r="K854" s="16">
        <v>7800</v>
      </c>
      <c r="L854" s="16">
        <v>12480</v>
      </c>
      <c r="M854" s="9" t="s">
        <v>226</v>
      </c>
      <c r="N854" s="17">
        <v>45534</v>
      </c>
      <c r="O854" s="17" t="s">
        <v>156</v>
      </c>
      <c r="P854" s="10" t="s">
        <v>156</v>
      </c>
      <c r="Q854" s="17" t="s">
        <v>156</v>
      </c>
      <c r="R854" s="10" t="s">
        <v>193</v>
      </c>
      <c r="S854" s="17" t="s">
        <v>156</v>
      </c>
      <c r="T854" s="10" t="s">
        <v>156</v>
      </c>
      <c r="U854" s="32">
        <f t="shared" si="15"/>
        <v>45494</v>
      </c>
    </row>
    <row r="855" spans="1:21" ht="14.25" customHeight="1">
      <c r="A855" s="9">
        <v>2024</v>
      </c>
      <c r="B855" s="10" t="s">
        <v>143</v>
      </c>
      <c r="C855" s="9" t="s">
        <v>146</v>
      </c>
      <c r="D855" s="9" t="s">
        <v>881</v>
      </c>
      <c r="E855" s="9" t="s">
        <v>883</v>
      </c>
      <c r="F855" s="10" t="s">
        <v>3832</v>
      </c>
      <c r="G855" s="15">
        <v>1.6</v>
      </c>
      <c r="H855" s="30" t="s">
        <v>246</v>
      </c>
      <c r="I855" s="10">
        <v>86248946</v>
      </c>
      <c r="J855" s="19">
        <v>45474</v>
      </c>
      <c r="K855" s="16">
        <v>6500</v>
      </c>
      <c r="L855" s="16">
        <v>10400</v>
      </c>
      <c r="M855" s="9" t="s">
        <v>226</v>
      </c>
      <c r="N855" s="17">
        <v>45548</v>
      </c>
      <c r="O855" s="17" t="s">
        <v>156</v>
      </c>
      <c r="P855" s="10" t="s">
        <v>156</v>
      </c>
      <c r="Q855" s="17" t="s">
        <v>156</v>
      </c>
      <c r="R855" s="10" t="s">
        <v>193</v>
      </c>
      <c r="S855" s="17" t="s">
        <v>156</v>
      </c>
      <c r="T855" s="10" t="s">
        <v>156</v>
      </c>
      <c r="U855" s="32">
        <f t="shared" si="15"/>
        <v>45508</v>
      </c>
    </row>
    <row r="856" spans="1:21" ht="14.25" customHeight="1">
      <c r="A856" s="9">
        <v>2024</v>
      </c>
      <c r="B856" s="10" t="s">
        <v>143</v>
      </c>
      <c r="C856" s="9" t="s">
        <v>146</v>
      </c>
      <c r="D856" s="9" t="s">
        <v>881</v>
      </c>
      <c r="E856" s="9" t="s">
        <v>883</v>
      </c>
      <c r="F856" s="10" t="s">
        <v>3832</v>
      </c>
      <c r="G856" s="15">
        <v>1.6</v>
      </c>
      <c r="H856" s="30" t="s">
        <v>246</v>
      </c>
      <c r="I856" s="10">
        <v>86248947</v>
      </c>
      <c r="J856" s="19">
        <v>45505</v>
      </c>
      <c r="K856" s="16">
        <v>1800</v>
      </c>
      <c r="L856" s="16">
        <v>2880</v>
      </c>
      <c r="M856" s="9" t="s">
        <v>226</v>
      </c>
      <c r="N856" s="17">
        <v>45562</v>
      </c>
      <c r="O856" s="17" t="s">
        <v>156</v>
      </c>
      <c r="P856" s="10" t="s">
        <v>156</v>
      </c>
      <c r="Q856" s="17" t="s">
        <v>156</v>
      </c>
      <c r="R856" s="10" t="s">
        <v>193</v>
      </c>
      <c r="S856" s="17" t="s">
        <v>156</v>
      </c>
      <c r="T856" s="10" t="s">
        <v>156</v>
      </c>
      <c r="U856" s="32">
        <f t="shared" si="15"/>
        <v>45522</v>
      </c>
    </row>
    <row r="857" spans="1:21" ht="14.25" customHeight="1">
      <c r="A857" s="9">
        <v>2023</v>
      </c>
      <c r="B857" s="10" t="s">
        <v>143</v>
      </c>
      <c r="C857" s="9" t="s">
        <v>1594</v>
      </c>
      <c r="D857" s="9" t="s">
        <v>676</v>
      </c>
      <c r="E857" s="9" t="s">
        <v>699</v>
      </c>
      <c r="F857" s="10" t="s">
        <v>3746</v>
      </c>
      <c r="G857" s="15">
        <v>1.6</v>
      </c>
      <c r="H857" s="30" t="s">
        <v>246</v>
      </c>
      <c r="I857" s="10">
        <v>85415443</v>
      </c>
      <c r="J857" s="19">
        <v>45017</v>
      </c>
      <c r="K857" s="16">
        <v>0</v>
      </c>
      <c r="L857" s="16">
        <v>0</v>
      </c>
      <c r="M857" s="9" t="s">
        <v>178</v>
      </c>
      <c r="N857" s="17" t="s">
        <v>156</v>
      </c>
      <c r="O857" s="17" t="s">
        <v>156</v>
      </c>
      <c r="P857" s="10" t="s">
        <v>156</v>
      </c>
      <c r="Q857" s="17" t="s">
        <v>156</v>
      </c>
      <c r="R857" s="10" t="s">
        <v>193</v>
      </c>
      <c r="S857" s="17" t="s">
        <v>156</v>
      </c>
      <c r="T857" s="10" t="s">
        <v>156</v>
      </c>
      <c r="U857" s="32" t="e">
        <f>N857-58</f>
        <v>#VALUE!</v>
      </c>
    </row>
    <row r="858" spans="1:21" ht="14.25" customHeight="1">
      <c r="A858" s="9">
        <v>2023</v>
      </c>
      <c r="B858" s="10" t="s">
        <v>143</v>
      </c>
      <c r="C858" s="9" t="s">
        <v>1594</v>
      </c>
      <c r="D858" s="9" t="s">
        <v>676</v>
      </c>
      <c r="E858" s="9" t="s">
        <v>699</v>
      </c>
      <c r="F858" s="10" t="s">
        <v>3745</v>
      </c>
      <c r="G858" s="15">
        <v>1.6</v>
      </c>
      <c r="H858" s="30" t="s">
        <v>246</v>
      </c>
      <c r="I858" s="10">
        <v>85415444</v>
      </c>
      <c r="J858" s="19">
        <v>45017</v>
      </c>
      <c r="K858" s="16">
        <v>0</v>
      </c>
      <c r="L858" s="16">
        <v>0</v>
      </c>
      <c r="M858" s="9" t="s">
        <v>178</v>
      </c>
      <c r="N858" s="17" t="s">
        <v>156</v>
      </c>
      <c r="O858" s="17" t="s">
        <v>156</v>
      </c>
      <c r="P858" s="10" t="s">
        <v>156</v>
      </c>
      <c r="Q858" s="17" t="s">
        <v>156</v>
      </c>
      <c r="R858" s="10" t="s">
        <v>193</v>
      </c>
      <c r="S858" s="17" t="s">
        <v>156</v>
      </c>
      <c r="T858" s="10" t="s">
        <v>156</v>
      </c>
      <c r="U858" s="32" t="e">
        <f>N858-58</f>
        <v>#VALUE!</v>
      </c>
    </row>
    <row r="859" spans="1:21" ht="14.25" customHeight="1">
      <c r="A859" s="9">
        <v>2023</v>
      </c>
      <c r="B859" s="10" t="s">
        <v>143</v>
      </c>
      <c r="C859" s="9" t="s">
        <v>1594</v>
      </c>
      <c r="D859" s="9" t="s">
        <v>676</v>
      </c>
      <c r="E859" s="9" t="s">
        <v>699</v>
      </c>
      <c r="F859" s="10" t="s">
        <v>3747</v>
      </c>
      <c r="G859" s="15">
        <v>1.6</v>
      </c>
      <c r="H859" s="30" t="s">
        <v>246</v>
      </c>
      <c r="I859" s="10">
        <v>85415446</v>
      </c>
      <c r="J859" s="19">
        <v>45017</v>
      </c>
      <c r="K859" s="16">
        <v>0</v>
      </c>
      <c r="L859" s="16">
        <v>0</v>
      </c>
      <c r="M859" s="9" t="s">
        <v>178</v>
      </c>
      <c r="N859" s="17" t="s">
        <v>156</v>
      </c>
      <c r="O859" s="17" t="s">
        <v>156</v>
      </c>
      <c r="P859" s="10" t="s">
        <v>156</v>
      </c>
      <c r="Q859" s="17" t="s">
        <v>156</v>
      </c>
      <c r="R859" s="10" t="s">
        <v>193</v>
      </c>
      <c r="S859" s="17" t="s">
        <v>156</v>
      </c>
      <c r="T859" s="10" t="s">
        <v>156</v>
      </c>
      <c r="U859" s="32" t="e">
        <f>N859-58</f>
        <v>#VALUE!</v>
      </c>
    </row>
    <row r="860" spans="1:21" ht="14.25" customHeight="1">
      <c r="A860" s="9">
        <v>2023</v>
      </c>
      <c r="B860" s="10" t="s">
        <v>143</v>
      </c>
      <c r="C860" s="9" t="s">
        <v>1594</v>
      </c>
      <c r="D860" s="9" t="s">
        <v>676</v>
      </c>
      <c r="E860" s="9" t="s">
        <v>699</v>
      </c>
      <c r="F860" s="10" t="s">
        <v>3748</v>
      </c>
      <c r="G860" s="15">
        <v>1.6</v>
      </c>
      <c r="H860" s="30" t="s">
        <v>246</v>
      </c>
      <c r="I860" s="10">
        <v>85415447</v>
      </c>
      <c r="J860" s="19">
        <v>45017</v>
      </c>
      <c r="K860" s="16">
        <v>0</v>
      </c>
      <c r="L860" s="16">
        <v>0</v>
      </c>
      <c r="M860" s="9" t="s">
        <v>178</v>
      </c>
      <c r="N860" s="17" t="s">
        <v>156</v>
      </c>
      <c r="O860" s="17" t="s">
        <v>156</v>
      </c>
      <c r="P860" s="10" t="s">
        <v>156</v>
      </c>
      <c r="Q860" s="17" t="s">
        <v>156</v>
      </c>
      <c r="R860" s="10" t="s">
        <v>193</v>
      </c>
      <c r="S860" s="17" t="s">
        <v>156</v>
      </c>
      <c r="T860" s="10" t="s">
        <v>156</v>
      </c>
      <c r="U860" s="32" t="e">
        <f>N860-58</f>
        <v>#VALUE!</v>
      </c>
    </row>
    <row r="861" spans="1:21" ht="14.25" customHeight="1">
      <c r="A861" s="9">
        <v>2023</v>
      </c>
      <c r="B861" s="10" t="s">
        <v>143</v>
      </c>
      <c r="C861" s="9" t="s">
        <v>1594</v>
      </c>
      <c r="D861" s="9" t="s">
        <v>676</v>
      </c>
      <c r="E861" s="9" t="s">
        <v>699</v>
      </c>
      <c r="F861" s="10" t="s">
        <v>3749</v>
      </c>
      <c r="G861" s="15">
        <v>1.6</v>
      </c>
      <c r="H861" s="30" t="s">
        <v>246</v>
      </c>
      <c r="I861" s="10">
        <v>85415448</v>
      </c>
      <c r="J861" s="19">
        <v>45017</v>
      </c>
      <c r="K861" s="16">
        <v>0</v>
      </c>
      <c r="L861" s="16">
        <v>0</v>
      </c>
      <c r="M861" s="9" t="s">
        <v>178</v>
      </c>
      <c r="N861" s="17" t="s">
        <v>156</v>
      </c>
      <c r="O861" s="17" t="s">
        <v>156</v>
      </c>
      <c r="P861" s="10" t="s">
        <v>156</v>
      </c>
      <c r="Q861" s="17" t="s">
        <v>156</v>
      </c>
      <c r="R861" s="10" t="s">
        <v>193</v>
      </c>
      <c r="S861" s="17" t="s">
        <v>156</v>
      </c>
      <c r="T861" s="10" t="s">
        <v>156</v>
      </c>
      <c r="U861" s="32" t="e">
        <f>N861-58</f>
        <v>#VALUE!</v>
      </c>
    </row>
    <row r="862" spans="1:21" ht="14.25" customHeight="1">
      <c r="A862" s="9">
        <v>2023</v>
      </c>
      <c r="B862" s="10" t="s">
        <v>143</v>
      </c>
      <c r="C862" s="9" t="s">
        <v>715</v>
      </c>
      <c r="D862" s="9" t="s">
        <v>676</v>
      </c>
      <c r="E862" s="9" t="s">
        <v>717</v>
      </c>
      <c r="F862" s="10" t="s">
        <v>3734</v>
      </c>
      <c r="G862" s="15">
        <v>1.5</v>
      </c>
      <c r="H862" s="30" t="s">
        <v>175</v>
      </c>
      <c r="I862" s="10">
        <v>85223419</v>
      </c>
      <c r="J862" s="19">
        <v>44986</v>
      </c>
      <c r="K862" s="16">
        <v>6656</v>
      </c>
      <c r="L862" s="16">
        <v>9984</v>
      </c>
      <c r="M862" s="9" t="s">
        <v>436</v>
      </c>
      <c r="N862" s="17">
        <v>45046</v>
      </c>
      <c r="O862" s="17" t="s">
        <v>156</v>
      </c>
      <c r="P862" s="10" t="s">
        <v>156</v>
      </c>
      <c r="Q862" s="17">
        <v>44931</v>
      </c>
      <c r="R862" s="10" t="s">
        <v>193</v>
      </c>
      <c r="S862" s="17">
        <v>44943</v>
      </c>
      <c r="T862" s="10" t="s">
        <v>156</v>
      </c>
      <c r="U862" s="32">
        <f t="shared" ref="U862:U873" si="16">N862-30</f>
        <v>45016</v>
      </c>
    </row>
    <row r="863" spans="1:21" ht="14.25" customHeight="1">
      <c r="A863" s="9">
        <v>2023</v>
      </c>
      <c r="B863" s="10" t="s">
        <v>143</v>
      </c>
      <c r="C863" s="9" t="s">
        <v>715</v>
      </c>
      <c r="D863" s="9" t="s">
        <v>676</v>
      </c>
      <c r="E863" s="9" t="s">
        <v>717</v>
      </c>
      <c r="F863" s="10" t="s">
        <v>3734</v>
      </c>
      <c r="G863" s="15">
        <v>1.5</v>
      </c>
      <c r="H863" s="30" t="s">
        <v>175</v>
      </c>
      <c r="I863" s="10">
        <v>85448116</v>
      </c>
      <c r="J863" s="19">
        <v>45017</v>
      </c>
      <c r="K863" s="16">
        <v>7136</v>
      </c>
      <c r="L863" s="16">
        <v>10704</v>
      </c>
      <c r="M863" s="9" t="s">
        <v>470</v>
      </c>
      <c r="N863" s="17">
        <v>45082</v>
      </c>
      <c r="O863" s="17">
        <v>45005</v>
      </c>
      <c r="P863" s="10" t="s">
        <v>156</v>
      </c>
      <c r="Q863" s="17">
        <v>45030</v>
      </c>
      <c r="R863" s="10" t="s">
        <v>193</v>
      </c>
      <c r="S863" s="17">
        <v>45040</v>
      </c>
      <c r="T863" s="10" t="s">
        <v>156</v>
      </c>
      <c r="U863" s="32">
        <f t="shared" si="16"/>
        <v>45052</v>
      </c>
    </row>
    <row r="864" spans="1:21" ht="14.25" customHeight="1">
      <c r="A864" s="9">
        <v>2023</v>
      </c>
      <c r="B864" s="10" t="s">
        <v>143</v>
      </c>
      <c r="C864" s="9" t="s">
        <v>715</v>
      </c>
      <c r="D864" s="9" t="s">
        <v>676</v>
      </c>
      <c r="E864" s="9" t="s">
        <v>717</v>
      </c>
      <c r="F864" s="10" t="s">
        <v>3735</v>
      </c>
      <c r="G864" s="15">
        <v>1.5</v>
      </c>
      <c r="H864" s="30" t="s">
        <v>175</v>
      </c>
      <c r="I864" s="10">
        <v>85223411</v>
      </c>
      <c r="J864" s="19">
        <v>44986</v>
      </c>
      <c r="K864" s="16">
        <v>3072</v>
      </c>
      <c r="L864" s="16">
        <v>4608</v>
      </c>
      <c r="M864" s="9" t="s">
        <v>436</v>
      </c>
      <c r="N864" s="17">
        <v>45046</v>
      </c>
      <c r="O864" s="17" t="s">
        <v>156</v>
      </c>
      <c r="P864" s="10" t="s">
        <v>156</v>
      </c>
      <c r="Q864" s="17">
        <v>44931</v>
      </c>
      <c r="R864" s="10" t="s">
        <v>193</v>
      </c>
      <c r="S864" s="17">
        <v>44943</v>
      </c>
      <c r="T864" s="10" t="s">
        <v>156</v>
      </c>
      <c r="U864" s="32">
        <f t="shared" si="16"/>
        <v>45016</v>
      </c>
    </row>
    <row r="865" spans="1:21" ht="14.25" customHeight="1">
      <c r="A865" s="9">
        <v>2023</v>
      </c>
      <c r="B865" s="10" t="s">
        <v>143</v>
      </c>
      <c r="C865" s="9" t="s">
        <v>715</v>
      </c>
      <c r="D865" s="9" t="s">
        <v>676</v>
      </c>
      <c r="E865" s="9" t="s">
        <v>717</v>
      </c>
      <c r="F865" s="10" t="s">
        <v>3735</v>
      </c>
      <c r="G865" s="15">
        <v>1.5</v>
      </c>
      <c r="H865" s="30" t="s">
        <v>175</v>
      </c>
      <c r="I865" s="10">
        <v>85448117</v>
      </c>
      <c r="J865" s="19">
        <v>45017</v>
      </c>
      <c r="K865" s="16">
        <v>2768</v>
      </c>
      <c r="L865" s="16">
        <v>4152</v>
      </c>
      <c r="M865" s="9" t="s">
        <v>470</v>
      </c>
      <c r="N865" s="17">
        <v>45097</v>
      </c>
      <c r="O865" s="17" t="s">
        <v>156</v>
      </c>
      <c r="P865" s="10" t="s">
        <v>156</v>
      </c>
      <c r="Q865" s="17">
        <v>45030</v>
      </c>
      <c r="R865" s="10" t="s">
        <v>193</v>
      </c>
      <c r="S865" s="17">
        <v>45040</v>
      </c>
      <c r="T865" s="10" t="s">
        <v>156</v>
      </c>
      <c r="U865" s="32">
        <f t="shared" si="16"/>
        <v>45067</v>
      </c>
    </row>
    <row r="866" spans="1:21" ht="14.25" customHeight="1">
      <c r="A866" s="9">
        <v>2023</v>
      </c>
      <c r="B866" s="10" t="s">
        <v>143</v>
      </c>
      <c r="C866" s="9" t="s">
        <v>715</v>
      </c>
      <c r="D866" s="9" t="s">
        <v>676</v>
      </c>
      <c r="E866" s="9" t="s">
        <v>717</v>
      </c>
      <c r="F866" s="10" t="s">
        <v>3736</v>
      </c>
      <c r="G866" s="15">
        <v>1.5</v>
      </c>
      <c r="H866" s="30" t="s">
        <v>175</v>
      </c>
      <c r="I866" s="10">
        <v>85223414</v>
      </c>
      <c r="J866" s="19">
        <v>44986</v>
      </c>
      <c r="K866" s="16">
        <v>2176</v>
      </c>
      <c r="L866" s="16">
        <v>3264</v>
      </c>
      <c r="M866" s="9" t="s">
        <v>436</v>
      </c>
      <c r="N866" s="17">
        <v>45046</v>
      </c>
      <c r="O866" s="17" t="s">
        <v>156</v>
      </c>
      <c r="P866" s="10" t="s">
        <v>156</v>
      </c>
      <c r="Q866" s="17">
        <v>44931</v>
      </c>
      <c r="R866" s="10" t="s">
        <v>193</v>
      </c>
      <c r="S866" s="17">
        <v>44943</v>
      </c>
      <c r="T866" s="10" t="s">
        <v>156</v>
      </c>
      <c r="U866" s="32">
        <f t="shared" si="16"/>
        <v>45016</v>
      </c>
    </row>
    <row r="867" spans="1:21" ht="14.25" customHeight="1">
      <c r="A867" s="9">
        <v>2023</v>
      </c>
      <c r="B867" s="10" t="s">
        <v>143</v>
      </c>
      <c r="C867" s="9" t="s">
        <v>715</v>
      </c>
      <c r="D867" s="9" t="s">
        <v>676</v>
      </c>
      <c r="E867" s="9" t="s">
        <v>717</v>
      </c>
      <c r="F867" s="10" t="s">
        <v>3736</v>
      </c>
      <c r="G867" s="15">
        <v>1.5</v>
      </c>
      <c r="H867" s="30" t="s">
        <v>175</v>
      </c>
      <c r="I867" s="10">
        <v>85448118</v>
      </c>
      <c r="J867" s="19">
        <v>45017</v>
      </c>
      <c r="K867" s="16">
        <v>1808</v>
      </c>
      <c r="L867" s="16">
        <v>2712</v>
      </c>
      <c r="M867" s="9" t="s">
        <v>470</v>
      </c>
      <c r="N867" s="17">
        <v>45097</v>
      </c>
      <c r="O867" s="17" t="s">
        <v>156</v>
      </c>
      <c r="P867" s="10" t="s">
        <v>156</v>
      </c>
      <c r="Q867" s="17">
        <v>45030</v>
      </c>
      <c r="R867" s="10" t="s">
        <v>193</v>
      </c>
      <c r="S867" s="17">
        <v>45040</v>
      </c>
      <c r="T867" s="10" t="s">
        <v>156</v>
      </c>
      <c r="U867" s="32">
        <f t="shared" si="16"/>
        <v>45067</v>
      </c>
    </row>
    <row r="868" spans="1:21" ht="14.25" customHeight="1">
      <c r="A868" s="9">
        <v>2023</v>
      </c>
      <c r="B868" s="10" t="s">
        <v>143</v>
      </c>
      <c r="C868" s="9" t="s">
        <v>715</v>
      </c>
      <c r="D868" s="9" t="s">
        <v>676</v>
      </c>
      <c r="E868" s="9" t="s">
        <v>699</v>
      </c>
      <c r="F868" s="10" t="s">
        <v>3746</v>
      </c>
      <c r="G868" s="15">
        <v>1.6</v>
      </c>
      <c r="H868" s="30" t="s">
        <v>246</v>
      </c>
      <c r="I868" s="10">
        <v>85415392</v>
      </c>
      <c r="J868" s="19">
        <v>45017</v>
      </c>
      <c r="K868" s="16">
        <v>0</v>
      </c>
      <c r="L868" s="16">
        <v>0</v>
      </c>
      <c r="M868" s="9" t="s">
        <v>178</v>
      </c>
      <c r="N868" s="17" t="s">
        <v>156</v>
      </c>
      <c r="O868" s="17" t="s">
        <v>156</v>
      </c>
      <c r="P868" s="10" t="s">
        <v>156</v>
      </c>
      <c r="Q868" s="17" t="s">
        <v>156</v>
      </c>
      <c r="R868" s="10" t="s">
        <v>193</v>
      </c>
      <c r="S868" s="17" t="s">
        <v>156</v>
      </c>
      <c r="T868" s="10" t="s">
        <v>156</v>
      </c>
      <c r="U868" s="32" t="e">
        <f t="shared" si="16"/>
        <v>#VALUE!</v>
      </c>
    </row>
    <row r="869" spans="1:21" ht="14.25" customHeight="1">
      <c r="A869" s="9">
        <v>2023</v>
      </c>
      <c r="B869" s="10" t="s">
        <v>143</v>
      </c>
      <c r="C869" s="9" t="s">
        <v>715</v>
      </c>
      <c r="D869" s="9" t="s">
        <v>676</v>
      </c>
      <c r="E869" s="9" t="s">
        <v>699</v>
      </c>
      <c r="F869" s="10" t="s">
        <v>3746</v>
      </c>
      <c r="G869" s="15">
        <v>1.6</v>
      </c>
      <c r="H869" s="30" t="s">
        <v>175</v>
      </c>
      <c r="I869" s="10">
        <v>85329571</v>
      </c>
      <c r="J869" s="19">
        <v>45047</v>
      </c>
      <c r="K869" s="16">
        <v>8224</v>
      </c>
      <c r="L869" s="16">
        <v>13158</v>
      </c>
      <c r="M869" s="9" t="s">
        <v>436</v>
      </c>
      <c r="N869" s="17">
        <v>45106</v>
      </c>
      <c r="O869" s="17" t="s">
        <v>156</v>
      </c>
      <c r="P869" s="10" t="s">
        <v>156</v>
      </c>
      <c r="Q869" s="17">
        <v>44999</v>
      </c>
      <c r="R869" s="10" t="s">
        <v>193</v>
      </c>
      <c r="S869" s="17">
        <v>45030</v>
      </c>
      <c r="T869" s="10" t="s">
        <v>156</v>
      </c>
      <c r="U869" s="32">
        <f t="shared" si="16"/>
        <v>45076</v>
      </c>
    </row>
    <row r="870" spans="1:21" ht="14.25" customHeight="1">
      <c r="A870" s="9">
        <v>2023</v>
      </c>
      <c r="B870" s="10" t="s">
        <v>143</v>
      </c>
      <c r="C870" s="9" t="s">
        <v>715</v>
      </c>
      <c r="D870" s="9" t="s">
        <v>676</v>
      </c>
      <c r="E870" s="9" t="s">
        <v>699</v>
      </c>
      <c r="F870" s="10" t="s">
        <v>3745</v>
      </c>
      <c r="G870" s="15">
        <v>1.6</v>
      </c>
      <c r="H870" s="30" t="s">
        <v>175</v>
      </c>
      <c r="I870" s="10">
        <v>85415393</v>
      </c>
      <c r="J870" s="19">
        <v>45047</v>
      </c>
      <c r="K870" s="16">
        <v>6992</v>
      </c>
      <c r="L870" s="16">
        <v>11187</v>
      </c>
      <c r="M870" s="9" t="s">
        <v>436</v>
      </c>
      <c r="N870" s="17">
        <v>45106</v>
      </c>
      <c r="O870" s="17" t="s">
        <v>156</v>
      </c>
      <c r="P870" s="10" t="s">
        <v>156</v>
      </c>
      <c r="Q870" s="17">
        <v>44999</v>
      </c>
      <c r="R870" s="10" t="s">
        <v>193</v>
      </c>
      <c r="S870" s="17">
        <v>45030</v>
      </c>
      <c r="T870" s="10" t="s">
        <v>156</v>
      </c>
      <c r="U870" s="32">
        <f t="shared" si="16"/>
        <v>45076</v>
      </c>
    </row>
    <row r="871" spans="1:21" ht="14.25" customHeight="1">
      <c r="A871" s="9">
        <v>2023</v>
      </c>
      <c r="B871" s="10" t="s">
        <v>143</v>
      </c>
      <c r="C871" s="9" t="s">
        <v>715</v>
      </c>
      <c r="D871" s="9" t="s">
        <v>676</v>
      </c>
      <c r="E871" s="9" t="s">
        <v>699</v>
      </c>
      <c r="F871" s="10" t="s">
        <v>3747</v>
      </c>
      <c r="G871" s="15">
        <v>1.6</v>
      </c>
      <c r="H871" s="30" t="s">
        <v>175</v>
      </c>
      <c r="I871" s="10">
        <v>85415395</v>
      </c>
      <c r="J871" s="19">
        <v>45047</v>
      </c>
      <c r="K871" s="16">
        <v>5968</v>
      </c>
      <c r="L871" s="16">
        <v>9549</v>
      </c>
      <c r="M871" s="9" t="s">
        <v>436</v>
      </c>
      <c r="N871" s="17">
        <v>45106</v>
      </c>
      <c r="O871" s="17" t="s">
        <v>156</v>
      </c>
      <c r="P871" s="10" t="s">
        <v>156</v>
      </c>
      <c r="Q871" s="17">
        <v>44999</v>
      </c>
      <c r="R871" s="10" t="s">
        <v>193</v>
      </c>
      <c r="S871" s="17">
        <v>45030</v>
      </c>
      <c r="T871" s="10" t="s">
        <v>156</v>
      </c>
      <c r="U871" s="32">
        <f t="shared" si="16"/>
        <v>45076</v>
      </c>
    </row>
    <row r="872" spans="1:21" ht="14.25" customHeight="1">
      <c r="A872" s="9">
        <v>2023</v>
      </c>
      <c r="B872" s="10" t="s">
        <v>143</v>
      </c>
      <c r="C872" s="9" t="s">
        <v>715</v>
      </c>
      <c r="D872" s="9" t="s">
        <v>676</v>
      </c>
      <c r="E872" s="9" t="s">
        <v>699</v>
      </c>
      <c r="F872" s="10" t="s">
        <v>3748</v>
      </c>
      <c r="G872" s="15">
        <v>1.6</v>
      </c>
      <c r="H872" s="30" t="s">
        <v>175</v>
      </c>
      <c r="I872" s="10">
        <v>85415396</v>
      </c>
      <c r="J872" s="19">
        <v>45047</v>
      </c>
      <c r="K872" s="16">
        <v>4992</v>
      </c>
      <c r="L872" s="16">
        <v>7987</v>
      </c>
      <c r="M872" s="9" t="s">
        <v>436</v>
      </c>
      <c r="N872" s="17">
        <v>45106</v>
      </c>
      <c r="O872" s="17" t="s">
        <v>156</v>
      </c>
      <c r="P872" s="10" t="s">
        <v>156</v>
      </c>
      <c r="Q872" s="17">
        <v>44999</v>
      </c>
      <c r="R872" s="10" t="s">
        <v>193</v>
      </c>
      <c r="S872" s="17">
        <v>45030</v>
      </c>
      <c r="T872" s="10" t="s">
        <v>156</v>
      </c>
      <c r="U872" s="32">
        <f t="shared" si="16"/>
        <v>45076</v>
      </c>
    </row>
    <row r="873" spans="1:21" ht="14.25" customHeight="1">
      <c r="A873" s="9">
        <v>2023</v>
      </c>
      <c r="B873" s="10" t="s">
        <v>143</v>
      </c>
      <c r="C873" s="9" t="s">
        <v>715</v>
      </c>
      <c r="D873" s="9" t="s">
        <v>676</v>
      </c>
      <c r="E873" s="9" t="s">
        <v>699</v>
      </c>
      <c r="F873" s="10" t="s">
        <v>3749</v>
      </c>
      <c r="G873" s="15">
        <v>1.6</v>
      </c>
      <c r="H873" s="30" t="s">
        <v>175</v>
      </c>
      <c r="I873" s="10">
        <v>85415397</v>
      </c>
      <c r="J873" s="19">
        <v>45047</v>
      </c>
      <c r="K873" s="16">
        <v>5824</v>
      </c>
      <c r="L873" s="16">
        <v>9318</v>
      </c>
      <c r="M873" s="9" t="s">
        <v>436</v>
      </c>
      <c r="N873" s="17">
        <v>45120</v>
      </c>
      <c r="O873" s="17" t="s">
        <v>156</v>
      </c>
      <c r="P873" s="10" t="s">
        <v>156</v>
      </c>
      <c r="Q873" s="17">
        <v>44999</v>
      </c>
      <c r="R873" s="10" t="s">
        <v>193</v>
      </c>
      <c r="S873" s="17">
        <v>45047</v>
      </c>
      <c r="T873" s="10" t="s">
        <v>156</v>
      </c>
      <c r="U873" s="32">
        <f t="shared" si="16"/>
        <v>45090</v>
      </c>
    </row>
    <row r="874" spans="1:21" ht="14.25" customHeight="1">
      <c r="A874" s="9">
        <v>2023</v>
      </c>
      <c r="B874" s="10" t="s">
        <v>143</v>
      </c>
      <c r="C874" s="9" t="s">
        <v>573</v>
      </c>
      <c r="D874" s="9" t="s">
        <v>305</v>
      </c>
      <c r="E874" s="9" t="s">
        <v>577</v>
      </c>
      <c r="F874" s="10" t="s">
        <v>3865</v>
      </c>
      <c r="G874" s="15">
        <v>2.4</v>
      </c>
      <c r="H874" s="30" t="s">
        <v>246</v>
      </c>
      <c r="I874" s="10">
        <v>84813252</v>
      </c>
      <c r="J874" s="19">
        <v>44927</v>
      </c>
      <c r="K874" s="16">
        <v>0</v>
      </c>
      <c r="L874" s="16">
        <v>0</v>
      </c>
      <c r="M874" s="9" t="s">
        <v>178</v>
      </c>
      <c r="N874" s="17">
        <v>44968</v>
      </c>
      <c r="O874" s="17">
        <v>44869</v>
      </c>
      <c r="P874" s="10" t="s">
        <v>156</v>
      </c>
      <c r="Q874" s="17" t="s">
        <v>156</v>
      </c>
      <c r="R874" s="10" t="s">
        <v>193</v>
      </c>
      <c r="S874" s="17" t="s">
        <v>156</v>
      </c>
      <c r="T874" s="10" t="s">
        <v>156</v>
      </c>
      <c r="U874" s="32">
        <f>N874-7</f>
        <v>44961</v>
      </c>
    </row>
    <row r="875" spans="1:21" ht="14.25" customHeight="1">
      <c r="A875" s="9">
        <v>2023</v>
      </c>
      <c r="B875" s="10" t="s">
        <v>143</v>
      </c>
      <c r="C875" s="9" t="s">
        <v>573</v>
      </c>
      <c r="D875" s="9" t="s">
        <v>305</v>
      </c>
      <c r="E875" s="9" t="s">
        <v>577</v>
      </c>
      <c r="F875" s="10" t="s">
        <v>3865</v>
      </c>
      <c r="G875" s="15">
        <v>2.4</v>
      </c>
      <c r="H875" s="30" t="s">
        <v>175</v>
      </c>
      <c r="I875" s="10">
        <v>85152699</v>
      </c>
      <c r="J875" s="19">
        <v>44958</v>
      </c>
      <c r="K875" s="16">
        <v>0</v>
      </c>
      <c r="L875" s="16">
        <v>0</v>
      </c>
      <c r="M875" s="9" t="s">
        <v>178</v>
      </c>
      <c r="N875" s="17">
        <v>44978</v>
      </c>
      <c r="O875" s="17">
        <v>44915</v>
      </c>
      <c r="P875" s="10" t="s">
        <v>156</v>
      </c>
      <c r="Q875" s="17">
        <v>44937</v>
      </c>
      <c r="R875" s="10" t="s">
        <v>587</v>
      </c>
      <c r="S875" s="17">
        <v>44953</v>
      </c>
      <c r="T875" s="10" t="s">
        <v>156</v>
      </c>
      <c r="U875" s="32">
        <f t="shared" ref="U875:U938" si="17">N875-7</f>
        <v>44971</v>
      </c>
    </row>
    <row r="876" spans="1:21" ht="14.25" customHeight="1">
      <c r="A876" s="9">
        <v>2023</v>
      </c>
      <c r="B876" s="10" t="s">
        <v>143</v>
      </c>
      <c r="C876" s="9" t="s">
        <v>573</v>
      </c>
      <c r="D876" s="9" t="s">
        <v>305</v>
      </c>
      <c r="E876" s="9" t="s">
        <v>577</v>
      </c>
      <c r="F876" s="10" t="s">
        <v>3866</v>
      </c>
      <c r="G876" s="15">
        <v>2.4</v>
      </c>
      <c r="H876" s="30" t="s">
        <v>246</v>
      </c>
      <c r="I876" s="10">
        <v>84813303</v>
      </c>
      <c r="J876" s="19">
        <v>44927</v>
      </c>
      <c r="K876" s="16">
        <v>0</v>
      </c>
      <c r="L876" s="16">
        <v>0</v>
      </c>
      <c r="M876" s="9" t="s">
        <v>226</v>
      </c>
      <c r="N876" s="17">
        <v>44968</v>
      </c>
      <c r="O876" s="17">
        <v>44869</v>
      </c>
      <c r="P876" s="10" t="s">
        <v>156</v>
      </c>
      <c r="Q876" s="17" t="s">
        <v>156</v>
      </c>
      <c r="R876" s="10" t="s">
        <v>193</v>
      </c>
      <c r="S876" s="17" t="s">
        <v>156</v>
      </c>
      <c r="T876" s="10" t="s">
        <v>156</v>
      </c>
      <c r="U876" s="32">
        <f t="shared" si="17"/>
        <v>44961</v>
      </c>
    </row>
    <row r="877" spans="1:21" ht="14.25" customHeight="1">
      <c r="A877" s="9">
        <v>2023</v>
      </c>
      <c r="B877" s="10" t="s">
        <v>143</v>
      </c>
      <c r="C877" s="9" t="s">
        <v>573</v>
      </c>
      <c r="D877" s="9" t="s">
        <v>154</v>
      </c>
      <c r="E877" s="9" t="s">
        <v>158</v>
      </c>
      <c r="F877" s="10" t="s">
        <v>3772</v>
      </c>
      <c r="G877" s="15">
        <v>4.5</v>
      </c>
      <c r="H877" s="30" t="s">
        <v>175</v>
      </c>
      <c r="I877" s="10">
        <v>84085017</v>
      </c>
      <c r="J877" s="19">
        <v>44927</v>
      </c>
      <c r="K877" s="16">
        <v>0</v>
      </c>
      <c r="L877" s="16">
        <v>0</v>
      </c>
      <c r="M877" s="9" t="s">
        <v>178</v>
      </c>
      <c r="N877" s="17">
        <v>44969</v>
      </c>
      <c r="O877" s="17">
        <v>44733</v>
      </c>
      <c r="P877" s="10" t="s">
        <v>156</v>
      </c>
      <c r="Q877" s="17">
        <v>44888</v>
      </c>
      <c r="R877" s="10" t="s">
        <v>599</v>
      </c>
      <c r="S877" s="17">
        <v>44930</v>
      </c>
      <c r="T877" s="10" t="s">
        <v>600</v>
      </c>
      <c r="U877" s="32">
        <f t="shared" si="17"/>
        <v>44962</v>
      </c>
    </row>
    <row r="878" spans="1:21" ht="14.25" customHeight="1">
      <c r="A878" s="9">
        <v>2023</v>
      </c>
      <c r="B878" s="10" t="s">
        <v>143</v>
      </c>
      <c r="C878" s="9" t="s">
        <v>573</v>
      </c>
      <c r="D878" s="9" t="s">
        <v>154</v>
      </c>
      <c r="E878" s="9" t="s">
        <v>158</v>
      </c>
      <c r="F878" s="10" t="s">
        <v>3772</v>
      </c>
      <c r="G878" s="15">
        <v>4.5</v>
      </c>
      <c r="H878" s="30" t="s">
        <v>175</v>
      </c>
      <c r="I878" s="10">
        <v>84223860</v>
      </c>
      <c r="J878" s="19">
        <v>44927</v>
      </c>
      <c r="K878" s="16">
        <v>0</v>
      </c>
      <c r="L878" s="16">
        <v>0</v>
      </c>
      <c r="M878" s="9" t="s">
        <v>178</v>
      </c>
      <c r="N878" s="17">
        <v>44969</v>
      </c>
      <c r="O878" s="17">
        <v>44761</v>
      </c>
      <c r="P878" s="10" t="s">
        <v>602</v>
      </c>
      <c r="Q878" s="17">
        <v>44888</v>
      </c>
      <c r="R878" s="10" t="s">
        <v>599</v>
      </c>
      <c r="S878" s="17">
        <v>44930</v>
      </c>
      <c r="T878" s="10" t="s">
        <v>600</v>
      </c>
      <c r="U878" s="32">
        <f t="shared" si="17"/>
        <v>44962</v>
      </c>
    </row>
    <row r="879" spans="1:21" ht="14.25" customHeight="1">
      <c r="A879" s="9">
        <v>2023</v>
      </c>
      <c r="B879" s="10" t="s">
        <v>143</v>
      </c>
      <c r="C879" s="9" t="s">
        <v>573</v>
      </c>
      <c r="D879" s="9" t="s">
        <v>154</v>
      </c>
      <c r="E879" s="9" t="s">
        <v>158</v>
      </c>
      <c r="F879" s="10" t="s">
        <v>3772</v>
      </c>
      <c r="G879" s="15">
        <v>4.5</v>
      </c>
      <c r="H879" s="30" t="s">
        <v>175</v>
      </c>
      <c r="I879" s="10">
        <v>84863317</v>
      </c>
      <c r="J879" s="19">
        <v>44986</v>
      </c>
      <c r="K879" s="16">
        <v>0</v>
      </c>
      <c r="L879" s="16">
        <v>0</v>
      </c>
      <c r="M879" s="9" t="s">
        <v>178</v>
      </c>
      <c r="N879" s="17">
        <v>45003</v>
      </c>
      <c r="O879" s="17">
        <v>44904</v>
      </c>
      <c r="P879" s="10" t="s">
        <v>480</v>
      </c>
      <c r="Q879" s="17" t="s">
        <v>156</v>
      </c>
      <c r="R879" s="10" t="s">
        <v>193</v>
      </c>
      <c r="S879" s="17" t="s">
        <v>156</v>
      </c>
      <c r="T879" s="10" t="s">
        <v>156</v>
      </c>
      <c r="U879" s="32">
        <f t="shared" si="17"/>
        <v>44996</v>
      </c>
    </row>
    <row r="880" spans="1:21" ht="14.25" customHeight="1">
      <c r="A880" s="9">
        <v>2023</v>
      </c>
      <c r="B880" s="10" t="s">
        <v>143</v>
      </c>
      <c r="C880" s="9" t="s">
        <v>573</v>
      </c>
      <c r="D880" s="9" t="s">
        <v>154</v>
      </c>
      <c r="E880" s="9" t="s">
        <v>158</v>
      </c>
      <c r="F880" s="10" t="s">
        <v>3867</v>
      </c>
      <c r="G880" s="15">
        <v>4.5</v>
      </c>
      <c r="H880" s="30" t="s">
        <v>175</v>
      </c>
      <c r="I880" s="10">
        <v>84137434</v>
      </c>
      <c r="J880" s="19">
        <v>44927</v>
      </c>
      <c r="K880" s="16">
        <v>0</v>
      </c>
      <c r="L880" s="16">
        <v>0</v>
      </c>
      <c r="M880" s="9" t="s">
        <v>178</v>
      </c>
      <c r="N880" s="17">
        <v>44969</v>
      </c>
      <c r="O880" s="17">
        <v>44733</v>
      </c>
      <c r="P880" s="10" t="s">
        <v>156</v>
      </c>
      <c r="Q880" s="17">
        <v>44888</v>
      </c>
      <c r="R880" s="10" t="s">
        <v>599</v>
      </c>
      <c r="S880" s="17">
        <v>44922</v>
      </c>
      <c r="T880" s="10" t="s">
        <v>600</v>
      </c>
      <c r="U880" s="32">
        <f t="shared" si="17"/>
        <v>44962</v>
      </c>
    </row>
    <row r="881" spans="1:21" ht="14.25" customHeight="1">
      <c r="A881" s="9">
        <v>2023</v>
      </c>
      <c r="B881" s="10" t="s">
        <v>143</v>
      </c>
      <c r="C881" s="9" t="s">
        <v>573</v>
      </c>
      <c r="D881" s="9" t="s">
        <v>154</v>
      </c>
      <c r="E881" s="9" t="s">
        <v>158</v>
      </c>
      <c r="F881" s="10" t="s">
        <v>3867</v>
      </c>
      <c r="G881" s="15">
        <v>4.5</v>
      </c>
      <c r="H881" s="30" t="s">
        <v>175</v>
      </c>
      <c r="I881" s="10">
        <v>84224306</v>
      </c>
      <c r="J881" s="19">
        <v>44958</v>
      </c>
      <c r="K881" s="16">
        <v>0</v>
      </c>
      <c r="L881" s="16">
        <v>0</v>
      </c>
      <c r="M881" s="9" t="s">
        <v>178</v>
      </c>
      <c r="N881" s="17">
        <v>44990</v>
      </c>
      <c r="O881" s="17">
        <v>44733</v>
      </c>
      <c r="P881" s="10" t="s">
        <v>192</v>
      </c>
      <c r="Q881" s="17" t="s">
        <v>156</v>
      </c>
      <c r="R881" s="10" t="s">
        <v>193</v>
      </c>
      <c r="S881" s="17" t="s">
        <v>156</v>
      </c>
      <c r="T881" s="10" t="s">
        <v>156</v>
      </c>
      <c r="U881" s="32">
        <f t="shared" si="17"/>
        <v>44983</v>
      </c>
    </row>
    <row r="882" spans="1:21" ht="14.25" customHeight="1">
      <c r="A882" s="9">
        <v>2023</v>
      </c>
      <c r="B882" s="10" t="s">
        <v>143</v>
      </c>
      <c r="C882" s="9" t="s">
        <v>573</v>
      </c>
      <c r="D882" s="9" t="s">
        <v>154</v>
      </c>
      <c r="E882" s="9" t="s">
        <v>158</v>
      </c>
      <c r="F882" s="10" t="s">
        <v>3867</v>
      </c>
      <c r="G882" s="15">
        <v>4.5</v>
      </c>
      <c r="H882" s="30" t="s">
        <v>175</v>
      </c>
      <c r="I882" s="10">
        <v>84224307</v>
      </c>
      <c r="J882" s="19">
        <v>44986</v>
      </c>
      <c r="K882" s="16">
        <v>0</v>
      </c>
      <c r="L882" s="16">
        <v>0</v>
      </c>
      <c r="M882" s="9" t="s">
        <v>178</v>
      </c>
      <c r="N882" s="17">
        <v>45025</v>
      </c>
      <c r="O882" s="17">
        <v>44733</v>
      </c>
      <c r="P882" s="10" t="s">
        <v>192</v>
      </c>
      <c r="Q882" s="17" t="s">
        <v>156</v>
      </c>
      <c r="R882" s="10" t="s">
        <v>193</v>
      </c>
      <c r="S882" s="17" t="s">
        <v>156</v>
      </c>
      <c r="T882" s="10" t="s">
        <v>156</v>
      </c>
      <c r="U882" s="32">
        <f t="shared" si="17"/>
        <v>45018</v>
      </c>
    </row>
    <row r="883" spans="1:21" ht="14.25" customHeight="1">
      <c r="A883" s="9">
        <v>2023</v>
      </c>
      <c r="B883" s="10" t="s">
        <v>143</v>
      </c>
      <c r="C883" s="9" t="s">
        <v>573</v>
      </c>
      <c r="D883" s="9" t="s">
        <v>154</v>
      </c>
      <c r="E883" s="9" t="s">
        <v>262</v>
      </c>
      <c r="F883" s="10" t="s">
        <v>3770</v>
      </c>
      <c r="G883" s="15">
        <v>3.6</v>
      </c>
      <c r="H883" s="30" t="s">
        <v>175</v>
      </c>
      <c r="I883" s="10">
        <v>84170463</v>
      </c>
      <c r="J883" s="19">
        <v>44927</v>
      </c>
      <c r="K883" s="16">
        <v>0</v>
      </c>
      <c r="L883" s="16">
        <v>0</v>
      </c>
      <c r="M883" s="9" t="s">
        <v>178</v>
      </c>
      <c r="N883" s="17">
        <v>44955</v>
      </c>
      <c r="O883" s="17">
        <v>44733</v>
      </c>
      <c r="P883" s="10" t="s">
        <v>192</v>
      </c>
      <c r="Q883" s="17" t="s">
        <v>156</v>
      </c>
      <c r="R883" s="10" t="s">
        <v>193</v>
      </c>
      <c r="S883" s="17" t="s">
        <v>156</v>
      </c>
      <c r="T883" s="10" t="s">
        <v>156</v>
      </c>
      <c r="U883" s="32">
        <f t="shared" si="17"/>
        <v>44948</v>
      </c>
    </row>
    <row r="884" spans="1:21" ht="14.25" customHeight="1">
      <c r="A884" s="9">
        <v>2023</v>
      </c>
      <c r="B884" s="10" t="s">
        <v>143</v>
      </c>
      <c r="C884" s="9" t="s">
        <v>573</v>
      </c>
      <c r="D884" s="9" t="s">
        <v>154</v>
      </c>
      <c r="E884" s="9" t="s">
        <v>262</v>
      </c>
      <c r="F884" s="10" t="s">
        <v>3770</v>
      </c>
      <c r="G884" s="15">
        <v>3.6</v>
      </c>
      <c r="H884" s="30" t="s">
        <v>175</v>
      </c>
      <c r="I884" s="10">
        <v>84814030</v>
      </c>
      <c r="J884" s="19">
        <v>44927</v>
      </c>
      <c r="K884" s="16">
        <v>0</v>
      </c>
      <c r="L884" s="16">
        <v>0</v>
      </c>
      <c r="M884" s="9" t="s">
        <v>178</v>
      </c>
      <c r="N884" s="17">
        <v>44968</v>
      </c>
      <c r="O884" s="17">
        <v>44869</v>
      </c>
      <c r="P884" s="10" t="s">
        <v>254</v>
      </c>
      <c r="Q884" s="17" t="s">
        <v>156</v>
      </c>
      <c r="R884" s="10" t="s">
        <v>193</v>
      </c>
      <c r="S884" s="17" t="s">
        <v>156</v>
      </c>
      <c r="T884" s="10" t="s">
        <v>156</v>
      </c>
      <c r="U884" s="32">
        <f t="shared" si="17"/>
        <v>44961</v>
      </c>
    </row>
    <row r="885" spans="1:21" ht="14.25" customHeight="1">
      <c r="A885" s="9">
        <v>2023</v>
      </c>
      <c r="B885" s="10" t="s">
        <v>143</v>
      </c>
      <c r="C885" s="9" t="s">
        <v>573</v>
      </c>
      <c r="D885" s="9" t="s">
        <v>154</v>
      </c>
      <c r="E885" s="9" t="s">
        <v>262</v>
      </c>
      <c r="F885" s="10" t="s">
        <v>3771</v>
      </c>
      <c r="G885" s="15">
        <v>3.6</v>
      </c>
      <c r="H885" s="30" t="s">
        <v>175</v>
      </c>
      <c r="I885" s="10">
        <v>84028450</v>
      </c>
      <c r="J885" s="19">
        <v>44927</v>
      </c>
      <c r="K885" s="16">
        <v>0</v>
      </c>
      <c r="L885" s="16">
        <v>0</v>
      </c>
      <c r="M885" s="9" t="s">
        <v>178</v>
      </c>
      <c r="N885" s="17">
        <v>44955</v>
      </c>
      <c r="O885" s="17">
        <v>44733</v>
      </c>
      <c r="P885" s="10" t="s">
        <v>192</v>
      </c>
      <c r="Q885" s="17" t="s">
        <v>156</v>
      </c>
      <c r="R885" s="10" t="s">
        <v>193</v>
      </c>
      <c r="S885" s="17" t="s">
        <v>156</v>
      </c>
      <c r="T885" s="10" t="s">
        <v>156</v>
      </c>
      <c r="U885" s="32">
        <f t="shared" si="17"/>
        <v>44948</v>
      </c>
    </row>
    <row r="886" spans="1:21" ht="14.25" customHeight="1">
      <c r="A886" s="9">
        <v>2023</v>
      </c>
      <c r="B886" s="10" t="s">
        <v>143</v>
      </c>
      <c r="C886" s="9" t="s">
        <v>573</v>
      </c>
      <c r="D886" s="9" t="s">
        <v>154</v>
      </c>
      <c r="E886" s="9" t="s">
        <v>262</v>
      </c>
      <c r="F886" s="10" t="s">
        <v>3771</v>
      </c>
      <c r="G886" s="15">
        <v>3.6</v>
      </c>
      <c r="H886" s="30" t="s">
        <v>175</v>
      </c>
      <c r="I886" s="10">
        <v>84814547</v>
      </c>
      <c r="J886" s="19">
        <v>44927</v>
      </c>
      <c r="K886" s="16">
        <v>0</v>
      </c>
      <c r="L886" s="16">
        <v>0</v>
      </c>
      <c r="M886" s="9" t="s">
        <v>178</v>
      </c>
      <c r="N886" s="17">
        <v>44968</v>
      </c>
      <c r="O886" s="17">
        <v>44869</v>
      </c>
      <c r="P886" s="10" t="s">
        <v>254</v>
      </c>
      <c r="Q886" s="17" t="s">
        <v>156</v>
      </c>
      <c r="R886" s="10" t="s">
        <v>193</v>
      </c>
      <c r="S886" s="17" t="s">
        <v>156</v>
      </c>
      <c r="T886" s="10" t="s">
        <v>156</v>
      </c>
      <c r="U886" s="32">
        <f t="shared" si="17"/>
        <v>44961</v>
      </c>
    </row>
    <row r="887" spans="1:21" ht="14.25" customHeight="1">
      <c r="A887" s="9">
        <v>2023</v>
      </c>
      <c r="B887" s="10" t="s">
        <v>143</v>
      </c>
      <c r="C887" s="9" t="s">
        <v>573</v>
      </c>
      <c r="D887" s="9" t="s">
        <v>305</v>
      </c>
      <c r="E887" s="9" t="s">
        <v>363</v>
      </c>
      <c r="F887" s="10" t="s">
        <v>3779</v>
      </c>
      <c r="G887" s="15">
        <v>2.8</v>
      </c>
      <c r="H887" s="30" t="s">
        <v>175</v>
      </c>
      <c r="I887" s="10">
        <v>85153941</v>
      </c>
      <c r="J887" s="19">
        <v>44927</v>
      </c>
      <c r="K887" s="16">
        <v>384</v>
      </c>
      <c r="L887" s="16">
        <v>1075</v>
      </c>
      <c r="M887" s="9" t="s">
        <v>226</v>
      </c>
      <c r="N887" s="17">
        <v>44951</v>
      </c>
      <c r="O887" s="17" t="s">
        <v>156</v>
      </c>
      <c r="P887" s="10" t="s">
        <v>156</v>
      </c>
      <c r="Q887" s="17">
        <v>44916</v>
      </c>
      <c r="R887" s="10" t="s">
        <v>193</v>
      </c>
      <c r="S887" s="17">
        <v>44924</v>
      </c>
      <c r="T887" s="10" t="s">
        <v>156</v>
      </c>
      <c r="U887" s="32">
        <f t="shared" si="17"/>
        <v>44944</v>
      </c>
    </row>
    <row r="888" spans="1:21" ht="14.25" customHeight="1">
      <c r="A888" s="9">
        <v>2023</v>
      </c>
      <c r="B888" s="10" t="s">
        <v>143</v>
      </c>
      <c r="C888" s="9" t="s">
        <v>573</v>
      </c>
      <c r="D888" s="9" t="s">
        <v>305</v>
      </c>
      <c r="E888" s="9" t="s">
        <v>363</v>
      </c>
      <c r="F888" s="10" t="s">
        <v>3779</v>
      </c>
      <c r="G888" s="15">
        <v>2.8</v>
      </c>
      <c r="H888" s="30" t="s">
        <v>175</v>
      </c>
      <c r="I888" s="10">
        <v>85152628</v>
      </c>
      <c r="J888" s="19">
        <v>44927</v>
      </c>
      <c r="K888" s="16">
        <v>0</v>
      </c>
      <c r="L888" s="16">
        <v>0</v>
      </c>
      <c r="M888" s="9" t="s">
        <v>178</v>
      </c>
      <c r="N888" s="17">
        <v>44956</v>
      </c>
      <c r="O888" s="17">
        <v>44915</v>
      </c>
      <c r="P888" s="10" t="s">
        <v>156</v>
      </c>
      <c r="Q888" s="17">
        <v>44921</v>
      </c>
      <c r="R888" s="10" t="s">
        <v>193</v>
      </c>
      <c r="S888" s="17">
        <v>44931</v>
      </c>
      <c r="T888" s="10" t="s">
        <v>156</v>
      </c>
      <c r="U888" s="32">
        <f t="shared" si="17"/>
        <v>44949</v>
      </c>
    </row>
    <row r="889" spans="1:21" ht="14.25" customHeight="1">
      <c r="A889" s="9">
        <v>2023</v>
      </c>
      <c r="B889" s="10" t="s">
        <v>143</v>
      </c>
      <c r="C889" s="9" t="s">
        <v>573</v>
      </c>
      <c r="D889" s="9" t="s">
        <v>305</v>
      </c>
      <c r="E889" s="9" t="s">
        <v>363</v>
      </c>
      <c r="F889" s="10" t="s">
        <v>3779</v>
      </c>
      <c r="G889" s="15">
        <v>2.8</v>
      </c>
      <c r="H889" s="30" t="s">
        <v>175</v>
      </c>
      <c r="I889" s="10">
        <v>83973883</v>
      </c>
      <c r="J889" s="19">
        <v>44958</v>
      </c>
      <c r="K889" s="16">
        <v>0</v>
      </c>
      <c r="L889" s="16">
        <v>0</v>
      </c>
      <c r="M889" s="9" t="s">
        <v>178</v>
      </c>
      <c r="N889" s="17">
        <v>45000</v>
      </c>
      <c r="O889" s="17">
        <v>44897</v>
      </c>
      <c r="P889" s="10" t="s">
        <v>371</v>
      </c>
      <c r="Q889" s="17">
        <v>44973</v>
      </c>
      <c r="R889" s="10" t="s">
        <v>298</v>
      </c>
      <c r="S889" s="17">
        <v>44973</v>
      </c>
      <c r="T889" s="10" t="s">
        <v>299</v>
      </c>
      <c r="U889" s="32">
        <f t="shared" si="17"/>
        <v>44993</v>
      </c>
    </row>
    <row r="890" spans="1:21" ht="14.25" customHeight="1">
      <c r="A890" s="9">
        <v>2023</v>
      </c>
      <c r="B890" s="10" t="s">
        <v>143</v>
      </c>
      <c r="C890" s="9" t="s">
        <v>573</v>
      </c>
      <c r="D890" s="9" t="s">
        <v>305</v>
      </c>
      <c r="E890" s="9" t="s">
        <v>363</v>
      </c>
      <c r="F890" s="10" t="s">
        <v>3779</v>
      </c>
      <c r="G890" s="15">
        <v>2.8</v>
      </c>
      <c r="H890" s="30" t="s">
        <v>175</v>
      </c>
      <c r="I890" s="10">
        <v>83973885</v>
      </c>
      <c r="J890" s="19">
        <v>44958</v>
      </c>
      <c r="K890" s="16">
        <v>0</v>
      </c>
      <c r="L890" s="16">
        <v>0</v>
      </c>
      <c r="M890" s="9" t="s">
        <v>178</v>
      </c>
      <c r="N890" s="17">
        <v>45031</v>
      </c>
      <c r="O890" s="17">
        <v>44733</v>
      </c>
      <c r="P890" s="10" t="s">
        <v>192</v>
      </c>
      <c r="Q890" s="17" t="s">
        <v>156</v>
      </c>
      <c r="R890" s="10" t="s">
        <v>193</v>
      </c>
      <c r="S890" s="17" t="s">
        <v>156</v>
      </c>
      <c r="T890" s="10" t="s">
        <v>156</v>
      </c>
      <c r="U890" s="32">
        <f t="shared" si="17"/>
        <v>45024</v>
      </c>
    </row>
    <row r="891" spans="1:21" ht="14.25" customHeight="1">
      <c r="A891" s="9">
        <v>2023</v>
      </c>
      <c r="B891" s="10" t="s">
        <v>143</v>
      </c>
      <c r="C891" s="9" t="s">
        <v>573</v>
      </c>
      <c r="D891" s="9" t="s">
        <v>305</v>
      </c>
      <c r="E891" s="9" t="s">
        <v>363</v>
      </c>
      <c r="F891" s="10" t="s">
        <v>3779</v>
      </c>
      <c r="G891" s="15">
        <v>2.8</v>
      </c>
      <c r="H891" s="30" t="s">
        <v>175</v>
      </c>
      <c r="I891" s="10">
        <v>84225034</v>
      </c>
      <c r="J891" s="19">
        <v>44958</v>
      </c>
      <c r="K891" s="16">
        <v>0</v>
      </c>
      <c r="L891" s="16">
        <v>0</v>
      </c>
      <c r="M891" s="9" t="s">
        <v>178</v>
      </c>
      <c r="N891" s="17">
        <v>45031</v>
      </c>
      <c r="O891" s="17">
        <v>44733</v>
      </c>
      <c r="P891" s="10" t="s">
        <v>192</v>
      </c>
      <c r="Q891" s="17" t="s">
        <v>156</v>
      </c>
      <c r="R891" s="10" t="s">
        <v>193</v>
      </c>
      <c r="S891" s="17" t="s">
        <v>156</v>
      </c>
      <c r="T891" s="10" t="s">
        <v>156</v>
      </c>
      <c r="U891" s="32">
        <f t="shared" si="17"/>
        <v>45024</v>
      </c>
    </row>
    <row r="892" spans="1:21" ht="14.25" customHeight="1">
      <c r="A892" s="9">
        <v>2023</v>
      </c>
      <c r="B892" s="10" t="s">
        <v>143</v>
      </c>
      <c r="C892" s="9" t="s">
        <v>573</v>
      </c>
      <c r="D892" s="9" t="s">
        <v>305</v>
      </c>
      <c r="E892" s="9" t="s">
        <v>363</v>
      </c>
      <c r="F892" s="10" t="s">
        <v>3779</v>
      </c>
      <c r="G892" s="15">
        <v>2.8</v>
      </c>
      <c r="H892" s="30" t="s">
        <v>175</v>
      </c>
      <c r="I892" s="10">
        <v>84871894</v>
      </c>
      <c r="J892" s="19">
        <v>44986</v>
      </c>
      <c r="K892" s="16">
        <v>0</v>
      </c>
      <c r="L892" s="16">
        <v>0</v>
      </c>
      <c r="M892" s="9" t="s">
        <v>178</v>
      </c>
      <c r="N892" s="17">
        <v>45031</v>
      </c>
      <c r="O892" s="17">
        <v>44932</v>
      </c>
      <c r="P892" s="10" t="s">
        <v>239</v>
      </c>
      <c r="Q892" s="17" t="s">
        <v>156</v>
      </c>
      <c r="R892" s="10" t="s">
        <v>193</v>
      </c>
      <c r="S892" s="17" t="s">
        <v>156</v>
      </c>
      <c r="T892" s="10" t="s">
        <v>156</v>
      </c>
      <c r="U892" s="32">
        <f t="shared" si="17"/>
        <v>45024</v>
      </c>
    </row>
    <row r="893" spans="1:21" ht="14.25" customHeight="1">
      <c r="A893" s="9">
        <v>2023</v>
      </c>
      <c r="B893" s="10" t="s">
        <v>143</v>
      </c>
      <c r="C893" s="9" t="s">
        <v>573</v>
      </c>
      <c r="D893" s="9" t="s">
        <v>305</v>
      </c>
      <c r="E893" s="9" t="s">
        <v>363</v>
      </c>
      <c r="F893" s="10" t="s">
        <v>3779</v>
      </c>
      <c r="G893" s="15">
        <v>2.8</v>
      </c>
      <c r="H893" s="30" t="s">
        <v>175</v>
      </c>
      <c r="I893" s="10">
        <v>85353328</v>
      </c>
      <c r="J893" s="19">
        <v>44986</v>
      </c>
      <c r="K893" s="16">
        <v>1152</v>
      </c>
      <c r="L893" s="16">
        <v>3226</v>
      </c>
      <c r="M893" s="9" t="s">
        <v>226</v>
      </c>
      <c r="N893" s="17">
        <v>45076</v>
      </c>
      <c r="O893" s="17" t="s">
        <v>156</v>
      </c>
      <c r="P893" s="10" t="s">
        <v>156</v>
      </c>
      <c r="Q893" s="17">
        <v>44988</v>
      </c>
      <c r="R893" s="10" t="s">
        <v>193</v>
      </c>
      <c r="S893" s="17">
        <v>44999</v>
      </c>
      <c r="T893" s="10" t="s">
        <v>156</v>
      </c>
      <c r="U893" s="32">
        <f t="shared" si="17"/>
        <v>45069</v>
      </c>
    </row>
    <row r="894" spans="1:21" ht="14.25" customHeight="1">
      <c r="A894" s="9">
        <v>2023</v>
      </c>
      <c r="B894" s="10" t="s">
        <v>143</v>
      </c>
      <c r="C894" s="9" t="s">
        <v>573</v>
      </c>
      <c r="D894" s="9" t="s">
        <v>305</v>
      </c>
      <c r="E894" s="9" t="s">
        <v>363</v>
      </c>
      <c r="F894" s="10" t="s">
        <v>3780</v>
      </c>
      <c r="G894" s="15">
        <v>2.8</v>
      </c>
      <c r="H894" s="30" t="s">
        <v>175</v>
      </c>
      <c r="I894" s="10">
        <v>85153942</v>
      </c>
      <c r="J894" s="19">
        <v>44958</v>
      </c>
      <c r="K894" s="16">
        <v>0</v>
      </c>
      <c r="L894" s="16">
        <v>0</v>
      </c>
      <c r="M894" s="9" t="s">
        <v>178</v>
      </c>
      <c r="N894" s="17">
        <v>44999</v>
      </c>
      <c r="O894" s="17">
        <v>44916</v>
      </c>
      <c r="P894" s="10" t="s">
        <v>156</v>
      </c>
      <c r="Q894" s="17">
        <v>44964</v>
      </c>
      <c r="R894" s="10" t="s">
        <v>193</v>
      </c>
      <c r="S894" s="17">
        <v>44974</v>
      </c>
      <c r="T894" s="10" t="s">
        <v>156</v>
      </c>
      <c r="U894" s="32">
        <f t="shared" si="17"/>
        <v>44992</v>
      </c>
    </row>
    <row r="895" spans="1:21" ht="14.25" customHeight="1">
      <c r="A895" s="9">
        <v>2023</v>
      </c>
      <c r="B895" s="10" t="s">
        <v>143</v>
      </c>
      <c r="C895" s="9" t="s">
        <v>573</v>
      </c>
      <c r="D895" s="9" t="s">
        <v>305</v>
      </c>
      <c r="E895" s="9" t="s">
        <v>363</v>
      </c>
      <c r="F895" s="10" t="s">
        <v>3780</v>
      </c>
      <c r="G895" s="15">
        <v>2.8</v>
      </c>
      <c r="H895" s="30" t="s">
        <v>175</v>
      </c>
      <c r="I895" s="10">
        <v>85353329</v>
      </c>
      <c r="J895" s="19">
        <v>44986</v>
      </c>
      <c r="K895" s="16">
        <v>108</v>
      </c>
      <c r="L895" s="16">
        <v>302</v>
      </c>
      <c r="M895" s="9" t="s">
        <v>226</v>
      </c>
      <c r="N895" s="17">
        <v>45076</v>
      </c>
      <c r="O895" s="17" t="s">
        <v>156</v>
      </c>
      <c r="P895" s="10" t="s">
        <v>156</v>
      </c>
      <c r="Q895" s="17">
        <v>44988</v>
      </c>
      <c r="R895" s="10" t="s">
        <v>193</v>
      </c>
      <c r="S895" s="17">
        <v>44999</v>
      </c>
      <c r="T895" s="10" t="s">
        <v>156</v>
      </c>
      <c r="U895" s="32">
        <f t="shared" si="17"/>
        <v>45069</v>
      </c>
    </row>
    <row r="896" spans="1:21" ht="14.25" customHeight="1">
      <c r="A896" s="9">
        <v>2023</v>
      </c>
      <c r="B896" s="10" t="s">
        <v>143</v>
      </c>
      <c r="C896" s="9" t="s">
        <v>573</v>
      </c>
      <c r="D896" s="9" t="s">
        <v>305</v>
      </c>
      <c r="E896" s="9" t="s">
        <v>363</v>
      </c>
      <c r="F896" s="10" t="s">
        <v>3781</v>
      </c>
      <c r="G896" s="15">
        <v>2.8</v>
      </c>
      <c r="H896" s="30" t="s">
        <v>175</v>
      </c>
      <c r="I896" s="10">
        <v>85153943</v>
      </c>
      <c r="J896" s="19">
        <v>44927</v>
      </c>
      <c r="K896" s="16">
        <v>96</v>
      </c>
      <c r="L896" s="16">
        <v>269</v>
      </c>
      <c r="M896" s="9" t="s">
        <v>226</v>
      </c>
      <c r="N896" s="17">
        <v>44951</v>
      </c>
      <c r="O896" s="17" t="s">
        <v>156</v>
      </c>
      <c r="P896" s="10" t="s">
        <v>156</v>
      </c>
      <c r="Q896" s="17">
        <v>44916</v>
      </c>
      <c r="R896" s="10" t="s">
        <v>193</v>
      </c>
      <c r="S896" s="17">
        <v>44924</v>
      </c>
      <c r="T896" s="10" t="s">
        <v>156</v>
      </c>
      <c r="U896" s="32">
        <f t="shared" si="17"/>
        <v>44944</v>
      </c>
    </row>
    <row r="897" spans="1:21" ht="14.25" customHeight="1">
      <c r="A897" s="9">
        <v>2023</v>
      </c>
      <c r="B897" s="10" t="s">
        <v>143</v>
      </c>
      <c r="C897" s="9" t="s">
        <v>573</v>
      </c>
      <c r="D897" s="9" t="s">
        <v>305</v>
      </c>
      <c r="E897" s="9" t="s">
        <v>363</v>
      </c>
      <c r="F897" s="10" t="s">
        <v>3781</v>
      </c>
      <c r="G897" s="15">
        <v>2.8</v>
      </c>
      <c r="H897" s="30" t="s">
        <v>175</v>
      </c>
      <c r="I897" s="10">
        <v>85152630</v>
      </c>
      <c r="J897" s="19">
        <v>44927</v>
      </c>
      <c r="K897" s="16">
        <v>0</v>
      </c>
      <c r="L897" s="16">
        <v>0</v>
      </c>
      <c r="M897" s="9" t="s">
        <v>178</v>
      </c>
      <c r="N897" s="17">
        <v>44956</v>
      </c>
      <c r="O897" s="17">
        <v>44915</v>
      </c>
      <c r="P897" s="10" t="s">
        <v>156</v>
      </c>
      <c r="Q897" s="17">
        <v>44921</v>
      </c>
      <c r="R897" s="10" t="s">
        <v>193</v>
      </c>
      <c r="S897" s="17">
        <v>44931</v>
      </c>
      <c r="T897" s="10" t="s">
        <v>156</v>
      </c>
      <c r="U897" s="32">
        <f t="shared" si="17"/>
        <v>44949</v>
      </c>
    </row>
    <row r="898" spans="1:21" ht="14.25" customHeight="1">
      <c r="A898" s="9">
        <v>2023</v>
      </c>
      <c r="B898" s="10" t="s">
        <v>143</v>
      </c>
      <c r="C898" s="9" t="s">
        <v>573</v>
      </c>
      <c r="D898" s="9" t="s">
        <v>305</v>
      </c>
      <c r="E898" s="9" t="s">
        <v>363</v>
      </c>
      <c r="F898" s="10" t="s">
        <v>3781</v>
      </c>
      <c r="G898" s="15">
        <v>2.8</v>
      </c>
      <c r="H898" s="30" t="s">
        <v>175</v>
      </c>
      <c r="I898" s="10">
        <v>85353330</v>
      </c>
      <c r="J898" s="19">
        <v>44986</v>
      </c>
      <c r="K898" s="16">
        <v>228</v>
      </c>
      <c r="L898" s="16">
        <v>638</v>
      </c>
      <c r="M898" s="9" t="s">
        <v>226</v>
      </c>
      <c r="N898" s="17">
        <v>45076</v>
      </c>
      <c r="O898" s="17" t="s">
        <v>156</v>
      </c>
      <c r="P898" s="10" t="s">
        <v>156</v>
      </c>
      <c r="Q898" s="17">
        <v>44988</v>
      </c>
      <c r="R898" s="10" t="s">
        <v>193</v>
      </c>
      <c r="S898" s="17">
        <v>44999</v>
      </c>
      <c r="T898" s="10" t="s">
        <v>156</v>
      </c>
      <c r="U898" s="32">
        <f t="shared" si="17"/>
        <v>45069</v>
      </c>
    </row>
    <row r="899" spans="1:21" ht="14.25" customHeight="1">
      <c r="A899" s="9">
        <v>2023</v>
      </c>
      <c r="B899" s="10" t="s">
        <v>143</v>
      </c>
      <c r="C899" s="9" t="s">
        <v>573</v>
      </c>
      <c r="D899" s="9" t="s">
        <v>307</v>
      </c>
      <c r="E899" s="9" t="s">
        <v>402</v>
      </c>
      <c r="F899" s="10" t="s">
        <v>3782</v>
      </c>
      <c r="G899" s="15">
        <v>2.8</v>
      </c>
      <c r="H899" s="30" t="s">
        <v>175</v>
      </c>
      <c r="I899" s="10">
        <v>84977294</v>
      </c>
      <c r="J899" s="19">
        <v>44986</v>
      </c>
      <c r="K899" s="16">
        <v>912</v>
      </c>
      <c r="L899" s="16">
        <v>2554</v>
      </c>
      <c r="M899" s="9" t="s">
        <v>436</v>
      </c>
      <c r="N899" s="17">
        <v>44972</v>
      </c>
      <c r="O899" s="17">
        <v>44883</v>
      </c>
      <c r="P899" s="10" t="s">
        <v>156</v>
      </c>
      <c r="Q899" s="17">
        <v>44883</v>
      </c>
      <c r="R899" s="10" t="s">
        <v>193</v>
      </c>
      <c r="S899" s="17">
        <v>44885</v>
      </c>
      <c r="T899" s="10" t="s">
        <v>156</v>
      </c>
      <c r="U899" s="32">
        <f t="shared" si="17"/>
        <v>44965</v>
      </c>
    </row>
    <row r="900" spans="1:21" ht="14.25" customHeight="1">
      <c r="A900" s="9">
        <v>2023</v>
      </c>
      <c r="B900" s="10" t="s">
        <v>143</v>
      </c>
      <c r="C900" s="9" t="s">
        <v>573</v>
      </c>
      <c r="D900" s="9" t="s">
        <v>307</v>
      </c>
      <c r="E900" s="9" t="s">
        <v>402</v>
      </c>
      <c r="F900" s="10" t="s">
        <v>3782</v>
      </c>
      <c r="G900" s="15">
        <v>2.8</v>
      </c>
      <c r="H900" s="30" t="s">
        <v>175</v>
      </c>
      <c r="I900" s="10">
        <v>85496953</v>
      </c>
      <c r="J900" s="19">
        <v>45078</v>
      </c>
      <c r="K900" s="16">
        <v>376</v>
      </c>
      <c r="L900" s="16">
        <v>1053</v>
      </c>
      <c r="M900" s="9" t="s">
        <v>383</v>
      </c>
      <c r="N900" s="17">
        <v>45127</v>
      </c>
      <c r="O900" s="17" t="s">
        <v>156</v>
      </c>
      <c r="P900" s="10" t="s">
        <v>156</v>
      </c>
      <c r="Q900" s="17">
        <v>45030</v>
      </c>
      <c r="R900" s="10" t="s">
        <v>193</v>
      </c>
      <c r="S900" s="17">
        <v>45105</v>
      </c>
      <c r="T900" s="10" t="s">
        <v>156</v>
      </c>
      <c r="U900" s="32">
        <f t="shared" si="17"/>
        <v>45120</v>
      </c>
    </row>
    <row r="901" spans="1:21" ht="14.25" customHeight="1">
      <c r="A901" s="9">
        <v>2023</v>
      </c>
      <c r="B901" s="10" t="s">
        <v>143</v>
      </c>
      <c r="C901" s="9" t="s">
        <v>573</v>
      </c>
      <c r="D901" s="9" t="s">
        <v>676</v>
      </c>
      <c r="E901" s="9" t="s">
        <v>779</v>
      </c>
      <c r="F901" s="10" t="s">
        <v>3737</v>
      </c>
      <c r="G901" s="15">
        <v>1.6</v>
      </c>
      <c r="H901" s="30" t="s">
        <v>175</v>
      </c>
      <c r="I901" s="10">
        <v>84680646</v>
      </c>
      <c r="J901" s="19">
        <v>44927</v>
      </c>
      <c r="K901" s="16">
        <v>420</v>
      </c>
      <c r="L901" s="16">
        <v>672</v>
      </c>
      <c r="M901" s="9" t="s">
        <v>436</v>
      </c>
      <c r="N901" s="17">
        <v>44985</v>
      </c>
      <c r="O901" s="17">
        <v>44841</v>
      </c>
      <c r="P901" s="10" t="s">
        <v>1770</v>
      </c>
      <c r="Q901" s="17">
        <v>44887</v>
      </c>
      <c r="R901" s="10" t="s">
        <v>446</v>
      </c>
      <c r="S901" s="17">
        <v>44894</v>
      </c>
      <c r="T901" s="10" t="s">
        <v>156</v>
      </c>
      <c r="U901" s="32">
        <f t="shared" si="17"/>
        <v>44978</v>
      </c>
    </row>
    <row r="902" spans="1:21" ht="14.25" customHeight="1">
      <c r="A902" s="9">
        <v>2023</v>
      </c>
      <c r="B902" s="10" t="s">
        <v>143</v>
      </c>
      <c r="C902" s="9" t="s">
        <v>573</v>
      </c>
      <c r="D902" s="9" t="s">
        <v>676</v>
      </c>
      <c r="E902" s="9" t="s">
        <v>779</v>
      </c>
      <c r="F902" s="10" t="s">
        <v>3738</v>
      </c>
      <c r="G902" s="15">
        <v>1.6</v>
      </c>
      <c r="H902" s="30" t="s">
        <v>175</v>
      </c>
      <c r="I902" s="10">
        <v>84870114</v>
      </c>
      <c r="J902" s="19">
        <v>44927</v>
      </c>
      <c r="K902" s="16">
        <v>0</v>
      </c>
      <c r="L902" s="16">
        <v>0</v>
      </c>
      <c r="M902" s="9" t="s">
        <v>436</v>
      </c>
      <c r="N902" s="17">
        <v>44972</v>
      </c>
      <c r="O902" s="17" t="s">
        <v>156</v>
      </c>
      <c r="P902" s="10" t="s">
        <v>156</v>
      </c>
      <c r="Q902" s="17" t="s">
        <v>156</v>
      </c>
      <c r="R902" s="10" t="s">
        <v>193</v>
      </c>
      <c r="S902" s="17" t="s">
        <v>156</v>
      </c>
      <c r="T902" s="10" t="s">
        <v>156</v>
      </c>
      <c r="U902" s="32">
        <f t="shared" si="17"/>
        <v>44965</v>
      </c>
    </row>
    <row r="903" spans="1:21" ht="14.25" customHeight="1">
      <c r="A903" s="9">
        <v>2023</v>
      </c>
      <c r="B903" s="10" t="s">
        <v>143</v>
      </c>
      <c r="C903" s="9" t="s">
        <v>573</v>
      </c>
      <c r="D903" s="9" t="s">
        <v>676</v>
      </c>
      <c r="E903" s="9" t="s">
        <v>779</v>
      </c>
      <c r="F903" s="10" t="s">
        <v>3741</v>
      </c>
      <c r="G903" s="15">
        <v>1.6</v>
      </c>
      <c r="H903" s="30" t="s">
        <v>175</v>
      </c>
      <c r="I903" s="10">
        <v>85496507</v>
      </c>
      <c r="J903" s="19">
        <v>45017</v>
      </c>
      <c r="K903" s="16">
        <v>912</v>
      </c>
      <c r="L903" s="16">
        <v>1459</v>
      </c>
      <c r="M903" s="9" t="s">
        <v>226</v>
      </c>
      <c r="N903" s="17">
        <v>45058</v>
      </c>
      <c r="O903" s="17" t="s">
        <v>156</v>
      </c>
      <c r="P903" s="10" t="s">
        <v>156</v>
      </c>
      <c r="Q903" s="17">
        <v>45028</v>
      </c>
      <c r="R903" s="10" t="s">
        <v>193</v>
      </c>
      <c r="S903" s="17">
        <v>45036</v>
      </c>
      <c r="T903" s="10" t="s">
        <v>156</v>
      </c>
      <c r="U903" s="32">
        <f t="shared" si="17"/>
        <v>45051</v>
      </c>
    </row>
    <row r="904" spans="1:21" ht="14.25" customHeight="1">
      <c r="A904" s="9">
        <v>2023</v>
      </c>
      <c r="B904" s="10" t="s">
        <v>143</v>
      </c>
      <c r="C904" s="9" t="s">
        <v>573</v>
      </c>
      <c r="D904" s="9" t="s">
        <v>676</v>
      </c>
      <c r="E904" s="9" t="s">
        <v>779</v>
      </c>
      <c r="F904" s="10" t="s">
        <v>3741</v>
      </c>
      <c r="G904" s="15">
        <v>1.6</v>
      </c>
      <c r="H904" s="30" t="s">
        <v>175</v>
      </c>
      <c r="I904" s="10">
        <v>85502556</v>
      </c>
      <c r="J904" s="19">
        <v>45017</v>
      </c>
      <c r="K904" s="16">
        <v>0</v>
      </c>
      <c r="L904" s="16">
        <v>0</v>
      </c>
      <c r="M904" s="9" t="s">
        <v>178</v>
      </c>
      <c r="N904" s="17">
        <v>45058</v>
      </c>
      <c r="O904" s="17" t="s">
        <v>156</v>
      </c>
      <c r="P904" s="10" t="s">
        <v>156</v>
      </c>
      <c r="Q904" s="17">
        <v>45028</v>
      </c>
      <c r="R904" s="10" t="s">
        <v>193</v>
      </c>
      <c r="S904" s="17">
        <v>45041</v>
      </c>
      <c r="T904" s="10" t="s">
        <v>1779</v>
      </c>
      <c r="U904" s="32">
        <f t="shared" si="17"/>
        <v>45051</v>
      </c>
    </row>
    <row r="905" spans="1:21" ht="14.25" customHeight="1">
      <c r="A905" s="9">
        <v>2023</v>
      </c>
      <c r="B905" s="10" t="s">
        <v>143</v>
      </c>
      <c r="C905" s="9" t="s">
        <v>573</v>
      </c>
      <c r="D905" s="9" t="s">
        <v>676</v>
      </c>
      <c r="E905" s="9" t="s">
        <v>779</v>
      </c>
      <c r="F905" s="10" t="s">
        <v>3742</v>
      </c>
      <c r="G905" s="15">
        <v>1.6</v>
      </c>
      <c r="H905" s="30" t="s">
        <v>175</v>
      </c>
      <c r="I905" s="10">
        <v>84870184</v>
      </c>
      <c r="J905" s="19">
        <v>44927</v>
      </c>
      <c r="K905" s="16">
        <v>0</v>
      </c>
      <c r="L905" s="16">
        <v>0</v>
      </c>
      <c r="M905" s="9" t="s">
        <v>436</v>
      </c>
      <c r="N905" s="17">
        <v>44972</v>
      </c>
      <c r="O905" s="17" t="s">
        <v>156</v>
      </c>
      <c r="P905" s="10" t="s">
        <v>156</v>
      </c>
      <c r="Q905" s="17" t="s">
        <v>156</v>
      </c>
      <c r="R905" s="10" t="s">
        <v>193</v>
      </c>
      <c r="S905" s="17" t="s">
        <v>156</v>
      </c>
      <c r="T905" s="10" t="s">
        <v>156</v>
      </c>
      <c r="U905" s="32">
        <f t="shared" si="17"/>
        <v>44965</v>
      </c>
    </row>
    <row r="906" spans="1:21" ht="14.25" customHeight="1">
      <c r="A906" s="9">
        <v>2023</v>
      </c>
      <c r="B906" s="10" t="s">
        <v>143</v>
      </c>
      <c r="C906" s="9" t="s">
        <v>573</v>
      </c>
      <c r="D906" s="9" t="s">
        <v>676</v>
      </c>
      <c r="E906" s="9" t="s">
        <v>779</v>
      </c>
      <c r="F906" s="10" t="s">
        <v>3742</v>
      </c>
      <c r="G906" s="15">
        <v>1.6</v>
      </c>
      <c r="H906" s="30" t="s">
        <v>175</v>
      </c>
      <c r="I906" s="10">
        <v>85496508</v>
      </c>
      <c r="J906" s="19">
        <v>45017</v>
      </c>
      <c r="K906" s="16">
        <v>1032</v>
      </c>
      <c r="L906" s="16">
        <v>1651</v>
      </c>
      <c r="M906" s="9" t="s">
        <v>226</v>
      </c>
      <c r="N906" s="17">
        <v>45058</v>
      </c>
      <c r="O906" s="17" t="s">
        <v>156</v>
      </c>
      <c r="P906" s="10" t="s">
        <v>156</v>
      </c>
      <c r="Q906" s="17">
        <v>45028</v>
      </c>
      <c r="R906" s="10" t="s">
        <v>193</v>
      </c>
      <c r="S906" s="17">
        <v>45036</v>
      </c>
      <c r="T906" s="10" t="s">
        <v>156</v>
      </c>
      <c r="U906" s="32">
        <f t="shared" si="17"/>
        <v>45051</v>
      </c>
    </row>
    <row r="907" spans="1:21" ht="14.25" customHeight="1">
      <c r="A907" s="9">
        <v>2023</v>
      </c>
      <c r="B907" s="10" t="s">
        <v>143</v>
      </c>
      <c r="C907" s="9" t="s">
        <v>573</v>
      </c>
      <c r="D907" s="9" t="s">
        <v>676</v>
      </c>
      <c r="E907" s="9" t="s">
        <v>779</v>
      </c>
      <c r="F907" s="10" t="s">
        <v>3742</v>
      </c>
      <c r="G907" s="15">
        <v>1.6</v>
      </c>
      <c r="H907" s="30" t="s">
        <v>175</v>
      </c>
      <c r="I907" s="10">
        <v>85502557</v>
      </c>
      <c r="J907" s="19">
        <v>45017</v>
      </c>
      <c r="K907" s="16">
        <v>0</v>
      </c>
      <c r="L907" s="16">
        <v>0</v>
      </c>
      <c r="M907" s="9" t="s">
        <v>178</v>
      </c>
      <c r="N907" s="17">
        <v>45058</v>
      </c>
      <c r="O907" s="17" t="s">
        <v>156</v>
      </c>
      <c r="P907" s="10" t="s">
        <v>156</v>
      </c>
      <c r="Q907" s="17">
        <v>45028</v>
      </c>
      <c r="R907" s="10" t="s">
        <v>193</v>
      </c>
      <c r="S907" s="17">
        <v>45041</v>
      </c>
      <c r="T907" s="10" t="s">
        <v>1779</v>
      </c>
      <c r="U907" s="32">
        <f t="shared" si="17"/>
        <v>45051</v>
      </c>
    </row>
    <row r="908" spans="1:21" ht="14.25" customHeight="1">
      <c r="A908" s="9">
        <v>2023</v>
      </c>
      <c r="B908" s="10" t="s">
        <v>143</v>
      </c>
      <c r="C908" s="9" t="s">
        <v>573</v>
      </c>
      <c r="D908" s="9" t="s">
        <v>676</v>
      </c>
      <c r="E908" s="9" t="s">
        <v>678</v>
      </c>
      <c r="F908" s="10" t="s">
        <v>3752</v>
      </c>
      <c r="G908" s="15">
        <v>1.6</v>
      </c>
      <c r="H908" s="30" t="s">
        <v>175</v>
      </c>
      <c r="I908" s="10">
        <v>85501614</v>
      </c>
      <c r="J908" s="19">
        <v>45078</v>
      </c>
      <c r="K908" s="16">
        <v>1164</v>
      </c>
      <c r="L908" s="16">
        <v>1862</v>
      </c>
      <c r="M908" s="9" t="s">
        <v>436</v>
      </c>
      <c r="N908" s="17">
        <v>45110</v>
      </c>
      <c r="O908" s="17" t="s">
        <v>156</v>
      </c>
      <c r="P908" s="10" t="s">
        <v>156</v>
      </c>
      <c r="Q908" s="17">
        <v>45034</v>
      </c>
      <c r="R908" s="10" t="s">
        <v>193</v>
      </c>
      <c r="S908" s="17">
        <v>45055</v>
      </c>
      <c r="T908" s="10" t="s">
        <v>156</v>
      </c>
      <c r="U908" s="32">
        <f t="shared" si="17"/>
        <v>45103</v>
      </c>
    </row>
    <row r="909" spans="1:21" ht="14.25" customHeight="1">
      <c r="A909" s="9">
        <v>2023</v>
      </c>
      <c r="B909" s="10" t="s">
        <v>143</v>
      </c>
      <c r="C909" s="9" t="s">
        <v>573</v>
      </c>
      <c r="D909" s="9" t="s">
        <v>676</v>
      </c>
      <c r="E909" s="9" t="s">
        <v>678</v>
      </c>
      <c r="F909" s="10" t="s">
        <v>3753</v>
      </c>
      <c r="G909" s="15">
        <v>1.6</v>
      </c>
      <c r="H909" s="30" t="s">
        <v>175</v>
      </c>
      <c r="I909" s="10">
        <v>85502614</v>
      </c>
      <c r="J909" s="19">
        <v>45078</v>
      </c>
      <c r="K909" s="16">
        <v>732</v>
      </c>
      <c r="L909" s="16">
        <v>1171</v>
      </c>
      <c r="M909" s="9" t="s">
        <v>436</v>
      </c>
      <c r="N909" s="17">
        <v>45110</v>
      </c>
      <c r="O909" s="17" t="s">
        <v>156</v>
      </c>
      <c r="P909" s="10" t="s">
        <v>156</v>
      </c>
      <c r="Q909" s="17">
        <v>45034</v>
      </c>
      <c r="R909" s="10" t="s">
        <v>193</v>
      </c>
      <c r="S909" s="17">
        <v>45055</v>
      </c>
      <c r="T909" s="10" t="s">
        <v>156</v>
      </c>
      <c r="U909" s="32">
        <f t="shared" si="17"/>
        <v>45103</v>
      </c>
    </row>
    <row r="910" spans="1:21" ht="14.25" customHeight="1">
      <c r="A910" s="9">
        <v>2023</v>
      </c>
      <c r="B910" s="10" t="s">
        <v>143</v>
      </c>
      <c r="C910" s="9" t="s">
        <v>573</v>
      </c>
      <c r="D910" s="9" t="s">
        <v>676</v>
      </c>
      <c r="E910" s="9" t="s">
        <v>836</v>
      </c>
      <c r="F910" s="10" t="s">
        <v>3758</v>
      </c>
      <c r="G910" s="15">
        <v>1.6</v>
      </c>
      <c r="H910" s="30" t="s">
        <v>175</v>
      </c>
      <c r="I910" s="10">
        <v>85310705</v>
      </c>
      <c r="J910" s="19">
        <v>45017</v>
      </c>
      <c r="K910" s="16">
        <v>312</v>
      </c>
      <c r="L910" s="16">
        <v>499</v>
      </c>
      <c r="M910" s="9" t="s">
        <v>436</v>
      </c>
      <c r="N910" s="17">
        <v>45122</v>
      </c>
      <c r="O910" s="17">
        <v>44957</v>
      </c>
      <c r="P910" s="10" t="s">
        <v>156</v>
      </c>
      <c r="Q910" s="17">
        <v>44978</v>
      </c>
      <c r="R910" s="10" t="s">
        <v>193</v>
      </c>
      <c r="S910" s="17">
        <v>45006</v>
      </c>
      <c r="T910" s="10" t="s">
        <v>156</v>
      </c>
      <c r="U910" s="32">
        <f t="shared" si="17"/>
        <v>45115</v>
      </c>
    </row>
    <row r="911" spans="1:21" ht="14.25" customHeight="1">
      <c r="A911" s="9">
        <v>2023</v>
      </c>
      <c r="B911" s="10" t="s">
        <v>143</v>
      </c>
      <c r="C911" s="9" t="s">
        <v>573</v>
      </c>
      <c r="D911" s="9" t="s">
        <v>676</v>
      </c>
      <c r="E911" s="9" t="s">
        <v>836</v>
      </c>
      <c r="F911" s="10" t="s">
        <v>3759</v>
      </c>
      <c r="G911" s="15">
        <v>1.6</v>
      </c>
      <c r="H911" s="30" t="s">
        <v>175</v>
      </c>
      <c r="I911" s="10">
        <v>85277468</v>
      </c>
      <c r="J911" s="19">
        <v>45017</v>
      </c>
      <c r="K911" s="16">
        <v>408</v>
      </c>
      <c r="L911" s="16">
        <v>653</v>
      </c>
      <c r="M911" s="9" t="s">
        <v>436</v>
      </c>
      <c r="N911" s="17">
        <v>45122</v>
      </c>
      <c r="O911" s="17" t="s">
        <v>156</v>
      </c>
      <c r="P911" s="10" t="s">
        <v>156</v>
      </c>
      <c r="Q911" s="17">
        <v>44978</v>
      </c>
      <c r="R911" s="10" t="s">
        <v>298</v>
      </c>
      <c r="S911" s="17">
        <v>45006</v>
      </c>
      <c r="T911" s="10" t="s">
        <v>156</v>
      </c>
      <c r="U911" s="32">
        <f t="shared" si="17"/>
        <v>45115</v>
      </c>
    </row>
    <row r="912" spans="1:21" ht="14.25" customHeight="1">
      <c r="A912" s="9">
        <v>2023</v>
      </c>
      <c r="B912" s="10" t="s">
        <v>143</v>
      </c>
      <c r="C912" s="9" t="s">
        <v>573</v>
      </c>
      <c r="D912" s="9" t="s">
        <v>676</v>
      </c>
      <c r="E912" s="9" t="s">
        <v>836</v>
      </c>
      <c r="F912" s="10" t="s">
        <v>3756</v>
      </c>
      <c r="G912" s="15">
        <v>1.6</v>
      </c>
      <c r="H912" s="30" t="s">
        <v>175</v>
      </c>
      <c r="I912" s="10">
        <v>85374327</v>
      </c>
      <c r="J912" s="19">
        <v>44986</v>
      </c>
      <c r="K912" s="16">
        <v>600</v>
      </c>
      <c r="L912" s="16">
        <v>960</v>
      </c>
      <c r="M912" s="9" t="s">
        <v>226</v>
      </c>
      <c r="N912" s="17">
        <v>45031</v>
      </c>
      <c r="O912" s="17">
        <v>44977</v>
      </c>
      <c r="P912" s="10" t="s">
        <v>156</v>
      </c>
      <c r="Q912" s="17">
        <v>44995</v>
      </c>
      <c r="R912" s="10" t="s">
        <v>1799</v>
      </c>
      <c r="S912" s="17">
        <v>45013</v>
      </c>
      <c r="T912" s="10" t="s">
        <v>1801</v>
      </c>
      <c r="U912" s="32">
        <f t="shared" si="17"/>
        <v>45024</v>
      </c>
    </row>
    <row r="913" spans="1:21" ht="14.25" customHeight="1">
      <c r="A913" s="9">
        <v>2023</v>
      </c>
      <c r="B913" s="10" t="s">
        <v>143</v>
      </c>
      <c r="C913" s="9" t="s">
        <v>573</v>
      </c>
      <c r="D913" s="9" t="s">
        <v>676</v>
      </c>
      <c r="E913" s="9" t="s">
        <v>836</v>
      </c>
      <c r="F913" s="10" t="s">
        <v>3762</v>
      </c>
      <c r="G913" s="15">
        <v>1.6</v>
      </c>
      <c r="H913" s="30" t="s">
        <v>175</v>
      </c>
      <c r="I913" s="10">
        <v>85340845</v>
      </c>
      <c r="J913" s="19">
        <v>45047</v>
      </c>
      <c r="K913" s="16">
        <v>228</v>
      </c>
      <c r="L913" s="16">
        <v>365</v>
      </c>
      <c r="M913" s="9" t="s">
        <v>436</v>
      </c>
      <c r="N913" s="17">
        <v>45122</v>
      </c>
      <c r="O913" s="17" t="s">
        <v>156</v>
      </c>
      <c r="P913" s="10" t="s">
        <v>156</v>
      </c>
      <c r="Q913" s="17">
        <v>44978</v>
      </c>
      <c r="R913" s="10" t="s">
        <v>193</v>
      </c>
      <c r="S913" s="17">
        <v>45009</v>
      </c>
      <c r="T913" s="10" t="s">
        <v>156</v>
      </c>
      <c r="U913" s="32">
        <f t="shared" si="17"/>
        <v>45115</v>
      </c>
    </row>
    <row r="914" spans="1:21" ht="14.25" customHeight="1">
      <c r="A914" s="9">
        <v>2023</v>
      </c>
      <c r="B914" s="10" t="s">
        <v>143</v>
      </c>
      <c r="C914" s="9" t="s">
        <v>573</v>
      </c>
      <c r="D914" s="9" t="s">
        <v>676</v>
      </c>
      <c r="E914" s="9" t="s">
        <v>836</v>
      </c>
      <c r="F914" s="10" t="s">
        <v>3763</v>
      </c>
      <c r="G914" s="15">
        <v>1.6</v>
      </c>
      <c r="H914" s="30" t="s">
        <v>175</v>
      </c>
      <c r="I914" s="10">
        <v>85277505</v>
      </c>
      <c r="J914" s="19">
        <v>45017</v>
      </c>
      <c r="K914" s="16">
        <v>228</v>
      </c>
      <c r="L914" s="16">
        <v>365</v>
      </c>
      <c r="M914" s="9" t="s">
        <v>436</v>
      </c>
      <c r="N914" s="17">
        <v>45122</v>
      </c>
      <c r="O914" s="17" t="s">
        <v>156</v>
      </c>
      <c r="P914" s="10" t="s">
        <v>156</v>
      </c>
      <c r="Q914" s="17">
        <v>44981</v>
      </c>
      <c r="R914" s="10" t="s">
        <v>298</v>
      </c>
      <c r="S914" s="17">
        <v>45009</v>
      </c>
      <c r="T914" s="10" t="s">
        <v>156</v>
      </c>
      <c r="U914" s="32">
        <f t="shared" si="17"/>
        <v>45115</v>
      </c>
    </row>
    <row r="915" spans="1:21" ht="14.25" customHeight="1">
      <c r="A915" s="9">
        <v>2023</v>
      </c>
      <c r="B915" s="10" t="s">
        <v>143</v>
      </c>
      <c r="C915" s="9" t="s">
        <v>573</v>
      </c>
      <c r="D915" s="9" t="s">
        <v>676</v>
      </c>
      <c r="E915" s="9" t="s">
        <v>836</v>
      </c>
      <c r="F915" s="10" t="s">
        <v>3754</v>
      </c>
      <c r="G915" s="15">
        <v>1.6</v>
      </c>
      <c r="H915" s="30" t="s">
        <v>175</v>
      </c>
      <c r="I915" s="10">
        <v>85374324</v>
      </c>
      <c r="J915" s="19">
        <v>44986</v>
      </c>
      <c r="K915" s="16">
        <v>120</v>
      </c>
      <c r="L915" s="16">
        <v>192</v>
      </c>
      <c r="M915" s="9" t="s">
        <v>226</v>
      </c>
      <c r="N915" s="17">
        <v>45031</v>
      </c>
      <c r="O915" s="17">
        <v>44977</v>
      </c>
      <c r="P915" s="10" t="s">
        <v>156</v>
      </c>
      <c r="Q915" s="17">
        <v>44995</v>
      </c>
      <c r="R915" s="10" t="s">
        <v>1799</v>
      </c>
      <c r="S915" s="17">
        <v>45013</v>
      </c>
      <c r="T915" s="10" t="s">
        <v>1801</v>
      </c>
      <c r="U915" s="32">
        <f t="shared" si="17"/>
        <v>45024</v>
      </c>
    </row>
    <row r="916" spans="1:21" ht="14.25" customHeight="1">
      <c r="A916" s="9">
        <v>2023</v>
      </c>
      <c r="B916" s="10" t="s">
        <v>143</v>
      </c>
      <c r="C916" s="9" t="s">
        <v>573</v>
      </c>
      <c r="D916" s="9" t="s">
        <v>676</v>
      </c>
      <c r="E916" s="9" t="s">
        <v>836</v>
      </c>
      <c r="F916" s="10" t="s">
        <v>3760</v>
      </c>
      <c r="G916" s="15">
        <v>1.6</v>
      </c>
      <c r="H916" s="30" t="s">
        <v>175</v>
      </c>
      <c r="I916" s="10">
        <v>85277481</v>
      </c>
      <c r="J916" s="19">
        <v>45017</v>
      </c>
      <c r="K916" s="16">
        <v>516</v>
      </c>
      <c r="L916" s="16">
        <v>826</v>
      </c>
      <c r="M916" s="9" t="s">
        <v>436</v>
      </c>
      <c r="N916" s="17">
        <v>45122</v>
      </c>
      <c r="O916" s="17" t="s">
        <v>156</v>
      </c>
      <c r="P916" s="10" t="s">
        <v>156</v>
      </c>
      <c r="Q916" s="17">
        <v>44978</v>
      </c>
      <c r="R916" s="10" t="s">
        <v>298</v>
      </c>
      <c r="S916" s="17">
        <v>45006</v>
      </c>
      <c r="T916" s="10" t="s">
        <v>156</v>
      </c>
      <c r="U916" s="32">
        <f t="shared" si="17"/>
        <v>45115</v>
      </c>
    </row>
    <row r="917" spans="1:21" ht="14.25" customHeight="1">
      <c r="A917" s="9">
        <v>2023</v>
      </c>
      <c r="B917" s="10" t="s">
        <v>143</v>
      </c>
      <c r="C917" s="9" t="s">
        <v>573</v>
      </c>
      <c r="D917" s="9" t="s">
        <v>676</v>
      </c>
      <c r="E917" s="9" t="s">
        <v>836</v>
      </c>
      <c r="F917" s="10" t="s">
        <v>3761</v>
      </c>
      <c r="G917" s="15">
        <v>1.6</v>
      </c>
      <c r="H917" s="30" t="s">
        <v>175</v>
      </c>
      <c r="I917" s="10">
        <v>85277489</v>
      </c>
      <c r="J917" s="19">
        <v>45017</v>
      </c>
      <c r="K917" s="16">
        <v>408</v>
      </c>
      <c r="L917" s="16">
        <v>653</v>
      </c>
      <c r="M917" s="9" t="s">
        <v>436</v>
      </c>
      <c r="N917" s="17">
        <v>45122</v>
      </c>
      <c r="O917" s="17" t="s">
        <v>156</v>
      </c>
      <c r="P917" s="10" t="s">
        <v>156</v>
      </c>
      <c r="Q917" s="17">
        <v>44978</v>
      </c>
      <c r="R917" s="10" t="s">
        <v>298</v>
      </c>
      <c r="S917" s="17">
        <v>45009</v>
      </c>
      <c r="T917" s="10" t="s">
        <v>156</v>
      </c>
      <c r="U917" s="32">
        <f t="shared" si="17"/>
        <v>45115</v>
      </c>
    </row>
    <row r="918" spans="1:21" ht="14.25" customHeight="1">
      <c r="A918" s="9">
        <v>2023</v>
      </c>
      <c r="B918" s="10" t="s">
        <v>143</v>
      </c>
      <c r="C918" s="9" t="s">
        <v>573</v>
      </c>
      <c r="D918" s="9" t="s">
        <v>1820</v>
      </c>
      <c r="E918" s="9" t="s">
        <v>1823</v>
      </c>
      <c r="F918" s="10" t="s">
        <v>3750</v>
      </c>
      <c r="G918" s="15">
        <v>2.8</v>
      </c>
      <c r="H918" s="30" t="s">
        <v>175</v>
      </c>
      <c r="I918" s="10">
        <v>84288196</v>
      </c>
      <c r="J918" s="19">
        <v>44927</v>
      </c>
      <c r="K918" s="16">
        <v>1104</v>
      </c>
      <c r="L918" s="16">
        <v>3091</v>
      </c>
      <c r="M918" s="9" t="s">
        <v>436</v>
      </c>
      <c r="N918" s="17">
        <v>44960</v>
      </c>
      <c r="O918" s="17">
        <v>44740</v>
      </c>
      <c r="P918" s="10" t="s">
        <v>156</v>
      </c>
      <c r="Q918" s="17">
        <v>44740</v>
      </c>
      <c r="R918" s="10" t="s">
        <v>193</v>
      </c>
      <c r="S918" s="17">
        <v>44859</v>
      </c>
      <c r="T918" s="10" t="s">
        <v>1829</v>
      </c>
      <c r="U918" s="32">
        <f t="shared" si="17"/>
        <v>44953</v>
      </c>
    </row>
    <row r="919" spans="1:21" ht="14.25" customHeight="1">
      <c r="A919" s="9">
        <v>2023</v>
      </c>
      <c r="B919" s="10" t="s">
        <v>143</v>
      </c>
      <c r="C919" s="9" t="s">
        <v>573</v>
      </c>
      <c r="D919" s="9" t="s">
        <v>1820</v>
      </c>
      <c r="E919" s="9" t="s">
        <v>1823</v>
      </c>
      <c r="F919" s="10" t="s">
        <v>3750</v>
      </c>
      <c r="G919" s="15">
        <v>2.8</v>
      </c>
      <c r="H919" s="30" t="s">
        <v>175</v>
      </c>
      <c r="I919" s="10">
        <v>84085430</v>
      </c>
      <c r="J919" s="19">
        <v>44927</v>
      </c>
      <c r="K919" s="16">
        <v>4904</v>
      </c>
      <c r="L919" s="16">
        <v>13731</v>
      </c>
      <c r="M919" s="9" t="s">
        <v>436</v>
      </c>
      <c r="N919" s="17">
        <v>44967</v>
      </c>
      <c r="O919" s="17">
        <v>44712</v>
      </c>
      <c r="P919" s="10" t="s">
        <v>156</v>
      </c>
      <c r="Q919" s="17">
        <v>44740</v>
      </c>
      <c r="R919" s="10" t="s">
        <v>193</v>
      </c>
      <c r="S919" s="17">
        <v>44866</v>
      </c>
      <c r="T919" s="10" t="s">
        <v>471</v>
      </c>
      <c r="U919" s="32">
        <f t="shared" si="17"/>
        <v>44960</v>
      </c>
    </row>
    <row r="920" spans="1:21" ht="14.25" customHeight="1">
      <c r="A920" s="9">
        <v>2023</v>
      </c>
      <c r="B920" s="10" t="s">
        <v>143</v>
      </c>
      <c r="C920" s="9" t="s">
        <v>573</v>
      </c>
      <c r="D920" s="9" t="s">
        <v>1820</v>
      </c>
      <c r="E920" s="9" t="s">
        <v>1823</v>
      </c>
      <c r="F920" s="10" t="s">
        <v>3750</v>
      </c>
      <c r="G920" s="15">
        <v>2.8</v>
      </c>
      <c r="H920" s="30" t="s">
        <v>175</v>
      </c>
      <c r="I920" s="10">
        <v>84085431</v>
      </c>
      <c r="J920" s="19">
        <v>44927</v>
      </c>
      <c r="K920" s="16">
        <v>4888</v>
      </c>
      <c r="L920" s="16">
        <v>13686</v>
      </c>
      <c r="M920" s="9" t="s">
        <v>383</v>
      </c>
      <c r="N920" s="17">
        <v>44972</v>
      </c>
      <c r="O920" s="17">
        <v>44729</v>
      </c>
      <c r="P920" s="10" t="s">
        <v>156</v>
      </c>
      <c r="Q920" s="17">
        <v>44817</v>
      </c>
      <c r="R920" s="10" t="s">
        <v>1835</v>
      </c>
      <c r="S920" s="17">
        <v>44904</v>
      </c>
      <c r="T920" s="10" t="s">
        <v>1837</v>
      </c>
      <c r="U920" s="32">
        <f t="shared" si="17"/>
        <v>44965</v>
      </c>
    </row>
    <row r="921" spans="1:21" ht="14.25" customHeight="1">
      <c r="A921" s="9">
        <v>2023</v>
      </c>
      <c r="B921" s="10" t="s">
        <v>143</v>
      </c>
      <c r="C921" s="9" t="s">
        <v>573</v>
      </c>
      <c r="D921" s="9" t="s">
        <v>1820</v>
      </c>
      <c r="E921" s="9" t="s">
        <v>1823</v>
      </c>
      <c r="F921" s="10" t="s">
        <v>3750</v>
      </c>
      <c r="G921" s="15">
        <v>2.8</v>
      </c>
      <c r="H921" s="30" t="s">
        <v>175</v>
      </c>
      <c r="I921" s="10">
        <v>84085432</v>
      </c>
      <c r="J921" s="19">
        <v>44958</v>
      </c>
      <c r="K921" s="16">
        <v>480</v>
      </c>
      <c r="L921" s="16">
        <v>1344</v>
      </c>
      <c r="M921" s="9" t="s">
        <v>470</v>
      </c>
      <c r="N921" s="17">
        <v>45002</v>
      </c>
      <c r="O921" s="17">
        <v>44729</v>
      </c>
      <c r="P921" s="10" t="s">
        <v>156</v>
      </c>
      <c r="Q921" s="17">
        <v>44967</v>
      </c>
      <c r="R921" s="10" t="s">
        <v>1840</v>
      </c>
      <c r="S921" s="17">
        <v>44915</v>
      </c>
      <c r="T921" s="10" t="s">
        <v>1842</v>
      </c>
      <c r="U921" s="32">
        <f t="shared" si="17"/>
        <v>44995</v>
      </c>
    </row>
    <row r="922" spans="1:21" ht="14.25" customHeight="1">
      <c r="A922" s="9">
        <v>2023</v>
      </c>
      <c r="B922" s="10" t="s">
        <v>143</v>
      </c>
      <c r="C922" s="9" t="s">
        <v>573</v>
      </c>
      <c r="D922" s="9" t="s">
        <v>1820</v>
      </c>
      <c r="E922" s="9" t="s">
        <v>1823</v>
      </c>
      <c r="F922" s="10" t="s">
        <v>3750</v>
      </c>
      <c r="G922" s="15">
        <v>2.8</v>
      </c>
      <c r="H922" s="30" t="s">
        <v>175</v>
      </c>
      <c r="I922" s="10">
        <v>85072330</v>
      </c>
      <c r="J922" s="19">
        <v>44958</v>
      </c>
      <c r="K922" s="16">
        <v>792</v>
      </c>
      <c r="L922" s="16">
        <v>2218</v>
      </c>
      <c r="M922" s="9" t="s">
        <v>383</v>
      </c>
      <c r="N922" s="17">
        <v>45002</v>
      </c>
      <c r="O922" s="17" t="s">
        <v>156</v>
      </c>
      <c r="P922" s="10" t="s">
        <v>156</v>
      </c>
      <c r="Q922" s="17">
        <v>44904</v>
      </c>
      <c r="R922" s="10" t="s">
        <v>193</v>
      </c>
      <c r="S922" s="17">
        <v>44946</v>
      </c>
      <c r="T922" s="10" t="s">
        <v>156</v>
      </c>
      <c r="U922" s="32">
        <f t="shared" si="17"/>
        <v>44995</v>
      </c>
    </row>
    <row r="923" spans="1:21" ht="14.25" customHeight="1">
      <c r="A923" s="9">
        <v>2023</v>
      </c>
      <c r="B923" s="10" t="s">
        <v>143</v>
      </c>
      <c r="C923" s="9" t="s">
        <v>573</v>
      </c>
      <c r="D923" s="9" t="s">
        <v>1820</v>
      </c>
      <c r="E923" s="9" t="s">
        <v>1823</v>
      </c>
      <c r="F923" s="10" t="s">
        <v>3750</v>
      </c>
      <c r="G923" s="15">
        <v>2.8</v>
      </c>
      <c r="H923" s="30" t="s">
        <v>175</v>
      </c>
      <c r="I923" s="10">
        <v>84836265</v>
      </c>
      <c r="J923" s="19">
        <v>45017</v>
      </c>
      <c r="K923" s="16">
        <v>0</v>
      </c>
      <c r="L923" s="16">
        <v>0</v>
      </c>
      <c r="M923" s="9" t="s">
        <v>178</v>
      </c>
      <c r="N923" s="17">
        <v>45046</v>
      </c>
      <c r="O923" s="17">
        <v>44911</v>
      </c>
      <c r="P923" s="10" t="s">
        <v>156</v>
      </c>
      <c r="Q923" s="17">
        <v>44987</v>
      </c>
      <c r="R923" s="10" t="s">
        <v>193</v>
      </c>
      <c r="S923" s="17">
        <v>45029</v>
      </c>
      <c r="T923" s="10" t="s">
        <v>156</v>
      </c>
      <c r="U923" s="32">
        <f t="shared" si="17"/>
        <v>45039</v>
      </c>
    </row>
    <row r="924" spans="1:21" ht="14.25" customHeight="1">
      <c r="A924" s="9">
        <v>2023</v>
      </c>
      <c r="B924" s="10" t="s">
        <v>143</v>
      </c>
      <c r="C924" s="9" t="s">
        <v>573</v>
      </c>
      <c r="D924" s="9" t="s">
        <v>1820</v>
      </c>
      <c r="E924" s="9" t="s">
        <v>1823</v>
      </c>
      <c r="F924" s="10" t="s">
        <v>3750</v>
      </c>
      <c r="G924" s="15">
        <v>2.8</v>
      </c>
      <c r="H924" s="30" t="s">
        <v>175</v>
      </c>
      <c r="I924" s="10">
        <v>84834606</v>
      </c>
      <c r="J924" s="19">
        <v>45017</v>
      </c>
      <c r="K924" s="16">
        <v>5728</v>
      </c>
      <c r="L924" s="16">
        <v>16038</v>
      </c>
      <c r="M924" s="9" t="s">
        <v>470</v>
      </c>
      <c r="N924" s="17">
        <v>45086</v>
      </c>
      <c r="O924" s="17">
        <v>44911</v>
      </c>
      <c r="P924" s="10" t="s">
        <v>156</v>
      </c>
      <c r="Q924" s="17">
        <v>44994</v>
      </c>
      <c r="R924" s="10" t="s">
        <v>1850</v>
      </c>
      <c r="S924" s="17">
        <v>45035</v>
      </c>
      <c r="T924" s="10" t="s">
        <v>1852</v>
      </c>
      <c r="U924" s="32">
        <f t="shared" si="17"/>
        <v>45079</v>
      </c>
    </row>
    <row r="925" spans="1:21" ht="14.25" customHeight="1">
      <c r="A925" s="9">
        <v>2023</v>
      </c>
      <c r="B925" s="10" t="s">
        <v>143</v>
      </c>
      <c r="C925" s="9" t="s">
        <v>573</v>
      </c>
      <c r="D925" s="9" t="s">
        <v>1820</v>
      </c>
      <c r="E925" s="9" t="s">
        <v>1823</v>
      </c>
      <c r="F925" s="10" t="s">
        <v>3750</v>
      </c>
      <c r="G925" s="15">
        <v>2.8</v>
      </c>
      <c r="H925" s="30" t="s">
        <v>175</v>
      </c>
      <c r="I925" s="10">
        <v>85264245</v>
      </c>
      <c r="J925" s="19">
        <v>45017</v>
      </c>
      <c r="K925" s="16">
        <v>3432</v>
      </c>
      <c r="L925" s="16">
        <v>9610</v>
      </c>
      <c r="M925" s="9" t="s">
        <v>383</v>
      </c>
      <c r="N925" s="17">
        <v>45097</v>
      </c>
      <c r="O925" s="17" t="s">
        <v>156</v>
      </c>
      <c r="P925" s="10" t="s">
        <v>156</v>
      </c>
      <c r="Q925" s="17">
        <v>44945</v>
      </c>
      <c r="R925" s="10" t="s">
        <v>193</v>
      </c>
      <c r="S925" s="17">
        <v>44985</v>
      </c>
      <c r="T925" s="10" t="s">
        <v>156</v>
      </c>
      <c r="U925" s="32">
        <f t="shared" si="17"/>
        <v>45090</v>
      </c>
    </row>
    <row r="926" spans="1:21" ht="14.25" customHeight="1">
      <c r="A926" s="9">
        <v>2023</v>
      </c>
      <c r="B926" s="10" t="s">
        <v>143</v>
      </c>
      <c r="C926" s="9" t="s">
        <v>573</v>
      </c>
      <c r="D926" s="9" t="s">
        <v>1820</v>
      </c>
      <c r="E926" s="9" t="s">
        <v>1823</v>
      </c>
      <c r="F926" s="10" t="s">
        <v>3750</v>
      </c>
      <c r="G926" s="15">
        <v>2.8</v>
      </c>
      <c r="H926" s="30" t="s">
        <v>175</v>
      </c>
      <c r="I926" s="10">
        <v>84836264</v>
      </c>
      <c r="J926" s="19">
        <v>45047</v>
      </c>
      <c r="K926" s="16">
        <v>1816</v>
      </c>
      <c r="L926" s="16">
        <v>5085</v>
      </c>
      <c r="M926" s="9" t="s">
        <v>470</v>
      </c>
      <c r="N926" s="17">
        <v>45080</v>
      </c>
      <c r="O926" s="17">
        <v>44946</v>
      </c>
      <c r="P926" s="10" t="s">
        <v>156</v>
      </c>
      <c r="Q926" s="17">
        <v>44994</v>
      </c>
      <c r="R926" s="10" t="s">
        <v>902</v>
      </c>
      <c r="S926" s="17">
        <v>45063</v>
      </c>
      <c r="T926" s="10" t="s">
        <v>937</v>
      </c>
      <c r="U926" s="32">
        <f t="shared" si="17"/>
        <v>45073</v>
      </c>
    </row>
    <row r="927" spans="1:21" ht="14.25" customHeight="1">
      <c r="A927" s="9">
        <v>2023</v>
      </c>
      <c r="B927" s="10" t="s">
        <v>143</v>
      </c>
      <c r="C927" s="9" t="s">
        <v>573</v>
      </c>
      <c r="D927" s="9" t="s">
        <v>1820</v>
      </c>
      <c r="E927" s="9" t="s">
        <v>1823</v>
      </c>
      <c r="F927" s="10" t="s">
        <v>3750</v>
      </c>
      <c r="G927" s="15">
        <v>2.8</v>
      </c>
      <c r="H927" s="30" t="s">
        <v>175</v>
      </c>
      <c r="I927" s="10">
        <v>85028353</v>
      </c>
      <c r="J927" s="19">
        <v>45047</v>
      </c>
      <c r="K927" s="16">
        <v>720</v>
      </c>
      <c r="L927" s="16">
        <v>2016</v>
      </c>
      <c r="M927" s="9" t="s">
        <v>470</v>
      </c>
      <c r="N927" s="17">
        <v>45092</v>
      </c>
      <c r="O927" s="17">
        <v>44964</v>
      </c>
      <c r="P927" s="10" t="s">
        <v>156</v>
      </c>
      <c r="Q927" s="17">
        <v>45016</v>
      </c>
      <c r="R927" s="10" t="s">
        <v>1861</v>
      </c>
      <c r="S927" s="17">
        <v>45072</v>
      </c>
      <c r="T927" s="10" t="s">
        <v>1863</v>
      </c>
      <c r="U927" s="32">
        <f t="shared" si="17"/>
        <v>45085</v>
      </c>
    </row>
    <row r="928" spans="1:21" ht="14.25" customHeight="1">
      <c r="A928" s="9">
        <v>2023</v>
      </c>
      <c r="B928" s="10" t="s">
        <v>143</v>
      </c>
      <c r="C928" s="9" t="s">
        <v>573</v>
      </c>
      <c r="D928" s="9" t="s">
        <v>1820</v>
      </c>
      <c r="E928" s="9" t="s">
        <v>1823</v>
      </c>
      <c r="F928" s="10" t="s">
        <v>3750</v>
      </c>
      <c r="G928" s="15">
        <v>2.8</v>
      </c>
      <c r="H928" s="30" t="s">
        <v>175</v>
      </c>
      <c r="I928" s="10">
        <v>85375146</v>
      </c>
      <c r="J928" s="19">
        <v>45047</v>
      </c>
      <c r="K928" s="16">
        <v>0</v>
      </c>
      <c r="L928" s="16">
        <v>0</v>
      </c>
      <c r="M928" s="9" t="s">
        <v>178</v>
      </c>
      <c r="N928" s="17">
        <v>45092</v>
      </c>
      <c r="O928" s="17">
        <v>45009</v>
      </c>
      <c r="P928" s="10" t="s">
        <v>1488</v>
      </c>
      <c r="Q928" s="17" t="s">
        <v>156</v>
      </c>
      <c r="R928" s="10" t="s">
        <v>193</v>
      </c>
      <c r="S928" s="17" t="s">
        <v>156</v>
      </c>
      <c r="T928" s="10" t="s">
        <v>156</v>
      </c>
      <c r="U928" s="32">
        <f t="shared" si="17"/>
        <v>45085</v>
      </c>
    </row>
    <row r="929" spans="1:21" ht="14.25" customHeight="1">
      <c r="A929" s="9">
        <v>2023</v>
      </c>
      <c r="B929" s="10" t="s">
        <v>143</v>
      </c>
      <c r="C929" s="9" t="s">
        <v>573</v>
      </c>
      <c r="D929" s="9" t="s">
        <v>1820</v>
      </c>
      <c r="E929" s="9" t="s">
        <v>1823</v>
      </c>
      <c r="F929" s="10" t="s">
        <v>3750</v>
      </c>
      <c r="G929" s="15">
        <v>2.8</v>
      </c>
      <c r="H929" s="30" t="s">
        <v>175</v>
      </c>
      <c r="I929" s="10">
        <v>84834605</v>
      </c>
      <c r="J929" s="19">
        <v>45078</v>
      </c>
      <c r="K929" s="16">
        <v>0</v>
      </c>
      <c r="L929" s="16">
        <v>0</v>
      </c>
      <c r="M929" s="9" t="s">
        <v>178</v>
      </c>
      <c r="N929" s="17">
        <v>45107</v>
      </c>
      <c r="O929" s="17">
        <v>44946</v>
      </c>
      <c r="P929" s="10" t="s">
        <v>156</v>
      </c>
      <c r="Q929" s="17">
        <v>45029</v>
      </c>
      <c r="R929" s="10" t="s">
        <v>1866</v>
      </c>
      <c r="S929" s="17">
        <v>45083</v>
      </c>
      <c r="T929" s="10" t="s">
        <v>1867</v>
      </c>
      <c r="U929" s="32">
        <f t="shared" si="17"/>
        <v>45100</v>
      </c>
    </row>
    <row r="930" spans="1:21" ht="14.25" customHeight="1">
      <c r="A930" s="9">
        <v>2023</v>
      </c>
      <c r="B930" s="10" t="s">
        <v>143</v>
      </c>
      <c r="C930" s="9" t="s">
        <v>573</v>
      </c>
      <c r="D930" s="9" t="s">
        <v>1820</v>
      </c>
      <c r="E930" s="9" t="s">
        <v>1823</v>
      </c>
      <c r="F930" s="10" t="s">
        <v>3750</v>
      </c>
      <c r="G930" s="15">
        <v>2.8</v>
      </c>
      <c r="H930" s="30" t="s">
        <v>175</v>
      </c>
      <c r="I930" s="10">
        <v>85375145</v>
      </c>
      <c r="J930" s="19">
        <v>45078</v>
      </c>
      <c r="K930" s="16">
        <v>0</v>
      </c>
      <c r="L930" s="16">
        <v>0</v>
      </c>
      <c r="M930" s="9" t="s">
        <v>178</v>
      </c>
      <c r="N930" s="17">
        <v>45122</v>
      </c>
      <c r="O930" s="17">
        <v>45009</v>
      </c>
      <c r="P930" s="10" t="s">
        <v>1869</v>
      </c>
      <c r="Q930" s="17">
        <v>45055</v>
      </c>
      <c r="R930" s="10" t="s">
        <v>1011</v>
      </c>
      <c r="S930" s="17">
        <v>45102</v>
      </c>
      <c r="T930" s="10" t="s">
        <v>1871</v>
      </c>
      <c r="U930" s="32">
        <f t="shared" si="17"/>
        <v>45115</v>
      </c>
    </row>
    <row r="931" spans="1:21" ht="14.25" customHeight="1">
      <c r="A931" s="9">
        <v>2023</v>
      </c>
      <c r="B931" s="10" t="s">
        <v>143</v>
      </c>
      <c r="C931" s="9" t="s">
        <v>573</v>
      </c>
      <c r="D931" s="9" t="s">
        <v>1820</v>
      </c>
      <c r="E931" s="9" t="s">
        <v>1823</v>
      </c>
      <c r="F931" s="10" t="s">
        <v>3750</v>
      </c>
      <c r="G931" s="15">
        <v>2.8</v>
      </c>
      <c r="H931" s="30" t="s">
        <v>175</v>
      </c>
      <c r="I931" s="10">
        <v>85287454</v>
      </c>
      <c r="J931" s="19">
        <v>45108</v>
      </c>
      <c r="K931" s="16">
        <v>0</v>
      </c>
      <c r="L931" s="16">
        <v>0</v>
      </c>
      <c r="M931" s="9" t="s">
        <v>178</v>
      </c>
      <c r="N931" s="17">
        <v>45130</v>
      </c>
      <c r="O931" s="17">
        <v>45013</v>
      </c>
      <c r="P931" s="10" t="s">
        <v>156</v>
      </c>
      <c r="Q931" s="17">
        <v>45062</v>
      </c>
      <c r="R931" s="10" t="s">
        <v>1873</v>
      </c>
      <c r="S931" s="17">
        <v>45113</v>
      </c>
      <c r="T931" s="10" t="s">
        <v>1874</v>
      </c>
      <c r="U931" s="32">
        <f t="shared" si="17"/>
        <v>45123</v>
      </c>
    </row>
    <row r="932" spans="1:21" ht="14.25" customHeight="1">
      <c r="A932" s="9">
        <v>2023</v>
      </c>
      <c r="B932" s="10" t="s">
        <v>143</v>
      </c>
      <c r="C932" s="9" t="s">
        <v>573</v>
      </c>
      <c r="D932" s="9" t="s">
        <v>1820</v>
      </c>
      <c r="E932" s="9" t="s">
        <v>1823</v>
      </c>
      <c r="F932" s="10" t="s">
        <v>3751</v>
      </c>
      <c r="G932" s="15">
        <v>2.8</v>
      </c>
      <c r="H932" s="30" t="s">
        <v>175</v>
      </c>
      <c r="I932" s="10">
        <v>84338407</v>
      </c>
      <c r="J932" s="19">
        <v>44927</v>
      </c>
      <c r="K932" s="16">
        <v>1024</v>
      </c>
      <c r="L932" s="16">
        <v>2867</v>
      </c>
      <c r="M932" s="9" t="s">
        <v>436</v>
      </c>
      <c r="N932" s="17">
        <v>44945</v>
      </c>
      <c r="O932" s="17" t="s">
        <v>156</v>
      </c>
      <c r="P932" s="10" t="s">
        <v>156</v>
      </c>
      <c r="Q932" s="17">
        <v>44740</v>
      </c>
      <c r="R932" s="10" t="s">
        <v>193</v>
      </c>
      <c r="S932" s="17">
        <v>44845</v>
      </c>
      <c r="T932" s="10" t="s">
        <v>458</v>
      </c>
      <c r="U932" s="32">
        <f t="shared" si="17"/>
        <v>44938</v>
      </c>
    </row>
    <row r="933" spans="1:21" ht="14.25" customHeight="1">
      <c r="A933" s="9">
        <v>2023</v>
      </c>
      <c r="B933" s="10" t="s">
        <v>143</v>
      </c>
      <c r="C933" s="9" t="s">
        <v>573</v>
      </c>
      <c r="D933" s="9" t="s">
        <v>1820</v>
      </c>
      <c r="E933" s="9" t="s">
        <v>1823</v>
      </c>
      <c r="F933" s="10" t="s">
        <v>3751</v>
      </c>
      <c r="G933" s="15">
        <v>2.8</v>
      </c>
      <c r="H933" s="30" t="s">
        <v>175</v>
      </c>
      <c r="I933" s="10">
        <v>84948345</v>
      </c>
      <c r="J933" s="19">
        <v>45017</v>
      </c>
      <c r="K933" s="16">
        <v>504</v>
      </c>
      <c r="L933" s="16">
        <v>1411</v>
      </c>
      <c r="M933" s="9" t="s">
        <v>383</v>
      </c>
      <c r="N933" s="17">
        <v>45049</v>
      </c>
      <c r="O933" s="17" t="s">
        <v>156</v>
      </c>
      <c r="P933" s="10" t="s">
        <v>156</v>
      </c>
      <c r="Q933" s="17">
        <v>44950</v>
      </c>
      <c r="R933" s="10" t="s">
        <v>1885</v>
      </c>
      <c r="S933" s="17">
        <v>45006</v>
      </c>
      <c r="T933" s="10" t="s">
        <v>156</v>
      </c>
      <c r="U933" s="32">
        <f t="shared" si="17"/>
        <v>45042</v>
      </c>
    </row>
    <row r="934" spans="1:21" ht="14.25" customHeight="1">
      <c r="A934" s="9">
        <v>2023</v>
      </c>
      <c r="B934" s="10" t="s">
        <v>143</v>
      </c>
      <c r="C934" s="9" t="s">
        <v>573</v>
      </c>
      <c r="D934" s="9" t="s">
        <v>1820</v>
      </c>
      <c r="E934" s="9" t="s">
        <v>1823</v>
      </c>
      <c r="F934" s="10" t="s">
        <v>3751</v>
      </c>
      <c r="G934" s="15">
        <v>2.8</v>
      </c>
      <c r="H934" s="30" t="s">
        <v>175</v>
      </c>
      <c r="I934" s="10">
        <v>85264248</v>
      </c>
      <c r="J934" s="19">
        <v>45078</v>
      </c>
      <c r="K934" s="16">
        <v>0</v>
      </c>
      <c r="L934" s="16">
        <v>0</v>
      </c>
      <c r="M934" s="9" t="s">
        <v>178</v>
      </c>
      <c r="N934" s="17">
        <v>45107</v>
      </c>
      <c r="O934" s="17">
        <v>44974</v>
      </c>
      <c r="P934" s="10" t="s">
        <v>1889</v>
      </c>
      <c r="Q934" s="17" t="s">
        <v>156</v>
      </c>
      <c r="R934" s="10" t="s">
        <v>193</v>
      </c>
      <c r="S934" s="17" t="s">
        <v>156</v>
      </c>
      <c r="T934" s="10" t="s">
        <v>156</v>
      </c>
      <c r="U934" s="32">
        <f t="shared" si="17"/>
        <v>45100</v>
      </c>
    </row>
    <row r="935" spans="1:21" ht="14.25" customHeight="1">
      <c r="A935" s="9">
        <v>2023</v>
      </c>
      <c r="B935" s="10" t="s">
        <v>143</v>
      </c>
      <c r="C935" s="9" t="s">
        <v>573</v>
      </c>
      <c r="D935" s="9" t="s">
        <v>1820</v>
      </c>
      <c r="E935" s="9" t="s">
        <v>1823</v>
      </c>
      <c r="F935" s="10" t="s">
        <v>3751</v>
      </c>
      <c r="G935" s="15">
        <v>2.8</v>
      </c>
      <c r="H935" s="30" t="s">
        <v>175</v>
      </c>
      <c r="I935" s="10">
        <v>85287456</v>
      </c>
      <c r="J935" s="19">
        <v>45078</v>
      </c>
      <c r="K935" s="16">
        <v>0</v>
      </c>
      <c r="L935" s="16">
        <v>0</v>
      </c>
      <c r="M935" s="9" t="s">
        <v>178</v>
      </c>
      <c r="N935" s="17">
        <v>45136</v>
      </c>
      <c r="O935" s="17">
        <v>45013</v>
      </c>
      <c r="P935" s="10" t="s">
        <v>156</v>
      </c>
      <c r="Q935" s="17">
        <v>45069</v>
      </c>
      <c r="R935" s="10" t="s">
        <v>935</v>
      </c>
      <c r="S935" s="17" t="s">
        <v>156</v>
      </c>
      <c r="T935" s="10" t="s">
        <v>1891</v>
      </c>
      <c r="U935" s="32">
        <f t="shared" si="17"/>
        <v>45129</v>
      </c>
    </row>
    <row r="936" spans="1:21" ht="14.25" customHeight="1">
      <c r="A936" s="9">
        <v>2023</v>
      </c>
      <c r="B936" s="10" t="s">
        <v>143</v>
      </c>
      <c r="C936" s="9" t="s">
        <v>573</v>
      </c>
      <c r="D936" s="9" t="s">
        <v>881</v>
      </c>
      <c r="E936" s="9" t="s">
        <v>883</v>
      </c>
      <c r="F936" s="10" t="s">
        <v>3765</v>
      </c>
      <c r="G936" s="15">
        <v>1.6</v>
      </c>
      <c r="H936" s="30" t="s">
        <v>175</v>
      </c>
      <c r="I936" s="10">
        <v>84229975</v>
      </c>
      <c r="J936" s="19">
        <v>44927</v>
      </c>
      <c r="K936" s="16">
        <v>5364</v>
      </c>
      <c r="L936" s="16">
        <v>8582</v>
      </c>
      <c r="M936" s="9" t="s">
        <v>383</v>
      </c>
      <c r="N936" s="17">
        <v>44972</v>
      </c>
      <c r="O936" s="17">
        <v>44733</v>
      </c>
      <c r="P936" s="10" t="s">
        <v>156</v>
      </c>
      <c r="Q936" s="17">
        <v>44880</v>
      </c>
      <c r="R936" s="10" t="s">
        <v>430</v>
      </c>
      <c r="S936" s="17">
        <v>44922</v>
      </c>
      <c r="T936" s="10" t="s">
        <v>1896</v>
      </c>
      <c r="U936" s="32">
        <f t="shared" si="17"/>
        <v>44965</v>
      </c>
    </row>
    <row r="937" spans="1:21" ht="14.25" customHeight="1">
      <c r="A937" s="9">
        <v>2023</v>
      </c>
      <c r="B937" s="10" t="s">
        <v>143</v>
      </c>
      <c r="C937" s="9" t="s">
        <v>573</v>
      </c>
      <c r="D937" s="9" t="s">
        <v>881</v>
      </c>
      <c r="E937" s="9" t="s">
        <v>883</v>
      </c>
      <c r="F937" s="10" t="s">
        <v>3765</v>
      </c>
      <c r="G937" s="15">
        <v>1.6</v>
      </c>
      <c r="H937" s="30" t="s">
        <v>175</v>
      </c>
      <c r="I937" s="10">
        <v>84947615</v>
      </c>
      <c r="J937" s="19">
        <v>44958</v>
      </c>
      <c r="K937" s="16">
        <v>7308</v>
      </c>
      <c r="L937" s="16">
        <v>11693</v>
      </c>
      <c r="M937" s="9" t="s">
        <v>470</v>
      </c>
      <c r="N937" s="17">
        <v>45001</v>
      </c>
      <c r="O937" s="17">
        <v>44890</v>
      </c>
      <c r="P937" s="10" t="s">
        <v>156</v>
      </c>
      <c r="Q937" s="17">
        <v>44966</v>
      </c>
      <c r="R937" s="10" t="s">
        <v>1899</v>
      </c>
      <c r="S937" s="17">
        <v>44973</v>
      </c>
      <c r="T937" s="10" t="s">
        <v>1901</v>
      </c>
      <c r="U937" s="32">
        <f t="shared" si="17"/>
        <v>44994</v>
      </c>
    </row>
    <row r="938" spans="1:21" ht="14.25" customHeight="1">
      <c r="A938" s="9">
        <v>2023</v>
      </c>
      <c r="B938" s="10" t="s">
        <v>143</v>
      </c>
      <c r="C938" s="9" t="s">
        <v>573</v>
      </c>
      <c r="D938" s="9" t="s">
        <v>881</v>
      </c>
      <c r="E938" s="9" t="s">
        <v>883</v>
      </c>
      <c r="F938" s="10" t="s">
        <v>3765</v>
      </c>
      <c r="G938" s="15">
        <v>1.6</v>
      </c>
      <c r="H938" s="30" t="s">
        <v>175</v>
      </c>
      <c r="I938" s="10">
        <v>85028364</v>
      </c>
      <c r="J938" s="19">
        <v>44986</v>
      </c>
      <c r="K938" s="16">
        <v>0</v>
      </c>
      <c r="L938" s="16">
        <v>0</v>
      </c>
      <c r="M938" s="9" t="s">
        <v>178</v>
      </c>
      <c r="N938" s="17">
        <v>45007</v>
      </c>
      <c r="O938" s="17">
        <v>44911</v>
      </c>
      <c r="P938" s="10" t="s">
        <v>156</v>
      </c>
      <c r="Q938" s="17">
        <v>44980</v>
      </c>
      <c r="R938" s="10" t="s">
        <v>893</v>
      </c>
      <c r="S938" s="17">
        <v>44988</v>
      </c>
      <c r="T938" s="10" t="s">
        <v>1904</v>
      </c>
      <c r="U938" s="32">
        <f t="shared" si="17"/>
        <v>45000</v>
      </c>
    </row>
    <row r="939" spans="1:21" ht="14.25" customHeight="1">
      <c r="A939" s="9">
        <v>2023</v>
      </c>
      <c r="B939" s="10" t="s">
        <v>143</v>
      </c>
      <c r="C939" s="9" t="s">
        <v>573</v>
      </c>
      <c r="D939" s="9" t="s">
        <v>881</v>
      </c>
      <c r="E939" s="9" t="s">
        <v>883</v>
      </c>
      <c r="F939" s="10" t="s">
        <v>3765</v>
      </c>
      <c r="G939" s="15">
        <v>1.6</v>
      </c>
      <c r="H939" s="30" t="s">
        <v>175</v>
      </c>
      <c r="I939" s="10">
        <v>85028363</v>
      </c>
      <c r="J939" s="19">
        <v>44986</v>
      </c>
      <c r="K939" s="16">
        <v>5436</v>
      </c>
      <c r="L939" s="16">
        <v>8698</v>
      </c>
      <c r="M939" s="9" t="s">
        <v>470</v>
      </c>
      <c r="N939" s="17">
        <v>45035</v>
      </c>
      <c r="O939" s="17">
        <v>44932</v>
      </c>
      <c r="P939" s="10" t="s">
        <v>239</v>
      </c>
      <c r="Q939" s="17">
        <v>45001</v>
      </c>
      <c r="R939" s="10" t="s">
        <v>478</v>
      </c>
      <c r="S939" s="17">
        <v>45008</v>
      </c>
      <c r="T939" s="10" t="s">
        <v>1907</v>
      </c>
      <c r="U939" s="32">
        <f t="shared" ref="U939:U1002" si="18">N939-7</f>
        <v>45028</v>
      </c>
    </row>
    <row r="940" spans="1:21" ht="14.25" customHeight="1">
      <c r="A940" s="9">
        <v>2023</v>
      </c>
      <c r="B940" s="10" t="s">
        <v>143</v>
      </c>
      <c r="C940" s="9" t="s">
        <v>573</v>
      </c>
      <c r="D940" s="9" t="s">
        <v>881</v>
      </c>
      <c r="E940" s="9" t="s">
        <v>883</v>
      </c>
      <c r="F940" s="10" t="s">
        <v>3765</v>
      </c>
      <c r="G940" s="15">
        <v>1.6</v>
      </c>
      <c r="H940" s="30" t="s">
        <v>175</v>
      </c>
      <c r="I940" s="10">
        <v>84229976</v>
      </c>
      <c r="J940" s="19">
        <v>45047</v>
      </c>
      <c r="K940" s="16">
        <v>2808</v>
      </c>
      <c r="L940" s="16">
        <v>4493</v>
      </c>
      <c r="M940" s="9" t="s">
        <v>470</v>
      </c>
      <c r="N940" s="17">
        <v>45088</v>
      </c>
      <c r="O940" s="17">
        <v>44733</v>
      </c>
      <c r="P940" s="10" t="s">
        <v>156</v>
      </c>
      <c r="Q940" s="17">
        <v>45057</v>
      </c>
      <c r="R940" s="10" t="s">
        <v>1910</v>
      </c>
      <c r="S940" s="17">
        <v>45071</v>
      </c>
      <c r="T940" s="10" t="s">
        <v>425</v>
      </c>
      <c r="U940" s="32">
        <f t="shared" si="18"/>
        <v>45081</v>
      </c>
    </row>
    <row r="941" spans="1:21" ht="14.25" customHeight="1">
      <c r="A941" s="9">
        <v>2023</v>
      </c>
      <c r="B941" s="10" t="s">
        <v>143</v>
      </c>
      <c r="C941" s="9" t="s">
        <v>573</v>
      </c>
      <c r="D941" s="9" t="s">
        <v>881</v>
      </c>
      <c r="E941" s="9" t="s">
        <v>883</v>
      </c>
      <c r="F941" s="10" t="s">
        <v>3765</v>
      </c>
      <c r="G941" s="15">
        <v>1.6</v>
      </c>
      <c r="H941" s="30" t="s">
        <v>246</v>
      </c>
      <c r="I941" s="10">
        <v>84229977</v>
      </c>
      <c r="J941" s="19">
        <v>45078</v>
      </c>
      <c r="K941" s="16">
        <v>0</v>
      </c>
      <c r="L941" s="16">
        <v>0</v>
      </c>
      <c r="M941" s="9" t="s">
        <v>178</v>
      </c>
      <c r="N941" s="17">
        <v>45095</v>
      </c>
      <c r="O941" s="17">
        <v>44733</v>
      </c>
      <c r="P941" s="10" t="s">
        <v>156</v>
      </c>
      <c r="Q941" s="17" t="s">
        <v>156</v>
      </c>
      <c r="R941" s="10" t="s">
        <v>193</v>
      </c>
      <c r="S941" s="17" t="s">
        <v>156</v>
      </c>
      <c r="T941" s="10" t="s">
        <v>156</v>
      </c>
      <c r="U941" s="32">
        <f t="shared" si="18"/>
        <v>45088</v>
      </c>
    </row>
    <row r="942" spans="1:21" ht="14.25" customHeight="1">
      <c r="A942" s="9">
        <v>2023</v>
      </c>
      <c r="B942" s="10" t="s">
        <v>143</v>
      </c>
      <c r="C942" s="9" t="s">
        <v>573</v>
      </c>
      <c r="D942" s="9" t="s">
        <v>881</v>
      </c>
      <c r="E942" s="9" t="s">
        <v>883</v>
      </c>
      <c r="F942" s="10" t="s">
        <v>3765</v>
      </c>
      <c r="G942" s="15">
        <v>1.6</v>
      </c>
      <c r="H942" s="30" t="s">
        <v>175</v>
      </c>
      <c r="I942" s="10">
        <v>85287453</v>
      </c>
      <c r="J942" s="19">
        <v>45078</v>
      </c>
      <c r="K942" s="16">
        <v>0</v>
      </c>
      <c r="L942" s="16">
        <v>0</v>
      </c>
      <c r="M942" s="9" t="s">
        <v>178</v>
      </c>
      <c r="N942" s="17">
        <v>45107</v>
      </c>
      <c r="O942" s="17">
        <v>45022</v>
      </c>
      <c r="P942" s="10" t="s">
        <v>933</v>
      </c>
      <c r="Q942" s="17">
        <v>45078</v>
      </c>
      <c r="R942" s="10" t="s">
        <v>1916</v>
      </c>
      <c r="S942" s="17">
        <v>45090</v>
      </c>
      <c r="T942" s="10" t="s">
        <v>1917</v>
      </c>
      <c r="U942" s="32">
        <f t="shared" si="18"/>
        <v>45100</v>
      </c>
    </row>
    <row r="943" spans="1:21" ht="14.25" customHeight="1">
      <c r="A943" s="9">
        <v>2023</v>
      </c>
      <c r="B943" s="10" t="s">
        <v>143</v>
      </c>
      <c r="C943" s="9" t="s">
        <v>573</v>
      </c>
      <c r="D943" s="9" t="s">
        <v>881</v>
      </c>
      <c r="E943" s="9" t="s">
        <v>883</v>
      </c>
      <c r="F943" s="10" t="s">
        <v>3765</v>
      </c>
      <c r="G943" s="15">
        <v>1.6</v>
      </c>
      <c r="H943" s="30" t="s">
        <v>175</v>
      </c>
      <c r="I943" s="10">
        <v>85187090</v>
      </c>
      <c r="J943" s="19">
        <v>45108</v>
      </c>
      <c r="K943" s="16">
        <v>0</v>
      </c>
      <c r="L943" s="16">
        <v>0</v>
      </c>
      <c r="M943" s="9" t="s">
        <v>178</v>
      </c>
      <c r="N943" s="17">
        <v>45153</v>
      </c>
      <c r="O943" s="17">
        <v>45048</v>
      </c>
      <c r="P943" s="10" t="s">
        <v>1918</v>
      </c>
      <c r="Q943" s="17">
        <v>45125</v>
      </c>
      <c r="R943" s="10" t="s">
        <v>1919</v>
      </c>
      <c r="S943" s="17">
        <v>45134</v>
      </c>
      <c r="T943" s="10" t="s">
        <v>1920</v>
      </c>
      <c r="U943" s="32">
        <f t="shared" si="18"/>
        <v>45146</v>
      </c>
    </row>
    <row r="944" spans="1:21" ht="14.25" customHeight="1">
      <c r="A944" s="9">
        <v>2023</v>
      </c>
      <c r="B944" s="10" t="s">
        <v>143</v>
      </c>
      <c r="C944" s="9" t="s">
        <v>573</v>
      </c>
      <c r="D944" s="9" t="s">
        <v>881</v>
      </c>
      <c r="E944" s="9" t="s">
        <v>883</v>
      </c>
      <c r="F944" s="10" t="s">
        <v>3765</v>
      </c>
      <c r="G944" s="15">
        <v>1.6</v>
      </c>
      <c r="H944" s="30" t="s">
        <v>175</v>
      </c>
      <c r="I944" s="10">
        <v>86227402</v>
      </c>
      <c r="J944" s="19">
        <v>45139</v>
      </c>
      <c r="K944" s="16">
        <v>2980</v>
      </c>
      <c r="L944" s="16">
        <v>4768</v>
      </c>
      <c r="M944" s="9" t="s">
        <v>226</v>
      </c>
      <c r="N944" s="17">
        <v>45163</v>
      </c>
      <c r="O944" s="17" t="s">
        <v>156</v>
      </c>
      <c r="P944" s="10" t="s">
        <v>156</v>
      </c>
      <c r="Q944" s="17">
        <v>45134</v>
      </c>
      <c r="R944" s="10" t="s">
        <v>193</v>
      </c>
      <c r="S944" s="17">
        <v>45146</v>
      </c>
      <c r="T944" s="10" t="s">
        <v>156</v>
      </c>
      <c r="U944" s="32">
        <f t="shared" si="18"/>
        <v>45156</v>
      </c>
    </row>
    <row r="945" spans="1:21" ht="14.25" customHeight="1">
      <c r="A945" s="9">
        <v>2023</v>
      </c>
      <c r="B945" s="10" t="s">
        <v>143</v>
      </c>
      <c r="C945" s="9" t="s">
        <v>573</v>
      </c>
      <c r="D945" s="9" t="s">
        <v>881</v>
      </c>
      <c r="E945" s="9" t="s">
        <v>883</v>
      </c>
      <c r="F945" s="10" t="s">
        <v>3765</v>
      </c>
      <c r="G945" s="15">
        <v>1.6</v>
      </c>
      <c r="H945" s="30" t="s">
        <v>175</v>
      </c>
      <c r="I945" s="10">
        <v>85287289</v>
      </c>
      <c r="J945" s="19">
        <v>45139</v>
      </c>
      <c r="K945" s="16">
        <v>0</v>
      </c>
      <c r="L945" s="16">
        <v>0</v>
      </c>
      <c r="M945" s="9" t="s">
        <v>178</v>
      </c>
      <c r="N945" s="17">
        <v>45184</v>
      </c>
      <c r="O945" s="17">
        <v>45048</v>
      </c>
      <c r="P945" s="10" t="s">
        <v>1918</v>
      </c>
      <c r="Q945" s="17">
        <v>45155</v>
      </c>
      <c r="R945" s="10" t="s">
        <v>1922</v>
      </c>
      <c r="S945" s="17">
        <v>45167</v>
      </c>
      <c r="T945" s="10" t="s">
        <v>1923</v>
      </c>
      <c r="U945" s="32">
        <f t="shared" si="18"/>
        <v>45177</v>
      </c>
    </row>
    <row r="946" spans="1:21" ht="14.25" customHeight="1">
      <c r="A946" s="9">
        <v>2023</v>
      </c>
      <c r="B946" s="10" t="s">
        <v>143</v>
      </c>
      <c r="C946" s="9" t="s">
        <v>573</v>
      </c>
      <c r="D946" s="9" t="s">
        <v>881</v>
      </c>
      <c r="E946" s="9" t="s">
        <v>883</v>
      </c>
      <c r="F946" s="10" t="s">
        <v>3765</v>
      </c>
      <c r="G946" s="15">
        <v>1.6</v>
      </c>
      <c r="H946" s="30" t="s">
        <v>175</v>
      </c>
      <c r="I946" s="10">
        <v>86227403</v>
      </c>
      <c r="J946" s="19">
        <v>45170</v>
      </c>
      <c r="K946" s="16">
        <v>2750</v>
      </c>
      <c r="L946" s="16">
        <v>4400</v>
      </c>
      <c r="M946" s="9" t="s">
        <v>226</v>
      </c>
      <c r="N946" s="17">
        <v>45193</v>
      </c>
      <c r="O946" s="17" t="s">
        <v>156</v>
      </c>
      <c r="P946" s="10" t="s">
        <v>156</v>
      </c>
      <c r="Q946" s="17">
        <v>45162</v>
      </c>
      <c r="R946" s="10" t="s">
        <v>193</v>
      </c>
      <c r="S946" s="17">
        <v>45169</v>
      </c>
      <c r="T946" s="10" t="s">
        <v>156</v>
      </c>
      <c r="U946" s="32">
        <f t="shared" si="18"/>
        <v>45186</v>
      </c>
    </row>
    <row r="947" spans="1:21" ht="14.25" customHeight="1">
      <c r="A947" s="9">
        <v>2023</v>
      </c>
      <c r="B947" s="10" t="s">
        <v>143</v>
      </c>
      <c r="C947" s="9" t="s">
        <v>573</v>
      </c>
      <c r="D947" s="9" t="s">
        <v>881</v>
      </c>
      <c r="E947" s="9" t="s">
        <v>883</v>
      </c>
      <c r="F947" s="10" t="s">
        <v>3765</v>
      </c>
      <c r="G947" s="15">
        <v>1.6</v>
      </c>
      <c r="H947" s="30" t="s">
        <v>175</v>
      </c>
      <c r="I947" s="10">
        <v>85287290</v>
      </c>
      <c r="J947" s="19">
        <v>45170</v>
      </c>
      <c r="K947" s="16">
        <v>0</v>
      </c>
      <c r="L947" s="16">
        <v>0</v>
      </c>
      <c r="M947" s="9" t="s">
        <v>178</v>
      </c>
      <c r="N947" s="17">
        <v>45214</v>
      </c>
      <c r="O947" s="17">
        <v>45048</v>
      </c>
      <c r="P947" s="10" t="s">
        <v>1918</v>
      </c>
      <c r="Q947" s="17">
        <v>45183</v>
      </c>
      <c r="R947" s="10" t="s">
        <v>1925</v>
      </c>
      <c r="S947" s="17">
        <v>45197</v>
      </c>
      <c r="T947" s="10" t="s">
        <v>1926</v>
      </c>
      <c r="U947" s="32">
        <f t="shared" si="18"/>
        <v>45207</v>
      </c>
    </row>
    <row r="948" spans="1:21" ht="14.25" customHeight="1">
      <c r="A948" s="9">
        <v>2023</v>
      </c>
      <c r="B948" s="10" t="s">
        <v>143</v>
      </c>
      <c r="C948" s="9" t="s">
        <v>573</v>
      </c>
      <c r="D948" s="9" t="s">
        <v>881</v>
      </c>
      <c r="E948" s="9" t="s">
        <v>1929</v>
      </c>
      <c r="F948" s="10" t="s">
        <v>3777</v>
      </c>
      <c r="G948" s="15">
        <v>1.6</v>
      </c>
      <c r="H948" s="30" t="s">
        <v>175</v>
      </c>
      <c r="I948" s="10">
        <v>85169415</v>
      </c>
      <c r="J948" s="19">
        <v>45017</v>
      </c>
      <c r="K948" s="16">
        <v>0</v>
      </c>
      <c r="L948" s="16">
        <v>0</v>
      </c>
      <c r="M948" s="9" t="s">
        <v>178</v>
      </c>
      <c r="N948" s="17">
        <v>45092</v>
      </c>
      <c r="O948" s="17" t="s">
        <v>156</v>
      </c>
      <c r="P948" s="10" t="s">
        <v>156</v>
      </c>
      <c r="Q948" s="17">
        <v>44916</v>
      </c>
      <c r="R948" s="10" t="s">
        <v>193</v>
      </c>
      <c r="S948" s="17">
        <v>44918</v>
      </c>
      <c r="T948" s="10" t="s">
        <v>156</v>
      </c>
      <c r="U948" s="32">
        <f t="shared" si="18"/>
        <v>45085</v>
      </c>
    </row>
    <row r="949" spans="1:21" ht="14.25" customHeight="1">
      <c r="A949" s="9">
        <v>2023</v>
      </c>
      <c r="B949" s="10" t="s">
        <v>143</v>
      </c>
      <c r="C949" s="9" t="s">
        <v>573</v>
      </c>
      <c r="D949" s="9" t="s">
        <v>881</v>
      </c>
      <c r="E949" s="9" t="s">
        <v>1929</v>
      </c>
      <c r="F949" s="10" t="s">
        <v>3777</v>
      </c>
      <c r="G949" s="15">
        <v>1.6</v>
      </c>
      <c r="H949" s="30" t="s">
        <v>175</v>
      </c>
      <c r="I949" s="10">
        <v>85187346</v>
      </c>
      <c r="J949" s="19">
        <v>45078</v>
      </c>
      <c r="K949" s="16">
        <v>4248</v>
      </c>
      <c r="L949" s="16">
        <v>6797</v>
      </c>
      <c r="M949" s="9" t="s">
        <v>436</v>
      </c>
      <c r="N949" s="17">
        <v>45122</v>
      </c>
      <c r="O949" s="17">
        <v>44936</v>
      </c>
      <c r="P949" s="10" t="s">
        <v>156</v>
      </c>
      <c r="Q949" s="17">
        <v>44936</v>
      </c>
      <c r="R949" s="10" t="s">
        <v>193</v>
      </c>
      <c r="S949" s="17">
        <v>45034</v>
      </c>
      <c r="T949" s="10" t="s">
        <v>1779</v>
      </c>
      <c r="U949" s="32">
        <f t="shared" si="18"/>
        <v>45115</v>
      </c>
    </row>
    <row r="950" spans="1:21" ht="14.25" customHeight="1">
      <c r="A950" s="9">
        <v>2023</v>
      </c>
      <c r="B950" s="10" t="s">
        <v>143</v>
      </c>
      <c r="C950" s="9" t="s">
        <v>573</v>
      </c>
      <c r="D950" s="9" t="s">
        <v>881</v>
      </c>
      <c r="E950" s="9" t="s">
        <v>1929</v>
      </c>
      <c r="F950" s="10" t="s">
        <v>3777</v>
      </c>
      <c r="G950" s="15">
        <v>1.6</v>
      </c>
      <c r="H950" s="30" t="s">
        <v>175</v>
      </c>
      <c r="I950" s="10">
        <v>85264233</v>
      </c>
      <c r="J950" s="19">
        <v>45108</v>
      </c>
      <c r="K950" s="16">
        <v>0</v>
      </c>
      <c r="L950" s="16">
        <v>0</v>
      </c>
      <c r="M950" s="9" t="s">
        <v>178</v>
      </c>
      <c r="N950" s="17">
        <v>45131</v>
      </c>
      <c r="O950" s="17">
        <v>44992</v>
      </c>
      <c r="P950" s="10" t="s">
        <v>156</v>
      </c>
      <c r="Q950" s="17">
        <v>45006</v>
      </c>
      <c r="R950" s="10" t="s">
        <v>495</v>
      </c>
      <c r="S950" s="17">
        <v>45057</v>
      </c>
      <c r="T950" s="10" t="s">
        <v>1945</v>
      </c>
      <c r="U950" s="32">
        <f t="shared" si="18"/>
        <v>45124</v>
      </c>
    </row>
    <row r="951" spans="1:21" ht="14.25" customHeight="1">
      <c r="A951" s="9">
        <v>2023</v>
      </c>
      <c r="B951" s="10" t="s">
        <v>143</v>
      </c>
      <c r="C951" s="9" t="s">
        <v>573</v>
      </c>
      <c r="D951" s="9" t="s">
        <v>881</v>
      </c>
      <c r="E951" s="9" t="s">
        <v>1929</v>
      </c>
      <c r="F951" s="10" t="s">
        <v>3778</v>
      </c>
      <c r="G951" s="15">
        <v>1.6</v>
      </c>
      <c r="H951" s="30" t="s">
        <v>175</v>
      </c>
      <c r="I951" s="10">
        <v>85169416</v>
      </c>
      <c r="J951" s="19">
        <v>45017</v>
      </c>
      <c r="K951" s="16">
        <v>0</v>
      </c>
      <c r="L951" s="16">
        <v>0</v>
      </c>
      <c r="M951" s="9" t="s">
        <v>178</v>
      </c>
      <c r="N951" s="17">
        <v>45092</v>
      </c>
      <c r="O951" s="17" t="s">
        <v>156</v>
      </c>
      <c r="P951" s="10" t="s">
        <v>156</v>
      </c>
      <c r="Q951" s="17">
        <v>44916</v>
      </c>
      <c r="R951" s="10" t="s">
        <v>193</v>
      </c>
      <c r="S951" s="17">
        <v>44918</v>
      </c>
      <c r="T951" s="10" t="s">
        <v>156</v>
      </c>
      <c r="U951" s="32">
        <f t="shared" si="18"/>
        <v>45085</v>
      </c>
    </row>
    <row r="952" spans="1:21" ht="14.25" customHeight="1">
      <c r="A952" s="9">
        <v>2023</v>
      </c>
      <c r="B952" s="10" t="s">
        <v>143</v>
      </c>
      <c r="C952" s="9" t="s">
        <v>573</v>
      </c>
      <c r="D952" s="9" t="s">
        <v>881</v>
      </c>
      <c r="E952" s="9" t="s">
        <v>1929</v>
      </c>
      <c r="F952" s="10" t="s">
        <v>3778</v>
      </c>
      <c r="G952" s="15">
        <v>1.6</v>
      </c>
      <c r="H952" s="30" t="s">
        <v>175</v>
      </c>
      <c r="I952" s="10">
        <v>85187348</v>
      </c>
      <c r="J952" s="19">
        <v>45078</v>
      </c>
      <c r="K952" s="16">
        <v>1176</v>
      </c>
      <c r="L952" s="16">
        <v>1882</v>
      </c>
      <c r="M952" s="9" t="s">
        <v>436</v>
      </c>
      <c r="N952" s="17">
        <v>45122</v>
      </c>
      <c r="O952" s="17">
        <v>44936</v>
      </c>
      <c r="P952" s="10" t="s">
        <v>156</v>
      </c>
      <c r="Q952" s="17">
        <v>44936</v>
      </c>
      <c r="R952" s="10" t="s">
        <v>193</v>
      </c>
      <c r="S952" s="17">
        <v>45034</v>
      </c>
      <c r="T952" s="10" t="s">
        <v>1779</v>
      </c>
      <c r="U952" s="32">
        <f t="shared" si="18"/>
        <v>45115</v>
      </c>
    </row>
    <row r="953" spans="1:21" ht="14.25" customHeight="1">
      <c r="A953" s="9">
        <v>2023</v>
      </c>
      <c r="B953" s="10" t="s">
        <v>143</v>
      </c>
      <c r="C953" s="9" t="s">
        <v>573</v>
      </c>
      <c r="D953" s="9" t="s">
        <v>881</v>
      </c>
      <c r="E953" s="9" t="s">
        <v>1929</v>
      </c>
      <c r="F953" s="10" t="s">
        <v>3778</v>
      </c>
      <c r="G953" s="15">
        <v>1.6</v>
      </c>
      <c r="H953" s="30" t="s">
        <v>175</v>
      </c>
      <c r="I953" s="10">
        <v>85264234</v>
      </c>
      <c r="J953" s="19">
        <v>45108</v>
      </c>
      <c r="K953" s="16">
        <v>0</v>
      </c>
      <c r="L953" s="16">
        <v>0</v>
      </c>
      <c r="M953" s="9" t="s">
        <v>178</v>
      </c>
      <c r="N953" s="17">
        <v>45136</v>
      </c>
      <c r="O953" s="17">
        <v>44992</v>
      </c>
      <c r="P953" s="10" t="s">
        <v>156</v>
      </c>
      <c r="Q953" s="17">
        <v>45006</v>
      </c>
      <c r="R953" s="10" t="s">
        <v>495</v>
      </c>
      <c r="S953" s="17">
        <v>45057</v>
      </c>
      <c r="T953" s="10" t="s">
        <v>1945</v>
      </c>
      <c r="U953" s="32">
        <f t="shared" si="18"/>
        <v>45129</v>
      </c>
    </row>
    <row r="954" spans="1:21" ht="14.25" customHeight="1">
      <c r="A954" s="9">
        <v>2023</v>
      </c>
      <c r="B954" s="10" t="s">
        <v>143</v>
      </c>
      <c r="C954" s="9" t="s">
        <v>573</v>
      </c>
      <c r="D954" s="9" t="s">
        <v>881</v>
      </c>
      <c r="E954" s="9" t="s">
        <v>1929</v>
      </c>
      <c r="F954" s="10" t="s">
        <v>3775</v>
      </c>
      <c r="G954" s="15">
        <v>1.6</v>
      </c>
      <c r="H954" s="30" t="s">
        <v>175</v>
      </c>
      <c r="I954" s="10">
        <v>84085421</v>
      </c>
      <c r="J954" s="19">
        <v>44927</v>
      </c>
      <c r="K954" s="16">
        <v>3756</v>
      </c>
      <c r="L954" s="16">
        <v>6010</v>
      </c>
      <c r="M954" s="9" t="s">
        <v>436</v>
      </c>
      <c r="N954" s="17">
        <v>44956</v>
      </c>
      <c r="O954" s="17">
        <v>44712</v>
      </c>
      <c r="P954" s="10" t="s">
        <v>156</v>
      </c>
      <c r="Q954" s="17">
        <v>44722</v>
      </c>
      <c r="R954" s="10" t="s">
        <v>193</v>
      </c>
      <c r="S954" s="17">
        <v>44873</v>
      </c>
      <c r="T954" s="10" t="s">
        <v>552</v>
      </c>
      <c r="U954" s="32">
        <f t="shared" si="18"/>
        <v>44949</v>
      </c>
    </row>
    <row r="955" spans="1:21" ht="14.25" customHeight="1">
      <c r="A955" s="9">
        <v>2023</v>
      </c>
      <c r="B955" s="10" t="s">
        <v>143</v>
      </c>
      <c r="C955" s="9" t="s">
        <v>573</v>
      </c>
      <c r="D955" s="9" t="s">
        <v>881</v>
      </c>
      <c r="E955" s="9" t="s">
        <v>1929</v>
      </c>
      <c r="F955" s="10" t="s">
        <v>3775</v>
      </c>
      <c r="G955" s="15">
        <v>1.6</v>
      </c>
      <c r="H955" s="30" t="s">
        <v>175</v>
      </c>
      <c r="I955" s="10">
        <v>84085424</v>
      </c>
      <c r="J955" s="19">
        <v>44927</v>
      </c>
      <c r="K955" s="16">
        <v>3252</v>
      </c>
      <c r="L955" s="16">
        <v>5203</v>
      </c>
      <c r="M955" s="9" t="s">
        <v>470</v>
      </c>
      <c r="N955" s="17">
        <v>44972</v>
      </c>
      <c r="O955" s="17">
        <v>44733</v>
      </c>
      <c r="P955" s="10" t="s">
        <v>156</v>
      </c>
      <c r="Q955" s="17">
        <v>44869</v>
      </c>
      <c r="R955" s="10" t="s">
        <v>430</v>
      </c>
      <c r="S955" s="17">
        <v>44869</v>
      </c>
      <c r="T955" s="10" t="s">
        <v>431</v>
      </c>
      <c r="U955" s="32">
        <f t="shared" si="18"/>
        <v>44965</v>
      </c>
    </row>
    <row r="956" spans="1:21" ht="14.25" customHeight="1">
      <c r="A956" s="9">
        <v>2023</v>
      </c>
      <c r="B956" s="10" t="s">
        <v>143</v>
      </c>
      <c r="C956" s="9" t="s">
        <v>573</v>
      </c>
      <c r="D956" s="9" t="s">
        <v>881</v>
      </c>
      <c r="E956" s="9" t="s">
        <v>1929</v>
      </c>
      <c r="F956" s="10" t="s">
        <v>3775</v>
      </c>
      <c r="G956" s="15">
        <v>1.6</v>
      </c>
      <c r="H956" s="30" t="s">
        <v>175</v>
      </c>
      <c r="I956" s="10">
        <v>84947715</v>
      </c>
      <c r="J956" s="19">
        <v>44958</v>
      </c>
      <c r="K956" s="16">
        <v>1068</v>
      </c>
      <c r="L956" s="16">
        <v>1709</v>
      </c>
      <c r="M956" s="9" t="s">
        <v>383</v>
      </c>
      <c r="N956" s="17">
        <v>44982</v>
      </c>
      <c r="O956" s="17">
        <v>44880</v>
      </c>
      <c r="P956" s="10" t="s">
        <v>156</v>
      </c>
      <c r="Q956" s="17">
        <v>44880</v>
      </c>
      <c r="R956" s="10" t="s">
        <v>193</v>
      </c>
      <c r="S956" s="17">
        <v>44938</v>
      </c>
      <c r="T956" s="10" t="s">
        <v>156</v>
      </c>
      <c r="U956" s="32">
        <f t="shared" si="18"/>
        <v>44975</v>
      </c>
    </row>
    <row r="957" spans="1:21" ht="14.25" customHeight="1">
      <c r="A957" s="9">
        <v>2023</v>
      </c>
      <c r="B957" s="10" t="s">
        <v>143</v>
      </c>
      <c r="C957" s="9" t="s">
        <v>573</v>
      </c>
      <c r="D957" s="9" t="s">
        <v>881</v>
      </c>
      <c r="E957" s="9" t="s">
        <v>1929</v>
      </c>
      <c r="F957" s="10" t="s">
        <v>3775</v>
      </c>
      <c r="G957" s="15">
        <v>1.6</v>
      </c>
      <c r="H957" s="30" t="s">
        <v>175</v>
      </c>
      <c r="I957" s="10">
        <v>84085423</v>
      </c>
      <c r="J957" s="19">
        <v>44986</v>
      </c>
      <c r="K957" s="16">
        <v>972</v>
      </c>
      <c r="L957" s="16">
        <v>1555</v>
      </c>
      <c r="M957" s="9" t="s">
        <v>383</v>
      </c>
      <c r="N957" s="17">
        <v>45011</v>
      </c>
      <c r="O957" s="17">
        <v>44726</v>
      </c>
      <c r="P957" s="10" t="s">
        <v>156</v>
      </c>
      <c r="Q957" s="17">
        <v>44740</v>
      </c>
      <c r="R957" s="10" t="s">
        <v>193</v>
      </c>
      <c r="S957" s="17">
        <v>44866</v>
      </c>
      <c r="T957" s="10" t="s">
        <v>471</v>
      </c>
      <c r="U957" s="32">
        <f t="shared" si="18"/>
        <v>45004</v>
      </c>
    </row>
    <row r="958" spans="1:21" ht="14.25" customHeight="1">
      <c r="A958" s="9">
        <v>2023</v>
      </c>
      <c r="B958" s="10" t="s">
        <v>143</v>
      </c>
      <c r="C958" s="9" t="s">
        <v>573</v>
      </c>
      <c r="D958" s="9" t="s">
        <v>881</v>
      </c>
      <c r="E958" s="9" t="s">
        <v>1929</v>
      </c>
      <c r="F958" s="10" t="s">
        <v>3775</v>
      </c>
      <c r="G958" s="15">
        <v>1.6</v>
      </c>
      <c r="H958" s="30" t="s">
        <v>175</v>
      </c>
      <c r="I958" s="10">
        <v>84085426</v>
      </c>
      <c r="J958" s="19">
        <v>44986</v>
      </c>
      <c r="K958" s="16">
        <v>0</v>
      </c>
      <c r="L958" s="16">
        <v>0</v>
      </c>
      <c r="M958" s="9" t="s">
        <v>178</v>
      </c>
      <c r="N958" s="17">
        <v>45031</v>
      </c>
      <c r="O958" s="17">
        <v>44733</v>
      </c>
      <c r="P958" s="10" t="s">
        <v>156</v>
      </c>
      <c r="Q958" s="17" t="s">
        <v>156</v>
      </c>
      <c r="R958" s="10" t="s">
        <v>567</v>
      </c>
      <c r="S958" s="17" t="s">
        <v>156</v>
      </c>
      <c r="T958" s="10" t="s">
        <v>444</v>
      </c>
      <c r="U958" s="32">
        <f t="shared" si="18"/>
        <v>45024</v>
      </c>
    </row>
    <row r="959" spans="1:21" ht="14.25" customHeight="1">
      <c r="A959" s="9">
        <v>2023</v>
      </c>
      <c r="B959" s="10" t="s">
        <v>143</v>
      </c>
      <c r="C959" s="9" t="s">
        <v>573</v>
      </c>
      <c r="D959" s="9" t="s">
        <v>881</v>
      </c>
      <c r="E959" s="9" t="s">
        <v>1929</v>
      </c>
      <c r="F959" s="10" t="s">
        <v>3775</v>
      </c>
      <c r="G959" s="15">
        <v>1.6</v>
      </c>
      <c r="H959" s="30" t="s">
        <v>175</v>
      </c>
      <c r="I959" s="10">
        <v>84833871</v>
      </c>
      <c r="J959" s="19">
        <v>45017</v>
      </c>
      <c r="K959" s="16">
        <v>3564</v>
      </c>
      <c r="L959" s="16">
        <v>5702</v>
      </c>
      <c r="M959" s="9" t="s">
        <v>470</v>
      </c>
      <c r="N959" s="17">
        <v>45026</v>
      </c>
      <c r="O959" s="17">
        <v>44869</v>
      </c>
      <c r="P959" s="10" t="s">
        <v>156</v>
      </c>
      <c r="Q959" s="17">
        <v>44932</v>
      </c>
      <c r="R959" s="10" t="s">
        <v>193</v>
      </c>
      <c r="S959" s="17">
        <v>45000</v>
      </c>
      <c r="T959" s="10" t="s">
        <v>1969</v>
      </c>
      <c r="U959" s="32">
        <f t="shared" si="18"/>
        <v>45019</v>
      </c>
    </row>
    <row r="960" spans="1:21" ht="14.25" customHeight="1">
      <c r="A960" s="9">
        <v>2023</v>
      </c>
      <c r="B960" s="10" t="s">
        <v>143</v>
      </c>
      <c r="C960" s="9" t="s">
        <v>573</v>
      </c>
      <c r="D960" s="9" t="s">
        <v>881</v>
      </c>
      <c r="E960" s="9" t="s">
        <v>1929</v>
      </c>
      <c r="F960" s="10" t="s">
        <v>3775</v>
      </c>
      <c r="G960" s="15">
        <v>1.6</v>
      </c>
      <c r="H960" s="30" t="s">
        <v>175</v>
      </c>
      <c r="I960" s="10">
        <v>85287291</v>
      </c>
      <c r="J960" s="19">
        <v>45017</v>
      </c>
      <c r="K960" s="16">
        <v>0</v>
      </c>
      <c r="L960" s="16">
        <v>0</v>
      </c>
      <c r="M960" s="9" t="s">
        <v>178</v>
      </c>
      <c r="N960" s="17">
        <v>45076</v>
      </c>
      <c r="O960" s="17">
        <v>44964</v>
      </c>
      <c r="P960" s="10" t="s">
        <v>156</v>
      </c>
      <c r="Q960" s="17">
        <v>44985</v>
      </c>
      <c r="R960" s="10" t="s">
        <v>193</v>
      </c>
      <c r="S960" s="17">
        <v>45038</v>
      </c>
      <c r="T960" s="10" t="s">
        <v>156</v>
      </c>
      <c r="U960" s="32">
        <f t="shared" si="18"/>
        <v>45069</v>
      </c>
    </row>
    <row r="961" spans="1:21" ht="14.25" customHeight="1">
      <c r="A961" s="9">
        <v>2023</v>
      </c>
      <c r="B961" s="10" t="s">
        <v>143</v>
      </c>
      <c r="C961" s="9" t="s">
        <v>573</v>
      </c>
      <c r="D961" s="9" t="s">
        <v>881</v>
      </c>
      <c r="E961" s="9" t="s">
        <v>1929</v>
      </c>
      <c r="F961" s="10" t="s">
        <v>3775</v>
      </c>
      <c r="G961" s="15">
        <v>1.6</v>
      </c>
      <c r="H961" s="30" t="s">
        <v>175</v>
      </c>
      <c r="I961" s="10">
        <v>85287292</v>
      </c>
      <c r="J961" s="19">
        <v>45017</v>
      </c>
      <c r="K961" s="16">
        <v>0</v>
      </c>
      <c r="L961" s="16">
        <v>0</v>
      </c>
      <c r="M961" s="9" t="s">
        <v>178</v>
      </c>
      <c r="N961" s="17">
        <v>45076</v>
      </c>
      <c r="O961" s="17">
        <v>44964</v>
      </c>
      <c r="P961" s="10" t="s">
        <v>156</v>
      </c>
      <c r="Q961" s="17">
        <v>44985</v>
      </c>
      <c r="R961" s="10" t="s">
        <v>193</v>
      </c>
      <c r="S961" s="17">
        <v>45038</v>
      </c>
      <c r="T961" s="10" t="s">
        <v>156</v>
      </c>
      <c r="U961" s="32">
        <f t="shared" si="18"/>
        <v>45069</v>
      </c>
    </row>
    <row r="962" spans="1:21" ht="14.25" customHeight="1">
      <c r="A962" s="9">
        <v>2023</v>
      </c>
      <c r="B962" s="10" t="s">
        <v>143</v>
      </c>
      <c r="C962" s="9" t="s">
        <v>573</v>
      </c>
      <c r="D962" s="9" t="s">
        <v>881</v>
      </c>
      <c r="E962" s="9" t="s">
        <v>1929</v>
      </c>
      <c r="F962" s="10" t="s">
        <v>3775</v>
      </c>
      <c r="G962" s="15">
        <v>1.6</v>
      </c>
      <c r="H962" s="30" t="s">
        <v>175</v>
      </c>
      <c r="I962" s="10">
        <v>84085425</v>
      </c>
      <c r="J962" s="19">
        <v>45017</v>
      </c>
      <c r="K962" s="16">
        <v>4464</v>
      </c>
      <c r="L962" s="16">
        <v>7142</v>
      </c>
      <c r="M962" s="9" t="s">
        <v>470</v>
      </c>
      <c r="N962" s="17">
        <v>45076</v>
      </c>
      <c r="O962" s="17">
        <v>44733</v>
      </c>
      <c r="P962" s="10" t="s">
        <v>156</v>
      </c>
      <c r="Q962" s="17">
        <v>44992</v>
      </c>
      <c r="R962" s="10" t="s">
        <v>1840</v>
      </c>
      <c r="S962" s="17">
        <v>45043</v>
      </c>
      <c r="T962" s="10" t="s">
        <v>471</v>
      </c>
      <c r="U962" s="32">
        <f t="shared" si="18"/>
        <v>45069</v>
      </c>
    </row>
    <row r="963" spans="1:21" ht="14.25" customHeight="1">
      <c r="A963" s="9">
        <v>2023</v>
      </c>
      <c r="B963" s="10" t="s">
        <v>143</v>
      </c>
      <c r="C963" s="9" t="s">
        <v>573</v>
      </c>
      <c r="D963" s="9" t="s">
        <v>881</v>
      </c>
      <c r="E963" s="9" t="s">
        <v>1929</v>
      </c>
      <c r="F963" s="10" t="s">
        <v>3775</v>
      </c>
      <c r="G963" s="15">
        <v>1.6</v>
      </c>
      <c r="H963" s="30" t="s">
        <v>246</v>
      </c>
      <c r="I963" s="10">
        <v>84085429</v>
      </c>
      <c r="J963" s="19">
        <v>45047</v>
      </c>
      <c r="K963" s="16">
        <v>0</v>
      </c>
      <c r="L963" s="16">
        <v>0</v>
      </c>
      <c r="M963" s="9" t="s">
        <v>178</v>
      </c>
      <c r="N963" s="17">
        <v>45092</v>
      </c>
      <c r="O963" s="17">
        <v>44733</v>
      </c>
      <c r="P963" s="10" t="s">
        <v>156</v>
      </c>
      <c r="Q963" s="17" t="s">
        <v>156</v>
      </c>
      <c r="R963" s="10" t="s">
        <v>193</v>
      </c>
      <c r="S963" s="17" t="s">
        <v>156</v>
      </c>
      <c r="T963" s="10" t="s">
        <v>156</v>
      </c>
      <c r="U963" s="32">
        <f t="shared" si="18"/>
        <v>45085</v>
      </c>
    </row>
    <row r="964" spans="1:21" ht="14.25" customHeight="1">
      <c r="A964" s="9">
        <v>2023</v>
      </c>
      <c r="B964" s="10" t="s">
        <v>143</v>
      </c>
      <c r="C964" s="9" t="s">
        <v>573</v>
      </c>
      <c r="D964" s="9" t="s">
        <v>881</v>
      </c>
      <c r="E964" s="9" t="s">
        <v>1929</v>
      </c>
      <c r="F964" s="10" t="s">
        <v>3775</v>
      </c>
      <c r="G964" s="15">
        <v>1.6</v>
      </c>
      <c r="H964" s="30" t="s">
        <v>175</v>
      </c>
      <c r="I964" s="10">
        <v>84228611</v>
      </c>
      <c r="J964" s="19">
        <v>45078</v>
      </c>
      <c r="K964" s="16">
        <v>0</v>
      </c>
      <c r="L964" s="16">
        <v>0</v>
      </c>
      <c r="M964" s="9" t="s">
        <v>178</v>
      </c>
      <c r="N964" s="17">
        <v>45097</v>
      </c>
      <c r="O964" s="17">
        <v>44733</v>
      </c>
      <c r="P964" s="10" t="s">
        <v>156</v>
      </c>
      <c r="Q964" s="17">
        <v>45020</v>
      </c>
      <c r="R964" s="10" t="s">
        <v>193</v>
      </c>
      <c r="S964" s="17">
        <v>45071</v>
      </c>
      <c r="T964" s="10" t="s">
        <v>1976</v>
      </c>
      <c r="U964" s="32">
        <f t="shared" si="18"/>
        <v>45090</v>
      </c>
    </row>
    <row r="965" spans="1:21" ht="14.25" customHeight="1">
      <c r="A965" s="9">
        <v>2023</v>
      </c>
      <c r="B965" s="10" t="s">
        <v>143</v>
      </c>
      <c r="C965" s="9" t="s">
        <v>573</v>
      </c>
      <c r="D965" s="9" t="s">
        <v>881</v>
      </c>
      <c r="E965" s="9" t="s">
        <v>1929</v>
      </c>
      <c r="F965" s="10" t="s">
        <v>3775</v>
      </c>
      <c r="G965" s="15">
        <v>1.6</v>
      </c>
      <c r="H965" s="30" t="s">
        <v>175</v>
      </c>
      <c r="I965" s="10">
        <v>85341213</v>
      </c>
      <c r="J965" s="19">
        <v>45078</v>
      </c>
      <c r="K965" s="16">
        <v>0</v>
      </c>
      <c r="L965" s="16">
        <v>0</v>
      </c>
      <c r="M965" s="9" t="s">
        <v>178</v>
      </c>
      <c r="N965" s="17">
        <v>45102</v>
      </c>
      <c r="O965" s="17">
        <v>44966</v>
      </c>
      <c r="P965" s="10" t="s">
        <v>156</v>
      </c>
      <c r="Q965" s="17">
        <v>45022</v>
      </c>
      <c r="R965" s="10" t="s">
        <v>193</v>
      </c>
      <c r="S965" s="17">
        <v>45078</v>
      </c>
      <c r="T965" s="10" t="s">
        <v>1978</v>
      </c>
      <c r="U965" s="32">
        <f t="shared" si="18"/>
        <v>45095</v>
      </c>
    </row>
    <row r="966" spans="1:21" ht="14.25" customHeight="1">
      <c r="A966" s="9">
        <v>2023</v>
      </c>
      <c r="B966" s="10" t="s">
        <v>143</v>
      </c>
      <c r="C966" s="9" t="s">
        <v>573</v>
      </c>
      <c r="D966" s="9" t="s">
        <v>881</v>
      </c>
      <c r="E966" s="9" t="s">
        <v>1929</v>
      </c>
      <c r="F966" s="10" t="s">
        <v>3775</v>
      </c>
      <c r="G966" s="15">
        <v>1.6</v>
      </c>
      <c r="H966" s="30" t="s">
        <v>246</v>
      </c>
      <c r="I966" s="10">
        <v>84872304</v>
      </c>
      <c r="J966" s="19">
        <v>45078</v>
      </c>
      <c r="K966" s="16">
        <v>0</v>
      </c>
      <c r="L966" s="16">
        <v>0</v>
      </c>
      <c r="M966" s="9" t="s">
        <v>178</v>
      </c>
      <c r="N966" s="17">
        <v>45122</v>
      </c>
      <c r="O966" s="17">
        <v>44866</v>
      </c>
      <c r="P966" s="10" t="s">
        <v>156</v>
      </c>
      <c r="Q966" s="17" t="s">
        <v>156</v>
      </c>
      <c r="R966" s="10" t="s">
        <v>193</v>
      </c>
      <c r="S966" s="17" t="s">
        <v>156</v>
      </c>
      <c r="T966" s="10" t="s">
        <v>156</v>
      </c>
      <c r="U966" s="32">
        <f t="shared" si="18"/>
        <v>45115</v>
      </c>
    </row>
    <row r="967" spans="1:21" ht="14.25" customHeight="1">
      <c r="A967" s="9">
        <v>2023</v>
      </c>
      <c r="B967" s="10" t="s">
        <v>143</v>
      </c>
      <c r="C967" s="9" t="s">
        <v>573</v>
      </c>
      <c r="D967" s="9" t="s">
        <v>881</v>
      </c>
      <c r="E967" s="9" t="s">
        <v>1929</v>
      </c>
      <c r="F967" s="10" t="s">
        <v>3775</v>
      </c>
      <c r="G967" s="15">
        <v>1.6</v>
      </c>
      <c r="H967" s="30" t="s">
        <v>175</v>
      </c>
      <c r="I967" s="10">
        <v>85815195</v>
      </c>
      <c r="J967" s="19">
        <v>45139</v>
      </c>
      <c r="K967" s="16">
        <v>324</v>
      </c>
      <c r="L967" s="16">
        <v>518</v>
      </c>
      <c r="M967" s="9" t="s">
        <v>226</v>
      </c>
      <c r="N967" s="17">
        <v>45182</v>
      </c>
      <c r="O967" s="17">
        <v>45099</v>
      </c>
      <c r="P967" s="10" t="s">
        <v>156</v>
      </c>
      <c r="Q967" s="17">
        <v>45099</v>
      </c>
      <c r="R967" s="10" t="s">
        <v>193</v>
      </c>
      <c r="S967" s="17">
        <v>45162</v>
      </c>
      <c r="T967" s="10" t="s">
        <v>156</v>
      </c>
      <c r="U967" s="32">
        <f t="shared" si="18"/>
        <v>45175</v>
      </c>
    </row>
    <row r="968" spans="1:21" ht="14.25" customHeight="1">
      <c r="A968" s="9">
        <v>2023</v>
      </c>
      <c r="B968" s="10" t="s">
        <v>143</v>
      </c>
      <c r="C968" s="9" t="s">
        <v>573</v>
      </c>
      <c r="D968" s="9" t="s">
        <v>881</v>
      </c>
      <c r="E968" s="9" t="s">
        <v>1929</v>
      </c>
      <c r="F968" s="10" t="s">
        <v>3776</v>
      </c>
      <c r="G968" s="15">
        <v>1.6</v>
      </c>
      <c r="H968" s="30" t="s">
        <v>175</v>
      </c>
      <c r="I968" s="10">
        <v>84864017</v>
      </c>
      <c r="J968" s="19">
        <v>44927</v>
      </c>
      <c r="K968" s="16">
        <v>1536</v>
      </c>
      <c r="L968" s="16">
        <v>2458</v>
      </c>
      <c r="M968" s="9" t="s">
        <v>470</v>
      </c>
      <c r="N968" s="17">
        <v>44957</v>
      </c>
      <c r="O968" s="17" t="s">
        <v>156</v>
      </c>
      <c r="P968" s="10" t="s">
        <v>156</v>
      </c>
      <c r="Q968" s="17">
        <v>44869</v>
      </c>
      <c r="R968" s="10" t="s">
        <v>193</v>
      </c>
      <c r="S968" s="17">
        <v>44869</v>
      </c>
      <c r="T968" s="10" t="s">
        <v>156</v>
      </c>
      <c r="U968" s="32">
        <f t="shared" si="18"/>
        <v>44950</v>
      </c>
    </row>
    <row r="969" spans="1:21" ht="14.25" customHeight="1">
      <c r="A969" s="9">
        <v>2023</v>
      </c>
      <c r="B969" s="10" t="s">
        <v>143</v>
      </c>
      <c r="C969" s="9" t="s">
        <v>573</v>
      </c>
      <c r="D969" s="9" t="s">
        <v>881</v>
      </c>
      <c r="E969" s="9" t="s">
        <v>1929</v>
      </c>
      <c r="F969" s="10" t="s">
        <v>3776</v>
      </c>
      <c r="G969" s="15">
        <v>1.6</v>
      </c>
      <c r="H969" s="30" t="s">
        <v>175</v>
      </c>
      <c r="I969" s="10">
        <v>85152633</v>
      </c>
      <c r="J969" s="19">
        <v>44958</v>
      </c>
      <c r="K969" s="16">
        <v>0</v>
      </c>
      <c r="L969" s="16">
        <v>0</v>
      </c>
      <c r="M969" s="9" t="s">
        <v>178</v>
      </c>
      <c r="N969" s="17">
        <v>44985</v>
      </c>
      <c r="O969" s="17">
        <v>44909</v>
      </c>
      <c r="P969" s="10" t="s">
        <v>156</v>
      </c>
      <c r="Q969" s="17">
        <v>44909</v>
      </c>
      <c r="R969" s="10" t="s">
        <v>193</v>
      </c>
      <c r="S969" s="17">
        <v>44960</v>
      </c>
      <c r="T969" s="10" t="s">
        <v>156</v>
      </c>
      <c r="U969" s="32">
        <f t="shared" si="18"/>
        <v>44978</v>
      </c>
    </row>
    <row r="970" spans="1:21" ht="14.25" customHeight="1">
      <c r="A970" s="9">
        <v>2023</v>
      </c>
      <c r="B970" s="10" t="s">
        <v>143</v>
      </c>
      <c r="C970" s="9" t="s">
        <v>573</v>
      </c>
      <c r="D970" s="9" t="s">
        <v>881</v>
      </c>
      <c r="E970" s="9" t="s">
        <v>1929</v>
      </c>
      <c r="F970" s="10" t="s">
        <v>3776</v>
      </c>
      <c r="G970" s="15">
        <v>1.6</v>
      </c>
      <c r="H970" s="30" t="s">
        <v>246</v>
      </c>
      <c r="I970" s="10">
        <v>84872305</v>
      </c>
      <c r="J970" s="19">
        <v>44958</v>
      </c>
      <c r="K970" s="16">
        <v>1452</v>
      </c>
      <c r="L970" s="16">
        <v>2323</v>
      </c>
      <c r="M970" s="9" t="s">
        <v>226</v>
      </c>
      <c r="N970" s="17">
        <v>44985</v>
      </c>
      <c r="O970" s="17">
        <v>44866</v>
      </c>
      <c r="P970" s="10" t="s">
        <v>156</v>
      </c>
      <c r="Q970" s="17">
        <v>44911</v>
      </c>
      <c r="R970" s="10" t="s">
        <v>193</v>
      </c>
      <c r="S970" s="17">
        <v>44960</v>
      </c>
      <c r="T970" s="10" t="s">
        <v>156</v>
      </c>
      <c r="U970" s="32">
        <f t="shared" si="18"/>
        <v>44978</v>
      </c>
    </row>
    <row r="971" spans="1:21" ht="14.25" customHeight="1">
      <c r="A971" s="9">
        <v>2023</v>
      </c>
      <c r="B971" s="10" t="s">
        <v>143</v>
      </c>
      <c r="C971" s="9" t="s">
        <v>573</v>
      </c>
      <c r="D971" s="9" t="s">
        <v>881</v>
      </c>
      <c r="E971" s="9" t="s">
        <v>1929</v>
      </c>
      <c r="F971" s="10" t="s">
        <v>3776</v>
      </c>
      <c r="G971" s="15">
        <v>1.6</v>
      </c>
      <c r="H971" s="30" t="s">
        <v>175</v>
      </c>
      <c r="I971" s="10">
        <v>84834370</v>
      </c>
      <c r="J971" s="19">
        <v>44986</v>
      </c>
      <c r="K971" s="16">
        <v>0</v>
      </c>
      <c r="L971" s="16">
        <v>0</v>
      </c>
      <c r="M971" s="9" t="s">
        <v>178</v>
      </c>
      <c r="N971" s="17">
        <v>45028</v>
      </c>
      <c r="O971" s="17">
        <v>44869</v>
      </c>
      <c r="P971" s="10" t="s">
        <v>156</v>
      </c>
      <c r="Q971" s="17" t="s">
        <v>156</v>
      </c>
      <c r="R971" s="10" t="s">
        <v>193</v>
      </c>
      <c r="S971" s="17" t="s">
        <v>156</v>
      </c>
      <c r="T971" s="10" t="s">
        <v>156</v>
      </c>
      <c r="U971" s="32">
        <f t="shared" si="18"/>
        <v>45021</v>
      </c>
    </row>
    <row r="972" spans="1:21" ht="14.25" customHeight="1">
      <c r="A972" s="9">
        <v>2023</v>
      </c>
      <c r="B972" s="10" t="s">
        <v>143</v>
      </c>
      <c r="C972" s="9" t="s">
        <v>573</v>
      </c>
      <c r="D972" s="9" t="s">
        <v>881</v>
      </c>
      <c r="E972" s="9" t="s">
        <v>1929</v>
      </c>
      <c r="F972" s="10" t="s">
        <v>3776</v>
      </c>
      <c r="G972" s="15">
        <v>1.6</v>
      </c>
      <c r="H972" s="30" t="s">
        <v>175</v>
      </c>
      <c r="I972" s="10">
        <v>84846459</v>
      </c>
      <c r="J972" s="19">
        <v>44986</v>
      </c>
      <c r="K972" s="16">
        <v>0</v>
      </c>
      <c r="L972" s="16">
        <v>0</v>
      </c>
      <c r="M972" s="9" t="s">
        <v>178</v>
      </c>
      <c r="N972" s="17">
        <v>45028</v>
      </c>
      <c r="O972" s="17">
        <v>44869</v>
      </c>
      <c r="P972" s="10" t="s">
        <v>156</v>
      </c>
      <c r="Q972" s="17" t="s">
        <v>156</v>
      </c>
      <c r="R972" s="10" t="s">
        <v>193</v>
      </c>
      <c r="S972" s="17" t="s">
        <v>156</v>
      </c>
      <c r="T972" s="10" t="s">
        <v>156</v>
      </c>
      <c r="U972" s="32">
        <f t="shared" si="18"/>
        <v>45021</v>
      </c>
    </row>
    <row r="973" spans="1:21" ht="14.25" customHeight="1">
      <c r="A973" s="9">
        <v>2023</v>
      </c>
      <c r="B973" s="10" t="s">
        <v>143</v>
      </c>
      <c r="C973" s="9" t="s">
        <v>573</v>
      </c>
      <c r="D973" s="9" t="s">
        <v>881</v>
      </c>
      <c r="E973" s="9" t="s">
        <v>1929</v>
      </c>
      <c r="F973" s="10" t="s">
        <v>3776</v>
      </c>
      <c r="G973" s="15">
        <v>1.6</v>
      </c>
      <c r="H973" s="30" t="s">
        <v>175</v>
      </c>
      <c r="I973" s="10">
        <v>84947716</v>
      </c>
      <c r="J973" s="19">
        <v>45017</v>
      </c>
      <c r="K973" s="16">
        <v>1008</v>
      </c>
      <c r="L973" s="16">
        <v>1613</v>
      </c>
      <c r="M973" s="9" t="s">
        <v>470</v>
      </c>
      <c r="N973" s="17">
        <v>45026</v>
      </c>
      <c r="O973" s="17" t="s">
        <v>156</v>
      </c>
      <c r="P973" s="10" t="s">
        <v>156</v>
      </c>
      <c r="Q973" s="17">
        <v>44932</v>
      </c>
      <c r="R973" s="10" t="s">
        <v>193</v>
      </c>
      <c r="S973" s="17">
        <v>45000</v>
      </c>
      <c r="T973" s="10" t="s">
        <v>1969</v>
      </c>
      <c r="U973" s="32">
        <f t="shared" si="18"/>
        <v>45019</v>
      </c>
    </row>
    <row r="974" spans="1:21" ht="14.25" customHeight="1">
      <c r="A974" s="9">
        <v>2023</v>
      </c>
      <c r="B974" s="10" t="s">
        <v>143</v>
      </c>
      <c r="C974" s="9" t="s">
        <v>573</v>
      </c>
      <c r="D974" s="9" t="s">
        <v>881</v>
      </c>
      <c r="E974" s="9" t="s">
        <v>1929</v>
      </c>
      <c r="F974" s="10" t="s">
        <v>3776</v>
      </c>
      <c r="G974" s="15">
        <v>1.6</v>
      </c>
      <c r="H974" s="30" t="s">
        <v>175</v>
      </c>
      <c r="I974" s="10">
        <v>85287293</v>
      </c>
      <c r="J974" s="19">
        <v>45017</v>
      </c>
      <c r="K974" s="16">
        <v>0</v>
      </c>
      <c r="L974" s="16">
        <v>0</v>
      </c>
      <c r="M974" s="9" t="s">
        <v>178</v>
      </c>
      <c r="N974" s="17">
        <v>45063</v>
      </c>
      <c r="O974" s="17">
        <v>44964</v>
      </c>
      <c r="P974" s="10" t="s">
        <v>156</v>
      </c>
      <c r="Q974" s="17">
        <v>44985</v>
      </c>
      <c r="R974" s="10" t="s">
        <v>193</v>
      </c>
      <c r="S974" s="17">
        <v>45038</v>
      </c>
      <c r="T974" s="10" t="s">
        <v>156</v>
      </c>
      <c r="U974" s="32">
        <f t="shared" si="18"/>
        <v>45056</v>
      </c>
    </row>
    <row r="975" spans="1:21" ht="14.25" customHeight="1">
      <c r="A975" s="9">
        <v>2023</v>
      </c>
      <c r="B975" s="10" t="s">
        <v>143</v>
      </c>
      <c r="C975" s="9" t="s">
        <v>573</v>
      </c>
      <c r="D975" s="9" t="s">
        <v>881</v>
      </c>
      <c r="E975" s="9" t="s">
        <v>1929</v>
      </c>
      <c r="F975" s="10" t="s">
        <v>3776</v>
      </c>
      <c r="G975" s="15">
        <v>1.6</v>
      </c>
      <c r="H975" s="30" t="s">
        <v>175</v>
      </c>
      <c r="I975" s="10">
        <v>85405415</v>
      </c>
      <c r="J975" s="19">
        <v>45017</v>
      </c>
      <c r="K975" s="16">
        <v>1008</v>
      </c>
      <c r="L975" s="16">
        <v>1613</v>
      </c>
      <c r="M975" s="9" t="s">
        <v>436</v>
      </c>
      <c r="N975" s="17">
        <v>45097</v>
      </c>
      <c r="O975" s="17">
        <v>44987</v>
      </c>
      <c r="P975" s="10" t="s">
        <v>156</v>
      </c>
      <c r="Q975" s="17">
        <v>44987</v>
      </c>
      <c r="R975" s="10" t="s">
        <v>193</v>
      </c>
      <c r="S975" s="17">
        <v>44987</v>
      </c>
      <c r="T975" s="10" t="s">
        <v>156</v>
      </c>
      <c r="U975" s="32">
        <f t="shared" si="18"/>
        <v>45090</v>
      </c>
    </row>
    <row r="976" spans="1:21" ht="14.25" customHeight="1">
      <c r="A976" s="9">
        <v>2023</v>
      </c>
      <c r="B976" s="10" t="s">
        <v>143</v>
      </c>
      <c r="C976" s="9" t="s">
        <v>573</v>
      </c>
      <c r="D976" s="9" t="s">
        <v>881</v>
      </c>
      <c r="E976" s="9" t="s">
        <v>1929</v>
      </c>
      <c r="F976" s="10" t="s">
        <v>3776</v>
      </c>
      <c r="G976" s="15">
        <v>1.6</v>
      </c>
      <c r="H976" s="30" t="s">
        <v>175</v>
      </c>
      <c r="I976" s="10">
        <v>84834369</v>
      </c>
      <c r="J976" s="19">
        <v>45047</v>
      </c>
      <c r="K976" s="16">
        <v>0</v>
      </c>
      <c r="L976" s="16">
        <v>0</v>
      </c>
      <c r="M976" s="9" t="s">
        <v>178</v>
      </c>
      <c r="N976" s="17">
        <v>45056</v>
      </c>
      <c r="O976" s="17">
        <v>44869</v>
      </c>
      <c r="P976" s="10" t="s">
        <v>156</v>
      </c>
      <c r="Q976" s="17" t="s">
        <v>156</v>
      </c>
      <c r="R976" s="10" t="s">
        <v>193</v>
      </c>
      <c r="S976" s="17" t="s">
        <v>156</v>
      </c>
      <c r="T976" s="10" t="s">
        <v>156</v>
      </c>
      <c r="U976" s="32">
        <f t="shared" si="18"/>
        <v>45049</v>
      </c>
    </row>
    <row r="977" spans="1:21" ht="14.25" customHeight="1">
      <c r="A977" s="9">
        <v>2023</v>
      </c>
      <c r="B977" s="10" t="s">
        <v>143</v>
      </c>
      <c r="C977" s="9" t="s">
        <v>573</v>
      </c>
      <c r="D977" s="9" t="s">
        <v>881</v>
      </c>
      <c r="E977" s="9" t="s">
        <v>1929</v>
      </c>
      <c r="F977" s="10" t="s">
        <v>3776</v>
      </c>
      <c r="G977" s="15">
        <v>1.6</v>
      </c>
      <c r="H977" s="30" t="s">
        <v>175</v>
      </c>
      <c r="I977" s="10">
        <v>85341214</v>
      </c>
      <c r="J977" s="19">
        <v>45078</v>
      </c>
      <c r="K977" s="16">
        <v>0</v>
      </c>
      <c r="L977" s="16">
        <v>0</v>
      </c>
      <c r="M977" s="9" t="s">
        <v>178</v>
      </c>
      <c r="N977" s="17">
        <v>45102</v>
      </c>
      <c r="O977" s="17">
        <v>44966</v>
      </c>
      <c r="P977" s="10" t="s">
        <v>156</v>
      </c>
      <c r="Q977" s="17">
        <v>45022</v>
      </c>
      <c r="R977" s="10" t="s">
        <v>193</v>
      </c>
      <c r="S977" s="17">
        <v>45078</v>
      </c>
      <c r="T977" s="10" t="s">
        <v>1978</v>
      </c>
      <c r="U977" s="32">
        <f t="shared" si="18"/>
        <v>45095</v>
      </c>
    </row>
    <row r="978" spans="1:21" ht="14.25" customHeight="1">
      <c r="A978" s="9">
        <v>2023</v>
      </c>
      <c r="B978" s="10" t="s">
        <v>143</v>
      </c>
      <c r="C978" s="9" t="s">
        <v>573</v>
      </c>
      <c r="D978" s="9" t="s">
        <v>881</v>
      </c>
      <c r="E978" s="9" t="s">
        <v>1929</v>
      </c>
      <c r="F978" s="10" t="s">
        <v>3776</v>
      </c>
      <c r="G978" s="15">
        <v>1.6</v>
      </c>
      <c r="H978" s="30" t="s">
        <v>175</v>
      </c>
      <c r="I978" s="10">
        <v>85815196</v>
      </c>
      <c r="J978" s="19">
        <v>45139</v>
      </c>
      <c r="K978" s="16">
        <v>108</v>
      </c>
      <c r="L978" s="16">
        <v>173</v>
      </c>
      <c r="M978" s="9" t="s">
        <v>226</v>
      </c>
      <c r="N978" s="17">
        <v>45182</v>
      </c>
      <c r="O978" s="17">
        <v>45099</v>
      </c>
      <c r="P978" s="10" t="s">
        <v>156</v>
      </c>
      <c r="Q978" s="17">
        <v>45099</v>
      </c>
      <c r="R978" s="10" t="s">
        <v>193</v>
      </c>
      <c r="S978" s="17">
        <v>45162</v>
      </c>
      <c r="T978" s="10" t="s">
        <v>156</v>
      </c>
      <c r="U978" s="32">
        <f t="shared" si="18"/>
        <v>45175</v>
      </c>
    </row>
    <row r="979" spans="1:21" ht="14.25" customHeight="1">
      <c r="A979" s="9">
        <v>2023</v>
      </c>
      <c r="B979" s="10" t="s">
        <v>2008</v>
      </c>
      <c r="C979" s="9" t="s">
        <v>573</v>
      </c>
      <c r="D979" s="9" t="s">
        <v>305</v>
      </c>
      <c r="E979" s="9" t="s">
        <v>2455</v>
      </c>
      <c r="F979" s="10" t="s">
        <v>3786</v>
      </c>
      <c r="G979" s="15">
        <v>1.7</v>
      </c>
      <c r="H979" s="30" t="s">
        <v>175</v>
      </c>
      <c r="I979" s="10">
        <v>84933365</v>
      </c>
      <c r="J979" s="19">
        <v>45078</v>
      </c>
      <c r="K979" s="16">
        <v>0</v>
      </c>
      <c r="L979" s="16">
        <v>0</v>
      </c>
      <c r="M979" s="9" t="s">
        <v>178</v>
      </c>
      <c r="N979" s="17">
        <v>45153</v>
      </c>
      <c r="O979" s="17">
        <v>45009</v>
      </c>
      <c r="P979" s="10" t="s">
        <v>1488</v>
      </c>
      <c r="Q979" s="17">
        <v>45020</v>
      </c>
      <c r="R979" s="10" t="s">
        <v>2340</v>
      </c>
      <c r="S979" s="17" t="s">
        <v>156</v>
      </c>
      <c r="T979" s="10" t="s">
        <v>1918</v>
      </c>
      <c r="U979" s="32">
        <f t="shared" si="18"/>
        <v>45146</v>
      </c>
    </row>
    <row r="980" spans="1:21" ht="14.25" customHeight="1">
      <c r="A980" s="9">
        <v>2023</v>
      </c>
      <c r="B980" s="10" t="s">
        <v>2008</v>
      </c>
      <c r="C980" s="9" t="s">
        <v>573</v>
      </c>
      <c r="D980" s="9" t="s">
        <v>305</v>
      </c>
      <c r="E980" s="9" t="s">
        <v>2455</v>
      </c>
      <c r="F980" s="10" t="s">
        <v>3786</v>
      </c>
      <c r="G980" s="15">
        <v>1.7</v>
      </c>
      <c r="H980" s="30" t="s">
        <v>175</v>
      </c>
      <c r="I980" s="10">
        <v>85187355</v>
      </c>
      <c r="J980" s="19">
        <v>45139</v>
      </c>
      <c r="K980" s="16">
        <v>0</v>
      </c>
      <c r="L980" s="16">
        <v>0</v>
      </c>
      <c r="M980" s="9" t="s">
        <v>383</v>
      </c>
      <c r="N980" s="17">
        <v>45184</v>
      </c>
      <c r="O980" s="17">
        <v>45020</v>
      </c>
      <c r="P980" s="10" t="s">
        <v>512</v>
      </c>
      <c r="Q980" s="17">
        <v>45090</v>
      </c>
      <c r="R980" s="10" t="s">
        <v>1341</v>
      </c>
      <c r="S980" s="17">
        <v>45125</v>
      </c>
      <c r="T980" s="10" t="s">
        <v>2470</v>
      </c>
      <c r="U980" s="32">
        <f t="shared" si="18"/>
        <v>45177</v>
      </c>
    </row>
    <row r="981" spans="1:21" ht="14.25" customHeight="1">
      <c r="A981" s="9">
        <v>2023</v>
      </c>
      <c r="B981" s="10" t="s">
        <v>2008</v>
      </c>
      <c r="C981" s="9" t="s">
        <v>573</v>
      </c>
      <c r="D981" s="9" t="s">
        <v>305</v>
      </c>
      <c r="E981" s="9" t="s">
        <v>2455</v>
      </c>
      <c r="F981" s="10" t="s">
        <v>3786</v>
      </c>
      <c r="G981" s="15">
        <v>1.7</v>
      </c>
      <c r="H981" s="30" t="s">
        <v>175</v>
      </c>
      <c r="I981" s="10">
        <v>85459337</v>
      </c>
      <c r="J981" s="19">
        <v>45139</v>
      </c>
      <c r="K981" s="16">
        <v>0</v>
      </c>
      <c r="L981" s="16">
        <v>0</v>
      </c>
      <c r="M981" s="9" t="s">
        <v>383</v>
      </c>
      <c r="N981" s="17">
        <v>45184</v>
      </c>
      <c r="O981" s="17" t="s">
        <v>156</v>
      </c>
      <c r="P981" s="10" t="s">
        <v>156</v>
      </c>
      <c r="Q981" s="17" t="s">
        <v>156</v>
      </c>
      <c r="R981" s="10" t="s">
        <v>193</v>
      </c>
      <c r="S981" s="17" t="s">
        <v>156</v>
      </c>
      <c r="T981" s="10" t="s">
        <v>156</v>
      </c>
      <c r="U981" s="32">
        <f t="shared" si="18"/>
        <v>45177</v>
      </c>
    </row>
    <row r="982" spans="1:21" ht="14.25" customHeight="1">
      <c r="A982" s="9">
        <v>2023</v>
      </c>
      <c r="B982" s="10" t="s">
        <v>2008</v>
      </c>
      <c r="C982" s="9" t="s">
        <v>573</v>
      </c>
      <c r="D982" s="9" t="s">
        <v>305</v>
      </c>
      <c r="E982" s="9" t="s">
        <v>2455</v>
      </c>
      <c r="F982" s="10" t="s">
        <v>3786</v>
      </c>
      <c r="G982" s="15">
        <v>1.7</v>
      </c>
      <c r="H982" s="30" t="s">
        <v>175</v>
      </c>
      <c r="I982" s="10">
        <v>85462989</v>
      </c>
      <c r="J982" s="19">
        <v>45170</v>
      </c>
      <c r="K982" s="16">
        <v>0</v>
      </c>
      <c r="L982" s="16">
        <v>0</v>
      </c>
      <c r="M982" s="9" t="s">
        <v>383</v>
      </c>
      <c r="N982" s="17">
        <v>45199</v>
      </c>
      <c r="O982" s="17">
        <v>45041</v>
      </c>
      <c r="P982" s="10" t="s">
        <v>1779</v>
      </c>
      <c r="Q982" s="17">
        <v>45062</v>
      </c>
      <c r="R982" s="10" t="s">
        <v>193</v>
      </c>
      <c r="S982" s="17">
        <v>45083</v>
      </c>
      <c r="T982" s="10" t="s">
        <v>156</v>
      </c>
      <c r="U982" s="32">
        <f t="shared" si="18"/>
        <v>45192</v>
      </c>
    </row>
    <row r="983" spans="1:21" ht="14.25" customHeight="1">
      <c r="A983" s="9">
        <v>2023</v>
      </c>
      <c r="B983" s="10" t="s">
        <v>2008</v>
      </c>
      <c r="C983" s="9" t="s">
        <v>573</v>
      </c>
      <c r="D983" s="9" t="s">
        <v>305</v>
      </c>
      <c r="E983" s="9" t="s">
        <v>2455</v>
      </c>
      <c r="F983" s="10" t="s">
        <v>3786</v>
      </c>
      <c r="G983" s="15">
        <v>1.7</v>
      </c>
      <c r="H983" s="30" t="s">
        <v>175</v>
      </c>
      <c r="I983" s="10">
        <v>85183015</v>
      </c>
      <c r="J983" s="19">
        <v>45200</v>
      </c>
      <c r="K983" s="16">
        <v>0</v>
      </c>
      <c r="L983" s="16">
        <v>0</v>
      </c>
      <c r="M983" s="9" t="s">
        <v>383</v>
      </c>
      <c r="N983" s="17">
        <v>45227</v>
      </c>
      <c r="O983" s="17" t="s">
        <v>156</v>
      </c>
      <c r="P983" s="10" t="s">
        <v>2822</v>
      </c>
      <c r="Q983" s="17" t="s">
        <v>156</v>
      </c>
      <c r="R983" s="10" t="s">
        <v>2824</v>
      </c>
      <c r="S983" s="17" t="s">
        <v>156</v>
      </c>
      <c r="T983" s="10" t="s">
        <v>2825</v>
      </c>
      <c r="U983" s="32">
        <f t="shared" si="18"/>
        <v>45220</v>
      </c>
    </row>
    <row r="984" spans="1:21" ht="14.25" customHeight="1">
      <c r="A984" s="9">
        <v>2023</v>
      </c>
      <c r="B984" s="10" t="s">
        <v>2008</v>
      </c>
      <c r="C984" s="9" t="s">
        <v>573</v>
      </c>
      <c r="D984" s="9" t="s">
        <v>305</v>
      </c>
      <c r="E984" s="9" t="s">
        <v>2455</v>
      </c>
      <c r="F984" s="10" t="s">
        <v>3787</v>
      </c>
      <c r="G984" s="15">
        <v>1.7</v>
      </c>
      <c r="H984" s="30" t="s">
        <v>175</v>
      </c>
      <c r="I984" s="10">
        <v>85491500</v>
      </c>
      <c r="J984" s="19">
        <v>45078</v>
      </c>
      <c r="K984" s="16">
        <v>0</v>
      </c>
      <c r="L984" s="16">
        <v>0</v>
      </c>
      <c r="M984" s="9" t="s">
        <v>178</v>
      </c>
      <c r="N984" s="17">
        <v>45153</v>
      </c>
      <c r="O984" s="17" t="s">
        <v>156</v>
      </c>
      <c r="P984" s="10" t="s">
        <v>156</v>
      </c>
      <c r="Q984" s="17">
        <v>45027</v>
      </c>
      <c r="R984" s="10" t="s">
        <v>193</v>
      </c>
      <c r="S984" s="17">
        <v>45055</v>
      </c>
      <c r="T984" s="10" t="s">
        <v>156</v>
      </c>
      <c r="U984" s="32">
        <f t="shared" si="18"/>
        <v>45146</v>
      </c>
    </row>
    <row r="985" spans="1:21" ht="14.25" customHeight="1">
      <c r="A985" s="9">
        <v>2023</v>
      </c>
      <c r="B985" s="10" t="s">
        <v>2008</v>
      </c>
      <c r="C985" s="9" t="s">
        <v>573</v>
      </c>
      <c r="D985" s="9" t="s">
        <v>305</v>
      </c>
      <c r="E985" s="9" t="s">
        <v>2455</v>
      </c>
      <c r="F985" s="10" t="s">
        <v>3876</v>
      </c>
      <c r="G985" s="15">
        <v>2</v>
      </c>
      <c r="H985" s="30" t="s">
        <v>175</v>
      </c>
      <c r="I985" s="10">
        <v>85315849</v>
      </c>
      <c r="J985" s="19">
        <v>45108</v>
      </c>
      <c r="K985" s="16">
        <v>0</v>
      </c>
      <c r="L985" s="16">
        <v>0</v>
      </c>
      <c r="M985" s="9" t="s">
        <v>178</v>
      </c>
      <c r="N985" s="17">
        <v>45153</v>
      </c>
      <c r="O985" s="17">
        <v>45009</v>
      </c>
      <c r="P985" s="10" t="s">
        <v>1488</v>
      </c>
      <c r="Q985" s="17">
        <v>45020</v>
      </c>
      <c r="R985" s="10" t="s">
        <v>2340</v>
      </c>
      <c r="S985" s="17">
        <v>45055</v>
      </c>
      <c r="T985" s="10" t="s">
        <v>1918</v>
      </c>
      <c r="U985" s="32">
        <f t="shared" si="18"/>
        <v>45146</v>
      </c>
    </row>
    <row r="986" spans="1:21" ht="14.25" customHeight="1">
      <c r="A986" s="9">
        <v>2023</v>
      </c>
      <c r="B986" s="10" t="s">
        <v>2008</v>
      </c>
      <c r="C986" s="9" t="s">
        <v>573</v>
      </c>
      <c r="D986" s="9" t="s">
        <v>305</v>
      </c>
      <c r="E986" s="9" t="s">
        <v>577</v>
      </c>
      <c r="F986" s="10" t="s">
        <v>3788</v>
      </c>
      <c r="G986" s="15">
        <v>2.4</v>
      </c>
      <c r="H986" s="30" t="s">
        <v>175</v>
      </c>
      <c r="I986" s="10">
        <v>85187354</v>
      </c>
      <c r="J986" s="19">
        <v>44986</v>
      </c>
      <c r="K986" s="16">
        <v>3096</v>
      </c>
      <c r="L986" s="16">
        <v>7430</v>
      </c>
      <c r="M986" s="9" t="s">
        <v>436</v>
      </c>
      <c r="N986" s="17">
        <v>45046</v>
      </c>
      <c r="O986" s="17" t="s">
        <v>156</v>
      </c>
      <c r="P986" s="10" t="s">
        <v>156</v>
      </c>
      <c r="Q986" s="17">
        <v>44922</v>
      </c>
      <c r="R986" s="10" t="s">
        <v>193</v>
      </c>
      <c r="S986" s="17">
        <v>44971</v>
      </c>
      <c r="T986" s="10" t="s">
        <v>2027</v>
      </c>
      <c r="U986" s="32">
        <f t="shared" si="18"/>
        <v>45039</v>
      </c>
    </row>
    <row r="987" spans="1:21" ht="14.25" customHeight="1">
      <c r="A987" s="9">
        <v>2023</v>
      </c>
      <c r="B987" s="10" t="s">
        <v>2008</v>
      </c>
      <c r="C987" s="9" t="s">
        <v>573</v>
      </c>
      <c r="D987" s="9" t="s">
        <v>305</v>
      </c>
      <c r="E987" s="9" t="s">
        <v>577</v>
      </c>
      <c r="F987" s="10" t="s">
        <v>3788</v>
      </c>
      <c r="G987" s="15">
        <v>2.4</v>
      </c>
      <c r="H987" s="30" t="s">
        <v>175</v>
      </c>
      <c r="I987" s="10">
        <v>85149736</v>
      </c>
      <c r="J987" s="19">
        <v>45047</v>
      </c>
      <c r="K987" s="16">
        <v>0</v>
      </c>
      <c r="L987" s="16">
        <v>0</v>
      </c>
      <c r="M987" s="9" t="s">
        <v>436</v>
      </c>
      <c r="N987" s="17">
        <v>45092</v>
      </c>
      <c r="O987" s="17" t="s">
        <v>156</v>
      </c>
      <c r="P987" s="10" t="s">
        <v>156</v>
      </c>
      <c r="Q987" s="17">
        <v>44999</v>
      </c>
      <c r="R987" s="10" t="s">
        <v>193</v>
      </c>
      <c r="S987" s="17">
        <v>45013</v>
      </c>
      <c r="T987" s="10" t="s">
        <v>156</v>
      </c>
      <c r="U987" s="32">
        <f t="shared" si="18"/>
        <v>45085</v>
      </c>
    </row>
    <row r="988" spans="1:21" ht="14.25" customHeight="1">
      <c r="A988" s="9">
        <v>2023</v>
      </c>
      <c r="B988" s="10" t="s">
        <v>2008</v>
      </c>
      <c r="C988" s="9" t="s">
        <v>573</v>
      </c>
      <c r="D988" s="9" t="s">
        <v>305</v>
      </c>
      <c r="E988" s="9" t="s">
        <v>577</v>
      </c>
      <c r="F988" s="10" t="s">
        <v>3788</v>
      </c>
      <c r="G988" s="15">
        <v>2.4</v>
      </c>
      <c r="H988" s="30" t="s">
        <v>175</v>
      </c>
      <c r="I988" s="10">
        <v>85169975</v>
      </c>
      <c r="J988" s="19">
        <v>45078</v>
      </c>
      <c r="K988" s="16">
        <v>3000</v>
      </c>
      <c r="L988" s="16">
        <v>7200</v>
      </c>
      <c r="M988" s="9" t="s">
        <v>383</v>
      </c>
      <c r="N988" s="17">
        <v>45122</v>
      </c>
      <c r="O988" s="17">
        <v>45006</v>
      </c>
      <c r="P988" s="10" t="s">
        <v>1396</v>
      </c>
      <c r="Q988" s="17">
        <v>45020</v>
      </c>
      <c r="R988" s="10" t="s">
        <v>193</v>
      </c>
      <c r="S988" s="17">
        <v>45041</v>
      </c>
      <c r="T988" s="10" t="s">
        <v>156</v>
      </c>
      <c r="U988" s="32">
        <f t="shared" si="18"/>
        <v>45115</v>
      </c>
    </row>
    <row r="989" spans="1:21" ht="14.25" customHeight="1">
      <c r="A989" s="9">
        <v>2023</v>
      </c>
      <c r="B989" s="10" t="s">
        <v>2008</v>
      </c>
      <c r="C989" s="9" t="s">
        <v>573</v>
      </c>
      <c r="D989" s="9" t="s">
        <v>305</v>
      </c>
      <c r="E989" s="9" t="s">
        <v>577</v>
      </c>
      <c r="F989" s="10" t="s">
        <v>3788</v>
      </c>
      <c r="G989" s="15">
        <v>2.4</v>
      </c>
      <c r="H989" s="30" t="s">
        <v>175</v>
      </c>
      <c r="I989" s="10">
        <v>85480557</v>
      </c>
      <c r="J989" s="19">
        <v>45108</v>
      </c>
      <c r="K989" s="16">
        <v>720</v>
      </c>
      <c r="L989" s="16">
        <v>1728</v>
      </c>
      <c r="M989" s="9" t="s">
        <v>470</v>
      </c>
      <c r="N989" s="17">
        <v>45147</v>
      </c>
      <c r="O989" s="17">
        <v>45111</v>
      </c>
      <c r="P989" s="10" t="s">
        <v>2467</v>
      </c>
      <c r="Q989" s="17">
        <v>45120</v>
      </c>
      <c r="R989" s="10" t="s">
        <v>2131</v>
      </c>
      <c r="S989" s="17">
        <v>45128</v>
      </c>
      <c r="T989" s="10" t="s">
        <v>2839</v>
      </c>
      <c r="U989" s="32">
        <f t="shared" si="18"/>
        <v>45140</v>
      </c>
    </row>
    <row r="990" spans="1:21" ht="14.25" customHeight="1">
      <c r="A990" s="9">
        <v>2023</v>
      </c>
      <c r="B990" s="10" t="s">
        <v>2008</v>
      </c>
      <c r="C990" s="9" t="s">
        <v>573</v>
      </c>
      <c r="D990" s="9" t="s">
        <v>305</v>
      </c>
      <c r="E990" s="9" t="s">
        <v>577</v>
      </c>
      <c r="F990" s="10" t="s">
        <v>3788</v>
      </c>
      <c r="G990" s="15">
        <v>2.4</v>
      </c>
      <c r="H990" s="30" t="s">
        <v>175</v>
      </c>
      <c r="I990" s="10">
        <v>85521204</v>
      </c>
      <c r="J990" s="19">
        <v>45139</v>
      </c>
      <c r="K990" s="16">
        <v>0</v>
      </c>
      <c r="L990" s="16">
        <v>0</v>
      </c>
      <c r="M990" s="9" t="s">
        <v>470</v>
      </c>
      <c r="N990" s="17">
        <v>45184</v>
      </c>
      <c r="O990" s="17">
        <v>45114</v>
      </c>
      <c r="P990" s="10" t="s">
        <v>156</v>
      </c>
      <c r="Q990" s="17">
        <v>45142</v>
      </c>
      <c r="R990" s="10" t="s">
        <v>193</v>
      </c>
      <c r="S990" s="17">
        <v>45163</v>
      </c>
      <c r="T990" s="10" t="s">
        <v>156</v>
      </c>
      <c r="U990" s="32">
        <f t="shared" si="18"/>
        <v>45177</v>
      </c>
    </row>
    <row r="991" spans="1:21" ht="14.25" customHeight="1">
      <c r="A991" s="9">
        <v>2023</v>
      </c>
      <c r="B991" s="10" t="s">
        <v>2008</v>
      </c>
      <c r="C991" s="9" t="s">
        <v>573</v>
      </c>
      <c r="D991" s="9" t="s">
        <v>305</v>
      </c>
      <c r="E991" s="9" t="s">
        <v>577</v>
      </c>
      <c r="F991" s="10" t="s">
        <v>3788</v>
      </c>
      <c r="G991" s="15">
        <v>2.4</v>
      </c>
      <c r="H991" s="30" t="s">
        <v>175</v>
      </c>
      <c r="I991" s="10">
        <v>85136897</v>
      </c>
      <c r="J991" s="19">
        <v>45170</v>
      </c>
      <c r="K991" s="16">
        <v>2000</v>
      </c>
      <c r="L991" s="16">
        <v>4800</v>
      </c>
      <c r="M991" s="9" t="s">
        <v>470</v>
      </c>
      <c r="N991" s="17">
        <v>45199</v>
      </c>
      <c r="O991" s="17">
        <v>45142</v>
      </c>
      <c r="P991" s="10" t="s">
        <v>2356</v>
      </c>
      <c r="Q991" s="17">
        <v>45170</v>
      </c>
      <c r="R991" s="10" t="s">
        <v>2360</v>
      </c>
      <c r="S991" s="17">
        <v>45182</v>
      </c>
      <c r="T991" s="10" t="s">
        <v>2361</v>
      </c>
      <c r="U991" s="32">
        <f t="shared" si="18"/>
        <v>45192</v>
      </c>
    </row>
    <row r="992" spans="1:21" ht="14.25" customHeight="1">
      <c r="A992" s="9">
        <v>2023</v>
      </c>
      <c r="B992" s="10" t="s">
        <v>2008</v>
      </c>
      <c r="C992" s="9" t="s">
        <v>573</v>
      </c>
      <c r="D992" s="9" t="s">
        <v>305</v>
      </c>
      <c r="E992" s="9" t="s">
        <v>577</v>
      </c>
      <c r="F992" s="10" t="s">
        <v>3788</v>
      </c>
      <c r="G992" s="15">
        <v>2.4</v>
      </c>
      <c r="H992" s="30" t="s">
        <v>246</v>
      </c>
      <c r="I992" s="10">
        <v>85169976</v>
      </c>
      <c r="J992" s="19">
        <v>45170</v>
      </c>
      <c r="K992" s="16">
        <v>1700</v>
      </c>
      <c r="L992" s="16">
        <v>4080</v>
      </c>
      <c r="M992" s="9" t="s">
        <v>226</v>
      </c>
      <c r="N992" s="17">
        <v>45206</v>
      </c>
      <c r="O992" s="17">
        <v>45149</v>
      </c>
      <c r="P992" s="10" t="s">
        <v>156</v>
      </c>
      <c r="Q992" s="17" t="s">
        <v>156</v>
      </c>
      <c r="R992" s="10" t="s">
        <v>193</v>
      </c>
      <c r="S992" s="17" t="s">
        <v>156</v>
      </c>
      <c r="T992" s="10" t="s">
        <v>156</v>
      </c>
      <c r="U992" s="32">
        <f t="shared" si="18"/>
        <v>45199</v>
      </c>
    </row>
    <row r="993" spans="1:21" ht="14.25" customHeight="1">
      <c r="A993" s="9">
        <v>2023</v>
      </c>
      <c r="B993" s="10" t="s">
        <v>2008</v>
      </c>
      <c r="C993" s="9" t="s">
        <v>573</v>
      </c>
      <c r="D993" s="9" t="s">
        <v>305</v>
      </c>
      <c r="E993" s="9" t="s">
        <v>577</v>
      </c>
      <c r="F993" s="10" t="s">
        <v>3788</v>
      </c>
      <c r="G993" s="15">
        <v>2.4</v>
      </c>
      <c r="H993" s="30" t="s">
        <v>175</v>
      </c>
      <c r="I993" s="10">
        <v>85654375</v>
      </c>
      <c r="J993" s="19">
        <v>45200</v>
      </c>
      <c r="K993" s="16">
        <v>300</v>
      </c>
      <c r="L993" s="16">
        <v>720</v>
      </c>
      <c r="M993" s="9" t="s">
        <v>470</v>
      </c>
      <c r="N993" s="17">
        <v>45222</v>
      </c>
      <c r="O993" s="17">
        <v>45160</v>
      </c>
      <c r="P993" s="10" t="s">
        <v>2822</v>
      </c>
      <c r="Q993" s="17">
        <v>45195</v>
      </c>
      <c r="R993" s="10" t="s">
        <v>2843</v>
      </c>
      <c r="S993" s="17">
        <v>45205</v>
      </c>
      <c r="T993" s="10" t="s">
        <v>2844</v>
      </c>
      <c r="U993" s="32">
        <f t="shared" si="18"/>
        <v>45215</v>
      </c>
    </row>
    <row r="994" spans="1:21" ht="14.25" customHeight="1">
      <c r="A994" s="9">
        <v>2023</v>
      </c>
      <c r="B994" s="10" t="s">
        <v>2008</v>
      </c>
      <c r="C994" s="9" t="s">
        <v>573</v>
      </c>
      <c r="D994" s="9" t="s">
        <v>305</v>
      </c>
      <c r="E994" s="9" t="s">
        <v>577</v>
      </c>
      <c r="F994" s="10" t="s">
        <v>3788</v>
      </c>
      <c r="G994" s="15">
        <v>2.4</v>
      </c>
      <c r="H994" s="30" t="s">
        <v>175</v>
      </c>
      <c r="I994" s="10">
        <v>85521205</v>
      </c>
      <c r="J994" s="19">
        <v>45200</v>
      </c>
      <c r="K994" s="16">
        <v>0</v>
      </c>
      <c r="L994" s="16">
        <v>0</v>
      </c>
      <c r="M994" s="9" t="s">
        <v>470</v>
      </c>
      <c r="N994" s="17">
        <v>45245</v>
      </c>
      <c r="O994" s="17">
        <v>45142</v>
      </c>
      <c r="P994" s="10" t="s">
        <v>156</v>
      </c>
      <c r="Q994" s="17">
        <v>45170</v>
      </c>
      <c r="R994" s="10" t="s">
        <v>193</v>
      </c>
      <c r="S994" s="17">
        <v>45219</v>
      </c>
      <c r="T994" s="10" t="s">
        <v>156</v>
      </c>
      <c r="U994" s="32">
        <f t="shared" si="18"/>
        <v>45238</v>
      </c>
    </row>
    <row r="995" spans="1:21" ht="14.25" customHeight="1">
      <c r="A995" s="9">
        <v>2023</v>
      </c>
      <c r="B995" s="10" t="s">
        <v>2008</v>
      </c>
      <c r="C995" s="9" t="s">
        <v>573</v>
      </c>
      <c r="D995" s="9" t="s">
        <v>305</v>
      </c>
      <c r="E995" s="9" t="s">
        <v>577</v>
      </c>
      <c r="F995" s="10" t="s">
        <v>3789</v>
      </c>
      <c r="G995" s="15">
        <v>2.4</v>
      </c>
      <c r="H995" s="30" t="s">
        <v>175</v>
      </c>
      <c r="I995" s="10">
        <v>85170027</v>
      </c>
      <c r="J995" s="19">
        <v>44986</v>
      </c>
      <c r="K995" s="16">
        <v>480</v>
      </c>
      <c r="L995" s="16">
        <v>1152</v>
      </c>
      <c r="M995" s="9" t="s">
        <v>436</v>
      </c>
      <c r="N995" s="17">
        <v>45046</v>
      </c>
      <c r="O995" s="17" t="s">
        <v>156</v>
      </c>
      <c r="P995" s="10" t="s">
        <v>156</v>
      </c>
      <c r="Q995" s="17" t="s">
        <v>156</v>
      </c>
      <c r="R995" s="10" t="s">
        <v>193</v>
      </c>
      <c r="S995" s="17">
        <v>44971</v>
      </c>
      <c r="T995" s="10" t="s">
        <v>2027</v>
      </c>
      <c r="U995" s="32">
        <f t="shared" si="18"/>
        <v>45039</v>
      </c>
    </row>
    <row r="996" spans="1:21" ht="14.25" customHeight="1">
      <c r="A996" s="9">
        <v>2023</v>
      </c>
      <c r="B996" s="10" t="s">
        <v>2008</v>
      </c>
      <c r="C996" s="9" t="s">
        <v>573</v>
      </c>
      <c r="D996" s="9" t="s">
        <v>305</v>
      </c>
      <c r="E996" s="9" t="s">
        <v>577</v>
      </c>
      <c r="F996" s="10" t="s">
        <v>3789</v>
      </c>
      <c r="G996" s="15">
        <v>2.4</v>
      </c>
      <c r="H996" s="30" t="s">
        <v>175</v>
      </c>
      <c r="I996" s="10">
        <v>85170028</v>
      </c>
      <c r="J996" s="19">
        <v>45108</v>
      </c>
      <c r="K996" s="16">
        <v>500</v>
      </c>
      <c r="L996" s="16">
        <v>1200</v>
      </c>
      <c r="M996" s="9" t="s">
        <v>226</v>
      </c>
      <c r="N996" s="17">
        <v>45153</v>
      </c>
      <c r="O996" s="17">
        <v>45058</v>
      </c>
      <c r="P996" s="10" t="s">
        <v>156</v>
      </c>
      <c r="Q996" s="17">
        <v>45125</v>
      </c>
      <c r="R996" s="10" t="s">
        <v>2178</v>
      </c>
      <c r="S996" s="17">
        <v>45134</v>
      </c>
      <c r="T996" s="10" t="s">
        <v>2356</v>
      </c>
      <c r="U996" s="32">
        <f t="shared" si="18"/>
        <v>45146</v>
      </c>
    </row>
    <row r="997" spans="1:21" ht="14.25" customHeight="1">
      <c r="A997" s="9">
        <v>2023</v>
      </c>
      <c r="B997" s="10" t="s">
        <v>2008</v>
      </c>
      <c r="C997" s="9" t="s">
        <v>573</v>
      </c>
      <c r="D997" s="9" t="s">
        <v>305</v>
      </c>
      <c r="E997" s="9" t="s">
        <v>577</v>
      </c>
      <c r="F997" s="10" t="s">
        <v>3789</v>
      </c>
      <c r="G997" s="15">
        <v>2.4</v>
      </c>
      <c r="H997" s="30" t="s">
        <v>175</v>
      </c>
      <c r="I997" s="10">
        <v>85224360</v>
      </c>
      <c r="J997" s="19">
        <v>45139</v>
      </c>
      <c r="K997" s="16">
        <v>660</v>
      </c>
      <c r="L997" s="16">
        <v>1584</v>
      </c>
      <c r="M997" s="9" t="s">
        <v>383</v>
      </c>
      <c r="N997" s="17">
        <v>45143</v>
      </c>
      <c r="O997" s="17">
        <v>44992</v>
      </c>
      <c r="P997" s="10" t="s">
        <v>156</v>
      </c>
      <c r="Q997" s="17">
        <v>45076</v>
      </c>
      <c r="R997" s="10" t="s">
        <v>2466</v>
      </c>
      <c r="S997" s="17">
        <v>45111</v>
      </c>
      <c r="T997" s="10" t="s">
        <v>2852</v>
      </c>
      <c r="U997" s="32">
        <f t="shared" si="18"/>
        <v>45136</v>
      </c>
    </row>
    <row r="998" spans="1:21" ht="14.25" customHeight="1">
      <c r="A998" s="9">
        <v>2023</v>
      </c>
      <c r="B998" s="10" t="s">
        <v>2008</v>
      </c>
      <c r="C998" s="9" t="s">
        <v>573</v>
      </c>
      <c r="D998" s="9" t="s">
        <v>305</v>
      </c>
      <c r="E998" s="9" t="s">
        <v>577</v>
      </c>
      <c r="F998" s="10" t="s">
        <v>3789</v>
      </c>
      <c r="G998" s="15">
        <v>2.4</v>
      </c>
      <c r="H998" s="30" t="s">
        <v>175</v>
      </c>
      <c r="I998" s="10">
        <v>85521206</v>
      </c>
      <c r="J998" s="19">
        <v>45139</v>
      </c>
      <c r="K998" s="16">
        <v>0</v>
      </c>
      <c r="L998" s="16">
        <v>0</v>
      </c>
      <c r="M998" s="9" t="s">
        <v>470</v>
      </c>
      <c r="N998" s="17">
        <v>45184</v>
      </c>
      <c r="O998" s="17">
        <v>45086</v>
      </c>
      <c r="P998" s="10" t="s">
        <v>156</v>
      </c>
      <c r="Q998" s="17">
        <v>45142</v>
      </c>
      <c r="R998" s="10" t="s">
        <v>193</v>
      </c>
      <c r="S998" s="17">
        <v>45163</v>
      </c>
      <c r="T998" s="10" t="s">
        <v>156</v>
      </c>
      <c r="U998" s="32">
        <f t="shared" si="18"/>
        <v>45177</v>
      </c>
    </row>
    <row r="999" spans="1:21" ht="14.25" customHeight="1">
      <c r="A999" s="9">
        <v>2023</v>
      </c>
      <c r="B999" s="10" t="s">
        <v>2008</v>
      </c>
      <c r="C999" s="9" t="s">
        <v>573</v>
      </c>
      <c r="D999" s="9" t="s">
        <v>305</v>
      </c>
      <c r="E999" s="9" t="s">
        <v>577</v>
      </c>
      <c r="F999" s="10" t="s">
        <v>3789</v>
      </c>
      <c r="G999" s="15">
        <v>2.4</v>
      </c>
      <c r="H999" s="30" t="s">
        <v>175</v>
      </c>
      <c r="I999" s="10">
        <v>85653976</v>
      </c>
      <c r="J999" s="19">
        <v>45200</v>
      </c>
      <c r="K999" s="16">
        <v>300</v>
      </c>
      <c r="L999" s="16">
        <v>720</v>
      </c>
      <c r="M999" s="9" t="s">
        <v>470</v>
      </c>
      <c r="N999" s="17">
        <v>45222</v>
      </c>
      <c r="O999" s="17">
        <v>45139</v>
      </c>
      <c r="P999" s="10" t="s">
        <v>2140</v>
      </c>
      <c r="Q999" s="17">
        <v>45195</v>
      </c>
      <c r="R999" s="10" t="s">
        <v>2843</v>
      </c>
      <c r="S999" s="17">
        <v>45205</v>
      </c>
      <c r="T999" s="10" t="s">
        <v>2844</v>
      </c>
      <c r="U999" s="32">
        <f t="shared" si="18"/>
        <v>45215</v>
      </c>
    </row>
    <row r="1000" spans="1:21" ht="14.25" customHeight="1">
      <c r="A1000" s="9">
        <v>2023</v>
      </c>
      <c r="B1000" s="10" t="s">
        <v>2008</v>
      </c>
      <c r="C1000" s="9" t="s">
        <v>573</v>
      </c>
      <c r="D1000" s="9" t="s">
        <v>305</v>
      </c>
      <c r="E1000" s="9" t="s">
        <v>577</v>
      </c>
      <c r="F1000" s="10" t="s">
        <v>3789</v>
      </c>
      <c r="G1000" s="15">
        <v>2.4</v>
      </c>
      <c r="H1000" s="30" t="s">
        <v>175</v>
      </c>
      <c r="I1000" s="10">
        <v>85521207</v>
      </c>
      <c r="J1000" s="19">
        <v>45200</v>
      </c>
      <c r="K1000" s="16">
        <v>0</v>
      </c>
      <c r="L1000" s="16">
        <v>0</v>
      </c>
      <c r="M1000" s="9" t="s">
        <v>470</v>
      </c>
      <c r="N1000" s="17">
        <v>45245</v>
      </c>
      <c r="O1000" s="17">
        <v>45118</v>
      </c>
      <c r="P1000" s="10" t="s">
        <v>156</v>
      </c>
      <c r="Q1000" s="17">
        <v>45170</v>
      </c>
      <c r="R1000" s="10" t="s">
        <v>193</v>
      </c>
      <c r="S1000" s="17">
        <v>45219</v>
      </c>
      <c r="T1000" s="10" t="s">
        <v>156</v>
      </c>
      <c r="U1000" s="32">
        <f t="shared" si="18"/>
        <v>45238</v>
      </c>
    </row>
    <row r="1001" spans="1:21" ht="14.25" customHeight="1">
      <c r="A1001" s="9">
        <v>2023</v>
      </c>
      <c r="B1001" s="10" t="s">
        <v>2008</v>
      </c>
      <c r="C1001" s="9" t="s">
        <v>573</v>
      </c>
      <c r="D1001" s="9" t="s">
        <v>154</v>
      </c>
      <c r="E1001" s="9" t="s">
        <v>2011</v>
      </c>
      <c r="F1001" s="10" t="s">
        <v>3801</v>
      </c>
      <c r="G1001" s="15">
        <v>4.5</v>
      </c>
      <c r="H1001" s="30" t="s">
        <v>175</v>
      </c>
      <c r="I1001" s="10">
        <v>84995767</v>
      </c>
      <c r="J1001" s="19">
        <v>44986</v>
      </c>
      <c r="K1001" s="16">
        <v>1656</v>
      </c>
      <c r="L1001" s="16">
        <v>7452</v>
      </c>
      <c r="M1001" s="9" t="s">
        <v>436</v>
      </c>
      <c r="N1001" s="17">
        <v>45092</v>
      </c>
      <c r="O1001" s="17">
        <v>44915</v>
      </c>
      <c r="P1001" s="10" t="s">
        <v>156</v>
      </c>
      <c r="Q1001" s="17">
        <v>44936</v>
      </c>
      <c r="R1001" s="10" t="s">
        <v>1536</v>
      </c>
      <c r="S1001" s="17">
        <v>44967</v>
      </c>
      <c r="T1001" s="10" t="s">
        <v>2285</v>
      </c>
      <c r="U1001" s="32">
        <f t="shared" si="18"/>
        <v>45085</v>
      </c>
    </row>
    <row r="1002" spans="1:21" ht="14.25" customHeight="1">
      <c r="A1002" s="9">
        <v>2023</v>
      </c>
      <c r="B1002" s="10" t="s">
        <v>2008</v>
      </c>
      <c r="C1002" s="9" t="s">
        <v>573</v>
      </c>
      <c r="D1002" s="9" t="s">
        <v>154</v>
      </c>
      <c r="E1002" s="9" t="s">
        <v>2011</v>
      </c>
      <c r="F1002" s="10" t="s">
        <v>3801</v>
      </c>
      <c r="G1002" s="15">
        <v>4.5</v>
      </c>
      <c r="H1002" s="30" t="s">
        <v>175</v>
      </c>
      <c r="I1002" s="10">
        <v>85264251</v>
      </c>
      <c r="J1002" s="19">
        <v>45108</v>
      </c>
      <c r="K1002" s="16">
        <v>0</v>
      </c>
      <c r="L1002" s="16">
        <v>0</v>
      </c>
      <c r="M1002" s="9" t="s">
        <v>178</v>
      </c>
      <c r="N1002" s="17">
        <v>45122</v>
      </c>
      <c r="O1002" s="17">
        <v>44971</v>
      </c>
      <c r="P1002" s="10" t="s">
        <v>156</v>
      </c>
      <c r="Q1002" s="17">
        <v>44978</v>
      </c>
      <c r="R1002" s="10" t="s">
        <v>298</v>
      </c>
      <c r="S1002" s="17">
        <v>44999</v>
      </c>
      <c r="T1002" s="10" t="s">
        <v>453</v>
      </c>
      <c r="U1002" s="32">
        <f t="shared" si="18"/>
        <v>45115</v>
      </c>
    </row>
    <row r="1003" spans="1:21" ht="14.25" customHeight="1">
      <c r="A1003" s="9">
        <v>2023</v>
      </c>
      <c r="B1003" s="10" t="s">
        <v>2008</v>
      </c>
      <c r="C1003" s="9" t="s">
        <v>573</v>
      </c>
      <c r="D1003" s="9" t="s">
        <v>154</v>
      </c>
      <c r="E1003" s="9" t="s">
        <v>2011</v>
      </c>
      <c r="F1003" s="10" t="s">
        <v>3801</v>
      </c>
      <c r="G1003" s="15">
        <v>4.5</v>
      </c>
      <c r="H1003" s="30" t="s">
        <v>175</v>
      </c>
      <c r="I1003" s="10">
        <v>85223245</v>
      </c>
      <c r="J1003" s="19">
        <v>45139</v>
      </c>
      <c r="K1003" s="16">
        <v>700</v>
      </c>
      <c r="L1003" s="16">
        <v>3150</v>
      </c>
      <c r="M1003" s="9" t="s">
        <v>470</v>
      </c>
      <c r="N1003" s="17">
        <v>45184</v>
      </c>
      <c r="O1003" s="17">
        <v>45041</v>
      </c>
      <c r="P1003" s="10" t="s">
        <v>2208</v>
      </c>
      <c r="Q1003" s="17">
        <v>45152</v>
      </c>
      <c r="R1003" s="10" t="s">
        <v>2495</v>
      </c>
      <c r="S1003" s="17">
        <v>45167</v>
      </c>
      <c r="T1003" s="10" t="s">
        <v>2496</v>
      </c>
      <c r="U1003" s="32">
        <f t="shared" ref="U1003:U1066" si="19">N1003-7</f>
        <v>45177</v>
      </c>
    </row>
    <row r="1004" spans="1:21" ht="14.25" customHeight="1">
      <c r="A1004" s="9">
        <v>2023</v>
      </c>
      <c r="B1004" s="10" t="s">
        <v>2008</v>
      </c>
      <c r="C1004" s="9" t="s">
        <v>573</v>
      </c>
      <c r="D1004" s="9" t="s">
        <v>154</v>
      </c>
      <c r="E1004" s="9" t="s">
        <v>2011</v>
      </c>
      <c r="F1004" s="10" t="s">
        <v>3801</v>
      </c>
      <c r="G1004" s="15">
        <v>4.5</v>
      </c>
      <c r="H1004" s="30" t="s">
        <v>175</v>
      </c>
      <c r="I1004" s="10">
        <v>85513674</v>
      </c>
      <c r="J1004" s="19">
        <v>45170</v>
      </c>
      <c r="K1004" s="16">
        <v>270</v>
      </c>
      <c r="L1004" s="16">
        <v>1215</v>
      </c>
      <c r="M1004" s="9" t="s">
        <v>521</v>
      </c>
      <c r="N1004" s="17">
        <v>45189</v>
      </c>
      <c r="O1004" s="17">
        <v>45093</v>
      </c>
      <c r="P1004" s="10" t="s">
        <v>156</v>
      </c>
      <c r="Q1004" s="17">
        <v>45155</v>
      </c>
      <c r="R1004" s="10" t="s">
        <v>2555</v>
      </c>
      <c r="S1004" s="17">
        <v>45169</v>
      </c>
      <c r="T1004" s="10" t="s">
        <v>2601</v>
      </c>
      <c r="U1004" s="32">
        <f t="shared" si="19"/>
        <v>45182</v>
      </c>
    </row>
    <row r="1005" spans="1:21" ht="14.25" customHeight="1">
      <c r="A1005" s="9">
        <v>2023</v>
      </c>
      <c r="B1005" s="10" t="s">
        <v>2008</v>
      </c>
      <c r="C1005" s="9" t="s">
        <v>573</v>
      </c>
      <c r="D1005" s="9" t="s">
        <v>154</v>
      </c>
      <c r="E1005" s="9" t="s">
        <v>2011</v>
      </c>
      <c r="F1005" s="10" t="s">
        <v>3801</v>
      </c>
      <c r="G1005" s="15">
        <v>4.5</v>
      </c>
      <c r="H1005" s="30" t="s">
        <v>246</v>
      </c>
      <c r="I1005" s="10">
        <v>85473666</v>
      </c>
      <c r="J1005" s="19">
        <v>45170</v>
      </c>
      <c r="K1005" s="16">
        <v>950</v>
      </c>
      <c r="L1005" s="16">
        <v>4275</v>
      </c>
      <c r="M1005" s="9" t="s">
        <v>226</v>
      </c>
      <c r="N1005" s="17">
        <v>45197</v>
      </c>
      <c r="O1005" s="17">
        <v>45100</v>
      </c>
      <c r="P1005" s="10" t="s">
        <v>156</v>
      </c>
      <c r="Q1005" s="17" t="s">
        <v>156</v>
      </c>
      <c r="R1005" s="10" t="s">
        <v>193</v>
      </c>
      <c r="S1005" s="17" t="s">
        <v>156</v>
      </c>
      <c r="T1005" s="10" t="s">
        <v>156</v>
      </c>
      <c r="U1005" s="32">
        <f t="shared" si="19"/>
        <v>45190</v>
      </c>
    </row>
    <row r="1006" spans="1:21" ht="14.25" customHeight="1">
      <c r="A1006" s="9">
        <v>2023</v>
      </c>
      <c r="B1006" s="10" t="s">
        <v>2008</v>
      </c>
      <c r="C1006" s="9" t="s">
        <v>573</v>
      </c>
      <c r="D1006" s="9" t="s">
        <v>154</v>
      </c>
      <c r="E1006" s="9" t="s">
        <v>2011</v>
      </c>
      <c r="F1006" s="10" t="s">
        <v>3801</v>
      </c>
      <c r="G1006" s="15">
        <v>4.5</v>
      </c>
      <c r="H1006" s="30" t="s">
        <v>175</v>
      </c>
      <c r="I1006" s="10">
        <v>85521208</v>
      </c>
      <c r="J1006" s="19">
        <v>45170</v>
      </c>
      <c r="K1006" s="16">
        <v>0</v>
      </c>
      <c r="L1006" s="16">
        <v>0</v>
      </c>
      <c r="M1006" s="9" t="s">
        <v>470</v>
      </c>
      <c r="N1006" s="17">
        <v>45215</v>
      </c>
      <c r="O1006" s="17">
        <v>45093</v>
      </c>
      <c r="P1006" s="10" t="s">
        <v>156</v>
      </c>
      <c r="Q1006" s="17">
        <v>45155</v>
      </c>
      <c r="R1006" s="10" t="s">
        <v>193</v>
      </c>
      <c r="S1006" s="17">
        <v>45191</v>
      </c>
      <c r="T1006" s="10" t="s">
        <v>156</v>
      </c>
      <c r="U1006" s="32">
        <f t="shared" si="19"/>
        <v>45208</v>
      </c>
    </row>
    <row r="1007" spans="1:21" ht="14.25" customHeight="1">
      <c r="A1007" s="9">
        <v>2023</v>
      </c>
      <c r="B1007" s="10" t="s">
        <v>2008</v>
      </c>
      <c r="C1007" s="9" t="s">
        <v>573</v>
      </c>
      <c r="D1007" s="9" t="s">
        <v>154</v>
      </c>
      <c r="E1007" s="9" t="s">
        <v>2011</v>
      </c>
      <c r="F1007" s="10" t="s">
        <v>3801</v>
      </c>
      <c r="G1007" s="15">
        <v>4.5</v>
      </c>
      <c r="H1007" s="30" t="s">
        <v>175</v>
      </c>
      <c r="I1007" s="10">
        <v>85508890</v>
      </c>
      <c r="J1007" s="19">
        <v>45200</v>
      </c>
      <c r="K1007" s="16">
        <v>0</v>
      </c>
      <c r="L1007" s="16">
        <v>0</v>
      </c>
      <c r="M1007" s="9" t="s">
        <v>521</v>
      </c>
      <c r="N1007" s="17">
        <v>45240</v>
      </c>
      <c r="O1007" s="17">
        <v>45079</v>
      </c>
      <c r="P1007" s="10" t="s">
        <v>156</v>
      </c>
      <c r="Q1007" s="17">
        <v>45209</v>
      </c>
      <c r="R1007" s="10" t="s">
        <v>193</v>
      </c>
      <c r="S1007" s="17">
        <v>45223</v>
      </c>
      <c r="T1007" s="10" t="s">
        <v>156</v>
      </c>
      <c r="U1007" s="32">
        <f t="shared" si="19"/>
        <v>45233</v>
      </c>
    </row>
    <row r="1008" spans="1:21" ht="14.25" customHeight="1">
      <c r="A1008" s="9">
        <v>2023</v>
      </c>
      <c r="B1008" s="10" t="s">
        <v>2008</v>
      </c>
      <c r="C1008" s="9" t="s">
        <v>573</v>
      </c>
      <c r="D1008" s="9" t="s">
        <v>154</v>
      </c>
      <c r="E1008" s="9" t="s">
        <v>2011</v>
      </c>
      <c r="F1008" s="10" t="s">
        <v>3801</v>
      </c>
      <c r="G1008" s="15">
        <v>4.5</v>
      </c>
      <c r="H1008" s="30" t="s">
        <v>175</v>
      </c>
      <c r="I1008" s="10">
        <v>85541048</v>
      </c>
      <c r="J1008" s="19">
        <v>45231</v>
      </c>
      <c r="K1008" s="16">
        <v>0</v>
      </c>
      <c r="L1008" s="16">
        <v>0</v>
      </c>
      <c r="M1008" s="9" t="s">
        <v>521</v>
      </c>
      <c r="N1008" s="17">
        <v>45261</v>
      </c>
      <c r="O1008" s="17">
        <v>45121</v>
      </c>
      <c r="P1008" s="10" t="s">
        <v>156</v>
      </c>
      <c r="Q1008" s="17">
        <v>45230</v>
      </c>
      <c r="R1008" s="10" t="s">
        <v>193</v>
      </c>
      <c r="S1008" s="17">
        <v>45244</v>
      </c>
      <c r="T1008" s="10" t="s">
        <v>156</v>
      </c>
      <c r="U1008" s="32">
        <f t="shared" si="19"/>
        <v>45254</v>
      </c>
    </row>
    <row r="1009" spans="1:21" ht="14.25" customHeight="1">
      <c r="A1009" s="9">
        <v>2023</v>
      </c>
      <c r="B1009" s="10" t="s">
        <v>2008</v>
      </c>
      <c r="C1009" s="9" t="s">
        <v>573</v>
      </c>
      <c r="D1009" s="9" t="s">
        <v>154</v>
      </c>
      <c r="E1009" s="9" t="s">
        <v>2011</v>
      </c>
      <c r="F1009" s="10" t="s">
        <v>3802</v>
      </c>
      <c r="G1009" s="15">
        <v>4.5</v>
      </c>
      <c r="H1009" s="30" t="s">
        <v>175</v>
      </c>
      <c r="I1009" s="10">
        <v>85132067</v>
      </c>
      <c r="J1009" s="19">
        <v>44986</v>
      </c>
      <c r="K1009" s="16">
        <v>420</v>
      </c>
      <c r="L1009" s="16">
        <v>1890</v>
      </c>
      <c r="M1009" s="9" t="s">
        <v>436</v>
      </c>
      <c r="N1009" s="17">
        <v>45092</v>
      </c>
      <c r="O1009" s="17">
        <v>44922</v>
      </c>
      <c r="P1009" s="10" t="s">
        <v>156</v>
      </c>
      <c r="Q1009" s="17">
        <v>44939</v>
      </c>
      <c r="R1009" s="10" t="s">
        <v>193</v>
      </c>
      <c r="S1009" s="17">
        <v>44967</v>
      </c>
      <c r="T1009" s="10" t="s">
        <v>156</v>
      </c>
      <c r="U1009" s="32">
        <f t="shared" si="19"/>
        <v>45085</v>
      </c>
    </row>
    <row r="1010" spans="1:21" ht="14.25" customHeight="1">
      <c r="A1010" s="9">
        <v>2023</v>
      </c>
      <c r="B1010" s="10" t="s">
        <v>2008</v>
      </c>
      <c r="C1010" s="9" t="s">
        <v>573</v>
      </c>
      <c r="D1010" s="9" t="s">
        <v>154</v>
      </c>
      <c r="E1010" s="9" t="s">
        <v>2011</v>
      </c>
      <c r="F1010" s="10" t="s">
        <v>3802</v>
      </c>
      <c r="G1010" s="15">
        <v>4.5</v>
      </c>
      <c r="H1010" s="30" t="s">
        <v>175</v>
      </c>
      <c r="I1010" s="10">
        <v>85202417</v>
      </c>
      <c r="J1010" s="19">
        <v>45139</v>
      </c>
      <c r="K1010" s="16">
        <v>216</v>
      </c>
      <c r="L1010" s="16">
        <v>972</v>
      </c>
      <c r="M1010" s="9" t="s">
        <v>383</v>
      </c>
      <c r="N1010" s="17">
        <v>45181</v>
      </c>
      <c r="O1010" s="17">
        <v>44988</v>
      </c>
      <c r="P1010" s="10" t="s">
        <v>2865</v>
      </c>
      <c r="Q1010" s="17">
        <v>45057</v>
      </c>
      <c r="R1010" s="10" t="s">
        <v>2532</v>
      </c>
      <c r="S1010" s="17">
        <v>45139</v>
      </c>
      <c r="T1010" s="10" t="s">
        <v>2099</v>
      </c>
      <c r="U1010" s="32">
        <f t="shared" si="19"/>
        <v>45174</v>
      </c>
    </row>
    <row r="1011" spans="1:21" ht="14.25" customHeight="1">
      <c r="A1011" s="9">
        <v>2023</v>
      </c>
      <c r="B1011" s="10" t="s">
        <v>2008</v>
      </c>
      <c r="C1011" s="9" t="s">
        <v>573</v>
      </c>
      <c r="D1011" s="9" t="s">
        <v>154</v>
      </c>
      <c r="E1011" s="9" t="s">
        <v>2011</v>
      </c>
      <c r="F1011" s="10" t="s">
        <v>3802</v>
      </c>
      <c r="G1011" s="15">
        <v>4.5</v>
      </c>
      <c r="H1011" s="30" t="s">
        <v>175</v>
      </c>
      <c r="I1011" s="10">
        <v>85521209</v>
      </c>
      <c r="J1011" s="19">
        <v>45170</v>
      </c>
      <c r="K1011" s="16">
        <v>0</v>
      </c>
      <c r="L1011" s="16">
        <v>0</v>
      </c>
      <c r="M1011" s="9" t="s">
        <v>470</v>
      </c>
      <c r="N1011" s="17">
        <v>45215</v>
      </c>
      <c r="O1011" s="17">
        <v>45086</v>
      </c>
      <c r="P1011" s="10" t="s">
        <v>156</v>
      </c>
      <c r="Q1011" s="17">
        <v>45177</v>
      </c>
      <c r="R1011" s="10" t="s">
        <v>193</v>
      </c>
      <c r="S1011" s="17">
        <v>45191</v>
      </c>
      <c r="T1011" s="10" t="s">
        <v>156</v>
      </c>
      <c r="U1011" s="32">
        <f t="shared" si="19"/>
        <v>45208</v>
      </c>
    </row>
    <row r="1012" spans="1:21" ht="14.25" customHeight="1">
      <c r="A1012" s="9">
        <v>2023</v>
      </c>
      <c r="B1012" s="10" t="s">
        <v>2008</v>
      </c>
      <c r="C1012" s="9" t="s">
        <v>573</v>
      </c>
      <c r="D1012" s="9" t="s">
        <v>154</v>
      </c>
      <c r="E1012" s="9" t="s">
        <v>2011</v>
      </c>
      <c r="F1012" s="10" t="s">
        <v>3802</v>
      </c>
      <c r="G1012" s="15">
        <v>4.5</v>
      </c>
      <c r="H1012" s="30" t="s">
        <v>175</v>
      </c>
      <c r="I1012" s="10">
        <v>85175584</v>
      </c>
      <c r="J1012" s="19">
        <v>45200</v>
      </c>
      <c r="K1012" s="16">
        <v>0</v>
      </c>
      <c r="L1012" s="16">
        <v>0</v>
      </c>
      <c r="M1012" s="9" t="s">
        <v>470</v>
      </c>
      <c r="N1012" s="17">
        <v>45213</v>
      </c>
      <c r="O1012" s="17" t="s">
        <v>156</v>
      </c>
      <c r="P1012" s="10" t="s">
        <v>156</v>
      </c>
      <c r="Q1012" s="17" t="s">
        <v>156</v>
      </c>
      <c r="R1012" s="10" t="s">
        <v>193</v>
      </c>
      <c r="S1012" s="17" t="s">
        <v>156</v>
      </c>
      <c r="T1012" s="10" t="s">
        <v>156</v>
      </c>
      <c r="U1012" s="32">
        <f t="shared" si="19"/>
        <v>45206</v>
      </c>
    </row>
    <row r="1013" spans="1:21" ht="14.25" customHeight="1">
      <c r="A1013" s="9">
        <v>2023</v>
      </c>
      <c r="B1013" s="10" t="s">
        <v>2008</v>
      </c>
      <c r="C1013" s="9" t="s">
        <v>573</v>
      </c>
      <c r="D1013" s="9" t="s">
        <v>154</v>
      </c>
      <c r="E1013" s="9" t="s">
        <v>217</v>
      </c>
      <c r="F1013" s="10" t="s">
        <v>3796</v>
      </c>
      <c r="G1013" s="15">
        <v>5.3</v>
      </c>
      <c r="H1013" s="30" t="s">
        <v>175</v>
      </c>
      <c r="I1013" s="10">
        <v>84882274</v>
      </c>
      <c r="J1013" s="19">
        <v>44986</v>
      </c>
      <c r="K1013" s="16">
        <v>1460</v>
      </c>
      <c r="L1013" s="16">
        <v>7738</v>
      </c>
      <c r="M1013" s="9" t="s">
        <v>436</v>
      </c>
      <c r="N1013" s="17">
        <v>45092</v>
      </c>
      <c r="O1013" s="17" t="s">
        <v>156</v>
      </c>
      <c r="P1013" s="10" t="s">
        <v>156</v>
      </c>
      <c r="Q1013" s="17">
        <v>44936</v>
      </c>
      <c r="R1013" s="10" t="s">
        <v>1536</v>
      </c>
      <c r="S1013" s="17">
        <v>44957</v>
      </c>
      <c r="T1013" s="10" t="s">
        <v>1241</v>
      </c>
      <c r="U1013" s="32">
        <f t="shared" si="19"/>
        <v>45085</v>
      </c>
    </row>
    <row r="1014" spans="1:21" ht="14.25" customHeight="1">
      <c r="A1014" s="9">
        <v>2023</v>
      </c>
      <c r="B1014" s="10" t="s">
        <v>2008</v>
      </c>
      <c r="C1014" s="9" t="s">
        <v>573</v>
      </c>
      <c r="D1014" s="9" t="s">
        <v>154</v>
      </c>
      <c r="E1014" s="9" t="s">
        <v>217</v>
      </c>
      <c r="F1014" s="10" t="s">
        <v>3796</v>
      </c>
      <c r="G1014" s="15">
        <v>5.3</v>
      </c>
      <c r="H1014" s="30" t="s">
        <v>175</v>
      </c>
      <c r="I1014" s="10">
        <v>85521212</v>
      </c>
      <c r="J1014" s="19">
        <v>45047</v>
      </c>
      <c r="K1014" s="16">
        <v>1</v>
      </c>
      <c r="L1014" s="16">
        <v>5</v>
      </c>
      <c r="M1014" s="9" t="s">
        <v>470</v>
      </c>
      <c r="N1014" s="17">
        <v>45092</v>
      </c>
      <c r="O1014" s="17" t="s">
        <v>156</v>
      </c>
      <c r="P1014" s="10" t="s">
        <v>156</v>
      </c>
      <c r="Q1014" s="17" t="s">
        <v>156</v>
      </c>
      <c r="R1014" s="10" t="s">
        <v>193</v>
      </c>
      <c r="S1014" s="17" t="s">
        <v>156</v>
      </c>
      <c r="T1014" s="10" t="s">
        <v>156</v>
      </c>
      <c r="U1014" s="32">
        <f t="shared" si="19"/>
        <v>45085</v>
      </c>
    </row>
    <row r="1015" spans="1:21" ht="14.25" customHeight="1">
      <c r="A1015" s="9">
        <v>2023</v>
      </c>
      <c r="B1015" s="10" t="s">
        <v>2008</v>
      </c>
      <c r="C1015" s="9" t="s">
        <v>573</v>
      </c>
      <c r="D1015" s="9" t="s">
        <v>154</v>
      </c>
      <c r="E1015" s="9" t="s">
        <v>217</v>
      </c>
      <c r="F1015" s="10" t="s">
        <v>3796</v>
      </c>
      <c r="G1015" s="15">
        <v>5.3</v>
      </c>
      <c r="H1015" s="30" t="s">
        <v>175</v>
      </c>
      <c r="I1015" s="10">
        <v>85521213</v>
      </c>
      <c r="J1015" s="19">
        <v>45078</v>
      </c>
      <c r="K1015" s="16">
        <v>0</v>
      </c>
      <c r="L1015" s="16">
        <v>0</v>
      </c>
      <c r="M1015" s="9" t="s">
        <v>470</v>
      </c>
      <c r="N1015" s="17">
        <v>45123</v>
      </c>
      <c r="O1015" s="17" t="s">
        <v>156</v>
      </c>
      <c r="P1015" s="10" t="s">
        <v>156</v>
      </c>
      <c r="Q1015" s="17" t="s">
        <v>156</v>
      </c>
      <c r="R1015" s="10" t="s">
        <v>193</v>
      </c>
      <c r="S1015" s="17" t="s">
        <v>156</v>
      </c>
      <c r="T1015" s="10" t="s">
        <v>156</v>
      </c>
      <c r="U1015" s="32">
        <f t="shared" si="19"/>
        <v>45116</v>
      </c>
    </row>
    <row r="1016" spans="1:21" ht="14.25" customHeight="1">
      <c r="A1016" s="9">
        <v>2023</v>
      </c>
      <c r="B1016" s="10" t="s">
        <v>2008</v>
      </c>
      <c r="C1016" s="9" t="s">
        <v>573</v>
      </c>
      <c r="D1016" s="9" t="s">
        <v>154</v>
      </c>
      <c r="E1016" s="9" t="s">
        <v>217</v>
      </c>
      <c r="F1016" s="10" t="s">
        <v>3796</v>
      </c>
      <c r="G1016" s="15">
        <v>5.3</v>
      </c>
      <c r="H1016" s="30" t="s">
        <v>175</v>
      </c>
      <c r="I1016" s="10">
        <v>85370526</v>
      </c>
      <c r="J1016" s="19">
        <v>45108</v>
      </c>
      <c r="K1016" s="16">
        <v>0</v>
      </c>
      <c r="L1016" s="16">
        <v>0</v>
      </c>
      <c r="M1016" s="9" t="s">
        <v>178</v>
      </c>
      <c r="N1016" s="17">
        <v>45150</v>
      </c>
      <c r="O1016" s="17">
        <v>45041</v>
      </c>
      <c r="P1016" s="10" t="s">
        <v>1945</v>
      </c>
      <c r="Q1016" s="17">
        <v>45120</v>
      </c>
      <c r="R1016" s="10" t="s">
        <v>2178</v>
      </c>
      <c r="S1016" s="17">
        <v>45132</v>
      </c>
      <c r="T1016" s="10" t="s">
        <v>2132</v>
      </c>
      <c r="U1016" s="32">
        <f t="shared" si="19"/>
        <v>45143</v>
      </c>
    </row>
    <row r="1017" spans="1:21" ht="14.25" customHeight="1">
      <c r="A1017" s="9">
        <v>2023</v>
      </c>
      <c r="B1017" s="10" t="s">
        <v>2008</v>
      </c>
      <c r="C1017" s="9" t="s">
        <v>573</v>
      </c>
      <c r="D1017" s="9" t="s">
        <v>154</v>
      </c>
      <c r="E1017" s="9" t="s">
        <v>217</v>
      </c>
      <c r="F1017" s="10" t="s">
        <v>3796</v>
      </c>
      <c r="G1017" s="15">
        <v>5.3</v>
      </c>
      <c r="H1017" s="30" t="s">
        <v>175</v>
      </c>
      <c r="I1017" s="10">
        <v>85370527</v>
      </c>
      <c r="J1017" s="19">
        <v>45139</v>
      </c>
      <c r="K1017" s="16">
        <v>500</v>
      </c>
      <c r="L1017" s="16">
        <v>2650</v>
      </c>
      <c r="M1017" s="9" t="s">
        <v>470</v>
      </c>
      <c r="N1017" s="17">
        <v>45184</v>
      </c>
      <c r="O1017" s="17">
        <v>45048</v>
      </c>
      <c r="P1017" s="10" t="s">
        <v>2208</v>
      </c>
      <c r="Q1017" s="17">
        <v>45152</v>
      </c>
      <c r="R1017" s="10" t="s">
        <v>2495</v>
      </c>
      <c r="S1017" s="17">
        <v>45167</v>
      </c>
      <c r="T1017" s="10" t="s">
        <v>2496</v>
      </c>
      <c r="U1017" s="32">
        <f t="shared" si="19"/>
        <v>45177</v>
      </c>
    </row>
    <row r="1018" spans="1:21" ht="14.25" customHeight="1">
      <c r="A1018" s="9">
        <v>2023</v>
      </c>
      <c r="B1018" s="10" t="s">
        <v>2008</v>
      </c>
      <c r="C1018" s="9" t="s">
        <v>573</v>
      </c>
      <c r="D1018" s="9" t="s">
        <v>154</v>
      </c>
      <c r="E1018" s="9" t="s">
        <v>217</v>
      </c>
      <c r="F1018" s="10" t="s">
        <v>3796</v>
      </c>
      <c r="G1018" s="15">
        <v>5.3</v>
      </c>
      <c r="H1018" s="30" t="s">
        <v>175</v>
      </c>
      <c r="I1018" s="10">
        <v>85509067</v>
      </c>
      <c r="J1018" s="19">
        <v>45139</v>
      </c>
      <c r="K1018" s="16">
        <v>0</v>
      </c>
      <c r="L1018" s="16">
        <v>0</v>
      </c>
      <c r="M1018" s="9" t="s">
        <v>178</v>
      </c>
      <c r="N1018" s="17">
        <v>45184</v>
      </c>
      <c r="O1018" s="17">
        <v>45048</v>
      </c>
      <c r="P1018" s="10" t="s">
        <v>156</v>
      </c>
      <c r="Q1018" s="17">
        <v>45152</v>
      </c>
      <c r="R1018" s="10" t="s">
        <v>2495</v>
      </c>
      <c r="S1018" s="17">
        <v>45167</v>
      </c>
      <c r="T1018" s="10" t="s">
        <v>2496</v>
      </c>
      <c r="U1018" s="32">
        <f t="shared" si="19"/>
        <v>45177</v>
      </c>
    </row>
    <row r="1019" spans="1:21" ht="14.25" customHeight="1">
      <c r="A1019" s="9">
        <v>2023</v>
      </c>
      <c r="B1019" s="10" t="s">
        <v>2008</v>
      </c>
      <c r="C1019" s="9" t="s">
        <v>573</v>
      </c>
      <c r="D1019" s="9" t="s">
        <v>154</v>
      </c>
      <c r="E1019" s="9" t="s">
        <v>217</v>
      </c>
      <c r="F1019" s="10" t="s">
        <v>3796</v>
      </c>
      <c r="G1019" s="15">
        <v>5.3</v>
      </c>
      <c r="H1019" s="30" t="s">
        <v>175</v>
      </c>
      <c r="I1019" s="10">
        <v>85521214</v>
      </c>
      <c r="J1019" s="19">
        <v>45170</v>
      </c>
      <c r="K1019" s="16">
        <v>0</v>
      </c>
      <c r="L1019" s="16">
        <v>0</v>
      </c>
      <c r="M1019" s="9" t="s">
        <v>470</v>
      </c>
      <c r="N1019" s="17">
        <v>45215</v>
      </c>
      <c r="O1019" s="17">
        <v>45100</v>
      </c>
      <c r="P1019" s="10" t="s">
        <v>156</v>
      </c>
      <c r="Q1019" s="17">
        <v>45156</v>
      </c>
      <c r="R1019" s="10" t="s">
        <v>193</v>
      </c>
      <c r="S1019" s="17">
        <v>45191</v>
      </c>
      <c r="T1019" s="10" t="s">
        <v>156</v>
      </c>
      <c r="U1019" s="32">
        <f t="shared" si="19"/>
        <v>45208</v>
      </c>
    </row>
    <row r="1020" spans="1:21" ht="14.25" customHeight="1">
      <c r="A1020" s="9">
        <v>2023</v>
      </c>
      <c r="B1020" s="10" t="s">
        <v>2008</v>
      </c>
      <c r="C1020" s="9" t="s">
        <v>573</v>
      </c>
      <c r="D1020" s="9" t="s">
        <v>154</v>
      </c>
      <c r="E1020" s="9" t="s">
        <v>217</v>
      </c>
      <c r="F1020" s="10" t="s">
        <v>3796</v>
      </c>
      <c r="G1020" s="15">
        <v>5.3</v>
      </c>
      <c r="H1020" s="30" t="s">
        <v>175</v>
      </c>
      <c r="I1020" s="10">
        <v>85521215</v>
      </c>
      <c r="J1020" s="19">
        <v>45200</v>
      </c>
      <c r="K1020" s="16">
        <v>0</v>
      </c>
      <c r="L1020" s="16">
        <v>0</v>
      </c>
      <c r="M1020" s="9" t="s">
        <v>470</v>
      </c>
      <c r="N1020" s="17">
        <v>45245</v>
      </c>
      <c r="O1020" s="17">
        <v>45100</v>
      </c>
      <c r="P1020" s="10" t="s">
        <v>156</v>
      </c>
      <c r="Q1020" s="17">
        <v>45156</v>
      </c>
      <c r="R1020" s="10" t="s">
        <v>193</v>
      </c>
      <c r="S1020" s="17">
        <v>45219</v>
      </c>
      <c r="T1020" s="10" t="s">
        <v>156</v>
      </c>
      <c r="U1020" s="32">
        <f t="shared" si="19"/>
        <v>45238</v>
      </c>
    </row>
    <row r="1021" spans="1:21" ht="14.25" customHeight="1">
      <c r="A1021" s="9">
        <v>2023</v>
      </c>
      <c r="B1021" s="10" t="s">
        <v>2008</v>
      </c>
      <c r="C1021" s="9" t="s">
        <v>573</v>
      </c>
      <c r="D1021" s="9" t="s">
        <v>154</v>
      </c>
      <c r="E1021" s="9" t="s">
        <v>217</v>
      </c>
      <c r="F1021" s="10" t="s">
        <v>3796</v>
      </c>
      <c r="G1021" s="15">
        <v>5.3</v>
      </c>
      <c r="H1021" s="30" t="s">
        <v>175</v>
      </c>
      <c r="I1021" s="10">
        <v>85509066</v>
      </c>
      <c r="J1021" s="19">
        <v>45231</v>
      </c>
      <c r="K1021" s="16">
        <v>0</v>
      </c>
      <c r="L1021" s="16">
        <v>0</v>
      </c>
      <c r="M1021" s="9" t="s">
        <v>521</v>
      </c>
      <c r="N1021" s="17">
        <v>45246</v>
      </c>
      <c r="O1021" s="17">
        <v>45048</v>
      </c>
      <c r="P1021" s="10" t="s">
        <v>156</v>
      </c>
      <c r="Q1021" s="17">
        <v>45216</v>
      </c>
      <c r="R1021" s="10" t="s">
        <v>193</v>
      </c>
      <c r="S1021" s="17">
        <v>45225</v>
      </c>
      <c r="T1021" s="10" t="s">
        <v>156</v>
      </c>
      <c r="U1021" s="32">
        <f t="shared" si="19"/>
        <v>45239</v>
      </c>
    </row>
    <row r="1022" spans="1:21" ht="14.25" customHeight="1">
      <c r="A1022" s="9">
        <v>2023</v>
      </c>
      <c r="B1022" s="10" t="s">
        <v>2008</v>
      </c>
      <c r="C1022" s="9" t="s">
        <v>573</v>
      </c>
      <c r="D1022" s="9" t="s">
        <v>154</v>
      </c>
      <c r="E1022" s="9" t="s">
        <v>217</v>
      </c>
      <c r="F1022" s="10" t="s">
        <v>3797</v>
      </c>
      <c r="G1022" s="15">
        <v>5.3</v>
      </c>
      <c r="H1022" s="30" t="s">
        <v>175</v>
      </c>
      <c r="I1022" s="10">
        <v>85298231</v>
      </c>
      <c r="J1022" s="19">
        <v>45017</v>
      </c>
      <c r="K1022" s="16">
        <v>228</v>
      </c>
      <c r="L1022" s="16">
        <v>1208</v>
      </c>
      <c r="M1022" s="9" t="s">
        <v>383</v>
      </c>
      <c r="N1022" s="17">
        <v>45092</v>
      </c>
      <c r="O1022" s="17" t="s">
        <v>156</v>
      </c>
      <c r="P1022" s="10" t="s">
        <v>156</v>
      </c>
      <c r="Q1022" s="17" t="s">
        <v>156</v>
      </c>
      <c r="R1022" s="10" t="s">
        <v>193</v>
      </c>
      <c r="S1022" s="17">
        <v>44981</v>
      </c>
      <c r="T1022" s="10" t="s">
        <v>156</v>
      </c>
      <c r="U1022" s="32">
        <f t="shared" si="19"/>
        <v>45085</v>
      </c>
    </row>
    <row r="1023" spans="1:21" ht="14.25" customHeight="1">
      <c r="A1023" s="9">
        <v>2023</v>
      </c>
      <c r="B1023" s="10" t="s">
        <v>2008</v>
      </c>
      <c r="C1023" s="9" t="s">
        <v>573</v>
      </c>
      <c r="D1023" s="9" t="s">
        <v>154</v>
      </c>
      <c r="E1023" s="9" t="s">
        <v>217</v>
      </c>
      <c r="F1023" s="10" t="s">
        <v>3797</v>
      </c>
      <c r="G1023" s="15">
        <v>5.3</v>
      </c>
      <c r="H1023" s="30" t="s">
        <v>175</v>
      </c>
      <c r="I1023" s="10">
        <v>85136970</v>
      </c>
      <c r="J1023" s="19">
        <v>45017</v>
      </c>
      <c r="K1023" s="16">
        <v>380</v>
      </c>
      <c r="L1023" s="16">
        <v>2014</v>
      </c>
      <c r="M1023" s="9" t="s">
        <v>436</v>
      </c>
      <c r="N1023" s="17">
        <v>45092</v>
      </c>
      <c r="O1023" s="17">
        <v>44922</v>
      </c>
      <c r="P1023" s="10" t="s">
        <v>156</v>
      </c>
      <c r="Q1023" s="17">
        <v>44946</v>
      </c>
      <c r="R1023" s="10" t="s">
        <v>193</v>
      </c>
      <c r="S1023" s="17">
        <v>44992</v>
      </c>
      <c r="T1023" s="10" t="s">
        <v>2465</v>
      </c>
      <c r="U1023" s="32">
        <f t="shared" si="19"/>
        <v>45085</v>
      </c>
    </row>
    <row r="1024" spans="1:21" ht="14.25" customHeight="1">
      <c r="A1024" s="9">
        <v>2023</v>
      </c>
      <c r="B1024" s="10" t="s">
        <v>2008</v>
      </c>
      <c r="C1024" s="9" t="s">
        <v>573</v>
      </c>
      <c r="D1024" s="9" t="s">
        <v>154</v>
      </c>
      <c r="E1024" s="9" t="s">
        <v>217</v>
      </c>
      <c r="F1024" s="10" t="s">
        <v>3797</v>
      </c>
      <c r="G1024" s="15">
        <v>5.3</v>
      </c>
      <c r="H1024" s="30" t="s">
        <v>175</v>
      </c>
      <c r="I1024" s="10">
        <v>85521216</v>
      </c>
      <c r="J1024" s="19">
        <v>45047</v>
      </c>
      <c r="K1024" s="16">
        <v>1</v>
      </c>
      <c r="L1024" s="16">
        <v>5</v>
      </c>
      <c r="M1024" s="9" t="s">
        <v>470</v>
      </c>
      <c r="N1024" s="17">
        <v>45092</v>
      </c>
      <c r="O1024" s="17" t="s">
        <v>156</v>
      </c>
      <c r="P1024" s="10" t="s">
        <v>156</v>
      </c>
      <c r="Q1024" s="17" t="s">
        <v>156</v>
      </c>
      <c r="R1024" s="10" t="s">
        <v>193</v>
      </c>
      <c r="S1024" s="17" t="s">
        <v>156</v>
      </c>
      <c r="T1024" s="10" t="s">
        <v>156</v>
      </c>
      <c r="U1024" s="32">
        <f t="shared" si="19"/>
        <v>45085</v>
      </c>
    </row>
    <row r="1025" spans="1:21" ht="14.25" customHeight="1">
      <c r="A1025" s="9">
        <v>2023</v>
      </c>
      <c r="B1025" s="10" t="s">
        <v>2008</v>
      </c>
      <c r="C1025" s="9" t="s">
        <v>573</v>
      </c>
      <c r="D1025" s="9" t="s">
        <v>154</v>
      </c>
      <c r="E1025" s="9" t="s">
        <v>217</v>
      </c>
      <c r="F1025" s="10" t="s">
        <v>3797</v>
      </c>
      <c r="G1025" s="15">
        <v>5.3</v>
      </c>
      <c r="H1025" s="30" t="s">
        <v>175</v>
      </c>
      <c r="I1025" s="10">
        <v>85521217</v>
      </c>
      <c r="J1025" s="19">
        <v>45078</v>
      </c>
      <c r="K1025" s="16">
        <v>0</v>
      </c>
      <c r="L1025" s="16">
        <v>0</v>
      </c>
      <c r="M1025" s="9" t="s">
        <v>470</v>
      </c>
      <c r="N1025" s="17">
        <v>45123</v>
      </c>
      <c r="O1025" s="17" t="s">
        <v>156</v>
      </c>
      <c r="P1025" s="10" t="s">
        <v>156</v>
      </c>
      <c r="Q1025" s="17" t="s">
        <v>156</v>
      </c>
      <c r="R1025" s="10" t="s">
        <v>193</v>
      </c>
      <c r="S1025" s="17" t="s">
        <v>156</v>
      </c>
      <c r="T1025" s="10" t="s">
        <v>156</v>
      </c>
      <c r="U1025" s="32">
        <f t="shared" si="19"/>
        <v>45116</v>
      </c>
    </row>
    <row r="1026" spans="1:21" ht="14.25" customHeight="1">
      <c r="A1026" s="9">
        <v>2023</v>
      </c>
      <c r="B1026" s="10" t="s">
        <v>2008</v>
      </c>
      <c r="C1026" s="9" t="s">
        <v>573</v>
      </c>
      <c r="D1026" s="9" t="s">
        <v>154</v>
      </c>
      <c r="E1026" s="9" t="s">
        <v>217</v>
      </c>
      <c r="F1026" s="10" t="s">
        <v>3797</v>
      </c>
      <c r="G1026" s="15">
        <v>5.3</v>
      </c>
      <c r="H1026" s="30" t="s">
        <v>175</v>
      </c>
      <c r="I1026" s="10">
        <v>85521218</v>
      </c>
      <c r="J1026" s="19">
        <v>45170</v>
      </c>
      <c r="K1026" s="16">
        <v>0</v>
      </c>
      <c r="L1026" s="16">
        <v>0</v>
      </c>
      <c r="M1026" s="9" t="s">
        <v>178</v>
      </c>
      <c r="N1026" s="17">
        <v>45215</v>
      </c>
      <c r="O1026" s="17">
        <v>45072</v>
      </c>
      <c r="P1026" s="10" t="s">
        <v>2346</v>
      </c>
      <c r="Q1026" s="17">
        <v>45177</v>
      </c>
      <c r="R1026" s="10" t="s">
        <v>193</v>
      </c>
      <c r="S1026" s="17">
        <v>45191</v>
      </c>
      <c r="T1026" s="10" t="s">
        <v>156</v>
      </c>
      <c r="U1026" s="32">
        <f t="shared" si="19"/>
        <v>45208</v>
      </c>
    </row>
    <row r="1027" spans="1:21" ht="14.25" customHeight="1">
      <c r="A1027" s="9">
        <v>2023</v>
      </c>
      <c r="B1027" s="10" t="s">
        <v>2008</v>
      </c>
      <c r="C1027" s="9" t="s">
        <v>573</v>
      </c>
      <c r="D1027" s="9" t="s">
        <v>154</v>
      </c>
      <c r="E1027" s="9" t="s">
        <v>217</v>
      </c>
      <c r="F1027" s="10" t="s">
        <v>3797</v>
      </c>
      <c r="G1027" s="15">
        <v>5.3</v>
      </c>
      <c r="H1027" s="30" t="s">
        <v>175</v>
      </c>
      <c r="I1027" s="10">
        <v>85521219</v>
      </c>
      <c r="J1027" s="19">
        <v>45200</v>
      </c>
      <c r="K1027" s="16">
        <v>0</v>
      </c>
      <c r="L1027" s="16">
        <v>0</v>
      </c>
      <c r="M1027" s="9" t="s">
        <v>470</v>
      </c>
      <c r="N1027" s="17">
        <v>45245</v>
      </c>
      <c r="O1027" s="17">
        <v>45079</v>
      </c>
      <c r="P1027" s="10" t="s">
        <v>156</v>
      </c>
      <c r="Q1027" s="17">
        <v>45177</v>
      </c>
      <c r="R1027" s="10" t="s">
        <v>193</v>
      </c>
      <c r="S1027" s="17">
        <v>45219</v>
      </c>
      <c r="T1027" s="10" t="s">
        <v>156</v>
      </c>
      <c r="U1027" s="32">
        <f t="shared" si="19"/>
        <v>45238</v>
      </c>
    </row>
    <row r="1028" spans="1:21" ht="14.25" customHeight="1">
      <c r="A1028" s="9">
        <v>2023</v>
      </c>
      <c r="B1028" s="10" t="s">
        <v>2008</v>
      </c>
      <c r="C1028" s="9" t="s">
        <v>573</v>
      </c>
      <c r="D1028" s="9" t="s">
        <v>154</v>
      </c>
      <c r="E1028" s="9" t="s">
        <v>262</v>
      </c>
      <c r="F1028" s="10" t="s">
        <v>3799</v>
      </c>
      <c r="G1028" s="15">
        <v>3.6</v>
      </c>
      <c r="H1028" s="30" t="s">
        <v>175</v>
      </c>
      <c r="I1028" s="10">
        <v>84880270</v>
      </c>
      <c r="J1028" s="19">
        <v>45017</v>
      </c>
      <c r="K1028" s="16">
        <v>1020</v>
      </c>
      <c r="L1028" s="16">
        <v>3672</v>
      </c>
      <c r="M1028" s="9" t="s">
        <v>436</v>
      </c>
      <c r="N1028" s="17">
        <v>45136</v>
      </c>
      <c r="O1028" s="17">
        <v>44936</v>
      </c>
      <c r="P1028" s="10" t="s">
        <v>2883</v>
      </c>
      <c r="Q1028" s="17">
        <v>44964</v>
      </c>
      <c r="R1028" s="10" t="s">
        <v>2340</v>
      </c>
      <c r="S1028" s="17">
        <v>44978</v>
      </c>
      <c r="T1028" s="10" t="s">
        <v>453</v>
      </c>
      <c r="U1028" s="32">
        <f t="shared" si="19"/>
        <v>45129</v>
      </c>
    </row>
    <row r="1029" spans="1:21" ht="14.25" customHeight="1">
      <c r="A1029" s="9">
        <v>2023</v>
      </c>
      <c r="B1029" s="10" t="s">
        <v>2008</v>
      </c>
      <c r="C1029" s="9" t="s">
        <v>573</v>
      </c>
      <c r="D1029" s="9" t="s">
        <v>154</v>
      </c>
      <c r="E1029" s="9" t="s">
        <v>262</v>
      </c>
      <c r="F1029" s="10" t="s">
        <v>3799</v>
      </c>
      <c r="G1029" s="15">
        <v>3.6</v>
      </c>
      <c r="H1029" s="30" t="s">
        <v>175</v>
      </c>
      <c r="I1029" s="10">
        <v>85221801</v>
      </c>
      <c r="J1029" s="19">
        <v>45017</v>
      </c>
      <c r="K1029" s="16">
        <v>948</v>
      </c>
      <c r="L1029" s="16">
        <v>3413</v>
      </c>
      <c r="M1029" s="9" t="s">
        <v>383</v>
      </c>
      <c r="N1029" s="17">
        <v>45153</v>
      </c>
      <c r="O1029" s="17">
        <v>44936</v>
      </c>
      <c r="P1029" s="10" t="s">
        <v>156</v>
      </c>
      <c r="Q1029" s="17">
        <v>44978</v>
      </c>
      <c r="R1029" s="10" t="s">
        <v>298</v>
      </c>
      <c r="S1029" s="17">
        <v>44999</v>
      </c>
      <c r="T1029" s="10" t="s">
        <v>453</v>
      </c>
      <c r="U1029" s="32">
        <f t="shared" si="19"/>
        <v>45146</v>
      </c>
    </row>
    <row r="1030" spans="1:21" ht="14.25" customHeight="1">
      <c r="A1030" s="9">
        <v>2023</v>
      </c>
      <c r="B1030" s="10" t="s">
        <v>2008</v>
      </c>
      <c r="C1030" s="9" t="s">
        <v>573</v>
      </c>
      <c r="D1030" s="9" t="s">
        <v>154</v>
      </c>
      <c r="E1030" s="9" t="s">
        <v>262</v>
      </c>
      <c r="F1030" s="10" t="s">
        <v>3799</v>
      </c>
      <c r="G1030" s="15">
        <v>3.6</v>
      </c>
      <c r="H1030" s="30" t="s">
        <v>175</v>
      </c>
      <c r="I1030" s="10">
        <v>85521228</v>
      </c>
      <c r="J1030" s="19">
        <v>45078</v>
      </c>
      <c r="K1030" s="16">
        <v>1</v>
      </c>
      <c r="L1030" s="16">
        <v>4</v>
      </c>
      <c r="M1030" s="9" t="s">
        <v>470</v>
      </c>
      <c r="N1030" s="17">
        <v>45123</v>
      </c>
      <c r="O1030" s="17" t="s">
        <v>156</v>
      </c>
      <c r="P1030" s="10" t="s">
        <v>156</v>
      </c>
      <c r="Q1030" s="17" t="s">
        <v>156</v>
      </c>
      <c r="R1030" s="10" t="s">
        <v>193</v>
      </c>
      <c r="S1030" s="17" t="s">
        <v>156</v>
      </c>
      <c r="T1030" s="10" t="s">
        <v>156</v>
      </c>
      <c r="U1030" s="32">
        <f t="shared" si="19"/>
        <v>45116</v>
      </c>
    </row>
    <row r="1031" spans="1:21" ht="14.25" customHeight="1">
      <c r="A1031" s="9">
        <v>2023</v>
      </c>
      <c r="B1031" s="10" t="s">
        <v>2008</v>
      </c>
      <c r="C1031" s="9" t="s">
        <v>573</v>
      </c>
      <c r="D1031" s="9" t="s">
        <v>154</v>
      </c>
      <c r="E1031" s="9" t="s">
        <v>262</v>
      </c>
      <c r="F1031" s="10" t="s">
        <v>3799</v>
      </c>
      <c r="G1031" s="15">
        <v>3.6</v>
      </c>
      <c r="H1031" s="30" t="s">
        <v>175</v>
      </c>
      <c r="I1031" s="10">
        <v>85521229</v>
      </c>
      <c r="J1031" s="19">
        <v>45108</v>
      </c>
      <c r="K1031" s="16">
        <v>0</v>
      </c>
      <c r="L1031" s="16">
        <v>0</v>
      </c>
      <c r="M1031" s="9" t="s">
        <v>178</v>
      </c>
      <c r="N1031" s="17">
        <v>45153</v>
      </c>
      <c r="O1031" s="17">
        <v>45058</v>
      </c>
      <c r="P1031" s="10" t="s">
        <v>2134</v>
      </c>
      <c r="Q1031" s="17">
        <v>45114</v>
      </c>
      <c r="R1031" s="10" t="s">
        <v>193</v>
      </c>
      <c r="S1031" s="17">
        <v>45128</v>
      </c>
      <c r="T1031" s="10" t="s">
        <v>156</v>
      </c>
      <c r="U1031" s="32">
        <f t="shared" si="19"/>
        <v>45146</v>
      </c>
    </row>
    <row r="1032" spans="1:21" ht="14.25" customHeight="1">
      <c r="A1032" s="9">
        <v>2023</v>
      </c>
      <c r="B1032" s="10" t="s">
        <v>2008</v>
      </c>
      <c r="C1032" s="9" t="s">
        <v>573</v>
      </c>
      <c r="D1032" s="9" t="s">
        <v>154</v>
      </c>
      <c r="E1032" s="9" t="s">
        <v>262</v>
      </c>
      <c r="F1032" s="10" t="s">
        <v>3799</v>
      </c>
      <c r="G1032" s="15">
        <v>3.6</v>
      </c>
      <c r="H1032" s="30" t="s">
        <v>175</v>
      </c>
      <c r="I1032" s="10">
        <v>85136957</v>
      </c>
      <c r="J1032" s="19">
        <v>45139</v>
      </c>
      <c r="K1032" s="16">
        <v>500</v>
      </c>
      <c r="L1032" s="16">
        <v>1800</v>
      </c>
      <c r="M1032" s="9" t="s">
        <v>470</v>
      </c>
      <c r="N1032" s="17">
        <v>45184</v>
      </c>
      <c r="O1032" s="17">
        <v>45090</v>
      </c>
      <c r="P1032" s="10" t="s">
        <v>2208</v>
      </c>
      <c r="Q1032" s="17">
        <v>45152</v>
      </c>
      <c r="R1032" s="10" t="s">
        <v>2495</v>
      </c>
      <c r="S1032" s="17">
        <v>45167</v>
      </c>
      <c r="T1032" s="10" t="s">
        <v>2496</v>
      </c>
      <c r="U1032" s="32">
        <f t="shared" si="19"/>
        <v>45177</v>
      </c>
    </row>
    <row r="1033" spans="1:21" ht="14.25" customHeight="1">
      <c r="A1033" s="9">
        <v>2023</v>
      </c>
      <c r="B1033" s="10" t="s">
        <v>2008</v>
      </c>
      <c r="C1033" s="9" t="s">
        <v>573</v>
      </c>
      <c r="D1033" s="9" t="s">
        <v>154</v>
      </c>
      <c r="E1033" s="9" t="s">
        <v>262</v>
      </c>
      <c r="F1033" s="10" t="s">
        <v>3799</v>
      </c>
      <c r="G1033" s="15">
        <v>3.6</v>
      </c>
      <c r="H1033" s="30" t="s">
        <v>246</v>
      </c>
      <c r="I1033" s="10">
        <v>85349084</v>
      </c>
      <c r="J1033" s="19">
        <v>45170</v>
      </c>
      <c r="K1033" s="16">
        <v>900</v>
      </c>
      <c r="L1033" s="16">
        <v>3240</v>
      </c>
      <c r="M1033" s="9" t="s">
        <v>226</v>
      </c>
      <c r="N1033" s="17">
        <v>45199</v>
      </c>
      <c r="O1033" s="17">
        <v>45100</v>
      </c>
      <c r="P1033" s="10" t="s">
        <v>156</v>
      </c>
      <c r="Q1033" s="17" t="s">
        <v>156</v>
      </c>
      <c r="R1033" s="10" t="s">
        <v>193</v>
      </c>
      <c r="S1033" s="17" t="s">
        <v>156</v>
      </c>
      <c r="T1033" s="10" t="s">
        <v>156</v>
      </c>
      <c r="U1033" s="32">
        <f t="shared" si="19"/>
        <v>45192</v>
      </c>
    </row>
    <row r="1034" spans="1:21" ht="14.25" customHeight="1">
      <c r="A1034" s="9">
        <v>2023</v>
      </c>
      <c r="B1034" s="10" t="s">
        <v>2008</v>
      </c>
      <c r="C1034" s="9" t="s">
        <v>573</v>
      </c>
      <c r="D1034" s="9" t="s">
        <v>154</v>
      </c>
      <c r="E1034" s="9" t="s">
        <v>262</v>
      </c>
      <c r="F1034" s="10" t="s">
        <v>3799</v>
      </c>
      <c r="G1034" s="15">
        <v>3.6</v>
      </c>
      <c r="H1034" s="30" t="s">
        <v>175</v>
      </c>
      <c r="I1034" s="10">
        <v>85940213</v>
      </c>
      <c r="J1034" s="19">
        <v>45170</v>
      </c>
      <c r="K1034" s="16">
        <v>500</v>
      </c>
      <c r="L1034" s="16">
        <v>1800</v>
      </c>
      <c r="M1034" s="9" t="s">
        <v>470</v>
      </c>
      <c r="N1034" s="17">
        <v>45214</v>
      </c>
      <c r="O1034" s="17">
        <v>45114</v>
      </c>
      <c r="P1034" s="10" t="s">
        <v>156</v>
      </c>
      <c r="Q1034" s="17">
        <v>45177</v>
      </c>
      <c r="R1034" s="10" t="s">
        <v>2194</v>
      </c>
      <c r="S1034" s="17">
        <v>45191</v>
      </c>
      <c r="T1034" s="10" t="s">
        <v>2216</v>
      </c>
      <c r="U1034" s="32">
        <f t="shared" si="19"/>
        <v>45207</v>
      </c>
    </row>
    <row r="1035" spans="1:21" ht="14.25" customHeight="1">
      <c r="A1035" s="9">
        <v>2023</v>
      </c>
      <c r="B1035" s="10" t="s">
        <v>2008</v>
      </c>
      <c r="C1035" s="9" t="s">
        <v>573</v>
      </c>
      <c r="D1035" s="9" t="s">
        <v>154</v>
      </c>
      <c r="E1035" s="9" t="s">
        <v>262</v>
      </c>
      <c r="F1035" s="10" t="s">
        <v>3799</v>
      </c>
      <c r="G1035" s="15">
        <v>3.6</v>
      </c>
      <c r="H1035" s="30" t="s">
        <v>175</v>
      </c>
      <c r="I1035" s="10">
        <v>85541144</v>
      </c>
      <c r="J1035" s="19">
        <v>45200</v>
      </c>
      <c r="K1035" s="16">
        <v>0</v>
      </c>
      <c r="L1035" s="16">
        <v>0</v>
      </c>
      <c r="M1035" s="9" t="s">
        <v>521</v>
      </c>
      <c r="N1035" s="17">
        <v>45240</v>
      </c>
      <c r="O1035" s="17">
        <v>45142</v>
      </c>
      <c r="P1035" s="10" t="s">
        <v>156</v>
      </c>
      <c r="Q1035" s="17">
        <v>45209</v>
      </c>
      <c r="R1035" s="10" t="s">
        <v>193</v>
      </c>
      <c r="S1035" s="17">
        <v>45223</v>
      </c>
      <c r="T1035" s="10" t="s">
        <v>156</v>
      </c>
      <c r="U1035" s="32">
        <f t="shared" si="19"/>
        <v>45233</v>
      </c>
    </row>
    <row r="1036" spans="1:21" ht="14.25" customHeight="1">
      <c r="A1036" s="9">
        <v>2023</v>
      </c>
      <c r="B1036" s="10" t="s">
        <v>2008</v>
      </c>
      <c r="C1036" s="9" t="s">
        <v>573</v>
      </c>
      <c r="D1036" s="9" t="s">
        <v>154</v>
      </c>
      <c r="E1036" s="9" t="s">
        <v>262</v>
      </c>
      <c r="F1036" s="10" t="s">
        <v>3799</v>
      </c>
      <c r="G1036" s="15">
        <v>3.6</v>
      </c>
      <c r="H1036" s="30" t="s">
        <v>175</v>
      </c>
      <c r="I1036" s="10">
        <v>85521230</v>
      </c>
      <c r="J1036" s="19">
        <v>45200</v>
      </c>
      <c r="K1036" s="16">
        <v>500</v>
      </c>
      <c r="L1036" s="16">
        <v>1800</v>
      </c>
      <c r="M1036" s="9" t="s">
        <v>470</v>
      </c>
      <c r="N1036" s="17">
        <v>45245</v>
      </c>
      <c r="O1036" s="17">
        <v>45149</v>
      </c>
      <c r="P1036" s="10" t="s">
        <v>2211</v>
      </c>
      <c r="Q1036" s="17">
        <v>45212</v>
      </c>
      <c r="R1036" s="10" t="s">
        <v>2892</v>
      </c>
      <c r="S1036" s="17">
        <v>45226</v>
      </c>
      <c r="T1036" s="10" t="s">
        <v>2893</v>
      </c>
      <c r="U1036" s="32">
        <f t="shared" si="19"/>
        <v>45238</v>
      </c>
    </row>
    <row r="1037" spans="1:21" ht="14.25" customHeight="1">
      <c r="A1037" s="9">
        <v>2023</v>
      </c>
      <c r="B1037" s="10" t="s">
        <v>2008</v>
      </c>
      <c r="C1037" s="9" t="s">
        <v>573</v>
      </c>
      <c r="D1037" s="9" t="s">
        <v>154</v>
      </c>
      <c r="E1037" s="9" t="s">
        <v>262</v>
      </c>
      <c r="F1037" s="10" t="s">
        <v>3799</v>
      </c>
      <c r="G1037" s="15">
        <v>3.6</v>
      </c>
      <c r="H1037" s="30" t="s">
        <v>246</v>
      </c>
      <c r="I1037" s="10">
        <v>85541143</v>
      </c>
      <c r="J1037" s="19">
        <v>45261</v>
      </c>
      <c r="K1037" s="16">
        <v>200</v>
      </c>
      <c r="L1037" s="16">
        <v>720</v>
      </c>
      <c r="M1037" s="9" t="s">
        <v>226</v>
      </c>
      <c r="N1037" s="17">
        <v>45283</v>
      </c>
      <c r="O1037" s="17">
        <v>45184</v>
      </c>
      <c r="P1037" s="10" t="s">
        <v>156</v>
      </c>
      <c r="Q1037" s="17" t="s">
        <v>156</v>
      </c>
      <c r="R1037" s="10" t="s">
        <v>193</v>
      </c>
      <c r="S1037" s="17" t="s">
        <v>156</v>
      </c>
      <c r="T1037" s="10" t="s">
        <v>156</v>
      </c>
      <c r="U1037" s="32">
        <f t="shared" si="19"/>
        <v>45276</v>
      </c>
    </row>
    <row r="1038" spans="1:21" ht="14.25" customHeight="1">
      <c r="A1038" s="9">
        <v>2023</v>
      </c>
      <c r="B1038" s="10" t="s">
        <v>2008</v>
      </c>
      <c r="C1038" s="9" t="s">
        <v>573</v>
      </c>
      <c r="D1038" s="9" t="s">
        <v>154</v>
      </c>
      <c r="E1038" s="9" t="s">
        <v>262</v>
      </c>
      <c r="F1038" s="10" t="s">
        <v>3800</v>
      </c>
      <c r="G1038" s="15">
        <v>3.6</v>
      </c>
      <c r="H1038" s="30" t="s">
        <v>175</v>
      </c>
      <c r="I1038" s="10">
        <v>85120803</v>
      </c>
      <c r="J1038" s="19">
        <v>45017</v>
      </c>
      <c r="K1038" s="16">
        <v>168</v>
      </c>
      <c r="L1038" s="16">
        <v>605</v>
      </c>
      <c r="M1038" s="9" t="s">
        <v>436</v>
      </c>
      <c r="N1038" s="17">
        <v>45136</v>
      </c>
      <c r="O1038" s="17">
        <v>44936</v>
      </c>
      <c r="P1038" s="10" t="s">
        <v>156</v>
      </c>
      <c r="Q1038" s="17">
        <v>44964</v>
      </c>
      <c r="R1038" s="10" t="s">
        <v>193</v>
      </c>
      <c r="S1038" s="17">
        <v>44978</v>
      </c>
      <c r="T1038" s="10" t="s">
        <v>453</v>
      </c>
      <c r="U1038" s="32">
        <f t="shared" si="19"/>
        <v>45129</v>
      </c>
    </row>
    <row r="1039" spans="1:21" ht="14.25" customHeight="1">
      <c r="A1039" s="9">
        <v>2023</v>
      </c>
      <c r="B1039" s="10" t="s">
        <v>2008</v>
      </c>
      <c r="C1039" s="9" t="s">
        <v>573</v>
      </c>
      <c r="D1039" s="9" t="s">
        <v>154</v>
      </c>
      <c r="E1039" s="9" t="s">
        <v>262</v>
      </c>
      <c r="F1039" s="10" t="s">
        <v>3800</v>
      </c>
      <c r="G1039" s="15">
        <v>3.6</v>
      </c>
      <c r="H1039" s="30" t="s">
        <v>175</v>
      </c>
      <c r="I1039" s="10">
        <v>85222425</v>
      </c>
      <c r="J1039" s="19">
        <v>45017</v>
      </c>
      <c r="K1039" s="16">
        <v>120</v>
      </c>
      <c r="L1039" s="16">
        <v>432</v>
      </c>
      <c r="M1039" s="9" t="s">
        <v>383</v>
      </c>
      <c r="N1039" s="17">
        <v>45153</v>
      </c>
      <c r="O1039" s="17">
        <v>44936</v>
      </c>
      <c r="P1039" s="10" t="s">
        <v>156</v>
      </c>
      <c r="Q1039" s="17">
        <v>44978</v>
      </c>
      <c r="R1039" s="10" t="s">
        <v>298</v>
      </c>
      <c r="S1039" s="17">
        <v>44999</v>
      </c>
      <c r="T1039" s="10" t="s">
        <v>453</v>
      </c>
      <c r="U1039" s="32">
        <f t="shared" si="19"/>
        <v>45146</v>
      </c>
    </row>
    <row r="1040" spans="1:21" ht="14.25" customHeight="1">
      <c r="A1040" s="9">
        <v>2023</v>
      </c>
      <c r="B1040" s="10" t="s">
        <v>2008</v>
      </c>
      <c r="C1040" s="9" t="s">
        <v>573</v>
      </c>
      <c r="D1040" s="9" t="s">
        <v>154</v>
      </c>
      <c r="E1040" s="9" t="s">
        <v>262</v>
      </c>
      <c r="F1040" s="10" t="s">
        <v>3800</v>
      </c>
      <c r="G1040" s="15">
        <v>3.6</v>
      </c>
      <c r="H1040" s="30" t="s">
        <v>175</v>
      </c>
      <c r="I1040" s="10">
        <v>85521231</v>
      </c>
      <c r="J1040" s="19">
        <v>45078</v>
      </c>
      <c r="K1040" s="16">
        <v>0</v>
      </c>
      <c r="L1040" s="16">
        <v>0</v>
      </c>
      <c r="M1040" s="9" t="s">
        <v>470</v>
      </c>
      <c r="N1040" s="17">
        <v>45123</v>
      </c>
      <c r="O1040" s="17" t="s">
        <v>156</v>
      </c>
      <c r="P1040" s="10" t="s">
        <v>156</v>
      </c>
      <c r="Q1040" s="17" t="s">
        <v>156</v>
      </c>
      <c r="R1040" s="10" t="s">
        <v>193</v>
      </c>
      <c r="S1040" s="17" t="s">
        <v>156</v>
      </c>
      <c r="T1040" s="10" t="s">
        <v>156</v>
      </c>
      <c r="U1040" s="32">
        <f t="shared" si="19"/>
        <v>45116</v>
      </c>
    </row>
    <row r="1041" spans="1:21" ht="14.25" customHeight="1">
      <c r="A1041" s="9">
        <v>2023</v>
      </c>
      <c r="B1041" s="10" t="s">
        <v>2008</v>
      </c>
      <c r="C1041" s="9" t="s">
        <v>573</v>
      </c>
      <c r="D1041" s="9" t="s">
        <v>154</v>
      </c>
      <c r="E1041" s="9" t="s">
        <v>262</v>
      </c>
      <c r="F1041" s="10" t="s">
        <v>3800</v>
      </c>
      <c r="G1041" s="15">
        <v>3.6</v>
      </c>
      <c r="H1041" s="30" t="s">
        <v>175</v>
      </c>
      <c r="I1041" s="10">
        <v>85521232</v>
      </c>
      <c r="J1041" s="19">
        <v>45108</v>
      </c>
      <c r="K1041" s="16">
        <v>0</v>
      </c>
      <c r="L1041" s="16">
        <v>0</v>
      </c>
      <c r="M1041" s="9" t="s">
        <v>470</v>
      </c>
      <c r="N1041" s="17">
        <v>45153</v>
      </c>
      <c r="O1041" s="17" t="s">
        <v>156</v>
      </c>
      <c r="P1041" s="10" t="s">
        <v>156</v>
      </c>
      <c r="Q1041" s="17" t="s">
        <v>156</v>
      </c>
      <c r="R1041" s="10" t="s">
        <v>193</v>
      </c>
      <c r="S1041" s="17" t="s">
        <v>156</v>
      </c>
      <c r="T1041" s="10" t="s">
        <v>156</v>
      </c>
      <c r="U1041" s="32">
        <f t="shared" si="19"/>
        <v>45146</v>
      </c>
    </row>
    <row r="1042" spans="1:21" ht="14.25" customHeight="1">
      <c r="A1042" s="9">
        <v>2023</v>
      </c>
      <c r="B1042" s="10" t="s">
        <v>2008</v>
      </c>
      <c r="C1042" s="9" t="s">
        <v>573</v>
      </c>
      <c r="D1042" s="9" t="s">
        <v>154</v>
      </c>
      <c r="E1042" s="9" t="s">
        <v>262</v>
      </c>
      <c r="F1042" s="10" t="s">
        <v>3800</v>
      </c>
      <c r="G1042" s="15">
        <v>3.6</v>
      </c>
      <c r="H1042" s="30" t="s">
        <v>175</v>
      </c>
      <c r="I1042" s="10">
        <v>85349728</v>
      </c>
      <c r="J1042" s="19">
        <v>45139</v>
      </c>
      <c r="K1042" s="16">
        <v>0</v>
      </c>
      <c r="L1042" s="16">
        <v>0</v>
      </c>
      <c r="M1042" s="9" t="s">
        <v>470</v>
      </c>
      <c r="N1042" s="17">
        <v>45171</v>
      </c>
      <c r="O1042" s="17" t="s">
        <v>156</v>
      </c>
      <c r="P1042" s="10" t="s">
        <v>156</v>
      </c>
      <c r="Q1042" s="17" t="s">
        <v>156</v>
      </c>
      <c r="R1042" s="10" t="s">
        <v>193</v>
      </c>
      <c r="S1042" s="17" t="s">
        <v>156</v>
      </c>
      <c r="T1042" s="10" t="s">
        <v>156</v>
      </c>
      <c r="U1042" s="32">
        <f t="shared" si="19"/>
        <v>45164</v>
      </c>
    </row>
    <row r="1043" spans="1:21" ht="14.25" customHeight="1">
      <c r="A1043" s="9">
        <v>2023</v>
      </c>
      <c r="B1043" s="10" t="s">
        <v>2008</v>
      </c>
      <c r="C1043" s="9" t="s">
        <v>573</v>
      </c>
      <c r="D1043" s="9" t="s">
        <v>154</v>
      </c>
      <c r="E1043" s="9" t="s">
        <v>262</v>
      </c>
      <c r="F1043" s="10" t="s">
        <v>3800</v>
      </c>
      <c r="G1043" s="15">
        <v>3.6</v>
      </c>
      <c r="H1043" s="30" t="s">
        <v>175</v>
      </c>
      <c r="I1043" s="10">
        <v>85397119</v>
      </c>
      <c r="J1043" s="19">
        <v>45170</v>
      </c>
      <c r="K1043" s="16">
        <v>800</v>
      </c>
      <c r="L1043" s="16">
        <v>2880</v>
      </c>
      <c r="M1043" s="9" t="s">
        <v>470</v>
      </c>
      <c r="N1043" s="17">
        <v>45214</v>
      </c>
      <c r="O1043" s="17">
        <v>45062</v>
      </c>
      <c r="P1043" s="10" t="s">
        <v>2573</v>
      </c>
      <c r="Q1043" s="17">
        <v>45183</v>
      </c>
      <c r="R1043" s="10" t="s">
        <v>2194</v>
      </c>
      <c r="S1043" s="17">
        <v>45197</v>
      </c>
      <c r="T1043" s="10" t="s">
        <v>2216</v>
      </c>
      <c r="U1043" s="32">
        <f t="shared" si="19"/>
        <v>45207</v>
      </c>
    </row>
    <row r="1044" spans="1:21" ht="14.25" customHeight="1">
      <c r="A1044" s="9">
        <v>2023</v>
      </c>
      <c r="B1044" s="10" t="s">
        <v>2008</v>
      </c>
      <c r="C1044" s="9" t="s">
        <v>573</v>
      </c>
      <c r="D1044" s="9" t="s">
        <v>154</v>
      </c>
      <c r="E1044" s="9" t="s">
        <v>262</v>
      </c>
      <c r="F1044" s="10" t="s">
        <v>3800</v>
      </c>
      <c r="G1044" s="15">
        <v>3.6</v>
      </c>
      <c r="H1044" s="30" t="s">
        <v>175</v>
      </c>
      <c r="I1044" s="10">
        <v>85521233</v>
      </c>
      <c r="J1044" s="19">
        <v>45200</v>
      </c>
      <c r="K1044" s="16">
        <v>0</v>
      </c>
      <c r="L1044" s="16">
        <v>0</v>
      </c>
      <c r="M1044" s="9" t="s">
        <v>470</v>
      </c>
      <c r="N1044" s="17">
        <v>45245</v>
      </c>
      <c r="O1044" s="17">
        <v>45114</v>
      </c>
      <c r="P1044" s="10" t="s">
        <v>156</v>
      </c>
      <c r="Q1044" s="17">
        <v>45205</v>
      </c>
      <c r="R1044" s="10" t="s">
        <v>193</v>
      </c>
      <c r="S1044" s="17">
        <v>45219</v>
      </c>
      <c r="T1044" s="10" t="s">
        <v>156</v>
      </c>
      <c r="U1044" s="32">
        <f t="shared" si="19"/>
        <v>45238</v>
      </c>
    </row>
    <row r="1045" spans="1:21" ht="14.25" customHeight="1">
      <c r="A1045" s="9">
        <v>2023</v>
      </c>
      <c r="B1045" s="10" t="s">
        <v>2008</v>
      </c>
      <c r="C1045" s="9" t="s">
        <v>573</v>
      </c>
      <c r="D1045" s="9" t="s">
        <v>154</v>
      </c>
      <c r="E1045" s="9" t="s">
        <v>293</v>
      </c>
      <c r="F1045" s="10" t="s">
        <v>3805</v>
      </c>
      <c r="G1045" s="15">
        <v>5.7</v>
      </c>
      <c r="H1045" s="30" t="s">
        <v>175</v>
      </c>
      <c r="I1045" s="10">
        <v>84881977</v>
      </c>
      <c r="J1045" s="19">
        <v>44958</v>
      </c>
      <c r="K1045" s="16">
        <v>1656</v>
      </c>
      <c r="L1045" s="16">
        <v>9439</v>
      </c>
      <c r="M1045" s="9" t="s">
        <v>436</v>
      </c>
      <c r="N1045" s="17">
        <v>45092</v>
      </c>
      <c r="O1045" s="17">
        <v>44915</v>
      </c>
      <c r="P1045" s="10" t="s">
        <v>156</v>
      </c>
      <c r="Q1045" s="17">
        <v>44932</v>
      </c>
      <c r="R1045" s="10" t="s">
        <v>1536</v>
      </c>
      <c r="S1045" s="17">
        <v>44936</v>
      </c>
      <c r="T1045" s="10" t="s">
        <v>2285</v>
      </c>
      <c r="U1045" s="32">
        <f t="shared" si="19"/>
        <v>45085</v>
      </c>
    </row>
    <row r="1046" spans="1:21" ht="14.25" customHeight="1">
      <c r="A1046" s="9">
        <v>2023</v>
      </c>
      <c r="B1046" s="10" t="s">
        <v>2008</v>
      </c>
      <c r="C1046" s="9" t="s">
        <v>573</v>
      </c>
      <c r="D1046" s="9" t="s">
        <v>154</v>
      </c>
      <c r="E1046" s="9" t="s">
        <v>293</v>
      </c>
      <c r="F1046" s="10" t="s">
        <v>3805</v>
      </c>
      <c r="G1046" s="15">
        <v>5.7</v>
      </c>
      <c r="H1046" s="30" t="s">
        <v>175</v>
      </c>
      <c r="I1046" s="10">
        <v>85015816</v>
      </c>
      <c r="J1046" s="19">
        <v>44986</v>
      </c>
      <c r="K1046" s="16">
        <v>492</v>
      </c>
      <c r="L1046" s="16">
        <v>2804</v>
      </c>
      <c r="M1046" s="9" t="s">
        <v>436</v>
      </c>
      <c r="N1046" s="17">
        <v>45122</v>
      </c>
      <c r="O1046" s="17">
        <v>44950</v>
      </c>
      <c r="P1046" s="10" t="s">
        <v>156</v>
      </c>
      <c r="Q1046" s="17">
        <v>44950</v>
      </c>
      <c r="R1046" s="10" t="s">
        <v>893</v>
      </c>
      <c r="S1046" s="17">
        <v>44964</v>
      </c>
      <c r="T1046" s="10" t="s">
        <v>2161</v>
      </c>
      <c r="U1046" s="32">
        <f t="shared" si="19"/>
        <v>45115</v>
      </c>
    </row>
    <row r="1047" spans="1:21" ht="14.25" customHeight="1">
      <c r="A1047" s="9">
        <v>2023</v>
      </c>
      <c r="B1047" s="10" t="s">
        <v>2008</v>
      </c>
      <c r="C1047" s="9" t="s">
        <v>573</v>
      </c>
      <c r="D1047" s="9" t="s">
        <v>154</v>
      </c>
      <c r="E1047" s="9" t="s">
        <v>293</v>
      </c>
      <c r="F1047" s="10" t="s">
        <v>3805</v>
      </c>
      <c r="G1047" s="15">
        <v>5.7</v>
      </c>
      <c r="H1047" s="30" t="s">
        <v>175</v>
      </c>
      <c r="I1047" s="10">
        <v>85521220</v>
      </c>
      <c r="J1047" s="19">
        <v>45047</v>
      </c>
      <c r="K1047" s="16">
        <v>1</v>
      </c>
      <c r="L1047" s="16">
        <v>6</v>
      </c>
      <c r="M1047" s="9" t="s">
        <v>470</v>
      </c>
      <c r="N1047" s="17">
        <v>45092</v>
      </c>
      <c r="O1047" s="17" t="s">
        <v>156</v>
      </c>
      <c r="P1047" s="10" t="s">
        <v>156</v>
      </c>
      <c r="Q1047" s="17" t="s">
        <v>156</v>
      </c>
      <c r="R1047" s="10" t="s">
        <v>193</v>
      </c>
      <c r="S1047" s="17" t="s">
        <v>156</v>
      </c>
      <c r="T1047" s="10" t="s">
        <v>156</v>
      </c>
      <c r="U1047" s="32">
        <f t="shared" si="19"/>
        <v>45085</v>
      </c>
    </row>
    <row r="1048" spans="1:21" ht="14.25" customHeight="1">
      <c r="A1048" s="9">
        <v>2023</v>
      </c>
      <c r="B1048" s="10" t="s">
        <v>2008</v>
      </c>
      <c r="C1048" s="9" t="s">
        <v>573</v>
      </c>
      <c r="D1048" s="9" t="s">
        <v>154</v>
      </c>
      <c r="E1048" s="9" t="s">
        <v>293</v>
      </c>
      <c r="F1048" s="10" t="s">
        <v>3805</v>
      </c>
      <c r="G1048" s="15">
        <v>5.7</v>
      </c>
      <c r="H1048" s="30" t="s">
        <v>175</v>
      </c>
      <c r="I1048" s="10">
        <v>85521221</v>
      </c>
      <c r="J1048" s="19">
        <v>45078</v>
      </c>
      <c r="K1048" s="16">
        <v>1</v>
      </c>
      <c r="L1048" s="16">
        <v>6</v>
      </c>
      <c r="M1048" s="9" t="s">
        <v>470</v>
      </c>
      <c r="N1048" s="17">
        <v>45123</v>
      </c>
      <c r="O1048" s="17" t="s">
        <v>156</v>
      </c>
      <c r="P1048" s="10" t="s">
        <v>156</v>
      </c>
      <c r="Q1048" s="17" t="s">
        <v>156</v>
      </c>
      <c r="R1048" s="10" t="s">
        <v>193</v>
      </c>
      <c r="S1048" s="17" t="s">
        <v>156</v>
      </c>
      <c r="T1048" s="10" t="s">
        <v>156</v>
      </c>
      <c r="U1048" s="32">
        <f t="shared" si="19"/>
        <v>45116</v>
      </c>
    </row>
    <row r="1049" spans="1:21" ht="14.25" customHeight="1">
      <c r="A1049" s="9">
        <v>2023</v>
      </c>
      <c r="B1049" s="10" t="s">
        <v>2008</v>
      </c>
      <c r="C1049" s="9" t="s">
        <v>573</v>
      </c>
      <c r="D1049" s="9" t="s">
        <v>154</v>
      </c>
      <c r="E1049" s="9" t="s">
        <v>293</v>
      </c>
      <c r="F1049" s="10" t="s">
        <v>3805</v>
      </c>
      <c r="G1049" s="15">
        <v>5.7</v>
      </c>
      <c r="H1049" s="30" t="s">
        <v>175</v>
      </c>
      <c r="I1049" s="10">
        <v>85261305</v>
      </c>
      <c r="J1049" s="19">
        <v>45078</v>
      </c>
      <c r="K1049" s="16">
        <v>0</v>
      </c>
      <c r="L1049" s="16">
        <v>0</v>
      </c>
      <c r="M1049" s="9" t="s">
        <v>178</v>
      </c>
      <c r="N1049" s="17">
        <v>45153</v>
      </c>
      <c r="O1049" s="17">
        <v>44971</v>
      </c>
      <c r="P1049" s="10" t="s">
        <v>2027</v>
      </c>
      <c r="Q1049" s="17">
        <v>44971</v>
      </c>
      <c r="R1049" s="10" t="s">
        <v>298</v>
      </c>
      <c r="S1049" s="17">
        <v>44978</v>
      </c>
      <c r="T1049" s="10" t="s">
        <v>453</v>
      </c>
      <c r="U1049" s="32">
        <f t="shared" si="19"/>
        <v>45146</v>
      </c>
    </row>
    <row r="1050" spans="1:21" ht="14.25" customHeight="1">
      <c r="A1050" s="9">
        <v>2023</v>
      </c>
      <c r="B1050" s="10" t="s">
        <v>2008</v>
      </c>
      <c r="C1050" s="9" t="s">
        <v>573</v>
      </c>
      <c r="D1050" s="9" t="s">
        <v>154</v>
      </c>
      <c r="E1050" s="9" t="s">
        <v>293</v>
      </c>
      <c r="F1050" s="10" t="s">
        <v>3805</v>
      </c>
      <c r="G1050" s="15">
        <v>5.7</v>
      </c>
      <c r="H1050" s="30" t="s">
        <v>175</v>
      </c>
      <c r="I1050" s="10">
        <v>85183276</v>
      </c>
      <c r="J1050" s="19">
        <v>45108</v>
      </c>
      <c r="K1050" s="16">
        <v>0</v>
      </c>
      <c r="L1050" s="16">
        <v>0</v>
      </c>
      <c r="M1050" s="9" t="s">
        <v>178</v>
      </c>
      <c r="N1050" s="17">
        <v>45153</v>
      </c>
      <c r="O1050" s="17">
        <v>44936</v>
      </c>
      <c r="P1050" s="10" t="s">
        <v>156</v>
      </c>
      <c r="Q1050" s="17">
        <v>44957</v>
      </c>
      <c r="R1050" s="10" t="s">
        <v>298</v>
      </c>
      <c r="S1050" s="17">
        <v>44978</v>
      </c>
      <c r="T1050" s="10" t="s">
        <v>453</v>
      </c>
      <c r="U1050" s="32">
        <f t="shared" si="19"/>
        <v>45146</v>
      </c>
    </row>
    <row r="1051" spans="1:21" ht="14.25" customHeight="1">
      <c r="A1051" s="9">
        <v>2023</v>
      </c>
      <c r="B1051" s="10" t="s">
        <v>2008</v>
      </c>
      <c r="C1051" s="9" t="s">
        <v>573</v>
      </c>
      <c r="D1051" s="9" t="s">
        <v>154</v>
      </c>
      <c r="E1051" s="9" t="s">
        <v>293</v>
      </c>
      <c r="F1051" s="10" t="s">
        <v>3805</v>
      </c>
      <c r="G1051" s="15">
        <v>5.7</v>
      </c>
      <c r="H1051" s="30" t="s">
        <v>175</v>
      </c>
      <c r="I1051" s="10">
        <v>85521222</v>
      </c>
      <c r="J1051" s="19">
        <v>45108</v>
      </c>
      <c r="K1051" s="16">
        <v>252</v>
      </c>
      <c r="L1051" s="16">
        <v>1436</v>
      </c>
      <c r="M1051" s="9" t="s">
        <v>470</v>
      </c>
      <c r="N1051" s="17">
        <v>45153</v>
      </c>
      <c r="O1051" s="17">
        <v>45058</v>
      </c>
      <c r="P1051" s="10" t="s">
        <v>156</v>
      </c>
      <c r="Q1051" s="17">
        <v>45121</v>
      </c>
      <c r="R1051" s="10" t="s">
        <v>2350</v>
      </c>
      <c r="S1051" s="17">
        <v>45135</v>
      </c>
      <c r="T1051" s="10" t="s">
        <v>156</v>
      </c>
      <c r="U1051" s="32">
        <f t="shared" si="19"/>
        <v>45146</v>
      </c>
    </row>
    <row r="1052" spans="1:21" ht="14.25" customHeight="1">
      <c r="A1052" s="9">
        <v>2023</v>
      </c>
      <c r="B1052" s="10" t="s">
        <v>2008</v>
      </c>
      <c r="C1052" s="9" t="s">
        <v>573</v>
      </c>
      <c r="D1052" s="9" t="s">
        <v>154</v>
      </c>
      <c r="E1052" s="9" t="s">
        <v>293</v>
      </c>
      <c r="F1052" s="10" t="s">
        <v>3805</v>
      </c>
      <c r="G1052" s="15">
        <v>5.7</v>
      </c>
      <c r="H1052" s="30" t="s">
        <v>175</v>
      </c>
      <c r="I1052" s="10">
        <v>85459413</v>
      </c>
      <c r="J1052" s="19">
        <v>45139</v>
      </c>
      <c r="K1052" s="16">
        <v>400</v>
      </c>
      <c r="L1052" s="16">
        <v>2280</v>
      </c>
      <c r="M1052" s="9" t="s">
        <v>521</v>
      </c>
      <c r="N1052" s="17">
        <v>45169</v>
      </c>
      <c r="O1052" s="17">
        <v>45041</v>
      </c>
      <c r="P1052" s="10" t="s">
        <v>937</v>
      </c>
      <c r="Q1052" s="17">
        <v>45141</v>
      </c>
      <c r="R1052" s="10" t="s">
        <v>2137</v>
      </c>
      <c r="S1052" s="17">
        <v>45148</v>
      </c>
      <c r="T1052" s="10" t="s">
        <v>2058</v>
      </c>
      <c r="U1052" s="32">
        <f t="shared" si="19"/>
        <v>45162</v>
      </c>
    </row>
    <row r="1053" spans="1:21" ht="14.25" customHeight="1">
      <c r="A1053" s="9">
        <v>2023</v>
      </c>
      <c r="B1053" s="10" t="s">
        <v>2008</v>
      </c>
      <c r="C1053" s="9" t="s">
        <v>573</v>
      </c>
      <c r="D1053" s="9" t="s">
        <v>154</v>
      </c>
      <c r="E1053" s="9" t="s">
        <v>293</v>
      </c>
      <c r="F1053" s="10" t="s">
        <v>3805</v>
      </c>
      <c r="G1053" s="15">
        <v>5.7</v>
      </c>
      <c r="H1053" s="30" t="s">
        <v>175</v>
      </c>
      <c r="I1053" s="10">
        <v>85183278</v>
      </c>
      <c r="J1053" s="19">
        <v>45170</v>
      </c>
      <c r="K1053" s="16">
        <v>350</v>
      </c>
      <c r="L1053" s="16">
        <v>1995</v>
      </c>
      <c r="M1053" s="9" t="s">
        <v>470</v>
      </c>
      <c r="N1053" s="17">
        <v>45206</v>
      </c>
      <c r="O1053" s="17">
        <v>45090</v>
      </c>
      <c r="P1053" s="10" t="s">
        <v>1867</v>
      </c>
      <c r="Q1053" s="17">
        <v>45174</v>
      </c>
      <c r="R1053" s="10" t="s">
        <v>2089</v>
      </c>
      <c r="S1053" s="17">
        <v>45188</v>
      </c>
      <c r="T1053" s="10" t="s">
        <v>2911</v>
      </c>
      <c r="U1053" s="32">
        <f t="shared" si="19"/>
        <v>45199</v>
      </c>
    </row>
    <row r="1054" spans="1:21" ht="14.25" customHeight="1">
      <c r="A1054" s="9">
        <v>2023</v>
      </c>
      <c r="B1054" s="10" t="s">
        <v>2008</v>
      </c>
      <c r="C1054" s="9" t="s">
        <v>573</v>
      </c>
      <c r="D1054" s="9" t="s">
        <v>154</v>
      </c>
      <c r="E1054" s="9" t="s">
        <v>293</v>
      </c>
      <c r="F1054" s="10" t="s">
        <v>3805</v>
      </c>
      <c r="G1054" s="15">
        <v>5.7</v>
      </c>
      <c r="H1054" s="30" t="s">
        <v>175</v>
      </c>
      <c r="I1054" s="10">
        <v>85521223</v>
      </c>
      <c r="J1054" s="19">
        <v>45200</v>
      </c>
      <c r="K1054" s="16">
        <v>0</v>
      </c>
      <c r="L1054" s="16">
        <v>0</v>
      </c>
      <c r="M1054" s="9" t="s">
        <v>470</v>
      </c>
      <c r="N1054" s="17">
        <v>45245</v>
      </c>
      <c r="O1054" s="17">
        <v>45142</v>
      </c>
      <c r="P1054" s="10" t="s">
        <v>156</v>
      </c>
      <c r="Q1054" s="17">
        <v>45205</v>
      </c>
      <c r="R1054" s="10" t="s">
        <v>193</v>
      </c>
      <c r="S1054" s="17">
        <v>45219</v>
      </c>
      <c r="T1054" s="10" t="s">
        <v>156</v>
      </c>
      <c r="U1054" s="32">
        <f t="shared" si="19"/>
        <v>45238</v>
      </c>
    </row>
    <row r="1055" spans="1:21" ht="14.25" customHeight="1">
      <c r="A1055" s="9">
        <v>2023</v>
      </c>
      <c r="B1055" s="10" t="s">
        <v>2008</v>
      </c>
      <c r="C1055" s="9" t="s">
        <v>573</v>
      </c>
      <c r="D1055" s="9" t="s">
        <v>154</v>
      </c>
      <c r="E1055" s="9" t="s">
        <v>293</v>
      </c>
      <c r="F1055" s="10" t="s">
        <v>3806</v>
      </c>
      <c r="G1055" s="15">
        <v>5.7</v>
      </c>
      <c r="H1055" s="30" t="s">
        <v>175</v>
      </c>
      <c r="I1055" s="10">
        <v>85132082</v>
      </c>
      <c r="J1055" s="19">
        <v>44958</v>
      </c>
      <c r="K1055" s="16">
        <v>160</v>
      </c>
      <c r="L1055" s="16">
        <v>912</v>
      </c>
      <c r="M1055" s="9" t="s">
        <v>436</v>
      </c>
      <c r="N1055" s="17">
        <v>45092</v>
      </c>
      <c r="O1055" s="17">
        <v>44922</v>
      </c>
      <c r="P1055" s="10" t="s">
        <v>156</v>
      </c>
      <c r="Q1055" s="17">
        <v>44932</v>
      </c>
      <c r="R1055" s="10" t="s">
        <v>193</v>
      </c>
      <c r="S1055" s="17">
        <v>44936</v>
      </c>
      <c r="T1055" s="10" t="s">
        <v>156</v>
      </c>
      <c r="U1055" s="32">
        <f t="shared" si="19"/>
        <v>45085</v>
      </c>
    </row>
    <row r="1056" spans="1:21" ht="14.25" customHeight="1">
      <c r="A1056" s="9">
        <v>2023</v>
      </c>
      <c r="B1056" s="10" t="s">
        <v>2008</v>
      </c>
      <c r="C1056" s="9" t="s">
        <v>573</v>
      </c>
      <c r="D1056" s="9" t="s">
        <v>154</v>
      </c>
      <c r="E1056" s="9" t="s">
        <v>293</v>
      </c>
      <c r="F1056" s="10" t="s">
        <v>3806</v>
      </c>
      <c r="G1056" s="15">
        <v>5.7</v>
      </c>
      <c r="H1056" s="30" t="s">
        <v>175</v>
      </c>
      <c r="I1056" s="10">
        <v>85521224</v>
      </c>
      <c r="J1056" s="19">
        <v>45047</v>
      </c>
      <c r="K1056" s="16">
        <v>0</v>
      </c>
      <c r="L1056" s="16">
        <v>0</v>
      </c>
      <c r="M1056" s="9" t="s">
        <v>470</v>
      </c>
      <c r="N1056" s="17">
        <v>45092</v>
      </c>
      <c r="O1056" s="17" t="s">
        <v>156</v>
      </c>
      <c r="P1056" s="10" t="s">
        <v>156</v>
      </c>
      <c r="Q1056" s="17" t="s">
        <v>156</v>
      </c>
      <c r="R1056" s="10" t="s">
        <v>193</v>
      </c>
      <c r="S1056" s="17" t="s">
        <v>156</v>
      </c>
      <c r="T1056" s="10" t="s">
        <v>156</v>
      </c>
      <c r="U1056" s="32">
        <f t="shared" si="19"/>
        <v>45085</v>
      </c>
    </row>
    <row r="1057" spans="1:21" ht="14.25" customHeight="1">
      <c r="A1057" s="9">
        <v>2023</v>
      </c>
      <c r="B1057" s="10" t="s">
        <v>2008</v>
      </c>
      <c r="C1057" s="9" t="s">
        <v>573</v>
      </c>
      <c r="D1057" s="9" t="s">
        <v>154</v>
      </c>
      <c r="E1057" s="9" t="s">
        <v>293</v>
      </c>
      <c r="F1057" s="10" t="s">
        <v>3806</v>
      </c>
      <c r="G1057" s="15">
        <v>5.7</v>
      </c>
      <c r="H1057" s="30" t="s">
        <v>175</v>
      </c>
      <c r="I1057" s="10">
        <v>85521225</v>
      </c>
      <c r="J1057" s="19">
        <v>45078</v>
      </c>
      <c r="K1057" s="16">
        <v>0</v>
      </c>
      <c r="L1057" s="16">
        <v>0</v>
      </c>
      <c r="M1057" s="9" t="s">
        <v>470</v>
      </c>
      <c r="N1057" s="17">
        <v>45123</v>
      </c>
      <c r="O1057" s="17" t="s">
        <v>156</v>
      </c>
      <c r="P1057" s="10" t="s">
        <v>156</v>
      </c>
      <c r="Q1057" s="17" t="s">
        <v>156</v>
      </c>
      <c r="R1057" s="10" t="s">
        <v>193</v>
      </c>
      <c r="S1057" s="17" t="s">
        <v>156</v>
      </c>
      <c r="T1057" s="10" t="s">
        <v>156</v>
      </c>
      <c r="U1057" s="32">
        <f t="shared" si="19"/>
        <v>45116</v>
      </c>
    </row>
    <row r="1058" spans="1:21" ht="14.25" customHeight="1">
      <c r="A1058" s="9">
        <v>2023</v>
      </c>
      <c r="B1058" s="10" t="s">
        <v>2008</v>
      </c>
      <c r="C1058" s="9" t="s">
        <v>573</v>
      </c>
      <c r="D1058" s="9" t="s">
        <v>154</v>
      </c>
      <c r="E1058" s="9" t="s">
        <v>293</v>
      </c>
      <c r="F1058" s="10" t="s">
        <v>3806</v>
      </c>
      <c r="G1058" s="15">
        <v>5.7</v>
      </c>
      <c r="H1058" s="30" t="s">
        <v>175</v>
      </c>
      <c r="I1058" s="10">
        <v>85521226</v>
      </c>
      <c r="J1058" s="19">
        <v>45108</v>
      </c>
      <c r="K1058" s="16">
        <v>0</v>
      </c>
      <c r="L1058" s="16">
        <v>0</v>
      </c>
      <c r="M1058" s="9" t="s">
        <v>470</v>
      </c>
      <c r="N1058" s="17">
        <v>45153</v>
      </c>
      <c r="O1058" s="17" t="s">
        <v>156</v>
      </c>
      <c r="P1058" s="10" t="s">
        <v>156</v>
      </c>
      <c r="Q1058" s="17" t="s">
        <v>156</v>
      </c>
      <c r="R1058" s="10" t="s">
        <v>193</v>
      </c>
      <c r="S1058" s="17" t="s">
        <v>156</v>
      </c>
      <c r="T1058" s="10" t="s">
        <v>156</v>
      </c>
      <c r="U1058" s="32">
        <f t="shared" si="19"/>
        <v>45146</v>
      </c>
    </row>
    <row r="1059" spans="1:21" ht="14.25" customHeight="1">
      <c r="A1059" s="9">
        <v>2023</v>
      </c>
      <c r="B1059" s="10" t="s">
        <v>2008</v>
      </c>
      <c r="C1059" s="9" t="s">
        <v>573</v>
      </c>
      <c r="D1059" s="9" t="s">
        <v>154</v>
      </c>
      <c r="E1059" s="9" t="s">
        <v>293</v>
      </c>
      <c r="F1059" s="10" t="s">
        <v>3806</v>
      </c>
      <c r="G1059" s="15">
        <v>5.7</v>
      </c>
      <c r="H1059" s="30" t="s">
        <v>175</v>
      </c>
      <c r="I1059" s="10">
        <v>85187342</v>
      </c>
      <c r="J1059" s="19">
        <v>45139</v>
      </c>
      <c r="K1059" s="16">
        <v>200</v>
      </c>
      <c r="L1059" s="16">
        <v>1140</v>
      </c>
      <c r="M1059" s="9" t="s">
        <v>470</v>
      </c>
      <c r="N1059" s="17">
        <v>45167</v>
      </c>
      <c r="O1059" s="17">
        <v>44971</v>
      </c>
      <c r="P1059" s="10" t="s">
        <v>156</v>
      </c>
      <c r="Q1059" s="17">
        <v>45139</v>
      </c>
      <c r="R1059" s="10" t="s">
        <v>2137</v>
      </c>
      <c r="S1059" s="17">
        <v>45148</v>
      </c>
      <c r="T1059" s="10" t="s">
        <v>2058</v>
      </c>
      <c r="U1059" s="32">
        <f t="shared" si="19"/>
        <v>45160</v>
      </c>
    </row>
    <row r="1060" spans="1:21" ht="14.25" customHeight="1">
      <c r="A1060" s="9">
        <v>2023</v>
      </c>
      <c r="B1060" s="10" t="s">
        <v>2008</v>
      </c>
      <c r="C1060" s="9" t="s">
        <v>573</v>
      </c>
      <c r="D1060" s="9" t="s">
        <v>154</v>
      </c>
      <c r="E1060" s="9" t="s">
        <v>293</v>
      </c>
      <c r="F1060" s="10" t="s">
        <v>3806</v>
      </c>
      <c r="G1060" s="15">
        <v>5.7</v>
      </c>
      <c r="H1060" s="30" t="s">
        <v>175</v>
      </c>
      <c r="I1060" s="10">
        <v>85521227</v>
      </c>
      <c r="J1060" s="19">
        <v>45200</v>
      </c>
      <c r="K1060" s="16">
        <v>0</v>
      </c>
      <c r="L1060" s="16">
        <v>0</v>
      </c>
      <c r="M1060" s="9" t="s">
        <v>470</v>
      </c>
      <c r="N1060" s="17">
        <v>45245</v>
      </c>
      <c r="O1060" s="17">
        <v>45100</v>
      </c>
      <c r="P1060" s="10" t="s">
        <v>156</v>
      </c>
      <c r="Q1060" s="17">
        <v>45205</v>
      </c>
      <c r="R1060" s="10" t="s">
        <v>193</v>
      </c>
      <c r="S1060" s="17">
        <v>45219</v>
      </c>
      <c r="T1060" s="10" t="s">
        <v>156</v>
      </c>
      <c r="U1060" s="32">
        <f t="shared" si="19"/>
        <v>45238</v>
      </c>
    </row>
    <row r="1061" spans="1:21" ht="14.25" customHeight="1">
      <c r="A1061" s="9">
        <v>2023</v>
      </c>
      <c r="B1061" s="10" t="s">
        <v>2008</v>
      </c>
      <c r="C1061" s="9" t="s">
        <v>573</v>
      </c>
      <c r="D1061" s="9" t="s">
        <v>305</v>
      </c>
      <c r="E1061" s="9" t="s">
        <v>2395</v>
      </c>
      <c r="F1061" s="10" t="s">
        <v>3792</v>
      </c>
      <c r="G1061" s="15">
        <v>4.3</v>
      </c>
      <c r="H1061" s="30" t="s">
        <v>175</v>
      </c>
      <c r="I1061" s="10">
        <v>85224366</v>
      </c>
      <c r="J1061" s="19">
        <v>44986</v>
      </c>
      <c r="K1061" s="16">
        <v>2048</v>
      </c>
      <c r="L1061" s="16">
        <v>8806</v>
      </c>
      <c r="M1061" s="9" t="s">
        <v>436</v>
      </c>
      <c r="N1061" s="17">
        <v>45092</v>
      </c>
      <c r="O1061" s="17" t="s">
        <v>156</v>
      </c>
      <c r="P1061" s="10" t="s">
        <v>156</v>
      </c>
      <c r="Q1061" s="17">
        <v>44936</v>
      </c>
      <c r="R1061" s="10" t="s">
        <v>193</v>
      </c>
      <c r="S1061" s="17">
        <v>44967</v>
      </c>
      <c r="T1061" s="10" t="s">
        <v>156</v>
      </c>
      <c r="U1061" s="32">
        <f t="shared" si="19"/>
        <v>45085</v>
      </c>
    </row>
    <row r="1062" spans="1:21" ht="14.25" customHeight="1">
      <c r="A1062" s="9">
        <v>2023</v>
      </c>
      <c r="B1062" s="10" t="s">
        <v>2008</v>
      </c>
      <c r="C1062" s="9" t="s">
        <v>573</v>
      </c>
      <c r="D1062" s="9" t="s">
        <v>305</v>
      </c>
      <c r="E1062" s="9" t="s">
        <v>2395</v>
      </c>
      <c r="F1062" s="10" t="s">
        <v>3792</v>
      </c>
      <c r="G1062" s="15">
        <v>4.3</v>
      </c>
      <c r="H1062" s="30" t="s">
        <v>175</v>
      </c>
      <c r="I1062" s="10">
        <v>85224367</v>
      </c>
      <c r="J1062" s="19">
        <v>45139</v>
      </c>
      <c r="K1062" s="16">
        <v>0</v>
      </c>
      <c r="L1062" s="16">
        <v>0</v>
      </c>
      <c r="M1062" s="9" t="s">
        <v>178</v>
      </c>
      <c r="N1062" s="17">
        <v>45184</v>
      </c>
      <c r="O1062" s="17">
        <v>44999</v>
      </c>
      <c r="P1062" s="10" t="s">
        <v>156</v>
      </c>
      <c r="Q1062" s="17">
        <v>45034</v>
      </c>
      <c r="R1062" s="10" t="s">
        <v>193</v>
      </c>
      <c r="S1062" s="17">
        <v>45097</v>
      </c>
      <c r="T1062" s="10" t="s">
        <v>156</v>
      </c>
      <c r="U1062" s="32">
        <f t="shared" si="19"/>
        <v>45177</v>
      </c>
    </row>
    <row r="1063" spans="1:21" ht="14.25" customHeight="1">
      <c r="A1063" s="9">
        <v>2023</v>
      </c>
      <c r="B1063" s="10" t="s">
        <v>2008</v>
      </c>
      <c r="C1063" s="9" t="s">
        <v>573</v>
      </c>
      <c r="D1063" s="9" t="s">
        <v>305</v>
      </c>
      <c r="E1063" s="9" t="s">
        <v>2395</v>
      </c>
      <c r="F1063" s="10" t="s">
        <v>3791</v>
      </c>
      <c r="G1063" s="15">
        <v>4.3</v>
      </c>
      <c r="H1063" s="30" t="s">
        <v>175</v>
      </c>
      <c r="I1063" s="10">
        <v>85174564</v>
      </c>
      <c r="J1063" s="19">
        <v>44986</v>
      </c>
      <c r="K1063" s="16">
        <v>2936</v>
      </c>
      <c r="L1063" s="16">
        <v>12625</v>
      </c>
      <c r="M1063" s="9" t="s">
        <v>436</v>
      </c>
      <c r="N1063" s="17">
        <v>45092</v>
      </c>
      <c r="O1063" s="17">
        <v>44932</v>
      </c>
      <c r="P1063" s="10" t="s">
        <v>156</v>
      </c>
      <c r="Q1063" s="17">
        <v>44932</v>
      </c>
      <c r="R1063" s="10" t="s">
        <v>193</v>
      </c>
      <c r="S1063" s="17">
        <v>44967</v>
      </c>
      <c r="T1063" s="10" t="s">
        <v>156</v>
      </c>
      <c r="U1063" s="32">
        <f t="shared" si="19"/>
        <v>45085</v>
      </c>
    </row>
    <row r="1064" spans="1:21" ht="14.25" customHeight="1">
      <c r="A1064" s="9">
        <v>2023</v>
      </c>
      <c r="B1064" s="10" t="s">
        <v>2008</v>
      </c>
      <c r="C1064" s="9" t="s">
        <v>573</v>
      </c>
      <c r="D1064" s="9" t="s">
        <v>305</v>
      </c>
      <c r="E1064" s="9" t="s">
        <v>363</v>
      </c>
      <c r="F1064" s="10" t="s">
        <v>3807</v>
      </c>
      <c r="G1064" s="15">
        <v>2.6</v>
      </c>
      <c r="H1064" s="30" t="s">
        <v>175</v>
      </c>
      <c r="I1064" s="10">
        <v>84881915</v>
      </c>
      <c r="J1064" s="19">
        <v>44986</v>
      </c>
      <c r="K1064" s="16">
        <v>2556</v>
      </c>
      <c r="L1064" s="16">
        <v>6646</v>
      </c>
      <c r="M1064" s="9" t="s">
        <v>436</v>
      </c>
      <c r="N1064" s="17">
        <v>45092</v>
      </c>
      <c r="O1064" s="17" t="s">
        <v>156</v>
      </c>
      <c r="P1064" s="10" t="s">
        <v>156</v>
      </c>
      <c r="Q1064" s="17">
        <v>44901</v>
      </c>
      <c r="R1064" s="10" t="s">
        <v>193</v>
      </c>
      <c r="S1064" s="17">
        <v>44901</v>
      </c>
      <c r="T1064" s="10" t="s">
        <v>156</v>
      </c>
      <c r="U1064" s="32">
        <f t="shared" si="19"/>
        <v>45085</v>
      </c>
    </row>
    <row r="1065" spans="1:21" ht="14.25" customHeight="1">
      <c r="A1065" s="9">
        <v>2023</v>
      </c>
      <c r="B1065" s="10" t="s">
        <v>2008</v>
      </c>
      <c r="C1065" s="9" t="s">
        <v>573</v>
      </c>
      <c r="D1065" s="9" t="s">
        <v>305</v>
      </c>
      <c r="E1065" s="9" t="s">
        <v>363</v>
      </c>
      <c r="F1065" s="10" t="s">
        <v>3807</v>
      </c>
      <c r="G1065" s="15">
        <v>2.6</v>
      </c>
      <c r="H1065" s="30" t="s">
        <v>175</v>
      </c>
      <c r="I1065" s="10">
        <v>85187361</v>
      </c>
      <c r="J1065" s="19">
        <v>45017</v>
      </c>
      <c r="K1065" s="16">
        <v>1476</v>
      </c>
      <c r="L1065" s="16">
        <v>3838</v>
      </c>
      <c r="M1065" s="9" t="s">
        <v>383</v>
      </c>
      <c r="N1065" s="17">
        <v>45136</v>
      </c>
      <c r="O1065" s="17">
        <v>44957</v>
      </c>
      <c r="P1065" s="10" t="s">
        <v>156</v>
      </c>
      <c r="Q1065" s="17">
        <v>44960</v>
      </c>
      <c r="R1065" s="10" t="s">
        <v>2928</v>
      </c>
      <c r="S1065" s="17">
        <v>44960</v>
      </c>
      <c r="T1065" s="10" t="s">
        <v>1412</v>
      </c>
      <c r="U1065" s="32">
        <f t="shared" si="19"/>
        <v>45129</v>
      </c>
    </row>
    <row r="1066" spans="1:21" ht="14.25" customHeight="1">
      <c r="A1066" s="9">
        <v>2023</v>
      </c>
      <c r="B1066" s="10" t="s">
        <v>2008</v>
      </c>
      <c r="C1066" s="9" t="s">
        <v>573</v>
      </c>
      <c r="D1066" s="9" t="s">
        <v>305</v>
      </c>
      <c r="E1066" s="9" t="s">
        <v>363</v>
      </c>
      <c r="F1066" s="10" t="s">
        <v>3807</v>
      </c>
      <c r="G1066" s="15">
        <v>2.6</v>
      </c>
      <c r="H1066" s="30" t="s">
        <v>246</v>
      </c>
      <c r="I1066" s="10">
        <v>85352692</v>
      </c>
      <c r="J1066" s="19">
        <v>45139</v>
      </c>
      <c r="K1066" s="16">
        <v>900</v>
      </c>
      <c r="L1066" s="16">
        <v>2340</v>
      </c>
      <c r="M1066" s="9" t="s">
        <v>226</v>
      </c>
      <c r="N1066" s="17">
        <v>45199</v>
      </c>
      <c r="O1066" s="17">
        <v>45072</v>
      </c>
      <c r="P1066" s="10" t="s">
        <v>156</v>
      </c>
      <c r="Q1066" s="17" t="s">
        <v>156</v>
      </c>
      <c r="R1066" s="10" t="s">
        <v>193</v>
      </c>
      <c r="S1066" s="17" t="s">
        <v>156</v>
      </c>
      <c r="T1066" s="10" t="s">
        <v>156</v>
      </c>
      <c r="U1066" s="32">
        <f t="shared" si="19"/>
        <v>45192</v>
      </c>
    </row>
    <row r="1067" spans="1:21" ht="14.25" customHeight="1">
      <c r="A1067" s="9">
        <v>2023</v>
      </c>
      <c r="B1067" s="10" t="s">
        <v>2008</v>
      </c>
      <c r="C1067" s="9" t="s">
        <v>573</v>
      </c>
      <c r="D1067" s="9" t="s">
        <v>305</v>
      </c>
      <c r="E1067" s="9" t="s">
        <v>363</v>
      </c>
      <c r="F1067" s="10" t="s">
        <v>3807</v>
      </c>
      <c r="G1067" s="15">
        <v>2.6</v>
      </c>
      <c r="H1067" s="30" t="s">
        <v>175</v>
      </c>
      <c r="I1067" s="10">
        <v>85352694</v>
      </c>
      <c r="J1067" s="19">
        <v>45170</v>
      </c>
      <c r="K1067" s="16">
        <v>1800</v>
      </c>
      <c r="L1067" s="16">
        <v>4680</v>
      </c>
      <c r="M1067" s="9" t="s">
        <v>470</v>
      </c>
      <c r="N1067" s="17">
        <v>45199</v>
      </c>
      <c r="O1067" s="17">
        <v>45065</v>
      </c>
      <c r="P1067" s="10" t="s">
        <v>1867</v>
      </c>
      <c r="Q1067" s="17">
        <v>45169</v>
      </c>
      <c r="R1067" s="10" t="s">
        <v>991</v>
      </c>
      <c r="S1067" s="17">
        <v>45181</v>
      </c>
      <c r="T1067" s="10" t="s">
        <v>992</v>
      </c>
      <c r="U1067" s="32">
        <f t="shared" ref="U1067:U1130" si="20">N1067-7</f>
        <v>45192</v>
      </c>
    </row>
    <row r="1068" spans="1:21" ht="14.25" customHeight="1">
      <c r="A1068" s="9">
        <v>2023</v>
      </c>
      <c r="B1068" s="10" t="s">
        <v>2008</v>
      </c>
      <c r="C1068" s="9" t="s">
        <v>573</v>
      </c>
      <c r="D1068" s="9" t="s">
        <v>305</v>
      </c>
      <c r="E1068" s="9" t="s">
        <v>363</v>
      </c>
      <c r="F1068" s="10" t="s">
        <v>3807</v>
      </c>
      <c r="G1068" s="15">
        <v>2.6</v>
      </c>
      <c r="H1068" s="30" t="s">
        <v>175</v>
      </c>
      <c r="I1068" s="10">
        <v>84972301</v>
      </c>
      <c r="J1068" s="19">
        <v>45170</v>
      </c>
      <c r="K1068" s="16">
        <v>0</v>
      </c>
      <c r="L1068" s="16">
        <v>0</v>
      </c>
      <c r="M1068" s="9" t="s">
        <v>178</v>
      </c>
      <c r="N1068" s="17">
        <v>45202</v>
      </c>
      <c r="O1068" s="17">
        <v>44957</v>
      </c>
      <c r="P1068" s="10" t="s">
        <v>2176</v>
      </c>
      <c r="Q1068" s="17">
        <v>45083</v>
      </c>
      <c r="R1068" s="10" t="s">
        <v>2615</v>
      </c>
      <c r="S1068" s="17">
        <v>45160</v>
      </c>
      <c r="T1068" s="10" t="s">
        <v>2443</v>
      </c>
      <c r="U1068" s="32">
        <f t="shared" si="20"/>
        <v>45195</v>
      </c>
    </row>
    <row r="1069" spans="1:21" ht="14.25" customHeight="1">
      <c r="A1069" s="9">
        <v>2023</v>
      </c>
      <c r="B1069" s="10" t="s">
        <v>2008</v>
      </c>
      <c r="C1069" s="9" t="s">
        <v>573</v>
      </c>
      <c r="D1069" s="9" t="s">
        <v>305</v>
      </c>
      <c r="E1069" s="9" t="s">
        <v>363</v>
      </c>
      <c r="F1069" s="10" t="s">
        <v>3807</v>
      </c>
      <c r="G1069" s="15">
        <v>2.6</v>
      </c>
      <c r="H1069" s="30" t="s">
        <v>175</v>
      </c>
      <c r="I1069" s="10">
        <v>85545538</v>
      </c>
      <c r="J1069" s="19">
        <v>45200</v>
      </c>
      <c r="K1069" s="16">
        <v>0</v>
      </c>
      <c r="L1069" s="16">
        <v>0</v>
      </c>
      <c r="M1069" s="9" t="s">
        <v>178</v>
      </c>
      <c r="N1069" s="17">
        <v>45220</v>
      </c>
      <c r="O1069" s="17">
        <v>45093</v>
      </c>
      <c r="P1069" s="10" t="s">
        <v>1022</v>
      </c>
      <c r="Q1069" s="17" t="s">
        <v>156</v>
      </c>
      <c r="R1069" s="10" t="s">
        <v>193</v>
      </c>
      <c r="S1069" s="17" t="s">
        <v>156</v>
      </c>
      <c r="T1069" s="10" t="s">
        <v>156</v>
      </c>
      <c r="U1069" s="32">
        <f t="shared" si="20"/>
        <v>45213</v>
      </c>
    </row>
    <row r="1070" spans="1:21" ht="14.25" customHeight="1">
      <c r="A1070" s="9">
        <v>2023</v>
      </c>
      <c r="B1070" s="10" t="s">
        <v>2008</v>
      </c>
      <c r="C1070" s="9" t="s">
        <v>573</v>
      </c>
      <c r="D1070" s="9" t="s">
        <v>305</v>
      </c>
      <c r="E1070" s="9" t="s">
        <v>363</v>
      </c>
      <c r="F1070" s="10" t="s">
        <v>3807</v>
      </c>
      <c r="G1070" s="15">
        <v>2.6</v>
      </c>
      <c r="H1070" s="30" t="s">
        <v>175</v>
      </c>
      <c r="I1070" s="10">
        <v>85545537</v>
      </c>
      <c r="J1070" s="19">
        <v>45200</v>
      </c>
      <c r="K1070" s="16">
        <v>0</v>
      </c>
      <c r="L1070" s="16">
        <v>0</v>
      </c>
      <c r="M1070" s="9" t="s">
        <v>178</v>
      </c>
      <c r="N1070" s="17">
        <v>45229</v>
      </c>
      <c r="O1070" s="17">
        <v>45093</v>
      </c>
      <c r="P1070" s="10" t="s">
        <v>1022</v>
      </c>
      <c r="Q1070" s="17" t="s">
        <v>156</v>
      </c>
      <c r="R1070" s="10" t="s">
        <v>193</v>
      </c>
      <c r="S1070" s="17" t="s">
        <v>156</v>
      </c>
      <c r="T1070" s="10" t="s">
        <v>156</v>
      </c>
      <c r="U1070" s="32">
        <f t="shared" si="20"/>
        <v>45222</v>
      </c>
    </row>
    <row r="1071" spans="1:21" ht="14.25" customHeight="1">
      <c r="A1071" s="9">
        <v>2023</v>
      </c>
      <c r="B1071" s="10" t="s">
        <v>2008</v>
      </c>
      <c r="C1071" s="9" t="s">
        <v>573</v>
      </c>
      <c r="D1071" s="9" t="s">
        <v>305</v>
      </c>
      <c r="E1071" s="9" t="s">
        <v>363</v>
      </c>
      <c r="F1071" s="10" t="s">
        <v>3807</v>
      </c>
      <c r="G1071" s="15">
        <v>2.6</v>
      </c>
      <c r="H1071" s="30" t="s">
        <v>175</v>
      </c>
      <c r="I1071" s="10">
        <v>85530173</v>
      </c>
      <c r="J1071" s="19">
        <v>45231</v>
      </c>
      <c r="K1071" s="16">
        <v>0</v>
      </c>
      <c r="L1071" s="16">
        <v>0</v>
      </c>
      <c r="M1071" s="9" t="s">
        <v>521</v>
      </c>
      <c r="N1071" s="17">
        <v>45246</v>
      </c>
      <c r="O1071" s="17">
        <v>45065</v>
      </c>
      <c r="P1071" s="10" t="s">
        <v>156</v>
      </c>
      <c r="Q1071" s="17">
        <v>45218</v>
      </c>
      <c r="R1071" s="10" t="s">
        <v>193</v>
      </c>
      <c r="S1071" s="17">
        <v>45226</v>
      </c>
      <c r="T1071" s="10" t="s">
        <v>156</v>
      </c>
      <c r="U1071" s="32">
        <f t="shared" si="20"/>
        <v>45239</v>
      </c>
    </row>
    <row r="1072" spans="1:21" ht="14.25" customHeight="1">
      <c r="A1072" s="9">
        <v>2023</v>
      </c>
      <c r="B1072" s="10" t="s">
        <v>2008</v>
      </c>
      <c r="C1072" s="9" t="s">
        <v>573</v>
      </c>
      <c r="D1072" s="9" t="s">
        <v>305</v>
      </c>
      <c r="E1072" s="9" t="s">
        <v>363</v>
      </c>
      <c r="F1072" s="10" t="s">
        <v>3807</v>
      </c>
      <c r="G1072" s="15">
        <v>2.6</v>
      </c>
      <c r="H1072" s="30" t="s">
        <v>175</v>
      </c>
      <c r="I1072" s="10">
        <v>85541103</v>
      </c>
      <c r="J1072" s="19">
        <v>45231</v>
      </c>
      <c r="K1072" s="16">
        <v>0</v>
      </c>
      <c r="L1072" s="16">
        <v>0</v>
      </c>
      <c r="M1072" s="9" t="s">
        <v>178</v>
      </c>
      <c r="N1072" s="17">
        <v>45248</v>
      </c>
      <c r="O1072" s="17">
        <v>45121</v>
      </c>
      <c r="P1072" s="10" t="s">
        <v>2348</v>
      </c>
      <c r="Q1072" s="17" t="s">
        <v>156</v>
      </c>
      <c r="R1072" s="10" t="s">
        <v>193</v>
      </c>
      <c r="S1072" s="17" t="s">
        <v>156</v>
      </c>
      <c r="T1072" s="10" t="s">
        <v>156</v>
      </c>
      <c r="U1072" s="32">
        <f t="shared" si="20"/>
        <v>45241</v>
      </c>
    </row>
    <row r="1073" spans="1:21" ht="14.25" customHeight="1">
      <c r="A1073" s="9">
        <v>2023</v>
      </c>
      <c r="B1073" s="10" t="s">
        <v>2008</v>
      </c>
      <c r="C1073" s="9" t="s">
        <v>573</v>
      </c>
      <c r="D1073" s="9" t="s">
        <v>305</v>
      </c>
      <c r="E1073" s="9" t="s">
        <v>363</v>
      </c>
      <c r="F1073" s="10" t="s">
        <v>3808</v>
      </c>
      <c r="G1073" s="15">
        <v>2.6</v>
      </c>
      <c r="H1073" s="30" t="s">
        <v>175</v>
      </c>
      <c r="I1073" s="10">
        <v>85086334</v>
      </c>
      <c r="J1073" s="19">
        <v>44986</v>
      </c>
      <c r="K1073" s="16">
        <v>594</v>
      </c>
      <c r="L1073" s="16">
        <v>1544</v>
      </c>
      <c r="M1073" s="9" t="s">
        <v>436</v>
      </c>
      <c r="N1073" s="17">
        <v>45092</v>
      </c>
      <c r="O1073" s="17" t="s">
        <v>156</v>
      </c>
      <c r="P1073" s="10" t="s">
        <v>156</v>
      </c>
      <c r="Q1073" s="17">
        <v>44902</v>
      </c>
      <c r="R1073" s="10" t="s">
        <v>193</v>
      </c>
      <c r="S1073" s="17">
        <v>44902</v>
      </c>
      <c r="T1073" s="10" t="s">
        <v>156</v>
      </c>
      <c r="U1073" s="32">
        <f t="shared" si="20"/>
        <v>45085</v>
      </c>
    </row>
    <row r="1074" spans="1:21" ht="14.25" customHeight="1">
      <c r="A1074" s="9">
        <v>2023</v>
      </c>
      <c r="B1074" s="10" t="s">
        <v>2008</v>
      </c>
      <c r="C1074" s="9" t="s">
        <v>573</v>
      </c>
      <c r="D1074" s="9" t="s">
        <v>305</v>
      </c>
      <c r="E1074" s="9" t="s">
        <v>363</v>
      </c>
      <c r="F1074" s="10" t="s">
        <v>3808</v>
      </c>
      <c r="G1074" s="15">
        <v>2.6</v>
      </c>
      <c r="H1074" s="30" t="s">
        <v>175</v>
      </c>
      <c r="I1074" s="10">
        <v>85815778</v>
      </c>
      <c r="J1074" s="19">
        <v>45170</v>
      </c>
      <c r="K1074" s="16">
        <v>780</v>
      </c>
      <c r="L1074" s="16">
        <v>2028</v>
      </c>
      <c r="M1074" s="9" t="s">
        <v>383</v>
      </c>
      <c r="N1074" s="17">
        <v>45202</v>
      </c>
      <c r="O1074" s="17">
        <v>45083</v>
      </c>
      <c r="P1074" s="10" t="s">
        <v>156</v>
      </c>
      <c r="Q1074" s="17">
        <v>45127</v>
      </c>
      <c r="R1074" s="10" t="s">
        <v>2725</v>
      </c>
      <c r="S1074" s="17">
        <v>45160</v>
      </c>
      <c r="T1074" s="10" t="s">
        <v>992</v>
      </c>
      <c r="U1074" s="32">
        <f t="shared" si="20"/>
        <v>45195</v>
      </c>
    </row>
    <row r="1075" spans="1:21" ht="14.25" customHeight="1">
      <c r="A1075" s="9">
        <v>2023</v>
      </c>
      <c r="B1075" s="10" t="s">
        <v>2008</v>
      </c>
      <c r="C1075" s="9" t="s">
        <v>573</v>
      </c>
      <c r="D1075" s="9" t="s">
        <v>305</v>
      </c>
      <c r="E1075" s="9" t="s">
        <v>363</v>
      </c>
      <c r="F1075" s="10" t="s">
        <v>3809</v>
      </c>
      <c r="G1075" s="15">
        <v>2.6</v>
      </c>
      <c r="H1075" s="30" t="s">
        <v>175</v>
      </c>
      <c r="I1075" s="10">
        <v>85001288</v>
      </c>
      <c r="J1075" s="19">
        <v>44986</v>
      </c>
      <c r="K1075" s="16">
        <v>2358</v>
      </c>
      <c r="L1075" s="16">
        <v>6131</v>
      </c>
      <c r="M1075" s="9" t="s">
        <v>436</v>
      </c>
      <c r="N1075" s="17">
        <v>45092</v>
      </c>
      <c r="O1075" s="17">
        <v>44915</v>
      </c>
      <c r="P1075" s="10" t="s">
        <v>156</v>
      </c>
      <c r="Q1075" s="17">
        <v>44932</v>
      </c>
      <c r="R1075" s="10" t="s">
        <v>1536</v>
      </c>
      <c r="S1075" s="17">
        <v>44936</v>
      </c>
      <c r="T1075" s="10" t="s">
        <v>2285</v>
      </c>
      <c r="U1075" s="32">
        <f t="shared" si="20"/>
        <v>45085</v>
      </c>
    </row>
    <row r="1076" spans="1:21" ht="14.25" customHeight="1">
      <c r="A1076" s="9">
        <v>2023</v>
      </c>
      <c r="B1076" s="10" t="s">
        <v>2008</v>
      </c>
      <c r="C1076" s="9" t="s">
        <v>573</v>
      </c>
      <c r="D1076" s="9" t="s">
        <v>305</v>
      </c>
      <c r="E1076" s="9" t="s">
        <v>363</v>
      </c>
      <c r="F1076" s="10" t="s">
        <v>3809</v>
      </c>
      <c r="G1076" s="15">
        <v>2.6</v>
      </c>
      <c r="H1076" s="30" t="s">
        <v>175</v>
      </c>
      <c r="I1076" s="10">
        <v>85264244</v>
      </c>
      <c r="J1076" s="19">
        <v>44986</v>
      </c>
      <c r="K1076" s="16">
        <v>1026</v>
      </c>
      <c r="L1076" s="16">
        <v>2668</v>
      </c>
      <c r="M1076" s="9" t="s">
        <v>383</v>
      </c>
      <c r="N1076" s="17">
        <v>45121</v>
      </c>
      <c r="O1076" s="17">
        <v>44957</v>
      </c>
      <c r="P1076" s="10" t="s">
        <v>156</v>
      </c>
      <c r="Q1076" s="17">
        <v>44964</v>
      </c>
      <c r="R1076" s="10" t="s">
        <v>193</v>
      </c>
      <c r="S1076" s="17">
        <v>44992</v>
      </c>
      <c r="T1076" s="10" t="s">
        <v>2465</v>
      </c>
      <c r="U1076" s="32">
        <f t="shared" si="20"/>
        <v>45114</v>
      </c>
    </row>
    <row r="1077" spans="1:21" ht="14.25" customHeight="1">
      <c r="A1077" s="9">
        <v>2023</v>
      </c>
      <c r="B1077" s="10" t="s">
        <v>2008</v>
      </c>
      <c r="C1077" s="9" t="s">
        <v>573</v>
      </c>
      <c r="D1077" s="9" t="s">
        <v>305</v>
      </c>
      <c r="E1077" s="9" t="s">
        <v>363</v>
      </c>
      <c r="F1077" s="10" t="s">
        <v>3809</v>
      </c>
      <c r="G1077" s="15">
        <v>2.6</v>
      </c>
      <c r="H1077" s="30" t="s">
        <v>175</v>
      </c>
      <c r="I1077" s="10">
        <v>85213788</v>
      </c>
      <c r="J1077" s="19">
        <v>45139</v>
      </c>
      <c r="K1077" s="16">
        <v>0</v>
      </c>
      <c r="L1077" s="16">
        <v>0</v>
      </c>
      <c r="M1077" s="9" t="s">
        <v>178</v>
      </c>
      <c r="N1077" s="17">
        <v>45174</v>
      </c>
      <c r="O1077" s="17">
        <v>44957</v>
      </c>
      <c r="P1077" s="10" t="s">
        <v>2182</v>
      </c>
      <c r="Q1077" s="17">
        <v>45083</v>
      </c>
      <c r="R1077" s="10" t="s">
        <v>193</v>
      </c>
      <c r="S1077" s="17">
        <v>45111</v>
      </c>
      <c r="T1077" s="10" t="s">
        <v>2132</v>
      </c>
      <c r="U1077" s="32">
        <f t="shared" si="20"/>
        <v>45167</v>
      </c>
    </row>
    <row r="1078" spans="1:21" ht="14.25" customHeight="1">
      <c r="A1078" s="9">
        <v>2023</v>
      </c>
      <c r="B1078" s="10" t="s">
        <v>2008</v>
      </c>
      <c r="C1078" s="9" t="s">
        <v>573</v>
      </c>
      <c r="D1078" s="9" t="s">
        <v>305</v>
      </c>
      <c r="E1078" s="9" t="s">
        <v>363</v>
      </c>
      <c r="F1078" s="10" t="s">
        <v>3809</v>
      </c>
      <c r="G1078" s="15">
        <v>2.6</v>
      </c>
      <c r="H1078" s="30" t="s">
        <v>175</v>
      </c>
      <c r="I1078" s="10">
        <v>85193999</v>
      </c>
      <c r="J1078" s="19">
        <v>45170</v>
      </c>
      <c r="K1078" s="16">
        <v>1300</v>
      </c>
      <c r="L1078" s="16">
        <v>3380</v>
      </c>
      <c r="M1078" s="9" t="s">
        <v>470</v>
      </c>
      <c r="N1078" s="17">
        <v>45189</v>
      </c>
      <c r="O1078" s="17">
        <v>45065</v>
      </c>
      <c r="P1078" s="10" t="s">
        <v>1978</v>
      </c>
      <c r="Q1078" s="17">
        <v>45162</v>
      </c>
      <c r="R1078" s="10" t="s">
        <v>2555</v>
      </c>
      <c r="S1078" s="17">
        <v>45169</v>
      </c>
      <c r="T1078" s="10" t="s">
        <v>2601</v>
      </c>
      <c r="U1078" s="32">
        <f t="shared" si="20"/>
        <v>45182</v>
      </c>
    </row>
    <row r="1079" spans="1:21" ht="14.25" customHeight="1">
      <c r="A1079" s="9">
        <v>2023</v>
      </c>
      <c r="B1079" s="10" t="s">
        <v>2008</v>
      </c>
      <c r="C1079" s="9" t="s">
        <v>573</v>
      </c>
      <c r="D1079" s="9" t="s">
        <v>305</v>
      </c>
      <c r="E1079" s="9" t="s">
        <v>363</v>
      </c>
      <c r="F1079" s="10" t="s">
        <v>3809</v>
      </c>
      <c r="G1079" s="15">
        <v>2.6</v>
      </c>
      <c r="H1079" s="30" t="s">
        <v>175</v>
      </c>
      <c r="I1079" s="10">
        <v>85193998</v>
      </c>
      <c r="J1079" s="19">
        <v>45170</v>
      </c>
      <c r="K1079" s="16">
        <v>0</v>
      </c>
      <c r="L1079" s="16">
        <v>0</v>
      </c>
      <c r="M1079" s="9" t="s">
        <v>178</v>
      </c>
      <c r="N1079" s="17">
        <v>45218</v>
      </c>
      <c r="O1079" s="17">
        <v>45065</v>
      </c>
      <c r="P1079" s="10" t="s">
        <v>1012</v>
      </c>
      <c r="Q1079" s="17">
        <v>45190</v>
      </c>
      <c r="R1079" s="10" t="s">
        <v>2215</v>
      </c>
      <c r="S1079" s="17">
        <v>45197</v>
      </c>
      <c r="T1079" s="10" t="s">
        <v>2195</v>
      </c>
      <c r="U1079" s="32">
        <f t="shared" si="20"/>
        <v>45211</v>
      </c>
    </row>
    <row r="1080" spans="1:21" ht="14.25" customHeight="1">
      <c r="A1080" s="9">
        <v>2023</v>
      </c>
      <c r="B1080" s="10" t="s">
        <v>2008</v>
      </c>
      <c r="C1080" s="9" t="s">
        <v>573</v>
      </c>
      <c r="D1080" s="9" t="s">
        <v>305</v>
      </c>
      <c r="E1080" s="9" t="s">
        <v>363</v>
      </c>
      <c r="F1080" s="10" t="s">
        <v>3809</v>
      </c>
      <c r="G1080" s="15">
        <v>2.6</v>
      </c>
      <c r="H1080" s="30" t="s">
        <v>175</v>
      </c>
      <c r="I1080" s="10">
        <v>85352695</v>
      </c>
      <c r="J1080" s="19">
        <v>45200</v>
      </c>
      <c r="K1080" s="16">
        <v>1090</v>
      </c>
      <c r="L1080" s="16">
        <v>2834</v>
      </c>
      <c r="M1080" s="9" t="s">
        <v>383</v>
      </c>
      <c r="N1080" s="17">
        <v>45224</v>
      </c>
      <c r="O1080" s="17">
        <v>44992</v>
      </c>
      <c r="P1080" s="10" t="s">
        <v>156</v>
      </c>
      <c r="Q1080" s="17">
        <v>45118</v>
      </c>
      <c r="R1080" s="10" t="s">
        <v>2957</v>
      </c>
      <c r="S1080" s="17">
        <v>45153</v>
      </c>
      <c r="T1080" s="10" t="s">
        <v>1891</v>
      </c>
      <c r="U1080" s="32">
        <f t="shared" si="20"/>
        <v>45217</v>
      </c>
    </row>
    <row r="1081" spans="1:21" ht="14.25" customHeight="1">
      <c r="A1081" s="9">
        <v>2023</v>
      </c>
      <c r="B1081" s="10" t="s">
        <v>2008</v>
      </c>
      <c r="C1081" s="9" t="s">
        <v>573</v>
      </c>
      <c r="D1081" s="9" t="s">
        <v>305</v>
      </c>
      <c r="E1081" s="9" t="s">
        <v>363</v>
      </c>
      <c r="F1081" s="10" t="s">
        <v>3809</v>
      </c>
      <c r="G1081" s="15">
        <v>2.6</v>
      </c>
      <c r="H1081" s="30" t="s">
        <v>175</v>
      </c>
      <c r="I1081" s="10">
        <v>85816138</v>
      </c>
      <c r="J1081" s="19">
        <v>45200</v>
      </c>
      <c r="K1081" s="16">
        <v>0</v>
      </c>
      <c r="L1081" s="16">
        <v>0</v>
      </c>
      <c r="M1081" s="9" t="s">
        <v>178</v>
      </c>
      <c r="N1081" s="17">
        <v>45229</v>
      </c>
      <c r="O1081" s="17">
        <v>45107</v>
      </c>
      <c r="P1081" s="10" t="s">
        <v>2959</v>
      </c>
      <c r="Q1081" s="17">
        <v>45191</v>
      </c>
      <c r="R1081" s="10" t="s">
        <v>2578</v>
      </c>
      <c r="S1081" s="17">
        <v>45205</v>
      </c>
      <c r="T1081" s="10" t="s">
        <v>2579</v>
      </c>
      <c r="U1081" s="32">
        <f t="shared" si="20"/>
        <v>45222</v>
      </c>
    </row>
    <row r="1082" spans="1:21" ht="14.25" customHeight="1">
      <c r="A1082" s="9">
        <v>2023</v>
      </c>
      <c r="B1082" s="10" t="s">
        <v>2008</v>
      </c>
      <c r="C1082" s="9" t="s">
        <v>573</v>
      </c>
      <c r="D1082" s="9" t="s">
        <v>305</v>
      </c>
      <c r="E1082" s="9" t="s">
        <v>363</v>
      </c>
      <c r="F1082" s="10" t="s">
        <v>3810</v>
      </c>
      <c r="G1082" s="15">
        <v>2.6</v>
      </c>
      <c r="H1082" s="30" t="s">
        <v>175</v>
      </c>
      <c r="I1082" s="10">
        <v>85224434</v>
      </c>
      <c r="J1082" s="19">
        <v>44986</v>
      </c>
      <c r="K1082" s="16">
        <v>864</v>
      </c>
      <c r="L1082" s="16">
        <v>2246</v>
      </c>
      <c r="M1082" s="9" t="s">
        <v>436</v>
      </c>
      <c r="N1082" s="17">
        <v>45092</v>
      </c>
      <c r="O1082" s="17" t="s">
        <v>156</v>
      </c>
      <c r="P1082" s="10" t="s">
        <v>156</v>
      </c>
      <c r="Q1082" s="17">
        <v>44932</v>
      </c>
      <c r="R1082" s="10" t="s">
        <v>193</v>
      </c>
      <c r="S1082" s="17">
        <v>44936</v>
      </c>
      <c r="T1082" s="10" t="s">
        <v>156</v>
      </c>
      <c r="U1082" s="32">
        <f t="shared" si="20"/>
        <v>45085</v>
      </c>
    </row>
    <row r="1083" spans="1:21" ht="14.25" customHeight="1">
      <c r="A1083" s="9">
        <v>2023</v>
      </c>
      <c r="B1083" s="10" t="s">
        <v>2008</v>
      </c>
      <c r="C1083" s="9" t="s">
        <v>573</v>
      </c>
      <c r="D1083" s="9" t="s">
        <v>305</v>
      </c>
      <c r="E1083" s="9" t="s">
        <v>363</v>
      </c>
      <c r="F1083" s="10" t="s">
        <v>3810</v>
      </c>
      <c r="G1083" s="15">
        <v>2.6</v>
      </c>
      <c r="H1083" s="30" t="s">
        <v>175</v>
      </c>
      <c r="I1083" s="10">
        <v>85329056</v>
      </c>
      <c r="J1083" s="19">
        <v>44986</v>
      </c>
      <c r="K1083" s="16">
        <v>504</v>
      </c>
      <c r="L1083" s="16">
        <v>1310</v>
      </c>
      <c r="M1083" s="9" t="s">
        <v>436</v>
      </c>
      <c r="N1083" s="17">
        <v>45121</v>
      </c>
      <c r="O1083" s="17">
        <v>44960</v>
      </c>
      <c r="P1083" s="10" t="s">
        <v>156</v>
      </c>
      <c r="Q1083" s="17">
        <v>44964</v>
      </c>
      <c r="R1083" s="10" t="s">
        <v>193</v>
      </c>
      <c r="S1083" s="17">
        <v>44992</v>
      </c>
      <c r="T1083" s="10" t="s">
        <v>2465</v>
      </c>
      <c r="U1083" s="32">
        <f t="shared" si="20"/>
        <v>45114</v>
      </c>
    </row>
    <row r="1084" spans="1:21" ht="14.25" customHeight="1">
      <c r="A1084" s="9">
        <v>2023</v>
      </c>
      <c r="B1084" s="10" t="s">
        <v>2008</v>
      </c>
      <c r="C1084" s="9" t="s">
        <v>573</v>
      </c>
      <c r="D1084" s="9" t="s">
        <v>305</v>
      </c>
      <c r="E1084" s="9" t="s">
        <v>363</v>
      </c>
      <c r="F1084" s="10" t="s">
        <v>3811</v>
      </c>
      <c r="G1084" s="15">
        <v>2.6</v>
      </c>
      <c r="H1084" s="30" t="s">
        <v>175</v>
      </c>
      <c r="I1084" s="10">
        <v>85224435</v>
      </c>
      <c r="J1084" s="19">
        <v>44927</v>
      </c>
      <c r="K1084" s="16">
        <v>828</v>
      </c>
      <c r="L1084" s="16">
        <v>2153</v>
      </c>
      <c r="M1084" s="9" t="s">
        <v>436</v>
      </c>
      <c r="N1084" s="17">
        <v>45092</v>
      </c>
      <c r="O1084" s="17" t="s">
        <v>156</v>
      </c>
      <c r="P1084" s="10" t="s">
        <v>156</v>
      </c>
      <c r="Q1084" s="17">
        <v>44932</v>
      </c>
      <c r="R1084" s="10" t="s">
        <v>193</v>
      </c>
      <c r="S1084" s="17">
        <v>44936</v>
      </c>
      <c r="T1084" s="10" t="s">
        <v>156</v>
      </c>
      <c r="U1084" s="32">
        <f t="shared" si="20"/>
        <v>45085</v>
      </c>
    </row>
    <row r="1085" spans="1:21" ht="14.25" customHeight="1">
      <c r="A1085" s="9">
        <v>2023</v>
      </c>
      <c r="B1085" s="10" t="s">
        <v>2008</v>
      </c>
      <c r="C1085" s="9" t="s">
        <v>573</v>
      </c>
      <c r="D1085" s="9" t="s">
        <v>305</v>
      </c>
      <c r="E1085" s="9" t="s">
        <v>363</v>
      </c>
      <c r="F1085" s="10" t="s">
        <v>3811</v>
      </c>
      <c r="G1085" s="15">
        <v>2.6</v>
      </c>
      <c r="H1085" s="30" t="s">
        <v>175</v>
      </c>
      <c r="I1085" s="10">
        <v>85329057</v>
      </c>
      <c r="J1085" s="19">
        <v>44986</v>
      </c>
      <c r="K1085" s="16">
        <v>486</v>
      </c>
      <c r="L1085" s="16">
        <v>1264</v>
      </c>
      <c r="M1085" s="9" t="s">
        <v>436</v>
      </c>
      <c r="N1085" s="17">
        <v>45121</v>
      </c>
      <c r="O1085" s="17">
        <v>44960</v>
      </c>
      <c r="P1085" s="10" t="s">
        <v>156</v>
      </c>
      <c r="Q1085" s="17">
        <v>44964</v>
      </c>
      <c r="R1085" s="10" t="s">
        <v>193</v>
      </c>
      <c r="S1085" s="17">
        <v>44992</v>
      </c>
      <c r="T1085" s="10" t="s">
        <v>2465</v>
      </c>
      <c r="U1085" s="32">
        <f t="shared" si="20"/>
        <v>45114</v>
      </c>
    </row>
    <row r="1086" spans="1:21" ht="14.25" customHeight="1">
      <c r="A1086" s="9">
        <v>2023</v>
      </c>
      <c r="B1086" s="10" t="s">
        <v>2008</v>
      </c>
      <c r="C1086" s="9" t="s">
        <v>573</v>
      </c>
      <c r="D1086" s="9" t="s">
        <v>154</v>
      </c>
      <c r="E1086" s="9" t="s">
        <v>3183</v>
      </c>
      <c r="F1086" s="10" t="s">
        <v>3878</v>
      </c>
      <c r="G1086" s="15">
        <v>1</v>
      </c>
      <c r="H1086" s="30" t="s">
        <v>175</v>
      </c>
      <c r="I1086" s="10">
        <v>85364076</v>
      </c>
      <c r="J1086" s="19">
        <v>45139</v>
      </c>
      <c r="K1086" s="16">
        <v>0</v>
      </c>
      <c r="L1086" s="16">
        <v>0</v>
      </c>
      <c r="M1086" s="9" t="s">
        <v>178</v>
      </c>
      <c r="N1086" s="17">
        <v>45167</v>
      </c>
      <c r="O1086" s="17" t="s">
        <v>156</v>
      </c>
      <c r="P1086" s="10" t="s">
        <v>156</v>
      </c>
      <c r="Q1086" s="17" t="s">
        <v>156</v>
      </c>
      <c r="R1086" s="10" t="s">
        <v>3187</v>
      </c>
      <c r="S1086" s="17" t="s">
        <v>156</v>
      </c>
      <c r="T1086" s="10" t="s">
        <v>156</v>
      </c>
      <c r="U1086" s="32">
        <f t="shared" si="20"/>
        <v>45160</v>
      </c>
    </row>
    <row r="1087" spans="1:21" ht="14.25" customHeight="1">
      <c r="A1087" s="9">
        <v>2023</v>
      </c>
      <c r="B1087" s="10" t="s">
        <v>2008</v>
      </c>
      <c r="C1087" s="9" t="s">
        <v>573</v>
      </c>
      <c r="D1087" s="9" t="s">
        <v>154</v>
      </c>
      <c r="E1087" s="9" t="s">
        <v>3183</v>
      </c>
      <c r="F1087" s="10" t="s">
        <v>3879</v>
      </c>
      <c r="G1087" s="15">
        <v>1</v>
      </c>
      <c r="H1087" s="30" t="s">
        <v>175</v>
      </c>
      <c r="I1087" s="10">
        <v>85364688</v>
      </c>
      <c r="J1087" s="19">
        <v>45108</v>
      </c>
      <c r="K1087" s="16">
        <v>0</v>
      </c>
      <c r="L1087" s="16">
        <v>0</v>
      </c>
      <c r="M1087" s="9" t="s">
        <v>178</v>
      </c>
      <c r="N1087" s="17">
        <v>45153</v>
      </c>
      <c r="O1087" s="17" t="s">
        <v>156</v>
      </c>
      <c r="P1087" s="10" t="s">
        <v>156</v>
      </c>
      <c r="Q1087" s="17" t="s">
        <v>156</v>
      </c>
      <c r="R1087" s="10" t="s">
        <v>193</v>
      </c>
      <c r="S1087" s="17" t="s">
        <v>156</v>
      </c>
      <c r="T1087" s="10" t="s">
        <v>156</v>
      </c>
      <c r="U1087" s="32">
        <f t="shared" si="20"/>
        <v>45146</v>
      </c>
    </row>
    <row r="1088" spans="1:21" ht="14.25" customHeight="1">
      <c r="A1088" s="9">
        <v>2023</v>
      </c>
      <c r="B1088" s="10" t="s">
        <v>2008</v>
      </c>
      <c r="C1088" s="9" t="s">
        <v>573</v>
      </c>
      <c r="D1088" s="9" t="s">
        <v>3190</v>
      </c>
      <c r="E1088" s="9" t="s">
        <v>3192</v>
      </c>
      <c r="F1088" s="10" t="s">
        <v>3785</v>
      </c>
      <c r="G1088" s="15">
        <v>3.5</v>
      </c>
      <c r="H1088" s="30" t="s">
        <v>175</v>
      </c>
      <c r="I1088" s="10">
        <v>85134066</v>
      </c>
      <c r="J1088" s="19">
        <v>45078</v>
      </c>
      <c r="K1088" s="16">
        <v>9060</v>
      </c>
      <c r="L1088" s="16">
        <v>31710</v>
      </c>
      <c r="M1088" s="9" t="s">
        <v>436</v>
      </c>
      <c r="N1088" s="17">
        <v>45153</v>
      </c>
      <c r="O1088" s="17">
        <v>44985</v>
      </c>
      <c r="P1088" s="10" t="s">
        <v>2050</v>
      </c>
      <c r="Q1088" s="17">
        <v>45013</v>
      </c>
      <c r="R1088" s="10" t="s">
        <v>534</v>
      </c>
      <c r="S1088" s="17">
        <v>45048</v>
      </c>
      <c r="T1088" s="10" t="s">
        <v>1918</v>
      </c>
      <c r="U1088" s="32">
        <f t="shared" si="20"/>
        <v>45146</v>
      </c>
    </row>
    <row r="1089" spans="1:21" ht="14.25" customHeight="1">
      <c r="A1089" s="9">
        <v>2023</v>
      </c>
      <c r="B1089" s="10" t="s">
        <v>2008</v>
      </c>
      <c r="C1089" s="9" t="s">
        <v>573</v>
      </c>
      <c r="D1089" s="9" t="s">
        <v>3190</v>
      </c>
      <c r="E1089" s="9" t="s">
        <v>3192</v>
      </c>
      <c r="F1089" s="10" t="s">
        <v>3785</v>
      </c>
      <c r="G1089" s="15">
        <v>3.5</v>
      </c>
      <c r="H1089" s="30" t="s">
        <v>175</v>
      </c>
      <c r="I1089" s="10">
        <v>85187359</v>
      </c>
      <c r="J1089" s="19">
        <v>45139</v>
      </c>
      <c r="K1089" s="16">
        <v>5048</v>
      </c>
      <c r="L1089" s="16">
        <v>17668</v>
      </c>
      <c r="M1089" s="9" t="s">
        <v>383</v>
      </c>
      <c r="N1089" s="17">
        <v>45184</v>
      </c>
      <c r="O1089" s="17">
        <v>45055</v>
      </c>
      <c r="P1089" s="10" t="s">
        <v>2490</v>
      </c>
      <c r="Q1089" s="17">
        <v>45083</v>
      </c>
      <c r="R1089" s="10" t="s">
        <v>819</v>
      </c>
      <c r="S1089" s="17">
        <v>45142</v>
      </c>
      <c r="T1089" s="10" t="s">
        <v>3209</v>
      </c>
      <c r="U1089" s="32">
        <f t="shared" si="20"/>
        <v>45177</v>
      </c>
    </row>
    <row r="1090" spans="1:21" ht="14.25" customHeight="1">
      <c r="A1090" s="9">
        <v>2023</v>
      </c>
      <c r="B1090" s="10" t="s">
        <v>2008</v>
      </c>
      <c r="C1090" s="9" t="s">
        <v>573</v>
      </c>
      <c r="D1090" s="9" t="s">
        <v>3190</v>
      </c>
      <c r="E1090" s="9" t="s">
        <v>3192</v>
      </c>
      <c r="F1090" s="10" t="s">
        <v>3785</v>
      </c>
      <c r="G1090" s="15">
        <v>3.5</v>
      </c>
      <c r="H1090" s="30" t="s">
        <v>175</v>
      </c>
      <c r="I1090" s="10">
        <v>85461139</v>
      </c>
      <c r="J1090" s="19">
        <v>45170</v>
      </c>
      <c r="K1090" s="16">
        <v>0</v>
      </c>
      <c r="L1090" s="16">
        <v>0</v>
      </c>
      <c r="M1090" s="9" t="s">
        <v>178</v>
      </c>
      <c r="N1090" s="17">
        <v>45214</v>
      </c>
      <c r="O1090" s="17">
        <v>45016</v>
      </c>
      <c r="P1090" s="10" t="s">
        <v>156</v>
      </c>
      <c r="Q1090" s="17">
        <v>45117</v>
      </c>
      <c r="R1090" s="10" t="s">
        <v>2098</v>
      </c>
      <c r="S1090" s="17">
        <v>45170</v>
      </c>
      <c r="T1090" s="10" t="s">
        <v>3211</v>
      </c>
      <c r="U1090" s="32">
        <f t="shared" si="20"/>
        <v>45207</v>
      </c>
    </row>
    <row r="1091" spans="1:21" ht="14.25" customHeight="1">
      <c r="A1091" s="9">
        <v>2023</v>
      </c>
      <c r="B1091" s="10" t="s">
        <v>2008</v>
      </c>
      <c r="C1091" s="9" t="s">
        <v>573</v>
      </c>
      <c r="D1091" s="9" t="s">
        <v>3190</v>
      </c>
      <c r="E1091" s="9" t="s">
        <v>3192</v>
      </c>
      <c r="F1091" s="10" t="s">
        <v>3785</v>
      </c>
      <c r="G1091" s="15">
        <v>3.5</v>
      </c>
      <c r="H1091" s="30" t="s">
        <v>175</v>
      </c>
      <c r="I1091" s="10">
        <v>85136904</v>
      </c>
      <c r="J1091" s="19">
        <v>45170</v>
      </c>
      <c r="K1091" s="16">
        <v>5508</v>
      </c>
      <c r="L1091" s="16">
        <v>19278</v>
      </c>
      <c r="M1091" s="9" t="s">
        <v>383</v>
      </c>
      <c r="N1091" s="17">
        <v>45214</v>
      </c>
      <c r="O1091" s="17">
        <v>45083</v>
      </c>
      <c r="P1091" s="10" t="s">
        <v>2568</v>
      </c>
      <c r="Q1091" s="17">
        <v>45117</v>
      </c>
      <c r="R1091" s="10" t="s">
        <v>2098</v>
      </c>
      <c r="S1091" s="17">
        <v>45170</v>
      </c>
      <c r="T1091" s="10" t="s">
        <v>3211</v>
      </c>
      <c r="U1091" s="32">
        <f t="shared" si="20"/>
        <v>45207</v>
      </c>
    </row>
    <row r="1092" spans="1:21" ht="14.25" customHeight="1">
      <c r="A1092" s="9">
        <v>2023</v>
      </c>
      <c r="B1092" s="10" t="s">
        <v>2008</v>
      </c>
      <c r="C1092" s="9" t="s">
        <v>573</v>
      </c>
      <c r="D1092" s="9" t="s">
        <v>3190</v>
      </c>
      <c r="E1092" s="9" t="s">
        <v>3192</v>
      </c>
      <c r="F1092" s="10" t="s">
        <v>3785</v>
      </c>
      <c r="G1092" s="15">
        <v>3.5</v>
      </c>
      <c r="H1092" s="30" t="s">
        <v>175</v>
      </c>
      <c r="I1092" s="10">
        <v>85541322</v>
      </c>
      <c r="J1092" s="19">
        <v>45200</v>
      </c>
      <c r="K1092" s="16">
        <v>7500</v>
      </c>
      <c r="L1092" s="16">
        <v>26250</v>
      </c>
      <c r="M1092" s="9" t="s">
        <v>226</v>
      </c>
      <c r="N1092" s="17">
        <v>45234</v>
      </c>
      <c r="O1092" s="17">
        <v>45107</v>
      </c>
      <c r="P1092" s="10" t="s">
        <v>156</v>
      </c>
      <c r="Q1092" s="17">
        <v>45177</v>
      </c>
      <c r="R1092" s="10" t="s">
        <v>2357</v>
      </c>
      <c r="S1092" s="17">
        <v>45217</v>
      </c>
      <c r="T1092" s="10" t="s">
        <v>2223</v>
      </c>
      <c r="U1092" s="32">
        <f t="shared" si="20"/>
        <v>45227</v>
      </c>
    </row>
    <row r="1093" spans="1:21" ht="14.25" customHeight="1">
      <c r="A1093" s="9">
        <v>2023</v>
      </c>
      <c r="B1093" s="10" t="s">
        <v>2008</v>
      </c>
      <c r="C1093" s="9" t="s">
        <v>573</v>
      </c>
      <c r="D1093" s="9" t="s">
        <v>3190</v>
      </c>
      <c r="E1093" s="9" t="s">
        <v>3192</v>
      </c>
      <c r="F1093" s="10" t="s">
        <v>3785</v>
      </c>
      <c r="G1093" s="15">
        <v>3.5</v>
      </c>
      <c r="H1093" s="30" t="s">
        <v>175</v>
      </c>
      <c r="I1093" s="10">
        <v>85654764</v>
      </c>
      <c r="J1093" s="19">
        <v>45200</v>
      </c>
      <c r="K1093" s="16">
        <v>7500</v>
      </c>
      <c r="L1093" s="16">
        <v>26250</v>
      </c>
      <c r="M1093" s="9" t="s">
        <v>470</v>
      </c>
      <c r="N1093" s="17">
        <v>45236</v>
      </c>
      <c r="O1093" s="17">
        <v>45135</v>
      </c>
      <c r="P1093" s="10" t="s">
        <v>1891</v>
      </c>
      <c r="Q1093" s="17">
        <v>45179</v>
      </c>
      <c r="R1093" s="10" t="s">
        <v>2357</v>
      </c>
      <c r="S1093" s="17">
        <v>45219</v>
      </c>
      <c r="T1093" s="10" t="s">
        <v>2223</v>
      </c>
      <c r="U1093" s="32">
        <f t="shared" si="20"/>
        <v>45229</v>
      </c>
    </row>
    <row r="1094" spans="1:21" ht="14.25" customHeight="1">
      <c r="A1094" s="9">
        <v>2023</v>
      </c>
      <c r="B1094" s="10" t="s">
        <v>2008</v>
      </c>
      <c r="C1094" s="9" t="s">
        <v>573</v>
      </c>
      <c r="D1094" s="9" t="s">
        <v>3190</v>
      </c>
      <c r="E1094" s="9" t="s">
        <v>3192</v>
      </c>
      <c r="F1094" s="10" t="s">
        <v>3785</v>
      </c>
      <c r="G1094" s="15">
        <v>3.5</v>
      </c>
      <c r="H1094" s="30" t="s">
        <v>175</v>
      </c>
      <c r="I1094" s="10">
        <v>85187360</v>
      </c>
      <c r="J1094" s="19">
        <v>45200</v>
      </c>
      <c r="K1094" s="16">
        <v>5400</v>
      </c>
      <c r="L1094" s="16">
        <v>18900</v>
      </c>
      <c r="M1094" s="9" t="s">
        <v>470</v>
      </c>
      <c r="N1094" s="17">
        <v>45252</v>
      </c>
      <c r="O1094" s="17">
        <v>45149</v>
      </c>
      <c r="P1094" s="10" t="s">
        <v>3218</v>
      </c>
      <c r="Q1094" s="17">
        <v>45195</v>
      </c>
      <c r="R1094" s="10" t="s">
        <v>2369</v>
      </c>
      <c r="S1094" s="17" t="s">
        <v>156</v>
      </c>
      <c r="T1094" s="10" t="s">
        <v>3219</v>
      </c>
      <c r="U1094" s="32">
        <f t="shared" si="20"/>
        <v>45245</v>
      </c>
    </row>
    <row r="1095" spans="1:21" ht="14.25" customHeight="1">
      <c r="A1095" s="9">
        <v>2023</v>
      </c>
      <c r="B1095" s="10" t="s">
        <v>2008</v>
      </c>
      <c r="C1095" s="9" t="s">
        <v>573</v>
      </c>
      <c r="D1095" s="9" t="s">
        <v>3190</v>
      </c>
      <c r="E1095" s="9" t="s">
        <v>3192</v>
      </c>
      <c r="F1095" s="10" t="s">
        <v>3785</v>
      </c>
      <c r="G1095" s="15">
        <v>3.5</v>
      </c>
      <c r="H1095" s="30" t="s">
        <v>246</v>
      </c>
      <c r="I1095" s="10">
        <v>85541321</v>
      </c>
      <c r="J1095" s="19">
        <v>45231</v>
      </c>
      <c r="K1095" s="16">
        <v>2000</v>
      </c>
      <c r="L1095" s="16">
        <v>7000</v>
      </c>
      <c r="M1095" s="9" t="s">
        <v>226</v>
      </c>
      <c r="N1095" s="17">
        <v>45262</v>
      </c>
      <c r="O1095" s="17">
        <v>45142</v>
      </c>
      <c r="P1095" s="10" t="s">
        <v>156</v>
      </c>
      <c r="Q1095" s="17" t="s">
        <v>156</v>
      </c>
      <c r="R1095" s="10" t="s">
        <v>193</v>
      </c>
      <c r="S1095" s="17" t="s">
        <v>156</v>
      </c>
      <c r="T1095" s="10" t="s">
        <v>156</v>
      </c>
      <c r="U1095" s="32">
        <f t="shared" si="20"/>
        <v>45255</v>
      </c>
    </row>
    <row r="1096" spans="1:21" ht="14.25" customHeight="1">
      <c r="A1096" s="9">
        <v>2023</v>
      </c>
      <c r="B1096" s="10" t="s">
        <v>2008</v>
      </c>
      <c r="C1096" s="9" t="s">
        <v>573</v>
      </c>
      <c r="D1096" s="9" t="s">
        <v>3190</v>
      </c>
      <c r="E1096" s="9" t="s">
        <v>3192</v>
      </c>
      <c r="F1096" s="10" t="s">
        <v>3785</v>
      </c>
      <c r="G1096" s="15">
        <v>3.5</v>
      </c>
      <c r="H1096" s="30" t="s">
        <v>175</v>
      </c>
      <c r="I1096" s="10">
        <v>85654763</v>
      </c>
      <c r="J1096" s="19">
        <v>45231</v>
      </c>
      <c r="K1096" s="16">
        <v>5000</v>
      </c>
      <c r="L1096" s="16">
        <v>17500</v>
      </c>
      <c r="M1096" s="9" t="s">
        <v>470</v>
      </c>
      <c r="N1096" s="17">
        <v>45264</v>
      </c>
      <c r="O1096" s="17">
        <v>45163</v>
      </c>
      <c r="P1096" s="10" t="s">
        <v>3136</v>
      </c>
      <c r="Q1096" s="17">
        <v>45205</v>
      </c>
      <c r="R1096" s="10" t="s">
        <v>3221</v>
      </c>
      <c r="S1096" s="17">
        <v>45247</v>
      </c>
      <c r="T1096" s="10" t="s">
        <v>3222</v>
      </c>
      <c r="U1096" s="32">
        <f t="shared" si="20"/>
        <v>45257</v>
      </c>
    </row>
    <row r="1097" spans="1:21" ht="14.25" customHeight="1">
      <c r="A1097" s="9">
        <v>2023</v>
      </c>
      <c r="B1097" s="10" t="s">
        <v>2008</v>
      </c>
      <c r="C1097" s="9" t="s">
        <v>573</v>
      </c>
      <c r="D1097" s="9" t="s">
        <v>3190</v>
      </c>
      <c r="E1097" s="9" t="s">
        <v>3192</v>
      </c>
      <c r="F1097" s="10" t="s">
        <v>3785</v>
      </c>
      <c r="G1097" s="15">
        <v>3.5</v>
      </c>
      <c r="H1097" s="30" t="s">
        <v>246</v>
      </c>
      <c r="I1097" s="10">
        <v>85541320</v>
      </c>
      <c r="J1097" s="19">
        <v>45261</v>
      </c>
      <c r="K1097" s="16">
        <v>2000</v>
      </c>
      <c r="L1097" s="16">
        <v>7000</v>
      </c>
      <c r="M1097" s="9" t="s">
        <v>226</v>
      </c>
      <c r="N1097" s="17">
        <v>45276</v>
      </c>
      <c r="O1097" s="17">
        <v>45156</v>
      </c>
      <c r="P1097" s="10" t="s">
        <v>156</v>
      </c>
      <c r="Q1097" s="17" t="s">
        <v>156</v>
      </c>
      <c r="R1097" s="10" t="s">
        <v>193</v>
      </c>
      <c r="S1097" s="17" t="s">
        <v>156</v>
      </c>
      <c r="T1097" s="10" t="s">
        <v>156</v>
      </c>
      <c r="U1097" s="32">
        <f t="shared" si="20"/>
        <v>45269</v>
      </c>
    </row>
    <row r="1098" spans="1:21" ht="14.25" customHeight="1">
      <c r="A1098" s="9">
        <v>2023</v>
      </c>
      <c r="B1098" s="10" t="s">
        <v>2008</v>
      </c>
      <c r="C1098" s="9" t="s">
        <v>573</v>
      </c>
      <c r="D1098" s="9" t="s">
        <v>154</v>
      </c>
      <c r="E1098" s="9" t="s">
        <v>3225</v>
      </c>
      <c r="F1098" s="10" t="s">
        <v>3880</v>
      </c>
      <c r="G1098" s="15">
        <v>1</v>
      </c>
      <c r="H1098" s="30" t="s">
        <v>175</v>
      </c>
      <c r="I1098" s="10">
        <v>85364074</v>
      </c>
      <c r="J1098" s="19">
        <v>45139</v>
      </c>
      <c r="K1098" s="16">
        <v>0</v>
      </c>
      <c r="L1098" s="16">
        <v>0</v>
      </c>
      <c r="M1098" s="9" t="s">
        <v>178</v>
      </c>
      <c r="N1098" s="17">
        <v>45167</v>
      </c>
      <c r="O1098" s="17" t="s">
        <v>156</v>
      </c>
      <c r="P1098" s="10" t="s">
        <v>156</v>
      </c>
      <c r="Q1098" s="17">
        <v>44995</v>
      </c>
      <c r="R1098" s="10" t="s">
        <v>3230</v>
      </c>
      <c r="S1098" s="17">
        <v>45006</v>
      </c>
      <c r="T1098" s="10" t="s">
        <v>156</v>
      </c>
      <c r="U1098" s="32">
        <f t="shared" si="20"/>
        <v>45160</v>
      </c>
    </row>
    <row r="1099" spans="1:21" ht="14.25" customHeight="1">
      <c r="A1099" s="9">
        <v>2023</v>
      </c>
      <c r="B1099" s="10" t="s">
        <v>2008</v>
      </c>
      <c r="C1099" s="9" t="s">
        <v>573</v>
      </c>
      <c r="D1099" s="9" t="s">
        <v>154</v>
      </c>
      <c r="E1099" s="9" t="s">
        <v>3225</v>
      </c>
      <c r="F1099" s="10" t="s">
        <v>3880</v>
      </c>
      <c r="G1099" s="15">
        <v>1</v>
      </c>
      <c r="H1099" s="30" t="s">
        <v>175</v>
      </c>
      <c r="I1099" s="10">
        <v>85364678</v>
      </c>
      <c r="J1099" s="19">
        <v>45139</v>
      </c>
      <c r="K1099" s="16">
        <v>0</v>
      </c>
      <c r="L1099" s="16">
        <v>0</v>
      </c>
      <c r="M1099" s="9" t="s">
        <v>178</v>
      </c>
      <c r="N1099" s="17">
        <v>45226</v>
      </c>
      <c r="O1099" s="17" t="s">
        <v>156</v>
      </c>
      <c r="P1099" s="10" t="s">
        <v>156</v>
      </c>
      <c r="Q1099" s="17">
        <v>44999</v>
      </c>
      <c r="R1099" s="10" t="s">
        <v>193</v>
      </c>
      <c r="S1099" s="17">
        <v>45027</v>
      </c>
      <c r="T1099" s="10" t="s">
        <v>156</v>
      </c>
      <c r="U1099" s="32">
        <f t="shared" si="20"/>
        <v>45219</v>
      </c>
    </row>
    <row r="1100" spans="1:21" ht="14.25" customHeight="1">
      <c r="A1100" s="9">
        <v>2023</v>
      </c>
      <c r="B1100" s="10" t="s">
        <v>2008</v>
      </c>
      <c r="C1100" s="9" t="s">
        <v>573</v>
      </c>
      <c r="D1100" s="9" t="s">
        <v>154</v>
      </c>
      <c r="E1100" s="9" t="s">
        <v>3225</v>
      </c>
      <c r="F1100" s="10" t="s">
        <v>3880</v>
      </c>
      <c r="G1100" s="15">
        <v>1</v>
      </c>
      <c r="H1100" s="30" t="s">
        <v>246</v>
      </c>
      <c r="I1100" s="10">
        <v>85364679</v>
      </c>
      <c r="J1100" s="19">
        <v>45200</v>
      </c>
      <c r="K1100" s="16">
        <v>0</v>
      </c>
      <c r="L1100" s="16">
        <v>0</v>
      </c>
      <c r="M1100" s="9" t="s">
        <v>178</v>
      </c>
      <c r="N1100" s="17">
        <v>45256</v>
      </c>
      <c r="O1100" s="17" t="s">
        <v>156</v>
      </c>
      <c r="P1100" s="10" t="s">
        <v>156</v>
      </c>
      <c r="Q1100" s="17" t="s">
        <v>156</v>
      </c>
      <c r="R1100" s="10" t="s">
        <v>193</v>
      </c>
      <c r="S1100" s="17" t="s">
        <v>156</v>
      </c>
      <c r="T1100" s="10" t="s">
        <v>156</v>
      </c>
      <c r="U1100" s="32">
        <f t="shared" si="20"/>
        <v>45249</v>
      </c>
    </row>
    <row r="1101" spans="1:21" ht="14.25" customHeight="1">
      <c r="A1101" s="9">
        <v>2023</v>
      </c>
      <c r="B1101" s="10" t="s">
        <v>2008</v>
      </c>
      <c r="C1101" s="9" t="s">
        <v>573</v>
      </c>
      <c r="D1101" s="9" t="s">
        <v>3190</v>
      </c>
      <c r="E1101" s="9" t="s">
        <v>3233</v>
      </c>
      <c r="F1101" s="10" t="s">
        <v>3790</v>
      </c>
      <c r="G1101" s="15">
        <v>5</v>
      </c>
      <c r="H1101" s="30" t="s">
        <v>175</v>
      </c>
      <c r="I1101" s="10">
        <v>85153872</v>
      </c>
      <c r="J1101" s="19">
        <v>45047</v>
      </c>
      <c r="K1101" s="16">
        <v>5028</v>
      </c>
      <c r="L1101" s="16">
        <v>25140</v>
      </c>
      <c r="M1101" s="9" t="s">
        <v>436</v>
      </c>
      <c r="N1101" s="17">
        <v>45153</v>
      </c>
      <c r="O1101" s="17">
        <v>44950</v>
      </c>
      <c r="P1101" s="10" t="s">
        <v>2182</v>
      </c>
      <c r="Q1101" s="17">
        <v>44957</v>
      </c>
      <c r="R1101" s="10" t="s">
        <v>1850</v>
      </c>
      <c r="S1101" s="17">
        <v>45072</v>
      </c>
      <c r="T1101" s="10" t="s">
        <v>425</v>
      </c>
      <c r="U1101" s="32">
        <f t="shared" si="20"/>
        <v>45146</v>
      </c>
    </row>
    <row r="1102" spans="1:21" ht="14.25" customHeight="1">
      <c r="A1102" s="9">
        <v>2023</v>
      </c>
      <c r="B1102" s="10" t="s">
        <v>2008</v>
      </c>
      <c r="C1102" s="9" t="s">
        <v>573</v>
      </c>
      <c r="D1102" s="9" t="s">
        <v>3190</v>
      </c>
      <c r="E1102" s="9" t="s">
        <v>3233</v>
      </c>
      <c r="F1102" s="10" t="s">
        <v>3790</v>
      </c>
      <c r="G1102" s="15">
        <v>5</v>
      </c>
      <c r="H1102" s="30" t="s">
        <v>175</v>
      </c>
      <c r="I1102" s="10">
        <v>85153874</v>
      </c>
      <c r="J1102" s="19">
        <v>45139</v>
      </c>
      <c r="K1102" s="16">
        <v>1524</v>
      </c>
      <c r="L1102" s="16">
        <v>7620</v>
      </c>
      <c r="M1102" s="9" t="s">
        <v>383</v>
      </c>
      <c r="N1102" s="17">
        <v>45184</v>
      </c>
      <c r="O1102" s="17">
        <v>44957</v>
      </c>
      <c r="P1102" s="10" t="s">
        <v>2182</v>
      </c>
      <c r="Q1102" s="17">
        <v>45062</v>
      </c>
      <c r="R1102" s="10" t="s">
        <v>1873</v>
      </c>
      <c r="S1102" s="17">
        <v>45125</v>
      </c>
      <c r="T1102" s="10" t="s">
        <v>2647</v>
      </c>
      <c r="U1102" s="32">
        <f t="shared" si="20"/>
        <v>45177</v>
      </c>
    </row>
    <row r="1103" spans="1:21" ht="14.25" customHeight="1">
      <c r="A1103" s="9">
        <v>2023</v>
      </c>
      <c r="B1103" s="10" t="s">
        <v>2008</v>
      </c>
      <c r="C1103" s="9" t="s">
        <v>573</v>
      </c>
      <c r="D1103" s="9" t="s">
        <v>3190</v>
      </c>
      <c r="E1103" s="9" t="s">
        <v>3233</v>
      </c>
      <c r="F1103" s="10" t="s">
        <v>3790</v>
      </c>
      <c r="G1103" s="15">
        <v>5</v>
      </c>
      <c r="H1103" s="30" t="s">
        <v>175</v>
      </c>
      <c r="I1103" s="10">
        <v>85153876</v>
      </c>
      <c r="J1103" s="19">
        <v>45170</v>
      </c>
      <c r="K1103" s="16">
        <v>1720</v>
      </c>
      <c r="L1103" s="16">
        <v>8600</v>
      </c>
      <c r="M1103" s="9" t="s">
        <v>383</v>
      </c>
      <c r="N1103" s="17">
        <v>45214</v>
      </c>
      <c r="O1103" s="17">
        <v>44957</v>
      </c>
      <c r="P1103" s="10" t="s">
        <v>2182</v>
      </c>
      <c r="Q1103" s="17">
        <v>45090</v>
      </c>
      <c r="R1103" s="10" t="s">
        <v>193</v>
      </c>
      <c r="S1103" s="17">
        <v>45152</v>
      </c>
      <c r="T1103" s="10" t="s">
        <v>156</v>
      </c>
      <c r="U1103" s="32">
        <f t="shared" si="20"/>
        <v>45207</v>
      </c>
    </row>
    <row r="1104" spans="1:21" ht="14.25" customHeight="1">
      <c r="A1104" s="9">
        <v>2023</v>
      </c>
      <c r="B1104" s="10" t="s">
        <v>2008</v>
      </c>
      <c r="C1104" s="9" t="s">
        <v>573</v>
      </c>
      <c r="D1104" s="9" t="s">
        <v>3190</v>
      </c>
      <c r="E1104" s="9" t="s">
        <v>3233</v>
      </c>
      <c r="F1104" s="10" t="s">
        <v>3790</v>
      </c>
      <c r="G1104" s="15">
        <v>5</v>
      </c>
      <c r="H1104" s="30" t="s">
        <v>175</v>
      </c>
      <c r="I1104" s="10">
        <v>85654276</v>
      </c>
      <c r="J1104" s="19">
        <v>45200</v>
      </c>
      <c r="K1104" s="16">
        <v>3000</v>
      </c>
      <c r="L1104" s="16">
        <v>15000</v>
      </c>
      <c r="M1104" s="9" t="s">
        <v>470</v>
      </c>
      <c r="N1104" s="17">
        <v>45222</v>
      </c>
      <c r="O1104" s="17">
        <v>45104</v>
      </c>
      <c r="P1104" s="10" t="s">
        <v>156</v>
      </c>
      <c r="Q1104" s="17">
        <v>45160</v>
      </c>
      <c r="R1104" s="10" t="s">
        <v>2085</v>
      </c>
      <c r="S1104" s="17">
        <v>45204</v>
      </c>
      <c r="T1104" s="10" t="s">
        <v>2558</v>
      </c>
      <c r="U1104" s="32">
        <f t="shared" si="20"/>
        <v>45215</v>
      </c>
    </row>
    <row r="1105" spans="1:21" ht="14.25" customHeight="1">
      <c r="A1105" s="9">
        <v>2023</v>
      </c>
      <c r="B1105" s="10" t="s">
        <v>2008</v>
      </c>
      <c r="C1105" s="9" t="s">
        <v>573</v>
      </c>
      <c r="D1105" s="9" t="s">
        <v>3190</v>
      </c>
      <c r="E1105" s="9" t="s">
        <v>3233</v>
      </c>
      <c r="F1105" s="10" t="s">
        <v>3790</v>
      </c>
      <c r="G1105" s="15">
        <v>5</v>
      </c>
      <c r="H1105" s="30" t="s">
        <v>175</v>
      </c>
      <c r="I1105" s="10">
        <v>85654275</v>
      </c>
      <c r="J1105" s="19">
        <v>45200</v>
      </c>
      <c r="K1105" s="16">
        <v>1000</v>
      </c>
      <c r="L1105" s="16">
        <v>5000</v>
      </c>
      <c r="M1105" s="9" t="s">
        <v>470</v>
      </c>
      <c r="N1105" s="17">
        <v>45236</v>
      </c>
      <c r="O1105" s="17">
        <v>45104</v>
      </c>
      <c r="P1105" s="10" t="s">
        <v>3250</v>
      </c>
      <c r="Q1105" s="17">
        <v>45174</v>
      </c>
      <c r="R1105" s="10" t="s">
        <v>2557</v>
      </c>
      <c r="S1105" s="17">
        <v>45218</v>
      </c>
      <c r="T1105" s="10" t="s">
        <v>3110</v>
      </c>
      <c r="U1105" s="32">
        <f t="shared" si="20"/>
        <v>45229</v>
      </c>
    </row>
    <row r="1106" spans="1:21" ht="14.25" customHeight="1">
      <c r="A1106" s="9">
        <v>2023</v>
      </c>
      <c r="B1106" s="10" t="s">
        <v>2008</v>
      </c>
      <c r="C1106" s="9" t="s">
        <v>573</v>
      </c>
      <c r="D1106" s="9" t="s">
        <v>3190</v>
      </c>
      <c r="E1106" s="9" t="s">
        <v>3233</v>
      </c>
      <c r="F1106" s="10" t="s">
        <v>3790</v>
      </c>
      <c r="G1106" s="15">
        <v>5</v>
      </c>
      <c r="H1106" s="30" t="s">
        <v>175</v>
      </c>
      <c r="I1106" s="10">
        <v>85513839</v>
      </c>
      <c r="J1106" s="19">
        <v>45200</v>
      </c>
      <c r="K1106" s="16">
        <v>3700</v>
      </c>
      <c r="L1106" s="16">
        <v>18500</v>
      </c>
      <c r="M1106" s="9" t="s">
        <v>470</v>
      </c>
      <c r="N1106" s="17">
        <v>45245</v>
      </c>
      <c r="O1106" s="17">
        <v>45125</v>
      </c>
      <c r="P1106" s="10" t="s">
        <v>1874</v>
      </c>
      <c r="Q1106" s="17">
        <v>45183</v>
      </c>
      <c r="R1106" s="10" t="s">
        <v>2603</v>
      </c>
      <c r="S1106" s="17">
        <v>45225</v>
      </c>
      <c r="T1106" s="10" t="s">
        <v>2893</v>
      </c>
      <c r="U1106" s="32">
        <f t="shared" si="20"/>
        <v>45238</v>
      </c>
    </row>
    <row r="1107" spans="1:21" ht="14.25" customHeight="1">
      <c r="A1107" s="9">
        <v>2023</v>
      </c>
      <c r="B1107" s="10" t="s">
        <v>2008</v>
      </c>
      <c r="C1107" s="9" t="s">
        <v>573</v>
      </c>
      <c r="D1107" s="9" t="s">
        <v>3190</v>
      </c>
      <c r="E1107" s="9" t="s">
        <v>3233</v>
      </c>
      <c r="F1107" s="10" t="s">
        <v>3790</v>
      </c>
      <c r="G1107" s="15">
        <v>5</v>
      </c>
      <c r="H1107" s="30" t="s">
        <v>175</v>
      </c>
      <c r="I1107" s="10">
        <v>86077912</v>
      </c>
      <c r="J1107" s="19">
        <v>45231</v>
      </c>
      <c r="K1107" s="16">
        <v>3000</v>
      </c>
      <c r="L1107" s="16">
        <v>15000</v>
      </c>
      <c r="M1107" s="9" t="s">
        <v>226</v>
      </c>
      <c r="N1107" s="17">
        <v>45256</v>
      </c>
      <c r="O1107" s="17">
        <v>45125</v>
      </c>
      <c r="P1107" s="10" t="s">
        <v>2099</v>
      </c>
      <c r="Q1107" s="17">
        <v>45197</v>
      </c>
      <c r="R1107" s="10" t="s">
        <v>193</v>
      </c>
      <c r="S1107" s="17">
        <v>45239</v>
      </c>
      <c r="T1107" s="10" t="s">
        <v>156</v>
      </c>
      <c r="U1107" s="32">
        <f t="shared" si="20"/>
        <v>45249</v>
      </c>
    </row>
    <row r="1108" spans="1:21" ht="14.25" customHeight="1">
      <c r="A1108" s="9">
        <v>2023</v>
      </c>
      <c r="B1108" s="10" t="s">
        <v>2008</v>
      </c>
      <c r="C1108" s="9" t="s">
        <v>573</v>
      </c>
      <c r="D1108" s="9" t="s">
        <v>3190</v>
      </c>
      <c r="E1108" s="9" t="s">
        <v>3233</v>
      </c>
      <c r="F1108" s="10" t="s">
        <v>3790</v>
      </c>
      <c r="G1108" s="15">
        <v>5</v>
      </c>
      <c r="H1108" s="30" t="s">
        <v>175</v>
      </c>
      <c r="I1108" s="10">
        <v>85396930</v>
      </c>
      <c r="J1108" s="19">
        <v>45231</v>
      </c>
      <c r="K1108" s="16">
        <v>2700</v>
      </c>
      <c r="L1108" s="16">
        <v>13500</v>
      </c>
      <c r="M1108" s="9" t="s">
        <v>470</v>
      </c>
      <c r="N1108" s="17">
        <v>45260</v>
      </c>
      <c r="O1108" s="17">
        <v>45104</v>
      </c>
      <c r="P1108" s="10" t="s">
        <v>2211</v>
      </c>
      <c r="Q1108" s="17">
        <v>45202</v>
      </c>
      <c r="R1108" s="10" t="s">
        <v>2215</v>
      </c>
      <c r="S1108" s="17">
        <v>45239</v>
      </c>
      <c r="T1108" s="10" t="s">
        <v>3253</v>
      </c>
      <c r="U1108" s="32">
        <f t="shared" si="20"/>
        <v>45253</v>
      </c>
    </row>
    <row r="1109" spans="1:21" ht="14.25" customHeight="1">
      <c r="A1109" s="9">
        <v>2023</v>
      </c>
      <c r="B1109" s="10" t="s">
        <v>2008</v>
      </c>
      <c r="C1109" s="9" t="s">
        <v>573</v>
      </c>
      <c r="D1109" s="9" t="s">
        <v>3190</v>
      </c>
      <c r="E1109" s="9" t="s">
        <v>3233</v>
      </c>
      <c r="F1109" s="10" t="s">
        <v>3790</v>
      </c>
      <c r="G1109" s="15">
        <v>5</v>
      </c>
      <c r="H1109" s="30" t="s">
        <v>175</v>
      </c>
      <c r="I1109" s="10">
        <v>85153875</v>
      </c>
      <c r="J1109" s="19">
        <v>45231</v>
      </c>
      <c r="K1109" s="16">
        <v>2500</v>
      </c>
      <c r="L1109" s="16">
        <v>12500</v>
      </c>
      <c r="M1109" s="9" t="s">
        <v>470</v>
      </c>
      <c r="N1109" s="17">
        <v>45267</v>
      </c>
      <c r="O1109" s="17">
        <v>45125</v>
      </c>
      <c r="P1109" s="10" t="s">
        <v>2211</v>
      </c>
      <c r="Q1109" s="17">
        <v>45209</v>
      </c>
      <c r="R1109" s="10" t="s">
        <v>2219</v>
      </c>
      <c r="S1109" s="17">
        <v>45246</v>
      </c>
      <c r="T1109" s="10" t="s">
        <v>3255</v>
      </c>
      <c r="U1109" s="32">
        <f t="shared" si="20"/>
        <v>45260</v>
      </c>
    </row>
    <row r="1110" spans="1:21" ht="14.25" customHeight="1">
      <c r="A1110" s="9">
        <v>2023</v>
      </c>
      <c r="B1110" s="10" t="s">
        <v>2008</v>
      </c>
      <c r="C1110" s="9" t="s">
        <v>573</v>
      </c>
      <c r="D1110" s="9" t="s">
        <v>3190</v>
      </c>
      <c r="E1110" s="9" t="s">
        <v>3233</v>
      </c>
      <c r="F1110" s="10" t="s">
        <v>3790</v>
      </c>
      <c r="G1110" s="15">
        <v>5</v>
      </c>
      <c r="H1110" s="30" t="s">
        <v>246</v>
      </c>
      <c r="I1110" s="10">
        <v>85153877</v>
      </c>
      <c r="J1110" s="19">
        <v>45231</v>
      </c>
      <c r="K1110" s="16">
        <v>4000</v>
      </c>
      <c r="L1110" s="16">
        <v>20000</v>
      </c>
      <c r="M1110" s="9" t="s">
        <v>226</v>
      </c>
      <c r="N1110" s="17">
        <v>45275</v>
      </c>
      <c r="O1110" s="17" t="s">
        <v>156</v>
      </c>
      <c r="P1110" s="10" t="s">
        <v>156</v>
      </c>
      <c r="Q1110" s="17" t="s">
        <v>156</v>
      </c>
      <c r="R1110" s="10" t="s">
        <v>193</v>
      </c>
      <c r="S1110" s="17" t="s">
        <v>156</v>
      </c>
      <c r="T1110" s="10" t="s">
        <v>156</v>
      </c>
      <c r="U1110" s="32">
        <f t="shared" si="20"/>
        <v>45268</v>
      </c>
    </row>
    <row r="1111" spans="1:21" ht="14.25" customHeight="1">
      <c r="A1111" s="9">
        <v>2023</v>
      </c>
      <c r="B1111" s="10" t="s">
        <v>2008</v>
      </c>
      <c r="C1111" s="9" t="s">
        <v>573</v>
      </c>
      <c r="D1111" s="9" t="s">
        <v>154</v>
      </c>
      <c r="E1111" s="9" t="s">
        <v>3259</v>
      </c>
      <c r="F1111" s="10" t="s">
        <v>3881</v>
      </c>
      <c r="G1111" s="15">
        <v>1</v>
      </c>
      <c r="H1111" s="30" t="s">
        <v>175</v>
      </c>
      <c r="I1111" s="10">
        <v>85364092</v>
      </c>
      <c r="J1111" s="19">
        <v>44986</v>
      </c>
      <c r="K1111" s="16">
        <v>0</v>
      </c>
      <c r="L1111" s="16">
        <v>0</v>
      </c>
      <c r="M1111" s="9" t="s">
        <v>178</v>
      </c>
      <c r="N1111" s="17">
        <v>45153</v>
      </c>
      <c r="O1111" s="17" t="s">
        <v>156</v>
      </c>
      <c r="P1111" s="10" t="s">
        <v>156</v>
      </c>
      <c r="Q1111" s="17">
        <v>44985</v>
      </c>
      <c r="R1111" s="10" t="s">
        <v>902</v>
      </c>
      <c r="S1111" s="17">
        <v>44985</v>
      </c>
      <c r="T1111" s="10" t="s">
        <v>2050</v>
      </c>
      <c r="U1111" s="32">
        <f t="shared" si="20"/>
        <v>45146</v>
      </c>
    </row>
    <row r="1112" spans="1:21" ht="14.25" customHeight="1">
      <c r="A1112" s="9">
        <v>2023</v>
      </c>
      <c r="B1112" s="10" t="s">
        <v>2008</v>
      </c>
      <c r="C1112" s="9" t="s">
        <v>573</v>
      </c>
      <c r="D1112" s="9" t="s">
        <v>154</v>
      </c>
      <c r="E1112" s="9" t="s">
        <v>3259</v>
      </c>
      <c r="F1112" s="10" t="s">
        <v>3881</v>
      </c>
      <c r="G1112" s="15">
        <v>1</v>
      </c>
      <c r="H1112" s="30" t="s">
        <v>175</v>
      </c>
      <c r="I1112" s="10">
        <v>85413604</v>
      </c>
      <c r="J1112" s="19">
        <v>45078</v>
      </c>
      <c r="K1112" s="16">
        <v>0</v>
      </c>
      <c r="L1112" s="16">
        <v>0</v>
      </c>
      <c r="M1112" s="9" t="s">
        <v>178</v>
      </c>
      <c r="N1112" s="17">
        <v>45168</v>
      </c>
      <c r="O1112" s="17">
        <v>45034</v>
      </c>
      <c r="P1112" s="10" t="s">
        <v>2443</v>
      </c>
      <c r="Q1112" s="17">
        <v>45034</v>
      </c>
      <c r="R1112" s="10" t="s">
        <v>2555</v>
      </c>
      <c r="S1112" s="17" t="s">
        <v>156</v>
      </c>
      <c r="T1112" s="10" t="s">
        <v>2443</v>
      </c>
      <c r="U1112" s="32">
        <f t="shared" si="20"/>
        <v>45161</v>
      </c>
    </row>
    <row r="1113" spans="1:21" ht="14.25" customHeight="1">
      <c r="A1113" s="9">
        <v>2023</v>
      </c>
      <c r="B1113" s="10" t="s">
        <v>2008</v>
      </c>
      <c r="C1113" s="9" t="s">
        <v>573</v>
      </c>
      <c r="D1113" s="9" t="s">
        <v>154</v>
      </c>
      <c r="E1113" s="9" t="s">
        <v>3259</v>
      </c>
      <c r="F1113" s="10" t="s">
        <v>3881</v>
      </c>
      <c r="G1113" s="15">
        <v>1</v>
      </c>
      <c r="H1113" s="30" t="s">
        <v>175</v>
      </c>
      <c r="I1113" s="10">
        <v>85364094</v>
      </c>
      <c r="J1113" s="19">
        <v>45139</v>
      </c>
      <c r="K1113" s="16">
        <v>0</v>
      </c>
      <c r="L1113" s="16">
        <v>0</v>
      </c>
      <c r="M1113" s="9" t="s">
        <v>178</v>
      </c>
      <c r="N1113" s="17">
        <v>45214</v>
      </c>
      <c r="O1113" s="17">
        <v>45104</v>
      </c>
      <c r="P1113" s="10" t="s">
        <v>3122</v>
      </c>
      <c r="Q1113" s="17">
        <v>45134</v>
      </c>
      <c r="R1113" s="10" t="s">
        <v>2578</v>
      </c>
      <c r="S1113" s="17" t="s">
        <v>156</v>
      </c>
      <c r="T1113" s="10" t="s">
        <v>3122</v>
      </c>
      <c r="U1113" s="32">
        <f t="shared" si="20"/>
        <v>45207</v>
      </c>
    </row>
    <row r="1114" spans="1:21" ht="14.25" customHeight="1">
      <c r="A1114" s="9">
        <v>2023</v>
      </c>
      <c r="B1114" s="10" t="s">
        <v>2008</v>
      </c>
      <c r="C1114" s="9" t="s">
        <v>573</v>
      </c>
      <c r="D1114" s="9" t="s">
        <v>154</v>
      </c>
      <c r="E1114" s="9" t="s">
        <v>3259</v>
      </c>
      <c r="F1114" s="10" t="s">
        <v>3881</v>
      </c>
      <c r="G1114" s="15">
        <v>1</v>
      </c>
      <c r="H1114" s="30" t="s">
        <v>246</v>
      </c>
      <c r="I1114" s="10">
        <v>85364100</v>
      </c>
      <c r="J1114" s="19">
        <v>45200</v>
      </c>
      <c r="K1114" s="16">
        <v>0</v>
      </c>
      <c r="L1114" s="16">
        <v>0</v>
      </c>
      <c r="M1114" s="9" t="s">
        <v>178</v>
      </c>
      <c r="N1114" s="17">
        <v>45257</v>
      </c>
      <c r="O1114" s="17">
        <v>45135</v>
      </c>
      <c r="P1114" s="10" t="s">
        <v>156</v>
      </c>
      <c r="Q1114" s="17" t="s">
        <v>156</v>
      </c>
      <c r="R1114" s="10" t="s">
        <v>193</v>
      </c>
      <c r="S1114" s="17" t="s">
        <v>156</v>
      </c>
      <c r="T1114" s="10" t="s">
        <v>156</v>
      </c>
      <c r="U1114" s="32">
        <f t="shared" si="20"/>
        <v>45250</v>
      </c>
    </row>
    <row r="1115" spans="1:21" ht="14.25" customHeight="1">
      <c r="A1115" s="9">
        <v>2023</v>
      </c>
      <c r="B1115" s="10" t="s">
        <v>2008</v>
      </c>
      <c r="C1115" s="9" t="s">
        <v>573</v>
      </c>
      <c r="D1115" s="9" t="s">
        <v>154</v>
      </c>
      <c r="E1115" s="9" t="s">
        <v>3259</v>
      </c>
      <c r="F1115" s="10" t="s">
        <v>3881</v>
      </c>
      <c r="G1115" s="15">
        <v>1</v>
      </c>
      <c r="H1115" s="30" t="s">
        <v>175</v>
      </c>
      <c r="I1115" s="10">
        <v>85413605</v>
      </c>
      <c r="J1115" s="19">
        <v>45200</v>
      </c>
      <c r="K1115" s="16">
        <v>0</v>
      </c>
      <c r="L1115" s="16">
        <v>0</v>
      </c>
      <c r="M1115" s="9" t="s">
        <v>178</v>
      </c>
      <c r="N1115" s="17">
        <v>45267</v>
      </c>
      <c r="O1115" s="17">
        <v>45104</v>
      </c>
      <c r="P1115" s="10" t="s">
        <v>3271</v>
      </c>
      <c r="Q1115" s="17">
        <v>45190</v>
      </c>
      <c r="R1115" s="10" t="s">
        <v>3272</v>
      </c>
      <c r="S1115" s="17" t="s">
        <v>156</v>
      </c>
      <c r="T1115" s="10" t="s">
        <v>3271</v>
      </c>
      <c r="U1115" s="32">
        <f t="shared" si="20"/>
        <v>45260</v>
      </c>
    </row>
    <row r="1116" spans="1:21" ht="14.25" customHeight="1">
      <c r="A1116" s="9">
        <v>2023</v>
      </c>
      <c r="B1116" s="10" t="s">
        <v>2008</v>
      </c>
      <c r="C1116" s="9" t="s">
        <v>573</v>
      </c>
      <c r="D1116" s="9" t="s">
        <v>154</v>
      </c>
      <c r="E1116" s="9" t="s">
        <v>3259</v>
      </c>
      <c r="F1116" s="10" t="s">
        <v>3882</v>
      </c>
      <c r="G1116" s="15">
        <v>1</v>
      </c>
      <c r="H1116" s="30" t="s">
        <v>175</v>
      </c>
      <c r="I1116" s="10">
        <v>85364698</v>
      </c>
      <c r="J1116" s="19">
        <v>44986</v>
      </c>
      <c r="K1116" s="16">
        <v>0</v>
      </c>
      <c r="L1116" s="16">
        <v>0</v>
      </c>
      <c r="M1116" s="9" t="s">
        <v>178</v>
      </c>
      <c r="N1116" s="17">
        <v>45153</v>
      </c>
      <c r="O1116" s="17" t="s">
        <v>156</v>
      </c>
      <c r="P1116" s="10" t="s">
        <v>156</v>
      </c>
      <c r="Q1116" s="17">
        <v>44985</v>
      </c>
      <c r="R1116" s="10" t="s">
        <v>902</v>
      </c>
      <c r="S1116" s="17">
        <v>44985</v>
      </c>
      <c r="T1116" s="10" t="s">
        <v>2050</v>
      </c>
      <c r="U1116" s="32">
        <f t="shared" si="20"/>
        <v>45146</v>
      </c>
    </row>
    <row r="1117" spans="1:21" ht="14.25" customHeight="1">
      <c r="A1117" s="9">
        <v>2023</v>
      </c>
      <c r="B1117" s="10" t="s">
        <v>2008</v>
      </c>
      <c r="C1117" s="9" t="s">
        <v>573</v>
      </c>
      <c r="D1117" s="9" t="s">
        <v>154</v>
      </c>
      <c r="E1117" s="9" t="s">
        <v>3259</v>
      </c>
      <c r="F1117" s="10" t="s">
        <v>3882</v>
      </c>
      <c r="G1117" s="15">
        <v>1</v>
      </c>
      <c r="H1117" s="30" t="s">
        <v>175</v>
      </c>
      <c r="I1117" s="10">
        <v>85413606</v>
      </c>
      <c r="J1117" s="19">
        <v>45078</v>
      </c>
      <c r="K1117" s="16">
        <v>0</v>
      </c>
      <c r="L1117" s="16">
        <v>0</v>
      </c>
      <c r="M1117" s="9" t="s">
        <v>178</v>
      </c>
      <c r="N1117" s="17">
        <v>45168</v>
      </c>
      <c r="O1117" s="17">
        <v>45034</v>
      </c>
      <c r="P1117" s="10" t="s">
        <v>2443</v>
      </c>
      <c r="Q1117" s="17">
        <v>45034</v>
      </c>
      <c r="R1117" s="10" t="s">
        <v>2555</v>
      </c>
      <c r="S1117" s="17" t="s">
        <v>156</v>
      </c>
      <c r="T1117" s="10" t="s">
        <v>2443</v>
      </c>
      <c r="U1117" s="32">
        <f t="shared" si="20"/>
        <v>45161</v>
      </c>
    </row>
    <row r="1118" spans="1:21" ht="14.25" customHeight="1">
      <c r="A1118" s="9">
        <v>2023</v>
      </c>
      <c r="B1118" s="10" t="s">
        <v>2008</v>
      </c>
      <c r="C1118" s="9" t="s">
        <v>573</v>
      </c>
      <c r="D1118" s="9" t="s">
        <v>154</v>
      </c>
      <c r="E1118" s="9" t="s">
        <v>3259</v>
      </c>
      <c r="F1118" s="10" t="s">
        <v>3882</v>
      </c>
      <c r="G1118" s="15">
        <v>1</v>
      </c>
      <c r="H1118" s="30" t="s">
        <v>175</v>
      </c>
      <c r="I1118" s="10">
        <v>85413608</v>
      </c>
      <c r="J1118" s="19">
        <v>45139</v>
      </c>
      <c r="K1118" s="16">
        <v>0</v>
      </c>
      <c r="L1118" s="16">
        <v>0</v>
      </c>
      <c r="M1118" s="9" t="s">
        <v>178</v>
      </c>
      <c r="N1118" s="17">
        <v>45214</v>
      </c>
      <c r="O1118" s="17">
        <v>45104</v>
      </c>
      <c r="P1118" s="10" t="s">
        <v>3122</v>
      </c>
      <c r="Q1118" s="17">
        <v>45134</v>
      </c>
      <c r="R1118" s="10" t="s">
        <v>2578</v>
      </c>
      <c r="S1118" s="17" t="s">
        <v>156</v>
      </c>
      <c r="T1118" s="10" t="s">
        <v>3122</v>
      </c>
      <c r="U1118" s="32">
        <f t="shared" si="20"/>
        <v>45207</v>
      </c>
    </row>
    <row r="1119" spans="1:21" ht="14.25" customHeight="1">
      <c r="A1119" s="9">
        <v>2023</v>
      </c>
      <c r="B1119" s="10" t="s">
        <v>2008</v>
      </c>
      <c r="C1119" s="9" t="s">
        <v>573</v>
      </c>
      <c r="D1119" s="9" t="s">
        <v>154</v>
      </c>
      <c r="E1119" s="9" t="s">
        <v>3259</v>
      </c>
      <c r="F1119" s="10" t="s">
        <v>3882</v>
      </c>
      <c r="G1119" s="15">
        <v>1</v>
      </c>
      <c r="H1119" s="30" t="s">
        <v>246</v>
      </c>
      <c r="I1119" s="10">
        <v>85413615</v>
      </c>
      <c r="J1119" s="19">
        <v>45200</v>
      </c>
      <c r="K1119" s="16">
        <v>0</v>
      </c>
      <c r="L1119" s="16">
        <v>0</v>
      </c>
      <c r="M1119" s="9" t="s">
        <v>178</v>
      </c>
      <c r="N1119" s="17">
        <v>45257</v>
      </c>
      <c r="O1119" s="17">
        <v>45135</v>
      </c>
      <c r="P1119" s="10" t="s">
        <v>156</v>
      </c>
      <c r="Q1119" s="17" t="s">
        <v>156</v>
      </c>
      <c r="R1119" s="10" t="s">
        <v>193</v>
      </c>
      <c r="S1119" s="17" t="s">
        <v>156</v>
      </c>
      <c r="T1119" s="10" t="s">
        <v>156</v>
      </c>
      <c r="U1119" s="32">
        <f t="shared" si="20"/>
        <v>45250</v>
      </c>
    </row>
    <row r="1120" spans="1:21" ht="14.25" customHeight="1">
      <c r="A1120" s="9">
        <v>2023</v>
      </c>
      <c r="B1120" s="10" t="s">
        <v>2008</v>
      </c>
      <c r="C1120" s="9" t="s">
        <v>573</v>
      </c>
      <c r="D1120" s="9" t="s">
        <v>154</v>
      </c>
      <c r="E1120" s="9" t="s">
        <v>3259</v>
      </c>
      <c r="F1120" s="10" t="s">
        <v>3882</v>
      </c>
      <c r="G1120" s="15">
        <v>1</v>
      </c>
      <c r="H1120" s="30" t="s">
        <v>175</v>
      </c>
      <c r="I1120" s="10">
        <v>85413610</v>
      </c>
      <c r="J1120" s="19">
        <v>45200</v>
      </c>
      <c r="K1120" s="16">
        <v>0</v>
      </c>
      <c r="L1120" s="16">
        <v>0</v>
      </c>
      <c r="M1120" s="9" t="s">
        <v>178</v>
      </c>
      <c r="N1120" s="17">
        <v>45267</v>
      </c>
      <c r="O1120" s="17">
        <v>45104</v>
      </c>
      <c r="P1120" s="10" t="s">
        <v>3271</v>
      </c>
      <c r="Q1120" s="17">
        <v>45190</v>
      </c>
      <c r="R1120" s="10" t="s">
        <v>3272</v>
      </c>
      <c r="S1120" s="17" t="s">
        <v>156</v>
      </c>
      <c r="T1120" s="10" t="s">
        <v>3271</v>
      </c>
      <c r="U1120" s="32">
        <f t="shared" si="20"/>
        <v>45260</v>
      </c>
    </row>
    <row r="1121" spans="1:21" ht="14.25" customHeight="1">
      <c r="A1121" s="9">
        <v>2023</v>
      </c>
      <c r="B1121" s="10" t="s">
        <v>2008</v>
      </c>
      <c r="C1121" s="9" t="s">
        <v>573</v>
      </c>
      <c r="D1121" s="9" t="s">
        <v>154</v>
      </c>
      <c r="E1121" s="9" t="s">
        <v>3279</v>
      </c>
      <c r="F1121" s="10" t="s">
        <v>3883</v>
      </c>
      <c r="G1121" s="15">
        <v>1</v>
      </c>
      <c r="H1121" s="30" t="s">
        <v>175</v>
      </c>
      <c r="I1121" s="10">
        <v>85364689</v>
      </c>
      <c r="J1121" s="19">
        <v>45108</v>
      </c>
      <c r="K1121" s="16">
        <v>0</v>
      </c>
      <c r="L1121" s="16">
        <v>0</v>
      </c>
      <c r="M1121" s="9" t="s">
        <v>178</v>
      </c>
      <c r="N1121" s="17">
        <v>45153</v>
      </c>
      <c r="O1121" s="17">
        <v>45034</v>
      </c>
      <c r="P1121" s="10" t="s">
        <v>2211</v>
      </c>
      <c r="Q1121" s="17">
        <v>45034</v>
      </c>
      <c r="R1121" s="10" t="s">
        <v>2387</v>
      </c>
      <c r="S1121" s="17" t="s">
        <v>156</v>
      </c>
      <c r="T1121" s="10" t="s">
        <v>2211</v>
      </c>
      <c r="U1121" s="32">
        <f t="shared" si="20"/>
        <v>45146</v>
      </c>
    </row>
    <row r="1122" spans="1:21" ht="14.25" customHeight="1">
      <c r="A1122" s="9">
        <v>2023</v>
      </c>
      <c r="B1122" s="10" t="s">
        <v>2008</v>
      </c>
      <c r="C1122" s="9" t="s">
        <v>573</v>
      </c>
      <c r="D1122" s="9" t="s">
        <v>154</v>
      </c>
      <c r="E1122" s="9" t="s">
        <v>3279</v>
      </c>
      <c r="F1122" s="10" t="s">
        <v>3883</v>
      </c>
      <c r="G1122" s="15">
        <v>1</v>
      </c>
      <c r="H1122" s="30" t="s">
        <v>175</v>
      </c>
      <c r="I1122" s="10">
        <v>85364693</v>
      </c>
      <c r="J1122" s="19">
        <v>45139</v>
      </c>
      <c r="K1122" s="16">
        <v>0</v>
      </c>
      <c r="L1122" s="16">
        <v>0</v>
      </c>
      <c r="M1122" s="9" t="s">
        <v>178</v>
      </c>
      <c r="N1122" s="17">
        <v>45168</v>
      </c>
      <c r="O1122" s="17">
        <v>45034</v>
      </c>
      <c r="P1122" s="10" t="s">
        <v>2443</v>
      </c>
      <c r="Q1122" s="17">
        <v>45034</v>
      </c>
      <c r="R1122" s="10" t="s">
        <v>2555</v>
      </c>
      <c r="S1122" s="17">
        <v>45090</v>
      </c>
      <c r="T1122" s="10" t="s">
        <v>2443</v>
      </c>
      <c r="U1122" s="32">
        <f t="shared" si="20"/>
        <v>45161</v>
      </c>
    </row>
    <row r="1123" spans="1:21" ht="14.25" customHeight="1">
      <c r="A1123" s="9">
        <v>2023</v>
      </c>
      <c r="B1123" s="10" t="s">
        <v>2008</v>
      </c>
      <c r="C1123" s="9" t="s">
        <v>573</v>
      </c>
      <c r="D1123" s="9" t="s">
        <v>154</v>
      </c>
      <c r="E1123" s="9" t="s">
        <v>3279</v>
      </c>
      <c r="F1123" s="10" t="s">
        <v>3883</v>
      </c>
      <c r="G1123" s="15">
        <v>1</v>
      </c>
      <c r="H1123" s="30" t="s">
        <v>175</v>
      </c>
      <c r="I1123" s="10">
        <v>85364695</v>
      </c>
      <c r="J1123" s="19">
        <v>45200</v>
      </c>
      <c r="K1123" s="16">
        <v>0</v>
      </c>
      <c r="L1123" s="16">
        <v>0</v>
      </c>
      <c r="M1123" s="9" t="s">
        <v>178</v>
      </c>
      <c r="N1123" s="17">
        <v>45263</v>
      </c>
      <c r="O1123" s="17">
        <v>45142</v>
      </c>
      <c r="P1123" s="10" t="s">
        <v>3284</v>
      </c>
      <c r="Q1123" s="17">
        <v>45183</v>
      </c>
      <c r="R1123" s="10" t="s">
        <v>3285</v>
      </c>
      <c r="S1123" s="17" t="s">
        <v>156</v>
      </c>
      <c r="T1123" s="10" t="s">
        <v>3284</v>
      </c>
      <c r="U1123" s="32">
        <f t="shared" si="20"/>
        <v>45256</v>
      </c>
    </row>
    <row r="1124" spans="1:21" ht="14.25" customHeight="1">
      <c r="A1124" s="9">
        <v>2023</v>
      </c>
      <c r="B1124" s="10" t="s">
        <v>2008</v>
      </c>
      <c r="C1124" s="9" t="s">
        <v>573</v>
      </c>
      <c r="D1124" s="9" t="s">
        <v>154</v>
      </c>
      <c r="E1124" s="9" t="s">
        <v>3279</v>
      </c>
      <c r="F1124" s="10" t="s">
        <v>3884</v>
      </c>
      <c r="G1124" s="15">
        <v>1</v>
      </c>
      <c r="H1124" s="30" t="s">
        <v>175</v>
      </c>
      <c r="I1124" s="10">
        <v>85456259</v>
      </c>
      <c r="J1124" s="19">
        <v>45108</v>
      </c>
      <c r="K1124" s="16">
        <v>0</v>
      </c>
      <c r="L1124" s="16">
        <v>0</v>
      </c>
      <c r="M1124" s="9" t="s">
        <v>178</v>
      </c>
      <c r="N1124" s="17">
        <v>45153</v>
      </c>
      <c r="O1124" s="17">
        <v>45034</v>
      </c>
      <c r="P1124" s="10" t="s">
        <v>156</v>
      </c>
      <c r="Q1124" s="17">
        <v>45034</v>
      </c>
      <c r="R1124" s="10" t="s">
        <v>193</v>
      </c>
      <c r="S1124" s="17">
        <v>45076</v>
      </c>
      <c r="T1124" s="10" t="s">
        <v>156</v>
      </c>
      <c r="U1124" s="32">
        <f t="shared" si="20"/>
        <v>45146</v>
      </c>
    </row>
    <row r="1125" spans="1:21" ht="14.25" customHeight="1">
      <c r="A1125" s="9">
        <v>2023</v>
      </c>
      <c r="B1125" s="10" t="s">
        <v>2008</v>
      </c>
      <c r="C1125" s="9" t="s">
        <v>573</v>
      </c>
      <c r="D1125" s="9" t="s">
        <v>305</v>
      </c>
      <c r="E1125" s="9" t="s">
        <v>2974</v>
      </c>
      <c r="F1125" s="10" t="s">
        <v>3793</v>
      </c>
      <c r="G1125" s="15">
        <v>1.8</v>
      </c>
      <c r="H1125" s="30" t="s">
        <v>175</v>
      </c>
      <c r="I1125" s="10">
        <v>85014656</v>
      </c>
      <c r="J1125" s="19">
        <v>45047</v>
      </c>
      <c r="K1125" s="16">
        <v>5610</v>
      </c>
      <c r="L1125" s="16">
        <v>10098</v>
      </c>
      <c r="M1125" s="9" t="s">
        <v>436</v>
      </c>
      <c r="N1125" s="17">
        <v>45122</v>
      </c>
      <c r="O1125" s="17">
        <v>44936</v>
      </c>
      <c r="P1125" s="10" t="s">
        <v>2068</v>
      </c>
      <c r="Q1125" s="17">
        <v>44957</v>
      </c>
      <c r="R1125" s="10" t="s">
        <v>893</v>
      </c>
      <c r="S1125" s="17">
        <v>45027</v>
      </c>
      <c r="T1125" s="10" t="s">
        <v>3203</v>
      </c>
      <c r="U1125" s="32">
        <f t="shared" si="20"/>
        <v>45115</v>
      </c>
    </row>
    <row r="1126" spans="1:21" ht="14.25" customHeight="1">
      <c r="A1126" s="9">
        <v>2023</v>
      </c>
      <c r="B1126" s="10" t="s">
        <v>2008</v>
      </c>
      <c r="C1126" s="9" t="s">
        <v>573</v>
      </c>
      <c r="D1126" s="9" t="s">
        <v>305</v>
      </c>
      <c r="E1126" s="9" t="s">
        <v>2974</v>
      </c>
      <c r="F1126" s="10" t="s">
        <v>3793</v>
      </c>
      <c r="G1126" s="15">
        <v>1.8</v>
      </c>
      <c r="H1126" s="30" t="s">
        <v>175</v>
      </c>
      <c r="I1126" s="10">
        <v>85182229</v>
      </c>
      <c r="J1126" s="19">
        <v>45139</v>
      </c>
      <c r="K1126" s="16">
        <v>3000</v>
      </c>
      <c r="L1126" s="16">
        <v>5400</v>
      </c>
      <c r="M1126" s="9" t="s">
        <v>383</v>
      </c>
      <c r="N1126" s="17">
        <v>45184</v>
      </c>
      <c r="O1126" s="17">
        <v>44957</v>
      </c>
      <c r="P1126" s="10" t="s">
        <v>1241</v>
      </c>
      <c r="Q1126" s="17">
        <v>45092</v>
      </c>
      <c r="R1126" s="10" t="s">
        <v>2991</v>
      </c>
      <c r="S1126" s="17">
        <v>45141</v>
      </c>
      <c r="T1126" s="10" t="s">
        <v>2099</v>
      </c>
      <c r="U1126" s="32">
        <f t="shared" si="20"/>
        <v>45177</v>
      </c>
    </row>
    <row r="1127" spans="1:21" ht="14.25" customHeight="1">
      <c r="A1127" s="9">
        <v>2023</v>
      </c>
      <c r="B1127" s="10" t="s">
        <v>2008</v>
      </c>
      <c r="C1127" s="9" t="s">
        <v>573</v>
      </c>
      <c r="D1127" s="9" t="s">
        <v>305</v>
      </c>
      <c r="E1127" s="9" t="s">
        <v>2974</v>
      </c>
      <c r="F1127" s="10" t="s">
        <v>3793</v>
      </c>
      <c r="G1127" s="15">
        <v>1.8</v>
      </c>
      <c r="H1127" s="30" t="s">
        <v>175</v>
      </c>
      <c r="I1127" s="10">
        <v>85113250</v>
      </c>
      <c r="J1127" s="19">
        <v>45170</v>
      </c>
      <c r="K1127" s="16">
        <v>2500</v>
      </c>
      <c r="L1127" s="16">
        <v>4500</v>
      </c>
      <c r="M1127" s="9" t="s">
        <v>470</v>
      </c>
      <c r="N1127" s="17">
        <v>45206</v>
      </c>
      <c r="O1127" s="17">
        <v>45079</v>
      </c>
      <c r="P1127" s="10" t="s">
        <v>2573</v>
      </c>
      <c r="Q1127" s="17">
        <v>45176</v>
      </c>
      <c r="R1127" s="10" t="s">
        <v>2089</v>
      </c>
      <c r="S1127" s="17">
        <v>45188</v>
      </c>
      <c r="T1127" s="10" t="s">
        <v>2911</v>
      </c>
      <c r="U1127" s="32">
        <f t="shared" si="20"/>
        <v>45199</v>
      </c>
    </row>
    <row r="1128" spans="1:21" ht="14.25" customHeight="1">
      <c r="A1128" s="9">
        <v>2023</v>
      </c>
      <c r="B1128" s="10" t="s">
        <v>2008</v>
      </c>
      <c r="C1128" s="9" t="s">
        <v>573</v>
      </c>
      <c r="D1128" s="9" t="s">
        <v>305</v>
      </c>
      <c r="E1128" s="9" t="s">
        <v>2974</v>
      </c>
      <c r="F1128" s="10" t="s">
        <v>3793</v>
      </c>
      <c r="G1128" s="15">
        <v>1.8</v>
      </c>
      <c r="H1128" s="30" t="s">
        <v>175</v>
      </c>
      <c r="I1128" s="10">
        <v>85373685</v>
      </c>
      <c r="J1128" s="19">
        <v>45200</v>
      </c>
      <c r="K1128" s="16">
        <v>2500</v>
      </c>
      <c r="L1128" s="16">
        <v>4500</v>
      </c>
      <c r="M1128" s="9" t="s">
        <v>470</v>
      </c>
      <c r="N1128" s="17">
        <v>45227</v>
      </c>
      <c r="O1128" s="17">
        <v>45100</v>
      </c>
      <c r="P1128" s="10" t="s">
        <v>1891</v>
      </c>
      <c r="Q1128" s="17">
        <v>45197</v>
      </c>
      <c r="R1128" s="10" t="s">
        <v>2222</v>
      </c>
      <c r="S1128" s="17">
        <v>45209</v>
      </c>
      <c r="T1128" s="10" t="s">
        <v>2223</v>
      </c>
      <c r="U1128" s="32">
        <f t="shared" si="20"/>
        <v>45220</v>
      </c>
    </row>
    <row r="1129" spans="1:21" ht="14.25" customHeight="1">
      <c r="A1129" s="9">
        <v>2023</v>
      </c>
      <c r="B1129" s="10" t="s">
        <v>2008</v>
      </c>
      <c r="C1129" s="9" t="s">
        <v>573</v>
      </c>
      <c r="D1129" s="9" t="s">
        <v>305</v>
      </c>
      <c r="E1129" s="9" t="s">
        <v>2974</v>
      </c>
      <c r="F1129" s="10" t="s">
        <v>3793</v>
      </c>
      <c r="G1129" s="15">
        <v>1.8</v>
      </c>
      <c r="H1129" s="30" t="s">
        <v>246</v>
      </c>
      <c r="I1129" s="10">
        <v>85370410</v>
      </c>
      <c r="J1129" s="19">
        <v>45231</v>
      </c>
      <c r="K1129" s="16">
        <v>4000</v>
      </c>
      <c r="L1129" s="16">
        <v>7200</v>
      </c>
      <c r="M1129" s="9" t="s">
        <v>226</v>
      </c>
      <c r="N1129" s="17">
        <v>45269</v>
      </c>
      <c r="O1129" s="17">
        <v>45135</v>
      </c>
      <c r="P1129" s="10" t="s">
        <v>156</v>
      </c>
      <c r="Q1129" s="17" t="s">
        <v>156</v>
      </c>
      <c r="R1129" s="10" t="s">
        <v>193</v>
      </c>
      <c r="S1129" s="17" t="s">
        <v>156</v>
      </c>
      <c r="T1129" s="10" t="s">
        <v>156</v>
      </c>
      <c r="U1129" s="32">
        <f t="shared" si="20"/>
        <v>45262</v>
      </c>
    </row>
    <row r="1130" spans="1:21" ht="14.25" customHeight="1">
      <c r="A1130" s="9">
        <v>2023</v>
      </c>
      <c r="B1130" s="10" t="s">
        <v>2008</v>
      </c>
      <c r="C1130" s="9" t="s">
        <v>573</v>
      </c>
      <c r="D1130" s="9" t="s">
        <v>305</v>
      </c>
      <c r="E1130" s="9" t="s">
        <v>2974</v>
      </c>
      <c r="F1130" s="10" t="s">
        <v>3794</v>
      </c>
      <c r="G1130" s="15">
        <v>1.8</v>
      </c>
      <c r="H1130" s="30" t="s">
        <v>175</v>
      </c>
      <c r="I1130" s="10">
        <v>85319989</v>
      </c>
      <c r="J1130" s="19">
        <v>45078</v>
      </c>
      <c r="K1130" s="16">
        <v>2202</v>
      </c>
      <c r="L1130" s="16">
        <v>3964</v>
      </c>
      <c r="M1130" s="9" t="s">
        <v>436</v>
      </c>
      <c r="N1130" s="17">
        <v>45122</v>
      </c>
      <c r="O1130" s="17">
        <v>44922</v>
      </c>
      <c r="P1130" s="10" t="s">
        <v>156</v>
      </c>
      <c r="Q1130" s="17">
        <v>44957</v>
      </c>
      <c r="R1130" s="10" t="s">
        <v>193</v>
      </c>
      <c r="S1130" s="17">
        <v>45027</v>
      </c>
      <c r="T1130" s="10" t="s">
        <v>3203</v>
      </c>
      <c r="U1130" s="32">
        <f t="shared" si="20"/>
        <v>45115</v>
      </c>
    </row>
    <row r="1131" spans="1:21" ht="14.25" customHeight="1">
      <c r="A1131" s="9">
        <v>2023</v>
      </c>
      <c r="B1131" s="10" t="s">
        <v>2008</v>
      </c>
      <c r="C1131" s="9" t="s">
        <v>573</v>
      </c>
      <c r="D1131" s="9" t="s">
        <v>305</v>
      </c>
      <c r="E1131" s="9" t="s">
        <v>2974</v>
      </c>
      <c r="F1131" s="10" t="s">
        <v>3794</v>
      </c>
      <c r="G1131" s="15">
        <v>1.8</v>
      </c>
      <c r="H1131" s="30" t="s">
        <v>175</v>
      </c>
      <c r="I1131" s="10">
        <v>85370857</v>
      </c>
      <c r="J1131" s="19">
        <v>45200</v>
      </c>
      <c r="K1131" s="16">
        <v>810</v>
      </c>
      <c r="L1131" s="16">
        <v>1458</v>
      </c>
      <c r="M1131" s="9" t="s">
        <v>470</v>
      </c>
      <c r="N1131" s="17">
        <v>45214</v>
      </c>
      <c r="O1131" s="17">
        <v>45069</v>
      </c>
      <c r="P1131" s="10" t="s">
        <v>2573</v>
      </c>
      <c r="Q1131" s="17">
        <v>45183</v>
      </c>
      <c r="R1131" s="10" t="s">
        <v>2194</v>
      </c>
      <c r="S1131" s="17">
        <v>45195</v>
      </c>
      <c r="T1131" s="10" t="s">
        <v>2216</v>
      </c>
      <c r="U1131" s="32">
        <f t="shared" ref="U1131:U1194" si="21">N1131-7</f>
        <v>45207</v>
      </c>
    </row>
    <row r="1132" spans="1:21" ht="14.25" customHeight="1">
      <c r="A1132" s="9">
        <v>2023</v>
      </c>
      <c r="B1132" s="10" t="s">
        <v>2008</v>
      </c>
      <c r="C1132" s="9" t="s">
        <v>573</v>
      </c>
      <c r="D1132" s="9" t="s">
        <v>305</v>
      </c>
      <c r="E1132" s="9" t="s">
        <v>2974</v>
      </c>
      <c r="F1132" s="10" t="s">
        <v>3794</v>
      </c>
      <c r="G1132" s="15">
        <v>1.8</v>
      </c>
      <c r="H1132" s="30" t="s">
        <v>175</v>
      </c>
      <c r="I1132" s="10">
        <v>85362949</v>
      </c>
      <c r="J1132" s="19">
        <v>45231</v>
      </c>
      <c r="K1132" s="16">
        <v>1000</v>
      </c>
      <c r="L1132" s="16">
        <v>1800</v>
      </c>
      <c r="M1132" s="9" t="s">
        <v>470</v>
      </c>
      <c r="N1132" s="17">
        <v>45269</v>
      </c>
      <c r="O1132" s="17">
        <v>45100</v>
      </c>
      <c r="P1132" s="10" t="s">
        <v>156</v>
      </c>
      <c r="Q1132" s="17">
        <v>45239</v>
      </c>
      <c r="R1132" s="10" t="s">
        <v>3301</v>
      </c>
      <c r="S1132" s="17">
        <v>45251</v>
      </c>
      <c r="T1132" s="10" t="s">
        <v>3284</v>
      </c>
      <c r="U1132" s="32">
        <f t="shared" si="21"/>
        <v>45262</v>
      </c>
    </row>
    <row r="1133" spans="1:21" ht="14.25" customHeight="1">
      <c r="A1133" s="9">
        <v>2023</v>
      </c>
      <c r="B1133" s="10" t="s">
        <v>2008</v>
      </c>
      <c r="C1133" s="9" t="s">
        <v>573</v>
      </c>
      <c r="D1133" s="9" t="s">
        <v>305</v>
      </c>
      <c r="E1133" s="9" t="s">
        <v>3039</v>
      </c>
      <c r="F1133" s="10" t="s">
        <v>3795</v>
      </c>
      <c r="G1133" s="15">
        <v>1.9</v>
      </c>
      <c r="H1133" s="30" t="s">
        <v>175</v>
      </c>
      <c r="I1133" s="10">
        <v>85187364</v>
      </c>
      <c r="J1133" s="19">
        <v>45047</v>
      </c>
      <c r="K1133" s="16">
        <v>1002</v>
      </c>
      <c r="L1133" s="16">
        <v>1904</v>
      </c>
      <c r="M1133" s="9" t="s">
        <v>383</v>
      </c>
      <c r="N1133" s="17">
        <v>45122</v>
      </c>
      <c r="O1133" s="17">
        <v>44936</v>
      </c>
      <c r="P1133" s="10" t="s">
        <v>156</v>
      </c>
      <c r="Q1133" s="17">
        <v>44957</v>
      </c>
      <c r="R1133" s="10" t="s">
        <v>1850</v>
      </c>
      <c r="S1133" s="17">
        <v>45027</v>
      </c>
      <c r="T1133" s="10" t="s">
        <v>2465</v>
      </c>
      <c r="U1133" s="32">
        <f t="shared" si="21"/>
        <v>45115</v>
      </c>
    </row>
    <row r="1134" spans="1:21" ht="14.25" customHeight="1">
      <c r="A1134" s="9">
        <v>2023</v>
      </c>
      <c r="B1134" s="10" t="s">
        <v>2008</v>
      </c>
      <c r="C1134" s="9" t="s">
        <v>573</v>
      </c>
      <c r="D1134" s="9" t="s">
        <v>305</v>
      </c>
      <c r="E1134" s="9" t="s">
        <v>3039</v>
      </c>
      <c r="F1134" s="10" t="s">
        <v>3795</v>
      </c>
      <c r="G1134" s="15">
        <v>1.9</v>
      </c>
      <c r="H1134" s="30" t="s">
        <v>175</v>
      </c>
      <c r="I1134" s="10">
        <v>85415212</v>
      </c>
      <c r="J1134" s="19">
        <v>45047</v>
      </c>
      <c r="K1134" s="16">
        <v>900</v>
      </c>
      <c r="L1134" s="16">
        <v>1710</v>
      </c>
      <c r="M1134" s="9" t="s">
        <v>436</v>
      </c>
      <c r="N1134" s="17">
        <v>45153</v>
      </c>
      <c r="O1134" s="17" t="s">
        <v>156</v>
      </c>
      <c r="P1134" s="10" t="s">
        <v>156</v>
      </c>
      <c r="Q1134" s="17">
        <v>44999</v>
      </c>
      <c r="R1134" s="10" t="s">
        <v>193</v>
      </c>
      <c r="S1134" s="17">
        <v>45027</v>
      </c>
      <c r="T1134" s="10" t="s">
        <v>156</v>
      </c>
      <c r="U1134" s="32">
        <f t="shared" si="21"/>
        <v>45146</v>
      </c>
    </row>
    <row r="1135" spans="1:21" ht="14.25" customHeight="1">
      <c r="A1135" s="9">
        <v>2023</v>
      </c>
      <c r="B1135" s="10" t="s">
        <v>2008</v>
      </c>
      <c r="C1135" s="9" t="s">
        <v>573</v>
      </c>
      <c r="D1135" s="9" t="s">
        <v>305</v>
      </c>
      <c r="E1135" s="9" t="s">
        <v>3039</v>
      </c>
      <c r="F1135" s="10" t="s">
        <v>3795</v>
      </c>
      <c r="G1135" s="15">
        <v>1.9</v>
      </c>
      <c r="H1135" s="30" t="s">
        <v>175</v>
      </c>
      <c r="I1135" s="10">
        <v>84882410</v>
      </c>
      <c r="J1135" s="19">
        <v>45078</v>
      </c>
      <c r="K1135" s="16">
        <v>3996</v>
      </c>
      <c r="L1135" s="16">
        <v>7592</v>
      </c>
      <c r="M1135" s="9" t="s">
        <v>436</v>
      </c>
      <c r="N1135" s="17">
        <v>45122</v>
      </c>
      <c r="O1135" s="17">
        <v>44936</v>
      </c>
      <c r="P1135" s="10" t="s">
        <v>2068</v>
      </c>
      <c r="Q1135" s="17">
        <v>44957</v>
      </c>
      <c r="R1135" s="10" t="s">
        <v>1850</v>
      </c>
      <c r="S1135" s="17">
        <v>45027</v>
      </c>
      <c r="T1135" s="10" t="s">
        <v>2465</v>
      </c>
      <c r="U1135" s="32">
        <f t="shared" si="21"/>
        <v>45115</v>
      </c>
    </row>
    <row r="1136" spans="1:21" ht="14.25" customHeight="1">
      <c r="A1136" s="9">
        <v>2023</v>
      </c>
      <c r="B1136" s="10" t="s">
        <v>2008</v>
      </c>
      <c r="C1136" s="9" t="s">
        <v>573</v>
      </c>
      <c r="D1136" s="9" t="s">
        <v>305</v>
      </c>
      <c r="E1136" s="9" t="s">
        <v>3039</v>
      </c>
      <c r="F1136" s="10" t="s">
        <v>3795</v>
      </c>
      <c r="G1136" s="15">
        <v>1.9</v>
      </c>
      <c r="H1136" s="30" t="s">
        <v>175</v>
      </c>
      <c r="I1136" s="10">
        <v>85222413</v>
      </c>
      <c r="J1136" s="19">
        <v>45170</v>
      </c>
      <c r="K1136" s="16">
        <v>960</v>
      </c>
      <c r="L1136" s="16">
        <v>1824</v>
      </c>
      <c r="M1136" s="9" t="s">
        <v>383</v>
      </c>
      <c r="N1136" s="17">
        <v>45219</v>
      </c>
      <c r="O1136" s="17">
        <v>44957</v>
      </c>
      <c r="P1136" s="10" t="s">
        <v>1241</v>
      </c>
      <c r="Q1136" s="17">
        <v>45113</v>
      </c>
      <c r="R1136" s="10" t="s">
        <v>2991</v>
      </c>
      <c r="S1136" s="17">
        <v>45176</v>
      </c>
      <c r="T1136" s="10" t="s">
        <v>2647</v>
      </c>
      <c r="U1136" s="32">
        <f t="shared" si="21"/>
        <v>45212</v>
      </c>
    </row>
    <row r="1137" spans="1:21" ht="14.25" customHeight="1">
      <c r="A1137" s="9">
        <v>2023</v>
      </c>
      <c r="B1137" s="10" t="s">
        <v>2008</v>
      </c>
      <c r="C1137" s="9" t="s">
        <v>573</v>
      </c>
      <c r="D1137" s="9" t="s">
        <v>305</v>
      </c>
      <c r="E1137" s="9" t="s">
        <v>3039</v>
      </c>
      <c r="F1137" s="10" t="s">
        <v>3795</v>
      </c>
      <c r="G1137" s="15">
        <v>1.9</v>
      </c>
      <c r="H1137" s="30" t="s">
        <v>175</v>
      </c>
      <c r="I1137" s="10">
        <v>85654854</v>
      </c>
      <c r="J1137" s="19">
        <v>45200</v>
      </c>
      <c r="K1137" s="16">
        <v>0</v>
      </c>
      <c r="L1137" s="16">
        <v>0</v>
      </c>
      <c r="M1137" s="9" t="s">
        <v>178</v>
      </c>
      <c r="N1137" s="17">
        <v>45222</v>
      </c>
      <c r="O1137" s="17">
        <v>45083</v>
      </c>
      <c r="P1137" s="10" t="s">
        <v>2568</v>
      </c>
      <c r="Q1137" s="17">
        <v>45184</v>
      </c>
      <c r="R1137" s="10" t="s">
        <v>2194</v>
      </c>
      <c r="S1137" s="17">
        <v>45198</v>
      </c>
      <c r="T1137" s="10" t="s">
        <v>2216</v>
      </c>
      <c r="U1137" s="32">
        <f t="shared" si="21"/>
        <v>45215</v>
      </c>
    </row>
    <row r="1138" spans="1:21" ht="14.25" customHeight="1">
      <c r="A1138" s="9">
        <v>2023</v>
      </c>
      <c r="B1138" s="10" t="s">
        <v>2008</v>
      </c>
      <c r="C1138" s="9" t="s">
        <v>573</v>
      </c>
      <c r="D1138" s="9" t="s">
        <v>305</v>
      </c>
      <c r="E1138" s="9" t="s">
        <v>3039</v>
      </c>
      <c r="F1138" s="10" t="s">
        <v>3795</v>
      </c>
      <c r="G1138" s="15">
        <v>1.9</v>
      </c>
      <c r="H1138" s="30" t="s">
        <v>175</v>
      </c>
      <c r="I1138" s="10">
        <v>85363309</v>
      </c>
      <c r="J1138" s="19">
        <v>45200</v>
      </c>
      <c r="K1138" s="16">
        <v>1800</v>
      </c>
      <c r="L1138" s="16">
        <v>3420</v>
      </c>
      <c r="M1138" s="9" t="s">
        <v>470</v>
      </c>
      <c r="N1138" s="17">
        <v>45241</v>
      </c>
      <c r="O1138" s="17">
        <v>45107</v>
      </c>
      <c r="P1138" s="10" t="s">
        <v>2132</v>
      </c>
      <c r="Q1138" s="17">
        <v>45211</v>
      </c>
      <c r="R1138" s="10" t="s">
        <v>3064</v>
      </c>
      <c r="S1138" s="17">
        <v>45223</v>
      </c>
      <c r="T1138" s="10" t="s">
        <v>3065</v>
      </c>
      <c r="U1138" s="32">
        <f t="shared" si="21"/>
        <v>45234</v>
      </c>
    </row>
    <row r="1139" spans="1:21" ht="14.25" customHeight="1">
      <c r="A1139" s="9">
        <v>2023</v>
      </c>
      <c r="B1139" s="10" t="s">
        <v>2008</v>
      </c>
      <c r="C1139" s="9" t="s">
        <v>573</v>
      </c>
      <c r="D1139" s="9" t="s">
        <v>305</v>
      </c>
      <c r="E1139" s="9" t="s">
        <v>3039</v>
      </c>
      <c r="F1139" s="10" t="s">
        <v>3795</v>
      </c>
      <c r="G1139" s="15">
        <v>1.9</v>
      </c>
      <c r="H1139" s="30" t="s">
        <v>246</v>
      </c>
      <c r="I1139" s="10">
        <v>85411669</v>
      </c>
      <c r="J1139" s="19">
        <v>45200</v>
      </c>
      <c r="K1139" s="16">
        <v>800</v>
      </c>
      <c r="L1139" s="16">
        <v>1520</v>
      </c>
      <c r="M1139" s="9" t="s">
        <v>226</v>
      </c>
      <c r="N1139" s="17">
        <v>45241</v>
      </c>
      <c r="O1139" s="17">
        <v>45107</v>
      </c>
      <c r="P1139" s="10" t="s">
        <v>156</v>
      </c>
      <c r="Q1139" s="17" t="s">
        <v>156</v>
      </c>
      <c r="R1139" s="10" t="s">
        <v>193</v>
      </c>
      <c r="S1139" s="17" t="s">
        <v>156</v>
      </c>
      <c r="T1139" s="10" t="s">
        <v>156</v>
      </c>
      <c r="U1139" s="32">
        <f t="shared" si="21"/>
        <v>45234</v>
      </c>
    </row>
    <row r="1140" spans="1:21" ht="14.25" customHeight="1">
      <c r="A1140" s="9">
        <v>2024</v>
      </c>
      <c r="B1140" s="10" t="s">
        <v>143</v>
      </c>
      <c r="C1140" s="9" t="s">
        <v>573</v>
      </c>
      <c r="D1140" s="9" t="s">
        <v>305</v>
      </c>
      <c r="E1140" s="9" t="s">
        <v>577</v>
      </c>
      <c r="F1140" s="10" t="s">
        <v>3816</v>
      </c>
      <c r="G1140" s="15">
        <v>2.4</v>
      </c>
      <c r="H1140" s="30" t="s">
        <v>175</v>
      </c>
      <c r="I1140" s="10">
        <v>85780641</v>
      </c>
      <c r="J1140" s="19">
        <v>45200</v>
      </c>
      <c r="K1140" s="16">
        <v>3768</v>
      </c>
      <c r="L1140" s="16">
        <v>9043</v>
      </c>
      <c r="M1140" s="9" t="s">
        <v>436</v>
      </c>
      <c r="N1140" s="17">
        <v>45250</v>
      </c>
      <c r="O1140" s="17">
        <v>45093</v>
      </c>
      <c r="P1140" s="10" t="s">
        <v>1022</v>
      </c>
      <c r="Q1140" s="17">
        <v>45114</v>
      </c>
      <c r="R1140" s="10" t="s">
        <v>193</v>
      </c>
      <c r="S1140" s="17">
        <v>45146</v>
      </c>
      <c r="T1140" s="10" t="s">
        <v>156</v>
      </c>
      <c r="U1140" s="32">
        <f t="shared" si="21"/>
        <v>45243</v>
      </c>
    </row>
    <row r="1141" spans="1:21" ht="14.25" customHeight="1">
      <c r="A1141" s="9">
        <v>2024</v>
      </c>
      <c r="B1141" s="10" t="s">
        <v>143</v>
      </c>
      <c r="C1141" s="9" t="s">
        <v>573</v>
      </c>
      <c r="D1141" s="9" t="s">
        <v>305</v>
      </c>
      <c r="E1141" s="9" t="s">
        <v>577</v>
      </c>
      <c r="F1141" s="10" t="s">
        <v>3816</v>
      </c>
      <c r="G1141" s="15">
        <v>2.4</v>
      </c>
      <c r="H1141" s="30" t="s">
        <v>175</v>
      </c>
      <c r="I1141" s="10">
        <v>86194435</v>
      </c>
      <c r="J1141" s="19">
        <v>45292</v>
      </c>
      <c r="K1141" s="16">
        <v>2100</v>
      </c>
      <c r="L1141" s="16">
        <v>5040</v>
      </c>
      <c r="M1141" s="9" t="s">
        <v>470</v>
      </c>
      <c r="N1141" s="17">
        <v>45299</v>
      </c>
      <c r="O1141" s="17">
        <v>45205</v>
      </c>
      <c r="P1141" s="10" t="s">
        <v>156</v>
      </c>
      <c r="Q1141" s="17">
        <v>45240</v>
      </c>
      <c r="R1141" s="10" t="s">
        <v>193</v>
      </c>
      <c r="S1141" s="17">
        <v>45282</v>
      </c>
      <c r="T1141" s="10" t="s">
        <v>156</v>
      </c>
      <c r="U1141" s="32">
        <f t="shared" si="21"/>
        <v>45292</v>
      </c>
    </row>
    <row r="1142" spans="1:21" ht="14.25" customHeight="1">
      <c r="A1142" s="9">
        <v>2024</v>
      </c>
      <c r="B1142" s="10" t="s">
        <v>143</v>
      </c>
      <c r="C1142" s="9" t="s">
        <v>573</v>
      </c>
      <c r="D1142" s="9" t="s">
        <v>305</v>
      </c>
      <c r="E1142" s="9" t="s">
        <v>577</v>
      </c>
      <c r="F1142" s="10" t="s">
        <v>3816</v>
      </c>
      <c r="G1142" s="15">
        <v>2.4</v>
      </c>
      <c r="H1142" s="30" t="s">
        <v>175</v>
      </c>
      <c r="I1142" s="10">
        <v>86251120</v>
      </c>
      <c r="J1142" s="19">
        <v>45292</v>
      </c>
      <c r="K1142" s="16">
        <v>520</v>
      </c>
      <c r="L1142" s="16">
        <v>1248</v>
      </c>
      <c r="M1142" s="9" t="s">
        <v>470</v>
      </c>
      <c r="N1142" s="17">
        <v>45299</v>
      </c>
      <c r="O1142" s="17">
        <v>45205</v>
      </c>
      <c r="P1142" s="10" t="s">
        <v>156</v>
      </c>
      <c r="Q1142" s="17">
        <v>45240</v>
      </c>
      <c r="R1142" s="10" t="s">
        <v>193</v>
      </c>
      <c r="S1142" s="17">
        <v>45282</v>
      </c>
      <c r="T1142" s="10" t="s">
        <v>156</v>
      </c>
      <c r="U1142" s="32">
        <f t="shared" si="21"/>
        <v>45292</v>
      </c>
    </row>
    <row r="1143" spans="1:21" ht="14.25" customHeight="1">
      <c r="A1143" s="9">
        <v>2024</v>
      </c>
      <c r="B1143" s="10" t="s">
        <v>143</v>
      </c>
      <c r="C1143" s="9" t="s">
        <v>573</v>
      </c>
      <c r="D1143" s="9" t="s">
        <v>305</v>
      </c>
      <c r="E1143" s="9" t="s">
        <v>577</v>
      </c>
      <c r="F1143" s="10" t="s">
        <v>3816</v>
      </c>
      <c r="G1143" s="15">
        <v>2.4</v>
      </c>
      <c r="H1143" s="30" t="s">
        <v>175</v>
      </c>
      <c r="I1143" s="10">
        <v>86194434</v>
      </c>
      <c r="J1143" s="19">
        <v>45323</v>
      </c>
      <c r="K1143" s="16">
        <v>2000</v>
      </c>
      <c r="L1143" s="16">
        <v>4800</v>
      </c>
      <c r="M1143" s="9" t="s">
        <v>470</v>
      </c>
      <c r="N1143" s="17">
        <v>45355</v>
      </c>
      <c r="O1143" s="17">
        <v>45296</v>
      </c>
      <c r="P1143" s="10" t="s">
        <v>156</v>
      </c>
      <c r="Q1143" s="17">
        <v>45324</v>
      </c>
      <c r="R1143" s="10" t="s">
        <v>193</v>
      </c>
      <c r="S1143" s="17">
        <v>45338</v>
      </c>
      <c r="T1143" s="10" t="s">
        <v>156</v>
      </c>
      <c r="U1143" s="32">
        <f t="shared" si="21"/>
        <v>45348</v>
      </c>
    </row>
    <row r="1144" spans="1:21" ht="14.25" customHeight="1">
      <c r="A1144" s="9">
        <v>2024</v>
      </c>
      <c r="B1144" s="10" t="s">
        <v>143</v>
      </c>
      <c r="C1144" s="9" t="s">
        <v>573</v>
      </c>
      <c r="D1144" s="9" t="s">
        <v>305</v>
      </c>
      <c r="E1144" s="9" t="s">
        <v>577</v>
      </c>
      <c r="F1144" s="10" t="s">
        <v>3816</v>
      </c>
      <c r="G1144" s="15">
        <v>2.4</v>
      </c>
      <c r="H1144" s="30" t="s">
        <v>175</v>
      </c>
      <c r="I1144" s="10">
        <v>86251121</v>
      </c>
      <c r="J1144" s="19">
        <v>45323</v>
      </c>
      <c r="K1144" s="16">
        <v>590</v>
      </c>
      <c r="L1144" s="16">
        <v>1416</v>
      </c>
      <c r="M1144" s="9" t="s">
        <v>470</v>
      </c>
      <c r="N1144" s="17">
        <v>45355</v>
      </c>
      <c r="O1144" s="17">
        <v>45296</v>
      </c>
      <c r="P1144" s="10" t="s">
        <v>156</v>
      </c>
      <c r="Q1144" s="17">
        <v>45324</v>
      </c>
      <c r="R1144" s="10" t="s">
        <v>193</v>
      </c>
      <c r="S1144" s="17">
        <v>45338</v>
      </c>
      <c r="T1144" s="10" t="s">
        <v>156</v>
      </c>
      <c r="U1144" s="32">
        <f t="shared" si="21"/>
        <v>45348</v>
      </c>
    </row>
    <row r="1145" spans="1:21" ht="14.25" customHeight="1">
      <c r="A1145" s="9">
        <v>2024</v>
      </c>
      <c r="B1145" s="10" t="s">
        <v>143</v>
      </c>
      <c r="C1145" s="9" t="s">
        <v>573</v>
      </c>
      <c r="D1145" s="9" t="s">
        <v>305</v>
      </c>
      <c r="E1145" s="9" t="s">
        <v>577</v>
      </c>
      <c r="F1145" s="10" t="s">
        <v>3816</v>
      </c>
      <c r="G1145" s="15">
        <v>2.4</v>
      </c>
      <c r="H1145" s="30" t="s">
        <v>246</v>
      </c>
      <c r="I1145" s="10">
        <v>86194432</v>
      </c>
      <c r="J1145" s="19">
        <v>45352</v>
      </c>
      <c r="K1145" s="16">
        <v>2000</v>
      </c>
      <c r="L1145" s="16">
        <v>4800</v>
      </c>
      <c r="M1145" s="9" t="s">
        <v>226</v>
      </c>
      <c r="N1145" s="17">
        <v>45389</v>
      </c>
      <c r="O1145" s="17">
        <v>45331</v>
      </c>
      <c r="P1145" s="10" t="s">
        <v>156</v>
      </c>
      <c r="Q1145" s="17" t="s">
        <v>156</v>
      </c>
      <c r="R1145" s="10" t="s">
        <v>193</v>
      </c>
      <c r="S1145" s="17" t="s">
        <v>156</v>
      </c>
      <c r="T1145" s="10" t="s">
        <v>156</v>
      </c>
      <c r="U1145" s="32">
        <f t="shared" si="21"/>
        <v>45382</v>
      </c>
    </row>
    <row r="1146" spans="1:21" ht="14.25" customHeight="1">
      <c r="A1146" s="9">
        <v>2024</v>
      </c>
      <c r="B1146" s="10" t="s">
        <v>143</v>
      </c>
      <c r="C1146" s="9" t="s">
        <v>573</v>
      </c>
      <c r="D1146" s="9" t="s">
        <v>305</v>
      </c>
      <c r="E1146" s="9" t="s">
        <v>577</v>
      </c>
      <c r="F1146" s="10" t="s">
        <v>3817</v>
      </c>
      <c r="G1146" s="15">
        <v>2.4</v>
      </c>
      <c r="H1146" s="30" t="s">
        <v>175</v>
      </c>
      <c r="I1146" s="10">
        <v>85974216</v>
      </c>
      <c r="J1146" s="19">
        <v>45200</v>
      </c>
      <c r="K1146" s="16">
        <v>1020</v>
      </c>
      <c r="L1146" s="16">
        <v>2448</v>
      </c>
      <c r="M1146" s="9" t="s">
        <v>436</v>
      </c>
      <c r="N1146" s="17">
        <v>45250</v>
      </c>
      <c r="O1146" s="17">
        <v>45105</v>
      </c>
      <c r="P1146" s="10" t="s">
        <v>156</v>
      </c>
      <c r="Q1146" s="17">
        <v>45114</v>
      </c>
      <c r="R1146" s="10" t="s">
        <v>193</v>
      </c>
      <c r="S1146" s="17">
        <v>45146</v>
      </c>
      <c r="T1146" s="10" t="s">
        <v>156</v>
      </c>
      <c r="U1146" s="32">
        <f t="shared" si="21"/>
        <v>45243</v>
      </c>
    </row>
    <row r="1147" spans="1:21" ht="14.25" customHeight="1">
      <c r="A1147" s="9">
        <v>2024</v>
      </c>
      <c r="B1147" s="10" t="s">
        <v>143</v>
      </c>
      <c r="C1147" s="9" t="s">
        <v>573</v>
      </c>
      <c r="D1147" s="9" t="s">
        <v>305</v>
      </c>
      <c r="E1147" s="9" t="s">
        <v>577</v>
      </c>
      <c r="F1147" s="10" t="s">
        <v>3817</v>
      </c>
      <c r="G1147" s="15">
        <v>2.4</v>
      </c>
      <c r="H1147" s="30" t="s">
        <v>175</v>
      </c>
      <c r="I1147" s="10">
        <v>86195451</v>
      </c>
      <c r="J1147" s="19">
        <v>45323</v>
      </c>
      <c r="K1147" s="16">
        <v>1000</v>
      </c>
      <c r="L1147" s="16">
        <v>2400</v>
      </c>
      <c r="M1147" s="9" t="s">
        <v>470</v>
      </c>
      <c r="N1147" s="17">
        <v>45355</v>
      </c>
      <c r="O1147" s="17">
        <v>45261</v>
      </c>
      <c r="P1147" s="10" t="s">
        <v>156</v>
      </c>
      <c r="Q1147" s="17">
        <v>45324</v>
      </c>
      <c r="R1147" s="10" t="s">
        <v>193</v>
      </c>
      <c r="S1147" s="17">
        <v>45338</v>
      </c>
      <c r="T1147" s="10" t="s">
        <v>156</v>
      </c>
      <c r="U1147" s="32">
        <f t="shared" si="21"/>
        <v>45348</v>
      </c>
    </row>
    <row r="1148" spans="1:21" ht="14.25" customHeight="1">
      <c r="A1148" s="9">
        <v>2024</v>
      </c>
      <c r="B1148" s="10" t="s">
        <v>143</v>
      </c>
      <c r="C1148" s="9" t="s">
        <v>573</v>
      </c>
      <c r="D1148" s="9" t="s">
        <v>305</v>
      </c>
      <c r="E1148" s="9" t="s">
        <v>577</v>
      </c>
      <c r="F1148" s="10" t="s">
        <v>3817</v>
      </c>
      <c r="G1148" s="15">
        <v>2.4</v>
      </c>
      <c r="H1148" s="30" t="s">
        <v>246</v>
      </c>
      <c r="I1148" s="10">
        <v>86195450</v>
      </c>
      <c r="J1148" s="19">
        <v>45323</v>
      </c>
      <c r="K1148" s="16">
        <v>400</v>
      </c>
      <c r="L1148" s="16">
        <v>960</v>
      </c>
      <c r="M1148" s="9" t="s">
        <v>226</v>
      </c>
      <c r="N1148" s="17">
        <v>45361</v>
      </c>
      <c r="O1148" s="17">
        <v>45268</v>
      </c>
      <c r="P1148" s="10" t="s">
        <v>156</v>
      </c>
      <c r="Q1148" s="17" t="s">
        <v>156</v>
      </c>
      <c r="R1148" s="10" t="s">
        <v>193</v>
      </c>
      <c r="S1148" s="17" t="s">
        <v>156</v>
      </c>
      <c r="T1148" s="10" t="s">
        <v>156</v>
      </c>
      <c r="U1148" s="32">
        <f t="shared" si="21"/>
        <v>45354</v>
      </c>
    </row>
    <row r="1149" spans="1:21" ht="14.25" customHeight="1">
      <c r="A1149" s="9">
        <v>2024</v>
      </c>
      <c r="B1149" s="10" t="s">
        <v>143</v>
      </c>
      <c r="C1149" s="9" t="s">
        <v>573</v>
      </c>
      <c r="D1149" s="9" t="s">
        <v>154</v>
      </c>
      <c r="E1149" s="9" t="s">
        <v>158</v>
      </c>
      <c r="F1149" s="10" t="s">
        <v>3838</v>
      </c>
      <c r="G1149" s="15">
        <v>4.5</v>
      </c>
      <c r="H1149" s="30" t="s">
        <v>175</v>
      </c>
      <c r="I1149" s="10">
        <v>86255302</v>
      </c>
      <c r="J1149" s="19">
        <v>45200</v>
      </c>
      <c r="K1149" s="16">
        <v>160</v>
      </c>
      <c r="L1149" s="16">
        <v>720</v>
      </c>
      <c r="M1149" s="9" t="s">
        <v>436</v>
      </c>
      <c r="N1149" s="17">
        <v>45254</v>
      </c>
      <c r="O1149" s="17" t="s">
        <v>156</v>
      </c>
      <c r="P1149" s="10" t="s">
        <v>156</v>
      </c>
      <c r="Q1149" s="17" t="s">
        <v>156</v>
      </c>
      <c r="R1149" s="10" t="s">
        <v>193</v>
      </c>
      <c r="S1149" s="17" t="s">
        <v>156</v>
      </c>
      <c r="T1149" s="10" t="s">
        <v>156</v>
      </c>
      <c r="U1149" s="32">
        <f t="shared" si="21"/>
        <v>45247</v>
      </c>
    </row>
    <row r="1150" spans="1:21" ht="14.25" customHeight="1">
      <c r="A1150" s="9">
        <v>2024</v>
      </c>
      <c r="B1150" s="10" t="s">
        <v>143</v>
      </c>
      <c r="C1150" s="9" t="s">
        <v>573</v>
      </c>
      <c r="D1150" s="9" t="s">
        <v>154</v>
      </c>
      <c r="E1150" s="9" t="s">
        <v>158</v>
      </c>
      <c r="F1150" s="10" t="s">
        <v>3838</v>
      </c>
      <c r="G1150" s="15">
        <v>4.5</v>
      </c>
      <c r="H1150" s="30" t="s">
        <v>175</v>
      </c>
      <c r="I1150" s="10">
        <v>85595778</v>
      </c>
      <c r="J1150" s="19">
        <v>45231</v>
      </c>
      <c r="K1150" s="16">
        <v>804</v>
      </c>
      <c r="L1150" s="16">
        <v>3618</v>
      </c>
      <c r="M1150" s="9" t="s">
        <v>436</v>
      </c>
      <c r="N1150" s="17">
        <v>45254</v>
      </c>
      <c r="O1150" s="17">
        <v>45097</v>
      </c>
      <c r="P1150" s="10" t="s">
        <v>156</v>
      </c>
      <c r="Q1150" s="17">
        <v>45104</v>
      </c>
      <c r="R1150" s="10" t="s">
        <v>193</v>
      </c>
      <c r="S1150" s="17">
        <v>45132</v>
      </c>
      <c r="T1150" s="10" t="s">
        <v>1874</v>
      </c>
      <c r="U1150" s="32">
        <f t="shared" si="21"/>
        <v>45247</v>
      </c>
    </row>
    <row r="1151" spans="1:21" ht="14.25" customHeight="1">
      <c r="A1151" s="9">
        <v>2024</v>
      </c>
      <c r="B1151" s="10" t="s">
        <v>143</v>
      </c>
      <c r="C1151" s="9" t="s">
        <v>573</v>
      </c>
      <c r="D1151" s="9" t="s">
        <v>154</v>
      </c>
      <c r="E1151" s="9" t="s">
        <v>158</v>
      </c>
      <c r="F1151" s="10" t="s">
        <v>3838</v>
      </c>
      <c r="G1151" s="15">
        <v>4.5</v>
      </c>
      <c r="H1151" s="30" t="s">
        <v>175</v>
      </c>
      <c r="I1151" s="10">
        <v>85595779</v>
      </c>
      <c r="J1151" s="19">
        <v>45261</v>
      </c>
      <c r="K1151" s="16">
        <v>0</v>
      </c>
      <c r="L1151" s="16">
        <v>0</v>
      </c>
      <c r="M1151" s="9" t="s">
        <v>383</v>
      </c>
      <c r="N1151" s="17">
        <v>45276</v>
      </c>
      <c r="O1151" s="17">
        <v>45118</v>
      </c>
      <c r="P1151" s="10" t="s">
        <v>3502</v>
      </c>
      <c r="Q1151" s="17" t="s">
        <v>156</v>
      </c>
      <c r="R1151" s="10" t="s">
        <v>3062</v>
      </c>
      <c r="S1151" s="17" t="s">
        <v>156</v>
      </c>
      <c r="T1151" s="10" t="s">
        <v>3219</v>
      </c>
      <c r="U1151" s="32">
        <f t="shared" si="21"/>
        <v>45269</v>
      </c>
    </row>
    <row r="1152" spans="1:21" ht="14.25" customHeight="1">
      <c r="A1152" s="9">
        <v>2024</v>
      </c>
      <c r="B1152" s="10" t="s">
        <v>143</v>
      </c>
      <c r="C1152" s="9" t="s">
        <v>573</v>
      </c>
      <c r="D1152" s="9" t="s">
        <v>154</v>
      </c>
      <c r="E1152" s="9" t="s">
        <v>158</v>
      </c>
      <c r="F1152" s="10" t="s">
        <v>3838</v>
      </c>
      <c r="G1152" s="15">
        <v>4.5</v>
      </c>
      <c r="H1152" s="30" t="s">
        <v>175</v>
      </c>
      <c r="I1152" s="10">
        <v>85801407</v>
      </c>
      <c r="J1152" s="19">
        <v>45292</v>
      </c>
      <c r="K1152" s="16">
        <v>800</v>
      </c>
      <c r="L1152" s="16">
        <v>3600</v>
      </c>
      <c r="M1152" s="9" t="s">
        <v>470</v>
      </c>
      <c r="N1152" s="17">
        <v>45305</v>
      </c>
      <c r="O1152" s="17" t="s">
        <v>156</v>
      </c>
      <c r="P1152" s="10" t="s">
        <v>3503</v>
      </c>
      <c r="Q1152" s="17" t="s">
        <v>156</v>
      </c>
      <c r="R1152" s="10" t="s">
        <v>3504</v>
      </c>
      <c r="S1152" s="17" t="s">
        <v>156</v>
      </c>
      <c r="T1152" s="10" t="s">
        <v>3505</v>
      </c>
      <c r="U1152" s="32">
        <f t="shared" si="21"/>
        <v>45298</v>
      </c>
    </row>
    <row r="1153" spans="1:21" ht="14.25" customHeight="1">
      <c r="A1153" s="9">
        <v>2024</v>
      </c>
      <c r="B1153" s="10" t="s">
        <v>143</v>
      </c>
      <c r="C1153" s="9" t="s">
        <v>573</v>
      </c>
      <c r="D1153" s="9" t="s">
        <v>154</v>
      </c>
      <c r="E1153" s="9" t="s">
        <v>158</v>
      </c>
      <c r="F1153" s="10" t="s">
        <v>3838</v>
      </c>
      <c r="G1153" s="15">
        <v>4.5</v>
      </c>
      <c r="H1153" s="30" t="s">
        <v>175</v>
      </c>
      <c r="I1153" s="10">
        <v>86232728</v>
      </c>
      <c r="J1153" s="19">
        <v>45323</v>
      </c>
      <c r="K1153" s="16">
        <v>500</v>
      </c>
      <c r="L1153" s="16">
        <v>2250</v>
      </c>
      <c r="M1153" s="9" t="s">
        <v>470</v>
      </c>
      <c r="N1153" s="17">
        <v>45341</v>
      </c>
      <c r="O1153" s="17" t="s">
        <v>156</v>
      </c>
      <c r="P1153" s="10" t="s">
        <v>156</v>
      </c>
      <c r="Q1153" s="17" t="s">
        <v>156</v>
      </c>
      <c r="R1153" s="10" t="s">
        <v>193</v>
      </c>
      <c r="S1153" s="17" t="s">
        <v>156</v>
      </c>
      <c r="T1153" s="10" t="s">
        <v>156</v>
      </c>
      <c r="U1153" s="32">
        <f t="shared" si="21"/>
        <v>45334</v>
      </c>
    </row>
    <row r="1154" spans="1:21" ht="14.25" customHeight="1">
      <c r="A1154" s="9">
        <v>2024</v>
      </c>
      <c r="B1154" s="10" t="s">
        <v>143</v>
      </c>
      <c r="C1154" s="9" t="s">
        <v>573</v>
      </c>
      <c r="D1154" s="9" t="s">
        <v>154</v>
      </c>
      <c r="E1154" s="9" t="s">
        <v>158</v>
      </c>
      <c r="F1154" s="10" t="s">
        <v>3838</v>
      </c>
      <c r="G1154" s="15">
        <v>4.5</v>
      </c>
      <c r="H1154" s="30" t="s">
        <v>175</v>
      </c>
      <c r="I1154" s="10">
        <v>86255303</v>
      </c>
      <c r="J1154" s="19">
        <v>45323</v>
      </c>
      <c r="K1154" s="16">
        <v>240</v>
      </c>
      <c r="L1154" s="16">
        <v>1080</v>
      </c>
      <c r="M1154" s="9" t="s">
        <v>470</v>
      </c>
      <c r="N1154" s="17">
        <v>45341</v>
      </c>
      <c r="O1154" s="17" t="s">
        <v>156</v>
      </c>
      <c r="P1154" s="10" t="s">
        <v>156</v>
      </c>
      <c r="Q1154" s="17" t="s">
        <v>156</v>
      </c>
      <c r="R1154" s="10" t="s">
        <v>193</v>
      </c>
      <c r="S1154" s="17" t="s">
        <v>156</v>
      </c>
      <c r="T1154" s="10" t="s">
        <v>156</v>
      </c>
      <c r="U1154" s="32">
        <f t="shared" si="21"/>
        <v>45334</v>
      </c>
    </row>
    <row r="1155" spans="1:21" ht="14.25" customHeight="1">
      <c r="A1155" s="9">
        <v>2024</v>
      </c>
      <c r="B1155" s="10" t="s">
        <v>143</v>
      </c>
      <c r="C1155" s="9" t="s">
        <v>573</v>
      </c>
      <c r="D1155" s="9" t="s">
        <v>154</v>
      </c>
      <c r="E1155" s="9" t="s">
        <v>158</v>
      </c>
      <c r="F1155" s="10" t="s">
        <v>3838</v>
      </c>
      <c r="G1155" s="15">
        <v>4.5</v>
      </c>
      <c r="H1155" s="30" t="s">
        <v>175</v>
      </c>
      <c r="I1155" s="10">
        <v>85869039</v>
      </c>
      <c r="J1155" s="19">
        <v>45352</v>
      </c>
      <c r="K1155" s="16">
        <v>500</v>
      </c>
      <c r="L1155" s="16">
        <v>2250</v>
      </c>
      <c r="M1155" s="9" t="s">
        <v>470</v>
      </c>
      <c r="N1155" s="17">
        <v>45381</v>
      </c>
      <c r="O1155" s="17" t="s">
        <v>156</v>
      </c>
      <c r="P1155" s="10" t="s">
        <v>3505</v>
      </c>
      <c r="Q1155" s="17" t="s">
        <v>156</v>
      </c>
      <c r="R1155" s="10" t="s">
        <v>3507</v>
      </c>
      <c r="S1155" s="17" t="s">
        <v>156</v>
      </c>
      <c r="T1155" s="10" t="s">
        <v>3508</v>
      </c>
      <c r="U1155" s="32">
        <f t="shared" si="21"/>
        <v>45374</v>
      </c>
    </row>
    <row r="1156" spans="1:21" ht="14.25" customHeight="1">
      <c r="A1156" s="9">
        <v>2024</v>
      </c>
      <c r="B1156" s="10" t="s">
        <v>143</v>
      </c>
      <c r="C1156" s="9" t="s">
        <v>573</v>
      </c>
      <c r="D1156" s="9" t="s">
        <v>154</v>
      </c>
      <c r="E1156" s="9" t="s">
        <v>158</v>
      </c>
      <c r="F1156" s="10" t="s">
        <v>3839</v>
      </c>
      <c r="G1156" s="15">
        <v>4.5</v>
      </c>
      <c r="H1156" s="30" t="s">
        <v>175</v>
      </c>
      <c r="I1156" s="10">
        <v>85940504</v>
      </c>
      <c r="J1156" s="19">
        <v>45231</v>
      </c>
      <c r="K1156" s="16">
        <v>700</v>
      </c>
      <c r="L1156" s="16">
        <v>3150</v>
      </c>
      <c r="M1156" s="9" t="s">
        <v>436</v>
      </c>
      <c r="N1156" s="17">
        <v>45266</v>
      </c>
      <c r="O1156" s="17">
        <v>45118</v>
      </c>
      <c r="P1156" s="10" t="s">
        <v>156</v>
      </c>
      <c r="Q1156" s="17">
        <v>45125</v>
      </c>
      <c r="R1156" s="10" t="s">
        <v>1919</v>
      </c>
      <c r="S1156" s="17">
        <v>45132</v>
      </c>
      <c r="T1156" s="10" t="s">
        <v>156</v>
      </c>
      <c r="U1156" s="32">
        <f t="shared" si="21"/>
        <v>45259</v>
      </c>
    </row>
    <row r="1157" spans="1:21" ht="14.25" customHeight="1">
      <c r="A1157" s="9">
        <v>2024</v>
      </c>
      <c r="B1157" s="10" t="s">
        <v>143</v>
      </c>
      <c r="C1157" s="9" t="s">
        <v>573</v>
      </c>
      <c r="D1157" s="9" t="s">
        <v>154</v>
      </c>
      <c r="E1157" s="9" t="s">
        <v>158</v>
      </c>
      <c r="F1157" s="10" t="s">
        <v>3839</v>
      </c>
      <c r="G1157" s="15">
        <v>4.5</v>
      </c>
      <c r="H1157" s="30" t="s">
        <v>175</v>
      </c>
      <c r="I1157" s="10">
        <v>86232371</v>
      </c>
      <c r="J1157" s="19">
        <v>45323</v>
      </c>
      <c r="K1157" s="16">
        <v>560</v>
      </c>
      <c r="L1157" s="16">
        <v>2520</v>
      </c>
      <c r="M1157" s="9" t="s">
        <v>470</v>
      </c>
      <c r="N1157" s="17">
        <v>45337</v>
      </c>
      <c r="O1157" s="17" t="s">
        <v>156</v>
      </c>
      <c r="P1157" s="10" t="s">
        <v>156</v>
      </c>
      <c r="Q1157" s="17" t="s">
        <v>156</v>
      </c>
      <c r="R1157" s="10" t="s">
        <v>193</v>
      </c>
      <c r="S1157" s="17" t="s">
        <v>156</v>
      </c>
      <c r="T1157" s="10" t="s">
        <v>156</v>
      </c>
      <c r="U1157" s="32">
        <f t="shared" si="21"/>
        <v>45330</v>
      </c>
    </row>
    <row r="1158" spans="1:21" ht="14.25" customHeight="1">
      <c r="A1158" s="9">
        <v>2024</v>
      </c>
      <c r="B1158" s="10" t="s">
        <v>143</v>
      </c>
      <c r="C1158" s="9" t="s">
        <v>573</v>
      </c>
      <c r="D1158" s="9" t="s">
        <v>154</v>
      </c>
      <c r="E1158" s="9" t="s">
        <v>158</v>
      </c>
      <c r="F1158" s="10" t="s">
        <v>3840</v>
      </c>
      <c r="G1158" s="15">
        <v>4.5</v>
      </c>
      <c r="H1158" s="30" t="s">
        <v>175</v>
      </c>
      <c r="I1158" s="10">
        <v>86212885</v>
      </c>
      <c r="J1158" s="19">
        <v>45200</v>
      </c>
      <c r="K1158" s="16">
        <v>2000</v>
      </c>
      <c r="L1158" s="16">
        <v>9000</v>
      </c>
      <c r="M1158" s="9" t="s">
        <v>436</v>
      </c>
      <c r="N1158" s="17">
        <v>45254</v>
      </c>
      <c r="O1158" s="17" t="s">
        <v>156</v>
      </c>
      <c r="P1158" s="10" t="s">
        <v>156</v>
      </c>
      <c r="Q1158" s="17" t="s">
        <v>156</v>
      </c>
      <c r="R1158" s="10" t="s">
        <v>193</v>
      </c>
      <c r="S1158" s="17" t="s">
        <v>156</v>
      </c>
      <c r="T1158" s="10" t="s">
        <v>156</v>
      </c>
      <c r="U1158" s="32">
        <f t="shared" si="21"/>
        <v>45247</v>
      </c>
    </row>
    <row r="1159" spans="1:21" ht="14.25" customHeight="1">
      <c r="A1159" s="9">
        <v>2024</v>
      </c>
      <c r="B1159" s="10" t="s">
        <v>143</v>
      </c>
      <c r="C1159" s="9" t="s">
        <v>573</v>
      </c>
      <c r="D1159" s="9" t="s">
        <v>154</v>
      </c>
      <c r="E1159" s="9" t="s">
        <v>158</v>
      </c>
      <c r="F1159" s="10" t="s">
        <v>3840</v>
      </c>
      <c r="G1159" s="15">
        <v>4.5</v>
      </c>
      <c r="H1159" s="30" t="s">
        <v>175</v>
      </c>
      <c r="I1159" s="10">
        <v>86212884</v>
      </c>
      <c r="J1159" s="19">
        <v>45261</v>
      </c>
      <c r="K1159" s="16">
        <v>0</v>
      </c>
      <c r="L1159" s="16">
        <v>0</v>
      </c>
      <c r="M1159" s="9" t="s">
        <v>470</v>
      </c>
      <c r="N1159" s="17">
        <v>45277</v>
      </c>
      <c r="O1159" s="17" t="s">
        <v>156</v>
      </c>
      <c r="P1159" s="10" t="s">
        <v>156</v>
      </c>
      <c r="Q1159" s="17" t="s">
        <v>156</v>
      </c>
      <c r="R1159" s="10" t="s">
        <v>193</v>
      </c>
      <c r="S1159" s="17" t="s">
        <v>156</v>
      </c>
      <c r="T1159" s="10" t="s">
        <v>156</v>
      </c>
      <c r="U1159" s="32">
        <f t="shared" si="21"/>
        <v>45270</v>
      </c>
    </row>
    <row r="1160" spans="1:21" ht="14.25" customHeight="1">
      <c r="A1160" s="9">
        <v>2024</v>
      </c>
      <c r="B1160" s="10" t="s">
        <v>143</v>
      </c>
      <c r="C1160" s="9" t="s">
        <v>573</v>
      </c>
      <c r="D1160" s="9" t="s">
        <v>154</v>
      </c>
      <c r="E1160" s="9" t="s">
        <v>158</v>
      </c>
      <c r="F1160" s="10" t="s">
        <v>3840</v>
      </c>
      <c r="G1160" s="15">
        <v>4.5</v>
      </c>
      <c r="H1160" s="30" t="s">
        <v>175</v>
      </c>
      <c r="I1160" s="10">
        <v>86212883</v>
      </c>
      <c r="J1160" s="19">
        <v>45292</v>
      </c>
      <c r="K1160" s="16">
        <v>0</v>
      </c>
      <c r="L1160" s="16">
        <v>0</v>
      </c>
      <c r="M1160" s="9" t="s">
        <v>470</v>
      </c>
      <c r="N1160" s="17">
        <v>45305</v>
      </c>
      <c r="O1160" s="17" t="s">
        <v>156</v>
      </c>
      <c r="P1160" s="10" t="s">
        <v>156</v>
      </c>
      <c r="Q1160" s="17" t="s">
        <v>156</v>
      </c>
      <c r="R1160" s="10" t="s">
        <v>193</v>
      </c>
      <c r="S1160" s="17" t="s">
        <v>156</v>
      </c>
      <c r="T1160" s="10" t="s">
        <v>156</v>
      </c>
      <c r="U1160" s="32">
        <f t="shared" si="21"/>
        <v>45298</v>
      </c>
    </row>
    <row r="1161" spans="1:21" ht="14.25" customHeight="1">
      <c r="A1161" s="9">
        <v>2024</v>
      </c>
      <c r="B1161" s="10" t="s">
        <v>143</v>
      </c>
      <c r="C1161" s="9" t="s">
        <v>573</v>
      </c>
      <c r="D1161" s="9" t="s">
        <v>154</v>
      </c>
      <c r="E1161" s="9" t="s">
        <v>158</v>
      </c>
      <c r="F1161" s="10" t="s">
        <v>3841</v>
      </c>
      <c r="G1161" s="15">
        <v>4.5</v>
      </c>
      <c r="H1161" s="30" t="s">
        <v>175</v>
      </c>
      <c r="I1161" s="10">
        <v>86213002</v>
      </c>
      <c r="J1161" s="19">
        <v>45200</v>
      </c>
      <c r="K1161" s="16">
        <v>1820</v>
      </c>
      <c r="L1161" s="16">
        <v>8190</v>
      </c>
      <c r="M1161" s="9" t="s">
        <v>436</v>
      </c>
      <c r="N1161" s="17">
        <v>45254</v>
      </c>
      <c r="O1161" s="17" t="s">
        <v>156</v>
      </c>
      <c r="P1161" s="10" t="s">
        <v>156</v>
      </c>
      <c r="Q1161" s="17" t="s">
        <v>156</v>
      </c>
      <c r="R1161" s="10" t="s">
        <v>193</v>
      </c>
      <c r="S1161" s="17" t="s">
        <v>156</v>
      </c>
      <c r="T1161" s="10" t="s">
        <v>156</v>
      </c>
      <c r="U1161" s="32">
        <f t="shared" si="21"/>
        <v>45247</v>
      </c>
    </row>
    <row r="1162" spans="1:21" ht="14.25" customHeight="1">
      <c r="A1162" s="9">
        <v>2024</v>
      </c>
      <c r="B1162" s="10" t="s">
        <v>143</v>
      </c>
      <c r="C1162" s="9" t="s">
        <v>573</v>
      </c>
      <c r="D1162" s="9" t="s">
        <v>154</v>
      </c>
      <c r="E1162" s="9" t="s">
        <v>158</v>
      </c>
      <c r="F1162" s="10" t="s">
        <v>3841</v>
      </c>
      <c r="G1162" s="15">
        <v>4.5</v>
      </c>
      <c r="H1162" s="30" t="s">
        <v>175</v>
      </c>
      <c r="I1162" s="10">
        <v>86213001</v>
      </c>
      <c r="J1162" s="19">
        <v>45261</v>
      </c>
      <c r="K1162" s="16">
        <v>0</v>
      </c>
      <c r="L1162" s="16">
        <v>0</v>
      </c>
      <c r="M1162" s="9" t="s">
        <v>470</v>
      </c>
      <c r="N1162" s="17">
        <v>45277</v>
      </c>
      <c r="O1162" s="17" t="s">
        <v>156</v>
      </c>
      <c r="P1162" s="10" t="s">
        <v>156</v>
      </c>
      <c r="Q1162" s="17" t="s">
        <v>156</v>
      </c>
      <c r="R1162" s="10" t="s">
        <v>193</v>
      </c>
      <c r="S1162" s="17" t="s">
        <v>156</v>
      </c>
      <c r="T1162" s="10" t="s">
        <v>156</v>
      </c>
      <c r="U1162" s="32">
        <f t="shared" si="21"/>
        <v>45270</v>
      </c>
    </row>
    <row r="1163" spans="1:21" ht="14.25" customHeight="1">
      <c r="A1163" s="9">
        <v>2024</v>
      </c>
      <c r="B1163" s="10" t="s">
        <v>143</v>
      </c>
      <c r="C1163" s="9" t="s">
        <v>573</v>
      </c>
      <c r="D1163" s="9" t="s">
        <v>154</v>
      </c>
      <c r="E1163" s="9" t="s">
        <v>158</v>
      </c>
      <c r="F1163" s="10" t="s">
        <v>3841</v>
      </c>
      <c r="G1163" s="15">
        <v>4.5</v>
      </c>
      <c r="H1163" s="30" t="s">
        <v>175</v>
      </c>
      <c r="I1163" s="10">
        <v>86213000</v>
      </c>
      <c r="J1163" s="19">
        <v>45292</v>
      </c>
      <c r="K1163" s="16">
        <v>0</v>
      </c>
      <c r="L1163" s="16">
        <v>0</v>
      </c>
      <c r="M1163" s="9" t="s">
        <v>470</v>
      </c>
      <c r="N1163" s="17">
        <v>45305</v>
      </c>
      <c r="O1163" s="17" t="s">
        <v>156</v>
      </c>
      <c r="P1163" s="10" t="s">
        <v>156</v>
      </c>
      <c r="Q1163" s="17" t="s">
        <v>156</v>
      </c>
      <c r="R1163" s="10" t="s">
        <v>193</v>
      </c>
      <c r="S1163" s="17" t="s">
        <v>156</v>
      </c>
      <c r="T1163" s="10" t="s">
        <v>156</v>
      </c>
      <c r="U1163" s="32">
        <f t="shared" si="21"/>
        <v>45298</v>
      </c>
    </row>
    <row r="1164" spans="1:21" ht="14.25" customHeight="1">
      <c r="A1164" s="9">
        <v>2024</v>
      </c>
      <c r="B1164" s="10" t="s">
        <v>143</v>
      </c>
      <c r="C1164" s="9" t="s">
        <v>573</v>
      </c>
      <c r="D1164" s="9" t="s">
        <v>154</v>
      </c>
      <c r="E1164" s="9" t="s">
        <v>3517</v>
      </c>
      <c r="F1164" s="10" t="s">
        <v>3826</v>
      </c>
      <c r="G1164" s="15">
        <v>4.5</v>
      </c>
      <c r="H1164" s="30" t="s">
        <v>175</v>
      </c>
      <c r="I1164" s="10">
        <v>86225452</v>
      </c>
      <c r="J1164" s="19">
        <v>45200</v>
      </c>
      <c r="K1164" s="16">
        <v>3000</v>
      </c>
      <c r="L1164" s="16">
        <v>13500</v>
      </c>
      <c r="M1164" s="9" t="s">
        <v>436</v>
      </c>
      <c r="N1164" s="17">
        <v>45254</v>
      </c>
      <c r="O1164" s="17" t="s">
        <v>156</v>
      </c>
      <c r="P1164" s="10" t="s">
        <v>156</v>
      </c>
      <c r="Q1164" s="17" t="s">
        <v>156</v>
      </c>
      <c r="R1164" s="10" t="s">
        <v>193</v>
      </c>
      <c r="S1164" s="17" t="s">
        <v>156</v>
      </c>
      <c r="T1164" s="10" t="s">
        <v>156</v>
      </c>
      <c r="U1164" s="32">
        <f t="shared" si="21"/>
        <v>45247</v>
      </c>
    </row>
    <row r="1165" spans="1:21" ht="14.25" customHeight="1">
      <c r="A1165" s="9">
        <v>2024</v>
      </c>
      <c r="B1165" s="10" t="s">
        <v>143</v>
      </c>
      <c r="C1165" s="9" t="s">
        <v>573</v>
      </c>
      <c r="D1165" s="9" t="s">
        <v>154</v>
      </c>
      <c r="E1165" s="9" t="s">
        <v>3517</v>
      </c>
      <c r="F1165" s="10" t="s">
        <v>3826</v>
      </c>
      <c r="G1165" s="15">
        <v>4.5</v>
      </c>
      <c r="H1165" s="30" t="s">
        <v>175</v>
      </c>
      <c r="I1165" s="10">
        <v>86125905</v>
      </c>
      <c r="J1165" s="19">
        <v>45261</v>
      </c>
      <c r="K1165" s="16">
        <v>1500</v>
      </c>
      <c r="L1165" s="16">
        <v>6750</v>
      </c>
      <c r="M1165" s="9" t="s">
        <v>383</v>
      </c>
      <c r="N1165" s="17">
        <v>45277</v>
      </c>
      <c r="O1165" s="17" t="s">
        <v>156</v>
      </c>
      <c r="P1165" s="10" t="s">
        <v>156</v>
      </c>
      <c r="Q1165" s="17" t="s">
        <v>156</v>
      </c>
      <c r="R1165" s="10" t="s">
        <v>193</v>
      </c>
      <c r="S1165" s="17" t="s">
        <v>156</v>
      </c>
      <c r="T1165" s="10" t="s">
        <v>156</v>
      </c>
      <c r="U1165" s="32">
        <f t="shared" si="21"/>
        <v>45270</v>
      </c>
    </row>
    <row r="1166" spans="1:21" ht="14.25" customHeight="1">
      <c r="A1166" s="9">
        <v>2024</v>
      </c>
      <c r="B1166" s="10" t="s">
        <v>143</v>
      </c>
      <c r="C1166" s="9" t="s">
        <v>573</v>
      </c>
      <c r="D1166" s="9" t="s">
        <v>154</v>
      </c>
      <c r="E1166" s="9" t="s">
        <v>3517</v>
      </c>
      <c r="F1166" s="10" t="s">
        <v>3826</v>
      </c>
      <c r="G1166" s="15">
        <v>4.5</v>
      </c>
      <c r="H1166" s="30" t="s">
        <v>175</v>
      </c>
      <c r="I1166" s="10">
        <v>86196844</v>
      </c>
      <c r="J1166" s="19">
        <v>45292</v>
      </c>
      <c r="K1166" s="16">
        <v>0</v>
      </c>
      <c r="L1166" s="16">
        <v>0</v>
      </c>
      <c r="M1166" s="9" t="s">
        <v>470</v>
      </c>
      <c r="N1166" s="17">
        <v>45305</v>
      </c>
      <c r="O1166" s="17" t="s">
        <v>156</v>
      </c>
      <c r="P1166" s="10" t="s">
        <v>156</v>
      </c>
      <c r="Q1166" s="17" t="s">
        <v>156</v>
      </c>
      <c r="R1166" s="10" t="s">
        <v>193</v>
      </c>
      <c r="S1166" s="17" t="s">
        <v>156</v>
      </c>
      <c r="T1166" s="10" t="s">
        <v>156</v>
      </c>
      <c r="U1166" s="32">
        <f t="shared" si="21"/>
        <v>45298</v>
      </c>
    </row>
    <row r="1167" spans="1:21" ht="14.25" customHeight="1">
      <c r="A1167" s="9">
        <v>2024</v>
      </c>
      <c r="B1167" s="10" t="s">
        <v>143</v>
      </c>
      <c r="C1167" s="9" t="s">
        <v>573</v>
      </c>
      <c r="D1167" s="9" t="s">
        <v>154</v>
      </c>
      <c r="E1167" s="9" t="s">
        <v>3517</v>
      </c>
      <c r="F1167" s="10" t="s">
        <v>3826</v>
      </c>
      <c r="G1167" s="15">
        <v>4.5</v>
      </c>
      <c r="H1167" s="30" t="s">
        <v>175</v>
      </c>
      <c r="I1167" s="10">
        <v>86196843</v>
      </c>
      <c r="J1167" s="19">
        <v>45323</v>
      </c>
      <c r="K1167" s="16">
        <v>2000</v>
      </c>
      <c r="L1167" s="16">
        <v>9000</v>
      </c>
      <c r="M1167" s="9" t="s">
        <v>470</v>
      </c>
      <c r="N1167" s="17">
        <v>45340</v>
      </c>
      <c r="O1167" s="17" t="s">
        <v>156</v>
      </c>
      <c r="P1167" s="10" t="s">
        <v>156</v>
      </c>
      <c r="Q1167" s="17" t="s">
        <v>156</v>
      </c>
      <c r="R1167" s="10" t="s">
        <v>193</v>
      </c>
      <c r="S1167" s="17" t="s">
        <v>156</v>
      </c>
      <c r="T1167" s="10" t="s">
        <v>156</v>
      </c>
      <c r="U1167" s="32">
        <f t="shared" si="21"/>
        <v>45333</v>
      </c>
    </row>
    <row r="1168" spans="1:21" ht="14.25" customHeight="1">
      <c r="A1168" s="9">
        <v>2024</v>
      </c>
      <c r="B1168" s="10" t="s">
        <v>143</v>
      </c>
      <c r="C1168" s="9" t="s">
        <v>573</v>
      </c>
      <c r="D1168" s="9" t="s">
        <v>154</v>
      </c>
      <c r="E1168" s="9" t="s">
        <v>3517</v>
      </c>
      <c r="F1168" s="10" t="s">
        <v>3827</v>
      </c>
      <c r="G1168" s="15">
        <v>4.5</v>
      </c>
      <c r="H1168" s="30" t="s">
        <v>175</v>
      </c>
      <c r="I1168" s="10">
        <v>86226772</v>
      </c>
      <c r="J1168" s="19">
        <v>45200</v>
      </c>
      <c r="K1168" s="16">
        <v>1500</v>
      </c>
      <c r="L1168" s="16">
        <v>6750</v>
      </c>
      <c r="M1168" s="9" t="s">
        <v>436</v>
      </c>
      <c r="N1168" s="17">
        <v>45254</v>
      </c>
      <c r="O1168" s="17" t="s">
        <v>156</v>
      </c>
      <c r="P1168" s="10" t="s">
        <v>156</v>
      </c>
      <c r="Q1168" s="17" t="s">
        <v>156</v>
      </c>
      <c r="R1168" s="10" t="s">
        <v>193</v>
      </c>
      <c r="S1168" s="17" t="s">
        <v>156</v>
      </c>
      <c r="T1168" s="10" t="s">
        <v>156</v>
      </c>
      <c r="U1168" s="32">
        <f t="shared" si="21"/>
        <v>45247</v>
      </c>
    </row>
    <row r="1169" spans="1:21" ht="14.25" customHeight="1">
      <c r="A1169" s="9">
        <v>2024</v>
      </c>
      <c r="B1169" s="10" t="s">
        <v>143</v>
      </c>
      <c r="C1169" s="9" t="s">
        <v>573</v>
      </c>
      <c r="D1169" s="9" t="s">
        <v>154</v>
      </c>
      <c r="E1169" s="9" t="s">
        <v>3517</v>
      </c>
      <c r="F1169" s="10" t="s">
        <v>3827</v>
      </c>
      <c r="G1169" s="15">
        <v>4.5</v>
      </c>
      <c r="H1169" s="30" t="s">
        <v>175</v>
      </c>
      <c r="I1169" s="10">
        <v>86127820</v>
      </c>
      <c r="J1169" s="19">
        <v>45261</v>
      </c>
      <c r="K1169" s="16">
        <v>0</v>
      </c>
      <c r="L1169" s="16">
        <v>0</v>
      </c>
      <c r="M1169" s="9" t="s">
        <v>383</v>
      </c>
      <c r="N1169" s="17">
        <v>45277</v>
      </c>
      <c r="O1169" s="17" t="s">
        <v>156</v>
      </c>
      <c r="P1169" s="10" t="s">
        <v>156</v>
      </c>
      <c r="Q1169" s="17" t="s">
        <v>156</v>
      </c>
      <c r="R1169" s="10" t="s">
        <v>193</v>
      </c>
      <c r="S1169" s="17" t="s">
        <v>156</v>
      </c>
      <c r="T1169" s="10" t="s">
        <v>156</v>
      </c>
      <c r="U1169" s="32">
        <f t="shared" si="21"/>
        <v>45270</v>
      </c>
    </row>
    <row r="1170" spans="1:21" ht="14.25" customHeight="1">
      <c r="A1170" s="9">
        <v>2024</v>
      </c>
      <c r="B1170" s="10" t="s">
        <v>143</v>
      </c>
      <c r="C1170" s="9" t="s">
        <v>573</v>
      </c>
      <c r="D1170" s="9" t="s">
        <v>154</v>
      </c>
      <c r="E1170" s="9" t="s">
        <v>3517</v>
      </c>
      <c r="F1170" s="10" t="s">
        <v>3827</v>
      </c>
      <c r="G1170" s="15">
        <v>4.5</v>
      </c>
      <c r="H1170" s="30" t="s">
        <v>175</v>
      </c>
      <c r="I1170" s="10">
        <v>86198484</v>
      </c>
      <c r="J1170" s="19">
        <v>45292</v>
      </c>
      <c r="K1170" s="16">
        <v>0</v>
      </c>
      <c r="L1170" s="16">
        <v>0</v>
      </c>
      <c r="M1170" s="9" t="s">
        <v>470</v>
      </c>
      <c r="N1170" s="17">
        <v>45305</v>
      </c>
      <c r="O1170" s="17" t="s">
        <v>156</v>
      </c>
      <c r="P1170" s="10" t="s">
        <v>156</v>
      </c>
      <c r="Q1170" s="17" t="s">
        <v>156</v>
      </c>
      <c r="R1170" s="10" t="s">
        <v>193</v>
      </c>
      <c r="S1170" s="17" t="s">
        <v>156</v>
      </c>
      <c r="T1170" s="10" t="s">
        <v>156</v>
      </c>
      <c r="U1170" s="32">
        <f t="shared" si="21"/>
        <v>45298</v>
      </c>
    </row>
    <row r="1171" spans="1:21" ht="14.25" customHeight="1">
      <c r="A1171" s="9">
        <v>2024</v>
      </c>
      <c r="B1171" s="10" t="s">
        <v>143</v>
      </c>
      <c r="C1171" s="9" t="s">
        <v>573</v>
      </c>
      <c r="D1171" s="9" t="s">
        <v>154</v>
      </c>
      <c r="E1171" s="9" t="s">
        <v>3517</v>
      </c>
      <c r="F1171" s="10" t="s">
        <v>3827</v>
      </c>
      <c r="G1171" s="15">
        <v>4.5</v>
      </c>
      <c r="H1171" s="30" t="s">
        <v>175</v>
      </c>
      <c r="I1171" s="10">
        <v>86198483</v>
      </c>
      <c r="J1171" s="19">
        <v>45323</v>
      </c>
      <c r="K1171" s="16">
        <v>700</v>
      </c>
      <c r="L1171" s="16">
        <v>3150</v>
      </c>
      <c r="M1171" s="9" t="s">
        <v>470</v>
      </c>
      <c r="N1171" s="17">
        <v>45340</v>
      </c>
      <c r="O1171" s="17" t="s">
        <v>156</v>
      </c>
      <c r="P1171" s="10" t="s">
        <v>156</v>
      </c>
      <c r="Q1171" s="17" t="s">
        <v>156</v>
      </c>
      <c r="R1171" s="10" t="s">
        <v>193</v>
      </c>
      <c r="S1171" s="17" t="s">
        <v>156</v>
      </c>
      <c r="T1171" s="10" t="s">
        <v>156</v>
      </c>
      <c r="U1171" s="32">
        <f t="shared" si="21"/>
        <v>45333</v>
      </c>
    </row>
    <row r="1172" spans="1:21" ht="14.25" customHeight="1">
      <c r="A1172" s="9">
        <v>2024</v>
      </c>
      <c r="B1172" s="10" t="s">
        <v>143</v>
      </c>
      <c r="C1172" s="9" t="s">
        <v>573</v>
      </c>
      <c r="D1172" s="9" t="s">
        <v>154</v>
      </c>
      <c r="E1172" s="9" t="s">
        <v>3337</v>
      </c>
      <c r="F1172" s="10" t="s">
        <v>3833</v>
      </c>
      <c r="G1172" s="15">
        <v>5.3</v>
      </c>
      <c r="H1172" s="30" t="s">
        <v>175</v>
      </c>
      <c r="I1172" s="10">
        <v>85693581</v>
      </c>
      <c r="J1172" s="19">
        <v>45200</v>
      </c>
      <c r="K1172" s="16">
        <v>372</v>
      </c>
      <c r="L1172" s="16">
        <v>1972</v>
      </c>
      <c r="M1172" s="9" t="s">
        <v>436</v>
      </c>
      <c r="N1172" s="17">
        <v>45245</v>
      </c>
      <c r="O1172" s="17">
        <v>45076</v>
      </c>
      <c r="P1172" s="10" t="s">
        <v>156</v>
      </c>
      <c r="Q1172" s="17">
        <v>45120</v>
      </c>
      <c r="R1172" s="10" t="s">
        <v>193</v>
      </c>
      <c r="S1172" s="17">
        <v>45132</v>
      </c>
      <c r="T1172" s="10" t="s">
        <v>156</v>
      </c>
      <c r="U1172" s="32">
        <f t="shared" si="21"/>
        <v>45238</v>
      </c>
    </row>
    <row r="1173" spans="1:21" ht="14.25" customHeight="1">
      <c r="A1173" s="9">
        <v>2024</v>
      </c>
      <c r="B1173" s="10" t="s">
        <v>143</v>
      </c>
      <c r="C1173" s="9" t="s">
        <v>573</v>
      </c>
      <c r="D1173" s="9" t="s">
        <v>154</v>
      </c>
      <c r="E1173" s="9" t="s">
        <v>3337</v>
      </c>
      <c r="F1173" s="10" t="s">
        <v>3833</v>
      </c>
      <c r="G1173" s="15">
        <v>5.3</v>
      </c>
      <c r="H1173" s="30" t="s">
        <v>175</v>
      </c>
      <c r="I1173" s="10">
        <v>85693580</v>
      </c>
      <c r="J1173" s="19">
        <v>45261</v>
      </c>
      <c r="K1173" s="16">
        <v>218</v>
      </c>
      <c r="L1173" s="16">
        <v>1155</v>
      </c>
      <c r="M1173" s="9" t="s">
        <v>436</v>
      </c>
      <c r="N1173" s="17">
        <v>45290</v>
      </c>
      <c r="O1173" s="17">
        <v>45076</v>
      </c>
      <c r="P1173" s="10" t="s">
        <v>156</v>
      </c>
      <c r="Q1173" s="17">
        <v>45135</v>
      </c>
      <c r="R1173" s="10" t="s">
        <v>3461</v>
      </c>
      <c r="S1173" s="17">
        <v>45149</v>
      </c>
      <c r="T1173" s="10" t="s">
        <v>156</v>
      </c>
      <c r="U1173" s="32">
        <f t="shared" si="21"/>
        <v>45283</v>
      </c>
    </row>
    <row r="1174" spans="1:21" ht="14.25" customHeight="1">
      <c r="A1174" s="9">
        <v>2024</v>
      </c>
      <c r="B1174" s="10" t="s">
        <v>143</v>
      </c>
      <c r="C1174" s="9" t="s">
        <v>573</v>
      </c>
      <c r="D1174" s="9" t="s">
        <v>154</v>
      </c>
      <c r="E1174" s="9" t="s">
        <v>3337</v>
      </c>
      <c r="F1174" s="10" t="s">
        <v>3834</v>
      </c>
      <c r="G1174" s="15">
        <v>5.3</v>
      </c>
      <c r="H1174" s="30" t="s">
        <v>175</v>
      </c>
      <c r="I1174" s="10">
        <v>85931833</v>
      </c>
      <c r="J1174" s="19">
        <v>45231</v>
      </c>
      <c r="K1174" s="16">
        <v>219</v>
      </c>
      <c r="L1174" s="16">
        <v>1161</v>
      </c>
      <c r="M1174" s="9" t="s">
        <v>436</v>
      </c>
      <c r="N1174" s="17">
        <v>45245</v>
      </c>
      <c r="O1174" s="17">
        <v>45118</v>
      </c>
      <c r="P1174" s="10" t="s">
        <v>156</v>
      </c>
      <c r="Q1174" s="17">
        <v>45118</v>
      </c>
      <c r="R1174" s="10" t="s">
        <v>193</v>
      </c>
      <c r="S1174" s="17">
        <v>45132</v>
      </c>
      <c r="T1174" s="10" t="s">
        <v>156</v>
      </c>
      <c r="U1174" s="32">
        <f t="shared" si="21"/>
        <v>45238</v>
      </c>
    </row>
    <row r="1175" spans="1:21" ht="14.25" customHeight="1">
      <c r="A1175" s="9">
        <v>2024</v>
      </c>
      <c r="B1175" s="10" t="s">
        <v>143</v>
      </c>
      <c r="C1175" s="9" t="s">
        <v>573</v>
      </c>
      <c r="D1175" s="9" t="s">
        <v>154</v>
      </c>
      <c r="E1175" s="9" t="s">
        <v>262</v>
      </c>
      <c r="F1175" s="10" t="s">
        <v>3836</v>
      </c>
      <c r="G1175" s="15">
        <v>3.6</v>
      </c>
      <c r="H1175" s="30" t="s">
        <v>175</v>
      </c>
      <c r="I1175" s="10">
        <v>85591837</v>
      </c>
      <c r="J1175" s="19">
        <v>45231</v>
      </c>
      <c r="K1175" s="16">
        <v>648</v>
      </c>
      <c r="L1175" s="16">
        <v>2333</v>
      </c>
      <c r="M1175" s="9" t="s">
        <v>436</v>
      </c>
      <c r="N1175" s="17">
        <v>45268</v>
      </c>
      <c r="O1175" s="17">
        <v>45076</v>
      </c>
      <c r="P1175" s="10" t="s">
        <v>156</v>
      </c>
      <c r="Q1175" s="17">
        <v>45104</v>
      </c>
      <c r="R1175" s="10" t="s">
        <v>2127</v>
      </c>
      <c r="S1175" s="17">
        <v>45132</v>
      </c>
      <c r="T1175" s="10" t="s">
        <v>2852</v>
      </c>
      <c r="U1175" s="32">
        <f t="shared" si="21"/>
        <v>45261</v>
      </c>
    </row>
    <row r="1176" spans="1:21" ht="14.25" customHeight="1">
      <c r="A1176" s="9">
        <v>2024</v>
      </c>
      <c r="B1176" s="10" t="s">
        <v>143</v>
      </c>
      <c r="C1176" s="9" t="s">
        <v>573</v>
      </c>
      <c r="D1176" s="9" t="s">
        <v>154</v>
      </c>
      <c r="E1176" s="9" t="s">
        <v>262</v>
      </c>
      <c r="F1176" s="10" t="s">
        <v>3836</v>
      </c>
      <c r="G1176" s="15">
        <v>3.6</v>
      </c>
      <c r="H1176" s="30" t="s">
        <v>175</v>
      </c>
      <c r="I1176" s="10">
        <v>85722598</v>
      </c>
      <c r="J1176" s="19">
        <v>45261</v>
      </c>
      <c r="K1176" s="16">
        <v>0</v>
      </c>
      <c r="L1176" s="16">
        <v>0</v>
      </c>
      <c r="M1176" s="9" t="s">
        <v>178</v>
      </c>
      <c r="N1176" s="17">
        <v>45283</v>
      </c>
      <c r="O1176" s="17" t="s">
        <v>156</v>
      </c>
      <c r="P1176" s="10" t="s">
        <v>2911</v>
      </c>
      <c r="Q1176" s="17" t="s">
        <v>156</v>
      </c>
      <c r="R1176" s="10" t="s">
        <v>3473</v>
      </c>
      <c r="S1176" s="17" t="s">
        <v>156</v>
      </c>
      <c r="T1176" s="10" t="s">
        <v>3127</v>
      </c>
      <c r="U1176" s="32">
        <f t="shared" si="21"/>
        <v>45276</v>
      </c>
    </row>
    <row r="1177" spans="1:21" ht="14.25" customHeight="1">
      <c r="A1177" s="9">
        <v>2024</v>
      </c>
      <c r="B1177" s="10" t="s">
        <v>143</v>
      </c>
      <c r="C1177" s="9" t="s">
        <v>573</v>
      </c>
      <c r="D1177" s="9" t="s">
        <v>154</v>
      </c>
      <c r="E1177" s="9" t="s">
        <v>262</v>
      </c>
      <c r="F1177" s="10" t="s">
        <v>3836</v>
      </c>
      <c r="G1177" s="15">
        <v>3.6</v>
      </c>
      <c r="H1177" s="30" t="s">
        <v>175</v>
      </c>
      <c r="I1177" s="10">
        <v>85722597</v>
      </c>
      <c r="J1177" s="19">
        <v>45292</v>
      </c>
      <c r="K1177" s="16">
        <v>300</v>
      </c>
      <c r="L1177" s="16">
        <v>1080</v>
      </c>
      <c r="M1177" s="9" t="s">
        <v>470</v>
      </c>
      <c r="N1177" s="17">
        <v>45350</v>
      </c>
      <c r="O1177" s="17" t="s">
        <v>156</v>
      </c>
      <c r="P1177" s="10" t="s">
        <v>3530</v>
      </c>
      <c r="Q1177" s="17" t="s">
        <v>156</v>
      </c>
      <c r="R1177" s="10" t="s">
        <v>3531</v>
      </c>
      <c r="S1177" s="17" t="s">
        <v>156</v>
      </c>
      <c r="T1177" s="10" t="s">
        <v>3139</v>
      </c>
      <c r="U1177" s="32">
        <f t="shared" si="21"/>
        <v>45343</v>
      </c>
    </row>
    <row r="1178" spans="1:21" ht="14.25" customHeight="1">
      <c r="A1178" s="9">
        <v>2024</v>
      </c>
      <c r="B1178" s="10" t="s">
        <v>143</v>
      </c>
      <c r="C1178" s="9" t="s">
        <v>573</v>
      </c>
      <c r="D1178" s="9" t="s">
        <v>154</v>
      </c>
      <c r="E1178" s="9" t="s">
        <v>262</v>
      </c>
      <c r="F1178" s="10" t="s">
        <v>3836</v>
      </c>
      <c r="G1178" s="15">
        <v>3.6</v>
      </c>
      <c r="H1178" s="30" t="s">
        <v>175</v>
      </c>
      <c r="I1178" s="10">
        <v>85732964</v>
      </c>
      <c r="J1178" s="19">
        <v>45323</v>
      </c>
      <c r="K1178" s="16">
        <v>0</v>
      </c>
      <c r="L1178" s="16">
        <v>0</v>
      </c>
      <c r="M1178" s="9" t="s">
        <v>178</v>
      </c>
      <c r="N1178" s="17">
        <v>45350</v>
      </c>
      <c r="O1178" s="17" t="s">
        <v>156</v>
      </c>
      <c r="P1178" s="10" t="s">
        <v>3533</v>
      </c>
      <c r="Q1178" s="17" t="s">
        <v>156</v>
      </c>
      <c r="R1178" s="10" t="s">
        <v>3534</v>
      </c>
      <c r="S1178" s="17" t="s">
        <v>156</v>
      </c>
      <c r="T1178" s="10" t="s">
        <v>3535</v>
      </c>
      <c r="U1178" s="32">
        <f t="shared" si="21"/>
        <v>45343</v>
      </c>
    </row>
    <row r="1179" spans="1:21" ht="14.25" customHeight="1">
      <c r="A1179" s="9">
        <v>2024</v>
      </c>
      <c r="B1179" s="10" t="s">
        <v>143</v>
      </c>
      <c r="C1179" s="9" t="s">
        <v>573</v>
      </c>
      <c r="D1179" s="9" t="s">
        <v>154</v>
      </c>
      <c r="E1179" s="9" t="s">
        <v>262</v>
      </c>
      <c r="F1179" s="10" t="s">
        <v>3836</v>
      </c>
      <c r="G1179" s="15">
        <v>3.6</v>
      </c>
      <c r="H1179" s="30" t="s">
        <v>175</v>
      </c>
      <c r="I1179" s="10">
        <v>85732965</v>
      </c>
      <c r="J1179" s="19">
        <v>45352</v>
      </c>
      <c r="K1179" s="16">
        <v>0</v>
      </c>
      <c r="L1179" s="16">
        <v>0</v>
      </c>
      <c r="M1179" s="9" t="s">
        <v>178</v>
      </c>
      <c r="N1179" s="17">
        <v>45381</v>
      </c>
      <c r="O1179" s="17" t="s">
        <v>156</v>
      </c>
      <c r="P1179" s="10" t="s">
        <v>3505</v>
      </c>
      <c r="Q1179" s="17" t="s">
        <v>156</v>
      </c>
      <c r="R1179" s="10" t="s">
        <v>3507</v>
      </c>
      <c r="S1179" s="17" t="s">
        <v>156</v>
      </c>
      <c r="T1179" s="10" t="s">
        <v>3508</v>
      </c>
      <c r="U1179" s="32">
        <f t="shared" si="21"/>
        <v>45374</v>
      </c>
    </row>
    <row r="1180" spans="1:21" ht="14.25" customHeight="1">
      <c r="A1180" s="9">
        <v>2024</v>
      </c>
      <c r="B1180" s="10" t="s">
        <v>143</v>
      </c>
      <c r="C1180" s="9" t="s">
        <v>573</v>
      </c>
      <c r="D1180" s="9" t="s">
        <v>154</v>
      </c>
      <c r="E1180" s="9" t="s">
        <v>262</v>
      </c>
      <c r="F1180" s="10" t="s">
        <v>3837</v>
      </c>
      <c r="G1180" s="15">
        <v>3.6</v>
      </c>
      <c r="H1180" s="30" t="s">
        <v>175</v>
      </c>
      <c r="I1180" s="10">
        <v>85901061</v>
      </c>
      <c r="J1180" s="19">
        <v>45170</v>
      </c>
      <c r="K1180" s="16">
        <v>516</v>
      </c>
      <c r="L1180" s="16">
        <v>1858</v>
      </c>
      <c r="M1180" s="9" t="s">
        <v>436</v>
      </c>
      <c r="N1180" s="17">
        <v>45245</v>
      </c>
      <c r="O1180" s="17">
        <v>45097</v>
      </c>
      <c r="P1180" s="10" t="s">
        <v>156</v>
      </c>
      <c r="Q1180" s="17">
        <v>45104</v>
      </c>
      <c r="R1180" s="10" t="s">
        <v>193</v>
      </c>
      <c r="S1180" s="17">
        <v>45132</v>
      </c>
      <c r="T1180" s="10" t="s">
        <v>1874</v>
      </c>
      <c r="U1180" s="32">
        <f t="shared" si="21"/>
        <v>45238</v>
      </c>
    </row>
    <row r="1181" spans="1:21" ht="14.25" customHeight="1">
      <c r="A1181" s="9">
        <v>2024</v>
      </c>
      <c r="B1181" s="10" t="s">
        <v>143</v>
      </c>
      <c r="C1181" s="9" t="s">
        <v>573</v>
      </c>
      <c r="D1181" s="9" t="s">
        <v>154</v>
      </c>
      <c r="E1181" s="9" t="s">
        <v>262</v>
      </c>
      <c r="F1181" s="10" t="s">
        <v>3837</v>
      </c>
      <c r="G1181" s="15">
        <v>3.6</v>
      </c>
      <c r="H1181" s="30" t="s">
        <v>246</v>
      </c>
      <c r="I1181" s="10">
        <v>86233410</v>
      </c>
      <c r="J1181" s="19">
        <v>45261</v>
      </c>
      <c r="K1181" s="16">
        <v>0</v>
      </c>
      <c r="L1181" s="16">
        <v>0</v>
      </c>
      <c r="M1181" s="9" t="s">
        <v>178</v>
      </c>
      <c r="N1181" s="17">
        <v>45321</v>
      </c>
      <c r="O1181" s="17" t="s">
        <v>156</v>
      </c>
      <c r="P1181" s="10" t="s">
        <v>156</v>
      </c>
      <c r="Q1181" s="17" t="s">
        <v>156</v>
      </c>
      <c r="R1181" s="10" t="s">
        <v>193</v>
      </c>
      <c r="S1181" s="17" t="s">
        <v>156</v>
      </c>
      <c r="T1181" s="10" t="s">
        <v>156</v>
      </c>
      <c r="U1181" s="32">
        <f t="shared" si="21"/>
        <v>45314</v>
      </c>
    </row>
    <row r="1182" spans="1:21" ht="14.25" customHeight="1">
      <c r="A1182" s="9">
        <v>2024</v>
      </c>
      <c r="B1182" s="10" t="s">
        <v>143</v>
      </c>
      <c r="C1182" s="9" t="s">
        <v>573</v>
      </c>
      <c r="D1182" s="9" t="s">
        <v>154</v>
      </c>
      <c r="E1182" s="9" t="s">
        <v>262</v>
      </c>
      <c r="F1182" s="10" t="s">
        <v>3837</v>
      </c>
      <c r="G1182" s="15">
        <v>3.6</v>
      </c>
      <c r="H1182" s="30" t="s">
        <v>175</v>
      </c>
      <c r="I1182" s="10">
        <v>86233411</v>
      </c>
      <c r="J1182" s="19">
        <v>45292</v>
      </c>
      <c r="K1182" s="16">
        <v>800</v>
      </c>
      <c r="L1182" s="16">
        <v>2880</v>
      </c>
      <c r="M1182" s="9" t="s">
        <v>470</v>
      </c>
      <c r="N1182" s="17">
        <v>45350</v>
      </c>
      <c r="O1182" s="17" t="s">
        <v>156</v>
      </c>
      <c r="P1182" s="10" t="s">
        <v>156</v>
      </c>
      <c r="Q1182" s="17" t="s">
        <v>156</v>
      </c>
      <c r="R1182" s="10" t="s">
        <v>193</v>
      </c>
      <c r="S1182" s="17" t="s">
        <v>156</v>
      </c>
      <c r="T1182" s="10" t="s">
        <v>156</v>
      </c>
      <c r="U1182" s="32">
        <f t="shared" si="21"/>
        <v>45343</v>
      </c>
    </row>
    <row r="1183" spans="1:21" ht="14.25" customHeight="1">
      <c r="A1183" s="9">
        <v>2024</v>
      </c>
      <c r="B1183" s="10" t="s">
        <v>143</v>
      </c>
      <c r="C1183" s="9" t="s">
        <v>573</v>
      </c>
      <c r="D1183" s="9" t="s">
        <v>154</v>
      </c>
      <c r="E1183" s="9" t="s">
        <v>262</v>
      </c>
      <c r="F1183" s="10" t="s">
        <v>3837</v>
      </c>
      <c r="G1183" s="15">
        <v>3.6</v>
      </c>
      <c r="H1183" s="30" t="s">
        <v>246</v>
      </c>
      <c r="I1183" s="10">
        <v>86233412</v>
      </c>
      <c r="J1183" s="19">
        <v>45323</v>
      </c>
      <c r="K1183" s="16">
        <v>0</v>
      </c>
      <c r="L1183" s="16">
        <v>0</v>
      </c>
      <c r="M1183" s="9" t="s">
        <v>178</v>
      </c>
      <c r="N1183" s="17">
        <v>45366</v>
      </c>
      <c r="O1183" s="17" t="s">
        <v>156</v>
      </c>
      <c r="P1183" s="10" t="s">
        <v>156</v>
      </c>
      <c r="Q1183" s="17" t="s">
        <v>156</v>
      </c>
      <c r="R1183" s="10" t="s">
        <v>193</v>
      </c>
      <c r="S1183" s="17" t="s">
        <v>156</v>
      </c>
      <c r="T1183" s="10" t="s">
        <v>156</v>
      </c>
      <c r="U1183" s="32">
        <f t="shared" si="21"/>
        <v>45359</v>
      </c>
    </row>
    <row r="1184" spans="1:21" ht="14.25" customHeight="1">
      <c r="A1184" s="9">
        <v>2024</v>
      </c>
      <c r="B1184" s="10" t="s">
        <v>143</v>
      </c>
      <c r="C1184" s="9" t="s">
        <v>573</v>
      </c>
      <c r="D1184" s="9" t="s">
        <v>154</v>
      </c>
      <c r="E1184" s="9" t="s">
        <v>293</v>
      </c>
      <c r="F1184" s="10" t="s">
        <v>3845</v>
      </c>
      <c r="G1184" s="15">
        <v>5.7</v>
      </c>
      <c r="H1184" s="30" t="s">
        <v>175</v>
      </c>
      <c r="I1184" s="10">
        <v>85973011</v>
      </c>
      <c r="J1184" s="19">
        <v>45200</v>
      </c>
      <c r="K1184" s="16">
        <v>1368</v>
      </c>
      <c r="L1184" s="16">
        <v>7798</v>
      </c>
      <c r="M1184" s="9" t="s">
        <v>436</v>
      </c>
      <c r="N1184" s="17">
        <v>45245</v>
      </c>
      <c r="O1184" s="17">
        <v>45097</v>
      </c>
      <c r="P1184" s="10" t="s">
        <v>156</v>
      </c>
      <c r="Q1184" s="17">
        <v>45104</v>
      </c>
      <c r="R1184" s="10" t="s">
        <v>193</v>
      </c>
      <c r="S1184" s="17">
        <v>45132</v>
      </c>
      <c r="T1184" s="10" t="s">
        <v>156</v>
      </c>
      <c r="U1184" s="32">
        <f t="shared" si="21"/>
        <v>45238</v>
      </c>
    </row>
    <row r="1185" spans="1:21" ht="14.25" customHeight="1">
      <c r="A1185" s="9">
        <v>2024</v>
      </c>
      <c r="B1185" s="10" t="s">
        <v>143</v>
      </c>
      <c r="C1185" s="9" t="s">
        <v>573</v>
      </c>
      <c r="D1185" s="9" t="s">
        <v>154</v>
      </c>
      <c r="E1185" s="9" t="s">
        <v>293</v>
      </c>
      <c r="F1185" s="10" t="s">
        <v>3845</v>
      </c>
      <c r="G1185" s="15">
        <v>5.7</v>
      </c>
      <c r="H1185" s="30" t="s">
        <v>175</v>
      </c>
      <c r="I1185" s="10">
        <v>85723746</v>
      </c>
      <c r="J1185" s="19">
        <v>45261</v>
      </c>
      <c r="K1185" s="16">
        <v>400</v>
      </c>
      <c r="L1185" s="16">
        <v>2280</v>
      </c>
      <c r="M1185" s="9" t="s">
        <v>470</v>
      </c>
      <c r="N1185" s="17">
        <v>45276</v>
      </c>
      <c r="O1185" s="17" t="s">
        <v>156</v>
      </c>
      <c r="P1185" s="10" t="s">
        <v>992</v>
      </c>
      <c r="Q1185" s="17" t="s">
        <v>156</v>
      </c>
      <c r="R1185" s="10" t="s">
        <v>3542</v>
      </c>
      <c r="S1185" s="17" t="s">
        <v>156</v>
      </c>
      <c r="T1185" s="10" t="s">
        <v>3271</v>
      </c>
      <c r="U1185" s="32">
        <f t="shared" si="21"/>
        <v>45269</v>
      </c>
    </row>
    <row r="1186" spans="1:21" ht="14.25" customHeight="1">
      <c r="A1186" s="9">
        <v>2024</v>
      </c>
      <c r="B1186" s="10" t="s">
        <v>143</v>
      </c>
      <c r="C1186" s="9" t="s">
        <v>573</v>
      </c>
      <c r="D1186" s="9" t="s">
        <v>154</v>
      </c>
      <c r="E1186" s="9" t="s">
        <v>293</v>
      </c>
      <c r="F1186" s="10" t="s">
        <v>3846</v>
      </c>
      <c r="G1186" s="15">
        <v>5.7</v>
      </c>
      <c r="H1186" s="30" t="s">
        <v>175</v>
      </c>
      <c r="I1186" s="10">
        <v>85975179</v>
      </c>
      <c r="J1186" s="19">
        <v>45231</v>
      </c>
      <c r="K1186" s="16">
        <v>410</v>
      </c>
      <c r="L1186" s="16">
        <v>2337</v>
      </c>
      <c r="M1186" s="9" t="s">
        <v>436</v>
      </c>
      <c r="N1186" s="17">
        <v>45245</v>
      </c>
      <c r="O1186" s="17">
        <v>45118</v>
      </c>
      <c r="P1186" s="10" t="s">
        <v>156</v>
      </c>
      <c r="Q1186" s="17">
        <v>45118</v>
      </c>
      <c r="R1186" s="10" t="s">
        <v>193</v>
      </c>
      <c r="S1186" s="17">
        <v>45132</v>
      </c>
      <c r="T1186" s="10" t="s">
        <v>156</v>
      </c>
      <c r="U1186" s="32">
        <f t="shared" si="21"/>
        <v>45238</v>
      </c>
    </row>
    <row r="1187" spans="1:21" ht="14.25" customHeight="1">
      <c r="A1187" s="9">
        <v>2024</v>
      </c>
      <c r="B1187" s="10" t="s">
        <v>143</v>
      </c>
      <c r="C1187" s="9" t="s">
        <v>573</v>
      </c>
      <c r="D1187" s="9" t="s">
        <v>305</v>
      </c>
      <c r="E1187" s="9" t="s">
        <v>363</v>
      </c>
      <c r="F1187" s="10" t="s">
        <v>3850</v>
      </c>
      <c r="G1187" s="15">
        <v>2.8</v>
      </c>
      <c r="H1187" s="30" t="s">
        <v>175</v>
      </c>
      <c r="I1187" s="10">
        <v>86034905</v>
      </c>
      <c r="J1187" s="19">
        <v>45170</v>
      </c>
      <c r="K1187" s="16">
        <v>636</v>
      </c>
      <c r="L1187" s="16">
        <v>1781</v>
      </c>
      <c r="M1187" s="9" t="s">
        <v>436</v>
      </c>
      <c r="N1187" s="17">
        <v>45245</v>
      </c>
      <c r="O1187" s="17">
        <v>45097</v>
      </c>
      <c r="P1187" s="10" t="s">
        <v>156</v>
      </c>
      <c r="Q1187" s="17">
        <v>45097</v>
      </c>
      <c r="R1187" s="10" t="s">
        <v>193</v>
      </c>
      <c r="S1187" s="17">
        <v>45132</v>
      </c>
      <c r="T1187" s="10" t="s">
        <v>156</v>
      </c>
      <c r="U1187" s="32">
        <f t="shared" si="21"/>
        <v>45238</v>
      </c>
    </row>
    <row r="1188" spans="1:21" ht="14.25" customHeight="1">
      <c r="A1188" s="9">
        <v>2024</v>
      </c>
      <c r="B1188" s="10" t="s">
        <v>143</v>
      </c>
      <c r="C1188" s="9" t="s">
        <v>573</v>
      </c>
      <c r="D1188" s="9" t="s">
        <v>305</v>
      </c>
      <c r="E1188" s="9" t="s">
        <v>363</v>
      </c>
      <c r="F1188" s="10" t="s">
        <v>3850</v>
      </c>
      <c r="G1188" s="15">
        <v>2.8</v>
      </c>
      <c r="H1188" s="30" t="s">
        <v>175</v>
      </c>
      <c r="I1188" s="10">
        <v>85868966</v>
      </c>
      <c r="J1188" s="19">
        <v>45261</v>
      </c>
      <c r="K1188" s="16">
        <v>1000</v>
      </c>
      <c r="L1188" s="16">
        <v>2800</v>
      </c>
      <c r="M1188" s="9" t="s">
        <v>436</v>
      </c>
      <c r="N1188" s="17">
        <v>45282</v>
      </c>
      <c r="O1188" s="17">
        <v>45097</v>
      </c>
      <c r="P1188" s="10" t="s">
        <v>2173</v>
      </c>
      <c r="Q1188" s="17">
        <v>45132</v>
      </c>
      <c r="R1188" s="10" t="s">
        <v>2717</v>
      </c>
      <c r="S1188" s="17">
        <v>45139</v>
      </c>
      <c r="T1188" s="10" t="s">
        <v>2099</v>
      </c>
      <c r="U1188" s="32">
        <f t="shared" si="21"/>
        <v>45275</v>
      </c>
    </row>
    <row r="1189" spans="1:21" ht="14.25" customHeight="1">
      <c r="A1189" s="9">
        <v>2024</v>
      </c>
      <c r="B1189" s="10" t="s">
        <v>143</v>
      </c>
      <c r="C1189" s="9" t="s">
        <v>573</v>
      </c>
      <c r="D1189" s="9" t="s">
        <v>305</v>
      </c>
      <c r="E1189" s="9" t="s">
        <v>363</v>
      </c>
      <c r="F1189" s="10" t="s">
        <v>3850</v>
      </c>
      <c r="G1189" s="15">
        <v>2.8</v>
      </c>
      <c r="H1189" s="30" t="s">
        <v>175</v>
      </c>
      <c r="I1189" s="10">
        <v>85869011</v>
      </c>
      <c r="J1189" s="19">
        <v>45261</v>
      </c>
      <c r="K1189" s="16">
        <v>2000</v>
      </c>
      <c r="L1189" s="16">
        <v>5600</v>
      </c>
      <c r="M1189" s="9" t="s">
        <v>436</v>
      </c>
      <c r="N1189" s="17">
        <v>45282</v>
      </c>
      <c r="O1189" s="17">
        <v>45097</v>
      </c>
      <c r="P1189" s="10" t="s">
        <v>2173</v>
      </c>
      <c r="Q1189" s="17">
        <v>45132</v>
      </c>
      <c r="R1189" s="10" t="s">
        <v>2717</v>
      </c>
      <c r="S1189" s="17">
        <v>45139</v>
      </c>
      <c r="T1189" s="10" t="s">
        <v>2099</v>
      </c>
      <c r="U1189" s="32">
        <f t="shared" si="21"/>
        <v>45275</v>
      </c>
    </row>
    <row r="1190" spans="1:21" ht="14.25" customHeight="1">
      <c r="A1190" s="9">
        <v>2024</v>
      </c>
      <c r="B1190" s="10" t="s">
        <v>143</v>
      </c>
      <c r="C1190" s="9" t="s">
        <v>573</v>
      </c>
      <c r="D1190" s="9" t="s">
        <v>305</v>
      </c>
      <c r="E1190" s="9" t="s">
        <v>363</v>
      </c>
      <c r="F1190" s="10" t="s">
        <v>3851</v>
      </c>
      <c r="G1190" s="15">
        <v>2.8</v>
      </c>
      <c r="H1190" s="30" t="s">
        <v>175</v>
      </c>
      <c r="I1190" s="10">
        <v>85868971</v>
      </c>
      <c r="J1190" s="19">
        <v>45170</v>
      </c>
      <c r="K1190" s="16">
        <v>348</v>
      </c>
      <c r="L1190" s="16">
        <v>974</v>
      </c>
      <c r="M1190" s="9" t="s">
        <v>436</v>
      </c>
      <c r="N1190" s="17">
        <v>45245</v>
      </c>
      <c r="O1190" s="17">
        <v>45118</v>
      </c>
      <c r="P1190" s="10" t="s">
        <v>156</v>
      </c>
      <c r="Q1190" s="17">
        <v>45118</v>
      </c>
      <c r="R1190" s="10" t="s">
        <v>193</v>
      </c>
      <c r="S1190" s="17">
        <v>45132</v>
      </c>
      <c r="T1190" s="10" t="s">
        <v>1874</v>
      </c>
      <c r="U1190" s="32">
        <f t="shared" si="21"/>
        <v>45238</v>
      </c>
    </row>
    <row r="1191" spans="1:21" ht="14.25" customHeight="1">
      <c r="A1191" s="9">
        <v>2024</v>
      </c>
      <c r="B1191" s="10" t="s">
        <v>143</v>
      </c>
      <c r="C1191" s="9" t="s">
        <v>573</v>
      </c>
      <c r="D1191" s="9" t="s">
        <v>305</v>
      </c>
      <c r="E1191" s="9" t="s">
        <v>363</v>
      </c>
      <c r="F1191" s="10" t="s">
        <v>3851</v>
      </c>
      <c r="G1191" s="15">
        <v>2.8</v>
      </c>
      <c r="H1191" s="30" t="s">
        <v>175</v>
      </c>
      <c r="I1191" s="10">
        <v>85869023</v>
      </c>
      <c r="J1191" s="19">
        <v>45231</v>
      </c>
      <c r="K1191" s="16">
        <v>500</v>
      </c>
      <c r="L1191" s="16">
        <v>1400</v>
      </c>
      <c r="M1191" s="9" t="s">
        <v>383</v>
      </c>
      <c r="N1191" s="17">
        <v>45273</v>
      </c>
      <c r="O1191" s="17">
        <v>45118</v>
      </c>
      <c r="P1191" s="10" t="s">
        <v>156</v>
      </c>
      <c r="Q1191" s="17">
        <v>45132</v>
      </c>
      <c r="R1191" s="10" t="s">
        <v>2717</v>
      </c>
      <c r="S1191" s="17">
        <v>45139</v>
      </c>
      <c r="T1191" s="10" t="s">
        <v>2099</v>
      </c>
      <c r="U1191" s="32">
        <f t="shared" si="21"/>
        <v>45266</v>
      </c>
    </row>
    <row r="1192" spans="1:21" ht="14.25" customHeight="1">
      <c r="A1192" s="9">
        <v>2024</v>
      </c>
      <c r="B1192" s="10" t="s">
        <v>143</v>
      </c>
      <c r="C1192" s="9" t="s">
        <v>573</v>
      </c>
      <c r="D1192" s="9" t="s">
        <v>305</v>
      </c>
      <c r="E1192" s="9" t="s">
        <v>363</v>
      </c>
      <c r="F1192" s="10" t="s">
        <v>3851</v>
      </c>
      <c r="G1192" s="15">
        <v>2.8</v>
      </c>
      <c r="H1192" s="30" t="s">
        <v>175</v>
      </c>
      <c r="I1192" s="10">
        <v>86233371</v>
      </c>
      <c r="J1192" s="19">
        <v>45323</v>
      </c>
      <c r="K1192" s="16">
        <v>500</v>
      </c>
      <c r="L1192" s="16">
        <v>1400</v>
      </c>
      <c r="M1192" s="9" t="s">
        <v>470</v>
      </c>
      <c r="N1192" s="17">
        <v>45350</v>
      </c>
      <c r="O1192" s="17" t="s">
        <v>156</v>
      </c>
      <c r="P1192" s="10" t="s">
        <v>156</v>
      </c>
      <c r="Q1192" s="17" t="s">
        <v>156</v>
      </c>
      <c r="R1192" s="10" t="s">
        <v>193</v>
      </c>
      <c r="S1192" s="17" t="s">
        <v>156</v>
      </c>
      <c r="T1192" s="10" t="s">
        <v>156</v>
      </c>
      <c r="U1192" s="32">
        <f t="shared" si="21"/>
        <v>45343</v>
      </c>
    </row>
    <row r="1193" spans="1:21" ht="14.25" customHeight="1">
      <c r="A1193" s="9">
        <v>2024</v>
      </c>
      <c r="B1193" s="10" t="s">
        <v>143</v>
      </c>
      <c r="C1193" s="9" t="s">
        <v>573</v>
      </c>
      <c r="D1193" s="9" t="s">
        <v>305</v>
      </c>
      <c r="E1193" s="9" t="s">
        <v>363</v>
      </c>
      <c r="F1193" s="10" t="s">
        <v>3851</v>
      </c>
      <c r="G1193" s="15">
        <v>2.8</v>
      </c>
      <c r="H1193" s="30" t="s">
        <v>246</v>
      </c>
      <c r="I1193" s="10">
        <v>86205992</v>
      </c>
      <c r="J1193" s="19">
        <v>45352</v>
      </c>
      <c r="K1193" s="16">
        <v>600</v>
      </c>
      <c r="L1193" s="16">
        <v>1680</v>
      </c>
      <c r="M1193" s="9" t="s">
        <v>226</v>
      </c>
      <c r="N1193" s="17">
        <v>45368</v>
      </c>
      <c r="O1193" s="17" t="s">
        <v>156</v>
      </c>
      <c r="P1193" s="10" t="s">
        <v>156</v>
      </c>
      <c r="Q1193" s="17" t="s">
        <v>156</v>
      </c>
      <c r="R1193" s="10" t="s">
        <v>193</v>
      </c>
      <c r="S1193" s="17" t="s">
        <v>156</v>
      </c>
      <c r="T1193" s="10" t="s">
        <v>156</v>
      </c>
      <c r="U1193" s="32">
        <f t="shared" si="21"/>
        <v>45361</v>
      </c>
    </row>
    <row r="1194" spans="1:21" ht="14.25" customHeight="1">
      <c r="A1194" s="9">
        <v>2024</v>
      </c>
      <c r="B1194" s="10" t="s">
        <v>143</v>
      </c>
      <c r="C1194" s="9" t="s">
        <v>573</v>
      </c>
      <c r="D1194" s="9" t="s">
        <v>305</v>
      </c>
      <c r="E1194" s="9" t="s">
        <v>363</v>
      </c>
      <c r="F1194" s="10" t="s">
        <v>3852</v>
      </c>
      <c r="G1194" s="15">
        <v>2.8</v>
      </c>
      <c r="H1194" s="30" t="s">
        <v>175</v>
      </c>
      <c r="I1194" s="10">
        <v>85868975</v>
      </c>
      <c r="J1194" s="19">
        <v>45170</v>
      </c>
      <c r="K1194" s="16">
        <v>180</v>
      </c>
      <c r="L1194" s="16">
        <v>504</v>
      </c>
      <c r="M1194" s="9" t="s">
        <v>436</v>
      </c>
      <c r="N1194" s="17">
        <v>45245</v>
      </c>
      <c r="O1194" s="17">
        <v>45097</v>
      </c>
      <c r="P1194" s="10" t="s">
        <v>156</v>
      </c>
      <c r="Q1194" s="17">
        <v>45097</v>
      </c>
      <c r="R1194" s="10" t="s">
        <v>193</v>
      </c>
      <c r="S1194" s="17">
        <v>45132</v>
      </c>
      <c r="T1194" s="10" t="s">
        <v>1874</v>
      </c>
      <c r="U1194" s="32">
        <f t="shared" si="21"/>
        <v>45238</v>
      </c>
    </row>
    <row r="1195" spans="1:21" ht="14.25" customHeight="1">
      <c r="A1195" s="9">
        <v>2024</v>
      </c>
      <c r="B1195" s="10" t="s">
        <v>143</v>
      </c>
      <c r="C1195" s="9" t="s">
        <v>573</v>
      </c>
      <c r="D1195" s="9" t="s">
        <v>305</v>
      </c>
      <c r="E1195" s="9" t="s">
        <v>363</v>
      </c>
      <c r="F1195" s="10" t="s">
        <v>3852</v>
      </c>
      <c r="G1195" s="15">
        <v>2.8</v>
      </c>
      <c r="H1195" s="30" t="s">
        <v>175</v>
      </c>
      <c r="I1195" s="10">
        <v>85869033</v>
      </c>
      <c r="J1195" s="19">
        <v>45231</v>
      </c>
      <c r="K1195" s="16">
        <v>500</v>
      </c>
      <c r="L1195" s="16">
        <v>1400</v>
      </c>
      <c r="M1195" s="9" t="s">
        <v>436</v>
      </c>
      <c r="N1195" s="17">
        <v>45273</v>
      </c>
      <c r="O1195" s="17">
        <v>45097</v>
      </c>
      <c r="P1195" s="10" t="s">
        <v>1891</v>
      </c>
      <c r="Q1195" s="17">
        <v>45132</v>
      </c>
      <c r="R1195" s="10" t="s">
        <v>2717</v>
      </c>
      <c r="S1195" s="17">
        <v>45139</v>
      </c>
      <c r="T1195" s="10" t="s">
        <v>2099</v>
      </c>
      <c r="U1195" s="32">
        <f t="shared" ref="U1195:U1258" si="22">N1195-7</f>
        <v>45266</v>
      </c>
    </row>
    <row r="1196" spans="1:21" ht="14.25" customHeight="1">
      <c r="A1196" s="9">
        <v>2024</v>
      </c>
      <c r="B1196" s="10" t="s">
        <v>143</v>
      </c>
      <c r="C1196" s="9" t="s">
        <v>573</v>
      </c>
      <c r="D1196" s="9" t="s">
        <v>305</v>
      </c>
      <c r="E1196" s="9" t="s">
        <v>363</v>
      </c>
      <c r="F1196" s="10" t="s">
        <v>3852</v>
      </c>
      <c r="G1196" s="15">
        <v>2.8</v>
      </c>
      <c r="H1196" s="30" t="s">
        <v>175</v>
      </c>
      <c r="I1196" s="10">
        <v>85869037</v>
      </c>
      <c r="J1196" s="19">
        <v>45352</v>
      </c>
      <c r="K1196" s="16">
        <v>300</v>
      </c>
      <c r="L1196" s="16">
        <v>840</v>
      </c>
      <c r="M1196" s="9" t="s">
        <v>470</v>
      </c>
      <c r="N1196" s="17">
        <v>45381</v>
      </c>
      <c r="O1196" s="17" t="s">
        <v>156</v>
      </c>
      <c r="P1196" s="10" t="s">
        <v>3505</v>
      </c>
      <c r="Q1196" s="17" t="s">
        <v>156</v>
      </c>
      <c r="R1196" s="10" t="s">
        <v>3507</v>
      </c>
      <c r="S1196" s="17" t="s">
        <v>156</v>
      </c>
      <c r="T1196" s="10" t="s">
        <v>3508</v>
      </c>
      <c r="U1196" s="32">
        <f t="shared" si="22"/>
        <v>45374</v>
      </c>
    </row>
    <row r="1197" spans="1:21" ht="14.25" customHeight="1">
      <c r="A1197" s="9">
        <v>2024</v>
      </c>
      <c r="B1197" s="10" t="s">
        <v>143</v>
      </c>
      <c r="C1197" s="9" t="s">
        <v>573</v>
      </c>
      <c r="D1197" s="9" t="s">
        <v>305</v>
      </c>
      <c r="E1197" s="9" t="s">
        <v>363</v>
      </c>
      <c r="F1197" s="10" t="s">
        <v>3847</v>
      </c>
      <c r="G1197" s="15">
        <v>2.8</v>
      </c>
      <c r="H1197" s="30" t="s">
        <v>175</v>
      </c>
      <c r="I1197" s="10">
        <v>86034904</v>
      </c>
      <c r="J1197" s="19">
        <v>45170</v>
      </c>
      <c r="K1197" s="16">
        <v>1140</v>
      </c>
      <c r="L1197" s="16">
        <v>3192</v>
      </c>
      <c r="M1197" s="9" t="s">
        <v>436</v>
      </c>
      <c r="N1197" s="17">
        <v>45245</v>
      </c>
      <c r="O1197" s="17">
        <v>45097</v>
      </c>
      <c r="P1197" s="10" t="s">
        <v>156</v>
      </c>
      <c r="Q1197" s="17">
        <v>45097</v>
      </c>
      <c r="R1197" s="10" t="s">
        <v>193</v>
      </c>
      <c r="S1197" s="17">
        <v>45132</v>
      </c>
      <c r="T1197" s="10" t="s">
        <v>156</v>
      </c>
      <c r="U1197" s="32">
        <f t="shared" si="22"/>
        <v>45238</v>
      </c>
    </row>
    <row r="1198" spans="1:21" ht="14.25" customHeight="1">
      <c r="A1198" s="9">
        <v>2024</v>
      </c>
      <c r="B1198" s="10" t="s">
        <v>143</v>
      </c>
      <c r="C1198" s="9" t="s">
        <v>573</v>
      </c>
      <c r="D1198" s="9" t="s">
        <v>305</v>
      </c>
      <c r="E1198" s="9" t="s">
        <v>363</v>
      </c>
      <c r="F1198" s="10" t="s">
        <v>3847</v>
      </c>
      <c r="G1198" s="15">
        <v>2.8</v>
      </c>
      <c r="H1198" s="30" t="s">
        <v>175</v>
      </c>
      <c r="I1198" s="10">
        <v>85678489</v>
      </c>
      <c r="J1198" s="19">
        <v>45261</v>
      </c>
      <c r="K1198" s="16">
        <v>0</v>
      </c>
      <c r="L1198" s="16">
        <v>0</v>
      </c>
      <c r="M1198" s="9" t="s">
        <v>178</v>
      </c>
      <c r="N1198" s="17">
        <v>45276</v>
      </c>
      <c r="O1198" s="17">
        <v>45086</v>
      </c>
      <c r="P1198" s="10" t="s">
        <v>992</v>
      </c>
      <c r="Q1198" s="17">
        <v>45090</v>
      </c>
      <c r="R1198" s="10" t="s">
        <v>3542</v>
      </c>
      <c r="S1198" s="17">
        <v>45097</v>
      </c>
      <c r="T1198" s="10" t="s">
        <v>3271</v>
      </c>
      <c r="U1198" s="32">
        <f t="shared" si="22"/>
        <v>45269</v>
      </c>
    </row>
    <row r="1199" spans="1:21" ht="14.25" customHeight="1">
      <c r="A1199" s="9">
        <v>2024</v>
      </c>
      <c r="B1199" s="10" t="s">
        <v>143</v>
      </c>
      <c r="C1199" s="9" t="s">
        <v>573</v>
      </c>
      <c r="D1199" s="9" t="s">
        <v>305</v>
      </c>
      <c r="E1199" s="9" t="s">
        <v>363</v>
      </c>
      <c r="F1199" s="10" t="s">
        <v>3847</v>
      </c>
      <c r="G1199" s="15">
        <v>2.8</v>
      </c>
      <c r="H1199" s="30" t="s">
        <v>175</v>
      </c>
      <c r="I1199" s="10">
        <v>85802276</v>
      </c>
      <c r="J1199" s="19">
        <v>45261</v>
      </c>
      <c r="K1199" s="16">
        <v>1700</v>
      </c>
      <c r="L1199" s="16">
        <v>4760</v>
      </c>
      <c r="M1199" s="9" t="s">
        <v>470</v>
      </c>
      <c r="N1199" s="17">
        <v>45282</v>
      </c>
      <c r="O1199" s="17">
        <v>45097</v>
      </c>
      <c r="P1199" s="10" t="s">
        <v>156</v>
      </c>
      <c r="Q1199" s="17" t="s">
        <v>156</v>
      </c>
      <c r="R1199" s="10" t="s">
        <v>2717</v>
      </c>
      <c r="S1199" s="17" t="s">
        <v>156</v>
      </c>
      <c r="T1199" s="10" t="s">
        <v>2099</v>
      </c>
      <c r="U1199" s="32">
        <f t="shared" si="22"/>
        <v>45275</v>
      </c>
    </row>
    <row r="1200" spans="1:21" ht="14.25" customHeight="1">
      <c r="A1200" s="9">
        <v>2024</v>
      </c>
      <c r="B1200" s="10" t="s">
        <v>143</v>
      </c>
      <c r="C1200" s="9" t="s">
        <v>573</v>
      </c>
      <c r="D1200" s="9" t="s">
        <v>305</v>
      </c>
      <c r="E1200" s="9" t="s">
        <v>363</v>
      </c>
      <c r="F1200" s="10" t="s">
        <v>3847</v>
      </c>
      <c r="G1200" s="15">
        <v>2.8</v>
      </c>
      <c r="H1200" s="30" t="s">
        <v>175</v>
      </c>
      <c r="I1200" s="10">
        <v>86249921</v>
      </c>
      <c r="J1200" s="19">
        <v>45323</v>
      </c>
      <c r="K1200" s="16">
        <v>150</v>
      </c>
      <c r="L1200" s="16">
        <v>420</v>
      </c>
      <c r="M1200" s="9" t="s">
        <v>470</v>
      </c>
      <c r="N1200" s="17">
        <v>45354</v>
      </c>
      <c r="O1200" s="17" t="s">
        <v>156</v>
      </c>
      <c r="P1200" s="10" t="s">
        <v>156</v>
      </c>
      <c r="Q1200" s="17" t="s">
        <v>156</v>
      </c>
      <c r="R1200" s="10" t="s">
        <v>193</v>
      </c>
      <c r="S1200" s="17" t="s">
        <v>156</v>
      </c>
      <c r="T1200" s="10" t="s">
        <v>156</v>
      </c>
      <c r="U1200" s="32">
        <f t="shared" si="22"/>
        <v>45347</v>
      </c>
    </row>
    <row r="1201" spans="1:21" ht="14.25" customHeight="1">
      <c r="A1201" s="9">
        <v>2024</v>
      </c>
      <c r="B1201" s="10" t="s">
        <v>143</v>
      </c>
      <c r="C1201" s="9" t="s">
        <v>573</v>
      </c>
      <c r="D1201" s="9" t="s">
        <v>305</v>
      </c>
      <c r="E1201" s="9" t="s">
        <v>363</v>
      </c>
      <c r="F1201" s="10" t="s">
        <v>3847</v>
      </c>
      <c r="G1201" s="15">
        <v>2.8</v>
      </c>
      <c r="H1201" s="30" t="s">
        <v>246</v>
      </c>
      <c r="I1201" s="10">
        <v>86249922</v>
      </c>
      <c r="J1201" s="19">
        <v>45352</v>
      </c>
      <c r="K1201" s="16">
        <v>230</v>
      </c>
      <c r="L1201" s="16">
        <v>644</v>
      </c>
      <c r="M1201" s="9" t="s">
        <v>226</v>
      </c>
      <c r="N1201" s="17">
        <v>45368</v>
      </c>
      <c r="O1201" s="17" t="s">
        <v>156</v>
      </c>
      <c r="P1201" s="10" t="s">
        <v>156</v>
      </c>
      <c r="Q1201" s="17" t="s">
        <v>156</v>
      </c>
      <c r="R1201" s="10" t="s">
        <v>193</v>
      </c>
      <c r="S1201" s="17" t="s">
        <v>156</v>
      </c>
      <c r="T1201" s="10" t="s">
        <v>156</v>
      </c>
      <c r="U1201" s="32">
        <f t="shared" si="22"/>
        <v>45361</v>
      </c>
    </row>
    <row r="1202" spans="1:21" ht="14.25" customHeight="1">
      <c r="A1202" s="9">
        <v>2024</v>
      </c>
      <c r="B1202" s="10" t="s">
        <v>143</v>
      </c>
      <c r="C1202" s="9" t="s">
        <v>573</v>
      </c>
      <c r="D1202" s="9" t="s">
        <v>305</v>
      </c>
      <c r="E1202" s="9" t="s">
        <v>363</v>
      </c>
      <c r="F1202" s="10" t="s">
        <v>3847</v>
      </c>
      <c r="G1202" s="15">
        <v>2.8</v>
      </c>
      <c r="H1202" s="30" t="s">
        <v>246</v>
      </c>
      <c r="I1202" s="10">
        <v>86249923</v>
      </c>
      <c r="J1202" s="19">
        <v>45352</v>
      </c>
      <c r="K1202" s="16">
        <v>270</v>
      </c>
      <c r="L1202" s="16">
        <v>756</v>
      </c>
      <c r="M1202" s="9" t="s">
        <v>226</v>
      </c>
      <c r="N1202" s="17">
        <v>45382</v>
      </c>
      <c r="O1202" s="17" t="s">
        <v>156</v>
      </c>
      <c r="P1202" s="10" t="s">
        <v>156</v>
      </c>
      <c r="Q1202" s="17" t="s">
        <v>156</v>
      </c>
      <c r="R1202" s="10" t="s">
        <v>193</v>
      </c>
      <c r="S1202" s="17" t="s">
        <v>156</v>
      </c>
      <c r="T1202" s="10" t="s">
        <v>156</v>
      </c>
      <c r="U1202" s="32">
        <f t="shared" si="22"/>
        <v>45375</v>
      </c>
    </row>
    <row r="1203" spans="1:21" ht="14.25" customHeight="1">
      <c r="A1203" s="9">
        <v>2024</v>
      </c>
      <c r="B1203" s="10" t="s">
        <v>143</v>
      </c>
      <c r="C1203" s="9" t="s">
        <v>573</v>
      </c>
      <c r="D1203" s="9" t="s">
        <v>305</v>
      </c>
      <c r="E1203" s="9" t="s">
        <v>363</v>
      </c>
      <c r="F1203" s="10" t="s">
        <v>3848</v>
      </c>
      <c r="G1203" s="15">
        <v>2.8</v>
      </c>
      <c r="H1203" s="30" t="s">
        <v>175</v>
      </c>
      <c r="I1203" s="10">
        <v>85868980</v>
      </c>
      <c r="J1203" s="19">
        <v>45170</v>
      </c>
      <c r="K1203" s="16">
        <v>480</v>
      </c>
      <c r="L1203" s="16">
        <v>1344</v>
      </c>
      <c r="M1203" s="9" t="s">
        <v>436</v>
      </c>
      <c r="N1203" s="17">
        <v>45245</v>
      </c>
      <c r="O1203" s="17">
        <v>45097</v>
      </c>
      <c r="P1203" s="10" t="s">
        <v>156</v>
      </c>
      <c r="Q1203" s="17">
        <v>45097</v>
      </c>
      <c r="R1203" s="10" t="s">
        <v>2127</v>
      </c>
      <c r="S1203" s="17">
        <v>45132</v>
      </c>
      <c r="T1203" s="10" t="s">
        <v>156</v>
      </c>
      <c r="U1203" s="32">
        <f t="shared" si="22"/>
        <v>45238</v>
      </c>
    </row>
    <row r="1204" spans="1:21" ht="14.25" customHeight="1">
      <c r="A1204" s="9">
        <v>2024</v>
      </c>
      <c r="B1204" s="10" t="s">
        <v>143</v>
      </c>
      <c r="C1204" s="9" t="s">
        <v>573</v>
      </c>
      <c r="D1204" s="9" t="s">
        <v>305</v>
      </c>
      <c r="E1204" s="9" t="s">
        <v>363</v>
      </c>
      <c r="F1204" s="10" t="s">
        <v>3848</v>
      </c>
      <c r="G1204" s="15">
        <v>2.8</v>
      </c>
      <c r="H1204" s="30" t="s">
        <v>175</v>
      </c>
      <c r="I1204" s="10">
        <v>85868997</v>
      </c>
      <c r="J1204" s="19">
        <v>45261</v>
      </c>
      <c r="K1204" s="16">
        <v>0</v>
      </c>
      <c r="L1204" s="16">
        <v>0</v>
      </c>
      <c r="M1204" s="9" t="s">
        <v>178</v>
      </c>
      <c r="N1204" s="17">
        <v>45276</v>
      </c>
      <c r="O1204" s="17">
        <v>45076</v>
      </c>
      <c r="P1204" s="10" t="s">
        <v>156</v>
      </c>
      <c r="Q1204" s="17">
        <v>45090</v>
      </c>
      <c r="R1204" s="10" t="s">
        <v>193</v>
      </c>
      <c r="S1204" s="17">
        <v>45097</v>
      </c>
      <c r="T1204" s="10" t="s">
        <v>156</v>
      </c>
      <c r="U1204" s="32">
        <f t="shared" si="22"/>
        <v>45269</v>
      </c>
    </row>
    <row r="1205" spans="1:21" ht="14.25" customHeight="1">
      <c r="A1205" s="9">
        <v>2024</v>
      </c>
      <c r="B1205" s="10" t="s">
        <v>143</v>
      </c>
      <c r="C1205" s="9" t="s">
        <v>573</v>
      </c>
      <c r="D1205" s="9" t="s">
        <v>305</v>
      </c>
      <c r="E1205" s="9" t="s">
        <v>363</v>
      </c>
      <c r="F1205" s="10" t="s">
        <v>3848</v>
      </c>
      <c r="G1205" s="15">
        <v>2.8</v>
      </c>
      <c r="H1205" s="30" t="s">
        <v>175</v>
      </c>
      <c r="I1205" s="10">
        <v>85976652</v>
      </c>
      <c r="J1205" s="19">
        <v>45261</v>
      </c>
      <c r="K1205" s="16">
        <v>800</v>
      </c>
      <c r="L1205" s="16">
        <v>2240</v>
      </c>
      <c r="M1205" s="9" t="s">
        <v>470</v>
      </c>
      <c r="N1205" s="17">
        <v>45282</v>
      </c>
      <c r="O1205" s="17">
        <v>45097</v>
      </c>
      <c r="P1205" s="10" t="s">
        <v>156</v>
      </c>
      <c r="Q1205" s="17" t="s">
        <v>156</v>
      </c>
      <c r="R1205" s="10" t="s">
        <v>2717</v>
      </c>
      <c r="S1205" s="17" t="s">
        <v>156</v>
      </c>
      <c r="T1205" s="10" t="s">
        <v>156</v>
      </c>
      <c r="U1205" s="32">
        <f t="shared" si="22"/>
        <v>45275</v>
      </c>
    </row>
    <row r="1206" spans="1:21" ht="14.25" customHeight="1">
      <c r="A1206" s="9">
        <v>2024</v>
      </c>
      <c r="B1206" s="10" t="s">
        <v>143</v>
      </c>
      <c r="C1206" s="9" t="s">
        <v>573</v>
      </c>
      <c r="D1206" s="9" t="s">
        <v>305</v>
      </c>
      <c r="E1206" s="9" t="s">
        <v>363</v>
      </c>
      <c r="F1206" s="10" t="s">
        <v>3848</v>
      </c>
      <c r="G1206" s="15">
        <v>2.8</v>
      </c>
      <c r="H1206" s="30" t="s">
        <v>175</v>
      </c>
      <c r="I1206" s="10">
        <v>86108738</v>
      </c>
      <c r="J1206" s="19">
        <v>45292</v>
      </c>
      <c r="K1206" s="16">
        <v>1210</v>
      </c>
      <c r="L1206" s="16">
        <v>3388</v>
      </c>
      <c r="M1206" s="9" t="s">
        <v>470</v>
      </c>
      <c r="N1206" s="17">
        <v>45306</v>
      </c>
      <c r="O1206" s="17" t="s">
        <v>156</v>
      </c>
      <c r="P1206" s="10" t="s">
        <v>156</v>
      </c>
      <c r="Q1206" s="17" t="s">
        <v>156</v>
      </c>
      <c r="R1206" s="10" t="s">
        <v>193</v>
      </c>
      <c r="S1206" s="17" t="s">
        <v>156</v>
      </c>
      <c r="T1206" s="10" t="s">
        <v>156</v>
      </c>
      <c r="U1206" s="32">
        <f t="shared" si="22"/>
        <v>45299</v>
      </c>
    </row>
    <row r="1207" spans="1:21" ht="14.25" customHeight="1">
      <c r="A1207" s="9">
        <v>2024</v>
      </c>
      <c r="B1207" s="10" t="s">
        <v>143</v>
      </c>
      <c r="C1207" s="9" t="s">
        <v>573</v>
      </c>
      <c r="D1207" s="9" t="s">
        <v>305</v>
      </c>
      <c r="E1207" s="9" t="s">
        <v>363</v>
      </c>
      <c r="F1207" s="10" t="s">
        <v>3848</v>
      </c>
      <c r="G1207" s="15">
        <v>2.8</v>
      </c>
      <c r="H1207" s="30" t="s">
        <v>246</v>
      </c>
      <c r="I1207" s="10">
        <v>86233369</v>
      </c>
      <c r="J1207" s="19">
        <v>45323</v>
      </c>
      <c r="K1207" s="16">
        <v>400</v>
      </c>
      <c r="L1207" s="16">
        <v>1120</v>
      </c>
      <c r="M1207" s="9" t="s">
        <v>226</v>
      </c>
      <c r="N1207" s="17">
        <v>45350</v>
      </c>
      <c r="O1207" s="17" t="s">
        <v>156</v>
      </c>
      <c r="P1207" s="10" t="s">
        <v>156</v>
      </c>
      <c r="Q1207" s="17" t="s">
        <v>156</v>
      </c>
      <c r="R1207" s="10" t="s">
        <v>193</v>
      </c>
      <c r="S1207" s="17" t="s">
        <v>156</v>
      </c>
      <c r="T1207" s="10" t="s">
        <v>156</v>
      </c>
      <c r="U1207" s="32">
        <f t="shared" si="22"/>
        <v>45343</v>
      </c>
    </row>
    <row r="1208" spans="1:21" ht="14.25" customHeight="1">
      <c r="A1208" s="9">
        <v>2024</v>
      </c>
      <c r="B1208" s="10" t="s">
        <v>143</v>
      </c>
      <c r="C1208" s="9" t="s">
        <v>573</v>
      </c>
      <c r="D1208" s="9" t="s">
        <v>305</v>
      </c>
      <c r="E1208" s="9" t="s">
        <v>363</v>
      </c>
      <c r="F1208" s="10" t="s">
        <v>3849</v>
      </c>
      <c r="G1208" s="15">
        <v>2.8</v>
      </c>
      <c r="H1208" s="30" t="s">
        <v>175</v>
      </c>
      <c r="I1208" s="10">
        <v>85868985</v>
      </c>
      <c r="J1208" s="19">
        <v>45170</v>
      </c>
      <c r="K1208" s="16">
        <v>324</v>
      </c>
      <c r="L1208" s="16">
        <v>907</v>
      </c>
      <c r="M1208" s="9" t="s">
        <v>436</v>
      </c>
      <c r="N1208" s="17">
        <v>45245</v>
      </c>
      <c r="O1208" s="17">
        <v>45097</v>
      </c>
      <c r="P1208" s="10" t="s">
        <v>156</v>
      </c>
      <c r="Q1208" s="17">
        <v>45097</v>
      </c>
      <c r="R1208" s="10" t="s">
        <v>193</v>
      </c>
      <c r="S1208" s="17">
        <v>45132</v>
      </c>
      <c r="T1208" s="10" t="s">
        <v>156</v>
      </c>
      <c r="U1208" s="32">
        <f t="shared" si="22"/>
        <v>45238</v>
      </c>
    </row>
    <row r="1209" spans="1:21" ht="14.25" customHeight="1">
      <c r="A1209" s="9">
        <v>2024</v>
      </c>
      <c r="B1209" s="10" t="s">
        <v>143</v>
      </c>
      <c r="C1209" s="9" t="s">
        <v>573</v>
      </c>
      <c r="D1209" s="9" t="s">
        <v>305</v>
      </c>
      <c r="E1209" s="9" t="s">
        <v>363</v>
      </c>
      <c r="F1209" s="10" t="s">
        <v>3849</v>
      </c>
      <c r="G1209" s="15">
        <v>2.8</v>
      </c>
      <c r="H1209" s="30" t="s">
        <v>175</v>
      </c>
      <c r="I1209" s="10">
        <v>85869007</v>
      </c>
      <c r="J1209" s="19">
        <v>45261</v>
      </c>
      <c r="K1209" s="16">
        <v>800</v>
      </c>
      <c r="L1209" s="16">
        <v>2240</v>
      </c>
      <c r="M1209" s="9" t="s">
        <v>470</v>
      </c>
      <c r="N1209" s="17">
        <v>45282</v>
      </c>
      <c r="O1209" s="17">
        <v>45097</v>
      </c>
      <c r="P1209" s="10" t="s">
        <v>2173</v>
      </c>
      <c r="Q1209" s="17" t="s">
        <v>156</v>
      </c>
      <c r="R1209" s="10" t="s">
        <v>2717</v>
      </c>
      <c r="S1209" s="17" t="s">
        <v>156</v>
      </c>
      <c r="T1209" s="10" t="s">
        <v>2099</v>
      </c>
      <c r="U1209" s="32">
        <f t="shared" si="22"/>
        <v>45275</v>
      </c>
    </row>
    <row r="1210" spans="1:21" ht="14.25" customHeight="1">
      <c r="A1210" s="9">
        <v>2024</v>
      </c>
      <c r="B1210" s="10" t="s">
        <v>143</v>
      </c>
      <c r="C1210" s="9" t="s">
        <v>573</v>
      </c>
      <c r="D1210" s="9" t="s">
        <v>305</v>
      </c>
      <c r="E1210" s="9" t="s">
        <v>363</v>
      </c>
      <c r="F1210" s="10" t="s">
        <v>3849</v>
      </c>
      <c r="G1210" s="15">
        <v>2.8</v>
      </c>
      <c r="H1210" s="30" t="s">
        <v>175</v>
      </c>
      <c r="I1210" s="10">
        <v>86108740</v>
      </c>
      <c r="J1210" s="19">
        <v>45323</v>
      </c>
      <c r="K1210" s="16">
        <v>800</v>
      </c>
      <c r="L1210" s="16">
        <v>2240</v>
      </c>
      <c r="M1210" s="9" t="s">
        <v>470</v>
      </c>
      <c r="N1210" s="17">
        <v>45350</v>
      </c>
      <c r="O1210" s="17" t="s">
        <v>156</v>
      </c>
      <c r="P1210" s="10" t="s">
        <v>156</v>
      </c>
      <c r="Q1210" s="17" t="s">
        <v>156</v>
      </c>
      <c r="R1210" s="10" t="s">
        <v>193</v>
      </c>
      <c r="S1210" s="17" t="s">
        <v>156</v>
      </c>
      <c r="T1210" s="10" t="s">
        <v>156</v>
      </c>
      <c r="U1210" s="32">
        <f t="shared" si="22"/>
        <v>45343</v>
      </c>
    </row>
    <row r="1211" spans="1:21" ht="14.25" customHeight="1">
      <c r="A1211" s="9">
        <v>2024</v>
      </c>
      <c r="B1211" s="10" t="s">
        <v>143</v>
      </c>
      <c r="C1211" s="9" t="s">
        <v>573</v>
      </c>
      <c r="D1211" s="9" t="s">
        <v>676</v>
      </c>
      <c r="E1211" s="9" t="s">
        <v>836</v>
      </c>
      <c r="F1211" s="10" t="s">
        <v>3830</v>
      </c>
      <c r="G1211" s="15">
        <v>1.6</v>
      </c>
      <c r="H1211" s="30" t="s">
        <v>175</v>
      </c>
      <c r="I1211" s="10">
        <v>85901419</v>
      </c>
      <c r="J1211" s="19">
        <v>45170</v>
      </c>
      <c r="K1211" s="16">
        <v>2400</v>
      </c>
      <c r="L1211" s="16">
        <v>3840</v>
      </c>
      <c r="M1211" s="9" t="s">
        <v>436</v>
      </c>
      <c r="N1211" s="17">
        <v>45245</v>
      </c>
      <c r="O1211" s="17">
        <v>45097</v>
      </c>
      <c r="P1211" s="10" t="s">
        <v>156</v>
      </c>
      <c r="Q1211" s="17" t="s">
        <v>156</v>
      </c>
      <c r="R1211" s="10" t="s">
        <v>193</v>
      </c>
      <c r="S1211" s="17" t="s">
        <v>156</v>
      </c>
      <c r="T1211" s="10" t="s">
        <v>156</v>
      </c>
      <c r="U1211" s="32">
        <f t="shared" si="22"/>
        <v>45238</v>
      </c>
    </row>
    <row r="1212" spans="1:21" ht="14.25" customHeight="1">
      <c r="A1212" s="9">
        <v>2024</v>
      </c>
      <c r="B1212" s="10" t="s">
        <v>143</v>
      </c>
      <c r="C1212" s="9" t="s">
        <v>573</v>
      </c>
      <c r="D1212" s="9" t="s">
        <v>1820</v>
      </c>
      <c r="E1212" s="9" t="s">
        <v>3661</v>
      </c>
      <c r="F1212" s="10" t="s">
        <v>3822</v>
      </c>
      <c r="G1212" s="15">
        <v>2.8</v>
      </c>
      <c r="H1212" s="30" t="s">
        <v>175</v>
      </c>
      <c r="I1212" s="10">
        <v>86255222</v>
      </c>
      <c r="J1212" s="19">
        <v>45231</v>
      </c>
      <c r="K1212" s="16">
        <v>240</v>
      </c>
      <c r="L1212" s="16">
        <v>672</v>
      </c>
      <c r="M1212" s="9" t="s">
        <v>436</v>
      </c>
      <c r="N1212" s="17">
        <v>45275</v>
      </c>
      <c r="O1212" s="17" t="s">
        <v>156</v>
      </c>
      <c r="P1212" s="10" t="s">
        <v>156</v>
      </c>
      <c r="Q1212" s="17" t="s">
        <v>156</v>
      </c>
      <c r="R1212" s="10" t="s">
        <v>193</v>
      </c>
      <c r="S1212" s="17" t="s">
        <v>156</v>
      </c>
      <c r="T1212" s="10" t="s">
        <v>156</v>
      </c>
      <c r="U1212" s="32">
        <f t="shared" si="22"/>
        <v>45268</v>
      </c>
    </row>
    <row r="1213" spans="1:21" ht="14.25" customHeight="1">
      <c r="A1213" s="9">
        <v>2024</v>
      </c>
      <c r="B1213" s="10" t="s">
        <v>143</v>
      </c>
      <c r="C1213" s="9" t="s">
        <v>573</v>
      </c>
      <c r="D1213" s="9" t="s">
        <v>1820</v>
      </c>
      <c r="E1213" s="9" t="s">
        <v>3661</v>
      </c>
      <c r="F1213" s="10" t="s">
        <v>3822</v>
      </c>
      <c r="G1213" s="15">
        <v>2.8</v>
      </c>
      <c r="H1213" s="30" t="s">
        <v>175</v>
      </c>
      <c r="I1213" s="10">
        <v>86135813</v>
      </c>
      <c r="J1213" s="19">
        <v>45261</v>
      </c>
      <c r="K1213" s="16">
        <v>3500</v>
      </c>
      <c r="L1213" s="16">
        <v>9800</v>
      </c>
      <c r="M1213" s="9" t="s">
        <v>436</v>
      </c>
      <c r="N1213" s="17">
        <v>45275</v>
      </c>
      <c r="O1213" s="17" t="s">
        <v>156</v>
      </c>
      <c r="P1213" s="10" t="s">
        <v>156</v>
      </c>
      <c r="Q1213" s="17" t="s">
        <v>156</v>
      </c>
      <c r="R1213" s="10" t="s">
        <v>193</v>
      </c>
      <c r="S1213" s="17" t="s">
        <v>156</v>
      </c>
      <c r="T1213" s="10" t="s">
        <v>156</v>
      </c>
      <c r="U1213" s="32">
        <f t="shared" si="22"/>
        <v>45268</v>
      </c>
    </row>
    <row r="1214" spans="1:21" ht="14.25" customHeight="1">
      <c r="A1214" s="9">
        <v>2024</v>
      </c>
      <c r="B1214" s="10" t="s">
        <v>143</v>
      </c>
      <c r="C1214" s="9" t="s">
        <v>573</v>
      </c>
      <c r="D1214" s="9" t="s">
        <v>1820</v>
      </c>
      <c r="E1214" s="9" t="s">
        <v>3661</v>
      </c>
      <c r="F1214" s="10" t="s">
        <v>3822</v>
      </c>
      <c r="G1214" s="15">
        <v>2.8</v>
      </c>
      <c r="H1214" s="30" t="s">
        <v>175</v>
      </c>
      <c r="I1214" s="10">
        <v>86232631</v>
      </c>
      <c r="J1214" s="19">
        <v>45323</v>
      </c>
      <c r="K1214" s="16">
        <v>400</v>
      </c>
      <c r="L1214" s="16">
        <v>1120</v>
      </c>
      <c r="M1214" s="9" t="s">
        <v>383</v>
      </c>
      <c r="N1214" s="17">
        <v>45341</v>
      </c>
      <c r="O1214" s="17" t="s">
        <v>156</v>
      </c>
      <c r="P1214" s="10" t="s">
        <v>156</v>
      </c>
      <c r="Q1214" s="17" t="s">
        <v>156</v>
      </c>
      <c r="R1214" s="10" t="s">
        <v>193</v>
      </c>
      <c r="S1214" s="17" t="s">
        <v>156</v>
      </c>
      <c r="T1214" s="10" t="s">
        <v>156</v>
      </c>
      <c r="U1214" s="32">
        <f t="shared" si="22"/>
        <v>45334</v>
      </c>
    </row>
    <row r="1215" spans="1:21" ht="14.25" customHeight="1">
      <c r="A1215" s="9">
        <v>2024</v>
      </c>
      <c r="B1215" s="10" t="s">
        <v>143</v>
      </c>
      <c r="C1215" s="9" t="s">
        <v>573</v>
      </c>
      <c r="D1215" s="9" t="s">
        <v>1820</v>
      </c>
      <c r="E1215" s="9" t="s">
        <v>3661</v>
      </c>
      <c r="F1215" s="10" t="s">
        <v>3822</v>
      </c>
      <c r="G1215" s="15">
        <v>2.8</v>
      </c>
      <c r="H1215" s="30" t="s">
        <v>175</v>
      </c>
      <c r="I1215" s="10">
        <v>86255223</v>
      </c>
      <c r="J1215" s="19">
        <v>45352</v>
      </c>
      <c r="K1215" s="16">
        <v>480</v>
      </c>
      <c r="L1215" s="16">
        <v>1344</v>
      </c>
      <c r="M1215" s="9" t="s">
        <v>470</v>
      </c>
      <c r="N1215" s="17">
        <v>45368</v>
      </c>
      <c r="O1215" s="17" t="s">
        <v>156</v>
      </c>
      <c r="P1215" s="10" t="s">
        <v>156</v>
      </c>
      <c r="Q1215" s="17" t="s">
        <v>156</v>
      </c>
      <c r="R1215" s="10" t="s">
        <v>193</v>
      </c>
      <c r="S1215" s="17" t="s">
        <v>156</v>
      </c>
      <c r="T1215" s="10" t="s">
        <v>156</v>
      </c>
      <c r="U1215" s="32">
        <f t="shared" si="22"/>
        <v>45361</v>
      </c>
    </row>
    <row r="1216" spans="1:21" ht="14.25" customHeight="1">
      <c r="A1216" s="9">
        <v>2024</v>
      </c>
      <c r="B1216" s="10" t="s">
        <v>143</v>
      </c>
      <c r="C1216" s="9" t="s">
        <v>573</v>
      </c>
      <c r="D1216" s="9" t="s">
        <v>1820</v>
      </c>
      <c r="E1216" s="9" t="s">
        <v>3661</v>
      </c>
      <c r="F1216" s="10" t="s">
        <v>3822</v>
      </c>
      <c r="G1216" s="15">
        <v>2.8</v>
      </c>
      <c r="H1216" s="30" t="s">
        <v>175</v>
      </c>
      <c r="I1216" s="10">
        <v>86255224</v>
      </c>
      <c r="J1216" s="19">
        <v>45383</v>
      </c>
      <c r="K1216" s="16">
        <v>1300</v>
      </c>
      <c r="L1216" s="16">
        <v>3640</v>
      </c>
      <c r="M1216" s="9" t="s">
        <v>470</v>
      </c>
      <c r="N1216" s="17">
        <v>45396</v>
      </c>
      <c r="O1216" s="17" t="s">
        <v>156</v>
      </c>
      <c r="P1216" s="10" t="s">
        <v>156</v>
      </c>
      <c r="Q1216" s="17" t="s">
        <v>156</v>
      </c>
      <c r="R1216" s="10" t="s">
        <v>193</v>
      </c>
      <c r="S1216" s="17" t="s">
        <v>156</v>
      </c>
      <c r="T1216" s="10" t="s">
        <v>156</v>
      </c>
      <c r="U1216" s="32">
        <f t="shared" si="22"/>
        <v>45389</v>
      </c>
    </row>
    <row r="1217" spans="1:21" ht="14.25" customHeight="1">
      <c r="A1217" s="9">
        <v>2024</v>
      </c>
      <c r="B1217" s="10" t="s">
        <v>143</v>
      </c>
      <c r="C1217" s="9" t="s">
        <v>573</v>
      </c>
      <c r="D1217" s="9" t="s">
        <v>1820</v>
      </c>
      <c r="E1217" s="9" t="s">
        <v>3661</v>
      </c>
      <c r="F1217" s="10" t="s">
        <v>3822</v>
      </c>
      <c r="G1217" s="15">
        <v>2.8</v>
      </c>
      <c r="H1217" s="30" t="s">
        <v>175</v>
      </c>
      <c r="I1217" s="10">
        <v>86255225</v>
      </c>
      <c r="J1217" s="19">
        <v>45413</v>
      </c>
      <c r="K1217" s="16">
        <v>270</v>
      </c>
      <c r="L1217" s="16">
        <v>756</v>
      </c>
      <c r="M1217" s="9" t="s">
        <v>470</v>
      </c>
      <c r="N1217" s="17">
        <v>45431</v>
      </c>
      <c r="O1217" s="17" t="s">
        <v>156</v>
      </c>
      <c r="P1217" s="10" t="s">
        <v>156</v>
      </c>
      <c r="Q1217" s="17" t="s">
        <v>156</v>
      </c>
      <c r="R1217" s="10" t="s">
        <v>193</v>
      </c>
      <c r="S1217" s="17" t="s">
        <v>156</v>
      </c>
      <c r="T1217" s="10" t="s">
        <v>156</v>
      </c>
      <c r="U1217" s="32">
        <f t="shared" si="22"/>
        <v>45424</v>
      </c>
    </row>
    <row r="1218" spans="1:21" ht="14.25" customHeight="1">
      <c r="A1218" s="9">
        <v>2024</v>
      </c>
      <c r="B1218" s="10" t="s">
        <v>143</v>
      </c>
      <c r="C1218" s="9" t="s">
        <v>573</v>
      </c>
      <c r="D1218" s="9" t="s">
        <v>1820</v>
      </c>
      <c r="E1218" s="9" t="s">
        <v>3661</v>
      </c>
      <c r="F1218" s="10" t="s">
        <v>3823</v>
      </c>
      <c r="G1218" s="15">
        <v>2.8</v>
      </c>
      <c r="H1218" s="30" t="s">
        <v>175</v>
      </c>
      <c r="I1218" s="10">
        <v>86079494</v>
      </c>
      <c r="J1218" s="19">
        <v>45261</v>
      </c>
      <c r="K1218" s="16">
        <v>2000</v>
      </c>
      <c r="L1218" s="16">
        <v>5600</v>
      </c>
      <c r="M1218" s="9" t="s">
        <v>436</v>
      </c>
      <c r="N1218" s="17">
        <v>45285</v>
      </c>
      <c r="O1218" s="17" t="s">
        <v>156</v>
      </c>
      <c r="P1218" s="10" t="s">
        <v>156</v>
      </c>
      <c r="Q1218" s="17" t="s">
        <v>156</v>
      </c>
      <c r="R1218" s="10" t="s">
        <v>193</v>
      </c>
      <c r="S1218" s="17" t="s">
        <v>156</v>
      </c>
      <c r="T1218" s="10" t="s">
        <v>156</v>
      </c>
      <c r="U1218" s="32">
        <f t="shared" si="22"/>
        <v>45278</v>
      </c>
    </row>
    <row r="1219" spans="1:21" ht="14.25" customHeight="1">
      <c r="A1219" s="9">
        <v>2024</v>
      </c>
      <c r="B1219" s="10" t="s">
        <v>143</v>
      </c>
      <c r="C1219" s="9" t="s">
        <v>573</v>
      </c>
      <c r="D1219" s="9" t="s">
        <v>1820</v>
      </c>
      <c r="E1219" s="9" t="s">
        <v>3661</v>
      </c>
      <c r="F1219" s="10" t="s">
        <v>3823</v>
      </c>
      <c r="G1219" s="15">
        <v>2.8</v>
      </c>
      <c r="H1219" s="30" t="s">
        <v>175</v>
      </c>
      <c r="I1219" s="10">
        <v>86176846</v>
      </c>
      <c r="J1219" s="19">
        <v>45352</v>
      </c>
      <c r="K1219" s="16">
        <v>600</v>
      </c>
      <c r="L1219" s="16">
        <v>1680</v>
      </c>
      <c r="M1219" s="9" t="s">
        <v>470</v>
      </c>
      <c r="N1219" s="17">
        <v>45368</v>
      </c>
      <c r="O1219" s="17" t="s">
        <v>156</v>
      </c>
      <c r="P1219" s="10" t="s">
        <v>156</v>
      </c>
      <c r="Q1219" s="17" t="s">
        <v>156</v>
      </c>
      <c r="R1219" s="10" t="s">
        <v>193</v>
      </c>
      <c r="S1219" s="17" t="s">
        <v>156</v>
      </c>
      <c r="T1219" s="10" t="s">
        <v>156</v>
      </c>
      <c r="U1219" s="32">
        <f t="shared" si="22"/>
        <v>45361</v>
      </c>
    </row>
    <row r="1220" spans="1:21" ht="14.25" customHeight="1">
      <c r="A1220" s="9">
        <v>2024</v>
      </c>
      <c r="B1220" s="10" t="s">
        <v>143</v>
      </c>
      <c r="C1220" s="9" t="s">
        <v>573</v>
      </c>
      <c r="D1220" s="9" t="s">
        <v>1820</v>
      </c>
      <c r="E1220" s="9" t="s">
        <v>3661</v>
      </c>
      <c r="F1220" s="10" t="s">
        <v>3823</v>
      </c>
      <c r="G1220" s="15">
        <v>2.8</v>
      </c>
      <c r="H1220" s="30" t="s">
        <v>175</v>
      </c>
      <c r="I1220" s="10">
        <v>86238301</v>
      </c>
      <c r="J1220" s="19">
        <v>45383</v>
      </c>
      <c r="K1220" s="16">
        <v>550</v>
      </c>
      <c r="L1220" s="16">
        <v>1540</v>
      </c>
      <c r="M1220" s="9" t="s">
        <v>470</v>
      </c>
      <c r="N1220" s="17">
        <v>45396</v>
      </c>
      <c r="O1220" s="17" t="s">
        <v>156</v>
      </c>
      <c r="P1220" s="10" t="s">
        <v>156</v>
      </c>
      <c r="Q1220" s="17" t="s">
        <v>156</v>
      </c>
      <c r="R1220" s="10" t="s">
        <v>193</v>
      </c>
      <c r="S1220" s="17" t="s">
        <v>156</v>
      </c>
      <c r="T1220" s="10" t="s">
        <v>156</v>
      </c>
      <c r="U1220" s="32">
        <f t="shared" si="22"/>
        <v>45389</v>
      </c>
    </row>
    <row r="1221" spans="1:21" ht="14.25" customHeight="1">
      <c r="A1221" s="9">
        <v>2024</v>
      </c>
      <c r="B1221" s="10" t="s">
        <v>143</v>
      </c>
      <c r="C1221" s="9" t="s">
        <v>573</v>
      </c>
      <c r="D1221" s="9" t="s">
        <v>1820</v>
      </c>
      <c r="E1221" s="9" t="s">
        <v>1823</v>
      </c>
      <c r="F1221" s="10" t="s">
        <v>3824</v>
      </c>
      <c r="G1221" s="15">
        <v>2.8</v>
      </c>
      <c r="H1221" s="30" t="s">
        <v>175</v>
      </c>
      <c r="I1221" s="10">
        <v>86067837</v>
      </c>
      <c r="J1221" s="19">
        <v>45200</v>
      </c>
      <c r="K1221" s="16">
        <v>6000</v>
      </c>
      <c r="L1221" s="16">
        <v>16800</v>
      </c>
      <c r="M1221" s="9" t="s">
        <v>436</v>
      </c>
      <c r="N1221" s="17">
        <v>45236</v>
      </c>
      <c r="O1221" s="17" t="s">
        <v>156</v>
      </c>
      <c r="P1221" s="10" t="s">
        <v>156</v>
      </c>
      <c r="Q1221" s="17" t="s">
        <v>156</v>
      </c>
      <c r="R1221" s="10" t="s">
        <v>193</v>
      </c>
      <c r="S1221" s="17" t="s">
        <v>156</v>
      </c>
      <c r="T1221" s="10" t="s">
        <v>156</v>
      </c>
      <c r="U1221" s="32">
        <f t="shared" si="22"/>
        <v>45229</v>
      </c>
    </row>
    <row r="1222" spans="1:21" ht="14.25" customHeight="1">
      <c r="A1222" s="9">
        <v>2024</v>
      </c>
      <c r="B1222" s="10" t="s">
        <v>143</v>
      </c>
      <c r="C1222" s="9" t="s">
        <v>573</v>
      </c>
      <c r="D1222" s="9" t="s">
        <v>1820</v>
      </c>
      <c r="E1222" s="9" t="s">
        <v>1823</v>
      </c>
      <c r="F1222" s="10" t="s">
        <v>3824</v>
      </c>
      <c r="G1222" s="15">
        <v>2.8</v>
      </c>
      <c r="H1222" s="30" t="s">
        <v>175</v>
      </c>
      <c r="I1222" s="10">
        <v>86252116</v>
      </c>
      <c r="J1222" s="19">
        <v>45200</v>
      </c>
      <c r="K1222" s="16">
        <v>350</v>
      </c>
      <c r="L1222" s="16">
        <v>980</v>
      </c>
      <c r="M1222" s="9" t="s">
        <v>436</v>
      </c>
      <c r="N1222" s="17">
        <v>45236</v>
      </c>
      <c r="O1222" s="17" t="s">
        <v>156</v>
      </c>
      <c r="P1222" s="10" t="s">
        <v>156</v>
      </c>
      <c r="Q1222" s="17" t="s">
        <v>156</v>
      </c>
      <c r="R1222" s="10" t="s">
        <v>193</v>
      </c>
      <c r="S1222" s="17" t="s">
        <v>156</v>
      </c>
      <c r="T1222" s="10" t="s">
        <v>156</v>
      </c>
      <c r="U1222" s="32">
        <f t="shared" si="22"/>
        <v>45229</v>
      </c>
    </row>
    <row r="1223" spans="1:21" ht="14.25" customHeight="1">
      <c r="A1223" s="9">
        <v>2024</v>
      </c>
      <c r="B1223" s="10" t="s">
        <v>143</v>
      </c>
      <c r="C1223" s="9" t="s">
        <v>573</v>
      </c>
      <c r="D1223" s="9" t="s">
        <v>1820</v>
      </c>
      <c r="E1223" s="9" t="s">
        <v>1823</v>
      </c>
      <c r="F1223" s="10" t="s">
        <v>3824</v>
      </c>
      <c r="G1223" s="15">
        <v>2.8</v>
      </c>
      <c r="H1223" s="30" t="s">
        <v>175</v>
      </c>
      <c r="I1223" s="10">
        <v>86252117</v>
      </c>
      <c r="J1223" s="19">
        <v>45231</v>
      </c>
      <c r="K1223" s="16">
        <v>460</v>
      </c>
      <c r="L1223" s="16">
        <v>1288</v>
      </c>
      <c r="M1223" s="9" t="s">
        <v>383</v>
      </c>
      <c r="N1223" s="17">
        <v>45275</v>
      </c>
      <c r="O1223" s="17" t="s">
        <v>156</v>
      </c>
      <c r="P1223" s="10" t="s">
        <v>156</v>
      </c>
      <c r="Q1223" s="17" t="s">
        <v>156</v>
      </c>
      <c r="R1223" s="10" t="s">
        <v>193</v>
      </c>
      <c r="S1223" s="17" t="s">
        <v>156</v>
      </c>
      <c r="T1223" s="10" t="s">
        <v>156</v>
      </c>
      <c r="U1223" s="32">
        <f t="shared" si="22"/>
        <v>45268</v>
      </c>
    </row>
    <row r="1224" spans="1:21" ht="14.25" customHeight="1">
      <c r="A1224" s="9">
        <v>2024</v>
      </c>
      <c r="B1224" s="10" t="s">
        <v>143</v>
      </c>
      <c r="C1224" s="9" t="s">
        <v>573</v>
      </c>
      <c r="D1224" s="9" t="s">
        <v>1820</v>
      </c>
      <c r="E1224" s="9" t="s">
        <v>1823</v>
      </c>
      <c r="F1224" s="10" t="s">
        <v>3824</v>
      </c>
      <c r="G1224" s="15">
        <v>2.8</v>
      </c>
      <c r="H1224" s="30" t="s">
        <v>175</v>
      </c>
      <c r="I1224" s="10">
        <v>86233373</v>
      </c>
      <c r="J1224" s="19">
        <v>45261</v>
      </c>
      <c r="K1224" s="16">
        <v>3000</v>
      </c>
      <c r="L1224" s="16">
        <v>8400</v>
      </c>
      <c r="M1224" s="9" t="s">
        <v>383</v>
      </c>
      <c r="N1224" s="17">
        <v>45275</v>
      </c>
      <c r="O1224" s="17" t="s">
        <v>156</v>
      </c>
      <c r="P1224" s="10" t="s">
        <v>156</v>
      </c>
      <c r="Q1224" s="17" t="s">
        <v>156</v>
      </c>
      <c r="R1224" s="10" t="s">
        <v>193</v>
      </c>
      <c r="S1224" s="17" t="s">
        <v>156</v>
      </c>
      <c r="T1224" s="10" t="s">
        <v>156</v>
      </c>
      <c r="U1224" s="32">
        <f t="shared" si="22"/>
        <v>45268</v>
      </c>
    </row>
    <row r="1225" spans="1:21" ht="14.25" customHeight="1">
      <c r="A1225" s="9">
        <v>2024</v>
      </c>
      <c r="B1225" s="10" t="s">
        <v>143</v>
      </c>
      <c r="C1225" s="9" t="s">
        <v>573</v>
      </c>
      <c r="D1225" s="9" t="s">
        <v>1820</v>
      </c>
      <c r="E1225" s="9" t="s">
        <v>1823</v>
      </c>
      <c r="F1225" s="10" t="s">
        <v>3824</v>
      </c>
      <c r="G1225" s="15">
        <v>2.8</v>
      </c>
      <c r="H1225" s="30" t="s">
        <v>175</v>
      </c>
      <c r="I1225" s="10">
        <v>86195698</v>
      </c>
      <c r="J1225" s="19">
        <v>45292</v>
      </c>
      <c r="K1225" s="16">
        <v>3000</v>
      </c>
      <c r="L1225" s="16">
        <v>8400</v>
      </c>
      <c r="M1225" s="9" t="s">
        <v>470</v>
      </c>
      <c r="N1225" s="17">
        <v>45321</v>
      </c>
      <c r="O1225" s="17" t="s">
        <v>156</v>
      </c>
      <c r="P1225" s="10" t="s">
        <v>156</v>
      </c>
      <c r="Q1225" s="17" t="s">
        <v>156</v>
      </c>
      <c r="R1225" s="10" t="s">
        <v>193</v>
      </c>
      <c r="S1225" s="17" t="s">
        <v>156</v>
      </c>
      <c r="T1225" s="10" t="s">
        <v>156</v>
      </c>
      <c r="U1225" s="32">
        <f t="shared" si="22"/>
        <v>45314</v>
      </c>
    </row>
    <row r="1226" spans="1:21" ht="14.25" customHeight="1">
      <c r="A1226" s="9">
        <v>2024</v>
      </c>
      <c r="B1226" s="10" t="s">
        <v>143</v>
      </c>
      <c r="C1226" s="9" t="s">
        <v>573</v>
      </c>
      <c r="D1226" s="9" t="s">
        <v>1820</v>
      </c>
      <c r="E1226" s="9" t="s">
        <v>1823</v>
      </c>
      <c r="F1226" s="10" t="s">
        <v>3824</v>
      </c>
      <c r="G1226" s="15">
        <v>2.8</v>
      </c>
      <c r="H1226" s="30" t="s">
        <v>175</v>
      </c>
      <c r="I1226" s="10">
        <v>86195697</v>
      </c>
      <c r="J1226" s="19">
        <v>45323</v>
      </c>
      <c r="K1226" s="16">
        <v>3000</v>
      </c>
      <c r="L1226" s="16">
        <v>8400</v>
      </c>
      <c r="M1226" s="9" t="s">
        <v>470</v>
      </c>
      <c r="N1226" s="17">
        <v>45347</v>
      </c>
      <c r="O1226" s="17" t="s">
        <v>156</v>
      </c>
      <c r="P1226" s="10" t="s">
        <v>156</v>
      </c>
      <c r="Q1226" s="17" t="s">
        <v>156</v>
      </c>
      <c r="R1226" s="10" t="s">
        <v>193</v>
      </c>
      <c r="S1226" s="17" t="s">
        <v>156</v>
      </c>
      <c r="T1226" s="10" t="s">
        <v>156</v>
      </c>
      <c r="U1226" s="32">
        <f t="shared" si="22"/>
        <v>45340</v>
      </c>
    </row>
    <row r="1227" spans="1:21" ht="14.25" customHeight="1">
      <c r="A1227" s="9">
        <v>2024</v>
      </c>
      <c r="B1227" s="10" t="s">
        <v>143</v>
      </c>
      <c r="C1227" s="9" t="s">
        <v>573</v>
      </c>
      <c r="D1227" s="9" t="s">
        <v>1820</v>
      </c>
      <c r="E1227" s="9" t="s">
        <v>1823</v>
      </c>
      <c r="F1227" s="10" t="s">
        <v>3824</v>
      </c>
      <c r="G1227" s="15">
        <v>2.8</v>
      </c>
      <c r="H1227" s="30" t="s">
        <v>175</v>
      </c>
      <c r="I1227" s="10">
        <v>86195695</v>
      </c>
      <c r="J1227" s="19">
        <v>45352</v>
      </c>
      <c r="K1227" s="16">
        <v>3000</v>
      </c>
      <c r="L1227" s="16">
        <v>8400</v>
      </c>
      <c r="M1227" s="9" t="s">
        <v>470</v>
      </c>
      <c r="N1227" s="17">
        <v>45375</v>
      </c>
      <c r="O1227" s="17" t="s">
        <v>156</v>
      </c>
      <c r="P1227" s="10" t="s">
        <v>156</v>
      </c>
      <c r="Q1227" s="17" t="s">
        <v>156</v>
      </c>
      <c r="R1227" s="10" t="s">
        <v>193</v>
      </c>
      <c r="S1227" s="17" t="s">
        <v>156</v>
      </c>
      <c r="T1227" s="10" t="s">
        <v>156</v>
      </c>
      <c r="U1227" s="32">
        <f t="shared" si="22"/>
        <v>45368</v>
      </c>
    </row>
    <row r="1228" spans="1:21" ht="14.25" customHeight="1">
      <c r="A1228" s="9">
        <v>2024</v>
      </c>
      <c r="B1228" s="10" t="s">
        <v>143</v>
      </c>
      <c r="C1228" s="9" t="s">
        <v>573</v>
      </c>
      <c r="D1228" s="9" t="s">
        <v>1820</v>
      </c>
      <c r="E1228" s="9" t="s">
        <v>1823</v>
      </c>
      <c r="F1228" s="10" t="s">
        <v>3824</v>
      </c>
      <c r="G1228" s="15">
        <v>2.8</v>
      </c>
      <c r="H1228" s="30" t="s">
        <v>175</v>
      </c>
      <c r="I1228" s="10">
        <v>86195690</v>
      </c>
      <c r="J1228" s="19">
        <v>45413</v>
      </c>
      <c r="K1228" s="16">
        <v>2000</v>
      </c>
      <c r="L1228" s="16">
        <v>5600</v>
      </c>
      <c r="M1228" s="9" t="s">
        <v>470</v>
      </c>
      <c r="N1228" s="17">
        <v>45431</v>
      </c>
      <c r="O1228" s="17" t="s">
        <v>156</v>
      </c>
      <c r="P1228" s="10" t="s">
        <v>156</v>
      </c>
      <c r="Q1228" s="17" t="s">
        <v>156</v>
      </c>
      <c r="R1228" s="10" t="s">
        <v>193</v>
      </c>
      <c r="S1228" s="17" t="s">
        <v>156</v>
      </c>
      <c r="T1228" s="10" t="s">
        <v>156</v>
      </c>
      <c r="U1228" s="32">
        <f t="shared" si="22"/>
        <v>45424</v>
      </c>
    </row>
    <row r="1229" spans="1:21" ht="14.25" customHeight="1">
      <c r="A1229" s="9">
        <v>2024</v>
      </c>
      <c r="B1229" s="10" t="s">
        <v>143</v>
      </c>
      <c r="C1229" s="9" t="s">
        <v>573</v>
      </c>
      <c r="D1229" s="9" t="s">
        <v>1820</v>
      </c>
      <c r="E1229" s="9" t="s">
        <v>1823</v>
      </c>
      <c r="F1229" s="10" t="s">
        <v>3824</v>
      </c>
      <c r="G1229" s="15">
        <v>2.8</v>
      </c>
      <c r="H1229" s="30" t="s">
        <v>175</v>
      </c>
      <c r="I1229" s="10">
        <v>86252118</v>
      </c>
      <c r="J1229" s="19">
        <v>45413</v>
      </c>
      <c r="K1229" s="16">
        <v>1200</v>
      </c>
      <c r="L1229" s="16">
        <v>3360</v>
      </c>
      <c r="M1229" s="9" t="s">
        <v>470</v>
      </c>
      <c r="N1229" s="17">
        <v>45431</v>
      </c>
      <c r="O1229" s="17" t="s">
        <v>156</v>
      </c>
      <c r="P1229" s="10" t="s">
        <v>156</v>
      </c>
      <c r="Q1229" s="17" t="s">
        <v>156</v>
      </c>
      <c r="R1229" s="10" t="s">
        <v>193</v>
      </c>
      <c r="S1229" s="17" t="s">
        <v>156</v>
      </c>
      <c r="T1229" s="10" t="s">
        <v>156</v>
      </c>
      <c r="U1229" s="32">
        <f t="shared" si="22"/>
        <v>45424</v>
      </c>
    </row>
    <row r="1230" spans="1:21" ht="14.25" customHeight="1">
      <c r="A1230" s="9">
        <v>2024</v>
      </c>
      <c r="B1230" s="10" t="s">
        <v>143</v>
      </c>
      <c r="C1230" s="9" t="s">
        <v>573</v>
      </c>
      <c r="D1230" s="9" t="s">
        <v>1820</v>
      </c>
      <c r="E1230" s="9" t="s">
        <v>1823</v>
      </c>
      <c r="F1230" s="10" t="s">
        <v>3824</v>
      </c>
      <c r="G1230" s="15">
        <v>2.8</v>
      </c>
      <c r="H1230" s="30" t="s">
        <v>175</v>
      </c>
      <c r="I1230" s="10">
        <v>86233374</v>
      </c>
      <c r="J1230" s="19">
        <v>45444</v>
      </c>
      <c r="K1230" s="16">
        <v>3000</v>
      </c>
      <c r="L1230" s="16">
        <v>8400</v>
      </c>
      <c r="M1230" s="9" t="s">
        <v>470</v>
      </c>
      <c r="N1230" s="17">
        <v>45458</v>
      </c>
      <c r="O1230" s="17" t="s">
        <v>156</v>
      </c>
      <c r="P1230" s="10" t="s">
        <v>156</v>
      </c>
      <c r="Q1230" s="17" t="s">
        <v>156</v>
      </c>
      <c r="R1230" s="10" t="s">
        <v>193</v>
      </c>
      <c r="S1230" s="17" t="s">
        <v>156</v>
      </c>
      <c r="T1230" s="10" t="s">
        <v>156</v>
      </c>
      <c r="U1230" s="32">
        <f t="shared" si="22"/>
        <v>45451</v>
      </c>
    </row>
    <row r="1231" spans="1:21" ht="14.25" customHeight="1">
      <c r="A1231" s="9">
        <v>2024</v>
      </c>
      <c r="B1231" s="10" t="s">
        <v>143</v>
      </c>
      <c r="C1231" s="9" t="s">
        <v>573</v>
      </c>
      <c r="D1231" s="9" t="s">
        <v>1820</v>
      </c>
      <c r="E1231" s="9" t="s">
        <v>1823</v>
      </c>
      <c r="F1231" s="10" t="s">
        <v>3824</v>
      </c>
      <c r="G1231" s="15">
        <v>2.8</v>
      </c>
      <c r="H1231" s="30" t="s">
        <v>246</v>
      </c>
      <c r="I1231" s="10">
        <v>86233375</v>
      </c>
      <c r="J1231" s="19">
        <v>45444</v>
      </c>
      <c r="K1231" s="16">
        <v>1000</v>
      </c>
      <c r="L1231" s="16">
        <v>2800</v>
      </c>
      <c r="M1231" s="9" t="s">
        <v>226</v>
      </c>
      <c r="N1231" s="17">
        <v>45458</v>
      </c>
      <c r="O1231" s="17" t="s">
        <v>156</v>
      </c>
      <c r="P1231" s="10" t="s">
        <v>156</v>
      </c>
      <c r="Q1231" s="17" t="s">
        <v>156</v>
      </c>
      <c r="R1231" s="10" t="s">
        <v>193</v>
      </c>
      <c r="S1231" s="17" t="s">
        <v>156</v>
      </c>
      <c r="T1231" s="10" t="s">
        <v>156</v>
      </c>
      <c r="U1231" s="32">
        <f t="shared" si="22"/>
        <v>45451</v>
      </c>
    </row>
    <row r="1232" spans="1:21" ht="14.25" customHeight="1">
      <c r="A1232" s="9">
        <v>2024</v>
      </c>
      <c r="B1232" s="10" t="s">
        <v>143</v>
      </c>
      <c r="C1232" s="9" t="s">
        <v>573</v>
      </c>
      <c r="D1232" s="9" t="s">
        <v>1820</v>
      </c>
      <c r="E1232" s="9" t="s">
        <v>1823</v>
      </c>
      <c r="F1232" s="10" t="s">
        <v>3825</v>
      </c>
      <c r="G1232" s="15">
        <v>2.8</v>
      </c>
      <c r="H1232" s="30" t="s">
        <v>175</v>
      </c>
      <c r="I1232" s="10">
        <v>86032280</v>
      </c>
      <c r="J1232" s="19">
        <v>45200</v>
      </c>
      <c r="K1232" s="16">
        <v>2000</v>
      </c>
      <c r="L1232" s="16">
        <v>5600</v>
      </c>
      <c r="M1232" s="9" t="s">
        <v>436</v>
      </c>
      <c r="N1232" s="17">
        <v>45275</v>
      </c>
      <c r="O1232" s="17" t="s">
        <v>156</v>
      </c>
      <c r="P1232" s="10" t="s">
        <v>156</v>
      </c>
      <c r="Q1232" s="17" t="s">
        <v>156</v>
      </c>
      <c r="R1232" s="10" t="s">
        <v>193</v>
      </c>
      <c r="S1232" s="17" t="s">
        <v>156</v>
      </c>
      <c r="T1232" s="10" t="s">
        <v>156</v>
      </c>
      <c r="U1232" s="32">
        <f t="shared" si="22"/>
        <v>45268</v>
      </c>
    </row>
    <row r="1233" spans="1:21" ht="14.25" customHeight="1">
      <c r="A1233" s="9">
        <v>2024</v>
      </c>
      <c r="B1233" s="10" t="s">
        <v>143</v>
      </c>
      <c r="C1233" s="9" t="s">
        <v>573</v>
      </c>
      <c r="D1233" s="9" t="s">
        <v>1820</v>
      </c>
      <c r="E1233" s="9" t="s">
        <v>1823</v>
      </c>
      <c r="F1233" s="10" t="s">
        <v>3825</v>
      </c>
      <c r="G1233" s="15">
        <v>2.8</v>
      </c>
      <c r="H1233" s="30" t="s">
        <v>175</v>
      </c>
      <c r="I1233" s="10">
        <v>86197928</v>
      </c>
      <c r="J1233" s="19">
        <v>45292</v>
      </c>
      <c r="K1233" s="16">
        <v>1500</v>
      </c>
      <c r="L1233" s="16">
        <v>4200</v>
      </c>
      <c r="M1233" s="9" t="s">
        <v>470</v>
      </c>
      <c r="N1233" s="17">
        <v>45333</v>
      </c>
      <c r="O1233" s="17" t="s">
        <v>156</v>
      </c>
      <c r="P1233" s="10" t="s">
        <v>156</v>
      </c>
      <c r="Q1233" s="17" t="s">
        <v>156</v>
      </c>
      <c r="R1233" s="10" t="s">
        <v>193</v>
      </c>
      <c r="S1233" s="17" t="s">
        <v>156</v>
      </c>
      <c r="T1233" s="10" t="s">
        <v>156</v>
      </c>
      <c r="U1233" s="32">
        <f t="shared" si="22"/>
        <v>45326</v>
      </c>
    </row>
    <row r="1234" spans="1:21" ht="14.25" customHeight="1">
      <c r="A1234" s="9">
        <v>2024</v>
      </c>
      <c r="B1234" s="10" t="s">
        <v>143</v>
      </c>
      <c r="C1234" s="9" t="s">
        <v>573</v>
      </c>
      <c r="D1234" s="9" t="s">
        <v>1820</v>
      </c>
      <c r="E1234" s="9" t="s">
        <v>1823</v>
      </c>
      <c r="F1234" s="10" t="s">
        <v>3825</v>
      </c>
      <c r="G1234" s="15">
        <v>2.8</v>
      </c>
      <c r="H1234" s="30" t="s">
        <v>175</v>
      </c>
      <c r="I1234" s="10">
        <v>86197927</v>
      </c>
      <c r="J1234" s="19">
        <v>45323</v>
      </c>
      <c r="K1234" s="16">
        <v>0</v>
      </c>
      <c r="L1234" s="16">
        <v>0</v>
      </c>
      <c r="M1234" s="9" t="s">
        <v>470</v>
      </c>
      <c r="N1234" s="17">
        <v>45361</v>
      </c>
      <c r="O1234" s="17" t="s">
        <v>156</v>
      </c>
      <c r="P1234" s="10" t="s">
        <v>156</v>
      </c>
      <c r="Q1234" s="17" t="s">
        <v>156</v>
      </c>
      <c r="R1234" s="10" t="s">
        <v>193</v>
      </c>
      <c r="S1234" s="17" t="s">
        <v>156</v>
      </c>
      <c r="T1234" s="10" t="s">
        <v>156</v>
      </c>
      <c r="U1234" s="32">
        <f t="shared" si="22"/>
        <v>45354</v>
      </c>
    </row>
    <row r="1235" spans="1:21" ht="14.25" customHeight="1">
      <c r="A1235" s="9">
        <v>2024</v>
      </c>
      <c r="B1235" s="10" t="s">
        <v>143</v>
      </c>
      <c r="C1235" s="9" t="s">
        <v>573</v>
      </c>
      <c r="D1235" s="9" t="s">
        <v>1820</v>
      </c>
      <c r="E1235" s="9" t="s">
        <v>1823</v>
      </c>
      <c r="F1235" s="10" t="s">
        <v>3825</v>
      </c>
      <c r="G1235" s="15">
        <v>2.8</v>
      </c>
      <c r="H1235" s="30" t="s">
        <v>175</v>
      </c>
      <c r="I1235" s="10">
        <v>86197925</v>
      </c>
      <c r="J1235" s="19">
        <v>45352</v>
      </c>
      <c r="K1235" s="16">
        <v>0</v>
      </c>
      <c r="L1235" s="16">
        <v>0</v>
      </c>
      <c r="M1235" s="9" t="s">
        <v>470</v>
      </c>
      <c r="N1235" s="17">
        <v>45389</v>
      </c>
      <c r="O1235" s="17" t="s">
        <v>156</v>
      </c>
      <c r="P1235" s="10" t="s">
        <v>156</v>
      </c>
      <c r="Q1235" s="17" t="s">
        <v>156</v>
      </c>
      <c r="R1235" s="10" t="s">
        <v>193</v>
      </c>
      <c r="S1235" s="17" t="s">
        <v>156</v>
      </c>
      <c r="T1235" s="10" t="s">
        <v>156</v>
      </c>
      <c r="U1235" s="32">
        <f t="shared" si="22"/>
        <v>45382</v>
      </c>
    </row>
    <row r="1236" spans="1:21" ht="14.25" customHeight="1">
      <c r="A1236" s="9">
        <v>2024</v>
      </c>
      <c r="B1236" s="10" t="s">
        <v>143</v>
      </c>
      <c r="C1236" s="9" t="s">
        <v>573</v>
      </c>
      <c r="D1236" s="9" t="s">
        <v>1820</v>
      </c>
      <c r="E1236" s="9" t="s">
        <v>1823</v>
      </c>
      <c r="F1236" s="10" t="s">
        <v>3825</v>
      </c>
      <c r="G1236" s="15">
        <v>2.8</v>
      </c>
      <c r="H1236" s="30" t="s">
        <v>175</v>
      </c>
      <c r="I1236" s="10">
        <v>86197923</v>
      </c>
      <c r="J1236" s="19">
        <v>45383</v>
      </c>
      <c r="K1236" s="16">
        <v>1500</v>
      </c>
      <c r="L1236" s="16">
        <v>4200</v>
      </c>
      <c r="M1236" s="9" t="s">
        <v>470</v>
      </c>
      <c r="N1236" s="17">
        <v>45417</v>
      </c>
      <c r="O1236" s="17" t="s">
        <v>156</v>
      </c>
      <c r="P1236" s="10" t="s">
        <v>156</v>
      </c>
      <c r="Q1236" s="17" t="s">
        <v>156</v>
      </c>
      <c r="R1236" s="10" t="s">
        <v>193</v>
      </c>
      <c r="S1236" s="17" t="s">
        <v>156</v>
      </c>
      <c r="T1236" s="10" t="s">
        <v>156</v>
      </c>
      <c r="U1236" s="32">
        <f t="shared" si="22"/>
        <v>45410</v>
      </c>
    </row>
    <row r="1237" spans="1:21" ht="14.25" customHeight="1">
      <c r="A1237" s="9">
        <v>2024</v>
      </c>
      <c r="B1237" s="10" t="s">
        <v>143</v>
      </c>
      <c r="C1237" s="9" t="s">
        <v>573</v>
      </c>
      <c r="D1237" s="9" t="s">
        <v>1820</v>
      </c>
      <c r="E1237" s="9" t="s">
        <v>1823</v>
      </c>
      <c r="F1237" s="10" t="s">
        <v>3825</v>
      </c>
      <c r="G1237" s="15">
        <v>2.8</v>
      </c>
      <c r="H1237" s="30" t="s">
        <v>246</v>
      </c>
      <c r="I1237" s="10">
        <v>86197922</v>
      </c>
      <c r="J1237" s="19">
        <v>45413</v>
      </c>
      <c r="K1237" s="16">
        <v>1000</v>
      </c>
      <c r="L1237" s="16">
        <v>2800</v>
      </c>
      <c r="M1237" s="9" t="s">
        <v>226</v>
      </c>
      <c r="N1237" s="17">
        <v>45431</v>
      </c>
      <c r="O1237" s="17" t="s">
        <v>156</v>
      </c>
      <c r="P1237" s="10" t="s">
        <v>156</v>
      </c>
      <c r="Q1237" s="17" t="s">
        <v>156</v>
      </c>
      <c r="R1237" s="10" t="s">
        <v>193</v>
      </c>
      <c r="S1237" s="17" t="s">
        <v>156</v>
      </c>
      <c r="T1237" s="10" t="s">
        <v>156</v>
      </c>
      <c r="U1237" s="32">
        <f t="shared" si="22"/>
        <v>45424</v>
      </c>
    </row>
    <row r="1238" spans="1:21" ht="14.25" customHeight="1">
      <c r="A1238" s="9">
        <v>2024</v>
      </c>
      <c r="B1238" s="10" t="s">
        <v>143</v>
      </c>
      <c r="C1238" s="9" t="s">
        <v>573</v>
      </c>
      <c r="D1238" s="9" t="s">
        <v>1820</v>
      </c>
      <c r="E1238" s="9" t="s">
        <v>3617</v>
      </c>
      <c r="F1238" s="10" t="s">
        <v>3819</v>
      </c>
      <c r="G1238" s="15">
        <v>2.8</v>
      </c>
      <c r="H1238" s="30" t="s">
        <v>175</v>
      </c>
      <c r="I1238" s="10">
        <v>86261001</v>
      </c>
      <c r="J1238" s="19">
        <v>45231</v>
      </c>
      <c r="K1238" s="16">
        <v>390</v>
      </c>
      <c r="L1238" s="16">
        <v>1092</v>
      </c>
      <c r="M1238" s="9" t="s">
        <v>436</v>
      </c>
      <c r="N1238" s="17">
        <v>45285</v>
      </c>
      <c r="O1238" s="17" t="s">
        <v>156</v>
      </c>
      <c r="P1238" s="10" t="s">
        <v>156</v>
      </c>
      <c r="Q1238" s="17" t="s">
        <v>156</v>
      </c>
      <c r="R1238" s="10" t="s">
        <v>193</v>
      </c>
      <c r="S1238" s="17" t="s">
        <v>156</v>
      </c>
      <c r="T1238" s="10" t="s">
        <v>156</v>
      </c>
      <c r="U1238" s="32">
        <f t="shared" si="22"/>
        <v>45278</v>
      </c>
    </row>
    <row r="1239" spans="1:21" ht="14.25" customHeight="1">
      <c r="A1239" s="9">
        <v>2024</v>
      </c>
      <c r="B1239" s="10" t="s">
        <v>143</v>
      </c>
      <c r="C1239" s="9" t="s">
        <v>573</v>
      </c>
      <c r="D1239" s="9" t="s">
        <v>1820</v>
      </c>
      <c r="E1239" s="9" t="s">
        <v>3617</v>
      </c>
      <c r="F1239" s="10" t="s">
        <v>3819</v>
      </c>
      <c r="G1239" s="15">
        <v>2.8</v>
      </c>
      <c r="H1239" s="30" t="s">
        <v>175</v>
      </c>
      <c r="I1239" s="10">
        <v>86179815</v>
      </c>
      <c r="J1239" s="19">
        <v>45261</v>
      </c>
      <c r="K1239" s="16">
        <v>4200</v>
      </c>
      <c r="L1239" s="16">
        <v>11760</v>
      </c>
      <c r="M1239" s="9" t="s">
        <v>436</v>
      </c>
      <c r="N1239" s="17">
        <v>45285</v>
      </c>
      <c r="O1239" s="17" t="s">
        <v>156</v>
      </c>
      <c r="P1239" s="10" t="s">
        <v>156</v>
      </c>
      <c r="Q1239" s="17" t="s">
        <v>156</v>
      </c>
      <c r="R1239" s="10" t="s">
        <v>193</v>
      </c>
      <c r="S1239" s="17" t="s">
        <v>156</v>
      </c>
      <c r="T1239" s="10" t="s">
        <v>156</v>
      </c>
      <c r="U1239" s="32">
        <f t="shared" si="22"/>
        <v>45278</v>
      </c>
    </row>
    <row r="1240" spans="1:21" ht="14.25" customHeight="1">
      <c r="A1240" s="9">
        <v>2024</v>
      </c>
      <c r="B1240" s="10" t="s">
        <v>143</v>
      </c>
      <c r="C1240" s="9" t="s">
        <v>573</v>
      </c>
      <c r="D1240" s="9" t="s">
        <v>1820</v>
      </c>
      <c r="E1240" s="9" t="s">
        <v>3617</v>
      </c>
      <c r="F1240" s="10" t="s">
        <v>3819</v>
      </c>
      <c r="G1240" s="15">
        <v>2.8</v>
      </c>
      <c r="H1240" s="30" t="s">
        <v>175</v>
      </c>
      <c r="I1240" s="10">
        <v>86234311</v>
      </c>
      <c r="J1240" s="19">
        <v>45292</v>
      </c>
      <c r="K1240" s="16">
        <v>100</v>
      </c>
      <c r="L1240" s="16">
        <v>280</v>
      </c>
      <c r="M1240" s="9" t="s">
        <v>383</v>
      </c>
      <c r="N1240" s="17">
        <v>45313</v>
      </c>
      <c r="O1240" s="17" t="s">
        <v>156</v>
      </c>
      <c r="P1240" s="10" t="s">
        <v>156</v>
      </c>
      <c r="Q1240" s="17" t="s">
        <v>156</v>
      </c>
      <c r="R1240" s="10" t="s">
        <v>193</v>
      </c>
      <c r="S1240" s="17" t="s">
        <v>156</v>
      </c>
      <c r="T1240" s="10" t="s">
        <v>156</v>
      </c>
      <c r="U1240" s="32">
        <f t="shared" si="22"/>
        <v>45306</v>
      </c>
    </row>
    <row r="1241" spans="1:21" ht="14.25" customHeight="1">
      <c r="A1241" s="9">
        <v>2024</v>
      </c>
      <c r="B1241" s="10" t="s">
        <v>143</v>
      </c>
      <c r="C1241" s="9" t="s">
        <v>573</v>
      </c>
      <c r="D1241" s="9" t="s">
        <v>1820</v>
      </c>
      <c r="E1241" s="9" t="s">
        <v>3617</v>
      </c>
      <c r="F1241" s="10" t="s">
        <v>3819</v>
      </c>
      <c r="G1241" s="15">
        <v>2.8</v>
      </c>
      <c r="H1241" s="30" t="s">
        <v>175</v>
      </c>
      <c r="I1241" s="10">
        <v>86261002</v>
      </c>
      <c r="J1241" s="19">
        <v>45292</v>
      </c>
      <c r="K1241" s="16">
        <v>920</v>
      </c>
      <c r="L1241" s="16">
        <v>2576</v>
      </c>
      <c r="M1241" s="9" t="s">
        <v>383</v>
      </c>
      <c r="N1241" s="17">
        <v>45313</v>
      </c>
      <c r="O1241" s="17" t="s">
        <v>156</v>
      </c>
      <c r="P1241" s="10" t="s">
        <v>156</v>
      </c>
      <c r="Q1241" s="17" t="s">
        <v>156</v>
      </c>
      <c r="R1241" s="10" t="s">
        <v>193</v>
      </c>
      <c r="S1241" s="17" t="s">
        <v>156</v>
      </c>
      <c r="T1241" s="10" t="s">
        <v>156</v>
      </c>
      <c r="U1241" s="32">
        <f t="shared" si="22"/>
        <v>45306</v>
      </c>
    </row>
    <row r="1242" spans="1:21" ht="14.25" customHeight="1">
      <c r="A1242" s="9">
        <v>2024</v>
      </c>
      <c r="B1242" s="10" t="s">
        <v>143</v>
      </c>
      <c r="C1242" s="9" t="s">
        <v>573</v>
      </c>
      <c r="D1242" s="9" t="s">
        <v>1820</v>
      </c>
      <c r="E1242" s="9" t="s">
        <v>3617</v>
      </c>
      <c r="F1242" s="10" t="s">
        <v>3819</v>
      </c>
      <c r="G1242" s="15">
        <v>2.8</v>
      </c>
      <c r="H1242" s="30" t="s">
        <v>175</v>
      </c>
      <c r="I1242" s="10">
        <v>86082591</v>
      </c>
      <c r="J1242" s="19">
        <v>45292</v>
      </c>
      <c r="K1242" s="16">
        <v>100</v>
      </c>
      <c r="L1242" s="16">
        <v>280</v>
      </c>
      <c r="M1242" s="9" t="s">
        <v>383</v>
      </c>
      <c r="N1242" s="17">
        <v>45337</v>
      </c>
      <c r="O1242" s="17" t="s">
        <v>156</v>
      </c>
      <c r="P1242" s="10" t="s">
        <v>156</v>
      </c>
      <c r="Q1242" s="17" t="s">
        <v>156</v>
      </c>
      <c r="R1242" s="10" t="s">
        <v>193</v>
      </c>
      <c r="S1242" s="17" t="s">
        <v>156</v>
      </c>
      <c r="T1242" s="10" t="s">
        <v>156</v>
      </c>
      <c r="U1242" s="32">
        <f t="shared" si="22"/>
        <v>45330</v>
      </c>
    </row>
    <row r="1243" spans="1:21" ht="14.25" customHeight="1">
      <c r="A1243" s="9">
        <v>2024</v>
      </c>
      <c r="B1243" s="10" t="s">
        <v>143</v>
      </c>
      <c r="C1243" s="9" t="s">
        <v>573</v>
      </c>
      <c r="D1243" s="9" t="s">
        <v>1820</v>
      </c>
      <c r="E1243" s="9" t="s">
        <v>3617</v>
      </c>
      <c r="F1243" s="10" t="s">
        <v>3819</v>
      </c>
      <c r="G1243" s="15">
        <v>2.8</v>
      </c>
      <c r="H1243" s="30" t="s">
        <v>175</v>
      </c>
      <c r="I1243" s="10">
        <v>86179813</v>
      </c>
      <c r="J1243" s="19">
        <v>45352</v>
      </c>
      <c r="K1243" s="16">
        <v>1800</v>
      </c>
      <c r="L1243" s="16">
        <v>5040</v>
      </c>
      <c r="M1243" s="9" t="s">
        <v>470</v>
      </c>
      <c r="N1243" s="17">
        <v>45368</v>
      </c>
      <c r="O1243" s="17" t="s">
        <v>156</v>
      </c>
      <c r="P1243" s="10" t="s">
        <v>156</v>
      </c>
      <c r="Q1243" s="17" t="s">
        <v>156</v>
      </c>
      <c r="R1243" s="10" t="s">
        <v>193</v>
      </c>
      <c r="S1243" s="17" t="s">
        <v>156</v>
      </c>
      <c r="T1243" s="10" t="s">
        <v>156</v>
      </c>
      <c r="U1243" s="32">
        <f t="shared" si="22"/>
        <v>45361</v>
      </c>
    </row>
    <row r="1244" spans="1:21" ht="14.25" customHeight="1">
      <c r="A1244" s="9">
        <v>2024</v>
      </c>
      <c r="B1244" s="10" t="s">
        <v>143</v>
      </c>
      <c r="C1244" s="9" t="s">
        <v>573</v>
      </c>
      <c r="D1244" s="9" t="s">
        <v>1820</v>
      </c>
      <c r="E1244" s="9" t="s">
        <v>3617</v>
      </c>
      <c r="F1244" s="10" t="s">
        <v>3819</v>
      </c>
      <c r="G1244" s="15">
        <v>2.8</v>
      </c>
      <c r="H1244" s="30" t="s">
        <v>175</v>
      </c>
      <c r="I1244" s="10">
        <v>86179809</v>
      </c>
      <c r="J1244" s="19">
        <v>45383</v>
      </c>
      <c r="K1244" s="16">
        <v>2000</v>
      </c>
      <c r="L1244" s="16">
        <v>5600</v>
      </c>
      <c r="M1244" s="9" t="s">
        <v>470</v>
      </c>
      <c r="N1244" s="17">
        <v>45424</v>
      </c>
      <c r="O1244" s="17" t="s">
        <v>156</v>
      </c>
      <c r="P1244" s="10" t="s">
        <v>156</v>
      </c>
      <c r="Q1244" s="17" t="s">
        <v>156</v>
      </c>
      <c r="R1244" s="10" t="s">
        <v>193</v>
      </c>
      <c r="S1244" s="17" t="s">
        <v>156</v>
      </c>
      <c r="T1244" s="10" t="s">
        <v>156</v>
      </c>
      <c r="U1244" s="32">
        <f t="shared" si="22"/>
        <v>45417</v>
      </c>
    </row>
    <row r="1245" spans="1:21" ht="14.25" customHeight="1">
      <c r="A1245" s="9">
        <v>2024</v>
      </c>
      <c r="B1245" s="10" t="s">
        <v>143</v>
      </c>
      <c r="C1245" s="9" t="s">
        <v>573</v>
      </c>
      <c r="D1245" s="9" t="s">
        <v>1820</v>
      </c>
      <c r="E1245" s="9" t="s">
        <v>3617</v>
      </c>
      <c r="F1245" s="10" t="s">
        <v>3819</v>
      </c>
      <c r="G1245" s="15">
        <v>2.8</v>
      </c>
      <c r="H1245" s="30" t="s">
        <v>175</v>
      </c>
      <c r="I1245" s="10">
        <v>86233406</v>
      </c>
      <c r="J1245" s="19">
        <v>45413</v>
      </c>
      <c r="K1245" s="16">
        <v>1500</v>
      </c>
      <c r="L1245" s="16">
        <v>4200</v>
      </c>
      <c r="M1245" s="9" t="s">
        <v>470</v>
      </c>
      <c r="N1245" s="17">
        <v>45458</v>
      </c>
      <c r="O1245" s="17" t="s">
        <v>156</v>
      </c>
      <c r="P1245" s="10" t="s">
        <v>156</v>
      </c>
      <c r="Q1245" s="17" t="s">
        <v>156</v>
      </c>
      <c r="R1245" s="10" t="s">
        <v>193</v>
      </c>
      <c r="S1245" s="17" t="s">
        <v>156</v>
      </c>
      <c r="T1245" s="10" t="s">
        <v>156</v>
      </c>
      <c r="U1245" s="32">
        <f t="shared" si="22"/>
        <v>45451</v>
      </c>
    </row>
    <row r="1246" spans="1:21" ht="14.25" customHeight="1">
      <c r="A1246" s="9">
        <v>2024</v>
      </c>
      <c r="B1246" s="10" t="s">
        <v>143</v>
      </c>
      <c r="C1246" s="9" t="s">
        <v>573</v>
      </c>
      <c r="D1246" s="9" t="s">
        <v>1820</v>
      </c>
      <c r="E1246" s="9" t="s">
        <v>3617</v>
      </c>
      <c r="F1246" s="10" t="s">
        <v>3818</v>
      </c>
      <c r="G1246" s="15">
        <v>2.8</v>
      </c>
      <c r="H1246" s="30" t="s">
        <v>175</v>
      </c>
      <c r="I1246" s="10">
        <v>86233381</v>
      </c>
      <c r="J1246" s="19">
        <v>45231</v>
      </c>
      <c r="K1246" s="16">
        <v>6000</v>
      </c>
      <c r="L1246" s="16">
        <v>16800</v>
      </c>
      <c r="M1246" s="9" t="s">
        <v>436</v>
      </c>
      <c r="N1246" s="17">
        <v>45275</v>
      </c>
      <c r="O1246" s="17" t="s">
        <v>156</v>
      </c>
      <c r="P1246" s="10" t="s">
        <v>156</v>
      </c>
      <c r="Q1246" s="17" t="s">
        <v>156</v>
      </c>
      <c r="R1246" s="10" t="s">
        <v>193</v>
      </c>
      <c r="S1246" s="17" t="s">
        <v>156</v>
      </c>
      <c r="T1246" s="10" t="s">
        <v>156</v>
      </c>
      <c r="U1246" s="32">
        <f t="shared" si="22"/>
        <v>45268</v>
      </c>
    </row>
    <row r="1247" spans="1:21" ht="14.25" customHeight="1">
      <c r="A1247" s="9">
        <v>2024</v>
      </c>
      <c r="B1247" s="10" t="s">
        <v>143</v>
      </c>
      <c r="C1247" s="9" t="s">
        <v>573</v>
      </c>
      <c r="D1247" s="9" t="s">
        <v>1820</v>
      </c>
      <c r="E1247" s="9" t="s">
        <v>3617</v>
      </c>
      <c r="F1247" s="10" t="s">
        <v>3818</v>
      </c>
      <c r="G1247" s="15">
        <v>2.8</v>
      </c>
      <c r="H1247" s="30" t="s">
        <v>175</v>
      </c>
      <c r="I1247" s="10">
        <v>86234447</v>
      </c>
      <c r="J1247" s="19">
        <v>45292</v>
      </c>
      <c r="K1247" s="16">
        <v>100</v>
      </c>
      <c r="L1247" s="16">
        <v>280</v>
      </c>
      <c r="M1247" s="9" t="s">
        <v>470</v>
      </c>
      <c r="N1247" s="17">
        <v>45313</v>
      </c>
      <c r="O1247" s="17" t="s">
        <v>156</v>
      </c>
      <c r="P1247" s="10" t="s">
        <v>156</v>
      </c>
      <c r="Q1247" s="17" t="s">
        <v>156</v>
      </c>
      <c r="R1247" s="10" t="s">
        <v>193</v>
      </c>
      <c r="S1247" s="17" t="s">
        <v>156</v>
      </c>
      <c r="T1247" s="10" t="s">
        <v>156</v>
      </c>
      <c r="U1247" s="32">
        <f t="shared" si="22"/>
        <v>45306</v>
      </c>
    </row>
    <row r="1248" spans="1:21" ht="14.25" customHeight="1">
      <c r="A1248" s="9">
        <v>2024</v>
      </c>
      <c r="B1248" s="10" t="s">
        <v>143</v>
      </c>
      <c r="C1248" s="9" t="s">
        <v>573</v>
      </c>
      <c r="D1248" s="9" t="s">
        <v>1820</v>
      </c>
      <c r="E1248" s="9" t="s">
        <v>3617</v>
      </c>
      <c r="F1248" s="10" t="s">
        <v>3818</v>
      </c>
      <c r="G1248" s="15">
        <v>2.8</v>
      </c>
      <c r="H1248" s="30" t="s">
        <v>175</v>
      </c>
      <c r="I1248" s="10">
        <v>86233382</v>
      </c>
      <c r="J1248" s="19">
        <v>45292</v>
      </c>
      <c r="K1248" s="16">
        <v>100</v>
      </c>
      <c r="L1248" s="16">
        <v>280</v>
      </c>
      <c r="M1248" s="9" t="s">
        <v>383</v>
      </c>
      <c r="N1248" s="17">
        <v>45337</v>
      </c>
      <c r="O1248" s="17" t="s">
        <v>156</v>
      </c>
      <c r="P1248" s="10" t="s">
        <v>156</v>
      </c>
      <c r="Q1248" s="17" t="s">
        <v>156</v>
      </c>
      <c r="R1248" s="10" t="s">
        <v>193</v>
      </c>
      <c r="S1248" s="17" t="s">
        <v>156</v>
      </c>
      <c r="T1248" s="10" t="s">
        <v>156</v>
      </c>
      <c r="U1248" s="32">
        <f t="shared" si="22"/>
        <v>45330</v>
      </c>
    </row>
    <row r="1249" spans="1:21" ht="14.25" customHeight="1">
      <c r="A1249" s="9">
        <v>2024</v>
      </c>
      <c r="B1249" s="10" t="s">
        <v>143</v>
      </c>
      <c r="C1249" s="9" t="s">
        <v>573</v>
      </c>
      <c r="D1249" s="9" t="s">
        <v>1820</v>
      </c>
      <c r="E1249" s="9" t="s">
        <v>3617</v>
      </c>
      <c r="F1249" s="10" t="s">
        <v>3818</v>
      </c>
      <c r="G1249" s="15">
        <v>2.8</v>
      </c>
      <c r="H1249" s="30" t="s">
        <v>175</v>
      </c>
      <c r="I1249" s="10">
        <v>86233383</v>
      </c>
      <c r="J1249" s="19">
        <v>45323</v>
      </c>
      <c r="K1249" s="16">
        <v>2000</v>
      </c>
      <c r="L1249" s="16">
        <v>5600</v>
      </c>
      <c r="M1249" s="9" t="s">
        <v>470</v>
      </c>
      <c r="N1249" s="17">
        <v>45366</v>
      </c>
      <c r="O1249" s="17" t="s">
        <v>156</v>
      </c>
      <c r="P1249" s="10" t="s">
        <v>156</v>
      </c>
      <c r="Q1249" s="17" t="s">
        <v>156</v>
      </c>
      <c r="R1249" s="10" t="s">
        <v>193</v>
      </c>
      <c r="S1249" s="17" t="s">
        <v>156</v>
      </c>
      <c r="T1249" s="10" t="s">
        <v>156</v>
      </c>
      <c r="U1249" s="32">
        <f t="shared" si="22"/>
        <v>45359</v>
      </c>
    </row>
    <row r="1250" spans="1:21" ht="14.25" customHeight="1">
      <c r="A1250" s="9">
        <v>2024</v>
      </c>
      <c r="B1250" s="10" t="s">
        <v>143</v>
      </c>
      <c r="C1250" s="9" t="s">
        <v>573</v>
      </c>
      <c r="D1250" s="9" t="s">
        <v>1820</v>
      </c>
      <c r="E1250" s="9" t="s">
        <v>3617</v>
      </c>
      <c r="F1250" s="10" t="s">
        <v>3818</v>
      </c>
      <c r="G1250" s="15">
        <v>2.8</v>
      </c>
      <c r="H1250" s="30" t="s">
        <v>175</v>
      </c>
      <c r="I1250" s="10">
        <v>86233384</v>
      </c>
      <c r="J1250" s="19">
        <v>45352</v>
      </c>
      <c r="K1250" s="16">
        <v>1000</v>
      </c>
      <c r="L1250" s="16">
        <v>2800</v>
      </c>
      <c r="M1250" s="9" t="s">
        <v>470</v>
      </c>
      <c r="N1250" s="17">
        <v>45397</v>
      </c>
      <c r="O1250" s="17" t="s">
        <v>156</v>
      </c>
      <c r="P1250" s="10" t="s">
        <v>156</v>
      </c>
      <c r="Q1250" s="17" t="s">
        <v>156</v>
      </c>
      <c r="R1250" s="10" t="s">
        <v>193</v>
      </c>
      <c r="S1250" s="17" t="s">
        <v>156</v>
      </c>
      <c r="T1250" s="10" t="s">
        <v>156</v>
      </c>
      <c r="U1250" s="32">
        <f t="shared" si="22"/>
        <v>45390</v>
      </c>
    </row>
    <row r="1251" spans="1:21" ht="14.25" customHeight="1">
      <c r="A1251" s="9">
        <v>2024</v>
      </c>
      <c r="B1251" s="10" t="s">
        <v>143</v>
      </c>
      <c r="C1251" s="9" t="s">
        <v>573</v>
      </c>
      <c r="D1251" s="9" t="s">
        <v>1820</v>
      </c>
      <c r="E1251" s="9" t="s">
        <v>3617</v>
      </c>
      <c r="F1251" s="10" t="s">
        <v>3818</v>
      </c>
      <c r="G1251" s="15">
        <v>2.8</v>
      </c>
      <c r="H1251" s="30" t="s">
        <v>175</v>
      </c>
      <c r="I1251" s="10">
        <v>86233385</v>
      </c>
      <c r="J1251" s="19">
        <v>45383</v>
      </c>
      <c r="K1251" s="16">
        <v>2000</v>
      </c>
      <c r="L1251" s="16">
        <v>5600</v>
      </c>
      <c r="M1251" s="9" t="s">
        <v>470</v>
      </c>
      <c r="N1251" s="17">
        <v>45427</v>
      </c>
      <c r="O1251" s="17" t="s">
        <v>156</v>
      </c>
      <c r="P1251" s="10" t="s">
        <v>156</v>
      </c>
      <c r="Q1251" s="17" t="s">
        <v>156</v>
      </c>
      <c r="R1251" s="10" t="s">
        <v>193</v>
      </c>
      <c r="S1251" s="17" t="s">
        <v>156</v>
      </c>
      <c r="T1251" s="10" t="s">
        <v>156</v>
      </c>
      <c r="U1251" s="32">
        <f t="shared" si="22"/>
        <v>45420</v>
      </c>
    </row>
    <row r="1252" spans="1:21" ht="14.25" customHeight="1">
      <c r="A1252" s="9">
        <v>2024</v>
      </c>
      <c r="B1252" s="10" t="s">
        <v>143</v>
      </c>
      <c r="C1252" s="9" t="s">
        <v>573</v>
      </c>
      <c r="D1252" s="9" t="s">
        <v>1820</v>
      </c>
      <c r="E1252" s="9" t="s">
        <v>3617</v>
      </c>
      <c r="F1252" s="10" t="s">
        <v>3818</v>
      </c>
      <c r="G1252" s="15">
        <v>2.8</v>
      </c>
      <c r="H1252" s="30" t="s">
        <v>175</v>
      </c>
      <c r="I1252" s="10">
        <v>86233386</v>
      </c>
      <c r="J1252" s="19">
        <v>45413</v>
      </c>
      <c r="K1252" s="16">
        <v>2000</v>
      </c>
      <c r="L1252" s="16">
        <v>5600</v>
      </c>
      <c r="M1252" s="9" t="s">
        <v>470</v>
      </c>
      <c r="N1252" s="17">
        <v>45458</v>
      </c>
      <c r="O1252" s="17" t="s">
        <v>156</v>
      </c>
      <c r="P1252" s="10" t="s">
        <v>156</v>
      </c>
      <c r="Q1252" s="17" t="s">
        <v>156</v>
      </c>
      <c r="R1252" s="10" t="s">
        <v>193</v>
      </c>
      <c r="S1252" s="17" t="s">
        <v>156</v>
      </c>
      <c r="T1252" s="10" t="s">
        <v>156</v>
      </c>
      <c r="U1252" s="32">
        <f t="shared" si="22"/>
        <v>45451</v>
      </c>
    </row>
    <row r="1253" spans="1:21" ht="14.25" customHeight="1">
      <c r="A1253" s="9">
        <v>2024</v>
      </c>
      <c r="B1253" s="10" t="s">
        <v>143</v>
      </c>
      <c r="C1253" s="9" t="s">
        <v>573</v>
      </c>
      <c r="D1253" s="9" t="s">
        <v>1820</v>
      </c>
      <c r="E1253" s="9" t="s">
        <v>3634</v>
      </c>
      <c r="F1253" s="10" t="s">
        <v>3820</v>
      </c>
      <c r="G1253" s="15">
        <v>2.8</v>
      </c>
      <c r="H1253" s="30" t="s">
        <v>175</v>
      </c>
      <c r="I1253" s="10">
        <v>86240529</v>
      </c>
      <c r="J1253" s="19">
        <v>45200</v>
      </c>
      <c r="K1253" s="16">
        <v>1200</v>
      </c>
      <c r="L1253" s="16">
        <v>3360</v>
      </c>
      <c r="M1253" s="9" t="s">
        <v>436</v>
      </c>
      <c r="N1253" s="17">
        <v>45236</v>
      </c>
      <c r="O1253" s="17" t="s">
        <v>156</v>
      </c>
      <c r="P1253" s="10" t="s">
        <v>156</v>
      </c>
      <c r="Q1253" s="17" t="s">
        <v>156</v>
      </c>
      <c r="R1253" s="10" t="s">
        <v>193</v>
      </c>
      <c r="S1253" s="17" t="s">
        <v>156</v>
      </c>
      <c r="T1253" s="10" t="s">
        <v>156</v>
      </c>
      <c r="U1253" s="32">
        <f t="shared" si="22"/>
        <v>45229</v>
      </c>
    </row>
    <row r="1254" spans="1:21" ht="14.25" customHeight="1">
      <c r="A1254" s="9">
        <v>2024</v>
      </c>
      <c r="B1254" s="10" t="s">
        <v>143</v>
      </c>
      <c r="C1254" s="9" t="s">
        <v>573</v>
      </c>
      <c r="D1254" s="9" t="s">
        <v>1820</v>
      </c>
      <c r="E1254" s="9" t="s">
        <v>3634</v>
      </c>
      <c r="F1254" s="10" t="s">
        <v>3820</v>
      </c>
      <c r="G1254" s="15">
        <v>2.8</v>
      </c>
      <c r="H1254" s="30" t="s">
        <v>175</v>
      </c>
      <c r="I1254" s="10">
        <v>86206202</v>
      </c>
      <c r="J1254" s="19">
        <v>45200</v>
      </c>
      <c r="K1254" s="16">
        <v>0</v>
      </c>
      <c r="L1254" s="16">
        <v>0</v>
      </c>
      <c r="M1254" s="9" t="s">
        <v>436</v>
      </c>
      <c r="N1254" s="17">
        <v>45275</v>
      </c>
      <c r="O1254" s="17" t="s">
        <v>156</v>
      </c>
      <c r="P1254" s="10" t="s">
        <v>156</v>
      </c>
      <c r="Q1254" s="17" t="s">
        <v>156</v>
      </c>
      <c r="R1254" s="10" t="s">
        <v>193</v>
      </c>
      <c r="S1254" s="17" t="s">
        <v>156</v>
      </c>
      <c r="T1254" s="10" t="s">
        <v>156</v>
      </c>
      <c r="U1254" s="32">
        <f t="shared" si="22"/>
        <v>45268</v>
      </c>
    </row>
    <row r="1255" spans="1:21" ht="14.25" customHeight="1">
      <c r="A1255" s="9">
        <v>2024</v>
      </c>
      <c r="B1255" s="10" t="s">
        <v>143</v>
      </c>
      <c r="C1255" s="9" t="s">
        <v>573</v>
      </c>
      <c r="D1255" s="9" t="s">
        <v>1820</v>
      </c>
      <c r="E1255" s="9" t="s">
        <v>3634</v>
      </c>
      <c r="F1255" s="10" t="s">
        <v>3820</v>
      </c>
      <c r="G1255" s="15">
        <v>2.8</v>
      </c>
      <c r="H1255" s="30" t="s">
        <v>175</v>
      </c>
      <c r="I1255" s="10">
        <v>86240530</v>
      </c>
      <c r="J1255" s="19">
        <v>45231</v>
      </c>
      <c r="K1255" s="16">
        <v>1200</v>
      </c>
      <c r="L1255" s="16">
        <v>3360</v>
      </c>
      <c r="M1255" s="9" t="s">
        <v>383</v>
      </c>
      <c r="N1255" s="17">
        <v>45275</v>
      </c>
      <c r="O1255" s="17" t="s">
        <v>156</v>
      </c>
      <c r="P1255" s="10" t="s">
        <v>156</v>
      </c>
      <c r="Q1255" s="17" t="s">
        <v>156</v>
      </c>
      <c r="R1255" s="10" t="s">
        <v>193</v>
      </c>
      <c r="S1255" s="17" t="s">
        <v>156</v>
      </c>
      <c r="T1255" s="10" t="s">
        <v>156</v>
      </c>
      <c r="U1255" s="32">
        <f t="shared" si="22"/>
        <v>45268</v>
      </c>
    </row>
    <row r="1256" spans="1:21" ht="14.25" customHeight="1">
      <c r="A1256" s="9">
        <v>2024</v>
      </c>
      <c r="B1256" s="10" t="s">
        <v>143</v>
      </c>
      <c r="C1256" s="9" t="s">
        <v>573</v>
      </c>
      <c r="D1256" s="9" t="s">
        <v>1820</v>
      </c>
      <c r="E1256" s="9" t="s">
        <v>3634</v>
      </c>
      <c r="F1256" s="10" t="s">
        <v>3820</v>
      </c>
      <c r="G1256" s="15">
        <v>2.8</v>
      </c>
      <c r="H1256" s="30" t="s">
        <v>175</v>
      </c>
      <c r="I1256" s="10">
        <v>86234276</v>
      </c>
      <c r="J1256" s="19">
        <v>45261</v>
      </c>
      <c r="K1256" s="16">
        <v>100</v>
      </c>
      <c r="L1256" s="16">
        <v>280</v>
      </c>
      <c r="M1256" s="9" t="s">
        <v>383</v>
      </c>
      <c r="N1256" s="17">
        <v>45278</v>
      </c>
      <c r="O1256" s="17" t="s">
        <v>156</v>
      </c>
      <c r="P1256" s="10" t="s">
        <v>156</v>
      </c>
      <c r="Q1256" s="17" t="s">
        <v>156</v>
      </c>
      <c r="R1256" s="10" t="s">
        <v>193</v>
      </c>
      <c r="S1256" s="17" t="s">
        <v>156</v>
      </c>
      <c r="T1256" s="10" t="s">
        <v>156</v>
      </c>
      <c r="U1256" s="32">
        <f t="shared" si="22"/>
        <v>45271</v>
      </c>
    </row>
    <row r="1257" spans="1:21" ht="14.25" customHeight="1">
      <c r="A1257" s="9">
        <v>2024</v>
      </c>
      <c r="B1257" s="10" t="s">
        <v>143</v>
      </c>
      <c r="C1257" s="9" t="s">
        <v>573</v>
      </c>
      <c r="D1257" s="9" t="s">
        <v>1820</v>
      </c>
      <c r="E1257" s="9" t="s">
        <v>3634</v>
      </c>
      <c r="F1257" s="10" t="s">
        <v>3820</v>
      </c>
      <c r="G1257" s="15">
        <v>2.8</v>
      </c>
      <c r="H1257" s="30" t="s">
        <v>175</v>
      </c>
      <c r="I1257" s="10">
        <v>86234275</v>
      </c>
      <c r="J1257" s="19">
        <v>45292</v>
      </c>
      <c r="K1257" s="16">
        <v>100</v>
      </c>
      <c r="L1257" s="16">
        <v>280</v>
      </c>
      <c r="M1257" s="9" t="s">
        <v>470</v>
      </c>
      <c r="N1257" s="17">
        <v>45306</v>
      </c>
      <c r="O1257" s="17" t="s">
        <v>156</v>
      </c>
      <c r="P1257" s="10" t="s">
        <v>156</v>
      </c>
      <c r="Q1257" s="17" t="s">
        <v>156</v>
      </c>
      <c r="R1257" s="10" t="s">
        <v>193</v>
      </c>
      <c r="S1257" s="17" t="s">
        <v>156</v>
      </c>
      <c r="T1257" s="10" t="s">
        <v>156</v>
      </c>
      <c r="U1257" s="32">
        <f t="shared" si="22"/>
        <v>45299</v>
      </c>
    </row>
    <row r="1258" spans="1:21" ht="14.25" customHeight="1">
      <c r="A1258" s="9">
        <v>2024</v>
      </c>
      <c r="B1258" s="10" t="s">
        <v>143</v>
      </c>
      <c r="C1258" s="9" t="s">
        <v>573</v>
      </c>
      <c r="D1258" s="9" t="s">
        <v>1820</v>
      </c>
      <c r="E1258" s="9" t="s">
        <v>3634</v>
      </c>
      <c r="F1258" s="10" t="s">
        <v>3820</v>
      </c>
      <c r="G1258" s="15">
        <v>2.8</v>
      </c>
      <c r="H1258" s="30" t="s">
        <v>175</v>
      </c>
      <c r="I1258" s="10">
        <v>86180023</v>
      </c>
      <c r="J1258" s="19">
        <v>45323</v>
      </c>
      <c r="K1258" s="16">
        <v>1000</v>
      </c>
      <c r="L1258" s="16">
        <v>2800</v>
      </c>
      <c r="M1258" s="9" t="s">
        <v>470</v>
      </c>
      <c r="N1258" s="17">
        <v>45361</v>
      </c>
      <c r="O1258" s="17" t="s">
        <v>156</v>
      </c>
      <c r="P1258" s="10" t="s">
        <v>156</v>
      </c>
      <c r="Q1258" s="17" t="s">
        <v>156</v>
      </c>
      <c r="R1258" s="10" t="s">
        <v>193</v>
      </c>
      <c r="S1258" s="17" t="s">
        <v>156</v>
      </c>
      <c r="T1258" s="10" t="s">
        <v>156</v>
      </c>
      <c r="U1258" s="32">
        <f t="shared" si="22"/>
        <v>45354</v>
      </c>
    </row>
    <row r="1259" spans="1:21" ht="14.25" customHeight="1">
      <c r="A1259" s="9">
        <v>2024</v>
      </c>
      <c r="B1259" s="10" t="s">
        <v>143</v>
      </c>
      <c r="C1259" s="9" t="s">
        <v>573</v>
      </c>
      <c r="D1259" s="9" t="s">
        <v>1820</v>
      </c>
      <c r="E1259" s="9" t="s">
        <v>3634</v>
      </c>
      <c r="F1259" s="10" t="s">
        <v>3820</v>
      </c>
      <c r="G1259" s="15">
        <v>2.8</v>
      </c>
      <c r="H1259" s="30" t="s">
        <v>175</v>
      </c>
      <c r="I1259" s="10">
        <v>86180022</v>
      </c>
      <c r="J1259" s="19">
        <v>45352</v>
      </c>
      <c r="K1259" s="16">
        <v>1000</v>
      </c>
      <c r="L1259" s="16">
        <v>2800</v>
      </c>
      <c r="M1259" s="9" t="s">
        <v>470</v>
      </c>
      <c r="N1259" s="17">
        <v>45375</v>
      </c>
      <c r="O1259" s="17" t="s">
        <v>156</v>
      </c>
      <c r="P1259" s="10" t="s">
        <v>156</v>
      </c>
      <c r="Q1259" s="17" t="s">
        <v>156</v>
      </c>
      <c r="R1259" s="10" t="s">
        <v>193</v>
      </c>
      <c r="S1259" s="17" t="s">
        <v>156</v>
      </c>
      <c r="T1259" s="10" t="s">
        <v>156</v>
      </c>
      <c r="U1259" s="32">
        <f t="shared" ref="U1259:U1305" si="23">N1259-7</f>
        <v>45368</v>
      </c>
    </row>
    <row r="1260" spans="1:21" ht="14.25" customHeight="1">
      <c r="A1260" s="9">
        <v>2024</v>
      </c>
      <c r="B1260" s="10" t="s">
        <v>143</v>
      </c>
      <c r="C1260" s="9" t="s">
        <v>573</v>
      </c>
      <c r="D1260" s="9" t="s">
        <v>1820</v>
      </c>
      <c r="E1260" s="9" t="s">
        <v>3634</v>
      </c>
      <c r="F1260" s="10" t="s">
        <v>3820</v>
      </c>
      <c r="G1260" s="15">
        <v>2.8</v>
      </c>
      <c r="H1260" s="30" t="s">
        <v>175</v>
      </c>
      <c r="I1260" s="10">
        <v>86180019</v>
      </c>
      <c r="J1260" s="19">
        <v>45383</v>
      </c>
      <c r="K1260" s="16">
        <v>1100</v>
      </c>
      <c r="L1260" s="16">
        <v>3080</v>
      </c>
      <c r="M1260" s="9" t="s">
        <v>470</v>
      </c>
      <c r="N1260" s="17">
        <v>45417</v>
      </c>
      <c r="O1260" s="17" t="s">
        <v>156</v>
      </c>
      <c r="P1260" s="10" t="s">
        <v>156</v>
      </c>
      <c r="Q1260" s="17" t="s">
        <v>156</v>
      </c>
      <c r="R1260" s="10" t="s">
        <v>193</v>
      </c>
      <c r="S1260" s="17" t="s">
        <v>156</v>
      </c>
      <c r="T1260" s="10" t="s">
        <v>156</v>
      </c>
      <c r="U1260" s="32">
        <f t="shared" si="23"/>
        <v>45410</v>
      </c>
    </row>
    <row r="1261" spans="1:21" ht="14.25" customHeight="1">
      <c r="A1261" s="9">
        <v>2024</v>
      </c>
      <c r="B1261" s="10" t="s">
        <v>143</v>
      </c>
      <c r="C1261" s="9" t="s">
        <v>573</v>
      </c>
      <c r="D1261" s="9" t="s">
        <v>1820</v>
      </c>
      <c r="E1261" s="9" t="s">
        <v>3634</v>
      </c>
      <c r="F1261" s="10" t="s">
        <v>3820</v>
      </c>
      <c r="G1261" s="15">
        <v>2.8</v>
      </c>
      <c r="H1261" s="30" t="s">
        <v>246</v>
      </c>
      <c r="I1261" s="10">
        <v>86180018</v>
      </c>
      <c r="J1261" s="19">
        <v>45413</v>
      </c>
      <c r="K1261" s="16">
        <v>1000</v>
      </c>
      <c r="L1261" s="16">
        <v>2800</v>
      </c>
      <c r="M1261" s="9" t="s">
        <v>226</v>
      </c>
      <c r="N1261" s="17">
        <v>45431</v>
      </c>
      <c r="O1261" s="17" t="s">
        <v>156</v>
      </c>
      <c r="P1261" s="10" t="s">
        <v>156</v>
      </c>
      <c r="Q1261" s="17" t="s">
        <v>156</v>
      </c>
      <c r="R1261" s="10" t="s">
        <v>193</v>
      </c>
      <c r="S1261" s="17" t="s">
        <v>156</v>
      </c>
      <c r="T1261" s="10" t="s">
        <v>156</v>
      </c>
      <c r="U1261" s="32">
        <f t="shared" si="23"/>
        <v>45424</v>
      </c>
    </row>
    <row r="1262" spans="1:21" ht="14.25" customHeight="1">
      <c r="A1262" s="9">
        <v>2024</v>
      </c>
      <c r="B1262" s="10" t="s">
        <v>143</v>
      </c>
      <c r="C1262" s="9" t="s">
        <v>573</v>
      </c>
      <c r="D1262" s="9" t="s">
        <v>1820</v>
      </c>
      <c r="E1262" s="9" t="s">
        <v>3634</v>
      </c>
      <c r="F1262" s="10" t="s">
        <v>3821</v>
      </c>
      <c r="G1262" s="15">
        <v>2.8</v>
      </c>
      <c r="H1262" s="30" t="s">
        <v>175</v>
      </c>
      <c r="I1262" s="10">
        <v>85986294</v>
      </c>
      <c r="J1262" s="19">
        <v>45200</v>
      </c>
      <c r="K1262" s="16">
        <v>4000</v>
      </c>
      <c r="L1262" s="16">
        <v>11200</v>
      </c>
      <c r="M1262" s="9" t="s">
        <v>436</v>
      </c>
      <c r="N1262" s="17">
        <v>45236</v>
      </c>
      <c r="O1262" s="17" t="s">
        <v>156</v>
      </c>
      <c r="P1262" s="10" t="s">
        <v>156</v>
      </c>
      <c r="Q1262" s="17" t="s">
        <v>156</v>
      </c>
      <c r="R1262" s="10" t="s">
        <v>193</v>
      </c>
      <c r="S1262" s="17" t="s">
        <v>156</v>
      </c>
      <c r="T1262" s="10" t="s">
        <v>156</v>
      </c>
      <c r="U1262" s="32">
        <f t="shared" si="23"/>
        <v>45229</v>
      </c>
    </row>
    <row r="1263" spans="1:21" ht="14.25" customHeight="1">
      <c r="A1263" s="9">
        <v>2024</v>
      </c>
      <c r="B1263" s="10" t="s">
        <v>143</v>
      </c>
      <c r="C1263" s="9" t="s">
        <v>573</v>
      </c>
      <c r="D1263" s="9" t="s">
        <v>1820</v>
      </c>
      <c r="E1263" s="9" t="s">
        <v>3634</v>
      </c>
      <c r="F1263" s="10" t="s">
        <v>3821</v>
      </c>
      <c r="G1263" s="15">
        <v>2.8</v>
      </c>
      <c r="H1263" s="30" t="s">
        <v>175</v>
      </c>
      <c r="I1263" s="10">
        <v>86210606</v>
      </c>
      <c r="J1263" s="19">
        <v>45231</v>
      </c>
      <c r="K1263" s="16">
        <v>1500</v>
      </c>
      <c r="L1263" s="16">
        <v>4200</v>
      </c>
      <c r="M1263" s="9" t="s">
        <v>383</v>
      </c>
      <c r="N1263" s="17">
        <v>45275</v>
      </c>
      <c r="O1263" s="17" t="s">
        <v>156</v>
      </c>
      <c r="P1263" s="10" t="s">
        <v>156</v>
      </c>
      <c r="Q1263" s="17" t="s">
        <v>156</v>
      </c>
      <c r="R1263" s="10" t="s">
        <v>193</v>
      </c>
      <c r="S1263" s="17" t="s">
        <v>156</v>
      </c>
      <c r="T1263" s="10" t="s">
        <v>156</v>
      </c>
      <c r="U1263" s="32">
        <f t="shared" si="23"/>
        <v>45268</v>
      </c>
    </row>
    <row r="1264" spans="1:21" ht="14.25" customHeight="1">
      <c r="A1264" s="9">
        <v>2024</v>
      </c>
      <c r="B1264" s="10" t="s">
        <v>143</v>
      </c>
      <c r="C1264" s="9" t="s">
        <v>573</v>
      </c>
      <c r="D1264" s="9" t="s">
        <v>1820</v>
      </c>
      <c r="E1264" s="9" t="s">
        <v>3634</v>
      </c>
      <c r="F1264" s="10" t="s">
        <v>3821</v>
      </c>
      <c r="G1264" s="15">
        <v>2.8</v>
      </c>
      <c r="H1264" s="30" t="s">
        <v>175</v>
      </c>
      <c r="I1264" s="10">
        <v>86234287</v>
      </c>
      <c r="J1264" s="19">
        <v>45261</v>
      </c>
      <c r="K1264" s="16">
        <v>100</v>
      </c>
      <c r="L1264" s="16">
        <v>280</v>
      </c>
      <c r="M1264" s="9" t="s">
        <v>383</v>
      </c>
      <c r="N1264" s="17">
        <v>45278</v>
      </c>
      <c r="O1264" s="17" t="s">
        <v>156</v>
      </c>
      <c r="P1264" s="10" t="s">
        <v>156</v>
      </c>
      <c r="Q1264" s="17" t="s">
        <v>156</v>
      </c>
      <c r="R1264" s="10" t="s">
        <v>193</v>
      </c>
      <c r="S1264" s="17" t="s">
        <v>156</v>
      </c>
      <c r="T1264" s="10" t="s">
        <v>156</v>
      </c>
      <c r="U1264" s="32">
        <f t="shared" si="23"/>
        <v>45271</v>
      </c>
    </row>
    <row r="1265" spans="1:21" ht="14.25" customHeight="1">
      <c r="A1265" s="9">
        <v>2024</v>
      </c>
      <c r="B1265" s="10" t="s">
        <v>143</v>
      </c>
      <c r="C1265" s="9" t="s">
        <v>573</v>
      </c>
      <c r="D1265" s="9" t="s">
        <v>1820</v>
      </c>
      <c r="E1265" s="9" t="s">
        <v>3634</v>
      </c>
      <c r="F1265" s="10" t="s">
        <v>3821</v>
      </c>
      <c r="G1265" s="15">
        <v>2.8</v>
      </c>
      <c r="H1265" s="30" t="s">
        <v>175</v>
      </c>
      <c r="I1265" s="10">
        <v>86234286</v>
      </c>
      <c r="J1265" s="19">
        <v>45292</v>
      </c>
      <c r="K1265" s="16">
        <v>100</v>
      </c>
      <c r="L1265" s="16">
        <v>280</v>
      </c>
      <c r="M1265" s="9" t="s">
        <v>470</v>
      </c>
      <c r="N1265" s="17">
        <v>45306</v>
      </c>
      <c r="O1265" s="17" t="s">
        <v>156</v>
      </c>
      <c r="P1265" s="10" t="s">
        <v>156</v>
      </c>
      <c r="Q1265" s="17" t="s">
        <v>156</v>
      </c>
      <c r="R1265" s="10" t="s">
        <v>193</v>
      </c>
      <c r="S1265" s="17" t="s">
        <v>156</v>
      </c>
      <c r="T1265" s="10" t="s">
        <v>156</v>
      </c>
      <c r="U1265" s="32">
        <f t="shared" si="23"/>
        <v>45299</v>
      </c>
    </row>
    <row r="1266" spans="1:21" ht="14.25" customHeight="1">
      <c r="A1266" s="9">
        <v>2024</v>
      </c>
      <c r="B1266" s="10" t="s">
        <v>143</v>
      </c>
      <c r="C1266" s="9" t="s">
        <v>573</v>
      </c>
      <c r="D1266" s="9" t="s">
        <v>1820</v>
      </c>
      <c r="E1266" s="9" t="s">
        <v>3634</v>
      </c>
      <c r="F1266" s="10" t="s">
        <v>3821</v>
      </c>
      <c r="G1266" s="15">
        <v>2.8</v>
      </c>
      <c r="H1266" s="30" t="s">
        <v>175</v>
      </c>
      <c r="I1266" s="10">
        <v>86183458</v>
      </c>
      <c r="J1266" s="19">
        <v>45292</v>
      </c>
      <c r="K1266" s="16">
        <v>1500</v>
      </c>
      <c r="L1266" s="16">
        <v>4200</v>
      </c>
      <c r="M1266" s="9" t="s">
        <v>470</v>
      </c>
      <c r="N1266" s="17">
        <v>45333</v>
      </c>
      <c r="O1266" s="17" t="s">
        <v>156</v>
      </c>
      <c r="P1266" s="10" t="s">
        <v>156</v>
      </c>
      <c r="Q1266" s="17" t="s">
        <v>156</v>
      </c>
      <c r="R1266" s="10" t="s">
        <v>193</v>
      </c>
      <c r="S1266" s="17" t="s">
        <v>156</v>
      </c>
      <c r="T1266" s="10" t="s">
        <v>156</v>
      </c>
      <c r="U1266" s="32">
        <f t="shared" si="23"/>
        <v>45326</v>
      </c>
    </row>
    <row r="1267" spans="1:21" ht="14.25" customHeight="1">
      <c r="A1267" s="9">
        <v>2024</v>
      </c>
      <c r="B1267" s="10" t="s">
        <v>143</v>
      </c>
      <c r="C1267" s="9" t="s">
        <v>573</v>
      </c>
      <c r="D1267" s="9" t="s">
        <v>1820</v>
      </c>
      <c r="E1267" s="9" t="s">
        <v>3634</v>
      </c>
      <c r="F1267" s="10" t="s">
        <v>3821</v>
      </c>
      <c r="G1267" s="15">
        <v>2.8</v>
      </c>
      <c r="H1267" s="30" t="s">
        <v>175</v>
      </c>
      <c r="I1267" s="10">
        <v>86183456</v>
      </c>
      <c r="J1267" s="19">
        <v>45323</v>
      </c>
      <c r="K1267" s="16">
        <v>1500</v>
      </c>
      <c r="L1267" s="16">
        <v>4200</v>
      </c>
      <c r="M1267" s="9" t="s">
        <v>470</v>
      </c>
      <c r="N1267" s="17">
        <v>45361</v>
      </c>
      <c r="O1267" s="17" t="s">
        <v>156</v>
      </c>
      <c r="P1267" s="10" t="s">
        <v>156</v>
      </c>
      <c r="Q1267" s="17" t="s">
        <v>156</v>
      </c>
      <c r="R1267" s="10" t="s">
        <v>193</v>
      </c>
      <c r="S1267" s="17" t="s">
        <v>156</v>
      </c>
      <c r="T1267" s="10" t="s">
        <v>156</v>
      </c>
      <c r="U1267" s="32">
        <f t="shared" si="23"/>
        <v>45354</v>
      </c>
    </row>
    <row r="1268" spans="1:21" ht="14.25" customHeight="1">
      <c r="A1268" s="9">
        <v>2024</v>
      </c>
      <c r="B1268" s="10" t="s">
        <v>143</v>
      </c>
      <c r="C1268" s="9" t="s">
        <v>573</v>
      </c>
      <c r="D1268" s="9" t="s">
        <v>1820</v>
      </c>
      <c r="E1268" s="9" t="s">
        <v>3634</v>
      </c>
      <c r="F1268" s="10" t="s">
        <v>3821</v>
      </c>
      <c r="G1268" s="15">
        <v>2.8</v>
      </c>
      <c r="H1268" s="30" t="s">
        <v>175</v>
      </c>
      <c r="I1268" s="10">
        <v>86183454</v>
      </c>
      <c r="J1268" s="19">
        <v>45352</v>
      </c>
      <c r="K1268" s="16">
        <v>1500</v>
      </c>
      <c r="L1268" s="16">
        <v>4200</v>
      </c>
      <c r="M1268" s="9" t="s">
        <v>470</v>
      </c>
      <c r="N1268" s="17">
        <v>45389</v>
      </c>
      <c r="O1268" s="17" t="s">
        <v>156</v>
      </c>
      <c r="P1268" s="10" t="s">
        <v>156</v>
      </c>
      <c r="Q1268" s="17" t="s">
        <v>156</v>
      </c>
      <c r="R1268" s="10" t="s">
        <v>193</v>
      </c>
      <c r="S1268" s="17" t="s">
        <v>156</v>
      </c>
      <c r="T1268" s="10" t="s">
        <v>156</v>
      </c>
      <c r="U1268" s="32">
        <f t="shared" si="23"/>
        <v>45382</v>
      </c>
    </row>
    <row r="1269" spans="1:21" ht="14.25" customHeight="1">
      <c r="A1269" s="9">
        <v>2024</v>
      </c>
      <c r="B1269" s="10" t="s">
        <v>143</v>
      </c>
      <c r="C1269" s="9" t="s">
        <v>573</v>
      </c>
      <c r="D1269" s="9" t="s">
        <v>1820</v>
      </c>
      <c r="E1269" s="9" t="s">
        <v>3634</v>
      </c>
      <c r="F1269" s="10" t="s">
        <v>3821</v>
      </c>
      <c r="G1269" s="15">
        <v>2.8</v>
      </c>
      <c r="H1269" s="30" t="s">
        <v>175</v>
      </c>
      <c r="I1269" s="10">
        <v>86183452</v>
      </c>
      <c r="J1269" s="19">
        <v>45383</v>
      </c>
      <c r="K1269" s="16">
        <v>2000</v>
      </c>
      <c r="L1269" s="16">
        <v>5600</v>
      </c>
      <c r="M1269" s="9" t="s">
        <v>470</v>
      </c>
      <c r="N1269" s="17">
        <v>45417</v>
      </c>
      <c r="O1269" s="17" t="s">
        <v>156</v>
      </c>
      <c r="P1269" s="10" t="s">
        <v>156</v>
      </c>
      <c r="Q1269" s="17" t="s">
        <v>156</v>
      </c>
      <c r="R1269" s="10" t="s">
        <v>193</v>
      </c>
      <c r="S1269" s="17" t="s">
        <v>156</v>
      </c>
      <c r="T1269" s="10" t="s">
        <v>156</v>
      </c>
      <c r="U1269" s="32">
        <f t="shared" si="23"/>
        <v>45410</v>
      </c>
    </row>
    <row r="1270" spans="1:21" ht="14.25" customHeight="1">
      <c r="A1270" s="9">
        <v>2024</v>
      </c>
      <c r="B1270" s="10" t="s">
        <v>143</v>
      </c>
      <c r="C1270" s="9" t="s">
        <v>573</v>
      </c>
      <c r="D1270" s="9" t="s">
        <v>1820</v>
      </c>
      <c r="E1270" s="9" t="s">
        <v>3634</v>
      </c>
      <c r="F1270" s="10" t="s">
        <v>3821</v>
      </c>
      <c r="G1270" s="15">
        <v>2.8</v>
      </c>
      <c r="H1270" s="30" t="s">
        <v>246</v>
      </c>
      <c r="I1270" s="10">
        <v>86237478</v>
      </c>
      <c r="J1270" s="19">
        <v>45413</v>
      </c>
      <c r="K1270" s="16">
        <v>800</v>
      </c>
      <c r="L1270" s="16">
        <v>2240</v>
      </c>
      <c r="M1270" s="9" t="s">
        <v>226</v>
      </c>
      <c r="N1270" s="17">
        <v>45431</v>
      </c>
      <c r="O1270" s="17" t="s">
        <v>156</v>
      </c>
      <c r="P1270" s="10" t="s">
        <v>156</v>
      </c>
      <c r="Q1270" s="17" t="s">
        <v>156</v>
      </c>
      <c r="R1270" s="10" t="s">
        <v>193</v>
      </c>
      <c r="S1270" s="17" t="s">
        <v>156</v>
      </c>
      <c r="T1270" s="10" t="s">
        <v>156</v>
      </c>
      <c r="U1270" s="32">
        <f t="shared" si="23"/>
        <v>45424</v>
      </c>
    </row>
    <row r="1271" spans="1:21" ht="14.25" customHeight="1">
      <c r="A1271" s="9">
        <v>2024</v>
      </c>
      <c r="B1271" s="10" t="s">
        <v>143</v>
      </c>
      <c r="C1271" s="9" t="s">
        <v>573</v>
      </c>
      <c r="D1271" s="9" t="s">
        <v>881</v>
      </c>
      <c r="E1271" s="9" t="s">
        <v>3577</v>
      </c>
      <c r="F1271" s="10" t="s">
        <v>3828</v>
      </c>
      <c r="G1271" s="15">
        <v>1.6</v>
      </c>
      <c r="H1271" s="30" t="s">
        <v>175</v>
      </c>
      <c r="I1271" s="10">
        <v>86261275</v>
      </c>
      <c r="J1271" s="19">
        <v>45261</v>
      </c>
      <c r="K1271" s="16">
        <v>4000</v>
      </c>
      <c r="L1271" s="16">
        <v>6400</v>
      </c>
      <c r="M1271" s="9" t="s">
        <v>436</v>
      </c>
      <c r="N1271" s="17">
        <v>45337</v>
      </c>
      <c r="O1271" s="17" t="s">
        <v>156</v>
      </c>
      <c r="P1271" s="10" t="s">
        <v>156</v>
      </c>
      <c r="Q1271" s="17" t="s">
        <v>156</v>
      </c>
      <c r="R1271" s="10" t="s">
        <v>193</v>
      </c>
      <c r="S1271" s="17" t="s">
        <v>156</v>
      </c>
      <c r="T1271" s="10" t="s">
        <v>156</v>
      </c>
      <c r="U1271" s="32">
        <f t="shared" si="23"/>
        <v>45330</v>
      </c>
    </row>
    <row r="1272" spans="1:21" ht="14.25" customHeight="1">
      <c r="A1272" s="9">
        <v>2024</v>
      </c>
      <c r="B1272" s="10" t="s">
        <v>143</v>
      </c>
      <c r="C1272" s="9" t="s">
        <v>573</v>
      </c>
      <c r="D1272" s="9" t="s">
        <v>881</v>
      </c>
      <c r="E1272" s="9" t="s">
        <v>3577</v>
      </c>
      <c r="F1272" s="10" t="s">
        <v>3828</v>
      </c>
      <c r="G1272" s="15">
        <v>1.6</v>
      </c>
      <c r="H1272" s="30" t="s">
        <v>175</v>
      </c>
      <c r="I1272" s="10">
        <v>86153877</v>
      </c>
      <c r="J1272" s="19">
        <v>45292</v>
      </c>
      <c r="K1272" s="16">
        <v>6000</v>
      </c>
      <c r="L1272" s="16">
        <v>9600</v>
      </c>
      <c r="M1272" s="9" t="s">
        <v>436</v>
      </c>
      <c r="N1272" s="17">
        <v>45337</v>
      </c>
      <c r="O1272" s="17" t="s">
        <v>156</v>
      </c>
      <c r="P1272" s="10" t="s">
        <v>156</v>
      </c>
      <c r="Q1272" s="17" t="s">
        <v>156</v>
      </c>
      <c r="R1272" s="10" t="s">
        <v>193</v>
      </c>
      <c r="S1272" s="17" t="s">
        <v>156</v>
      </c>
      <c r="T1272" s="10" t="s">
        <v>156</v>
      </c>
      <c r="U1272" s="32">
        <f t="shared" si="23"/>
        <v>45330</v>
      </c>
    </row>
    <row r="1273" spans="1:21" ht="14.25" customHeight="1">
      <c r="A1273" s="9">
        <v>2024</v>
      </c>
      <c r="B1273" s="10" t="s">
        <v>143</v>
      </c>
      <c r="C1273" s="9" t="s">
        <v>573</v>
      </c>
      <c r="D1273" s="9" t="s">
        <v>881</v>
      </c>
      <c r="E1273" s="9" t="s">
        <v>3577</v>
      </c>
      <c r="F1273" s="10" t="s">
        <v>3828</v>
      </c>
      <c r="G1273" s="15">
        <v>1.6</v>
      </c>
      <c r="H1273" s="30" t="s">
        <v>175</v>
      </c>
      <c r="I1273" s="10">
        <v>86261276</v>
      </c>
      <c r="J1273" s="19">
        <v>45323</v>
      </c>
      <c r="K1273" s="16">
        <v>2500</v>
      </c>
      <c r="L1273" s="16">
        <v>4000</v>
      </c>
      <c r="M1273" s="9" t="s">
        <v>383</v>
      </c>
      <c r="N1273" s="17">
        <v>45366</v>
      </c>
      <c r="O1273" s="17" t="s">
        <v>156</v>
      </c>
      <c r="P1273" s="10" t="s">
        <v>156</v>
      </c>
      <c r="Q1273" s="17" t="s">
        <v>156</v>
      </c>
      <c r="R1273" s="10" t="s">
        <v>193</v>
      </c>
      <c r="S1273" s="17" t="s">
        <v>156</v>
      </c>
      <c r="T1273" s="10" t="s">
        <v>156</v>
      </c>
      <c r="U1273" s="32">
        <f t="shared" si="23"/>
        <v>45359</v>
      </c>
    </row>
    <row r="1274" spans="1:21" ht="14.25" customHeight="1">
      <c r="A1274" s="9">
        <v>2024</v>
      </c>
      <c r="B1274" s="10" t="s">
        <v>143</v>
      </c>
      <c r="C1274" s="9" t="s">
        <v>573</v>
      </c>
      <c r="D1274" s="9" t="s">
        <v>881</v>
      </c>
      <c r="E1274" s="9" t="s">
        <v>3577</v>
      </c>
      <c r="F1274" s="10" t="s">
        <v>3828</v>
      </c>
      <c r="G1274" s="15">
        <v>1.6</v>
      </c>
      <c r="H1274" s="30" t="s">
        <v>175</v>
      </c>
      <c r="I1274" s="10">
        <v>86261277</v>
      </c>
      <c r="J1274" s="19">
        <v>45383</v>
      </c>
      <c r="K1274" s="16">
        <v>2500</v>
      </c>
      <c r="L1274" s="16">
        <v>4000</v>
      </c>
      <c r="M1274" s="9" t="s">
        <v>470</v>
      </c>
      <c r="N1274" s="17">
        <v>45410</v>
      </c>
      <c r="O1274" s="17" t="s">
        <v>156</v>
      </c>
      <c r="P1274" s="10" t="s">
        <v>156</v>
      </c>
      <c r="Q1274" s="17" t="s">
        <v>156</v>
      </c>
      <c r="R1274" s="10" t="s">
        <v>193</v>
      </c>
      <c r="S1274" s="17" t="s">
        <v>156</v>
      </c>
      <c r="T1274" s="10" t="s">
        <v>156</v>
      </c>
      <c r="U1274" s="32">
        <f t="shared" si="23"/>
        <v>45403</v>
      </c>
    </row>
    <row r="1275" spans="1:21" ht="14.25" customHeight="1">
      <c r="A1275" s="9">
        <v>2024</v>
      </c>
      <c r="B1275" s="10" t="s">
        <v>143</v>
      </c>
      <c r="C1275" s="9" t="s">
        <v>573</v>
      </c>
      <c r="D1275" s="9" t="s">
        <v>881</v>
      </c>
      <c r="E1275" s="9" t="s">
        <v>3577</v>
      </c>
      <c r="F1275" s="10" t="s">
        <v>3828</v>
      </c>
      <c r="G1275" s="15">
        <v>1.6</v>
      </c>
      <c r="H1275" s="30" t="s">
        <v>246</v>
      </c>
      <c r="I1275" s="10">
        <v>86261278</v>
      </c>
      <c r="J1275" s="19">
        <v>45383</v>
      </c>
      <c r="K1275" s="16">
        <v>1900</v>
      </c>
      <c r="L1275" s="16">
        <v>3040</v>
      </c>
      <c r="M1275" s="9" t="s">
        <v>226</v>
      </c>
      <c r="N1275" s="17">
        <v>45410</v>
      </c>
      <c r="O1275" s="17" t="s">
        <v>156</v>
      </c>
      <c r="P1275" s="10" t="s">
        <v>156</v>
      </c>
      <c r="Q1275" s="17" t="s">
        <v>156</v>
      </c>
      <c r="R1275" s="10" t="s">
        <v>193</v>
      </c>
      <c r="S1275" s="17" t="s">
        <v>156</v>
      </c>
      <c r="T1275" s="10" t="s">
        <v>156</v>
      </c>
      <c r="U1275" s="32">
        <f t="shared" si="23"/>
        <v>45403</v>
      </c>
    </row>
    <row r="1276" spans="1:21" ht="14.25" customHeight="1">
      <c r="A1276" s="9">
        <v>2024</v>
      </c>
      <c r="B1276" s="10" t="s">
        <v>143</v>
      </c>
      <c r="C1276" s="9" t="s">
        <v>573</v>
      </c>
      <c r="D1276" s="9" t="s">
        <v>881</v>
      </c>
      <c r="E1276" s="9" t="s">
        <v>3577</v>
      </c>
      <c r="F1276" s="10" t="s">
        <v>3828</v>
      </c>
      <c r="G1276" s="15">
        <v>1.6</v>
      </c>
      <c r="H1276" s="30" t="s">
        <v>246</v>
      </c>
      <c r="I1276" s="10">
        <v>86261279</v>
      </c>
      <c r="J1276" s="19">
        <v>45413</v>
      </c>
      <c r="K1276" s="16">
        <v>2500</v>
      </c>
      <c r="L1276" s="16">
        <v>4000</v>
      </c>
      <c r="M1276" s="9" t="s">
        <v>226</v>
      </c>
      <c r="N1276" s="17">
        <v>45431</v>
      </c>
      <c r="O1276" s="17" t="s">
        <v>156</v>
      </c>
      <c r="P1276" s="10" t="s">
        <v>156</v>
      </c>
      <c r="Q1276" s="17" t="s">
        <v>156</v>
      </c>
      <c r="R1276" s="10" t="s">
        <v>193</v>
      </c>
      <c r="S1276" s="17" t="s">
        <v>156</v>
      </c>
      <c r="T1276" s="10" t="s">
        <v>156</v>
      </c>
      <c r="U1276" s="32">
        <f t="shared" si="23"/>
        <v>45424</v>
      </c>
    </row>
    <row r="1277" spans="1:21" ht="14.25" customHeight="1">
      <c r="A1277" s="9">
        <v>2024</v>
      </c>
      <c r="B1277" s="10" t="s">
        <v>143</v>
      </c>
      <c r="C1277" s="9" t="s">
        <v>573</v>
      </c>
      <c r="D1277" s="9" t="s">
        <v>881</v>
      </c>
      <c r="E1277" s="9" t="s">
        <v>3577</v>
      </c>
      <c r="F1277" s="10" t="s">
        <v>3828</v>
      </c>
      <c r="G1277" s="15">
        <v>1.6</v>
      </c>
      <c r="H1277" s="30" t="s">
        <v>246</v>
      </c>
      <c r="I1277" s="10">
        <v>86261280</v>
      </c>
      <c r="J1277" s="19">
        <v>45444</v>
      </c>
      <c r="K1277" s="16">
        <v>610</v>
      </c>
      <c r="L1277" s="16">
        <v>976</v>
      </c>
      <c r="M1277" s="9" t="s">
        <v>226</v>
      </c>
      <c r="N1277" s="17">
        <v>45459</v>
      </c>
      <c r="O1277" s="17" t="s">
        <v>156</v>
      </c>
      <c r="P1277" s="10" t="s">
        <v>156</v>
      </c>
      <c r="Q1277" s="17" t="s">
        <v>156</v>
      </c>
      <c r="R1277" s="10" t="s">
        <v>193</v>
      </c>
      <c r="S1277" s="17" t="s">
        <v>156</v>
      </c>
      <c r="T1277" s="10" t="s">
        <v>156</v>
      </c>
      <c r="U1277" s="32">
        <f t="shared" si="23"/>
        <v>45452</v>
      </c>
    </row>
    <row r="1278" spans="1:21" ht="14.25" customHeight="1">
      <c r="A1278" s="9">
        <v>2024</v>
      </c>
      <c r="B1278" s="10" t="s">
        <v>143</v>
      </c>
      <c r="C1278" s="9" t="s">
        <v>573</v>
      </c>
      <c r="D1278" s="9" t="s">
        <v>881</v>
      </c>
      <c r="E1278" s="9" t="s">
        <v>883</v>
      </c>
      <c r="F1278" s="10" t="s">
        <v>3831</v>
      </c>
      <c r="G1278" s="15">
        <v>1.6</v>
      </c>
      <c r="H1278" s="30" t="s">
        <v>175</v>
      </c>
      <c r="I1278" s="10">
        <v>85678672</v>
      </c>
      <c r="J1278" s="19">
        <v>45231</v>
      </c>
      <c r="K1278" s="16">
        <v>6000</v>
      </c>
      <c r="L1278" s="16">
        <v>9600</v>
      </c>
      <c r="M1278" s="9" t="s">
        <v>436</v>
      </c>
      <c r="N1278" s="17">
        <v>45275</v>
      </c>
      <c r="O1278" s="17">
        <v>45097</v>
      </c>
      <c r="P1278" s="10" t="s">
        <v>156</v>
      </c>
      <c r="Q1278" s="17">
        <v>45125</v>
      </c>
      <c r="R1278" s="10" t="s">
        <v>2991</v>
      </c>
      <c r="S1278" s="17">
        <v>45132</v>
      </c>
      <c r="T1278" s="10" t="s">
        <v>2573</v>
      </c>
      <c r="U1278" s="32">
        <f t="shared" si="23"/>
        <v>45268</v>
      </c>
    </row>
    <row r="1279" spans="1:21" ht="14.25" customHeight="1">
      <c r="A1279" s="9">
        <v>2024</v>
      </c>
      <c r="B1279" s="10" t="s">
        <v>143</v>
      </c>
      <c r="C1279" s="9" t="s">
        <v>573</v>
      </c>
      <c r="D1279" s="9" t="s">
        <v>881</v>
      </c>
      <c r="E1279" s="9" t="s">
        <v>883</v>
      </c>
      <c r="F1279" s="10" t="s">
        <v>3831</v>
      </c>
      <c r="G1279" s="15">
        <v>1.6</v>
      </c>
      <c r="H1279" s="30" t="s">
        <v>175</v>
      </c>
      <c r="I1279" s="10">
        <v>86233245</v>
      </c>
      <c r="J1279" s="19">
        <v>45292</v>
      </c>
      <c r="K1279" s="16">
        <v>100</v>
      </c>
      <c r="L1279" s="16">
        <v>160</v>
      </c>
      <c r="M1279" s="9" t="s">
        <v>470</v>
      </c>
      <c r="N1279" s="17">
        <v>45306</v>
      </c>
      <c r="O1279" s="17" t="s">
        <v>156</v>
      </c>
      <c r="P1279" s="10" t="s">
        <v>156</v>
      </c>
      <c r="Q1279" s="17" t="s">
        <v>156</v>
      </c>
      <c r="R1279" s="10" t="s">
        <v>193</v>
      </c>
      <c r="S1279" s="17" t="s">
        <v>156</v>
      </c>
      <c r="T1279" s="10" t="s">
        <v>156</v>
      </c>
      <c r="U1279" s="32">
        <f t="shared" si="23"/>
        <v>45299</v>
      </c>
    </row>
    <row r="1280" spans="1:21" ht="14.25" customHeight="1">
      <c r="A1280" s="9">
        <v>2024</v>
      </c>
      <c r="B1280" s="10" t="s">
        <v>143</v>
      </c>
      <c r="C1280" s="9" t="s">
        <v>573</v>
      </c>
      <c r="D1280" s="9" t="s">
        <v>881</v>
      </c>
      <c r="E1280" s="9" t="s">
        <v>883</v>
      </c>
      <c r="F1280" s="10" t="s">
        <v>3831</v>
      </c>
      <c r="G1280" s="15">
        <v>1.6</v>
      </c>
      <c r="H1280" s="30" t="s">
        <v>175</v>
      </c>
      <c r="I1280" s="10">
        <v>86195415</v>
      </c>
      <c r="J1280" s="19">
        <v>45323</v>
      </c>
      <c r="K1280" s="16">
        <v>500</v>
      </c>
      <c r="L1280" s="16">
        <v>800</v>
      </c>
      <c r="M1280" s="9" t="s">
        <v>470</v>
      </c>
      <c r="N1280" s="17">
        <v>45361</v>
      </c>
      <c r="O1280" s="17" t="s">
        <v>156</v>
      </c>
      <c r="P1280" s="10" t="s">
        <v>156</v>
      </c>
      <c r="Q1280" s="17" t="s">
        <v>156</v>
      </c>
      <c r="R1280" s="10" t="s">
        <v>193</v>
      </c>
      <c r="S1280" s="17" t="s">
        <v>156</v>
      </c>
      <c r="T1280" s="10" t="s">
        <v>156</v>
      </c>
      <c r="U1280" s="32">
        <f t="shared" si="23"/>
        <v>45354</v>
      </c>
    </row>
    <row r="1281" spans="1:21" ht="14.25" customHeight="1">
      <c r="A1281" s="9">
        <v>2024</v>
      </c>
      <c r="B1281" s="10" t="s">
        <v>143</v>
      </c>
      <c r="C1281" s="9" t="s">
        <v>573</v>
      </c>
      <c r="D1281" s="9" t="s">
        <v>881</v>
      </c>
      <c r="E1281" s="9" t="s">
        <v>883</v>
      </c>
      <c r="F1281" s="10" t="s">
        <v>3831</v>
      </c>
      <c r="G1281" s="15">
        <v>1.6</v>
      </c>
      <c r="H1281" s="30" t="s">
        <v>175</v>
      </c>
      <c r="I1281" s="10">
        <v>86251835</v>
      </c>
      <c r="J1281" s="19">
        <v>45323</v>
      </c>
      <c r="K1281" s="16">
        <v>510</v>
      </c>
      <c r="L1281" s="16">
        <v>816</v>
      </c>
      <c r="M1281" s="9" t="s">
        <v>470</v>
      </c>
      <c r="N1281" s="17">
        <v>45361</v>
      </c>
      <c r="O1281" s="17" t="s">
        <v>156</v>
      </c>
      <c r="P1281" s="10" t="s">
        <v>156</v>
      </c>
      <c r="Q1281" s="17" t="s">
        <v>156</v>
      </c>
      <c r="R1281" s="10" t="s">
        <v>193</v>
      </c>
      <c r="S1281" s="17" t="s">
        <v>156</v>
      </c>
      <c r="T1281" s="10" t="s">
        <v>156</v>
      </c>
      <c r="U1281" s="32">
        <f t="shared" si="23"/>
        <v>45354</v>
      </c>
    </row>
    <row r="1282" spans="1:21" ht="14.25" customHeight="1">
      <c r="A1282" s="9">
        <v>2024</v>
      </c>
      <c r="B1282" s="10" t="s">
        <v>143</v>
      </c>
      <c r="C1282" s="9" t="s">
        <v>573</v>
      </c>
      <c r="D1282" s="9" t="s">
        <v>881</v>
      </c>
      <c r="E1282" s="9" t="s">
        <v>883</v>
      </c>
      <c r="F1282" s="10" t="s">
        <v>3831</v>
      </c>
      <c r="G1282" s="15">
        <v>1.6</v>
      </c>
      <c r="H1282" s="30" t="s">
        <v>175</v>
      </c>
      <c r="I1282" s="10">
        <v>86195414</v>
      </c>
      <c r="J1282" s="19">
        <v>45352</v>
      </c>
      <c r="K1282" s="16">
        <v>1100</v>
      </c>
      <c r="L1282" s="16">
        <v>1760</v>
      </c>
      <c r="M1282" s="9" t="s">
        <v>470</v>
      </c>
      <c r="N1282" s="17">
        <v>45375</v>
      </c>
      <c r="O1282" s="17" t="s">
        <v>156</v>
      </c>
      <c r="P1282" s="10" t="s">
        <v>156</v>
      </c>
      <c r="Q1282" s="17" t="s">
        <v>156</v>
      </c>
      <c r="R1282" s="10" t="s">
        <v>193</v>
      </c>
      <c r="S1282" s="17" t="s">
        <v>156</v>
      </c>
      <c r="T1282" s="10" t="s">
        <v>156</v>
      </c>
      <c r="U1282" s="32">
        <f t="shared" si="23"/>
        <v>45368</v>
      </c>
    </row>
    <row r="1283" spans="1:21" ht="14.25" customHeight="1">
      <c r="A1283" s="9">
        <v>2024</v>
      </c>
      <c r="B1283" s="10" t="s">
        <v>143</v>
      </c>
      <c r="C1283" s="9" t="s">
        <v>573</v>
      </c>
      <c r="D1283" s="9" t="s">
        <v>881</v>
      </c>
      <c r="E1283" s="9" t="s">
        <v>883</v>
      </c>
      <c r="F1283" s="10" t="s">
        <v>3831</v>
      </c>
      <c r="G1283" s="15">
        <v>1.6</v>
      </c>
      <c r="H1283" s="30" t="s">
        <v>175</v>
      </c>
      <c r="I1283" s="10">
        <v>86195413</v>
      </c>
      <c r="J1283" s="19">
        <v>45352</v>
      </c>
      <c r="K1283" s="16">
        <v>930</v>
      </c>
      <c r="L1283" s="16">
        <v>1488</v>
      </c>
      <c r="M1283" s="9" t="s">
        <v>470</v>
      </c>
      <c r="N1283" s="17">
        <v>45389</v>
      </c>
      <c r="O1283" s="17" t="s">
        <v>156</v>
      </c>
      <c r="P1283" s="10" t="s">
        <v>156</v>
      </c>
      <c r="Q1283" s="17" t="s">
        <v>156</v>
      </c>
      <c r="R1283" s="10" t="s">
        <v>193</v>
      </c>
      <c r="S1283" s="17" t="s">
        <v>156</v>
      </c>
      <c r="T1283" s="10" t="s">
        <v>156</v>
      </c>
      <c r="U1283" s="32">
        <f t="shared" si="23"/>
        <v>45382</v>
      </c>
    </row>
    <row r="1284" spans="1:21" ht="14.25" customHeight="1">
      <c r="A1284" s="9">
        <v>2024</v>
      </c>
      <c r="B1284" s="10" t="s">
        <v>143</v>
      </c>
      <c r="C1284" s="9" t="s">
        <v>573</v>
      </c>
      <c r="D1284" s="9" t="s">
        <v>881</v>
      </c>
      <c r="E1284" s="9" t="s">
        <v>883</v>
      </c>
      <c r="F1284" s="10" t="s">
        <v>3831</v>
      </c>
      <c r="G1284" s="15">
        <v>1.6</v>
      </c>
      <c r="H1284" s="30" t="s">
        <v>175</v>
      </c>
      <c r="I1284" s="10">
        <v>86195412</v>
      </c>
      <c r="J1284" s="19">
        <v>45383</v>
      </c>
      <c r="K1284" s="16">
        <v>1300</v>
      </c>
      <c r="L1284" s="16">
        <v>2080</v>
      </c>
      <c r="M1284" s="9" t="s">
        <v>470</v>
      </c>
      <c r="N1284" s="17">
        <v>45403</v>
      </c>
      <c r="O1284" s="17" t="s">
        <v>156</v>
      </c>
      <c r="P1284" s="10" t="s">
        <v>156</v>
      </c>
      <c r="Q1284" s="17" t="s">
        <v>156</v>
      </c>
      <c r="R1284" s="10" t="s">
        <v>193</v>
      </c>
      <c r="S1284" s="17" t="s">
        <v>156</v>
      </c>
      <c r="T1284" s="10" t="s">
        <v>156</v>
      </c>
      <c r="U1284" s="32">
        <f t="shared" si="23"/>
        <v>45396</v>
      </c>
    </row>
    <row r="1285" spans="1:21" ht="14.25" customHeight="1">
      <c r="A1285" s="9">
        <v>2024</v>
      </c>
      <c r="B1285" s="10" t="s">
        <v>143</v>
      </c>
      <c r="C1285" s="9" t="s">
        <v>573</v>
      </c>
      <c r="D1285" s="9" t="s">
        <v>881</v>
      </c>
      <c r="E1285" s="9" t="s">
        <v>883</v>
      </c>
      <c r="F1285" s="10" t="s">
        <v>3831</v>
      </c>
      <c r="G1285" s="15">
        <v>1.6</v>
      </c>
      <c r="H1285" s="30" t="s">
        <v>175</v>
      </c>
      <c r="I1285" s="10">
        <v>86195411</v>
      </c>
      <c r="J1285" s="19">
        <v>45383</v>
      </c>
      <c r="K1285" s="16">
        <v>1600</v>
      </c>
      <c r="L1285" s="16">
        <v>2560</v>
      </c>
      <c r="M1285" s="9" t="s">
        <v>470</v>
      </c>
      <c r="N1285" s="17">
        <v>45417</v>
      </c>
      <c r="O1285" s="17" t="s">
        <v>156</v>
      </c>
      <c r="P1285" s="10" t="s">
        <v>156</v>
      </c>
      <c r="Q1285" s="17" t="s">
        <v>156</v>
      </c>
      <c r="R1285" s="10" t="s">
        <v>193</v>
      </c>
      <c r="S1285" s="17" t="s">
        <v>156</v>
      </c>
      <c r="T1285" s="10" t="s">
        <v>156</v>
      </c>
      <c r="U1285" s="32">
        <f t="shared" si="23"/>
        <v>45410</v>
      </c>
    </row>
    <row r="1286" spans="1:21" ht="14.25" customHeight="1">
      <c r="A1286" s="9">
        <v>2024</v>
      </c>
      <c r="B1286" s="10" t="s">
        <v>143</v>
      </c>
      <c r="C1286" s="9" t="s">
        <v>573</v>
      </c>
      <c r="D1286" s="9" t="s">
        <v>881</v>
      </c>
      <c r="E1286" s="9" t="s">
        <v>883</v>
      </c>
      <c r="F1286" s="10" t="s">
        <v>3831</v>
      </c>
      <c r="G1286" s="15">
        <v>1.6</v>
      </c>
      <c r="H1286" s="30" t="s">
        <v>175</v>
      </c>
      <c r="I1286" s="10">
        <v>86195410</v>
      </c>
      <c r="J1286" s="19">
        <v>45413</v>
      </c>
      <c r="K1286" s="16">
        <v>1800</v>
      </c>
      <c r="L1286" s="16">
        <v>2880</v>
      </c>
      <c r="M1286" s="9" t="s">
        <v>470</v>
      </c>
      <c r="N1286" s="17">
        <v>45431</v>
      </c>
      <c r="O1286" s="17" t="s">
        <v>156</v>
      </c>
      <c r="P1286" s="10" t="s">
        <v>156</v>
      </c>
      <c r="Q1286" s="17" t="s">
        <v>156</v>
      </c>
      <c r="R1286" s="10" t="s">
        <v>193</v>
      </c>
      <c r="S1286" s="17" t="s">
        <v>156</v>
      </c>
      <c r="T1286" s="10" t="s">
        <v>156</v>
      </c>
      <c r="U1286" s="32">
        <f t="shared" si="23"/>
        <v>45424</v>
      </c>
    </row>
    <row r="1287" spans="1:21" ht="14.25" customHeight="1">
      <c r="A1287" s="9">
        <v>2024</v>
      </c>
      <c r="B1287" s="10" t="s">
        <v>143</v>
      </c>
      <c r="C1287" s="9" t="s">
        <v>573</v>
      </c>
      <c r="D1287" s="9" t="s">
        <v>881</v>
      </c>
      <c r="E1287" s="9" t="s">
        <v>883</v>
      </c>
      <c r="F1287" s="10" t="s">
        <v>3831</v>
      </c>
      <c r="G1287" s="15">
        <v>1.6</v>
      </c>
      <c r="H1287" s="30" t="s">
        <v>175</v>
      </c>
      <c r="I1287" s="10">
        <v>86195409</v>
      </c>
      <c r="J1287" s="19">
        <v>45413</v>
      </c>
      <c r="K1287" s="16">
        <v>1600</v>
      </c>
      <c r="L1287" s="16">
        <v>2560</v>
      </c>
      <c r="M1287" s="9" t="s">
        <v>470</v>
      </c>
      <c r="N1287" s="17">
        <v>45445</v>
      </c>
      <c r="O1287" s="17" t="s">
        <v>156</v>
      </c>
      <c r="P1287" s="10" t="s">
        <v>156</v>
      </c>
      <c r="Q1287" s="17" t="s">
        <v>156</v>
      </c>
      <c r="R1287" s="10" t="s">
        <v>193</v>
      </c>
      <c r="S1287" s="17" t="s">
        <v>156</v>
      </c>
      <c r="T1287" s="10" t="s">
        <v>156</v>
      </c>
      <c r="U1287" s="32">
        <f t="shared" si="23"/>
        <v>45438</v>
      </c>
    </row>
    <row r="1288" spans="1:21" ht="14.25" customHeight="1">
      <c r="A1288" s="9">
        <v>2024</v>
      </c>
      <c r="B1288" s="10" t="s">
        <v>143</v>
      </c>
      <c r="C1288" s="9" t="s">
        <v>573</v>
      </c>
      <c r="D1288" s="9" t="s">
        <v>881</v>
      </c>
      <c r="E1288" s="9" t="s">
        <v>883</v>
      </c>
      <c r="F1288" s="10" t="s">
        <v>3831</v>
      </c>
      <c r="G1288" s="15">
        <v>1.6</v>
      </c>
      <c r="H1288" s="30" t="s">
        <v>175</v>
      </c>
      <c r="I1288" s="10">
        <v>86195408</v>
      </c>
      <c r="J1288" s="19">
        <v>45444</v>
      </c>
      <c r="K1288" s="16">
        <v>1600</v>
      </c>
      <c r="L1288" s="16">
        <v>2560</v>
      </c>
      <c r="M1288" s="9" t="s">
        <v>470</v>
      </c>
      <c r="N1288" s="17">
        <v>45459</v>
      </c>
      <c r="O1288" s="17" t="s">
        <v>156</v>
      </c>
      <c r="P1288" s="10" t="s">
        <v>156</v>
      </c>
      <c r="Q1288" s="17" t="s">
        <v>156</v>
      </c>
      <c r="R1288" s="10" t="s">
        <v>193</v>
      </c>
      <c r="S1288" s="17" t="s">
        <v>156</v>
      </c>
      <c r="T1288" s="10" t="s">
        <v>156</v>
      </c>
      <c r="U1288" s="32">
        <f t="shared" si="23"/>
        <v>45452</v>
      </c>
    </row>
    <row r="1289" spans="1:21" ht="14.25" customHeight="1">
      <c r="A1289" s="9">
        <v>2024</v>
      </c>
      <c r="B1289" s="10" t="s">
        <v>143</v>
      </c>
      <c r="C1289" s="9" t="s">
        <v>573</v>
      </c>
      <c r="D1289" s="9" t="s">
        <v>881</v>
      </c>
      <c r="E1289" s="9" t="s">
        <v>883</v>
      </c>
      <c r="F1289" s="10" t="s">
        <v>3831</v>
      </c>
      <c r="G1289" s="15">
        <v>1.6</v>
      </c>
      <c r="H1289" s="30" t="s">
        <v>175</v>
      </c>
      <c r="I1289" s="10">
        <v>86195406</v>
      </c>
      <c r="J1289" s="19">
        <v>45444</v>
      </c>
      <c r="K1289" s="16">
        <v>960</v>
      </c>
      <c r="L1289" s="16">
        <v>1536</v>
      </c>
      <c r="M1289" s="9" t="s">
        <v>470</v>
      </c>
      <c r="N1289" s="17">
        <v>45473</v>
      </c>
      <c r="O1289" s="17" t="s">
        <v>156</v>
      </c>
      <c r="P1289" s="10" t="s">
        <v>156</v>
      </c>
      <c r="Q1289" s="17" t="s">
        <v>156</v>
      </c>
      <c r="R1289" s="10" t="s">
        <v>193</v>
      </c>
      <c r="S1289" s="17" t="s">
        <v>156</v>
      </c>
      <c r="T1289" s="10" t="s">
        <v>156</v>
      </c>
      <c r="U1289" s="32">
        <f t="shared" si="23"/>
        <v>45466</v>
      </c>
    </row>
    <row r="1290" spans="1:21" ht="14.25" customHeight="1">
      <c r="A1290" s="9">
        <v>2024</v>
      </c>
      <c r="B1290" s="10" t="s">
        <v>143</v>
      </c>
      <c r="C1290" s="9" t="s">
        <v>573</v>
      </c>
      <c r="D1290" s="9" t="s">
        <v>881</v>
      </c>
      <c r="E1290" s="9" t="s">
        <v>883</v>
      </c>
      <c r="F1290" s="10" t="s">
        <v>3831</v>
      </c>
      <c r="G1290" s="15">
        <v>1.6</v>
      </c>
      <c r="H1290" s="30" t="s">
        <v>246</v>
      </c>
      <c r="I1290" s="10">
        <v>86195407</v>
      </c>
      <c r="J1290" s="19">
        <v>45444</v>
      </c>
      <c r="K1290" s="16">
        <v>450</v>
      </c>
      <c r="L1290" s="16">
        <v>720</v>
      </c>
      <c r="M1290" s="9" t="s">
        <v>226</v>
      </c>
      <c r="N1290" s="17">
        <v>45473</v>
      </c>
      <c r="O1290" s="17" t="s">
        <v>156</v>
      </c>
      <c r="P1290" s="10" t="s">
        <v>156</v>
      </c>
      <c r="Q1290" s="17" t="s">
        <v>156</v>
      </c>
      <c r="R1290" s="10" t="s">
        <v>193</v>
      </c>
      <c r="S1290" s="17" t="s">
        <v>156</v>
      </c>
      <c r="T1290" s="10" t="s">
        <v>156</v>
      </c>
      <c r="U1290" s="32">
        <f t="shared" si="23"/>
        <v>45466</v>
      </c>
    </row>
    <row r="1291" spans="1:21" ht="14.25" customHeight="1">
      <c r="A1291" s="9">
        <v>2024</v>
      </c>
      <c r="B1291" s="10" t="s">
        <v>143</v>
      </c>
      <c r="C1291" s="9" t="s">
        <v>573</v>
      </c>
      <c r="D1291" s="9" t="s">
        <v>881</v>
      </c>
      <c r="E1291" s="9" t="s">
        <v>883</v>
      </c>
      <c r="F1291" s="10" t="s">
        <v>3831</v>
      </c>
      <c r="G1291" s="15">
        <v>1.6</v>
      </c>
      <c r="H1291" s="30" t="s">
        <v>246</v>
      </c>
      <c r="I1291" s="10">
        <v>86195405</v>
      </c>
      <c r="J1291" s="19">
        <v>45474</v>
      </c>
      <c r="K1291" s="16">
        <v>1400</v>
      </c>
      <c r="L1291" s="16">
        <v>2240</v>
      </c>
      <c r="M1291" s="9" t="s">
        <v>226</v>
      </c>
      <c r="N1291" s="17">
        <v>45487</v>
      </c>
      <c r="O1291" s="17" t="s">
        <v>156</v>
      </c>
      <c r="P1291" s="10" t="s">
        <v>156</v>
      </c>
      <c r="Q1291" s="17" t="s">
        <v>156</v>
      </c>
      <c r="R1291" s="10" t="s">
        <v>193</v>
      </c>
      <c r="S1291" s="17" t="s">
        <v>156</v>
      </c>
      <c r="T1291" s="10" t="s">
        <v>156</v>
      </c>
      <c r="U1291" s="32">
        <f t="shared" si="23"/>
        <v>45480</v>
      </c>
    </row>
    <row r="1292" spans="1:21" ht="14.25" customHeight="1">
      <c r="A1292" s="9">
        <v>2024</v>
      </c>
      <c r="B1292" s="10" t="s">
        <v>143</v>
      </c>
      <c r="C1292" s="9" t="s">
        <v>573</v>
      </c>
      <c r="D1292" s="9" t="s">
        <v>881</v>
      </c>
      <c r="E1292" s="9" t="s">
        <v>883</v>
      </c>
      <c r="F1292" s="10" t="s">
        <v>3831</v>
      </c>
      <c r="G1292" s="15">
        <v>1.6</v>
      </c>
      <c r="H1292" s="30" t="s">
        <v>246</v>
      </c>
      <c r="I1292" s="10">
        <v>86195404</v>
      </c>
      <c r="J1292" s="19">
        <v>45474</v>
      </c>
      <c r="K1292" s="16">
        <v>1200</v>
      </c>
      <c r="L1292" s="16">
        <v>1920</v>
      </c>
      <c r="M1292" s="9" t="s">
        <v>226</v>
      </c>
      <c r="N1292" s="17">
        <v>45501</v>
      </c>
      <c r="O1292" s="17" t="s">
        <v>156</v>
      </c>
      <c r="P1292" s="10" t="s">
        <v>156</v>
      </c>
      <c r="Q1292" s="17" t="s">
        <v>156</v>
      </c>
      <c r="R1292" s="10" t="s">
        <v>193</v>
      </c>
      <c r="S1292" s="17" t="s">
        <v>156</v>
      </c>
      <c r="T1292" s="10" t="s">
        <v>156</v>
      </c>
      <c r="U1292" s="32">
        <f t="shared" si="23"/>
        <v>45494</v>
      </c>
    </row>
    <row r="1293" spans="1:21" ht="14.25" customHeight="1">
      <c r="A1293" s="9">
        <v>2024</v>
      </c>
      <c r="B1293" s="10" t="s">
        <v>143</v>
      </c>
      <c r="C1293" s="9" t="s">
        <v>573</v>
      </c>
      <c r="D1293" s="9" t="s">
        <v>881</v>
      </c>
      <c r="E1293" s="9" t="s">
        <v>883</v>
      </c>
      <c r="F1293" s="10" t="s">
        <v>3832</v>
      </c>
      <c r="G1293" s="15">
        <v>1.6</v>
      </c>
      <c r="H1293" s="30" t="s">
        <v>175</v>
      </c>
      <c r="I1293" s="10">
        <v>86249780</v>
      </c>
      <c r="J1293" s="19">
        <v>45200</v>
      </c>
      <c r="K1293" s="16">
        <v>470</v>
      </c>
      <c r="L1293" s="16">
        <v>752</v>
      </c>
      <c r="M1293" s="9" t="s">
        <v>436</v>
      </c>
      <c r="N1293" s="17">
        <v>45236</v>
      </c>
      <c r="O1293" s="17" t="s">
        <v>156</v>
      </c>
      <c r="P1293" s="10" t="s">
        <v>156</v>
      </c>
      <c r="Q1293" s="17" t="s">
        <v>156</v>
      </c>
      <c r="R1293" s="10" t="s">
        <v>193</v>
      </c>
      <c r="S1293" s="17" t="s">
        <v>156</v>
      </c>
      <c r="T1293" s="10" t="s">
        <v>156</v>
      </c>
      <c r="U1293" s="32">
        <f t="shared" si="23"/>
        <v>45229</v>
      </c>
    </row>
    <row r="1294" spans="1:21" ht="14.25" customHeight="1">
      <c r="A1294" s="9">
        <v>2024</v>
      </c>
      <c r="B1294" s="10" t="s">
        <v>143</v>
      </c>
      <c r="C1294" s="9" t="s">
        <v>573</v>
      </c>
      <c r="D1294" s="9" t="s">
        <v>881</v>
      </c>
      <c r="E1294" s="9" t="s">
        <v>883</v>
      </c>
      <c r="F1294" s="10" t="s">
        <v>3832</v>
      </c>
      <c r="G1294" s="15">
        <v>1.6</v>
      </c>
      <c r="H1294" s="30" t="s">
        <v>175</v>
      </c>
      <c r="I1294" s="10">
        <v>85982249</v>
      </c>
      <c r="J1294" s="19">
        <v>45261</v>
      </c>
      <c r="K1294" s="16">
        <v>3000</v>
      </c>
      <c r="L1294" s="16">
        <v>4800</v>
      </c>
      <c r="M1294" s="9" t="s">
        <v>436</v>
      </c>
      <c r="N1294" s="17">
        <v>45275</v>
      </c>
      <c r="O1294" s="17">
        <v>45097</v>
      </c>
      <c r="P1294" s="10" t="s">
        <v>156</v>
      </c>
      <c r="Q1294" s="17">
        <v>45125</v>
      </c>
      <c r="R1294" s="10" t="s">
        <v>193</v>
      </c>
      <c r="S1294" s="17">
        <v>45153</v>
      </c>
      <c r="T1294" s="10" t="s">
        <v>156</v>
      </c>
      <c r="U1294" s="32">
        <f t="shared" si="23"/>
        <v>45268</v>
      </c>
    </row>
    <row r="1295" spans="1:21" ht="14.25" customHeight="1">
      <c r="A1295" s="9">
        <v>2024</v>
      </c>
      <c r="B1295" s="10" t="s">
        <v>143</v>
      </c>
      <c r="C1295" s="9" t="s">
        <v>573</v>
      </c>
      <c r="D1295" s="9" t="s">
        <v>881</v>
      </c>
      <c r="E1295" s="9" t="s">
        <v>883</v>
      </c>
      <c r="F1295" s="10" t="s">
        <v>3832</v>
      </c>
      <c r="G1295" s="15">
        <v>1.6</v>
      </c>
      <c r="H1295" s="30" t="s">
        <v>175</v>
      </c>
      <c r="I1295" s="10">
        <v>86232932</v>
      </c>
      <c r="J1295" s="19">
        <v>45292</v>
      </c>
      <c r="K1295" s="16">
        <v>100</v>
      </c>
      <c r="L1295" s="16">
        <v>160</v>
      </c>
      <c r="M1295" s="9" t="s">
        <v>470</v>
      </c>
      <c r="N1295" s="17">
        <v>45306</v>
      </c>
      <c r="O1295" s="17" t="s">
        <v>156</v>
      </c>
      <c r="P1295" s="10" t="s">
        <v>156</v>
      </c>
      <c r="Q1295" s="17" t="s">
        <v>156</v>
      </c>
      <c r="R1295" s="10" t="s">
        <v>193</v>
      </c>
      <c r="S1295" s="17" t="s">
        <v>156</v>
      </c>
      <c r="T1295" s="10" t="s">
        <v>156</v>
      </c>
      <c r="U1295" s="32">
        <f t="shared" si="23"/>
        <v>45299</v>
      </c>
    </row>
    <row r="1296" spans="1:21" ht="14.25" customHeight="1">
      <c r="A1296" s="9">
        <v>2024</v>
      </c>
      <c r="B1296" s="10" t="s">
        <v>143</v>
      </c>
      <c r="C1296" s="9" t="s">
        <v>573</v>
      </c>
      <c r="D1296" s="9" t="s">
        <v>881</v>
      </c>
      <c r="E1296" s="9" t="s">
        <v>883</v>
      </c>
      <c r="F1296" s="10" t="s">
        <v>3832</v>
      </c>
      <c r="G1296" s="15">
        <v>1.6</v>
      </c>
      <c r="H1296" s="30" t="s">
        <v>175</v>
      </c>
      <c r="I1296" s="10">
        <v>86194983</v>
      </c>
      <c r="J1296" s="19">
        <v>45323</v>
      </c>
      <c r="K1296" s="16">
        <v>200</v>
      </c>
      <c r="L1296" s="16">
        <v>320</v>
      </c>
      <c r="M1296" s="9" t="s">
        <v>470</v>
      </c>
      <c r="N1296" s="17">
        <v>45347</v>
      </c>
      <c r="O1296" s="17" t="s">
        <v>156</v>
      </c>
      <c r="P1296" s="10" t="s">
        <v>156</v>
      </c>
      <c r="Q1296" s="17" t="s">
        <v>156</v>
      </c>
      <c r="R1296" s="10" t="s">
        <v>193</v>
      </c>
      <c r="S1296" s="17" t="s">
        <v>156</v>
      </c>
      <c r="T1296" s="10" t="s">
        <v>156</v>
      </c>
      <c r="U1296" s="32">
        <f t="shared" si="23"/>
        <v>45340</v>
      </c>
    </row>
    <row r="1297" spans="1:21" ht="14.25" customHeight="1">
      <c r="A1297" s="9">
        <v>2024</v>
      </c>
      <c r="B1297" s="10" t="s">
        <v>143</v>
      </c>
      <c r="C1297" s="9" t="s">
        <v>573</v>
      </c>
      <c r="D1297" s="9" t="s">
        <v>881</v>
      </c>
      <c r="E1297" s="9" t="s">
        <v>883</v>
      </c>
      <c r="F1297" s="10" t="s">
        <v>3832</v>
      </c>
      <c r="G1297" s="15">
        <v>1.6</v>
      </c>
      <c r="H1297" s="30" t="s">
        <v>175</v>
      </c>
      <c r="I1297" s="10">
        <v>86194981</v>
      </c>
      <c r="J1297" s="19">
        <v>45352</v>
      </c>
      <c r="K1297" s="16">
        <v>1060</v>
      </c>
      <c r="L1297" s="16">
        <v>1696</v>
      </c>
      <c r="M1297" s="9" t="s">
        <v>470</v>
      </c>
      <c r="N1297" s="17">
        <v>45375</v>
      </c>
      <c r="O1297" s="17" t="s">
        <v>156</v>
      </c>
      <c r="P1297" s="10" t="s">
        <v>156</v>
      </c>
      <c r="Q1297" s="17" t="s">
        <v>156</v>
      </c>
      <c r="R1297" s="10" t="s">
        <v>193</v>
      </c>
      <c r="S1297" s="17" t="s">
        <v>156</v>
      </c>
      <c r="T1297" s="10" t="s">
        <v>156</v>
      </c>
      <c r="U1297" s="32">
        <f t="shared" si="23"/>
        <v>45368</v>
      </c>
    </row>
    <row r="1298" spans="1:21" ht="14.25" customHeight="1">
      <c r="A1298" s="9">
        <v>2024</v>
      </c>
      <c r="B1298" s="10" t="s">
        <v>143</v>
      </c>
      <c r="C1298" s="9" t="s">
        <v>573</v>
      </c>
      <c r="D1298" s="9" t="s">
        <v>881</v>
      </c>
      <c r="E1298" s="9" t="s">
        <v>883</v>
      </c>
      <c r="F1298" s="10" t="s">
        <v>3832</v>
      </c>
      <c r="G1298" s="15">
        <v>1.6</v>
      </c>
      <c r="H1298" s="30" t="s">
        <v>175</v>
      </c>
      <c r="I1298" s="10">
        <v>86194979</v>
      </c>
      <c r="J1298" s="19">
        <v>45383</v>
      </c>
      <c r="K1298" s="16">
        <v>1560</v>
      </c>
      <c r="L1298" s="16">
        <v>2496</v>
      </c>
      <c r="M1298" s="9" t="s">
        <v>470</v>
      </c>
      <c r="N1298" s="17">
        <v>45403</v>
      </c>
      <c r="O1298" s="17" t="s">
        <v>156</v>
      </c>
      <c r="P1298" s="10" t="s">
        <v>156</v>
      </c>
      <c r="Q1298" s="17" t="s">
        <v>156</v>
      </c>
      <c r="R1298" s="10" t="s">
        <v>193</v>
      </c>
      <c r="S1298" s="17" t="s">
        <v>156</v>
      </c>
      <c r="T1298" s="10" t="s">
        <v>156</v>
      </c>
      <c r="U1298" s="32">
        <f t="shared" si="23"/>
        <v>45396</v>
      </c>
    </row>
    <row r="1299" spans="1:21" ht="14.25" customHeight="1">
      <c r="A1299" s="9">
        <v>2024</v>
      </c>
      <c r="B1299" s="10" t="s">
        <v>143</v>
      </c>
      <c r="C1299" s="9" t="s">
        <v>573</v>
      </c>
      <c r="D1299" s="9" t="s">
        <v>881</v>
      </c>
      <c r="E1299" s="9" t="s">
        <v>883</v>
      </c>
      <c r="F1299" s="10" t="s">
        <v>3832</v>
      </c>
      <c r="G1299" s="15">
        <v>1.6</v>
      </c>
      <c r="H1299" s="30" t="s">
        <v>175</v>
      </c>
      <c r="I1299" s="10">
        <v>86194977</v>
      </c>
      <c r="J1299" s="19">
        <v>45413</v>
      </c>
      <c r="K1299" s="16">
        <v>1700</v>
      </c>
      <c r="L1299" s="16">
        <v>2720</v>
      </c>
      <c r="M1299" s="9" t="s">
        <v>470</v>
      </c>
      <c r="N1299" s="17">
        <v>45431</v>
      </c>
      <c r="O1299" s="17" t="s">
        <v>156</v>
      </c>
      <c r="P1299" s="10" t="s">
        <v>156</v>
      </c>
      <c r="Q1299" s="17" t="s">
        <v>156</v>
      </c>
      <c r="R1299" s="10" t="s">
        <v>193</v>
      </c>
      <c r="S1299" s="17" t="s">
        <v>156</v>
      </c>
      <c r="T1299" s="10" t="s">
        <v>156</v>
      </c>
      <c r="U1299" s="32">
        <f t="shared" si="23"/>
        <v>45424</v>
      </c>
    </row>
    <row r="1300" spans="1:21" ht="14.25" customHeight="1">
      <c r="A1300" s="9">
        <v>2024</v>
      </c>
      <c r="B1300" s="10" t="s">
        <v>143</v>
      </c>
      <c r="C1300" s="9" t="s">
        <v>573</v>
      </c>
      <c r="D1300" s="9" t="s">
        <v>881</v>
      </c>
      <c r="E1300" s="9" t="s">
        <v>883</v>
      </c>
      <c r="F1300" s="10" t="s">
        <v>3832</v>
      </c>
      <c r="G1300" s="15">
        <v>1.6</v>
      </c>
      <c r="H1300" s="30" t="s">
        <v>175</v>
      </c>
      <c r="I1300" s="10">
        <v>86194975</v>
      </c>
      <c r="J1300" s="19">
        <v>45444</v>
      </c>
      <c r="K1300" s="16">
        <v>1600</v>
      </c>
      <c r="L1300" s="16">
        <v>2560</v>
      </c>
      <c r="M1300" s="9" t="s">
        <v>470</v>
      </c>
      <c r="N1300" s="17">
        <v>45459</v>
      </c>
      <c r="O1300" s="17" t="s">
        <v>156</v>
      </c>
      <c r="P1300" s="10" t="s">
        <v>156</v>
      </c>
      <c r="Q1300" s="17" t="s">
        <v>156</v>
      </c>
      <c r="R1300" s="10" t="s">
        <v>193</v>
      </c>
      <c r="S1300" s="17" t="s">
        <v>156</v>
      </c>
      <c r="T1300" s="10" t="s">
        <v>156</v>
      </c>
      <c r="U1300" s="32">
        <f t="shared" si="23"/>
        <v>45452</v>
      </c>
    </row>
    <row r="1301" spans="1:21" ht="14.25" customHeight="1">
      <c r="A1301" s="9">
        <v>2024</v>
      </c>
      <c r="B1301" s="10" t="s">
        <v>143</v>
      </c>
      <c r="C1301" s="9" t="s">
        <v>573</v>
      </c>
      <c r="D1301" s="9" t="s">
        <v>881</v>
      </c>
      <c r="E1301" s="9" t="s">
        <v>883</v>
      </c>
      <c r="F1301" s="10" t="s">
        <v>3832</v>
      </c>
      <c r="G1301" s="15">
        <v>1.6</v>
      </c>
      <c r="H1301" s="30" t="s">
        <v>175</v>
      </c>
      <c r="I1301" s="10">
        <v>86249781</v>
      </c>
      <c r="J1301" s="19">
        <v>45444</v>
      </c>
      <c r="K1301" s="16">
        <v>430</v>
      </c>
      <c r="L1301" s="16">
        <v>688</v>
      </c>
      <c r="M1301" s="9" t="s">
        <v>470</v>
      </c>
      <c r="N1301" s="17">
        <v>45459</v>
      </c>
      <c r="O1301" s="17" t="s">
        <v>156</v>
      </c>
      <c r="P1301" s="10" t="s">
        <v>156</v>
      </c>
      <c r="Q1301" s="17" t="s">
        <v>156</v>
      </c>
      <c r="R1301" s="10" t="s">
        <v>193</v>
      </c>
      <c r="S1301" s="17" t="s">
        <v>156</v>
      </c>
      <c r="T1301" s="10" t="s">
        <v>156</v>
      </c>
      <c r="U1301" s="32">
        <f t="shared" si="23"/>
        <v>45452</v>
      </c>
    </row>
    <row r="1302" spans="1:21" ht="14.25" customHeight="1">
      <c r="A1302" s="9">
        <v>2024</v>
      </c>
      <c r="B1302" s="10" t="s">
        <v>143</v>
      </c>
      <c r="C1302" s="9" t="s">
        <v>573</v>
      </c>
      <c r="D1302" s="9" t="s">
        <v>881</v>
      </c>
      <c r="E1302" s="9" t="s">
        <v>883</v>
      </c>
      <c r="F1302" s="10" t="s">
        <v>3832</v>
      </c>
      <c r="G1302" s="15">
        <v>1.6</v>
      </c>
      <c r="H1302" s="30" t="s">
        <v>175</v>
      </c>
      <c r="I1302" s="10">
        <v>86249782</v>
      </c>
      <c r="J1302" s="19">
        <v>45444</v>
      </c>
      <c r="K1302" s="16">
        <v>730</v>
      </c>
      <c r="L1302" s="16">
        <v>1168</v>
      </c>
      <c r="M1302" s="9" t="s">
        <v>470</v>
      </c>
      <c r="N1302" s="17">
        <v>45473</v>
      </c>
      <c r="O1302" s="17" t="s">
        <v>156</v>
      </c>
      <c r="P1302" s="10" t="s">
        <v>156</v>
      </c>
      <c r="Q1302" s="17" t="s">
        <v>156</v>
      </c>
      <c r="R1302" s="10" t="s">
        <v>193</v>
      </c>
      <c r="S1302" s="17" t="s">
        <v>156</v>
      </c>
      <c r="T1302" s="10" t="s">
        <v>156</v>
      </c>
      <c r="U1302" s="32">
        <f t="shared" si="23"/>
        <v>45466</v>
      </c>
    </row>
    <row r="1303" spans="1:21" ht="14.25" customHeight="1">
      <c r="A1303" s="9">
        <v>2024</v>
      </c>
      <c r="B1303" s="10" t="s">
        <v>143</v>
      </c>
      <c r="C1303" s="9" t="s">
        <v>573</v>
      </c>
      <c r="D1303" s="9" t="s">
        <v>881</v>
      </c>
      <c r="E1303" s="9" t="s">
        <v>883</v>
      </c>
      <c r="F1303" s="10" t="s">
        <v>3832</v>
      </c>
      <c r="G1303" s="15">
        <v>1.6</v>
      </c>
      <c r="H1303" s="30" t="s">
        <v>246</v>
      </c>
      <c r="I1303" s="10">
        <v>86194972</v>
      </c>
      <c r="J1303" s="19">
        <v>45474</v>
      </c>
      <c r="K1303" s="16">
        <v>550</v>
      </c>
      <c r="L1303" s="16">
        <v>880</v>
      </c>
      <c r="M1303" s="9" t="s">
        <v>226</v>
      </c>
      <c r="N1303" s="17">
        <v>45487</v>
      </c>
      <c r="O1303" s="17" t="s">
        <v>156</v>
      </c>
      <c r="P1303" s="10" t="s">
        <v>156</v>
      </c>
      <c r="Q1303" s="17" t="s">
        <v>156</v>
      </c>
      <c r="R1303" s="10" t="s">
        <v>193</v>
      </c>
      <c r="S1303" s="17" t="s">
        <v>156</v>
      </c>
      <c r="T1303" s="10" t="s">
        <v>156</v>
      </c>
      <c r="U1303" s="32">
        <f t="shared" si="23"/>
        <v>45480</v>
      </c>
    </row>
    <row r="1304" spans="1:21" ht="14.25" customHeight="1">
      <c r="A1304" s="9">
        <v>2024</v>
      </c>
      <c r="B1304" s="10" t="s">
        <v>143</v>
      </c>
      <c r="C1304" s="9" t="s">
        <v>573</v>
      </c>
      <c r="D1304" s="9" t="s">
        <v>881</v>
      </c>
      <c r="E1304" s="9" t="s">
        <v>883</v>
      </c>
      <c r="F1304" s="10" t="s">
        <v>3832</v>
      </c>
      <c r="G1304" s="15">
        <v>1.6</v>
      </c>
      <c r="H1304" s="30" t="s">
        <v>175</v>
      </c>
      <c r="I1304" s="10">
        <v>86249783</v>
      </c>
      <c r="J1304" s="19">
        <v>45474</v>
      </c>
      <c r="K1304" s="16">
        <v>160</v>
      </c>
      <c r="L1304" s="16">
        <v>256</v>
      </c>
      <c r="M1304" s="9" t="s">
        <v>470</v>
      </c>
      <c r="N1304" s="17">
        <v>45487</v>
      </c>
      <c r="O1304" s="17" t="s">
        <v>156</v>
      </c>
      <c r="P1304" s="10" t="s">
        <v>156</v>
      </c>
      <c r="Q1304" s="17" t="s">
        <v>156</v>
      </c>
      <c r="R1304" s="10" t="s">
        <v>193</v>
      </c>
      <c r="S1304" s="17" t="s">
        <v>156</v>
      </c>
      <c r="T1304" s="10" t="s">
        <v>156</v>
      </c>
      <c r="U1304" s="32">
        <f t="shared" si="23"/>
        <v>45480</v>
      </c>
    </row>
    <row r="1305" spans="1:21" ht="14.25" customHeight="1">
      <c r="A1305" s="9">
        <v>2024</v>
      </c>
      <c r="B1305" s="10" t="s">
        <v>143</v>
      </c>
      <c r="C1305" s="9" t="s">
        <v>573</v>
      </c>
      <c r="D1305" s="9" t="s">
        <v>881</v>
      </c>
      <c r="E1305" s="9" t="s">
        <v>883</v>
      </c>
      <c r="F1305" s="10" t="s">
        <v>3832</v>
      </c>
      <c r="G1305" s="15">
        <v>1.6</v>
      </c>
      <c r="H1305" s="30" t="s">
        <v>246</v>
      </c>
      <c r="I1305" s="10">
        <v>86194971</v>
      </c>
      <c r="J1305" s="19">
        <v>45474</v>
      </c>
      <c r="K1305" s="16">
        <v>450</v>
      </c>
      <c r="L1305" s="16">
        <v>720</v>
      </c>
      <c r="M1305" s="9" t="s">
        <v>226</v>
      </c>
      <c r="N1305" s="17">
        <v>45501</v>
      </c>
      <c r="O1305" s="17" t="s">
        <v>156</v>
      </c>
      <c r="P1305" s="10" t="s">
        <v>156</v>
      </c>
      <c r="Q1305" s="17" t="s">
        <v>156</v>
      </c>
      <c r="R1305" s="10" t="s">
        <v>193</v>
      </c>
      <c r="S1305" s="17" t="s">
        <v>156</v>
      </c>
      <c r="T1305" s="10" t="s">
        <v>156</v>
      </c>
      <c r="U1305" s="32">
        <f t="shared" si="23"/>
        <v>45494</v>
      </c>
    </row>
    <row r="1306" spans="1:21" ht="14.25" customHeight="1">
      <c r="A1306" s="9">
        <v>2023</v>
      </c>
      <c r="B1306" s="10" t="s">
        <v>143</v>
      </c>
      <c r="C1306" s="9" t="s">
        <v>643</v>
      </c>
      <c r="D1306" s="9" t="s">
        <v>307</v>
      </c>
      <c r="E1306" s="9" t="s">
        <v>645</v>
      </c>
      <c r="F1306" s="10" t="s">
        <v>3783</v>
      </c>
      <c r="G1306" s="15">
        <v>1</v>
      </c>
      <c r="H1306" s="30" t="s">
        <v>175</v>
      </c>
      <c r="I1306" s="10">
        <v>85434052</v>
      </c>
      <c r="J1306" s="19">
        <v>45108</v>
      </c>
      <c r="K1306" s="16">
        <v>200</v>
      </c>
      <c r="L1306" s="16">
        <v>200</v>
      </c>
      <c r="M1306" s="9" t="s">
        <v>436</v>
      </c>
      <c r="N1306" s="17">
        <v>45169</v>
      </c>
      <c r="O1306" s="17">
        <v>44999</v>
      </c>
      <c r="P1306" s="10" t="s">
        <v>156</v>
      </c>
      <c r="Q1306" s="17">
        <v>45009</v>
      </c>
      <c r="R1306" s="10" t="s">
        <v>193</v>
      </c>
      <c r="S1306" s="17">
        <v>45106</v>
      </c>
      <c r="T1306" s="10" t="s">
        <v>156</v>
      </c>
      <c r="U1306" s="32">
        <f>N1306-46</f>
        <v>45123</v>
      </c>
    </row>
    <row r="1307" spans="1:21" ht="14.25" customHeight="1">
      <c r="A1307" s="9">
        <v>2023</v>
      </c>
      <c r="B1307" s="10" t="s">
        <v>143</v>
      </c>
      <c r="C1307" s="9" t="s">
        <v>643</v>
      </c>
      <c r="D1307" s="9" t="s">
        <v>307</v>
      </c>
      <c r="E1307" s="9" t="s">
        <v>666</v>
      </c>
      <c r="F1307" s="10" t="s">
        <v>3784</v>
      </c>
      <c r="G1307" s="15">
        <v>1</v>
      </c>
      <c r="H1307" s="30" t="s">
        <v>175</v>
      </c>
      <c r="I1307" s="10">
        <v>85434053</v>
      </c>
      <c r="J1307" s="19">
        <v>45108</v>
      </c>
      <c r="K1307" s="16">
        <v>80</v>
      </c>
      <c r="L1307" s="16">
        <v>80</v>
      </c>
      <c r="M1307" s="9" t="s">
        <v>436</v>
      </c>
      <c r="N1307" s="17">
        <v>45169</v>
      </c>
      <c r="O1307" s="17">
        <v>44999</v>
      </c>
      <c r="P1307" s="10" t="s">
        <v>156</v>
      </c>
      <c r="Q1307" s="17">
        <v>45009</v>
      </c>
      <c r="R1307" s="10" t="s">
        <v>193</v>
      </c>
      <c r="S1307" s="17">
        <v>45106</v>
      </c>
      <c r="T1307" s="10" t="s">
        <v>156</v>
      </c>
      <c r="U1307" s="32">
        <f t="shared" ref="U1307:U1324" si="24">N1307-46</f>
        <v>45123</v>
      </c>
    </row>
    <row r="1308" spans="1:21" ht="14.25" customHeight="1">
      <c r="A1308" s="9">
        <v>2023</v>
      </c>
      <c r="B1308" s="10" t="s">
        <v>2008</v>
      </c>
      <c r="C1308" s="9" t="s">
        <v>643</v>
      </c>
      <c r="D1308" s="9" t="s">
        <v>154</v>
      </c>
      <c r="E1308" s="9" t="s">
        <v>2011</v>
      </c>
      <c r="F1308" s="10" t="s">
        <v>3801</v>
      </c>
      <c r="G1308" s="15">
        <v>4.5</v>
      </c>
      <c r="H1308" s="30" t="s">
        <v>175</v>
      </c>
      <c r="I1308" s="10">
        <v>85250018</v>
      </c>
      <c r="J1308" s="19">
        <v>45017</v>
      </c>
      <c r="K1308" s="16">
        <v>19380</v>
      </c>
      <c r="L1308" s="16">
        <v>87210</v>
      </c>
      <c r="M1308" s="9" t="s">
        <v>383</v>
      </c>
      <c r="N1308" s="17">
        <v>45122</v>
      </c>
      <c r="O1308" s="17">
        <v>44950</v>
      </c>
      <c r="P1308" s="10" t="s">
        <v>156</v>
      </c>
      <c r="Q1308" s="17">
        <v>44957</v>
      </c>
      <c r="R1308" s="10" t="s">
        <v>298</v>
      </c>
      <c r="S1308" s="17">
        <v>44978</v>
      </c>
      <c r="T1308" s="10" t="s">
        <v>453</v>
      </c>
      <c r="U1308" s="32">
        <f t="shared" si="24"/>
        <v>45076</v>
      </c>
    </row>
    <row r="1309" spans="1:21" ht="14.25" customHeight="1">
      <c r="A1309" s="9">
        <v>2023</v>
      </c>
      <c r="B1309" s="10" t="s">
        <v>2008</v>
      </c>
      <c r="C1309" s="9" t="s">
        <v>643</v>
      </c>
      <c r="D1309" s="9" t="s">
        <v>154</v>
      </c>
      <c r="E1309" s="9" t="s">
        <v>2011</v>
      </c>
      <c r="F1309" s="10" t="s">
        <v>3801</v>
      </c>
      <c r="G1309" s="15">
        <v>4.5</v>
      </c>
      <c r="H1309" s="30" t="s">
        <v>175</v>
      </c>
      <c r="I1309" s="10">
        <v>85327435</v>
      </c>
      <c r="J1309" s="19">
        <v>45078</v>
      </c>
      <c r="K1309" s="16">
        <v>0</v>
      </c>
      <c r="L1309" s="16">
        <v>0</v>
      </c>
      <c r="M1309" s="9" t="s">
        <v>178</v>
      </c>
      <c r="N1309" s="17">
        <v>45153</v>
      </c>
      <c r="O1309" s="17">
        <v>44978</v>
      </c>
      <c r="P1309" s="10" t="s">
        <v>453</v>
      </c>
      <c r="Q1309" s="17">
        <v>45027</v>
      </c>
      <c r="R1309" s="10" t="s">
        <v>193</v>
      </c>
      <c r="S1309" s="17">
        <v>45041</v>
      </c>
      <c r="T1309" s="10" t="s">
        <v>156</v>
      </c>
      <c r="U1309" s="32">
        <f t="shared" si="24"/>
        <v>45107</v>
      </c>
    </row>
    <row r="1310" spans="1:21" ht="14.25" customHeight="1">
      <c r="A1310" s="9">
        <v>2023</v>
      </c>
      <c r="B1310" s="10" t="s">
        <v>2008</v>
      </c>
      <c r="C1310" s="9" t="s">
        <v>643</v>
      </c>
      <c r="D1310" s="9" t="s">
        <v>154</v>
      </c>
      <c r="E1310" s="9" t="s">
        <v>2020</v>
      </c>
      <c r="F1310" s="10" t="s">
        <v>3798</v>
      </c>
      <c r="G1310" s="15">
        <v>5.8</v>
      </c>
      <c r="H1310" s="30" t="s">
        <v>175</v>
      </c>
      <c r="I1310" s="10">
        <v>85250012</v>
      </c>
      <c r="J1310" s="19">
        <v>45078</v>
      </c>
      <c r="K1310" s="16">
        <v>36548</v>
      </c>
      <c r="L1310" s="16">
        <v>211978</v>
      </c>
      <c r="M1310" s="9" t="s">
        <v>383</v>
      </c>
      <c r="N1310" s="17">
        <v>45122</v>
      </c>
      <c r="O1310" s="17">
        <v>44950</v>
      </c>
      <c r="P1310" s="10" t="s">
        <v>156</v>
      </c>
      <c r="Q1310" s="17">
        <v>44957</v>
      </c>
      <c r="R1310" s="10" t="s">
        <v>193</v>
      </c>
      <c r="S1310" s="17">
        <v>44978</v>
      </c>
      <c r="T1310" s="10" t="s">
        <v>156</v>
      </c>
      <c r="U1310" s="32">
        <f t="shared" si="24"/>
        <v>45076</v>
      </c>
    </row>
    <row r="1311" spans="1:21" ht="14.25" customHeight="1">
      <c r="A1311" s="9">
        <v>2023</v>
      </c>
      <c r="B1311" s="10" t="s">
        <v>2008</v>
      </c>
      <c r="C1311" s="9" t="s">
        <v>643</v>
      </c>
      <c r="D1311" s="9" t="s">
        <v>154</v>
      </c>
      <c r="E1311" s="9" t="s">
        <v>2020</v>
      </c>
      <c r="F1311" s="10" t="s">
        <v>3798</v>
      </c>
      <c r="G1311" s="15">
        <v>5.8</v>
      </c>
      <c r="H1311" s="30" t="s">
        <v>175</v>
      </c>
      <c r="I1311" s="10">
        <v>85250013</v>
      </c>
      <c r="J1311" s="19">
        <v>45108</v>
      </c>
      <c r="K1311" s="16">
        <v>20000</v>
      </c>
      <c r="L1311" s="16">
        <v>116000</v>
      </c>
      <c r="M1311" s="9" t="s">
        <v>383</v>
      </c>
      <c r="N1311" s="17">
        <v>45169</v>
      </c>
      <c r="O1311" s="17">
        <v>44992</v>
      </c>
      <c r="P1311" s="10" t="s">
        <v>2027</v>
      </c>
      <c r="Q1311" s="17">
        <v>45062</v>
      </c>
      <c r="R1311" s="10" t="s">
        <v>2029</v>
      </c>
      <c r="S1311" s="17">
        <v>45069</v>
      </c>
      <c r="T1311" s="10" t="s">
        <v>1978</v>
      </c>
      <c r="U1311" s="32">
        <f t="shared" si="24"/>
        <v>45123</v>
      </c>
    </row>
    <row r="1312" spans="1:21" ht="14.25" customHeight="1">
      <c r="A1312" s="9">
        <v>2023</v>
      </c>
      <c r="B1312" s="10" t="s">
        <v>2008</v>
      </c>
      <c r="C1312" s="9" t="s">
        <v>643</v>
      </c>
      <c r="D1312" s="9" t="s">
        <v>305</v>
      </c>
      <c r="E1312" s="9" t="s">
        <v>339</v>
      </c>
      <c r="F1312" s="10" t="s">
        <v>3812</v>
      </c>
      <c r="G1312" s="15">
        <v>2.6</v>
      </c>
      <c r="H1312" s="30" t="s">
        <v>175</v>
      </c>
      <c r="I1312" s="10">
        <v>84949493</v>
      </c>
      <c r="J1312" s="19">
        <v>44927</v>
      </c>
      <c r="K1312" s="16">
        <v>169992</v>
      </c>
      <c r="L1312" s="16">
        <v>441979</v>
      </c>
      <c r="M1312" s="9" t="s">
        <v>436</v>
      </c>
      <c r="N1312" s="17">
        <v>45092</v>
      </c>
      <c r="O1312" s="17" t="s">
        <v>156</v>
      </c>
      <c r="P1312" s="10" t="s">
        <v>156</v>
      </c>
      <c r="Q1312" s="17">
        <v>44883</v>
      </c>
      <c r="R1312" s="10" t="s">
        <v>193</v>
      </c>
      <c r="S1312" s="17">
        <v>44897</v>
      </c>
      <c r="T1312" s="10" t="s">
        <v>156</v>
      </c>
      <c r="U1312" s="32">
        <f t="shared" si="24"/>
        <v>45046</v>
      </c>
    </row>
    <row r="1313" spans="1:21" ht="14.25" customHeight="1">
      <c r="A1313" s="9">
        <v>2023</v>
      </c>
      <c r="B1313" s="10" t="s">
        <v>2008</v>
      </c>
      <c r="C1313" s="9" t="s">
        <v>643</v>
      </c>
      <c r="D1313" s="9" t="s">
        <v>305</v>
      </c>
      <c r="E1313" s="9" t="s">
        <v>339</v>
      </c>
      <c r="F1313" s="10" t="s">
        <v>3812</v>
      </c>
      <c r="G1313" s="15">
        <v>2.6</v>
      </c>
      <c r="H1313" s="30" t="s">
        <v>175</v>
      </c>
      <c r="I1313" s="10">
        <v>85200414</v>
      </c>
      <c r="J1313" s="19">
        <v>44958</v>
      </c>
      <c r="K1313" s="16">
        <v>21996</v>
      </c>
      <c r="L1313" s="16">
        <v>57190</v>
      </c>
      <c r="M1313" s="9" t="s">
        <v>383</v>
      </c>
      <c r="N1313" s="17">
        <v>45122</v>
      </c>
      <c r="O1313" s="17">
        <v>44936</v>
      </c>
      <c r="P1313" s="10" t="s">
        <v>156</v>
      </c>
      <c r="Q1313" s="17">
        <v>44950</v>
      </c>
      <c r="R1313" s="10" t="s">
        <v>1885</v>
      </c>
      <c r="S1313" s="17">
        <v>44971</v>
      </c>
      <c r="T1313" s="10" t="s">
        <v>1241</v>
      </c>
      <c r="U1313" s="32">
        <f t="shared" si="24"/>
        <v>45076</v>
      </c>
    </row>
    <row r="1314" spans="1:21" ht="14.25" customHeight="1">
      <c r="A1314" s="9">
        <v>2023</v>
      </c>
      <c r="B1314" s="10" t="s">
        <v>2008</v>
      </c>
      <c r="C1314" s="9" t="s">
        <v>643</v>
      </c>
      <c r="D1314" s="9" t="s">
        <v>305</v>
      </c>
      <c r="E1314" s="9" t="s">
        <v>339</v>
      </c>
      <c r="F1314" s="10" t="s">
        <v>3812</v>
      </c>
      <c r="G1314" s="15">
        <v>2.6</v>
      </c>
      <c r="H1314" s="30" t="s">
        <v>175</v>
      </c>
      <c r="I1314" s="10">
        <v>85264242</v>
      </c>
      <c r="J1314" s="19">
        <v>44986</v>
      </c>
      <c r="K1314" s="16">
        <v>50076</v>
      </c>
      <c r="L1314" s="16">
        <v>130198</v>
      </c>
      <c r="M1314" s="9" t="s">
        <v>383</v>
      </c>
      <c r="N1314" s="17">
        <v>45153</v>
      </c>
      <c r="O1314" s="17">
        <v>44950</v>
      </c>
      <c r="P1314" s="10" t="s">
        <v>156</v>
      </c>
      <c r="Q1314" s="17">
        <v>44957</v>
      </c>
      <c r="R1314" s="10" t="s">
        <v>1850</v>
      </c>
      <c r="S1314" s="17">
        <v>44985</v>
      </c>
      <c r="T1314" s="10" t="s">
        <v>156</v>
      </c>
      <c r="U1314" s="32">
        <f t="shared" si="24"/>
        <v>45107</v>
      </c>
    </row>
    <row r="1315" spans="1:21" ht="14.25" customHeight="1">
      <c r="A1315" s="9">
        <v>2023</v>
      </c>
      <c r="B1315" s="10" t="s">
        <v>2008</v>
      </c>
      <c r="C1315" s="9" t="s">
        <v>643</v>
      </c>
      <c r="D1315" s="9" t="s">
        <v>305</v>
      </c>
      <c r="E1315" s="9" t="s">
        <v>339</v>
      </c>
      <c r="F1315" s="10" t="s">
        <v>3812</v>
      </c>
      <c r="G1315" s="15">
        <v>2.6</v>
      </c>
      <c r="H1315" s="30" t="s">
        <v>175</v>
      </c>
      <c r="I1315" s="10">
        <v>85308257</v>
      </c>
      <c r="J1315" s="19">
        <v>45047</v>
      </c>
      <c r="K1315" s="16">
        <v>0</v>
      </c>
      <c r="L1315" s="16">
        <v>0</v>
      </c>
      <c r="M1315" s="9" t="s">
        <v>178</v>
      </c>
      <c r="N1315" s="17">
        <v>45168</v>
      </c>
      <c r="O1315" s="17">
        <v>44960</v>
      </c>
      <c r="P1315" s="10" t="s">
        <v>156</v>
      </c>
      <c r="Q1315" s="17">
        <v>44971</v>
      </c>
      <c r="R1315" s="10" t="s">
        <v>298</v>
      </c>
      <c r="S1315" s="17">
        <v>44999</v>
      </c>
      <c r="T1315" s="10" t="s">
        <v>156</v>
      </c>
      <c r="U1315" s="32">
        <f t="shared" si="24"/>
        <v>45122</v>
      </c>
    </row>
    <row r="1316" spans="1:21" ht="14.25" customHeight="1">
      <c r="A1316" s="9">
        <v>2023</v>
      </c>
      <c r="B1316" s="10" t="s">
        <v>2008</v>
      </c>
      <c r="C1316" s="9" t="s">
        <v>643</v>
      </c>
      <c r="D1316" s="9" t="s">
        <v>305</v>
      </c>
      <c r="E1316" s="9" t="s">
        <v>339</v>
      </c>
      <c r="F1316" s="10" t="s">
        <v>3812</v>
      </c>
      <c r="G1316" s="15">
        <v>2.6</v>
      </c>
      <c r="H1316" s="30" t="s">
        <v>175</v>
      </c>
      <c r="I1316" s="10">
        <v>85310400</v>
      </c>
      <c r="J1316" s="19">
        <v>45078</v>
      </c>
      <c r="K1316" s="16">
        <v>100008</v>
      </c>
      <c r="L1316" s="16">
        <v>260021</v>
      </c>
      <c r="M1316" s="9" t="s">
        <v>383</v>
      </c>
      <c r="N1316" s="17">
        <v>45168</v>
      </c>
      <c r="O1316" s="17">
        <v>44971</v>
      </c>
      <c r="P1316" s="10" t="s">
        <v>2027</v>
      </c>
      <c r="Q1316" s="17">
        <v>44972</v>
      </c>
      <c r="R1316" s="10" t="s">
        <v>897</v>
      </c>
      <c r="S1316" s="17">
        <v>44985</v>
      </c>
      <c r="T1316" s="10" t="s">
        <v>2050</v>
      </c>
      <c r="U1316" s="32">
        <f t="shared" si="24"/>
        <v>45122</v>
      </c>
    </row>
    <row r="1317" spans="1:21" ht="14.25" customHeight="1">
      <c r="A1317" s="9">
        <v>2023</v>
      </c>
      <c r="B1317" s="10" t="s">
        <v>2008</v>
      </c>
      <c r="C1317" s="9" t="s">
        <v>643</v>
      </c>
      <c r="D1317" s="9" t="s">
        <v>305</v>
      </c>
      <c r="E1317" s="9" t="s">
        <v>339</v>
      </c>
      <c r="F1317" s="10" t="s">
        <v>3812</v>
      </c>
      <c r="G1317" s="15">
        <v>2.6</v>
      </c>
      <c r="H1317" s="30" t="s">
        <v>175</v>
      </c>
      <c r="I1317" s="10">
        <v>85352698</v>
      </c>
      <c r="J1317" s="19">
        <v>45108</v>
      </c>
      <c r="K1317" s="16">
        <v>25000</v>
      </c>
      <c r="L1317" s="16">
        <v>65000</v>
      </c>
      <c r="M1317" s="9" t="s">
        <v>470</v>
      </c>
      <c r="N1317" s="17">
        <v>45164</v>
      </c>
      <c r="O1317" s="17" t="s">
        <v>156</v>
      </c>
      <c r="P1317" s="10" t="s">
        <v>156</v>
      </c>
      <c r="Q1317" s="17">
        <v>45106</v>
      </c>
      <c r="R1317" s="10" t="s">
        <v>2052</v>
      </c>
      <c r="S1317" s="17" t="s">
        <v>156</v>
      </c>
      <c r="T1317" s="10" t="s">
        <v>1874</v>
      </c>
      <c r="U1317" s="32">
        <f t="shared" si="24"/>
        <v>45118</v>
      </c>
    </row>
    <row r="1318" spans="1:21" ht="14.25" customHeight="1">
      <c r="A1318" s="9">
        <v>2023</v>
      </c>
      <c r="B1318" s="10" t="s">
        <v>2008</v>
      </c>
      <c r="C1318" s="9" t="s">
        <v>643</v>
      </c>
      <c r="D1318" s="9" t="s">
        <v>305</v>
      </c>
      <c r="E1318" s="9" t="s">
        <v>339</v>
      </c>
      <c r="F1318" s="10" t="s">
        <v>3812</v>
      </c>
      <c r="G1318" s="15">
        <v>2.6</v>
      </c>
      <c r="H1318" s="30" t="s">
        <v>175</v>
      </c>
      <c r="I1318" s="10">
        <v>85497643</v>
      </c>
      <c r="J1318" s="19">
        <v>45108</v>
      </c>
      <c r="K1318" s="16">
        <v>25000</v>
      </c>
      <c r="L1318" s="16">
        <v>65000</v>
      </c>
      <c r="M1318" s="9" t="s">
        <v>470</v>
      </c>
      <c r="N1318" s="17">
        <v>45174</v>
      </c>
      <c r="O1318" s="17" t="s">
        <v>156</v>
      </c>
      <c r="P1318" s="10" t="s">
        <v>156</v>
      </c>
      <c r="Q1318" s="17">
        <v>45113</v>
      </c>
      <c r="R1318" s="10" t="s">
        <v>2054</v>
      </c>
      <c r="S1318" s="17">
        <v>45125</v>
      </c>
      <c r="T1318" s="10" t="s">
        <v>2055</v>
      </c>
      <c r="U1318" s="32">
        <f t="shared" si="24"/>
        <v>45128</v>
      </c>
    </row>
    <row r="1319" spans="1:21" ht="14.25" customHeight="1">
      <c r="A1319" s="9">
        <v>2023</v>
      </c>
      <c r="B1319" s="10" t="s">
        <v>2008</v>
      </c>
      <c r="C1319" s="9" t="s">
        <v>643</v>
      </c>
      <c r="D1319" s="9" t="s">
        <v>305</v>
      </c>
      <c r="E1319" s="9" t="s">
        <v>339</v>
      </c>
      <c r="F1319" s="10" t="s">
        <v>3812</v>
      </c>
      <c r="G1319" s="15">
        <v>2.6</v>
      </c>
      <c r="H1319" s="30" t="s">
        <v>175</v>
      </c>
      <c r="I1319" s="10">
        <v>85497644</v>
      </c>
      <c r="J1319" s="19">
        <v>45139</v>
      </c>
      <c r="K1319" s="16">
        <v>25000</v>
      </c>
      <c r="L1319" s="16">
        <v>65000</v>
      </c>
      <c r="M1319" s="9" t="s">
        <v>470</v>
      </c>
      <c r="N1319" s="17">
        <v>45194</v>
      </c>
      <c r="O1319" s="17" t="s">
        <v>156</v>
      </c>
      <c r="P1319" s="10" t="s">
        <v>156</v>
      </c>
      <c r="Q1319" s="17">
        <v>45134</v>
      </c>
      <c r="R1319" s="10" t="s">
        <v>985</v>
      </c>
      <c r="S1319" s="17">
        <v>45146</v>
      </c>
      <c r="T1319" s="10" t="s">
        <v>986</v>
      </c>
      <c r="U1319" s="32">
        <f t="shared" si="24"/>
        <v>45148</v>
      </c>
    </row>
    <row r="1320" spans="1:21" ht="14.25" customHeight="1">
      <c r="A1320" s="9">
        <v>2023</v>
      </c>
      <c r="B1320" s="10" t="s">
        <v>2008</v>
      </c>
      <c r="C1320" s="9" t="s">
        <v>643</v>
      </c>
      <c r="D1320" s="9" t="s">
        <v>305</v>
      </c>
      <c r="E1320" s="9" t="s">
        <v>339</v>
      </c>
      <c r="F1320" s="10" t="s">
        <v>3812</v>
      </c>
      <c r="G1320" s="15">
        <v>2.6</v>
      </c>
      <c r="H1320" s="30" t="s">
        <v>175</v>
      </c>
      <c r="I1320" s="10">
        <v>85250025</v>
      </c>
      <c r="J1320" s="19">
        <v>45139</v>
      </c>
      <c r="K1320" s="16">
        <v>50000</v>
      </c>
      <c r="L1320" s="16">
        <v>130000</v>
      </c>
      <c r="M1320" s="9" t="s">
        <v>470</v>
      </c>
      <c r="N1320" s="17">
        <v>45199</v>
      </c>
      <c r="O1320" s="17">
        <v>44950</v>
      </c>
      <c r="P1320" s="10" t="s">
        <v>156</v>
      </c>
      <c r="Q1320" s="17">
        <v>45141</v>
      </c>
      <c r="R1320" s="10" t="s">
        <v>985</v>
      </c>
      <c r="S1320" s="17">
        <v>45153</v>
      </c>
      <c r="T1320" s="10" t="s">
        <v>2058</v>
      </c>
      <c r="U1320" s="32">
        <f t="shared" si="24"/>
        <v>45153</v>
      </c>
    </row>
    <row r="1321" spans="1:21" ht="14.25" customHeight="1">
      <c r="A1321" s="9">
        <v>2023</v>
      </c>
      <c r="B1321" s="10" t="s">
        <v>2008</v>
      </c>
      <c r="C1321" s="9" t="s">
        <v>643</v>
      </c>
      <c r="D1321" s="9" t="s">
        <v>305</v>
      </c>
      <c r="E1321" s="9" t="s">
        <v>339</v>
      </c>
      <c r="F1321" s="10" t="s">
        <v>3812</v>
      </c>
      <c r="G1321" s="15">
        <v>2.6</v>
      </c>
      <c r="H1321" s="30" t="s">
        <v>175</v>
      </c>
      <c r="I1321" s="10">
        <v>85497645</v>
      </c>
      <c r="J1321" s="19">
        <v>45139</v>
      </c>
      <c r="K1321" s="16">
        <v>25000</v>
      </c>
      <c r="L1321" s="16">
        <v>65000</v>
      </c>
      <c r="M1321" s="9" t="s">
        <v>470</v>
      </c>
      <c r="N1321" s="17">
        <v>45204</v>
      </c>
      <c r="O1321" s="17" t="s">
        <v>156</v>
      </c>
      <c r="P1321" s="10" t="s">
        <v>156</v>
      </c>
      <c r="Q1321" s="17">
        <v>45146</v>
      </c>
      <c r="R1321" s="10" t="s">
        <v>2060</v>
      </c>
      <c r="S1321" s="17">
        <v>45155</v>
      </c>
      <c r="T1321" s="10" t="s">
        <v>2061</v>
      </c>
      <c r="U1321" s="32">
        <f t="shared" si="24"/>
        <v>45158</v>
      </c>
    </row>
    <row r="1322" spans="1:21" ht="14.25" customHeight="1">
      <c r="A1322" s="9">
        <v>2023</v>
      </c>
      <c r="B1322" s="10" t="s">
        <v>2008</v>
      </c>
      <c r="C1322" s="9" t="s">
        <v>643</v>
      </c>
      <c r="D1322" s="9" t="s">
        <v>305</v>
      </c>
      <c r="E1322" s="9" t="s">
        <v>339</v>
      </c>
      <c r="F1322" s="10" t="s">
        <v>3812</v>
      </c>
      <c r="G1322" s="15">
        <v>2.6</v>
      </c>
      <c r="H1322" s="30" t="s">
        <v>246</v>
      </c>
      <c r="I1322" s="10">
        <v>85370535</v>
      </c>
      <c r="J1322" s="19">
        <v>45139</v>
      </c>
      <c r="K1322" s="16">
        <v>0</v>
      </c>
      <c r="L1322" s="16">
        <v>0</v>
      </c>
      <c r="M1322" s="9" t="s">
        <v>178</v>
      </c>
      <c r="N1322" s="17">
        <v>45209</v>
      </c>
      <c r="O1322" s="17">
        <v>45065</v>
      </c>
      <c r="P1322" s="10" t="s">
        <v>156</v>
      </c>
      <c r="Q1322" s="17" t="s">
        <v>156</v>
      </c>
      <c r="R1322" s="10" t="s">
        <v>193</v>
      </c>
      <c r="S1322" s="17" t="s">
        <v>156</v>
      </c>
      <c r="T1322" s="10" t="s">
        <v>156</v>
      </c>
      <c r="U1322" s="32">
        <f t="shared" si="24"/>
        <v>45163</v>
      </c>
    </row>
    <row r="1323" spans="1:21" ht="14.25" customHeight="1">
      <c r="A1323" s="9">
        <v>2023</v>
      </c>
      <c r="B1323" s="10" t="s">
        <v>2008</v>
      </c>
      <c r="C1323" s="9" t="s">
        <v>643</v>
      </c>
      <c r="D1323" s="9" t="s">
        <v>305</v>
      </c>
      <c r="E1323" s="9" t="s">
        <v>339</v>
      </c>
      <c r="F1323" s="10" t="s">
        <v>3812</v>
      </c>
      <c r="G1323" s="15">
        <v>2.6</v>
      </c>
      <c r="H1323" s="30" t="s">
        <v>246</v>
      </c>
      <c r="I1323" s="10">
        <v>85432734</v>
      </c>
      <c r="J1323" s="19">
        <v>45170</v>
      </c>
      <c r="K1323" s="16">
        <v>20000</v>
      </c>
      <c r="L1323" s="16">
        <v>52000</v>
      </c>
      <c r="M1323" s="9" t="s">
        <v>226</v>
      </c>
      <c r="N1323" s="17">
        <v>45245</v>
      </c>
      <c r="O1323" s="17">
        <v>45093</v>
      </c>
      <c r="P1323" s="10" t="s">
        <v>156</v>
      </c>
      <c r="Q1323" s="17" t="s">
        <v>156</v>
      </c>
      <c r="R1323" s="10" t="s">
        <v>193</v>
      </c>
      <c r="S1323" s="17" t="s">
        <v>156</v>
      </c>
      <c r="T1323" s="10" t="s">
        <v>156</v>
      </c>
      <c r="U1323" s="32">
        <f t="shared" si="24"/>
        <v>45199</v>
      </c>
    </row>
    <row r="1324" spans="1:21" ht="14.25" customHeight="1">
      <c r="A1324" s="9">
        <v>2023</v>
      </c>
      <c r="B1324" s="10" t="s">
        <v>2008</v>
      </c>
      <c r="C1324" s="9" t="s">
        <v>643</v>
      </c>
      <c r="D1324" s="9" t="s">
        <v>305</v>
      </c>
      <c r="E1324" s="9" t="s">
        <v>339</v>
      </c>
      <c r="F1324" s="10" t="s">
        <v>3812</v>
      </c>
      <c r="G1324" s="15">
        <v>2.6</v>
      </c>
      <c r="H1324" s="30" t="s">
        <v>175</v>
      </c>
      <c r="I1324" s="10">
        <v>85520682</v>
      </c>
      <c r="J1324" s="19">
        <v>45200</v>
      </c>
      <c r="K1324" s="16">
        <v>0</v>
      </c>
      <c r="L1324" s="16">
        <v>0</v>
      </c>
      <c r="M1324" s="9" t="s">
        <v>470</v>
      </c>
      <c r="N1324" s="17">
        <v>45245</v>
      </c>
      <c r="O1324" s="17" t="s">
        <v>156</v>
      </c>
      <c r="P1324" s="10" t="s">
        <v>156</v>
      </c>
      <c r="Q1324" s="17">
        <v>45146</v>
      </c>
      <c r="R1324" s="10" t="s">
        <v>193</v>
      </c>
      <c r="S1324" s="17">
        <v>45191</v>
      </c>
      <c r="T1324" s="10" t="s">
        <v>156</v>
      </c>
      <c r="U1324" s="32">
        <f t="shared" si="24"/>
        <v>45199</v>
      </c>
    </row>
    <row r="1325" spans="1:21" ht="14.25" customHeight="1">
      <c r="A1325" s="9">
        <v>2023</v>
      </c>
      <c r="B1325" s="10" t="s">
        <v>143</v>
      </c>
      <c r="C1325" s="9" t="s">
        <v>563</v>
      </c>
      <c r="D1325" s="9" t="s">
        <v>305</v>
      </c>
      <c r="E1325" s="9" t="s">
        <v>309</v>
      </c>
      <c r="F1325" s="10" t="s">
        <v>3764</v>
      </c>
      <c r="G1325" s="15">
        <v>1.7</v>
      </c>
      <c r="H1325" s="30" t="s">
        <v>175</v>
      </c>
      <c r="I1325" s="10">
        <v>84198879</v>
      </c>
      <c r="J1325" s="19">
        <v>44927</v>
      </c>
      <c r="K1325" s="16">
        <v>0</v>
      </c>
      <c r="L1325" s="16">
        <v>0</v>
      </c>
      <c r="M1325" s="9" t="s">
        <v>178</v>
      </c>
      <c r="N1325" s="17">
        <v>44960</v>
      </c>
      <c r="O1325" s="17">
        <v>44733</v>
      </c>
      <c r="P1325" s="10" t="s">
        <v>156</v>
      </c>
      <c r="Q1325" s="17">
        <v>44897</v>
      </c>
      <c r="R1325" s="10" t="s">
        <v>567</v>
      </c>
      <c r="S1325" s="17">
        <v>44922</v>
      </c>
      <c r="T1325" s="10" t="s">
        <v>239</v>
      </c>
      <c r="U1325" s="32">
        <f>N1325-21</f>
        <v>44939</v>
      </c>
    </row>
    <row r="1326" spans="1:21" ht="14.25" customHeight="1">
      <c r="A1326" s="9">
        <v>2023</v>
      </c>
      <c r="B1326" s="10" t="s">
        <v>143</v>
      </c>
      <c r="C1326" s="9" t="s">
        <v>563</v>
      </c>
      <c r="D1326" s="9" t="s">
        <v>305</v>
      </c>
      <c r="E1326" s="9" t="s">
        <v>309</v>
      </c>
      <c r="F1326" s="10" t="s">
        <v>3764</v>
      </c>
      <c r="G1326" s="15">
        <v>1.7</v>
      </c>
      <c r="H1326" s="30" t="s">
        <v>175</v>
      </c>
      <c r="I1326" s="10">
        <v>84198880</v>
      </c>
      <c r="J1326" s="19">
        <v>44958</v>
      </c>
      <c r="K1326" s="16">
        <v>0</v>
      </c>
      <c r="L1326" s="16">
        <v>0</v>
      </c>
      <c r="M1326" s="9" t="s">
        <v>178</v>
      </c>
      <c r="N1326" s="17">
        <v>44995</v>
      </c>
      <c r="O1326" s="17">
        <v>44733</v>
      </c>
      <c r="P1326" s="10" t="s">
        <v>156</v>
      </c>
      <c r="Q1326" s="17">
        <v>44932</v>
      </c>
      <c r="R1326" s="10" t="s">
        <v>268</v>
      </c>
      <c r="S1326" s="17">
        <v>44960</v>
      </c>
      <c r="T1326" s="10" t="s">
        <v>570</v>
      </c>
      <c r="U1326" s="32">
        <f t="shared" ref="U1326:U1389" si="25">N1326-21</f>
        <v>44974</v>
      </c>
    </row>
    <row r="1327" spans="1:21" ht="14.25" customHeight="1">
      <c r="A1327" s="9">
        <v>2023</v>
      </c>
      <c r="B1327" s="10" t="s">
        <v>143</v>
      </c>
      <c r="C1327" s="9" t="s">
        <v>563</v>
      </c>
      <c r="D1327" s="9" t="s">
        <v>676</v>
      </c>
      <c r="E1327" s="9" t="s">
        <v>717</v>
      </c>
      <c r="F1327" s="10" t="s">
        <v>3734</v>
      </c>
      <c r="G1327" s="15">
        <v>1.5</v>
      </c>
      <c r="H1327" s="30" t="s">
        <v>175</v>
      </c>
      <c r="I1327" s="10">
        <v>84857206</v>
      </c>
      <c r="J1327" s="19">
        <v>44958</v>
      </c>
      <c r="K1327" s="16">
        <v>2304</v>
      </c>
      <c r="L1327" s="16">
        <v>3456</v>
      </c>
      <c r="M1327" s="9" t="s">
        <v>436</v>
      </c>
      <c r="N1327" s="17">
        <v>45031</v>
      </c>
      <c r="O1327" s="17">
        <v>44887</v>
      </c>
      <c r="P1327" s="10" t="s">
        <v>489</v>
      </c>
      <c r="Q1327" s="17">
        <v>44922</v>
      </c>
      <c r="R1327" s="10" t="s">
        <v>1536</v>
      </c>
      <c r="S1327" s="17">
        <v>44943</v>
      </c>
      <c r="T1327" s="10" t="s">
        <v>156</v>
      </c>
      <c r="U1327" s="32">
        <f t="shared" si="25"/>
        <v>45010</v>
      </c>
    </row>
    <row r="1328" spans="1:21" ht="14.25" customHeight="1">
      <c r="A1328" s="9">
        <v>2023</v>
      </c>
      <c r="B1328" s="10" t="s">
        <v>143</v>
      </c>
      <c r="C1328" s="9" t="s">
        <v>563</v>
      </c>
      <c r="D1328" s="9" t="s">
        <v>676</v>
      </c>
      <c r="E1328" s="9" t="s">
        <v>717</v>
      </c>
      <c r="F1328" s="10" t="s">
        <v>3734</v>
      </c>
      <c r="G1328" s="15">
        <v>1.5</v>
      </c>
      <c r="H1328" s="30" t="s">
        <v>175</v>
      </c>
      <c r="I1328" s="10">
        <v>85441855</v>
      </c>
      <c r="J1328" s="19">
        <v>45017</v>
      </c>
      <c r="K1328" s="16">
        <v>0</v>
      </c>
      <c r="L1328" s="16">
        <v>0</v>
      </c>
      <c r="M1328" s="9" t="s">
        <v>178</v>
      </c>
      <c r="N1328" s="17">
        <v>45072</v>
      </c>
      <c r="O1328" s="17">
        <v>45002</v>
      </c>
      <c r="P1328" s="10" t="s">
        <v>156</v>
      </c>
      <c r="Q1328" s="17">
        <v>45030</v>
      </c>
      <c r="R1328" s="10" t="s">
        <v>1649</v>
      </c>
      <c r="S1328" s="17">
        <v>45040</v>
      </c>
      <c r="T1328" s="10" t="s">
        <v>1236</v>
      </c>
      <c r="U1328" s="32">
        <f t="shared" si="25"/>
        <v>45051</v>
      </c>
    </row>
    <row r="1329" spans="1:21" ht="14.25" customHeight="1">
      <c r="A1329" s="9">
        <v>2023</v>
      </c>
      <c r="B1329" s="10" t="s">
        <v>143</v>
      </c>
      <c r="C1329" s="9" t="s">
        <v>563</v>
      </c>
      <c r="D1329" s="9" t="s">
        <v>676</v>
      </c>
      <c r="E1329" s="9" t="s">
        <v>717</v>
      </c>
      <c r="F1329" s="10" t="s">
        <v>3735</v>
      </c>
      <c r="G1329" s="15">
        <v>1.5</v>
      </c>
      <c r="H1329" s="30" t="s">
        <v>175</v>
      </c>
      <c r="I1329" s="10">
        <v>85189799</v>
      </c>
      <c r="J1329" s="19">
        <v>44958</v>
      </c>
      <c r="K1329" s="16">
        <v>2736</v>
      </c>
      <c r="L1329" s="16">
        <v>4104</v>
      </c>
      <c r="M1329" s="9" t="s">
        <v>436</v>
      </c>
      <c r="N1329" s="17">
        <v>45031</v>
      </c>
      <c r="O1329" s="17" t="s">
        <v>156</v>
      </c>
      <c r="P1329" s="10" t="s">
        <v>156</v>
      </c>
      <c r="Q1329" s="17">
        <v>44922</v>
      </c>
      <c r="R1329" s="10" t="s">
        <v>193</v>
      </c>
      <c r="S1329" s="17">
        <v>44943</v>
      </c>
      <c r="T1329" s="10" t="s">
        <v>156</v>
      </c>
      <c r="U1329" s="32">
        <f t="shared" si="25"/>
        <v>45010</v>
      </c>
    </row>
    <row r="1330" spans="1:21" ht="14.25" customHeight="1">
      <c r="A1330" s="9">
        <v>2023</v>
      </c>
      <c r="B1330" s="10" t="s">
        <v>143</v>
      </c>
      <c r="C1330" s="9" t="s">
        <v>563</v>
      </c>
      <c r="D1330" s="9" t="s">
        <v>676</v>
      </c>
      <c r="E1330" s="9" t="s">
        <v>717</v>
      </c>
      <c r="F1330" s="10" t="s">
        <v>3735</v>
      </c>
      <c r="G1330" s="15">
        <v>1.5</v>
      </c>
      <c r="H1330" s="30" t="s">
        <v>175</v>
      </c>
      <c r="I1330" s="10">
        <v>85441856</v>
      </c>
      <c r="J1330" s="19">
        <v>45017</v>
      </c>
      <c r="K1330" s="16">
        <v>1792</v>
      </c>
      <c r="L1330" s="16">
        <v>2688</v>
      </c>
      <c r="M1330" s="9" t="s">
        <v>470</v>
      </c>
      <c r="N1330" s="17">
        <v>45087</v>
      </c>
      <c r="O1330" s="17">
        <v>45002</v>
      </c>
      <c r="P1330" s="10" t="s">
        <v>156</v>
      </c>
      <c r="Q1330" s="17">
        <v>45030</v>
      </c>
      <c r="R1330" s="10" t="s">
        <v>1649</v>
      </c>
      <c r="S1330" s="17">
        <v>45040</v>
      </c>
      <c r="T1330" s="10" t="s">
        <v>156</v>
      </c>
      <c r="U1330" s="32">
        <f t="shared" si="25"/>
        <v>45066</v>
      </c>
    </row>
    <row r="1331" spans="1:21" ht="14.25" customHeight="1">
      <c r="A1331" s="9">
        <v>2023</v>
      </c>
      <c r="B1331" s="10" t="s">
        <v>143</v>
      </c>
      <c r="C1331" s="9" t="s">
        <v>563</v>
      </c>
      <c r="D1331" s="9" t="s">
        <v>676</v>
      </c>
      <c r="E1331" s="9" t="s">
        <v>717</v>
      </c>
      <c r="F1331" s="10" t="s">
        <v>3736</v>
      </c>
      <c r="G1331" s="15">
        <v>1.5</v>
      </c>
      <c r="H1331" s="30" t="s">
        <v>175</v>
      </c>
      <c r="I1331" s="10">
        <v>85189802</v>
      </c>
      <c r="J1331" s="19">
        <v>44958</v>
      </c>
      <c r="K1331" s="16">
        <v>2736</v>
      </c>
      <c r="L1331" s="16">
        <v>4104</v>
      </c>
      <c r="M1331" s="9" t="s">
        <v>436</v>
      </c>
      <c r="N1331" s="17">
        <v>45031</v>
      </c>
      <c r="O1331" s="17" t="s">
        <v>156</v>
      </c>
      <c r="P1331" s="10" t="s">
        <v>156</v>
      </c>
      <c r="Q1331" s="17">
        <v>44922</v>
      </c>
      <c r="R1331" s="10" t="s">
        <v>193</v>
      </c>
      <c r="S1331" s="17">
        <v>44943</v>
      </c>
      <c r="T1331" s="10" t="s">
        <v>156</v>
      </c>
      <c r="U1331" s="32">
        <f t="shared" si="25"/>
        <v>45010</v>
      </c>
    </row>
    <row r="1332" spans="1:21" ht="14.25" customHeight="1">
      <c r="A1332" s="9">
        <v>2023</v>
      </c>
      <c r="B1332" s="10" t="s">
        <v>143</v>
      </c>
      <c r="C1332" s="9" t="s">
        <v>563</v>
      </c>
      <c r="D1332" s="9" t="s">
        <v>676</v>
      </c>
      <c r="E1332" s="9" t="s">
        <v>717</v>
      </c>
      <c r="F1332" s="10" t="s">
        <v>3736</v>
      </c>
      <c r="G1332" s="15">
        <v>1.5</v>
      </c>
      <c r="H1332" s="30" t="s">
        <v>175</v>
      </c>
      <c r="I1332" s="10">
        <v>85441857</v>
      </c>
      <c r="J1332" s="19">
        <v>45017</v>
      </c>
      <c r="K1332" s="16">
        <v>0</v>
      </c>
      <c r="L1332" s="16">
        <v>0</v>
      </c>
      <c r="M1332" s="9" t="s">
        <v>178</v>
      </c>
      <c r="N1332" s="17">
        <v>45072</v>
      </c>
      <c r="O1332" s="17">
        <v>45002</v>
      </c>
      <c r="P1332" s="10" t="s">
        <v>156</v>
      </c>
      <c r="Q1332" s="17">
        <v>45030</v>
      </c>
      <c r="R1332" s="10" t="s">
        <v>1649</v>
      </c>
      <c r="S1332" s="17">
        <v>45040</v>
      </c>
      <c r="T1332" s="10" t="s">
        <v>156</v>
      </c>
      <c r="U1332" s="32">
        <f t="shared" si="25"/>
        <v>45051</v>
      </c>
    </row>
    <row r="1333" spans="1:21" ht="14.25" customHeight="1">
      <c r="A1333" s="9">
        <v>2023</v>
      </c>
      <c r="B1333" s="10" t="s">
        <v>143</v>
      </c>
      <c r="C1333" s="9" t="s">
        <v>563</v>
      </c>
      <c r="D1333" s="9" t="s">
        <v>676</v>
      </c>
      <c r="E1333" s="9" t="s">
        <v>717</v>
      </c>
      <c r="F1333" s="10" t="s">
        <v>3868</v>
      </c>
      <c r="G1333" s="15">
        <v>1.5</v>
      </c>
      <c r="H1333" s="30" t="s">
        <v>175</v>
      </c>
      <c r="I1333" s="10">
        <v>85189805</v>
      </c>
      <c r="J1333" s="19">
        <v>44986</v>
      </c>
      <c r="K1333" s="16">
        <v>0</v>
      </c>
      <c r="L1333" s="16">
        <v>0</v>
      </c>
      <c r="M1333" s="9" t="s">
        <v>178</v>
      </c>
      <c r="N1333" s="17">
        <v>45031</v>
      </c>
      <c r="O1333" s="17" t="s">
        <v>156</v>
      </c>
      <c r="P1333" s="10" t="s">
        <v>156</v>
      </c>
      <c r="Q1333" s="17">
        <v>44922</v>
      </c>
      <c r="R1333" s="10" t="s">
        <v>193</v>
      </c>
      <c r="S1333" s="17">
        <v>44943</v>
      </c>
      <c r="T1333" s="10" t="s">
        <v>1662</v>
      </c>
      <c r="U1333" s="32">
        <f t="shared" si="25"/>
        <v>45010</v>
      </c>
    </row>
    <row r="1334" spans="1:21" ht="14.25" customHeight="1">
      <c r="A1334" s="9">
        <v>2023</v>
      </c>
      <c r="B1334" s="10" t="s">
        <v>143</v>
      </c>
      <c r="C1334" s="9" t="s">
        <v>563</v>
      </c>
      <c r="D1334" s="9" t="s">
        <v>676</v>
      </c>
      <c r="E1334" s="9" t="s">
        <v>717</v>
      </c>
      <c r="F1334" s="10" t="s">
        <v>3869</v>
      </c>
      <c r="G1334" s="15">
        <v>1.5</v>
      </c>
      <c r="H1334" s="30" t="s">
        <v>175</v>
      </c>
      <c r="I1334" s="10">
        <v>85189808</v>
      </c>
      <c r="J1334" s="19">
        <v>44986</v>
      </c>
      <c r="K1334" s="16">
        <v>0</v>
      </c>
      <c r="L1334" s="16">
        <v>0</v>
      </c>
      <c r="M1334" s="9" t="s">
        <v>178</v>
      </c>
      <c r="N1334" s="17">
        <v>45031</v>
      </c>
      <c r="O1334" s="17" t="s">
        <v>156</v>
      </c>
      <c r="P1334" s="10" t="s">
        <v>156</v>
      </c>
      <c r="Q1334" s="17">
        <v>44922</v>
      </c>
      <c r="R1334" s="10" t="s">
        <v>193</v>
      </c>
      <c r="S1334" s="17">
        <v>44943</v>
      </c>
      <c r="T1334" s="10" t="s">
        <v>1662</v>
      </c>
      <c r="U1334" s="32">
        <f t="shared" si="25"/>
        <v>45010</v>
      </c>
    </row>
    <row r="1335" spans="1:21" ht="14.25" customHeight="1">
      <c r="A1335" s="9">
        <v>2023</v>
      </c>
      <c r="B1335" s="10" t="s">
        <v>143</v>
      </c>
      <c r="C1335" s="9" t="s">
        <v>563</v>
      </c>
      <c r="D1335" s="9" t="s">
        <v>676</v>
      </c>
      <c r="E1335" s="9" t="s">
        <v>717</v>
      </c>
      <c r="F1335" s="10" t="s">
        <v>3870</v>
      </c>
      <c r="G1335" s="15">
        <v>1.5</v>
      </c>
      <c r="H1335" s="30" t="s">
        <v>175</v>
      </c>
      <c r="I1335" s="10">
        <v>85189811</v>
      </c>
      <c r="J1335" s="19">
        <v>44986</v>
      </c>
      <c r="K1335" s="16">
        <v>0</v>
      </c>
      <c r="L1335" s="16">
        <v>0</v>
      </c>
      <c r="M1335" s="9" t="s">
        <v>178</v>
      </c>
      <c r="N1335" s="17">
        <v>45031</v>
      </c>
      <c r="O1335" s="17" t="s">
        <v>156</v>
      </c>
      <c r="P1335" s="10" t="s">
        <v>156</v>
      </c>
      <c r="Q1335" s="17">
        <v>44922</v>
      </c>
      <c r="R1335" s="10" t="s">
        <v>193</v>
      </c>
      <c r="S1335" s="17">
        <v>44943</v>
      </c>
      <c r="T1335" s="10" t="s">
        <v>1662</v>
      </c>
      <c r="U1335" s="32">
        <f t="shared" si="25"/>
        <v>45010</v>
      </c>
    </row>
    <row r="1336" spans="1:21" ht="14.25" customHeight="1">
      <c r="A1336" s="9">
        <v>2023</v>
      </c>
      <c r="B1336" s="10" t="s">
        <v>143</v>
      </c>
      <c r="C1336" s="9" t="s">
        <v>563</v>
      </c>
      <c r="D1336" s="9" t="s">
        <v>676</v>
      </c>
      <c r="E1336" s="9" t="s">
        <v>779</v>
      </c>
      <c r="F1336" s="10" t="s">
        <v>3737</v>
      </c>
      <c r="G1336" s="15">
        <v>1.6</v>
      </c>
      <c r="H1336" s="30" t="s">
        <v>175</v>
      </c>
      <c r="I1336" s="10">
        <v>84680666</v>
      </c>
      <c r="J1336" s="19">
        <v>44927</v>
      </c>
      <c r="K1336" s="16">
        <v>3904</v>
      </c>
      <c r="L1336" s="16">
        <v>6246</v>
      </c>
      <c r="M1336" s="9" t="s">
        <v>436</v>
      </c>
      <c r="N1336" s="17">
        <v>44985</v>
      </c>
      <c r="O1336" s="17">
        <v>44827</v>
      </c>
      <c r="P1336" s="10" t="s">
        <v>156</v>
      </c>
      <c r="Q1336" s="17">
        <v>44873</v>
      </c>
      <c r="R1336" s="10" t="s">
        <v>473</v>
      </c>
      <c r="S1336" s="17">
        <v>44894</v>
      </c>
      <c r="T1336" s="10" t="s">
        <v>156</v>
      </c>
      <c r="U1336" s="32">
        <f t="shared" si="25"/>
        <v>44964</v>
      </c>
    </row>
    <row r="1337" spans="1:21" ht="14.25" customHeight="1">
      <c r="A1337" s="9">
        <v>2023</v>
      </c>
      <c r="B1337" s="10" t="s">
        <v>143</v>
      </c>
      <c r="C1337" s="9" t="s">
        <v>563</v>
      </c>
      <c r="D1337" s="9" t="s">
        <v>676</v>
      </c>
      <c r="E1337" s="9" t="s">
        <v>779</v>
      </c>
      <c r="F1337" s="10" t="s">
        <v>3737</v>
      </c>
      <c r="G1337" s="15">
        <v>1.6</v>
      </c>
      <c r="H1337" s="30" t="s">
        <v>175</v>
      </c>
      <c r="I1337" s="10">
        <v>85277143</v>
      </c>
      <c r="J1337" s="19">
        <v>44958</v>
      </c>
      <c r="K1337" s="16">
        <v>0</v>
      </c>
      <c r="L1337" s="16">
        <v>0</v>
      </c>
      <c r="M1337" s="9" t="s">
        <v>178</v>
      </c>
      <c r="N1337" s="17">
        <v>44991</v>
      </c>
      <c r="O1337" s="17" t="s">
        <v>156</v>
      </c>
      <c r="P1337" s="10" t="s">
        <v>156</v>
      </c>
      <c r="Q1337" s="17">
        <v>44950</v>
      </c>
      <c r="R1337" s="10" t="s">
        <v>193</v>
      </c>
      <c r="S1337" s="17">
        <v>44960</v>
      </c>
      <c r="T1337" s="10" t="s">
        <v>1412</v>
      </c>
      <c r="U1337" s="32">
        <f t="shared" si="25"/>
        <v>44970</v>
      </c>
    </row>
    <row r="1338" spans="1:21" ht="14.25" customHeight="1">
      <c r="A1338" s="9">
        <v>2023</v>
      </c>
      <c r="B1338" s="10" t="s">
        <v>143</v>
      </c>
      <c r="C1338" s="9" t="s">
        <v>563</v>
      </c>
      <c r="D1338" s="9" t="s">
        <v>676</v>
      </c>
      <c r="E1338" s="9" t="s">
        <v>779</v>
      </c>
      <c r="F1338" s="10" t="s">
        <v>3737</v>
      </c>
      <c r="G1338" s="15">
        <v>1.6</v>
      </c>
      <c r="H1338" s="30" t="s">
        <v>175</v>
      </c>
      <c r="I1338" s="10">
        <v>84948341</v>
      </c>
      <c r="J1338" s="19">
        <v>45017</v>
      </c>
      <c r="K1338" s="16">
        <v>0</v>
      </c>
      <c r="L1338" s="16">
        <v>0</v>
      </c>
      <c r="M1338" s="9" t="s">
        <v>178</v>
      </c>
      <c r="N1338" s="17">
        <v>45061</v>
      </c>
      <c r="O1338" s="17">
        <v>44992</v>
      </c>
      <c r="P1338" s="10" t="s">
        <v>156</v>
      </c>
      <c r="Q1338" s="17">
        <v>45020</v>
      </c>
      <c r="R1338" s="10" t="s">
        <v>446</v>
      </c>
      <c r="S1338" s="17">
        <v>45030</v>
      </c>
      <c r="T1338" s="10" t="s">
        <v>156</v>
      </c>
      <c r="U1338" s="32">
        <f t="shared" si="25"/>
        <v>45040</v>
      </c>
    </row>
    <row r="1339" spans="1:21" ht="14.25" customHeight="1">
      <c r="A1339" s="9">
        <v>2023</v>
      </c>
      <c r="B1339" s="10" t="s">
        <v>143</v>
      </c>
      <c r="C1339" s="9" t="s">
        <v>563</v>
      </c>
      <c r="D1339" s="9" t="s">
        <v>676</v>
      </c>
      <c r="E1339" s="9" t="s">
        <v>779</v>
      </c>
      <c r="F1339" s="10" t="s">
        <v>3738</v>
      </c>
      <c r="G1339" s="15">
        <v>1.6</v>
      </c>
      <c r="H1339" s="30" t="s">
        <v>175</v>
      </c>
      <c r="I1339" s="10">
        <v>84837884</v>
      </c>
      <c r="J1339" s="19">
        <v>44927</v>
      </c>
      <c r="K1339" s="16">
        <v>3712</v>
      </c>
      <c r="L1339" s="16">
        <v>5939</v>
      </c>
      <c r="M1339" s="9" t="s">
        <v>436</v>
      </c>
      <c r="N1339" s="17">
        <v>44985</v>
      </c>
      <c r="O1339" s="17" t="s">
        <v>156</v>
      </c>
      <c r="P1339" s="10" t="s">
        <v>156</v>
      </c>
      <c r="Q1339" s="17">
        <v>44873</v>
      </c>
      <c r="R1339" s="10" t="s">
        <v>193</v>
      </c>
      <c r="S1339" s="17">
        <v>44894</v>
      </c>
      <c r="T1339" s="10" t="s">
        <v>156</v>
      </c>
      <c r="U1339" s="32">
        <f t="shared" si="25"/>
        <v>44964</v>
      </c>
    </row>
    <row r="1340" spans="1:21" ht="14.25" customHeight="1">
      <c r="A1340" s="9">
        <v>2023</v>
      </c>
      <c r="B1340" s="10" t="s">
        <v>143</v>
      </c>
      <c r="C1340" s="9" t="s">
        <v>563</v>
      </c>
      <c r="D1340" s="9" t="s">
        <v>676</v>
      </c>
      <c r="E1340" s="9" t="s">
        <v>779</v>
      </c>
      <c r="F1340" s="10" t="s">
        <v>3738</v>
      </c>
      <c r="G1340" s="15">
        <v>1.6</v>
      </c>
      <c r="H1340" s="30" t="s">
        <v>175</v>
      </c>
      <c r="I1340" s="10">
        <v>85040396</v>
      </c>
      <c r="J1340" s="19">
        <v>44958</v>
      </c>
      <c r="K1340" s="16">
        <v>0</v>
      </c>
      <c r="L1340" s="16">
        <v>0</v>
      </c>
      <c r="M1340" s="9" t="s">
        <v>178</v>
      </c>
      <c r="N1340" s="17">
        <v>44991</v>
      </c>
      <c r="O1340" s="17">
        <v>44915</v>
      </c>
      <c r="P1340" s="10" t="s">
        <v>1673</v>
      </c>
      <c r="Q1340" s="17">
        <v>44950</v>
      </c>
      <c r="R1340" s="10" t="s">
        <v>193</v>
      </c>
      <c r="S1340" s="17">
        <v>44960</v>
      </c>
      <c r="T1340" s="10" t="s">
        <v>1412</v>
      </c>
      <c r="U1340" s="32">
        <f t="shared" si="25"/>
        <v>44970</v>
      </c>
    </row>
    <row r="1341" spans="1:21" ht="14.25" customHeight="1">
      <c r="A1341" s="9">
        <v>2023</v>
      </c>
      <c r="B1341" s="10" t="s">
        <v>143</v>
      </c>
      <c r="C1341" s="9" t="s">
        <v>563</v>
      </c>
      <c r="D1341" s="9" t="s">
        <v>676</v>
      </c>
      <c r="E1341" s="9" t="s">
        <v>779</v>
      </c>
      <c r="F1341" s="10" t="s">
        <v>3739</v>
      </c>
      <c r="G1341" s="15">
        <v>1.6</v>
      </c>
      <c r="H1341" s="30" t="s">
        <v>175</v>
      </c>
      <c r="I1341" s="10">
        <v>84837925</v>
      </c>
      <c r="J1341" s="19">
        <v>44927</v>
      </c>
      <c r="K1341" s="16">
        <v>2768</v>
      </c>
      <c r="L1341" s="16">
        <v>4429</v>
      </c>
      <c r="M1341" s="9" t="s">
        <v>436</v>
      </c>
      <c r="N1341" s="17">
        <v>44985</v>
      </c>
      <c r="O1341" s="17" t="s">
        <v>156</v>
      </c>
      <c r="P1341" s="10" t="s">
        <v>156</v>
      </c>
      <c r="Q1341" s="17">
        <v>44873</v>
      </c>
      <c r="R1341" s="10" t="s">
        <v>193</v>
      </c>
      <c r="S1341" s="17">
        <v>44894</v>
      </c>
      <c r="T1341" s="10" t="s">
        <v>156</v>
      </c>
      <c r="U1341" s="32">
        <f t="shared" si="25"/>
        <v>44964</v>
      </c>
    </row>
    <row r="1342" spans="1:21" ht="14.25" customHeight="1">
      <c r="A1342" s="9">
        <v>2023</v>
      </c>
      <c r="B1342" s="10" t="s">
        <v>143</v>
      </c>
      <c r="C1342" s="9" t="s">
        <v>563</v>
      </c>
      <c r="D1342" s="9" t="s">
        <v>676</v>
      </c>
      <c r="E1342" s="9" t="s">
        <v>779</v>
      </c>
      <c r="F1342" s="10" t="s">
        <v>3739</v>
      </c>
      <c r="G1342" s="15">
        <v>1.6</v>
      </c>
      <c r="H1342" s="30" t="s">
        <v>175</v>
      </c>
      <c r="I1342" s="10">
        <v>85277146</v>
      </c>
      <c r="J1342" s="19">
        <v>44958</v>
      </c>
      <c r="K1342" s="16">
        <v>2016</v>
      </c>
      <c r="L1342" s="16">
        <v>3226</v>
      </c>
      <c r="M1342" s="9" t="s">
        <v>383</v>
      </c>
      <c r="N1342" s="17">
        <v>45001</v>
      </c>
      <c r="O1342" s="17" t="s">
        <v>156</v>
      </c>
      <c r="P1342" s="10" t="s">
        <v>156</v>
      </c>
      <c r="Q1342" s="17">
        <v>44950</v>
      </c>
      <c r="R1342" s="10" t="s">
        <v>193</v>
      </c>
      <c r="S1342" s="17">
        <v>44960</v>
      </c>
      <c r="T1342" s="10" t="s">
        <v>156</v>
      </c>
      <c r="U1342" s="32">
        <f t="shared" si="25"/>
        <v>44980</v>
      </c>
    </row>
    <row r="1343" spans="1:21" ht="14.25" customHeight="1">
      <c r="A1343" s="9">
        <v>2023</v>
      </c>
      <c r="B1343" s="10" t="s">
        <v>143</v>
      </c>
      <c r="C1343" s="9" t="s">
        <v>563</v>
      </c>
      <c r="D1343" s="9" t="s">
        <v>676</v>
      </c>
      <c r="E1343" s="9" t="s">
        <v>779</v>
      </c>
      <c r="F1343" s="10" t="s">
        <v>3740</v>
      </c>
      <c r="G1343" s="15">
        <v>1.6</v>
      </c>
      <c r="H1343" s="30" t="s">
        <v>175</v>
      </c>
      <c r="I1343" s="10">
        <v>84837970</v>
      </c>
      <c r="J1343" s="19">
        <v>44927</v>
      </c>
      <c r="K1343" s="16">
        <v>2288</v>
      </c>
      <c r="L1343" s="16">
        <v>3661</v>
      </c>
      <c r="M1343" s="9" t="s">
        <v>436</v>
      </c>
      <c r="N1343" s="17">
        <v>44985</v>
      </c>
      <c r="O1343" s="17" t="s">
        <v>156</v>
      </c>
      <c r="P1343" s="10" t="s">
        <v>156</v>
      </c>
      <c r="Q1343" s="17">
        <v>44873</v>
      </c>
      <c r="R1343" s="10" t="s">
        <v>193</v>
      </c>
      <c r="S1343" s="17">
        <v>44901</v>
      </c>
      <c r="T1343" s="10" t="s">
        <v>156</v>
      </c>
      <c r="U1343" s="32">
        <f t="shared" si="25"/>
        <v>44964</v>
      </c>
    </row>
    <row r="1344" spans="1:21" ht="14.25" customHeight="1">
      <c r="A1344" s="9">
        <v>2023</v>
      </c>
      <c r="B1344" s="10" t="s">
        <v>143</v>
      </c>
      <c r="C1344" s="9" t="s">
        <v>563</v>
      </c>
      <c r="D1344" s="9" t="s">
        <v>676</v>
      </c>
      <c r="E1344" s="9" t="s">
        <v>779</v>
      </c>
      <c r="F1344" s="10" t="s">
        <v>3740</v>
      </c>
      <c r="G1344" s="15">
        <v>1.6</v>
      </c>
      <c r="H1344" s="30" t="s">
        <v>175</v>
      </c>
      <c r="I1344" s="10">
        <v>85277148</v>
      </c>
      <c r="J1344" s="19">
        <v>44958</v>
      </c>
      <c r="K1344" s="16">
        <v>0</v>
      </c>
      <c r="L1344" s="16">
        <v>0</v>
      </c>
      <c r="M1344" s="9" t="s">
        <v>178</v>
      </c>
      <c r="N1344" s="17">
        <v>44991</v>
      </c>
      <c r="O1344" s="17" t="s">
        <v>156</v>
      </c>
      <c r="P1344" s="10" t="s">
        <v>156</v>
      </c>
      <c r="Q1344" s="17">
        <v>44950</v>
      </c>
      <c r="R1344" s="10" t="s">
        <v>193</v>
      </c>
      <c r="S1344" s="17">
        <v>44960</v>
      </c>
      <c r="T1344" s="10" t="s">
        <v>1412</v>
      </c>
      <c r="U1344" s="32">
        <f t="shared" si="25"/>
        <v>44970</v>
      </c>
    </row>
    <row r="1345" spans="1:21" ht="14.25" customHeight="1">
      <c r="A1345" s="9">
        <v>2023</v>
      </c>
      <c r="B1345" s="10" t="s">
        <v>143</v>
      </c>
      <c r="C1345" s="9" t="s">
        <v>563</v>
      </c>
      <c r="D1345" s="9" t="s">
        <v>676</v>
      </c>
      <c r="E1345" s="9" t="s">
        <v>779</v>
      </c>
      <c r="F1345" s="10" t="s">
        <v>3741</v>
      </c>
      <c r="G1345" s="15">
        <v>1.6</v>
      </c>
      <c r="H1345" s="30" t="s">
        <v>175</v>
      </c>
      <c r="I1345" s="10">
        <v>84837846</v>
      </c>
      <c r="J1345" s="19">
        <v>44927</v>
      </c>
      <c r="K1345" s="16">
        <v>2896</v>
      </c>
      <c r="L1345" s="16">
        <v>4634</v>
      </c>
      <c r="M1345" s="9" t="s">
        <v>436</v>
      </c>
      <c r="N1345" s="17">
        <v>44985</v>
      </c>
      <c r="O1345" s="17" t="s">
        <v>156</v>
      </c>
      <c r="P1345" s="10" t="s">
        <v>156</v>
      </c>
      <c r="Q1345" s="17">
        <v>44873</v>
      </c>
      <c r="R1345" s="10" t="s">
        <v>193</v>
      </c>
      <c r="S1345" s="17">
        <v>44894</v>
      </c>
      <c r="T1345" s="10" t="s">
        <v>156</v>
      </c>
      <c r="U1345" s="32">
        <f t="shared" si="25"/>
        <v>44964</v>
      </c>
    </row>
    <row r="1346" spans="1:21" ht="14.25" customHeight="1">
      <c r="A1346" s="9">
        <v>2023</v>
      </c>
      <c r="B1346" s="10" t="s">
        <v>143</v>
      </c>
      <c r="C1346" s="9" t="s">
        <v>563</v>
      </c>
      <c r="D1346" s="9" t="s">
        <v>676</v>
      </c>
      <c r="E1346" s="9" t="s">
        <v>779</v>
      </c>
      <c r="F1346" s="10" t="s">
        <v>3741</v>
      </c>
      <c r="G1346" s="15">
        <v>1.6</v>
      </c>
      <c r="H1346" s="30" t="s">
        <v>175</v>
      </c>
      <c r="I1346" s="10">
        <v>85040371</v>
      </c>
      <c r="J1346" s="19">
        <v>44958</v>
      </c>
      <c r="K1346" s="16">
        <v>5616</v>
      </c>
      <c r="L1346" s="16">
        <v>8986</v>
      </c>
      <c r="M1346" s="9" t="s">
        <v>383</v>
      </c>
      <c r="N1346" s="17">
        <v>45001</v>
      </c>
      <c r="O1346" s="17">
        <v>44915</v>
      </c>
      <c r="P1346" s="10" t="s">
        <v>1673</v>
      </c>
      <c r="Q1346" s="17">
        <v>44950</v>
      </c>
      <c r="R1346" s="10" t="s">
        <v>193</v>
      </c>
      <c r="S1346" s="17">
        <v>44960</v>
      </c>
      <c r="T1346" s="10" t="s">
        <v>156</v>
      </c>
      <c r="U1346" s="32">
        <f t="shared" si="25"/>
        <v>44980</v>
      </c>
    </row>
    <row r="1347" spans="1:21" ht="14.25" customHeight="1">
      <c r="A1347" s="9">
        <v>2023</v>
      </c>
      <c r="B1347" s="10" t="s">
        <v>143</v>
      </c>
      <c r="C1347" s="9" t="s">
        <v>563</v>
      </c>
      <c r="D1347" s="9" t="s">
        <v>676</v>
      </c>
      <c r="E1347" s="9" t="s">
        <v>779</v>
      </c>
      <c r="F1347" s="10" t="s">
        <v>3741</v>
      </c>
      <c r="G1347" s="15">
        <v>1.6</v>
      </c>
      <c r="H1347" s="30" t="s">
        <v>175</v>
      </c>
      <c r="I1347" s="10">
        <v>85277151</v>
      </c>
      <c r="J1347" s="19">
        <v>44958</v>
      </c>
      <c r="K1347" s="16">
        <v>0</v>
      </c>
      <c r="L1347" s="16">
        <v>0</v>
      </c>
      <c r="M1347" s="9" t="s">
        <v>178</v>
      </c>
      <c r="N1347" s="17">
        <v>45001</v>
      </c>
      <c r="O1347" s="17" t="s">
        <v>156</v>
      </c>
      <c r="P1347" s="10" t="s">
        <v>156</v>
      </c>
      <c r="Q1347" s="17">
        <v>44950</v>
      </c>
      <c r="R1347" s="10" t="s">
        <v>193</v>
      </c>
      <c r="S1347" s="17">
        <v>44960</v>
      </c>
      <c r="T1347" s="10" t="s">
        <v>1412</v>
      </c>
      <c r="U1347" s="32">
        <f t="shared" si="25"/>
        <v>44980</v>
      </c>
    </row>
    <row r="1348" spans="1:21" ht="14.25" customHeight="1">
      <c r="A1348" s="9">
        <v>2023</v>
      </c>
      <c r="B1348" s="10" t="s">
        <v>143</v>
      </c>
      <c r="C1348" s="9" t="s">
        <v>563</v>
      </c>
      <c r="D1348" s="9" t="s">
        <v>676</v>
      </c>
      <c r="E1348" s="9" t="s">
        <v>779</v>
      </c>
      <c r="F1348" s="10" t="s">
        <v>3742</v>
      </c>
      <c r="G1348" s="15">
        <v>1.6</v>
      </c>
      <c r="H1348" s="30" t="s">
        <v>175</v>
      </c>
      <c r="I1348" s="10">
        <v>84837898</v>
      </c>
      <c r="J1348" s="19">
        <v>44927</v>
      </c>
      <c r="K1348" s="16">
        <v>2592</v>
      </c>
      <c r="L1348" s="16">
        <v>4147</v>
      </c>
      <c r="M1348" s="9" t="s">
        <v>436</v>
      </c>
      <c r="N1348" s="17">
        <v>44985</v>
      </c>
      <c r="O1348" s="17" t="s">
        <v>156</v>
      </c>
      <c r="P1348" s="10" t="s">
        <v>156</v>
      </c>
      <c r="Q1348" s="17">
        <v>44873</v>
      </c>
      <c r="R1348" s="10" t="s">
        <v>193</v>
      </c>
      <c r="S1348" s="17">
        <v>44894</v>
      </c>
      <c r="T1348" s="10" t="s">
        <v>156</v>
      </c>
      <c r="U1348" s="32">
        <f t="shared" si="25"/>
        <v>44964</v>
      </c>
    </row>
    <row r="1349" spans="1:21" ht="14.25" customHeight="1">
      <c r="A1349" s="9">
        <v>2023</v>
      </c>
      <c r="B1349" s="10" t="s">
        <v>143</v>
      </c>
      <c r="C1349" s="9" t="s">
        <v>563</v>
      </c>
      <c r="D1349" s="9" t="s">
        <v>676</v>
      </c>
      <c r="E1349" s="9" t="s">
        <v>779</v>
      </c>
      <c r="F1349" s="10" t="s">
        <v>3742</v>
      </c>
      <c r="G1349" s="15">
        <v>1.6</v>
      </c>
      <c r="H1349" s="30" t="s">
        <v>175</v>
      </c>
      <c r="I1349" s="10">
        <v>85039906</v>
      </c>
      <c r="J1349" s="19">
        <v>44958</v>
      </c>
      <c r="K1349" s="16">
        <v>3408</v>
      </c>
      <c r="L1349" s="16">
        <v>5453</v>
      </c>
      <c r="M1349" s="9" t="s">
        <v>383</v>
      </c>
      <c r="N1349" s="17">
        <v>44991</v>
      </c>
      <c r="O1349" s="17">
        <v>44915</v>
      </c>
      <c r="P1349" s="10" t="s">
        <v>1673</v>
      </c>
      <c r="Q1349" s="17">
        <v>44950</v>
      </c>
      <c r="R1349" s="10" t="s">
        <v>193</v>
      </c>
      <c r="S1349" s="17">
        <v>44960</v>
      </c>
      <c r="T1349" s="10" t="s">
        <v>156</v>
      </c>
      <c r="U1349" s="32">
        <f t="shared" si="25"/>
        <v>44970</v>
      </c>
    </row>
    <row r="1350" spans="1:21" ht="14.25" customHeight="1">
      <c r="A1350" s="9">
        <v>2023</v>
      </c>
      <c r="B1350" s="10" t="s">
        <v>143</v>
      </c>
      <c r="C1350" s="9" t="s">
        <v>563</v>
      </c>
      <c r="D1350" s="9" t="s">
        <v>676</v>
      </c>
      <c r="E1350" s="9" t="s">
        <v>779</v>
      </c>
      <c r="F1350" s="10" t="s">
        <v>3743</v>
      </c>
      <c r="G1350" s="15">
        <v>1.6</v>
      </c>
      <c r="H1350" s="30" t="s">
        <v>175</v>
      </c>
      <c r="I1350" s="10">
        <v>84837937</v>
      </c>
      <c r="J1350" s="19">
        <v>44927</v>
      </c>
      <c r="K1350" s="16">
        <v>4288</v>
      </c>
      <c r="L1350" s="16">
        <v>6861</v>
      </c>
      <c r="M1350" s="9" t="s">
        <v>436</v>
      </c>
      <c r="N1350" s="17">
        <v>44985</v>
      </c>
      <c r="O1350" s="17" t="s">
        <v>156</v>
      </c>
      <c r="P1350" s="10" t="s">
        <v>156</v>
      </c>
      <c r="Q1350" s="17">
        <v>44873</v>
      </c>
      <c r="R1350" s="10" t="s">
        <v>193</v>
      </c>
      <c r="S1350" s="17">
        <v>44894</v>
      </c>
      <c r="T1350" s="10" t="s">
        <v>156</v>
      </c>
      <c r="U1350" s="32">
        <f t="shared" si="25"/>
        <v>44964</v>
      </c>
    </row>
    <row r="1351" spans="1:21" ht="14.25" customHeight="1">
      <c r="A1351" s="9">
        <v>2023</v>
      </c>
      <c r="B1351" s="10" t="s">
        <v>143</v>
      </c>
      <c r="C1351" s="9" t="s">
        <v>563</v>
      </c>
      <c r="D1351" s="9" t="s">
        <v>676</v>
      </c>
      <c r="E1351" s="9" t="s">
        <v>779</v>
      </c>
      <c r="F1351" s="10" t="s">
        <v>3743</v>
      </c>
      <c r="G1351" s="15">
        <v>1.6</v>
      </c>
      <c r="H1351" s="30" t="s">
        <v>175</v>
      </c>
      <c r="I1351" s="10">
        <v>85040126</v>
      </c>
      <c r="J1351" s="19">
        <v>44958</v>
      </c>
      <c r="K1351" s="16">
        <v>880</v>
      </c>
      <c r="L1351" s="16">
        <v>1408</v>
      </c>
      <c r="M1351" s="9" t="s">
        <v>383</v>
      </c>
      <c r="N1351" s="17">
        <v>45001</v>
      </c>
      <c r="O1351" s="17">
        <v>44915</v>
      </c>
      <c r="P1351" s="10" t="s">
        <v>1673</v>
      </c>
      <c r="Q1351" s="17">
        <v>44950</v>
      </c>
      <c r="R1351" s="10" t="s">
        <v>193</v>
      </c>
      <c r="S1351" s="17">
        <v>44960</v>
      </c>
      <c r="T1351" s="10" t="s">
        <v>156</v>
      </c>
      <c r="U1351" s="32">
        <f t="shared" si="25"/>
        <v>44980</v>
      </c>
    </row>
    <row r="1352" spans="1:21" ht="14.25" customHeight="1">
      <c r="A1352" s="9">
        <v>2023</v>
      </c>
      <c r="B1352" s="10" t="s">
        <v>143</v>
      </c>
      <c r="C1352" s="9" t="s">
        <v>563</v>
      </c>
      <c r="D1352" s="9" t="s">
        <v>676</v>
      </c>
      <c r="E1352" s="9" t="s">
        <v>779</v>
      </c>
      <c r="F1352" s="10" t="s">
        <v>3743</v>
      </c>
      <c r="G1352" s="15">
        <v>1.6</v>
      </c>
      <c r="H1352" s="30" t="s">
        <v>175</v>
      </c>
      <c r="I1352" s="10">
        <v>85277154</v>
      </c>
      <c r="J1352" s="19">
        <v>44958</v>
      </c>
      <c r="K1352" s="16">
        <v>0</v>
      </c>
      <c r="L1352" s="16">
        <v>0</v>
      </c>
      <c r="M1352" s="9" t="s">
        <v>178</v>
      </c>
      <c r="N1352" s="17">
        <v>45001</v>
      </c>
      <c r="O1352" s="17" t="s">
        <v>156</v>
      </c>
      <c r="P1352" s="10" t="s">
        <v>156</v>
      </c>
      <c r="Q1352" s="17">
        <v>44950</v>
      </c>
      <c r="R1352" s="10" t="s">
        <v>193</v>
      </c>
      <c r="S1352" s="17">
        <v>44960</v>
      </c>
      <c r="T1352" s="10" t="s">
        <v>1412</v>
      </c>
      <c r="U1352" s="32">
        <f t="shared" si="25"/>
        <v>44980</v>
      </c>
    </row>
    <row r="1353" spans="1:21" ht="14.25" customHeight="1">
      <c r="A1353" s="9">
        <v>2023</v>
      </c>
      <c r="B1353" s="10" t="s">
        <v>143</v>
      </c>
      <c r="C1353" s="9" t="s">
        <v>563</v>
      </c>
      <c r="D1353" s="9" t="s">
        <v>676</v>
      </c>
      <c r="E1353" s="9" t="s">
        <v>779</v>
      </c>
      <c r="F1353" s="10" t="s">
        <v>3744</v>
      </c>
      <c r="G1353" s="15">
        <v>1.6</v>
      </c>
      <c r="H1353" s="30" t="s">
        <v>175</v>
      </c>
      <c r="I1353" s="10">
        <v>84837983</v>
      </c>
      <c r="J1353" s="19">
        <v>44927</v>
      </c>
      <c r="K1353" s="16">
        <v>2576</v>
      </c>
      <c r="L1353" s="16">
        <v>4122</v>
      </c>
      <c r="M1353" s="9" t="s">
        <v>436</v>
      </c>
      <c r="N1353" s="17">
        <v>44985</v>
      </c>
      <c r="O1353" s="17" t="s">
        <v>156</v>
      </c>
      <c r="P1353" s="10" t="s">
        <v>156</v>
      </c>
      <c r="Q1353" s="17">
        <v>44873</v>
      </c>
      <c r="R1353" s="10" t="s">
        <v>193</v>
      </c>
      <c r="S1353" s="17">
        <v>44894</v>
      </c>
      <c r="T1353" s="10" t="s">
        <v>156</v>
      </c>
      <c r="U1353" s="32">
        <f t="shared" si="25"/>
        <v>44964</v>
      </c>
    </row>
    <row r="1354" spans="1:21" ht="14.25" customHeight="1">
      <c r="A1354" s="9">
        <v>2023</v>
      </c>
      <c r="B1354" s="10" t="s">
        <v>143</v>
      </c>
      <c r="C1354" s="9" t="s">
        <v>563</v>
      </c>
      <c r="D1354" s="9" t="s">
        <v>676</v>
      </c>
      <c r="E1354" s="9" t="s">
        <v>779</v>
      </c>
      <c r="F1354" s="10" t="s">
        <v>3744</v>
      </c>
      <c r="G1354" s="15">
        <v>1.6</v>
      </c>
      <c r="H1354" s="30" t="s">
        <v>175</v>
      </c>
      <c r="I1354" s="10">
        <v>85040322</v>
      </c>
      <c r="J1354" s="19">
        <v>44958</v>
      </c>
      <c r="K1354" s="16">
        <v>3008</v>
      </c>
      <c r="L1354" s="16">
        <v>4813</v>
      </c>
      <c r="M1354" s="9" t="s">
        <v>383</v>
      </c>
      <c r="N1354" s="17">
        <v>44991</v>
      </c>
      <c r="O1354" s="17">
        <v>44915</v>
      </c>
      <c r="P1354" s="10" t="s">
        <v>1673</v>
      </c>
      <c r="Q1354" s="17">
        <v>44950</v>
      </c>
      <c r="R1354" s="10" t="s">
        <v>193</v>
      </c>
      <c r="S1354" s="17">
        <v>44960</v>
      </c>
      <c r="T1354" s="10" t="s">
        <v>156</v>
      </c>
      <c r="U1354" s="32">
        <f t="shared" si="25"/>
        <v>44970</v>
      </c>
    </row>
    <row r="1355" spans="1:21" ht="14.25" customHeight="1">
      <c r="A1355" s="9">
        <v>2023</v>
      </c>
      <c r="B1355" s="10" t="s">
        <v>143</v>
      </c>
      <c r="C1355" s="9" t="s">
        <v>563</v>
      </c>
      <c r="D1355" s="9" t="s">
        <v>676</v>
      </c>
      <c r="E1355" s="9" t="s">
        <v>699</v>
      </c>
      <c r="F1355" s="10" t="s">
        <v>3746</v>
      </c>
      <c r="G1355" s="15">
        <v>1.6</v>
      </c>
      <c r="H1355" s="30" t="s">
        <v>175</v>
      </c>
      <c r="I1355" s="10">
        <v>85277814</v>
      </c>
      <c r="J1355" s="19">
        <v>45078</v>
      </c>
      <c r="K1355" s="16">
        <v>3872</v>
      </c>
      <c r="L1355" s="16">
        <v>6195</v>
      </c>
      <c r="M1355" s="9" t="s">
        <v>436</v>
      </c>
      <c r="N1355" s="17">
        <v>45115</v>
      </c>
      <c r="O1355" s="17">
        <v>44957</v>
      </c>
      <c r="P1355" s="10" t="s">
        <v>156</v>
      </c>
      <c r="Q1355" s="17">
        <v>44999</v>
      </c>
      <c r="R1355" s="10" t="s">
        <v>193</v>
      </c>
      <c r="S1355" s="17">
        <v>45030</v>
      </c>
      <c r="T1355" s="10" t="s">
        <v>156</v>
      </c>
      <c r="U1355" s="32">
        <f t="shared" si="25"/>
        <v>45094</v>
      </c>
    </row>
    <row r="1356" spans="1:21" ht="14.25" customHeight="1">
      <c r="A1356" s="9">
        <v>2023</v>
      </c>
      <c r="B1356" s="10" t="s">
        <v>143</v>
      </c>
      <c r="C1356" s="9" t="s">
        <v>563</v>
      </c>
      <c r="D1356" s="9" t="s">
        <v>676</v>
      </c>
      <c r="E1356" s="9" t="s">
        <v>699</v>
      </c>
      <c r="F1356" s="10" t="s">
        <v>3746</v>
      </c>
      <c r="G1356" s="15">
        <v>1.6</v>
      </c>
      <c r="H1356" s="30" t="s">
        <v>175</v>
      </c>
      <c r="I1356" s="10">
        <v>85448719</v>
      </c>
      <c r="J1356" s="19">
        <v>45108</v>
      </c>
      <c r="K1356" s="16">
        <v>992</v>
      </c>
      <c r="L1356" s="16">
        <v>1587</v>
      </c>
      <c r="M1356" s="9" t="s">
        <v>470</v>
      </c>
      <c r="N1356" s="17">
        <v>45134</v>
      </c>
      <c r="O1356" s="17" t="s">
        <v>156</v>
      </c>
      <c r="P1356" s="10" t="s">
        <v>156</v>
      </c>
      <c r="Q1356" s="17">
        <v>45093</v>
      </c>
      <c r="R1356" s="10" t="s">
        <v>1341</v>
      </c>
      <c r="S1356" s="17">
        <v>45103</v>
      </c>
      <c r="T1356" s="10" t="s">
        <v>156</v>
      </c>
      <c r="U1356" s="32">
        <f t="shared" si="25"/>
        <v>45113</v>
      </c>
    </row>
    <row r="1357" spans="1:21" ht="14.25" customHeight="1">
      <c r="A1357" s="9">
        <v>2023</v>
      </c>
      <c r="B1357" s="10" t="s">
        <v>143</v>
      </c>
      <c r="C1357" s="9" t="s">
        <v>563</v>
      </c>
      <c r="D1357" s="9" t="s">
        <v>676</v>
      </c>
      <c r="E1357" s="9" t="s">
        <v>699</v>
      </c>
      <c r="F1357" s="10" t="s">
        <v>3745</v>
      </c>
      <c r="G1357" s="15">
        <v>1.6</v>
      </c>
      <c r="H1357" s="30" t="s">
        <v>175</v>
      </c>
      <c r="I1357" s="10">
        <v>85415456</v>
      </c>
      <c r="J1357" s="19">
        <v>45078</v>
      </c>
      <c r="K1357" s="16">
        <v>3632</v>
      </c>
      <c r="L1357" s="16">
        <v>5811</v>
      </c>
      <c r="M1357" s="9" t="s">
        <v>436</v>
      </c>
      <c r="N1357" s="17">
        <v>45115</v>
      </c>
      <c r="O1357" s="17" t="s">
        <v>156</v>
      </c>
      <c r="P1357" s="10" t="s">
        <v>156</v>
      </c>
      <c r="Q1357" s="17">
        <v>44999</v>
      </c>
      <c r="R1357" s="10" t="s">
        <v>193</v>
      </c>
      <c r="S1357" s="17">
        <v>45030</v>
      </c>
      <c r="T1357" s="10" t="s">
        <v>156</v>
      </c>
      <c r="U1357" s="32">
        <f t="shared" si="25"/>
        <v>45094</v>
      </c>
    </row>
    <row r="1358" spans="1:21" ht="14.25" customHeight="1">
      <c r="A1358" s="9">
        <v>2023</v>
      </c>
      <c r="B1358" s="10" t="s">
        <v>143</v>
      </c>
      <c r="C1358" s="9" t="s">
        <v>563</v>
      </c>
      <c r="D1358" s="9" t="s">
        <v>676</v>
      </c>
      <c r="E1358" s="9" t="s">
        <v>699</v>
      </c>
      <c r="F1358" s="10" t="s">
        <v>3745</v>
      </c>
      <c r="G1358" s="15">
        <v>1.6</v>
      </c>
      <c r="H1358" s="30" t="s">
        <v>175</v>
      </c>
      <c r="I1358" s="10">
        <v>85448715</v>
      </c>
      <c r="J1358" s="19">
        <v>45108</v>
      </c>
      <c r="K1358" s="16">
        <v>0</v>
      </c>
      <c r="L1358" s="16">
        <v>0</v>
      </c>
      <c r="M1358" s="9" t="s">
        <v>178</v>
      </c>
      <c r="N1358" s="17">
        <v>45134</v>
      </c>
      <c r="O1358" s="17" t="s">
        <v>156</v>
      </c>
      <c r="P1358" s="10" t="s">
        <v>156</v>
      </c>
      <c r="Q1358" s="17">
        <v>45093</v>
      </c>
      <c r="R1358" s="10" t="s">
        <v>1122</v>
      </c>
      <c r="S1358" s="17">
        <v>45103</v>
      </c>
      <c r="T1358" s="10" t="s">
        <v>1128</v>
      </c>
      <c r="U1358" s="32">
        <f t="shared" si="25"/>
        <v>45113</v>
      </c>
    </row>
    <row r="1359" spans="1:21" ht="14.25" customHeight="1">
      <c r="A1359" s="9">
        <v>2023</v>
      </c>
      <c r="B1359" s="10" t="s">
        <v>143</v>
      </c>
      <c r="C1359" s="9" t="s">
        <v>563</v>
      </c>
      <c r="D1359" s="9" t="s">
        <v>676</v>
      </c>
      <c r="E1359" s="9" t="s">
        <v>699</v>
      </c>
      <c r="F1359" s="10" t="s">
        <v>3747</v>
      </c>
      <c r="G1359" s="15">
        <v>1.6</v>
      </c>
      <c r="H1359" s="30" t="s">
        <v>175</v>
      </c>
      <c r="I1359" s="10">
        <v>85415458</v>
      </c>
      <c r="J1359" s="19">
        <v>45078</v>
      </c>
      <c r="K1359" s="16">
        <v>3376</v>
      </c>
      <c r="L1359" s="16">
        <v>5402</v>
      </c>
      <c r="M1359" s="9" t="s">
        <v>436</v>
      </c>
      <c r="N1359" s="17">
        <v>45115</v>
      </c>
      <c r="O1359" s="17" t="s">
        <v>156</v>
      </c>
      <c r="P1359" s="10" t="s">
        <v>156</v>
      </c>
      <c r="Q1359" s="17">
        <v>44999</v>
      </c>
      <c r="R1359" s="10" t="s">
        <v>193</v>
      </c>
      <c r="S1359" s="17">
        <v>45030</v>
      </c>
      <c r="T1359" s="10" t="s">
        <v>156</v>
      </c>
      <c r="U1359" s="32">
        <f t="shared" si="25"/>
        <v>45094</v>
      </c>
    </row>
    <row r="1360" spans="1:21" ht="14.25" customHeight="1">
      <c r="A1360" s="9">
        <v>2023</v>
      </c>
      <c r="B1360" s="10" t="s">
        <v>143</v>
      </c>
      <c r="C1360" s="9" t="s">
        <v>563</v>
      </c>
      <c r="D1360" s="9" t="s">
        <v>676</v>
      </c>
      <c r="E1360" s="9" t="s">
        <v>699</v>
      </c>
      <c r="F1360" s="10" t="s">
        <v>3747</v>
      </c>
      <c r="G1360" s="15">
        <v>1.6</v>
      </c>
      <c r="H1360" s="30" t="s">
        <v>175</v>
      </c>
      <c r="I1360" s="10">
        <v>85448723</v>
      </c>
      <c r="J1360" s="19">
        <v>45108</v>
      </c>
      <c r="K1360" s="16">
        <v>0</v>
      </c>
      <c r="L1360" s="16">
        <v>0</v>
      </c>
      <c r="M1360" s="9" t="s">
        <v>178</v>
      </c>
      <c r="N1360" s="17">
        <v>45134</v>
      </c>
      <c r="O1360" s="17" t="s">
        <v>156</v>
      </c>
      <c r="P1360" s="10" t="s">
        <v>156</v>
      </c>
      <c r="Q1360" s="17">
        <v>45093</v>
      </c>
      <c r="R1360" s="10" t="s">
        <v>1122</v>
      </c>
      <c r="S1360" s="17">
        <v>45103</v>
      </c>
      <c r="T1360" s="10" t="s">
        <v>1128</v>
      </c>
      <c r="U1360" s="32">
        <f t="shared" si="25"/>
        <v>45113</v>
      </c>
    </row>
    <row r="1361" spans="1:21" ht="14.25" customHeight="1">
      <c r="A1361" s="9">
        <v>2023</v>
      </c>
      <c r="B1361" s="10" t="s">
        <v>143</v>
      </c>
      <c r="C1361" s="9" t="s">
        <v>563</v>
      </c>
      <c r="D1361" s="9" t="s">
        <v>676</v>
      </c>
      <c r="E1361" s="9" t="s">
        <v>699</v>
      </c>
      <c r="F1361" s="10" t="s">
        <v>3748</v>
      </c>
      <c r="G1361" s="15">
        <v>1.6</v>
      </c>
      <c r="H1361" s="30" t="s">
        <v>175</v>
      </c>
      <c r="I1361" s="10">
        <v>85415459</v>
      </c>
      <c r="J1361" s="19">
        <v>45078</v>
      </c>
      <c r="K1361" s="16">
        <v>2800</v>
      </c>
      <c r="L1361" s="16">
        <v>4480</v>
      </c>
      <c r="M1361" s="9" t="s">
        <v>436</v>
      </c>
      <c r="N1361" s="17">
        <v>45115</v>
      </c>
      <c r="O1361" s="17" t="s">
        <v>156</v>
      </c>
      <c r="P1361" s="10" t="s">
        <v>156</v>
      </c>
      <c r="Q1361" s="17">
        <v>44999</v>
      </c>
      <c r="R1361" s="10" t="s">
        <v>193</v>
      </c>
      <c r="S1361" s="17">
        <v>45030</v>
      </c>
      <c r="T1361" s="10" t="s">
        <v>156</v>
      </c>
      <c r="U1361" s="32">
        <f t="shared" si="25"/>
        <v>45094</v>
      </c>
    </row>
    <row r="1362" spans="1:21" ht="14.25" customHeight="1">
      <c r="A1362" s="9">
        <v>2023</v>
      </c>
      <c r="B1362" s="10" t="s">
        <v>143</v>
      </c>
      <c r="C1362" s="9" t="s">
        <v>563</v>
      </c>
      <c r="D1362" s="9" t="s">
        <v>676</v>
      </c>
      <c r="E1362" s="9" t="s">
        <v>699</v>
      </c>
      <c r="F1362" s="10" t="s">
        <v>3748</v>
      </c>
      <c r="G1362" s="15">
        <v>1.6</v>
      </c>
      <c r="H1362" s="30" t="s">
        <v>175</v>
      </c>
      <c r="I1362" s="10">
        <v>85448726</v>
      </c>
      <c r="J1362" s="19">
        <v>45108</v>
      </c>
      <c r="K1362" s="16">
        <v>1472</v>
      </c>
      <c r="L1362" s="16">
        <v>2355</v>
      </c>
      <c r="M1362" s="9" t="s">
        <v>470</v>
      </c>
      <c r="N1362" s="17">
        <v>45134</v>
      </c>
      <c r="O1362" s="17" t="s">
        <v>156</v>
      </c>
      <c r="P1362" s="10" t="s">
        <v>156</v>
      </c>
      <c r="Q1362" s="17">
        <v>45093</v>
      </c>
      <c r="R1362" s="10" t="s">
        <v>1341</v>
      </c>
      <c r="S1362" s="17">
        <v>45103</v>
      </c>
      <c r="T1362" s="10" t="s">
        <v>156</v>
      </c>
      <c r="U1362" s="32">
        <f t="shared" si="25"/>
        <v>45113</v>
      </c>
    </row>
    <row r="1363" spans="1:21" ht="14.25" customHeight="1">
      <c r="A1363" s="9">
        <v>2023</v>
      </c>
      <c r="B1363" s="10" t="s">
        <v>143</v>
      </c>
      <c r="C1363" s="9" t="s">
        <v>563</v>
      </c>
      <c r="D1363" s="9" t="s">
        <v>676</v>
      </c>
      <c r="E1363" s="9" t="s">
        <v>699</v>
      </c>
      <c r="F1363" s="10" t="s">
        <v>3749</v>
      </c>
      <c r="G1363" s="15">
        <v>1.6</v>
      </c>
      <c r="H1363" s="30" t="s">
        <v>175</v>
      </c>
      <c r="I1363" s="10">
        <v>85415460</v>
      </c>
      <c r="J1363" s="19">
        <v>45078</v>
      </c>
      <c r="K1363" s="16">
        <v>2496</v>
      </c>
      <c r="L1363" s="16">
        <v>3994</v>
      </c>
      <c r="M1363" s="9" t="s">
        <v>436</v>
      </c>
      <c r="N1363" s="17">
        <v>45129</v>
      </c>
      <c r="O1363" s="17" t="s">
        <v>156</v>
      </c>
      <c r="P1363" s="10" t="s">
        <v>156</v>
      </c>
      <c r="Q1363" s="17">
        <v>44999</v>
      </c>
      <c r="R1363" s="10" t="s">
        <v>193</v>
      </c>
      <c r="S1363" s="17">
        <v>45047</v>
      </c>
      <c r="T1363" s="10" t="s">
        <v>156</v>
      </c>
      <c r="U1363" s="32">
        <f t="shared" si="25"/>
        <v>45108</v>
      </c>
    </row>
    <row r="1364" spans="1:21" ht="14.25" customHeight="1">
      <c r="A1364" s="9">
        <v>2023</v>
      </c>
      <c r="B1364" s="10" t="s">
        <v>143</v>
      </c>
      <c r="C1364" s="9" t="s">
        <v>563</v>
      </c>
      <c r="D1364" s="9" t="s">
        <v>676</v>
      </c>
      <c r="E1364" s="9" t="s">
        <v>699</v>
      </c>
      <c r="F1364" s="10" t="s">
        <v>3749</v>
      </c>
      <c r="G1364" s="15">
        <v>1.6</v>
      </c>
      <c r="H1364" s="30" t="s">
        <v>175</v>
      </c>
      <c r="I1364" s="10">
        <v>85448729</v>
      </c>
      <c r="J1364" s="19">
        <v>45108</v>
      </c>
      <c r="K1364" s="16">
        <v>1344</v>
      </c>
      <c r="L1364" s="16">
        <v>2150</v>
      </c>
      <c r="M1364" s="9" t="s">
        <v>470</v>
      </c>
      <c r="N1364" s="17">
        <v>45134</v>
      </c>
      <c r="O1364" s="17" t="s">
        <v>156</v>
      </c>
      <c r="P1364" s="10" t="s">
        <v>156</v>
      </c>
      <c r="Q1364" s="17">
        <v>45093</v>
      </c>
      <c r="R1364" s="10" t="s">
        <v>1341</v>
      </c>
      <c r="S1364" s="17">
        <v>45103</v>
      </c>
      <c r="T1364" s="10" t="s">
        <v>156</v>
      </c>
      <c r="U1364" s="32">
        <f t="shared" si="25"/>
        <v>45113</v>
      </c>
    </row>
    <row r="1365" spans="1:21" ht="14.25" customHeight="1">
      <c r="A1365" s="9">
        <v>2023</v>
      </c>
      <c r="B1365" s="10" t="s">
        <v>143</v>
      </c>
      <c r="C1365" s="9" t="s">
        <v>563</v>
      </c>
      <c r="D1365" s="9" t="s">
        <v>676</v>
      </c>
      <c r="E1365" s="9" t="s">
        <v>678</v>
      </c>
      <c r="F1365" s="10" t="s">
        <v>3752</v>
      </c>
      <c r="G1365" s="15">
        <v>1.6</v>
      </c>
      <c r="H1365" s="30" t="s">
        <v>175</v>
      </c>
      <c r="I1365" s="10">
        <v>85501617</v>
      </c>
      <c r="J1365" s="19">
        <v>45078</v>
      </c>
      <c r="K1365" s="16">
        <v>0</v>
      </c>
      <c r="L1365" s="16">
        <v>0</v>
      </c>
      <c r="M1365" s="9" t="s">
        <v>178</v>
      </c>
      <c r="N1365" s="17">
        <v>45117</v>
      </c>
      <c r="O1365" s="17">
        <v>45034</v>
      </c>
      <c r="P1365" s="10" t="s">
        <v>156</v>
      </c>
      <c r="Q1365" s="17" t="s">
        <v>156</v>
      </c>
      <c r="R1365" s="10" t="s">
        <v>193</v>
      </c>
      <c r="S1365" s="17" t="s">
        <v>156</v>
      </c>
      <c r="T1365" s="10" t="s">
        <v>156</v>
      </c>
      <c r="U1365" s="32">
        <f t="shared" si="25"/>
        <v>45096</v>
      </c>
    </row>
    <row r="1366" spans="1:21" ht="14.25" customHeight="1">
      <c r="A1366" s="9">
        <v>2023</v>
      </c>
      <c r="B1366" s="10" t="s">
        <v>143</v>
      </c>
      <c r="C1366" s="9" t="s">
        <v>563</v>
      </c>
      <c r="D1366" s="9" t="s">
        <v>676</v>
      </c>
      <c r="E1366" s="9" t="s">
        <v>678</v>
      </c>
      <c r="F1366" s="10" t="s">
        <v>3752</v>
      </c>
      <c r="G1366" s="15">
        <v>1.6</v>
      </c>
      <c r="H1366" s="30" t="s">
        <v>175</v>
      </c>
      <c r="I1366" s="10">
        <v>85501616</v>
      </c>
      <c r="J1366" s="19">
        <v>45078</v>
      </c>
      <c r="K1366" s="16">
        <v>4224</v>
      </c>
      <c r="L1366" s="16">
        <v>6758</v>
      </c>
      <c r="M1366" s="9" t="s">
        <v>436</v>
      </c>
      <c r="N1366" s="17">
        <v>45119</v>
      </c>
      <c r="O1366" s="17" t="s">
        <v>156</v>
      </c>
      <c r="P1366" s="10" t="s">
        <v>156</v>
      </c>
      <c r="Q1366" s="17">
        <v>45034</v>
      </c>
      <c r="R1366" s="10" t="s">
        <v>193</v>
      </c>
      <c r="S1366" s="17">
        <v>45055</v>
      </c>
      <c r="T1366" s="10" t="s">
        <v>156</v>
      </c>
      <c r="U1366" s="32">
        <f t="shared" si="25"/>
        <v>45098</v>
      </c>
    </row>
    <row r="1367" spans="1:21" ht="14.25" customHeight="1">
      <c r="A1367" s="9">
        <v>2023</v>
      </c>
      <c r="B1367" s="10" t="s">
        <v>143</v>
      </c>
      <c r="C1367" s="9" t="s">
        <v>563</v>
      </c>
      <c r="D1367" s="9" t="s">
        <v>676</v>
      </c>
      <c r="E1367" s="9" t="s">
        <v>678</v>
      </c>
      <c r="F1367" s="10" t="s">
        <v>3753</v>
      </c>
      <c r="G1367" s="15">
        <v>1.6</v>
      </c>
      <c r="H1367" s="30" t="s">
        <v>175</v>
      </c>
      <c r="I1367" s="10">
        <v>85501625</v>
      </c>
      <c r="J1367" s="19">
        <v>45078</v>
      </c>
      <c r="K1367" s="16">
        <v>0</v>
      </c>
      <c r="L1367" s="16">
        <v>0</v>
      </c>
      <c r="M1367" s="9" t="s">
        <v>178</v>
      </c>
      <c r="N1367" s="17">
        <v>45107</v>
      </c>
      <c r="O1367" s="17">
        <v>45034</v>
      </c>
      <c r="P1367" s="10" t="s">
        <v>156</v>
      </c>
      <c r="Q1367" s="17" t="s">
        <v>156</v>
      </c>
      <c r="R1367" s="10" t="s">
        <v>193</v>
      </c>
      <c r="S1367" s="17" t="s">
        <v>156</v>
      </c>
      <c r="T1367" s="10" t="s">
        <v>156</v>
      </c>
      <c r="U1367" s="32">
        <f t="shared" si="25"/>
        <v>45086</v>
      </c>
    </row>
    <row r="1368" spans="1:21" ht="14.25" customHeight="1">
      <c r="A1368" s="9">
        <v>2023</v>
      </c>
      <c r="B1368" s="10" t="s">
        <v>143</v>
      </c>
      <c r="C1368" s="9" t="s">
        <v>563</v>
      </c>
      <c r="D1368" s="9" t="s">
        <v>676</v>
      </c>
      <c r="E1368" s="9" t="s">
        <v>678</v>
      </c>
      <c r="F1368" s="10" t="s">
        <v>3753</v>
      </c>
      <c r="G1368" s="15">
        <v>1.6</v>
      </c>
      <c r="H1368" s="30" t="s">
        <v>175</v>
      </c>
      <c r="I1368" s="10">
        <v>85501624</v>
      </c>
      <c r="J1368" s="19">
        <v>45078</v>
      </c>
      <c r="K1368" s="16">
        <v>2800</v>
      </c>
      <c r="L1368" s="16">
        <v>4480</v>
      </c>
      <c r="M1368" s="9" t="s">
        <v>436</v>
      </c>
      <c r="N1368" s="17">
        <v>45119</v>
      </c>
      <c r="O1368" s="17" t="s">
        <v>156</v>
      </c>
      <c r="P1368" s="10" t="s">
        <v>156</v>
      </c>
      <c r="Q1368" s="17">
        <v>45034</v>
      </c>
      <c r="R1368" s="10" t="s">
        <v>193</v>
      </c>
      <c r="S1368" s="17">
        <v>45055</v>
      </c>
      <c r="T1368" s="10" t="s">
        <v>156</v>
      </c>
      <c r="U1368" s="32">
        <f t="shared" si="25"/>
        <v>45098</v>
      </c>
    </row>
    <row r="1369" spans="1:21" ht="14.25" customHeight="1">
      <c r="A1369" s="9">
        <v>2023</v>
      </c>
      <c r="B1369" s="10" t="s">
        <v>143</v>
      </c>
      <c r="C1369" s="9" t="s">
        <v>563</v>
      </c>
      <c r="D1369" s="9" t="s">
        <v>676</v>
      </c>
      <c r="E1369" s="9" t="s">
        <v>836</v>
      </c>
      <c r="F1369" s="10" t="s">
        <v>3757</v>
      </c>
      <c r="G1369" s="15">
        <v>1.6</v>
      </c>
      <c r="H1369" s="30" t="s">
        <v>175</v>
      </c>
      <c r="I1369" s="10">
        <v>85527203</v>
      </c>
      <c r="J1369" s="19">
        <v>45047</v>
      </c>
      <c r="K1369" s="16">
        <v>1968</v>
      </c>
      <c r="L1369" s="16">
        <v>3149</v>
      </c>
      <c r="M1369" s="9" t="s">
        <v>226</v>
      </c>
      <c r="N1369" s="17">
        <v>45097</v>
      </c>
      <c r="O1369" s="17" t="s">
        <v>156</v>
      </c>
      <c r="P1369" s="10" t="s">
        <v>156</v>
      </c>
      <c r="Q1369" s="17">
        <v>45055</v>
      </c>
      <c r="R1369" s="10" t="s">
        <v>193</v>
      </c>
      <c r="S1369" s="17">
        <v>45065</v>
      </c>
      <c r="T1369" s="10" t="s">
        <v>156</v>
      </c>
      <c r="U1369" s="32">
        <f t="shared" si="25"/>
        <v>45076</v>
      </c>
    </row>
    <row r="1370" spans="1:21" ht="14.25" customHeight="1">
      <c r="A1370" s="9">
        <v>2023</v>
      </c>
      <c r="B1370" s="10" t="s">
        <v>143</v>
      </c>
      <c r="C1370" s="9" t="s">
        <v>563</v>
      </c>
      <c r="D1370" s="9" t="s">
        <v>676</v>
      </c>
      <c r="E1370" s="9" t="s">
        <v>836</v>
      </c>
      <c r="F1370" s="10" t="s">
        <v>3758</v>
      </c>
      <c r="G1370" s="15">
        <v>1.6</v>
      </c>
      <c r="H1370" s="30" t="s">
        <v>175</v>
      </c>
      <c r="I1370" s="10">
        <v>85287023</v>
      </c>
      <c r="J1370" s="19">
        <v>45017</v>
      </c>
      <c r="K1370" s="16">
        <v>2512</v>
      </c>
      <c r="L1370" s="16">
        <v>4019</v>
      </c>
      <c r="M1370" s="9" t="s">
        <v>436</v>
      </c>
      <c r="N1370" s="17">
        <v>45122</v>
      </c>
      <c r="O1370" s="17">
        <v>44950</v>
      </c>
      <c r="P1370" s="10" t="s">
        <v>156</v>
      </c>
      <c r="Q1370" s="17">
        <v>44999</v>
      </c>
      <c r="R1370" s="10" t="s">
        <v>298</v>
      </c>
      <c r="S1370" s="17">
        <v>45006</v>
      </c>
      <c r="T1370" s="10" t="s">
        <v>156</v>
      </c>
      <c r="U1370" s="32">
        <f t="shared" si="25"/>
        <v>45101</v>
      </c>
    </row>
    <row r="1371" spans="1:21" ht="14.25" customHeight="1">
      <c r="A1371" s="9">
        <v>2023</v>
      </c>
      <c r="B1371" s="10" t="s">
        <v>143</v>
      </c>
      <c r="C1371" s="9" t="s">
        <v>563</v>
      </c>
      <c r="D1371" s="9" t="s">
        <v>676</v>
      </c>
      <c r="E1371" s="9" t="s">
        <v>836</v>
      </c>
      <c r="F1371" s="10" t="s">
        <v>3759</v>
      </c>
      <c r="G1371" s="15">
        <v>1.6</v>
      </c>
      <c r="H1371" s="30" t="s">
        <v>175</v>
      </c>
      <c r="I1371" s="10">
        <v>85277469</v>
      </c>
      <c r="J1371" s="19">
        <v>45017</v>
      </c>
      <c r="K1371" s="16">
        <v>1520</v>
      </c>
      <c r="L1371" s="16">
        <v>2432</v>
      </c>
      <c r="M1371" s="9" t="s">
        <v>436</v>
      </c>
      <c r="N1371" s="17">
        <v>45122</v>
      </c>
      <c r="O1371" s="17" t="s">
        <v>156</v>
      </c>
      <c r="P1371" s="10" t="s">
        <v>156</v>
      </c>
      <c r="Q1371" s="17">
        <v>44999</v>
      </c>
      <c r="R1371" s="10" t="s">
        <v>298</v>
      </c>
      <c r="S1371" s="17">
        <v>45006</v>
      </c>
      <c r="T1371" s="10" t="s">
        <v>156</v>
      </c>
      <c r="U1371" s="32">
        <f t="shared" si="25"/>
        <v>45101</v>
      </c>
    </row>
    <row r="1372" spans="1:21" ht="14.25" customHeight="1">
      <c r="A1372" s="9">
        <v>2023</v>
      </c>
      <c r="B1372" s="10" t="s">
        <v>143</v>
      </c>
      <c r="C1372" s="9" t="s">
        <v>563</v>
      </c>
      <c r="D1372" s="9" t="s">
        <v>676</v>
      </c>
      <c r="E1372" s="9" t="s">
        <v>836</v>
      </c>
      <c r="F1372" s="10" t="s">
        <v>3756</v>
      </c>
      <c r="G1372" s="15">
        <v>1.6</v>
      </c>
      <c r="H1372" s="30" t="s">
        <v>175</v>
      </c>
      <c r="I1372" s="10">
        <v>85527204</v>
      </c>
      <c r="J1372" s="19">
        <v>45047</v>
      </c>
      <c r="K1372" s="16">
        <v>3648</v>
      </c>
      <c r="L1372" s="16">
        <v>5837</v>
      </c>
      <c r="M1372" s="9" t="s">
        <v>226</v>
      </c>
      <c r="N1372" s="17">
        <v>45097</v>
      </c>
      <c r="O1372" s="17" t="s">
        <v>156</v>
      </c>
      <c r="P1372" s="10" t="s">
        <v>156</v>
      </c>
      <c r="Q1372" s="17">
        <v>45055</v>
      </c>
      <c r="R1372" s="10" t="s">
        <v>193</v>
      </c>
      <c r="S1372" s="17">
        <v>45065</v>
      </c>
      <c r="T1372" s="10" t="s">
        <v>156</v>
      </c>
      <c r="U1372" s="32">
        <f t="shared" si="25"/>
        <v>45076</v>
      </c>
    </row>
    <row r="1373" spans="1:21" ht="14.25" customHeight="1">
      <c r="A1373" s="9">
        <v>2023</v>
      </c>
      <c r="B1373" s="10" t="s">
        <v>143</v>
      </c>
      <c r="C1373" s="9" t="s">
        <v>563</v>
      </c>
      <c r="D1373" s="9" t="s">
        <v>676</v>
      </c>
      <c r="E1373" s="9" t="s">
        <v>836</v>
      </c>
      <c r="F1373" s="10" t="s">
        <v>3762</v>
      </c>
      <c r="G1373" s="15">
        <v>1.6</v>
      </c>
      <c r="H1373" s="30" t="s">
        <v>175</v>
      </c>
      <c r="I1373" s="10">
        <v>85340846</v>
      </c>
      <c r="J1373" s="19">
        <v>45047</v>
      </c>
      <c r="K1373" s="16">
        <v>2560</v>
      </c>
      <c r="L1373" s="16">
        <v>4096</v>
      </c>
      <c r="M1373" s="9" t="s">
        <v>436</v>
      </c>
      <c r="N1373" s="17">
        <v>45122</v>
      </c>
      <c r="O1373" s="17" t="s">
        <v>156</v>
      </c>
      <c r="P1373" s="10" t="s">
        <v>156</v>
      </c>
      <c r="Q1373" s="17">
        <v>44999</v>
      </c>
      <c r="R1373" s="10" t="s">
        <v>193</v>
      </c>
      <c r="S1373" s="17">
        <v>45009</v>
      </c>
      <c r="T1373" s="10" t="s">
        <v>156</v>
      </c>
      <c r="U1373" s="32">
        <f t="shared" si="25"/>
        <v>45101</v>
      </c>
    </row>
    <row r="1374" spans="1:21" ht="14.25" customHeight="1">
      <c r="A1374" s="9">
        <v>2023</v>
      </c>
      <c r="B1374" s="10" t="s">
        <v>143</v>
      </c>
      <c r="C1374" s="9" t="s">
        <v>563</v>
      </c>
      <c r="D1374" s="9" t="s">
        <v>676</v>
      </c>
      <c r="E1374" s="9" t="s">
        <v>836</v>
      </c>
      <c r="F1374" s="10" t="s">
        <v>3763</v>
      </c>
      <c r="G1374" s="15">
        <v>1.6</v>
      </c>
      <c r="H1374" s="30" t="s">
        <v>175</v>
      </c>
      <c r="I1374" s="10">
        <v>85277506</v>
      </c>
      <c r="J1374" s="19">
        <v>45017</v>
      </c>
      <c r="K1374" s="16">
        <v>3040</v>
      </c>
      <c r="L1374" s="16">
        <v>4864</v>
      </c>
      <c r="M1374" s="9" t="s">
        <v>436</v>
      </c>
      <c r="N1374" s="17">
        <v>45122</v>
      </c>
      <c r="O1374" s="17" t="s">
        <v>156</v>
      </c>
      <c r="P1374" s="10" t="s">
        <v>156</v>
      </c>
      <c r="Q1374" s="17">
        <v>44999</v>
      </c>
      <c r="R1374" s="10" t="s">
        <v>298</v>
      </c>
      <c r="S1374" s="17">
        <v>45009</v>
      </c>
      <c r="T1374" s="10" t="s">
        <v>156</v>
      </c>
      <c r="U1374" s="32">
        <f t="shared" si="25"/>
        <v>45101</v>
      </c>
    </row>
    <row r="1375" spans="1:21" ht="14.25" customHeight="1">
      <c r="A1375" s="9">
        <v>2023</v>
      </c>
      <c r="B1375" s="10" t="s">
        <v>143</v>
      </c>
      <c r="C1375" s="9" t="s">
        <v>563</v>
      </c>
      <c r="D1375" s="9" t="s">
        <v>676</v>
      </c>
      <c r="E1375" s="9" t="s">
        <v>836</v>
      </c>
      <c r="F1375" s="10" t="s">
        <v>3754</v>
      </c>
      <c r="G1375" s="15">
        <v>1.6</v>
      </c>
      <c r="H1375" s="30" t="s">
        <v>175</v>
      </c>
      <c r="I1375" s="10">
        <v>85527215</v>
      </c>
      <c r="J1375" s="19">
        <v>45047</v>
      </c>
      <c r="K1375" s="16">
        <v>3312</v>
      </c>
      <c r="L1375" s="16">
        <v>5299</v>
      </c>
      <c r="M1375" s="9" t="s">
        <v>226</v>
      </c>
      <c r="N1375" s="17">
        <v>45097</v>
      </c>
      <c r="O1375" s="17" t="s">
        <v>156</v>
      </c>
      <c r="P1375" s="10" t="s">
        <v>156</v>
      </c>
      <c r="Q1375" s="17">
        <v>45055</v>
      </c>
      <c r="R1375" s="10" t="s">
        <v>193</v>
      </c>
      <c r="S1375" s="17">
        <v>45065</v>
      </c>
      <c r="T1375" s="10" t="s">
        <v>156</v>
      </c>
      <c r="U1375" s="32">
        <f t="shared" si="25"/>
        <v>45076</v>
      </c>
    </row>
    <row r="1376" spans="1:21" ht="14.25" customHeight="1">
      <c r="A1376" s="9">
        <v>2023</v>
      </c>
      <c r="B1376" s="10" t="s">
        <v>143</v>
      </c>
      <c r="C1376" s="9" t="s">
        <v>563</v>
      </c>
      <c r="D1376" s="9" t="s">
        <v>676</v>
      </c>
      <c r="E1376" s="9" t="s">
        <v>836</v>
      </c>
      <c r="F1376" s="10" t="s">
        <v>3760</v>
      </c>
      <c r="G1376" s="15">
        <v>1.6</v>
      </c>
      <c r="H1376" s="30" t="s">
        <v>175</v>
      </c>
      <c r="I1376" s="10">
        <v>85277482</v>
      </c>
      <c r="J1376" s="19">
        <v>45017</v>
      </c>
      <c r="K1376" s="16">
        <v>1520</v>
      </c>
      <c r="L1376" s="16">
        <v>2432</v>
      </c>
      <c r="M1376" s="9" t="s">
        <v>436</v>
      </c>
      <c r="N1376" s="17">
        <v>45122</v>
      </c>
      <c r="O1376" s="17" t="s">
        <v>156</v>
      </c>
      <c r="P1376" s="10" t="s">
        <v>156</v>
      </c>
      <c r="Q1376" s="17">
        <v>44999</v>
      </c>
      <c r="R1376" s="10" t="s">
        <v>298</v>
      </c>
      <c r="S1376" s="17">
        <v>45006</v>
      </c>
      <c r="T1376" s="10" t="s">
        <v>156</v>
      </c>
      <c r="U1376" s="32">
        <f t="shared" si="25"/>
        <v>45101</v>
      </c>
    </row>
    <row r="1377" spans="1:21" ht="14.25" customHeight="1">
      <c r="A1377" s="9">
        <v>2023</v>
      </c>
      <c r="B1377" s="10" t="s">
        <v>143</v>
      </c>
      <c r="C1377" s="9" t="s">
        <v>563</v>
      </c>
      <c r="D1377" s="9" t="s">
        <v>676</v>
      </c>
      <c r="E1377" s="9" t="s">
        <v>836</v>
      </c>
      <c r="F1377" s="10" t="s">
        <v>3761</v>
      </c>
      <c r="G1377" s="15">
        <v>1.6</v>
      </c>
      <c r="H1377" s="30" t="s">
        <v>175</v>
      </c>
      <c r="I1377" s="10">
        <v>85277490</v>
      </c>
      <c r="J1377" s="19">
        <v>45017</v>
      </c>
      <c r="K1377" s="16">
        <v>1984</v>
      </c>
      <c r="L1377" s="16">
        <v>3174</v>
      </c>
      <c r="M1377" s="9" t="s">
        <v>436</v>
      </c>
      <c r="N1377" s="17">
        <v>45122</v>
      </c>
      <c r="O1377" s="17" t="s">
        <v>156</v>
      </c>
      <c r="P1377" s="10" t="s">
        <v>156</v>
      </c>
      <c r="Q1377" s="17">
        <v>44999</v>
      </c>
      <c r="R1377" s="10" t="s">
        <v>298</v>
      </c>
      <c r="S1377" s="17">
        <v>45009</v>
      </c>
      <c r="T1377" s="10" t="s">
        <v>156</v>
      </c>
      <c r="U1377" s="32">
        <f t="shared" si="25"/>
        <v>45101</v>
      </c>
    </row>
    <row r="1378" spans="1:21" ht="14.25" customHeight="1">
      <c r="A1378" s="9">
        <v>2023</v>
      </c>
      <c r="B1378" s="10" t="s">
        <v>2008</v>
      </c>
      <c r="C1378" s="9" t="s">
        <v>563</v>
      </c>
      <c r="D1378" s="9" t="s">
        <v>305</v>
      </c>
      <c r="E1378" s="9" t="s">
        <v>577</v>
      </c>
      <c r="F1378" s="10" t="s">
        <v>3788</v>
      </c>
      <c r="G1378" s="15">
        <v>2.4</v>
      </c>
      <c r="H1378" s="30" t="s">
        <v>175</v>
      </c>
      <c r="I1378" s="10">
        <v>85169997</v>
      </c>
      <c r="J1378" s="19">
        <v>44986</v>
      </c>
      <c r="K1378" s="16">
        <v>17064</v>
      </c>
      <c r="L1378" s="16">
        <v>40954</v>
      </c>
      <c r="M1378" s="9" t="s">
        <v>436</v>
      </c>
      <c r="N1378" s="17">
        <v>45092</v>
      </c>
      <c r="O1378" s="17" t="s">
        <v>156</v>
      </c>
      <c r="P1378" s="10" t="s">
        <v>156</v>
      </c>
      <c r="Q1378" s="17">
        <v>44922</v>
      </c>
      <c r="R1378" s="10" t="s">
        <v>193</v>
      </c>
      <c r="S1378" s="17">
        <v>44971</v>
      </c>
      <c r="T1378" s="10" t="s">
        <v>2027</v>
      </c>
      <c r="U1378" s="32">
        <f t="shared" si="25"/>
        <v>45071</v>
      </c>
    </row>
    <row r="1379" spans="1:21" ht="14.25" customHeight="1">
      <c r="A1379" s="9">
        <v>2023</v>
      </c>
      <c r="B1379" s="10" t="s">
        <v>2008</v>
      </c>
      <c r="C1379" s="9" t="s">
        <v>563</v>
      </c>
      <c r="D1379" s="9" t="s">
        <v>305</v>
      </c>
      <c r="E1379" s="9" t="s">
        <v>577</v>
      </c>
      <c r="F1379" s="10" t="s">
        <v>3788</v>
      </c>
      <c r="G1379" s="15">
        <v>2.4</v>
      </c>
      <c r="H1379" s="30" t="s">
        <v>175</v>
      </c>
      <c r="I1379" s="10">
        <v>85521171</v>
      </c>
      <c r="J1379" s="19">
        <v>45047</v>
      </c>
      <c r="K1379" s="16">
        <v>1</v>
      </c>
      <c r="L1379" s="16">
        <v>2</v>
      </c>
      <c r="M1379" s="9" t="s">
        <v>470</v>
      </c>
      <c r="N1379" s="17">
        <v>45092</v>
      </c>
      <c r="O1379" s="17" t="s">
        <v>156</v>
      </c>
      <c r="P1379" s="10" t="s">
        <v>156</v>
      </c>
      <c r="Q1379" s="17" t="s">
        <v>156</v>
      </c>
      <c r="R1379" s="10" t="s">
        <v>193</v>
      </c>
      <c r="S1379" s="17" t="s">
        <v>156</v>
      </c>
      <c r="T1379" s="10" t="s">
        <v>156</v>
      </c>
      <c r="U1379" s="32">
        <f t="shared" si="25"/>
        <v>45071</v>
      </c>
    </row>
    <row r="1380" spans="1:21" ht="14.25" customHeight="1">
      <c r="A1380" s="9">
        <v>2023</v>
      </c>
      <c r="B1380" s="10" t="s">
        <v>2008</v>
      </c>
      <c r="C1380" s="9" t="s">
        <v>563</v>
      </c>
      <c r="D1380" s="9" t="s">
        <v>305</v>
      </c>
      <c r="E1380" s="9" t="s">
        <v>577</v>
      </c>
      <c r="F1380" s="10" t="s">
        <v>3788</v>
      </c>
      <c r="G1380" s="15">
        <v>2.4</v>
      </c>
      <c r="H1380" s="30" t="s">
        <v>175</v>
      </c>
      <c r="I1380" s="10">
        <v>85521172</v>
      </c>
      <c r="J1380" s="19">
        <v>45078</v>
      </c>
      <c r="K1380" s="16">
        <v>1</v>
      </c>
      <c r="L1380" s="16">
        <v>2</v>
      </c>
      <c r="M1380" s="9" t="s">
        <v>470</v>
      </c>
      <c r="N1380" s="17">
        <v>45123</v>
      </c>
      <c r="O1380" s="17" t="s">
        <v>156</v>
      </c>
      <c r="P1380" s="10" t="s">
        <v>156</v>
      </c>
      <c r="Q1380" s="17" t="s">
        <v>156</v>
      </c>
      <c r="R1380" s="10" t="s">
        <v>193</v>
      </c>
      <c r="S1380" s="17" t="s">
        <v>156</v>
      </c>
      <c r="T1380" s="10" t="s">
        <v>156</v>
      </c>
      <c r="U1380" s="32">
        <f t="shared" si="25"/>
        <v>45102</v>
      </c>
    </row>
    <row r="1381" spans="1:21" ht="14.25" customHeight="1">
      <c r="A1381" s="9">
        <v>2023</v>
      </c>
      <c r="B1381" s="10" t="s">
        <v>2008</v>
      </c>
      <c r="C1381" s="9" t="s">
        <v>563</v>
      </c>
      <c r="D1381" s="9" t="s">
        <v>305</v>
      </c>
      <c r="E1381" s="9" t="s">
        <v>577</v>
      </c>
      <c r="F1381" s="10" t="s">
        <v>3788</v>
      </c>
      <c r="G1381" s="15">
        <v>2.4</v>
      </c>
      <c r="H1381" s="30" t="s">
        <v>175</v>
      </c>
      <c r="I1381" s="10">
        <v>85170019</v>
      </c>
      <c r="J1381" s="19">
        <v>45108</v>
      </c>
      <c r="K1381" s="16">
        <v>12024</v>
      </c>
      <c r="L1381" s="16">
        <v>28858</v>
      </c>
      <c r="M1381" s="9" t="s">
        <v>383</v>
      </c>
      <c r="N1381" s="17">
        <v>45164</v>
      </c>
      <c r="O1381" s="17">
        <v>44985</v>
      </c>
      <c r="P1381" s="10" t="s">
        <v>2050</v>
      </c>
      <c r="Q1381" s="17">
        <v>45062</v>
      </c>
      <c r="R1381" s="10" t="s">
        <v>1873</v>
      </c>
      <c r="S1381" s="17">
        <v>45062</v>
      </c>
      <c r="T1381" s="10" t="s">
        <v>1779</v>
      </c>
      <c r="U1381" s="32">
        <f t="shared" si="25"/>
        <v>45143</v>
      </c>
    </row>
    <row r="1382" spans="1:21" ht="14.25" customHeight="1">
      <c r="A1382" s="9">
        <v>2023</v>
      </c>
      <c r="B1382" s="10" t="s">
        <v>2008</v>
      </c>
      <c r="C1382" s="9" t="s">
        <v>563</v>
      </c>
      <c r="D1382" s="9" t="s">
        <v>305</v>
      </c>
      <c r="E1382" s="9" t="s">
        <v>577</v>
      </c>
      <c r="F1382" s="10" t="s">
        <v>3788</v>
      </c>
      <c r="G1382" s="15">
        <v>2.4</v>
      </c>
      <c r="H1382" s="30" t="s">
        <v>175</v>
      </c>
      <c r="I1382" s="10">
        <v>85170003</v>
      </c>
      <c r="J1382" s="19">
        <v>45139</v>
      </c>
      <c r="K1382" s="16">
        <v>1500</v>
      </c>
      <c r="L1382" s="16">
        <v>3600</v>
      </c>
      <c r="M1382" s="9" t="s">
        <v>470</v>
      </c>
      <c r="N1382" s="17">
        <v>45184</v>
      </c>
      <c r="O1382" s="17">
        <v>45114</v>
      </c>
      <c r="P1382" s="10" t="s">
        <v>2087</v>
      </c>
      <c r="Q1382" s="17">
        <v>45142</v>
      </c>
      <c r="R1382" s="10" t="s">
        <v>2354</v>
      </c>
      <c r="S1382" s="17">
        <v>45152</v>
      </c>
      <c r="T1382" s="10" t="s">
        <v>2355</v>
      </c>
      <c r="U1382" s="32">
        <f t="shared" si="25"/>
        <v>45163</v>
      </c>
    </row>
    <row r="1383" spans="1:21" ht="14.25" customHeight="1">
      <c r="A1383" s="9">
        <v>2023</v>
      </c>
      <c r="B1383" s="10" t="s">
        <v>2008</v>
      </c>
      <c r="C1383" s="9" t="s">
        <v>563</v>
      </c>
      <c r="D1383" s="9" t="s">
        <v>305</v>
      </c>
      <c r="E1383" s="9" t="s">
        <v>577</v>
      </c>
      <c r="F1383" s="10" t="s">
        <v>3788</v>
      </c>
      <c r="G1383" s="15">
        <v>2.4</v>
      </c>
      <c r="H1383" s="30" t="s">
        <v>175</v>
      </c>
      <c r="I1383" s="10">
        <v>85170000</v>
      </c>
      <c r="J1383" s="19">
        <v>45139</v>
      </c>
      <c r="K1383" s="16">
        <v>9360</v>
      </c>
      <c r="L1383" s="16">
        <v>22464</v>
      </c>
      <c r="M1383" s="9" t="s">
        <v>383</v>
      </c>
      <c r="N1383" s="17">
        <v>45190</v>
      </c>
      <c r="O1383" s="17">
        <v>44932</v>
      </c>
      <c r="P1383" s="10" t="s">
        <v>156</v>
      </c>
      <c r="Q1383" s="17">
        <v>45027</v>
      </c>
      <c r="R1383" s="10" t="s">
        <v>2752</v>
      </c>
      <c r="S1383" s="17">
        <v>45062</v>
      </c>
      <c r="T1383" s="10" t="s">
        <v>2027</v>
      </c>
      <c r="U1383" s="32">
        <f t="shared" si="25"/>
        <v>45169</v>
      </c>
    </row>
    <row r="1384" spans="1:21" ht="14.25" customHeight="1">
      <c r="A1384" s="9">
        <v>2023</v>
      </c>
      <c r="B1384" s="10" t="s">
        <v>2008</v>
      </c>
      <c r="C1384" s="9" t="s">
        <v>563</v>
      </c>
      <c r="D1384" s="9" t="s">
        <v>305</v>
      </c>
      <c r="E1384" s="9" t="s">
        <v>577</v>
      </c>
      <c r="F1384" s="10" t="s">
        <v>3788</v>
      </c>
      <c r="G1384" s="15">
        <v>2.4</v>
      </c>
      <c r="H1384" s="30" t="s">
        <v>246</v>
      </c>
      <c r="I1384" s="10">
        <v>85170022</v>
      </c>
      <c r="J1384" s="19">
        <v>45139</v>
      </c>
      <c r="K1384" s="16">
        <v>0</v>
      </c>
      <c r="L1384" s="16">
        <v>0</v>
      </c>
      <c r="M1384" s="9" t="s">
        <v>178</v>
      </c>
      <c r="N1384" s="17">
        <v>45191</v>
      </c>
      <c r="O1384" s="17">
        <v>45121</v>
      </c>
      <c r="P1384" s="10" t="s">
        <v>156</v>
      </c>
      <c r="Q1384" s="17" t="s">
        <v>156</v>
      </c>
      <c r="R1384" s="10" t="s">
        <v>193</v>
      </c>
      <c r="S1384" s="17" t="s">
        <v>156</v>
      </c>
      <c r="T1384" s="10" t="s">
        <v>156</v>
      </c>
      <c r="U1384" s="32">
        <f t="shared" si="25"/>
        <v>45170</v>
      </c>
    </row>
    <row r="1385" spans="1:21" ht="14.25" customHeight="1">
      <c r="A1385" s="9">
        <v>2023</v>
      </c>
      <c r="B1385" s="10" t="s">
        <v>2008</v>
      </c>
      <c r="C1385" s="9" t="s">
        <v>563</v>
      </c>
      <c r="D1385" s="9" t="s">
        <v>305</v>
      </c>
      <c r="E1385" s="9" t="s">
        <v>577</v>
      </c>
      <c r="F1385" s="10" t="s">
        <v>3788</v>
      </c>
      <c r="G1385" s="15">
        <v>2.4</v>
      </c>
      <c r="H1385" s="30" t="s">
        <v>175</v>
      </c>
      <c r="I1385" s="10">
        <v>85534363</v>
      </c>
      <c r="J1385" s="19">
        <v>45170</v>
      </c>
      <c r="K1385" s="16">
        <v>0</v>
      </c>
      <c r="L1385" s="16">
        <v>0</v>
      </c>
      <c r="M1385" s="9" t="s">
        <v>470</v>
      </c>
      <c r="N1385" s="17">
        <v>45199</v>
      </c>
      <c r="O1385" s="17">
        <v>45121</v>
      </c>
      <c r="P1385" s="10" t="s">
        <v>156</v>
      </c>
      <c r="Q1385" s="17">
        <v>45155</v>
      </c>
      <c r="R1385" s="10" t="s">
        <v>193</v>
      </c>
      <c r="S1385" s="17">
        <v>45167</v>
      </c>
      <c r="T1385" s="10" t="s">
        <v>156</v>
      </c>
      <c r="U1385" s="32">
        <f t="shared" si="25"/>
        <v>45178</v>
      </c>
    </row>
    <row r="1386" spans="1:21" ht="14.25" customHeight="1">
      <c r="A1386" s="9">
        <v>2023</v>
      </c>
      <c r="B1386" s="10" t="s">
        <v>2008</v>
      </c>
      <c r="C1386" s="9" t="s">
        <v>563</v>
      </c>
      <c r="D1386" s="9" t="s">
        <v>305</v>
      </c>
      <c r="E1386" s="9" t="s">
        <v>577</v>
      </c>
      <c r="F1386" s="10" t="s">
        <v>3788</v>
      </c>
      <c r="G1386" s="15">
        <v>2.4</v>
      </c>
      <c r="H1386" s="30" t="s">
        <v>175</v>
      </c>
      <c r="I1386" s="10">
        <v>85170021</v>
      </c>
      <c r="J1386" s="19">
        <v>45170</v>
      </c>
      <c r="K1386" s="16">
        <v>10000</v>
      </c>
      <c r="L1386" s="16">
        <v>24000</v>
      </c>
      <c r="M1386" s="9" t="s">
        <v>470</v>
      </c>
      <c r="N1386" s="17">
        <v>45199</v>
      </c>
      <c r="O1386" s="17">
        <v>45128</v>
      </c>
      <c r="P1386" s="10" t="s">
        <v>2055</v>
      </c>
      <c r="Q1386" s="17">
        <v>45156</v>
      </c>
      <c r="R1386" s="10" t="s">
        <v>2756</v>
      </c>
      <c r="S1386" s="17">
        <v>45167</v>
      </c>
      <c r="T1386" s="10" t="s">
        <v>2757</v>
      </c>
      <c r="U1386" s="32">
        <f t="shared" si="25"/>
        <v>45178</v>
      </c>
    </row>
    <row r="1387" spans="1:21" ht="14.25" customHeight="1">
      <c r="A1387" s="9">
        <v>2023</v>
      </c>
      <c r="B1387" s="10" t="s">
        <v>2008</v>
      </c>
      <c r="C1387" s="9" t="s">
        <v>563</v>
      </c>
      <c r="D1387" s="9" t="s">
        <v>305</v>
      </c>
      <c r="E1387" s="9" t="s">
        <v>577</v>
      </c>
      <c r="F1387" s="10" t="s">
        <v>3788</v>
      </c>
      <c r="G1387" s="15">
        <v>2.4</v>
      </c>
      <c r="H1387" s="30" t="s">
        <v>175</v>
      </c>
      <c r="I1387" s="10">
        <v>85496197</v>
      </c>
      <c r="J1387" s="19">
        <v>45170</v>
      </c>
      <c r="K1387" s="16">
        <v>0</v>
      </c>
      <c r="L1387" s="16">
        <v>0</v>
      </c>
      <c r="M1387" s="9" t="s">
        <v>470</v>
      </c>
      <c r="N1387" s="17">
        <v>45199</v>
      </c>
      <c r="O1387" s="17">
        <v>45128</v>
      </c>
      <c r="P1387" s="10" t="s">
        <v>156</v>
      </c>
      <c r="Q1387" s="17">
        <v>45156</v>
      </c>
      <c r="R1387" s="10" t="s">
        <v>193</v>
      </c>
      <c r="S1387" s="17">
        <v>45167</v>
      </c>
      <c r="T1387" s="10" t="s">
        <v>156</v>
      </c>
      <c r="U1387" s="32">
        <f t="shared" si="25"/>
        <v>45178</v>
      </c>
    </row>
    <row r="1388" spans="1:21" ht="14.25" customHeight="1">
      <c r="A1388" s="9">
        <v>2023</v>
      </c>
      <c r="B1388" s="10" t="s">
        <v>2008</v>
      </c>
      <c r="C1388" s="9" t="s">
        <v>563</v>
      </c>
      <c r="D1388" s="9" t="s">
        <v>305</v>
      </c>
      <c r="E1388" s="9" t="s">
        <v>577</v>
      </c>
      <c r="F1388" s="10" t="s">
        <v>3788</v>
      </c>
      <c r="G1388" s="15">
        <v>2.4</v>
      </c>
      <c r="H1388" s="30" t="s">
        <v>246</v>
      </c>
      <c r="I1388" s="10">
        <v>85170023</v>
      </c>
      <c r="J1388" s="19">
        <v>45170</v>
      </c>
      <c r="K1388" s="16">
        <v>0</v>
      </c>
      <c r="L1388" s="16">
        <v>0</v>
      </c>
      <c r="M1388" s="9" t="s">
        <v>226</v>
      </c>
      <c r="N1388" s="17">
        <v>45206</v>
      </c>
      <c r="O1388" s="17">
        <v>45128</v>
      </c>
      <c r="P1388" s="10" t="s">
        <v>156</v>
      </c>
      <c r="Q1388" s="17" t="s">
        <v>156</v>
      </c>
      <c r="R1388" s="10" t="s">
        <v>193</v>
      </c>
      <c r="S1388" s="17" t="s">
        <v>156</v>
      </c>
      <c r="T1388" s="10" t="s">
        <v>156</v>
      </c>
      <c r="U1388" s="32">
        <f t="shared" si="25"/>
        <v>45185</v>
      </c>
    </row>
    <row r="1389" spans="1:21" ht="14.25" customHeight="1">
      <c r="A1389" s="9">
        <v>2023</v>
      </c>
      <c r="B1389" s="10" t="s">
        <v>2008</v>
      </c>
      <c r="C1389" s="9" t="s">
        <v>563</v>
      </c>
      <c r="D1389" s="9" t="s">
        <v>305</v>
      </c>
      <c r="E1389" s="9" t="s">
        <v>577</v>
      </c>
      <c r="F1389" s="10" t="s">
        <v>3788</v>
      </c>
      <c r="G1389" s="15">
        <v>2.4</v>
      </c>
      <c r="H1389" s="30" t="s">
        <v>175</v>
      </c>
      <c r="I1389" s="10">
        <v>85235751</v>
      </c>
      <c r="J1389" s="19">
        <v>45200</v>
      </c>
      <c r="K1389" s="16">
        <v>0</v>
      </c>
      <c r="L1389" s="16">
        <v>0</v>
      </c>
      <c r="M1389" s="9" t="s">
        <v>470</v>
      </c>
      <c r="N1389" s="17">
        <v>45206</v>
      </c>
      <c r="O1389" s="17">
        <v>45135</v>
      </c>
      <c r="P1389" s="10" t="s">
        <v>2758</v>
      </c>
      <c r="Q1389" s="17">
        <v>45163</v>
      </c>
      <c r="R1389" s="10" t="s">
        <v>2759</v>
      </c>
      <c r="S1389" s="17">
        <v>45174</v>
      </c>
      <c r="T1389" s="10" t="s">
        <v>2760</v>
      </c>
      <c r="U1389" s="32">
        <f t="shared" si="25"/>
        <v>45185</v>
      </c>
    </row>
    <row r="1390" spans="1:21" ht="14.25" customHeight="1">
      <c r="A1390" s="9">
        <v>2023</v>
      </c>
      <c r="B1390" s="10" t="s">
        <v>2008</v>
      </c>
      <c r="C1390" s="9" t="s">
        <v>563</v>
      </c>
      <c r="D1390" s="9" t="s">
        <v>305</v>
      </c>
      <c r="E1390" s="9" t="s">
        <v>577</v>
      </c>
      <c r="F1390" s="10" t="s">
        <v>3788</v>
      </c>
      <c r="G1390" s="15">
        <v>2.4</v>
      </c>
      <c r="H1390" s="30" t="s">
        <v>175</v>
      </c>
      <c r="I1390" s="10">
        <v>85654292</v>
      </c>
      <c r="J1390" s="19">
        <v>45200</v>
      </c>
      <c r="K1390" s="16">
        <v>0</v>
      </c>
      <c r="L1390" s="16">
        <v>0</v>
      </c>
      <c r="M1390" s="9" t="s">
        <v>470</v>
      </c>
      <c r="N1390" s="17">
        <v>45229</v>
      </c>
      <c r="O1390" s="17">
        <v>45145</v>
      </c>
      <c r="P1390" s="10" t="s">
        <v>156</v>
      </c>
      <c r="Q1390" s="17">
        <v>45175</v>
      </c>
      <c r="R1390" s="10" t="s">
        <v>193</v>
      </c>
      <c r="S1390" s="17">
        <v>45191</v>
      </c>
      <c r="T1390" s="10" t="s">
        <v>156</v>
      </c>
      <c r="U1390" s="32">
        <f t="shared" ref="U1390:U1444" si="26">N1390-21</f>
        <v>45208</v>
      </c>
    </row>
    <row r="1391" spans="1:21" ht="14.25" customHeight="1">
      <c r="A1391" s="9">
        <v>2023</v>
      </c>
      <c r="B1391" s="10" t="s">
        <v>2008</v>
      </c>
      <c r="C1391" s="9" t="s">
        <v>563</v>
      </c>
      <c r="D1391" s="9" t="s">
        <v>305</v>
      </c>
      <c r="E1391" s="9" t="s">
        <v>577</v>
      </c>
      <c r="F1391" s="10" t="s">
        <v>3788</v>
      </c>
      <c r="G1391" s="15">
        <v>2.4</v>
      </c>
      <c r="H1391" s="30" t="s">
        <v>246</v>
      </c>
      <c r="I1391" s="10">
        <v>85170024</v>
      </c>
      <c r="J1391" s="19">
        <v>45200</v>
      </c>
      <c r="K1391" s="16">
        <v>10000</v>
      </c>
      <c r="L1391" s="16">
        <v>24000</v>
      </c>
      <c r="M1391" s="9" t="s">
        <v>226</v>
      </c>
      <c r="N1391" s="17">
        <v>45229</v>
      </c>
      <c r="O1391" s="17">
        <v>45142</v>
      </c>
      <c r="P1391" s="10" t="s">
        <v>156</v>
      </c>
      <c r="Q1391" s="17" t="s">
        <v>156</v>
      </c>
      <c r="R1391" s="10" t="s">
        <v>193</v>
      </c>
      <c r="S1391" s="17" t="s">
        <v>156</v>
      </c>
      <c r="T1391" s="10" t="s">
        <v>156</v>
      </c>
      <c r="U1391" s="32">
        <f t="shared" si="26"/>
        <v>45208</v>
      </c>
    </row>
    <row r="1392" spans="1:21" ht="14.25" customHeight="1">
      <c r="A1392" s="9">
        <v>2023</v>
      </c>
      <c r="B1392" s="10" t="s">
        <v>2008</v>
      </c>
      <c r="C1392" s="9" t="s">
        <v>563</v>
      </c>
      <c r="D1392" s="9" t="s">
        <v>305</v>
      </c>
      <c r="E1392" s="9" t="s">
        <v>577</v>
      </c>
      <c r="F1392" s="10" t="s">
        <v>3788</v>
      </c>
      <c r="G1392" s="15">
        <v>2.4</v>
      </c>
      <c r="H1392" s="30" t="s">
        <v>175</v>
      </c>
      <c r="I1392" s="10">
        <v>85170020</v>
      </c>
      <c r="J1392" s="19">
        <v>45200</v>
      </c>
      <c r="K1392" s="16">
        <v>4000</v>
      </c>
      <c r="L1392" s="16">
        <v>9600</v>
      </c>
      <c r="M1392" s="9" t="s">
        <v>383</v>
      </c>
      <c r="N1392" s="17">
        <v>45230</v>
      </c>
      <c r="O1392" s="17">
        <v>45006</v>
      </c>
      <c r="P1392" s="10" t="s">
        <v>156</v>
      </c>
      <c r="Q1392" s="17">
        <v>45132</v>
      </c>
      <c r="R1392" s="10" t="s">
        <v>2717</v>
      </c>
      <c r="S1392" s="17">
        <v>45174</v>
      </c>
      <c r="T1392" s="10" t="s">
        <v>2647</v>
      </c>
      <c r="U1392" s="32">
        <f t="shared" si="26"/>
        <v>45209</v>
      </c>
    </row>
    <row r="1393" spans="1:21" ht="14.25" customHeight="1">
      <c r="A1393" s="9">
        <v>2023</v>
      </c>
      <c r="B1393" s="10" t="s">
        <v>2008</v>
      </c>
      <c r="C1393" s="9" t="s">
        <v>563</v>
      </c>
      <c r="D1393" s="9" t="s">
        <v>305</v>
      </c>
      <c r="E1393" s="9" t="s">
        <v>577</v>
      </c>
      <c r="F1393" s="10" t="s">
        <v>3789</v>
      </c>
      <c r="G1393" s="15">
        <v>2.4</v>
      </c>
      <c r="H1393" s="30" t="s">
        <v>175</v>
      </c>
      <c r="I1393" s="10">
        <v>85170029</v>
      </c>
      <c r="J1393" s="19">
        <v>44986</v>
      </c>
      <c r="K1393" s="16">
        <v>3072</v>
      </c>
      <c r="L1393" s="16">
        <v>7373</v>
      </c>
      <c r="M1393" s="9" t="s">
        <v>436</v>
      </c>
      <c r="N1393" s="17">
        <v>45092</v>
      </c>
      <c r="O1393" s="17">
        <v>44923</v>
      </c>
      <c r="P1393" s="10" t="s">
        <v>156</v>
      </c>
      <c r="Q1393" s="17">
        <v>44923</v>
      </c>
      <c r="R1393" s="10" t="s">
        <v>193</v>
      </c>
      <c r="S1393" s="17">
        <v>44971</v>
      </c>
      <c r="T1393" s="10" t="s">
        <v>2027</v>
      </c>
      <c r="U1393" s="32">
        <f t="shared" si="26"/>
        <v>45071</v>
      </c>
    </row>
    <row r="1394" spans="1:21" ht="14.25" customHeight="1">
      <c r="A1394" s="9">
        <v>2023</v>
      </c>
      <c r="B1394" s="10" t="s">
        <v>2008</v>
      </c>
      <c r="C1394" s="9" t="s">
        <v>563</v>
      </c>
      <c r="D1394" s="9" t="s">
        <v>305</v>
      </c>
      <c r="E1394" s="9" t="s">
        <v>577</v>
      </c>
      <c r="F1394" s="10" t="s">
        <v>3789</v>
      </c>
      <c r="G1394" s="15">
        <v>2.4</v>
      </c>
      <c r="H1394" s="30" t="s">
        <v>175</v>
      </c>
      <c r="I1394" s="10">
        <v>85521173</v>
      </c>
      <c r="J1394" s="19">
        <v>45047</v>
      </c>
      <c r="K1394" s="16">
        <v>1</v>
      </c>
      <c r="L1394" s="16">
        <v>2</v>
      </c>
      <c r="M1394" s="9" t="s">
        <v>470</v>
      </c>
      <c r="N1394" s="17">
        <v>45092</v>
      </c>
      <c r="O1394" s="17" t="s">
        <v>156</v>
      </c>
      <c r="P1394" s="10" t="s">
        <v>156</v>
      </c>
      <c r="Q1394" s="17" t="s">
        <v>156</v>
      </c>
      <c r="R1394" s="10" t="s">
        <v>193</v>
      </c>
      <c r="S1394" s="17" t="s">
        <v>156</v>
      </c>
      <c r="T1394" s="10" t="s">
        <v>156</v>
      </c>
      <c r="U1394" s="32">
        <f t="shared" si="26"/>
        <v>45071</v>
      </c>
    </row>
    <row r="1395" spans="1:21" ht="14.25" customHeight="1">
      <c r="A1395" s="9">
        <v>2023</v>
      </c>
      <c r="B1395" s="10" t="s">
        <v>2008</v>
      </c>
      <c r="C1395" s="9" t="s">
        <v>563</v>
      </c>
      <c r="D1395" s="9" t="s">
        <v>305</v>
      </c>
      <c r="E1395" s="9" t="s">
        <v>577</v>
      </c>
      <c r="F1395" s="10" t="s">
        <v>3789</v>
      </c>
      <c r="G1395" s="15">
        <v>2.4</v>
      </c>
      <c r="H1395" s="30" t="s">
        <v>175</v>
      </c>
      <c r="I1395" s="10">
        <v>85521174</v>
      </c>
      <c r="J1395" s="19">
        <v>45078</v>
      </c>
      <c r="K1395" s="16">
        <v>1</v>
      </c>
      <c r="L1395" s="16">
        <v>2</v>
      </c>
      <c r="M1395" s="9" t="s">
        <v>470</v>
      </c>
      <c r="N1395" s="17">
        <v>45123</v>
      </c>
      <c r="O1395" s="17" t="s">
        <v>156</v>
      </c>
      <c r="P1395" s="10" t="s">
        <v>156</v>
      </c>
      <c r="Q1395" s="17" t="s">
        <v>156</v>
      </c>
      <c r="R1395" s="10" t="s">
        <v>193</v>
      </c>
      <c r="S1395" s="17" t="s">
        <v>156</v>
      </c>
      <c r="T1395" s="10" t="s">
        <v>156</v>
      </c>
      <c r="U1395" s="32">
        <f t="shared" si="26"/>
        <v>45102</v>
      </c>
    </row>
    <row r="1396" spans="1:21" ht="14.25" customHeight="1">
      <c r="A1396" s="9">
        <v>2023</v>
      </c>
      <c r="B1396" s="10" t="s">
        <v>2008</v>
      </c>
      <c r="C1396" s="9" t="s">
        <v>563</v>
      </c>
      <c r="D1396" s="9" t="s">
        <v>305</v>
      </c>
      <c r="E1396" s="9" t="s">
        <v>577</v>
      </c>
      <c r="F1396" s="10" t="s">
        <v>3789</v>
      </c>
      <c r="G1396" s="15">
        <v>2.4</v>
      </c>
      <c r="H1396" s="30" t="s">
        <v>175</v>
      </c>
      <c r="I1396" s="10">
        <v>85220632</v>
      </c>
      <c r="J1396" s="19">
        <v>45139</v>
      </c>
      <c r="K1396" s="16">
        <v>1524</v>
      </c>
      <c r="L1396" s="16">
        <v>3658</v>
      </c>
      <c r="M1396" s="9" t="s">
        <v>470</v>
      </c>
      <c r="N1396" s="17">
        <v>45168</v>
      </c>
      <c r="O1396" s="17">
        <v>45072</v>
      </c>
      <c r="P1396" s="10" t="s">
        <v>2768</v>
      </c>
      <c r="Q1396" s="17">
        <v>45126</v>
      </c>
      <c r="R1396" s="10" t="s">
        <v>2769</v>
      </c>
      <c r="S1396" s="17">
        <v>45135</v>
      </c>
      <c r="T1396" s="10" t="s">
        <v>2351</v>
      </c>
      <c r="U1396" s="32">
        <f t="shared" si="26"/>
        <v>45147</v>
      </c>
    </row>
    <row r="1397" spans="1:21" ht="14.25" customHeight="1">
      <c r="A1397" s="9">
        <v>2023</v>
      </c>
      <c r="B1397" s="10" t="s">
        <v>2008</v>
      </c>
      <c r="C1397" s="9" t="s">
        <v>563</v>
      </c>
      <c r="D1397" s="9" t="s">
        <v>305</v>
      </c>
      <c r="E1397" s="9" t="s">
        <v>577</v>
      </c>
      <c r="F1397" s="10" t="s">
        <v>3789</v>
      </c>
      <c r="G1397" s="15">
        <v>2.4</v>
      </c>
      <c r="H1397" s="30" t="s">
        <v>175</v>
      </c>
      <c r="I1397" s="10">
        <v>85224361</v>
      </c>
      <c r="J1397" s="19">
        <v>45139</v>
      </c>
      <c r="K1397" s="16">
        <v>1008</v>
      </c>
      <c r="L1397" s="16">
        <v>2419</v>
      </c>
      <c r="M1397" s="9" t="s">
        <v>383</v>
      </c>
      <c r="N1397" s="17">
        <v>45184</v>
      </c>
      <c r="O1397" s="17">
        <v>45006</v>
      </c>
      <c r="P1397" s="10" t="s">
        <v>1396</v>
      </c>
      <c r="Q1397" s="17">
        <v>45027</v>
      </c>
      <c r="R1397" s="10" t="s">
        <v>2752</v>
      </c>
      <c r="S1397" s="17">
        <v>45055</v>
      </c>
      <c r="T1397" s="10" t="s">
        <v>2027</v>
      </c>
      <c r="U1397" s="32">
        <f t="shared" si="26"/>
        <v>45163</v>
      </c>
    </row>
    <row r="1398" spans="1:21" ht="14.25" customHeight="1">
      <c r="A1398" s="9">
        <v>2023</v>
      </c>
      <c r="B1398" s="10" t="s">
        <v>2008</v>
      </c>
      <c r="C1398" s="9" t="s">
        <v>563</v>
      </c>
      <c r="D1398" s="9" t="s">
        <v>305</v>
      </c>
      <c r="E1398" s="9" t="s">
        <v>577</v>
      </c>
      <c r="F1398" s="10" t="s">
        <v>3789</v>
      </c>
      <c r="G1398" s="15">
        <v>2.4</v>
      </c>
      <c r="H1398" s="30" t="s">
        <v>175</v>
      </c>
      <c r="I1398" s="10">
        <v>85412166</v>
      </c>
      <c r="J1398" s="19">
        <v>45139</v>
      </c>
      <c r="K1398" s="16">
        <v>1700</v>
      </c>
      <c r="L1398" s="16">
        <v>4080</v>
      </c>
      <c r="M1398" s="9" t="s">
        <v>470</v>
      </c>
      <c r="N1398" s="17">
        <v>45184</v>
      </c>
      <c r="O1398" s="17">
        <v>45083</v>
      </c>
      <c r="P1398" s="10" t="s">
        <v>2775</v>
      </c>
      <c r="Q1398" s="17">
        <v>45142</v>
      </c>
      <c r="R1398" s="10" t="s">
        <v>2354</v>
      </c>
      <c r="S1398" s="17">
        <v>45152</v>
      </c>
      <c r="T1398" s="10" t="s">
        <v>2355</v>
      </c>
      <c r="U1398" s="32">
        <f t="shared" si="26"/>
        <v>45163</v>
      </c>
    </row>
    <row r="1399" spans="1:21" ht="14.25" customHeight="1">
      <c r="A1399" s="9">
        <v>2023</v>
      </c>
      <c r="B1399" s="10" t="s">
        <v>2008</v>
      </c>
      <c r="C1399" s="9" t="s">
        <v>563</v>
      </c>
      <c r="D1399" s="9" t="s">
        <v>305</v>
      </c>
      <c r="E1399" s="9" t="s">
        <v>577</v>
      </c>
      <c r="F1399" s="10" t="s">
        <v>3789</v>
      </c>
      <c r="G1399" s="15">
        <v>2.4</v>
      </c>
      <c r="H1399" s="30" t="s">
        <v>175</v>
      </c>
      <c r="I1399" s="10">
        <v>85170030</v>
      </c>
      <c r="J1399" s="19">
        <v>45170</v>
      </c>
      <c r="K1399" s="16">
        <v>2560</v>
      </c>
      <c r="L1399" s="16">
        <v>6144</v>
      </c>
      <c r="M1399" s="9" t="s">
        <v>226</v>
      </c>
      <c r="N1399" s="17">
        <v>45214</v>
      </c>
      <c r="O1399" s="17">
        <v>45100</v>
      </c>
      <c r="P1399" s="10" t="s">
        <v>1891</v>
      </c>
      <c r="Q1399" s="17">
        <v>45170</v>
      </c>
      <c r="R1399" s="10" t="s">
        <v>2360</v>
      </c>
      <c r="S1399" s="17">
        <v>45180</v>
      </c>
      <c r="T1399" s="10" t="s">
        <v>2361</v>
      </c>
      <c r="U1399" s="32">
        <f t="shared" si="26"/>
        <v>45193</v>
      </c>
    </row>
    <row r="1400" spans="1:21" ht="14.25" customHeight="1">
      <c r="A1400" s="9">
        <v>2023</v>
      </c>
      <c r="B1400" s="10" t="s">
        <v>2008</v>
      </c>
      <c r="C1400" s="9" t="s">
        <v>563</v>
      </c>
      <c r="D1400" s="9" t="s">
        <v>305</v>
      </c>
      <c r="E1400" s="9" t="s">
        <v>577</v>
      </c>
      <c r="F1400" s="10" t="s">
        <v>3789</v>
      </c>
      <c r="G1400" s="15">
        <v>2.4</v>
      </c>
      <c r="H1400" s="30" t="s">
        <v>175</v>
      </c>
      <c r="I1400" s="10">
        <v>85413592</v>
      </c>
      <c r="J1400" s="19">
        <v>45170</v>
      </c>
      <c r="K1400" s="16">
        <v>4050</v>
      </c>
      <c r="L1400" s="16">
        <v>9720</v>
      </c>
      <c r="M1400" s="9" t="s">
        <v>470</v>
      </c>
      <c r="N1400" s="17">
        <v>45214</v>
      </c>
      <c r="O1400" s="17">
        <v>45118</v>
      </c>
      <c r="P1400" s="10" t="s">
        <v>2779</v>
      </c>
      <c r="Q1400" s="17">
        <v>45170</v>
      </c>
      <c r="R1400" s="10" t="s">
        <v>2360</v>
      </c>
      <c r="S1400" s="17">
        <v>45182</v>
      </c>
      <c r="T1400" s="10" t="s">
        <v>2361</v>
      </c>
      <c r="U1400" s="32">
        <f t="shared" si="26"/>
        <v>45193</v>
      </c>
    </row>
    <row r="1401" spans="1:21" ht="14.25" customHeight="1">
      <c r="A1401" s="9">
        <v>2023</v>
      </c>
      <c r="B1401" s="10" t="s">
        <v>2008</v>
      </c>
      <c r="C1401" s="9" t="s">
        <v>563</v>
      </c>
      <c r="D1401" s="9" t="s">
        <v>305</v>
      </c>
      <c r="E1401" s="9" t="s">
        <v>577</v>
      </c>
      <c r="F1401" s="10" t="s">
        <v>3789</v>
      </c>
      <c r="G1401" s="15">
        <v>2.4</v>
      </c>
      <c r="H1401" s="30" t="s">
        <v>175</v>
      </c>
      <c r="I1401" s="10">
        <v>85654736</v>
      </c>
      <c r="J1401" s="19">
        <v>45200</v>
      </c>
      <c r="K1401" s="16">
        <v>0</v>
      </c>
      <c r="L1401" s="16">
        <v>0</v>
      </c>
      <c r="M1401" s="9" t="s">
        <v>178</v>
      </c>
      <c r="N1401" s="17">
        <v>45229</v>
      </c>
      <c r="O1401" s="17" t="s">
        <v>156</v>
      </c>
      <c r="P1401" s="10" t="s">
        <v>156</v>
      </c>
      <c r="Q1401" s="17" t="s">
        <v>156</v>
      </c>
      <c r="R1401" s="10" t="s">
        <v>193</v>
      </c>
      <c r="S1401" s="17" t="s">
        <v>156</v>
      </c>
      <c r="T1401" s="10" t="s">
        <v>156</v>
      </c>
      <c r="U1401" s="32">
        <f t="shared" si="26"/>
        <v>45208</v>
      </c>
    </row>
    <row r="1402" spans="1:21" ht="14.25" customHeight="1">
      <c r="A1402" s="9">
        <v>2023</v>
      </c>
      <c r="B1402" s="10" t="s">
        <v>2008</v>
      </c>
      <c r="C1402" s="9" t="s">
        <v>563</v>
      </c>
      <c r="D1402" s="9" t="s">
        <v>154</v>
      </c>
      <c r="E1402" s="9" t="s">
        <v>293</v>
      </c>
      <c r="F1402" s="10" t="s">
        <v>3805</v>
      </c>
      <c r="G1402" s="15">
        <v>5.7</v>
      </c>
      <c r="H1402" s="30" t="s">
        <v>175</v>
      </c>
      <c r="I1402" s="10">
        <v>85249992</v>
      </c>
      <c r="J1402" s="19">
        <v>45047</v>
      </c>
      <c r="K1402" s="16">
        <v>2516</v>
      </c>
      <c r="L1402" s="16">
        <v>14341</v>
      </c>
      <c r="M1402" s="9" t="s">
        <v>436</v>
      </c>
      <c r="N1402" s="17">
        <v>45099</v>
      </c>
      <c r="O1402" s="17">
        <v>44943</v>
      </c>
      <c r="P1402" s="10" t="s">
        <v>156</v>
      </c>
      <c r="Q1402" s="17">
        <v>44950</v>
      </c>
      <c r="R1402" s="10" t="s">
        <v>193</v>
      </c>
      <c r="S1402" s="17">
        <v>44978</v>
      </c>
      <c r="T1402" s="10" t="s">
        <v>156</v>
      </c>
      <c r="U1402" s="32">
        <f t="shared" si="26"/>
        <v>45078</v>
      </c>
    </row>
    <row r="1403" spans="1:21" ht="14.25" customHeight="1">
      <c r="A1403" s="9">
        <v>2023</v>
      </c>
      <c r="B1403" s="10" t="s">
        <v>2008</v>
      </c>
      <c r="C1403" s="9" t="s">
        <v>563</v>
      </c>
      <c r="D1403" s="9" t="s">
        <v>154</v>
      </c>
      <c r="E1403" s="9" t="s">
        <v>293</v>
      </c>
      <c r="F1403" s="10" t="s">
        <v>3805</v>
      </c>
      <c r="G1403" s="15">
        <v>5.7</v>
      </c>
      <c r="H1403" s="30" t="s">
        <v>175</v>
      </c>
      <c r="I1403" s="10">
        <v>85521180</v>
      </c>
      <c r="J1403" s="19">
        <v>45078</v>
      </c>
      <c r="K1403" s="16">
        <v>0</v>
      </c>
      <c r="L1403" s="16">
        <v>0</v>
      </c>
      <c r="M1403" s="9" t="s">
        <v>178</v>
      </c>
      <c r="N1403" s="17">
        <v>45123</v>
      </c>
      <c r="O1403" s="17" t="s">
        <v>156</v>
      </c>
      <c r="P1403" s="10" t="s">
        <v>156</v>
      </c>
      <c r="Q1403" s="17" t="s">
        <v>156</v>
      </c>
      <c r="R1403" s="10" t="s">
        <v>193</v>
      </c>
      <c r="S1403" s="17" t="s">
        <v>156</v>
      </c>
      <c r="T1403" s="10" t="s">
        <v>156</v>
      </c>
      <c r="U1403" s="32">
        <f t="shared" si="26"/>
        <v>45102</v>
      </c>
    </row>
    <row r="1404" spans="1:21" ht="14.25" customHeight="1">
      <c r="A1404" s="9">
        <v>2023</v>
      </c>
      <c r="B1404" s="10" t="s">
        <v>2008</v>
      </c>
      <c r="C1404" s="9" t="s">
        <v>563</v>
      </c>
      <c r="D1404" s="9" t="s">
        <v>154</v>
      </c>
      <c r="E1404" s="9" t="s">
        <v>293</v>
      </c>
      <c r="F1404" s="10" t="s">
        <v>3805</v>
      </c>
      <c r="G1404" s="15">
        <v>5.7</v>
      </c>
      <c r="H1404" s="30" t="s">
        <v>175</v>
      </c>
      <c r="I1404" s="10">
        <v>85370932</v>
      </c>
      <c r="J1404" s="19">
        <v>45139</v>
      </c>
      <c r="K1404" s="16">
        <v>0</v>
      </c>
      <c r="L1404" s="16">
        <v>0</v>
      </c>
      <c r="M1404" s="9" t="s">
        <v>178</v>
      </c>
      <c r="N1404" s="17">
        <v>45178</v>
      </c>
      <c r="O1404" s="17">
        <v>45072</v>
      </c>
      <c r="P1404" s="10" t="s">
        <v>2346</v>
      </c>
      <c r="Q1404" s="17" t="s">
        <v>156</v>
      </c>
      <c r="R1404" s="10" t="s">
        <v>193</v>
      </c>
      <c r="S1404" s="17" t="s">
        <v>156</v>
      </c>
      <c r="T1404" s="10" t="s">
        <v>156</v>
      </c>
      <c r="U1404" s="32">
        <f t="shared" si="26"/>
        <v>45157</v>
      </c>
    </row>
    <row r="1405" spans="1:21" ht="14.25" customHeight="1">
      <c r="A1405" s="9">
        <v>2023</v>
      </c>
      <c r="B1405" s="10" t="s">
        <v>2008</v>
      </c>
      <c r="C1405" s="9" t="s">
        <v>563</v>
      </c>
      <c r="D1405" s="9" t="s">
        <v>154</v>
      </c>
      <c r="E1405" s="9" t="s">
        <v>293</v>
      </c>
      <c r="F1405" s="10" t="s">
        <v>3805</v>
      </c>
      <c r="G1405" s="15">
        <v>5.7</v>
      </c>
      <c r="H1405" s="30" t="s">
        <v>175</v>
      </c>
      <c r="I1405" s="10">
        <v>85370934</v>
      </c>
      <c r="J1405" s="19">
        <v>45139</v>
      </c>
      <c r="K1405" s="16">
        <v>0</v>
      </c>
      <c r="L1405" s="16">
        <v>0</v>
      </c>
      <c r="M1405" s="9" t="s">
        <v>178</v>
      </c>
      <c r="N1405" s="17">
        <v>45185</v>
      </c>
      <c r="O1405" s="17">
        <v>45048</v>
      </c>
      <c r="P1405" s="10" t="s">
        <v>2135</v>
      </c>
      <c r="Q1405" s="17">
        <v>45141</v>
      </c>
      <c r="R1405" s="10" t="s">
        <v>2060</v>
      </c>
      <c r="S1405" s="17">
        <v>45152</v>
      </c>
      <c r="T1405" s="10" t="s">
        <v>2180</v>
      </c>
      <c r="U1405" s="32">
        <f t="shared" si="26"/>
        <v>45164</v>
      </c>
    </row>
    <row r="1406" spans="1:21" ht="14.25" customHeight="1">
      <c r="A1406" s="9">
        <v>2023</v>
      </c>
      <c r="B1406" s="10" t="s">
        <v>2008</v>
      </c>
      <c r="C1406" s="9" t="s">
        <v>563</v>
      </c>
      <c r="D1406" s="9" t="s">
        <v>305</v>
      </c>
      <c r="E1406" s="9" t="s">
        <v>2395</v>
      </c>
      <c r="F1406" s="10" t="s">
        <v>3792</v>
      </c>
      <c r="G1406" s="15">
        <v>4.3</v>
      </c>
      <c r="H1406" s="30" t="s">
        <v>175</v>
      </c>
      <c r="I1406" s="10">
        <v>85136954</v>
      </c>
      <c r="J1406" s="19">
        <v>44986</v>
      </c>
      <c r="K1406" s="16">
        <v>4040</v>
      </c>
      <c r="L1406" s="16">
        <v>17372</v>
      </c>
      <c r="M1406" s="9" t="s">
        <v>436</v>
      </c>
      <c r="N1406" s="17">
        <v>45103</v>
      </c>
      <c r="O1406" s="17" t="s">
        <v>156</v>
      </c>
      <c r="P1406" s="10" t="s">
        <v>156</v>
      </c>
      <c r="Q1406" s="17">
        <v>44922</v>
      </c>
      <c r="R1406" s="10" t="s">
        <v>193</v>
      </c>
      <c r="S1406" s="17">
        <v>44967</v>
      </c>
      <c r="T1406" s="10" t="s">
        <v>282</v>
      </c>
      <c r="U1406" s="32">
        <f t="shared" si="26"/>
        <v>45082</v>
      </c>
    </row>
    <row r="1407" spans="1:21" ht="14.25" customHeight="1">
      <c r="A1407" s="9">
        <v>2023</v>
      </c>
      <c r="B1407" s="10" t="s">
        <v>2008</v>
      </c>
      <c r="C1407" s="9" t="s">
        <v>563</v>
      </c>
      <c r="D1407" s="9" t="s">
        <v>305</v>
      </c>
      <c r="E1407" s="9" t="s">
        <v>2395</v>
      </c>
      <c r="F1407" s="10" t="s">
        <v>3792</v>
      </c>
      <c r="G1407" s="15">
        <v>4.3</v>
      </c>
      <c r="H1407" s="30" t="s">
        <v>175</v>
      </c>
      <c r="I1407" s="10">
        <v>85136955</v>
      </c>
      <c r="J1407" s="19">
        <v>45017</v>
      </c>
      <c r="K1407" s="16">
        <v>1808</v>
      </c>
      <c r="L1407" s="16">
        <v>7774</v>
      </c>
      <c r="M1407" s="9" t="s">
        <v>383</v>
      </c>
      <c r="N1407" s="17">
        <v>45122</v>
      </c>
      <c r="O1407" s="17">
        <v>44932</v>
      </c>
      <c r="P1407" s="10" t="s">
        <v>156</v>
      </c>
      <c r="Q1407" s="17">
        <v>44932</v>
      </c>
      <c r="R1407" s="10" t="s">
        <v>281</v>
      </c>
      <c r="S1407" s="17">
        <v>44967</v>
      </c>
      <c r="T1407" s="10" t="s">
        <v>282</v>
      </c>
      <c r="U1407" s="32">
        <f t="shared" si="26"/>
        <v>45101</v>
      </c>
    </row>
    <row r="1408" spans="1:21" ht="14.25" customHeight="1">
      <c r="A1408" s="9">
        <v>2023</v>
      </c>
      <c r="B1408" s="10" t="s">
        <v>2008</v>
      </c>
      <c r="C1408" s="9" t="s">
        <v>563</v>
      </c>
      <c r="D1408" s="9" t="s">
        <v>305</v>
      </c>
      <c r="E1408" s="9" t="s">
        <v>2395</v>
      </c>
      <c r="F1408" s="10" t="s">
        <v>3792</v>
      </c>
      <c r="G1408" s="15">
        <v>4.3</v>
      </c>
      <c r="H1408" s="30" t="s">
        <v>175</v>
      </c>
      <c r="I1408" s="10">
        <v>85136956</v>
      </c>
      <c r="J1408" s="19">
        <v>45139</v>
      </c>
      <c r="K1408" s="16">
        <v>2150</v>
      </c>
      <c r="L1408" s="16">
        <v>9245</v>
      </c>
      <c r="M1408" s="9" t="s">
        <v>470</v>
      </c>
      <c r="N1408" s="17">
        <v>45199</v>
      </c>
      <c r="O1408" s="17">
        <v>45030</v>
      </c>
      <c r="P1408" s="10" t="s">
        <v>2208</v>
      </c>
      <c r="Q1408" s="17">
        <v>45132</v>
      </c>
      <c r="R1408" s="10" t="s">
        <v>2615</v>
      </c>
      <c r="S1408" s="17">
        <v>45167</v>
      </c>
      <c r="T1408" s="10" t="s">
        <v>2371</v>
      </c>
      <c r="U1408" s="32">
        <f t="shared" si="26"/>
        <v>45178</v>
      </c>
    </row>
    <row r="1409" spans="1:21" ht="14.25" customHeight="1">
      <c r="A1409" s="9">
        <v>2023</v>
      </c>
      <c r="B1409" s="10" t="s">
        <v>2008</v>
      </c>
      <c r="C1409" s="9" t="s">
        <v>563</v>
      </c>
      <c r="D1409" s="9" t="s">
        <v>305</v>
      </c>
      <c r="E1409" s="9" t="s">
        <v>2395</v>
      </c>
      <c r="F1409" s="10" t="s">
        <v>3791</v>
      </c>
      <c r="G1409" s="15">
        <v>4.3</v>
      </c>
      <c r="H1409" s="30" t="s">
        <v>175</v>
      </c>
      <c r="I1409" s="10">
        <v>85091922</v>
      </c>
      <c r="J1409" s="19">
        <v>44986</v>
      </c>
      <c r="K1409" s="16">
        <v>3408</v>
      </c>
      <c r="L1409" s="16">
        <v>14654</v>
      </c>
      <c r="M1409" s="9" t="s">
        <v>436</v>
      </c>
      <c r="N1409" s="17">
        <v>45103</v>
      </c>
      <c r="O1409" s="17" t="s">
        <v>156</v>
      </c>
      <c r="P1409" s="10" t="s">
        <v>156</v>
      </c>
      <c r="Q1409" s="17">
        <v>44922</v>
      </c>
      <c r="R1409" s="10" t="s">
        <v>193</v>
      </c>
      <c r="S1409" s="17">
        <v>44967</v>
      </c>
      <c r="T1409" s="10" t="s">
        <v>282</v>
      </c>
      <c r="U1409" s="32">
        <f t="shared" si="26"/>
        <v>45082</v>
      </c>
    </row>
    <row r="1410" spans="1:21" ht="14.25" customHeight="1">
      <c r="A1410" s="9">
        <v>2023</v>
      </c>
      <c r="B1410" s="10" t="s">
        <v>2008</v>
      </c>
      <c r="C1410" s="9" t="s">
        <v>563</v>
      </c>
      <c r="D1410" s="9" t="s">
        <v>305</v>
      </c>
      <c r="E1410" s="9" t="s">
        <v>2395</v>
      </c>
      <c r="F1410" s="10" t="s">
        <v>3791</v>
      </c>
      <c r="G1410" s="15">
        <v>4.3</v>
      </c>
      <c r="H1410" s="30" t="s">
        <v>175</v>
      </c>
      <c r="I1410" s="10">
        <v>85091921</v>
      </c>
      <c r="J1410" s="19">
        <v>45047</v>
      </c>
      <c r="K1410" s="16">
        <v>1520</v>
      </c>
      <c r="L1410" s="16">
        <v>6536</v>
      </c>
      <c r="M1410" s="9" t="s">
        <v>383</v>
      </c>
      <c r="N1410" s="17">
        <v>45153</v>
      </c>
      <c r="O1410" s="17">
        <v>44936</v>
      </c>
      <c r="P1410" s="10" t="s">
        <v>282</v>
      </c>
      <c r="Q1410" s="17">
        <v>44978</v>
      </c>
      <c r="R1410" s="10" t="s">
        <v>1885</v>
      </c>
      <c r="S1410" s="17">
        <v>44985</v>
      </c>
      <c r="T1410" s="10" t="s">
        <v>1435</v>
      </c>
      <c r="U1410" s="32">
        <f t="shared" si="26"/>
        <v>45132</v>
      </c>
    </row>
    <row r="1411" spans="1:21" ht="14.25" customHeight="1">
      <c r="A1411" s="9">
        <v>2023</v>
      </c>
      <c r="B1411" s="10" t="s">
        <v>2008</v>
      </c>
      <c r="C1411" s="9" t="s">
        <v>563</v>
      </c>
      <c r="D1411" s="9" t="s">
        <v>305</v>
      </c>
      <c r="E1411" s="9" t="s">
        <v>2395</v>
      </c>
      <c r="F1411" s="10" t="s">
        <v>3791</v>
      </c>
      <c r="G1411" s="15">
        <v>4.3</v>
      </c>
      <c r="H1411" s="30" t="s">
        <v>175</v>
      </c>
      <c r="I1411" s="10">
        <v>85108381</v>
      </c>
      <c r="J1411" s="19">
        <v>45139</v>
      </c>
      <c r="K1411" s="16">
        <v>2000</v>
      </c>
      <c r="L1411" s="16">
        <v>8600</v>
      </c>
      <c r="M1411" s="9" t="s">
        <v>470</v>
      </c>
      <c r="N1411" s="17">
        <v>45199</v>
      </c>
      <c r="O1411" s="17">
        <v>45048</v>
      </c>
      <c r="P1411" s="10" t="s">
        <v>1918</v>
      </c>
      <c r="Q1411" s="17">
        <v>45132</v>
      </c>
      <c r="R1411" s="10" t="s">
        <v>2717</v>
      </c>
      <c r="S1411" s="17">
        <v>45166</v>
      </c>
      <c r="T1411" s="10" t="s">
        <v>2211</v>
      </c>
      <c r="U1411" s="32">
        <f t="shared" si="26"/>
        <v>45178</v>
      </c>
    </row>
    <row r="1412" spans="1:21" ht="14.25" customHeight="1">
      <c r="A1412" s="9">
        <v>2023</v>
      </c>
      <c r="B1412" s="10" t="s">
        <v>2008</v>
      </c>
      <c r="C1412" s="9" t="s">
        <v>563</v>
      </c>
      <c r="D1412" s="9" t="s">
        <v>305</v>
      </c>
      <c r="E1412" s="9" t="s">
        <v>2395</v>
      </c>
      <c r="F1412" s="10" t="s">
        <v>3791</v>
      </c>
      <c r="G1412" s="15">
        <v>4.3</v>
      </c>
      <c r="H1412" s="30" t="s">
        <v>175</v>
      </c>
      <c r="I1412" s="10">
        <v>85108380</v>
      </c>
      <c r="J1412" s="19">
        <v>45170</v>
      </c>
      <c r="K1412" s="16">
        <v>1000</v>
      </c>
      <c r="L1412" s="16">
        <v>4300</v>
      </c>
      <c r="M1412" s="9" t="s">
        <v>470</v>
      </c>
      <c r="N1412" s="17">
        <v>45206</v>
      </c>
      <c r="O1412" s="17">
        <v>45030</v>
      </c>
      <c r="P1412" s="10" t="s">
        <v>1978</v>
      </c>
      <c r="Q1412" s="17">
        <v>45139</v>
      </c>
      <c r="R1412" s="10" t="s">
        <v>2137</v>
      </c>
      <c r="S1412" s="17">
        <v>45174</v>
      </c>
      <c r="T1412" s="10" t="s">
        <v>2804</v>
      </c>
      <c r="U1412" s="32">
        <f t="shared" si="26"/>
        <v>45185</v>
      </c>
    </row>
    <row r="1413" spans="1:21" ht="14.25" customHeight="1">
      <c r="A1413" s="9">
        <v>2023</v>
      </c>
      <c r="B1413" s="10" t="s">
        <v>2008</v>
      </c>
      <c r="C1413" s="9" t="s">
        <v>563</v>
      </c>
      <c r="D1413" s="9" t="s">
        <v>305</v>
      </c>
      <c r="E1413" s="9" t="s">
        <v>2395</v>
      </c>
      <c r="F1413" s="10" t="s">
        <v>3791</v>
      </c>
      <c r="G1413" s="15">
        <v>4.3</v>
      </c>
      <c r="H1413" s="30" t="s">
        <v>175</v>
      </c>
      <c r="I1413" s="10">
        <v>85524120</v>
      </c>
      <c r="J1413" s="19">
        <v>45200</v>
      </c>
      <c r="K1413" s="16">
        <v>0</v>
      </c>
      <c r="L1413" s="16">
        <v>0</v>
      </c>
      <c r="M1413" s="9" t="s">
        <v>178</v>
      </c>
      <c r="N1413" s="17">
        <v>45251</v>
      </c>
      <c r="O1413" s="17">
        <v>45062</v>
      </c>
      <c r="P1413" s="10" t="s">
        <v>2469</v>
      </c>
      <c r="Q1413" s="17">
        <v>45139</v>
      </c>
      <c r="R1413" s="10" t="s">
        <v>193</v>
      </c>
      <c r="S1413" s="17">
        <v>45181</v>
      </c>
      <c r="T1413" s="10" t="s">
        <v>156</v>
      </c>
      <c r="U1413" s="32">
        <f t="shared" si="26"/>
        <v>45230</v>
      </c>
    </row>
    <row r="1414" spans="1:21" ht="14.25" customHeight="1">
      <c r="A1414" s="9">
        <v>2023</v>
      </c>
      <c r="B1414" s="10" t="s">
        <v>2008</v>
      </c>
      <c r="C1414" s="9" t="s">
        <v>563</v>
      </c>
      <c r="D1414" s="9" t="s">
        <v>305</v>
      </c>
      <c r="E1414" s="9" t="s">
        <v>339</v>
      </c>
      <c r="F1414" s="10" t="s">
        <v>3813</v>
      </c>
      <c r="G1414" s="15">
        <v>2.6</v>
      </c>
      <c r="H1414" s="30" t="s">
        <v>175</v>
      </c>
      <c r="I1414" s="10">
        <v>85136905</v>
      </c>
      <c r="J1414" s="19">
        <v>44986</v>
      </c>
      <c r="K1414" s="16">
        <v>3024</v>
      </c>
      <c r="L1414" s="16">
        <v>7862</v>
      </c>
      <c r="M1414" s="9" t="s">
        <v>436</v>
      </c>
      <c r="N1414" s="17">
        <v>45092</v>
      </c>
      <c r="O1414" s="17" t="s">
        <v>156</v>
      </c>
      <c r="P1414" s="10" t="s">
        <v>156</v>
      </c>
      <c r="Q1414" s="17">
        <v>44932</v>
      </c>
      <c r="R1414" s="10" t="s">
        <v>193</v>
      </c>
      <c r="S1414" s="17">
        <v>44967</v>
      </c>
      <c r="T1414" s="10" t="s">
        <v>156</v>
      </c>
      <c r="U1414" s="32">
        <f t="shared" si="26"/>
        <v>45071</v>
      </c>
    </row>
    <row r="1415" spans="1:21" ht="14.25" customHeight="1">
      <c r="A1415" s="9">
        <v>2023</v>
      </c>
      <c r="B1415" s="10" t="s">
        <v>2008</v>
      </c>
      <c r="C1415" s="9" t="s">
        <v>563</v>
      </c>
      <c r="D1415" s="9" t="s">
        <v>305</v>
      </c>
      <c r="E1415" s="9" t="s">
        <v>339</v>
      </c>
      <c r="F1415" s="10" t="s">
        <v>3813</v>
      </c>
      <c r="G1415" s="15">
        <v>2.6</v>
      </c>
      <c r="H1415" s="30" t="s">
        <v>175</v>
      </c>
      <c r="I1415" s="10">
        <v>85136906</v>
      </c>
      <c r="J1415" s="19">
        <v>44986</v>
      </c>
      <c r="K1415" s="16">
        <v>2016</v>
      </c>
      <c r="L1415" s="16">
        <v>5242</v>
      </c>
      <c r="M1415" s="9" t="s">
        <v>383</v>
      </c>
      <c r="N1415" s="17">
        <v>45103</v>
      </c>
      <c r="O1415" s="17">
        <v>44932</v>
      </c>
      <c r="P1415" s="10" t="s">
        <v>156</v>
      </c>
      <c r="Q1415" s="17">
        <v>44932</v>
      </c>
      <c r="R1415" s="10" t="s">
        <v>193</v>
      </c>
      <c r="S1415" s="17">
        <v>44967</v>
      </c>
      <c r="T1415" s="10" t="s">
        <v>156</v>
      </c>
      <c r="U1415" s="32">
        <f t="shared" si="26"/>
        <v>45082</v>
      </c>
    </row>
    <row r="1416" spans="1:21" ht="14.25" customHeight="1">
      <c r="A1416" s="9">
        <v>2023</v>
      </c>
      <c r="B1416" s="10" t="s">
        <v>2008</v>
      </c>
      <c r="C1416" s="9" t="s">
        <v>563</v>
      </c>
      <c r="D1416" s="9" t="s">
        <v>305</v>
      </c>
      <c r="E1416" s="9" t="s">
        <v>339</v>
      </c>
      <c r="F1416" s="10" t="s">
        <v>3813</v>
      </c>
      <c r="G1416" s="15">
        <v>2.6</v>
      </c>
      <c r="H1416" s="30" t="s">
        <v>175</v>
      </c>
      <c r="I1416" s="10">
        <v>85125388</v>
      </c>
      <c r="J1416" s="19">
        <v>45017</v>
      </c>
      <c r="K1416" s="16">
        <v>1200</v>
      </c>
      <c r="L1416" s="16">
        <v>3120</v>
      </c>
      <c r="M1416" s="9" t="s">
        <v>383</v>
      </c>
      <c r="N1416" s="17">
        <v>45151</v>
      </c>
      <c r="O1416" s="17">
        <v>44957</v>
      </c>
      <c r="P1416" s="10" t="s">
        <v>156</v>
      </c>
      <c r="Q1416" s="17">
        <v>44957</v>
      </c>
      <c r="R1416" s="10" t="s">
        <v>1850</v>
      </c>
      <c r="S1416" s="17">
        <v>44967</v>
      </c>
      <c r="T1416" s="10" t="s">
        <v>1241</v>
      </c>
      <c r="U1416" s="32">
        <f t="shared" si="26"/>
        <v>45130</v>
      </c>
    </row>
    <row r="1417" spans="1:21" ht="14.25" customHeight="1">
      <c r="A1417" s="9">
        <v>2023</v>
      </c>
      <c r="B1417" s="10" t="s">
        <v>2008</v>
      </c>
      <c r="C1417" s="9" t="s">
        <v>563</v>
      </c>
      <c r="D1417" s="9" t="s">
        <v>305</v>
      </c>
      <c r="E1417" s="9" t="s">
        <v>339</v>
      </c>
      <c r="F1417" s="10" t="s">
        <v>3813</v>
      </c>
      <c r="G1417" s="15">
        <v>2.6</v>
      </c>
      <c r="H1417" s="30" t="s">
        <v>175</v>
      </c>
      <c r="I1417" s="10">
        <v>85650916</v>
      </c>
      <c r="J1417" s="19">
        <v>45108</v>
      </c>
      <c r="K1417" s="16">
        <v>0</v>
      </c>
      <c r="L1417" s="16">
        <v>0</v>
      </c>
      <c r="M1417" s="9" t="s">
        <v>178</v>
      </c>
      <c r="N1417" s="17">
        <v>45152</v>
      </c>
      <c r="O1417" s="17" t="s">
        <v>156</v>
      </c>
      <c r="P1417" s="10" t="s">
        <v>156</v>
      </c>
      <c r="Q1417" s="17" t="s">
        <v>156</v>
      </c>
      <c r="R1417" s="10" t="s">
        <v>193</v>
      </c>
      <c r="S1417" s="17" t="s">
        <v>156</v>
      </c>
      <c r="T1417" s="10" t="s">
        <v>156</v>
      </c>
      <c r="U1417" s="32">
        <f t="shared" si="26"/>
        <v>45131</v>
      </c>
    </row>
    <row r="1418" spans="1:21" ht="14.25" customHeight="1">
      <c r="A1418" s="9">
        <v>2023</v>
      </c>
      <c r="B1418" s="10" t="s">
        <v>2008</v>
      </c>
      <c r="C1418" s="9" t="s">
        <v>563</v>
      </c>
      <c r="D1418" s="9" t="s">
        <v>305</v>
      </c>
      <c r="E1418" s="9" t="s">
        <v>339</v>
      </c>
      <c r="F1418" s="10" t="s">
        <v>3813</v>
      </c>
      <c r="G1418" s="15">
        <v>2.6</v>
      </c>
      <c r="H1418" s="30" t="s">
        <v>246</v>
      </c>
      <c r="I1418" s="10">
        <v>85366759</v>
      </c>
      <c r="J1418" s="19">
        <v>45139</v>
      </c>
      <c r="K1418" s="16">
        <v>0</v>
      </c>
      <c r="L1418" s="16">
        <v>0</v>
      </c>
      <c r="M1418" s="9" t="s">
        <v>178</v>
      </c>
      <c r="N1418" s="17">
        <v>45185</v>
      </c>
      <c r="O1418" s="17" t="s">
        <v>156</v>
      </c>
      <c r="P1418" s="10" t="s">
        <v>156</v>
      </c>
      <c r="Q1418" s="17" t="s">
        <v>156</v>
      </c>
      <c r="R1418" s="10" t="s">
        <v>193</v>
      </c>
      <c r="S1418" s="17" t="s">
        <v>156</v>
      </c>
      <c r="T1418" s="10" t="s">
        <v>156</v>
      </c>
      <c r="U1418" s="32">
        <f t="shared" si="26"/>
        <v>45164</v>
      </c>
    </row>
    <row r="1419" spans="1:21" ht="14.25" customHeight="1">
      <c r="A1419" s="9">
        <v>2023</v>
      </c>
      <c r="B1419" s="10" t="s">
        <v>2008</v>
      </c>
      <c r="C1419" s="9" t="s">
        <v>563</v>
      </c>
      <c r="D1419" s="9" t="s">
        <v>305</v>
      </c>
      <c r="E1419" s="9" t="s">
        <v>339</v>
      </c>
      <c r="F1419" s="10" t="s">
        <v>3813</v>
      </c>
      <c r="G1419" s="15">
        <v>2.6</v>
      </c>
      <c r="H1419" s="30" t="s">
        <v>175</v>
      </c>
      <c r="I1419" s="10">
        <v>85366756</v>
      </c>
      <c r="J1419" s="19">
        <v>45170</v>
      </c>
      <c r="K1419" s="16">
        <v>0</v>
      </c>
      <c r="L1419" s="16">
        <v>0</v>
      </c>
      <c r="M1419" s="9" t="s">
        <v>178</v>
      </c>
      <c r="N1419" s="17">
        <v>45199</v>
      </c>
      <c r="O1419" s="17">
        <v>45030</v>
      </c>
      <c r="P1419" s="10" t="s">
        <v>2814</v>
      </c>
      <c r="Q1419" s="17" t="s">
        <v>156</v>
      </c>
      <c r="R1419" s="10" t="s">
        <v>193</v>
      </c>
      <c r="S1419" s="17" t="s">
        <v>156</v>
      </c>
      <c r="T1419" s="10" t="s">
        <v>156</v>
      </c>
      <c r="U1419" s="32">
        <f t="shared" si="26"/>
        <v>45178</v>
      </c>
    </row>
    <row r="1420" spans="1:21" ht="14.25" customHeight="1">
      <c r="A1420" s="9">
        <v>2023</v>
      </c>
      <c r="B1420" s="10" t="s">
        <v>2008</v>
      </c>
      <c r="C1420" s="9" t="s">
        <v>563</v>
      </c>
      <c r="D1420" s="9" t="s">
        <v>305</v>
      </c>
      <c r="E1420" s="9" t="s">
        <v>339</v>
      </c>
      <c r="F1420" s="10" t="s">
        <v>3813</v>
      </c>
      <c r="G1420" s="15">
        <v>2.6</v>
      </c>
      <c r="H1420" s="30" t="s">
        <v>175</v>
      </c>
      <c r="I1420" s="10">
        <v>85493366</v>
      </c>
      <c r="J1420" s="19">
        <v>45170</v>
      </c>
      <c r="K1420" s="16">
        <v>0</v>
      </c>
      <c r="L1420" s="16">
        <v>0</v>
      </c>
      <c r="M1420" s="9" t="s">
        <v>178</v>
      </c>
      <c r="N1420" s="17">
        <v>45203</v>
      </c>
      <c r="O1420" s="17">
        <v>45037</v>
      </c>
      <c r="P1420" s="10" t="s">
        <v>2109</v>
      </c>
      <c r="Q1420" s="17">
        <v>45128</v>
      </c>
      <c r="R1420" s="10" t="s">
        <v>193</v>
      </c>
      <c r="S1420" s="17">
        <v>45170</v>
      </c>
      <c r="T1420" s="10" t="s">
        <v>156</v>
      </c>
      <c r="U1420" s="32">
        <f t="shared" si="26"/>
        <v>45182</v>
      </c>
    </row>
    <row r="1421" spans="1:21" ht="14.25" customHeight="1">
      <c r="A1421" s="9">
        <v>2023</v>
      </c>
      <c r="B1421" s="10" t="s">
        <v>2008</v>
      </c>
      <c r="C1421" s="9" t="s">
        <v>563</v>
      </c>
      <c r="D1421" s="9" t="s">
        <v>305</v>
      </c>
      <c r="E1421" s="9" t="s">
        <v>339</v>
      </c>
      <c r="F1421" s="10" t="s">
        <v>3813</v>
      </c>
      <c r="G1421" s="15">
        <v>2.6</v>
      </c>
      <c r="H1421" s="30" t="s">
        <v>175</v>
      </c>
      <c r="I1421" s="10">
        <v>85136907</v>
      </c>
      <c r="J1421" s="19">
        <v>45170</v>
      </c>
      <c r="K1421" s="16">
        <v>1300</v>
      </c>
      <c r="L1421" s="16">
        <v>3380</v>
      </c>
      <c r="M1421" s="9" t="s">
        <v>470</v>
      </c>
      <c r="N1421" s="17">
        <v>45214</v>
      </c>
      <c r="O1421" s="17">
        <v>45030</v>
      </c>
      <c r="P1421" s="10" t="s">
        <v>2208</v>
      </c>
      <c r="Q1421" s="17">
        <v>45146</v>
      </c>
      <c r="R1421" s="10" t="s">
        <v>2615</v>
      </c>
      <c r="S1421" s="17">
        <v>45181</v>
      </c>
      <c r="T1421" s="10" t="s">
        <v>2371</v>
      </c>
      <c r="U1421" s="32">
        <f t="shared" si="26"/>
        <v>45193</v>
      </c>
    </row>
    <row r="1422" spans="1:21" ht="14.25" customHeight="1">
      <c r="A1422" s="9">
        <v>2023</v>
      </c>
      <c r="B1422" s="10" t="s">
        <v>2008</v>
      </c>
      <c r="C1422" s="9" t="s">
        <v>563</v>
      </c>
      <c r="D1422" s="9" t="s">
        <v>305</v>
      </c>
      <c r="E1422" s="9" t="s">
        <v>339</v>
      </c>
      <c r="F1422" s="10" t="s">
        <v>3813</v>
      </c>
      <c r="G1422" s="15">
        <v>2.6</v>
      </c>
      <c r="H1422" s="30" t="s">
        <v>175</v>
      </c>
      <c r="I1422" s="10">
        <v>85493365</v>
      </c>
      <c r="J1422" s="19">
        <v>45170</v>
      </c>
      <c r="K1422" s="16">
        <v>0</v>
      </c>
      <c r="L1422" s="16">
        <v>0</v>
      </c>
      <c r="M1422" s="9" t="s">
        <v>178</v>
      </c>
      <c r="N1422" s="17">
        <v>45218</v>
      </c>
      <c r="O1422" s="17">
        <v>45037</v>
      </c>
      <c r="P1422" s="10" t="s">
        <v>2109</v>
      </c>
      <c r="Q1422" s="17">
        <v>45142</v>
      </c>
      <c r="R1422" s="10" t="s">
        <v>193</v>
      </c>
      <c r="S1422" s="17">
        <v>45184</v>
      </c>
      <c r="T1422" s="10" t="s">
        <v>156</v>
      </c>
      <c r="U1422" s="32">
        <f t="shared" si="26"/>
        <v>45197</v>
      </c>
    </row>
    <row r="1423" spans="1:21" ht="14.25" customHeight="1">
      <c r="A1423" s="9">
        <v>2023</v>
      </c>
      <c r="B1423" s="10" t="s">
        <v>2008</v>
      </c>
      <c r="C1423" s="9" t="s">
        <v>563</v>
      </c>
      <c r="D1423" s="9" t="s">
        <v>305</v>
      </c>
      <c r="E1423" s="9" t="s">
        <v>339</v>
      </c>
      <c r="F1423" s="10" t="s">
        <v>3813</v>
      </c>
      <c r="G1423" s="15">
        <v>2.6</v>
      </c>
      <c r="H1423" s="30" t="s">
        <v>175</v>
      </c>
      <c r="I1423" s="10">
        <v>85493364</v>
      </c>
      <c r="J1423" s="19">
        <v>45200</v>
      </c>
      <c r="K1423" s="16">
        <v>0</v>
      </c>
      <c r="L1423" s="16">
        <v>0</v>
      </c>
      <c r="M1423" s="9" t="s">
        <v>178</v>
      </c>
      <c r="N1423" s="17">
        <v>45232</v>
      </c>
      <c r="O1423" s="17">
        <v>45037</v>
      </c>
      <c r="P1423" s="10" t="s">
        <v>2109</v>
      </c>
      <c r="Q1423" s="17">
        <v>45156</v>
      </c>
      <c r="R1423" s="10" t="s">
        <v>193</v>
      </c>
      <c r="S1423" s="17">
        <v>45198</v>
      </c>
      <c r="T1423" s="10" t="s">
        <v>156</v>
      </c>
      <c r="U1423" s="32">
        <f t="shared" si="26"/>
        <v>45211</v>
      </c>
    </row>
    <row r="1424" spans="1:21" ht="14.25" customHeight="1">
      <c r="A1424" s="9">
        <v>2023</v>
      </c>
      <c r="B1424" s="10" t="s">
        <v>2008</v>
      </c>
      <c r="C1424" s="9" t="s">
        <v>563</v>
      </c>
      <c r="D1424" s="9" t="s">
        <v>305</v>
      </c>
      <c r="E1424" s="9" t="s">
        <v>339</v>
      </c>
      <c r="F1424" s="10" t="s">
        <v>3813</v>
      </c>
      <c r="G1424" s="15">
        <v>2.6</v>
      </c>
      <c r="H1424" s="30" t="s">
        <v>175</v>
      </c>
      <c r="I1424" s="10">
        <v>85512276</v>
      </c>
      <c r="J1424" s="19">
        <v>45200</v>
      </c>
      <c r="K1424" s="16">
        <v>0</v>
      </c>
      <c r="L1424" s="16">
        <v>0</v>
      </c>
      <c r="M1424" s="9" t="s">
        <v>178</v>
      </c>
      <c r="N1424" s="17">
        <v>45232</v>
      </c>
      <c r="O1424" s="17">
        <v>45051</v>
      </c>
      <c r="P1424" s="10" t="s">
        <v>2110</v>
      </c>
      <c r="Q1424" s="17">
        <v>45156</v>
      </c>
      <c r="R1424" s="10" t="s">
        <v>193</v>
      </c>
      <c r="S1424" s="17">
        <v>45198</v>
      </c>
      <c r="T1424" s="10" t="s">
        <v>156</v>
      </c>
      <c r="U1424" s="32">
        <f t="shared" si="26"/>
        <v>45211</v>
      </c>
    </row>
    <row r="1425" spans="1:21" ht="14.25" customHeight="1">
      <c r="A1425" s="9">
        <v>2023</v>
      </c>
      <c r="B1425" s="10" t="s">
        <v>2008</v>
      </c>
      <c r="C1425" s="9" t="s">
        <v>563</v>
      </c>
      <c r="D1425" s="9" t="s">
        <v>305</v>
      </c>
      <c r="E1425" s="9" t="s">
        <v>339</v>
      </c>
      <c r="F1425" s="10" t="s">
        <v>3813</v>
      </c>
      <c r="G1425" s="15">
        <v>2.6</v>
      </c>
      <c r="H1425" s="30" t="s">
        <v>175</v>
      </c>
      <c r="I1425" s="10">
        <v>85534593</v>
      </c>
      <c r="J1425" s="19">
        <v>45200</v>
      </c>
      <c r="K1425" s="16">
        <v>0</v>
      </c>
      <c r="L1425" s="16">
        <v>0</v>
      </c>
      <c r="M1425" s="9" t="s">
        <v>178</v>
      </c>
      <c r="N1425" s="17">
        <v>45238</v>
      </c>
      <c r="O1425" s="17">
        <v>45065</v>
      </c>
      <c r="P1425" s="10" t="s">
        <v>1012</v>
      </c>
      <c r="Q1425" s="17">
        <v>45156</v>
      </c>
      <c r="R1425" s="10" t="s">
        <v>193</v>
      </c>
      <c r="S1425" s="17">
        <v>45205</v>
      </c>
      <c r="T1425" s="10" t="s">
        <v>156</v>
      </c>
      <c r="U1425" s="32">
        <f t="shared" si="26"/>
        <v>45217</v>
      </c>
    </row>
    <row r="1426" spans="1:21" ht="14.25" customHeight="1">
      <c r="A1426" s="9">
        <v>2023</v>
      </c>
      <c r="B1426" s="10" t="s">
        <v>2008</v>
      </c>
      <c r="C1426" s="9" t="s">
        <v>563</v>
      </c>
      <c r="D1426" s="9" t="s">
        <v>305</v>
      </c>
      <c r="E1426" s="9" t="s">
        <v>339</v>
      </c>
      <c r="F1426" s="10" t="s">
        <v>3813</v>
      </c>
      <c r="G1426" s="15">
        <v>2.6</v>
      </c>
      <c r="H1426" s="30" t="s">
        <v>175</v>
      </c>
      <c r="I1426" s="10">
        <v>85521187</v>
      </c>
      <c r="J1426" s="19">
        <v>45200</v>
      </c>
      <c r="K1426" s="16">
        <v>0</v>
      </c>
      <c r="L1426" s="16">
        <v>0</v>
      </c>
      <c r="M1426" s="9" t="s">
        <v>178</v>
      </c>
      <c r="N1426" s="17">
        <v>45245</v>
      </c>
      <c r="O1426" s="17">
        <v>45065</v>
      </c>
      <c r="P1426" s="10" t="s">
        <v>1012</v>
      </c>
      <c r="Q1426" s="17">
        <v>45163</v>
      </c>
      <c r="R1426" s="10" t="s">
        <v>193</v>
      </c>
      <c r="S1426" s="17">
        <v>45205</v>
      </c>
      <c r="T1426" s="10" t="s">
        <v>156</v>
      </c>
      <c r="U1426" s="32">
        <f t="shared" si="26"/>
        <v>45224</v>
      </c>
    </row>
    <row r="1427" spans="1:21" ht="14.25" customHeight="1">
      <c r="A1427" s="9">
        <v>2023</v>
      </c>
      <c r="B1427" s="10" t="s">
        <v>2008</v>
      </c>
      <c r="C1427" s="9" t="s">
        <v>563</v>
      </c>
      <c r="D1427" s="9" t="s">
        <v>305</v>
      </c>
      <c r="E1427" s="9" t="s">
        <v>339</v>
      </c>
      <c r="F1427" s="10" t="s">
        <v>3813</v>
      </c>
      <c r="G1427" s="15">
        <v>2.6</v>
      </c>
      <c r="H1427" s="30" t="s">
        <v>175</v>
      </c>
      <c r="I1427" s="10">
        <v>85493363</v>
      </c>
      <c r="J1427" s="19">
        <v>45200</v>
      </c>
      <c r="K1427" s="16">
        <v>0</v>
      </c>
      <c r="L1427" s="16">
        <v>0</v>
      </c>
      <c r="M1427" s="9" t="s">
        <v>178</v>
      </c>
      <c r="N1427" s="17">
        <v>45246</v>
      </c>
      <c r="O1427" s="17">
        <v>45037</v>
      </c>
      <c r="P1427" s="10" t="s">
        <v>2109</v>
      </c>
      <c r="Q1427" s="17">
        <v>45163</v>
      </c>
      <c r="R1427" s="10" t="s">
        <v>193</v>
      </c>
      <c r="S1427" s="17">
        <v>45212</v>
      </c>
      <c r="T1427" s="10" t="s">
        <v>156</v>
      </c>
      <c r="U1427" s="32">
        <f t="shared" si="26"/>
        <v>45225</v>
      </c>
    </row>
    <row r="1428" spans="1:21" ht="14.25" customHeight="1">
      <c r="A1428" s="9">
        <v>2023</v>
      </c>
      <c r="B1428" s="10" t="s">
        <v>2008</v>
      </c>
      <c r="C1428" s="9" t="s">
        <v>563</v>
      </c>
      <c r="D1428" s="9" t="s">
        <v>305</v>
      </c>
      <c r="E1428" s="9" t="s">
        <v>339</v>
      </c>
      <c r="F1428" s="10" t="s">
        <v>3813</v>
      </c>
      <c r="G1428" s="15">
        <v>2.6</v>
      </c>
      <c r="H1428" s="30" t="s">
        <v>175</v>
      </c>
      <c r="I1428" s="10">
        <v>85512275</v>
      </c>
      <c r="J1428" s="19">
        <v>45200</v>
      </c>
      <c r="K1428" s="16">
        <v>0</v>
      </c>
      <c r="L1428" s="16">
        <v>0</v>
      </c>
      <c r="M1428" s="9" t="s">
        <v>178</v>
      </c>
      <c r="N1428" s="17">
        <v>45246</v>
      </c>
      <c r="O1428" s="17">
        <v>45051</v>
      </c>
      <c r="P1428" s="10" t="s">
        <v>2110</v>
      </c>
      <c r="Q1428" s="17">
        <v>45163</v>
      </c>
      <c r="R1428" s="10" t="s">
        <v>193</v>
      </c>
      <c r="S1428" s="17">
        <v>45212</v>
      </c>
      <c r="T1428" s="10" t="s">
        <v>156</v>
      </c>
      <c r="U1428" s="32">
        <f t="shared" si="26"/>
        <v>45225</v>
      </c>
    </row>
    <row r="1429" spans="1:21" ht="14.25" customHeight="1">
      <c r="A1429" s="9">
        <v>2023</v>
      </c>
      <c r="B1429" s="10" t="s">
        <v>2008</v>
      </c>
      <c r="C1429" s="9" t="s">
        <v>563</v>
      </c>
      <c r="D1429" s="9" t="s">
        <v>305</v>
      </c>
      <c r="E1429" s="9" t="s">
        <v>2974</v>
      </c>
      <c r="F1429" s="10" t="s">
        <v>3793</v>
      </c>
      <c r="G1429" s="15">
        <v>1.8</v>
      </c>
      <c r="H1429" s="30" t="s">
        <v>175</v>
      </c>
      <c r="I1429" s="10">
        <v>85121375</v>
      </c>
      <c r="J1429" s="19">
        <v>44927</v>
      </c>
      <c r="K1429" s="16">
        <v>0</v>
      </c>
      <c r="L1429" s="16">
        <v>0</v>
      </c>
      <c r="M1429" s="9" t="s">
        <v>178</v>
      </c>
      <c r="N1429" s="17">
        <v>45122</v>
      </c>
      <c r="O1429" s="17" t="s">
        <v>156</v>
      </c>
      <c r="P1429" s="10" t="s">
        <v>156</v>
      </c>
      <c r="Q1429" s="17">
        <v>44915</v>
      </c>
      <c r="R1429" s="10" t="s">
        <v>193</v>
      </c>
      <c r="S1429" s="17">
        <v>44922</v>
      </c>
      <c r="T1429" s="10" t="s">
        <v>156</v>
      </c>
      <c r="U1429" s="32">
        <f t="shared" si="26"/>
        <v>45101</v>
      </c>
    </row>
    <row r="1430" spans="1:21" ht="14.25" customHeight="1">
      <c r="A1430" s="9">
        <v>2023</v>
      </c>
      <c r="B1430" s="10" t="s">
        <v>2008</v>
      </c>
      <c r="C1430" s="9" t="s">
        <v>563</v>
      </c>
      <c r="D1430" s="9" t="s">
        <v>305</v>
      </c>
      <c r="E1430" s="9" t="s">
        <v>2974</v>
      </c>
      <c r="F1430" s="10" t="s">
        <v>3793</v>
      </c>
      <c r="G1430" s="15">
        <v>1.8</v>
      </c>
      <c r="H1430" s="30" t="s">
        <v>175</v>
      </c>
      <c r="I1430" s="10">
        <v>85131765</v>
      </c>
      <c r="J1430" s="19">
        <v>45078</v>
      </c>
      <c r="K1430" s="16">
        <v>14004</v>
      </c>
      <c r="L1430" s="16">
        <v>25207</v>
      </c>
      <c r="M1430" s="9" t="s">
        <v>436</v>
      </c>
      <c r="N1430" s="17">
        <v>45122</v>
      </c>
      <c r="O1430" s="17">
        <v>44936</v>
      </c>
      <c r="P1430" s="10" t="s">
        <v>156</v>
      </c>
      <c r="Q1430" s="17">
        <v>44953</v>
      </c>
      <c r="R1430" s="10" t="s">
        <v>1411</v>
      </c>
      <c r="S1430" s="17">
        <v>45027</v>
      </c>
      <c r="T1430" s="10" t="s">
        <v>2465</v>
      </c>
      <c r="U1430" s="32">
        <f t="shared" si="26"/>
        <v>45101</v>
      </c>
    </row>
    <row r="1431" spans="1:21" ht="14.25" customHeight="1">
      <c r="A1431" s="9">
        <v>2023</v>
      </c>
      <c r="B1431" s="10" t="s">
        <v>2008</v>
      </c>
      <c r="C1431" s="9" t="s">
        <v>563</v>
      </c>
      <c r="D1431" s="9" t="s">
        <v>305</v>
      </c>
      <c r="E1431" s="9" t="s">
        <v>2974</v>
      </c>
      <c r="F1431" s="10" t="s">
        <v>3793</v>
      </c>
      <c r="G1431" s="15">
        <v>1.8</v>
      </c>
      <c r="H1431" s="30" t="s">
        <v>175</v>
      </c>
      <c r="I1431" s="10">
        <v>85187363</v>
      </c>
      <c r="J1431" s="19">
        <v>45139</v>
      </c>
      <c r="K1431" s="16">
        <v>4032</v>
      </c>
      <c r="L1431" s="16">
        <v>7258</v>
      </c>
      <c r="M1431" s="9" t="s">
        <v>383</v>
      </c>
      <c r="N1431" s="17">
        <v>45188</v>
      </c>
      <c r="O1431" s="17">
        <v>44936</v>
      </c>
      <c r="P1431" s="10" t="s">
        <v>156</v>
      </c>
      <c r="Q1431" s="17">
        <v>45099</v>
      </c>
      <c r="R1431" s="10" t="s">
        <v>3162</v>
      </c>
      <c r="S1431" s="17">
        <v>45132</v>
      </c>
      <c r="T1431" s="10" t="s">
        <v>2055</v>
      </c>
      <c r="U1431" s="32">
        <f t="shared" si="26"/>
        <v>45167</v>
      </c>
    </row>
    <row r="1432" spans="1:21" ht="14.25" customHeight="1">
      <c r="A1432" s="9">
        <v>2023</v>
      </c>
      <c r="B1432" s="10" t="s">
        <v>2008</v>
      </c>
      <c r="C1432" s="9" t="s">
        <v>563</v>
      </c>
      <c r="D1432" s="9" t="s">
        <v>305</v>
      </c>
      <c r="E1432" s="9" t="s">
        <v>2974</v>
      </c>
      <c r="F1432" s="10" t="s">
        <v>3793</v>
      </c>
      <c r="G1432" s="15">
        <v>1.8</v>
      </c>
      <c r="H1432" s="30" t="s">
        <v>175</v>
      </c>
      <c r="I1432" s="10">
        <v>85078623</v>
      </c>
      <c r="J1432" s="19">
        <v>45139</v>
      </c>
      <c r="K1432" s="16">
        <v>0</v>
      </c>
      <c r="L1432" s="16">
        <v>0</v>
      </c>
      <c r="M1432" s="9" t="s">
        <v>178</v>
      </c>
      <c r="N1432" s="17">
        <v>45198</v>
      </c>
      <c r="O1432" s="17">
        <v>44971</v>
      </c>
      <c r="P1432" s="10" t="s">
        <v>3164</v>
      </c>
      <c r="Q1432" s="17">
        <v>45069</v>
      </c>
      <c r="R1432" s="10" t="s">
        <v>2074</v>
      </c>
      <c r="S1432" s="17">
        <v>45076</v>
      </c>
      <c r="T1432" s="10" t="s">
        <v>1871</v>
      </c>
      <c r="U1432" s="32">
        <f t="shared" si="26"/>
        <v>45177</v>
      </c>
    </row>
    <row r="1433" spans="1:21" ht="14.25" customHeight="1">
      <c r="A1433" s="9">
        <v>2023</v>
      </c>
      <c r="B1433" s="10" t="s">
        <v>2008</v>
      </c>
      <c r="C1433" s="9" t="s">
        <v>563</v>
      </c>
      <c r="D1433" s="9" t="s">
        <v>305</v>
      </c>
      <c r="E1433" s="9" t="s">
        <v>2974</v>
      </c>
      <c r="F1433" s="10" t="s">
        <v>3793</v>
      </c>
      <c r="G1433" s="15">
        <v>1.8</v>
      </c>
      <c r="H1433" s="30" t="s">
        <v>175</v>
      </c>
      <c r="I1433" s="10">
        <v>85733763</v>
      </c>
      <c r="J1433" s="19">
        <v>45170</v>
      </c>
      <c r="K1433" s="16">
        <v>3000</v>
      </c>
      <c r="L1433" s="16">
        <v>5400</v>
      </c>
      <c r="M1433" s="9" t="s">
        <v>383</v>
      </c>
      <c r="N1433" s="17">
        <v>45199</v>
      </c>
      <c r="O1433" s="17">
        <v>45114</v>
      </c>
      <c r="P1433" s="10" t="s">
        <v>2211</v>
      </c>
      <c r="Q1433" s="17" t="s">
        <v>156</v>
      </c>
      <c r="R1433" s="10" t="s">
        <v>2892</v>
      </c>
      <c r="S1433" s="17" t="s">
        <v>156</v>
      </c>
      <c r="T1433" s="10" t="s">
        <v>2893</v>
      </c>
      <c r="U1433" s="32">
        <f t="shared" si="26"/>
        <v>45178</v>
      </c>
    </row>
    <row r="1434" spans="1:21" ht="14.25" customHeight="1">
      <c r="A1434" s="9">
        <v>2023</v>
      </c>
      <c r="B1434" s="10" t="s">
        <v>2008</v>
      </c>
      <c r="C1434" s="9" t="s">
        <v>563</v>
      </c>
      <c r="D1434" s="9" t="s">
        <v>305</v>
      </c>
      <c r="E1434" s="9" t="s">
        <v>2974</v>
      </c>
      <c r="F1434" s="10" t="s">
        <v>3793</v>
      </c>
      <c r="G1434" s="15">
        <v>1.8</v>
      </c>
      <c r="H1434" s="30" t="s">
        <v>175</v>
      </c>
      <c r="I1434" s="10">
        <v>85410694</v>
      </c>
      <c r="J1434" s="19">
        <v>45200</v>
      </c>
      <c r="K1434" s="16">
        <v>3500</v>
      </c>
      <c r="L1434" s="16">
        <v>6300</v>
      </c>
      <c r="M1434" s="9" t="s">
        <v>470</v>
      </c>
      <c r="N1434" s="17">
        <v>45229</v>
      </c>
      <c r="O1434" s="17">
        <v>45062</v>
      </c>
      <c r="P1434" s="10" t="s">
        <v>1871</v>
      </c>
      <c r="Q1434" s="17">
        <v>45188</v>
      </c>
      <c r="R1434" s="10" t="s">
        <v>3167</v>
      </c>
      <c r="S1434" s="17">
        <v>45197</v>
      </c>
      <c r="T1434" s="10" t="s">
        <v>2216</v>
      </c>
      <c r="U1434" s="32">
        <f t="shared" si="26"/>
        <v>45208</v>
      </c>
    </row>
    <row r="1435" spans="1:21" ht="14.25" customHeight="1">
      <c r="A1435" s="9">
        <v>2023</v>
      </c>
      <c r="B1435" s="10" t="s">
        <v>2008</v>
      </c>
      <c r="C1435" s="9" t="s">
        <v>563</v>
      </c>
      <c r="D1435" s="9" t="s">
        <v>305</v>
      </c>
      <c r="E1435" s="9" t="s">
        <v>2974</v>
      </c>
      <c r="F1435" s="10" t="s">
        <v>3793</v>
      </c>
      <c r="G1435" s="15">
        <v>1.8</v>
      </c>
      <c r="H1435" s="30" t="s">
        <v>175</v>
      </c>
      <c r="I1435" s="10">
        <v>85413594</v>
      </c>
      <c r="J1435" s="19">
        <v>45200</v>
      </c>
      <c r="K1435" s="16">
        <v>3000</v>
      </c>
      <c r="L1435" s="16">
        <v>5400</v>
      </c>
      <c r="M1435" s="9" t="s">
        <v>470</v>
      </c>
      <c r="N1435" s="17">
        <v>45235</v>
      </c>
      <c r="O1435" s="17">
        <v>45100</v>
      </c>
      <c r="P1435" s="10" t="s">
        <v>3168</v>
      </c>
      <c r="Q1435" s="17">
        <v>45190</v>
      </c>
      <c r="R1435" s="10" t="s">
        <v>3009</v>
      </c>
      <c r="S1435" s="17">
        <v>45204</v>
      </c>
      <c r="T1435" s="10" t="s">
        <v>2220</v>
      </c>
      <c r="U1435" s="32">
        <f t="shared" si="26"/>
        <v>45214</v>
      </c>
    </row>
    <row r="1436" spans="1:21" ht="14.25" customHeight="1">
      <c r="A1436" s="9">
        <v>2023</v>
      </c>
      <c r="B1436" s="10" t="s">
        <v>2008</v>
      </c>
      <c r="C1436" s="9" t="s">
        <v>563</v>
      </c>
      <c r="D1436" s="9" t="s">
        <v>305</v>
      </c>
      <c r="E1436" s="9" t="s">
        <v>2974</v>
      </c>
      <c r="F1436" s="10" t="s">
        <v>3793</v>
      </c>
      <c r="G1436" s="15">
        <v>1.8</v>
      </c>
      <c r="H1436" s="30" t="s">
        <v>175</v>
      </c>
      <c r="I1436" s="10">
        <v>86268349</v>
      </c>
      <c r="J1436" s="19">
        <v>45231</v>
      </c>
      <c r="K1436" s="16">
        <v>2500</v>
      </c>
      <c r="L1436" s="16">
        <v>4500</v>
      </c>
      <c r="M1436" s="9" t="s">
        <v>470</v>
      </c>
      <c r="N1436" s="17">
        <v>45268</v>
      </c>
      <c r="O1436" s="17" t="s">
        <v>156</v>
      </c>
      <c r="P1436" s="10" t="s">
        <v>156</v>
      </c>
      <c r="Q1436" s="17" t="s">
        <v>156</v>
      </c>
      <c r="R1436" s="10" t="s">
        <v>193</v>
      </c>
      <c r="S1436" s="17" t="s">
        <v>156</v>
      </c>
      <c r="T1436" s="10" t="s">
        <v>156</v>
      </c>
      <c r="U1436" s="32">
        <f t="shared" si="26"/>
        <v>45247</v>
      </c>
    </row>
    <row r="1437" spans="1:21" ht="14.25" customHeight="1">
      <c r="A1437" s="9">
        <v>2023</v>
      </c>
      <c r="B1437" s="10" t="s">
        <v>2008</v>
      </c>
      <c r="C1437" s="9" t="s">
        <v>563</v>
      </c>
      <c r="D1437" s="9" t="s">
        <v>305</v>
      </c>
      <c r="E1437" s="9" t="s">
        <v>2974</v>
      </c>
      <c r="F1437" s="10" t="s">
        <v>3794</v>
      </c>
      <c r="G1437" s="15">
        <v>1.8</v>
      </c>
      <c r="H1437" s="30" t="s">
        <v>175</v>
      </c>
      <c r="I1437" s="10">
        <v>85136921</v>
      </c>
      <c r="J1437" s="19">
        <v>45078</v>
      </c>
      <c r="K1437" s="16">
        <v>5580</v>
      </c>
      <c r="L1437" s="16">
        <v>10044</v>
      </c>
      <c r="M1437" s="9" t="s">
        <v>436</v>
      </c>
      <c r="N1437" s="17">
        <v>45122</v>
      </c>
      <c r="O1437" s="17">
        <v>44936</v>
      </c>
      <c r="P1437" s="10" t="s">
        <v>156</v>
      </c>
      <c r="Q1437" s="17">
        <v>44953</v>
      </c>
      <c r="R1437" s="10" t="s">
        <v>1411</v>
      </c>
      <c r="S1437" s="17">
        <v>45027</v>
      </c>
      <c r="T1437" s="10" t="s">
        <v>2465</v>
      </c>
      <c r="U1437" s="32">
        <f t="shared" si="26"/>
        <v>45101</v>
      </c>
    </row>
    <row r="1438" spans="1:21" ht="14.25" customHeight="1">
      <c r="A1438" s="9">
        <v>2023</v>
      </c>
      <c r="B1438" s="10" t="s">
        <v>2008</v>
      </c>
      <c r="C1438" s="9" t="s">
        <v>563</v>
      </c>
      <c r="D1438" s="9" t="s">
        <v>305</v>
      </c>
      <c r="E1438" s="9" t="s">
        <v>2974</v>
      </c>
      <c r="F1438" s="10" t="s">
        <v>3794</v>
      </c>
      <c r="G1438" s="15">
        <v>1.8</v>
      </c>
      <c r="H1438" s="30" t="s">
        <v>175</v>
      </c>
      <c r="I1438" s="10">
        <v>85136923</v>
      </c>
      <c r="J1438" s="19">
        <v>45139</v>
      </c>
      <c r="K1438" s="16">
        <v>1512</v>
      </c>
      <c r="L1438" s="16">
        <v>2722</v>
      </c>
      <c r="M1438" s="9" t="s">
        <v>383</v>
      </c>
      <c r="N1438" s="17">
        <v>45189</v>
      </c>
      <c r="O1438" s="17">
        <v>44943</v>
      </c>
      <c r="P1438" s="10" t="s">
        <v>282</v>
      </c>
      <c r="Q1438" s="17">
        <v>45099</v>
      </c>
      <c r="R1438" s="10" t="s">
        <v>3162</v>
      </c>
      <c r="S1438" s="17">
        <v>45132</v>
      </c>
      <c r="T1438" s="10" t="s">
        <v>2055</v>
      </c>
      <c r="U1438" s="32">
        <f t="shared" si="26"/>
        <v>45168</v>
      </c>
    </row>
    <row r="1439" spans="1:21" ht="14.25" customHeight="1">
      <c r="A1439" s="9">
        <v>2023</v>
      </c>
      <c r="B1439" s="10" t="s">
        <v>2008</v>
      </c>
      <c r="C1439" s="9" t="s">
        <v>563</v>
      </c>
      <c r="D1439" s="9" t="s">
        <v>305</v>
      </c>
      <c r="E1439" s="9" t="s">
        <v>2974</v>
      </c>
      <c r="F1439" s="10" t="s">
        <v>3794</v>
      </c>
      <c r="G1439" s="15">
        <v>1.8</v>
      </c>
      <c r="H1439" s="30" t="s">
        <v>175</v>
      </c>
      <c r="I1439" s="10">
        <v>85410890</v>
      </c>
      <c r="J1439" s="19">
        <v>45170</v>
      </c>
      <c r="K1439" s="16">
        <v>1600</v>
      </c>
      <c r="L1439" s="16">
        <v>2880</v>
      </c>
      <c r="M1439" s="9" t="s">
        <v>383</v>
      </c>
      <c r="N1439" s="17">
        <v>45214</v>
      </c>
      <c r="O1439" s="17">
        <v>45062</v>
      </c>
      <c r="P1439" s="10" t="s">
        <v>425</v>
      </c>
      <c r="Q1439" s="17">
        <v>45127</v>
      </c>
      <c r="R1439" s="10" t="s">
        <v>2717</v>
      </c>
      <c r="S1439" s="17">
        <v>45155</v>
      </c>
      <c r="T1439" s="10" t="s">
        <v>2180</v>
      </c>
      <c r="U1439" s="32">
        <f t="shared" si="26"/>
        <v>45193</v>
      </c>
    </row>
    <row r="1440" spans="1:21" ht="14.25" customHeight="1">
      <c r="A1440" s="9">
        <v>2023</v>
      </c>
      <c r="B1440" s="10" t="s">
        <v>2008</v>
      </c>
      <c r="C1440" s="9" t="s">
        <v>563</v>
      </c>
      <c r="D1440" s="9" t="s">
        <v>305</v>
      </c>
      <c r="E1440" s="9" t="s">
        <v>2974</v>
      </c>
      <c r="F1440" s="10" t="s">
        <v>3794</v>
      </c>
      <c r="G1440" s="15">
        <v>1.8</v>
      </c>
      <c r="H1440" s="30" t="s">
        <v>175</v>
      </c>
      <c r="I1440" s="10">
        <v>85136924</v>
      </c>
      <c r="J1440" s="19">
        <v>45170</v>
      </c>
      <c r="K1440" s="16">
        <v>0</v>
      </c>
      <c r="L1440" s="16">
        <v>0</v>
      </c>
      <c r="M1440" s="9" t="s">
        <v>178</v>
      </c>
      <c r="N1440" s="17">
        <v>45228</v>
      </c>
      <c r="O1440" s="17">
        <v>44971</v>
      </c>
      <c r="P1440" s="10" t="s">
        <v>2027</v>
      </c>
      <c r="Q1440" s="17">
        <v>45069</v>
      </c>
      <c r="R1440" s="10" t="s">
        <v>1011</v>
      </c>
      <c r="S1440" s="17">
        <v>45076</v>
      </c>
      <c r="T1440" s="10" t="s">
        <v>2469</v>
      </c>
      <c r="U1440" s="32">
        <f t="shared" si="26"/>
        <v>45207</v>
      </c>
    </row>
    <row r="1441" spans="1:21" ht="14.25" customHeight="1">
      <c r="A1441" s="9">
        <v>2023</v>
      </c>
      <c r="B1441" s="10" t="s">
        <v>2008</v>
      </c>
      <c r="C1441" s="9" t="s">
        <v>563</v>
      </c>
      <c r="D1441" s="9" t="s">
        <v>305</v>
      </c>
      <c r="E1441" s="9" t="s">
        <v>2974</v>
      </c>
      <c r="F1441" s="10" t="s">
        <v>3794</v>
      </c>
      <c r="G1441" s="15">
        <v>1.8</v>
      </c>
      <c r="H1441" s="30" t="s">
        <v>175</v>
      </c>
      <c r="I1441" s="10">
        <v>85413595</v>
      </c>
      <c r="J1441" s="19">
        <v>45200</v>
      </c>
      <c r="K1441" s="16">
        <v>1000</v>
      </c>
      <c r="L1441" s="16">
        <v>1800</v>
      </c>
      <c r="M1441" s="9" t="s">
        <v>470</v>
      </c>
      <c r="N1441" s="17">
        <v>45245</v>
      </c>
      <c r="O1441" s="17">
        <v>45100</v>
      </c>
      <c r="P1441" s="10" t="s">
        <v>156</v>
      </c>
      <c r="Q1441" s="17">
        <v>45204</v>
      </c>
      <c r="R1441" s="10" t="s">
        <v>2578</v>
      </c>
      <c r="S1441" s="17">
        <v>45211</v>
      </c>
      <c r="T1441" s="10" t="s">
        <v>2579</v>
      </c>
      <c r="U1441" s="32">
        <f t="shared" si="26"/>
        <v>45224</v>
      </c>
    </row>
    <row r="1442" spans="1:21" ht="14.25" customHeight="1">
      <c r="A1442" s="9">
        <v>2023</v>
      </c>
      <c r="B1442" s="10" t="s">
        <v>2008</v>
      </c>
      <c r="C1442" s="9" t="s">
        <v>563</v>
      </c>
      <c r="D1442" s="9" t="s">
        <v>305</v>
      </c>
      <c r="E1442" s="9" t="s">
        <v>2974</v>
      </c>
      <c r="F1442" s="10" t="s">
        <v>3794</v>
      </c>
      <c r="G1442" s="15">
        <v>1.8</v>
      </c>
      <c r="H1442" s="30" t="s">
        <v>175</v>
      </c>
      <c r="I1442" s="10">
        <v>85136925</v>
      </c>
      <c r="J1442" s="19">
        <v>45231</v>
      </c>
      <c r="K1442" s="16">
        <v>0</v>
      </c>
      <c r="L1442" s="16">
        <v>0</v>
      </c>
      <c r="M1442" s="9" t="s">
        <v>178</v>
      </c>
      <c r="N1442" s="17">
        <v>45275</v>
      </c>
      <c r="O1442" s="17" t="s">
        <v>156</v>
      </c>
      <c r="P1442" s="10" t="s">
        <v>156</v>
      </c>
      <c r="Q1442" s="17" t="s">
        <v>156</v>
      </c>
      <c r="R1442" s="10" t="s">
        <v>193</v>
      </c>
      <c r="S1442" s="17" t="s">
        <v>156</v>
      </c>
      <c r="T1442" s="10" t="s">
        <v>156</v>
      </c>
      <c r="U1442" s="32">
        <f t="shared" si="26"/>
        <v>45254</v>
      </c>
    </row>
    <row r="1443" spans="1:21" ht="14.25" customHeight="1">
      <c r="A1443" s="9">
        <v>2024</v>
      </c>
      <c r="B1443" s="10" t="s">
        <v>143</v>
      </c>
      <c r="C1443" s="9" t="s">
        <v>563</v>
      </c>
      <c r="D1443" s="9" t="s">
        <v>676</v>
      </c>
      <c r="E1443" s="9" t="s">
        <v>836</v>
      </c>
      <c r="F1443" s="10" t="s">
        <v>3830</v>
      </c>
      <c r="G1443" s="15">
        <v>1.6</v>
      </c>
      <c r="H1443" s="30" t="s">
        <v>175</v>
      </c>
      <c r="I1443" s="10">
        <v>85901420</v>
      </c>
      <c r="J1443" s="19">
        <v>45170</v>
      </c>
      <c r="K1443" s="16">
        <v>24300</v>
      </c>
      <c r="L1443" s="16">
        <v>38880</v>
      </c>
      <c r="M1443" s="9" t="s">
        <v>436</v>
      </c>
      <c r="N1443" s="17">
        <v>45245</v>
      </c>
      <c r="O1443" s="17">
        <v>45097</v>
      </c>
      <c r="P1443" s="10" t="s">
        <v>156</v>
      </c>
      <c r="Q1443" s="17" t="s">
        <v>156</v>
      </c>
      <c r="R1443" s="10" t="s">
        <v>193</v>
      </c>
      <c r="S1443" s="17" t="s">
        <v>156</v>
      </c>
      <c r="T1443" s="10" t="s">
        <v>156</v>
      </c>
      <c r="U1443" s="32">
        <f t="shared" si="26"/>
        <v>45224</v>
      </c>
    </row>
    <row r="1444" spans="1:21" ht="14.25" customHeight="1">
      <c r="A1444" s="9">
        <v>2024</v>
      </c>
      <c r="B1444" s="10" t="s">
        <v>143</v>
      </c>
      <c r="C1444" s="9" t="s">
        <v>563</v>
      </c>
      <c r="D1444" s="9" t="s">
        <v>676</v>
      </c>
      <c r="E1444" s="9" t="s">
        <v>836</v>
      </c>
      <c r="F1444" s="10" t="s">
        <v>3830</v>
      </c>
      <c r="G1444" s="15">
        <v>1.6</v>
      </c>
      <c r="H1444" s="30" t="s">
        <v>175</v>
      </c>
      <c r="I1444" s="10">
        <v>86119863</v>
      </c>
      <c r="J1444" s="19">
        <v>45231</v>
      </c>
      <c r="K1444" s="16">
        <v>0</v>
      </c>
      <c r="L1444" s="16">
        <v>0</v>
      </c>
      <c r="M1444" s="9" t="s">
        <v>178</v>
      </c>
      <c r="N1444" s="17">
        <v>45281</v>
      </c>
      <c r="O1444" s="17">
        <v>45118</v>
      </c>
      <c r="P1444" s="10" t="s">
        <v>2779</v>
      </c>
      <c r="Q1444" s="17">
        <v>45153</v>
      </c>
      <c r="R1444" s="10" t="s">
        <v>193</v>
      </c>
      <c r="S1444" s="17">
        <v>45216</v>
      </c>
      <c r="T1444" s="10" t="s">
        <v>156</v>
      </c>
      <c r="U1444" s="32">
        <f t="shared" si="26"/>
        <v>45260</v>
      </c>
    </row>
    <row r="1445" spans="1:21" ht="14.25" customHeight="1">
      <c r="A1445" s="9">
        <v>2023</v>
      </c>
      <c r="B1445" s="10" t="s">
        <v>143</v>
      </c>
      <c r="C1445" s="9" t="s">
        <v>1202</v>
      </c>
      <c r="D1445" s="9" t="s">
        <v>676</v>
      </c>
      <c r="E1445" s="9" t="s">
        <v>699</v>
      </c>
      <c r="F1445" s="10" t="s">
        <v>3746</v>
      </c>
      <c r="G1445" s="15">
        <v>1.6</v>
      </c>
      <c r="H1445" s="30" t="s">
        <v>246</v>
      </c>
      <c r="I1445" s="10">
        <v>85415410</v>
      </c>
      <c r="J1445" s="19">
        <v>45017</v>
      </c>
      <c r="K1445" s="16">
        <v>0</v>
      </c>
      <c r="L1445" s="16">
        <v>0</v>
      </c>
      <c r="M1445" s="9" t="s">
        <v>178</v>
      </c>
      <c r="N1445" s="17" t="s">
        <v>156</v>
      </c>
      <c r="O1445" s="17" t="s">
        <v>156</v>
      </c>
      <c r="P1445" s="10" t="s">
        <v>156</v>
      </c>
      <c r="Q1445" s="17" t="s">
        <v>156</v>
      </c>
      <c r="R1445" s="10" t="s">
        <v>193</v>
      </c>
      <c r="S1445" s="17" t="s">
        <v>156</v>
      </c>
      <c r="T1445" s="10" t="s">
        <v>156</v>
      </c>
      <c r="U1445" s="32" t="e">
        <f t="shared" ref="U1445:U1450" si="27">N1445-78</f>
        <v>#VALUE!</v>
      </c>
    </row>
    <row r="1446" spans="1:21" ht="14.25" customHeight="1">
      <c r="A1446" s="9">
        <v>2023</v>
      </c>
      <c r="B1446" s="10" t="s">
        <v>143</v>
      </c>
      <c r="C1446" s="9" t="s">
        <v>1202</v>
      </c>
      <c r="D1446" s="9" t="s">
        <v>676</v>
      </c>
      <c r="E1446" s="9" t="s">
        <v>699</v>
      </c>
      <c r="F1446" s="10" t="s">
        <v>3746</v>
      </c>
      <c r="G1446" s="15">
        <v>1.6</v>
      </c>
      <c r="H1446" s="30" t="s">
        <v>246</v>
      </c>
      <c r="I1446" s="10">
        <v>85277809</v>
      </c>
      <c r="J1446" s="19">
        <v>45047</v>
      </c>
      <c r="K1446" s="16">
        <v>0</v>
      </c>
      <c r="L1446" s="16">
        <v>0</v>
      </c>
      <c r="M1446" s="9" t="s">
        <v>178</v>
      </c>
      <c r="N1446" s="17">
        <v>45092</v>
      </c>
      <c r="O1446" s="17">
        <v>44957</v>
      </c>
      <c r="P1446" s="10" t="s">
        <v>156</v>
      </c>
      <c r="Q1446" s="17" t="s">
        <v>156</v>
      </c>
      <c r="R1446" s="10" t="s">
        <v>193</v>
      </c>
      <c r="S1446" s="17" t="s">
        <v>156</v>
      </c>
      <c r="T1446" s="10" t="s">
        <v>156</v>
      </c>
      <c r="U1446" s="32">
        <f t="shared" si="27"/>
        <v>45014</v>
      </c>
    </row>
    <row r="1447" spans="1:21" ht="14.25" customHeight="1">
      <c r="A1447" s="9">
        <v>2023</v>
      </c>
      <c r="B1447" s="10" t="s">
        <v>143</v>
      </c>
      <c r="C1447" s="9" t="s">
        <v>1202</v>
      </c>
      <c r="D1447" s="9" t="s">
        <v>676</v>
      </c>
      <c r="E1447" s="9" t="s">
        <v>699</v>
      </c>
      <c r="F1447" s="10" t="s">
        <v>3745</v>
      </c>
      <c r="G1447" s="15">
        <v>1.6</v>
      </c>
      <c r="H1447" s="30" t="s">
        <v>246</v>
      </c>
      <c r="I1447" s="10">
        <v>85415411</v>
      </c>
      <c r="J1447" s="19">
        <v>45017</v>
      </c>
      <c r="K1447" s="16">
        <v>0</v>
      </c>
      <c r="L1447" s="16">
        <v>0</v>
      </c>
      <c r="M1447" s="9" t="s">
        <v>178</v>
      </c>
      <c r="N1447" s="17" t="s">
        <v>156</v>
      </c>
      <c r="O1447" s="17" t="s">
        <v>156</v>
      </c>
      <c r="P1447" s="10" t="s">
        <v>156</v>
      </c>
      <c r="Q1447" s="17" t="s">
        <v>156</v>
      </c>
      <c r="R1447" s="10" t="s">
        <v>193</v>
      </c>
      <c r="S1447" s="17" t="s">
        <v>156</v>
      </c>
      <c r="T1447" s="10" t="s">
        <v>156</v>
      </c>
      <c r="U1447" s="32" t="e">
        <f t="shared" si="27"/>
        <v>#VALUE!</v>
      </c>
    </row>
    <row r="1448" spans="1:21" ht="14.25" customHeight="1">
      <c r="A1448" s="9">
        <v>2023</v>
      </c>
      <c r="B1448" s="10" t="s">
        <v>143</v>
      </c>
      <c r="C1448" s="9" t="s">
        <v>1202</v>
      </c>
      <c r="D1448" s="9" t="s">
        <v>676</v>
      </c>
      <c r="E1448" s="9" t="s">
        <v>699</v>
      </c>
      <c r="F1448" s="10" t="s">
        <v>3747</v>
      </c>
      <c r="G1448" s="15">
        <v>1.6</v>
      </c>
      <c r="H1448" s="30" t="s">
        <v>246</v>
      </c>
      <c r="I1448" s="10">
        <v>85415413</v>
      </c>
      <c r="J1448" s="19">
        <v>45017</v>
      </c>
      <c r="K1448" s="16">
        <v>0</v>
      </c>
      <c r="L1448" s="16">
        <v>0</v>
      </c>
      <c r="M1448" s="9" t="s">
        <v>178</v>
      </c>
      <c r="N1448" s="17" t="s">
        <v>156</v>
      </c>
      <c r="O1448" s="17" t="s">
        <v>156</v>
      </c>
      <c r="P1448" s="10" t="s">
        <v>156</v>
      </c>
      <c r="Q1448" s="17" t="s">
        <v>156</v>
      </c>
      <c r="R1448" s="10" t="s">
        <v>193</v>
      </c>
      <c r="S1448" s="17" t="s">
        <v>156</v>
      </c>
      <c r="T1448" s="10" t="s">
        <v>156</v>
      </c>
      <c r="U1448" s="32" t="e">
        <f t="shared" si="27"/>
        <v>#VALUE!</v>
      </c>
    </row>
    <row r="1449" spans="1:21" ht="14.25" customHeight="1">
      <c r="A1449" s="9">
        <v>2023</v>
      </c>
      <c r="B1449" s="10" t="s">
        <v>143</v>
      </c>
      <c r="C1449" s="9" t="s">
        <v>1202</v>
      </c>
      <c r="D1449" s="9" t="s">
        <v>676</v>
      </c>
      <c r="E1449" s="9" t="s">
        <v>699</v>
      </c>
      <c r="F1449" s="10" t="s">
        <v>3748</v>
      </c>
      <c r="G1449" s="15">
        <v>1.6</v>
      </c>
      <c r="H1449" s="30" t="s">
        <v>246</v>
      </c>
      <c r="I1449" s="10">
        <v>85415414</v>
      </c>
      <c r="J1449" s="19">
        <v>45017</v>
      </c>
      <c r="K1449" s="16">
        <v>0</v>
      </c>
      <c r="L1449" s="16">
        <v>0</v>
      </c>
      <c r="M1449" s="9" t="s">
        <v>178</v>
      </c>
      <c r="N1449" s="17" t="s">
        <v>156</v>
      </c>
      <c r="O1449" s="17" t="s">
        <v>156</v>
      </c>
      <c r="P1449" s="10" t="s">
        <v>156</v>
      </c>
      <c r="Q1449" s="17" t="s">
        <v>156</v>
      </c>
      <c r="R1449" s="10" t="s">
        <v>193</v>
      </c>
      <c r="S1449" s="17" t="s">
        <v>156</v>
      </c>
      <c r="T1449" s="10" t="s">
        <v>156</v>
      </c>
      <c r="U1449" s="32" t="e">
        <f t="shared" si="27"/>
        <v>#VALUE!</v>
      </c>
    </row>
    <row r="1450" spans="1:21" ht="14.25" customHeight="1">
      <c r="A1450" s="9">
        <v>2023</v>
      </c>
      <c r="B1450" s="10" t="s">
        <v>143</v>
      </c>
      <c r="C1450" s="9" t="s">
        <v>1202</v>
      </c>
      <c r="D1450" s="9" t="s">
        <v>676</v>
      </c>
      <c r="E1450" s="9" t="s">
        <v>699</v>
      </c>
      <c r="F1450" s="10" t="s">
        <v>3749</v>
      </c>
      <c r="G1450" s="15">
        <v>1.6</v>
      </c>
      <c r="H1450" s="30" t="s">
        <v>246</v>
      </c>
      <c r="I1450" s="10">
        <v>85415415</v>
      </c>
      <c r="J1450" s="19">
        <v>45017</v>
      </c>
      <c r="K1450" s="16">
        <v>0</v>
      </c>
      <c r="L1450" s="16">
        <v>0</v>
      </c>
      <c r="M1450" s="9" t="s">
        <v>178</v>
      </c>
      <c r="N1450" s="17" t="s">
        <v>156</v>
      </c>
      <c r="O1450" s="17" t="s">
        <v>156</v>
      </c>
      <c r="P1450" s="10" t="s">
        <v>156</v>
      </c>
      <c r="Q1450" s="17" t="s">
        <v>156</v>
      </c>
      <c r="R1450" s="10" t="s">
        <v>193</v>
      </c>
      <c r="S1450" s="17" t="s">
        <v>156</v>
      </c>
      <c r="T1450" s="10" t="s">
        <v>156</v>
      </c>
      <c r="U1450" s="32" t="e">
        <f t="shared" si="27"/>
        <v>#VALUE!</v>
      </c>
    </row>
    <row r="1451" spans="1:21" ht="14.25" customHeight="1">
      <c r="A1451" s="9">
        <v>2023</v>
      </c>
      <c r="B1451" s="10" t="s">
        <v>143</v>
      </c>
      <c r="C1451" s="9" t="s">
        <v>1026</v>
      </c>
      <c r="D1451" s="9" t="s">
        <v>676</v>
      </c>
      <c r="E1451" s="9" t="s">
        <v>717</v>
      </c>
      <c r="F1451" s="10" t="s">
        <v>3734</v>
      </c>
      <c r="G1451" s="15">
        <v>1.5</v>
      </c>
      <c r="H1451" s="30" t="s">
        <v>175</v>
      </c>
      <c r="I1451" s="10">
        <v>84995531</v>
      </c>
      <c r="J1451" s="19">
        <v>44958</v>
      </c>
      <c r="K1451" s="16">
        <v>2400</v>
      </c>
      <c r="L1451" s="16">
        <v>3600</v>
      </c>
      <c r="M1451" s="9" t="s">
        <v>436</v>
      </c>
      <c r="N1451" s="17">
        <v>45031</v>
      </c>
      <c r="O1451" s="17">
        <v>44887</v>
      </c>
      <c r="P1451" s="10" t="s">
        <v>156</v>
      </c>
      <c r="Q1451" s="17">
        <v>44922</v>
      </c>
      <c r="R1451" s="10" t="s">
        <v>193</v>
      </c>
      <c r="S1451" s="17">
        <v>44943</v>
      </c>
      <c r="T1451" s="10" t="s">
        <v>156</v>
      </c>
      <c r="U1451" s="32">
        <f>N1451-19</f>
        <v>45012</v>
      </c>
    </row>
    <row r="1452" spans="1:21" ht="14.25" customHeight="1">
      <c r="A1452" s="9">
        <v>2023</v>
      </c>
      <c r="B1452" s="10" t="s">
        <v>143</v>
      </c>
      <c r="C1452" s="9" t="s">
        <v>1026</v>
      </c>
      <c r="D1452" s="9" t="s">
        <v>676</v>
      </c>
      <c r="E1452" s="9" t="s">
        <v>717</v>
      </c>
      <c r="F1452" s="10" t="s">
        <v>3734</v>
      </c>
      <c r="G1452" s="15">
        <v>1.5</v>
      </c>
      <c r="H1452" s="30" t="s">
        <v>175</v>
      </c>
      <c r="I1452" s="10">
        <v>85441858</v>
      </c>
      <c r="J1452" s="19">
        <v>45017</v>
      </c>
      <c r="K1452" s="16">
        <v>1024</v>
      </c>
      <c r="L1452" s="16">
        <v>1536</v>
      </c>
      <c r="M1452" s="9" t="s">
        <v>470</v>
      </c>
      <c r="N1452" s="17">
        <v>45071</v>
      </c>
      <c r="O1452" s="17">
        <v>45002</v>
      </c>
      <c r="P1452" s="10" t="s">
        <v>156</v>
      </c>
      <c r="Q1452" s="17">
        <v>45030</v>
      </c>
      <c r="R1452" s="10" t="s">
        <v>193</v>
      </c>
      <c r="S1452" s="17">
        <v>45040</v>
      </c>
      <c r="T1452" s="10" t="s">
        <v>156</v>
      </c>
      <c r="U1452" s="32">
        <f t="shared" ref="U1452:U1515" si="28">N1452-19</f>
        <v>45052</v>
      </c>
    </row>
    <row r="1453" spans="1:21" ht="14.25" customHeight="1">
      <c r="A1453" s="9">
        <v>2023</v>
      </c>
      <c r="B1453" s="10" t="s">
        <v>143</v>
      </c>
      <c r="C1453" s="9" t="s">
        <v>1026</v>
      </c>
      <c r="D1453" s="9" t="s">
        <v>676</v>
      </c>
      <c r="E1453" s="9" t="s">
        <v>717</v>
      </c>
      <c r="F1453" s="10" t="s">
        <v>3735</v>
      </c>
      <c r="G1453" s="15">
        <v>1.5</v>
      </c>
      <c r="H1453" s="30" t="s">
        <v>175</v>
      </c>
      <c r="I1453" s="10">
        <v>85189798</v>
      </c>
      <c r="J1453" s="19">
        <v>44958</v>
      </c>
      <c r="K1453" s="16">
        <v>2128</v>
      </c>
      <c r="L1453" s="16">
        <v>3192</v>
      </c>
      <c r="M1453" s="9" t="s">
        <v>436</v>
      </c>
      <c r="N1453" s="17">
        <v>45031</v>
      </c>
      <c r="O1453" s="17" t="s">
        <v>156</v>
      </c>
      <c r="P1453" s="10" t="s">
        <v>156</v>
      </c>
      <c r="Q1453" s="17">
        <v>44922</v>
      </c>
      <c r="R1453" s="10" t="s">
        <v>193</v>
      </c>
      <c r="S1453" s="17">
        <v>44943</v>
      </c>
      <c r="T1453" s="10" t="s">
        <v>156</v>
      </c>
      <c r="U1453" s="32">
        <f t="shared" si="28"/>
        <v>45012</v>
      </c>
    </row>
    <row r="1454" spans="1:21" ht="14.25" customHeight="1">
      <c r="A1454" s="9">
        <v>2023</v>
      </c>
      <c r="B1454" s="10" t="s">
        <v>143</v>
      </c>
      <c r="C1454" s="9" t="s">
        <v>1026</v>
      </c>
      <c r="D1454" s="9" t="s">
        <v>676</v>
      </c>
      <c r="E1454" s="9" t="s">
        <v>717</v>
      </c>
      <c r="F1454" s="10" t="s">
        <v>3735</v>
      </c>
      <c r="G1454" s="15">
        <v>1.5</v>
      </c>
      <c r="H1454" s="30" t="s">
        <v>175</v>
      </c>
      <c r="I1454" s="10">
        <v>85441859</v>
      </c>
      <c r="J1454" s="19">
        <v>45017</v>
      </c>
      <c r="K1454" s="16">
        <v>912</v>
      </c>
      <c r="L1454" s="16">
        <v>1368</v>
      </c>
      <c r="M1454" s="9" t="s">
        <v>470</v>
      </c>
      <c r="N1454" s="17">
        <v>45086</v>
      </c>
      <c r="O1454" s="17">
        <v>45002</v>
      </c>
      <c r="P1454" s="10" t="s">
        <v>156</v>
      </c>
      <c r="Q1454" s="17">
        <v>45030</v>
      </c>
      <c r="R1454" s="10" t="s">
        <v>193</v>
      </c>
      <c r="S1454" s="17">
        <v>45040</v>
      </c>
      <c r="T1454" s="10" t="s">
        <v>156</v>
      </c>
      <c r="U1454" s="32">
        <f t="shared" si="28"/>
        <v>45067</v>
      </c>
    </row>
    <row r="1455" spans="1:21" ht="14.25" customHeight="1">
      <c r="A1455" s="9">
        <v>2023</v>
      </c>
      <c r="B1455" s="10" t="s">
        <v>143</v>
      </c>
      <c r="C1455" s="9" t="s">
        <v>1026</v>
      </c>
      <c r="D1455" s="9" t="s">
        <v>676</v>
      </c>
      <c r="E1455" s="9" t="s">
        <v>717</v>
      </c>
      <c r="F1455" s="10" t="s">
        <v>3736</v>
      </c>
      <c r="G1455" s="15">
        <v>1.5</v>
      </c>
      <c r="H1455" s="30" t="s">
        <v>175</v>
      </c>
      <c r="I1455" s="10">
        <v>85189801</v>
      </c>
      <c r="J1455" s="19">
        <v>44958</v>
      </c>
      <c r="K1455" s="16">
        <v>2928</v>
      </c>
      <c r="L1455" s="16">
        <v>4392</v>
      </c>
      <c r="M1455" s="9" t="s">
        <v>436</v>
      </c>
      <c r="N1455" s="17">
        <v>45031</v>
      </c>
      <c r="O1455" s="17" t="s">
        <v>156</v>
      </c>
      <c r="P1455" s="10" t="s">
        <v>156</v>
      </c>
      <c r="Q1455" s="17">
        <v>44922</v>
      </c>
      <c r="R1455" s="10" t="s">
        <v>193</v>
      </c>
      <c r="S1455" s="17">
        <v>44943</v>
      </c>
      <c r="T1455" s="10" t="s">
        <v>156</v>
      </c>
      <c r="U1455" s="32">
        <f t="shared" si="28"/>
        <v>45012</v>
      </c>
    </row>
    <row r="1456" spans="1:21" ht="14.25" customHeight="1">
      <c r="A1456" s="9">
        <v>2023</v>
      </c>
      <c r="B1456" s="10" t="s">
        <v>143</v>
      </c>
      <c r="C1456" s="9" t="s">
        <v>1026</v>
      </c>
      <c r="D1456" s="9" t="s">
        <v>676</v>
      </c>
      <c r="E1456" s="9" t="s">
        <v>717</v>
      </c>
      <c r="F1456" s="10" t="s">
        <v>3736</v>
      </c>
      <c r="G1456" s="15">
        <v>1.5</v>
      </c>
      <c r="H1456" s="30" t="s">
        <v>175</v>
      </c>
      <c r="I1456" s="10">
        <v>85441860</v>
      </c>
      <c r="J1456" s="19">
        <v>45017</v>
      </c>
      <c r="K1456" s="16">
        <v>1248</v>
      </c>
      <c r="L1456" s="16">
        <v>1872</v>
      </c>
      <c r="M1456" s="9" t="s">
        <v>470</v>
      </c>
      <c r="N1456" s="17">
        <v>45086</v>
      </c>
      <c r="O1456" s="17">
        <v>45002</v>
      </c>
      <c r="P1456" s="10" t="s">
        <v>156</v>
      </c>
      <c r="Q1456" s="17">
        <v>45030</v>
      </c>
      <c r="R1456" s="10" t="s">
        <v>193</v>
      </c>
      <c r="S1456" s="17">
        <v>45040</v>
      </c>
      <c r="T1456" s="10" t="s">
        <v>156</v>
      </c>
      <c r="U1456" s="32">
        <f t="shared" si="28"/>
        <v>45067</v>
      </c>
    </row>
    <row r="1457" spans="1:21" ht="14.25" customHeight="1">
      <c r="A1457" s="9">
        <v>2023</v>
      </c>
      <c r="B1457" s="10" t="s">
        <v>143</v>
      </c>
      <c r="C1457" s="9" t="s">
        <v>1026</v>
      </c>
      <c r="D1457" s="9" t="s">
        <v>676</v>
      </c>
      <c r="E1457" s="9" t="s">
        <v>717</v>
      </c>
      <c r="F1457" s="10" t="s">
        <v>3868</v>
      </c>
      <c r="G1457" s="15">
        <v>1.5</v>
      </c>
      <c r="H1457" s="30" t="s">
        <v>175</v>
      </c>
      <c r="I1457" s="10">
        <v>85189804</v>
      </c>
      <c r="J1457" s="19">
        <v>44986</v>
      </c>
      <c r="K1457" s="16">
        <v>0</v>
      </c>
      <c r="L1457" s="16">
        <v>0</v>
      </c>
      <c r="M1457" s="9" t="s">
        <v>178</v>
      </c>
      <c r="N1457" s="17">
        <v>45031</v>
      </c>
      <c r="O1457" s="17" t="s">
        <v>156</v>
      </c>
      <c r="P1457" s="10" t="s">
        <v>156</v>
      </c>
      <c r="Q1457" s="17">
        <v>44922</v>
      </c>
      <c r="R1457" s="10" t="s">
        <v>193</v>
      </c>
      <c r="S1457" s="17">
        <v>44943</v>
      </c>
      <c r="T1457" s="10" t="s">
        <v>156</v>
      </c>
      <c r="U1457" s="32">
        <f t="shared" si="28"/>
        <v>45012</v>
      </c>
    </row>
    <row r="1458" spans="1:21" ht="14.25" customHeight="1">
      <c r="A1458" s="9">
        <v>2023</v>
      </c>
      <c r="B1458" s="10" t="s">
        <v>143</v>
      </c>
      <c r="C1458" s="9" t="s">
        <v>1026</v>
      </c>
      <c r="D1458" s="9" t="s">
        <v>676</v>
      </c>
      <c r="E1458" s="9" t="s">
        <v>717</v>
      </c>
      <c r="F1458" s="10" t="s">
        <v>3869</v>
      </c>
      <c r="G1458" s="15">
        <v>1.5</v>
      </c>
      <c r="H1458" s="30" t="s">
        <v>175</v>
      </c>
      <c r="I1458" s="10">
        <v>85189807</v>
      </c>
      <c r="J1458" s="19">
        <v>44986</v>
      </c>
      <c r="K1458" s="16">
        <v>0</v>
      </c>
      <c r="L1458" s="16">
        <v>0</v>
      </c>
      <c r="M1458" s="9" t="s">
        <v>178</v>
      </c>
      <c r="N1458" s="17">
        <v>45031</v>
      </c>
      <c r="O1458" s="17" t="s">
        <v>156</v>
      </c>
      <c r="P1458" s="10" t="s">
        <v>156</v>
      </c>
      <c r="Q1458" s="17">
        <v>44922</v>
      </c>
      <c r="R1458" s="10" t="s">
        <v>193</v>
      </c>
      <c r="S1458" s="17">
        <v>44943</v>
      </c>
      <c r="T1458" s="10" t="s">
        <v>156</v>
      </c>
      <c r="U1458" s="32">
        <f t="shared" si="28"/>
        <v>45012</v>
      </c>
    </row>
    <row r="1459" spans="1:21" ht="14.25" customHeight="1">
      <c r="A1459" s="9">
        <v>2023</v>
      </c>
      <c r="B1459" s="10" t="s">
        <v>143</v>
      </c>
      <c r="C1459" s="9" t="s">
        <v>1026</v>
      </c>
      <c r="D1459" s="9" t="s">
        <v>676</v>
      </c>
      <c r="E1459" s="9" t="s">
        <v>717</v>
      </c>
      <c r="F1459" s="10" t="s">
        <v>3870</v>
      </c>
      <c r="G1459" s="15">
        <v>1.5</v>
      </c>
      <c r="H1459" s="30" t="s">
        <v>175</v>
      </c>
      <c r="I1459" s="10">
        <v>85189810</v>
      </c>
      <c r="J1459" s="19">
        <v>44986</v>
      </c>
      <c r="K1459" s="16">
        <v>0</v>
      </c>
      <c r="L1459" s="16">
        <v>0</v>
      </c>
      <c r="M1459" s="9" t="s">
        <v>178</v>
      </c>
      <c r="N1459" s="17">
        <v>45031</v>
      </c>
      <c r="O1459" s="17" t="s">
        <v>156</v>
      </c>
      <c r="P1459" s="10" t="s">
        <v>156</v>
      </c>
      <c r="Q1459" s="17">
        <v>44922</v>
      </c>
      <c r="R1459" s="10" t="s">
        <v>193</v>
      </c>
      <c r="S1459" s="17">
        <v>44943</v>
      </c>
      <c r="T1459" s="10" t="s">
        <v>156</v>
      </c>
      <c r="U1459" s="32">
        <f t="shared" si="28"/>
        <v>45012</v>
      </c>
    </row>
    <row r="1460" spans="1:21" ht="14.25" customHeight="1">
      <c r="A1460" s="9">
        <v>2023</v>
      </c>
      <c r="B1460" s="10" t="s">
        <v>143</v>
      </c>
      <c r="C1460" s="9" t="s">
        <v>1026</v>
      </c>
      <c r="D1460" s="9" t="s">
        <v>676</v>
      </c>
      <c r="E1460" s="9" t="s">
        <v>779</v>
      </c>
      <c r="F1460" s="10" t="s">
        <v>3737</v>
      </c>
      <c r="G1460" s="15">
        <v>1.6</v>
      </c>
      <c r="H1460" s="30" t="s">
        <v>175</v>
      </c>
      <c r="I1460" s="10">
        <v>84680683</v>
      </c>
      <c r="J1460" s="19">
        <v>44927</v>
      </c>
      <c r="K1460" s="16">
        <v>8816</v>
      </c>
      <c r="L1460" s="16">
        <v>14106</v>
      </c>
      <c r="M1460" s="9" t="s">
        <v>436</v>
      </c>
      <c r="N1460" s="17">
        <v>44985</v>
      </c>
      <c r="O1460" s="17">
        <v>44827</v>
      </c>
      <c r="P1460" s="10" t="s">
        <v>156</v>
      </c>
      <c r="Q1460" s="17">
        <v>44873</v>
      </c>
      <c r="R1460" s="10" t="s">
        <v>193</v>
      </c>
      <c r="S1460" s="17">
        <v>44894</v>
      </c>
      <c r="T1460" s="10" t="s">
        <v>156</v>
      </c>
      <c r="U1460" s="32">
        <f t="shared" si="28"/>
        <v>44966</v>
      </c>
    </row>
    <row r="1461" spans="1:21" ht="14.25" customHeight="1">
      <c r="A1461" s="9">
        <v>2023</v>
      </c>
      <c r="B1461" s="10" t="s">
        <v>143</v>
      </c>
      <c r="C1461" s="9" t="s">
        <v>1026</v>
      </c>
      <c r="D1461" s="9" t="s">
        <v>676</v>
      </c>
      <c r="E1461" s="9" t="s">
        <v>779</v>
      </c>
      <c r="F1461" s="10" t="s">
        <v>3737</v>
      </c>
      <c r="G1461" s="15">
        <v>1.6</v>
      </c>
      <c r="H1461" s="30" t="s">
        <v>175</v>
      </c>
      <c r="I1461" s="10">
        <v>84948337</v>
      </c>
      <c r="J1461" s="19">
        <v>44958</v>
      </c>
      <c r="K1461" s="16">
        <v>3568</v>
      </c>
      <c r="L1461" s="16">
        <v>5709</v>
      </c>
      <c r="M1461" s="9" t="s">
        <v>383</v>
      </c>
      <c r="N1461" s="17">
        <v>45000</v>
      </c>
      <c r="O1461" s="17">
        <v>44950</v>
      </c>
      <c r="P1461" s="10" t="s">
        <v>156</v>
      </c>
      <c r="Q1461" s="17">
        <v>44960</v>
      </c>
      <c r="R1461" s="10" t="s">
        <v>193</v>
      </c>
      <c r="S1461" s="17">
        <v>44970</v>
      </c>
      <c r="T1461" s="10" t="s">
        <v>156</v>
      </c>
      <c r="U1461" s="32">
        <f t="shared" si="28"/>
        <v>44981</v>
      </c>
    </row>
    <row r="1462" spans="1:21" ht="14.25" customHeight="1">
      <c r="A1462" s="9">
        <v>2023</v>
      </c>
      <c r="B1462" s="10" t="s">
        <v>143</v>
      </c>
      <c r="C1462" s="9" t="s">
        <v>1026</v>
      </c>
      <c r="D1462" s="9" t="s">
        <v>676</v>
      </c>
      <c r="E1462" s="9" t="s">
        <v>779</v>
      </c>
      <c r="F1462" s="10" t="s">
        <v>3738</v>
      </c>
      <c r="G1462" s="15">
        <v>1.6</v>
      </c>
      <c r="H1462" s="30" t="s">
        <v>175</v>
      </c>
      <c r="I1462" s="10">
        <v>84847675</v>
      </c>
      <c r="J1462" s="19">
        <v>44927</v>
      </c>
      <c r="K1462" s="16">
        <v>3600</v>
      </c>
      <c r="L1462" s="16">
        <v>5760</v>
      </c>
      <c r="M1462" s="9" t="s">
        <v>436</v>
      </c>
      <c r="N1462" s="17">
        <v>44985</v>
      </c>
      <c r="O1462" s="17" t="s">
        <v>156</v>
      </c>
      <c r="P1462" s="10" t="s">
        <v>156</v>
      </c>
      <c r="Q1462" s="17">
        <v>44873</v>
      </c>
      <c r="R1462" s="10" t="s">
        <v>193</v>
      </c>
      <c r="S1462" s="17">
        <v>44894</v>
      </c>
      <c r="T1462" s="10" t="s">
        <v>156</v>
      </c>
      <c r="U1462" s="32">
        <f t="shared" si="28"/>
        <v>44966</v>
      </c>
    </row>
    <row r="1463" spans="1:21" ht="14.25" customHeight="1">
      <c r="A1463" s="9">
        <v>2023</v>
      </c>
      <c r="B1463" s="10" t="s">
        <v>143</v>
      </c>
      <c r="C1463" s="9" t="s">
        <v>1026</v>
      </c>
      <c r="D1463" s="9" t="s">
        <v>676</v>
      </c>
      <c r="E1463" s="9" t="s">
        <v>779</v>
      </c>
      <c r="F1463" s="10" t="s">
        <v>3738</v>
      </c>
      <c r="G1463" s="15">
        <v>1.6</v>
      </c>
      <c r="H1463" s="30" t="s">
        <v>175</v>
      </c>
      <c r="I1463" s="10">
        <v>85120216</v>
      </c>
      <c r="J1463" s="19">
        <v>44958</v>
      </c>
      <c r="K1463" s="16">
        <v>2704</v>
      </c>
      <c r="L1463" s="16">
        <v>4326</v>
      </c>
      <c r="M1463" s="9" t="s">
        <v>383</v>
      </c>
      <c r="N1463" s="17">
        <v>45000</v>
      </c>
      <c r="O1463" s="17" t="s">
        <v>156</v>
      </c>
      <c r="P1463" s="10" t="s">
        <v>156</v>
      </c>
      <c r="Q1463" s="17">
        <v>44960</v>
      </c>
      <c r="R1463" s="10" t="s">
        <v>193</v>
      </c>
      <c r="S1463" s="17">
        <v>44970</v>
      </c>
      <c r="T1463" s="10" t="s">
        <v>156</v>
      </c>
      <c r="U1463" s="32">
        <f t="shared" si="28"/>
        <v>44981</v>
      </c>
    </row>
    <row r="1464" spans="1:21" ht="14.25" customHeight="1">
      <c r="A1464" s="9">
        <v>2023</v>
      </c>
      <c r="B1464" s="10" t="s">
        <v>143</v>
      </c>
      <c r="C1464" s="9" t="s">
        <v>1026</v>
      </c>
      <c r="D1464" s="9" t="s">
        <v>676</v>
      </c>
      <c r="E1464" s="9" t="s">
        <v>779</v>
      </c>
      <c r="F1464" s="10" t="s">
        <v>3739</v>
      </c>
      <c r="G1464" s="15">
        <v>1.6</v>
      </c>
      <c r="H1464" s="30" t="s">
        <v>175</v>
      </c>
      <c r="I1464" s="10">
        <v>84847710</v>
      </c>
      <c r="J1464" s="19">
        <v>44927</v>
      </c>
      <c r="K1464" s="16">
        <v>2400</v>
      </c>
      <c r="L1464" s="16">
        <v>3840</v>
      </c>
      <c r="M1464" s="9" t="s">
        <v>436</v>
      </c>
      <c r="N1464" s="17">
        <v>44985</v>
      </c>
      <c r="O1464" s="17" t="s">
        <v>156</v>
      </c>
      <c r="P1464" s="10" t="s">
        <v>156</v>
      </c>
      <c r="Q1464" s="17">
        <v>44873</v>
      </c>
      <c r="R1464" s="10" t="s">
        <v>193</v>
      </c>
      <c r="S1464" s="17">
        <v>44894</v>
      </c>
      <c r="T1464" s="10" t="s">
        <v>156</v>
      </c>
      <c r="U1464" s="32">
        <f t="shared" si="28"/>
        <v>44966</v>
      </c>
    </row>
    <row r="1465" spans="1:21" ht="14.25" customHeight="1">
      <c r="A1465" s="9">
        <v>2023</v>
      </c>
      <c r="B1465" s="10" t="s">
        <v>143</v>
      </c>
      <c r="C1465" s="9" t="s">
        <v>1026</v>
      </c>
      <c r="D1465" s="9" t="s">
        <v>676</v>
      </c>
      <c r="E1465" s="9" t="s">
        <v>779</v>
      </c>
      <c r="F1465" s="10" t="s">
        <v>3739</v>
      </c>
      <c r="G1465" s="15">
        <v>1.6</v>
      </c>
      <c r="H1465" s="30" t="s">
        <v>175</v>
      </c>
      <c r="I1465" s="10">
        <v>85120220</v>
      </c>
      <c r="J1465" s="19">
        <v>44958</v>
      </c>
      <c r="K1465" s="16">
        <v>2096</v>
      </c>
      <c r="L1465" s="16">
        <v>3354</v>
      </c>
      <c r="M1465" s="9" t="s">
        <v>383</v>
      </c>
      <c r="N1465" s="17">
        <v>45010</v>
      </c>
      <c r="O1465" s="17" t="s">
        <v>156</v>
      </c>
      <c r="P1465" s="10" t="s">
        <v>156</v>
      </c>
      <c r="Q1465" s="17">
        <v>44964</v>
      </c>
      <c r="R1465" s="10" t="s">
        <v>193</v>
      </c>
      <c r="S1465" s="17">
        <v>44980</v>
      </c>
      <c r="T1465" s="10" t="s">
        <v>156</v>
      </c>
      <c r="U1465" s="32">
        <f t="shared" si="28"/>
        <v>44991</v>
      </c>
    </row>
    <row r="1466" spans="1:21" ht="14.25" customHeight="1">
      <c r="A1466" s="9">
        <v>2023</v>
      </c>
      <c r="B1466" s="10" t="s">
        <v>143</v>
      </c>
      <c r="C1466" s="9" t="s">
        <v>1026</v>
      </c>
      <c r="D1466" s="9" t="s">
        <v>676</v>
      </c>
      <c r="E1466" s="9" t="s">
        <v>779</v>
      </c>
      <c r="F1466" s="10" t="s">
        <v>3740</v>
      </c>
      <c r="G1466" s="15">
        <v>1.6</v>
      </c>
      <c r="H1466" s="30" t="s">
        <v>175</v>
      </c>
      <c r="I1466" s="10">
        <v>84847742</v>
      </c>
      <c r="J1466" s="19">
        <v>44927</v>
      </c>
      <c r="K1466" s="16">
        <v>2000</v>
      </c>
      <c r="L1466" s="16">
        <v>3200</v>
      </c>
      <c r="M1466" s="9" t="s">
        <v>436</v>
      </c>
      <c r="N1466" s="17">
        <v>44985</v>
      </c>
      <c r="O1466" s="17" t="s">
        <v>156</v>
      </c>
      <c r="P1466" s="10" t="s">
        <v>156</v>
      </c>
      <c r="Q1466" s="17">
        <v>44873</v>
      </c>
      <c r="R1466" s="10" t="s">
        <v>193</v>
      </c>
      <c r="S1466" s="17">
        <v>44908</v>
      </c>
      <c r="T1466" s="10" t="s">
        <v>156</v>
      </c>
      <c r="U1466" s="32">
        <f t="shared" si="28"/>
        <v>44966</v>
      </c>
    </row>
    <row r="1467" spans="1:21" ht="14.25" customHeight="1">
      <c r="A1467" s="9">
        <v>2023</v>
      </c>
      <c r="B1467" s="10" t="s">
        <v>143</v>
      </c>
      <c r="C1467" s="9" t="s">
        <v>1026</v>
      </c>
      <c r="D1467" s="9" t="s">
        <v>676</v>
      </c>
      <c r="E1467" s="9" t="s">
        <v>779</v>
      </c>
      <c r="F1467" s="10" t="s">
        <v>3740</v>
      </c>
      <c r="G1467" s="15">
        <v>1.6</v>
      </c>
      <c r="H1467" s="30" t="s">
        <v>175</v>
      </c>
      <c r="I1467" s="10">
        <v>85264241</v>
      </c>
      <c r="J1467" s="19">
        <v>44958</v>
      </c>
      <c r="K1467" s="16">
        <v>992</v>
      </c>
      <c r="L1467" s="16">
        <v>1587</v>
      </c>
      <c r="M1467" s="9" t="s">
        <v>383</v>
      </c>
      <c r="N1467" s="17">
        <v>45000</v>
      </c>
      <c r="O1467" s="17" t="s">
        <v>156</v>
      </c>
      <c r="P1467" s="10" t="s">
        <v>156</v>
      </c>
      <c r="Q1467" s="17">
        <v>44960</v>
      </c>
      <c r="R1467" s="10" t="s">
        <v>193</v>
      </c>
      <c r="S1467" s="17">
        <v>44970</v>
      </c>
      <c r="T1467" s="10" t="s">
        <v>156</v>
      </c>
      <c r="U1467" s="32">
        <f t="shared" si="28"/>
        <v>44981</v>
      </c>
    </row>
    <row r="1468" spans="1:21" ht="14.25" customHeight="1">
      <c r="A1468" s="9">
        <v>2023</v>
      </c>
      <c r="B1468" s="10" t="s">
        <v>143</v>
      </c>
      <c r="C1468" s="9" t="s">
        <v>1026</v>
      </c>
      <c r="D1468" s="9" t="s">
        <v>676</v>
      </c>
      <c r="E1468" s="9" t="s">
        <v>779</v>
      </c>
      <c r="F1468" s="10" t="s">
        <v>3741</v>
      </c>
      <c r="G1468" s="15">
        <v>1.6</v>
      </c>
      <c r="H1468" s="30" t="s">
        <v>175</v>
      </c>
      <c r="I1468" s="10">
        <v>84847753</v>
      </c>
      <c r="J1468" s="19">
        <v>44927</v>
      </c>
      <c r="K1468" s="16">
        <v>3200</v>
      </c>
      <c r="L1468" s="16">
        <v>5120</v>
      </c>
      <c r="M1468" s="9" t="s">
        <v>436</v>
      </c>
      <c r="N1468" s="17">
        <v>44985</v>
      </c>
      <c r="O1468" s="17" t="s">
        <v>156</v>
      </c>
      <c r="P1468" s="10" t="s">
        <v>156</v>
      </c>
      <c r="Q1468" s="17">
        <v>44873</v>
      </c>
      <c r="R1468" s="10" t="s">
        <v>193</v>
      </c>
      <c r="S1468" s="17">
        <v>44894</v>
      </c>
      <c r="T1468" s="10" t="s">
        <v>156</v>
      </c>
      <c r="U1468" s="32">
        <f t="shared" si="28"/>
        <v>44966</v>
      </c>
    </row>
    <row r="1469" spans="1:21" ht="14.25" customHeight="1">
      <c r="A1469" s="9">
        <v>2023</v>
      </c>
      <c r="B1469" s="10" t="s">
        <v>143</v>
      </c>
      <c r="C1469" s="9" t="s">
        <v>1026</v>
      </c>
      <c r="D1469" s="9" t="s">
        <v>676</v>
      </c>
      <c r="E1469" s="9" t="s">
        <v>779</v>
      </c>
      <c r="F1469" s="10" t="s">
        <v>3741</v>
      </c>
      <c r="G1469" s="15">
        <v>1.6</v>
      </c>
      <c r="H1469" s="30" t="s">
        <v>175</v>
      </c>
      <c r="I1469" s="10">
        <v>85277149</v>
      </c>
      <c r="J1469" s="19">
        <v>44958</v>
      </c>
      <c r="K1469" s="16">
        <v>2096</v>
      </c>
      <c r="L1469" s="16">
        <v>3354</v>
      </c>
      <c r="M1469" s="9" t="s">
        <v>383</v>
      </c>
      <c r="N1469" s="17">
        <v>45010</v>
      </c>
      <c r="O1469" s="17" t="s">
        <v>156</v>
      </c>
      <c r="P1469" s="10" t="s">
        <v>156</v>
      </c>
      <c r="Q1469" s="17">
        <v>44964</v>
      </c>
      <c r="R1469" s="10" t="s">
        <v>193</v>
      </c>
      <c r="S1469" s="17">
        <v>44980</v>
      </c>
      <c r="T1469" s="10" t="s">
        <v>156</v>
      </c>
      <c r="U1469" s="32">
        <f t="shared" si="28"/>
        <v>44991</v>
      </c>
    </row>
    <row r="1470" spans="1:21" ht="14.25" customHeight="1">
      <c r="A1470" s="9">
        <v>2023</v>
      </c>
      <c r="B1470" s="10" t="s">
        <v>143</v>
      </c>
      <c r="C1470" s="9" t="s">
        <v>1026</v>
      </c>
      <c r="D1470" s="9" t="s">
        <v>676</v>
      </c>
      <c r="E1470" s="9" t="s">
        <v>779</v>
      </c>
      <c r="F1470" s="10" t="s">
        <v>3742</v>
      </c>
      <c r="G1470" s="15">
        <v>1.6</v>
      </c>
      <c r="H1470" s="30" t="s">
        <v>175</v>
      </c>
      <c r="I1470" s="10">
        <v>84847682</v>
      </c>
      <c r="J1470" s="19">
        <v>44927</v>
      </c>
      <c r="K1470" s="16">
        <v>4800</v>
      </c>
      <c r="L1470" s="16">
        <v>7680</v>
      </c>
      <c r="M1470" s="9" t="s">
        <v>436</v>
      </c>
      <c r="N1470" s="17">
        <v>44985</v>
      </c>
      <c r="O1470" s="17" t="s">
        <v>156</v>
      </c>
      <c r="P1470" s="10" t="s">
        <v>156</v>
      </c>
      <c r="Q1470" s="17">
        <v>44873</v>
      </c>
      <c r="R1470" s="10" t="s">
        <v>193</v>
      </c>
      <c r="S1470" s="17">
        <v>44894</v>
      </c>
      <c r="T1470" s="10" t="s">
        <v>156</v>
      </c>
      <c r="U1470" s="32">
        <f t="shared" si="28"/>
        <v>44966</v>
      </c>
    </row>
    <row r="1471" spans="1:21" ht="14.25" customHeight="1">
      <c r="A1471" s="9">
        <v>2023</v>
      </c>
      <c r="B1471" s="10" t="s">
        <v>143</v>
      </c>
      <c r="C1471" s="9" t="s">
        <v>1026</v>
      </c>
      <c r="D1471" s="9" t="s">
        <v>676</v>
      </c>
      <c r="E1471" s="9" t="s">
        <v>779</v>
      </c>
      <c r="F1471" s="10" t="s">
        <v>3742</v>
      </c>
      <c r="G1471" s="15">
        <v>1.6</v>
      </c>
      <c r="H1471" s="30" t="s">
        <v>175</v>
      </c>
      <c r="I1471" s="10">
        <v>85169851</v>
      </c>
      <c r="J1471" s="19">
        <v>44986</v>
      </c>
      <c r="K1471" s="16">
        <v>3600</v>
      </c>
      <c r="L1471" s="16">
        <v>5760</v>
      </c>
      <c r="M1471" s="9" t="s">
        <v>383</v>
      </c>
      <c r="N1471" s="17">
        <v>45000</v>
      </c>
      <c r="O1471" s="17" t="s">
        <v>156</v>
      </c>
      <c r="P1471" s="10" t="s">
        <v>156</v>
      </c>
      <c r="Q1471" s="17">
        <v>44960</v>
      </c>
      <c r="R1471" s="10" t="s">
        <v>193</v>
      </c>
      <c r="S1471" s="17">
        <v>44970</v>
      </c>
      <c r="T1471" s="10" t="s">
        <v>156</v>
      </c>
      <c r="U1471" s="32">
        <f t="shared" si="28"/>
        <v>44981</v>
      </c>
    </row>
    <row r="1472" spans="1:21" ht="14.25" customHeight="1">
      <c r="A1472" s="9">
        <v>2023</v>
      </c>
      <c r="B1472" s="10" t="s">
        <v>143</v>
      </c>
      <c r="C1472" s="9" t="s">
        <v>1026</v>
      </c>
      <c r="D1472" s="9" t="s">
        <v>676</v>
      </c>
      <c r="E1472" s="9" t="s">
        <v>779</v>
      </c>
      <c r="F1472" s="10" t="s">
        <v>3743</v>
      </c>
      <c r="G1472" s="15">
        <v>1.6</v>
      </c>
      <c r="H1472" s="30" t="s">
        <v>175</v>
      </c>
      <c r="I1472" s="10">
        <v>84847687</v>
      </c>
      <c r="J1472" s="19">
        <v>44927</v>
      </c>
      <c r="K1472" s="16">
        <v>8800</v>
      </c>
      <c r="L1472" s="16">
        <v>14080</v>
      </c>
      <c r="M1472" s="9" t="s">
        <v>436</v>
      </c>
      <c r="N1472" s="17">
        <v>44985</v>
      </c>
      <c r="O1472" s="17" t="s">
        <v>156</v>
      </c>
      <c r="P1472" s="10" t="s">
        <v>156</v>
      </c>
      <c r="Q1472" s="17">
        <v>44873</v>
      </c>
      <c r="R1472" s="10" t="s">
        <v>193</v>
      </c>
      <c r="S1472" s="17">
        <v>44894</v>
      </c>
      <c r="T1472" s="10" t="s">
        <v>156</v>
      </c>
      <c r="U1472" s="32">
        <f t="shared" si="28"/>
        <v>44966</v>
      </c>
    </row>
    <row r="1473" spans="1:21" ht="14.25" customHeight="1">
      <c r="A1473" s="9">
        <v>2023</v>
      </c>
      <c r="B1473" s="10" t="s">
        <v>143</v>
      </c>
      <c r="C1473" s="9" t="s">
        <v>1026</v>
      </c>
      <c r="D1473" s="9" t="s">
        <v>676</v>
      </c>
      <c r="E1473" s="9" t="s">
        <v>779</v>
      </c>
      <c r="F1473" s="10" t="s">
        <v>3743</v>
      </c>
      <c r="G1473" s="15">
        <v>1.6</v>
      </c>
      <c r="H1473" s="30" t="s">
        <v>175</v>
      </c>
      <c r="I1473" s="10">
        <v>85169853</v>
      </c>
      <c r="J1473" s="19">
        <v>44958</v>
      </c>
      <c r="K1473" s="16">
        <v>4496</v>
      </c>
      <c r="L1473" s="16">
        <v>7194</v>
      </c>
      <c r="M1473" s="9" t="s">
        <v>383</v>
      </c>
      <c r="N1473" s="17">
        <v>45010</v>
      </c>
      <c r="O1473" s="17" t="s">
        <v>156</v>
      </c>
      <c r="P1473" s="10" t="s">
        <v>156</v>
      </c>
      <c r="Q1473" s="17">
        <v>44964</v>
      </c>
      <c r="R1473" s="10" t="s">
        <v>193</v>
      </c>
      <c r="S1473" s="17">
        <v>44980</v>
      </c>
      <c r="T1473" s="10" t="s">
        <v>156</v>
      </c>
      <c r="U1473" s="32">
        <f t="shared" si="28"/>
        <v>44991</v>
      </c>
    </row>
    <row r="1474" spans="1:21" ht="14.25" customHeight="1">
      <c r="A1474" s="9">
        <v>2023</v>
      </c>
      <c r="B1474" s="10" t="s">
        <v>143</v>
      </c>
      <c r="C1474" s="9" t="s">
        <v>1026</v>
      </c>
      <c r="D1474" s="9" t="s">
        <v>676</v>
      </c>
      <c r="E1474" s="9" t="s">
        <v>779</v>
      </c>
      <c r="F1474" s="10" t="s">
        <v>3744</v>
      </c>
      <c r="G1474" s="15">
        <v>1.6</v>
      </c>
      <c r="H1474" s="30" t="s">
        <v>175</v>
      </c>
      <c r="I1474" s="10">
        <v>84847717</v>
      </c>
      <c r="J1474" s="19">
        <v>44927</v>
      </c>
      <c r="K1474" s="16">
        <v>8816</v>
      </c>
      <c r="L1474" s="16">
        <v>14106</v>
      </c>
      <c r="M1474" s="9" t="s">
        <v>436</v>
      </c>
      <c r="N1474" s="17">
        <v>44985</v>
      </c>
      <c r="O1474" s="17" t="s">
        <v>156</v>
      </c>
      <c r="P1474" s="10" t="s">
        <v>156</v>
      </c>
      <c r="Q1474" s="17">
        <v>44873</v>
      </c>
      <c r="R1474" s="10" t="s">
        <v>193</v>
      </c>
      <c r="S1474" s="17">
        <v>44894</v>
      </c>
      <c r="T1474" s="10" t="s">
        <v>156</v>
      </c>
      <c r="U1474" s="32">
        <f t="shared" si="28"/>
        <v>44966</v>
      </c>
    </row>
    <row r="1475" spans="1:21" ht="14.25" customHeight="1">
      <c r="A1475" s="9">
        <v>2023</v>
      </c>
      <c r="B1475" s="10" t="s">
        <v>143</v>
      </c>
      <c r="C1475" s="9" t="s">
        <v>1026</v>
      </c>
      <c r="D1475" s="9" t="s">
        <v>676</v>
      </c>
      <c r="E1475" s="9" t="s">
        <v>779</v>
      </c>
      <c r="F1475" s="10" t="s">
        <v>3744</v>
      </c>
      <c r="G1475" s="15">
        <v>1.6</v>
      </c>
      <c r="H1475" s="30" t="s">
        <v>175</v>
      </c>
      <c r="I1475" s="10">
        <v>85169855</v>
      </c>
      <c r="J1475" s="19">
        <v>44986</v>
      </c>
      <c r="K1475" s="16">
        <v>0</v>
      </c>
      <c r="L1475" s="16">
        <v>0</v>
      </c>
      <c r="M1475" s="9" t="s">
        <v>178</v>
      </c>
      <c r="N1475" s="17">
        <v>45000</v>
      </c>
      <c r="O1475" s="17" t="s">
        <v>156</v>
      </c>
      <c r="P1475" s="10" t="s">
        <v>156</v>
      </c>
      <c r="Q1475" s="17">
        <v>44960</v>
      </c>
      <c r="R1475" s="10" t="s">
        <v>193</v>
      </c>
      <c r="S1475" s="17">
        <v>44970</v>
      </c>
      <c r="T1475" s="10" t="s">
        <v>1116</v>
      </c>
      <c r="U1475" s="32">
        <f t="shared" si="28"/>
        <v>44981</v>
      </c>
    </row>
    <row r="1476" spans="1:21" ht="14.25" customHeight="1">
      <c r="A1476" s="9">
        <v>2023</v>
      </c>
      <c r="B1476" s="10" t="s">
        <v>143</v>
      </c>
      <c r="C1476" s="9" t="s">
        <v>1026</v>
      </c>
      <c r="D1476" s="9" t="s">
        <v>676</v>
      </c>
      <c r="E1476" s="9" t="s">
        <v>699</v>
      </c>
      <c r="F1476" s="10" t="s">
        <v>3746</v>
      </c>
      <c r="G1476" s="15">
        <v>1.6</v>
      </c>
      <c r="H1476" s="30" t="s">
        <v>175</v>
      </c>
      <c r="I1476" s="10">
        <v>85277804</v>
      </c>
      <c r="J1476" s="19">
        <v>45078</v>
      </c>
      <c r="K1476" s="16">
        <v>2800</v>
      </c>
      <c r="L1476" s="16">
        <v>4480</v>
      </c>
      <c r="M1476" s="9" t="s">
        <v>436</v>
      </c>
      <c r="N1476" s="17">
        <v>45108</v>
      </c>
      <c r="O1476" s="17">
        <v>44957</v>
      </c>
      <c r="P1476" s="10" t="s">
        <v>156</v>
      </c>
      <c r="Q1476" s="17">
        <v>44999</v>
      </c>
      <c r="R1476" s="10" t="s">
        <v>193</v>
      </c>
      <c r="S1476" s="17">
        <v>45030</v>
      </c>
      <c r="T1476" s="10" t="s">
        <v>156</v>
      </c>
      <c r="U1476" s="32">
        <f t="shared" si="28"/>
        <v>45089</v>
      </c>
    </row>
    <row r="1477" spans="1:21" ht="14.25" customHeight="1">
      <c r="A1477" s="9">
        <v>2023</v>
      </c>
      <c r="B1477" s="10" t="s">
        <v>143</v>
      </c>
      <c r="C1477" s="9" t="s">
        <v>1026</v>
      </c>
      <c r="D1477" s="9" t="s">
        <v>676</v>
      </c>
      <c r="E1477" s="9" t="s">
        <v>699</v>
      </c>
      <c r="F1477" s="10" t="s">
        <v>3746</v>
      </c>
      <c r="G1477" s="15">
        <v>1.6</v>
      </c>
      <c r="H1477" s="30" t="s">
        <v>175</v>
      </c>
      <c r="I1477" s="10">
        <v>85448716</v>
      </c>
      <c r="J1477" s="19">
        <v>45108</v>
      </c>
      <c r="K1477" s="16">
        <v>0</v>
      </c>
      <c r="L1477" s="16">
        <v>0</v>
      </c>
      <c r="M1477" s="9" t="s">
        <v>178</v>
      </c>
      <c r="N1477" s="17">
        <v>45132</v>
      </c>
      <c r="O1477" s="17" t="s">
        <v>156</v>
      </c>
      <c r="P1477" s="10" t="s">
        <v>156</v>
      </c>
      <c r="Q1477" s="17">
        <v>45093</v>
      </c>
      <c r="R1477" s="10" t="s">
        <v>1122</v>
      </c>
      <c r="S1477" s="17">
        <v>45103</v>
      </c>
      <c r="T1477" s="10" t="s">
        <v>156</v>
      </c>
      <c r="U1477" s="32">
        <f t="shared" si="28"/>
        <v>45113</v>
      </c>
    </row>
    <row r="1478" spans="1:21" ht="14.25" customHeight="1">
      <c r="A1478" s="9">
        <v>2023</v>
      </c>
      <c r="B1478" s="10" t="s">
        <v>143</v>
      </c>
      <c r="C1478" s="9" t="s">
        <v>1026</v>
      </c>
      <c r="D1478" s="9" t="s">
        <v>676</v>
      </c>
      <c r="E1478" s="9" t="s">
        <v>699</v>
      </c>
      <c r="F1478" s="10" t="s">
        <v>3745</v>
      </c>
      <c r="G1478" s="15">
        <v>1.6</v>
      </c>
      <c r="H1478" s="30" t="s">
        <v>175</v>
      </c>
      <c r="I1478" s="10">
        <v>85415405</v>
      </c>
      <c r="J1478" s="19">
        <v>45078</v>
      </c>
      <c r="K1478" s="16">
        <v>2800</v>
      </c>
      <c r="L1478" s="16">
        <v>4480</v>
      </c>
      <c r="M1478" s="9" t="s">
        <v>436</v>
      </c>
      <c r="N1478" s="17">
        <v>45108</v>
      </c>
      <c r="O1478" s="17" t="s">
        <v>156</v>
      </c>
      <c r="P1478" s="10" t="s">
        <v>156</v>
      </c>
      <c r="Q1478" s="17">
        <v>44999</v>
      </c>
      <c r="R1478" s="10" t="s">
        <v>193</v>
      </c>
      <c r="S1478" s="17">
        <v>45030</v>
      </c>
      <c r="T1478" s="10" t="s">
        <v>156</v>
      </c>
      <c r="U1478" s="32">
        <f t="shared" si="28"/>
        <v>45089</v>
      </c>
    </row>
    <row r="1479" spans="1:21" ht="14.25" customHeight="1">
      <c r="A1479" s="9">
        <v>2023</v>
      </c>
      <c r="B1479" s="10" t="s">
        <v>143</v>
      </c>
      <c r="C1479" s="9" t="s">
        <v>1026</v>
      </c>
      <c r="D1479" s="9" t="s">
        <v>676</v>
      </c>
      <c r="E1479" s="9" t="s">
        <v>699</v>
      </c>
      <c r="F1479" s="10" t="s">
        <v>3745</v>
      </c>
      <c r="G1479" s="15">
        <v>1.6</v>
      </c>
      <c r="H1479" s="30" t="s">
        <v>175</v>
      </c>
      <c r="I1479" s="10">
        <v>85539116</v>
      </c>
      <c r="J1479" s="19">
        <v>45108</v>
      </c>
      <c r="K1479" s="16">
        <v>0</v>
      </c>
      <c r="L1479" s="16">
        <v>0</v>
      </c>
      <c r="M1479" s="9" t="s">
        <v>178</v>
      </c>
      <c r="N1479" s="17">
        <v>45132</v>
      </c>
      <c r="O1479" s="17" t="s">
        <v>156</v>
      </c>
      <c r="P1479" s="10" t="s">
        <v>156</v>
      </c>
      <c r="Q1479" s="17">
        <v>45093</v>
      </c>
      <c r="R1479" s="10" t="s">
        <v>193</v>
      </c>
      <c r="S1479" s="17">
        <v>45103</v>
      </c>
      <c r="T1479" s="10" t="s">
        <v>1128</v>
      </c>
      <c r="U1479" s="32">
        <f t="shared" si="28"/>
        <v>45113</v>
      </c>
    </row>
    <row r="1480" spans="1:21" ht="14.25" customHeight="1">
      <c r="A1480" s="9">
        <v>2023</v>
      </c>
      <c r="B1480" s="10" t="s">
        <v>143</v>
      </c>
      <c r="C1480" s="9" t="s">
        <v>1026</v>
      </c>
      <c r="D1480" s="9" t="s">
        <v>676</v>
      </c>
      <c r="E1480" s="9" t="s">
        <v>699</v>
      </c>
      <c r="F1480" s="10" t="s">
        <v>3747</v>
      </c>
      <c r="G1480" s="15">
        <v>1.6</v>
      </c>
      <c r="H1480" s="30" t="s">
        <v>175</v>
      </c>
      <c r="I1480" s="10">
        <v>85415407</v>
      </c>
      <c r="J1480" s="19">
        <v>45078</v>
      </c>
      <c r="K1480" s="16">
        <v>2288</v>
      </c>
      <c r="L1480" s="16">
        <v>3661</v>
      </c>
      <c r="M1480" s="9" t="s">
        <v>436</v>
      </c>
      <c r="N1480" s="17">
        <v>45108</v>
      </c>
      <c r="O1480" s="17" t="s">
        <v>156</v>
      </c>
      <c r="P1480" s="10" t="s">
        <v>156</v>
      </c>
      <c r="Q1480" s="17">
        <v>44999</v>
      </c>
      <c r="R1480" s="10" t="s">
        <v>193</v>
      </c>
      <c r="S1480" s="17">
        <v>45030</v>
      </c>
      <c r="T1480" s="10" t="s">
        <v>156</v>
      </c>
      <c r="U1480" s="32">
        <f t="shared" si="28"/>
        <v>45089</v>
      </c>
    </row>
    <row r="1481" spans="1:21" ht="14.25" customHeight="1">
      <c r="A1481" s="9">
        <v>2023</v>
      </c>
      <c r="B1481" s="10" t="s">
        <v>143</v>
      </c>
      <c r="C1481" s="9" t="s">
        <v>1026</v>
      </c>
      <c r="D1481" s="9" t="s">
        <v>676</v>
      </c>
      <c r="E1481" s="9" t="s">
        <v>699</v>
      </c>
      <c r="F1481" s="10" t="s">
        <v>3747</v>
      </c>
      <c r="G1481" s="15">
        <v>1.6</v>
      </c>
      <c r="H1481" s="30" t="s">
        <v>175</v>
      </c>
      <c r="I1481" s="10">
        <v>85448720</v>
      </c>
      <c r="J1481" s="19">
        <v>45108</v>
      </c>
      <c r="K1481" s="16">
        <v>1008</v>
      </c>
      <c r="L1481" s="16">
        <v>1613</v>
      </c>
      <c r="M1481" s="9" t="s">
        <v>470</v>
      </c>
      <c r="N1481" s="17">
        <v>45132</v>
      </c>
      <c r="O1481" s="17" t="s">
        <v>156</v>
      </c>
      <c r="P1481" s="10" t="s">
        <v>156</v>
      </c>
      <c r="Q1481" s="17">
        <v>45093</v>
      </c>
      <c r="R1481" s="10" t="s">
        <v>193</v>
      </c>
      <c r="S1481" s="17">
        <v>45103</v>
      </c>
      <c r="T1481" s="10" t="s">
        <v>156</v>
      </c>
      <c r="U1481" s="32">
        <f t="shared" si="28"/>
        <v>45113</v>
      </c>
    </row>
    <row r="1482" spans="1:21" ht="14.25" customHeight="1">
      <c r="A1482" s="9">
        <v>2023</v>
      </c>
      <c r="B1482" s="10" t="s">
        <v>143</v>
      </c>
      <c r="C1482" s="9" t="s">
        <v>1026</v>
      </c>
      <c r="D1482" s="9" t="s">
        <v>676</v>
      </c>
      <c r="E1482" s="9" t="s">
        <v>699</v>
      </c>
      <c r="F1482" s="10" t="s">
        <v>3748</v>
      </c>
      <c r="G1482" s="15">
        <v>1.6</v>
      </c>
      <c r="H1482" s="30" t="s">
        <v>175</v>
      </c>
      <c r="I1482" s="10">
        <v>85415408</v>
      </c>
      <c r="J1482" s="19">
        <v>45078</v>
      </c>
      <c r="K1482" s="16">
        <v>1488</v>
      </c>
      <c r="L1482" s="16">
        <v>2381</v>
      </c>
      <c r="M1482" s="9" t="s">
        <v>436</v>
      </c>
      <c r="N1482" s="17">
        <v>45108</v>
      </c>
      <c r="O1482" s="17" t="s">
        <v>156</v>
      </c>
      <c r="P1482" s="10" t="s">
        <v>156</v>
      </c>
      <c r="Q1482" s="17">
        <v>44999</v>
      </c>
      <c r="R1482" s="10" t="s">
        <v>193</v>
      </c>
      <c r="S1482" s="17">
        <v>45030</v>
      </c>
      <c r="T1482" s="10" t="s">
        <v>156</v>
      </c>
      <c r="U1482" s="32">
        <f t="shared" si="28"/>
        <v>45089</v>
      </c>
    </row>
    <row r="1483" spans="1:21" ht="14.25" customHeight="1">
      <c r="A1483" s="9">
        <v>2023</v>
      </c>
      <c r="B1483" s="10" t="s">
        <v>143</v>
      </c>
      <c r="C1483" s="9" t="s">
        <v>1026</v>
      </c>
      <c r="D1483" s="9" t="s">
        <v>676</v>
      </c>
      <c r="E1483" s="9" t="s">
        <v>699</v>
      </c>
      <c r="F1483" s="10" t="s">
        <v>3748</v>
      </c>
      <c r="G1483" s="15">
        <v>1.6</v>
      </c>
      <c r="H1483" s="30" t="s">
        <v>175</v>
      </c>
      <c r="I1483" s="10">
        <v>85448724</v>
      </c>
      <c r="J1483" s="19">
        <v>45108</v>
      </c>
      <c r="K1483" s="16">
        <v>1200</v>
      </c>
      <c r="L1483" s="16">
        <v>1920</v>
      </c>
      <c r="M1483" s="9" t="s">
        <v>470</v>
      </c>
      <c r="N1483" s="17">
        <v>45132</v>
      </c>
      <c r="O1483" s="17" t="s">
        <v>156</v>
      </c>
      <c r="P1483" s="10" t="s">
        <v>156</v>
      </c>
      <c r="Q1483" s="17">
        <v>45093</v>
      </c>
      <c r="R1483" s="10" t="s">
        <v>193</v>
      </c>
      <c r="S1483" s="17">
        <v>45103</v>
      </c>
      <c r="T1483" s="10" t="s">
        <v>156</v>
      </c>
      <c r="U1483" s="32">
        <f t="shared" si="28"/>
        <v>45113</v>
      </c>
    </row>
    <row r="1484" spans="1:21" ht="14.25" customHeight="1">
      <c r="A1484" s="9">
        <v>2023</v>
      </c>
      <c r="B1484" s="10" t="s">
        <v>143</v>
      </c>
      <c r="C1484" s="9" t="s">
        <v>1026</v>
      </c>
      <c r="D1484" s="9" t="s">
        <v>676</v>
      </c>
      <c r="E1484" s="9" t="s">
        <v>699</v>
      </c>
      <c r="F1484" s="10" t="s">
        <v>3749</v>
      </c>
      <c r="G1484" s="15">
        <v>1.6</v>
      </c>
      <c r="H1484" s="30" t="s">
        <v>175</v>
      </c>
      <c r="I1484" s="10">
        <v>85415409</v>
      </c>
      <c r="J1484" s="19">
        <v>45078</v>
      </c>
      <c r="K1484" s="16">
        <v>1104</v>
      </c>
      <c r="L1484" s="16">
        <v>1766</v>
      </c>
      <c r="M1484" s="9" t="s">
        <v>436</v>
      </c>
      <c r="N1484" s="17">
        <v>45122</v>
      </c>
      <c r="O1484" s="17" t="s">
        <v>156</v>
      </c>
      <c r="P1484" s="10" t="s">
        <v>156</v>
      </c>
      <c r="Q1484" s="17">
        <v>44999</v>
      </c>
      <c r="R1484" s="10" t="s">
        <v>193</v>
      </c>
      <c r="S1484" s="17">
        <v>45047</v>
      </c>
      <c r="T1484" s="10" t="s">
        <v>156</v>
      </c>
      <c r="U1484" s="32">
        <f t="shared" si="28"/>
        <v>45103</v>
      </c>
    </row>
    <row r="1485" spans="1:21" ht="14.25" customHeight="1">
      <c r="A1485" s="9">
        <v>2023</v>
      </c>
      <c r="B1485" s="10" t="s">
        <v>143</v>
      </c>
      <c r="C1485" s="9" t="s">
        <v>1026</v>
      </c>
      <c r="D1485" s="9" t="s">
        <v>676</v>
      </c>
      <c r="E1485" s="9" t="s">
        <v>699</v>
      </c>
      <c r="F1485" s="10" t="s">
        <v>3749</v>
      </c>
      <c r="G1485" s="15">
        <v>1.6</v>
      </c>
      <c r="H1485" s="30" t="s">
        <v>175</v>
      </c>
      <c r="I1485" s="10">
        <v>85539121</v>
      </c>
      <c r="J1485" s="19">
        <v>45108</v>
      </c>
      <c r="K1485" s="16">
        <v>816</v>
      </c>
      <c r="L1485" s="16">
        <v>1306</v>
      </c>
      <c r="M1485" s="9" t="s">
        <v>470</v>
      </c>
      <c r="N1485" s="17">
        <v>45132</v>
      </c>
      <c r="O1485" s="17" t="s">
        <v>156</v>
      </c>
      <c r="P1485" s="10" t="s">
        <v>156</v>
      </c>
      <c r="Q1485" s="17">
        <v>45093</v>
      </c>
      <c r="R1485" s="10" t="s">
        <v>193</v>
      </c>
      <c r="S1485" s="17">
        <v>45103</v>
      </c>
      <c r="T1485" s="10" t="s">
        <v>156</v>
      </c>
      <c r="U1485" s="32">
        <f t="shared" si="28"/>
        <v>45113</v>
      </c>
    </row>
    <row r="1486" spans="1:21" ht="14.25" customHeight="1">
      <c r="A1486" s="9">
        <v>2023</v>
      </c>
      <c r="B1486" s="10" t="s">
        <v>143</v>
      </c>
      <c r="C1486" s="9" t="s">
        <v>1026</v>
      </c>
      <c r="D1486" s="9" t="s">
        <v>676</v>
      </c>
      <c r="E1486" s="9" t="s">
        <v>678</v>
      </c>
      <c r="F1486" s="10" t="s">
        <v>3752</v>
      </c>
      <c r="G1486" s="15">
        <v>1.6</v>
      </c>
      <c r="H1486" s="30" t="s">
        <v>175</v>
      </c>
      <c r="I1486" s="10">
        <v>85501608</v>
      </c>
      <c r="J1486" s="19">
        <v>45078</v>
      </c>
      <c r="K1486" s="16">
        <v>2864</v>
      </c>
      <c r="L1486" s="16">
        <v>4582</v>
      </c>
      <c r="M1486" s="9" t="s">
        <v>436</v>
      </c>
      <c r="N1486" s="17">
        <v>45120</v>
      </c>
      <c r="O1486" s="17" t="s">
        <v>156</v>
      </c>
      <c r="P1486" s="10" t="s">
        <v>156</v>
      </c>
      <c r="Q1486" s="17">
        <v>45034</v>
      </c>
      <c r="R1486" s="10" t="s">
        <v>193</v>
      </c>
      <c r="S1486" s="17">
        <v>45055</v>
      </c>
      <c r="T1486" s="10" t="s">
        <v>156</v>
      </c>
      <c r="U1486" s="32">
        <f t="shared" si="28"/>
        <v>45101</v>
      </c>
    </row>
    <row r="1487" spans="1:21" ht="14.25" customHeight="1">
      <c r="A1487" s="9">
        <v>2023</v>
      </c>
      <c r="B1487" s="10" t="s">
        <v>143</v>
      </c>
      <c r="C1487" s="9" t="s">
        <v>1026</v>
      </c>
      <c r="D1487" s="9" t="s">
        <v>676</v>
      </c>
      <c r="E1487" s="9" t="s">
        <v>678</v>
      </c>
      <c r="F1487" s="10" t="s">
        <v>3753</v>
      </c>
      <c r="G1487" s="15">
        <v>1.6</v>
      </c>
      <c r="H1487" s="30" t="s">
        <v>175</v>
      </c>
      <c r="I1487" s="10">
        <v>85501618</v>
      </c>
      <c r="J1487" s="19">
        <v>45078</v>
      </c>
      <c r="K1487" s="16">
        <v>2400</v>
      </c>
      <c r="L1487" s="16">
        <v>3840</v>
      </c>
      <c r="M1487" s="9" t="s">
        <v>436</v>
      </c>
      <c r="N1487" s="17">
        <v>45120</v>
      </c>
      <c r="O1487" s="17" t="s">
        <v>156</v>
      </c>
      <c r="P1487" s="10" t="s">
        <v>156</v>
      </c>
      <c r="Q1487" s="17">
        <v>45034</v>
      </c>
      <c r="R1487" s="10" t="s">
        <v>193</v>
      </c>
      <c r="S1487" s="17">
        <v>45055</v>
      </c>
      <c r="T1487" s="10" t="s">
        <v>156</v>
      </c>
      <c r="U1487" s="32">
        <f t="shared" si="28"/>
        <v>45101</v>
      </c>
    </row>
    <row r="1488" spans="1:21" ht="14.25" customHeight="1">
      <c r="A1488" s="9">
        <v>2023</v>
      </c>
      <c r="B1488" s="10" t="s">
        <v>143</v>
      </c>
      <c r="C1488" s="9" t="s">
        <v>1026</v>
      </c>
      <c r="D1488" s="9" t="s">
        <v>676</v>
      </c>
      <c r="E1488" s="9" t="s">
        <v>836</v>
      </c>
      <c r="F1488" s="10" t="s">
        <v>3757</v>
      </c>
      <c r="G1488" s="15">
        <v>1.6</v>
      </c>
      <c r="H1488" s="30" t="s">
        <v>175</v>
      </c>
      <c r="I1488" s="10">
        <v>85374322</v>
      </c>
      <c r="J1488" s="19">
        <v>44986</v>
      </c>
      <c r="K1488" s="16">
        <v>3504</v>
      </c>
      <c r="L1488" s="16">
        <v>5606</v>
      </c>
      <c r="M1488" s="9" t="s">
        <v>226</v>
      </c>
      <c r="N1488" s="17">
        <v>45036</v>
      </c>
      <c r="O1488" s="17">
        <v>44977</v>
      </c>
      <c r="P1488" s="10" t="s">
        <v>156</v>
      </c>
      <c r="Q1488" s="17">
        <v>44995</v>
      </c>
      <c r="R1488" s="10" t="s">
        <v>193</v>
      </c>
      <c r="S1488" s="17">
        <v>45005</v>
      </c>
      <c r="T1488" s="10" t="s">
        <v>156</v>
      </c>
      <c r="U1488" s="32">
        <f t="shared" si="28"/>
        <v>45017</v>
      </c>
    </row>
    <row r="1489" spans="1:21" ht="14.25" customHeight="1">
      <c r="A1489" s="9">
        <v>2023</v>
      </c>
      <c r="B1489" s="10" t="s">
        <v>143</v>
      </c>
      <c r="C1489" s="9" t="s">
        <v>1026</v>
      </c>
      <c r="D1489" s="9" t="s">
        <v>676</v>
      </c>
      <c r="E1489" s="9" t="s">
        <v>836</v>
      </c>
      <c r="F1489" s="10" t="s">
        <v>3758</v>
      </c>
      <c r="G1489" s="15">
        <v>1.6</v>
      </c>
      <c r="H1489" s="30" t="s">
        <v>175</v>
      </c>
      <c r="I1489" s="10">
        <v>85277449</v>
      </c>
      <c r="J1489" s="19">
        <v>44986</v>
      </c>
      <c r="K1489" s="16">
        <v>2608</v>
      </c>
      <c r="L1489" s="16">
        <v>4173</v>
      </c>
      <c r="M1489" s="9" t="s">
        <v>436</v>
      </c>
      <c r="N1489" s="17">
        <v>45122</v>
      </c>
      <c r="O1489" s="17">
        <v>44950</v>
      </c>
      <c r="P1489" s="10" t="s">
        <v>156</v>
      </c>
      <c r="Q1489" s="17">
        <v>44978</v>
      </c>
      <c r="R1489" s="10" t="s">
        <v>193</v>
      </c>
      <c r="S1489" s="17">
        <v>45006</v>
      </c>
      <c r="T1489" s="10" t="s">
        <v>156</v>
      </c>
      <c r="U1489" s="32">
        <f t="shared" si="28"/>
        <v>45103</v>
      </c>
    </row>
    <row r="1490" spans="1:21" ht="14.25" customHeight="1">
      <c r="A1490" s="9">
        <v>2023</v>
      </c>
      <c r="B1490" s="10" t="s">
        <v>143</v>
      </c>
      <c r="C1490" s="9" t="s">
        <v>1026</v>
      </c>
      <c r="D1490" s="9" t="s">
        <v>676</v>
      </c>
      <c r="E1490" s="9" t="s">
        <v>836</v>
      </c>
      <c r="F1490" s="10" t="s">
        <v>3758</v>
      </c>
      <c r="G1490" s="15">
        <v>1.6</v>
      </c>
      <c r="H1490" s="30" t="s">
        <v>175</v>
      </c>
      <c r="I1490" s="10">
        <v>85340755</v>
      </c>
      <c r="J1490" s="19">
        <v>45017</v>
      </c>
      <c r="K1490" s="16">
        <v>0</v>
      </c>
      <c r="L1490" s="16">
        <v>0</v>
      </c>
      <c r="M1490" s="9" t="s">
        <v>383</v>
      </c>
      <c r="N1490" s="17">
        <v>45122</v>
      </c>
      <c r="O1490" s="17" t="s">
        <v>156</v>
      </c>
      <c r="P1490" s="10" t="s">
        <v>156</v>
      </c>
      <c r="Q1490" s="17" t="s">
        <v>156</v>
      </c>
      <c r="R1490" s="10" t="s">
        <v>193</v>
      </c>
      <c r="S1490" s="17" t="s">
        <v>156</v>
      </c>
      <c r="T1490" s="10" t="s">
        <v>156</v>
      </c>
      <c r="U1490" s="32">
        <f t="shared" si="28"/>
        <v>45103</v>
      </c>
    </row>
    <row r="1491" spans="1:21" ht="14.25" customHeight="1">
      <c r="A1491" s="9">
        <v>2023</v>
      </c>
      <c r="B1491" s="10" t="s">
        <v>143</v>
      </c>
      <c r="C1491" s="9" t="s">
        <v>1026</v>
      </c>
      <c r="D1491" s="9" t="s">
        <v>676</v>
      </c>
      <c r="E1491" s="9" t="s">
        <v>836</v>
      </c>
      <c r="F1491" s="10" t="s">
        <v>3871</v>
      </c>
      <c r="G1491" s="15">
        <v>1.6</v>
      </c>
      <c r="H1491" s="30" t="s">
        <v>246</v>
      </c>
      <c r="I1491" s="10">
        <v>85374317</v>
      </c>
      <c r="J1491" s="19">
        <v>44986</v>
      </c>
      <c r="K1491" s="16">
        <v>0</v>
      </c>
      <c r="L1491" s="16">
        <v>0</v>
      </c>
      <c r="M1491" s="9" t="s">
        <v>178</v>
      </c>
      <c r="N1491" s="17">
        <v>45036</v>
      </c>
      <c r="O1491" s="17">
        <v>44977</v>
      </c>
      <c r="P1491" s="10" t="s">
        <v>156</v>
      </c>
      <c r="Q1491" s="17">
        <v>44995</v>
      </c>
      <c r="R1491" s="10" t="s">
        <v>193</v>
      </c>
      <c r="S1491" s="17">
        <v>45005</v>
      </c>
      <c r="T1491" s="10" t="s">
        <v>156</v>
      </c>
      <c r="U1491" s="32">
        <f t="shared" si="28"/>
        <v>45017</v>
      </c>
    </row>
    <row r="1492" spans="1:21" ht="14.25" customHeight="1">
      <c r="A1492" s="9">
        <v>2023</v>
      </c>
      <c r="B1492" s="10" t="s">
        <v>143</v>
      </c>
      <c r="C1492" s="9" t="s">
        <v>1026</v>
      </c>
      <c r="D1492" s="9" t="s">
        <v>676</v>
      </c>
      <c r="E1492" s="9" t="s">
        <v>836</v>
      </c>
      <c r="F1492" s="10" t="s">
        <v>3755</v>
      </c>
      <c r="G1492" s="15">
        <v>1.6</v>
      </c>
      <c r="H1492" s="30" t="s">
        <v>175</v>
      </c>
      <c r="I1492" s="10">
        <v>85374320</v>
      </c>
      <c r="J1492" s="19">
        <v>44986</v>
      </c>
      <c r="K1492" s="16">
        <v>1808</v>
      </c>
      <c r="L1492" s="16">
        <v>2893</v>
      </c>
      <c r="M1492" s="9" t="s">
        <v>226</v>
      </c>
      <c r="N1492" s="17">
        <v>45036</v>
      </c>
      <c r="O1492" s="17">
        <v>44977</v>
      </c>
      <c r="P1492" s="10" t="s">
        <v>156</v>
      </c>
      <c r="Q1492" s="17">
        <v>44995</v>
      </c>
      <c r="R1492" s="10" t="s">
        <v>193</v>
      </c>
      <c r="S1492" s="17">
        <v>45005</v>
      </c>
      <c r="T1492" s="10" t="s">
        <v>156</v>
      </c>
      <c r="U1492" s="32">
        <f t="shared" si="28"/>
        <v>45017</v>
      </c>
    </row>
    <row r="1493" spans="1:21" ht="14.25" customHeight="1">
      <c r="A1493" s="9">
        <v>2023</v>
      </c>
      <c r="B1493" s="10" t="s">
        <v>143</v>
      </c>
      <c r="C1493" s="9" t="s">
        <v>1026</v>
      </c>
      <c r="D1493" s="9" t="s">
        <v>676</v>
      </c>
      <c r="E1493" s="9" t="s">
        <v>836</v>
      </c>
      <c r="F1493" s="10" t="s">
        <v>3756</v>
      </c>
      <c r="G1493" s="15">
        <v>1.6</v>
      </c>
      <c r="H1493" s="30" t="s">
        <v>175</v>
      </c>
      <c r="I1493" s="10">
        <v>85374321</v>
      </c>
      <c r="J1493" s="19">
        <v>44986</v>
      </c>
      <c r="K1493" s="16">
        <v>3040</v>
      </c>
      <c r="L1493" s="16">
        <v>4864</v>
      </c>
      <c r="M1493" s="9" t="s">
        <v>226</v>
      </c>
      <c r="N1493" s="17">
        <v>45036</v>
      </c>
      <c r="O1493" s="17">
        <v>44977</v>
      </c>
      <c r="P1493" s="10" t="s">
        <v>156</v>
      </c>
      <c r="Q1493" s="17">
        <v>44995</v>
      </c>
      <c r="R1493" s="10" t="s">
        <v>193</v>
      </c>
      <c r="S1493" s="17">
        <v>45005</v>
      </c>
      <c r="T1493" s="10" t="s">
        <v>156</v>
      </c>
      <c r="U1493" s="32">
        <f t="shared" si="28"/>
        <v>45017</v>
      </c>
    </row>
    <row r="1494" spans="1:21" ht="14.25" customHeight="1">
      <c r="A1494" s="9">
        <v>2023</v>
      </c>
      <c r="B1494" s="10" t="s">
        <v>143</v>
      </c>
      <c r="C1494" s="9" t="s">
        <v>1026</v>
      </c>
      <c r="D1494" s="9" t="s">
        <v>676</v>
      </c>
      <c r="E1494" s="9" t="s">
        <v>836</v>
      </c>
      <c r="F1494" s="10" t="s">
        <v>3762</v>
      </c>
      <c r="G1494" s="15">
        <v>1.6</v>
      </c>
      <c r="H1494" s="30" t="s">
        <v>175</v>
      </c>
      <c r="I1494" s="10">
        <v>85340841</v>
      </c>
      <c r="J1494" s="19">
        <v>45047</v>
      </c>
      <c r="K1494" s="16">
        <v>2288</v>
      </c>
      <c r="L1494" s="16">
        <v>3661</v>
      </c>
      <c r="M1494" s="9" t="s">
        <v>436</v>
      </c>
      <c r="N1494" s="17">
        <v>45122</v>
      </c>
      <c r="O1494" s="17" t="s">
        <v>156</v>
      </c>
      <c r="P1494" s="10" t="s">
        <v>156</v>
      </c>
      <c r="Q1494" s="17">
        <v>44978</v>
      </c>
      <c r="R1494" s="10" t="s">
        <v>193</v>
      </c>
      <c r="S1494" s="17">
        <v>45009</v>
      </c>
      <c r="T1494" s="10" t="s">
        <v>156</v>
      </c>
      <c r="U1494" s="32">
        <f t="shared" si="28"/>
        <v>45103</v>
      </c>
    </row>
    <row r="1495" spans="1:21" ht="14.25" customHeight="1">
      <c r="A1495" s="9">
        <v>2023</v>
      </c>
      <c r="B1495" s="10" t="s">
        <v>143</v>
      </c>
      <c r="C1495" s="9" t="s">
        <v>1026</v>
      </c>
      <c r="D1495" s="9" t="s">
        <v>676</v>
      </c>
      <c r="E1495" s="9" t="s">
        <v>836</v>
      </c>
      <c r="F1495" s="10" t="s">
        <v>3762</v>
      </c>
      <c r="G1495" s="15">
        <v>1.6</v>
      </c>
      <c r="H1495" s="30" t="s">
        <v>175</v>
      </c>
      <c r="I1495" s="10">
        <v>85396682</v>
      </c>
      <c r="J1495" s="19">
        <v>45047</v>
      </c>
      <c r="K1495" s="16">
        <v>2080</v>
      </c>
      <c r="L1495" s="16">
        <v>3328</v>
      </c>
      <c r="M1495" s="9" t="s">
        <v>383</v>
      </c>
      <c r="N1495" s="17">
        <v>45122</v>
      </c>
      <c r="O1495" s="17" t="s">
        <v>156</v>
      </c>
      <c r="P1495" s="10" t="s">
        <v>156</v>
      </c>
      <c r="Q1495" s="17">
        <v>44981</v>
      </c>
      <c r="R1495" s="10" t="s">
        <v>193</v>
      </c>
      <c r="S1495" s="17">
        <v>45009</v>
      </c>
      <c r="T1495" s="10" t="s">
        <v>156</v>
      </c>
      <c r="U1495" s="32">
        <f t="shared" si="28"/>
        <v>45103</v>
      </c>
    </row>
    <row r="1496" spans="1:21" ht="14.25" customHeight="1">
      <c r="A1496" s="9">
        <v>2023</v>
      </c>
      <c r="B1496" s="10" t="s">
        <v>143</v>
      </c>
      <c r="C1496" s="9" t="s">
        <v>1026</v>
      </c>
      <c r="D1496" s="9" t="s">
        <v>676</v>
      </c>
      <c r="E1496" s="9" t="s">
        <v>836</v>
      </c>
      <c r="F1496" s="10" t="s">
        <v>3754</v>
      </c>
      <c r="G1496" s="15">
        <v>1.6</v>
      </c>
      <c r="H1496" s="30" t="s">
        <v>175</v>
      </c>
      <c r="I1496" s="10">
        <v>85374319</v>
      </c>
      <c r="J1496" s="19">
        <v>44986</v>
      </c>
      <c r="K1496" s="16">
        <v>4640</v>
      </c>
      <c r="L1496" s="16">
        <v>7424</v>
      </c>
      <c r="M1496" s="9" t="s">
        <v>226</v>
      </c>
      <c r="N1496" s="17">
        <v>45036</v>
      </c>
      <c r="O1496" s="17">
        <v>44977</v>
      </c>
      <c r="P1496" s="10" t="s">
        <v>156</v>
      </c>
      <c r="Q1496" s="17">
        <v>44995</v>
      </c>
      <c r="R1496" s="10" t="s">
        <v>193</v>
      </c>
      <c r="S1496" s="17">
        <v>45005</v>
      </c>
      <c r="T1496" s="10" t="s">
        <v>156</v>
      </c>
      <c r="U1496" s="32">
        <f t="shared" si="28"/>
        <v>45017</v>
      </c>
    </row>
    <row r="1497" spans="1:21" ht="14.25" customHeight="1">
      <c r="A1497" s="9">
        <v>2023</v>
      </c>
      <c r="B1497" s="10" t="s">
        <v>143</v>
      </c>
      <c r="C1497" s="9" t="s">
        <v>1026</v>
      </c>
      <c r="D1497" s="9" t="s">
        <v>676</v>
      </c>
      <c r="E1497" s="9" t="s">
        <v>836</v>
      </c>
      <c r="F1497" s="10" t="s">
        <v>3872</v>
      </c>
      <c r="G1497" s="15">
        <v>1.6</v>
      </c>
      <c r="H1497" s="30" t="s">
        <v>246</v>
      </c>
      <c r="I1497" s="10">
        <v>85374318</v>
      </c>
      <c r="J1497" s="19">
        <v>44986</v>
      </c>
      <c r="K1497" s="16">
        <v>0</v>
      </c>
      <c r="L1497" s="16">
        <v>0</v>
      </c>
      <c r="M1497" s="9" t="s">
        <v>178</v>
      </c>
      <c r="N1497" s="17">
        <v>45036</v>
      </c>
      <c r="O1497" s="17">
        <v>44977</v>
      </c>
      <c r="P1497" s="10" t="s">
        <v>156</v>
      </c>
      <c r="Q1497" s="17">
        <v>44995</v>
      </c>
      <c r="R1497" s="10" t="s">
        <v>193</v>
      </c>
      <c r="S1497" s="17">
        <v>45005</v>
      </c>
      <c r="T1497" s="10" t="s">
        <v>156</v>
      </c>
      <c r="U1497" s="32">
        <f t="shared" si="28"/>
        <v>45017</v>
      </c>
    </row>
    <row r="1498" spans="1:21" ht="14.25" customHeight="1">
      <c r="A1498" s="9">
        <v>2023</v>
      </c>
      <c r="B1498" s="10" t="s">
        <v>143</v>
      </c>
      <c r="C1498" s="9" t="s">
        <v>1026</v>
      </c>
      <c r="D1498" s="9" t="s">
        <v>676</v>
      </c>
      <c r="E1498" s="9" t="s">
        <v>836</v>
      </c>
      <c r="F1498" s="10" t="s">
        <v>3761</v>
      </c>
      <c r="G1498" s="15">
        <v>1.6</v>
      </c>
      <c r="H1498" s="30" t="s">
        <v>175</v>
      </c>
      <c r="I1498" s="10">
        <v>85277484</v>
      </c>
      <c r="J1498" s="19">
        <v>45017</v>
      </c>
      <c r="K1498" s="16">
        <v>2096</v>
      </c>
      <c r="L1498" s="16">
        <v>3354</v>
      </c>
      <c r="M1498" s="9" t="s">
        <v>436</v>
      </c>
      <c r="N1498" s="17">
        <v>45122</v>
      </c>
      <c r="O1498" s="17" t="s">
        <v>156</v>
      </c>
      <c r="P1498" s="10" t="s">
        <v>156</v>
      </c>
      <c r="Q1498" s="17">
        <v>44978</v>
      </c>
      <c r="R1498" s="10" t="s">
        <v>193</v>
      </c>
      <c r="S1498" s="17">
        <v>45009</v>
      </c>
      <c r="T1498" s="10" t="s">
        <v>156</v>
      </c>
      <c r="U1498" s="32">
        <f t="shared" si="28"/>
        <v>45103</v>
      </c>
    </row>
    <row r="1499" spans="1:21" ht="14.25" customHeight="1">
      <c r="A1499" s="9">
        <v>2023</v>
      </c>
      <c r="B1499" s="10" t="s">
        <v>2008</v>
      </c>
      <c r="C1499" s="9" t="s">
        <v>1026</v>
      </c>
      <c r="D1499" s="9" t="s">
        <v>305</v>
      </c>
      <c r="E1499" s="9" t="s">
        <v>577</v>
      </c>
      <c r="F1499" s="10" t="s">
        <v>3788</v>
      </c>
      <c r="G1499" s="15">
        <v>2.4</v>
      </c>
      <c r="H1499" s="30" t="s">
        <v>175</v>
      </c>
      <c r="I1499" s="10">
        <v>85169977</v>
      </c>
      <c r="J1499" s="19">
        <v>44986</v>
      </c>
      <c r="K1499" s="16">
        <v>11256</v>
      </c>
      <c r="L1499" s="16">
        <v>27014</v>
      </c>
      <c r="M1499" s="9" t="s">
        <v>436</v>
      </c>
      <c r="N1499" s="17">
        <v>45078</v>
      </c>
      <c r="O1499" s="17" t="s">
        <v>156</v>
      </c>
      <c r="P1499" s="10" t="s">
        <v>156</v>
      </c>
      <c r="Q1499" s="17">
        <v>44922</v>
      </c>
      <c r="R1499" s="10" t="s">
        <v>193</v>
      </c>
      <c r="S1499" s="17">
        <v>44971</v>
      </c>
      <c r="T1499" s="10" t="s">
        <v>2027</v>
      </c>
      <c r="U1499" s="32">
        <f t="shared" si="28"/>
        <v>45059</v>
      </c>
    </row>
    <row r="1500" spans="1:21" ht="14.25" customHeight="1">
      <c r="A1500" s="9">
        <v>2023</v>
      </c>
      <c r="B1500" s="10" t="s">
        <v>2008</v>
      </c>
      <c r="C1500" s="9" t="s">
        <v>1026</v>
      </c>
      <c r="D1500" s="9" t="s">
        <v>305</v>
      </c>
      <c r="E1500" s="9" t="s">
        <v>577</v>
      </c>
      <c r="F1500" s="10" t="s">
        <v>3788</v>
      </c>
      <c r="G1500" s="15">
        <v>2.4</v>
      </c>
      <c r="H1500" s="30" t="s">
        <v>175</v>
      </c>
      <c r="I1500" s="10">
        <v>85170017</v>
      </c>
      <c r="J1500" s="19">
        <v>45078</v>
      </c>
      <c r="K1500" s="16">
        <v>3720</v>
      </c>
      <c r="L1500" s="16">
        <v>8928</v>
      </c>
      <c r="M1500" s="9" t="s">
        <v>383</v>
      </c>
      <c r="N1500" s="17">
        <v>45122</v>
      </c>
      <c r="O1500" s="17">
        <v>44985</v>
      </c>
      <c r="P1500" s="10" t="s">
        <v>2050</v>
      </c>
      <c r="Q1500" s="17">
        <v>45020</v>
      </c>
      <c r="R1500" s="10" t="s">
        <v>2340</v>
      </c>
      <c r="S1500" s="17">
        <v>45041</v>
      </c>
      <c r="T1500" s="10" t="s">
        <v>1779</v>
      </c>
      <c r="U1500" s="32">
        <f t="shared" si="28"/>
        <v>45103</v>
      </c>
    </row>
    <row r="1501" spans="1:21" ht="14.25" customHeight="1">
      <c r="A1501" s="9">
        <v>2023</v>
      </c>
      <c r="B1501" s="10" t="s">
        <v>2008</v>
      </c>
      <c r="C1501" s="9" t="s">
        <v>1026</v>
      </c>
      <c r="D1501" s="9" t="s">
        <v>305</v>
      </c>
      <c r="E1501" s="9" t="s">
        <v>577</v>
      </c>
      <c r="F1501" s="10" t="s">
        <v>3788</v>
      </c>
      <c r="G1501" s="15">
        <v>2.4</v>
      </c>
      <c r="H1501" s="30" t="s">
        <v>175</v>
      </c>
      <c r="I1501" s="10">
        <v>85169980</v>
      </c>
      <c r="J1501" s="19">
        <v>45108</v>
      </c>
      <c r="K1501" s="16">
        <v>7032</v>
      </c>
      <c r="L1501" s="16">
        <v>16877</v>
      </c>
      <c r="M1501" s="9" t="s">
        <v>383</v>
      </c>
      <c r="N1501" s="17">
        <v>45148</v>
      </c>
      <c r="O1501" s="17">
        <v>44988</v>
      </c>
      <c r="P1501" s="10" t="s">
        <v>899</v>
      </c>
      <c r="Q1501" s="17">
        <v>45055</v>
      </c>
      <c r="R1501" s="10" t="s">
        <v>193</v>
      </c>
      <c r="S1501" s="17">
        <v>45093</v>
      </c>
      <c r="T1501" s="10" t="s">
        <v>156</v>
      </c>
      <c r="U1501" s="32">
        <f t="shared" si="28"/>
        <v>45129</v>
      </c>
    </row>
    <row r="1502" spans="1:21" ht="14.25" customHeight="1">
      <c r="A1502" s="9">
        <v>2023</v>
      </c>
      <c r="B1502" s="10" t="s">
        <v>2008</v>
      </c>
      <c r="C1502" s="9" t="s">
        <v>1026</v>
      </c>
      <c r="D1502" s="9" t="s">
        <v>305</v>
      </c>
      <c r="E1502" s="9" t="s">
        <v>577</v>
      </c>
      <c r="F1502" s="10" t="s">
        <v>3788</v>
      </c>
      <c r="G1502" s="15">
        <v>2.4</v>
      </c>
      <c r="H1502" s="30" t="s">
        <v>175</v>
      </c>
      <c r="I1502" s="10">
        <v>85170018</v>
      </c>
      <c r="J1502" s="19">
        <v>45108</v>
      </c>
      <c r="K1502" s="16">
        <v>0</v>
      </c>
      <c r="L1502" s="16">
        <v>0</v>
      </c>
      <c r="M1502" s="9" t="s">
        <v>470</v>
      </c>
      <c r="N1502" s="17">
        <v>45153</v>
      </c>
      <c r="O1502" s="17">
        <v>45083</v>
      </c>
      <c r="P1502" s="10" t="s">
        <v>2346</v>
      </c>
      <c r="Q1502" s="17">
        <v>45114</v>
      </c>
      <c r="R1502" s="10" t="s">
        <v>2347</v>
      </c>
      <c r="S1502" s="17">
        <v>45124</v>
      </c>
      <c r="T1502" s="10" t="s">
        <v>2348</v>
      </c>
      <c r="U1502" s="32">
        <f t="shared" si="28"/>
        <v>45134</v>
      </c>
    </row>
    <row r="1503" spans="1:21" ht="14.25" customHeight="1">
      <c r="A1503" s="9">
        <v>2023</v>
      </c>
      <c r="B1503" s="10" t="s">
        <v>2008</v>
      </c>
      <c r="C1503" s="9" t="s">
        <v>1026</v>
      </c>
      <c r="D1503" s="9" t="s">
        <v>305</v>
      </c>
      <c r="E1503" s="9" t="s">
        <v>577</v>
      </c>
      <c r="F1503" s="10" t="s">
        <v>3788</v>
      </c>
      <c r="G1503" s="15">
        <v>2.4</v>
      </c>
      <c r="H1503" s="30" t="s">
        <v>175</v>
      </c>
      <c r="I1503" s="10">
        <v>85169983</v>
      </c>
      <c r="J1503" s="19">
        <v>45139</v>
      </c>
      <c r="K1503" s="16">
        <v>0</v>
      </c>
      <c r="L1503" s="16">
        <v>0</v>
      </c>
      <c r="M1503" s="9" t="s">
        <v>470</v>
      </c>
      <c r="N1503" s="17">
        <v>45168</v>
      </c>
      <c r="O1503" s="17">
        <v>45098</v>
      </c>
      <c r="P1503" s="10" t="s">
        <v>2349</v>
      </c>
      <c r="Q1503" s="17">
        <v>45121</v>
      </c>
      <c r="R1503" s="10" t="s">
        <v>2350</v>
      </c>
      <c r="S1503" s="17">
        <v>45135</v>
      </c>
      <c r="T1503" s="10" t="s">
        <v>2351</v>
      </c>
      <c r="U1503" s="32">
        <f t="shared" si="28"/>
        <v>45149</v>
      </c>
    </row>
    <row r="1504" spans="1:21" ht="14.25" customHeight="1">
      <c r="A1504" s="9">
        <v>2023</v>
      </c>
      <c r="B1504" s="10" t="s">
        <v>2008</v>
      </c>
      <c r="C1504" s="9" t="s">
        <v>1026</v>
      </c>
      <c r="D1504" s="9" t="s">
        <v>305</v>
      </c>
      <c r="E1504" s="9" t="s">
        <v>577</v>
      </c>
      <c r="F1504" s="10" t="s">
        <v>3788</v>
      </c>
      <c r="G1504" s="15">
        <v>2.4</v>
      </c>
      <c r="H1504" s="30" t="s">
        <v>175</v>
      </c>
      <c r="I1504" s="10">
        <v>85413590</v>
      </c>
      <c r="J1504" s="19">
        <v>45139</v>
      </c>
      <c r="K1504" s="16">
        <v>4000</v>
      </c>
      <c r="L1504" s="16">
        <v>9600</v>
      </c>
      <c r="M1504" s="9" t="s">
        <v>470</v>
      </c>
      <c r="N1504" s="17">
        <v>45184</v>
      </c>
      <c r="O1504" s="17">
        <v>45114</v>
      </c>
      <c r="P1504" s="10" t="s">
        <v>2352</v>
      </c>
      <c r="Q1504" s="17">
        <v>45142</v>
      </c>
      <c r="R1504" s="10" t="s">
        <v>2354</v>
      </c>
      <c r="S1504" s="17">
        <v>45155</v>
      </c>
      <c r="T1504" s="10" t="s">
        <v>2355</v>
      </c>
      <c r="U1504" s="32">
        <f t="shared" si="28"/>
        <v>45165</v>
      </c>
    </row>
    <row r="1505" spans="1:21" ht="14.25" customHeight="1">
      <c r="A1505" s="9">
        <v>2023</v>
      </c>
      <c r="B1505" s="10" t="s">
        <v>2008</v>
      </c>
      <c r="C1505" s="9" t="s">
        <v>1026</v>
      </c>
      <c r="D1505" s="9" t="s">
        <v>305</v>
      </c>
      <c r="E1505" s="9" t="s">
        <v>577</v>
      </c>
      <c r="F1505" s="10" t="s">
        <v>3788</v>
      </c>
      <c r="G1505" s="15">
        <v>2.4</v>
      </c>
      <c r="H1505" s="30" t="s">
        <v>175</v>
      </c>
      <c r="I1505" s="10">
        <v>85508244</v>
      </c>
      <c r="J1505" s="19">
        <v>45170</v>
      </c>
      <c r="K1505" s="16">
        <v>3000</v>
      </c>
      <c r="L1505" s="16">
        <v>7200</v>
      </c>
      <c r="M1505" s="9" t="s">
        <v>470</v>
      </c>
      <c r="N1505" s="17">
        <v>45209</v>
      </c>
      <c r="O1505" s="17">
        <v>45139</v>
      </c>
      <c r="P1505" s="10" t="s">
        <v>2356</v>
      </c>
      <c r="Q1505" s="17">
        <v>45169</v>
      </c>
      <c r="R1505" s="10" t="s">
        <v>2357</v>
      </c>
      <c r="S1505" s="17">
        <v>45180</v>
      </c>
      <c r="T1505" s="10" t="s">
        <v>2358</v>
      </c>
      <c r="U1505" s="32">
        <f t="shared" si="28"/>
        <v>45190</v>
      </c>
    </row>
    <row r="1506" spans="1:21" ht="14.25" customHeight="1">
      <c r="A1506" s="9">
        <v>2023</v>
      </c>
      <c r="B1506" s="10" t="s">
        <v>2008</v>
      </c>
      <c r="C1506" s="9" t="s">
        <v>1026</v>
      </c>
      <c r="D1506" s="9" t="s">
        <v>305</v>
      </c>
      <c r="E1506" s="9" t="s">
        <v>577</v>
      </c>
      <c r="F1506" s="10" t="s">
        <v>3788</v>
      </c>
      <c r="G1506" s="15">
        <v>2.4</v>
      </c>
      <c r="H1506" s="30" t="s">
        <v>175</v>
      </c>
      <c r="I1506" s="10">
        <v>85413589</v>
      </c>
      <c r="J1506" s="19">
        <v>45170</v>
      </c>
      <c r="K1506" s="16">
        <v>5000</v>
      </c>
      <c r="L1506" s="16">
        <v>12000</v>
      </c>
      <c r="M1506" s="9" t="s">
        <v>470</v>
      </c>
      <c r="N1506" s="17">
        <v>45214</v>
      </c>
      <c r="O1506" s="17">
        <v>45145</v>
      </c>
      <c r="P1506" s="10" t="s">
        <v>2359</v>
      </c>
      <c r="Q1506" s="17">
        <v>45175</v>
      </c>
      <c r="R1506" s="10" t="s">
        <v>2360</v>
      </c>
      <c r="S1506" s="17">
        <v>45184</v>
      </c>
      <c r="T1506" s="10" t="s">
        <v>2361</v>
      </c>
      <c r="U1506" s="32">
        <f t="shared" si="28"/>
        <v>45195</v>
      </c>
    </row>
    <row r="1507" spans="1:21" ht="14.25" customHeight="1">
      <c r="A1507" s="9">
        <v>2023</v>
      </c>
      <c r="B1507" s="10" t="s">
        <v>2008</v>
      </c>
      <c r="C1507" s="9" t="s">
        <v>1026</v>
      </c>
      <c r="D1507" s="9" t="s">
        <v>305</v>
      </c>
      <c r="E1507" s="9" t="s">
        <v>577</v>
      </c>
      <c r="F1507" s="10" t="s">
        <v>3788</v>
      </c>
      <c r="G1507" s="15">
        <v>2.4</v>
      </c>
      <c r="H1507" s="30" t="s">
        <v>175</v>
      </c>
      <c r="I1507" s="10">
        <v>85413591</v>
      </c>
      <c r="J1507" s="19">
        <v>45170</v>
      </c>
      <c r="K1507" s="16">
        <v>1900</v>
      </c>
      <c r="L1507" s="16">
        <v>4560</v>
      </c>
      <c r="M1507" s="9" t="s">
        <v>470</v>
      </c>
      <c r="N1507" s="17">
        <v>45229</v>
      </c>
      <c r="O1507" s="17">
        <v>45135</v>
      </c>
      <c r="P1507" s="10" t="s">
        <v>2359</v>
      </c>
      <c r="Q1507" s="17">
        <v>45189</v>
      </c>
      <c r="R1507" s="10" t="s">
        <v>2363</v>
      </c>
      <c r="S1507" s="17">
        <v>45198</v>
      </c>
      <c r="T1507" s="10" t="s">
        <v>2364</v>
      </c>
      <c r="U1507" s="32">
        <f t="shared" si="28"/>
        <v>45210</v>
      </c>
    </row>
    <row r="1508" spans="1:21" ht="14.25" customHeight="1">
      <c r="A1508" s="9">
        <v>2023</v>
      </c>
      <c r="B1508" s="10" t="s">
        <v>2008</v>
      </c>
      <c r="C1508" s="9" t="s">
        <v>1026</v>
      </c>
      <c r="D1508" s="9" t="s">
        <v>305</v>
      </c>
      <c r="E1508" s="9" t="s">
        <v>577</v>
      </c>
      <c r="F1508" s="10" t="s">
        <v>3788</v>
      </c>
      <c r="G1508" s="15">
        <v>2.4</v>
      </c>
      <c r="H1508" s="30" t="s">
        <v>175</v>
      </c>
      <c r="I1508" s="10">
        <v>85169994</v>
      </c>
      <c r="J1508" s="19">
        <v>45170</v>
      </c>
      <c r="K1508" s="16">
        <v>2600</v>
      </c>
      <c r="L1508" s="16">
        <v>6240</v>
      </c>
      <c r="M1508" s="9" t="s">
        <v>470</v>
      </c>
      <c r="N1508" s="17">
        <v>45229</v>
      </c>
      <c r="O1508" s="17">
        <v>45154</v>
      </c>
      <c r="P1508" s="10" t="s">
        <v>2368</v>
      </c>
      <c r="Q1508" s="17">
        <v>45189</v>
      </c>
      <c r="R1508" s="10" t="s">
        <v>2369</v>
      </c>
      <c r="S1508" s="17">
        <v>45198</v>
      </c>
      <c r="T1508" s="10" t="s">
        <v>2370</v>
      </c>
      <c r="U1508" s="32">
        <f t="shared" si="28"/>
        <v>45210</v>
      </c>
    </row>
    <row r="1509" spans="1:21" ht="14.25" customHeight="1">
      <c r="A1509" s="9">
        <v>2023</v>
      </c>
      <c r="B1509" s="10" t="s">
        <v>2008</v>
      </c>
      <c r="C1509" s="9" t="s">
        <v>1026</v>
      </c>
      <c r="D1509" s="9" t="s">
        <v>305</v>
      </c>
      <c r="E1509" s="9" t="s">
        <v>577</v>
      </c>
      <c r="F1509" s="10" t="s">
        <v>3788</v>
      </c>
      <c r="G1509" s="15">
        <v>2.4</v>
      </c>
      <c r="H1509" s="30" t="s">
        <v>175</v>
      </c>
      <c r="I1509" s="10">
        <v>85169995</v>
      </c>
      <c r="J1509" s="19">
        <v>45200</v>
      </c>
      <c r="K1509" s="16">
        <v>0</v>
      </c>
      <c r="L1509" s="16">
        <v>0</v>
      </c>
      <c r="M1509" s="9" t="s">
        <v>521</v>
      </c>
      <c r="N1509" s="17">
        <v>45245</v>
      </c>
      <c r="O1509" s="17">
        <v>45175</v>
      </c>
      <c r="P1509" s="10" t="s">
        <v>2371</v>
      </c>
      <c r="Q1509" s="17">
        <v>45198</v>
      </c>
      <c r="R1509" s="10" t="s">
        <v>2372</v>
      </c>
      <c r="S1509" s="17">
        <v>45209</v>
      </c>
      <c r="T1509" s="10" t="s">
        <v>2223</v>
      </c>
      <c r="U1509" s="32">
        <f t="shared" si="28"/>
        <v>45226</v>
      </c>
    </row>
    <row r="1510" spans="1:21" ht="14.25" customHeight="1">
      <c r="A1510" s="9">
        <v>2023</v>
      </c>
      <c r="B1510" s="10" t="s">
        <v>2008</v>
      </c>
      <c r="C1510" s="9" t="s">
        <v>1026</v>
      </c>
      <c r="D1510" s="9" t="s">
        <v>305</v>
      </c>
      <c r="E1510" s="9" t="s">
        <v>577</v>
      </c>
      <c r="F1510" s="10" t="s">
        <v>3789</v>
      </c>
      <c r="G1510" s="15">
        <v>2.4</v>
      </c>
      <c r="H1510" s="30" t="s">
        <v>175</v>
      </c>
      <c r="I1510" s="10">
        <v>85170025</v>
      </c>
      <c r="J1510" s="19">
        <v>44986</v>
      </c>
      <c r="K1510" s="16">
        <v>3360</v>
      </c>
      <c r="L1510" s="16">
        <v>8064</v>
      </c>
      <c r="M1510" s="9" t="s">
        <v>436</v>
      </c>
      <c r="N1510" s="17">
        <v>45078</v>
      </c>
      <c r="O1510" s="17">
        <v>44923</v>
      </c>
      <c r="P1510" s="10" t="s">
        <v>156</v>
      </c>
      <c r="Q1510" s="17">
        <v>44923</v>
      </c>
      <c r="R1510" s="10" t="s">
        <v>193</v>
      </c>
      <c r="S1510" s="17">
        <v>44971</v>
      </c>
      <c r="T1510" s="10" t="s">
        <v>2027</v>
      </c>
      <c r="U1510" s="32">
        <f t="shared" si="28"/>
        <v>45059</v>
      </c>
    </row>
    <row r="1511" spans="1:21" ht="14.25" customHeight="1">
      <c r="A1511" s="9">
        <v>2023</v>
      </c>
      <c r="B1511" s="10" t="s">
        <v>2008</v>
      </c>
      <c r="C1511" s="9" t="s">
        <v>1026</v>
      </c>
      <c r="D1511" s="9" t="s">
        <v>305</v>
      </c>
      <c r="E1511" s="9" t="s">
        <v>577</v>
      </c>
      <c r="F1511" s="10" t="s">
        <v>3789</v>
      </c>
      <c r="G1511" s="15">
        <v>2.4</v>
      </c>
      <c r="H1511" s="30" t="s">
        <v>175</v>
      </c>
      <c r="I1511" s="10">
        <v>85170026</v>
      </c>
      <c r="J1511" s="19">
        <v>45139</v>
      </c>
      <c r="K1511" s="16">
        <v>900</v>
      </c>
      <c r="L1511" s="16">
        <v>2160</v>
      </c>
      <c r="M1511" s="9" t="s">
        <v>470</v>
      </c>
      <c r="N1511" s="17">
        <v>45168</v>
      </c>
      <c r="O1511" s="17">
        <v>45058</v>
      </c>
      <c r="P1511" s="10" t="s">
        <v>156</v>
      </c>
      <c r="Q1511" s="17">
        <v>45127</v>
      </c>
      <c r="R1511" s="10" t="s">
        <v>2379</v>
      </c>
      <c r="S1511" s="17">
        <v>45139</v>
      </c>
      <c r="T1511" s="10" t="s">
        <v>2099</v>
      </c>
      <c r="U1511" s="32">
        <f t="shared" si="28"/>
        <v>45149</v>
      </c>
    </row>
    <row r="1512" spans="1:21" ht="14.25" customHeight="1">
      <c r="A1512" s="9">
        <v>2023</v>
      </c>
      <c r="B1512" s="10" t="s">
        <v>2008</v>
      </c>
      <c r="C1512" s="9" t="s">
        <v>1026</v>
      </c>
      <c r="D1512" s="9" t="s">
        <v>154</v>
      </c>
      <c r="E1512" s="9" t="s">
        <v>217</v>
      </c>
      <c r="F1512" s="10" t="s">
        <v>3796</v>
      </c>
      <c r="G1512" s="15">
        <v>5.3</v>
      </c>
      <c r="H1512" s="30" t="s">
        <v>175</v>
      </c>
      <c r="I1512" s="10">
        <v>85541020</v>
      </c>
      <c r="J1512" s="19">
        <v>45047</v>
      </c>
      <c r="K1512" s="16">
        <v>0</v>
      </c>
      <c r="L1512" s="16">
        <v>0</v>
      </c>
      <c r="M1512" s="9" t="s">
        <v>178</v>
      </c>
      <c r="N1512" s="17">
        <v>45095</v>
      </c>
      <c r="O1512" s="17" t="s">
        <v>156</v>
      </c>
      <c r="P1512" s="10" t="s">
        <v>156</v>
      </c>
      <c r="Q1512" s="17" t="s">
        <v>156</v>
      </c>
      <c r="R1512" s="10" t="s">
        <v>193</v>
      </c>
      <c r="S1512" s="17" t="s">
        <v>156</v>
      </c>
      <c r="T1512" s="10" t="s">
        <v>156</v>
      </c>
      <c r="U1512" s="32">
        <f t="shared" si="28"/>
        <v>45076</v>
      </c>
    </row>
    <row r="1513" spans="1:21" ht="14.25" customHeight="1">
      <c r="A1513" s="9">
        <v>2023</v>
      </c>
      <c r="B1513" s="10" t="s">
        <v>2008</v>
      </c>
      <c r="C1513" s="9" t="s">
        <v>1026</v>
      </c>
      <c r="D1513" s="9" t="s">
        <v>154</v>
      </c>
      <c r="E1513" s="9" t="s">
        <v>217</v>
      </c>
      <c r="F1513" s="10" t="s">
        <v>3796</v>
      </c>
      <c r="G1513" s="15">
        <v>5.3</v>
      </c>
      <c r="H1513" s="30" t="s">
        <v>175</v>
      </c>
      <c r="I1513" s="10">
        <v>85249970</v>
      </c>
      <c r="J1513" s="19">
        <v>45078</v>
      </c>
      <c r="K1513" s="16">
        <v>0</v>
      </c>
      <c r="L1513" s="16">
        <v>0</v>
      </c>
      <c r="M1513" s="9" t="s">
        <v>178</v>
      </c>
      <c r="N1513" s="17">
        <v>45122</v>
      </c>
      <c r="O1513" s="17" t="s">
        <v>156</v>
      </c>
      <c r="P1513" s="10" t="s">
        <v>2381</v>
      </c>
      <c r="Q1513" s="17">
        <v>44950</v>
      </c>
      <c r="R1513" s="10" t="s">
        <v>2382</v>
      </c>
      <c r="S1513" s="17">
        <v>44978</v>
      </c>
      <c r="T1513" s="10" t="s">
        <v>937</v>
      </c>
      <c r="U1513" s="32">
        <f t="shared" si="28"/>
        <v>45103</v>
      </c>
    </row>
    <row r="1514" spans="1:21" ht="14.25" customHeight="1">
      <c r="A1514" s="9">
        <v>2023</v>
      </c>
      <c r="B1514" s="10" t="s">
        <v>2008</v>
      </c>
      <c r="C1514" s="9" t="s">
        <v>1026</v>
      </c>
      <c r="D1514" s="9" t="s">
        <v>154</v>
      </c>
      <c r="E1514" s="9" t="s">
        <v>217</v>
      </c>
      <c r="F1514" s="10" t="s">
        <v>3796</v>
      </c>
      <c r="G1514" s="15">
        <v>5.3</v>
      </c>
      <c r="H1514" s="30" t="s">
        <v>175</v>
      </c>
      <c r="I1514" s="10">
        <v>85308260</v>
      </c>
      <c r="J1514" s="19">
        <v>45078</v>
      </c>
      <c r="K1514" s="16">
        <v>792</v>
      </c>
      <c r="L1514" s="16">
        <v>4198</v>
      </c>
      <c r="M1514" s="9" t="s">
        <v>383</v>
      </c>
      <c r="N1514" s="17">
        <v>45122</v>
      </c>
      <c r="O1514" s="17">
        <v>44985</v>
      </c>
      <c r="P1514" s="10" t="s">
        <v>2050</v>
      </c>
      <c r="Q1514" s="17">
        <v>44992</v>
      </c>
      <c r="R1514" s="10" t="s">
        <v>484</v>
      </c>
      <c r="S1514" s="17">
        <v>44999</v>
      </c>
      <c r="T1514" s="10" t="s">
        <v>1584</v>
      </c>
      <c r="U1514" s="32">
        <f t="shared" si="28"/>
        <v>45103</v>
      </c>
    </row>
    <row r="1515" spans="1:21" ht="14.25" customHeight="1">
      <c r="A1515" s="9">
        <v>2023</v>
      </c>
      <c r="B1515" s="10" t="s">
        <v>2008</v>
      </c>
      <c r="C1515" s="9" t="s">
        <v>1026</v>
      </c>
      <c r="D1515" s="9" t="s">
        <v>154</v>
      </c>
      <c r="E1515" s="9" t="s">
        <v>217</v>
      </c>
      <c r="F1515" s="10" t="s">
        <v>3796</v>
      </c>
      <c r="G1515" s="15">
        <v>5.3</v>
      </c>
      <c r="H1515" s="30" t="s">
        <v>175</v>
      </c>
      <c r="I1515" s="10">
        <v>85547941</v>
      </c>
      <c r="J1515" s="19">
        <v>45139</v>
      </c>
      <c r="K1515" s="16">
        <v>0</v>
      </c>
      <c r="L1515" s="16">
        <v>0</v>
      </c>
      <c r="M1515" s="9" t="s">
        <v>178</v>
      </c>
      <c r="N1515" s="17">
        <v>45184</v>
      </c>
      <c r="O1515" s="17" t="s">
        <v>156</v>
      </c>
      <c r="P1515" s="10" t="s">
        <v>156</v>
      </c>
      <c r="Q1515" s="17" t="s">
        <v>156</v>
      </c>
      <c r="R1515" s="10" t="s">
        <v>193</v>
      </c>
      <c r="S1515" s="17" t="s">
        <v>156</v>
      </c>
      <c r="T1515" s="10" t="s">
        <v>156</v>
      </c>
      <c r="U1515" s="32">
        <f t="shared" si="28"/>
        <v>45165</v>
      </c>
    </row>
    <row r="1516" spans="1:21" ht="14.25" customHeight="1">
      <c r="A1516" s="9">
        <v>2023</v>
      </c>
      <c r="B1516" s="10" t="s">
        <v>2008</v>
      </c>
      <c r="C1516" s="9" t="s">
        <v>1026</v>
      </c>
      <c r="D1516" s="9" t="s">
        <v>154</v>
      </c>
      <c r="E1516" s="9" t="s">
        <v>217</v>
      </c>
      <c r="F1516" s="10" t="s">
        <v>3796</v>
      </c>
      <c r="G1516" s="15">
        <v>5.3</v>
      </c>
      <c r="H1516" s="30" t="s">
        <v>175</v>
      </c>
      <c r="I1516" s="10">
        <v>85461062</v>
      </c>
      <c r="J1516" s="19">
        <v>45139</v>
      </c>
      <c r="K1516" s="16">
        <v>1500</v>
      </c>
      <c r="L1516" s="16">
        <v>7950</v>
      </c>
      <c r="M1516" s="9" t="s">
        <v>470</v>
      </c>
      <c r="N1516" s="17">
        <v>45188</v>
      </c>
      <c r="O1516" s="17">
        <v>45041</v>
      </c>
      <c r="P1516" s="10" t="s">
        <v>2381</v>
      </c>
      <c r="Q1516" s="17">
        <v>45148</v>
      </c>
      <c r="R1516" s="10" t="s">
        <v>2387</v>
      </c>
      <c r="S1516" s="17">
        <v>45155</v>
      </c>
      <c r="T1516" s="10" t="s">
        <v>2061</v>
      </c>
      <c r="U1516" s="32">
        <f t="shared" ref="U1516:U1576" si="29">N1516-19</f>
        <v>45169</v>
      </c>
    </row>
    <row r="1517" spans="1:21" ht="14.25" customHeight="1">
      <c r="A1517" s="9">
        <v>2023</v>
      </c>
      <c r="B1517" s="10" t="s">
        <v>2008</v>
      </c>
      <c r="C1517" s="9" t="s">
        <v>1026</v>
      </c>
      <c r="D1517" s="9" t="s">
        <v>154</v>
      </c>
      <c r="E1517" s="9" t="s">
        <v>217</v>
      </c>
      <c r="F1517" s="10" t="s">
        <v>3796</v>
      </c>
      <c r="G1517" s="15">
        <v>5.3</v>
      </c>
      <c r="H1517" s="30" t="s">
        <v>175</v>
      </c>
      <c r="I1517" s="10">
        <v>85547942</v>
      </c>
      <c r="J1517" s="19">
        <v>45170</v>
      </c>
      <c r="K1517" s="16">
        <v>0</v>
      </c>
      <c r="L1517" s="16">
        <v>0</v>
      </c>
      <c r="M1517" s="9" t="s">
        <v>178</v>
      </c>
      <c r="N1517" s="17">
        <v>45214</v>
      </c>
      <c r="O1517" s="17" t="s">
        <v>156</v>
      </c>
      <c r="P1517" s="10" t="s">
        <v>156</v>
      </c>
      <c r="Q1517" s="17" t="s">
        <v>156</v>
      </c>
      <c r="R1517" s="10" t="s">
        <v>193</v>
      </c>
      <c r="S1517" s="17" t="s">
        <v>156</v>
      </c>
      <c r="T1517" s="10" t="s">
        <v>156</v>
      </c>
      <c r="U1517" s="32">
        <f t="shared" si="29"/>
        <v>45195</v>
      </c>
    </row>
    <row r="1518" spans="1:21" ht="14.25" customHeight="1">
      <c r="A1518" s="9">
        <v>2023</v>
      </c>
      <c r="B1518" s="10" t="s">
        <v>2008</v>
      </c>
      <c r="C1518" s="9" t="s">
        <v>1026</v>
      </c>
      <c r="D1518" s="9" t="s">
        <v>154</v>
      </c>
      <c r="E1518" s="9" t="s">
        <v>217</v>
      </c>
      <c r="F1518" s="10" t="s">
        <v>3796</v>
      </c>
      <c r="G1518" s="15">
        <v>5.3</v>
      </c>
      <c r="H1518" s="30" t="s">
        <v>246</v>
      </c>
      <c r="I1518" s="10">
        <v>85547943</v>
      </c>
      <c r="J1518" s="19">
        <v>45200</v>
      </c>
      <c r="K1518" s="16">
        <v>0</v>
      </c>
      <c r="L1518" s="16">
        <v>0</v>
      </c>
      <c r="M1518" s="9" t="s">
        <v>178</v>
      </c>
      <c r="N1518" s="17">
        <v>45229</v>
      </c>
      <c r="O1518" s="17" t="s">
        <v>156</v>
      </c>
      <c r="P1518" s="10" t="s">
        <v>156</v>
      </c>
      <c r="Q1518" s="17" t="s">
        <v>156</v>
      </c>
      <c r="R1518" s="10" t="s">
        <v>193</v>
      </c>
      <c r="S1518" s="17" t="s">
        <v>156</v>
      </c>
      <c r="T1518" s="10" t="s">
        <v>156</v>
      </c>
      <c r="U1518" s="32">
        <f t="shared" si="29"/>
        <v>45210</v>
      </c>
    </row>
    <row r="1519" spans="1:21" ht="14.25" customHeight="1">
      <c r="A1519" s="9">
        <v>2023</v>
      </c>
      <c r="B1519" s="10" t="s">
        <v>2008</v>
      </c>
      <c r="C1519" s="9" t="s">
        <v>1026</v>
      </c>
      <c r="D1519" s="9" t="s">
        <v>154</v>
      </c>
      <c r="E1519" s="9" t="s">
        <v>262</v>
      </c>
      <c r="F1519" s="10" t="s">
        <v>3799</v>
      </c>
      <c r="G1519" s="15">
        <v>3.6</v>
      </c>
      <c r="H1519" s="30" t="s">
        <v>175</v>
      </c>
      <c r="I1519" s="10">
        <v>85249953</v>
      </c>
      <c r="J1519" s="19">
        <v>44986</v>
      </c>
      <c r="K1519" s="16">
        <v>0</v>
      </c>
      <c r="L1519" s="16">
        <v>0</v>
      </c>
      <c r="M1519" s="9" t="s">
        <v>178</v>
      </c>
      <c r="N1519" s="17">
        <v>45122</v>
      </c>
      <c r="O1519" s="17" t="s">
        <v>156</v>
      </c>
      <c r="P1519" s="10" t="s">
        <v>156</v>
      </c>
      <c r="Q1519" s="17">
        <v>44950</v>
      </c>
      <c r="R1519" s="10" t="s">
        <v>193</v>
      </c>
      <c r="S1519" s="17">
        <v>44974</v>
      </c>
      <c r="T1519" s="10" t="s">
        <v>2161</v>
      </c>
      <c r="U1519" s="32">
        <f t="shared" si="29"/>
        <v>45103</v>
      </c>
    </row>
    <row r="1520" spans="1:21" ht="14.25" customHeight="1">
      <c r="A1520" s="9">
        <v>2023</v>
      </c>
      <c r="B1520" s="10" t="s">
        <v>2008</v>
      </c>
      <c r="C1520" s="9" t="s">
        <v>1026</v>
      </c>
      <c r="D1520" s="9" t="s">
        <v>154</v>
      </c>
      <c r="E1520" s="9" t="s">
        <v>293</v>
      </c>
      <c r="F1520" s="10" t="s">
        <v>3805</v>
      </c>
      <c r="G1520" s="15">
        <v>5.7</v>
      </c>
      <c r="H1520" s="30" t="s">
        <v>175</v>
      </c>
      <c r="I1520" s="10">
        <v>85249967</v>
      </c>
      <c r="J1520" s="19">
        <v>45047</v>
      </c>
      <c r="K1520" s="16">
        <v>0</v>
      </c>
      <c r="L1520" s="16">
        <v>0</v>
      </c>
      <c r="M1520" s="9" t="s">
        <v>436</v>
      </c>
      <c r="N1520" s="17">
        <v>45092</v>
      </c>
      <c r="O1520" s="17">
        <v>44957</v>
      </c>
      <c r="P1520" s="10" t="s">
        <v>156</v>
      </c>
      <c r="Q1520" s="17">
        <v>45013</v>
      </c>
      <c r="R1520" s="10" t="s">
        <v>193</v>
      </c>
      <c r="S1520" s="17">
        <v>45041</v>
      </c>
      <c r="T1520" s="10" t="s">
        <v>156</v>
      </c>
      <c r="U1520" s="32">
        <f t="shared" si="29"/>
        <v>45073</v>
      </c>
    </row>
    <row r="1521" spans="1:21" ht="14.25" customHeight="1">
      <c r="A1521" s="9">
        <v>2023</v>
      </c>
      <c r="B1521" s="10" t="s">
        <v>2008</v>
      </c>
      <c r="C1521" s="9" t="s">
        <v>1026</v>
      </c>
      <c r="D1521" s="9" t="s">
        <v>154</v>
      </c>
      <c r="E1521" s="9" t="s">
        <v>293</v>
      </c>
      <c r="F1521" s="10" t="s">
        <v>3805</v>
      </c>
      <c r="G1521" s="15">
        <v>5.7</v>
      </c>
      <c r="H1521" s="30" t="s">
        <v>175</v>
      </c>
      <c r="I1521" s="10">
        <v>85249968</v>
      </c>
      <c r="J1521" s="19">
        <v>45139</v>
      </c>
      <c r="K1521" s="16">
        <v>248</v>
      </c>
      <c r="L1521" s="16">
        <v>1414</v>
      </c>
      <c r="M1521" s="9" t="s">
        <v>383</v>
      </c>
      <c r="N1521" s="17">
        <v>45150</v>
      </c>
      <c r="O1521" s="17">
        <v>45062</v>
      </c>
      <c r="P1521" s="10" t="s">
        <v>933</v>
      </c>
      <c r="Q1521" s="17">
        <v>45006</v>
      </c>
      <c r="R1521" s="10" t="s">
        <v>495</v>
      </c>
      <c r="S1521" s="17">
        <v>45092</v>
      </c>
      <c r="T1521" s="10" t="s">
        <v>455</v>
      </c>
      <c r="U1521" s="32">
        <f t="shared" si="29"/>
        <v>45131</v>
      </c>
    </row>
    <row r="1522" spans="1:21" ht="14.25" customHeight="1">
      <c r="A1522" s="9">
        <v>2023</v>
      </c>
      <c r="B1522" s="10" t="s">
        <v>2008</v>
      </c>
      <c r="C1522" s="9" t="s">
        <v>1026</v>
      </c>
      <c r="D1522" s="9" t="s">
        <v>305</v>
      </c>
      <c r="E1522" s="9" t="s">
        <v>2395</v>
      </c>
      <c r="F1522" s="10" t="s">
        <v>3792</v>
      </c>
      <c r="G1522" s="15">
        <v>4.3</v>
      </c>
      <c r="H1522" s="30" t="s">
        <v>175</v>
      </c>
      <c r="I1522" s="10">
        <v>84904010</v>
      </c>
      <c r="J1522" s="19">
        <v>44986</v>
      </c>
      <c r="K1522" s="16">
        <v>3904</v>
      </c>
      <c r="L1522" s="16">
        <v>16787</v>
      </c>
      <c r="M1522" s="9" t="s">
        <v>436</v>
      </c>
      <c r="N1522" s="17">
        <v>45092</v>
      </c>
      <c r="O1522" s="17">
        <v>44915</v>
      </c>
      <c r="P1522" s="10" t="s">
        <v>156</v>
      </c>
      <c r="Q1522" s="17">
        <v>44922</v>
      </c>
      <c r="R1522" s="10" t="s">
        <v>193</v>
      </c>
      <c r="S1522" s="17">
        <v>44946</v>
      </c>
      <c r="T1522" s="10" t="s">
        <v>282</v>
      </c>
      <c r="U1522" s="32">
        <f t="shared" si="29"/>
        <v>45073</v>
      </c>
    </row>
    <row r="1523" spans="1:21" ht="14.25" customHeight="1">
      <c r="A1523" s="9">
        <v>2023</v>
      </c>
      <c r="B1523" s="10" t="s">
        <v>2008</v>
      </c>
      <c r="C1523" s="9" t="s">
        <v>1026</v>
      </c>
      <c r="D1523" s="9" t="s">
        <v>305</v>
      </c>
      <c r="E1523" s="9" t="s">
        <v>2395</v>
      </c>
      <c r="F1523" s="10" t="s">
        <v>3792</v>
      </c>
      <c r="G1523" s="15">
        <v>4.3</v>
      </c>
      <c r="H1523" s="30" t="s">
        <v>175</v>
      </c>
      <c r="I1523" s="10">
        <v>85187351</v>
      </c>
      <c r="J1523" s="19">
        <v>45108</v>
      </c>
      <c r="K1523" s="16">
        <v>1504</v>
      </c>
      <c r="L1523" s="16">
        <v>6467</v>
      </c>
      <c r="M1523" s="9" t="s">
        <v>383</v>
      </c>
      <c r="N1523" s="17">
        <v>45173</v>
      </c>
      <c r="O1523" s="17">
        <v>45008</v>
      </c>
      <c r="P1523" s="10" t="s">
        <v>1907</v>
      </c>
      <c r="Q1523" s="17">
        <v>45041</v>
      </c>
      <c r="R1523" s="10" t="s">
        <v>2408</v>
      </c>
      <c r="S1523" s="17">
        <v>45097</v>
      </c>
      <c r="T1523" s="10" t="s">
        <v>2099</v>
      </c>
      <c r="U1523" s="32">
        <f t="shared" si="29"/>
        <v>45154</v>
      </c>
    </row>
    <row r="1524" spans="1:21" ht="14.25" customHeight="1">
      <c r="A1524" s="9">
        <v>2023</v>
      </c>
      <c r="B1524" s="10" t="s">
        <v>2008</v>
      </c>
      <c r="C1524" s="9" t="s">
        <v>1026</v>
      </c>
      <c r="D1524" s="9" t="s">
        <v>305</v>
      </c>
      <c r="E1524" s="9" t="s">
        <v>2395</v>
      </c>
      <c r="F1524" s="10" t="s">
        <v>3792</v>
      </c>
      <c r="G1524" s="15">
        <v>4.3</v>
      </c>
      <c r="H1524" s="30" t="s">
        <v>175</v>
      </c>
      <c r="I1524" s="10">
        <v>85514727</v>
      </c>
      <c r="J1524" s="19">
        <v>45108</v>
      </c>
      <c r="K1524" s="16">
        <v>992</v>
      </c>
      <c r="L1524" s="16">
        <v>4266</v>
      </c>
      <c r="M1524" s="9" t="s">
        <v>383</v>
      </c>
      <c r="N1524" s="17">
        <v>45173</v>
      </c>
      <c r="O1524" s="17">
        <v>45062</v>
      </c>
      <c r="P1524" s="10" t="s">
        <v>156</v>
      </c>
      <c r="Q1524" s="17">
        <v>45062</v>
      </c>
      <c r="R1524" s="10" t="s">
        <v>193</v>
      </c>
      <c r="S1524" s="17">
        <v>45097</v>
      </c>
      <c r="T1524" s="10" t="s">
        <v>156</v>
      </c>
      <c r="U1524" s="32">
        <f t="shared" si="29"/>
        <v>45154</v>
      </c>
    </row>
    <row r="1525" spans="1:21" ht="14.25" customHeight="1">
      <c r="A1525" s="9">
        <v>2023</v>
      </c>
      <c r="B1525" s="10" t="s">
        <v>2008</v>
      </c>
      <c r="C1525" s="9" t="s">
        <v>1026</v>
      </c>
      <c r="D1525" s="9" t="s">
        <v>305</v>
      </c>
      <c r="E1525" s="9" t="s">
        <v>2395</v>
      </c>
      <c r="F1525" s="10" t="s">
        <v>3792</v>
      </c>
      <c r="G1525" s="15">
        <v>4.3</v>
      </c>
      <c r="H1525" s="30" t="s">
        <v>175</v>
      </c>
      <c r="I1525" s="10">
        <v>85352697</v>
      </c>
      <c r="J1525" s="19">
        <v>45170</v>
      </c>
      <c r="K1525" s="16">
        <v>0</v>
      </c>
      <c r="L1525" s="16">
        <v>0</v>
      </c>
      <c r="M1525" s="9" t="s">
        <v>178</v>
      </c>
      <c r="N1525" s="17">
        <v>45213</v>
      </c>
      <c r="O1525" s="17">
        <v>45030</v>
      </c>
      <c r="P1525" s="10" t="s">
        <v>2208</v>
      </c>
      <c r="Q1525" s="17">
        <v>45132</v>
      </c>
      <c r="R1525" s="10" t="s">
        <v>2387</v>
      </c>
      <c r="S1525" s="17">
        <v>45183</v>
      </c>
      <c r="T1525" s="10" t="s">
        <v>2417</v>
      </c>
      <c r="U1525" s="32">
        <f t="shared" si="29"/>
        <v>45194</v>
      </c>
    </row>
    <row r="1526" spans="1:21" ht="14.25" customHeight="1">
      <c r="A1526" s="9">
        <v>2023</v>
      </c>
      <c r="B1526" s="10" t="s">
        <v>2008</v>
      </c>
      <c r="C1526" s="9" t="s">
        <v>1026</v>
      </c>
      <c r="D1526" s="9" t="s">
        <v>305</v>
      </c>
      <c r="E1526" s="9" t="s">
        <v>2395</v>
      </c>
      <c r="F1526" s="10" t="s">
        <v>3792</v>
      </c>
      <c r="G1526" s="15">
        <v>4.3</v>
      </c>
      <c r="H1526" s="30" t="s">
        <v>175</v>
      </c>
      <c r="I1526" s="10">
        <v>85502584</v>
      </c>
      <c r="J1526" s="19">
        <v>45200</v>
      </c>
      <c r="K1526" s="16">
        <v>1020</v>
      </c>
      <c r="L1526" s="16">
        <v>4386</v>
      </c>
      <c r="M1526" s="9" t="s">
        <v>383</v>
      </c>
      <c r="N1526" s="17">
        <v>45244</v>
      </c>
      <c r="O1526" s="17">
        <v>45041</v>
      </c>
      <c r="P1526" s="10" t="s">
        <v>1779</v>
      </c>
      <c r="Q1526" s="17">
        <v>45132</v>
      </c>
      <c r="R1526" s="10" t="s">
        <v>2420</v>
      </c>
      <c r="S1526" s="17">
        <v>45188</v>
      </c>
      <c r="T1526" s="10" t="s">
        <v>1891</v>
      </c>
      <c r="U1526" s="32">
        <f t="shared" si="29"/>
        <v>45225</v>
      </c>
    </row>
    <row r="1527" spans="1:21" ht="14.25" customHeight="1">
      <c r="A1527" s="9">
        <v>2023</v>
      </c>
      <c r="B1527" s="10" t="s">
        <v>2008</v>
      </c>
      <c r="C1527" s="9" t="s">
        <v>1026</v>
      </c>
      <c r="D1527" s="9" t="s">
        <v>305</v>
      </c>
      <c r="E1527" s="9" t="s">
        <v>2395</v>
      </c>
      <c r="F1527" s="10" t="s">
        <v>3791</v>
      </c>
      <c r="G1527" s="15">
        <v>4.3</v>
      </c>
      <c r="H1527" s="30" t="s">
        <v>175</v>
      </c>
      <c r="I1527" s="10">
        <v>84904316</v>
      </c>
      <c r="J1527" s="19">
        <v>44986</v>
      </c>
      <c r="K1527" s="16">
        <v>3536</v>
      </c>
      <c r="L1527" s="16">
        <v>15205</v>
      </c>
      <c r="M1527" s="9" t="s">
        <v>436</v>
      </c>
      <c r="N1527" s="17">
        <v>45092</v>
      </c>
      <c r="O1527" s="17">
        <v>44915</v>
      </c>
      <c r="P1527" s="10" t="s">
        <v>156</v>
      </c>
      <c r="Q1527" s="17">
        <v>44922</v>
      </c>
      <c r="R1527" s="10" t="s">
        <v>193</v>
      </c>
      <c r="S1527" s="17">
        <v>44946</v>
      </c>
      <c r="T1527" s="10" t="s">
        <v>282</v>
      </c>
      <c r="U1527" s="32">
        <f t="shared" si="29"/>
        <v>45073</v>
      </c>
    </row>
    <row r="1528" spans="1:21" ht="14.25" customHeight="1">
      <c r="A1528" s="9">
        <v>2023</v>
      </c>
      <c r="B1528" s="10" t="s">
        <v>2008</v>
      </c>
      <c r="C1528" s="9" t="s">
        <v>1026</v>
      </c>
      <c r="D1528" s="9" t="s">
        <v>305</v>
      </c>
      <c r="E1528" s="9" t="s">
        <v>2395</v>
      </c>
      <c r="F1528" s="10" t="s">
        <v>3791</v>
      </c>
      <c r="G1528" s="15">
        <v>4.3</v>
      </c>
      <c r="H1528" s="30" t="s">
        <v>175</v>
      </c>
      <c r="I1528" s="10">
        <v>85352696</v>
      </c>
      <c r="J1528" s="19">
        <v>45108</v>
      </c>
      <c r="K1528" s="16">
        <v>992</v>
      </c>
      <c r="L1528" s="16">
        <v>4266</v>
      </c>
      <c r="M1528" s="9" t="s">
        <v>383</v>
      </c>
      <c r="N1528" s="17">
        <v>45173</v>
      </c>
      <c r="O1528" s="17">
        <v>45008</v>
      </c>
      <c r="P1528" s="10" t="s">
        <v>1907</v>
      </c>
      <c r="Q1528" s="17">
        <v>45041</v>
      </c>
      <c r="R1528" s="10" t="s">
        <v>2408</v>
      </c>
      <c r="S1528" s="17">
        <v>45097</v>
      </c>
      <c r="T1528" s="10" t="s">
        <v>2099</v>
      </c>
      <c r="U1528" s="32">
        <f t="shared" si="29"/>
        <v>45154</v>
      </c>
    </row>
    <row r="1529" spans="1:21" ht="14.25" customHeight="1">
      <c r="A1529" s="9">
        <v>2023</v>
      </c>
      <c r="B1529" s="10" t="s">
        <v>2008</v>
      </c>
      <c r="C1529" s="9" t="s">
        <v>1026</v>
      </c>
      <c r="D1529" s="9" t="s">
        <v>305</v>
      </c>
      <c r="E1529" s="9" t="s">
        <v>2395</v>
      </c>
      <c r="F1529" s="10" t="s">
        <v>3791</v>
      </c>
      <c r="G1529" s="15">
        <v>4.3</v>
      </c>
      <c r="H1529" s="30" t="s">
        <v>175</v>
      </c>
      <c r="I1529" s="10">
        <v>85514728</v>
      </c>
      <c r="J1529" s="19">
        <v>45108</v>
      </c>
      <c r="K1529" s="16">
        <v>1504</v>
      </c>
      <c r="L1529" s="16">
        <v>6467</v>
      </c>
      <c r="M1529" s="9" t="s">
        <v>383</v>
      </c>
      <c r="N1529" s="17">
        <v>45173</v>
      </c>
      <c r="O1529" s="17">
        <v>45062</v>
      </c>
      <c r="P1529" s="10" t="s">
        <v>156</v>
      </c>
      <c r="Q1529" s="17">
        <v>45062</v>
      </c>
      <c r="R1529" s="10" t="s">
        <v>193</v>
      </c>
      <c r="S1529" s="17">
        <v>45097</v>
      </c>
      <c r="T1529" s="10" t="s">
        <v>156</v>
      </c>
      <c r="U1529" s="32">
        <f t="shared" si="29"/>
        <v>45154</v>
      </c>
    </row>
    <row r="1530" spans="1:21" ht="14.25" customHeight="1">
      <c r="A1530" s="9">
        <v>2023</v>
      </c>
      <c r="B1530" s="10" t="s">
        <v>2008</v>
      </c>
      <c r="C1530" s="9" t="s">
        <v>1026</v>
      </c>
      <c r="D1530" s="9" t="s">
        <v>305</v>
      </c>
      <c r="E1530" s="9" t="s">
        <v>2395</v>
      </c>
      <c r="F1530" s="10" t="s">
        <v>3791</v>
      </c>
      <c r="G1530" s="15">
        <v>4.3</v>
      </c>
      <c r="H1530" s="30" t="s">
        <v>175</v>
      </c>
      <c r="I1530" s="10">
        <v>85304955</v>
      </c>
      <c r="J1530" s="19">
        <v>45170</v>
      </c>
      <c r="K1530" s="16">
        <v>0</v>
      </c>
      <c r="L1530" s="16">
        <v>0</v>
      </c>
      <c r="M1530" s="9" t="s">
        <v>178</v>
      </c>
      <c r="N1530" s="17">
        <v>45197</v>
      </c>
      <c r="O1530" s="17">
        <v>45030</v>
      </c>
      <c r="P1530" s="10" t="s">
        <v>2208</v>
      </c>
      <c r="Q1530" s="17">
        <v>45132</v>
      </c>
      <c r="R1530" s="10" t="s">
        <v>2387</v>
      </c>
      <c r="S1530" s="17">
        <v>45167</v>
      </c>
      <c r="T1530" s="10" t="s">
        <v>2417</v>
      </c>
      <c r="U1530" s="32">
        <f t="shared" si="29"/>
        <v>45178</v>
      </c>
    </row>
    <row r="1531" spans="1:21" ht="14.25" customHeight="1">
      <c r="A1531" s="9">
        <v>2023</v>
      </c>
      <c r="B1531" s="10" t="s">
        <v>2008</v>
      </c>
      <c r="C1531" s="9" t="s">
        <v>1026</v>
      </c>
      <c r="D1531" s="9" t="s">
        <v>305</v>
      </c>
      <c r="E1531" s="9" t="s">
        <v>2395</v>
      </c>
      <c r="F1531" s="10" t="s">
        <v>3791</v>
      </c>
      <c r="G1531" s="15">
        <v>4.3</v>
      </c>
      <c r="H1531" s="30" t="s">
        <v>175</v>
      </c>
      <c r="I1531" s="10">
        <v>85502585</v>
      </c>
      <c r="J1531" s="19">
        <v>45200</v>
      </c>
      <c r="K1531" s="16">
        <v>1000</v>
      </c>
      <c r="L1531" s="16">
        <v>4300</v>
      </c>
      <c r="M1531" s="9" t="s">
        <v>383</v>
      </c>
      <c r="N1531" s="17">
        <v>45244</v>
      </c>
      <c r="O1531" s="17">
        <v>45041</v>
      </c>
      <c r="P1531" s="10" t="s">
        <v>1779</v>
      </c>
      <c r="Q1531" s="17">
        <v>45132</v>
      </c>
      <c r="R1531" s="10" t="s">
        <v>2420</v>
      </c>
      <c r="S1531" s="17">
        <v>45188</v>
      </c>
      <c r="T1531" s="10" t="s">
        <v>1891</v>
      </c>
      <c r="U1531" s="32">
        <f t="shared" si="29"/>
        <v>45225</v>
      </c>
    </row>
    <row r="1532" spans="1:21" ht="14.25" customHeight="1">
      <c r="A1532" s="9">
        <v>2023</v>
      </c>
      <c r="B1532" s="10" t="s">
        <v>2008</v>
      </c>
      <c r="C1532" s="9" t="s">
        <v>1026</v>
      </c>
      <c r="D1532" s="9" t="s">
        <v>305</v>
      </c>
      <c r="E1532" s="9" t="s">
        <v>2974</v>
      </c>
      <c r="F1532" s="10" t="s">
        <v>3793</v>
      </c>
      <c r="G1532" s="15">
        <v>1.8</v>
      </c>
      <c r="H1532" s="30" t="s">
        <v>175</v>
      </c>
      <c r="I1532" s="10">
        <v>85121373</v>
      </c>
      <c r="J1532" s="19">
        <v>45078</v>
      </c>
      <c r="K1532" s="16">
        <v>8172</v>
      </c>
      <c r="L1532" s="16">
        <v>14710</v>
      </c>
      <c r="M1532" s="9" t="s">
        <v>436</v>
      </c>
      <c r="N1532" s="17">
        <v>45122</v>
      </c>
      <c r="O1532" s="17">
        <v>44936</v>
      </c>
      <c r="P1532" s="10" t="s">
        <v>156</v>
      </c>
      <c r="Q1532" s="17">
        <v>44957</v>
      </c>
      <c r="R1532" s="10" t="s">
        <v>1850</v>
      </c>
      <c r="S1532" s="17">
        <v>44992</v>
      </c>
      <c r="T1532" s="10" t="s">
        <v>2465</v>
      </c>
      <c r="U1532" s="32">
        <f t="shared" si="29"/>
        <v>45103</v>
      </c>
    </row>
    <row r="1533" spans="1:21" ht="14.25" customHeight="1">
      <c r="A1533" s="9">
        <v>2023</v>
      </c>
      <c r="B1533" s="10" t="s">
        <v>2008</v>
      </c>
      <c r="C1533" s="9" t="s">
        <v>1026</v>
      </c>
      <c r="D1533" s="9" t="s">
        <v>305</v>
      </c>
      <c r="E1533" s="9" t="s">
        <v>2974</v>
      </c>
      <c r="F1533" s="10" t="s">
        <v>3793</v>
      </c>
      <c r="G1533" s="15">
        <v>1.8</v>
      </c>
      <c r="H1533" s="30" t="s">
        <v>175</v>
      </c>
      <c r="I1533" s="10">
        <v>85096751</v>
      </c>
      <c r="J1533" s="19">
        <v>45139</v>
      </c>
      <c r="K1533" s="16">
        <v>5508</v>
      </c>
      <c r="L1533" s="16">
        <v>9914</v>
      </c>
      <c r="M1533" s="9" t="s">
        <v>383</v>
      </c>
      <c r="N1533" s="17">
        <v>45184</v>
      </c>
      <c r="O1533" s="17">
        <v>44939</v>
      </c>
      <c r="P1533" s="10" t="s">
        <v>3088</v>
      </c>
      <c r="Q1533" s="17">
        <v>45092</v>
      </c>
      <c r="R1533" s="10" t="s">
        <v>2991</v>
      </c>
      <c r="S1533" s="17">
        <v>45125</v>
      </c>
      <c r="T1533" s="10" t="s">
        <v>2055</v>
      </c>
      <c r="U1533" s="32">
        <f t="shared" si="29"/>
        <v>45165</v>
      </c>
    </row>
    <row r="1534" spans="1:21" ht="14.25" customHeight="1">
      <c r="A1534" s="9">
        <v>2023</v>
      </c>
      <c r="B1534" s="10" t="s">
        <v>2008</v>
      </c>
      <c r="C1534" s="9" t="s">
        <v>1026</v>
      </c>
      <c r="D1534" s="9" t="s">
        <v>305</v>
      </c>
      <c r="E1534" s="9" t="s">
        <v>2974</v>
      </c>
      <c r="F1534" s="10" t="s">
        <v>3793</v>
      </c>
      <c r="G1534" s="15">
        <v>1.8</v>
      </c>
      <c r="H1534" s="30" t="s">
        <v>175</v>
      </c>
      <c r="I1534" s="10">
        <v>85654288</v>
      </c>
      <c r="J1534" s="19">
        <v>45170</v>
      </c>
      <c r="K1534" s="16">
        <v>3000</v>
      </c>
      <c r="L1534" s="16">
        <v>5400</v>
      </c>
      <c r="M1534" s="9" t="s">
        <v>383</v>
      </c>
      <c r="N1534" s="17">
        <v>45199</v>
      </c>
      <c r="O1534" s="17">
        <v>45090</v>
      </c>
      <c r="P1534" s="10" t="s">
        <v>156</v>
      </c>
      <c r="Q1534" s="17" t="s">
        <v>156</v>
      </c>
      <c r="R1534" s="10" t="s">
        <v>193</v>
      </c>
      <c r="S1534" s="17" t="s">
        <v>156</v>
      </c>
      <c r="T1534" s="10" t="s">
        <v>156</v>
      </c>
      <c r="U1534" s="32">
        <f t="shared" si="29"/>
        <v>45180</v>
      </c>
    </row>
    <row r="1535" spans="1:21" ht="14.25" customHeight="1">
      <c r="A1535" s="9">
        <v>2023</v>
      </c>
      <c r="B1535" s="10" t="s">
        <v>2008</v>
      </c>
      <c r="C1535" s="9" t="s">
        <v>1026</v>
      </c>
      <c r="D1535" s="9" t="s">
        <v>305</v>
      </c>
      <c r="E1535" s="9" t="s">
        <v>2974</v>
      </c>
      <c r="F1535" s="10" t="s">
        <v>3793</v>
      </c>
      <c r="G1535" s="15">
        <v>1.8</v>
      </c>
      <c r="H1535" s="30" t="s">
        <v>175</v>
      </c>
      <c r="I1535" s="10">
        <v>85654287</v>
      </c>
      <c r="J1535" s="19">
        <v>45170</v>
      </c>
      <c r="K1535" s="16">
        <v>3000</v>
      </c>
      <c r="L1535" s="16">
        <v>5400</v>
      </c>
      <c r="M1535" s="9" t="s">
        <v>470</v>
      </c>
      <c r="N1535" s="17">
        <v>45208</v>
      </c>
      <c r="O1535" s="17">
        <v>45083</v>
      </c>
      <c r="P1535" s="10" t="s">
        <v>156</v>
      </c>
      <c r="Q1535" s="17">
        <v>45169</v>
      </c>
      <c r="R1535" s="10" t="s">
        <v>2557</v>
      </c>
      <c r="S1535" s="17">
        <v>45176</v>
      </c>
      <c r="T1535" s="10" t="s">
        <v>2498</v>
      </c>
      <c r="U1535" s="32">
        <f t="shared" si="29"/>
        <v>45189</v>
      </c>
    </row>
    <row r="1536" spans="1:21" ht="14.25" customHeight="1">
      <c r="A1536" s="9">
        <v>2023</v>
      </c>
      <c r="B1536" s="10" t="s">
        <v>2008</v>
      </c>
      <c r="C1536" s="9" t="s">
        <v>1026</v>
      </c>
      <c r="D1536" s="9" t="s">
        <v>305</v>
      </c>
      <c r="E1536" s="9" t="s">
        <v>2974</v>
      </c>
      <c r="F1536" s="10" t="s">
        <v>3793</v>
      </c>
      <c r="G1536" s="15">
        <v>1.8</v>
      </c>
      <c r="H1536" s="30" t="s">
        <v>175</v>
      </c>
      <c r="I1536" s="10">
        <v>85370263</v>
      </c>
      <c r="J1536" s="19">
        <v>45170</v>
      </c>
      <c r="K1536" s="16">
        <v>0</v>
      </c>
      <c r="L1536" s="16">
        <v>0</v>
      </c>
      <c r="M1536" s="9" t="s">
        <v>470</v>
      </c>
      <c r="N1536" s="17">
        <v>45219</v>
      </c>
      <c r="O1536" s="17">
        <v>45069</v>
      </c>
      <c r="P1536" s="10" t="s">
        <v>2852</v>
      </c>
      <c r="Q1536" s="17">
        <v>45176</v>
      </c>
      <c r="R1536" s="10" t="s">
        <v>3095</v>
      </c>
      <c r="S1536" s="17">
        <v>45188</v>
      </c>
      <c r="T1536" s="10" t="s">
        <v>3096</v>
      </c>
      <c r="U1536" s="32">
        <f t="shared" si="29"/>
        <v>45200</v>
      </c>
    </row>
    <row r="1537" spans="1:21" ht="14.25" customHeight="1">
      <c r="A1537" s="9">
        <v>2023</v>
      </c>
      <c r="B1537" s="10" t="s">
        <v>2008</v>
      </c>
      <c r="C1537" s="9" t="s">
        <v>1026</v>
      </c>
      <c r="D1537" s="9" t="s">
        <v>305</v>
      </c>
      <c r="E1537" s="9" t="s">
        <v>2974</v>
      </c>
      <c r="F1537" s="10" t="s">
        <v>3793</v>
      </c>
      <c r="G1537" s="15">
        <v>1.8</v>
      </c>
      <c r="H1537" s="30" t="s">
        <v>175</v>
      </c>
      <c r="I1537" s="10">
        <v>85113021</v>
      </c>
      <c r="J1537" s="19">
        <v>45200</v>
      </c>
      <c r="K1537" s="16">
        <v>0</v>
      </c>
      <c r="L1537" s="16">
        <v>0</v>
      </c>
      <c r="M1537" s="9" t="s">
        <v>178</v>
      </c>
      <c r="N1537" s="17">
        <v>45254</v>
      </c>
      <c r="O1537" s="17">
        <v>45107</v>
      </c>
      <c r="P1537" s="10" t="s">
        <v>2959</v>
      </c>
      <c r="Q1537" s="17">
        <v>45211</v>
      </c>
      <c r="R1537" s="10" t="s">
        <v>3064</v>
      </c>
      <c r="S1537" s="17">
        <v>45223</v>
      </c>
      <c r="T1537" s="10" t="s">
        <v>3065</v>
      </c>
      <c r="U1537" s="32">
        <f t="shared" si="29"/>
        <v>45235</v>
      </c>
    </row>
    <row r="1538" spans="1:21" ht="14.25" customHeight="1">
      <c r="A1538" s="9">
        <v>2023</v>
      </c>
      <c r="B1538" s="10" t="s">
        <v>2008</v>
      </c>
      <c r="C1538" s="9" t="s">
        <v>1026</v>
      </c>
      <c r="D1538" s="9" t="s">
        <v>305</v>
      </c>
      <c r="E1538" s="9" t="s">
        <v>2974</v>
      </c>
      <c r="F1538" s="10" t="s">
        <v>3793</v>
      </c>
      <c r="G1538" s="15">
        <v>1.8</v>
      </c>
      <c r="H1538" s="30" t="s">
        <v>246</v>
      </c>
      <c r="I1538" s="10">
        <v>85430852</v>
      </c>
      <c r="J1538" s="19">
        <v>45231</v>
      </c>
      <c r="K1538" s="16">
        <v>3000</v>
      </c>
      <c r="L1538" s="16">
        <v>5400</v>
      </c>
      <c r="M1538" s="9" t="s">
        <v>226</v>
      </c>
      <c r="N1538" s="17">
        <v>45275</v>
      </c>
      <c r="O1538" s="17">
        <v>45128</v>
      </c>
      <c r="P1538" s="10" t="s">
        <v>156</v>
      </c>
      <c r="Q1538" s="17" t="s">
        <v>156</v>
      </c>
      <c r="R1538" s="10" t="s">
        <v>193</v>
      </c>
      <c r="S1538" s="17" t="s">
        <v>156</v>
      </c>
      <c r="T1538" s="10" t="s">
        <v>156</v>
      </c>
      <c r="U1538" s="32">
        <f t="shared" si="29"/>
        <v>45256</v>
      </c>
    </row>
    <row r="1539" spans="1:21" ht="14.25" customHeight="1">
      <c r="A1539" s="9">
        <v>2023</v>
      </c>
      <c r="B1539" s="10" t="s">
        <v>2008</v>
      </c>
      <c r="C1539" s="9" t="s">
        <v>1026</v>
      </c>
      <c r="D1539" s="9" t="s">
        <v>305</v>
      </c>
      <c r="E1539" s="9" t="s">
        <v>2974</v>
      </c>
      <c r="F1539" s="10" t="s">
        <v>3793</v>
      </c>
      <c r="G1539" s="15">
        <v>1.8</v>
      </c>
      <c r="H1539" s="30" t="s">
        <v>175</v>
      </c>
      <c r="I1539" s="10">
        <v>85733758</v>
      </c>
      <c r="J1539" s="19">
        <v>45231</v>
      </c>
      <c r="K1539" s="16">
        <v>1800</v>
      </c>
      <c r="L1539" s="16">
        <v>3240</v>
      </c>
      <c r="M1539" s="9" t="s">
        <v>470</v>
      </c>
      <c r="N1539" s="17">
        <v>45289</v>
      </c>
      <c r="O1539" s="17">
        <v>45128</v>
      </c>
      <c r="P1539" s="10" t="s">
        <v>3097</v>
      </c>
      <c r="Q1539" s="17">
        <v>45246</v>
      </c>
      <c r="R1539" s="10" t="s">
        <v>3098</v>
      </c>
      <c r="S1539" s="17">
        <v>45260</v>
      </c>
      <c r="T1539" s="10" t="s">
        <v>3099</v>
      </c>
      <c r="U1539" s="32">
        <f t="shared" si="29"/>
        <v>45270</v>
      </c>
    </row>
    <row r="1540" spans="1:21" ht="14.25" customHeight="1">
      <c r="A1540" s="9">
        <v>2023</v>
      </c>
      <c r="B1540" s="10" t="s">
        <v>2008</v>
      </c>
      <c r="C1540" s="9" t="s">
        <v>1026</v>
      </c>
      <c r="D1540" s="9" t="s">
        <v>305</v>
      </c>
      <c r="E1540" s="9" t="s">
        <v>2974</v>
      </c>
      <c r="F1540" s="10" t="s">
        <v>3794</v>
      </c>
      <c r="G1540" s="15">
        <v>1.8</v>
      </c>
      <c r="H1540" s="30" t="s">
        <v>175</v>
      </c>
      <c r="I1540" s="10">
        <v>85121380</v>
      </c>
      <c r="J1540" s="19">
        <v>45078</v>
      </c>
      <c r="K1540" s="16">
        <v>2844</v>
      </c>
      <c r="L1540" s="16">
        <v>5119</v>
      </c>
      <c r="M1540" s="9" t="s">
        <v>436</v>
      </c>
      <c r="N1540" s="17">
        <v>45122</v>
      </c>
      <c r="O1540" s="17">
        <v>44915</v>
      </c>
      <c r="P1540" s="10" t="s">
        <v>156</v>
      </c>
      <c r="Q1540" s="17">
        <v>44957</v>
      </c>
      <c r="R1540" s="10" t="s">
        <v>1850</v>
      </c>
      <c r="S1540" s="17">
        <v>44992</v>
      </c>
      <c r="T1540" s="10" t="s">
        <v>2465</v>
      </c>
      <c r="U1540" s="32">
        <f t="shared" si="29"/>
        <v>45103</v>
      </c>
    </row>
    <row r="1541" spans="1:21" ht="14.25" customHeight="1">
      <c r="A1541" s="9">
        <v>2023</v>
      </c>
      <c r="B1541" s="10" t="s">
        <v>2008</v>
      </c>
      <c r="C1541" s="9" t="s">
        <v>1026</v>
      </c>
      <c r="D1541" s="9" t="s">
        <v>305</v>
      </c>
      <c r="E1541" s="9" t="s">
        <v>2974</v>
      </c>
      <c r="F1541" s="10" t="s">
        <v>3794</v>
      </c>
      <c r="G1541" s="15">
        <v>1.8</v>
      </c>
      <c r="H1541" s="30" t="s">
        <v>175</v>
      </c>
      <c r="I1541" s="10">
        <v>85654623</v>
      </c>
      <c r="J1541" s="19">
        <v>45139</v>
      </c>
      <c r="K1541" s="16">
        <v>1500</v>
      </c>
      <c r="L1541" s="16">
        <v>2700</v>
      </c>
      <c r="M1541" s="9" t="s">
        <v>470</v>
      </c>
      <c r="N1541" s="17">
        <v>45182</v>
      </c>
      <c r="O1541" s="17">
        <v>45083</v>
      </c>
      <c r="P1541" s="10" t="s">
        <v>156</v>
      </c>
      <c r="Q1541" s="17">
        <v>45141</v>
      </c>
      <c r="R1541" s="10" t="s">
        <v>2259</v>
      </c>
      <c r="S1541" s="17">
        <v>45152</v>
      </c>
      <c r="T1541" s="10" t="s">
        <v>2180</v>
      </c>
      <c r="U1541" s="32">
        <f t="shared" si="29"/>
        <v>45163</v>
      </c>
    </row>
    <row r="1542" spans="1:21" ht="14.25" customHeight="1">
      <c r="A1542" s="9">
        <v>2023</v>
      </c>
      <c r="B1542" s="10" t="s">
        <v>2008</v>
      </c>
      <c r="C1542" s="9" t="s">
        <v>1026</v>
      </c>
      <c r="D1542" s="9" t="s">
        <v>305</v>
      </c>
      <c r="E1542" s="9" t="s">
        <v>2974</v>
      </c>
      <c r="F1542" s="10" t="s">
        <v>3794</v>
      </c>
      <c r="G1542" s="15">
        <v>1.8</v>
      </c>
      <c r="H1542" s="30" t="s">
        <v>175</v>
      </c>
      <c r="I1542" s="10">
        <v>85654622</v>
      </c>
      <c r="J1542" s="19">
        <v>45170</v>
      </c>
      <c r="K1542" s="16">
        <v>1000</v>
      </c>
      <c r="L1542" s="16">
        <v>1800</v>
      </c>
      <c r="M1542" s="9" t="s">
        <v>470</v>
      </c>
      <c r="N1542" s="17">
        <v>45208</v>
      </c>
      <c r="O1542" s="17">
        <v>45083</v>
      </c>
      <c r="P1542" s="10" t="s">
        <v>156</v>
      </c>
      <c r="Q1542" s="17">
        <v>45169</v>
      </c>
      <c r="R1542" s="10" t="s">
        <v>2557</v>
      </c>
      <c r="S1542" s="17">
        <v>45176</v>
      </c>
      <c r="T1542" s="10" t="s">
        <v>2498</v>
      </c>
      <c r="U1542" s="32">
        <f t="shared" si="29"/>
        <v>45189</v>
      </c>
    </row>
    <row r="1543" spans="1:21" ht="14.25" customHeight="1">
      <c r="A1543" s="9">
        <v>2023</v>
      </c>
      <c r="B1543" s="10" t="s">
        <v>2008</v>
      </c>
      <c r="C1543" s="9" t="s">
        <v>1026</v>
      </c>
      <c r="D1543" s="9" t="s">
        <v>305</v>
      </c>
      <c r="E1543" s="9" t="s">
        <v>2974</v>
      </c>
      <c r="F1543" s="10" t="s">
        <v>3794</v>
      </c>
      <c r="G1543" s="15">
        <v>1.8</v>
      </c>
      <c r="H1543" s="30" t="s">
        <v>175</v>
      </c>
      <c r="I1543" s="10">
        <v>85371019</v>
      </c>
      <c r="J1543" s="19">
        <v>45170</v>
      </c>
      <c r="K1543" s="16">
        <v>0</v>
      </c>
      <c r="L1543" s="16">
        <v>0</v>
      </c>
      <c r="M1543" s="9" t="s">
        <v>470</v>
      </c>
      <c r="N1543" s="17">
        <v>45219</v>
      </c>
      <c r="O1543" s="17">
        <v>45069</v>
      </c>
      <c r="P1543" s="10" t="s">
        <v>1867</v>
      </c>
      <c r="Q1543" s="17">
        <v>45176</v>
      </c>
      <c r="R1543" s="10" t="s">
        <v>3095</v>
      </c>
      <c r="S1543" s="17">
        <v>45188</v>
      </c>
      <c r="T1543" s="10" t="s">
        <v>3096</v>
      </c>
      <c r="U1543" s="32">
        <f t="shared" si="29"/>
        <v>45200</v>
      </c>
    </row>
    <row r="1544" spans="1:21" ht="14.25" customHeight="1">
      <c r="A1544" s="9">
        <v>2023</v>
      </c>
      <c r="B1544" s="10" t="s">
        <v>2008</v>
      </c>
      <c r="C1544" s="9" t="s">
        <v>1026</v>
      </c>
      <c r="D1544" s="9" t="s">
        <v>305</v>
      </c>
      <c r="E1544" s="9" t="s">
        <v>2974</v>
      </c>
      <c r="F1544" s="10" t="s">
        <v>3794</v>
      </c>
      <c r="G1544" s="15">
        <v>1.8</v>
      </c>
      <c r="H1544" s="30" t="s">
        <v>246</v>
      </c>
      <c r="I1544" s="10">
        <v>85338630</v>
      </c>
      <c r="J1544" s="19">
        <v>45200</v>
      </c>
      <c r="K1544" s="16">
        <v>930</v>
      </c>
      <c r="L1544" s="16">
        <v>1674</v>
      </c>
      <c r="M1544" s="9" t="s">
        <v>226</v>
      </c>
      <c r="N1544" s="17">
        <v>45233</v>
      </c>
      <c r="O1544" s="17">
        <v>45093</v>
      </c>
      <c r="P1544" s="10" t="s">
        <v>156</v>
      </c>
      <c r="Q1544" s="17" t="s">
        <v>156</v>
      </c>
      <c r="R1544" s="10" t="s">
        <v>193</v>
      </c>
      <c r="S1544" s="17" t="s">
        <v>156</v>
      </c>
      <c r="T1544" s="10" t="s">
        <v>156</v>
      </c>
      <c r="U1544" s="32">
        <f t="shared" si="29"/>
        <v>45214</v>
      </c>
    </row>
    <row r="1545" spans="1:21" ht="14.25" customHeight="1">
      <c r="A1545" s="9">
        <v>2023</v>
      </c>
      <c r="B1545" s="10" t="s">
        <v>2008</v>
      </c>
      <c r="C1545" s="9" t="s">
        <v>1026</v>
      </c>
      <c r="D1545" s="9" t="s">
        <v>305</v>
      </c>
      <c r="E1545" s="9" t="s">
        <v>2974</v>
      </c>
      <c r="F1545" s="10" t="s">
        <v>3794</v>
      </c>
      <c r="G1545" s="15">
        <v>1.8</v>
      </c>
      <c r="H1545" s="30" t="s">
        <v>175</v>
      </c>
      <c r="I1545" s="10">
        <v>85371020</v>
      </c>
      <c r="J1545" s="19">
        <v>45200</v>
      </c>
      <c r="K1545" s="16">
        <v>2400</v>
      </c>
      <c r="L1545" s="16">
        <v>4320</v>
      </c>
      <c r="M1545" s="9" t="s">
        <v>470</v>
      </c>
      <c r="N1545" s="17">
        <v>45247</v>
      </c>
      <c r="O1545" s="17">
        <v>45069</v>
      </c>
      <c r="P1545" s="10" t="s">
        <v>1871</v>
      </c>
      <c r="Q1545" s="17">
        <v>45204</v>
      </c>
      <c r="R1545" s="10" t="s">
        <v>3011</v>
      </c>
      <c r="S1545" s="17">
        <v>45218</v>
      </c>
      <c r="T1545" s="10" t="s">
        <v>3110</v>
      </c>
      <c r="U1545" s="32">
        <f t="shared" si="29"/>
        <v>45228</v>
      </c>
    </row>
    <row r="1546" spans="1:21" ht="14.25" customHeight="1">
      <c r="A1546" s="9">
        <v>2023</v>
      </c>
      <c r="B1546" s="10" t="s">
        <v>2008</v>
      </c>
      <c r="C1546" s="9" t="s">
        <v>1026</v>
      </c>
      <c r="D1546" s="9" t="s">
        <v>305</v>
      </c>
      <c r="E1546" s="9" t="s">
        <v>3039</v>
      </c>
      <c r="F1546" s="10" t="s">
        <v>3795</v>
      </c>
      <c r="G1546" s="15">
        <v>1.9</v>
      </c>
      <c r="H1546" s="30" t="s">
        <v>175</v>
      </c>
      <c r="I1546" s="10">
        <v>84995591</v>
      </c>
      <c r="J1546" s="19">
        <v>45047</v>
      </c>
      <c r="K1546" s="16">
        <v>8388</v>
      </c>
      <c r="L1546" s="16">
        <v>15937</v>
      </c>
      <c r="M1546" s="9" t="s">
        <v>436</v>
      </c>
      <c r="N1546" s="17">
        <v>45122</v>
      </c>
      <c r="O1546" s="17">
        <v>44936</v>
      </c>
      <c r="P1546" s="10" t="s">
        <v>2068</v>
      </c>
      <c r="Q1546" s="17">
        <v>44957</v>
      </c>
      <c r="R1546" s="10" t="s">
        <v>1850</v>
      </c>
      <c r="S1546" s="17">
        <v>44992</v>
      </c>
      <c r="T1546" s="10" t="s">
        <v>2465</v>
      </c>
      <c r="U1546" s="32">
        <f t="shared" si="29"/>
        <v>45103</v>
      </c>
    </row>
    <row r="1547" spans="1:21" ht="14.25" customHeight="1">
      <c r="A1547" s="9">
        <v>2023</v>
      </c>
      <c r="B1547" s="10" t="s">
        <v>2008</v>
      </c>
      <c r="C1547" s="9" t="s">
        <v>1026</v>
      </c>
      <c r="D1547" s="9" t="s">
        <v>305</v>
      </c>
      <c r="E1547" s="9" t="s">
        <v>3039</v>
      </c>
      <c r="F1547" s="10" t="s">
        <v>3795</v>
      </c>
      <c r="G1547" s="15">
        <v>1.9</v>
      </c>
      <c r="H1547" s="30" t="s">
        <v>175</v>
      </c>
      <c r="I1547" s="10">
        <v>85415211</v>
      </c>
      <c r="J1547" s="19">
        <v>45047</v>
      </c>
      <c r="K1547" s="16">
        <v>1008</v>
      </c>
      <c r="L1547" s="16">
        <v>1915</v>
      </c>
      <c r="M1547" s="9" t="s">
        <v>436</v>
      </c>
      <c r="N1547" s="17">
        <v>45153</v>
      </c>
      <c r="O1547" s="17" t="s">
        <v>156</v>
      </c>
      <c r="P1547" s="10" t="s">
        <v>156</v>
      </c>
      <c r="Q1547" s="17">
        <v>44999</v>
      </c>
      <c r="R1547" s="10" t="s">
        <v>193</v>
      </c>
      <c r="S1547" s="17">
        <v>45013</v>
      </c>
      <c r="T1547" s="10" t="s">
        <v>156</v>
      </c>
      <c r="U1547" s="32">
        <f t="shared" si="29"/>
        <v>45134</v>
      </c>
    </row>
    <row r="1548" spans="1:21" ht="14.25" customHeight="1">
      <c r="A1548" s="9">
        <v>2023</v>
      </c>
      <c r="B1548" s="10" t="s">
        <v>2008</v>
      </c>
      <c r="C1548" s="9" t="s">
        <v>1026</v>
      </c>
      <c r="D1548" s="9" t="s">
        <v>305</v>
      </c>
      <c r="E1548" s="9" t="s">
        <v>3039</v>
      </c>
      <c r="F1548" s="10" t="s">
        <v>3795</v>
      </c>
      <c r="G1548" s="15">
        <v>1.9</v>
      </c>
      <c r="H1548" s="30" t="s">
        <v>175</v>
      </c>
      <c r="I1548" s="10">
        <v>85654054</v>
      </c>
      <c r="J1548" s="19">
        <v>45139</v>
      </c>
      <c r="K1548" s="16">
        <v>0</v>
      </c>
      <c r="L1548" s="16">
        <v>0</v>
      </c>
      <c r="M1548" s="9" t="s">
        <v>383</v>
      </c>
      <c r="N1548" s="17">
        <v>45180</v>
      </c>
      <c r="O1548" s="17">
        <v>45090</v>
      </c>
      <c r="P1548" s="10" t="s">
        <v>156</v>
      </c>
      <c r="Q1548" s="17" t="s">
        <v>156</v>
      </c>
      <c r="R1548" s="10" t="s">
        <v>2168</v>
      </c>
      <c r="S1548" s="17" t="s">
        <v>156</v>
      </c>
      <c r="T1548" s="10" t="s">
        <v>2055</v>
      </c>
      <c r="U1548" s="32">
        <f t="shared" si="29"/>
        <v>45161</v>
      </c>
    </row>
    <row r="1549" spans="1:21" ht="14.25" customHeight="1">
      <c r="A1549" s="9">
        <v>2023</v>
      </c>
      <c r="B1549" s="10" t="s">
        <v>2008</v>
      </c>
      <c r="C1549" s="9" t="s">
        <v>1026</v>
      </c>
      <c r="D1549" s="9" t="s">
        <v>305</v>
      </c>
      <c r="E1549" s="9" t="s">
        <v>3039</v>
      </c>
      <c r="F1549" s="10" t="s">
        <v>3795</v>
      </c>
      <c r="G1549" s="15">
        <v>1.9</v>
      </c>
      <c r="H1549" s="30" t="s">
        <v>175</v>
      </c>
      <c r="I1549" s="10">
        <v>86077684</v>
      </c>
      <c r="J1549" s="19">
        <v>45139</v>
      </c>
      <c r="K1549" s="16">
        <v>1000</v>
      </c>
      <c r="L1549" s="16">
        <v>1900</v>
      </c>
      <c r="M1549" s="9" t="s">
        <v>383</v>
      </c>
      <c r="N1549" s="17">
        <v>45187</v>
      </c>
      <c r="O1549" s="17" t="s">
        <v>156</v>
      </c>
      <c r="P1549" s="10" t="s">
        <v>156</v>
      </c>
      <c r="Q1549" s="17" t="s">
        <v>156</v>
      </c>
      <c r="R1549" s="10" t="s">
        <v>2387</v>
      </c>
      <c r="S1549" s="17" t="s">
        <v>156</v>
      </c>
      <c r="T1549" s="10" t="s">
        <v>2180</v>
      </c>
      <c r="U1549" s="32">
        <f t="shared" si="29"/>
        <v>45168</v>
      </c>
    </row>
    <row r="1550" spans="1:21" ht="14.25" customHeight="1">
      <c r="A1550" s="9">
        <v>2023</v>
      </c>
      <c r="B1550" s="10" t="s">
        <v>2008</v>
      </c>
      <c r="C1550" s="9" t="s">
        <v>1026</v>
      </c>
      <c r="D1550" s="9" t="s">
        <v>305</v>
      </c>
      <c r="E1550" s="9" t="s">
        <v>3039</v>
      </c>
      <c r="F1550" s="10" t="s">
        <v>3795</v>
      </c>
      <c r="G1550" s="15">
        <v>1.9</v>
      </c>
      <c r="H1550" s="30" t="s">
        <v>175</v>
      </c>
      <c r="I1550" s="10">
        <v>85654053</v>
      </c>
      <c r="J1550" s="19">
        <v>45170</v>
      </c>
      <c r="K1550" s="16">
        <v>0</v>
      </c>
      <c r="L1550" s="16">
        <v>0</v>
      </c>
      <c r="M1550" s="9" t="s">
        <v>470</v>
      </c>
      <c r="N1550" s="17">
        <v>45215</v>
      </c>
      <c r="O1550" s="17">
        <v>45083</v>
      </c>
      <c r="P1550" s="10" t="s">
        <v>156</v>
      </c>
      <c r="Q1550" s="17">
        <v>45176</v>
      </c>
      <c r="R1550" s="10" t="s">
        <v>2603</v>
      </c>
      <c r="S1550" s="17">
        <v>45186</v>
      </c>
      <c r="T1550" s="10" t="s">
        <v>2604</v>
      </c>
      <c r="U1550" s="32">
        <f t="shared" si="29"/>
        <v>45196</v>
      </c>
    </row>
    <row r="1551" spans="1:21" ht="14.25" customHeight="1">
      <c r="A1551" s="9">
        <v>2023</v>
      </c>
      <c r="B1551" s="10" t="s">
        <v>2008</v>
      </c>
      <c r="C1551" s="9" t="s">
        <v>1026</v>
      </c>
      <c r="D1551" s="9" t="s">
        <v>305</v>
      </c>
      <c r="E1551" s="9" t="s">
        <v>3039</v>
      </c>
      <c r="F1551" s="10" t="s">
        <v>3795</v>
      </c>
      <c r="G1551" s="15">
        <v>1.9</v>
      </c>
      <c r="H1551" s="30" t="s">
        <v>175</v>
      </c>
      <c r="I1551" s="10">
        <v>85286202</v>
      </c>
      <c r="J1551" s="19">
        <v>45170</v>
      </c>
      <c r="K1551" s="16">
        <v>0</v>
      </c>
      <c r="L1551" s="16">
        <v>0</v>
      </c>
      <c r="M1551" s="9" t="s">
        <v>383</v>
      </c>
      <c r="N1551" s="17">
        <v>45226</v>
      </c>
      <c r="O1551" s="17">
        <v>44964</v>
      </c>
      <c r="P1551" s="10" t="s">
        <v>156</v>
      </c>
      <c r="Q1551" s="17">
        <v>45132</v>
      </c>
      <c r="R1551" s="10" t="s">
        <v>2387</v>
      </c>
      <c r="S1551" s="17">
        <v>45162</v>
      </c>
      <c r="T1551" s="10" t="s">
        <v>2496</v>
      </c>
      <c r="U1551" s="32">
        <f t="shared" si="29"/>
        <v>45207</v>
      </c>
    </row>
    <row r="1552" spans="1:21" ht="14.25" customHeight="1">
      <c r="A1552" s="9">
        <v>2023</v>
      </c>
      <c r="B1552" s="10" t="s">
        <v>2008</v>
      </c>
      <c r="C1552" s="9" t="s">
        <v>1026</v>
      </c>
      <c r="D1552" s="9" t="s">
        <v>305</v>
      </c>
      <c r="E1552" s="9" t="s">
        <v>3039</v>
      </c>
      <c r="F1552" s="10" t="s">
        <v>3795</v>
      </c>
      <c r="G1552" s="15">
        <v>1.9</v>
      </c>
      <c r="H1552" s="30" t="s">
        <v>175</v>
      </c>
      <c r="I1552" s="10">
        <v>85395040</v>
      </c>
      <c r="J1552" s="19">
        <v>45200</v>
      </c>
      <c r="K1552" s="16">
        <v>0</v>
      </c>
      <c r="L1552" s="16">
        <v>0</v>
      </c>
      <c r="M1552" s="9" t="s">
        <v>470</v>
      </c>
      <c r="N1552" s="17">
        <v>45233</v>
      </c>
      <c r="O1552" s="17">
        <v>45062</v>
      </c>
      <c r="P1552" s="10" t="s">
        <v>1874</v>
      </c>
      <c r="Q1552" s="17">
        <v>45190</v>
      </c>
      <c r="R1552" s="10" t="s">
        <v>3121</v>
      </c>
      <c r="S1552" s="17">
        <v>45204</v>
      </c>
      <c r="T1552" s="10" t="s">
        <v>3122</v>
      </c>
      <c r="U1552" s="32">
        <f t="shared" si="29"/>
        <v>45214</v>
      </c>
    </row>
    <row r="1553" spans="1:21" ht="14.25" customHeight="1">
      <c r="A1553" s="9">
        <v>2023</v>
      </c>
      <c r="B1553" s="10" t="s">
        <v>2008</v>
      </c>
      <c r="C1553" s="9" t="s">
        <v>1026</v>
      </c>
      <c r="D1553" s="9" t="s">
        <v>305</v>
      </c>
      <c r="E1553" s="9" t="s">
        <v>3039</v>
      </c>
      <c r="F1553" s="10" t="s">
        <v>3795</v>
      </c>
      <c r="G1553" s="15">
        <v>1.9</v>
      </c>
      <c r="H1553" s="30" t="s">
        <v>175</v>
      </c>
      <c r="I1553" s="10">
        <v>85541146</v>
      </c>
      <c r="J1553" s="19">
        <v>45200</v>
      </c>
      <c r="K1553" s="16">
        <v>0</v>
      </c>
      <c r="L1553" s="16">
        <v>0</v>
      </c>
      <c r="M1553" s="9" t="s">
        <v>470</v>
      </c>
      <c r="N1553" s="17">
        <v>45244</v>
      </c>
      <c r="O1553" s="17">
        <v>45100</v>
      </c>
      <c r="P1553" s="10" t="s">
        <v>156</v>
      </c>
      <c r="Q1553" s="17">
        <v>45204</v>
      </c>
      <c r="R1553" s="10" t="s">
        <v>193</v>
      </c>
      <c r="S1553" s="17">
        <v>45211</v>
      </c>
      <c r="T1553" s="10" t="s">
        <v>156</v>
      </c>
      <c r="U1553" s="32">
        <f t="shared" si="29"/>
        <v>45225</v>
      </c>
    </row>
    <row r="1554" spans="1:21" ht="14.25" customHeight="1">
      <c r="A1554" s="9">
        <v>2024</v>
      </c>
      <c r="B1554" s="10" t="s">
        <v>143</v>
      </c>
      <c r="C1554" s="9" t="s">
        <v>1026</v>
      </c>
      <c r="D1554" s="9" t="s">
        <v>305</v>
      </c>
      <c r="E1554" s="9" t="s">
        <v>577</v>
      </c>
      <c r="F1554" s="10" t="s">
        <v>3816</v>
      </c>
      <c r="G1554" s="15">
        <v>2.4</v>
      </c>
      <c r="H1554" s="30" t="s">
        <v>175</v>
      </c>
      <c r="I1554" s="10">
        <v>85899470</v>
      </c>
      <c r="J1554" s="19">
        <v>45200</v>
      </c>
      <c r="K1554" s="16">
        <v>17568</v>
      </c>
      <c r="L1554" s="16">
        <v>42163</v>
      </c>
      <c r="M1554" s="9" t="s">
        <v>436</v>
      </c>
      <c r="N1554" s="17">
        <v>45250</v>
      </c>
      <c r="O1554" s="17">
        <v>45093</v>
      </c>
      <c r="P1554" s="10" t="s">
        <v>1022</v>
      </c>
      <c r="Q1554" s="17">
        <v>45114</v>
      </c>
      <c r="R1554" s="10" t="s">
        <v>193</v>
      </c>
      <c r="S1554" s="17">
        <v>45146</v>
      </c>
      <c r="T1554" s="10" t="s">
        <v>156</v>
      </c>
      <c r="U1554" s="32">
        <f t="shared" si="29"/>
        <v>45231</v>
      </c>
    </row>
    <row r="1555" spans="1:21" ht="14.25" customHeight="1">
      <c r="A1555" s="9">
        <v>2024</v>
      </c>
      <c r="B1555" s="10" t="s">
        <v>143</v>
      </c>
      <c r="C1555" s="9" t="s">
        <v>1026</v>
      </c>
      <c r="D1555" s="9" t="s">
        <v>305</v>
      </c>
      <c r="E1555" s="9" t="s">
        <v>577</v>
      </c>
      <c r="F1555" s="10" t="s">
        <v>3816</v>
      </c>
      <c r="G1555" s="15">
        <v>2.4</v>
      </c>
      <c r="H1555" s="30" t="s">
        <v>175</v>
      </c>
      <c r="I1555" s="10">
        <v>86230224</v>
      </c>
      <c r="J1555" s="19">
        <v>45231</v>
      </c>
      <c r="K1555" s="16">
        <v>3200</v>
      </c>
      <c r="L1555" s="16">
        <v>7680</v>
      </c>
      <c r="M1555" s="9" t="s">
        <v>383</v>
      </c>
      <c r="N1555" s="17">
        <v>45275</v>
      </c>
      <c r="O1555" s="17">
        <v>45121</v>
      </c>
      <c r="P1555" s="10" t="s">
        <v>156</v>
      </c>
      <c r="Q1555" s="17">
        <v>45181</v>
      </c>
      <c r="R1555" s="10" t="s">
        <v>193</v>
      </c>
      <c r="S1555" s="17">
        <v>45216</v>
      </c>
      <c r="T1555" s="10" t="s">
        <v>156</v>
      </c>
      <c r="U1555" s="32">
        <f t="shared" si="29"/>
        <v>45256</v>
      </c>
    </row>
    <row r="1556" spans="1:21" ht="14.25" customHeight="1">
      <c r="A1556" s="9">
        <v>2024</v>
      </c>
      <c r="B1556" s="10" t="s">
        <v>143</v>
      </c>
      <c r="C1556" s="9" t="s">
        <v>1026</v>
      </c>
      <c r="D1556" s="9" t="s">
        <v>305</v>
      </c>
      <c r="E1556" s="9" t="s">
        <v>577</v>
      </c>
      <c r="F1556" s="10" t="s">
        <v>3816</v>
      </c>
      <c r="G1556" s="15">
        <v>2.4</v>
      </c>
      <c r="H1556" s="30" t="s">
        <v>175</v>
      </c>
      <c r="I1556" s="10">
        <v>86215378</v>
      </c>
      <c r="J1556" s="19">
        <v>45292</v>
      </c>
      <c r="K1556" s="16">
        <v>3000</v>
      </c>
      <c r="L1556" s="16">
        <v>7200</v>
      </c>
      <c r="M1556" s="9" t="s">
        <v>470</v>
      </c>
      <c r="N1556" s="17">
        <v>45325</v>
      </c>
      <c r="O1556" s="17">
        <v>45240</v>
      </c>
      <c r="P1556" s="10" t="s">
        <v>156</v>
      </c>
      <c r="Q1556" s="17">
        <v>45275</v>
      </c>
      <c r="R1556" s="10" t="s">
        <v>193</v>
      </c>
      <c r="S1556" s="17">
        <v>45296</v>
      </c>
      <c r="T1556" s="10" t="s">
        <v>156</v>
      </c>
      <c r="U1556" s="32">
        <f t="shared" si="29"/>
        <v>45306</v>
      </c>
    </row>
    <row r="1557" spans="1:21" ht="14.25" customHeight="1">
      <c r="A1557" s="9">
        <v>2024</v>
      </c>
      <c r="B1557" s="10" t="s">
        <v>143</v>
      </c>
      <c r="C1557" s="9" t="s">
        <v>1026</v>
      </c>
      <c r="D1557" s="9" t="s">
        <v>305</v>
      </c>
      <c r="E1557" s="9" t="s">
        <v>577</v>
      </c>
      <c r="F1557" s="10" t="s">
        <v>3816</v>
      </c>
      <c r="G1557" s="15">
        <v>2.4</v>
      </c>
      <c r="H1557" s="30" t="s">
        <v>175</v>
      </c>
      <c r="I1557" s="10">
        <v>86215377</v>
      </c>
      <c r="J1557" s="19">
        <v>45323</v>
      </c>
      <c r="K1557" s="16">
        <v>3000</v>
      </c>
      <c r="L1557" s="16">
        <v>7200</v>
      </c>
      <c r="M1557" s="9" t="s">
        <v>470</v>
      </c>
      <c r="N1557" s="17">
        <v>45353</v>
      </c>
      <c r="O1557" s="17">
        <v>45275</v>
      </c>
      <c r="P1557" s="10" t="s">
        <v>156</v>
      </c>
      <c r="Q1557" s="17">
        <v>45303</v>
      </c>
      <c r="R1557" s="10" t="s">
        <v>193</v>
      </c>
      <c r="S1557" s="17">
        <v>45324</v>
      </c>
      <c r="T1557" s="10" t="s">
        <v>156</v>
      </c>
      <c r="U1557" s="32">
        <f t="shared" si="29"/>
        <v>45334</v>
      </c>
    </row>
    <row r="1558" spans="1:21" ht="14.25" customHeight="1">
      <c r="A1558" s="9">
        <v>2024</v>
      </c>
      <c r="B1558" s="10" t="s">
        <v>143</v>
      </c>
      <c r="C1558" s="9" t="s">
        <v>1026</v>
      </c>
      <c r="D1558" s="9" t="s">
        <v>305</v>
      </c>
      <c r="E1558" s="9" t="s">
        <v>577</v>
      </c>
      <c r="F1558" s="10" t="s">
        <v>3816</v>
      </c>
      <c r="G1558" s="15">
        <v>2.4</v>
      </c>
      <c r="H1558" s="30" t="s">
        <v>175</v>
      </c>
      <c r="I1558" s="10">
        <v>86249406</v>
      </c>
      <c r="J1558" s="19">
        <v>45323</v>
      </c>
      <c r="K1558" s="16">
        <v>580</v>
      </c>
      <c r="L1558" s="16">
        <v>1392</v>
      </c>
      <c r="M1558" s="9" t="s">
        <v>470</v>
      </c>
      <c r="N1558" s="17">
        <v>45353</v>
      </c>
      <c r="O1558" s="17">
        <v>45275</v>
      </c>
      <c r="P1558" s="10" t="s">
        <v>156</v>
      </c>
      <c r="Q1558" s="17">
        <v>45303</v>
      </c>
      <c r="R1558" s="10" t="s">
        <v>193</v>
      </c>
      <c r="S1558" s="17">
        <v>45324</v>
      </c>
      <c r="T1558" s="10" t="s">
        <v>156</v>
      </c>
      <c r="U1558" s="32">
        <f t="shared" si="29"/>
        <v>45334</v>
      </c>
    </row>
    <row r="1559" spans="1:21" ht="14.25" customHeight="1">
      <c r="A1559" s="9">
        <v>2024</v>
      </c>
      <c r="B1559" s="10" t="s">
        <v>143</v>
      </c>
      <c r="C1559" s="9" t="s">
        <v>1026</v>
      </c>
      <c r="D1559" s="9" t="s">
        <v>305</v>
      </c>
      <c r="E1559" s="9" t="s">
        <v>577</v>
      </c>
      <c r="F1559" s="10" t="s">
        <v>3816</v>
      </c>
      <c r="G1559" s="15">
        <v>2.4</v>
      </c>
      <c r="H1559" s="30" t="s">
        <v>175</v>
      </c>
      <c r="I1559" s="10">
        <v>86249407</v>
      </c>
      <c r="J1559" s="19">
        <v>45323</v>
      </c>
      <c r="K1559" s="16">
        <v>2700</v>
      </c>
      <c r="L1559" s="16">
        <v>6480</v>
      </c>
      <c r="M1559" s="9" t="s">
        <v>470</v>
      </c>
      <c r="N1559" s="17">
        <v>45367</v>
      </c>
      <c r="O1559" s="17">
        <v>45296</v>
      </c>
      <c r="P1559" s="10" t="s">
        <v>156</v>
      </c>
      <c r="Q1559" s="17">
        <v>45324</v>
      </c>
      <c r="R1559" s="10" t="s">
        <v>193</v>
      </c>
      <c r="S1559" s="17">
        <v>45338</v>
      </c>
      <c r="T1559" s="10" t="s">
        <v>156</v>
      </c>
      <c r="U1559" s="32">
        <f t="shared" si="29"/>
        <v>45348</v>
      </c>
    </row>
    <row r="1560" spans="1:21" ht="14.25" customHeight="1">
      <c r="A1560" s="9">
        <v>2024</v>
      </c>
      <c r="B1560" s="10" t="s">
        <v>143</v>
      </c>
      <c r="C1560" s="9" t="s">
        <v>1026</v>
      </c>
      <c r="D1560" s="9" t="s">
        <v>305</v>
      </c>
      <c r="E1560" s="9" t="s">
        <v>577</v>
      </c>
      <c r="F1560" s="10" t="s">
        <v>3816</v>
      </c>
      <c r="G1560" s="15">
        <v>2.4</v>
      </c>
      <c r="H1560" s="30" t="s">
        <v>175</v>
      </c>
      <c r="I1560" s="10">
        <v>86249409</v>
      </c>
      <c r="J1560" s="19">
        <v>45352</v>
      </c>
      <c r="K1560" s="16">
        <v>2700</v>
      </c>
      <c r="L1560" s="16">
        <v>6480</v>
      </c>
      <c r="M1560" s="9" t="s">
        <v>470</v>
      </c>
      <c r="N1560" s="17">
        <v>45381</v>
      </c>
      <c r="O1560" s="17">
        <v>45317</v>
      </c>
      <c r="P1560" s="10" t="s">
        <v>156</v>
      </c>
      <c r="Q1560" s="17">
        <v>45345</v>
      </c>
      <c r="R1560" s="10" t="s">
        <v>193</v>
      </c>
      <c r="S1560" s="17">
        <v>45352</v>
      </c>
      <c r="T1560" s="10" t="s">
        <v>156</v>
      </c>
      <c r="U1560" s="32">
        <f t="shared" si="29"/>
        <v>45362</v>
      </c>
    </row>
    <row r="1561" spans="1:21" ht="14.25" customHeight="1">
      <c r="A1561" s="9">
        <v>2024</v>
      </c>
      <c r="B1561" s="10" t="s">
        <v>143</v>
      </c>
      <c r="C1561" s="9" t="s">
        <v>1026</v>
      </c>
      <c r="D1561" s="9" t="s">
        <v>305</v>
      </c>
      <c r="E1561" s="9" t="s">
        <v>577</v>
      </c>
      <c r="F1561" s="10" t="s">
        <v>3816</v>
      </c>
      <c r="G1561" s="15">
        <v>2.4</v>
      </c>
      <c r="H1561" s="30" t="s">
        <v>246</v>
      </c>
      <c r="I1561" s="10">
        <v>86249408</v>
      </c>
      <c r="J1561" s="19">
        <v>45352</v>
      </c>
      <c r="K1561" s="16">
        <v>2000</v>
      </c>
      <c r="L1561" s="16">
        <v>4800</v>
      </c>
      <c r="M1561" s="9" t="s">
        <v>226</v>
      </c>
      <c r="N1561" s="17">
        <v>45381</v>
      </c>
      <c r="O1561" s="17">
        <v>45317</v>
      </c>
      <c r="P1561" s="10" t="s">
        <v>156</v>
      </c>
      <c r="Q1561" s="17" t="s">
        <v>156</v>
      </c>
      <c r="R1561" s="10" t="s">
        <v>193</v>
      </c>
      <c r="S1561" s="17" t="s">
        <v>156</v>
      </c>
      <c r="T1561" s="10" t="s">
        <v>156</v>
      </c>
      <c r="U1561" s="32">
        <f t="shared" si="29"/>
        <v>45362</v>
      </c>
    </row>
    <row r="1562" spans="1:21" ht="14.25" customHeight="1">
      <c r="A1562" s="9">
        <v>2024</v>
      </c>
      <c r="B1562" s="10" t="s">
        <v>143</v>
      </c>
      <c r="C1562" s="9" t="s">
        <v>1026</v>
      </c>
      <c r="D1562" s="9" t="s">
        <v>305</v>
      </c>
      <c r="E1562" s="9" t="s">
        <v>577</v>
      </c>
      <c r="F1562" s="10" t="s">
        <v>3816</v>
      </c>
      <c r="G1562" s="15">
        <v>2.4</v>
      </c>
      <c r="H1562" s="30" t="s">
        <v>175</v>
      </c>
      <c r="I1562" s="10">
        <v>86230225</v>
      </c>
      <c r="J1562" s="19">
        <v>45383</v>
      </c>
      <c r="K1562" s="16">
        <v>2500</v>
      </c>
      <c r="L1562" s="16">
        <v>6000</v>
      </c>
      <c r="M1562" s="9" t="s">
        <v>470</v>
      </c>
      <c r="N1562" s="17">
        <v>45397</v>
      </c>
      <c r="O1562" s="17">
        <v>45317</v>
      </c>
      <c r="P1562" s="10" t="s">
        <v>156</v>
      </c>
      <c r="Q1562" s="17">
        <v>45345</v>
      </c>
      <c r="R1562" s="10" t="s">
        <v>193</v>
      </c>
      <c r="S1562" s="17">
        <v>45366</v>
      </c>
      <c r="T1562" s="10" t="s">
        <v>156</v>
      </c>
      <c r="U1562" s="32">
        <f t="shared" si="29"/>
        <v>45378</v>
      </c>
    </row>
    <row r="1563" spans="1:21" ht="14.25" customHeight="1">
      <c r="A1563" s="9">
        <v>2024</v>
      </c>
      <c r="B1563" s="10" t="s">
        <v>143</v>
      </c>
      <c r="C1563" s="9" t="s">
        <v>1026</v>
      </c>
      <c r="D1563" s="9" t="s">
        <v>305</v>
      </c>
      <c r="E1563" s="9" t="s">
        <v>577</v>
      </c>
      <c r="F1563" s="10" t="s">
        <v>3816</v>
      </c>
      <c r="G1563" s="15">
        <v>2.4</v>
      </c>
      <c r="H1563" s="30" t="s">
        <v>246</v>
      </c>
      <c r="I1563" s="10">
        <v>86249410</v>
      </c>
      <c r="J1563" s="19">
        <v>45383</v>
      </c>
      <c r="K1563" s="16">
        <v>1300</v>
      </c>
      <c r="L1563" s="16">
        <v>3120</v>
      </c>
      <c r="M1563" s="9" t="s">
        <v>226</v>
      </c>
      <c r="N1563" s="17">
        <v>45397</v>
      </c>
      <c r="O1563" s="17">
        <v>45317</v>
      </c>
      <c r="P1563" s="10" t="s">
        <v>156</v>
      </c>
      <c r="Q1563" s="17" t="s">
        <v>156</v>
      </c>
      <c r="R1563" s="10" t="s">
        <v>193</v>
      </c>
      <c r="S1563" s="17" t="s">
        <v>156</v>
      </c>
      <c r="T1563" s="10" t="s">
        <v>156</v>
      </c>
      <c r="U1563" s="32">
        <f t="shared" si="29"/>
        <v>45378</v>
      </c>
    </row>
    <row r="1564" spans="1:21" ht="14.25" customHeight="1">
      <c r="A1564" s="9">
        <v>2024</v>
      </c>
      <c r="B1564" s="10" t="s">
        <v>143</v>
      </c>
      <c r="C1564" s="9" t="s">
        <v>1026</v>
      </c>
      <c r="D1564" s="9" t="s">
        <v>305</v>
      </c>
      <c r="E1564" s="9" t="s">
        <v>577</v>
      </c>
      <c r="F1564" s="10" t="s">
        <v>3817</v>
      </c>
      <c r="G1564" s="15">
        <v>2.4</v>
      </c>
      <c r="H1564" s="30" t="s">
        <v>175</v>
      </c>
      <c r="I1564" s="10">
        <v>85899494</v>
      </c>
      <c r="J1564" s="19">
        <v>45200</v>
      </c>
      <c r="K1564" s="16">
        <v>2016</v>
      </c>
      <c r="L1564" s="16">
        <v>4838</v>
      </c>
      <c r="M1564" s="9" t="s">
        <v>436</v>
      </c>
      <c r="N1564" s="17">
        <v>45250</v>
      </c>
      <c r="O1564" s="17">
        <v>45093</v>
      </c>
      <c r="P1564" s="10" t="s">
        <v>1022</v>
      </c>
      <c r="Q1564" s="17">
        <v>45114</v>
      </c>
      <c r="R1564" s="10" t="s">
        <v>193</v>
      </c>
      <c r="S1564" s="17">
        <v>45146</v>
      </c>
      <c r="T1564" s="10" t="s">
        <v>156</v>
      </c>
      <c r="U1564" s="32">
        <f t="shared" si="29"/>
        <v>45231</v>
      </c>
    </row>
    <row r="1565" spans="1:21" ht="14.25" customHeight="1">
      <c r="A1565" s="9">
        <v>2024</v>
      </c>
      <c r="B1565" s="10" t="s">
        <v>143</v>
      </c>
      <c r="C1565" s="9" t="s">
        <v>1026</v>
      </c>
      <c r="D1565" s="9" t="s">
        <v>305</v>
      </c>
      <c r="E1565" s="9" t="s">
        <v>577</v>
      </c>
      <c r="F1565" s="10" t="s">
        <v>3817</v>
      </c>
      <c r="G1565" s="15">
        <v>2.4</v>
      </c>
      <c r="H1565" s="30" t="s">
        <v>175</v>
      </c>
      <c r="I1565" s="10">
        <v>86251438</v>
      </c>
      <c r="J1565" s="19">
        <v>45231</v>
      </c>
      <c r="K1565" s="16">
        <v>4800</v>
      </c>
      <c r="L1565" s="16">
        <v>11520</v>
      </c>
      <c r="M1565" s="9" t="s">
        <v>470</v>
      </c>
      <c r="N1565" s="17">
        <v>45270</v>
      </c>
      <c r="O1565" s="17">
        <v>45142</v>
      </c>
      <c r="P1565" s="10" t="s">
        <v>156</v>
      </c>
      <c r="Q1565" s="17">
        <v>45205</v>
      </c>
      <c r="R1565" s="10" t="s">
        <v>193</v>
      </c>
      <c r="S1565" s="17">
        <v>45240</v>
      </c>
      <c r="T1565" s="10" t="s">
        <v>156</v>
      </c>
      <c r="U1565" s="32">
        <f t="shared" si="29"/>
        <v>45251</v>
      </c>
    </row>
    <row r="1566" spans="1:21" ht="14.25" customHeight="1">
      <c r="A1566" s="9">
        <v>2024</v>
      </c>
      <c r="B1566" s="10" t="s">
        <v>143</v>
      </c>
      <c r="C1566" s="9" t="s">
        <v>1026</v>
      </c>
      <c r="D1566" s="9" t="s">
        <v>305</v>
      </c>
      <c r="E1566" s="9" t="s">
        <v>577</v>
      </c>
      <c r="F1566" s="10" t="s">
        <v>3817</v>
      </c>
      <c r="G1566" s="15">
        <v>2.4</v>
      </c>
      <c r="H1566" s="30" t="s">
        <v>175</v>
      </c>
      <c r="I1566" s="10">
        <v>86251439</v>
      </c>
      <c r="J1566" s="19">
        <v>45261</v>
      </c>
      <c r="K1566" s="16">
        <v>1400</v>
      </c>
      <c r="L1566" s="16">
        <v>3360</v>
      </c>
      <c r="M1566" s="9" t="s">
        <v>470</v>
      </c>
      <c r="N1566" s="17">
        <v>45283</v>
      </c>
      <c r="O1566" s="17">
        <v>45170</v>
      </c>
      <c r="P1566" s="10" t="s">
        <v>156</v>
      </c>
      <c r="Q1566" s="17">
        <v>45240</v>
      </c>
      <c r="R1566" s="10" t="s">
        <v>193</v>
      </c>
      <c r="S1566" s="17">
        <v>45254</v>
      </c>
      <c r="T1566" s="10" t="s">
        <v>156</v>
      </c>
      <c r="U1566" s="32">
        <f t="shared" si="29"/>
        <v>45264</v>
      </c>
    </row>
    <row r="1567" spans="1:21" ht="14.25" customHeight="1">
      <c r="A1567" s="9">
        <v>2024</v>
      </c>
      <c r="B1567" s="10" t="s">
        <v>143</v>
      </c>
      <c r="C1567" s="9" t="s">
        <v>1026</v>
      </c>
      <c r="D1567" s="9" t="s">
        <v>305</v>
      </c>
      <c r="E1567" s="9" t="s">
        <v>577</v>
      </c>
      <c r="F1567" s="10" t="s">
        <v>3817</v>
      </c>
      <c r="G1567" s="15">
        <v>2.4</v>
      </c>
      <c r="H1567" s="30" t="s">
        <v>175</v>
      </c>
      <c r="I1567" s="10">
        <v>86251440</v>
      </c>
      <c r="J1567" s="19">
        <v>45261</v>
      </c>
      <c r="K1567" s="16">
        <v>1200</v>
      </c>
      <c r="L1567" s="16">
        <v>2880</v>
      </c>
      <c r="M1567" s="9" t="s">
        <v>470</v>
      </c>
      <c r="N1567" s="17">
        <v>45297</v>
      </c>
      <c r="O1567" s="17">
        <v>45170</v>
      </c>
      <c r="P1567" s="10" t="s">
        <v>156</v>
      </c>
      <c r="Q1567" s="17">
        <v>45240</v>
      </c>
      <c r="R1567" s="10" t="s">
        <v>193</v>
      </c>
      <c r="S1567" s="17">
        <v>45268</v>
      </c>
      <c r="T1567" s="10" t="s">
        <v>156</v>
      </c>
      <c r="U1567" s="32">
        <f t="shared" si="29"/>
        <v>45278</v>
      </c>
    </row>
    <row r="1568" spans="1:21" ht="14.25" customHeight="1">
      <c r="A1568" s="9">
        <v>2024</v>
      </c>
      <c r="B1568" s="10" t="s">
        <v>143</v>
      </c>
      <c r="C1568" s="9" t="s">
        <v>1026</v>
      </c>
      <c r="D1568" s="9" t="s">
        <v>305</v>
      </c>
      <c r="E1568" s="9" t="s">
        <v>577</v>
      </c>
      <c r="F1568" s="10" t="s">
        <v>3817</v>
      </c>
      <c r="G1568" s="15">
        <v>2.4</v>
      </c>
      <c r="H1568" s="30" t="s">
        <v>175</v>
      </c>
      <c r="I1568" s="10">
        <v>86251441</v>
      </c>
      <c r="J1568" s="19">
        <v>45292</v>
      </c>
      <c r="K1568" s="16">
        <v>1200</v>
      </c>
      <c r="L1568" s="16">
        <v>2880</v>
      </c>
      <c r="M1568" s="9" t="s">
        <v>470</v>
      </c>
      <c r="N1568" s="17">
        <v>45311</v>
      </c>
      <c r="O1568" s="17">
        <v>45205</v>
      </c>
      <c r="P1568" s="10" t="s">
        <v>156</v>
      </c>
      <c r="Q1568" s="17">
        <v>45275</v>
      </c>
      <c r="R1568" s="10" t="s">
        <v>193</v>
      </c>
      <c r="S1568" s="17">
        <v>45282</v>
      </c>
      <c r="T1568" s="10" t="s">
        <v>156</v>
      </c>
      <c r="U1568" s="32">
        <f t="shared" si="29"/>
        <v>45292</v>
      </c>
    </row>
    <row r="1569" spans="1:21" ht="14.25" customHeight="1">
      <c r="A1569" s="9">
        <v>2024</v>
      </c>
      <c r="B1569" s="10" t="s">
        <v>143</v>
      </c>
      <c r="C1569" s="9" t="s">
        <v>1026</v>
      </c>
      <c r="D1569" s="9" t="s">
        <v>305</v>
      </c>
      <c r="E1569" s="9" t="s">
        <v>577</v>
      </c>
      <c r="F1569" s="10" t="s">
        <v>3817</v>
      </c>
      <c r="G1569" s="15">
        <v>2.4</v>
      </c>
      <c r="H1569" s="30" t="s">
        <v>175</v>
      </c>
      <c r="I1569" s="10">
        <v>86251442</v>
      </c>
      <c r="J1569" s="19">
        <v>45292</v>
      </c>
      <c r="K1569" s="16">
        <v>1300</v>
      </c>
      <c r="L1569" s="16">
        <v>3120</v>
      </c>
      <c r="M1569" s="9" t="s">
        <v>470</v>
      </c>
      <c r="N1569" s="17">
        <v>45325</v>
      </c>
      <c r="O1569" s="17">
        <v>45212</v>
      </c>
      <c r="P1569" s="10" t="s">
        <v>156</v>
      </c>
      <c r="Q1569" s="17">
        <v>45275</v>
      </c>
      <c r="R1569" s="10" t="s">
        <v>193</v>
      </c>
      <c r="S1569" s="17">
        <v>45296</v>
      </c>
      <c r="T1569" s="10" t="s">
        <v>156</v>
      </c>
      <c r="U1569" s="32">
        <f t="shared" si="29"/>
        <v>45306</v>
      </c>
    </row>
    <row r="1570" spans="1:21" ht="14.25" customHeight="1">
      <c r="A1570" s="9">
        <v>2024</v>
      </c>
      <c r="B1570" s="10" t="s">
        <v>143</v>
      </c>
      <c r="C1570" s="9" t="s">
        <v>1026</v>
      </c>
      <c r="D1570" s="9" t="s">
        <v>305</v>
      </c>
      <c r="E1570" s="9" t="s">
        <v>577</v>
      </c>
      <c r="F1570" s="10" t="s">
        <v>3817</v>
      </c>
      <c r="G1570" s="15">
        <v>2.4</v>
      </c>
      <c r="H1570" s="30" t="s">
        <v>175</v>
      </c>
      <c r="I1570" s="10">
        <v>86251443</v>
      </c>
      <c r="J1570" s="19">
        <v>45292</v>
      </c>
      <c r="K1570" s="16">
        <v>1500</v>
      </c>
      <c r="L1570" s="16">
        <v>3600</v>
      </c>
      <c r="M1570" s="9" t="s">
        <v>470</v>
      </c>
      <c r="N1570" s="17">
        <v>45340</v>
      </c>
      <c r="O1570" s="17">
        <v>45240</v>
      </c>
      <c r="P1570" s="10" t="s">
        <v>156</v>
      </c>
      <c r="Q1570" s="17">
        <v>45303</v>
      </c>
      <c r="R1570" s="10" t="s">
        <v>193</v>
      </c>
      <c r="S1570" s="17">
        <v>45310</v>
      </c>
      <c r="T1570" s="10" t="s">
        <v>156</v>
      </c>
      <c r="U1570" s="32">
        <f t="shared" si="29"/>
        <v>45321</v>
      </c>
    </row>
    <row r="1571" spans="1:21" ht="14.25" customHeight="1">
      <c r="A1571" s="9">
        <v>2024</v>
      </c>
      <c r="B1571" s="10" t="s">
        <v>143</v>
      </c>
      <c r="C1571" s="9" t="s">
        <v>1026</v>
      </c>
      <c r="D1571" s="9" t="s">
        <v>305</v>
      </c>
      <c r="E1571" s="9" t="s">
        <v>577</v>
      </c>
      <c r="F1571" s="10" t="s">
        <v>3817</v>
      </c>
      <c r="G1571" s="15">
        <v>2.4</v>
      </c>
      <c r="H1571" s="30" t="s">
        <v>175</v>
      </c>
      <c r="I1571" s="10">
        <v>86251444</v>
      </c>
      <c r="J1571" s="19">
        <v>45323</v>
      </c>
      <c r="K1571" s="16">
        <v>1700</v>
      </c>
      <c r="L1571" s="16">
        <v>4080</v>
      </c>
      <c r="M1571" s="9" t="s">
        <v>470</v>
      </c>
      <c r="N1571" s="17">
        <v>45353</v>
      </c>
      <c r="O1571" s="17">
        <v>45240</v>
      </c>
      <c r="P1571" s="10" t="s">
        <v>156</v>
      </c>
      <c r="Q1571" s="17">
        <v>45303</v>
      </c>
      <c r="R1571" s="10" t="s">
        <v>193</v>
      </c>
      <c r="S1571" s="17">
        <v>45324</v>
      </c>
      <c r="T1571" s="10" t="s">
        <v>156</v>
      </c>
      <c r="U1571" s="32">
        <f t="shared" si="29"/>
        <v>45334</v>
      </c>
    </row>
    <row r="1572" spans="1:21" ht="14.25" customHeight="1">
      <c r="A1572" s="9">
        <v>2024</v>
      </c>
      <c r="B1572" s="10" t="s">
        <v>143</v>
      </c>
      <c r="C1572" s="9" t="s">
        <v>1026</v>
      </c>
      <c r="D1572" s="9" t="s">
        <v>305</v>
      </c>
      <c r="E1572" s="9" t="s">
        <v>577</v>
      </c>
      <c r="F1572" s="10" t="s">
        <v>3817</v>
      </c>
      <c r="G1572" s="15">
        <v>2.4</v>
      </c>
      <c r="H1572" s="30" t="s">
        <v>175</v>
      </c>
      <c r="I1572" s="10">
        <v>86251445</v>
      </c>
      <c r="J1572" s="19">
        <v>45323</v>
      </c>
      <c r="K1572" s="16">
        <v>1400</v>
      </c>
      <c r="L1572" s="16">
        <v>3360</v>
      </c>
      <c r="M1572" s="9" t="s">
        <v>470</v>
      </c>
      <c r="N1572" s="17">
        <v>45367</v>
      </c>
      <c r="O1572" s="17">
        <v>45261</v>
      </c>
      <c r="P1572" s="10" t="s">
        <v>156</v>
      </c>
      <c r="Q1572" s="17">
        <v>45324</v>
      </c>
      <c r="R1572" s="10" t="s">
        <v>193</v>
      </c>
      <c r="S1572" s="17">
        <v>45338</v>
      </c>
      <c r="T1572" s="10" t="s">
        <v>156</v>
      </c>
      <c r="U1572" s="32">
        <f t="shared" si="29"/>
        <v>45348</v>
      </c>
    </row>
    <row r="1573" spans="1:21" ht="14.25" customHeight="1">
      <c r="A1573" s="9">
        <v>2024</v>
      </c>
      <c r="B1573" s="10" t="s">
        <v>143</v>
      </c>
      <c r="C1573" s="9" t="s">
        <v>1026</v>
      </c>
      <c r="D1573" s="9" t="s">
        <v>305</v>
      </c>
      <c r="E1573" s="9" t="s">
        <v>577</v>
      </c>
      <c r="F1573" s="10" t="s">
        <v>3817</v>
      </c>
      <c r="G1573" s="15">
        <v>2.4</v>
      </c>
      <c r="H1573" s="30" t="s">
        <v>175</v>
      </c>
      <c r="I1573" s="10">
        <v>86251446</v>
      </c>
      <c r="J1573" s="19">
        <v>45352</v>
      </c>
      <c r="K1573" s="16">
        <v>1400</v>
      </c>
      <c r="L1573" s="16">
        <v>3360</v>
      </c>
      <c r="M1573" s="9" t="s">
        <v>470</v>
      </c>
      <c r="N1573" s="17">
        <v>45381</v>
      </c>
      <c r="O1573" s="17">
        <v>45289</v>
      </c>
      <c r="P1573" s="10" t="s">
        <v>156</v>
      </c>
      <c r="Q1573" s="17">
        <v>45345</v>
      </c>
      <c r="R1573" s="10" t="s">
        <v>193</v>
      </c>
      <c r="S1573" s="17">
        <v>45352</v>
      </c>
      <c r="T1573" s="10" t="s">
        <v>156</v>
      </c>
      <c r="U1573" s="32">
        <f t="shared" si="29"/>
        <v>45362</v>
      </c>
    </row>
    <row r="1574" spans="1:21" ht="14.25" customHeight="1">
      <c r="A1574" s="9">
        <v>2024</v>
      </c>
      <c r="B1574" s="10" t="s">
        <v>143</v>
      </c>
      <c r="C1574" s="9" t="s">
        <v>1026</v>
      </c>
      <c r="D1574" s="9" t="s">
        <v>305</v>
      </c>
      <c r="E1574" s="9" t="s">
        <v>577</v>
      </c>
      <c r="F1574" s="10" t="s">
        <v>3817</v>
      </c>
      <c r="G1574" s="15">
        <v>2.4</v>
      </c>
      <c r="H1574" s="30" t="s">
        <v>246</v>
      </c>
      <c r="I1574" s="10">
        <v>86216756</v>
      </c>
      <c r="J1574" s="19">
        <v>45352</v>
      </c>
      <c r="K1574" s="16">
        <v>2000</v>
      </c>
      <c r="L1574" s="16">
        <v>4800</v>
      </c>
      <c r="M1574" s="9" t="s">
        <v>226</v>
      </c>
      <c r="N1574" s="17">
        <v>45387</v>
      </c>
      <c r="O1574" s="17">
        <v>45289</v>
      </c>
      <c r="P1574" s="10" t="s">
        <v>156</v>
      </c>
      <c r="Q1574" s="17" t="s">
        <v>156</v>
      </c>
      <c r="R1574" s="10" t="s">
        <v>193</v>
      </c>
      <c r="S1574" s="17" t="s">
        <v>156</v>
      </c>
      <c r="T1574" s="10" t="s">
        <v>156</v>
      </c>
      <c r="U1574" s="32">
        <f t="shared" si="29"/>
        <v>45368</v>
      </c>
    </row>
    <row r="1575" spans="1:21" ht="14.25" customHeight="1">
      <c r="A1575" s="9">
        <v>2024</v>
      </c>
      <c r="B1575" s="10" t="s">
        <v>143</v>
      </c>
      <c r="C1575" s="9" t="s">
        <v>1026</v>
      </c>
      <c r="D1575" s="9" t="s">
        <v>676</v>
      </c>
      <c r="E1575" s="9" t="s">
        <v>836</v>
      </c>
      <c r="F1575" s="10" t="s">
        <v>3830</v>
      </c>
      <c r="G1575" s="15">
        <v>1.6</v>
      </c>
      <c r="H1575" s="30" t="s">
        <v>175</v>
      </c>
      <c r="I1575" s="10">
        <v>85901415</v>
      </c>
      <c r="J1575" s="19">
        <v>45170</v>
      </c>
      <c r="K1575" s="16">
        <v>19010</v>
      </c>
      <c r="L1575" s="16">
        <v>30416</v>
      </c>
      <c r="M1575" s="9" t="s">
        <v>436</v>
      </c>
      <c r="N1575" s="17">
        <v>45245</v>
      </c>
      <c r="O1575" s="17">
        <v>45097</v>
      </c>
      <c r="P1575" s="10" t="s">
        <v>156</v>
      </c>
      <c r="Q1575" s="17" t="s">
        <v>156</v>
      </c>
      <c r="R1575" s="10" t="s">
        <v>193</v>
      </c>
      <c r="S1575" s="17" t="s">
        <v>156</v>
      </c>
      <c r="T1575" s="10" t="s">
        <v>156</v>
      </c>
      <c r="U1575" s="32">
        <f t="shared" si="29"/>
        <v>45226</v>
      </c>
    </row>
    <row r="1576" spans="1:21" ht="14.25" customHeight="1">
      <c r="A1576" s="9">
        <v>2024</v>
      </c>
      <c r="B1576" s="10" t="s">
        <v>143</v>
      </c>
      <c r="C1576" s="9" t="s">
        <v>1026</v>
      </c>
      <c r="D1576" s="9" t="s">
        <v>676</v>
      </c>
      <c r="E1576" s="9" t="s">
        <v>836</v>
      </c>
      <c r="F1576" s="10" t="s">
        <v>3830</v>
      </c>
      <c r="G1576" s="15">
        <v>1.6</v>
      </c>
      <c r="H1576" s="30" t="s">
        <v>175</v>
      </c>
      <c r="I1576" s="10">
        <v>86121230</v>
      </c>
      <c r="J1576" s="19">
        <v>45231</v>
      </c>
      <c r="K1576" s="16">
        <v>9200</v>
      </c>
      <c r="L1576" s="16">
        <v>14720</v>
      </c>
      <c r="M1576" s="9" t="s">
        <v>436</v>
      </c>
      <c r="N1576" s="17">
        <v>45279</v>
      </c>
      <c r="O1576" s="17">
        <v>45118</v>
      </c>
      <c r="P1576" s="10" t="s">
        <v>156</v>
      </c>
      <c r="Q1576" s="17">
        <v>45153</v>
      </c>
      <c r="R1576" s="10" t="s">
        <v>193</v>
      </c>
      <c r="S1576" s="17">
        <v>45216</v>
      </c>
      <c r="T1576" s="10" t="s">
        <v>156</v>
      </c>
      <c r="U1576" s="32">
        <f t="shared" si="29"/>
        <v>45260</v>
      </c>
    </row>
    <row r="1577" spans="1:21" ht="14.25" customHeight="1">
      <c r="A1577" s="9">
        <v>2023</v>
      </c>
      <c r="B1577" s="10" t="s">
        <v>143</v>
      </c>
      <c r="C1577" s="9" t="s">
        <v>379</v>
      </c>
      <c r="D1577" s="9" t="s">
        <v>305</v>
      </c>
      <c r="E1577" s="9" t="s">
        <v>309</v>
      </c>
      <c r="F1577" s="10" t="s">
        <v>3764</v>
      </c>
      <c r="G1577" s="15">
        <v>1.7</v>
      </c>
      <c r="H1577" s="30" t="s">
        <v>175</v>
      </c>
      <c r="I1577" s="10">
        <v>85341144</v>
      </c>
      <c r="J1577" s="19">
        <v>44958</v>
      </c>
      <c r="K1577" s="16">
        <v>6024</v>
      </c>
      <c r="L1577" s="16">
        <v>10241</v>
      </c>
      <c r="M1577" s="9" t="s">
        <v>383</v>
      </c>
      <c r="N1577" s="17">
        <v>45003</v>
      </c>
      <c r="O1577" s="17" t="s">
        <v>156</v>
      </c>
      <c r="P1577" s="10" t="s">
        <v>156</v>
      </c>
      <c r="Q1577" s="17">
        <v>44967</v>
      </c>
      <c r="R1577" s="10" t="s">
        <v>193</v>
      </c>
      <c r="S1577" s="17">
        <v>44967</v>
      </c>
      <c r="T1577" s="10" t="s">
        <v>156</v>
      </c>
      <c r="U1577" s="32">
        <f>N1577-35</f>
        <v>44968</v>
      </c>
    </row>
    <row r="1578" spans="1:21" ht="14.25" customHeight="1">
      <c r="A1578" s="9">
        <v>2023</v>
      </c>
      <c r="B1578" s="10" t="s">
        <v>143</v>
      </c>
      <c r="C1578" s="9" t="s">
        <v>379</v>
      </c>
      <c r="D1578" s="9" t="s">
        <v>676</v>
      </c>
      <c r="E1578" s="9" t="s">
        <v>717</v>
      </c>
      <c r="F1578" s="10" t="s">
        <v>3734</v>
      </c>
      <c r="G1578" s="15">
        <v>1.5</v>
      </c>
      <c r="H1578" s="30" t="s">
        <v>175</v>
      </c>
      <c r="I1578" s="10">
        <v>85223420</v>
      </c>
      <c r="J1578" s="19">
        <v>44958</v>
      </c>
      <c r="K1578" s="16">
        <v>3200</v>
      </c>
      <c r="L1578" s="16">
        <v>4800</v>
      </c>
      <c r="M1578" s="9" t="s">
        <v>436</v>
      </c>
      <c r="N1578" s="17">
        <v>45053</v>
      </c>
      <c r="O1578" s="17" t="s">
        <v>156</v>
      </c>
      <c r="P1578" s="10" t="s">
        <v>156</v>
      </c>
      <c r="Q1578" s="17">
        <v>44931</v>
      </c>
      <c r="R1578" s="10" t="s">
        <v>193</v>
      </c>
      <c r="S1578" s="17">
        <v>44943</v>
      </c>
      <c r="T1578" s="10" t="s">
        <v>156</v>
      </c>
      <c r="U1578" s="32">
        <f t="shared" ref="U1578:U1628" si="30">N1578-35</f>
        <v>45018</v>
      </c>
    </row>
    <row r="1579" spans="1:21" ht="14.25" customHeight="1">
      <c r="A1579" s="9">
        <v>2023</v>
      </c>
      <c r="B1579" s="10" t="s">
        <v>143</v>
      </c>
      <c r="C1579" s="9" t="s">
        <v>379</v>
      </c>
      <c r="D1579" s="9" t="s">
        <v>676</v>
      </c>
      <c r="E1579" s="9" t="s">
        <v>717</v>
      </c>
      <c r="F1579" s="10" t="s">
        <v>3734</v>
      </c>
      <c r="G1579" s="15">
        <v>1.5</v>
      </c>
      <c r="H1579" s="30" t="s">
        <v>175</v>
      </c>
      <c r="I1579" s="10">
        <v>85447325</v>
      </c>
      <c r="J1579" s="19">
        <v>45017</v>
      </c>
      <c r="K1579" s="16">
        <v>624</v>
      </c>
      <c r="L1579" s="16">
        <v>936</v>
      </c>
      <c r="M1579" s="9" t="s">
        <v>436</v>
      </c>
      <c r="N1579" s="17">
        <v>45089</v>
      </c>
      <c r="O1579" s="17">
        <v>45002</v>
      </c>
      <c r="P1579" s="10" t="s">
        <v>156</v>
      </c>
      <c r="Q1579" s="17">
        <v>45030</v>
      </c>
      <c r="R1579" s="10" t="s">
        <v>193</v>
      </c>
      <c r="S1579" s="17">
        <v>45040</v>
      </c>
      <c r="T1579" s="10" t="s">
        <v>156</v>
      </c>
      <c r="U1579" s="32">
        <f t="shared" si="30"/>
        <v>45054</v>
      </c>
    </row>
    <row r="1580" spans="1:21" ht="14.25" customHeight="1">
      <c r="A1580" s="9">
        <v>2023</v>
      </c>
      <c r="B1580" s="10" t="s">
        <v>143</v>
      </c>
      <c r="C1580" s="9" t="s">
        <v>379</v>
      </c>
      <c r="D1580" s="9" t="s">
        <v>676</v>
      </c>
      <c r="E1580" s="9" t="s">
        <v>717</v>
      </c>
      <c r="F1580" s="10" t="s">
        <v>3735</v>
      </c>
      <c r="G1580" s="15">
        <v>1.5</v>
      </c>
      <c r="H1580" s="30" t="s">
        <v>175</v>
      </c>
      <c r="I1580" s="10">
        <v>85223412</v>
      </c>
      <c r="J1580" s="19">
        <v>44958</v>
      </c>
      <c r="K1580" s="16">
        <v>3744</v>
      </c>
      <c r="L1580" s="16">
        <v>5616</v>
      </c>
      <c r="M1580" s="9" t="s">
        <v>436</v>
      </c>
      <c r="N1580" s="17">
        <v>45053</v>
      </c>
      <c r="O1580" s="17" t="s">
        <v>156</v>
      </c>
      <c r="P1580" s="10" t="s">
        <v>156</v>
      </c>
      <c r="Q1580" s="17">
        <v>44931</v>
      </c>
      <c r="R1580" s="10" t="s">
        <v>193</v>
      </c>
      <c r="S1580" s="17">
        <v>44943</v>
      </c>
      <c r="T1580" s="10" t="s">
        <v>156</v>
      </c>
      <c r="U1580" s="32">
        <f t="shared" si="30"/>
        <v>45018</v>
      </c>
    </row>
    <row r="1581" spans="1:21" ht="14.25" customHeight="1">
      <c r="A1581" s="9">
        <v>2023</v>
      </c>
      <c r="B1581" s="10" t="s">
        <v>143</v>
      </c>
      <c r="C1581" s="9" t="s">
        <v>379</v>
      </c>
      <c r="D1581" s="9" t="s">
        <v>676</v>
      </c>
      <c r="E1581" s="9" t="s">
        <v>717</v>
      </c>
      <c r="F1581" s="10" t="s">
        <v>3735</v>
      </c>
      <c r="G1581" s="15">
        <v>1.5</v>
      </c>
      <c r="H1581" s="30" t="s">
        <v>175</v>
      </c>
      <c r="I1581" s="10">
        <v>85447326</v>
      </c>
      <c r="J1581" s="19">
        <v>45017</v>
      </c>
      <c r="K1581" s="16">
        <v>1536</v>
      </c>
      <c r="L1581" s="16">
        <v>2304</v>
      </c>
      <c r="M1581" s="9" t="s">
        <v>436</v>
      </c>
      <c r="N1581" s="17">
        <v>45104</v>
      </c>
      <c r="O1581" s="17">
        <v>45002</v>
      </c>
      <c r="P1581" s="10" t="s">
        <v>156</v>
      </c>
      <c r="Q1581" s="17">
        <v>45030</v>
      </c>
      <c r="R1581" s="10" t="s">
        <v>193</v>
      </c>
      <c r="S1581" s="17">
        <v>45040</v>
      </c>
      <c r="T1581" s="10" t="s">
        <v>156</v>
      </c>
      <c r="U1581" s="32">
        <f t="shared" si="30"/>
        <v>45069</v>
      </c>
    </row>
    <row r="1582" spans="1:21" ht="14.25" customHeight="1">
      <c r="A1582" s="9">
        <v>2023</v>
      </c>
      <c r="B1582" s="10" t="s">
        <v>143</v>
      </c>
      <c r="C1582" s="9" t="s">
        <v>379</v>
      </c>
      <c r="D1582" s="9" t="s">
        <v>676</v>
      </c>
      <c r="E1582" s="9" t="s">
        <v>717</v>
      </c>
      <c r="F1582" s="10" t="s">
        <v>3736</v>
      </c>
      <c r="G1582" s="15">
        <v>1.5</v>
      </c>
      <c r="H1582" s="30" t="s">
        <v>175</v>
      </c>
      <c r="I1582" s="10">
        <v>85223415</v>
      </c>
      <c r="J1582" s="19">
        <v>44958</v>
      </c>
      <c r="K1582" s="16">
        <v>2592</v>
      </c>
      <c r="L1582" s="16">
        <v>3888</v>
      </c>
      <c r="M1582" s="9" t="s">
        <v>436</v>
      </c>
      <c r="N1582" s="17">
        <v>45053</v>
      </c>
      <c r="O1582" s="17" t="s">
        <v>156</v>
      </c>
      <c r="P1582" s="10" t="s">
        <v>156</v>
      </c>
      <c r="Q1582" s="17">
        <v>44931</v>
      </c>
      <c r="R1582" s="10" t="s">
        <v>193</v>
      </c>
      <c r="S1582" s="17">
        <v>44943</v>
      </c>
      <c r="T1582" s="10" t="s">
        <v>156</v>
      </c>
      <c r="U1582" s="32">
        <f t="shared" si="30"/>
        <v>45018</v>
      </c>
    </row>
    <row r="1583" spans="1:21" ht="14.25" customHeight="1">
      <c r="A1583" s="9">
        <v>2023</v>
      </c>
      <c r="B1583" s="10" t="s">
        <v>143</v>
      </c>
      <c r="C1583" s="9" t="s">
        <v>379</v>
      </c>
      <c r="D1583" s="9" t="s">
        <v>676</v>
      </c>
      <c r="E1583" s="9" t="s">
        <v>717</v>
      </c>
      <c r="F1583" s="10" t="s">
        <v>3736</v>
      </c>
      <c r="G1583" s="15">
        <v>1.5</v>
      </c>
      <c r="H1583" s="30" t="s">
        <v>175</v>
      </c>
      <c r="I1583" s="10">
        <v>85447327</v>
      </c>
      <c r="J1583" s="19">
        <v>45017</v>
      </c>
      <c r="K1583" s="16">
        <v>0</v>
      </c>
      <c r="L1583" s="16">
        <v>0</v>
      </c>
      <c r="M1583" s="9" t="s">
        <v>178</v>
      </c>
      <c r="N1583" s="17">
        <v>45089</v>
      </c>
      <c r="O1583" s="17">
        <v>45002</v>
      </c>
      <c r="P1583" s="10" t="s">
        <v>156</v>
      </c>
      <c r="Q1583" s="17">
        <v>45030</v>
      </c>
      <c r="R1583" s="10" t="s">
        <v>193</v>
      </c>
      <c r="S1583" s="17">
        <v>45040</v>
      </c>
      <c r="T1583" s="10" t="s">
        <v>156</v>
      </c>
      <c r="U1583" s="32">
        <f t="shared" si="30"/>
        <v>45054</v>
      </c>
    </row>
    <row r="1584" spans="1:21" ht="14.25" customHeight="1">
      <c r="A1584" s="9">
        <v>2023</v>
      </c>
      <c r="B1584" s="10" t="s">
        <v>143</v>
      </c>
      <c r="C1584" s="9" t="s">
        <v>379</v>
      </c>
      <c r="D1584" s="9" t="s">
        <v>676</v>
      </c>
      <c r="E1584" s="9" t="s">
        <v>699</v>
      </c>
      <c r="F1584" s="10" t="s">
        <v>3746</v>
      </c>
      <c r="G1584" s="15">
        <v>1.6</v>
      </c>
      <c r="H1584" s="30" t="s">
        <v>175</v>
      </c>
      <c r="I1584" s="10">
        <v>85277805</v>
      </c>
      <c r="J1584" s="19">
        <v>45078</v>
      </c>
      <c r="K1584" s="16">
        <v>13008</v>
      </c>
      <c r="L1584" s="16">
        <v>20813</v>
      </c>
      <c r="M1584" s="9" t="s">
        <v>436</v>
      </c>
      <c r="N1584" s="17">
        <v>45118</v>
      </c>
      <c r="O1584" s="17">
        <v>44957</v>
      </c>
      <c r="P1584" s="10" t="s">
        <v>156</v>
      </c>
      <c r="Q1584" s="17">
        <v>44999</v>
      </c>
      <c r="R1584" s="10" t="s">
        <v>193</v>
      </c>
      <c r="S1584" s="17">
        <v>45030</v>
      </c>
      <c r="T1584" s="10" t="s">
        <v>156</v>
      </c>
      <c r="U1584" s="32">
        <f t="shared" si="30"/>
        <v>45083</v>
      </c>
    </row>
    <row r="1585" spans="1:21" ht="14.25" customHeight="1">
      <c r="A1585" s="9">
        <v>2023</v>
      </c>
      <c r="B1585" s="10" t="s">
        <v>143</v>
      </c>
      <c r="C1585" s="9" t="s">
        <v>379</v>
      </c>
      <c r="D1585" s="9" t="s">
        <v>676</v>
      </c>
      <c r="E1585" s="9" t="s">
        <v>699</v>
      </c>
      <c r="F1585" s="10" t="s">
        <v>3746</v>
      </c>
      <c r="G1585" s="15">
        <v>1.6</v>
      </c>
      <c r="H1585" s="30" t="s">
        <v>175</v>
      </c>
      <c r="I1585" s="10">
        <v>85605619</v>
      </c>
      <c r="J1585" s="19">
        <v>45078</v>
      </c>
      <c r="K1585" s="16">
        <v>0</v>
      </c>
      <c r="L1585" s="16">
        <v>0</v>
      </c>
      <c r="M1585" s="9" t="s">
        <v>178</v>
      </c>
      <c r="N1585" s="17">
        <v>45141</v>
      </c>
      <c r="O1585" s="17" t="s">
        <v>156</v>
      </c>
      <c r="P1585" s="10" t="s">
        <v>156</v>
      </c>
      <c r="Q1585" s="17">
        <v>45083</v>
      </c>
      <c r="R1585" s="10" t="s">
        <v>193</v>
      </c>
      <c r="S1585" s="17">
        <v>45093</v>
      </c>
      <c r="T1585" s="10" t="s">
        <v>156</v>
      </c>
      <c r="U1585" s="32">
        <f t="shared" si="30"/>
        <v>45106</v>
      </c>
    </row>
    <row r="1586" spans="1:21" ht="14.25" customHeight="1">
      <c r="A1586" s="9">
        <v>2023</v>
      </c>
      <c r="B1586" s="10" t="s">
        <v>143</v>
      </c>
      <c r="C1586" s="9" t="s">
        <v>379</v>
      </c>
      <c r="D1586" s="9" t="s">
        <v>676</v>
      </c>
      <c r="E1586" s="9" t="s">
        <v>699</v>
      </c>
      <c r="F1586" s="10" t="s">
        <v>3746</v>
      </c>
      <c r="G1586" s="15">
        <v>1.6</v>
      </c>
      <c r="H1586" s="30" t="s">
        <v>175</v>
      </c>
      <c r="I1586" s="10">
        <v>85816148</v>
      </c>
      <c r="J1586" s="19">
        <v>45078</v>
      </c>
      <c r="K1586" s="16">
        <v>3888</v>
      </c>
      <c r="L1586" s="16">
        <v>6221</v>
      </c>
      <c r="M1586" s="9" t="s">
        <v>470</v>
      </c>
      <c r="N1586" s="17">
        <v>45151</v>
      </c>
      <c r="O1586" s="17" t="s">
        <v>156</v>
      </c>
      <c r="P1586" s="10" t="s">
        <v>156</v>
      </c>
      <c r="Q1586" s="17">
        <v>45093</v>
      </c>
      <c r="R1586" s="10" t="s">
        <v>193</v>
      </c>
      <c r="S1586" s="17">
        <v>45103</v>
      </c>
      <c r="T1586" s="10" t="s">
        <v>156</v>
      </c>
      <c r="U1586" s="32">
        <f t="shared" si="30"/>
        <v>45116</v>
      </c>
    </row>
    <row r="1587" spans="1:21" ht="14.25" customHeight="1">
      <c r="A1587" s="9">
        <v>2023</v>
      </c>
      <c r="B1587" s="10" t="s">
        <v>143</v>
      </c>
      <c r="C1587" s="9" t="s">
        <v>379</v>
      </c>
      <c r="D1587" s="9" t="s">
        <v>676</v>
      </c>
      <c r="E1587" s="9" t="s">
        <v>699</v>
      </c>
      <c r="F1587" s="10" t="s">
        <v>3745</v>
      </c>
      <c r="G1587" s="15">
        <v>1.6</v>
      </c>
      <c r="H1587" s="30" t="s">
        <v>175</v>
      </c>
      <c r="I1587" s="10">
        <v>85415423</v>
      </c>
      <c r="J1587" s="19">
        <v>45078</v>
      </c>
      <c r="K1587" s="16">
        <v>4912</v>
      </c>
      <c r="L1587" s="16">
        <v>7859</v>
      </c>
      <c r="M1587" s="9" t="s">
        <v>436</v>
      </c>
      <c r="N1587" s="17">
        <v>45118</v>
      </c>
      <c r="O1587" s="17" t="s">
        <v>156</v>
      </c>
      <c r="P1587" s="10" t="s">
        <v>156</v>
      </c>
      <c r="Q1587" s="17">
        <v>44999</v>
      </c>
      <c r="R1587" s="10" t="s">
        <v>193</v>
      </c>
      <c r="S1587" s="17">
        <v>45030</v>
      </c>
      <c r="T1587" s="10" t="s">
        <v>156</v>
      </c>
      <c r="U1587" s="32">
        <f t="shared" si="30"/>
        <v>45083</v>
      </c>
    </row>
    <row r="1588" spans="1:21" ht="14.25" customHeight="1">
      <c r="A1588" s="9">
        <v>2023</v>
      </c>
      <c r="B1588" s="10" t="s">
        <v>143</v>
      </c>
      <c r="C1588" s="9" t="s">
        <v>379</v>
      </c>
      <c r="D1588" s="9" t="s">
        <v>676</v>
      </c>
      <c r="E1588" s="9" t="s">
        <v>699</v>
      </c>
      <c r="F1588" s="10" t="s">
        <v>3745</v>
      </c>
      <c r="G1588" s="15">
        <v>1.6</v>
      </c>
      <c r="H1588" s="30" t="s">
        <v>175</v>
      </c>
      <c r="I1588" s="10">
        <v>85605584</v>
      </c>
      <c r="J1588" s="19">
        <v>45078</v>
      </c>
      <c r="K1588" s="16">
        <v>0</v>
      </c>
      <c r="L1588" s="16">
        <v>0</v>
      </c>
      <c r="M1588" s="9" t="s">
        <v>178</v>
      </c>
      <c r="N1588" s="17">
        <v>45141</v>
      </c>
      <c r="O1588" s="17" t="s">
        <v>156</v>
      </c>
      <c r="P1588" s="10" t="s">
        <v>156</v>
      </c>
      <c r="Q1588" s="17">
        <v>45083</v>
      </c>
      <c r="R1588" s="10" t="s">
        <v>1341</v>
      </c>
      <c r="S1588" s="17">
        <v>45093</v>
      </c>
      <c r="T1588" s="10" t="s">
        <v>156</v>
      </c>
      <c r="U1588" s="32">
        <f t="shared" si="30"/>
        <v>45106</v>
      </c>
    </row>
    <row r="1589" spans="1:21" ht="14.25" customHeight="1">
      <c r="A1589" s="9">
        <v>2023</v>
      </c>
      <c r="B1589" s="10" t="s">
        <v>143</v>
      </c>
      <c r="C1589" s="9" t="s">
        <v>379</v>
      </c>
      <c r="D1589" s="9" t="s">
        <v>676</v>
      </c>
      <c r="E1589" s="9" t="s">
        <v>699</v>
      </c>
      <c r="F1589" s="10" t="s">
        <v>3745</v>
      </c>
      <c r="G1589" s="15">
        <v>1.6</v>
      </c>
      <c r="H1589" s="30" t="s">
        <v>175</v>
      </c>
      <c r="I1589" s="10">
        <v>85816147</v>
      </c>
      <c r="J1589" s="19">
        <v>45078</v>
      </c>
      <c r="K1589" s="16">
        <v>0</v>
      </c>
      <c r="L1589" s="16">
        <v>0</v>
      </c>
      <c r="M1589" s="9" t="s">
        <v>178</v>
      </c>
      <c r="N1589" s="17">
        <v>45151</v>
      </c>
      <c r="O1589" s="17" t="s">
        <v>156</v>
      </c>
      <c r="P1589" s="10" t="s">
        <v>156</v>
      </c>
      <c r="Q1589" s="17">
        <v>45093</v>
      </c>
      <c r="R1589" s="10" t="s">
        <v>193</v>
      </c>
      <c r="S1589" s="17">
        <v>45103</v>
      </c>
      <c r="T1589" s="10" t="s">
        <v>156</v>
      </c>
      <c r="U1589" s="32">
        <f t="shared" si="30"/>
        <v>45116</v>
      </c>
    </row>
    <row r="1590" spans="1:21" ht="14.25" customHeight="1">
      <c r="A1590" s="9">
        <v>2023</v>
      </c>
      <c r="B1590" s="10" t="s">
        <v>143</v>
      </c>
      <c r="C1590" s="9" t="s">
        <v>379</v>
      </c>
      <c r="D1590" s="9" t="s">
        <v>676</v>
      </c>
      <c r="E1590" s="9" t="s">
        <v>699</v>
      </c>
      <c r="F1590" s="10" t="s">
        <v>3747</v>
      </c>
      <c r="G1590" s="15">
        <v>1.6</v>
      </c>
      <c r="H1590" s="30" t="s">
        <v>175</v>
      </c>
      <c r="I1590" s="10">
        <v>85415425</v>
      </c>
      <c r="J1590" s="19">
        <v>45078</v>
      </c>
      <c r="K1590" s="16">
        <v>6000</v>
      </c>
      <c r="L1590" s="16">
        <v>9600</v>
      </c>
      <c r="M1590" s="9" t="s">
        <v>436</v>
      </c>
      <c r="N1590" s="17">
        <v>45118</v>
      </c>
      <c r="O1590" s="17" t="s">
        <v>156</v>
      </c>
      <c r="P1590" s="10" t="s">
        <v>156</v>
      </c>
      <c r="Q1590" s="17">
        <v>44999</v>
      </c>
      <c r="R1590" s="10" t="s">
        <v>193</v>
      </c>
      <c r="S1590" s="17">
        <v>45030</v>
      </c>
      <c r="T1590" s="10" t="s">
        <v>156</v>
      </c>
      <c r="U1590" s="32">
        <f t="shared" si="30"/>
        <v>45083</v>
      </c>
    </row>
    <row r="1591" spans="1:21" ht="14.25" customHeight="1">
      <c r="A1591" s="9">
        <v>2023</v>
      </c>
      <c r="B1591" s="10" t="s">
        <v>143</v>
      </c>
      <c r="C1591" s="9" t="s">
        <v>379</v>
      </c>
      <c r="D1591" s="9" t="s">
        <v>676</v>
      </c>
      <c r="E1591" s="9" t="s">
        <v>699</v>
      </c>
      <c r="F1591" s="10" t="s">
        <v>3747</v>
      </c>
      <c r="G1591" s="15">
        <v>1.6</v>
      </c>
      <c r="H1591" s="30" t="s">
        <v>175</v>
      </c>
      <c r="I1591" s="10">
        <v>85605591</v>
      </c>
      <c r="J1591" s="19">
        <v>45078</v>
      </c>
      <c r="K1591" s="16">
        <v>3008</v>
      </c>
      <c r="L1591" s="16">
        <v>4813</v>
      </c>
      <c r="M1591" s="9" t="s">
        <v>470</v>
      </c>
      <c r="N1591" s="17">
        <v>45141</v>
      </c>
      <c r="O1591" s="17" t="s">
        <v>156</v>
      </c>
      <c r="P1591" s="10" t="s">
        <v>156</v>
      </c>
      <c r="Q1591" s="17">
        <v>45083</v>
      </c>
      <c r="R1591" s="10" t="s">
        <v>1341</v>
      </c>
      <c r="S1591" s="17">
        <v>45093</v>
      </c>
      <c r="T1591" s="10" t="s">
        <v>156</v>
      </c>
      <c r="U1591" s="32">
        <f t="shared" si="30"/>
        <v>45106</v>
      </c>
    </row>
    <row r="1592" spans="1:21" ht="14.25" customHeight="1">
      <c r="A1592" s="9">
        <v>2023</v>
      </c>
      <c r="B1592" s="10" t="s">
        <v>143</v>
      </c>
      <c r="C1592" s="9" t="s">
        <v>379</v>
      </c>
      <c r="D1592" s="9" t="s">
        <v>676</v>
      </c>
      <c r="E1592" s="9" t="s">
        <v>699</v>
      </c>
      <c r="F1592" s="10" t="s">
        <v>3747</v>
      </c>
      <c r="G1592" s="15">
        <v>1.6</v>
      </c>
      <c r="H1592" s="30" t="s">
        <v>175</v>
      </c>
      <c r="I1592" s="10">
        <v>85816149</v>
      </c>
      <c r="J1592" s="19">
        <v>45078</v>
      </c>
      <c r="K1592" s="16">
        <v>1968</v>
      </c>
      <c r="L1592" s="16">
        <v>3149</v>
      </c>
      <c r="M1592" s="9" t="s">
        <v>470</v>
      </c>
      <c r="N1592" s="17">
        <v>45151</v>
      </c>
      <c r="O1592" s="17" t="s">
        <v>156</v>
      </c>
      <c r="P1592" s="10" t="s">
        <v>156</v>
      </c>
      <c r="Q1592" s="17">
        <v>45093</v>
      </c>
      <c r="R1592" s="10" t="s">
        <v>193</v>
      </c>
      <c r="S1592" s="17">
        <v>45103</v>
      </c>
      <c r="T1592" s="10" t="s">
        <v>156</v>
      </c>
      <c r="U1592" s="32">
        <f t="shared" si="30"/>
        <v>45116</v>
      </c>
    </row>
    <row r="1593" spans="1:21" ht="14.25" customHeight="1">
      <c r="A1593" s="9">
        <v>2023</v>
      </c>
      <c r="B1593" s="10" t="s">
        <v>143</v>
      </c>
      <c r="C1593" s="9" t="s">
        <v>379</v>
      </c>
      <c r="D1593" s="9" t="s">
        <v>676</v>
      </c>
      <c r="E1593" s="9" t="s">
        <v>699</v>
      </c>
      <c r="F1593" s="10" t="s">
        <v>3748</v>
      </c>
      <c r="G1593" s="15">
        <v>1.6</v>
      </c>
      <c r="H1593" s="30" t="s">
        <v>175</v>
      </c>
      <c r="I1593" s="10">
        <v>85415426</v>
      </c>
      <c r="J1593" s="19">
        <v>45047</v>
      </c>
      <c r="K1593" s="16">
        <v>14000</v>
      </c>
      <c r="L1593" s="16">
        <v>22400</v>
      </c>
      <c r="M1593" s="9" t="s">
        <v>436</v>
      </c>
      <c r="N1593" s="17">
        <v>45118</v>
      </c>
      <c r="O1593" s="17" t="s">
        <v>156</v>
      </c>
      <c r="P1593" s="10" t="s">
        <v>156</v>
      </c>
      <c r="Q1593" s="17">
        <v>44999</v>
      </c>
      <c r="R1593" s="10" t="s">
        <v>193</v>
      </c>
      <c r="S1593" s="17">
        <v>45030</v>
      </c>
      <c r="T1593" s="10" t="s">
        <v>156</v>
      </c>
      <c r="U1593" s="32">
        <f t="shared" si="30"/>
        <v>45083</v>
      </c>
    </row>
    <row r="1594" spans="1:21" ht="14.25" customHeight="1">
      <c r="A1594" s="9">
        <v>2023</v>
      </c>
      <c r="B1594" s="10" t="s">
        <v>143</v>
      </c>
      <c r="C1594" s="9" t="s">
        <v>379</v>
      </c>
      <c r="D1594" s="9" t="s">
        <v>676</v>
      </c>
      <c r="E1594" s="9" t="s">
        <v>699</v>
      </c>
      <c r="F1594" s="10" t="s">
        <v>3748</v>
      </c>
      <c r="G1594" s="15">
        <v>1.6</v>
      </c>
      <c r="H1594" s="30" t="s">
        <v>175</v>
      </c>
      <c r="I1594" s="10">
        <v>85605595</v>
      </c>
      <c r="J1594" s="19">
        <v>45078</v>
      </c>
      <c r="K1594" s="16">
        <v>1008</v>
      </c>
      <c r="L1594" s="16">
        <v>1613</v>
      </c>
      <c r="M1594" s="9" t="s">
        <v>470</v>
      </c>
      <c r="N1594" s="17">
        <v>45141</v>
      </c>
      <c r="O1594" s="17" t="s">
        <v>156</v>
      </c>
      <c r="P1594" s="10" t="s">
        <v>156</v>
      </c>
      <c r="Q1594" s="17">
        <v>45083</v>
      </c>
      <c r="R1594" s="10" t="s">
        <v>1341</v>
      </c>
      <c r="S1594" s="17">
        <v>45093</v>
      </c>
      <c r="T1594" s="10" t="s">
        <v>156</v>
      </c>
      <c r="U1594" s="32">
        <f t="shared" si="30"/>
        <v>45106</v>
      </c>
    </row>
    <row r="1595" spans="1:21" ht="14.25" customHeight="1">
      <c r="A1595" s="9">
        <v>2023</v>
      </c>
      <c r="B1595" s="10" t="s">
        <v>143</v>
      </c>
      <c r="C1595" s="9" t="s">
        <v>379</v>
      </c>
      <c r="D1595" s="9" t="s">
        <v>676</v>
      </c>
      <c r="E1595" s="9" t="s">
        <v>699</v>
      </c>
      <c r="F1595" s="10" t="s">
        <v>3748</v>
      </c>
      <c r="G1595" s="15">
        <v>1.6</v>
      </c>
      <c r="H1595" s="30" t="s">
        <v>175</v>
      </c>
      <c r="I1595" s="10">
        <v>85816150</v>
      </c>
      <c r="J1595" s="19">
        <v>45078</v>
      </c>
      <c r="K1595" s="16">
        <v>4944</v>
      </c>
      <c r="L1595" s="16">
        <v>7910</v>
      </c>
      <c r="M1595" s="9" t="s">
        <v>470</v>
      </c>
      <c r="N1595" s="17">
        <v>45151</v>
      </c>
      <c r="O1595" s="17" t="s">
        <v>156</v>
      </c>
      <c r="P1595" s="10" t="s">
        <v>156</v>
      </c>
      <c r="Q1595" s="17">
        <v>45093</v>
      </c>
      <c r="R1595" s="10" t="s">
        <v>193</v>
      </c>
      <c r="S1595" s="17">
        <v>45103</v>
      </c>
      <c r="T1595" s="10" t="s">
        <v>156</v>
      </c>
      <c r="U1595" s="32">
        <f t="shared" si="30"/>
        <v>45116</v>
      </c>
    </row>
    <row r="1596" spans="1:21" ht="14.25" customHeight="1">
      <c r="A1596" s="9">
        <v>2023</v>
      </c>
      <c r="B1596" s="10" t="s">
        <v>143</v>
      </c>
      <c r="C1596" s="9" t="s">
        <v>379</v>
      </c>
      <c r="D1596" s="9" t="s">
        <v>676</v>
      </c>
      <c r="E1596" s="9" t="s">
        <v>699</v>
      </c>
      <c r="F1596" s="10" t="s">
        <v>3749</v>
      </c>
      <c r="G1596" s="15">
        <v>1.6</v>
      </c>
      <c r="H1596" s="30" t="s">
        <v>175</v>
      </c>
      <c r="I1596" s="10">
        <v>85415427</v>
      </c>
      <c r="J1596" s="19">
        <v>45078</v>
      </c>
      <c r="K1596" s="16">
        <v>12000</v>
      </c>
      <c r="L1596" s="16">
        <v>19200</v>
      </c>
      <c r="M1596" s="9" t="s">
        <v>436</v>
      </c>
      <c r="N1596" s="17">
        <v>45125</v>
      </c>
      <c r="O1596" s="17" t="s">
        <v>156</v>
      </c>
      <c r="P1596" s="10" t="s">
        <v>156</v>
      </c>
      <c r="Q1596" s="17">
        <v>44999</v>
      </c>
      <c r="R1596" s="10" t="s">
        <v>193</v>
      </c>
      <c r="S1596" s="17">
        <v>45047</v>
      </c>
      <c r="T1596" s="10" t="s">
        <v>156</v>
      </c>
      <c r="U1596" s="32">
        <f t="shared" si="30"/>
        <v>45090</v>
      </c>
    </row>
    <row r="1597" spans="1:21" ht="14.25" customHeight="1">
      <c r="A1597" s="9">
        <v>2023</v>
      </c>
      <c r="B1597" s="10" t="s">
        <v>143</v>
      </c>
      <c r="C1597" s="9" t="s">
        <v>379</v>
      </c>
      <c r="D1597" s="9" t="s">
        <v>676</v>
      </c>
      <c r="E1597" s="9" t="s">
        <v>699</v>
      </c>
      <c r="F1597" s="10" t="s">
        <v>3749</v>
      </c>
      <c r="G1597" s="15">
        <v>1.6</v>
      </c>
      <c r="H1597" s="30" t="s">
        <v>175</v>
      </c>
      <c r="I1597" s="10">
        <v>85605599</v>
      </c>
      <c r="J1597" s="19">
        <v>45078</v>
      </c>
      <c r="K1597" s="16">
        <v>2992</v>
      </c>
      <c r="L1597" s="16">
        <v>4787</v>
      </c>
      <c r="M1597" s="9" t="s">
        <v>470</v>
      </c>
      <c r="N1597" s="17">
        <v>45141</v>
      </c>
      <c r="O1597" s="17" t="s">
        <v>156</v>
      </c>
      <c r="P1597" s="10" t="s">
        <v>156</v>
      </c>
      <c r="Q1597" s="17">
        <v>45083</v>
      </c>
      <c r="R1597" s="10" t="s">
        <v>1341</v>
      </c>
      <c r="S1597" s="17">
        <v>45093</v>
      </c>
      <c r="T1597" s="10" t="s">
        <v>156</v>
      </c>
      <c r="U1597" s="32">
        <f t="shared" si="30"/>
        <v>45106</v>
      </c>
    </row>
    <row r="1598" spans="1:21" ht="14.25" customHeight="1">
      <c r="A1598" s="9">
        <v>2023</v>
      </c>
      <c r="B1598" s="10" t="s">
        <v>143</v>
      </c>
      <c r="C1598" s="9" t="s">
        <v>379</v>
      </c>
      <c r="D1598" s="9" t="s">
        <v>676</v>
      </c>
      <c r="E1598" s="9" t="s">
        <v>699</v>
      </c>
      <c r="F1598" s="10" t="s">
        <v>3749</v>
      </c>
      <c r="G1598" s="15">
        <v>1.6</v>
      </c>
      <c r="H1598" s="30" t="s">
        <v>175</v>
      </c>
      <c r="I1598" s="10">
        <v>85816151</v>
      </c>
      <c r="J1598" s="19">
        <v>45078</v>
      </c>
      <c r="K1598" s="16">
        <v>2112</v>
      </c>
      <c r="L1598" s="16">
        <v>3379</v>
      </c>
      <c r="M1598" s="9" t="s">
        <v>470</v>
      </c>
      <c r="N1598" s="17">
        <v>45151</v>
      </c>
      <c r="O1598" s="17" t="s">
        <v>156</v>
      </c>
      <c r="P1598" s="10" t="s">
        <v>156</v>
      </c>
      <c r="Q1598" s="17">
        <v>45093</v>
      </c>
      <c r="R1598" s="10" t="s">
        <v>193</v>
      </c>
      <c r="S1598" s="17">
        <v>45103</v>
      </c>
      <c r="T1598" s="10" t="s">
        <v>156</v>
      </c>
      <c r="U1598" s="32">
        <f t="shared" si="30"/>
        <v>45116</v>
      </c>
    </row>
    <row r="1599" spans="1:21" ht="14.25" customHeight="1">
      <c r="A1599" s="9">
        <v>2023</v>
      </c>
      <c r="B1599" s="10" t="s">
        <v>143</v>
      </c>
      <c r="C1599" s="9" t="s">
        <v>379</v>
      </c>
      <c r="D1599" s="9" t="s">
        <v>676</v>
      </c>
      <c r="E1599" s="9" t="s">
        <v>678</v>
      </c>
      <c r="F1599" s="10" t="s">
        <v>3752</v>
      </c>
      <c r="G1599" s="15">
        <v>1.6</v>
      </c>
      <c r="H1599" s="30" t="s">
        <v>175</v>
      </c>
      <c r="I1599" s="10">
        <v>85501610</v>
      </c>
      <c r="J1599" s="19">
        <v>45078</v>
      </c>
      <c r="K1599" s="16">
        <v>7184</v>
      </c>
      <c r="L1599" s="16">
        <v>11494</v>
      </c>
      <c r="M1599" s="9" t="s">
        <v>436</v>
      </c>
      <c r="N1599" s="17">
        <v>45134</v>
      </c>
      <c r="O1599" s="17" t="s">
        <v>156</v>
      </c>
      <c r="P1599" s="10" t="s">
        <v>156</v>
      </c>
      <c r="Q1599" s="17">
        <v>45034</v>
      </c>
      <c r="R1599" s="10" t="s">
        <v>193</v>
      </c>
      <c r="S1599" s="17">
        <v>45055</v>
      </c>
      <c r="T1599" s="10" t="s">
        <v>156</v>
      </c>
      <c r="U1599" s="32">
        <f t="shared" si="30"/>
        <v>45099</v>
      </c>
    </row>
    <row r="1600" spans="1:21" ht="14.25" customHeight="1">
      <c r="A1600" s="9">
        <v>2023</v>
      </c>
      <c r="B1600" s="10" t="s">
        <v>143</v>
      </c>
      <c r="C1600" s="9" t="s">
        <v>379</v>
      </c>
      <c r="D1600" s="9" t="s">
        <v>676</v>
      </c>
      <c r="E1600" s="9" t="s">
        <v>678</v>
      </c>
      <c r="F1600" s="10" t="s">
        <v>3752</v>
      </c>
      <c r="G1600" s="15">
        <v>1.6</v>
      </c>
      <c r="H1600" s="30" t="s">
        <v>175</v>
      </c>
      <c r="I1600" s="10">
        <v>85501611</v>
      </c>
      <c r="J1600" s="19">
        <v>45078</v>
      </c>
      <c r="K1600" s="16">
        <v>0</v>
      </c>
      <c r="L1600" s="16">
        <v>0</v>
      </c>
      <c r="M1600" s="9" t="s">
        <v>178</v>
      </c>
      <c r="N1600" s="17">
        <v>45134</v>
      </c>
      <c r="O1600" s="17">
        <v>45034</v>
      </c>
      <c r="P1600" s="10" t="s">
        <v>156</v>
      </c>
      <c r="Q1600" s="17" t="s">
        <v>156</v>
      </c>
      <c r="R1600" s="10" t="s">
        <v>193</v>
      </c>
      <c r="S1600" s="17" t="s">
        <v>156</v>
      </c>
      <c r="T1600" s="10" t="s">
        <v>156</v>
      </c>
      <c r="U1600" s="32">
        <f t="shared" si="30"/>
        <v>45099</v>
      </c>
    </row>
    <row r="1601" spans="1:21" ht="14.25" customHeight="1">
      <c r="A1601" s="9">
        <v>2023</v>
      </c>
      <c r="B1601" s="10" t="s">
        <v>143</v>
      </c>
      <c r="C1601" s="9" t="s">
        <v>379</v>
      </c>
      <c r="D1601" s="9" t="s">
        <v>676</v>
      </c>
      <c r="E1601" s="9" t="s">
        <v>678</v>
      </c>
      <c r="F1601" s="10" t="s">
        <v>3753</v>
      </c>
      <c r="G1601" s="15">
        <v>1.6</v>
      </c>
      <c r="H1601" s="30" t="s">
        <v>175</v>
      </c>
      <c r="I1601" s="10">
        <v>85501621</v>
      </c>
      <c r="J1601" s="19">
        <v>45078</v>
      </c>
      <c r="K1601" s="16">
        <v>0</v>
      </c>
      <c r="L1601" s="16">
        <v>0</v>
      </c>
      <c r="M1601" s="9" t="s">
        <v>178</v>
      </c>
      <c r="N1601" s="17">
        <v>45107</v>
      </c>
      <c r="O1601" s="17">
        <v>45034</v>
      </c>
      <c r="P1601" s="10" t="s">
        <v>156</v>
      </c>
      <c r="Q1601" s="17" t="s">
        <v>156</v>
      </c>
      <c r="R1601" s="10" t="s">
        <v>193</v>
      </c>
      <c r="S1601" s="17" t="s">
        <v>156</v>
      </c>
      <c r="T1601" s="10" t="s">
        <v>156</v>
      </c>
      <c r="U1601" s="32">
        <f t="shared" si="30"/>
        <v>45072</v>
      </c>
    </row>
    <row r="1602" spans="1:21" ht="14.25" customHeight="1">
      <c r="A1602" s="9">
        <v>2023</v>
      </c>
      <c r="B1602" s="10" t="s">
        <v>143</v>
      </c>
      <c r="C1602" s="9" t="s">
        <v>379</v>
      </c>
      <c r="D1602" s="9" t="s">
        <v>676</v>
      </c>
      <c r="E1602" s="9" t="s">
        <v>678</v>
      </c>
      <c r="F1602" s="10" t="s">
        <v>3753</v>
      </c>
      <c r="G1602" s="15">
        <v>1.6</v>
      </c>
      <c r="H1602" s="30" t="s">
        <v>175</v>
      </c>
      <c r="I1602" s="10">
        <v>85501620</v>
      </c>
      <c r="J1602" s="19">
        <v>45078</v>
      </c>
      <c r="K1602" s="16">
        <v>5440</v>
      </c>
      <c r="L1602" s="16">
        <v>8704</v>
      </c>
      <c r="M1602" s="9" t="s">
        <v>436</v>
      </c>
      <c r="N1602" s="17">
        <v>45134</v>
      </c>
      <c r="O1602" s="17" t="s">
        <v>156</v>
      </c>
      <c r="P1602" s="10" t="s">
        <v>156</v>
      </c>
      <c r="Q1602" s="17">
        <v>45034</v>
      </c>
      <c r="R1602" s="10" t="s">
        <v>193</v>
      </c>
      <c r="S1602" s="17">
        <v>45055</v>
      </c>
      <c r="T1602" s="10" t="s">
        <v>156</v>
      </c>
      <c r="U1602" s="32">
        <f t="shared" si="30"/>
        <v>45099</v>
      </c>
    </row>
    <row r="1603" spans="1:21" ht="14.25" customHeight="1">
      <c r="A1603" s="9">
        <v>2023</v>
      </c>
      <c r="B1603" s="10" t="s">
        <v>143</v>
      </c>
      <c r="C1603" s="9" t="s">
        <v>379</v>
      </c>
      <c r="D1603" s="9" t="s">
        <v>676</v>
      </c>
      <c r="E1603" s="9" t="s">
        <v>836</v>
      </c>
      <c r="F1603" s="10" t="s">
        <v>3758</v>
      </c>
      <c r="G1603" s="15">
        <v>1.6</v>
      </c>
      <c r="H1603" s="30" t="s">
        <v>175</v>
      </c>
      <c r="I1603" s="10">
        <v>85277450</v>
      </c>
      <c r="J1603" s="19">
        <v>45017</v>
      </c>
      <c r="K1603" s="16">
        <v>2640</v>
      </c>
      <c r="L1603" s="16">
        <v>4224</v>
      </c>
      <c r="M1603" s="9" t="s">
        <v>436</v>
      </c>
      <c r="N1603" s="17">
        <v>45122</v>
      </c>
      <c r="O1603" s="17">
        <v>44950</v>
      </c>
      <c r="P1603" s="10" t="s">
        <v>156</v>
      </c>
      <c r="Q1603" s="17">
        <v>44978</v>
      </c>
      <c r="R1603" s="10" t="s">
        <v>193</v>
      </c>
      <c r="S1603" s="17">
        <v>45006</v>
      </c>
      <c r="T1603" s="10" t="s">
        <v>156</v>
      </c>
      <c r="U1603" s="32">
        <f t="shared" si="30"/>
        <v>45087</v>
      </c>
    </row>
    <row r="1604" spans="1:21" ht="14.25" customHeight="1">
      <c r="A1604" s="9">
        <v>2023</v>
      </c>
      <c r="B1604" s="10" t="s">
        <v>143</v>
      </c>
      <c r="C1604" s="9" t="s">
        <v>379</v>
      </c>
      <c r="D1604" s="9" t="s">
        <v>676</v>
      </c>
      <c r="E1604" s="9" t="s">
        <v>836</v>
      </c>
      <c r="F1604" s="10" t="s">
        <v>3759</v>
      </c>
      <c r="G1604" s="15">
        <v>1.6</v>
      </c>
      <c r="H1604" s="30" t="s">
        <v>175</v>
      </c>
      <c r="I1604" s="10">
        <v>85277464</v>
      </c>
      <c r="J1604" s="19">
        <v>45017</v>
      </c>
      <c r="K1604" s="16">
        <v>2576</v>
      </c>
      <c r="L1604" s="16">
        <v>4122</v>
      </c>
      <c r="M1604" s="9" t="s">
        <v>436</v>
      </c>
      <c r="N1604" s="17">
        <v>45122</v>
      </c>
      <c r="O1604" s="17" t="s">
        <v>156</v>
      </c>
      <c r="P1604" s="10" t="s">
        <v>156</v>
      </c>
      <c r="Q1604" s="17">
        <v>44978</v>
      </c>
      <c r="R1604" s="10" t="s">
        <v>193</v>
      </c>
      <c r="S1604" s="17">
        <v>45006</v>
      </c>
      <c r="T1604" s="10" t="s">
        <v>156</v>
      </c>
      <c r="U1604" s="32">
        <f t="shared" si="30"/>
        <v>45087</v>
      </c>
    </row>
    <row r="1605" spans="1:21" ht="14.25" customHeight="1">
      <c r="A1605" s="9">
        <v>2023</v>
      </c>
      <c r="B1605" s="10" t="s">
        <v>143</v>
      </c>
      <c r="C1605" s="9" t="s">
        <v>379</v>
      </c>
      <c r="D1605" s="9" t="s">
        <v>676</v>
      </c>
      <c r="E1605" s="9" t="s">
        <v>836</v>
      </c>
      <c r="F1605" s="10" t="s">
        <v>3759</v>
      </c>
      <c r="G1605" s="15">
        <v>1.6</v>
      </c>
      <c r="H1605" s="30" t="s">
        <v>175</v>
      </c>
      <c r="I1605" s="10">
        <v>85264236</v>
      </c>
      <c r="J1605" s="19">
        <v>45047</v>
      </c>
      <c r="K1605" s="16">
        <v>0</v>
      </c>
      <c r="L1605" s="16">
        <v>0</v>
      </c>
      <c r="M1605" s="9" t="s">
        <v>178</v>
      </c>
      <c r="N1605" s="17">
        <v>45122</v>
      </c>
      <c r="O1605" s="17" t="s">
        <v>156</v>
      </c>
      <c r="P1605" s="10" t="s">
        <v>156</v>
      </c>
      <c r="Q1605" s="17">
        <v>44971</v>
      </c>
      <c r="R1605" s="10" t="s">
        <v>193</v>
      </c>
      <c r="S1605" s="17">
        <v>44992</v>
      </c>
      <c r="T1605" s="10" t="s">
        <v>156</v>
      </c>
      <c r="U1605" s="32">
        <f t="shared" si="30"/>
        <v>45087</v>
      </c>
    </row>
    <row r="1606" spans="1:21" ht="14.25" customHeight="1">
      <c r="A1606" s="9">
        <v>2023</v>
      </c>
      <c r="B1606" s="10" t="s">
        <v>143</v>
      </c>
      <c r="C1606" s="9" t="s">
        <v>379</v>
      </c>
      <c r="D1606" s="9" t="s">
        <v>676</v>
      </c>
      <c r="E1606" s="9" t="s">
        <v>836</v>
      </c>
      <c r="F1606" s="10" t="s">
        <v>3759</v>
      </c>
      <c r="G1606" s="15">
        <v>1.6</v>
      </c>
      <c r="H1606" s="30" t="s">
        <v>175</v>
      </c>
      <c r="I1606" s="10">
        <v>85448703</v>
      </c>
      <c r="J1606" s="19">
        <v>45108</v>
      </c>
      <c r="K1606" s="16">
        <v>0</v>
      </c>
      <c r="L1606" s="16">
        <v>0</v>
      </c>
      <c r="M1606" s="9" t="s">
        <v>178</v>
      </c>
      <c r="N1606" s="17">
        <v>45184</v>
      </c>
      <c r="O1606" s="17" t="s">
        <v>156</v>
      </c>
      <c r="P1606" s="10" t="s">
        <v>156</v>
      </c>
      <c r="Q1606" s="17" t="s">
        <v>156</v>
      </c>
      <c r="R1606" s="10" t="s">
        <v>193</v>
      </c>
      <c r="S1606" s="17" t="s">
        <v>156</v>
      </c>
      <c r="T1606" s="10" t="s">
        <v>156</v>
      </c>
      <c r="U1606" s="32">
        <f t="shared" si="30"/>
        <v>45149</v>
      </c>
    </row>
    <row r="1607" spans="1:21" ht="14.25" customHeight="1">
      <c r="A1607" s="9">
        <v>2023</v>
      </c>
      <c r="B1607" s="10" t="s">
        <v>143</v>
      </c>
      <c r="C1607" s="9" t="s">
        <v>379</v>
      </c>
      <c r="D1607" s="9" t="s">
        <v>676</v>
      </c>
      <c r="E1607" s="9" t="s">
        <v>836</v>
      </c>
      <c r="F1607" s="10" t="s">
        <v>3755</v>
      </c>
      <c r="G1607" s="15">
        <v>1.6</v>
      </c>
      <c r="H1607" s="30" t="s">
        <v>175</v>
      </c>
      <c r="I1607" s="10">
        <v>86077878</v>
      </c>
      <c r="J1607" s="19">
        <v>45139</v>
      </c>
      <c r="K1607" s="16">
        <v>1000</v>
      </c>
      <c r="L1607" s="16">
        <v>1600</v>
      </c>
      <c r="M1607" s="9" t="s">
        <v>226</v>
      </c>
      <c r="N1607" s="17">
        <v>45195</v>
      </c>
      <c r="O1607" s="17" t="s">
        <v>156</v>
      </c>
      <c r="P1607" s="10" t="s">
        <v>156</v>
      </c>
      <c r="Q1607" s="17">
        <v>45139</v>
      </c>
      <c r="R1607" s="10" t="s">
        <v>193</v>
      </c>
      <c r="S1607" s="17">
        <v>45149</v>
      </c>
      <c r="T1607" s="10" t="s">
        <v>156</v>
      </c>
      <c r="U1607" s="32">
        <f t="shared" si="30"/>
        <v>45160</v>
      </c>
    </row>
    <row r="1608" spans="1:21" ht="14.25" customHeight="1">
      <c r="A1608" s="9">
        <v>2023</v>
      </c>
      <c r="B1608" s="10" t="s">
        <v>143</v>
      </c>
      <c r="C1608" s="9" t="s">
        <v>379</v>
      </c>
      <c r="D1608" s="9" t="s">
        <v>676</v>
      </c>
      <c r="E1608" s="9" t="s">
        <v>836</v>
      </c>
      <c r="F1608" s="10" t="s">
        <v>3756</v>
      </c>
      <c r="G1608" s="15">
        <v>1.6</v>
      </c>
      <c r="H1608" s="30" t="s">
        <v>175</v>
      </c>
      <c r="I1608" s="10">
        <v>85430799</v>
      </c>
      <c r="J1608" s="19">
        <v>45017</v>
      </c>
      <c r="K1608" s="16">
        <v>2880</v>
      </c>
      <c r="L1608" s="16">
        <v>4608</v>
      </c>
      <c r="M1608" s="9" t="s">
        <v>226</v>
      </c>
      <c r="N1608" s="17">
        <v>45081</v>
      </c>
      <c r="O1608" s="17">
        <v>44995</v>
      </c>
      <c r="P1608" s="10" t="s">
        <v>156</v>
      </c>
      <c r="Q1608" s="17">
        <v>45023</v>
      </c>
      <c r="R1608" s="10" t="s">
        <v>193</v>
      </c>
      <c r="S1608" s="17">
        <v>45033</v>
      </c>
      <c r="T1608" s="10" t="s">
        <v>156</v>
      </c>
      <c r="U1608" s="32">
        <f t="shared" si="30"/>
        <v>45046</v>
      </c>
    </row>
    <row r="1609" spans="1:21" ht="14.25" customHeight="1">
      <c r="A1609" s="9">
        <v>2023</v>
      </c>
      <c r="B1609" s="10" t="s">
        <v>143</v>
      </c>
      <c r="C1609" s="9" t="s">
        <v>379</v>
      </c>
      <c r="D1609" s="9" t="s">
        <v>676</v>
      </c>
      <c r="E1609" s="9" t="s">
        <v>836</v>
      </c>
      <c r="F1609" s="10" t="s">
        <v>3756</v>
      </c>
      <c r="G1609" s="15">
        <v>1.6</v>
      </c>
      <c r="H1609" s="30" t="s">
        <v>175</v>
      </c>
      <c r="I1609" s="10">
        <v>86077879</v>
      </c>
      <c r="J1609" s="19">
        <v>45139</v>
      </c>
      <c r="K1609" s="16">
        <v>1000</v>
      </c>
      <c r="L1609" s="16">
        <v>1600</v>
      </c>
      <c r="M1609" s="9" t="s">
        <v>226</v>
      </c>
      <c r="N1609" s="17">
        <v>45195</v>
      </c>
      <c r="O1609" s="17" t="s">
        <v>156</v>
      </c>
      <c r="P1609" s="10" t="s">
        <v>156</v>
      </c>
      <c r="Q1609" s="17">
        <v>45139</v>
      </c>
      <c r="R1609" s="10" t="s">
        <v>193</v>
      </c>
      <c r="S1609" s="17">
        <v>45149</v>
      </c>
      <c r="T1609" s="10" t="s">
        <v>156</v>
      </c>
      <c r="U1609" s="32">
        <f t="shared" si="30"/>
        <v>45160</v>
      </c>
    </row>
    <row r="1610" spans="1:21" ht="14.25" customHeight="1">
      <c r="A1610" s="9">
        <v>2023</v>
      </c>
      <c r="B1610" s="10" t="s">
        <v>143</v>
      </c>
      <c r="C1610" s="9" t="s">
        <v>379</v>
      </c>
      <c r="D1610" s="9" t="s">
        <v>676</v>
      </c>
      <c r="E1610" s="9" t="s">
        <v>836</v>
      </c>
      <c r="F1610" s="10" t="s">
        <v>3762</v>
      </c>
      <c r="G1610" s="15">
        <v>1.6</v>
      </c>
      <c r="H1610" s="30" t="s">
        <v>175</v>
      </c>
      <c r="I1610" s="10">
        <v>85340842</v>
      </c>
      <c r="J1610" s="19">
        <v>45047</v>
      </c>
      <c r="K1610" s="16">
        <v>2576</v>
      </c>
      <c r="L1610" s="16">
        <v>4122</v>
      </c>
      <c r="M1610" s="9" t="s">
        <v>436</v>
      </c>
      <c r="N1610" s="17">
        <v>45122</v>
      </c>
      <c r="O1610" s="17" t="s">
        <v>156</v>
      </c>
      <c r="P1610" s="10" t="s">
        <v>156</v>
      </c>
      <c r="Q1610" s="17">
        <v>44978</v>
      </c>
      <c r="R1610" s="10" t="s">
        <v>193</v>
      </c>
      <c r="S1610" s="17">
        <v>45009</v>
      </c>
      <c r="T1610" s="10" t="s">
        <v>156</v>
      </c>
      <c r="U1610" s="32">
        <f t="shared" si="30"/>
        <v>45087</v>
      </c>
    </row>
    <row r="1611" spans="1:21" ht="14.25" customHeight="1">
      <c r="A1611" s="9">
        <v>2023</v>
      </c>
      <c r="B1611" s="10" t="s">
        <v>143</v>
      </c>
      <c r="C1611" s="9" t="s">
        <v>379</v>
      </c>
      <c r="D1611" s="9" t="s">
        <v>676</v>
      </c>
      <c r="E1611" s="9" t="s">
        <v>836</v>
      </c>
      <c r="F1611" s="10" t="s">
        <v>3763</v>
      </c>
      <c r="G1611" s="15">
        <v>1.6</v>
      </c>
      <c r="H1611" s="30" t="s">
        <v>175</v>
      </c>
      <c r="I1611" s="10">
        <v>85277501</v>
      </c>
      <c r="J1611" s="19">
        <v>45017</v>
      </c>
      <c r="K1611" s="16">
        <v>2576</v>
      </c>
      <c r="L1611" s="16">
        <v>4122</v>
      </c>
      <c r="M1611" s="9" t="s">
        <v>436</v>
      </c>
      <c r="N1611" s="17">
        <v>45122</v>
      </c>
      <c r="O1611" s="17" t="s">
        <v>156</v>
      </c>
      <c r="P1611" s="10" t="s">
        <v>156</v>
      </c>
      <c r="Q1611" s="17">
        <v>44981</v>
      </c>
      <c r="R1611" s="10" t="s">
        <v>193</v>
      </c>
      <c r="S1611" s="17">
        <v>45009</v>
      </c>
      <c r="T1611" s="10" t="s">
        <v>156</v>
      </c>
      <c r="U1611" s="32">
        <f t="shared" si="30"/>
        <v>45087</v>
      </c>
    </row>
    <row r="1612" spans="1:21" ht="14.25" customHeight="1">
      <c r="A1612" s="9">
        <v>2023</v>
      </c>
      <c r="B1612" s="10" t="s">
        <v>143</v>
      </c>
      <c r="C1612" s="9" t="s">
        <v>379</v>
      </c>
      <c r="D1612" s="9" t="s">
        <v>676</v>
      </c>
      <c r="E1612" s="9" t="s">
        <v>836</v>
      </c>
      <c r="F1612" s="10" t="s">
        <v>3763</v>
      </c>
      <c r="G1612" s="15">
        <v>1.6</v>
      </c>
      <c r="H1612" s="30" t="s">
        <v>175</v>
      </c>
      <c r="I1612" s="10">
        <v>85264240</v>
      </c>
      <c r="J1612" s="19">
        <v>45047</v>
      </c>
      <c r="K1612" s="16">
        <v>0</v>
      </c>
      <c r="L1612" s="16">
        <v>0</v>
      </c>
      <c r="M1612" s="9" t="s">
        <v>178</v>
      </c>
      <c r="N1612" s="17">
        <v>45122</v>
      </c>
      <c r="O1612" s="17" t="s">
        <v>156</v>
      </c>
      <c r="P1612" s="10" t="s">
        <v>156</v>
      </c>
      <c r="Q1612" s="17">
        <v>44971</v>
      </c>
      <c r="R1612" s="10" t="s">
        <v>193</v>
      </c>
      <c r="S1612" s="17">
        <v>44992</v>
      </c>
      <c r="T1612" s="10" t="s">
        <v>156</v>
      </c>
      <c r="U1612" s="32">
        <f t="shared" si="30"/>
        <v>45087</v>
      </c>
    </row>
    <row r="1613" spans="1:21" ht="14.25" customHeight="1">
      <c r="A1613" s="9">
        <v>2023</v>
      </c>
      <c r="B1613" s="10" t="s">
        <v>143</v>
      </c>
      <c r="C1613" s="9" t="s">
        <v>379</v>
      </c>
      <c r="D1613" s="9" t="s">
        <v>676</v>
      </c>
      <c r="E1613" s="9" t="s">
        <v>836</v>
      </c>
      <c r="F1613" s="10" t="s">
        <v>3754</v>
      </c>
      <c r="G1613" s="15">
        <v>1.6</v>
      </c>
      <c r="H1613" s="30" t="s">
        <v>175</v>
      </c>
      <c r="I1613" s="10">
        <v>85430802</v>
      </c>
      <c r="J1613" s="19">
        <v>45017</v>
      </c>
      <c r="K1613" s="16">
        <v>1680</v>
      </c>
      <c r="L1613" s="16">
        <v>2688</v>
      </c>
      <c r="M1613" s="9" t="s">
        <v>226</v>
      </c>
      <c r="N1613" s="17">
        <v>45081</v>
      </c>
      <c r="O1613" s="17">
        <v>45006</v>
      </c>
      <c r="P1613" s="10" t="s">
        <v>1396</v>
      </c>
      <c r="Q1613" s="17">
        <v>45023</v>
      </c>
      <c r="R1613" s="10" t="s">
        <v>193</v>
      </c>
      <c r="S1613" s="17">
        <v>45033</v>
      </c>
      <c r="T1613" s="10" t="s">
        <v>156</v>
      </c>
      <c r="U1613" s="32">
        <f t="shared" si="30"/>
        <v>45046</v>
      </c>
    </row>
    <row r="1614" spans="1:21" ht="14.25" customHeight="1">
      <c r="A1614" s="9">
        <v>2023</v>
      </c>
      <c r="B1614" s="10" t="s">
        <v>143</v>
      </c>
      <c r="C1614" s="9" t="s">
        <v>379</v>
      </c>
      <c r="D1614" s="9" t="s">
        <v>676</v>
      </c>
      <c r="E1614" s="9" t="s">
        <v>836</v>
      </c>
      <c r="F1614" s="10" t="s">
        <v>3754</v>
      </c>
      <c r="G1614" s="15">
        <v>1.6</v>
      </c>
      <c r="H1614" s="30" t="s">
        <v>175</v>
      </c>
      <c r="I1614" s="10">
        <v>86077896</v>
      </c>
      <c r="J1614" s="19">
        <v>45139</v>
      </c>
      <c r="K1614" s="16">
        <v>1000</v>
      </c>
      <c r="L1614" s="16">
        <v>1600</v>
      </c>
      <c r="M1614" s="9" t="s">
        <v>226</v>
      </c>
      <c r="N1614" s="17">
        <v>45195</v>
      </c>
      <c r="O1614" s="17" t="s">
        <v>156</v>
      </c>
      <c r="P1614" s="10" t="s">
        <v>156</v>
      </c>
      <c r="Q1614" s="17">
        <v>45139</v>
      </c>
      <c r="R1614" s="10" t="s">
        <v>193</v>
      </c>
      <c r="S1614" s="17">
        <v>45149</v>
      </c>
      <c r="T1614" s="10" t="s">
        <v>156</v>
      </c>
      <c r="U1614" s="32">
        <f t="shared" si="30"/>
        <v>45160</v>
      </c>
    </row>
    <row r="1615" spans="1:21" ht="14.25" customHeight="1">
      <c r="A1615" s="9">
        <v>2023</v>
      </c>
      <c r="B1615" s="10" t="s">
        <v>143</v>
      </c>
      <c r="C1615" s="9" t="s">
        <v>379</v>
      </c>
      <c r="D1615" s="9" t="s">
        <v>676</v>
      </c>
      <c r="E1615" s="9" t="s">
        <v>836</v>
      </c>
      <c r="F1615" s="10" t="s">
        <v>3760</v>
      </c>
      <c r="G1615" s="15">
        <v>1.6</v>
      </c>
      <c r="H1615" s="30" t="s">
        <v>175</v>
      </c>
      <c r="I1615" s="10">
        <v>85277477</v>
      </c>
      <c r="J1615" s="19">
        <v>45017</v>
      </c>
      <c r="K1615" s="16">
        <v>2864</v>
      </c>
      <c r="L1615" s="16">
        <v>4582</v>
      </c>
      <c r="M1615" s="9" t="s">
        <v>436</v>
      </c>
      <c r="N1615" s="17">
        <v>45122</v>
      </c>
      <c r="O1615" s="17" t="s">
        <v>156</v>
      </c>
      <c r="P1615" s="10" t="s">
        <v>156</v>
      </c>
      <c r="Q1615" s="17">
        <v>44978</v>
      </c>
      <c r="R1615" s="10" t="s">
        <v>193</v>
      </c>
      <c r="S1615" s="17">
        <v>45006</v>
      </c>
      <c r="T1615" s="10" t="s">
        <v>156</v>
      </c>
      <c r="U1615" s="32">
        <f t="shared" si="30"/>
        <v>45087</v>
      </c>
    </row>
    <row r="1616" spans="1:21" ht="14.25" customHeight="1">
      <c r="A1616" s="9">
        <v>2023</v>
      </c>
      <c r="B1616" s="10" t="s">
        <v>143</v>
      </c>
      <c r="C1616" s="9" t="s">
        <v>379</v>
      </c>
      <c r="D1616" s="9" t="s">
        <v>676</v>
      </c>
      <c r="E1616" s="9" t="s">
        <v>836</v>
      </c>
      <c r="F1616" s="10" t="s">
        <v>3760</v>
      </c>
      <c r="G1616" s="15">
        <v>1.6</v>
      </c>
      <c r="H1616" s="30" t="s">
        <v>175</v>
      </c>
      <c r="I1616" s="10">
        <v>85264237</v>
      </c>
      <c r="J1616" s="19">
        <v>45047</v>
      </c>
      <c r="K1616" s="16">
        <v>0</v>
      </c>
      <c r="L1616" s="16">
        <v>0</v>
      </c>
      <c r="M1616" s="9" t="s">
        <v>178</v>
      </c>
      <c r="N1616" s="17">
        <v>45122</v>
      </c>
      <c r="O1616" s="17" t="s">
        <v>156</v>
      </c>
      <c r="P1616" s="10" t="s">
        <v>156</v>
      </c>
      <c r="Q1616" s="17">
        <v>44971</v>
      </c>
      <c r="R1616" s="10" t="s">
        <v>193</v>
      </c>
      <c r="S1616" s="17">
        <v>44992</v>
      </c>
      <c r="T1616" s="10" t="s">
        <v>156</v>
      </c>
      <c r="U1616" s="32">
        <f t="shared" si="30"/>
        <v>45087</v>
      </c>
    </row>
    <row r="1617" spans="1:21" ht="14.25" customHeight="1">
      <c r="A1617" s="9">
        <v>2023</v>
      </c>
      <c r="B1617" s="10" t="s">
        <v>143</v>
      </c>
      <c r="C1617" s="9" t="s">
        <v>379</v>
      </c>
      <c r="D1617" s="9" t="s">
        <v>676</v>
      </c>
      <c r="E1617" s="9" t="s">
        <v>836</v>
      </c>
      <c r="F1617" s="10" t="s">
        <v>3761</v>
      </c>
      <c r="G1617" s="15">
        <v>1.6</v>
      </c>
      <c r="H1617" s="30" t="s">
        <v>175</v>
      </c>
      <c r="I1617" s="10">
        <v>85277485</v>
      </c>
      <c r="J1617" s="19">
        <v>45017</v>
      </c>
      <c r="K1617" s="16">
        <v>2576</v>
      </c>
      <c r="L1617" s="16">
        <v>4122</v>
      </c>
      <c r="M1617" s="9" t="s">
        <v>436</v>
      </c>
      <c r="N1617" s="17">
        <v>45122</v>
      </c>
      <c r="O1617" s="17" t="s">
        <v>156</v>
      </c>
      <c r="P1617" s="10" t="s">
        <v>156</v>
      </c>
      <c r="Q1617" s="17">
        <v>44978</v>
      </c>
      <c r="R1617" s="10" t="s">
        <v>193</v>
      </c>
      <c r="S1617" s="17">
        <v>45009</v>
      </c>
      <c r="T1617" s="10" t="s">
        <v>156</v>
      </c>
      <c r="U1617" s="32">
        <f t="shared" si="30"/>
        <v>45087</v>
      </c>
    </row>
    <row r="1618" spans="1:21" ht="14.25" customHeight="1">
      <c r="A1618" s="9">
        <v>2023</v>
      </c>
      <c r="B1618" s="10" t="s">
        <v>143</v>
      </c>
      <c r="C1618" s="9" t="s">
        <v>379</v>
      </c>
      <c r="D1618" s="9" t="s">
        <v>676</v>
      </c>
      <c r="E1618" s="9" t="s">
        <v>836</v>
      </c>
      <c r="F1618" s="10" t="s">
        <v>3761</v>
      </c>
      <c r="G1618" s="15">
        <v>1.6</v>
      </c>
      <c r="H1618" s="30" t="s">
        <v>175</v>
      </c>
      <c r="I1618" s="10">
        <v>85264238</v>
      </c>
      <c r="J1618" s="19">
        <v>45047</v>
      </c>
      <c r="K1618" s="16">
        <v>0</v>
      </c>
      <c r="L1618" s="16">
        <v>0</v>
      </c>
      <c r="M1618" s="9" t="s">
        <v>178</v>
      </c>
      <c r="N1618" s="17">
        <v>45122</v>
      </c>
      <c r="O1618" s="17" t="s">
        <v>156</v>
      </c>
      <c r="P1618" s="10" t="s">
        <v>156</v>
      </c>
      <c r="Q1618" s="17">
        <v>44971</v>
      </c>
      <c r="R1618" s="10" t="s">
        <v>193</v>
      </c>
      <c r="S1618" s="17">
        <v>44992</v>
      </c>
      <c r="T1618" s="10" t="s">
        <v>156</v>
      </c>
      <c r="U1618" s="32">
        <f t="shared" si="30"/>
        <v>45087</v>
      </c>
    </row>
    <row r="1619" spans="1:21" ht="14.25" customHeight="1">
      <c r="A1619" s="9">
        <v>2023</v>
      </c>
      <c r="B1619" s="10" t="s">
        <v>2008</v>
      </c>
      <c r="C1619" s="9" t="s">
        <v>379</v>
      </c>
      <c r="D1619" s="9" t="s">
        <v>154</v>
      </c>
      <c r="E1619" s="9" t="s">
        <v>217</v>
      </c>
      <c r="F1619" s="10" t="s">
        <v>3796</v>
      </c>
      <c r="G1619" s="15">
        <v>5.3</v>
      </c>
      <c r="H1619" s="30" t="s">
        <v>175</v>
      </c>
      <c r="I1619" s="10">
        <v>85249982</v>
      </c>
      <c r="J1619" s="19">
        <v>45047</v>
      </c>
      <c r="K1619" s="16">
        <v>1936</v>
      </c>
      <c r="L1619" s="16">
        <v>10261</v>
      </c>
      <c r="M1619" s="9" t="s">
        <v>436</v>
      </c>
      <c r="N1619" s="17">
        <v>45122</v>
      </c>
      <c r="O1619" s="17">
        <v>44939</v>
      </c>
      <c r="P1619" s="10" t="s">
        <v>156</v>
      </c>
      <c r="Q1619" s="17">
        <v>44950</v>
      </c>
      <c r="R1619" s="10" t="s">
        <v>893</v>
      </c>
      <c r="S1619" s="17">
        <v>44978</v>
      </c>
      <c r="T1619" s="10" t="s">
        <v>453</v>
      </c>
      <c r="U1619" s="32">
        <f t="shared" si="30"/>
        <v>45087</v>
      </c>
    </row>
    <row r="1620" spans="1:21" ht="14.25" customHeight="1">
      <c r="A1620" s="9">
        <v>2023</v>
      </c>
      <c r="B1620" s="10" t="s">
        <v>2008</v>
      </c>
      <c r="C1620" s="9" t="s">
        <v>379</v>
      </c>
      <c r="D1620" s="9" t="s">
        <v>154</v>
      </c>
      <c r="E1620" s="9" t="s">
        <v>217</v>
      </c>
      <c r="F1620" s="10" t="s">
        <v>3796</v>
      </c>
      <c r="G1620" s="15">
        <v>5.3</v>
      </c>
      <c r="H1620" s="30" t="s">
        <v>175</v>
      </c>
      <c r="I1620" s="10">
        <v>85413599</v>
      </c>
      <c r="J1620" s="19">
        <v>45139</v>
      </c>
      <c r="K1620" s="16">
        <v>1200</v>
      </c>
      <c r="L1620" s="16">
        <v>6360</v>
      </c>
      <c r="M1620" s="9" t="s">
        <v>470</v>
      </c>
      <c r="N1620" s="17">
        <v>45206</v>
      </c>
      <c r="O1620" s="17">
        <v>45041</v>
      </c>
      <c r="P1620" s="10" t="s">
        <v>937</v>
      </c>
      <c r="Q1620" s="17">
        <v>45148</v>
      </c>
      <c r="R1620" s="10" t="s">
        <v>2442</v>
      </c>
      <c r="S1620" s="17">
        <v>45158</v>
      </c>
      <c r="T1620" s="10" t="s">
        <v>2443</v>
      </c>
      <c r="U1620" s="32">
        <f t="shared" si="30"/>
        <v>45171</v>
      </c>
    </row>
    <row r="1621" spans="1:21" ht="14.25" customHeight="1">
      <c r="A1621" s="9">
        <v>2023</v>
      </c>
      <c r="B1621" s="10" t="s">
        <v>2008</v>
      </c>
      <c r="C1621" s="9" t="s">
        <v>379</v>
      </c>
      <c r="D1621" s="9" t="s">
        <v>154</v>
      </c>
      <c r="E1621" s="9" t="s">
        <v>217</v>
      </c>
      <c r="F1621" s="10" t="s">
        <v>3796</v>
      </c>
      <c r="G1621" s="15">
        <v>5.3</v>
      </c>
      <c r="H1621" s="30" t="s">
        <v>175</v>
      </c>
      <c r="I1621" s="10">
        <v>85520952</v>
      </c>
      <c r="J1621" s="19">
        <v>45200</v>
      </c>
      <c r="K1621" s="16">
        <v>0</v>
      </c>
      <c r="L1621" s="16">
        <v>0</v>
      </c>
      <c r="M1621" s="9" t="s">
        <v>470</v>
      </c>
      <c r="N1621" s="17">
        <v>45245</v>
      </c>
      <c r="O1621" s="17">
        <v>45100</v>
      </c>
      <c r="P1621" s="10" t="s">
        <v>156</v>
      </c>
      <c r="Q1621" s="17">
        <v>45156</v>
      </c>
      <c r="R1621" s="10" t="s">
        <v>193</v>
      </c>
      <c r="S1621" s="17">
        <v>45191</v>
      </c>
      <c r="T1621" s="10" t="s">
        <v>156</v>
      </c>
      <c r="U1621" s="32">
        <f t="shared" si="30"/>
        <v>45210</v>
      </c>
    </row>
    <row r="1622" spans="1:21" ht="14.25" customHeight="1">
      <c r="A1622" s="9">
        <v>2023</v>
      </c>
      <c r="B1622" s="10" t="s">
        <v>2008</v>
      </c>
      <c r="C1622" s="9" t="s">
        <v>379</v>
      </c>
      <c r="D1622" s="9" t="s">
        <v>154</v>
      </c>
      <c r="E1622" s="9" t="s">
        <v>262</v>
      </c>
      <c r="F1622" s="10" t="s">
        <v>3799</v>
      </c>
      <c r="G1622" s="15">
        <v>3.6</v>
      </c>
      <c r="H1622" s="30" t="s">
        <v>175</v>
      </c>
      <c r="I1622" s="10">
        <v>85249978</v>
      </c>
      <c r="J1622" s="19">
        <v>44986</v>
      </c>
      <c r="K1622" s="16">
        <v>0</v>
      </c>
      <c r="L1622" s="16">
        <v>0</v>
      </c>
      <c r="M1622" s="9" t="s">
        <v>178</v>
      </c>
      <c r="N1622" s="17">
        <v>45115</v>
      </c>
      <c r="O1622" s="17" t="s">
        <v>156</v>
      </c>
      <c r="P1622" s="10" t="s">
        <v>156</v>
      </c>
      <c r="Q1622" s="17">
        <v>44950</v>
      </c>
      <c r="R1622" s="10" t="s">
        <v>193</v>
      </c>
      <c r="S1622" s="17">
        <v>44974</v>
      </c>
      <c r="T1622" s="10" t="s">
        <v>156</v>
      </c>
      <c r="U1622" s="32">
        <f t="shared" si="30"/>
        <v>45080</v>
      </c>
    </row>
    <row r="1623" spans="1:21" ht="14.25" customHeight="1">
      <c r="A1623" s="9">
        <v>2023</v>
      </c>
      <c r="B1623" s="10" t="s">
        <v>2008</v>
      </c>
      <c r="C1623" s="9" t="s">
        <v>379</v>
      </c>
      <c r="D1623" s="9" t="s">
        <v>154</v>
      </c>
      <c r="E1623" s="9" t="s">
        <v>262</v>
      </c>
      <c r="F1623" s="10" t="s">
        <v>3799</v>
      </c>
      <c r="G1623" s="15">
        <v>3.6</v>
      </c>
      <c r="H1623" s="30" t="s">
        <v>175</v>
      </c>
      <c r="I1623" s="10">
        <v>85249980</v>
      </c>
      <c r="J1623" s="19">
        <v>45108</v>
      </c>
      <c r="K1623" s="16">
        <v>0</v>
      </c>
      <c r="L1623" s="16">
        <v>0</v>
      </c>
      <c r="M1623" s="9" t="s">
        <v>178</v>
      </c>
      <c r="N1623" s="17">
        <v>45153</v>
      </c>
      <c r="O1623" s="17">
        <v>44985</v>
      </c>
      <c r="P1623" s="10" t="s">
        <v>156</v>
      </c>
      <c r="Q1623" s="17">
        <v>45062</v>
      </c>
      <c r="R1623" s="10" t="s">
        <v>193</v>
      </c>
      <c r="S1623" s="17">
        <v>45090</v>
      </c>
      <c r="T1623" s="10" t="s">
        <v>156</v>
      </c>
      <c r="U1623" s="32">
        <f t="shared" si="30"/>
        <v>45118</v>
      </c>
    </row>
    <row r="1624" spans="1:21" ht="14.25" customHeight="1">
      <c r="A1624" s="9">
        <v>2023</v>
      </c>
      <c r="B1624" s="10" t="s">
        <v>2008</v>
      </c>
      <c r="C1624" s="9" t="s">
        <v>379</v>
      </c>
      <c r="D1624" s="9" t="s">
        <v>305</v>
      </c>
      <c r="E1624" s="9" t="s">
        <v>2395</v>
      </c>
      <c r="F1624" s="10" t="s">
        <v>3792</v>
      </c>
      <c r="G1624" s="15">
        <v>4.3</v>
      </c>
      <c r="H1624" s="30" t="s">
        <v>175</v>
      </c>
      <c r="I1624" s="10">
        <v>84903988</v>
      </c>
      <c r="J1624" s="19">
        <v>44986</v>
      </c>
      <c r="K1624" s="16">
        <v>8520</v>
      </c>
      <c r="L1624" s="16">
        <v>36636</v>
      </c>
      <c r="M1624" s="9" t="s">
        <v>436</v>
      </c>
      <c r="N1624" s="17">
        <v>45092</v>
      </c>
      <c r="O1624" s="17" t="s">
        <v>156</v>
      </c>
      <c r="P1624" s="10" t="s">
        <v>156</v>
      </c>
      <c r="Q1624" s="17">
        <v>44932</v>
      </c>
      <c r="R1624" s="10" t="s">
        <v>193</v>
      </c>
      <c r="S1624" s="17">
        <v>44946</v>
      </c>
      <c r="T1624" s="10" t="s">
        <v>282</v>
      </c>
      <c r="U1624" s="32">
        <f t="shared" si="30"/>
        <v>45057</v>
      </c>
    </row>
    <row r="1625" spans="1:21" ht="14.25" customHeight="1">
      <c r="A1625" s="9">
        <v>2023</v>
      </c>
      <c r="B1625" s="10" t="s">
        <v>2008</v>
      </c>
      <c r="C1625" s="9" t="s">
        <v>379</v>
      </c>
      <c r="D1625" s="9" t="s">
        <v>305</v>
      </c>
      <c r="E1625" s="9" t="s">
        <v>2395</v>
      </c>
      <c r="F1625" s="10" t="s">
        <v>3792</v>
      </c>
      <c r="G1625" s="15">
        <v>4.3</v>
      </c>
      <c r="H1625" s="30" t="s">
        <v>175</v>
      </c>
      <c r="I1625" s="10">
        <v>85293481</v>
      </c>
      <c r="J1625" s="19">
        <v>45139</v>
      </c>
      <c r="K1625" s="16">
        <v>0</v>
      </c>
      <c r="L1625" s="16">
        <v>0</v>
      </c>
      <c r="M1625" s="9" t="s">
        <v>470</v>
      </c>
      <c r="N1625" s="17">
        <v>45207</v>
      </c>
      <c r="O1625" s="17">
        <v>45030</v>
      </c>
      <c r="P1625" s="10" t="s">
        <v>425</v>
      </c>
      <c r="Q1625" s="17">
        <v>45120</v>
      </c>
      <c r="R1625" s="10" t="s">
        <v>2102</v>
      </c>
      <c r="S1625" s="17">
        <v>45155</v>
      </c>
      <c r="T1625" s="10" t="s">
        <v>2061</v>
      </c>
      <c r="U1625" s="32">
        <f t="shared" si="30"/>
        <v>45172</v>
      </c>
    </row>
    <row r="1626" spans="1:21" ht="14.25" customHeight="1">
      <c r="A1626" s="9">
        <v>2023</v>
      </c>
      <c r="B1626" s="10" t="s">
        <v>2008</v>
      </c>
      <c r="C1626" s="9" t="s">
        <v>379</v>
      </c>
      <c r="D1626" s="9" t="s">
        <v>305</v>
      </c>
      <c r="E1626" s="9" t="s">
        <v>2395</v>
      </c>
      <c r="F1626" s="10" t="s">
        <v>3791</v>
      </c>
      <c r="G1626" s="15">
        <v>4.3</v>
      </c>
      <c r="H1626" s="30" t="s">
        <v>175</v>
      </c>
      <c r="I1626" s="10">
        <v>84904336</v>
      </c>
      <c r="J1626" s="19">
        <v>44986</v>
      </c>
      <c r="K1626" s="16">
        <v>6720</v>
      </c>
      <c r="L1626" s="16">
        <v>28896</v>
      </c>
      <c r="M1626" s="9" t="s">
        <v>436</v>
      </c>
      <c r="N1626" s="17">
        <v>45092</v>
      </c>
      <c r="O1626" s="17" t="s">
        <v>156</v>
      </c>
      <c r="P1626" s="10" t="s">
        <v>156</v>
      </c>
      <c r="Q1626" s="17">
        <v>44932</v>
      </c>
      <c r="R1626" s="10" t="s">
        <v>193</v>
      </c>
      <c r="S1626" s="17">
        <v>44946</v>
      </c>
      <c r="T1626" s="10" t="s">
        <v>282</v>
      </c>
      <c r="U1626" s="32">
        <f t="shared" si="30"/>
        <v>45057</v>
      </c>
    </row>
    <row r="1627" spans="1:21" ht="14.25" customHeight="1">
      <c r="A1627" s="9">
        <v>2023</v>
      </c>
      <c r="B1627" s="10" t="s">
        <v>2008</v>
      </c>
      <c r="C1627" s="9" t="s">
        <v>379</v>
      </c>
      <c r="D1627" s="9" t="s">
        <v>305</v>
      </c>
      <c r="E1627" s="9" t="s">
        <v>2395</v>
      </c>
      <c r="F1627" s="10" t="s">
        <v>3791</v>
      </c>
      <c r="G1627" s="15">
        <v>4.3</v>
      </c>
      <c r="H1627" s="30" t="s">
        <v>175</v>
      </c>
      <c r="I1627" s="10">
        <v>85293586</v>
      </c>
      <c r="J1627" s="19">
        <v>45139</v>
      </c>
      <c r="K1627" s="16">
        <v>0</v>
      </c>
      <c r="L1627" s="16">
        <v>0</v>
      </c>
      <c r="M1627" s="9" t="s">
        <v>470</v>
      </c>
      <c r="N1627" s="17">
        <v>45207</v>
      </c>
      <c r="O1627" s="17">
        <v>45030</v>
      </c>
      <c r="P1627" s="10" t="s">
        <v>425</v>
      </c>
      <c r="Q1627" s="17">
        <v>45120</v>
      </c>
      <c r="R1627" s="10" t="s">
        <v>2102</v>
      </c>
      <c r="S1627" s="17">
        <v>45155</v>
      </c>
      <c r="T1627" s="10" t="s">
        <v>2061</v>
      </c>
      <c r="U1627" s="32">
        <f t="shared" si="30"/>
        <v>45172</v>
      </c>
    </row>
    <row r="1628" spans="1:21" ht="14.25" customHeight="1">
      <c r="A1628" s="9">
        <v>2024</v>
      </c>
      <c r="B1628" s="10" t="s">
        <v>143</v>
      </c>
      <c r="C1628" s="9" t="s">
        <v>379</v>
      </c>
      <c r="D1628" s="9" t="s">
        <v>676</v>
      </c>
      <c r="E1628" s="9" t="s">
        <v>836</v>
      </c>
      <c r="F1628" s="10" t="s">
        <v>3830</v>
      </c>
      <c r="G1628" s="15">
        <v>1.6</v>
      </c>
      <c r="H1628" s="30" t="s">
        <v>175</v>
      </c>
      <c r="I1628" s="10">
        <v>85901416</v>
      </c>
      <c r="J1628" s="19">
        <v>45170</v>
      </c>
      <c r="K1628" s="16">
        <v>0</v>
      </c>
      <c r="L1628" s="16">
        <v>0</v>
      </c>
      <c r="M1628" s="9" t="s">
        <v>178</v>
      </c>
      <c r="N1628" s="17">
        <v>45245</v>
      </c>
      <c r="O1628" s="17">
        <v>45097</v>
      </c>
      <c r="P1628" s="10" t="s">
        <v>156</v>
      </c>
      <c r="Q1628" s="17" t="s">
        <v>156</v>
      </c>
      <c r="R1628" s="10" t="s">
        <v>193</v>
      </c>
      <c r="S1628" s="17" t="s">
        <v>156</v>
      </c>
      <c r="T1628" s="10" t="s">
        <v>156</v>
      </c>
      <c r="U1628" s="32">
        <f t="shared" si="30"/>
        <v>45210</v>
      </c>
    </row>
    <row r="1629" spans="1:21" ht="14.25" customHeight="1">
      <c r="A1629" s="9">
        <v>2023</v>
      </c>
      <c r="B1629" s="10" t="s">
        <v>143</v>
      </c>
      <c r="C1629" s="9" t="s">
        <v>1210</v>
      </c>
      <c r="D1629" s="9" t="s">
        <v>676</v>
      </c>
      <c r="E1629" s="9" t="s">
        <v>717</v>
      </c>
      <c r="F1629" s="10" t="s">
        <v>3734</v>
      </c>
      <c r="G1629" s="15">
        <v>1.5</v>
      </c>
      <c r="H1629" s="30" t="s">
        <v>175</v>
      </c>
      <c r="I1629" s="10">
        <v>84904876</v>
      </c>
      <c r="J1629" s="19">
        <v>44986</v>
      </c>
      <c r="K1629" s="16">
        <v>4528</v>
      </c>
      <c r="L1629" s="16">
        <v>6792</v>
      </c>
      <c r="M1629" s="9" t="s">
        <v>436</v>
      </c>
      <c r="N1629" s="17">
        <v>45046</v>
      </c>
      <c r="O1629" s="17">
        <v>44887</v>
      </c>
      <c r="P1629" s="10" t="s">
        <v>156</v>
      </c>
      <c r="Q1629" s="17">
        <v>44922</v>
      </c>
      <c r="R1629" s="10" t="s">
        <v>193</v>
      </c>
      <c r="S1629" s="17">
        <v>44943</v>
      </c>
      <c r="T1629" s="10" t="s">
        <v>156</v>
      </c>
      <c r="U1629" s="32">
        <f>N1629-42</f>
        <v>45004</v>
      </c>
    </row>
    <row r="1630" spans="1:21" ht="14.25" customHeight="1">
      <c r="A1630" s="9">
        <v>2023</v>
      </c>
      <c r="B1630" s="10" t="s">
        <v>143</v>
      </c>
      <c r="C1630" s="9" t="s">
        <v>1210</v>
      </c>
      <c r="D1630" s="9" t="s">
        <v>676</v>
      </c>
      <c r="E1630" s="9" t="s">
        <v>717</v>
      </c>
      <c r="F1630" s="10" t="s">
        <v>3734</v>
      </c>
      <c r="G1630" s="15">
        <v>1.5</v>
      </c>
      <c r="H1630" s="30" t="s">
        <v>175</v>
      </c>
      <c r="I1630" s="10">
        <v>85040800</v>
      </c>
      <c r="J1630" s="19">
        <v>44986</v>
      </c>
      <c r="K1630" s="16">
        <v>0</v>
      </c>
      <c r="L1630" s="16">
        <v>0</v>
      </c>
      <c r="M1630" s="9" t="s">
        <v>178</v>
      </c>
      <c r="N1630" s="17">
        <v>45061</v>
      </c>
      <c r="O1630" s="17">
        <v>44929</v>
      </c>
      <c r="P1630" s="10" t="s">
        <v>156</v>
      </c>
      <c r="Q1630" s="17">
        <v>44929</v>
      </c>
      <c r="R1630" s="10" t="s">
        <v>193</v>
      </c>
      <c r="S1630" s="17">
        <v>44985</v>
      </c>
      <c r="T1630" s="10" t="s">
        <v>156</v>
      </c>
      <c r="U1630" s="32">
        <f t="shared" ref="U1630:U1671" si="31">N1630-42</f>
        <v>45019</v>
      </c>
    </row>
    <row r="1631" spans="1:21" ht="14.25" customHeight="1">
      <c r="A1631" s="9">
        <v>2023</v>
      </c>
      <c r="B1631" s="10" t="s">
        <v>143</v>
      </c>
      <c r="C1631" s="9" t="s">
        <v>1210</v>
      </c>
      <c r="D1631" s="9" t="s">
        <v>676</v>
      </c>
      <c r="E1631" s="9" t="s">
        <v>717</v>
      </c>
      <c r="F1631" s="10" t="s">
        <v>3734</v>
      </c>
      <c r="G1631" s="15">
        <v>1.5</v>
      </c>
      <c r="H1631" s="30" t="s">
        <v>175</v>
      </c>
      <c r="I1631" s="10">
        <v>85441861</v>
      </c>
      <c r="J1631" s="19">
        <v>45017</v>
      </c>
      <c r="K1631" s="16">
        <v>4560</v>
      </c>
      <c r="L1631" s="16">
        <v>6840</v>
      </c>
      <c r="M1631" s="9" t="s">
        <v>470</v>
      </c>
      <c r="N1631" s="17">
        <v>45093</v>
      </c>
      <c r="O1631" s="17">
        <v>45002</v>
      </c>
      <c r="P1631" s="10" t="s">
        <v>156</v>
      </c>
      <c r="Q1631" s="17">
        <v>45030</v>
      </c>
      <c r="R1631" s="10" t="s">
        <v>193</v>
      </c>
      <c r="S1631" s="17">
        <v>45040</v>
      </c>
      <c r="T1631" s="10" t="s">
        <v>156</v>
      </c>
      <c r="U1631" s="32">
        <f t="shared" si="31"/>
        <v>45051</v>
      </c>
    </row>
    <row r="1632" spans="1:21" ht="14.25" customHeight="1">
      <c r="A1632" s="9">
        <v>2023</v>
      </c>
      <c r="B1632" s="10" t="s">
        <v>143</v>
      </c>
      <c r="C1632" s="9" t="s">
        <v>1210</v>
      </c>
      <c r="D1632" s="9" t="s">
        <v>676</v>
      </c>
      <c r="E1632" s="9" t="s">
        <v>717</v>
      </c>
      <c r="F1632" s="10" t="s">
        <v>3735</v>
      </c>
      <c r="G1632" s="15">
        <v>1.5</v>
      </c>
      <c r="H1632" s="30" t="s">
        <v>175</v>
      </c>
      <c r="I1632" s="10">
        <v>85189797</v>
      </c>
      <c r="J1632" s="19">
        <v>44986</v>
      </c>
      <c r="K1632" s="16">
        <v>4528</v>
      </c>
      <c r="L1632" s="16">
        <v>6792</v>
      </c>
      <c r="M1632" s="9" t="s">
        <v>436</v>
      </c>
      <c r="N1632" s="17">
        <v>45046</v>
      </c>
      <c r="O1632" s="17" t="s">
        <v>156</v>
      </c>
      <c r="P1632" s="10" t="s">
        <v>156</v>
      </c>
      <c r="Q1632" s="17">
        <v>44922</v>
      </c>
      <c r="R1632" s="10" t="s">
        <v>193</v>
      </c>
      <c r="S1632" s="17">
        <v>44943</v>
      </c>
      <c r="T1632" s="10" t="s">
        <v>156</v>
      </c>
      <c r="U1632" s="32">
        <f t="shared" si="31"/>
        <v>45004</v>
      </c>
    </row>
    <row r="1633" spans="1:21" ht="14.25" customHeight="1">
      <c r="A1633" s="9">
        <v>2023</v>
      </c>
      <c r="B1633" s="10" t="s">
        <v>143</v>
      </c>
      <c r="C1633" s="9" t="s">
        <v>1210</v>
      </c>
      <c r="D1633" s="9" t="s">
        <v>676</v>
      </c>
      <c r="E1633" s="9" t="s">
        <v>717</v>
      </c>
      <c r="F1633" s="10" t="s">
        <v>3735</v>
      </c>
      <c r="G1633" s="15">
        <v>1.5</v>
      </c>
      <c r="H1633" s="30" t="s">
        <v>175</v>
      </c>
      <c r="I1633" s="10">
        <v>85441862</v>
      </c>
      <c r="J1633" s="19">
        <v>45017</v>
      </c>
      <c r="K1633" s="16">
        <v>2992</v>
      </c>
      <c r="L1633" s="16">
        <v>4488</v>
      </c>
      <c r="M1633" s="9" t="s">
        <v>470</v>
      </c>
      <c r="N1633" s="17">
        <v>45093</v>
      </c>
      <c r="O1633" s="17">
        <v>45002</v>
      </c>
      <c r="P1633" s="10" t="s">
        <v>156</v>
      </c>
      <c r="Q1633" s="17">
        <v>45030</v>
      </c>
      <c r="R1633" s="10" t="s">
        <v>193</v>
      </c>
      <c r="S1633" s="17">
        <v>45040</v>
      </c>
      <c r="T1633" s="10" t="s">
        <v>156</v>
      </c>
      <c r="U1633" s="32">
        <f t="shared" si="31"/>
        <v>45051</v>
      </c>
    </row>
    <row r="1634" spans="1:21" ht="14.25" customHeight="1">
      <c r="A1634" s="9">
        <v>2023</v>
      </c>
      <c r="B1634" s="10" t="s">
        <v>143</v>
      </c>
      <c r="C1634" s="9" t="s">
        <v>1210</v>
      </c>
      <c r="D1634" s="9" t="s">
        <v>676</v>
      </c>
      <c r="E1634" s="9" t="s">
        <v>717</v>
      </c>
      <c r="F1634" s="10" t="s">
        <v>3736</v>
      </c>
      <c r="G1634" s="15">
        <v>1.5</v>
      </c>
      <c r="H1634" s="30" t="s">
        <v>175</v>
      </c>
      <c r="I1634" s="10">
        <v>85189800</v>
      </c>
      <c r="J1634" s="19">
        <v>44986</v>
      </c>
      <c r="K1634" s="16">
        <v>4240</v>
      </c>
      <c r="L1634" s="16">
        <v>6360</v>
      </c>
      <c r="M1634" s="9" t="s">
        <v>436</v>
      </c>
      <c r="N1634" s="17">
        <v>45046</v>
      </c>
      <c r="O1634" s="17" t="s">
        <v>156</v>
      </c>
      <c r="P1634" s="10" t="s">
        <v>156</v>
      </c>
      <c r="Q1634" s="17">
        <v>44922</v>
      </c>
      <c r="R1634" s="10" t="s">
        <v>193</v>
      </c>
      <c r="S1634" s="17">
        <v>44943</v>
      </c>
      <c r="T1634" s="10" t="s">
        <v>156</v>
      </c>
      <c r="U1634" s="32">
        <f t="shared" si="31"/>
        <v>45004</v>
      </c>
    </row>
    <row r="1635" spans="1:21" ht="14.25" customHeight="1">
      <c r="A1635" s="9">
        <v>2023</v>
      </c>
      <c r="B1635" s="10" t="s">
        <v>143</v>
      </c>
      <c r="C1635" s="9" t="s">
        <v>1210</v>
      </c>
      <c r="D1635" s="9" t="s">
        <v>676</v>
      </c>
      <c r="E1635" s="9" t="s">
        <v>717</v>
      </c>
      <c r="F1635" s="10" t="s">
        <v>3736</v>
      </c>
      <c r="G1635" s="15">
        <v>1.5</v>
      </c>
      <c r="H1635" s="30" t="s">
        <v>175</v>
      </c>
      <c r="I1635" s="10">
        <v>85441863</v>
      </c>
      <c r="J1635" s="19">
        <v>45017</v>
      </c>
      <c r="K1635" s="16">
        <v>0</v>
      </c>
      <c r="L1635" s="16">
        <v>0</v>
      </c>
      <c r="M1635" s="9" t="s">
        <v>178</v>
      </c>
      <c r="N1635" s="17">
        <v>45093</v>
      </c>
      <c r="O1635" s="17">
        <v>45002</v>
      </c>
      <c r="P1635" s="10" t="s">
        <v>156</v>
      </c>
      <c r="Q1635" s="17">
        <v>45030</v>
      </c>
      <c r="R1635" s="10" t="s">
        <v>193</v>
      </c>
      <c r="S1635" s="17">
        <v>45040</v>
      </c>
      <c r="T1635" s="10" t="s">
        <v>1236</v>
      </c>
      <c r="U1635" s="32">
        <f t="shared" si="31"/>
        <v>45051</v>
      </c>
    </row>
    <row r="1636" spans="1:21" ht="14.25" customHeight="1">
      <c r="A1636" s="9">
        <v>2023</v>
      </c>
      <c r="B1636" s="10" t="s">
        <v>143</v>
      </c>
      <c r="C1636" s="9" t="s">
        <v>1210</v>
      </c>
      <c r="D1636" s="9" t="s">
        <v>676</v>
      </c>
      <c r="E1636" s="9" t="s">
        <v>717</v>
      </c>
      <c r="F1636" s="10" t="s">
        <v>3868</v>
      </c>
      <c r="G1636" s="15">
        <v>1.5</v>
      </c>
      <c r="H1636" s="30" t="s">
        <v>175</v>
      </c>
      <c r="I1636" s="10">
        <v>85189803</v>
      </c>
      <c r="J1636" s="19">
        <v>44986</v>
      </c>
      <c r="K1636" s="16">
        <v>0</v>
      </c>
      <c r="L1636" s="16">
        <v>0</v>
      </c>
      <c r="M1636" s="9" t="s">
        <v>178</v>
      </c>
      <c r="N1636" s="17">
        <v>45031</v>
      </c>
      <c r="O1636" s="17" t="s">
        <v>156</v>
      </c>
      <c r="P1636" s="10" t="s">
        <v>156</v>
      </c>
      <c r="Q1636" s="17">
        <v>44922</v>
      </c>
      <c r="R1636" s="10" t="s">
        <v>193</v>
      </c>
      <c r="S1636" s="17">
        <v>44943</v>
      </c>
      <c r="T1636" s="10" t="s">
        <v>156</v>
      </c>
      <c r="U1636" s="32">
        <f t="shared" si="31"/>
        <v>44989</v>
      </c>
    </row>
    <row r="1637" spans="1:21" ht="14.25" customHeight="1">
      <c r="A1637" s="9">
        <v>2023</v>
      </c>
      <c r="B1637" s="10" t="s">
        <v>143</v>
      </c>
      <c r="C1637" s="9" t="s">
        <v>1210</v>
      </c>
      <c r="D1637" s="9" t="s">
        <v>676</v>
      </c>
      <c r="E1637" s="9" t="s">
        <v>717</v>
      </c>
      <c r="F1637" s="10" t="s">
        <v>3869</v>
      </c>
      <c r="G1637" s="15">
        <v>1.5</v>
      </c>
      <c r="H1637" s="30" t="s">
        <v>175</v>
      </c>
      <c r="I1637" s="10">
        <v>85189806</v>
      </c>
      <c r="J1637" s="19">
        <v>44986</v>
      </c>
      <c r="K1637" s="16">
        <v>0</v>
      </c>
      <c r="L1637" s="16">
        <v>0</v>
      </c>
      <c r="M1637" s="9" t="s">
        <v>178</v>
      </c>
      <c r="N1637" s="17">
        <v>45031</v>
      </c>
      <c r="O1637" s="17" t="s">
        <v>156</v>
      </c>
      <c r="P1637" s="10" t="s">
        <v>156</v>
      </c>
      <c r="Q1637" s="17">
        <v>44922</v>
      </c>
      <c r="R1637" s="10" t="s">
        <v>193</v>
      </c>
      <c r="S1637" s="17">
        <v>44943</v>
      </c>
      <c r="T1637" s="10" t="s">
        <v>156</v>
      </c>
      <c r="U1637" s="32">
        <f t="shared" si="31"/>
        <v>44989</v>
      </c>
    </row>
    <row r="1638" spans="1:21" ht="14.25" customHeight="1">
      <c r="A1638" s="9">
        <v>2023</v>
      </c>
      <c r="B1638" s="10" t="s">
        <v>143</v>
      </c>
      <c r="C1638" s="9" t="s">
        <v>1210</v>
      </c>
      <c r="D1638" s="9" t="s">
        <v>676</v>
      </c>
      <c r="E1638" s="9" t="s">
        <v>717</v>
      </c>
      <c r="F1638" s="10" t="s">
        <v>3870</v>
      </c>
      <c r="G1638" s="15">
        <v>1.5</v>
      </c>
      <c r="H1638" s="30" t="s">
        <v>175</v>
      </c>
      <c r="I1638" s="10">
        <v>85189809</v>
      </c>
      <c r="J1638" s="19">
        <v>44986</v>
      </c>
      <c r="K1638" s="16">
        <v>0</v>
      </c>
      <c r="L1638" s="16">
        <v>0</v>
      </c>
      <c r="M1638" s="9" t="s">
        <v>178</v>
      </c>
      <c r="N1638" s="17">
        <v>45031</v>
      </c>
      <c r="O1638" s="17" t="s">
        <v>156</v>
      </c>
      <c r="P1638" s="10" t="s">
        <v>156</v>
      </c>
      <c r="Q1638" s="17">
        <v>44922</v>
      </c>
      <c r="R1638" s="10" t="s">
        <v>193</v>
      </c>
      <c r="S1638" s="17">
        <v>44943</v>
      </c>
      <c r="T1638" s="10" t="s">
        <v>156</v>
      </c>
      <c r="U1638" s="32">
        <f t="shared" si="31"/>
        <v>44989</v>
      </c>
    </row>
    <row r="1639" spans="1:21" ht="14.25" customHeight="1">
      <c r="A1639" s="9">
        <v>2023</v>
      </c>
      <c r="B1639" s="10" t="s">
        <v>143</v>
      </c>
      <c r="C1639" s="9" t="s">
        <v>1210</v>
      </c>
      <c r="D1639" s="9" t="s">
        <v>676</v>
      </c>
      <c r="E1639" s="9" t="s">
        <v>699</v>
      </c>
      <c r="F1639" s="10" t="s">
        <v>3746</v>
      </c>
      <c r="G1639" s="15">
        <v>1.6</v>
      </c>
      <c r="H1639" s="30" t="s">
        <v>175</v>
      </c>
      <c r="I1639" s="10">
        <v>85277803</v>
      </c>
      <c r="J1639" s="19">
        <v>45047</v>
      </c>
      <c r="K1639" s="16">
        <v>5552</v>
      </c>
      <c r="L1639" s="16">
        <v>8883</v>
      </c>
      <c r="M1639" s="9" t="s">
        <v>436</v>
      </c>
      <c r="N1639" s="17">
        <v>45115</v>
      </c>
      <c r="O1639" s="17">
        <v>44957</v>
      </c>
      <c r="P1639" s="10" t="s">
        <v>1241</v>
      </c>
      <c r="Q1639" s="17">
        <v>44999</v>
      </c>
      <c r="R1639" s="10" t="s">
        <v>193</v>
      </c>
      <c r="S1639" s="17">
        <v>45030</v>
      </c>
      <c r="T1639" s="10" t="s">
        <v>156</v>
      </c>
      <c r="U1639" s="32">
        <f t="shared" si="31"/>
        <v>45073</v>
      </c>
    </row>
    <row r="1640" spans="1:21" ht="14.25" customHeight="1">
      <c r="A1640" s="9">
        <v>2023</v>
      </c>
      <c r="B1640" s="10" t="s">
        <v>143</v>
      </c>
      <c r="C1640" s="9" t="s">
        <v>1210</v>
      </c>
      <c r="D1640" s="9" t="s">
        <v>676</v>
      </c>
      <c r="E1640" s="9" t="s">
        <v>699</v>
      </c>
      <c r="F1640" s="10" t="s">
        <v>3746</v>
      </c>
      <c r="G1640" s="15">
        <v>1.6</v>
      </c>
      <c r="H1640" s="30" t="s">
        <v>175</v>
      </c>
      <c r="I1640" s="10">
        <v>85539117</v>
      </c>
      <c r="J1640" s="19">
        <v>45078</v>
      </c>
      <c r="K1640" s="16">
        <v>5008</v>
      </c>
      <c r="L1640" s="16">
        <v>8013</v>
      </c>
      <c r="M1640" s="9" t="s">
        <v>470</v>
      </c>
      <c r="N1640" s="17">
        <v>45145</v>
      </c>
      <c r="O1640" s="17" t="s">
        <v>156</v>
      </c>
      <c r="P1640" s="10" t="s">
        <v>156</v>
      </c>
      <c r="Q1640" s="17">
        <v>45083</v>
      </c>
      <c r="R1640" s="10" t="s">
        <v>193</v>
      </c>
      <c r="S1640" s="17">
        <v>45093</v>
      </c>
      <c r="T1640" s="10" t="s">
        <v>156</v>
      </c>
      <c r="U1640" s="32">
        <f t="shared" si="31"/>
        <v>45103</v>
      </c>
    </row>
    <row r="1641" spans="1:21" ht="14.25" customHeight="1">
      <c r="A1641" s="9">
        <v>2023</v>
      </c>
      <c r="B1641" s="10" t="s">
        <v>143</v>
      </c>
      <c r="C1641" s="9" t="s">
        <v>1210</v>
      </c>
      <c r="D1641" s="9" t="s">
        <v>676</v>
      </c>
      <c r="E1641" s="9" t="s">
        <v>699</v>
      </c>
      <c r="F1641" s="10" t="s">
        <v>3746</v>
      </c>
      <c r="G1641" s="15">
        <v>1.6</v>
      </c>
      <c r="H1641" s="30" t="s">
        <v>175</v>
      </c>
      <c r="I1641" s="10">
        <v>85733110</v>
      </c>
      <c r="J1641" s="19">
        <v>45108</v>
      </c>
      <c r="K1641" s="16">
        <v>0</v>
      </c>
      <c r="L1641" s="16">
        <v>0</v>
      </c>
      <c r="M1641" s="9" t="s">
        <v>178</v>
      </c>
      <c r="N1641" s="17">
        <v>45155</v>
      </c>
      <c r="O1641" s="17" t="s">
        <v>156</v>
      </c>
      <c r="P1641" s="10" t="s">
        <v>156</v>
      </c>
      <c r="Q1641" s="17">
        <v>45103</v>
      </c>
      <c r="R1641" s="10" t="s">
        <v>193</v>
      </c>
      <c r="S1641" s="17">
        <v>45114</v>
      </c>
      <c r="T1641" s="10" t="s">
        <v>156</v>
      </c>
      <c r="U1641" s="32">
        <f t="shared" si="31"/>
        <v>45113</v>
      </c>
    </row>
    <row r="1642" spans="1:21" ht="14.25" customHeight="1">
      <c r="A1642" s="9">
        <v>2023</v>
      </c>
      <c r="B1642" s="10" t="s">
        <v>143</v>
      </c>
      <c r="C1642" s="9" t="s">
        <v>1210</v>
      </c>
      <c r="D1642" s="9" t="s">
        <v>676</v>
      </c>
      <c r="E1642" s="9" t="s">
        <v>699</v>
      </c>
      <c r="F1642" s="10" t="s">
        <v>3745</v>
      </c>
      <c r="G1642" s="15">
        <v>1.6</v>
      </c>
      <c r="H1642" s="30" t="s">
        <v>175</v>
      </c>
      <c r="I1642" s="10">
        <v>85415417</v>
      </c>
      <c r="J1642" s="19">
        <v>45047</v>
      </c>
      <c r="K1642" s="16">
        <v>5456</v>
      </c>
      <c r="L1642" s="16">
        <v>8730</v>
      </c>
      <c r="M1642" s="9" t="s">
        <v>436</v>
      </c>
      <c r="N1642" s="17">
        <v>45115</v>
      </c>
      <c r="O1642" s="17" t="s">
        <v>156</v>
      </c>
      <c r="P1642" s="10" t="s">
        <v>156</v>
      </c>
      <c r="Q1642" s="17">
        <v>44999</v>
      </c>
      <c r="R1642" s="10" t="s">
        <v>193</v>
      </c>
      <c r="S1642" s="17">
        <v>45030</v>
      </c>
      <c r="T1642" s="10" t="s">
        <v>156</v>
      </c>
      <c r="U1642" s="32">
        <f t="shared" si="31"/>
        <v>45073</v>
      </c>
    </row>
    <row r="1643" spans="1:21" ht="14.25" customHeight="1">
      <c r="A1643" s="9">
        <v>2023</v>
      </c>
      <c r="B1643" s="10" t="s">
        <v>143</v>
      </c>
      <c r="C1643" s="9" t="s">
        <v>1210</v>
      </c>
      <c r="D1643" s="9" t="s">
        <v>676</v>
      </c>
      <c r="E1643" s="9" t="s">
        <v>699</v>
      </c>
      <c r="F1643" s="10" t="s">
        <v>3745</v>
      </c>
      <c r="G1643" s="15">
        <v>1.6</v>
      </c>
      <c r="H1643" s="30" t="s">
        <v>175</v>
      </c>
      <c r="I1643" s="10">
        <v>85539115</v>
      </c>
      <c r="J1643" s="19">
        <v>45078</v>
      </c>
      <c r="K1643" s="16">
        <v>1008</v>
      </c>
      <c r="L1643" s="16">
        <v>1613</v>
      </c>
      <c r="M1643" s="9" t="s">
        <v>470</v>
      </c>
      <c r="N1643" s="17">
        <v>45145</v>
      </c>
      <c r="O1643" s="17" t="s">
        <v>156</v>
      </c>
      <c r="P1643" s="10" t="s">
        <v>156</v>
      </c>
      <c r="Q1643" s="17">
        <v>45083</v>
      </c>
      <c r="R1643" s="10" t="s">
        <v>193</v>
      </c>
      <c r="S1643" s="17">
        <v>45093</v>
      </c>
      <c r="T1643" s="10" t="s">
        <v>156</v>
      </c>
      <c r="U1643" s="32">
        <f t="shared" si="31"/>
        <v>45103</v>
      </c>
    </row>
    <row r="1644" spans="1:21" ht="14.25" customHeight="1">
      <c r="A1644" s="9">
        <v>2023</v>
      </c>
      <c r="B1644" s="10" t="s">
        <v>143</v>
      </c>
      <c r="C1644" s="9" t="s">
        <v>1210</v>
      </c>
      <c r="D1644" s="9" t="s">
        <v>676</v>
      </c>
      <c r="E1644" s="9" t="s">
        <v>699</v>
      </c>
      <c r="F1644" s="10" t="s">
        <v>3745</v>
      </c>
      <c r="G1644" s="15">
        <v>1.6</v>
      </c>
      <c r="H1644" s="30" t="s">
        <v>175</v>
      </c>
      <c r="I1644" s="10">
        <v>85733111</v>
      </c>
      <c r="J1644" s="19">
        <v>45108</v>
      </c>
      <c r="K1644" s="16">
        <v>0</v>
      </c>
      <c r="L1644" s="16">
        <v>0</v>
      </c>
      <c r="M1644" s="9" t="s">
        <v>178</v>
      </c>
      <c r="N1644" s="17">
        <v>45155</v>
      </c>
      <c r="O1644" s="17" t="s">
        <v>156</v>
      </c>
      <c r="P1644" s="10" t="s">
        <v>156</v>
      </c>
      <c r="Q1644" s="17">
        <v>45103</v>
      </c>
      <c r="R1644" s="10" t="s">
        <v>193</v>
      </c>
      <c r="S1644" s="17">
        <v>45114</v>
      </c>
      <c r="T1644" s="10" t="s">
        <v>156</v>
      </c>
      <c r="U1644" s="32">
        <f t="shared" si="31"/>
        <v>45113</v>
      </c>
    </row>
    <row r="1645" spans="1:21" ht="14.25" customHeight="1">
      <c r="A1645" s="9">
        <v>2023</v>
      </c>
      <c r="B1645" s="10" t="s">
        <v>143</v>
      </c>
      <c r="C1645" s="9" t="s">
        <v>1210</v>
      </c>
      <c r="D1645" s="9" t="s">
        <v>676</v>
      </c>
      <c r="E1645" s="9" t="s">
        <v>699</v>
      </c>
      <c r="F1645" s="10" t="s">
        <v>3747</v>
      </c>
      <c r="G1645" s="15">
        <v>1.6</v>
      </c>
      <c r="H1645" s="30" t="s">
        <v>175</v>
      </c>
      <c r="I1645" s="10">
        <v>85415419</v>
      </c>
      <c r="J1645" s="19">
        <v>45047</v>
      </c>
      <c r="K1645" s="16">
        <v>2144</v>
      </c>
      <c r="L1645" s="16">
        <v>3430</v>
      </c>
      <c r="M1645" s="9" t="s">
        <v>436</v>
      </c>
      <c r="N1645" s="17">
        <v>45115</v>
      </c>
      <c r="O1645" s="17" t="s">
        <v>156</v>
      </c>
      <c r="P1645" s="10" t="s">
        <v>156</v>
      </c>
      <c r="Q1645" s="17">
        <v>44999</v>
      </c>
      <c r="R1645" s="10" t="s">
        <v>193</v>
      </c>
      <c r="S1645" s="17">
        <v>45030</v>
      </c>
      <c r="T1645" s="10" t="s">
        <v>156</v>
      </c>
      <c r="U1645" s="32">
        <f t="shared" si="31"/>
        <v>45073</v>
      </c>
    </row>
    <row r="1646" spans="1:21" ht="14.25" customHeight="1">
      <c r="A1646" s="9">
        <v>2023</v>
      </c>
      <c r="B1646" s="10" t="s">
        <v>143</v>
      </c>
      <c r="C1646" s="9" t="s">
        <v>1210</v>
      </c>
      <c r="D1646" s="9" t="s">
        <v>676</v>
      </c>
      <c r="E1646" s="9" t="s">
        <v>699</v>
      </c>
      <c r="F1646" s="10" t="s">
        <v>3747</v>
      </c>
      <c r="G1646" s="15">
        <v>1.6</v>
      </c>
      <c r="H1646" s="30" t="s">
        <v>175</v>
      </c>
      <c r="I1646" s="10">
        <v>85539118</v>
      </c>
      <c r="J1646" s="19">
        <v>45078</v>
      </c>
      <c r="K1646" s="16">
        <v>3504</v>
      </c>
      <c r="L1646" s="16">
        <v>5606</v>
      </c>
      <c r="M1646" s="9" t="s">
        <v>470</v>
      </c>
      <c r="N1646" s="17">
        <v>45145</v>
      </c>
      <c r="O1646" s="17" t="s">
        <v>156</v>
      </c>
      <c r="P1646" s="10" t="s">
        <v>156</v>
      </c>
      <c r="Q1646" s="17">
        <v>45083</v>
      </c>
      <c r="R1646" s="10" t="s">
        <v>193</v>
      </c>
      <c r="S1646" s="17">
        <v>45093</v>
      </c>
      <c r="T1646" s="10" t="s">
        <v>156</v>
      </c>
      <c r="U1646" s="32">
        <f t="shared" si="31"/>
        <v>45103</v>
      </c>
    </row>
    <row r="1647" spans="1:21" ht="14.25" customHeight="1">
      <c r="A1647" s="9">
        <v>2023</v>
      </c>
      <c r="B1647" s="10" t="s">
        <v>143</v>
      </c>
      <c r="C1647" s="9" t="s">
        <v>1210</v>
      </c>
      <c r="D1647" s="9" t="s">
        <v>676</v>
      </c>
      <c r="E1647" s="9" t="s">
        <v>699</v>
      </c>
      <c r="F1647" s="10" t="s">
        <v>3747</v>
      </c>
      <c r="G1647" s="15">
        <v>1.6</v>
      </c>
      <c r="H1647" s="30" t="s">
        <v>175</v>
      </c>
      <c r="I1647" s="10">
        <v>85733112</v>
      </c>
      <c r="J1647" s="19">
        <v>45108</v>
      </c>
      <c r="K1647" s="16">
        <v>0</v>
      </c>
      <c r="L1647" s="16">
        <v>0</v>
      </c>
      <c r="M1647" s="9" t="s">
        <v>178</v>
      </c>
      <c r="N1647" s="17">
        <v>45155</v>
      </c>
      <c r="O1647" s="17" t="s">
        <v>156</v>
      </c>
      <c r="P1647" s="10" t="s">
        <v>156</v>
      </c>
      <c r="Q1647" s="17">
        <v>45103</v>
      </c>
      <c r="R1647" s="10" t="s">
        <v>193</v>
      </c>
      <c r="S1647" s="17">
        <v>45114</v>
      </c>
      <c r="T1647" s="10" t="s">
        <v>156</v>
      </c>
      <c r="U1647" s="32">
        <f t="shared" si="31"/>
        <v>45113</v>
      </c>
    </row>
    <row r="1648" spans="1:21" ht="14.25" customHeight="1">
      <c r="A1648" s="9">
        <v>2023</v>
      </c>
      <c r="B1648" s="10" t="s">
        <v>143</v>
      </c>
      <c r="C1648" s="9" t="s">
        <v>1210</v>
      </c>
      <c r="D1648" s="9" t="s">
        <v>676</v>
      </c>
      <c r="E1648" s="9" t="s">
        <v>699</v>
      </c>
      <c r="F1648" s="10" t="s">
        <v>3748</v>
      </c>
      <c r="G1648" s="15">
        <v>1.6</v>
      </c>
      <c r="H1648" s="30" t="s">
        <v>175</v>
      </c>
      <c r="I1648" s="10">
        <v>85415420</v>
      </c>
      <c r="J1648" s="19">
        <v>45047</v>
      </c>
      <c r="K1648" s="16">
        <v>3008</v>
      </c>
      <c r="L1648" s="16">
        <v>4813</v>
      </c>
      <c r="M1648" s="9" t="s">
        <v>436</v>
      </c>
      <c r="N1648" s="17">
        <v>45115</v>
      </c>
      <c r="O1648" s="17" t="s">
        <v>156</v>
      </c>
      <c r="P1648" s="10" t="s">
        <v>156</v>
      </c>
      <c r="Q1648" s="17">
        <v>44999</v>
      </c>
      <c r="R1648" s="10" t="s">
        <v>193</v>
      </c>
      <c r="S1648" s="17">
        <v>45030</v>
      </c>
      <c r="T1648" s="10" t="s">
        <v>156</v>
      </c>
      <c r="U1648" s="32">
        <f t="shared" si="31"/>
        <v>45073</v>
      </c>
    </row>
    <row r="1649" spans="1:21" ht="14.25" customHeight="1">
      <c r="A1649" s="9">
        <v>2023</v>
      </c>
      <c r="B1649" s="10" t="s">
        <v>143</v>
      </c>
      <c r="C1649" s="9" t="s">
        <v>1210</v>
      </c>
      <c r="D1649" s="9" t="s">
        <v>676</v>
      </c>
      <c r="E1649" s="9" t="s">
        <v>699</v>
      </c>
      <c r="F1649" s="10" t="s">
        <v>3748</v>
      </c>
      <c r="G1649" s="15">
        <v>1.6</v>
      </c>
      <c r="H1649" s="30" t="s">
        <v>175</v>
      </c>
      <c r="I1649" s="10">
        <v>85539119</v>
      </c>
      <c r="J1649" s="19">
        <v>45078</v>
      </c>
      <c r="K1649" s="16">
        <v>4448</v>
      </c>
      <c r="L1649" s="16">
        <v>7117</v>
      </c>
      <c r="M1649" s="9" t="s">
        <v>470</v>
      </c>
      <c r="N1649" s="17">
        <v>45145</v>
      </c>
      <c r="O1649" s="17" t="s">
        <v>156</v>
      </c>
      <c r="P1649" s="10" t="s">
        <v>156</v>
      </c>
      <c r="Q1649" s="17">
        <v>45083</v>
      </c>
      <c r="R1649" s="10" t="s">
        <v>193</v>
      </c>
      <c r="S1649" s="17">
        <v>45093</v>
      </c>
      <c r="T1649" s="10" t="s">
        <v>156</v>
      </c>
      <c r="U1649" s="32">
        <f t="shared" si="31"/>
        <v>45103</v>
      </c>
    </row>
    <row r="1650" spans="1:21" ht="14.25" customHeight="1">
      <c r="A1650" s="9">
        <v>2023</v>
      </c>
      <c r="B1650" s="10" t="s">
        <v>143</v>
      </c>
      <c r="C1650" s="9" t="s">
        <v>1210</v>
      </c>
      <c r="D1650" s="9" t="s">
        <v>676</v>
      </c>
      <c r="E1650" s="9" t="s">
        <v>699</v>
      </c>
      <c r="F1650" s="10" t="s">
        <v>3748</v>
      </c>
      <c r="G1650" s="15">
        <v>1.6</v>
      </c>
      <c r="H1650" s="30" t="s">
        <v>175</v>
      </c>
      <c r="I1650" s="10">
        <v>85733113</v>
      </c>
      <c r="J1650" s="19">
        <v>45108</v>
      </c>
      <c r="K1650" s="16">
        <v>0</v>
      </c>
      <c r="L1650" s="16">
        <v>0</v>
      </c>
      <c r="M1650" s="9" t="s">
        <v>178</v>
      </c>
      <c r="N1650" s="17">
        <v>45155</v>
      </c>
      <c r="O1650" s="17" t="s">
        <v>156</v>
      </c>
      <c r="P1650" s="10" t="s">
        <v>156</v>
      </c>
      <c r="Q1650" s="17">
        <v>45103</v>
      </c>
      <c r="R1650" s="10" t="s">
        <v>193</v>
      </c>
      <c r="S1650" s="17">
        <v>45114</v>
      </c>
      <c r="T1650" s="10" t="s">
        <v>156</v>
      </c>
      <c r="U1650" s="32">
        <f t="shared" si="31"/>
        <v>45113</v>
      </c>
    </row>
    <row r="1651" spans="1:21" ht="14.25" customHeight="1">
      <c r="A1651" s="9">
        <v>2023</v>
      </c>
      <c r="B1651" s="10" t="s">
        <v>143</v>
      </c>
      <c r="C1651" s="9" t="s">
        <v>1210</v>
      </c>
      <c r="D1651" s="9" t="s">
        <v>676</v>
      </c>
      <c r="E1651" s="9" t="s">
        <v>699</v>
      </c>
      <c r="F1651" s="10" t="s">
        <v>3749</v>
      </c>
      <c r="G1651" s="15">
        <v>1.6</v>
      </c>
      <c r="H1651" s="30" t="s">
        <v>175</v>
      </c>
      <c r="I1651" s="10">
        <v>85415421</v>
      </c>
      <c r="J1651" s="19">
        <v>45047</v>
      </c>
      <c r="K1651" s="16">
        <v>3968</v>
      </c>
      <c r="L1651" s="16">
        <v>6349</v>
      </c>
      <c r="M1651" s="9" t="s">
        <v>436</v>
      </c>
      <c r="N1651" s="17">
        <v>45129</v>
      </c>
      <c r="O1651" s="17" t="s">
        <v>156</v>
      </c>
      <c r="P1651" s="10" t="s">
        <v>156</v>
      </c>
      <c r="Q1651" s="17">
        <v>44999</v>
      </c>
      <c r="R1651" s="10" t="s">
        <v>193</v>
      </c>
      <c r="S1651" s="17">
        <v>45047</v>
      </c>
      <c r="T1651" s="10" t="s">
        <v>156</v>
      </c>
      <c r="U1651" s="32">
        <f t="shared" si="31"/>
        <v>45087</v>
      </c>
    </row>
    <row r="1652" spans="1:21" ht="14.25" customHeight="1">
      <c r="A1652" s="9">
        <v>2023</v>
      </c>
      <c r="B1652" s="10" t="s">
        <v>143</v>
      </c>
      <c r="C1652" s="9" t="s">
        <v>1210</v>
      </c>
      <c r="D1652" s="9" t="s">
        <v>676</v>
      </c>
      <c r="E1652" s="9" t="s">
        <v>699</v>
      </c>
      <c r="F1652" s="10" t="s">
        <v>3749</v>
      </c>
      <c r="G1652" s="15">
        <v>1.6</v>
      </c>
      <c r="H1652" s="30" t="s">
        <v>175</v>
      </c>
      <c r="I1652" s="10">
        <v>85539120</v>
      </c>
      <c r="J1652" s="19">
        <v>45078</v>
      </c>
      <c r="K1652" s="16">
        <v>5968</v>
      </c>
      <c r="L1652" s="16">
        <v>9549</v>
      </c>
      <c r="M1652" s="9" t="s">
        <v>470</v>
      </c>
      <c r="N1652" s="17">
        <v>45145</v>
      </c>
      <c r="O1652" s="17" t="s">
        <v>156</v>
      </c>
      <c r="P1652" s="10" t="s">
        <v>156</v>
      </c>
      <c r="Q1652" s="17">
        <v>45083</v>
      </c>
      <c r="R1652" s="10" t="s">
        <v>193</v>
      </c>
      <c r="S1652" s="17">
        <v>45093</v>
      </c>
      <c r="T1652" s="10" t="s">
        <v>156</v>
      </c>
      <c r="U1652" s="32">
        <f t="shared" si="31"/>
        <v>45103</v>
      </c>
    </row>
    <row r="1653" spans="1:21" ht="14.25" customHeight="1">
      <c r="A1653" s="9">
        <v>2023</v>
      </c>
      <c r="B1653" s="10" t="s">
        <v>143</v>
      </c>
      <c r="C1653" s="9" t="s">
        <v>1210</v>
      </c>
      <c r="D1653" s="9" t="s">
        <v>676</v>
      </c>
      <c r="E1653" s="9" t="s">
        <v>699</v>
      </c>
      <c r="F1653" s="10" t="s">
        <v>3749</v>
      </c>
      <c r="G1653" s="15">
        <v>1.6</v>
      </c>
      <c r="H1653" s="30" t="s">
        <v>175</v>
      </c>
      <c r="I1653" s="10">
        <v>85733114</v>
      </c>
      <c r="J1653" s="19">
        <v>45108</v>
      </c>
      <c r="K1653" s="16">
        <v>0</v>
      </c>
      <c r="L1653" s="16">
        <v>0</v>
      </c>
      <c r="M1653" s="9" t="s">
        <v>178</v>
      </c>
      <c r="N1653" s="17">
        <v>45155</v>
      </c>
      <c r="O1653" s="17" t="s">
        <v>156</v>
      </c>
      <c r="P1653" s="10" t="s">
        <v>156</v>
      </c>
      <c r="Q1653" s="17">
        <v>45103</v>
      </c>
      <c r="R1653" s="10" t="s">
        <v>193</v>
      </c>
      <c r="S1653" s="17">
        <v>45114</v>
      </c>
      <c r="T1653" s="10" t="s">
        <v>156</v>
      </c>
      <c r="U1653" s="32">
        <f t="shared" si="31"/>
        <v>45113</v>
      </c>
    </row>
    <row r="1654" spans="1:21" ht="14.25" customHeight="1">
      <c r="A1654" s="9">
        <v>2023</v>
      </c>
      <c r="B1654" s="10" t="s">
        <v>143</v>
      </c>
      <c r="C1654" s="9" t="s">
        <v>1210</v>
      </c>
      <c r="D1654" s="9" t="s">
        <v>676</v>
      </c>
      <c r="E1654" s="9" t="s">
        <v>836</v>
      </c>
      <c r="F1654" s="10" t="s">
        <v>3873</v>
      </c>
      <c r="G1654" s="15">
        <v>1.6</v>
      </c>
      <c r="H1654" s="30" t="s">
        <v>246</v>
      </c>
      <c r="I1654" s="10">
        <v>84887592</v>
      </c>
      <c r="J1654" s="19">
        <v>44958</v>
      </c>
      <c r="K1654" s="16">
        <v>0</v>
      </c>
      <c r="L1654" s="16">
        <v>0</v>
      </c>
      <c r="M1654" s="9" t="s">
        <v>178</v>
      </c>
      <c r="N1654" s="17">
        <v>45010</v>
      </c>
      <c r="O1654" s="17">
        <v>44904</v>
      </c>
      <c r="P1654" s="10" t="s">
        <v>156</v>
      </c>
      <c r="Q1654" s="17" t="s">
        <v>156</v>
      </c>
      <c r="R1654" s="10" t="s">
        <v>193</v>
      </c>
      <c r="S1654" s="17" t="s">
        <v>156</v>
      </c>
      <c r="T1654" s="10" t="s">
        <v>156</v>
      </c>
      <c r="U1654" s="32">
        <f t="shared" si="31"/>
        <v>44968</v>
      </c>
    </row>
    <row r="1655" spans="1:21" ht="14.25" customHeight="1">
      <c r="A1655" s="9">
        <v>2023</v>
      </c>
      <c r="B1655" s="10" t="s">
        <v>143</v>
      </c>
      <c r="C1655" s="9" t="s">
        <v>1210</v>
      </c>
      <c r="D1655" s="9" t="s">
        <v>676</v>
      </c>
      <c r="E1655" s="9" t="s">
        <v>836</v>
      </c>
      <c r="F1655" s="10" t="s">
        <v>3757</v>
      </c>
      <c r="G1655" s="15">
        <v>1.6</v>
      </c>
      <c r="H1655" s="30" t="s">
        <v>175</v>
      </c>
      <c r="I1655" s="10">
        <v>85374309</v>
      </c>
      <c r="J1655" s="19">
        <v>44986</v>
      </c>
      <c r="K1655" s="16">
        <v>1008</v>
      </c>
      <c r="L1655" s="16">
        <v>1613</v>
      </c>
      <c r="M1655" s="9" t="s">
        <v>226</v>
      </c>
      <c r="N1655" s="17">
        <v>45058</v>
      </c>
      <c r="O1655" s="17">
        <v>44977</v>
      </c>
      <c r="P1655" s="10" t="s">
        <v>156</v>
      </c>
      <c r="Q1655" s="17">
        <v>44995</v>
      </c>
      <c r="R1655" s="10" t="s">
        <v>193</v>
      </c>
      <c r="S1655" s="17">
        <v>45005</v>
      </c>
      <c r="T1655" s="10" t="s">
        <v>156</v>
      </c>
      <c r="U1655" s="32">
        <f t="shared" si="31"/>
        <v>45016</v>
      </c>
    </row>
    <row r="1656" spans="1:21" ht="14.25" customHeight="1">
      <c r="A1656" s="9">
        <v>2023</v>
      </c>
      <c r="B1656" s="10" t="s">
        <v>143</v>
      </c>
      <c r="C1656" s="9" t="s">
        <v>1210</v>
      </c>
      <c r="D1656" s="9" t="s">
        <v>676</v>
      </c>
      <c r="E1656" s="9" t="s">
        <v>836</v>
      </c>
      <c r="F1656" s="10" t="s">
        <v>3758</v>
      </c>
      <c r="G1656" s="15">
        <v>1.6</v>
      </c>
      <c r="H1656" s="30" t="s">
        <v>175</v>
      </c>
      <c r="I1656" s="10">
        <v>85277448</v>
      </c>
      <c r="J1656" s="19">
        <v>45017</v>
      </c>
      <c r="K1656" s="16">
        <v>2512</v>
      </c>
      <c r="L1656" s="16">
        <v>4019</v>
      </c>
      <c r="M1656" s="9" t="s">
        <v>436</v>
      </c>
      <c r="N1656" s="17">
        <v>45122</v>
      </c>
      <c r="O1656" s="17">
        <v>44950</v>
      </c>
      <c r="P1656" s="10" t="s">
        <v>156</v>
      </c>
      <c r="Q1656" s="17">
        <v>44978</v>
      </c>
      <c r="R1656" s="10" t="s">
        <v>897</v>
      </c>
      <c r="S1656" s="17">
        <v>45006</v>
      </c>
      <c r="T1656" s="10" t="s">
        <v>156</v>
      </c>
      <c r="U1656" s="32">
        <f t="shared" si="31"/>
        <v>45080</v>
      </c>
    </row>
    <row r="1657" spans="1:21" ht="14.25" customHeight="1">
      <c r="A1657" s="9">
        <v>2023</v>
      </c>
      <c r="B1657" s="10" t="s">
        <v>143</v>
      </c>
      <c r="C1657" s="9" t="s">
        <v>1210</v>
      </c>
      <c r="D1657" s="9" t="s">
        <v>676</v>
      </c>
      <c r="E1657" s="9" t="s">
        <v>836</v>
      </c>
      <c r="F1657" s="10" t="s">
        <v>3759</v>
      </c>
      <c r="G1657" s="15">
        <v>1.6</v>
      </c>
      <c r="H1657" s="30" t="s">
        <v>175</v>
      </c>
      <c r="I1657" s="10">
        <v>85277462</v>
      </c>
      <c r="J1657" s="19">
        <v>44986</v>
      </c>
      <c r="K1657" s="16">
        <v>0</v>
      </c>
      <c r="L1657" s="16">
        <v>0</v>
      </c>
      <c r="M1657" s="9" t="s">
        <v>178</v>
      </c>
      <c r="N1657" s="17">
        <v>45122</v>
      </c>
      <c r="O1657" s="17" t="s">
        <v>156</v>
      </c>
      <c r="P1657" s="10" t="s">
        <v>156</v>
      </c>
      <c r="Q1657" s="17">
        <v>44978</v>
      </c>
      <c r="R1657" s="10" t="s">
        <v>897</v>
      </c>
      <c r="S1657" s="17">
        <v>44992</v>
      </c>
      <c r="T1657" s="10" t="s">
        <v>156</v>
      </c>
      <c r="U1657" s="32">
        <f t="shared" si="31"/>
        <v>45080</v>
      </c>
    </row>
    <row r="1658" spans="1:21" ht="14.25" customHeight="1">
      <c r="A1658" s="9">
        <v>2023</v>
      </c>
      <c r="B1658" s="10" t="s">
        <v>143</v>
      </c>
      <c r="C1658" s="9" t="s">
        <v>1210</v>
      </c>
      <c r="D1658" s="9" t="s">
        <v>676</v>
      </c>
      <c r="E1658" s="9" t="s">
        <v>836</v>
      </c>
      <c r="F1658" s="10" t="s">
        <v>3871</v>
      </c>
      <c r="G1658" s="15">
        <v>1.6</v>
      </c>
      <c r="H1658" s="30" t="s">
        <v>246</v>
      </c>
      <c r="I1658" s="10">
        <v>84906256</v>
      </c>
      <c r="J1658" s="19">
        <v>44958</v>
      </c>
      <c r="K1658" s="16">
        <v>0</v>
      </c>
      <c r="L1658" s="16">
        <v>0</v>
      </c>
      <c r="M1658" s="9" t="s">
        <v>178</v>
      </c>
      <c r="N1658" s="17">
        <v>45010</v>
      </c>
      <c r="O1658" s="17">
        <v>44904</v>
      </c>
      <c r="P1658" s="10" t="s">
        <v>156</v>
      </c>
      <c r="Q1658" s="17" t="s">
        <v>156</v>
      </c>
      <c r="R1658" s="10" t="s">
        <v>193</v>
      </c>
      <c r="S1658" s="17" t="s">
        <v>156</v>
      </c>
      <c r="T1658" s="10" t="s">
        <v>156</v>
      </c>
      <c r="U1658" s="32">
        <f t="shared" si="31"/>
        <v>44968</v>
      </c>
    </row>
    <row r="1659" spans="1:21" ht="14.25" customHeight="1">
      <c r="A1659" s="9">
        <v>2023</v>
      </c>
      <c r="B1659" s="10" t="s">
        <v>143</v>
      </c>
      <c r="C1659" s="9" t="s">
        <v>1210</v>
      </c>
      <c r="D1659" s="9" t="s">
        <v>676</v>
      </c>
      <c r="E1659" s="9" t="s">
        <v>836</v>
      </c>
      <c r="F1659" s="10" t="s">
        <v>3755</v>
      </c>
      <c r="G1659" s="15">
        <v>1.6</v>
      </c>
      <c r="H1659" s="30" t="s">
        <v>246</v>
      </c>
      <c r="I1659" s="10">
        <v>84887622</v>
      </c>
      <c r="J1659" s="19">
        <v>44958</v>
      </c>
      <c r="K1659" s="16">
        <v>0</v>
      </c>
      <c r="L1659" s="16">
        <v>0</v>
      </c>
      <c r="M1659" s="9" t="s">
        <v>178</v>
      </c>
      <c r="N1659" s="17">
        <v>45010</v>
      </c>
      <c r="O1659" s="17">
        <v>44904</v>
      </c>
      <c r="P1659" s="10" t="s">
        <v>156</v>
      </c>
      <c r="Q1659" s="17" t="s">
        <v>156</v>
      </c>
      <c r="R1659" s="10" t="s">
        <v>193</v>
      </c>
      <c r="S1659" s="17" t="s">
        <v>156</v>
      </c>
      <c r="T1659" s="10" t="s">
        <v>156</v>
      </c>
      <c r="U1659" s="32">
        <f t="shared" si="31"/>
        <v>44968</v>
      </c>
    </row>
    <row r="1660" spans="1:21" ht="14.25" customHeight="1">
      <c r="A1660" s="9">
        <v>2023</v>
      </c>
      <c r="B1660" s="10" t="s">
        <v>143</v>
      </c>
      <c r="C1660" s="9" t="s">
        <v>1210</v>
      </c>
      <c r="D1660" s="9" t="s">
        <v>676</v>
      </c>
      <c r="E1660" s="9" t="s">
        <v>836</v>
      </c>
      <c r="F1660" s="10" t="s">
        <v>3755</v>
      </c>
      <c r="G1660" s="15">
        <v>1.6</v>
      </c>
      <c r="H1660" s="30" t="s">
        <v>175</v>
      </c>
      <c r="I1660" s="10">
        <v>85374307</v>
      </c>
      <c r="J1660" s="19">
        <v>44986</v>
      </c>
      <c r="K1660" s="16">
        <v>1008</v>
      </c>
      <c r="L1660" s="16">
        <v>1613</v>
      </c>
      <c r="M1660" s="9" t="s">
        <v>226</v>
      </c>
      <c r="N1660" s="17">
        <v>45058</v>
      </c>
      <c r="O1660" s="17">
        <v>44977</v>
      </c>
      <c r="P1660" s="10" t="s">
        <v>156</v>
      </c>
      <c r="Q1660" s="17">
        <v>44995</v>
      </c>
      <c r="R1660" s="10" t="s">
        <v>193</v>
      </c>
      <c r="S1660" s="17">
        <v>45005</v>
      </c>
      <c r="T1660" s="10" t="s">
        <v>156</v>
      </c>
      <c r="U1660" s="32">
        <f t="shared" si="31"/>
        <v>45016</v>
      </c>
    </row>
    <row r="1661" spans="1:21" ht="14.25" customHeight="1">
      <c r="A1661" s="9">
        <v>2023</v>
      </c>
      <c r="B1661" s="10" t="s">
        <v>143</v>
      </c>
      <c r="C1661" s="9" t="s">
        <v>1210</v>
      </c>
      <c r="D1661" s="9" t="s">
        <v>676</v>
      </c>
      <c r="E1661" s="9" t="s">
        <v>836</v>
      </c>
      <c r="F1661" s="10" t="s">
        <v>3756</v>
      </c>
      <c r="G1661" s="15">
        <v>1.6</v>
      </c>
      <c r="H1661" s="30" t="s">
        <v>175</v>
      </c>
      <c r="I1661" s="10">
        <v>85374308</v>
      </c>
      <c r="J1661" s="19">
        <v>44986</v>
      </c>
      <c r="K1661" s="16">
        <v>1440</v>
      </c>
      <c r="L1661" s="16">
        <v>2304</v>
      </c>
      <c r="M1661" s="9" t="s">
        <v>226</v>
      </c>
      <c r="N1661" s="17">
        <v>45058</v>
      </c>
      <c r="O1661" s="17">
        <v>44977</v>
      </c>
      <c r="P1661" s="10" t="s">
        <v>156</v>
      </c>
      <c r="Q1661" s="17">
        <v>44995</v>
      </c>
      <c r="R1661" s="10" t="s">
        <v>193</v>
      </c>
      <c r="S1661" s="17">
        <v>45005</v>
      </c>
      <c r="T1661" s="10" t="s">
        <v>156</v>
      </c>
      <c r="U1661" s="32">
        <f t="shared" si="31"/>
        <v>45016</v>
      </c>
    </row>
    <row r="1662" spans="1:21" ht="14.25" customHeight="1">
      <c r="A1662" s="9">
        <v>2023</v>
      </c>
      <c r="B1662" s="10" t="s">
        <v>143</v>
      </c>
      <c r="C1662" s="9" t="s">
        <v>1210</v>
      </c>
      <c r="D1662" s="9" t="s">
        <v>676</v>
      </c>
      <c r="E1662" s="9" t="s">
        <v>836</v>
      </c>
      <c r="F1662" s="10" t="s">
        <v>3762</v>
      </c>
      <c r="G1662" s="15">
        <v>1.6</v>
      </c>
      <c r="H1662" s="30" t="s">
        <v>175</v>
      </c>
      <c r="I1662" s="10">
        <v>85340836</v>
      </c>
      <c r="J1662" s="19">
        <v>45047</v>
      </c>
      <c r="K1662" s="16">
        <v>2512</v>
      </c>
      <c r="L1662" s="16">
        <v>4019</v>
      </c>
      <c r="M1662" s="9" t="s">
        <v>436</v>
      </c>
      <c r="N1662" s="17">
        <v>45122</v>
      </c>
      <c r="O1662" s="17" t="s">
        <v>156</v>
      </c>
      <c r="P1662" s="10" t="s">
        <v>156</v>
      </c>
      <c r="Q1662" s="17">
        <v>44978</v>
      </c>
      <c r="R1662" s="10" t="s">
        <v>193</v>
      </c>
      <c r="S1662" s="17">
        <v>45009</v>
      </c>
      <c r="T1662" s="10" t="s">
        <v>156</v>
      </c>
      <c r="U1662" s="32">
        <f t="shared" si="31"/>
        <v>45080</v>
      </c>
    </row>
    <row r="1663" spans="1:21" ht="14.25" customHeight="1">
      <c r="A1663" s="9">
        <v>2023</v>
      </c>
      <c r="B1663" s="10" t="s">
        <v>143</v>
      </c>
      <c r="C1663" s="9" t="s">
        <v>1210</v>
      </c>
      <c r="D1663" s="9" t="s">
        <v>676</v>
      </c>
      <c r="E1663" s="9" t="s">
        <v>836</v>
      </c>
      <c r="F1663" s="10" t="s">
        <v>3762</v>
      </c>
      <c r="G1663" s="15">
        <v>1.6</v>
      </c>
      <c r="H1663" s="30" t="s">
        <v>175</v>
      </c>
      <c r="I1663" s="10">
        <v>85340839</v>
      </c>
      <c r="J1663" s="19">
        <v>45047</v>
      </c>
      <c r="K1663" s="16">
        <v>0</v>
      </c>
      <c r="L1663" s="16">
        <v>0</v>
      </c>
      <c r="M1663" s="9" t="s">
        <v>436</v>
      </c>
      <c r="N1663" s="17">
        <v>45126</v>
      </c>
      <c r="O1663" s="17" t="s">
        <v>156</v>
      </c>
      <c r="P1663" s="10" t="s">
        <v>156</v>
      </c>
      <c r="Q1663" s="17" t="s">
        <v>156</v>
      </c>
      <c r="R1663" s="10" t="s">
        <v>193</v>
      </c>
      <c r="S1663" s="17" t="s">
        <v>156</v>
      </c>
      <c r="T1663" s="10" t="s">
        <v>156</v>
      </c>
      <c r="U1663" s="32">
        <f t="shared" si="31"/>
        <v>45084</v>
      </c>
    </row>
    <row r="1664" spans="1:21" ht="14.25" customHeight="1">
      <c r="A1664" s="9">
        <v>2023</v>
      </c>
      <c r="B1664" s="10" t="s">
        <v>143</v>
      </c>
      <c r="C1664" s="9" t="s">
        <v>1210</v>
      </c>
      <c r="D1664" s="9" t="s">
        <v>676</v>
      </c>
      <c r="E1664" s="9" t="s">
        <v>836</v>
      </c>
      <c r="F1664" s="10" t="s">
        <v>3762</v>
      </c>
      <c r="G1664" s="15">
        <v>1.6</v>
      </c>
      <c r="H1664" s="30" t="s">
        <v>175</v>
      </c>
      <c r="I1664" s="10">
        <v>85340840</v>
      </c>
      <c r="J1664" s="19">
        <v>45047</v>
      </c>
      <c r="K1664" s="16">
        <v>0</v>
      </c>
      <c r="L1664" s="16">
        <v>0</v>
      </c>
      <c r="M1664" s="9" t="s">
        <v>436</v>
      </c>
      <c r="N1664" s="17">
        <v>45127</v>
      </c>
      <c r="O1664" s="17" t="s">
        <v>156</v>
      </c>
      <c r="P1664" s="10" t="s">
        <v>156</v>
      </c>
      <c r="Q1664" s="17" t="s">
        <v>156</v>
      </c>
      <c r="R1664" s="10" t="s">
        <v>193</v>
      </c>
      <c r="S1664" s="17" t="s">
        <v>156</v>
      </c>
      <c r="T1664" s="10" t="s">
        <v>156</v>
      </c>
      <c r="U1664" s="32">
        <f t="shared" si="31"/>
        <v>45085</v>
      </c>
    </row>
    <row r="1665" spans="1:21" ht="14.25" customHeight="1">
      <c r="A1665" s="9">
        <v>2023</v>
      </c>
      <c r="B1665" s="10" t="s">
        <v>143</v>
      </c>
      <c r="C1665" s="9" t="s">
        <v>1210</v>
      </c>
      <c r="D1665" s="9" t="s">
        <v>676</v>
      </c>
      <c r="E1665" s="9" t="s">
        <v>836</v>
      </c>
      <c r="F1665" s="10" t="s">
        <v>3754</v>
      </c>
      <c r="G1665" s="15">
        <v>1.6</v>
      </c>
      <c r="H1665" s="30" t="s">
        <v>175</v>
      </c>
      <c r="I1665" s="10">
        <v>84887608</v>
      </c>
      <c r="J1665" s="19">
        <v>44958</v>
      </c>
      <c r="K1665" s="16">
        <v>0</v>
      </c>
      <c r="L1665" s="16">
        <v>0</v>
      </c>
      <c r="M1665" s="9" t="s">
        <v>178</v>
      </c>
      <c r="N1665" s="17">
        <v>45010</v>
      </c>
      <c r="O1665" s="17">
        <v>44904</v>
      </c>
      <c r="P1665" s="10" t="s">
        <v>480</v>
      </c>
      <c r="Q1665" s="17" t="s">
        <v>156</v>
      </c>
      <c r="R1665" s="10" t="s">
        <v>193</v>
      </c>
      <c r="S1665" s="17" t="s">
        <v>156</v>
      </c>
      <c r="T1665" s="10" t="s">
        <v>156</v>
      </c>
      <c r="U1665" s="32">
        <f t="shared" si="31"/>
        <v>44968</v>
      </c>
    </row>
    <row r="1666" spans="1:21" ht="14.25" customHeight="1">
      <c r="A1666" s="9">
        <v>2023</v>
      </c>
      <c r="B1666" s="10" t="s">
        <v>143</v>
      </c>
      <c r="C1666" s="9" t="s">
        <v>1210</v>
      </c>
      <c r="D1666" s="9" t="s">
        <v>676</v>
      </c>
      <c r="E1666" s="9" t="s">
        <v>836</v>
      </c>
      <c r="F1666" s="10" t="s">
        <v>3754</v>
      </c>
      <c r="G1666" s="15">
        <v>1.6</v>
      </c>
      <c r="H1666" s="30" t="s">
        <v>175</v>
      </c>
      <c r="I1666" s="10">
        <v>85374306</v>
      </c>
      <c r="J1666" s="19">
        <v>44986</v>
      </c>
      <c r="K1666" s="16">
        <v>2496</v>
      </c>
      <c r="L1666" s="16">
        <v>3994</v>
      </c>
      <c r="M1666" s="9" t="s">
        <v>226</v>
      </c>
      <c r="N1666" s="17">
        <v>45058</v>
      </c>
      <c r="O1666" s="17">
        <v>44977</v>
      </c>
      <c r="P1666" s="10" t="s">
        <v>156</v>
      </c>
      <c r="Q1666" s="17">
        <v>44995</v>
      </c>
      <c r="R1666" s="10" t="s">
        <v>193</v>
      </c>
      <c r="S1666" s="17">
        <v>45005</v>
      </c>
      <c r="T1666" s="10" t="s">
        <v>156</v>
      </c>
      <c r="U1666" s="32">
        <f t="shared" si="31"/>
        <v>45016</v>
      </c>
    </row>
    <row r="1667" spans="1:21" ht="14.25" customHeight="1">
      <c r="A1667" s="9">
        <v>2023</v>
      </c>
      <c r="B1667" s="10" t="s">
        <v>143</v>
      </c>
      <c r="C1667" s="9" t="s">
        <v>1210</v>
      </c>
      <c r="D1667" s="9" t="s">
        <v>676</v>
      </c>
      <c r="E1667" s="9" t="s">
        <v>836</v>
      </c>
      <c r="F1667" s="10" t="s">
        <v>3874</v>
      </c>
      <c r="G1667" s="15">
        <v>1.6</v>
      </c>
      <c r="H1667" s="30" t="s">
        <v>175</v>
      </c>
      <c r="I1667" s="10">
        <v>84887553</v>
      </c>
      <c r="J1667" s="19">
        <v>44958</v>
      </c>
      <c r="K1667" s="16">
        <v>0</v>
      </c>
      <c r="L1667" s="16">
        <v>0</v>
      </c>
      <c r="M1667" s="9" t="s">
        <v>178</v>
      </c>
      <c r="N1667" s="17">
        <v>45010</v>
      </c>
      <c r="O1667" s="17">
        <v>44904</v>
      </c>
      <c r="P1667" s="10" t="s">
        <v>480</v>
      </c>
      <c r="Q1667" s="17" t="s">
        <v>156</v>
      </c>
      <c r="R1667" s="10" t="s">
        <v>193</v>
      </c>
      <c r="S1667" s="17" t="s">
        <v>156</v>
      </c>
      <c r="T1667" s="10" t="s">
        <v>156</v>
      </c>
      <c r="U1667" s="32">
        <f t="shared" si="31"/>
        <v>44968</v>
      </c>
    </row>
    <row r="1668" spans="1:21" ht="14.25" customHeight="1">
      <c r="A1668" s="9">
        <v>2023</v>
      </c>
      <c r="B1668" s="10" t="s">
        <v>143</v>
      </c>
      <c r="C1668" s="9" t="s">
        <v>1210</v>
      </c>
      <c r="D1668" s="9" t="s">
        <v>676</v>
      </c>
      <c r="E1668" s="9" t="s">
        <v>836</v>
      </c>
      <c r="F1668" s="10" t="s">
        <v>3760</v>
      </c>
      <c r="G1668" s="15">
        <v>1.6</v>
      </c>
      <c r="H1668" s="30" t="s">
        <v>175</v>
      </c>
      <c r="I1668" s="10">
        <v>85277475</v>
      </c>
      <c r="J1668" s="19">
        <v>45017</v>
      </c>
      <c r="K1668" s="16">
        <v>0</v>
      </c>
      <c r="L1668" s="16">
        <v>0</v>
      </c>
      <c r="M1668" s="9" t="s">
        <v>178</v>
      </c>
      <c r="N1668" s="17">
        <v>45122</v>
      </c>
      <c r="O1668" s="17" t="s">
        <v>156</v>
      </c>
      <c r="P1668" s="10" t="s">
        <v>156</v>
      </c>
      <c r="Q1668" s="17">
        <v>44978</v>
      </c>
      <c r="R1668" s="10" t="s">
        <v>193</v>
      </c>
      <c r="S1668" s="17">
        <v>45006</v>
      </c>
      <c r="T1668" s="10" t="s">
        <v>156</v>
      </c>
      <c r="U1668" s="32">
        <f t="shared" si="31"/>
        <v>45080</v>
      </c>
    </row>
    <row r="1669" spans="1:21" ht="14.25" customHeight="1">
      <c r="A1669" s="9">
        <v>2023</v>
      </c>
      <c r="B1669" s="10" t="s">
        <v>143</v>
      </c>
      <c r="C1669" s="9" t="s">
        <v>1210</v>
      </c>
      <c r="D1669" s="9" t="s">
        <v>676</v>
      </c>
      <c r="E1669" s="9" t="s">
        <v>836</v>
      </c>
      <c r="F1669" s="10" t="s">
        <v>3761</v>
      </c>
      <c r="G1669" s="15">
        <v>1.6</v>
      </c>
      <c r="H1669" s="30" t="s">
        <v>175</v>
      </c>
      <c r="I1669" s="10">
        <v>85277483</v>
      </c>
      <c r="J1669" s="19">
        <v>45017</v>
      </c>
      <c r="K1669" s="16">
        <v>2512</v>
      </c>
      <c r="L1669" s="16">
        <v>4019</v>
      </c>
      <c r="M1669" s="9" t="s">
        <v>436</v>
      </c>
      <c r="N1669" s="17">
        <v>45122</v>
      </c>
      <c r="O1669" s="17" t="s">
        <v>156</v>
      </c>
      <c r="P1669" s="10" t="s">
        <v>156</v>
      </c>
      <c r="Q1669" s="17">
        <v>44978</v>
      </c>
      <c r="R1669" s="10" t="s">
        <v>193</v>
      </c>
      <c r="S1669" s="17">
        <v>45009</v>
      </c>
      <c r="T1669" s="10" t="s">
        <v>156</v>
      </c>
      <c r="U1669" s="32">
        <f t="shared" si="31"/>
        <v>45080</v>
      </c>
    </row>
    <row r="1670" spans="1:21" ht="14.25" customHeight="1">
      <c r="A1670" s="9">
        <v>2024</v>
      </c>
      <c r="B1670" s="10" t="s">
        <v>143</v>
      </c>
      <c r="C1670" s="9" t="s">
        <v>1210</v>
      </c>
      <c r="D1670" s="9" t="s">
        <v>676</v>
      </c>
      <c r="E1670" s="9" t="s">
        <v>836</v>
      </c>
      <c r="F1670" s="10" t="s">
        <v>3830</v>
      </c>
      <c r="G1670" s="15">
        <v>1.6</v>
      </c>
      <c r="H1670" s="30" t="s">
        <v>175</v>
      </c>
      <c r="I1670" s="10">
        <v>85901414</v>
      </c>
      <c r="J1670" s="19">
        <v>45170</v>
      </c>
      <c r="K1670" s="16">
        <v>0</v>
      </c>
      <c r="L1670" s="16">
        <v>0</v>
      </c>
      <c r="M1670" s="9" t="s">
        <v>178</v>
      </c>
      <c r="N1670" s="17">
        <v>45245</v>
      </c>
      <c r="O1670" s="17">
        <v>45097</v>
      </c>
      <c r="P1670" s="10" t="s">
        <v>156</v>
      </c>
      <c r="Q1670" s="17" t="s">
        <v>156</v>
      </c>
      <c r="R1670" s="10" t="s">
        <v>193</v>
      </c>
      <c r="S1670" s="17" t="s">
        <v>156</v>
      </c>
      <c r="T1670" s="10" t="s">
        <v>156</v>
      </c>
      <c r="U1670" s="32">
        <f t="shared" si="31"/>
        <v>45203</v>
      </c>
    </row>
    <row r="1671" spans="1:21" ht="14.25" customHeight="1">
      <c r="A1671" s="9">
        <v>2024</v>
      </c>
      <c r="B1671" s="10" t="s">
        <v>143</v>
      </c>
      <c r="C1671" s="9" t="s">
        <v>1210</v>
      </c>
      <c r="D1671" s="9" t="s">
        <v>676</v>
      </c>
      <c r="E1671" s="9" t="s">
        <v>836</v>
      </c>
      <c r="F1671" s="10" t="s">
        <v>3830</v>
      </c>
      <c r="G1671" s="15">
        <v>1.6</v>
      </c>
      <c r="H1671" s="30" t="s">
        <v>175</v>
      </c>
      <c r="I1671" s="10">
        <v>86120431</v>
      </c>
      <c r="J1671" s="19">
        <v>45231</v>
      </c>
      <c r="K1671" s="16">
        <v>0</v>
      </c>
      <c r="L1671" s="16">
        <v>0</v>
      </c>
      <c r="M1671" s="9" t="s">
        <v>178</v>
      </c>
      <c r="N1671" s="17">
        <v>45302</v>
      </c>
      <c r="O1671" s="17">
        <v>45118</v>
      </c>
      <c r="P1671" s="10" t="s">
        <v>156</v>
      </c>
      <c r="Q1671" s="17">
        <v>45153</v>
      </c>
      <c r="R1671" s="10" t="s">
        <v>193</v>
      </c>
      <c r="S1671" s="17">
        <v>45216</v>
      </c>
      <c r="T1671" s="10" t="s">
        <v>156</v>
      </c>
      <c r="U1671" s="32">
        <f t="shared" si="31"/>
        <v>45260</v>
      </c>
    </row>
    <row r="1672" spans="1:21" ht="14.25" customHeight="1">
      <c r="A1672" s="9">
        <v>2023</v>
      </c>
      <c r="B1672" s="10" t="s">
        <v>143</v>
      </c>
      <c r="C1672" s="9" t="s">
        <v>674</v>
      </c>
      <c r="D1672" s="9" t="s">
        <v>676</v>
      </c>
      <c r="E1672" s="9" t="s">
        <v>678</v>
      </c>
      <c r="F1672" s="10" t="s">
        <v>3752</v>
      </c>
      <c r="G1672" s="15">
        <v>1.6</v>
      </c>
      <c r="H1672" s="30" t="s">
        <v>175</v>
      </c>
      <c r="I1672" s="10">
        <v>85501741</v>
      </c>
      <c r="J1672" s="19">
        <v>45047</v>
      </c>
      <c r="K1672" s="16">
        <v>0</v>
      </c>
      <c r="L1672" s="16">
        <v>0</v>
      </c>
      <c r="M1672" s="9" t="s">
        <v>178</v>
      </c>
      <c r="N1672" s="17">
        <v>45163</v>
      </c>
      <c r="O1672" s="17">
        <v>45034</v>
      </c>
      <c r="P1672" s="10" t="s">
        <v>156</v>
      </c>
      <c r="Q1672" s="17" t="s">
        <v>156</v>
      </c>
      <c r="R1672" s="10" t="s">
        <v>193</v>
      </c>
      <c r="S1672" s="17" t="s">
        <v>156</v>
      </c>
      <c r="T1672" s="10" t="s">
        <v>156</v>
      </c>
      <c r="U1672" s="32">
        <f>N1672-75</f>
        <v>45088</v>
      </c>
    </row>
    <row r="1673" spans="1:21" ht="14.25" customHeight="1">
      <c r="A1673" s="9">
        <v>2023</v>
      </c>
      <c r="B1673" s="10" t="s">
        <v>143</v>
      </c>
      <c r="C1673" s="9" t="s">
        <v>674</v>
      </c>
      <c r="D1673" s="9" t="s">
        <v>676</v>
      </c>
      <c r="E1673" s="9" t="s">
        <v>678</v>
      </c>
      <c r="F1673" s="10" t="s">
        <v>3752</v>
      </c>
      <c r="G1673" s="15">
        <v>1.6</v>
      </c>
      <c r="H1673" s="30" t="s">
        <v>175</v>
      </c>
      <c r="I1673" s="10">
        <v>85501740</v>
      </c>
      <c r="J1673" s="19">
        <v>45047</v>
      </c>
      <c r="K1673" s="16">
        <v>0</v>
      </c>
      <c r="L1673" s="16">
        <v>0</v>
      </c>
      <c r="M1673" s="9" t="s">
        <v>178</v>
      </c>
      <c r="N1673" s="17" t="s">
        <v>156</v>
      </c>
      <c r="O1673" s="17" t="s">
        <v>156</v>
      </c>
      <c r="P1673" s="10" t="s">
        <v>156</v>
      </c>
      <c r="Q1673" s="17" t="s">
        <v>156</v>
      </c>
      <c r="R1673" s="10" t="s">
        <v>193</v>
      </c>
      <c r="S1673" s="17" t="s">
        <v>156</v>
      </c>
      <c r="T1673" s="10" t="s">
        <v>156</v>
      </c>
      <c r="U1673" s="32" t="e">
        <f>N1673-75</f>
        <v>#VALUE!</v>
      </c>
    </row>
    <row r="1674" spans="1:21" ht="14.25" customHeight="1">
      <c r="A1674" s="9">
        <v>2023</v>
      </c>
      <c r="B1674" s="10" t="s">
        <v>143</v>
      </c>
      <c r="C1674" s="9" t="s">
        <v>674</v>
      </c>
      <c r="D1674" s="9" t="s">
        <v>676</v>
      </c>
      <c r="E1674" s="9" t="s">
        <v>678</v>
      </c>
      <c r="F1674" s="10" t="s">
        <v>3753</v>
      </c>
      <c r="G1674" s="15">
        <v>1.6</v>
      </c>
      <c r="H1674" s="30" t="s">
        <v>175</v>
      </c>
      <c r="I1674" s="10">
        <v>85501743</v>
      </c>
      <c r="J1674" s="19">
        <v>45047</v>
      </c>
      <c r="K1674" s="16">
        <v>0</v>
      </c>
      <c r="L1674" s="16">
        <v>0</v>
      </c>
      <c r="M1674" s="9" t="s">
        <v>436</v>
      </c>
      <c r="N1674" s="17" t="s">
        <v>156</v>
      </c>
      <c r="O1674" s="17" t="s">
        <v>156</v>
      </c>
      <c r="P1674" s="10" t="s">
        <v>156</v>
      </c>
      <c r="Q1674" s="17" t="s">
        <v>156</v>
      </c>
      <c r="R1674" s="10" t="s">
        <v>193</v>
      </c>
      <c r="S1674" s="17" t="s">
        <v>156</v>
      </c>
      <c r="T1674" s="10" t="s">
        <v>156</v>
      </c>
      <c r="U1674" s="32" t="e">
        <f>N1674-75</f>
        <v>#VALUE!</v>
      </c>
    </row>
    <row r="1675" spans="1:21" ht="14.25" customHeight="1">
      <c r="A1675" s="9">
        <v>2023</v>
      </c>
      <c r="B1675" s="10" t="s">
        <v>143</v>
      </c>
      <c r="C1675" s="9" t="s">
        <v>674</v>
      </c>
      <c r="D1675" s="9" t="s">
        <v>676</v>
      </c>
      <c r="E1675" s="9" t="s">
        <v>678</v>
      </c>
      <c r="F1675" s="10" t="s">
        <v>3753</v>
      </c>
      <c r="G1675" s="15">
        <v>1.6</v>
      </c>
      <c r="H1675" s="30" t="s">
        <v>175</v>
      </c>
      <c r="I1675" s="10">
        <v>85501744</v>
      </c>
      <c r="J1675" s="19">
        <v>45047</v>
      </c>
      <c r="K1675" s="16">
        <v>0</v>
      </c>
      <c r="L1675" s="16">
        <v>0</v>
      </c>
      <c r="M1675" s="9" t="s">
        <v>383</v>
      </c>
      <c r="N1675" s="17" t="s">
        <v>156</v>
      </c>
      <c r="O1675" s="17" t="s">
        <v>156</v>
      </c>
      <c r="P1675" s="10" t="s">
        <v>156</v>
      </c>
      <c r="Q1675" s="17" t="s">
        <v>156</v>
      </c>
      <c r="R1675" s="10" t="s">
        <v>193</v>
      </c>
      <c r="S1675" s="17" t="s">
        <v>156</v>
      </c>
      <c r="T1675" s="10" t="s">
        <v>156</v>
      </c>
      <c r="U1675" s="32" t="e">
        <f>N1675-75</f>
        <v>#VALUE!</v>
      </c>
    </row>
    <row r="1676" spans="1:21" ht="14.25" customHeight="1">
      <c r="A1676" s="9">
        <v>2023</v>
      </c>
      <c r="B1676" s="10" t="s">
        <v>143</v>
      </c>
      <c r="C1676" s="9" t="s">
        <v>1601</v>
      </c>
      <c r="D1676" s="9" t="s">
        <v>676</v>
      </c>
      <c r="E1676" s="9" t="s">
        <v>717</v>
      </c>
      <c r="F1676" s="10" t="s">
        <v>3734</v>
      </c>
      <c r="G1676" s="15">
        <v>1.5</v>
      </c>
      <c r="H1676" s="30" t="s">
        <v>175</v>
      </c>
      <c r="I1676" s="10">
        <v>85223421</v>
      </c>
      <c r="J1676" s="19">
        <v>44986</v>
      </c>
      <c r="K1676" s="16">
        <v>2512</v>
      </c>
      <c r="L1676" s="16">
        <v>3768</v>
      </c>
      <c r="M1676" s="9" t="s">
        <v>436</v>
      </c>
      <c r="N1676" s="17">
        <v>45053</v>
      </c>
      <c r="O1676" s="17" t="s">
        <v>156</v>
      </c>
      <c r="P1676" s="10" t="s">
        <v>156</v>
      </c>
      <c r="Q1676" s="17">
        <v>44931</v>
      </c>
      <c r="R1676" s="10" t="s">
        <v>193</v>
      </c>
      <c r="S1676" s="17">
        <v>44943</v>
      </c>
      <c r="T1676" s="10" t="s">
        <v>156</v>
      </c>
      <c r="U1676" s="32">
        <f>N1676-30</f>
        <v>45023</v>
      </c>
    </row>
    <row r="1677" spans="1:21" ht="14.25" customHeight="1">
      <c r="A1677" s="9">
        <v>2023</v>
      </c>
      <c r="B1677" s="10" t="s">
        <v>143</v>
      </c>
      <c r="C1677" s="9" t="s">
        <v>1601</v>
      </c>
      <c r="D1677" s="9" t="s">
        <v>676</v>
      </c>
      <c r="E1677" s="9" t="s">
        <v>717</v>
      </c>
      <c r="F1677" s="10" t="s">
        <v>3734</v>
      </c>
      <c r="G1677" s="15">
        <v>1.5</v>
      </c>
      <c r="H1677" s="30" t="s">
        <v>175</v>
      </c>
      <c r="I1677" s="10">
        <v>85447033</v>
      </c>
      <c r="J1677" s="19">
        <v>45017</v>
      </c>
      <c r="K1677" s="16">
        <v>1504</v>
      </c>
      <c r="L1677" s="16">
        <v>2256</v>
      </c>
      <c r="M1677" s="9" t="s">
        <v>470</v>
      </c>
      <c r="N1677" s="17">
        <v>45097</v>
      </c>
      <c r="O1677" s="17">
        <v>45002</v>
      </c>
      <c r="P1677" s="10" t="s">
        <v>156</v>
      </c>
      <c r="Q1677" s="17">
        <v>45030</v>
      </c>
      <c r="R1677" s="10" t="s">
        <v>193</v>
      </c>
      <c r="S1677" s="17">
        <v>45040</v>
      </c>
      <c r="T1677" s="10" t="s">
        <v>156</v>
      </c>
      <c r="U1677" s="32">
        <f t="shared" ref="U1677:U1691" si="32">N1677-30</f>
        <v>45067</v>
      </c>
    </row>
    <row r="1678" spans="1:21" ht="14.25" customHeight="1">
      <c r="A1678" s="9">
        <v>2023</v>
      </c>
      <c r="B1678" s="10" t="s">
        <v>143</v>
      </c>
      <c r="C1678" s="9" t="s">
        <v>1601</v>
      </c>
      <c r="D1678" s="9" t="s">
        <v>676</v>
      </c>
      <c r="E1678" s="9" t="s">
        <v>717</v>
      </c>
      <c r="F1678" s="10" t="s">
        <v>3735</v>
      </c>
      <c r="G1678" s="15">
        <v>1.5</v>
      </c>
      <c r="H1678" s="30" t="s">
        <v>175</v>
      </c>
      <c r="I1678" s="10">
        <v>85223413</v>
      </c>
      <c r="J1678" s="19">
        <v>44986</v>
      </c>
      <c r="K1678" s="16">
        <v>1696</v>
      </c>
      <c r="L1678" s="16">
        <v>2544</v>
      </c>
      <c r="M1678" s="9" t="s">
        <v>436</v>
      </c>
      <c r="N1678" s="17">
        <v>45053</v>
      </c>
      <c r="O1678" s="17" t="s">
        <v>156</v>
      </c>
      <c r="P1678" s="10" t="s">
        <v>156</v>
      </c>
      <c r="Q1678" s="17">
        <v>44931</v>
      </c>
      <c r="R1678" s="10" t="s">
        <v>193</v>
      </c>
      <c r="S1678" s="17">
        <v>44943</v>
      </c>
      <c r="T1678" s="10" t="s">
        <v>156</v>
      </c>
      <c r="U1678" s="32">
        <f t="shared" si="32"/>
        <v>45023</v>
      </c>
    </row>
    <row r="1679" spans="1:21" ht="14.25" customHeight="1">
      <c r="A1679" s="9">
        <v>2023</v>
      </c>
      <c r="B1679" s="10" t="s">
        <v>143</v>
      </c>
      <c r="C1679" s="9" t="s">
        <v>1601</v>
      </c>
      <c r="D1679" s="9" t="s">
        <v>676</v>
      </c>
      <c r="E1679" s="9" t="s">
        <v>717</v>
      </c>
      <c r="F1679" s="10" t="s">
        <v>3735</v>
      </c>
      <c r="G1679" s="15">
        <v>1.5</v>
      </c>
      <c r="H1679" s="30" t="s">
        <v>175</v>
      </c>
      <c r="I1679" s="10">
        <v>85447034</v>
      </c>
      <c r="J1679" s="19">
        <v>45017</v>
      </c>
      <c r="K1679" s="16">
        <v>0</v>
      </c>
      <c r="L1679" s="16">
        <v>0</v>
      </c>
      <c r="M1679" s="9" t="s">
        <v>178</v>
      </c>
      <c r="N1679" s="17">
        <v>45090</v>
      </c>
      <c r="O1679" s="17">
        <v>45002</v>
      </c>
      <c r="P1679" s="10" t="s">
        <v>156</v>
      </c>
      <c r="Q1679" s="17">
        <v>45030</v>
      </c>
      <c r="R1679" s="10" t="s">
        <v>193</v>
      </c>
      <c r="S1679" s="17">
        <v>45040</v>
      </c>
      <c r="T1679" s="10" t="s">
        <v>156</v>
      </c>
      <c r="U1679" s="32">
        <f t="shared" si="32"/>
        <v>45060</v>
      </c>
    </row>
    <row r="1680" spans="1:21" ht="14.25" customHeight="1">
      <c r="A1680" s="9">
        <v>2023</v>
      </c>
      <c r="B1680" s="10" t="s">
        <v>143</v>
      </c>
      <c r="C1680" s="9" t="s">
        <v>1601</v>
      </c>
      <c r="D1680" s="9" t="s">
        <v>676</v>
      </c>
      <c r="E1680" s="9" t="s">
        <v>717</v>
      </c>
      <c r="F1680" s="10" t="s">
        <v>3736</v>
      </c>
      <c r="G1680" s="15">
        <v>1.5</v>
      </c>
      <c r="H1680" s="30" t="s">
        <v>175</v>
      </c>
      <c r="I1680" s="10">
        <v>85223416</v>
      </c>
      <c r="J1680" s="19">
        <v>44986</v>
      </c>
      <c r="K1680" s="16">
        <v>1216</v>
      </c>
      <c r="L1680" s="16">
        <v>1824</v>
      </c>
      <c r="M1680" s="9" t="s">
        <v>436</v>
      </c>
      <c r="N1680" s="17">
        <v>45053</v>
      </c>
      <c r="O1680" s="17" t="s">
        <v>156</v>
      </c>
      <c r="P1680" s="10" t="s">
        <v>156</v>
      </c>
      <c r="Q1680" s="17">
        <v>44931</v>
      </c>
      <c r="R1680" s="10" t="s">
        <v>193</v>
      </c>
      <c r="S1680" s="17">
        <v>44943</v>
      </c>
      <c r="T1680" s="10" t="s">
        <v>156</v>
      </c>
      <c r="U1680" s="32">
        <f t="shared" si="32"/>
        <v>45023</v>
      </c>
    </row>
    <row r="1681" spans="1:21" ht="14.25" customHeight="1">
      <c r="A1681" s="9">
        <v>2023</v>
      </c>
      <c r="B1681" s="10" t="s">
        <v>143</v>
      </c>
      <c r="C1681" s="9" t="s">
        <v>1601</v>
      </c>
      <c r="D1681" s="9" t="s">
        <v>676</v>
      </c>
      <c r="E1681" s="9" t="s">
        <v>717</v>
      </c>
      <c r="F1681" s="10" t="s">
        <v>3736</v>
      </c>
      <c r="G1681" s="15">
        <v>1.5</v>
      </c>
      <c r="H1681" s="30" t="s">
        <v>175</v>
      </c>
      <c r="I1681" s="10">
        <v>85447035</v>
      </c>
      <c r="J1681" s="19">
        <v>45017</v>
      </c>
      <c r="K1681" s="16">
        <v>0</v>
      </c>
      <c r="L1681" s="16">
        <v>0</v>
      </c>
      <c r="M1681" s="9" t="s">
        <v>178</v>
      </c>
      <c r="N1681" s="17">
        <v>45090</v>
      </c>
      <c r="O1681" s="17">
        <v>45002</v>
      </c>
      <c r="P1681" s="10" t="s">
        <v>156</v>
      </c>
      <c r="Q1681" s="17">
        <v>45030</v>
      </c>
      <c r="R1681" s="10" t="s">
        <v>193</v>
      </c>
      <c r="S1681" s="17">
        <v>45040</v>
      </c>
      <c r="T1681" s="10" t="s">
        <v>156</v>
      </c>
      <c r="U1681" s="32">
        <f t="shared" si="32"/>
        <v>45060</v>
      </c>
    </row>
    <row r="1682" spans="1:21" ht="14.25" customHeight="1">
      <c r="A1682" s="9">
        <v>2023</v>
      </c>
      <c r="B1682" s="10" t="s">
        <v>143</v>
      </c>
      <c r="C1682" s="9" t="s">
        <v>1601</v>
      </c>
      <c r="D1682" s="9" t="s">
        <v>676</v>
      </c>
      <c r="E1682" s="9" t="s">
        <v>699</v>
      </c>
      <c r="F1682" s="10" t="s">
        <v>3746</v>
      </c>
      <c r="G1682" s="15">
        <v>1.6</v>
      </c>
      <c r="H1682" s="30" t="s">
        <v>175</v>
      </c>
      <c r="I1682" s="10">
        <v>85277812</v>
      </c>
      <c r="J1682" s="19">
        <v>45047</v>
      </c>
      <c r="K1682" s="16">
        <v>1120</v>
      </c>
      <c r="L1682" s="16">
        <v>1792</v>
      </c>
      <c r="M1682" s="9" t="s">
        <v>436</v>
      </c>
      <c r="N1682" s="17">
        <v>45112</v>
      </c>
      <c r="O1682" s="17">
        <v>44957</v>
      </c>
      <c r="P1682" s="10" t="s">
        <v>156</v>
      </c>
      <c r="Q1682" s="17">
        <v>44999</v>
      </c>
      <c r="R1682" s="10" t="s">
        <v>193</v>
      </c>
      <c r="S1682" s="17">
        <v>45030</v>
      </c>
      <c r="T1682" s="10" t="s">
        <v>156</v>
      </c>
      <c r="U1682" s="32">
        <f t="shared" si="32"/>
        <v>45082</v>
      </c>
    </row>
    <row r="1683" spans="1:21" ht="14.25" customHeight="1">
      <c r="A1683" s="9">
        <v>2023</v>
      </c>
      <c r="B1683" s="10" t="s">
        <v>143</v>
      </c>
      <c r="C1683" s="9" t="s">
        <v>1601</v>
      </c>
      <c r="D1683" s="9" t="s">
        <v>676</v>
      </c>
      <c r="E1683" s="9" t="s">
        <v>699</v>
      </c>
      <c r="F1683" s="10" t="s">
        <v>3746</v>
      </c>
      <c r="G1683" s="15">
        <v>1.6</v>
      </c>
      <c r="H1683" s="30" t="s">
        <v>175</v>
      </c>
      <c r="I1683" s="10">
        <v>85605590</v>
      </c>
      <c r="J1683" s="19">
        <v>45078</v>
      </c>
      <c r="K1683" s="16">
        <v>464</v>
      </c>
      <c r="L1683" s="16">
        <v>742</v>
      </c>
      <c r="M1683" s="9" t="s">
        <v>470</v>
      </c>
      <c r="N1683" s="17">
        <v>45135</v>
      </c>
      <c r="O1683" s="17" t="s">
        <v>156</v>
      </c>
      <c r="P1683" s="10" t="s">
        <v>156</v>
      </c>
      <c r="Q1683" s="17">
        <v>45083</v>
      </c>
      <c r="R1683" s="10" t="s">
        <v>193</v>
      </c>
      <c r="S1683" s="17">
        <v>45093</v>
      </c>
      <c r="T1683" s="10" t="s">
        <v>156</v>
      </c>
      <c r="U1683" s="32">
        <f t="shared" si="32"/>
        <v>45105</v>
      </c>
    </row>
    <row r="1684" spans="1:21" ht="14.25" customHeight="1">
      <c r="A1684" s="9">
        <v>2023</v>
      </c>
      <c r="B1684" s="10" t="s">
        <v>143</v>
      </c>
      <c r="C1684" s="9" t="s">
        <v>1601</v>
      </c>
      <c r="D1684" s="9" t="s">
        <v>676</v>
      </c>
      <c r="E1684" s="9" t="s">
        <v>699</v>
      </c>
      <c r="F1684" s="10" t="s">
        <v>3745</v>
      </c>
      <c r="G1684" s="15">
        <v>1.6</v>
      </c>
      <c r="H1684" s="30" t="s">
        <v>175</v>
      </c>
      <c r="I1684" s="10">
        <v>85415450</v>
      </c>
      <c r="J1684" s="19">
        <v>45047</v>
      </c>
      <c r="K1684" s="16">
        <v>1008</v>
      </c>
      <c r="L1684" s="16">
        <v>1613</v>
      </c>
      <c r="M1684" s="9" t="s">
        <v>436</v>
      </c>
      <c r="N1684" s="17">
        <v>45112</v>
      </c>
      <c r="O1684" s="17" t="s">
        <v>156</v>
      </c>
      <c r="P1684" s="10" t="s">
        <v>156</v>
      </c>
      <c r="Q1684" s="17">
        <v>44999</v>
      </c>
      <c r="R1684" s="10" t="s">
        <v>193</v>
      </c>
      <c r="S1684" s="17">
        <v>45030</v>
      </c>
      <c r="T1684" s="10" t="s">
        <v>156</v>
      </c>
      <c r="U1684" s="32">
        <f t="shared" si="32"/>
        <v>45082</v>
      </c>
    </row>
    <row r="1685" spans="1:21" ht="14.25" customHeight="1">
      <c r="A1685" s="9">
        <v>2023</v>
      </c>
      <c r="B1685" s="10" t="s">
        <v>143</v>
      </c>
      <c r="C1685" s="9" t="s">
        <v>1601</v>
      </c>
      <c r="D1685" s="9" t="s">
        <v>676</v>
      </c>
      <c r="E1685" s="9" t="s">
        <v>699</v>
      </c>
      <c r="F1685" s="10" t="s">
        <v>3745</v>
      </c>
      <c r="G1685" s="15">
        <v>1.6</v>
      </c>
      <c r="H1685" s="30" t="s">
        <v>175</v>
      </c>
      <c r="I1685" s="10">
        <v>85605587</v>
      </c>
      <c r="J1685" s="19">
        <v>45078</v>
      </c>
      <c r="K1685" s="16">
        <v>0</v>
      </c>
      <c r="L1685" s="16">
        <v>0</v>
      </c>
      <c r="M1685" s="9" t="s">
        <v>178</v>
      </c>
      <c r="N1685" s="17">
        <v>45135</v>
      </c>
      <c r="O1685" s="17" t="s">
        <v>156</v>
      </c>
      <c r="P1685" s="10" t="s">
        <v>156</v>
      </c>
      <c r="Q1685" s="17">
        <v>45083</v>
      </c>
      <c r="R1685" s="10" t="s">
        <v>193</v>
      </c>
      <c r="S1685" s="17">
        <v>45093</v>
      </c>
      <c r="T1685" s="10" t="s">
        <v>1022</v>
      </c>
      <c r="U1685" s="32">
        <f t="shared" si="32"/>
        <v>45105</v>
      </c>
    </row>
    <row r="1686" spans="1:21" ht="14.25" customHeight="1">
      <c r="A1686" s="9">
        <v>2023</v>
      </c>
      <c r="B1686" s="10" t="s">
        <v>143</v>
      </c>
      <c r="C1686" s="9" t="s">
        <v>1601</v>
      </c>
      <c r="D1686" s="9" t="s">
        <v>676</v>
      </c>
      <c r="E1686" s="9" t="s">
        <v>699</v>
      </c>
      <c r="F1686" s="10" t="s">
        <v>3747</v>
      </c>
      <c r="G1686" s="15">
        <v>1.6</v>
      </c>
      <c r="H1686" s="30" t="s">
        <v>175</v>
      </c>
      <c r="I1686" s="10">
        <v>85415452</v>
      </c>
      <c r="J1686" s="19">
        <v>45047</v>
      </c>
      <c r="K1686" s="16">
        <v>1200</v>
      </c>
      <c r="L1686" s="16">
        <v>1920</v>
      </c>
      <c r="M1686" s="9" t="s">
        <v>436</v>
      </c>
      <c r="N1686" s="17">
        <v>45112</v>
      </c>
      <c r="O1686" s="17" t="s">
        <v>156</v>
      </c>
      <c r="P1686" s="10" t="s">
        <v>156</v>
      </c>
      <c r="Q1686" s="17">
        <v>44999</v>
      </c>
      <c r="R1686" s="10" t="s">
        <v>193</v>
      </c>
      <c r="S1686" s="17">
        <v>45030</v>
      </c>
      <c r="T1686" s="10" t="s">
        <v>156</v>
      </c>
      <c r="U1686" s="32">
        <f t="shared" si="32"/>
        <v>45082</v>
      </c>
    </row>
    <row r="1687" spans="1:21" ht="14.25" customHeight="1">
      <c r="A1687" s="9">
        <v>2023</v>
      </c>
      <c r="B1687" s="10" t="s">
        <v>143</v>
      </c>
      <c r="C1687" s="9" t="s">
        <v>1601</v>
      </c>
      <c r="D1687" s="9" t="s">
        <v>676</v>
      </c>
      <c r="E1687" s="9" t="s">
        <v>699</v>
      </c>
      <c r="F1687" s="10" t="s">
        <v>3747</v>
      </c>
      <c r="G1687" s="15">
        <v>1.6</v>
      </c>
      <c r="H1687" s="30" t="s">
        <v>175</v>
      </c>
      <c r="I1687" s="10">
        <v>85605594</v>
      </c>
      <c r="J1687" s="19">
        <v>45078</v>
      </c>
      <c r="K1687" s="16">
        <v>304</v>
      </c>
      <c r="L1687" s="16">
        <v>486</v>
      </c>
      <c r="M1687" s="9" t="s">
        <v>470</v>
      </c>
      <c r="N1687" s="17">
        <v>45135</v>
      </c>
      <c r="O1687" s="17" t="s">
        <v>156</v>
      </c>
      <c r="P1687" s="10" t="s">
        <v>156</v>
      </c>
      <c r="Q1687" s="17">
        <v>45083</v>
      </c>
      <c r="R1687" s="10" t="s">
        <v>193</v>
      </c>
      <c r="S1687" s="17">
        <v>45093</v>
      </c>
      <c r="T1687" s="10" t="s">
        <v>156</v>
      </c>
      <c r="U1687" s="32">
        <f t="shared" si="32"/>
        <v>45105</v>
      </c>
    </row>
    <row r="1688" spans="1:21" ht="14.25" customHeight="1">
      <c r="A1688" s="9">
        <v>2023</v>
      </c>
      <c r="B1688" s="10" t="s">
        <v>143</v>
      </c>
      <c r="C1688" s="9" t="s">
        <v>1601</v>
      </c>
      <c r="D1688" s="9" t="s">
        <v>676</v>
      </c>
      <c r="E1688" s="9" t="s">
        <v>699</v>
      </c>
      <c r="F1688" s="10" t="s">
        <v>3748</v>
      </c>
      <c r="G1688" s="15">
        <v>1.6</v>
      </c>
      <c r="H1688" s="30" t="s">
        <v>175</v>
      </c>
      <c r="I1688" s="10">
        <v>85415453</v>
      </c>
      <c r="J1688" s="19">
        <v>45047</v>
      </c>
      <c r="K1688" s="16">
        <v>912</v>
      </c>
      <c r="L1688" s="16">
        <v>1459</v>
      </c>
      <c r="M1688" s="9" t="s">
        <v>436</v>
      </c>
      <c r="N1688" s="17">
        <v>45112</v>
      </c>
      <c r="O1688" s="17" t="s">
        <v>156</v>
      </c>
      <c r="P1688" s="10" t="s">
        <v>156</v>
      </c>
      <c r="Q1688" s="17">
        <v>44999</v>
      </c>
      <c r="R1688" s="10" t="s">
        <v>193</v>
      </c>
      <c r="S1688" s="17">
        <v>45030</v>
      </c>
      <c r="T1688" s="10" t="s">
        <v>156</v>
      </c>
      <c r="U1688" s="32">
        <f t="shared" si="32"/>
        <v>45082</v>
      </c>
    </row>
    <row r="1689" spans="1:21" ht="14.25" customHeight="1">
      <c r="A1689" s="9">
        <v>2023</v>
      </c>
      <c r="B1689" s="10" t="s">
        <v>143</v>
      </c>
      <c r="C1689" s="9" t="s">
        <v>1601</v>
      </c>
      <c r="D1689" s="9" t="s">
        <v>676</v>
      </c>
      <c r="E1689" s="9" t="s">
        <v>699</v>
      </c>
      <c r="F1689" s="10" t="s">
        <v>3748</v>
      </c>
      <c r="G1689" s="15">
        <v>1.6</v>
      </c>
      <c r="H1689" s="30" t="s">
        <v>175</v>
      </c>
      <c r="I1689" s="10">
        <v>85605598</v>
      </c>
      <c r="J1689" s="19">
        <v>45078</v>
      </c>
      <c r="K1689" s="16">
        <v>544</v>
      </c>
      <c r="L1689" s="16">
        <v>870</v>
      </c>
      <c r="M1689" s="9" t="s">
        <v>470</v>
      </c>
      <c r="N1689" s="17">
        <v>45135</v>
      </c>
      <c r="O1689" s="17" t="s">
        <v>156</v>
      </c>
      <c r="P1689" s="10" t="s">
        <v>156</v>
      </c>
      <c r="Q1689" s="17">
        <v>45083</v>
      </c>
      <c r="R1689" s="10" t="s">
        <v>193</v>
      </c>
      <c r="S1689" s="17">
        <v>45093</v>
      </c>
      <c r="T1689" s="10" t="s">
        <v>156</v>
      </c>
      <c r="U1689" s="32">
        <f t="shared" si="32"/>
        <v>45105</v>
      </c>
    </row>
    <row r="1690" spans="1:21" ht="14.25" customHeight="1">
      <c r="A1690" s="9">
        <v>2023</v>
      </c>
      <c r="B1690" s="10" t="s">
        <v>143</v>
      </c>
      <c r="C1690" s="9" t="s">
        <v>1601</v>
      </c>
      <c r="D1690" s="9" t="s">
        <v>676</v>
      </c>
      <c r="E1690" s="9" t="s">
        <v>699</v>
      </c>
      <c r="F1690" s="10" t="s">
        <v>3749</v>
      </c>
      <c r="G1690" s="15">
        <v>1.6</v>
      </c>
      <c r="H1690" s="30" t="s">
        <v>175</v>
      </c>
      <c r="I1690" s="10">
        <v>85415454</v>
      </c>
      <c r="J1690" s="19">
        <v>45078</v>
      </c>
      <c r="K1690" s="16">
        <v>1424</v>
      </c>
      <c r="L1690" s="16">
        <v>2278</v>
      </c>
      <c r="M1690" s="9" t="s">
        <v>436</v>
      </c>
      <c r="N1690" s="17">
        <v>45126</v>
      </c>
      <c r="O1690" s="17" t="s">
        <v>156</v>
      </c>
      <c r="P1690" s="10" t="s">
        <v>156</v>
      </c>
      <c r="Q1690" s="17">
        <v>44999</v>
      </c>
      <c r="R1690" s="10" t="s">
        <v>193</v>
      </c>
      <c r="S1690" s="17">
        <v>45047</v>
      </c>
      <c r="T1690" s="10" t="s">
        <v>156</v>
      </c>
      <c r="U1690" s="32">
        <f t="shared" si="32"/>
        <v>45096</v>
      </c>
    </row>
    <row r="1691" spans="1:21" ht="14.25" customHeight="1">
      <c r="A1691" s="9">
        <v>2023</v>
      </c>
      <c r="B1691" s="10" t="s">
        <v>143</v>
      </c>
      <c r="C1691" s="9" t="s">
        <v>1601</v>
      </c>
      <c r="D1691" s="9" t="s">
        <v>676</v>
      </c>
      <c r="E1691" s="9" t="s">
        <v>699</v>
      </c>
      <c r="F1691" s="10" t="s">
        <v>3749</v>
      </c>
      <c r="G1691" s="15">
        <v>1.6</v>
      </c>
      <c r="H1691" s="30" t="s">
        <v>175</v>
      </c>
      <c r="I1691" s="10">
        <v>85605602</v>
      </c>
      <c r="J1691" s="19">
        <v>45078</v>
      </c>
      <c r="K1691" s="16">
        <v>336</v>
      </c>
      <c r="L1691" s="16">
        <v>538</v>
      </c>
      <c r="M1691" s="9" t="s">
        <v>470</v>
      </c>
      <c r="N1691" s="17">
        <v>45135</v>
      </c>
      <c r="O1691" s="17" t="s">
        <v>156</v>
      </c>
      <c r="P1691" s="10" t="s">
        <v>156</v>
      </c>
      <c r="Q1691" s="17">
        <v>45083</v>
      </c>
      <c r="R1691" s="10" t="s">
        <v>193</v>
      </c>
      <c r="S1691" s="17">
        <v>45093</v>
      </c>
      <c r="T1691" s="10" t="s">
        <v>156</v>
      </c>
      <c r="U1691" s="32">
        <f t="shared" si="32"/>
        <v>45105</v>
      </c>
    </row>
    <row r="1692" spans="1:21">
      <c r="A1692" s="1"/>
      <c r="B1692" s="1"/>
      <c r="C1692" s="1"/>
      <c r="D1692" s="1"/>
      <c r="E1692" s="1"/>
      <c r="F1692" s="1"/>
      <c r="G1692" s="1"/>
      <c r="H1692" s="2"/>
      <c r="I1692" s="1"/>
      <c r="J1692" s="2"/>
      <c r="K1692" s="1"/>
      <c r="L1692" s="1"/>
      <c r="M1692" s="1"/>
      <c r="N1692" s="2"/>
      <c r="O1692" s="2"/>
      <c r="P1692" s="2"/>
      <c r="Q1692" s="2"/>
      <c r="R1692" s="2"/>
      <c r="S1692" s="2"/>
      <c r="T1692" s="2"/>
    </row>
  </sheetData>
  <autoFilter ref="A7:U1691" xr:uid="{424B1AEA-0FB6-44B6-9183-AB2A284FA5E8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06AEA-61A3-4F3D-90BD-D0C168352D36}">
  <dimension ref="A1:U93"/>
  <sheetViews>
    <sheetView topLeftCell="M74" workbookViewId="0">
      <selection activeCell="A7" sqref="A7:U93"/>
    </sheetView>
  </sheetViews>
  <sheetFormatPr defaultRowHeight="15.75"/>
  <cols>
    <col min="1" max="1" width="38.21875" bestFit="1" customWidth="1"/>
    <col min="2" max="2" width="16.109375" bestFit="1" customWidth="1"/>
    <col min="3" max="20" width="8.77734375" bestFit="1" customWidth="1"/>
    <col min="21" max="21" width="11.33203125" bestFit="1" customWidth="1"/>
    <col min="22" max="22" width="7.6640625" bestFit="1" customWidth="1"/>
    <col min="23" max="23" width="11.33203125" bestFit="1" customWidth="1"/>
    <col min="24" max="25" width="6.5546875" bestFit="1" customWidth="1"/>
    <col min="26" max="26" width="9.88671875" bestFit="1" customWidth="1"/>
    <col min="27" max="27" width="10.44140625" bestFit="1" customWidth="1"/>
    <col min="28" max="28" width="7.6640625" bestFit="1" customWidth="1"/>
    <col min="29" max="29" width="5.44140625" bestFit="1" customWidth="1"/>
    <col min="30" max="30" width="9.88671875" bestFit="1" customWidth="1"/>
    <col min="31" max="31" width="10.44140625" bestFit="1" customWidth="1"/>
    <col min="32" max="32" width="11.33203125" bestFit="1" customWidth="1"/>
    <col min="33" max="35" width="6.44140625" bestFit="1" customWidth="1"/>
    <col min="36" max="36" width="6.5546875" bestFit="1" customWidth="1"/>
    <col min="37" max="37" width="6.44140625" bestFit="1" customWidth="1"/>
    <col min="38" max="38" width="6.5546875" bestFit="1" customWidth="1"/>
    <col min="39" max="42" width="6.44140625" bestFit="1" customWidth="1"/>
    <col min="43" max="43" width="7.6640625" bestFit="1" customWidth="1"/>
    <col min="44" max="44" width="6.44140625" bestFit="1" customWidth="1"/>
    <col min="45" max="45" width="6.5546875" bestFit="1" customWidth="1"/>
    <col min="46" max="47" width="6.44140625" bestFit="1" customWidth="1"/>
    <col min="48" max="48" width="6.5546875" bestFit="1" customWidth="1"/>
    <col min="49" max="51" width="6.44140625" bestFit="1" customWidth="1"/>
    <col min="52" max="55" width="6.5546875" bestFit="1" customWidth="1"/>
    <col min="56" max="59" width="6.44140625" bestFit="1" customWidth="1"/>
    <col min="60" max="60" width="6.5546875" bestFit="1" customWidth="1"/>
    <col min="61" max="62" width="6.44140625" bestFit="1" customWidth="1"/>
    <col min="63" max="63" width="6.5546875" bestFit="1" customWidth="1"/>
    <col min="64" max="65" width="6.44140625" bestFit="1" customWidth="1"/>
    <col min="66" max="66" width="6.5546875" bestFit="1" customWidth="1"/>
    <col min="67" max="68" width="6.44140625" bestFit="1" customWidth="1"/>
    <col min="69" max="69" width="6.5546875" bestFit="1" customWidth="1"/>
    <col min="70" max="71" width="6.44140625" bestFit="1" customWidth="1"/>
    <col min="72" max="73" width="6.5546875" bestFit="1" customWidth="1"/>
    <col min="74" max="74" width="6.44140625" bestFit="1" customWidth="1"/>
    <col min="75" max="75" width="6.5546875" bestFit="1" customWidth="1"/>
    <col min="76" max="76" width="6.44140625" bestFit="1" customWidth="1"/>
    <col min="77" max="77" width="7.6640625" bestFit="1" customWidth="1"/>
    <col min="78" max="79" width="6.44140625" bestFit="1" customWidth="1"/>
    <col min="80" max="80" width="6.5546875" bestFit="1" customWidth="1"/>
    <col min="81" max="81" width="6.44140625" bestFit="1" customWidth="1"/>
    <col min="82" max="82" width="6.5546875" bestFit="1" customWidth="1"/>
    <col min="83" max="83" width="6.44140625" bestFit="1" customWidth="1"/>
    <col min="84" max="84" width="6.5546875" bestFit="1" customWidth="1"/>
    <col min="85" max="98" width="6.44140625" bestFit="1" customWidth="1"/>
    <col min="99" max="99" width="7.6640625" bestFit="1" customWidth="1"/>
    <col min="100" max="106" width="6.44140625" bestFit="1" customWidth="1"/>
    <col min="107" max="107" width="6.5546875" bestFit="1" customWidth="1"/>
    <col min="108" max="110" width="6.44140625" bestFit="1" customWidth="1"/>
    <col min="111" max="112" width="6.5546875" bestFit="1" customWidth="1"/>
    <col min="113" max="116" width="6.44140625" bestFit="1" customWidth="1"/>
    <col min="117" max="117" width="7.6640625" bestFit="1" customWidth="1"/>
    <col min="118" max="121" width="6.44140625" bestFit="1" customWidth="1"/>
    <col min="122" max="122" width="6.5546875" bestFit="1" customWidth="1"/>
    <col min="123" max="126" width="6.44140625" bestFit="1" customWidth="1"/>
    <col min="127" max="127" width="7.6640625" bestFit="1" customWidth="1"/>
    <col min="128" max="135" width="6.44140625" bestFit="1" customWidth="1"/>
    <col min="136" max="137" width="6.5546875" bestFit="1" customWidth="1"/>
    <col min="138" max="143" width="6.44140625" bestFit="1" customWidth="1"/>
    <col min="144" max="145" width="6.5546875" bestFit="1" customWidth="1"/>
    <col min="146" max="150" width="6.44140625" bestFit="1" customWidth="1"/>
    <col min="151" max="152" width="6.5546875" bestFit="1" customWidth="1"/>
    <col min="153" max="156" width="6.44140625" bestFit="1" customWidth="1"/>
    <col min="157" max="157" width="6.5546875" bestFit="1" customWidth="1"/>
    <col min="158" max="159" width="6.44140625" bestFit="1" customWidth="1"/>
    <col min="160" max="162" width="6.5546875" bestFit="1" customWidth="1"/>
    <col min="163" max="163" width="6.44140625" bestFit="1" customWidth="1"/>
    <col min="164" max="164" width="6.5546875" bestFit="1" customWidth="1"/>
    <col min="165" max="169" width="6.44140625" bestFit="1" customWidth="1"/>
    <col min="170" max="170" width="6.5546875" bestFit="1" customWidth="1"/>
    <col min="171" max="171" width="6.44140625" bestFit="1" customWidth="1"/>
    <col min="172" max="172" width="6.5546875" bestFit="1" customWidth="1"/>
    <col min="173" max="173" width="6.44140625" bestFit="1" customWidth="1"/>
    <col min="174" max="175" width="6.5546875" bestFit="1" customWidth="1"/>
    <col min="176" max="177" width="6.44140625" bestFit="1" customWidth="1"/>
    <col min="178" max="178" width="7.6640625" bestFit="1" customWidth="1"/>
    <col min="179" max="179" width="6.5546875" bestFit="1" customWidth="1"/>
    <col min="180" max="180" width="6.44140625" bestFit="1" customWidth="1"/>
    <col min="181" max="181" width="7.6640625" bestFit="1" customWidth="1"/>
    <col min="182" max="183" width="6.5546875" bestFit="1" customWidth="1"/>
    <col min="184" max="184" width="7.6640625" bestFit="1" customWidth="1"/>
    <col min="185" max="185" width="6.44140625" bestFit="1" customWidth="1"/>
    <col min="186" max="187" width="6.5546875" bestFit="1" customWidth="1"/>
    <col min="188" max="188" width="6.44140625" bestFit="1" customWidth="1"/>
    <col min="189" max="193" width="6.5546875" bestFit="1" customWidth="1"/>
    <col min="194" max="194" width="6.44140625" bestFit="1" customWidth="1"/>
    <col min="195" max="195" width="6.5546875" bestFit="1" customWidth="1"/>
    <col min="196" max="197" width="6.44140625" bestFit="1" customWidth="1"/>
    <col min="198" max="198" width="6.5546875" bestFit="1" customWidth="1"/>
    <col min="199" max="201" width="6.44140625" bestFit="1" customWidth="1"/>
    <col min="202" max="202" width="6.5546875" bestFit="1" customWidth="1"/>
    <col min="203" max="204" width="6.44140625" bestFit="1" customWidth="1"/>
    <col min="205" max="205" width="6.5546875" bestFit="1" customWidth="1"/>
    <col min="206" max="206" width="6.44140625" bestFit="1" customWidth="1"/>
    <col min="207" max="207" width="6.5546875" bestFit="1" customWidth="1"/>
    <col min="208" max="208" width="7.6640625" bestFit="1" customWidth="1"/>
    <col min="209" max="209" width="6.44140625" bestFit="1" customWidth="1"/>
    <col min="210" max="210" width="11.33203125" bestFit="1" customWidth="1"/>
  </cols>
  <sheetData>
    <row r="1" spans="1:21">
      <c r="A1" s="120" t="s">
        <v>37</v>
      </c>
      <c r="B1" s="23" t="s">
        <v>3885</v>
      </c>
    </row>
    <row r="2" spans="1:21">
      <c r="A2" s="120" t="s">
        <v>39</v>
      </c>
      <c r="B2" s="23" t="s">
        <v>3885</v>
      </c>
    </row>
    <row r="3" spans="1:21">
      <c r="A3" s="120" t="s">
        <v>85</v>
      </c>
      <c r="B3" s="23" t="s">
        <v>175</v>
      </c>
    </row>
    <row r="5" spans="1:21">
      <c r="A5" s="120" t="s">
        <v>3887</v>
      </c>
      <c r="C5" s="120" t="s">
        <v>3900</v>
      </c>
      <c r="D5" s="120" t="s">
        <v>3859</v>
      </c>
    </row>
    <row r="6" spans="1:21">
      <c r="C6" s="23" t="s">
        <v>141</v>
      </c>
      <c r="I6" s="23" t="s">
        <v>3316</v>
      </c>
      <c r="U6" s="23" t="s">
        <v>3886</v>
      </c>
    </row>
    <row r="7" spans="1:21">
      <c r="A7" s="120" t="s">
        <v>59</v>
      </c>
      <c r="B7" s="120" t="s">
        <v>96</v>
      </c>
      <c r="C7" s="32" t="s">
        <v>3888</v>
      </c>
      <c r="D7" s="32" t="s">
        <v>3889</v>
      </c>
      <c r="E7" s="32" t="s">
        <v>3890</v>
      </c>
      <c r="F7" s="32" t="s">
        <v>3891</v>
      </c>
      <c r="G7" s="32" t="s">
        <v>3892</v>
      </c>
      <c r="H7" s="32" t="s">
        <v>3893</v>
      </c>
      <c r="I7" s="32" t="s">
        <v>3894</v>
      </c>
      <c r="J7" s="32" t="s">
        <v>3895</v>
      </c>
      <c r="K7" s="32" t="s">
        <v>3896</v>
      </c>
      <c r="L7" s="32" t="s">
        <v>3897</v>
      </c>
      <c r="M7" s="32" t="s">
        <v>3898</v>
      </c>
      <c r="N7" s="32" t="s">
        <v>3899</v>
      </c>
      <c r="O7" s="32" t="s">
        <v>3888</v>
      </c>
      <c r="P7" s="32" t="s">
        <v>3889</v>
      </c>
      <c r="Q7" s="32" t="s">
        <v>3890</v>
      </c>
      <c r="R7" s="32" t="s">
        <v>3891</v>
      </c>
      <c r="S7" s="32" t="s">
        <v>3892</v>
      </c>
      <c r="T7" s="32" t="s">
        <v>3893</v>
      </c>
    </row>
    <row r="8" spans="1:21">
      <c r="A8" s="23" t="s">
        <v>3617</v>
      </c>
      <c r="B8" s="23" t="s">
        <v>436</v>
      </c>
      <c r="C8" s="121"/>
      <c r="D8" s="121"/>
      <c r="E8" s="121"/>
      <c r="F8" s="121">
        <v>5000</v>
      </c>
      <c r="G8" s="121"/>
      <c r="H8" s="121">
        <v>10590</v>
      </c>
      <c r="I8" s="121"/>
      <c r="J8" s="121"/>
      <c r="K8" s="121"/>
      <c r="L8" s="121">
        <v>11000</v>
      </c>
      <c r="M8" s="121"/>
      <c r="N8" s="121"/>
      <c r="O8" s="121"/>
      <c r="P8" s="121"/>
      <c r="Q8" s="121"/>
      <c r="R8" s="121"/>
      <c r="S8" s="121"/>
      <c r="T8" s="121"/>
      <c r="U8" s="121">
        <v>26590</v>
      </c>
    </row>
    <row r="9" spans="1:21">
      <c r="B9" s="23" t="s">
        <v>383</v>
      </c>
      <c r="C9" s="121"/>
      <c r="D9" s="121"/>
      <c r="E9" s="121"/>
      <c r="F9" s="121"/>
      <c r="G9" s="121"/>
      <c r="H9" s="121"/>
      <c r="I9" s="121">
        <v>1020</v>
      </c>
      <c r="J9" s="121">
        <v>200</v>
      </c>
      <c r="K9" s="121"/>
      <c r="L9" s="121"/>
      <c r="M9" s="121"/>
      <c r="N9" s="121">
        <v>8600</v>
      </c>
      <c r="O9" s="121">
        <v>8400</v>
      </c>
      <c r="P9" s="121">
        <v>2100</v>
      </c>
      <c r="Q9" s="121"/>
      <c r="R9" s="121"/>
      <c r="S9" s="121"/>
      <c r="T9" s="121"/>
      <c r="U9" s="121">
        <v>20320</v>
      </c>
    </row>
    <row r="10" spans="1:21">
      <c r="B10" s="23" t="s">
        <v>470</v>
      </c>
      <c r="C10" s="121"/>
      <c r="D10" s="121"/>
      <c r="E10" s="121"/>
      <c r="F10" s="121"/>
      <c r="G10" s="121"/>
      <c r="H10" s="121"/>
      <c r="I10" s="121">
        <v>100</v>
      </c>
      <c r="J10" s="121"/>
      <c r="K10" s="121">
        <v>3800</v>
      </c>
      <c r="L10" s="121">
        <v>1000</v>
      </c>
      <c r="M10" s="121">
        <v>4000</v>
      </c>
      <c r="N10" s="121">
        <v>3500</v>
      </c>
      <c r="O10" s="121">
        <v>4000</v>
      </c>
      <c r="P10" s="121"/>
      <c r="Q10" s="121">
        <v>12000</v>
      </c>
      <c r="R10" s="121"/>
      <c r="S10" s="121"/>
      <c r="T10" s="121"/>
      <c r="U10" s="121">
        <v>28400</v>
      </c>
    </row>
    <row r="11" spans="1:21">
      <c r="A11" s="23" t="s">
        <v>3634</v>
      </c>
      <c r="B11" s="23" t="s">
        <v>436</v>
      </c>
      <c r="C11" s="121"/>
      <c r="D11" s="121"/>
      <c r="E11" s="121"/>
      <c r="F11" s="121">
        <v>5200</v>
      </c>
      <c r="G11" s="121"/>
      <c r="H11" s="121"/>
      <c r="I11" s="121"/>
      <c r="J11" s="121"/>
      <c r="K11" s="121"/>
      <c r="L11" s="121">
        <v>6100</v>
      </c>
      <c r="M11" s="121"/>
      <c r="N11" s="121"/>
      <c r="O11" s="121"/>
      <c r="P11" s="121"/>
      <c r="Q11" s="121"/>
      <c r="R11" s="121"/>
      <c r="S11" s="121"/>
      <c r="T11" s="121"/>
      <c r="U11" s="121">
        <v>11300</v>
      </c>
    </row>
    <row r="12" spans="1:21">
      <c r="B12" s="23" t="s">
        <v>383</v>
      </c>
      <c r="C12" s="121"/>
      <c r="D12" s="121"/>
      <c r="E12" s="121"/>
      <c r="F12" s="121"/>
      <c r="G12" s="121"/>
      <c r="H12" s="121">
        <v>2900</v>
      </c>
      <c r="I12" s="121"/>
      <c r="J12" s="121"/>
      <c r="K12" s="121"/>
      <c r="L12" s="121"/>
      <c r="M12" s="121"/>
      <c r="N12" s="121">
        <v>3500</v>
      </c>
      <c r="O12" s="121"/>
      <c r="P12" s="121">
        <v>3500</v>
      </c>
      <c r="Q12" s="121"/>
      <c r="R12" s="121"/>
      <c r="S12" s="121"/>
      <c r="T12" s="121"/>
      <c r="U12" s="121">
        <v>9900</v>
      </c>
    </row>
    <row r="13" spans="1:21">
      <c r="B13" s="23" t="s">
        <v>470</v>
      </c>
      <c r="C13" s="121"/>
      <c r="D13" s="121"/>
      <c r="E13" s="121"/>
      <c r="F13" s="121"/>
      <c r="G13" s="121"/>
      <c r="H13" s="121"/>
      <c r="I13" s="121">
        <v>200</v>
      </c>
      <c r="J13" s="121">
        <v>1500</v>
      </c>
      <c r="K13" s="121">
        <v>5000</v>
      </c>
      <c r="L13" s="121">
        <v>3100</v>
      </c>
      <c r="M13" s="121"/>
      <c r="N13" s="121"/>
      <c r="O13" s="121"/>
      <c r="P13" s="121"/>
      <c r="Q13" s="121">
        <v>4800</v>
      </c>
      <c r="R13" s="121">
        <v>2110</v>
      </c>
      <c r="S13" s="121"/>
      <c r="T13" s="121"/>
      <c r="U13" s="121">
        <v>16710</v>
      </c>
    </row>
    <row r="14" spans="1:21">
      <c r="A14" s="23" t="s">
        <v>699</v>
      </c>
      <c r="B14" s="23" t="s">
        <v>436</v>
      </c>
      <c r="C14" s="121">
        <v>2496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>
        <v>2496</v>
      </c>
    </row>
    <row r="15" spans="1:21">
      <c r="B15" s="23" t="s">
        <v>470</v>
      </c>
      <c r="C15" s="121">
        <v>23360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>
        <v>23360</v>
      </c>
    </row>
    <row r="16" spans="1:21">
      <c r="A16" s="23" t="s">
        <v>3661</v>
      </c>
      <c r="B16" s="23" t="s">
        <v>436</v>
      </c>
      <c r="C16" s="121"/>
      <c r="D16" s="121"/>
      <c r="E16" s="121"/>
      <c r="F16" s="121"/>
      <c r="G16" s="121"/>
      <c r="H16" s="121">
        <v>5740</v>
      </c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>
        <v>5740</v>
      </c>
    </row>
    <row r="17" spans="1:21">
      <c r="B17" s="23" t="s">
        <v>383</v>
      </c>
      <c r="C17" s="121"/>
      <c r="D17" s="121"/>
      <c r="E17" s="121"/>
      <c r="F17" s="121"/>
      <c r="G17" s="121"/>
      <c r="H17" s="121"/>
      <c r="I17" s="121"/>
      <c r="J17" s="121">
        <v>400</v>
      </c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>
        <v>400</v>
      </c>
    </row>
    <row r="18" spans="1:21">
      <c r="B18" s="23" t="s">
        <v>470</v>
      </c>
      <c r="C18" s="121"/>
      <c r="D18" s="121"/>
      <c r="E18" s="121"/>
      <c r="F18" s="121"/>
      <c r="G18" s="121"/>
      <c r="H18" s="121"/>
      <c r="I18" s="121"/>
      <c r="J18" s="121"/>
      <c r="K18" s="121">
        <v>1080</v>
      </c>
      <c r="L18" s="121">
        <v>1850</v>
      </c>
      <c r="M18" s="121">
        <v>270</v>
      </c>
      <c r="N18" s="121"/>
      <c r="O18" s="121"/>
      <c r="P18" s="121"/>
      <c r="Q18" s="121"/>
      <c r="R18" s="121"/>
      <c r="S18" s="121"/>
      <c r="T18" s="121"/>
      <c r="U18" s="121">
        <v>3200</v>
      </c>
    </row>
    <row r="19" spans="1:21">
      <c r="A19" s="23" t="s">
        <v>1823</v>
      </c>
      <c r="B19" s="23" t="s">
        <v>436</v>
      </c>
      <c r="C19" s="121"/>
      <c r="D19" s="121"/>
      <c r="E19" s="121"/>
      <c r="F19" s="121">
        <v>6350</v>
      </c>
      <c r="G19" s="121"/>
      <c r="H19" s="121">
        <v>2000</v>
      </c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>
        <v>8350</v>
      </c>
    </row>
    <row r="20" spans="1:21">
      <c r="B20" s="23" t="s">
        <v>383</v>
      </c>
      <c r="C20" s="121"/>
      <c r="D20" s="121"/>
      <c r="E20" s="121"/>
      <c r="F20" s="121"/>
      <c r="G20" s="121"/>
      <c r="H20" s="121">
        <v>3460</v>
      </c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>
        <v>3460</v>
      </c>
    </row>
    <row r="21" spans="1:21">
      <c r="B21" s="23" t="s">
        <v>470</v>
      </c>
      <c r="C21" s="121"/>
      <c r="D21" s="121"/>
      <c r="E21" s="121"/>
      <c r="F21" s="121"/>
      <c r="G21" s="121"/>
      <c r="H21" s="121"/>
      <c r="I21" s="121">
        <v>3000</v>
      </c>
      <c r="J21" s="121">
        <v>4500</v>
      </c>
      <c r="K21" s="121">
        <v>3000</v>
      </c>
      <c r="L21" s="121">
        <v>1500</v>
      </c>
      <c r="M21" s="121">
        <v>3200</v>
      </c>
      <c r="N21" s="121">
        <v>3000</v>
      </c>
      <c r="O21" s="121"/>
      <c r="P21" s="121"/>
      <c r="Q21" s="121"/>
      <c r="R21" s="121"/>
      <c r="S21" s="121"/>
      <c r="T21" s="121"/>
      <c r="U21" s="121">
        <v>18200</v>
      </c>
    </row>
    <row r="22" spans="1:21">
      <c r="A22" s="23" t="s">
        <v>402</v>
      </c>
      <c r="B22" s="23" t="s">
        <v>383</v>
      </c>
      <c r="C22" s="121">
        <v>376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>
        <v>376</v>
      </c>
    </row>
    <row r="23" spans="1:21">
      <c r="A23" s="23" t="s">
        <v>3517</v>
      </c>
      <c r="B23" s="23" t="s">
        <v>436</v>
      </c>
      <c r="C23" s="121"/>
      <c r="D23" s="121"/>
      <c r="E23" s="121"/>
      <c r="F23" s="121"/>
      <c r="G23" s="121">
        <v>4500</v>
      </c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>
        <v>4500</v>
      </c>
    </row>
    <row r="24" spans="1:21">
      <c r="B24" s="23" t="s">
        <v>383</v>
      </c>
      <c r="C24" s="121"/>
      <c r="D24" s="121"/>
      <c r="E24" s="121"/>
      <c r="F24" s="121"/>
      <c r="G24" s="121"/>
      <c r="H24" s="121">
        <v>1500</v>
      </c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>
        <v>1500</v>
      </c>
    </row>
    <row r="25" spans="1:21">
      <c r="B25" s="23" t="s">
        <v>470</v>
      </c>
      <c r="C25" s="121"/>
      <c r="D25" s="121"/>
      <c r="E25" s="121"/>
      <c r="F25" s="121"/>
      <c r="G25" s="121"/>
      <c r="H25" s="121"/>
      <c r="I25" s="121"/>
      <c r="J25" s="121">
        <v>2700</v>
      </c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>
        <v>2700</v>
      </c>
    </row>
    <row r="26" spans="1:21">
      <c r="A26" s="23" t="s">
        <v>3233</v>
      </c>
      <c r="B26" s="23" t="s">
        <v>436</v>
      </c>
      <c r="C26" s="121"/>
      <c r="D26" s="121">
        <v>5028</v>
      </c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>
        <v>5028</v>
      </c>
    </row>
    <row r="27" spans="1:21">
      <c r="B27" s="23" t="s">
        <v>383</v>
      </c>
      <c r="C27" s="121"/>
      <c r="D27" s="121"/>
      <c r="E27" s="121">
        <v>1524</v>
      </c>
      <c r="F27" s="121">
        <v>1720</v>
      </c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>
        <v>3244</v>
      </c>
    </row>
    <row r="28" spans="1:21">
      <c r="B28" s="23" t="s">
        <v>226</v>
      </c>
      <c r="C28" s="121"/>
      <c r="D28" s="121"/>
      <c r="E28" s="121"/>
      <c r="F28" s="121"/>
      <c r="G28" s="121">
        <v>3000</v>
      </c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>
        <v>3000</v>
      </c>
    </row>
    <row r="29" spans="1:21">
      <c r="B29" s="23" t="s">
        <v>470</v>
      </c>
      <c r="C29" s="121"/>
      <c r="D29" s="121"/>
      <c r="E29" s="121"/>
      <c r="F29" s="121">
        <v>4000</v>
      </c>
      <c r="G29" s="121">
        <v>8900</v>
      </c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>
        <v>12900</v>
      </c>
    </row>
    <row r="30" spans="1:21">
      <c r="A30" s="23" t="s">
        <v>3577</v>
      </c>
      <c r="B30" s="23" t="s">
        <v>436</v>
      </c>
      <c r="C30" s="121"/>
      <c r="D30" s="121"/>
      <c r="E30" s="121"/>
      <c r="F30" s="121"/>
      <c r="G30" s="121"/>
      <c r="H30" s="121"/>
      <c r="I30" s="121">
        <v>28000</v>
      </c>
      <c r="J30" s="121">
        <v>10000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>
        <v>38000</v>
      </c>
    </row>
    <row r="31" spans="1:21">
      <c r="B31" s="23" t="s">
        <v>383</v>
      </c>
      <c r="C31" s="121"/>
      <c r="D31" s="121"/>
      <c r="E31" s="121"/>
      <c r="F31" s="121"/>
      <c r="G31" s="121"/>
      <c r="H31" s="121"/>
      <c r="I31" s="121"/>
      <c r="J31" s="121">
        <v>15000</v>
      </c>
      <c r="K31" s="121">
        <v>7900</v>
      </c>
      <c r="L31" s="121"/>
      <c r="M31" s="121"/>
      <c r="N31" s="121"/>
      <c r="O31" s="121"/>
      <c r="P31" s="121"/>
      <c r="Q31" s="121"/>
      <c r="R31" s="121"/>
      <c r="S31" s="121"/>
      <c r="T31" s="121"/>
      <c r="U31" s="121">
        <v>22900</v>
      </c>
    </row>
    <row r="32" spans="1:21">
      <c r="B32" s="23" t="s">
        <v>470</v>
      </c>
      <c r="C32" s="121"/>
      <c r="D32" s="121"/>
      <c r="E32" s="121"/>
      <c r="F32" s="121"/>
      <c r="G32" s="121"/>
      <c r="H32" s="121"/>
      <c r="I32" s="121"/>
      <c r="J32" s="121"/>
      <c r="K32" s="121">
        <v>3600</v>
      </c>
      <c r="L32" s="121">
        <v>14300</v>
      </c>
      <c r="M32" s="121">
        <v>13000</v>
      </c>
      <c r="N32" s="121">
        <v>5200</v>
      </c>
      <c r="O32" s="121"/>
      <c r="P32" s="121"/>
      <c r="Q32" s="121"/>
      <c r="R32" s="121"/>
      <c r="S32" s="121"/>
      <c r="T32" s="121"/>
      <c r="U32" s="121">
        <v>36100</v>
      </c>
    </row>
    <row r="33" spans="1:21">
      <c r="A33" s="23" t="s">
        <v>645</v>
      </c>
      <c r="B33" s="23" t="s">
        <v>436</v>
      </c>
      <c r="C33" s="121">
        <v>200</v>
      </c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>
        <v>200</v>
      </c>
    </row>
    <row r="34" spans="1:21">
      <c r="A34" s="23" t="s">
        <v>666</v>
      </c>
      <c r="B34" s="23" t="s">
        <v>436</v>
      </c>
      <c r="C34" s="121">
        <v>80</v>
      </c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>
        <v>80</v>
      </c>
    </row>
    <row r="35" spans="1:21">
      <c r="A35" s="23" t="s">
        <v>836</v>
      </c>
      <c r="B35" s="23" t="s">
        <v>436</v>
      </c>
      <c r="C35" s="121">
        <v>2100</v>
      </c>
      <c r="D35" s="121"/>
      <c r="E35" s="121"/>
      <c r="F35" s="121">
        <v>43310</v>
      </c>
      <c r="G35" s="121">
        <v>11600</v>
      </c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>
        <v>57010</v>
      </c>
    </row>
    <row r="36" spans="1:21">
      <c r="B36" s="23" t="s">
        <v>226</v>
      </c>
      <c r="C36" s="121"/>
      <c r="D36" s="121">
        <v>3000</v>
      </c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>
        <v>3000</v>
      </c>
    </row>
    <row r="37" spans="1:21">
      <c r="A37" s="23" t="s">
        <v>2395</v>
      </c>
      <c r="B37" s="23" t="s">
        <v>383</v>
      </c>
      <c r="C37" s="121">
        <v>5048</v>
      </c>
      <c r="D37" s="121">
        <v>4992</v>
      </c>
      <c r="E37" s="121"/>
      <c r="F37" s="121">
        <v>2020</v>
      </c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>
        <v>12060</v>
      </c>
    </row>
    <row r="38" spans="1:21">
      <c r="B38" s="23" t="s">
        <v>470</v>
      </c>
      <c r="C38" s="121"/>
      <c r="D38" s="121"/>
      <c r="E38" s="121">
        <v>5150</v>
      </c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>
        <v>5150</v>
      </c>
    </row>
    <row r="39" spans="1:21">
      <c r="A39" s="23" t="s">
        <v>3071</v>
      </c>
      <c r="B39" s="23" t="s">
        <v>436</v>
      </c>
      <c r="C39" s="121"/>
      <c r="D39" s="121">
        <v>340</v>
      </c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>
        <v>340</v>
      </c>
    </row>
    <row r="40" spans="1:21">
      <c r="A40" s="23" t="s">
        <v>2974</v>
      </c>
      <c r="B40" s="23" t="s">
        <v>436</v>
      </c>
      <c r="C40" s="121">
        <v>20016</v>
      </c>
      <c r="D40" s="121"/>
      <c r="E40" s="121"/>
      <c r="F40" s="121">
        <v>11000</v>
      </c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>
        <v>31016</v>
      </c>
    </row>
    <row r="41" spans="1:21">
      <c r="B41" s="23" t="s">
        <v>383</v>
      </c>
      <c r="C41" s="121">
        <v>4824</v>
      </c>
      <c r="D41" s="121">
        <v>32848</v>
      </c>
      <c r="E41" s="121">
        <v>41612</v>
      </c>
      <c r="F41" s="121"/>
      <c r="G41" s="121"/>
      <c r="H41" s="121"/>
      <c r="I41" s="121">
        <v>8000</v>
      </c>
      <c r="J41" s="121"/>
      <c r="K41" s="121">
        <v>5000</v>
      </c>
      <c r="L41" s="121"/>
      <c r="M41" s="121"/>
      <c r="N41" s="121"/>
      <c r="O41" s="121"/>
      <c r="P41" s="121"/>
      <c r="Q41" s="121"/>
      <c r="R41" s="121"/>
      <c r="S41" s="121"/>
      <c r="T41" s="121"/>
      <c r="U41" s="121">
        <v>92284</v>
      </c>
    </row>
    <row r="42" spans="1:21">
      <c r="B42" s="23" t="s">
        <v>226</v>
      </c>
      <c r="C42" s="121"/>
      <c r="D42" s="121"/>
      <c r="E42" s="121"/>
      <c r="F42" s="121">
        <v>2000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>
        <v>2000</v>
      </c>
    </row>
    <row r="43" spans="1:21">
      <c r="B43" s="23" t="s">
        <v>470</v>
      </c>
      <c r="C43" s="121"/>
      <c r="D43" s="121">
        <v>1500</v>
      </c>
      <c r="E43" s="121">
        <v>73800</v>
      </c>
      <c r="F43" s="121">
        <v>43610</v>
      </c>
      <c r="G43" s="121">
        <v>2500</v>
      </c>
      <c r="H43" s="121">
        <v>2800</v>
      </c>
      <c r="I43" s="121">
        <v>5000</v>
      </c>
      <c r="J43" s="121">
        <v>14000</v>
      </c>
      <c r="K43" s="121">
        <v>9000</v>
      </c>
      <c r="L43" s="121">
        <v>8000</v>
      </c>
      <c r="M43" s="121"/>
      <c r="N43" s="121"/>
      <c r="O43" s="121"/>
      <c r="P43" s="121"/>
      <c r="Q43" s="121"/>
      <c r="R43" s="121"/>
      <c r="S43" s="121"/>
      <c r="T43" s="121"/>
      <c r="U43" s="121">
        <v>160210</v>
      </c>
    </row>
    <row r="44" spans="1:21">
      <c r="A44" s="23" t="s">
        <v>3039</v>
      </c>
      <c r="B44" s="23" t="s">
        <v>436</v>
      </c>
      <c r="C44" s="121">
        <v>23778</v>
      </c>
      <c r="D44" s="121">
        <v>900</v>
      </c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>
        <v>24678</v>
      </c>
    </row>
    <row r="45" spans="1:21">
      <c r="B45" s="23" t="s">
        <v>383</v>
      </c>
      <c r="C45" s="121">
        <v>1002</v>
      </c>
      <c r="D45" s="121">
        <v>1000</v>
      </c>
      <c r="E45" s="121">
        <v>13662</v>
      </c>
      <c r="F45" s="121">
        <v>960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>
        <v>16624</v>
      </c>
    </row>
    <row r="46" spans="1:21">
      <c r="B46" s="23" t="s">
        <v>226</v>
      </c>
      <c r="C46" s="121"/>
      <c r="D46" s="121"/>
      <c r="E46" s="121"/>
      <c r="F46" s="121"/>
      <c r="G46" s="121"/>
      <c r="H46" s="121">
        <v>17000</v>
      </c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>
        <v>17000</v>
      </c>
    </row>
    <row r="47" spans="1:21">
      <c r="B47" s="23" t="s">
        <v>470</v>
      </c>
      <c r="C47" s="121"/>
      <c r="D47" s="121"/>
      <c r="E47" s="121">
        <v>45000</v>
      </c>
      <c r="F47" s="121">
        <v>53000</v>
      </c>
      <c r="G47" s="121">
        <v>10900</v>
      </c>
      <c r="H47" s="121"/>
      <c r="I47" s="121">
        <v>7000</v>
      </c>
      <c r="J47" s="121">
        <v>7700</v>
      </c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>
        <v>123600</v>
      </c>
    </row>
    <row r="48" spans="1:21">
      <c r="A48" s="23" t="s">
        <v>3078</v>
      </c>
      <c r="B48" s="23" t="s">
        <v>436</v>
      </c>
      <c r="C48" s="121"/>
      <c r="D48" s="121">
        <v>200</v>
      </c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>
        <v>200</v>
      </c>
    </row>
    <row r="49" spans="1:21">
      <c r="A49" s="23" t="s">
        <v>883</v>
      </c>
      <c r="B49" s="23" t="s">
        <v>436</v>
      </c>
      <c r="C49" s="121">
        <v>30720</v>
      </c>
      <c r="D49" s="121"/>
      <c r="E49" s="121"/>
      <c r="F49" s="121">
        <v>8966</v>
      </c>
      <c r="G49" s="121">
        <v>115000</v>
      </c>
      <c r="H49" s="121">
        <v>49000</v>
      </c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>
        <v>203686</v>
      </c>
    </row>
    <row r="50" spans="1:21">
      <c r="B50" s="23" t="s">
        <v>383</v>
      </c>
      <c r="C50" s="121"/>
      <c r="D50" s="121"/>
      <c r="E50" s="121"/>
      <c r="F50" s="121"/>
      <c r="G50" s="121"/>
      <c r="H50" s="121">
        <v>180000</v>
      </c>
      <c r="I50" s="121">
        <v>99300</v>
      </c>
      <c r="J50" s="121">
        <v>65000</v>
      </c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>
        <v>344300</v>
      </c>
    </row>
    <row r="51" spans="1:21">
      <c r="B51" s="23" t="s">
        <v>226</v>
      </c>
      <c r="C51" s="121">
        <v>39481</v>
      </c>
      <c r="D51" s="121">
        <v>36868</v>
      </c>
      <c r="E51" s="121">
        <v>26454</v>
      </c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>
        <v>102803</v>
      </c>
    </row>
    <row r="52" spans="1:21">
      <c r="B52" s="23" t="s">
        <v>470</v>
      </c>
      <c r="C52" s="121">
        <v>20519</v>
      </c>
      <c r="D52" s="121"/>
      <c r="E52" s="121">
        <v>16296</v>
      </c>
      <c r="F52" s="121"/>
      <c r="G52" s="121"/>
      <c r="H52" s="121"/>
      <c r="I52" s="121">
        <v>200</v>
      </c>
      <c r="J52" s="121">
        <v>200</v>
      </c>
      <c r="K52" s="121">
        <v>64100</v>
      </c>
      <c r="L52" s="121">
        <v>182460</v>
      </c>
      <c r="M52" s="121">
        <v>284100</v>
      </c>
      <c r="N52" s="121">
        <v>152420</v>
      </c>
      <c r="O52" s="121">
        <v>62260</v>
      </c>
      <c r="P52" s="121">
        <v>14000</v>
      </c>
      <c r="Q52" s="121">
        <v>2900</v>
      </c>
      <c r="R52" s="121">
        <v>46800</v>
      </c>
      <c r="S52" s="121">
        <v>135200</v>
      </c>
      <c r="T52" s="121"/>
      <c r="U52" s="121">
        <v>981455</v>
      </c>
    </row>
    <row r="53" spans="1:21">
      <c r="B53" s="23" t="s">
        <v>521</v>
      </c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>
        <v>21100</v>
      </c>
      <c r="T53" s="121">
        <v>8970</v>
      </c>
      <c r="U53" s="121">
        <v>30070</v>
      </c>
    </row>
    <row r="54" spans="1:21">
      <c r="A54" s="23" t="s">
        <v>217</v>
      </c>
      <c r="B54" s="23" t="s">
        <v>383</v>
      </c>
      <c r="C54" s="121">
        <v>6520</v>
      </c>
      <c r="D54" s="121">
        <v>6290</v>
      </c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>
        <v>12810</v>
      </c>
    </row>
    <row r="55" spans="1:21">
      <c r="B55" s="23" t="s">
        <v>470</v>
      </c>
      <c r="C55" s="121">
        <v>9284</v>
      </c>
      <c r="D55" s="121">
        <v>8000</v>
      </c>
      <c r="E55" s="121">
        <v>6500</v>
      </c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>
        <v>23784</v>
      </c>
    </row>
    <row r="56" spans="1:21">
      <c r="B56" s="23" t="s">
        <v>521</v>
      </c>
      <c r="C56" s="121"/>
      <c r="D56" s="121">
        <v>2000</v>
      </c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>
        <v>2000</v>
      </c>
    </row>
    <row r="57" spans="1:21">
      <c r="A57" s="23" t="s">
        <v>3337</v>
      </c>
      <c r="B57" s="23" t="s">
        <v>436</v>
      </c>
      <c r="C57" s="121"/>
      <c r="D57" s="121"/>
      <c r="E57" s="121">
        <v>2848</v>
      </c>
      <c r="F57" s="121">
        <v>3490</v>
      </c>
      <c r="G57" s="121">
        <v>591</v>
      </c>
      <c r="H57" s="121">
        <v>218</v>
      </c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>
        <v>7147</v>
      </c>
    </row>
    <row r="58" spans="1:21">
      <c r="B58" s="23" t="s">
        <v>383</v>
      </c>
      <c r="C58" s="121"/>
      <c r="D58" s="121"/>
      <c r="E58" s="121"/>
      <c r="F58" s="121">
        <v>1200</v>
      </c>
      <c r="G58" s="121">
        <v>5500</v>
      </c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>
        <v>6700</v>
      </c>
    </row>
    <row r="59" spans="1:21">
      <c r="B59" s="23" t="s">
        <v>470</v>
      </c>
      <c r="C59" s="121"/>
      <c r="D59" s="121"/>
      <c r="E59" s="121"/>
      <c r="F59" s="121"/>
      <c r="G59" s="121">
        <v>200</v>
      </c>
      <c r="H59" s="121">
        <v>200</v>
      </c>
      <c r="I59" s="121">
        <v>6400</v>
      </c>
      <c r="J59" s="121">
        <v>5000</v>
      </c>
      <c r="K59" s="121">
        <v>4100</v>
      </c>
      <c r="L59" s="121"/>
      <c r="M59" s="121"/>
      <c r="N59" s="121"/>
      <c r="O59" s="121"/>
      <c r="P59" s="121"/>
      <c r="Q59" s="121"/>
      <c r="R59" s="121"/>
      <c r="S59" s="121"/>
      <c r="T59" s="121"/>
      <c r="U59" s="121">
        <v>15900</v>
      </c>
    </row>
    <row r="60" spans="1:21">
      <c r="A60" s="23" t="s">
        <v>2020</v>
      </c>
      <c r="B60" s="23" t="s">
        <v>383</v>
      </c>
      <c r="C60" s="121">
        <v>20000</v>
      </c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>
        <v>20000</v>
      </c>
    </row>
    <row r="61" spans="1:21">
      <c r="A61" s="23" t="s">
        <v>262</v>
      </c>
      <c r="B61" s="23" t="s">
        <v>436</v>
      </c>
      <c r="C61" s="121">
        <v>3204</v>
      </c>
      <c r="D61" s="121"/>
      <c r="E61" s="121">
        <v>10056</v>
      </c>
      <c r="F61" s="121">
        <v>53928</v>
      </c>
      <c r="G61" s="121">
        <v>516</v>
      </c>
      <c r="H61" s="121">
        <v>648</v>
      </c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>
        <v>68352</v>
      </c>
    </row>
    <row r="62" spans="1:21">
      <c r="B62" s="23" t="s">
        <v>383</v>
      </c>
      <c r="C62" s="121">
        <v>27204</v>
      </c>
      <c r="D62" s="121">
        <v>22968</v>
      </c>
      <c r="E62" s="121">
        <v>27756</v>
      </c>
      <c r="F62" s="121"/>
      <c r="G62" s="121">
        <v>20000</v>
      </c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>
        <v>97928</v>
      </c>
    </row>
    <row r="63" spans="1:21">
      <c r="B63" s="23" t="s">
        <v>226</v>
      </c>
      <c r="C63" s="121"/>
      <c r="D63" s="121"/>
      <c r="E63" s="121"/>
      <c r="F63" s="121">
        <v>3000</v>
      </c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>
        <v>3000</v>
      </c>
    </row>
    <row r="64" spans="1:21">
      <c r="B64" s="23" t="s">
        <v>470</v>
      </c>
      <c r="C64" s="121">
        <v>5016</v>
      </c>
      <c r="D64" s="121">
        <v>39178</v>
      </c>
      <c r="E64" s="121">
        <v>500</v>
      </c>
      <c r="F64" s="121">
        <v>30300</v>
      </c>
      <c r="G64" s="121">
        <v>500</v>
      </c>
      <c r="H64" s="121">
        <v>13300</v>
      </c>
      <c r="I64" s="121">
        <v>20600</v>
      </c>
      <c r="J64" s="121">
        <v>28050</v>
      </c>
      <c r="K64" s="121">
        <v>21590</v>
      </c>
      <c r="L64" s="121"/>
      <c r="M64" s="121"/>
      <c r="N64" s="121"/>
      <c r="O64" s="121"/>
      <c r="P64" s="121"/>
      <c r="Q64" s="121"/>
      <c r="R64" s="121"/>
      <c r="S64" s="121"/>
      <c r="T64" s="121"/>
      <c r="U64" s="121">
        <v>159034</v>
      </c>
    </row>
    <row r="65" spans="1:21">
      <c r="B65" s="23" t="s">
        <v>521</v>
      </c>
      <c r="C65" s="121"/>
      <c r="D65" s="121"/>
      <c r="E65" s="121">
        <v>10000</v>
      </c>
      <c r="F65" s="121"/>
      <c r="G65" s="121"/>
      <c r="H65" s="121"/>
      <c r="I65" s="121"/>
      <c r="J65" s="121"/>
      <c r="K65" s="121">
        <v>5000</v>
      </c>
      <c r="L65" s="121"/>
      <c r="M65" s="121"/>
      <c r="N65" s="121"/>
      <c r="O65" s="121"/>
      <c r="P65" s="121"/>
      <c r="Q65" s="121"/>
      <c r="R65" s="121"/>
      <c r="S65" s="121"/>
      <c r="T65" s="121"/>
      <c r="U65" s="121">
        <v>15000</v>
      </c>
    </row>
    <row r="66" spans="1:21">
      <c r="A66" s="23" t="s">
        <v>158</v>
      </c>
      <c r="B66" s="23" t="s">
        <v>436</v>
      </c>
      <c r="C66" s="121">
        <v>4404</v>
      </c>
      <c r="D66" s="121"/>
      <c r="E66" s="121">
        <v>7052</v>
      </c>
      <c r="F66" s="121">
        <v>9196</v>
      </c>
      <c r="G66" s="121">
        <v>5484</v>
      </c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>
        <v>26136</v>
      </c>
    </row>
    <row r="67" spans="1:21">
      <c r="B67" s="23" t="s">
        <v>383</v>
      </c>
      <c r="C67" s="121">
        <v>5028</v>
      </c>
      <c r="D67" s="121">
        <v>2004</v>
      </c>
      <c r="E67" s="121">
        <v>216</v>
      </c>
      <c r="F67" s="121">
        <v>4000</v>
      </c>
      <c r="G67" s="121">
        <v>4300</v>
      </c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>
        <v>15548</v>
      </c>
    </row>
    <row r="68" spans="1:21">
      <c r="B68" s="23" t="s">
        <v>226</v>
      </c>
      <c r="C68" s="121">
        <v>1500</v>
      </c>
      <c r="D68" s="121">
        <v>2964</v>
      </c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>
        <v>4464</v>
      </c>
    </row>
    <row r="69" spans="1:21">
      <c r="B69" s="23" t="s">
        <v>470</v>
      </c>
      <c r="C69" s="121"/>
      <c r="D69" s="121">
        <v>5000</v>
      </c>
      <c r="E69" s="121">
        <v>7700</v>
      </c>
      <c r="F69" s="121">
        <v>6000</v>
      </c>
      <c r="G69" s="121">
        <v>11300</v>
      </c>
      <c r="H69" s="121">
        <v>8200</v>
      </c>
      <c r="I69" s="121">
        <v>12260</v>
      </c>
      <c r="J69" s="121">
        <v>10970</v>
      </c>
      <c r="K69" s="121">
        <v>13400</v>
      </c>
      <c r="L69" s="121"/>
      <c r="M69" s="121"/>
      <c r="N69" s="121"/>
      <c r="O69" s="121"/>
      <c r="P69" s="121"/>
      <c r="Q69" s="121"/>
      <c r="R69" s="121"/>
      <c r="S69" s="121"/>
      <c r="T69" s="121"/>
      <c r="U69" s="121">
        <v>74830</v>
      </c>
    </row>
    <row r="70" spans="1:21">
      <c r="B70" s="23" t="s">
        <v>521</v>
      </c>
      <c r="C70" s="121">
        <v>2904</v>
      </c>
      <c r="D70" s="121">
        <v>2100</v>
      </c>
      <c r="E70" s="121">
        <v>270</v>
      </c>
      <c r="F70" s="121"/>
      <c r="G70" s="121"/>
      <c r="H70" s="121"/>
      <c r="I70" s="121"/>
      <c r="J70" s="121"/>
      <c r="K70" s="121">
        <v>5020</v>
      </c>
      <c r="L70" s="121"/>
      <c r="M70" s="121"/>
      <c r="N70" s="121"/>
      <c r="O70" s="121"/>
      <c r="P70" s="121"/>
      <c r="Q70" s="121"/>
      <c r="R70" s="121"/>
      <c r="S70" s="121"/>
      <c r="T70" s="121"/>
      <c r="U70" s="121">
        <v>10294</v>
      </c>
    </row>
    <row r="71" spans="1:21">
      <c r="A71" s="23" t="s">
        <v>293</v>
      </c>
      <c r="B71" s="23" t="s">
        <v>436</v>
      </c>
      <c r="C71" s="121">
        <v>492</v>
      </c>
      <c r="D71" s="121"/>
      <c r="E71" s="121">
        <v>8124</v>
      </c>
      <c r="F71" s="121">
        <v>15720</v>
      </c>
      <c r="G71" s="121">
        <v>1778</v>
      </c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>
        <v>26114</v>
      </c>
    </row>
    <row r="72" spans="1:21">
      <c r="B72" s="23" t="s">
        <v>383</v>
      </c>
      <c r="C72" s="121">
        <v>7232</v>
      </c>
      <c r="D72" s="121">
        <v>2608</v>
      </c>
      <c r="E72" s="121">
        <v>800</v>
      </c>
      <c r="F72" s="121">
        <v>5300</v>
      </c>
      <c r="G72" s="121">
        <v>18000</v>
      </c>
      <c r="H72" s="121">
        <v>4000</v>
      </c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>
        <v>37940</v>
      </c>
    </row>
    <row r="73" spans="1:21">
      <c r="B73" s="23" t="s">
        <v>226</v>
      </c>
      <c r="C73" s="121">
        <v>7776</v>
      </c>
      <c r="D73" s="121">
        <v>1000</v>
      </c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>
        <v>8776</v>
      </c>
    </row>
    <row r="74" spans="1:21">
      <c r="B74" s="23" t="s">
        <v>470</v>
      </c>
      <c r="C74" s="121"/>
      <c r="D74" s="121">
        <v>11952</v>
      </c>
      <c r="E74" s="121">
        <v>4250</v>
      </c>
      <c r="F74" s="121">
        <v>2000</v>
      </c>
      <c r="G74" s="121"/>
      <c r="H74" s="121">
        <v>400</v>
      </c>
      <c r="I74" s="121">
        <v>18000</v>
      </c>
      <c r="J74" s="121">
        <v>32300</v>
      </c>
      <c r="K74" s="121">
        <v>18000</v>
      </c>
      <c r="L74" s="121"/>
      <c r="M74" s="121"/>
      <c r="N74" s="121"/>
      <c r="O74" s="121"/>
      <c r="P74" s="121"/>
      <c r="Q74" s="121"/>
      <c r="R74" s="121"/>
      <c r="S74" s="121"/>
      <c r="T74" s="121"/>
      <c r="U74" s="121">
        <v>86902</v>
      </c>
    </row>
    <row r="75" spans="1:21">
      <c r="B75" s="23" t="s">
        <v>521</v>
      </c>
      <c r="C75" s="121"/>
      <c r="D75" s="121">
        <v>2600</v>
      </c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>
        <v>2600</v>
      </c>
    </row>
    <row r="76" spans="1:21">
      <c r="A76" s="23" t="s">
        <v>1929</v>
      </c>
      <c r="B76" s="23" t="s">
        <v>436</v>
      </c>
      <c r="C76" s="121">
        <v>5424</v>
      </c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>
        <v>5424</v>
      </c>
    </row>
    <row r="77" spans="1:21">
      <c r="B77" s="23" t="s">
        <v>226</v>
      </c>
      <c r="C77" s="121"/>
      <c r="D77" s="121"/>
      <c r="E77" s="121">
        <v>432</v>
      </c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>
        <v>432</v>
      </c>
    </row>
    <row r="78" spans="1:21">
      <c r="A78" s="23" t="s">
        <v>363</v>
      </c>
      <c r="B78" s="23" t="s">
        <v>436</v>
      </c>
      <c r="C78" s="121">
        <v>990</v>
      </c>
      <c r="D78" s="121"/>
      <c r="E78" s="121">
        <v>10572</v>
      </c>
      <c r="F78" s="121">
        <v>31080</v>
      </c>
      <c r="G78" s="121">
        <v>3108</v>
      </c>
      <c r="H78" s="121">
        <v>3500</v>
      </c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>
        <v>49250</v>
      </c>
    </row>
    <row r="79" spans="1:21">
      <c r="B79" s="23" t="s">
        <v>383</v>
      </c>
      <c r="C79" s="121">
        <v>5496</v>
      </c>
      <c r="D79" s="121"/>
      <c r="E79" s="121">
        <v>3780</v>
      </c>
      <c r="F79" s="121">
        <v>1090</v>
      </c>
      <c r="G79" s="121">
        <v>15700</v>
      </c>
      <c r="H79" s="121">
        <v>500</v>
      </c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>
        <v>26566</v>
      </c>
    </row>
    <row r="80" spans="1:21">
      <c r="B80" s="23" t="s">
        <v>226</v>
      </c>
      <c r="C80" s="121">
        <v>1080</v>
      </c>
      <c r="D80" s="121">
        <v>5740</v>
      </c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>
        <v>6820</v>
      </c>
    </row>
    <row r="81" spans="1:21">
      <c r="B81" s="23" t="s">
        <v>470</v>
      </c>
      <c r="C81" s="121">
        <v>1908</v>
      </c>
      <c r="D81" s="121">
        <v>13280</v>
      </c>
      <c r="E81" s="121">
        <v>10950</v>
      </c>
      <c r="F81" s="121">
        <v>3600</v>
      </c>
      <c r="G81" s="121">
        <v>12400</v>
      </c>
      <c r="H81" s="121">
        <v>17140</v>
      </c>
      <c r="I81" s="121">
        <v>19410</v>
      </c>
      <c r="J81" s="121">
        <v>12700</v>
      </c>
      <c r="K81" s="121">
        <v>6770</v>
      </c>
      <c r="L81" s="121"/>
      <c r="M81" s="121"/>
      <c r="N81" s="121"/>
      <c r="O81" s="121"/>
      <c r="P81" s="121"/>
      <c r="Q81" s="121"/>
      <c r="R81" s="121"/>
      <c r="S81" s="121"/>
      <c r="T81" s="121"/>
      <c r="U81" s="121">
        <v>98158</v>
      </c>
    </row>
    <row r="82" spans="1:21">
      <c r="A82" s="23" t="s">
        <v>339</v>
      </c>
      <c r="B82" s="23" t="s">
        <v>383</v>
      </c>
      <c r="C82" s="121">
        <v>104286</v>
      </c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>
        <v>104286</v>
      </c>
    </row>
    <row r="83" spans="1:21">
      <c r="B83" s="23" t="s">
        <v>226</v>
      </c>
      <c r="C83" s="121"/>
      <c r="D83" s="121"/>
      <c r="E83" s="121"/>
      <c r="F83" s="121">
        <v>990</v>
      </c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>
        <v>990</v>
      </c>
    </row>
    <row r="84" spans="1:21">
      <c r="B84" s="23" t="s">
        <v>470</v>
      </c>
      <c r="C84" s="121">
        <v>52016</v>
      </c>
      <c r="D84" s="121">
        <v>100000</v>
      </c>
      <c r="E84" s="121">
        <v>2200</v>
      </c>
      <c r="F84" s="121">
        <v>600</v>
      </c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>
        <v>154816</v>
      </c>
    </row>
    <row r="85" spans="1:21">
      <c r="A85" s="23" t="s">
        <v>3192</v>
      </c>
      <c r="B85" s="23" t="s">
        <v>436</v>
      </c>
      <c r="C85" s="121"/>
      <c r="D85" s="121">
        <v>9060</v>
      </c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>
        <v>9060</v>
      </c>
    </row>
    <row r="86" spans="1:21">
      <c r="B86" s="23" t="s">
        <v>383</v>
      </c>
      <c r="C86" s="121"/>
      <c r="D86" s="121"/>
      <c r="E86" s="121">
        <v>5048</v>
      </c>
      <c r="F86" s="121">
        <v>5508</v>
      </c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>
        <v>10556</v>
      </c>
    </row>
    <row r="87" spans="1:21">
      <c r="B87" s="23" t="s">
        <v>226</v>
      </c>
      <c r="C87" s="121"/>
      <c r="D87" s="121"/>
      <c r="E87" s="121"/>
      <c r="F87" s="121">
        <v>7500</v>
      </c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>
        <v>7500</v>
      </c>
    </row>
    <row r="88" spans="1:21">
      <c r="B88" s="23" t="s">
        <v>470</v>
      </c>
      <c r="C88" s="121"/>
      <c r="D88" s="121"/>
      <c r="E88" s="121"/>
      <c r="F88" s="121">
        <v>7500</v>
      </c>
      <c r="G88" s="121">
        <v>10400</v>
      </c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>
        <v>17900</v>
      </c>
    </row>
    <row r="89" spans="1:21">
      <c r="A89" s="23" t="s">
        <v>577</v>
      </c>
      <c r="B89" s="23" t="s">
        <v>436</v>
      </c>
      <c r="C89" s="121"/>
      <c r="D89" s="121"/>
      <c r="E89" s="121"/>
      <c r="F89" s="121">
        <v>23496</v>
      </c>
      <c r="G89" s="121">
        <v>24372</v>
      </c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>
        <v>47868</v>
      </c>
    </row>
    <row r="90" spans="1:21">
      <c r="B90" s="23" t="s">
        <v>383</v>
      </c>
      <c r="C90" s="121">
        <v>10692</v>
      </c>
      <c r="D90" s="121">
        <v>22392</v>
      </c>
      <c r="E90" s="121"/>
      <c r="F90" s="121">
        <v>4000</v>
      </c>
      <c r="G90" s="121">
        <v>3200</v>
      </c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>
        <v>40284</v>
      </c>
    </row>
    <row r="91" spans="1:21">
      <c r="B91" s="23" t="s">
        <v>226</v>
      </c>
      <c r="C91" s="121"/>
      <c r="D91" s="121">
        <v>500</v>
      </c>
      <c r="E91" s="121">
        <v>2560</v>
      </c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>
        <v>3060</v>
      </c>
    </row>
    <row r="92" spans="1:21">
      <c r="B92" s="23" t="s">
        <v>470</v>
      </c>
      <c r="C92" s="121"/>
      <c r="D92" s="121">
        <v>10344</v>
      </c>
      <c r="E92" s="121">
        <v>24050</v>
      </c>
      <c r="F92" s="121">
        <v>5100</v>
      </c>
      <c r="G92" s="121">
        <v>14400</v>
      </c>
      <c r="H92" s="121">
        <v>11600</v>
      </c>
      <c r="I92" s="121">
        <v>15620</v>
      </c>
      <c r="J92" s="121">
        <v>22970</v>
      </c>
      <c r="K92" s="121">
        <v>6600</v>
      </c>
      <c r="L92" s="121"/>
      <c r="M92" s="121"/>
      <c r="N92" s="121"/>
      <c r="O92" s="121"/>
      <c r="P92" s="121"/>
      <c r="Q92" s="121"/>
      <c r="R92" s="121"/>
      <c r="S92" s="121"/>
      <c r="T92" s="121"/>
      <c r="U92" s="121">
        <v>110684</v>
      </c>
    </row>
    <row r="93" spans="1:21">
      <c r="A93" s="23" t="s">
        <v>3886</v>
      </c>
      <c r="C93" s="121">
        <v>456456</v>
      </c>
      <c r="D93" s="121">
        <v>356656</v>
      </c>
      <c r="E93" s="121">
        <v>369162</v>
      </c>
      <c r="F93" s="121">
        <v>411734</v>
      </c>
      <c r="G93" s="121">
        <v>308149</v>
      </c>
      <c r="H93" s="121">
        <v>334696</v>
      </c>
      <c r="I93" s="121">
        <v>244110</v>
      </c>
      <c r="J93" s="121">
        <v>233190</v>
      </c>
      <c r="K93" s="121">
        <v>182960</v>
      </c>
      <c r="L93" s="121">
        <v>229310</v>
      </c>
      <c r="M93" s="121">
        <v>304570</v>
      </c>
      <c r="N93" s="121">
        <v>176220</v>
      </c>
      <c r="O93" s="121">
        <v>74660</v>
      </c>
      <c r="P93" s="121">
        <v>19600</v>
      </c>
      <c r="Q93" s="121">
        <v>19700</v>
      </c>
      <c r="R93" s="121">
        <v>48910</v>
      </c>
      <c r="S93" s="121">
        <v>156300</v>
      </c>
      <c r="T93" s="121">
        <v>8970</v>
      </c>
      <c r="U93" s="121">
        <v>3935353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5A7A-4793-4AEC-972E-804306AD304B}">
  <sheetPr filterMode="1"/>
  <dimension ref="A7:U762"/>
  <sheetViews>
    <sheetView topLeftCell="A4" zoomScaleNormal="100" workbookViewId="0">
      <pane ySplit="4" topLeftCell="A8" activePane="bottomLeft" state="frozen"/>
      <selection activeCell="A4" sqref="A4"/>
      <selection pane="bottomLeft" activeCell="M764" sqref="M764"/>
    </sheetView>
  </sheetViews>
  <sheetFormatPr defaultRowHeight="15.75" outlineLevelCol="1"/>
  <cols>
    <col min="1" max="1" width="5" style="23" customWidth="1"/>
    <col min="2" max="2" width="4.21875" style="23" customWidth="1"/>
    <col min="3" max="3" width="5.77734375" style="23" bestFit="1" customWidth="1"/>
    <col min="4" max="4" width="8" style="23" customWidth="1" outlineLevel="1"/>
    <col min="5" max="5" width="20.5546875" style="23" bestFit="1" customWidth="1"/>
    <col min="6" max="6" width="9" style="23" customWidth="1"/>
    <col min="7" max="7" width="5.44140625" style="23" customWidth="1"/>
    <col min="8" max="8" width="7.109375" style="3" customWidth="1" outlineLevel="1"/>
    <col min="9" max="9" width="7.21875" style="23" customWidth="1"/>
    <col min="10" max="10" width="6.77734375" style="3" customWidth="1"/>
    <col min="11" max="11" width="6" style="23" customWidth="1"/>
    <col min="12" max="12" width="6.109375" style="23" customWidth="1"/>
    <col min="13" max="13" width="6" style="23" customWidth="1"/>
    <col min="14" max="14" width="5.33203125" style="3" customWidth="1"/>
    <col min="15" max="15" width="6" style="3" customWidth="1" outlineLevel="1"/>
    <col min="16" max="16" width="5.6640625" style="3" customWidth="1" outlineLevel="1"/>
    <col min="17" max="17" width="7.33203125" style="3" customWidth="1"/>
    <col min="18" max="18" width="5.109375" style="3" customWidth="1" outlineLevel="1"/>
    <col min="19" max="19" width="5.5546875" style="3" customWidth="1"/>
    <col min="20" max="20" width="6" style="3" customWidth="1" outlineLevel="1"/>
    <col min="21" max="21" width="6.109375" style="23" bestFit="1" customWidth="1"/>
    <col min="22" max="16384" width="8.88671875" style="23"/>
  </cols>
  <sheetData>
    <row r="7" spans="1:21" ht="33.75">
      <c r="A7" s="110" t="s">
        <v>37</v>
      </c>
      <c r="B7" s="110" t="s">
        <v>39</v>
      </c>
      <c r="C7" s="110" t="s">
        <v>43</v>
      </c>
      <c r="D7" s="110" t="s">
        <v>51</v>
      </c>
      <c r="E7" s="110" t="s">
        <v>59</v>
      </c>
      <c r="F7" s="110" t="s">
        <v>64</v>
      </c>
      <c r="G7" s="110" t="s">
        <v>77</v>
      </c>
      <c r="H7" s="110" t="s">
        <v>85</v>
      </c>
      <c r="I7" s="110" t="s">
        <v>28</v>
      </c>
      <c r="J7" s="110" t="s">
        <v>91</v>
      </c>
      <c r="K7" s="110" t="s">
        <v>93</v>
      </c>
      <c r="L7" s="110" t="s">
        <v>94</v>
      </c>
      <c r="M7" s="110" t="s">
        <v>96</v>
      </c>
      <c r="N7" s="110" t="s">
        <v>98</v>
      </c>
      <c r="O7" s="111" t="s">
        <v>104</v>
      </c>
      <c r="P7" s="111" t="s">
        <v>105</v>
      </c>
      <c r="Q7" s="110" t="s">
        <v>114</v>
      </c>
      <c r="R7" s="110" t="s">
        <v>115</v>
      </c>
      <c r="S7" s="111" t="s">
        <v>120</v>
      </c>
      <c r="T7" s="111" t="s">
        <v>121</v>
      </c>
      <c r="U7" s="111" t="s">
        <v>3859</v>
      </c>
    </row>
    <row r="8" spans="1:21" ht="14.25" hidden="1" customHeight="1">
      <c r="A8" s="113">
        <v>2023</v>
      </c>
      <c r="B8" s="114" t="s">
        <v>143</v>
      </c>
      <c r="C8" s="113" t="s">
        <v>643</v>
      </c>
      <c r="D8" s="113" t="s">
        <v>307</v>
      </c>
      <c r="E8" s="113" t="s">
        <v>666</v>
      </c>
      <c r="F8" s="114" t="s">
        <v>3784</v>
      </c>
      <c r="G8" s="115">
        <v>1</v>
      </c>
      <c r="H8" s="116" t="s">
        <v>175</v>
      </c>
      <c r="I8" s="114">
        <v>85434053</v>
      </c>
      <c r="J8" s="117">
        <v>45108</v>
      </c>
      <c r="K8" s="118">
        <v>80</v>
      </c>
      <c r="L8" s="118">
        <v>80</v>
      </c>
      <c r="M8" s="113" t="s">
        <v>436</v>
      </c>
      <c r="N8" s="119">
        <v>45169</v>
      </c>
      <c r="O8" s="119">
        <v>44999</v>
      </c>
      <c r="P8" s="114" t="s">
        <v>156</v>
      </c>
      <c r="Q8" s="119">
        <v>45009</v>
      </c>
      <c r="R8" s="114" t="s">
        <v>193</v>
      </c>
      <c r="S8" s="119">
        <v>45106</v>
      </c>
      <c r="T8" s="114" t="s">
        <v>156</v>
      </c>
      <c r="U8" s="112">
        <f>N8-46</f>
        <v>45123</v>
      </c>
    </row>
    <row r="9" spans="1:21" ht="14.25" hidden="1" customHeight="1">
      <c r="A9" s="113">
        <v>2024</v>
      </c>
      <c r="B9" s="114" t="s">
        <v>143</v>
      </c>
      <c r="C9" s="113" t="s">
        <v>433</v>
      </c>
      <c r="D9" s="113" t="s">
        <v>154</v>
      </c>
      <c r="E9" s="113" t="s">
        <v>3337</v>
      </c>
      <c r="F9" s="114" t="s">
        <v>3833</v>
      </c>
      <c r="G9" s="115">
        <v>5.3</v>
      </c>
      <c r="H9" s="116" t="s">
        <v>175</v>
      </c>
      <c r="I9" s="114">
        <v>86234328</v>
      </c>
      <c r="J9" s="117">
        <v>45231</v>
      </c>
      <c r="K9" s="118">
        <v>100</v>
      </c>
      <c r="L9" s="118">
        <v>530</v>
      </c>
      <c r="M9" s="113" t="s">
        <v>470</v>
      </c>
      <c r="N9" s="119">
        <v>45313</v>
      </c>
      <c r="O9" s="119" t="s">
        <v>156</v>
      </c>
      <c r="P9" s="114" t="s">
        <v>156</v>
      </c>
      <c r="Q9" s="119" t="s">
        <v>156</v>
      </c>
      <c r="R9" s="114" t="s">
        <v>193</v>
      </c>
      <c r="S9" s="119" t="s">
        <v>156</v>
      </c>
      <c r="T9" s="114" t="s">
        <v>156</v>
      </c>
      <c r="U9" s="112">
        <f>N9-62</f>
        <v>45251</v>
      </c>
    </row>
    <row r="10" spans="1:21" ht="14.25" hidden="1" customHeight="1">
      <c r="A10" s="113">
        <v>2024</v>
      </c>
      <c r="B10" s="114" t="s">
        <v>143</v>
      </c>
      <c r="C10" s="113" t="s">
        <v>433</v>
      </c>
      <c r="D10" s="113" t="s">
        <v>154</v>
      </c>
      <c r="E10" s="113" t="s">
        <v>3337</v>
      </c>
      <c r="F10" s="114" t="s">
        <v>3834</v>
      </c>
      <c r="G10" s="115">
        <v>5.3</v>
      </c>
      <c r="H10" s="116" t="s">
        <v>175</v>
      </c>
      <c r="I10" s="114">
        <v>86234415</v>
      </c>
      <c r="J10" s="117">
        <v>45231</v>
      </c>
      <c r="K10" s="118">
        <v>100</v>
      </c>
      <c r="L10" s="118">
        <v>530</v>
      </c>
      <c r="M10" s="113" t="s">
        <v>470</v>
      </c>
      <c r="N10" s="119">
        <v>45313</v>
      </c>
      <c r="O10" s="119" t="s">
        <v>156</v>
      </c>
      <c r="P10" s="114" t="s">
        <v>156</v>
      </c>
      <c r="Q10" s="119" t="s">
        <v>156</v>
      </c>
      <c r="R10" s="114" t="s">
        <v>193</v>
      </c>
      <c r="S10" s="119" t="s">
        <v>156</v>
      </c>
      <c r="T10" s="114" t="s">
        <v>156</v>
      </c>
      <c r="U10" s="112">
        <f>N10-62</f>
        <v>45251</v>
      </c>
    </row>
    <row r="11" spans="1:21" ht="14.25" hidden="1" customHeight="1">
      <c r="A11" s="113">
        <v>2024</v>
      </c>
      <c r="B11" s="114" t="s">
        <v>143</v>
      </c>
      <c r="C11" s="113" t="s">
        <v>573</v>
      </c>
      <c r="D11" s="113" t="s">
        <v>1820</v>
      </c>
      <c r="E11" s="113" t="s">
        <v>3634</v>
      </c>
      <c r="F11" s="114" t="s">
        <v>3820</v>
      </c>
      <c r="G11" s="115">
        <v>2.8</v>
      </c>
      <c r="H11" s="116" t="s">
        <v>175</v>
      </c>
      <c r="I11" s="114">
        <v>86234276</v>
      </c>
      <c r="J11" s="117">
        <v>45261</v>
      </c>
      <c r="K11" s="118">
        <v>100</v>
      </c>
      <c r="L11" s="118">
        <v>280</v>
      </c>
      <c r="M11" s="113" t="s">
        <v>383</v>
      </c>
      <c r="N11" s="119">
        <v>45278</v>
      </c>
      <c r="O11" s="119" t="s">
        <v>156</v>
      </c>
      <c r="P11" s="114" t="s">
        <v>156</v>
      </c>
      <c r="Q11" s="119" t="s">
        <v>156</v>
      </c>
      <c r="R11" s="114" t="s">
        <v>193</v>
      </c>
      <c r="S11" s="119" t="s">
        <v>156</v>
      </c>
      <c r="T11" s="114" t="s">
        <v>156</v>
      </c>
      <c r="U11" s="112">
        <f>N11-7</f>
        <v>45271</v>
      </c>
    </row>
    <row r="12" spans="1:21" ht="14.25" hidden="1" customHeight="1">
      <c r="A12" s="113">
        <v>2024</v>
      </c>
      <c r="B12" s="114" t="s">
        <v>143</v>
      </c>
      <c r="C12" s="113" t="s">
        <v>573</v>
      </c>
      <c r="D12" s="113" t="s">
        <v>1820</v>
      </c>
      <c r="E12" s="113" t="s">
        <v>3634</v>
      </c>
      <c r="F12" s="114" t="s">
        <v>3821</v>
      </c>
      <c r="G12" s="115">
        <v>2.8</v>
      </c>
      <c r="H12" s="116" t="s">
        <v>175</v>
      </c>
      <c r="I12" s="114">
        <v>86234287</v>
      </c>
      <c r="J12" s="117">
        <v>45261</v>
      </c>
      <c r="K12" s="118">
        <v>100</v>
      </c>
      <c r="L12" s="118">
        <v>280</v>
      </c>
      <c r="M12" s="113" t="s">
        <v>383</v>
      </c>
      <c r="N12" s="119">
        <v>45278</v>
      </c>
      <c r="O12" s="119" t="s">
        <v>156</v>
      </c>
      <c r="P12" s="114" t="s">
        <v>156</v>
      </c>
      <c r="Q12" s="119" t="s">
        <v>156</v>
      </c>
      <c r="R12" s="114" t="s">
        <v>193</v>
      </c>
      <c r="S12" s="119" t="s">
        <v>156</v>
      </c>
      <c r="T12" s="114" t="s">
        <v>156</v>
      </c>
      <c r="U12" s="112">
        <f>N12-7</f>
        <v>45271</v>
      </c>
    </row>
    <row r="13" spans="1:21" ht="14.25" hidden="1" customHeight="1">
      <c r="A13" s="113">
        <v>2024</v>
      </c>
      <c r="B13" s="114" t="s">
        <v>143</v>
      </c>
      <c r="C13" s="113" t="s">
        <v>433</v>
      </c>
      <c r="D13" s="113" t="s">
        <v>154</v>
      </c>
      <c r="E13" s="113" t="s">
        <v>3337</v>
      </c>
      <c r="F13" s="114" t="s">
        <v>3833</v>
      </c>
      <c r="G13" s="115">
        <v>5.3</v>
      </c>
      <c r="H13" s="116" t="s">
        <v>175</v>
      </c>
      <c r="I13" s="114">
        <v>86234327</v>
      </c>
      <c r="J13" s="117">
        <v>45261</v>
      </c>
      <c r="K13" s="118">
        <v>100</v>
      </c>
      <c r="L13" s="118">
        <v>530</v>
      </c>
      <c r="M13" s="113" t="s">
        <v>470</v>
      </c>
      <c r="N13" s="119">
        <v>45341</v>
      </c>
      <c r="O13" s="119" t="s">
        <v>156</v>
      </c>
      <c r="P13" s="114" t="s">
        <v>156</v>
      </c>
      <c r="Q13" s="119" t="s">
        <v>156</v>
      </c>
      <c r="R13" s="114" t="s">
        <v>193</v>
      </c>
      <c r="S13" s="119" t="s">
        <v>156</v>
      </c>
      <c r="T13" s="114" t="s">
        <v>156</v>
      </c>
      <c r="U13" s="112">
        <f>N13-62</f>
        <v>45279</v>
      </c>
    </row>
    <row r="14" spans="1:21" ht="14.25" hidden="1" customHeight="1">
      <c r="A14" s="113">
        <v>2024</v>
      </c>
      <c r="B14" s="114" t="s">
        <v>143</v>
      </c>
      <c r="C14" s="113" t="s">
        <v>433</v>
      </c>
      <c r="D14" s="113" t="s">
        <v>154</v>
      </c>
      <c r="E14" s="113" t="s">
        <v>3337</v>
      </c>
      <c r="F14" s="114" t="s">
        <v>3834</v>
      </c>
      <c r="G14" s="115">
        <v>5.3</v>
      </c>
      <c r="H14" s="116" t="s">
        <v>175</v>
      </c>
      <c r="I14" s="114">
        <v>86234414</v>
      </c>
      <c r="J14" s="117">
        <v>45261</v>
      </c>
      <c r="K14" s="118">
        <v>100</v>
      </c>
      <c r="L14" s="118">
        <v>530</v>
      </c>
      <c r="M14" s="113" t="s">
        <v>470</v>
      </c>
      <c r="N14" s="119">
        <v>45341</v>
      </c>
      <c r="O14" s="119" t="s">
        <v>156</v>
      </c>
      <c r="P14" s="114" t="s">
        <v>156</v>
      </c>
      <c r="Q14" s="119" t="s">
        <v>156</v>
      </c>
      <c r="R14" s="114" t="s">
        <v>193</v>
      </c>
      <c r="S14" s="119" t="s">
        <v>156</v>
      </c>
      <c r="T14" s="114" t="s">
        <v>156</v>
      </c>
      <c r="U14" s="112">
        <f>N14-62</f>
        <v>45279</v>
      </c>
    </row>
    <row r="15" spans="1:21" ht="14.25" hidden="1" customHeight="1">
      <c r="A15" s="113">
        <v>2024</v>
      </c>
      <c r="B15" s="114" t="s">
        <v>143</v>
      </c>
      <c r="C15" s="113" t="s">
        <v>573</v>
      </c>
      <c r="D15" s="113" t="s">
        <v>1820</v>
      </c>
      <c r="E15" s="113" t="s">
        <v>3634</v>
      </c>
      <c r="F15" s="114" t="s">
        <v>3820</v>
      </c>
      <c r="G15" s="115">
        <v>2.8</v>
      </c>
      <c r="H15" s="116" t="s">
        <v>175</v>
      </c>
      <c r="I15" s="114">
        <v>86234275</v>
      </c>
      <c r="J15" s="117">
        <v>45292</v>
      </c>
      <c r="K15" s="118">
        <v>100</v>
      </c>
      <c r="L15" s="118">
        <v>280</v>
      </c>
      <c r="M15" s="113" t="s">
        <v>470</v>
      </c>
      <c r="N15" s="119">
        <v>45306</v>
      </c>
      <c r="O15" s="119" t="s">
        <v>156</v>
      </c>
      <c r="P15" s="114" t="s">
        <v>156</v>
      </c>
      <c r="Q15" s="119" t="s">
        <v>156</v>
      </c>
      <c r="R15" s="114" t="s">
        <v>193</v>
      </c>
      <c r="S15" s="119" t="s">
        <v>156</v>
      </c>
      <c r="T15" s="114" t="s">
        <v>156</v>
      </c>
      <c r="U15" s="112">
        <f t="shared" ref="U15:U29" si="0">N15-7</f>
        <v>45299</v>
      </c>
    </row>
    <row r="16" spans="1:21" ht="14.25" hidden="1" customHeight="1">
      <c r="A16" s="113">
        <v>2024</v>
      </c>
      <c r="B16" s="114" t="s">
        <v>143</v>
      </c>
      <c r="C16" s="113" t="s">
        <v>573</v>
      </c>
      <c r="D16" s="113" t="s">
        <v>1820</v>
      </c>
      <c r="E16" s="113" t="s">
        <v>3634</v>
      </c>
      <c r="F16" s="114" t="s">
        <v>3821</v>
      </c>
      <c r="G16" s="115">
        <v>2.8</v>
      </c>
      <c r="H16" s="116" t="s">
        <v>175</v>
      </c>
      <c r="I16" s="114">
        <v>86234286</v>
      </c>
      <c r="J16" s="117">
        <v>45292</v>
      </c>
      <c r="K16" s="118">
        <v>100</v>
      </c>
      <c r="L16" s="118">
        <v>280</v>
      </c>
      <c r="M16" s="113" t="s">
        <v>470</v>
      </c>
      <c r="N16" s="119">
        <v>45306</v>
      </c>
      <c r="O16" s="119" t="s">
        <v>156</v>
      </c>
      <c r="P16" s="114" t="s">
        <v>156</v>
      </c>
      <c r="Q16" s="119" t="s">
        <v>156</v>
      </c>
      <c r="R16" s="114" t="s">
        <v>193</v>
      </c>
      <c r="S16" s="119" t="s">
        <v>156</v>
      </c>
      <c r="T16" s="114" t="s">
        <v>156</v>
      </c>
      <c r="U16" s="112">
        <f t="shared" si="0"/>
        <v>45299</v>
      </c>
    </row>
    <row r="17" spans="1:21" ht="14.25" hidden="1" customHeight="1">
      <c r="A17" s="113">
        <v>2024</v>
      </c>
      <c r="B17" s="114" t="s">
        <v>143</v>
      </c>
      <c r="C17" s="113" t="s">
        <v>573</v>
      </c>
      <c r="D17" s="113" t="s">
        <v>881</v>
      </c>
      <c r="E17" s="113" t="s">
        <v>883</v>
      </c>
      <c r="F17" s="114" t="s">
        <v>3831</v>
      </c>
      <c r="G17" s="115">
        <v>1.6</v>
      </c>
      <c r="H17" s="116" t="s">
        <v>175</v>
      </c>
      <c r="I17" s="114">
        <v>86233245</v>
      </c>
      <c r="J17" s="117">
        <v>45292</v>
      </c>
      <c r="K17" s="118">
        <v>100</v>
      </c>
      <c r="L17" s="118">
        <v>160</v>
      </c>
      <c r="M17" s="113" t="s">
        <v>470</v>
      </c>
      <c r="N17" s="119">
        <v>45306</v>
      </c>
      <c r="O17" s="119" t="s">
        <v>156</v>
      </c>
      <c r="P17" s="114" t="s">
        <v>156</v>
      </c>
      <c r="Q17" s="119" t="s">
        <v>156</v>
      </c>
      <c r="R17" s="114" t="s">
        <v>193</v>
      </c>
      <c r="S17" s="119" t="s">
        <v>156</v>
      </c>
      <c r="T17" s="114" t="s">
        <v>156</v>
      </c>
      <c r="U17" s="112">
        <f t="shared" si="0"/>
        <v>45299</v>
      </c>
    </row>
    <row r="18" spans="1:21" ht="14.25" hidden="1" customHeight="1">
      <c r="A18" s="113">
        <v>2024</v>
      </c>
      <c r="B18" s="114" t="s">
        <v>143</v>
      </c>
      <c r="C18" s="113" t="s">
        <v>573</v>
      </c>
      <c r="D18" s="113" t="s">
        <v>881</v>
      </c>
      <c r="E18" s="113" t="s">
        <v>883</v>
      </c>
      <c r="F18" s="114" t="s">
        <v>3832</v>
      </c>
      <c r="G18" s="115">
        <v>1.6</v>
      </c>
      <c r="H18" s="116" t="s">
        <v>175</v>
      </c>
      <c r="I18" s="114">
        <v>86232932</v>
      </c>
      <c r="J18" s="117">
        <v>45292</v>
      </c>
      <c r="K18" s="118">
        <v>100</v>
      </c>
      <c r="L18" s="118">
        <v>160</v>
      </c>
      <c r="M18" s="113" t="s">
        <v>470</v>
      </c>
      <c r="N18" s="119">
        <v>45306</v>
      </c>
      <c r="O18" s="119" t="s">
        <v>156</v>
      </c>
      <c r="P18" s="114" t="s">
        <v>156</v>
      </c>
      <c r="Q18" s="119" t="s">
        <v>156</v>
      </c>
      <c r="R18" s="114" t="s">
        <v>193</v>
      </c>
      <c r="S18" s="119" t="s">
        <v>156</v>
      </c>
      <c r="T18" s="114" t="s">
        <v>156</v>
      </c>
      <c r="U18" s="112">
        <f t="shared" si="0"/>
        <v>45299</v>
      </c>
    </row>
    <row r="19" spans="1:21" ht="14.25" hidden="1" customHeight="1">
      <c r="A19" s="113">
        <v>2024</v>
      </c>
      <c r="B19" s="114" t="s">
        <v>143</v>
      </c>
      <c r="C19" s="113" t="s">
        <v>573</v>
      </c>
      <c r="D19" s="113" t="s">
        <v>1820</v>
      </c>
      <c r="E19" s="113" t="s">
        <v>3617</v>
      </c>
      <c r="F19" s="114" t="s">
        <v>3819</v>
      </c>
      <c r="G19" s="115">
        <v>2.8</v>
      </c>
      <c r="H19" s="116" t="s">
        <v>175</v>
      </c>
      <c r="I19" s="114">
        <v>86234311</v>
      </c>
      <c r="J19" s="117">
        <v>45292</v>
      </c>
      <c r="K19" s="118">
        <v>100</v>
      </c>
      <c r="L19" s="118">
        <v>280</v>
      </c>
      <c r="M19" s="113" t="s">
        <v>383</v>
      </c>
      <c r="N19" s="119">
        <v>45313</v>
      </c>
      <c r="O19" s="119" t="s">
        <v>156</v>
      </c>
      <c r="P19" s="114" t="s">
        <v>156</v>
      </c>
      <c r="Q19" s="119" t="s">
        <v>156</v>
      </c>
      <c r="R19" s="114" t="s">
        <v>193</v>
      </c>
      <c r="S19" s="119" t="s">
        <v>156</v>
      </c>
      <c r="T19" s="114" t="s">
        <v>156</v>
      </c>
      <c r="U19" s="112">
        <f t="shared" si="0"/>
        <v>45306</v>
      </c>
    </row>
    <row r="20" spans="1:21" ht="14.25" hidden="1" customHeight="1">
      <c r="A20" s="113">
        <v>2024</v>
      </c>
      <c r="B20" s="114" t="s">
        <v>143</v>
      </c>
      <c r="C20" s="113" t="s">
        <v>573</v>
      </c>
      <c r="D20" s="113" t="s">
        <v>1820</v>
      </c>
      <c r="E20" s="113" t="s">
        <v>3617</v>
      </c>
      <c r="F20" s="114" t="s">
        <v>3818</v>
      </c>
      <c r="G20" s="115">
        <v>2.8</v>
      </c>
      <c r="H20" s="116" t="s">
        <v>175</v>
      </c>
      <c r="I20" s="114">
        <v>86234447</v>
      </c>
      <c r="J20" s="117">
        <v>45292</v>
      </c>
      <c r="K20" s="118">
        <v>100</v>
      </c>
      <c r="L20" s="118">
        <v>280</v>
      </c>
      <c r="M20" s="113" t="s">
        <v>470</v>
      </c>
      <c r="N20" s="119">
        <v>45313</v>
      </c>
      <c r="O20" s="119" t="s">
        <v>156</v>
      </c>
      <c r="P20" s="114" t="s">
        <v>156</v>
      </c>
      <c r="Q20" s="119" t="s">
        <v>156</v>
      </c>
      <c r="R20" s="114" t="s">
        <v>193</v>
      </c>
      <c r="S20" s="119" t="s">
        <v>156</v>
      </c>
      <c r="T20" s="114" t="s">
        <v>156</v>
      </c>
      <c r="U20" s="112">
        <f t="shared" si="0"/>
        <v>45306</v>
      </c>
    </row>
    <row r="21" spans="1:21" ht="14.25" hidden="1" customHeight="1">
      <c r="A21" s="113">
        <v>2024</v>
      </c>
      <c r="B21" s="114" t="s">
        <v>143</v>
      </c>
      <c r="C21" s="113" t="s">
        <v>573</v>
      </c>
      <c r="D21" s="113" t="s">
        <v>1820</v>
      </c>
      <c r="E21" s="113" t="s">
        <v>3617</v>
      </c>
      <c r="F21" s="114" t="s">
        <v>3819</v>
      </c>
      <c r="G21" s="115">
        <v>2.8</v>
      </c>
      <c r="H21" s="116" t="s">
        <v>175</v>
      </c>
      <c r="I21" s="114">
        <v>86082591</v>
      </c>
      <c r="J21" s="117">
        <v>45292</v>
      </c>
      <c r="K21" s="118">
        <v>100</v>
      </c>
      <c r="L21" s="118">
        <v>280</v>
      </c>
      <c r="M21" s="113" t="s">
        <v>383</v>
      </c>
      <c r="N21" s="119">
        <v>45337</v>
      </c>
      <c r="O21" s="119" t="s">
        <v>156</v>
      </c>
      <c r="P21" s="114" t="s">
        <v>156</v>
      </c>
      <c r="Q21" s="119" t="s">
        <v>156</v>
      </c>
      <c r="R21" s="114" t="s">
        <v>193</v>
      </c>
      <c r="S21" s="119" t="s">
        <v>156</v>
      </c>
      <c r="T21" s="114" t="s">
        <v>156</v>
      </c>
      <c r="U21" s="112">
        <f t="shared" si="0"/>
        <v>45330</v>
      </c>
    </row>
    <row r="22" spans="1:21" ht="14.25" hidden="1" customHeight="1">
      <c r="A22" s="113">
        <v>2024</v>
      </c>
      <c r="B22" s="114" t="s">
        <v>143</v>
      </c>
      <c r="C22" s="113" t="s">
        <v>573</v>
      </c>
      <c r="D22" s="113" t="s">
        <v>1820</v>
      </c>
      <c r="E22" s="113" t="s">
        <v>3617</v>
      </c>
      <c r="F22" s="114" t="s">
        <v>3818</v>
      </c>
      <c r="G22" s="115">
        <v>2.8</v>
      </c>
      <c r="H22" s="116" t="s">
        <v>175</v>
      </c>
      <c r="I22" s="114">
        <v>86233382</v>
      </c>
      <c r="J22" s="117">
        <v>45292</v>
      </c>
      <c r="K22" s="118">
        <v>100</v>
      </c>
      <c r="L22" s="118">
        <v>280</v>
      </c>
      <c r="M22" s="113" t="s">
        <v>383</v>
      </c>
      <c r="N22" s="119">
        <v>45337</v>
      </c>
      <c r="O22" s="119" t="s">
        <v>156</v>
      </c>
      <c r="P22" s="114" t="s">
        <v>156</v>
      </c>
      <c r="Q22" s="119" t="s">
        <v>156</v>
      </c>
      <c r="R22" s="114" t="s">
        <v>193</v>
      </c>
      <c r="S22" s="119" t="s">
        <v>156</v>
      </c>
      <c r="T22" s="114" t="s">
        <v>156</v>
      </c>
      <c r="U22" s="112">
        <f t="shared" si="0"/>
        <v>45330</v>
      </c>
    </row>
    <row r="23" spans="1:21" ht="14.25" hidden="1" customHeight="1">
      <c r="A23" s="113">
        <v>2023</v>
      </c>
      <c r="B23" s="114" t="s">
        <v>143</v>
      </c>
      <c r="C23" s="113" t="s">
        <v>573</v>
      </c>
      <c r="D23" s="113" t="s">
        <v>881</v>
      </c>
      <c r="E23" s="113" t="s">
        <v>1929</v>
      </c>
      <c r="F23" s="114" t="s">
        <v>3776</v>
      </c>
      <c r="G23" s="115">
        <v>1.6</v>
      </c>
      <c r="H23" s="116" t="s">
        <v>175</v>
      </c>
      <c r="I23" s="114">
        <v>85815196</v>
      </c>
      <c r="J23" s="117">
        <v>45139</v>
      </c>
      <c r="K23" s="118">
        <v>108</v>
      </c>
      <c r="L23" s="118">
        <v>173</v>
      </c>
      <c r="M23" s="113" t="s">
        <v>226</v>
      </c>
      <c r="N23" s="119">
        <v>45182</v>
      </c>
      <c r="O23" s="119">
        <v>45099</v>
      </c>
      <c r="P23" s="114" t="s">
        <v>156</v>
      </c>
      <c r="Q23" s="119">
        <v>45099</v>
      </c>
      <c r="R23" s="114" t="s">
        <v>193</v>
      </c>
      <c r="S23" s="119">
        <v>45162</v>
      </c>
      <c r="T23" s="114" t="s">
        <v>156</v>
      </c>
      <c r="U23" s="112">
        <f t="shared" si="0"/>
        <v>45175</v>
      </c>
    </row>
    <row r="24" spans="1:21" ht="14.25" hidden="1" customHeight="1">
      <c r="A24" s="113">
        <v>2023</v>
      </c>
      <c r="B24" s="114" t="s">
        <v>2008</v>
      </c>
      <c r="C24" s="113" t="s">
        <v>573</v>
      </c>
      <c r="D24" s="113" t="s">
        <v>154</v>
      </c>
      <c r="E24" s="113" t="s">
        <v>262</v>
      </c>
      <c r="F24" s="114" t="s">
        <v>3800</v>
      </c>
      <c r="G24" s="115">
        <v>3.6</v>
      </c>
      <c r="H24" s="116" t="s">
        <v>175</v>
      </c>
      <c r="I24" s="114">
        <v>85222425</v>
      </c>
      <c r="J24" s="117">
        <v>45017</v>
      </c>
      <c r="K24" s="118">
        <v>120</v>
      </c>
      <c r="L24" s="118">
        <v>432</v>
      </c>
      <c r="M24" s="113" t="s">
        <v>383</v>
      </c>
      <c r="N24" s="119">
        <v>45153</v>
      </c>
      <c r="O24" s="119">
        <v>44936</v>
      </c>
      <c r="P24" s="114" t="s">
        <v>156</v>
      </c>
      <c r="Q24" s="119">
        <v>44978</v>
      </c>
      <c r="R24" s="114" t="s">
        <v>298</v>
      </c>
      <c r="S24" s="119">
        <v>44999</v>
      </c>
      <c r="T24" s="114" t="s">
        <v>453</v>
      </c>
      <c r="U24" s="112">
        <f t="shared" si="0"/>
        <v>45146</v>
      </c>
    </row>
    <row r="25" spans="1:21" ht="14.25" hidden="1" customHeight="1">
      <c r="A25" s="113">
        <v>2024</v>
      </c>
      <c r="B25" s="114" t="s">
        <v>143</v>
      </c>
      <c r="C25" s="113" t="s">
        <v>573</v>
      </c>
      <c r="D25" s="113" t="s">
        <v>305</v>
      </c>
      <c r="E25" s="113" t="s">
        <v>363</v>
      </c>
      <c r="F25" s="114" t="s">
        <v>3847</v>
      </c>
      <c r="G25" s="115">
        <v>2.8</v>
      </c>
      <c r="H25" s="116" t="s">
        <v>175</v>
      </c>
      <c r="I25" s="114">
        <v>86249921</v>
      </c>
      <c r="J25" s="117">
        <v>45323</v>
      </c>
      <c r="K25" s="118">
        <v>150</v>
      </c>
      <c r="L25" s="118">
        <v>420</v>
      </c>
      <c r="M25" s="113" t="s">
        <v>470</v>
      </c>
      <c r="N25" s="119">
        <v>45354</v>
      </c>
      <c r="O25" s="119" t="s">
        <v>156</v>
      </c>
      <c r="P25" s="114" t="s">
        <v>156</v>
      </c>
      <c r="Q25" s="119" t="s">
        <v>156</v>
      </c>
      <c r="R25" s="114" t="s">
        <v>193</v>
      </c>
      <c r="S25" s="119" t="s">
        <v>156</v>
      </c>
      <c r="T25" s="114" t="s">
        <v>156</v>
      </c>
      <c r="U25" s="112">
        <f t="shared" si="0"/>
        <v>45347</v>
      </c>
    </row>
    <row r="26" spans="1:21" ht="14.25" hidden="1" customHeight="1">
      <c r="A26" s="113">
        <v>2024</v>
      </c>
      <c r="B26" s="114" t="s">
        <v>143</v>
      </c>
      <c r="C26" s="113" t="s">
        <v>573</v>
      </c>
      <c r="D26" s="113" t="s">
        <v>154</v>
      </c>
      <c r="E26" s="113" t="s">
        <v>158</v>
      </c>
      <c r="F26" s="114" t="s">
        <v>3838</v>
      </c>
      <c r="G26" s="115">
        <v>4.5</v>
      </c>
      <c r="H26" s="116" t="s">
        <v>175</v>
      </c>
      <c r="I26" s="114">
        <v>86255302</v>
      </c>
      <c r="J26" s="117">
        <v>45200</v>
      </c>
      <c r="K26" s="118">
        <v>160</v>
      </c>
      <c r="L26" s="118">
        <v>720</v>
      </c>
      <c r="M26" s="113" t="s">
        <v>436</v>
      </c>
      <c r="N26" s="119">
        <v>45254</v>
      </c>
      <c r="O26" s="119" t="s">
        <v>156</v>
      </c>
      <c r="P26" s="114" t="s">
        <v>156</v>
      </c>
      <c r="Q26" s="119" t="s">
        <v>156</v>
      </c>
      <c r="R26" s="114" t="s">
        <v>193</v>
      </c>
      <c r="S26" s="119" t="s">
        <v>156</v>
      </c>
      <c r="T26" s="114" t="s">
        <v>156</v>
      </c>
      <c r="U26" s="112">
        <f t="shared" si="0"/>
        <v>45247</v>
      </c>
    </row>
    <row r="27" spans="1:21" ht="14.25" hidden="1" customHeight="1">
      <c r="A27" s="113">
        <v>2024</v>
      </c>
      <c r="B27" s="114" t="s">
        <v>143</v>
      </c>
      <c r="C27" s="113" t="s">
        <v>573</v>
      </c>
      <c r="D27" s="113" t="s">
        <v>881</v>
      </c>
      <c r="E27" s="113" t="s">
        <v>883</v>
      </c>
      <c r="F27" s="114" t="s">
        <v>3832</v>
      </c>
      <c r="G27" s="115">
        <v>1.6</v>
      </c>
      <c r="H27" s="116" t="s">
        <v>175</v>
      </c>
      <c r="I27" s="114">
        <v>86249783</v>
      </c>
      <c r="J27" s="117">
        <v>45474</v>
      </c>
      <c r="K27" s="118">
        <v>160</v>
      </c>
      <c r="L27" s="118">
        <v>256</v>
      </c>
      <c r="M27" s="113" t="s">
        <v>470</v>
      </c>
      <c r="N27" s="119">
        <v>45487</v>
      </c>
      <c r="O27" s="119" t="s">
        <v>156</v>
      </c>
      <c r="P27" s="114" t="s">
        <v>156</v>
      </c>
      <c r="Q27" s="119" t="s">
        <v>156</v>
      </c>
      <c r="R27" s="114" t="s">
        <v>193</v>
      </c>
      <c r="S27" s="119" t="s">
        <v>156</v>
      </c>
      <c r="T27" s="114" t="s">
        <v>156</v>
      </c>
      <c r="U27" s="112">
        <f t="shared" si="0"/>
        <v>45480</v>
      </c>
    </row>
    <row r="28" spans="1:21" ht="14.25" hidden="1" customHeight="1">
      <c r="A28" s="113">
        <v>2023</v>
      </c>
      <c r="B28" s="114" t="s">
        <v>2008</v>
      </c>
      <c r="C28" s="113" t="s">
        <v>573</v>
      </c>
      <c r="D28" s="113" t="s">
        <v>154</v>
      </c>
      <c r="E28" s="113" t="s">
        <v>262</v>
      </c>
      <c r="F28" s="114" t="s">
        <v>3800</v>
      </c>
      <c r="G28" s="115">
        <v>3.6</v>
      </c>
      <c r="H28" s="116" t="s">
        <v>175</v>
      </c>
      <c r="I28" s="114">
        <v>85120803</v>
      </c>
      <c r="J28" s="117">
        <v>45017</v>
      </c>
      <c r="K28" s="118">
        <v>168</v>
      </c>
      <c r="L28" s="118">
        <v>605</v>
      </c>
      <c r="M28" s="113" t="s">
        <v>436</v>
      </c>
      <c r="N28" s="119">
        <v>45136</v>
      </c>
      <c r="O28" s="119">
        <v>44936</v>
      </c>
      <c r="P28" s="114" t="s">
        <v>156</v>
      </c>
      <c r="Q28" s="119">
        <v>44964</v>
      </c>
      <c r="R28" s="114" t="s">
        <v>193</v>
      </c>
      <c r="S28" s="119">
        <v>44978</v>
      </c>
      <c r="T28" s="114" t="s">
        <v>453</v>
      </c>
      <c r="U28" s="112">
        <f t="shared" si="0"/>
        <v>45129</v>
      </c>
    </row>
    <row r="29" spans="1:21" ht="14.25" hidden="1" customHeight="1">
      <c r="A29" s="113">
        <v>2024</v>
      </c>
      <c r="B29" s="114" t="s">
        <v>143</v>
      </c>
      <c r="C29" s="113" t="s">
        <v>573</v>
      </c>
      <c r="D29" s="113" t="s">
        <v>305</v>
      </c>
      <c r="E29" s="113" t="s">
        <v>363</v>
      </c>
      <c r="F29" s="114" t="s">
        <v>3852</v>
      </c>
      <c r="G29" s="115">
        <v>2.8</v>
      </c>
      <c r="H29" s="116" t="s">
        <v>175</v>
      </c>
      <c r="I29" s="114">
        <v>85868975</v>
      </c>
      <c r="J29" s="117">
        <v>45170</v>
      </c>
      <c r="K29" s="118">
        <v>180</v>
      </c>
      <c r="L29" s="118">
        <v>504</v>
      </c>
      <c r="M29" s="113" t="s">
        <v>436</v>
      </c>
      <c r="N29" s="119">
        <v>45245</v>
      </c>
      <c r="O29" s="119">
        <v>45097</v>
      </c>
      <c r="P29" s="114" t="s">
        <v>156</v>
      </c>
      <c r="Q29" s="119">
        <v>45097</v>
      </c>
      <c r="R29" s="114" t="s">
        <v>193</v>
      </c>
      <c r="S29" s="119">
        <v>45132</v>
      </c>
      <c r="T29" s="114" t="s">
        <v>1874</v>
      </c>
      <c r="U29" s="112">
        <f t="shared" si="0"/>
        <v>45238</v>
      </c>
    </row>
    <row r="30" spans="1:21" ht="14.25" hidden="1" customHeight="1">
      <c r="A30" s="113">
        <v>2023</v>
      </c>
      <c r="B30" s="114" t="s">
        <v>143</v>
      </c>
      <c r="C30" s="113" t="s">
        <v>643</v>
      </c>
      <c r="D30" s="113" t="s">
        <v>307</v>
      </c>
      <c r="E30" s="113" t="s">
        <v>645</v>
      </c>
      <c r="F30" s="114" t="s">
        <v>3783</v>
      </c>
      <c r="G30" s="115">
        <v>1</v>
      </c>
      <c r="H30" s="116" t="s">
        <v>175</v>
      </c>
      <c r="I30" s="114">
        <v>85434052</v>
      </c>
      <c r="J30" s="117">
        <v>45108</v>
      </c>
      <c r="K30" s="118">
        <v>200</v>
      </c>
      <c r="L30" s="118">
        <v>200</v>
      </c>
      <c r="M30" s="113" t="s">
        <v>436</v>
      </c>
      <c r="N30" s="119">
        <v>45169</v>
      </c>
      <c r="O30" s="119">
        <v>44999</v>
      </c>
      <c r="P30" s="114" t="s">
        <v>156</v>
      </c>
      <c r="Q30" s="119">
        <v>45009</v>
      </c>
      <c r="R30" s="114" t="s">
        <v>193</v>
      </c>
      <c r="S30" s="119">
        <v>45106</v>
      </c>
      <c r="T30" s="114" t="s">
        <v>156</v>
      </c>
      <c r="U30" s="112">
        <f>N30-46</f>
        <v>45123</v>
      </c>
    </row>
    <row r="31" spans="1:21" ht="14.25" hidden="1" customHeight="1">
      <c r="A31" s="113">
        <v>2023</v>
      </c>
      <c r="B31" s="114" t="s">
        <v>2008</v>
      </c>
      <c r="C31" s="113" t="s">
        <v>146</v>
      </c>
      <c r="D31" s="113" t="s">
        <v>307</v>
      </c>
      <c r="E31" s="113" t="s">
        <v>3078</v>
      </c>
      <c r="F31" s="114" t="s">
        <v>3815</v>
      </c>
      <c r="G31" s="115">
        <v>3.6</v>
      </c>
      <c r="H31" s="116" t="s">
        <v>175</v>
      </c>
      <c r="I31" s="114">
        <v>85433683</v>
      </c>
      <c r="J31" s="117">
        <v>45139</v>
      </c>
      <c r="K31" s="118">
        <v>200</v>
      </c>
      <c r="L31" s="118">
        <v>720</v>
      </c>
      <c r="M31" s="113" t="s">
        <v>436</v>
      </c>
      <c r="N31" s="119">
        <v>45199</v>
      </c>
      <c r="O31" s="119" t="s">
        <v>156</v>
      </c>
      <c r="P31" s="114" t="s">
        <v>156</v>
      </c>
      <c r="Q31" s="119">
        <v>45009</v>
      </c>
      <c r="R31" s="114" t="s">
        <v>193</v>
      </c>
      <c r="S31" s="119">
        <v>45086</v>
      </c>
      <c r="T31" s="114" t="s">
        <v>156</v>
      </c>
      <c r="U31" s="112">
        <f>N31-40</f>
        <v>45159</v>
      </c>
    </row>
    <row r="32" spans="1:21" ht="14.25" hidden="1" customHeight="1">
      <c r="A32" s="113">
        <v>2023</v>
      </c>
      <c r="B32" s="114" t="s">
        <v>2008</v>
      </c>
      <c r="C32" s="113" t="s">
        <v>573</v>
      </c>
      <c r="D32" s="113" t="s">
        <v>154</v>
      </c>
      <c r="E32" s="113" t="s">
        <v>293</v>
      </c>
      <c r="F32" s="114" t="s">
        <v>3806</v>
      </c>
      <c r="G32" s="115">
        <v>5.7</v>
      </c>
      <c r="H32" s="116" t="s">
        <v>175</v>
      </c>
      <c r="I32" s="114">
        <v>85187342</v>
      </c>
      <c r="J32" s="117">
        <v>45139</v>
      </c>
      <c r="K32" s="118">
        <v>200</v>
      </c>
      <c r="L32" s="118">
        <v>1140</v>
      </c>
      <c r="M32" s="113" t="s">
        <v>470</v>
      </c>
      <c r="N32" s="119">
        <v>45167</v>
      </c>
      <c r="O32" s="119">
        <v>44971</v>
      </c>
      <c r="P32" s="114" t="s">
        <v>156</v>
      </c>
      <c r="Q32" s="119">
        <v>45139</v>
      </c>
      <c r="R32" s="114" t="s">
        <v>2137</v>
      </c>
      <c r="S32" s="119">
        <v>45148</v>
      </c>
      <c r="T32" s="114" t="s">
        <v>2058</v>
      </c>
      <c r="U32" s="112">
        <f>N32-7</f>
        <v>45160</v>
      </c>
    </row>
    <row r="33" spans="1:21" ht="14.25" hidden="1" customHeight="1">
      <c r="A33" s="113">
        <v>2023</v>
      </c>
      <c r="B33" s="114" t="s">
        <v>2008</v>
      </c>
      <c r="C33" s="113" t="s">
        <v>573</v>
      </c>
      <c r="D33" s="113" t="s">
        <v>154</v>
      </c>
      <c r="E33" s="113" t="s">
        <v>262</v>
      </c>
      <c r="F33" s="114" t="s">
        <v>3799</v>
      </c>
      <c r="G33" s="115">
        <v>3.6</v>
      </c>
      <c r="H33" s="116" t="s">
        <v>246</v>
      </c>
      <c r="I33" s="114">
        <v>85541143</v>
      </c>
      <c r="J33" s="117">
        <v>45261</v>
      </c>
      <c r="K33" s="118">
        <v>200</v>
      </c>
      <c r="L33" s="118">
        <v>720</v>
      </c>
      <c r="M33" s="113" t="s">
        <v>226</v>
      </c>
      <c r="N33" s="119">
        <v>45283</v>
      </c>
      <c r="O33" s="119">
        <v>45184</v>
      </c>
      <c r="P33" s="114" t="s">
        <v>156</v>
      </c>
      <c r="Q33" s="119" t="s">
        <v>156</v>
      </c>
      <c r="R33" s="114" t="s">
        <v>193</v>
      </c>
      <c r="S33" s="119" t="s">
        <v>156</v>
      </c>
      <c r="T33" s="114" t="s">
        <v>156</v>
      </c>
      <c r="U33" s="112">
        <f>N33-7</f>
        <v>45276</v>
      </c>
    </row>
    <row r="34" spans="1:21" ht="14.25" hidden="1" customHeight="1">
      <c r="A34" s="113">
        <v>2024</v>
      </c>
      <c r="B34" s="114" t="s">
        <v>143</v>
      </c>
      <c r="C34" s="113" t="s">
        <v>433</v>
      </c>
      <c r="D34" s="113" t="s">
        <v>154</v>
      </c>
      <c r="E34" s="113" t="s">
        <v>3337</v>
      </c>
      <c r="F34" s="114" t="s">
        <v>3833</v>
      </c>
      <c r="G34" s="115">
        <v>5.3</v>
      </c>
      <c r="H34" s="116" t="s">
        <v>175</v>
      </c>
      <c r="I34" s="114">
        <v>86226506</v>
      </c>
      <c r="J34" s="117">
        <v>45292</v>
      </c>
      <c r="K34" s="118">
        <v>200</v>
      </c>
      <c r="L34" s="118">
        <v>1060</v>
      </c>
      <c r="M34" s="113" t="s">
        <v>470</v>
      </c>
      <c r="N34" s="119">
        <v>45374</v>
      </c>
      <c r="O34" s="119" t="s">
        <v>156</v>
      </c>
      <c r="P34" s="114" t="s">
        <v>156</v>
      </c>
      <c r="Q34" s="119" t="s">
        <v>156</v>
      </c>
      <c r="R34" s="114" t="s">
        <v>193</v>
      </c>
      <c r="S34" s="119" t="s">
        <v>156</v>
      </c>
      <c r="T34" s="114" t="s">
        <v>156</v>
      </c>
      <c r="U34" s="112">
        <f>N34-62</f>
        <v>45312</v>
      </c>
    </row>
    <row r="35" spans="1:21" ht="14.25" hidden="1" customHeight="1">
      <c r="A35" s="113">
        <v>2024</v>
      </c>
      <c r="B35" s="114" t="s">
        <v>143</v>
      </c>
      <c r="C35" s="113" t="s">
        <v>573</v>
      </c>
      <c r="D35" s="113" t="s">
        <v>881</v>
      </c>
      <c r="E35" s="113" t="s">
        <v>883</v>
      </c>
      <c r="F35" s="114" t="s">
        <v>3832</v>
      </c>
      <c r="G35" s="115">
        <v>1.6</v>
      </c>
      <c r="H35" s="116" t="s">
        <v>175</v>
      </c>
      <c r="I35" s="114">
        <v>86194983</v>
      </c>
      <c r="J35" s="117">
        <v>45323</v>
      </c>
      <c r="K35" s="118">
        <v>200</v>
      </c>
      <c r="L35" s="118">
        <v>320</v>
      </c>
      <c r="M35" s="113" t="s">
        <v>470</v>
      </c>
      <c r="N35" s="119">
        <v>45347</v>
      </c>
      <c r="O35" s="119" t="s">
        <v>156</v>
      </c>
      <c r="P35" s="114" t="s">
        <v>156</v>
      </c>
      <c r="Q35" s="119" t="s">
        <v>156</v>
      </c>
      <c r="R35" s="114" t="s">
        <v>193</v>
      </c>
      <c r="S35" s="119" t="s">
        <v>156</v>
      </c>
      <c r="T35" s="114" t="s">
        <v>156</v>
      </c>
      <c r="U35" s="112">
        <f t="shared" ref="U35:U43" si="1">N35-7</f>
        <v>45340</v>
      </c>
    </row>
    <row r="36" spans="1:21" ht="14.25" hidden="1" customHeight="1">
      <c r="A36" s="113">
        <v>2023</v>
      </c>
      <c r="B36" s="114" t="s">
        <v>2008</v>
      </c>
      <c r="C36" s="113" t="s">
        <v>573</v>
      </c>
      <c r="D36" s="113" t="s">
        <v>154</v>
      </c>
      <c r="E36" s="113" t="s">
        <v>2011</v>
      </c>
      <c r="F36" s="114" t="s">
        <v>3802</v>
      </c>
      <c r="G36" s="115">
        <v>4.5</v>
      </c>
      <c r="H36" s="116" t="s">
        <v>175</v>
      </c>
      <c r="I36" s="114">
        <v>85202417</v>
      </c>
      <c r="J36" s="117">
        <v>45139</v>
      </c>
      <c r="K36" s="118">
        <v>216</v>
      </c>
      <c r="L36" s="118">
        <v>972</v>
      </c>
      <c r="M36" s="113" t="s">
        <v>383</v>
      </c>
      <c r="N36" s="119">
        <v>45181</v>
      </c>
      <c r="O36" s="119">
        <v>44988</v>
      </c>
      <c r="P36" s="114" t="s">
        <v>2865</v>
      </c>
      <c r="Q36" s="119">
        <v>45057</v>
      </c>
      <c r="R36" s="114" t="s">
        <v>2532</v>
      </c>
      <c r="S36" s="119">
        <v>45139</v>
      </c>
      <c r="T36" s="114" t="s">
        <v>2099</v>
      </c>
      <c r="U36" s="112">
        <f t="shared" si="1"/>
        <v>45174</v>
      </c>
    </row>
    <row r="37" spans="1:21" ht="14.25" hidden="1" customHeight="1">
      <c r="A37" s="113">
        <v>2024</v>
      </c>
      <c r="B37" s="114" t="s">
        <v>143</v>
      </c>
      <c r="C37" s="113" t="s">
        <v>573</v>
      </c>
      <c r="D37" s="113" t="s">
        <v>154</v>
      </c>
      <c r="E37" s="113" t="s">
        <v>3337</v>
      </c>
      <c r="F37" s="114" t="s">
        <v>3833</v>
      </c>
      <c r="G37" s="115">
        <v>5.3</v>
      </c>
      <c r="H37" s="116" t="s">
        <v>175</v>
      </c>
      <c r="I37" s="114">
        <v>85693580</v>
      </c>
      <c r="J37" s="117">
        <v>45261</v>
      </c>
      <c r="K37" s="118">
        <v>218</v>
      </c>
      <c r="L37" s="118">
        <v>1155</v>
      </c>
      <c r="M37" s="113" t="s">
        <v>436</v>
      </c>
      <c r="N37" s="119">
        <v>45290</v>
      </c>
      <c r="O37" s="119">
        <v>45076</v>
      </c>
      <c r="P37" s="114" t="s">
        <v>156</v>
      </c>
      <c r="Q37" s="119">
        <v>45135</v>
      </c>
      <c r="R37" s="114" t="s">
        <v>3461</v>
      </c>
      <c r="S37" s="119">
        <v>45149</v>
      </c>
      <c r="T37" s="114" t="s">
        <v>156</v>
      </c>
      <c r="U37" s="112">
        <f t="shared" si="1"/>
        <v>45283</v>
      </c>
    </row>
    <row r="38" spans="1:21" ht="14.25" hidden="1" customHeight="1">
      <c r="A38" s="113">
        <v>2024</v>
      </c>
      <c r="B38" s="114" t="s">
        <v>143</v>
      </c>
      <c r="C38" s="113" t="s">
        <v>573</v>
      </c>
      <c r="D38" s="113" t="s">
        <v>154</v>
      </c>
      <c r="E38" s="113" t="s">
        <v>3337</v>
      </c>
      <c r="F38" s="114" t="s">
        <v>3834</v>
      </c>
      <c r="G38" s="115">
        <v>5.3</v>
      </c>
      <c r="H38" s="116" t="s">
        <v>175</v>
      </c>
      <c r="I38" s="114">
        <v>85931833</v>
      </c>
      <c r="J38" s="117">
        <v>45231</v>
      </c>
      <c r="K38" s="118">
        <v>219</v>
      </c>
      <c r="L38" s="118">
        <v>1161</v>
      </c>
      <c r="M38" s="113" t="s">
        <v>436</v>
      </c>
      <c r="N38" s="119">
        <v>45245</v>
      </c>
      <c r="O38" s="119">
        <v>45118</v>
      </c>
      <c r="P38" s="114" t="s">
        <v>156</v>
      </c>
      <c r="Q38" s="119">
        <v>45118</v>
      </c>
      <c r="R38" s="114" t="s">
        <v>193</v>
      </c>
      <c r="S38" s="119">
        <v>45132</v>
      </c>
      <c r="T38" s="114" t="s">
        <v>156</v>
      </c>
      <c r="U38" s="112">
        <f t="shared" si="1"/>
        <v>45238</v>
      </c>
    </row>
    <row r="39" spans="1:21" ht="14.25" hidden="1" customHeight="1">
      <c r="A39" s="113">
        <v>2023</v>
      </c>
      <c r="B39" s="114" t="s">
        <v>143</v>
      </c>
      <c r="C39" s="113" t="s">
        <v>573</v>
      </c>
      <c r="D39" s="113" t="s">
        <v>676</v>
      </c>
      <c r="E39" s="113" t="s">
        <v>836</v>
      </c>
      <c r="F39" s="114" t="s">
        <v>3762</v>
      </c>
      <c r="G39" s="115">
        <v>1.6</v>
      </c>
      <c r="H39" s="116" t="s">
        <v>175</v>
      </c>
      <c r="I39" s="114">
        <v>85340845</v>
      </c>
      <c r="J39" s="117">
        <v>45047</v>
      </c>
      <c r="K39" s="118">
        <v>228</v>
      </c>
      <c r="L39" s="118">
        <v>365</v>
      </c>
      <c r="M39" s="113" t="s">
        <v>436</v>
      </c>
      <c r="N39" s="119">
        <v>45122</v>
      </c>
      <c r="O39" s="119" t="s">
        <v>156</v>
      </c>
      <c r="P39" s="114" t="s">
        <v>156</v>
      </c>
      <c r="Q39" s="119">
        <v>44978</v>
      </c>
      <c r="R39" s="114" t="s">
        <v>193</v>
      </c>
      <c r="S39" s="119">
        <v>45009</v>
      </c>
      <c r="T39" s="114" t="s">
        <v>156</v>
      </c>
      <c r="U39" s="112">
        <f t="shared" si="1"/>
        <v>45115</v>
      </c>
    </row>
    <row r="40" spans="1:21" ht="14.25" hidden="1" customHeight="1">
      <c r="A40" s="113">
        <v>2023</v>
      </c>
      <c r="B40" s="114" t="s">
        <v>143</v>
      </c>
      <c r="C40" s="113" t="s">
        <v>573</v>
      </c>
      <c r="D40" s="113" t="s">
        <v>676</v>
      </c>
      <c r="E40" s="113" t="s">
        <v>836</v>
      </c>
      <c r="F40" s="114" t="s">
        <v>3763</v>
      </c>
      <c r="G40" s="115">
        <v>1.6</v>
      </c>
      <c r="H40" s="116" t="s">
        <v>175</v>
      </c>
      <c r="I40" s="114">
        <v>85277505</v>
      </c>
      <c r="J40" s="117">
        <v>45017</v>
      </c>
      <c r="K40" s="118">
        <v>228</v>
      </c>
      <c r="L40" s="118">
        <v>365</v>
      </c>
      <c r="M40" s="113" t="s">
        <v>436</v>
      </c>
      <c r="N40" s="119">
        <v>45122</v>
      </c>
      <c r="O40" s="119" t="s">
        <v>156</v>
      </c>
      <c r="P40" s="114" t="s">
        <v>156</v>
      </c>
      <c r="Q40" s="119">
        <v>44981</v>
      </c>
      <c r="R40" s="114" t="s">
        <v>298</v>
      </c>
      <c r="S40" s="119">
        <v>45009</v>
      </c>
      <c r="T40" s="114" t="s">
        <v>156</v>
      </c>
      <c r="U40" s="112">
        <f t="shared" si="1"/>
        <v>45115</v>
      </c>
    </row>
    <row r="41" spans="1:21" ht="14.25" hidden="1" customHeight="1">
      <c r="A41" s="113">
        <v>2024</v>
      </c>
      <c r="B41" s="114" t="s">
        <v>143</v>
      </c>
      <c r="C41" s="113" t="s">
        <v>573</v>
      </c>
      <c r="D41" s="113" t="s">
        <v>305</v>
      </c>
      <c r="E41" s="113" t="s">
        <v>363</v>
      </c>
      <c r="F41" s="114" t="s">
        <v>3847</v>
      </c>
      <c r="G41" s="115">
        <v>2.8</v>
      </c>
      <c r="H41" s="116" t="s">
        <v>246</v>
      </c>
      <c r="I41" s="114">
        <v>86249922</v>
      </c>
      <c r="J41" s="117">
        <v>45352</v>
      </c>
      <c r="K41" s="118">
        <v>230</v>
      </c>
      <c r="L41" s="118">
        <v>644</v>
      </c>
      <c r="M41" s="113" t="s">
        <v>226</v>
      </c>
      <c r="N41" s="119">
        <v>45368</v>
      </c>
      <c r="O41" s="119" t="s">
        <v>156</v>
      </c>
      <c r="P41" s="114" t="s">
        <v>156</v>
      </c>
      <c r="Q41" s="119" t="s">
        <v>156</v>
      </c>
      <c r="R41" s="114" t="s">
        <v>193</v>
      </c>
      <c r="S41" s="119" t="s">
        <v>156</v>
      </c>
      <c r="T41" s="114" t="s">
        <v>156</v>
      </c>
      <c r="U41" s="112">
        <f t="shared" si="1"/>
        <v>45361</v>
      </c>
    </row>
    <row r="42" spans="1:21" ht="14.25" hidden="1" customHeight="1">
      <c r="A42" s="113">
        <v>2024</v>
      </c>
      <c r="B42" s="114" t="s">
        <v>143</v>
      </c>
      <c r="C42" s="113" t="s">
        <v>573</v>
      </c>
      <c r="D42" s="113" t="s">
        <v>1820</v>
      </c>
      <c r="E42" s="113" t="s">
        <v>3661</v>
      </c>
      <c r="F42" s="114" t="s">
        <v>3822</v>
      </c>
      <c r="G42" s="115">
        <v>2.8</v>
      </c>
      <c r="H42" s="116" t="s">
        <v>175</v>
      </c>
      <c r="I42" s="114">
        <v>86255222</v>
      </c>
      <c r="J42" s="117">
        <v>45231</v>
      </c>
      <c r="K42" s="118">
        <v>240</v>
      </c>
      <c r="L42" s="118">
        <v>672</v>
      </c>
      <c r="M42" s="113" t="s">
        <v>436</v>
      </c>
      <c r="N42" s="119">
        <v>45275</v>
      </c>
      <c r="O42" s="119" t="s">
        <v>156</v>
      </c>
      <c r="P42" s="114" t="s">
        <v>156</v>
      </c>
      <c r="Q42" s="119" t="s">
        <v>156</v>
      </c>
      <c r="R42" s="114" t="s">
        <v>193</v>
      </c>
      <c r="S42" s="119" t="s">
        <v>156</v>
      </c>
      <c r="T42" s="114" t="s">
        <v>156</v>
      </c>
      <c r="U42" s="112">
        <f t="shared" si="1"/>
        <v>45268</v>
      </c>
    </row>
    <row r="43" spans="1:21" ht="14.25" hidden="1" customHeight="1">
      <c r="A43" s="113">
        <v>2024</v>
      </c>
      <c r="B43" s="114" t="s">
        <v>143</v>
      </c>
      <c r="C43" s="113" t="s">
        <v>573</v>
      </c>
      <c r="D43" s="113" t="s">
        <v>154</v>
      </c>
      <c r="E43" s="113" t="s">
        <v>158</v>
      </c>
      <c r="F43" s="114" t="s">
        <v>3838</v>
      </c>
      <c r="G43" s="115">
        <v>4.5</v>
      </c>
      <c r="H43" s="116" t="s">
        <v>175</v>
      </c>
      <c r="I43" s="114">
        <v>86255303</v>
      </c>
      <c r="J43" s="117">
        <v>45323</v>
      </c>
      <c r="K43" s="118">
        <v>240</v>
      </c>
      <c r="L43" s="118">
        <v>1080</v>
      </c>
      <c r="M43" s="113" t="s">
        <v>470</v>
      </c>
      <c r="N43" s="119">
        <v>45341</v>
      </c>
      <c r="O43" s="119" t="s">
        <v>156</v>
      </c>
      <c r="P43" s="114" t="s">
        <v>156</v>
      </c>
      <c r="Q43" s="119" t="s">
        <v>156</v>
      </c>
      <c r="R43" s="114" t="s">
        <v>193</v>
      </c>
      <c r="S43" s="119" t="s">
        <v>156</v>
      </c>
      <c r="T43" s="114" t="s">
        <v>156</v>
      </c>
      <c r="U43" s="112">
        <f t="shared" si="1"/>
        <v>45334</v>
      </c>
    </row>
    <row r="44" spans="1:21" ht="14.25" hidden="1" customHeight="1">
      <c r="A44" s="113">
        <v>2023</v>
      </c>
      <c r="B44" s="114" t="s">
        <v>2008</v>
      </c>
      <c r="C44" s="113" t="s">
        <v>1026</v>
      </c>
      <c r="D44" s="113" t="s">
        <v>154</v>
      </c>
      <c r="E44" s="113" t="s">
        <v>293</v>
      </c>
      <c r="F44" s="114" t="s">
        <v>3805</v>
      </c>
      <c r="G44" s="115">
        <v>5.7</v>
      </c>
      <c r="H44" s="116" t="s">
        <v>175</v>
      </c>
      <c r="I44" s="114">
        <v>85249968</v>
      </c>
      <c r="J44" s="117">
        <v>45139</v>
      </c>
      <c r="K44" s="118">
        <v>248</v>
      </c>
      <c r="L44" s="118">
        <v>1414</v>
      </c>
      <c r="M44" s="113" t="s">
        <v>383</v>
      </c>
      <c r="N44" s="119">
        <v>45150</v>
      </c>
      <c r="O44" s="119">
        <v>45062</v>
      </c>
      <c r="P44" s="114" t="s">
        <v>933</v>
      </c>
      <c r="Q44" s="119">
        <v>45006</v>
      </c>
      <c r="R44" s="114" t="s">
        <v>495</v>
      </c>
      <c r="S44" s="119">
        <v>45092</v>
      </c>
      <c r="T44" s="114" t="s">
        <v>455</v>
      </c>
      <c r="U44" s="112">
        <f>N44-19</f>
        <v>45131</v>
      </c>
    </row>
    <row r="45" spans="1:21" ht="14.25" hidden="1" customHeight="1">
      <c r="A45" s="113">
        <v>2023</v>
      </c>
      <c r="B45" s="114" t="s">
        <v>2008</v>
      </c>
      <c r="C45" s="113" t="s">
        <v>573</v>
      </c>
      <c r="D45" s="113" t="s">
        <v>154</v>
      </c>
      <c r="E45" s="113" t="s">
        <v>293</v>
      </c>
      <c r="F45" s="114" t="s">
        <v>3805</v>
      </c>
      <c r="G45" s="115">
        <v>5.7</v>
      </c>
      <c r="H45" s="116" t="s">
        <v>175</v>
      </c>
      <c r="I45" s="114">
        <v>85521222</v>
      </c>
      <c r="J45" s="117">
        <v>45108</v>
      </c>
      <c r="K45" s="118">
        <v>252</v>
      </c>
      <c r="L45" s="118">
        <v>1436</v>
      </c>
      <c r="M45" s="113" t="s">
        <v>470</v>
      </c>
      <c r="N45" s="119">
        <v>45153</v>
      </c>
      <c r="O45" s="119">
        <v>45058</v>
      </c>
      <c r="P45" s="114" t="s">
        <v>156</v>
      </c>
      <c r="Q45" s="119">
        <v>45121</v>
      </c>
      <c r="R45" s="114" t="s">
        <v>2350</v>
      </c>
      <c r="S45" s="119">
        <v>45135</v>
      </c>
      <c r="T45" s="114" t="s">
        <v>156</v>
      </c>
      <c r="U45" s="112">
        <f>N45-7</f>
        <v>45146</v>
      </c>
    </row>
    <row r="46" spans="1:21" ht="14.25" hidden="1" customHeight="1">
      <c r="A46" s="113">
        <v>2023</v>
      </c>
      <c r="B46" s="114" t="s">
        <v>2008</v>
      </c>
      <c r="C46" s="113" t="s">
        <v>573</v>
      </c>
      <c r="D46" s="113" t="s">
        <v>154</v>
      </c>
      <c r="E46" s="113" t="s">
        <v>2011</v>
      </c>
      <c r="F46" s="114" t="s">
        <v>3801</v>
      </c>
      <c r="G46" s="115">
        <v>4.5</v>
      </c>
      <c r="H46" s="116" t="s">
        <v>175</v>
      </c>
      <c r="I46" s="114">
        <v>85513674</v>
      </c>
      <c r="J46" s="117">
        <v>45170</v>
      </c>
      <c r="K46" s="118">
        <v>270</v>
      </c>
      <c r="L46" s="118">
        <v>1215</v>
      </c>
      <c r="M46" s="113" t="s">
        <v>521</v>
      </c>
      <c r="N46" s="119">
        <v>45189</v>
      </c>
      <c r="O46" s="119">
        <v>45093</v>
      </c>
      <c r="P46" s="114" t="s">
        <v>156</v>
      </c>
      <c r="Q46" s="119">
        <v>45155</v>
      </c>
      <c r="R46" s="114" t="s">
        <v>2555</v>
      </c>
      <c r="S46" s="119">
        <v>45169</v>
      </c>
      <c r="T46" s="114" t="s">
        <v>2601</v>
      </c>
      <c r="U46" s="112">
        <f>N46-7</f>
        <v>45182</v>
      </c>
    </row>
    <row r="47" spans="1:21" ht="14.25" hidden="1" customHeight="1">
      <c r="A47" s="113">
        <v>2024</v>
      </c>
      <c r="B47" s="114" t="s">
        <v>143</v>
      </c>
      <c r="C47" s="113" t="s">
        <v>573</v>
      </c>
      <c r="D47" s="113" t="s">
        <v>305</v>
      </c>
      <c r="E47" s="113" t="s">
        <v>363</v>
      </c>
      <c r="F47" s="114" t="s">
        <v>3847</v>
      </c>
      <c r="G47" s="115">
        <v>2.8</v>
      </c>
      <c r="H47" s="116" t="s">
        <v>246</v>
      </c>
      <c r="I47" s="114">
        <v>86249923</v>
      </c>
      <c r="J47" s="117">
        <v>45352</v>
      </c>
      <c r="K47" s="118">
        <v>270</v>
      </c>
      <c r="L47" s="118">
        <v>756</v>
      </c>
      <c r="M47" s="113" t="s">
        <v>226</v>
      </c>
      <c r="N47" s="119">
        <v>45382</v>
      </c>
      <c r="O47" s="119" t="s">
        <v>156</v>
      </c>
      <c r="P47" s="114" t="s">
        <v>156</v>
      </c>
      <c r="Q47" s="119" t="s">
        <v>156</v>
      </c>
      <c r="R47" s="114" t="s">
        <v>193</v>
      </c>
      <c r="S47" s="119" t="s">
        <v>156</v>
      </c>
      <c r="T47" s="114" t="s">
        <v>156</v>
      </c>
      <c r="U47" s="112">
        <f>N47-7</f>
        <v>45375</v>
      </c>
    </row>
    <row r="48" spans="1:21" ht="14.25" hidden="1" customHeight="1">
      <c r="A48" s="113">
        <v>2024</v>
      </c>
      <c r="B48" s="114" t="s">
        <v>143</v>
      </c>
      <c r="C48" s="113" t="s">
        <v>573</v>
      </c>
      <c r="D48" s="113" t="s">
        <v>1820</v>
      </c>
      <c r="E48" s="113" t="s">
        <v>3661</v>
      </c>
      <c r="F48" s="114" t="s">
        <v>3822</v>
      </c>
      <c r="G48" s="115">
        <v>2.8</v>
      </c>
      <c r="H48" s="116" t="s">
        <v>175</v>
      </c>
      <c r="I48" s="114">
        <v>86255225</v>
      </c>
      <c r="J48" s="117">
        <v>45413</v>
      </c>
      <c r="K48" s="118">
        <v>270</v>
      </c>
      <c r="L48" s="118">
        <v>756</v>
      </c>
      <c r="M48" s="113" t="s">
        <v>470</v>
      </c>
      <c r="N48" s="119">
        <v>45431</v>
      </c>
      <c r="O48" s="119" t="s">
        <v>156</v>
      </c>
      <c r="P48" s="114" t="s">
        <v>156</v>
      </c>
      <c r="Q48" s="119" t="s">
        <v>156</v>
      </c>
      <c r="R48" s="114" t="s">
        <v>193</v>
      </c>
      <c r="S48" s="119" t="s">
        <v>156</v>
      </c>
      <c r="T48" s="114" t="s">
        <v>156</v>
      </c>
      <c r="U48" s="112">
        <f>N48-7</f>
        <v>45424</v>
      </c>
    </row>
    <row r="49" spans="1:21" ht="14.25" hidden="1" customHeight="1">
      <c r="A49" s="113">
        <v>2023</v>
      </c>
      <c r="B49" s="114" t="s">
        <v>143</v>
      </c>
      <c r="C49" s="113" t="s">
        <v>427</v>
      </c>
      <c r="D49" s="113" t="s">
        <v>676</v>
      </c>
      <c r="E49" s="113" t="s">
        <v>699</v>
      </c>
      <c r="F49" s="114" t="s">
        <v>3745</v>
      </c>
      <c r="G49" s="115">
        <v>1.6</v>
      </c>
      <c r="H49" s="116" t="s">
        <v>175</v>
      </c>
      <c r="I49" s="114">
        <v>85817217</v>
      </c>
      <c r="J49" s="117">
        <v>45078</v>
      </c>
      <c r="K49" s="118">
        <v>288</v>
      </c>
      <c r="L49" s="118">
        <v>461</v>
      </c>
      <c r="M49" s="113" t="s">
        <v>470</v>
      </c>
      <c r="N49" s="119">
        <v>45152</v>
      </c>
      <c r="O49" s="119" t="s">
        <v>156</v>
      </c>
      <c r="P49" s="114" t="s">
        <v>156</v>
      </c>
      <c r="Q49" s="119">
        <v>45093</v>
      </c>
      <c r="R49" s="114" t="s">
        <v>193</v>
      </c>
      <c r="S49" s="119">
        <v>45093</v>
      </c>
      <c r="T49" s="114" t="s">
        <v>156</v>
      </c>
      <c r="U49" s="112">
        <f>N49-39</f>
        <v>45113</v>
      </c>
    </row>
    <row r="50" spans="1:21" ht="14.25" hidden="1" customHeight="1">
      <c r="A50" s="113">
        <v>2023</v>
      </c>
      <c r="B50" s="114" t="s">
        <v>2008</v>
      </c>
      <c r="C50" s="113" t="s">
        <v>573</v>
      </c>
      <c r="D50" s="113" t="s">
        <v>305</v>
      </c>
      <c r="E50" s="113" t="s">
        <v>577</v>
      </c>
      <c r="F50" s="114" t="s">
        <v>3788</v>
      </c>
      <c r="G50" s="115">
        <v>2.4</v>
      </c>
      <c r="H50" s="116" t="s">
        <v>175</v>
      </c>
      <c r="I50" s="114">
        <v>85654375</v>
      </c>
      <c r="J50" s="117">
        <v>45200</v>
      </c>
      <c r="K50" s="118">
        <v>300</v>
      </c>
      <c r="L50" s="118">
        <v>720</v>
      </c>
      <c r="M50" s="113" t="s">
        <v>470</v>
      </c>
      <c r="N50" s="119">
        <v>45222</v>
      </c>
      <c r="O50" s="119">
        <v>45160</v>
      </c>
      <c r="P50" s="114" t="s">
        <v>2822</v>
      </c>
      <c r="Q50" s="119">
        <v>45195</v>
      </c>
      <c r="R50" s="114" t="s">
        <v>2843</v>
      </c>
      <c r="S50" s="119">
        <v>45205</v>
      </c>
      <c r="T50" s="114" t="s">
        <v>2844</v>
      </c>
      <c r="U50" s="112">
        <f>N50-7</f>
        <v>45215</v>
      </c>
    </row>
    <row r="51" spans="1:21" ht="14.25" hidden="1" customHeight="1">
      <c r="A51" s="113">
        <v>2023</v>
      </c>
      <c r="B51" s="114" t="s">
        <v>2008</v>
      </c>
      <c r="C51" s="113" t="s">
        <v>573</v>
      </c>
      <c r="D51" s="113" t="s">
        <v>305</v>
      </c>
      <c r="E51" s="113" t="s">
        <v>577</v>
      </c>
      <c r="F51" s="114" t="s">
        <v>3789</v>
      </c>
      <c r="G51" s="115">
        <v>2.4</v>
      </c>
      <c r="H51" s="116" t="s">
        <v>175</v>
      </c>
      <c r="I51" s="114">
        <v>85653976</v>
      </c>
      <c r="J51" s="117">
        <v>45200</v>
      </c>
      <c r="K51" s="118">
        <v>300</v>
      </c>
      <c r="L51" s="118">
        <v>720</v>
      </c>
      <c r="M51" s="113" t="s">
        <v>470</v>
      </c>
      <c r="N51" s="119">
        <v>45222</v>
      </c>
      <c r="O51" s="119">
        <v>45139</v>
      </c>
      <c r="P51" s="114" t="s">
        <v>2140</v>
      </c>
      <c r="Q51" s="119">
        <v>45195</v>
      </c>
      <c r="R51" s="114" t="s">
        <v>2843</v>
      </c>
      <c r="S51" s="119">
        <v>45205</v>
      </c>
      <c r="T51" s="114" t="s">
        <v>2844</v>
      </c>
      <c r="U51" s="112">
        <f>N51-7</f>
        <v>45215</v>
      </c>
    </row>
    <row r="52" spans="1:21" ht="14.25" hidden="1" customHeight="1">
      <c r="A52" s="113">
        <v>2024</v>
      </c>
      <c r="B52" s="114" t="s">
        <v>143</v>
      </c>
      <c r="C52" s="113" t="s">
        <v>433</v>
      </c>
      <c r="D52" s="113" t="s">
        <v>154</v>
      </c>
      <c r="E52" s="113" t="s">
        <v>158</v>
      </c>
      <c r="F52" s="114" t="s">
        <v>3838</v>
      </c>
      <c r="G52" s="115">
        <v>4.5</v>
      </c>
      <c r="H52" s="116" t="s">
        <v>175</v>
      </c>
      <c r="I52" s="114">
        <v>86232372</v>
      </c>
      <c r="J52" s="117">
        <v>45231</v>
      </c>
      <c r="K52" s="118">
        <v>300</v>
      </c>
      <c r="L52" s="118">
        <v>1350</v>
      </c>
      <c r="M52" s="113" t="s">
        <v>470</v>
      </c>
      <c r="N52" s="119">
        <v>45306</v>
      </c>
      <c r="O52" s="119" t="s">
        <v>156</v>
      </c>
      <c r="P52" s="114" t="s">
        <v>156</v>
      </c>
      <c r="Q52" s="119" t="s">
        <v>156</v>
      </c>
      <c r="R52" s="114" t="s">
        <v>193</v>
      </c>
      <c r="S52" s="119" t="s">
        <v>156</v>
      </c>
      <c r="T52" s="114" t="s">
        <v>156</v>
      </c>
      <c r="U52" s="112">
        <f>N52-62</f>
        <v>45244</v>
      </c>
    </row>
    <row r="53" spans="1:21" ht="14.25" hidden="1" customHeight="1">
      <c r="A53" s="113">
        <v>2024</v>
      </c>
      <c r="B53" s="114" t="s">
        <v>143</v>
      </c>
      <c r="C53" s="113" t="s">
        <v>433</v>
      </c>
      <c r="D53" s="113" t="s">
        <v>154</v>
      </c>
      <c r="E53" s="113" t="s">
        <v>158</v>
      </c>
      <c r="F53" s="114" t="s">
        <v>3839</v>
      </c>
      <c r="G53" s="115">
        <v>4.5</v>
      </c>
      <c r="H53" s="116" t="s">
        <v>175</v>
      </c>
      <c r="I53" s="114">
        <v>86233105</v>
      </c>
      <c r="J53" s="117">
        <v>45231</v>
      </c>
      <c r="K53" s="118">
        <v>300</v>
      </c>
      <c r="L53" s="118">
        <v>1350</v>
      </c>
      <c r="M53" s="113" t="s">
        <v>383</v>
      </c>
      <c r="N53" s="119">
        <v>45306</v>
      </c>
      <c r="O53" s="119" t="s">
        <v>156</v>
      </c>
      <c r="P53" s="114" t="s">
        <v>156</v>
      </c>
      <c r="Q53" s="119" t="s">
        <v>156</v>
      </c>
      <c r="R53" s="114" t="s">
        <v>193</v>
      </c>
      <c r="S53" s="119" t="s">
        <v>156</v>
      </c>
      <c r="T53" s="114" t="s">
        <v>156</v>
      </c>
      <c r="U53" s="112">
        <f>N53-62</f>
        <v>45244</v>
      </c>
    </row>
    <row r="54" spans="1:21" ht="14.25" hidden="1" customHeight="1">
      <c r="A54" s="113">
        <v>2024</v>
      </c>
      <c r="B54" s="114" t="s">
        <v>143</v>
      </c>
      <c r="C54" s="113" t="s">
        <v>573</v>
      </c>
      <c r="D54" s="113" t="s">
        <v>154</v>
      </c>
      <c r="E54" s="113" t="s">
        <v>262</v>
      </c>
      <c r="F54" s="114" t="s">
        <v>3836</v>
      </c>
      <c r="G54" s="115">
        <v>3.6</v>
      </c>
      <c r="H54" s="116" t="s">
        <v>175</v>
      </c>
      <c r="I54" s="114">
        <v>85722597</v>
      </c>
      <c r="J54" s="117">
        <v>45292</v>
      </c>
      <c r="K54" s="118">
        <v>300</v>
      </c>
      <c r="L54" s="118">
        <v>1080</v>
      </c>
      <c r="M54" s="113" t="s">
        <v>470</v>
      </c>
      <c r="N54" s="119">
        <v>45350</v>
      </c>
      <c r="O54" s="119" t="s">
        <v>156</v>
      </c>
      <c r="P54" s="114" t="s">
        <v>3530</v>
      </c>
      <c r="Q54" s="119" t="s">
        <v>156</v>
      </c>
      <c r="R54" s="114" t="s">
        <v>3531</v>
      </c>
      <c r="S54" s="119" t="s">
        <v>156</v>
      </c>
      <c r="T54" s="114" t="s">
        <v>3139</v>
      </c>
      <c r="U54" s="112">
        <f>N54-7</f>
        <v>45343</v>
      </c>
    </row>
    <row r="55" spans="1:21" ht="14.25" hidden="1" customHeight="1">
      <c r="A55" s="113">
        <v>2024</v>
      </c>
      <c r="B55" s="114" t="s">
        <v>143</v>
      </c>
      <c r="C55" s="113" t="s">
        <v>573</v>
      </c>
      <c r="D55" s="113" t="s">
        <v>305</v>
      </c>
      <c r="E55" s="113" t="s">
        <v>363</v>
      </c>
      <c r="F55" s="114" t="s">
        <v>3852</v>
      </c>
      <c r="G55" s="115">
        <v>2.8</v>
      </c>
      <c r="H55" s="116" t="s">
        <v>175</v>
      </c>
      <c r="I55" s="114">
        <v>85869037</v>
      </c>
      <c r="J55" s="117">
        <v>45352</v>
      </c>
      <c r="K55" s="118">
        <v>300</v>
      </c>
      <c r="L55" s="118">
        <v>840</v>
      </c>
      <c r="M55" s="113" t="s">
        <v>470</v>
      </c>
      <c r="N55" s="119">
        <v>45381</v>
      </c>
      <c r="O55" s="119" t="s">
        <v>156</v>
      </c>
      <c r="P55" s="114" t="s">
        <v>3505</v>
      </c>
      <c r="Q55" s="119" t="s">
        <v>156</v>
      </c>
      <c r="R55" s="114" t="s">
        <v>3507</v>
      </c>
      <c r="S55" s="119" t="s">
        <v>156</v>
      </c>
      <c r="T55" s="114" t="s">
        <v>3508</v>
      </c>
      <c r="U55" s="112">
        <f>N55-7</f>
        <v>45374</v>
      </c>
    </row>
    <row r="56" spans="1:21" ht="14.25" hidden="1" customHeight="1">
      <c r="A56" s="113">
        <v>2023</v>
      </c>
      <c r="B56" s="114" t="s">
        <v>143</v>
      </c>
      <c r="C56" s="113" t="s">
        <v>573</v>
      </c>
      <c r="D56" s="113" t="s">
        <v>676</v>
      </c>
      <c r="E56" s="113" t="s">
        <v>836</v>
      </c>
      <c r="F56" s="114" t="s">
        <v>3758</v>
      </c>
      <c r="G56" s="115">
        <v>1.6</v>
      </c>
      <c r="H56" s="116" t="s">
        <v>175</v>
      </c>
      <c r="I56" s="114">
        <v>85310705</v>
      </c>
      <c r="J56" s="117">
        <v>45017</v>
      </c>
      <c r="K56" s="118">
        <v>312</v>
      </c>
      <c r="L56" s="118">
        <v>499</v>
      </c>
      <c r="M56" s="113" t="s">
        <v>436</v>
      </c>
      <c r="N56" s="119">
        <v>45122</v>
      </c>
      <c r="O56" s="119">
        <v>44957</v>
      </c>
      <c r="P56" s="114" t="s">
        <v>156</v>
      </c>
      <c r="Q56" s="119">
        <v>44978</v>
      </c>
      <c r="R56" s="114" t="s">
        <v>193</v>
      </c>
      <c r="S56" s="119">
        <v>45006</v>
      </c>
      <c r="T56" s="114" t="s">
        <v>156</v>
      </c>
      <c r="U56" s="112">
        <f>N56-7</f>
        <v>45115</v>
      </c>
    </row>
    <row r="57" spans="1:21" ht="14.25" hidden="1" customHeight="1">
      <c r="A57" s="113">
        <v>2023</v>
      </c>
      <c r="B57" s="114" t="s">
        <v>143</v>
      </c>
      <c r="C57" s="113" t="s">
        <v>573</v>
      </c>
      <c r="D57" s="113" t="s">
        <v>881</v>
      </c>
      <c r="E57" s="113" t="s">
        <v>1929</v>
      </c>
      <c r="F57" s="114" t="s">
        <v>3775</v>
      </c>
      <c r="G57" s="115">
        <v>1.6</v>
      </c>
      <c r="H57" s="116" t="s">
        <v>175</v>
      </c>
      <c r="I57" s="114">
        <v>85815195</v>
      </c>
      <c r="J57" s="117">
        <v>45139</v>
      </c>
      <c r="K57" s="118">
        <v>324</v>
      </c>
      <c r="L57" s="118">
        <v>518</v>
      </c>
      <c r="M57" s="113" t="s">
        <v>226</v>
      </c>
      <c r="N57" s="119">
        <v>45182</v>
      </c>
      <c r="O57" s="119">
        <v>45099</v>
      </c>
      <c r="P57" s="114" t="s">
        <v>156</v>
      </c>
      <c r="Q57" s="119">
        <v>45099</v>
      </c>
      <c r="R57" s="114" t="s">
        <v>193</v>
      </c>
      <c r="S57" s="119">
        <v>45162</v>
      </c>
      <c r="T57" s="114" t="s">
        <v>156</v>
      </c>
      <c r="U57" s="112">
        <f>N57-7</f>
        <v>45175</v>
      </c>
    </row>
    <row r="58" spans="1:21" ht="14.25" hidden="1" customHeight="1">
      <c r="A58" s="113">
        <v>2024</v>
      </c>
      <c r="B58" s="114" t="s">
        <v>143</v>
      </c>
      <c r="C58" s="113" t="s">
        <v>573</v>
      </c>
      <c r="D58" s="113" t="s">
        <v>305</v>
      </c>
      <c r="E58" s="113" t="s">
        <v>363</v>
      </c>
      <c r="F58" s="114" t="s">
        <v>3849</v>
      </c>
      <c r="G58" s="115">
        <v>2.8</v>
      </c>
      <c r="H58" s="116" t="s">
        <v>175</v>
      </c>
      <c r="I58" s="114">
        <v>85868985</v>
      </c>
      <c r="J58" s="117">
        <v>45170</v>
      </c>
      <c r="K58" s="118">
        <v>324</v>
      </c>
      <c r="L58" s="118">
        <v>907</v>
      </c>
      <c r="M58" s="113" t="s">
        <v>436</v>
      </c>
      <c r="N58" s="119">
        <v>45245</v>
      </c>
      <c r="O58" s="119">
        <v>45097</v>
      </c>
      <c r="P58" s="114" t="s">
        <v>156</v>
      </c>
      <c r="Q58" s="119">
        <v>45097</v>
      </c>
      <c r="R58" s="114" t="s">
        <v>193</v>
      </c>
      <c r="S58" s="119">
        <v>45132</v>
      </c>
      <c r="T58" s="114" t="s">
        <v>156</v>
      </c>
      <c r="U58" s="112">
        <f>N58-7</f>
        <v>45238</v>
      </c>
    </row>
    <row r="59" spans="1:21" ht="14.25" hidden="1" customHeight="1">
      <c r="A59" s="113">
        <v>2023</v>
      </c>
      <c r="B59" s="114" t="s">
        <v>2008</v>
      </c>
      <c r="C59" s="113" t="s">
        <v>146</v>
      </c>
      <c r="D59" s="113" t="s">
        <v>307</v>
      </c>
      <c r="E59" s="113" t="s">
        <v>3071</v>
      </c>
      <c r="F59" s="114" t="s">
        <v>3814</v>
      </c>
      <c r="G59" s="115">
        <v>3.6</v>
      </c>
      <c r="H59" s="116" t="s">
        <v>175</v>
      </c>
      <c r="I59" s="114">
        <v>85433664</v>
      </c>
      <c r="J59" s="117">
        <v>45139</v>
      </c>
      <c r="K59" s="118">
        <v>340</v>
      </c>
      <c r="L59" s="118">
        <v>1224</v>
      </c>
      <c r="M59" s="113" t="s">
        <v>436</v>
      </c>
      <c r="N59" s="119">
        <v>45199</v>
      </c>
      <c r="O59" s="119" t="s">
        <v>156</v>
      </c>
      <c r="P59" s="114" t="s">
        <v>156</v>
      </c>
      <c r="Q59" s="119">
        <v>45009</v>
      </c>
      <c r="R59" s="114" t="s">
        <v>193</v>
      </c>
      <c r="S59" s="119">
        <v>45086</v>
      </c>
      <c r="T59" s="114" t="s">
        <v>156</v>
      </c>
      <c r="U59" s="112">
        <f>N59-40</f>
        <v>45159</v>
      </c>
    </row>
    <row r="60" spans="1:21" ht="14.25" hidden="1" customHeight="1">
      <c r="A60" s="113">
        <v>2024</v>
      </c>
      <c r="B60" s="114" t="s">
        <v>143</v>
      </c>
      <c r="C60" s="113" t="s">
        <v>573</v>
      </c>
      <c r="D60" s="113" t="s">
        <v>305</v>
      </c>
      <c r="E60" s="113" t="s">
        <v>363</v>
      </c>
      <c r="F60" s="114" t="s">
        <v>3851</v>
      </c>
      <c r="G60" s="115">
        <v>2.8</v>
      </c>
      <c r="H60" s="116" t="s">
        <v>175</v>
      </c>
      <c r="I60" s="114">
        <v>85868971</v>
      </c>
      <c r="J60" s="117">
        <v>45170</v>
      </c>
      <c r="K60" s="118">
        <v>348</v>
      </c>
      <c r="L60" s="118">
        <v>974</v>
      </c>
      <c r="M60" s="113" t="s">
        <v>436</v>
      </c>
      <c r="N60" s="119">
        <v>45245</v>
      </c>
      <c r="O60" s="119">
        <v>45118</v>
      </c>
      <c r="P60" s="114" t="s">
        <v>156</v>
      </c>
      <c r="Q60" s="119">
        <v>45118</v>
      </c>
      <c r="R60" s="114" t="s">
        <v>193</v>
      </c>
      <c r="S60" s="119">
        <v>45132</v>
      </c>
      <c r="T60" s="114" t="s">
        <v>1874</v>
      </c>
      <c r="U60" s="112">
        <f t="shared" ref="U60:U73" si="2">N60-7</f>
        <v>45238</v>
      </c>
    </row>
    <row r="61" spans="1:21" ht="14.25" hidden="1" customHeight="1">
      <c r="A61" s="113">
        <v>2023</v>
      </c>
      <c r="B61" s="114" t="s">
        <v>2008</v>
      </c>
      <c r="C61" s="113" t="s">
        <v>573</v>
      </c>
      <c r="D61" s="113" t="s">
        <v>154</v>
      </c>
      <c r="E61" s="113" t="s">
        <v>293</v>
      </c>
      <c r="F61" s="114" t="s">
        <v>3805</v>
      </c>
      <c r="G61" s="115">
        <v>5.7</v>
      </c>
      <c r="H61" s="116" t="s">
        <v>175</v>
      </c>
      <c r="I61" s="114">
        <v>85183278</v>
      </c>
      <c r="J61" s="117">
        <v>45170</v>
      </c>
      <c r="K61" s="118">
        <v>350</v>
      </c>
      <c r="L61" s="118">
        <v>1995</v>
      </c>
      <c r="M61" s="113" t="s">
        <v>470</v>
      </c>
      <c r="N61" s="119">
        <v>45206</v>
      </c>
      <c r="O61" s="119">
        <v>45090</v>
      </c>
      <c r="P61" s="114" t="s">
        <v>1867</v>
      </c>
      <c r="Q61" s="119">
        <v>45174</v>
      </c>
      <c r="R61" s="114" t="s">
        <v>2089</v>
      </c>
      <c r="S61" s="119">
        <v>45188</v>
      </c>
      <c r="T61" s="114" t="s">
        <v>2911</v>
      </c>
      <c r="U61" s="112">
        <f t="shared" si="2"/>
        <v>45199</v>
      </c>
    </row>
    <row r="62" spans="1:21" ht="14.25" hidden="1" customHeight="1">
      <c r="A62" s="113">
        <v>2024</v>
      </c>
      <c r="B62" s="114" t="s">
        <v>143</v>
      </c>
      <c r="C62" s="113" t="s">
        <v>573</v>
      </c>
      <c r="D62" s="113" t="s">
        <v>1820</v>
      </c>
      <c r="E62" s="113" t="s">
        <v>1823</v>
      </c>
      <c r="F62" s="114" t="s">
        <v>3824</v>
      </c>
      <c r="G62" s="115">
        <v>2.8</v>
      </c>
      <c r="H62" s="116" t="s">
        <v>175</v>
      </c>
      <c r="I62" s="114">
        <v>86252116</v>
      </c>
      <c r="J62" s="117">
        <v>45200</v>
      </c>
      <c r="K62" s="118">
        <v>350</v>
      </c>
      <c r="L62" s="118">
        <v>980</v>
      </c>
      <c r="M62" s="113" t="s">
        <v>436</v>
      </c>
      <c r="N62" s="119">
        <v>45236</v>
      </c>
      <c r="O62" s="119" t="s">
        <v>156</v>
      </c>
      <c r="P62" s="114" t="s">
        <v>156</v>
      </c>
      <c r="Q62" s="119" t="s">
        <v>156</v>
      </c>
      <c r="R62" s="114" t="s">
        <v>193</v>
      </c>
      <c r="S62" s="119" t="s">
        <v>156</v>
      </c>
      <c r="T62" s="114" t="s">
        <v>156</v>
      </c>
      <c r="U62" s="112">
        <f t="shared" si="2"/>
        <v>45229</v>
      </c>
    </row>
    <row r="63" spans="1:21" ht="14.25" hidden="1" customHeight="1">
      <c r="A63" s="113">
        <v>2024</v>
      </c>
      <c r="B63" s="114" t="s">
        <v>143</v>
      </c>
      <c r="C63" s="113" t="s">
        <v>573</v>
      </c>
      <c r="D63" s="113" t="s">
        <v>154</v>
      </c>
      <c r="E63" s="113" t="s">
        <v>3337</v>
      </c>
      <c r="F63" s="114" t="s">
        <v>3833</v>
      </c>
      <c r="G63" s="115">
        <v>5.3</v>
      </c>
      <c r="H63" s="116" t="s">
        <v>175</v>
      </c>
      <c r="I63" s="114">
        <v>85693581</v>
      </c>
      <c r="J63" s="117">
        <v>45200</v>
      </c>
      <c r="K63" s="118">
        <v>372</v>
      </c>
      <c r="L63" s="118">
        <v>1972</v>
      </c>
      <c r="M63" s="113" t="s">
        <v>436</v>
      </c>
      <c r="N63" s="119">
        <v>45245</v>
      </c>
      <c r="O63" s="119">
        <v>45076</v>
      </c>
      <c r="P63" s="114" t="s">
        <v>156</v>
      </c>
      <c r="Q63" s="119">
        <v>45120</v>
      </c>
      <c r="R63" s="114" t="s">
        <v>193</v>
      </c>
      <c r="S63" s="119">
        <v>45132</v>
      </c>
      <c r="T63" s="114" t="s">
        <v>156</v>
      </c>
      <c r="U63" s="112">
        <f t="shared" si="2"/>
        <v>45238</v>
      </c>
    </row>
    <row r="64" spans="1:21" ht="14.25" hidden="1" customHeight="1">
      <c r="A64" s="113">
        <v>2023</v>
      </c>
      <c r="B64" s="114" t="s">
        <v>143</v>
      </c>
      <c r="C64" s="113" t="s">
        <v>573</v>
      </c>
      <c r="D64" s="113" t="s">
        <v>307</v>
      </c>
      <c r="E64" s="113" t="s">
        <v>402</v>
      </c>
      <c r="F64" s="114" t="s">
        <v>3782</v>
      </c>
      <c r="G64" s="115">
        <v>2.8</v>
      </c>
      <c r="H64" s="116" t="s">
        <v>175</v>
      </c>
      <c r="I64" s="114">
        <v>85496953</v>
      </c>
      <c r="J64" s="117">
        <v>45078</v>
      </c>
      <c r="K64" s="118">
        <v>376</v>
      </c>
      <c r="L64" s="118">
        <v>1053</v>
      </c>
      <c r="M64" s="113" t="s">
        <v>383</v>
      </c>
      <c r="N64" s="119">
        <v>45127</v>
      </c>
      <c r="O64" s="119" t="s">
        <v>156</v>
      </c>
      <c r="P64" s="114" t="s">
        <v>156</v>
      </c>
      <c r="Q64" s="119">
        <v>45030</v>
      </c>
      <c r="R64" s="114" t="s">
        <v>193</v>
      </c>
      <c r="S64" s="119">
        <v>45105</v>
      </c>
      <c r="T64" s="114" t="s">
        <v>156</v>
      </c>
      <c r="U64" s="112">
        <f t="shared" si="2"/>
        <v>45120</v>
      </c>
    </row>
    <row r="65" spans="1:21" ht="14.25" hidden="1" customHeight="1">
      <c r="A65" s="113">
        <v>2024</v>
      </c>
      <c r="B65" s="114" t="s">
        <v>143</v>
      </c>
      <c r="C65" s="113" t="s">
        <v>573</v>
      </c>
      <c r="D65" s="113" t="s">
        <v>1820</v>
      </c>
      <c r="E65" s="113" t="s">
        <v>3617</v>
      </c>
      <c r="F65" s="114" t="s">
        <v>3819</v>
      </c>
      <c r="G65" s="115">
        <v>2.8</v>
      </c>
      <c r="H65" s="116" t="s">
        <v>175</v>
      </c>
      <c r="I65" s="114">
        <v>86261001</v>
      </c>
      <c r="J65" s="117">
        <v>45231</v>
      </c>
      <c r="K65" s="118">
        <v>390</v>
      </c>
      <c r="L65" s="118">
        <v>1092</v>
      </c>
      <c r="M65" s="113" t="s">
        <v>436</v>
      </c>
      <c r="N65" s="119">
        <v>45285</v>
      </c>
      <c r="O65" s="119" t="s">
        <v>156</v>
      </c>
      <c r="P65" s="114" t="s">
        <v>156</v>
      </c>
      <c r="Q65" s="119" t="s">
        <v>156</v>
      </c>
      <c r="R65" s="114" t="s">
        <v>193</v>
      </c>
      <c r="S65" s="119" t="s">
        <v>156</v>
      </c>
      <c r="T65" s="114" t="s">
        <v>156</v>
      </c>
      <c r="U65" s="112">
        <f t="shared" si="2"/>
        <v>45278</v>
      </c>
    </row>
    <row r="66" spans="1:21" ht="14.25" hidden="1" customHeight="1">
      <c r="A66" s="113">
        <v>2023</v>
      </c>
      <c r="B66" s="114" t="s">
        <v>2008</v>
      </c>
      <c r="C66" s="113" t="s">
        <v>573</v>
      </c>
      <c r="D66" s="113" t="s">
        <v>154</v>
      </c>
      <c r="E66" s="113" t="s">
        <v>293</v>
      </c>
      <c r="F66" s="114" t="s">
        <v>3805</v>
      </c>
      <c r="G66" s="115">
        <v>5.7</v>
      </c>
      <c r="H66" s="116" t="s">
        <v>175</v>
      </c>
      <c r="I66" s="114">
        <v>85459413</v>
      </c>
      <c r="J66" s="117">
        <v>45139</v>
      </c>
      <c r="K66" s="118">
        <v>400</v>
      </c>
      <c r="L66" s="118">
        <v>2280</v>
      </c>
      <c r="M66" s="113" t="s">
        <v>521</v>
      </c>
      <c r="N66" s="119">
        <v>45169</v>
      </c>
      <c r="O66" s="119">
        <v>45041</v>
      </c>
      <c r="P66" s="114" t="s">
        <v>937</v>
      </c>
      <c r="Q66" s="119">
        <v>45141</v>
      </c>
      <c r="R66" s="114" t="s">
        <v>2137</v>
      </c>
      <c r="S66" s="119">
        <v>45148</v>
      </c>
      <c r="T66" s="114" t="s">
        <v>2058</v>
      </c>
      <c r="U66" s="112">
        <f t="shared" si="2"/>
        <v>45162</v>
      </c>
    </row>
    <row r="67" spans="1:21" ht="14.25" hidden="1" customHeight="1">
      <c r="A67" s="113">
        <v>2024</v>
      </c>
      <c r="B67" s="114" t="s">
        <v>143</v>
      </c>
      <c r="C67" s="113" t="s">
        <v>573</v>
      </c>
      <c r="D67" s="113" t="s">
        <v>154</v>
      </c>
      <c r="E67" s="113" t="s">
        <v>293</v>
      </c>
      <c r="F67" s="114" t="s">
        <v>3845</v>
      </c>
      <c r="G67" s="115">
        <v>5.7</v>
      </c>
      <c r="H67" s="116" t="s">
        <v>175</v>
      </c>
      <c r="I67" s="114">
        <v>85723746</v>
      </c>
      <c r="J67" s="117">
        <v>45261</v>
      </c>
      <c r="K67" s="118">
        <v>400</v>
      </c>
      <c r="L67" s="118">
        <v>2280</v>
      </c>
      <c r="M67" s="113" t="s">
        <v>470</v>
      </c>
      <c r="N67" s="119">
        <v>45276</v>
      </c>
      <c r="O67" s="119" t="s">
        <v>156</v>
      </c>
      <c r="P67" s="114" t="s">
        <v>992</v>
      </c>
      <c r="Q67" s="119" t="s">
        <v>156</v>
      </c>
      <c r="R67" s="114" t="s">
        <v>3542</v>
      </c>
      <c r="S67" s="119" t="s">
        <v>156</v>
      </c>
      <c r="T67" s="114" t="s">
        <v>3271</v>
      </c>
      <c r="U67" s="112">
        <f t="shared" si="2"/>
        <v>45269</v>
      </c>
    </row>
    <row r="68" spans="1:21" ht="14.25" hidden="1" customHeight="1">
      <c r="A68" s="113">
        <v>2024</v>
      </c>
      <c r="B68" s="114" t="s">
        <v>143</v>
      </c>
      <c r="C68" s="113" t="s">
        <v>573</v>
      </c>
      <c r="D68" s="113" t="s">
        <v>1820</v>
      </c>
      <c r="E68" s="113" t="s">
        <v>3661</v>
      </c>
      <c r="F68" s="114" t="s">
        <v>3822</v>
      </c>
      <c r="G68" s="115">
        <v>2.8</v>
      </c>
      <c r="H68" s="116" t="s">
        <v>175</v>
      </c>
      <c r="I68" s="114">
        <v>86232631</v>
      </c>
      <c r="J68" s="117">
        <v>45323</v>
      </c>
      <c r="K68" s="118">
        <v>400</v>
      </c>
      <c r="L68" s="118">
        <v>1120</v>
      </c>
      <c r="M68" s="113" t="s">
        <v>383</v>
      </c>
      <c r="N68" s="119">
        <v>45341</v>
      </c>
      <c r="O68" s="119" t="s">
        <v>156</v>
      </c>
      <c r="P68" s="114" t="s">
        <v>156</v>
      </c>
      <c r="Q68" s="119" t="s">
        <v>156</v>
      </c>
      <c r="R68" s="114" t="s">
        <v>193</v>
      </c>
      <c r="S68" s="119" t="s">
        <v>156</v>
      </c>
      <c r="T68" s="114" t="s">
        <v>156</v>
      </c>
      <c r="U68" s="112">
        <f t="shared" si="2"/>
        <v>45334</v>
      </c>
    </row>
    <row r="69" spans="1:21" ht="14.25" hidden="1" customHeight="1">
      <c r="A69" s="113">
        <v>2024</v>
      </c>
      <c r="B69" s="114" t="s">
        <v>143</v>
      </c>
      <c r="C69" s="113" t="s">
        <v>573</v>
      </c>
      <c r="D69" s="113" t="s">
        <v>305</v>
      </c>
      <c r="E69" s="113" t="s">
        <v>363</v>
      </c>
      <c r="F69" s="114" t="s">
        <v>3848</v>
      </c>
      <c r="G69" s="115">
        <v>2.8</v>
      </c>
      <c r="H69" s="116" t="s">
        <v>246</v>
      </c>
      <c r="I69" s="114">
        <v>86233369</v>
      </c>
      <c r="J69" s="117">
        <v>45323</v>
      </c>
      <c r="K69" s="118">
        <v>400</v>
      </c>
      <c r="L69" s="118">
        <v>1120</v>
      </c>
      <c r="M69" s="113" t="s">
        <v>226</v>
      </c>
      <c r="N69" s="119">
        <v>45350</v>
      </c>
      <c r="O69" s="119" t="s">
        <v>156</v>
      </c>
      <c r="P69" s="114" t="s">
        <v>156</v>
      </c>
      <c r="Q69" s="119" t="s">
        <v>156</v>
      </c>
      <c r="R69" s="114" t="s">
        <v>193</v>
      </c>
      <c r="S69" s="119" t="s">
        <v>156</v>
      </c>
      <c r="T69" s="114" t="s">
        <v>156</v>
      </c>
      <c r="U69" s="112">
        <f t="shared" si="2"/>
        <v>45343</v>
      </c>
    </row>
    <row r="70" spans="1:21" ht="14.25" hidden="1" customHeight="1">
      <c r="A70" s="113">
        <v>2024</v>
      </c>
      <c r="B70" s="114" t="s">
        <v>143</v>
      </c>
      <c r="C70" s="113" t="s">
        <v>573</v>
      </c>
      <c r="D70" s="113" t="s">
        <v>305</v>
      </c>
      <c r="E70" s="113" t="s">
        <v>577</v>
      </c>
      <c r="F70" s="114" t="s">
        <v>3817</v>
      </c>
      <c r="G70" s="115">
        <v>2.4</v>
      </c>
      <c r="H70" s="116" t="s">
        <v>246</v>
      </c>
      <c r="I70" s="114">
        <v>86195450</v>
      </c>
      <c r="J70" s="117">
        <v>45323</v>
      </c>
      <c r="K70" s="118">
        <v>400</v>
      </c>
      <c r="L70" s="118">
        <v>960</v>
      </c>
      <c r="M70" s="113" t="s">
        <v>226</v>
      </c>
      <c r="N70" s="119">
        <v>45361</v>
      </c>
      <c r="O70" s="119">
        <v>45268</v>
      </c>
      <c r="P70" s="114" t="s">
        <v>156</v>
      </c>
      <c r="Q70" s="119" t="s">
        <v>156</v>
      </c>
      <c r="R70" s="114" t="s">
        <v>193</v>
      </c>
      <c r="S70" s="119" t="s">
        <v>156</v>
      </c>
      <c r="T70" s="114" t="s">
        <v>156</v>
      </c>
      <c r="U70" s="112">
        <f t="shared" si="2"/>
        <v>45354</v>
      </c>
    </row>
    <row r="71" spans="1:21" ht="14.25" hidden="1" customHeight="1">
      <c r="A71" s="113">
        <v>2023</v>
      </c>
      <c r="B71" s="114" t="s">
        <v>143</v>
      </c>
      <c r="C71" s="113" t="s">
        <v>573</v>
      </c>
      <c r="D71" s="113" t="s">
        <v>676</v>
      </c>
      <c r="E71" s="113" t="s">
        <v>836</v>
      </c>
      <c r="F71" s="114" t="s">
        <v>3759</v>
      </c>
      <c r="G71" s="115">
        <v>1.6</v>
      </c>
      <c r="H71" s="116" t="s">
        <v>175</v>
      </c>
      <c r="I71" s="114">
        <v>85277468</v>
      </c>
      <c r="J71" s="117">
        <v>45017</v>
      </c>
      <c r="K71" s="118">
        <v>408</v>
      </c>
      <c r="L71" s="118">
        <v>653</v>
      </c>
      <c r="M71" s="113" t="s">
        <v>436</v>
      </c>
      <c r="N71" s="119">
        <v>45122</v>
      </c>
      <c r="O71" s="119" t="s">
        <v>156</v>
      </c>
      <c r="P71" s="114" t="s">
        <v>156</v>
      </c>
      <c r="Q71" s="119">
        <v>44978</v>
      </c>
      <c r="R71" s="114" t="s">
        <v>298</v>
      </c>
      <c r="S71" s="119">
        <v>45006</v>
      </c>
      <c r="T71" s="114" t="s">
        <v>156</v>
      </c>
      <c r="U71" s="112">
        <f t="shared" si="2"/>
        <v>45115</v>
      </c>
    </row>
    <row r="72" spans="1:21" ht="14.25" hidden="1" customHeight="1">
      <c r="A72" s="113">
        <v>2023</v>
      </c>
      <c r="B72" s="114" t="s">
        <v>143</v>
      </c>
      <c r="C72" s="113" t="s">
        <v>573</v>
      </c>
      <c r="D72" s="113" t="s">
        <v>676</v>
      </c>
      <c r="E72" s="113" t="s">
        <v>836</v>
      </c>
      <c r="F72" s="114" t="s">
        <v>3761</v>
      </c>
      <c r="G72" s="115">
        <v>1.6</v>
      </c>
      <c r="H72" s="116" t="s">
        <v>175</v>
      </c>
      <c r="I72" s="114">
        <v>85277489</v>
      </c>
      <c r="J72" s="117">
        <v>45017</v>
      </c>
      <c r="K72" s="118">
        <v>408</v>
      </c>
      <c r="L72" s="118">
        <v>653</v>
      </c>
      <c r="M72" s="113" t="s">
        <v>436</v>
      </c>
      <c r="N72" s="119">
        <v>45122</v>
      </c>
      <c r="O72" s="119" t="s">
        <v>156</v>
      </c>
      <c r="P72" s="114" t="s">
        <v>156</v>
      </c>
      <c r="Q72" s="119">
        <v>44978</v>
      </c>
      <c r="R72" s="114" t="s">
        <v>298</v>
      </c>
      <c r="S72" s="119">
        <v>45009</v>
      </c>
      <c r="T72" s="114" t="s">
        <v>156</v>
      </c>
      <c r="U72" s="112">
        <f t="shared" si="2"/>
        <v>45115</v>
      </c>
    </row>
    <row r="73" spans="1:21" ht="14.25" hidden="1" customHeight="1">
      <c r="A73" s="113">
        <v>2024</v>
      </c>
      <c r="B73" s="114" t="s">
        <v>143</v>
      </c>
      <c r="C73" s="113" t="s">
        <v>573</v>
      </c>
      <c r="D73" s="113" t="s">
        <v>154</v>
      </c>
      <c r="E73" s="113" t="s">
        <v>293</v>
      </c>
      <c r="F73" s="114" t="s">
        <v>3846</v>
      </c>
      <c r="G73" s="115">
        <v>5.7</v>
      </c>
      <c r="H73" s="116" t="s">
        <v>175</v>
      </c>
      <c r="I73" s="114">
        <v>85975179</v>
      </c>
      <c r="J73" s="117">
        <v>45231</v>
      </c>
      <c r="K73" s="118">
        <v>410</v>
      </c>
      <c r="L73" s="118">
        <v>2337</v>
      </c>
      <c r="M73" s="113" t="s">
        <v>436</v>
      </c>
      <c r="N73" s="119">
        <v>45245</v>
      </c>
      <c r="O73" s="119">
        <v>45118</v>
      </c>
      <c r="P73" s="114" t="s">
        <v>156</v>
      </c>
      <c r="Q73" s="119">
        <v>45118</v>
      </c>
      <c r="R73" s="114" t="s">
        <v>193</v>
      </c>
      <c r="S73" s="119">
        <v>45132</v>
      </c>
      <c r="T73" s="114" t="s">
        <v>156</v>
      </c>
      <c r="U73" s="112">
        <f t="shared" si="2"/>
        <v>45238</v>
      </c>
    </row>
    <row r="74" spans="1:21" ht="14.25" hidden="1" customHeight="1">
      <c r="A74" s="113">
        <v>2023</v>
      </c>
      <c r="B74" s="114" t="s">
        <v>2008</v>
      </c>
      <c r="C74" s="113" t="s">
        <v>390</v>
      </c>
      <c r="D74" s="113" t="s">
        <v>305</v>
      </c>
      <c r="E74" s="113" t="s">
        <v>339</v>
      </c>
      <c r="F74" s="114" t="s">
        <v>3813</v>
      </c>
      <c r="G74" s="115">
        <v>2.6</v>
      </c>
      <c r="H74" s="116" t="s">
        <v>175</v>
      </c>
      <c r="I74" s="114">
        <v>85175179</v>
      </c>
      <c r="J74" s="117">
        <v>44986</v>
      </c>
      <c r="K74" s="118">
        <v>414</v>
      </c>
      <c r="L74" s="118">
        <v>1076</v>
      </c>
      <c r="M74" s="113" t="s">
        <v>383</v>
      </c>
      <c r="N74" s="119">
        <v>45153</v>
      </c>
      <c r="O74" s="119">
        <v>44936</v>
      </c>
      <c r="P74" s="114" t="s">
        <v>156</v>
      </c>
      <c r="Q74" s="119">
        <v>44936</v>
      </c>
      <c r="R74" s="114" t="s">
        <v>193</v>
      </c>
      <c r="S74" s="119">
        <v>44943</v>
      </c>
      <c r="T74" s="114" t="s">
        <v>156</v>
      </c>
      <c r="U74" s="112">
        <f>N74-37</f>
        <v>45116</v>
      </c>
    </row>
    <row r="75" spans="1:21" ht="14.25" hidden="1" customHeight="1">
      <c r="A75" s="113">
        <v>2024</v>
      </c>
      <c r="B75" s="114" t="s">
        <v>143</v>
      </c>
      <c r="C75" s="113" t="s">
        <v>573</v>
      </c>
      <c r="D75" s="113" t="s">
        <v>881</v>
      </c>
      <c r="E75" s="113" t="s">
        <v>883</v>
      </c>
      <c r="F75" s="114" t="s">
        <v>3832</v>
      </c>
      <c r="G75" s="115">
        <v>1.6</v>
      </c>
      <c r="H75" s="116" t="s">
        <v>175</v>
      </c>
      <c r="I75" s="114">
        <v>86249781</v>
      </c>
      <c r="J75" s="117">
        <v>45444</v>
      </c>
      <c r="K75" s="118">
        <v>430</v>
      </c>
      <c r="L75" s="118">
        <v>688</v>
      </c>
      <c r="M75" s="113" t="s">
        <v>470</v>
      </c>
      <c r="N75" s="119">
        <v>45459</v>
      </c>
      <c r="O75" s="119" t="s">
        <v>156</v>
      </c>
      <c r="P75" s="114" t="s">
        <v>156</v>
      </c>
      <c r="Q75" s="119" t="s">
        <v>156</v>
      </c>
      <c r="R75" s="114" t="s">
        <v>193</v>
      </c>
      <c r="S75" s="119" t="s">
        <v>156</v>
      </c>
      <c r="T75" s="114" t="s">
        <v>156</v>
      </c>
      <c r="U75" s="112">
        <f>N75-7</f>
        <v>45452</v>
      </c>
    </row>
    <row r="76" spans="1:21" ht="14.25" hidden="1" customHeight="1">
      <c r="A76" s="113">
        <v>2024</v>
      </c>
      <c r="B76" s="114" t="s">
        <v>143</v>
      </c>
      <c r="C76" s="113" t="s">
        <v>573</v>
      </c>
      <c r="D76" s="113" t="s">
        <v>881</v>
      </c>
      <c r="E76" s="113" t="s">
        <v>883</v>
      </c>
      <c r="F76" s="114" t="s">
        <v>3831</v>
      </c>
      <c r="G76" s="115">
        <v>1.6</v>
      </c>
      <c r="H76" s="116" t="s">
        <v>246</v>
      </c>
      <c r="I76" s="114">
        <v>86195407</v>
      </c>
      <c r="J76" s="117">
        <v>45444</v>
      </c>
      <c r="K76" s="118">
        <v>450</v>
      </c>
      <c r="L76" s="118">
        <v>720</v>
      </c>
      <c r="M76" s="113" t="s">
        <v>226</v>
      </c>
      <c r="N76" s="119">
        <v>45473</v>
      </c>
      <c r="O76" s="119" t="s">
        <v>156</v>
      </c>
      <c r="P76" s="114" t="s">
        <v>156</v>
      </c>
      <c r="Q76" s="119" t="s">
        <v>156</v>
      </c>
      <c r="R76" s="114" t="s">
        <v>193</v>
      </c>
      <c r="S76" s="119" t="s">
        <v>156</v>
      </c>
      <c r="T76" s="114" t="s">
        <v>156</v>
      </c>
      <c r="U76" s="112">
        <f>N76-7</f>
        <v>45466</v>
      </c>
    </row>
    <row r="77" spans="1:21" ht="14.25" hidden="1" customHeight="1">
      <c r="A77" s="113">
        <v>2024</v>
      </c>
      <c r="B77" s="114" t="s">
        <v>143</v>
      </c>
      <c r="C77" s="113" t="s">
        <v>573</v>
      </c>
      <c r="D77" s="113" t="s">
        <v>881</v>
      </c>
      <c r="E77" s="113" t="s">
        <v>883</v>
      </c>
      <c r="F77" s="114" t="s">
        <v>3832</v>
      </c>
      <c r="G77" s="115">
        <v>1.6</v>
      </c>
      <c r="H77" s="116" t="s">
        <v>246</v>
      </c>
      <c r="I77" s="114">
        <v>86194971</v>
      </c>
      <c r="J77" s="117">
        <v>45474</v>
      </c>
      <c r="K77" s="118">
        <v>450</v>
      </c>
      <c r="L77" s="118">
        <v>720</v>
      </c>
      <c r="M77" s="113" t="s">
        <v>226</v>
      </c>
      <c r="N77" s="119">
        <v>45501</v>
      </c>
      <c r="O77" s="119" t="s">
        <v>156</v>
      </c>
      <c r="P77" s="114" t="s">
        <v>156</v>
      </c>
      <c r="Q77" s="119" t="s">
        <v>156</v>
      </c>
      <c r="R77" s="114" t="s">
        <v>193</v>
      </c>
      <c r="S77" s="119" t="s">
        <v>156</v>
      </c>
      <c r="T77" s="114" t="s">
        <v>156</v>
      </c>
      <c r="U77" s="112">
        <f>N77-7</f>
        <v>45494</v>
      </c>
    </row>
    <row r="78" spans="1:21" ht="14.25" hidden="1" customHeight="1">
      <c r="A78" s="113">
        <v>2024</v>
      </c>
      <c r="B78" s="114" t="s">
        <v>143</v>
      </c>
      <c r="C78" s="113" t="s">
        <v>573</v>
      </c>
      <c r="D78" s="113" t="s">
        <v>1820</v>
      </c>
      <c r="E78" s="113" t="s">
        <v>1823</v>
      </c>
      <c r="F78" s="114" t="s">
        <v>3824</v>
      </c>
      <c r="G78" s="115">
        <v>2.8</v>
      </c>
      <c r="H78" s="116" t="s">
        <v>175</v>
      </c>
      <c r="I78" s="114">
        <v>86252117</v>
      </c>
      <c r="J78" s="117">
        <v>45231</v>
      </c>
      <c r="K78" s="118">
        <v>460</v>
      </c>
      <c r="L78" s="118">
        <v>1288</v>
      </c>
      <c r="M78" s="113" t="s">
        <v>383</v>
      </c>
      <c r="N78" s="119">
        <v>45275</v>
      </c>
      <c r="O78" s="119" t="s">
        <v>156</v>
      </c>
      <c r="P78" s="114" t="s">
        <v>156</v>
      </c>
      <c r="Q78" s="119" t="s">
        <v>156</v>
      </c>
      <c r="R78" s="114" t="s">
        <v>193</v>
      </c>
      <c r="S78" s="119" t="s">
        <v>156</v>
      </c>
      <c r="T78" s="114" t="s">
        <v>156</v>
      </c>
      <c r="U78" s="112">
        <f>N78-7</f>
        <v>45268</v>
      </c>
    </row>
    <row r="79" spans="1:21" ht="14.25" hidden="1" customHeight="1">
      <c r="A79" s="113">
        <v>2024</v>
      </c>
      <c r="B79" s="114" t="s">
        <v>143</v>
      </c>
      <c r="C79" s="113" t="s">
        <v>433</v>
      </c>
      <c r="D79" s="113" t="s">
        <v>305</v>
      </c>
      <c r="E79" s="113" t="s">
        <v>363</v>
      </c>
      <c r="F79" s="114" t="s">
        <v>3852</v>
      </c>
      <c r="G79" s="115">
        <v>2.8</v>
      </c>
      <c r="H79" s="116" t="s">
        <v>175</v>
      </c>
      <c r="I79" s="114">
        <v>86261846</v>
      </c>
      <c r="J79" s="117">
        <v>45323</v>
      </c>
      <c r="K79" s="118">
        <v>460</v>
      </c>
      <c r="L79" s="118">
        <v>1288</v>
      </c>
      <c r="M79" s="113" t="s">
        <v>470</v>
      </c>
      <c r="N79" s="119">
        <v>45402</v>
      </c>
      <c r="O79" s="119" t="s">
        <v>156</v>
      </c>
      <c r="P79" s="114" t="s">
        <v>156</v>
      </c>
      <c r="Q79" s="119" t="s">
        <v>156</v>
      </c>
      <c r="R79" s="114" t="s">
        <v>193</v>
      </c>
      <c r="S79" s="119" t="s">
        <v>156</v>
      </c>
      <c r="T79" s="114" t="s">
        <v>156</v>
      </c>
      <c r="U79" s="112">
        <f>N79-62</f>
        <v>45340</v>
      </c>
    </row>
    <row r="80" spans="1:21" ht="14.25" hidden="1" customHeight="1">
      <c r="A80" s="113">
        <v>2024</v>
      </c>
      <c r="B80" s="114" t="s">
        <v>143</v>
      </c>
      <c r="C80" s="113" t="s">
        <v>573</v>
      </c>
      <c r="D80" s="113" t="s">
        <v>881</v>
      </c>
      <c r="E80" s="113" t="s">
        <v>883</v>
      </c>
      <c r="F80" s="114" t="s">
        <v>3832</v>
      </c>
      <c r="G80" s="115">
        <v>1.6</v>
      </c>
      <c r="H80" s="116" t="s">
        <v>175</v>
      </c>
      <c r="I80" s="114">
        <v>86249780</v>
      </c>
      <c r="J80" s="117">
        <v>45200</v>
      </c>
      <c r="K80" s="118">
        <v>470</v>
      </c>
      <c r="L80" s="118">
        <v>752</v>
      </c>
      <c r="M80" s="113" t="s">
        <v>436</v>
      </c>
      <c r="N80" s="119">
        <v>45236</v>
      </c>
      <c r="O80" s="119" t="s">
        <v>156</v>
      </c>
      <c r="P80" s="114" t="s">
        <v>156</v>
      </c>
      <c r="Q80" s="119" t="s">
        <v>156</v>
      </c>
      <c r="R80" s="114" t="s">
        <v>193</v>
      </c>
      <c r="S80" s="119" t="s">
        <v>156</v>
      </c>
      <c r="T80" s="114" t="s">
        <v>156</v>
      </c>
      <c r="U80" s="112">
        <f>N80-7</f>
        <v>45229</v>
      </c>
    </row>
    <row r="81" spans="1:21" ht="14.25" hidden="1" customHeight="1">
      <c r="A81" s="113">
        <v>2024</v>
      </c>
      <c r="B81" s="114" t="s">
        <v>143</v>
      </c>
      <c r="C81" s="113" t="s">
        <v>433</v>
      </c>
      <c r="D81" s="113" t="s">
        <v>305</v>
      </c>
      <c r="E81" s="113" t="s">
        <v>363</v>
      </c>
      <c r="F81" s="114" t="s">
        <v>3852</v>
      </c>
      <c r="G81" s="115">
        <v>2.8</v>
      </c>
      <c r="H81" s="116" t="s">
        <v>175</v>
      </c>
      <c r="I81" s="114">
        <v>86261844</v>
      </c>
      <c r="J81" s="117">
        <v>45292</v>
      </c>
      <c r="K81" s="118">
        <v>470</v>
      </c>
      <c r="L81" s="118">
        <v>1316</v>
      </c>
      <c r="M81" s="113" t="s">
        <v>470</v>
      </c>
      <c r="N81" s="119">
        <v>45374</v>
      </c>
      <c r="O81" s="119" t="s">
        <v>156</v>
      </c>
      <c r="P81" s="114" t="s">
        <v>156</v>
      </c>
      <c r="Q81" s="119" t="s">
        <v>156</v>
      </c>
      <c r="R81" s="114" t="s">
        <v>193</v>
      </c>
      <c r="S81" s="119" t="s">
        <v>156</v>
      </c>
      <c r="T81" s="114" t="s">
        <v>156</v>
      </c>
      <c r="U81" s="112">
        <f>N81-62</f>
        <v>45312</v>
      </c>
    </row>
    <row r="82" spans="1:21" ht="14.25" hidden="1" customHeight="1">
      <c r="A82" s="113">
        <v>2024</v>
      </c>
      <c r="B82" s="114" t="s">
        <v>143</v>
      </c>
      <c r="C82" s="113" t="s">
        <v>573</v>
      </c>
      <c r="D82" s="113" t="s">
        <v>305</v>
      </c>
      <c r="E82" s="113" t="s">
        <v>363</v>
      </c>
      <c r="F82" s="114" t="s">
        <v>3848</v>
      </c>
      <c r="G82" s="115">
        <v>2.8</v>
      </c>
      <c r="H82" s="116" t="s">
        <v>175</v>
      </c>
      <c r="I82" s="114">
        <v>85868980</v>
      </c>
      <c r="J82" s="117">
        <v>45170</v>
      </c>
      <c r="K82" s="118">
        <v>480</v>
      </c>
      <c r="L82" s="118">
        <v>1344</v>
      </c>
      <c r="M82" s="113" t="s">
        <v>436</v>
      </c>
      <c r="N82" s="119">
        <v>45245</v>
      </c>
      <c r="O82" s="119">
        <v>45097</v>
      </c>
      <c r="P82" s="114" t="s">
        <v>156</v>
      </c>
      <c r="Q82" s="119">
        <v>45097</v>
      </c>
      <c r="R82" s="114" t="s">
        <v>2127</v>
      </c>
      <c r="S82" s="119">
        <v>45132</v>
      </c>
      <c r="T82" s="114" t="s">
        <v>156</v>
      </c>
      <c r="U82" s="112">
        <f>N82-7</f>
        <v>45238</v>
      </c>
    </row>
    <row r="83" spans="1:21" ht="14.25" hidden="1" customHeight="1">
      <c r="A83" s="113">
        <v>2024</v>
      </c>
      <c r="B83" s="114" t="s">
        <v>143</v>
      </c>
      <c r="C83" s="113" t="s">
        <v>573</v>
      </c>
      <c r="D83" s="113" t="s">
        <v>1820</v>
      </c>
      <c r="E83" s="113" t="s">
        <v>3661</v>
      </c>
      <c r="F83" s="114" t="s">
        <v>3822</v>
      </c>
      <c r="G83" s="115">
        <v>2.8</v>
      </c>
      <c r="H83" s="116" t="s">
        <v>175</v>
      </c>
      <c r="I83" s="114">
        <v>86255223</v>
      </c>
      <c r="J83" s="117">
        <v>45352</v>
      </c>
      <c r="K83" s="118">
        <v>480</v>
      </c>
      <c r="L83" s="118">
        <v>1344</v>
      </c>
      <c r="M83" s="113" t="s">
        <v>470</v>
      </c>
      <c r="N83" s="119">
        <v>45368</v>
      </c>
      <c r="O83" s="119" t="s">
        <v>156</v>
      </c>
      <c r="P83" s="114" t="s">
        <v>156</v>
      </c>
      <c r="Q83" s="119" t="s">
        <v>156</v>
      </c>
      <c r="R83" s="114" t="s">
        <v>193</v>
      </c>
      <c r="S83" s="119" t="s">
        <v>156</v>
      </c>
      <c r="T83" s="114" t="s">
        <v>156</v>
      </c>
      <c r="U83" s="112">
        <f>N83-7</f>
        <v>45361</v>
      </c>
    </row>
    <row r="84" spans="1:21" ht="14.25" hidden="1" customHeight="1">
      <c r="A84" s="113">
        <v>2023</v>
      </c>
      <c r="B84" s="114" t="s">
        <v>2008</v>
      </c>
      <c r="C84" s="113" t="s">
        <v>573</v>
      </c>
      <c r="D84" s="113" t="s">
        <v>305</v>
      </c>
      <c r="E84" s="113" t="s">
        <v>363</v>
      </c>
      <c r="F84" s="114" t="s">
        <v>3811</v>
      </c>
      <c r="G84" s="115">
        <v>2.6</v>
      </c>
      <c r="H84" s="116" t="s">
        <v>175</v>
      </c>
      <c r="I84" s="114">
        <v>85329057</v>
      </c>
      <c r="J84" s="117">
        <v>44986</v>
      </c>
      <c r="K84" s="118">
        <v>486</v>
      </c>
      <c r="L84" s="118">
        <v>1264</v>
      </c>
      <c r="M84" s="113" t="s">
        <v>436</v>
      </c>
      <c r="N84" s="119">
        <v>45121</v>
      </c>
      <c r="O84" s="119">
        <v>44960</v>
      </c>
      <c r="P84" s="114" t="s">
        <v>156</v>
      </c>
      <c r="Q84" s="119">
        <v>44964</v>
      </c>
      <c r="R84" s="114" t="s">
        <v>193</v>
      </c>
      <c r="S84" s="119">
        <v>44992</v>
      </c>
      <c r="T84" s="114" t="s">
        <v>2465</v>
      </c>
      <c r="U84" s="112">
        <f>N84-7</f>
        <v>45114</v>
      </c>
    </row>
    <row r="85" spans="1:21" ht="14.25" hidden="1" customHeight="1">
      <c r="A85" s="113">
        <v>2024</v>
      </c>
      <c r="B85" s="114" t="s">
        <v>143</v>
      </c>
      <c r="C85" s="113" t="s">
        <v>433</v>
      </c>
      <c r="D85" s="113" t="s">
        <v>305</v>
      </c>
      <c r="E85" s="113" t="s">
        <v>363</v>
      </c>
      <c r="F85" s="114" t="s">
        <v>3852</v>
      </c>
      <c r="G85" s="115">
        <v>2.8</v>
      </c>
      <c r="H85" s="116" t="s">
        <v>175</v>
      </c>
      <c r="I85" s="114">
        <v>86261845</v>
      </c>
      <c r="J85" s="117">
        <v>45292</v>
      </c>
      <c r="K85" s="118">
        <v>490</v>
      </c>
      <c r="L85" s="118">
        <v>1372</v>
      </c>
      <c r="M85" s="113" t="s">
        <v>470</v>
      </c>
      <c r="N85" s="119">
        <v>45388</v>
      </c>
      <c r="O85" s="119" t="s">
        <v>156</v>
      </c>
      <c r="P85" s="114" t="s">
        <v>156</v>
      </c>
      <c r="Q85" s="119" t="s">
        <v>156</v>
      </c>
      <c r="R85" s="114" t="s">
        <v>193</v>
      </c>
      <c r="S85" s="119" t="s">
        <v>156</v>
      </c>
      <c r="T85" s="114" t="s">
        <v>156</v>
      </c>
      <c r="U85" s="112">
        <f>N85-62</f>
        <v>45326</v>
      </c>
    </row>
    <row r="86" spans="1:21" ht="14.25" hidden="1" customHeight="1">
      <c r="A86" s="113">
        <v>2023</v>
      </c>
      <c r="B86" s="114" t="s">
        <v>2008</v>
      </c>
      <c r="C86" s="113" t="s">
        <v>573</v>
      </c>
      <c r="D86" s="113" t="s">
        <v>154</v>
      </c>
      <c r="E86" s="113" t="s">
        <v>293</v>
      </c>
      <c r="F86" s="114" t="s">
        <v>3805</v>
      </c>
      <c r="G86" s="115">
        <v>5.7</v>
      </c>
      <c r="H86" s="116" t="s">
        <v>175</v>
      </c>
      <c r="I86" s="114">
        <v>85015816</v>
      </c>
      <c r="J86" s="117">
        <v>44986</v>
      </c>
      <c r="K86" s="118">
        <v>492</v>
      </c>
      <c r="L86" s="118">
        <v>2804</v>
      </c>
      <c r="M86" s="113" t="s">
        <v>436</v>
      </c>
      <c r="N86" s="119">
        <v>45122</v>
      </c>
      <c r="O86" s="119">
        <v>44950</v>
      </c>
      <c r="P86" s="114" t="s">
        <v>156</v>
      </c>
      <c r="Q86" s="119">
        <v>44950</v>
      </c>
      <c r="R86" s="114" t="s">
        <v>893</v>
      </c>
      <c r="S86" s="119">
        <v>44964</v>
      </c>
      <c r="T86" s="114" t="s">
        <v>2161</v>
      </c>
      <c r="U86" s="112">
        <f t="shared" ref="U86:U93" si="3">N86-7</f>
        <v>45115</v>
      </c>
    </row>
    <row r="87" spans="1:21" ht="14.25" hidden="1" customHeight="1">
      <c r="A87" s="113">
        <v>2023</v>
      </c>
      <c r="B87" s="114" t="s">
        <v>2008</v>
      </c>
      <c r="C87" s="113" t="s">
        <v>573</v>
      </c>
      <c r="D87" s="113" t="s">
        <v>305</v>
      </c>
      <c r="E87" s="113" t="s">
        <v>577</v>
      </c>
      <c r="F87" s="114" t="s">
        <v>3789</v>
      </c>
      <c r="G87" s="115">
        <v>2.4</v>
      </c>
      <c r="H87" s="116" t="s">
        <v>175</v>
      </c>
      <c r="I87" s="114">
        <v>85170028</v>
      </c>
      <c r="J87" s="117">
        <v>45108</v>
      </c>
      <c r="K87" s="118">
        <v>500</v>
      </c>
      <c r="L87" s="118">
        <v>1200</v>
      </c>
      <c r="M87" s="113" t="s">
        <v>226</v>
      </c>
      <c r="N87" s="119">
        <v>45153</v>
      </c>
      <c r="O87" s="119">
        <v>45058</v>
      </c>
      <c r="P87" s="114" t="s">
        <v>156</v>
      </c>
      <c r="Q87" s="119">
        <v>45125</v>
      </c>
      <c r="R87" s="114" t="s">
        <v>2178</v>
      </c>
      <c r="S87" s="119">
        <v>45134</v>
      </c>
      <c r="T87" s="114" t="s">
        <v>2356</v>
      </c>
      <c r="U87" s="112">
        <f t="shared" si="3"/>
        <v>45146</v>
      </c>
    </row>
    <row r="88" spans="1:21" ht="14.25" hidden="1" customHeight="1">
      <c r="A88" s="113">
        <v>2023</v>
      </c>
      <c r="B88" s="114" t="s">
        <v>2008</v>
      </c>
      <c r="C88" s="113" t="s">
        <v>573</v>
      </c>
      <c r="D88" s="113" t="s">
        <v>154</v>
      </c>
      <c r="E88" s="113" t="s">
        <v>217</v>
      </c>
      <c r="F88" s="114" t="s">
        <v>3796</v>
      </c>
      <c r="G88" s="115">
        <v>5.3</v>
      </c>
      <c r="H88" s="116" t="s">
        <v>175</v>
      </c>
      <c r="I88" s="114">
        <v>85370527</v>
      </c>
      <c r="J88" s="117">
        <v>45139</v>
      </c>
      <c r="K88" s="118">
        <v>500</v>
      </c>
      <c r="L88" s="118">
        <v>2650</v>
      </c>
      <c r="M88" s="113" t="s">
        <v>470</v>
      </c>
      <c r="N88" s="119">
        <v>45184</v>
      </c>
      <c r="O88" s="119">
        <v>45048</v>
      </c>
      <c r="P88" s="114" t="s">
        <v>2208</v>
      </c>
      <c r="Q88" s="119">
        <v>45152</v>
      </c>
      <c r="R88" s="114" t="s">
        <v>2495</v>
      </c>
      <c r="S88" s="119">
        <v>45167</v>
      </c>
      <c r="T88" s="114" t="s">
        <v>2496</v>
      </c>
      <c r="U88" s="112">
        <f t="shared" si="3"/>
        <v>45177</v>
      </c>
    </row>
    <row r="89" spans="1:21" ht="14.25" hidden="1" customHeight="1">
      <c r="A89" s="113">
        <v>2023</v>
      </c>
      <c r="B89" s="114" t="s">
        <v>2008</v>
      </c>
      <c r="C89" s="113" t="s">
        <v>573</v>
      </c>
      <c r="D89" s="113" t="s">
        <v>154</v>
      </c>
      <c r="E89" s="113" t="s">
        <v>262</v>
      </c>
      <c r="F89" s="114" t="s">
        <v>3799</v>
      </c>
      <c r="G89" s="115">
        <v>3.6</v>
      </c>
      <c r="H89" s="116" t="s">
        <v>175</v>
      </c>
      <c r="I89" s="114">
        <v>85136957</v>
      </c>
      <c r="J89" s="117">
        <v>45139</v>
      </c>
      <c r="K89" s="118">
        <v>500</v>
      </c>
      <c r="L89" s="118">
        <v>1800</v>
      </c>
      <c r="M89" s="113" t="s">
        <v>470</v>
      </c>
      <c r="N89" s="119">
        <v>45184</v>
      </c>
      <c r="O89" s="119">
        <v>45090</v>
      </c>
      <c r="P89" s="114" t="s">
        <v>2208</v>
      </c>
      <c r="Q89" s="119">
        <v>45152</v>
      </c>
      <c r="R89" s="114" t="s">
        <v>2495</v>
      </c>
      <c r="S89" s="119">
        <v>45167</v>
      </c>
      <c r="T89" s="114" t="s">
        <v>2496</v>
      </c>
      <c r="U89" s="112">
        <f t="shared" si="3"/>
        <v>45177</v>
      </c>
    </row>
    <row r="90" spans="1:21" ht="14.25" hidden="1" customHeight="1">
      <c r="A90" s="113">
        <v>2023</v>
      </c>
      <c r="B90" s="114" t="s">
        <v>2008</v>
      </c>
      <c r="C90" s="113" t="s">
        <v>573</v>
      </c>
      <c r="D90" s="113" t="s">
        <v>154</v>
      </c>
      <c r="E90" s="113" t="s">
        <v>262</v>
      </c>
      <c r="F90" s="114" t="s">
        <v>3799</v>
      </c>
      <c r="G90" s="115">
        <v>3.6</v>
      </c>
      <c r="H90" s="116" t="s">
        <v>175</v>
      </c>
      <c r="I90" s="114">
        <v>85940213</v>
      </c>
      <c r="J90" s="117">
        <v>45170</v>
      </c>
      <c r="K90" s="118">
        <v>500</v>
      </c>
      <c r="L90" s="118">
        <v>1800</v>
      </c>
      <c r="M90" s="113" t="s">
        <v>470</v>
      </c>
      <c r="N90" s="119">
        <v>45214</v>
      </c>
      <c r="O90" s="119">
        <v>45114</v>
      </c>
      <c r="P90" s="114" t="s">
        <v>156</v>
      </c>
      <c r="Q90" s="119">
        <v>45177</v>
      </c>
      <c r="R90" s="114" t="s">
        <v>2194</v>
      </c>
      <c r="S90" s="119">
        <v>45191</v>
      </c>
      <c r="T90" s="114" t="s">
        <v>2216</v>
      </c>
      <c r="U90" s="112">
        <f t="shared" si="3"/>
        <v>45207</v>
      </c>
    </row>
    <row r="91" spans="1:21" ht="14.25" hidden="1" customHeight="1">
      <c r="A91" s="113">
        <v>2023</v>
      </c>
      <c r="B91" s="114" t="s">
        <v>2008</v>
      </c>
      <c r="C91" s="113" t="s">
        <v>573</v>
      </c>
      <c r="D91" s="113" t="s">
        <v>154</v>
      </c>
      <c r="E91" s="113" t="s">
        <v>262</v>
      </c>
      <c r="F91" s="114" t="s">
        <v>3799</v>
      </c>
      <c r="G91" s="115">
        <v>3.6</v>
      </c>
      <c r="H91" s="116" t="s">
        <v>175</v>
      </c>
      <c r="I91" s="114">
        <v>85521230</v>
      </c>
      <c r="J91" s="117">
        <v>45200</v>
      </c>
      <c r="K91" s="118">
        <v>500</v>
      </c>
      <c r="L91" s="118">
        <v>1800</v>
      </c>
      <c r="M91" s="113" t="s">
        <v>470</v>
      </c>
      <c r="N91" s="119">
        <v>45245</v>
      </c>
      <c r="O91" s="119">
        <v>45149</v>
      </c>
      <c r="P91" s="114" t="s">
        <v>2211</v>
      </c>
      <c r="Q91" s="119">
        <v>45212</v>
      </c>
      <c r="R91" s="114" t="s">
        <v>2892</v>
      </c>
      <c r="S91" s="119">
        <v>45226</v>
      </c>
      <c r="T91" s="114" t="s">
        <v>2893</v>
      </c>
      <c r="U91" s="112">
        <f t="shared" si="3"/>
        <v>45238</v>
      </c>
    </row>
    <row r="92" spans="1:21" ht="14.25" hidden="1" customHeight="1">
      <c r="A92" s="113">
        <v>2024</v>
      </c>
      <c r="B92" s="114" t="s">
        <v>143</v>
      </c>
      <c r="C92" s="113" t="s">
        <v>573</v>
      </c>
      <c r="D92" s="113" t="s">
        <v>305</v>
      </c>
      <c r="E92" s="113" t="s">
        <v>363</v>
      </c>
      <c r="F92" s="114" t="s">
        <v>3851</v>
      </c>
      <c r="G92" s="115">
        <v>2.8</v>
      </c>
      <c r="H92" s="116" t="s">
        <v>175</v>
      </c>
      <c r="I92" s="114">
        <v>85869023</v>
      </c>
      <c r="J92" s="117">
        <v>45231</v>
      </c>
      <c r="K92" s="118">
        <v>500</v>
      </c>
      <c r="L92" s="118">
        <v>1400</v>
      </c>
      <c r="M92" s="113" t="s">
        <v>383</v>
      </c>
      <c r="N92" s="119">
        <v>45273</v>
      </c>
      <c r="O92" s="119">
        <v>45118</v>
      </c>
      <c r="P92" s="114" t="s">
        <v>156</v>
      </c>
      <c r="Q92" s="119">
        <v>45132</v>
      </c>
      <c r="R92" s="114" t="s">
        <v>2717</v>
      </c>
      <c r="S92" s="119">
        <v>45139</v>
      </c>
      <c r="T92" s="114" t="s">
        <v>2099</v>
      </c>
      <c r="U92" s="112">
        <f t="shared" si="3"/>
        <v>45266</v>
      </c>
    </row>
    <row r="93" spans="1:21" ht="14.25" hidden="1" customHeight="1">
      <c r="A93" s="113">
        <v>2024</v>
      </c>
      <c r="B93" s="114" t="s">
        <v>143</v>
      </c>
      <c r="C93" s="113" t="s">
        <v>573</v>
      </c>
      <c r="D93" s="113" t="s">
        <v>305</v>
      </c>
      <c r="E93" s="113" t="s">
        <v>363</v>
      </c>
      <c r="F93" s="114" t="s">
        <v>3852</v>
      </c>
      <c r="G93" s="115">
        <v>2.8</v>
      </c>
      <c r="H93" s="116" t="s">
        <v>175</v>
      </c>
      <c r="I93" s="114">
        <v>85869033</v>
      </c>
      <c r="J93" s="117">
        <v>45231</v>
      </c>
      <c r="K93" s="118">
        <v>500</v>
      </c>
      <c r="L93" s="118">
        <v>1400</v>
      </c>
      <c r="M93" s="113" t="s">
        <v>436</v>
      </c>
      <c r="N93" s="119">
        <v>45273</v>
      </c>
      <c r="O93" s="119">
        <v>45097</v>
      </c>
      <c r="P93" s="114" t="s">
        <v>1891</v>
      </c>
      <c r="Q93" s="119">
        <v>45132</v>
      </c>
      <c r="R93" s="114" t="s">
        <v>2717</v>
      </c>
      <c r="S93" s="119">
        <v>45139</v>
      </c>
      <c r="T93" s="114" t="s">
        <v>2099</v>
      </c>
      <c r="U93" s="112">
        <f t="shared" si="3"/>
        <v>45266</v>
      </c>
    </row>
    <row r="94" spans="1:21" ht="14.25" hidden="1" customHeight="1">
      <c r="A94" s="113">
        <v>2024</v>
      </c>
      <c r="B94" s="114" t="s">
        <v>143</v>
      </c>
      <c r="C94" s="113" t="s">
        <v>433</v>
      </c>
      <c r="D94" s="113" t="s">
        <v>154</v>
      </c>
      <c r="E94" s="113" t="s">
        <v>158</v>
      </c>
      <c r="F94" s="114" t="s">
        <v>3839</v>
      </c>
      <c r="G94" s="115">
        <v>4.5</v>
      </c>
      <c r="H94" s="116" t="s">
        <v>175</v>
      </c>
      <c r="I94" s="114">
        <v>86133789</v>
      </c>
      <c r="J94" s="117">
        <v>45261</v>
      </c>
      <c r="K94" s="118">
        <v>500</v>
      </c>
      <c r="L94" s="118">
        <v>2250</v>
      </c>
      <c r="M94" s="113" t="s">
        <v>470</v>
      </c>
      <c r="N94" s="119">
        <v>45339</v>
      </c>
      <c r="O94" s="119" t="s">
        <v>156</v>
      </c>
      <c r="P94" s="114" t="s">
        <v>156</v>
      </c>
      <c r="Q94" s="119" t="s">
        <v>156</v>
      </c>
      <c r="R94" s="114" t="s">
        <v>193</v>
      </c>
      <c r="S94" s="119" t="s">
        <v>156</v>
      </c>
      <c r="T94" s="114" t="s">
        <v>156</v>
      </c>
      <c r="U94" s="112">
        <f>N94-62</f>
        <v>45277</v>
      </c>
    </row>
    <row r="95" spans="1:21" ht="14.25" hidden="1" customHeight="1">
      <c r="A95" s="113">
        <v>2024</v>
      </c>
      <c r="B95" s="114" t="s">
        <v>143</v>
      </c>
      <c r="C95" s="113" t="s">
        <v>573</v>
      </c>
      <c r="D95" s="113" t="s">
        <v>154</v>
      </c>
      <c r="E95" s="113" t="s">
        <v>158</v>
      </c>
      <c r="F95" s="114" t="s">
        <v>3838</v>
      </c>
      <c r="G95" s="115">
        <v>4.5</v>
      </c>
      <c r="H95" s="116" t="s">
        <v>175</v>
      </c>
      <c r="I95" s="114">
        <v>86232728</v>
      </c>
      <c r="J95" s="117">
        <v>45323</v>
      </c>
      <c r="K95" s="118">
        <v>500</v>
      </c>
      <c r="L95" s="118">
        <v>2250</v>
      </c>
      <c r="M95" s="113" t="s">
        <v>470</v>
      </c>
      <c r="N95" s="119">
        <v>45341</v>
      </c>
      <c r="O95" s="119" t="s">
        <v>156</v>
      </c>
      <c r="P95" s="114" t="s">
        <v>156</v>
      </c>
      <c r="Q95" s="119" t="s">
        <v>156</v>
      </c>
      <c r="R95" s="114" t="s">
        <v>193</v>
      </c>
      <c r="S95" s="119" t="s">
        <v>156</v>
      </c>
      <c r="T95" s="114" t="s">
        <v>156</v>
      </c>
      <c r="U95" s="112">
        <f t="shared" ref="U95:U101" si="4">N95-7</f>
        <v>45334</v>
      </c>
    </row>
    <row r="96" spans="1:21" ht="14.25" hidden="1" customHeight="1">
      <c r="A96" s="113">
        <v>2024</v>
      </c>
      <c r="B96" s="114" t="s">
        <v>143</v>
      </c>
      <c r="C96" s="113" t="s">
        <v>573</v>
      </c>
      <c r="D96" s="113" t="s">
        <v>305</v>
      </c>
      <c r="E96" s="113" t="s">
        <v>363</v>
      </c>
      <c r="F96" s="114" t="s">
        <v>3851</v>
      </c>
      <c r="G96" s="115">
        <v>2.8</v>
      </c>
      <c r="H96" s="116" t="s">
        <v>175</v>
      </c>
      <c r="I96" s="114">
        <v>86233371</v>
      </c>
      <c r="J96" s="117">
        <v>45323</v>
      </c>
      <c r="K96" s="118">
        <v>500</v>
      </c>
      <c r="L96" s="118">
        <v>1400</v>
      </c>
      <c r="M96" s="113" t="s">
        <v>470</v>
      </c>
      <c r="N96" s="119">
        <v>45350</v>
      </c>
      <c r="O96" s="119" t="s">
        <v>156</v>
      </c>
      <c r="P96" s="114" t="s">
        <v>156</v>
      </c>
      <c r="Q96" s="119" t="s">
        <v>156</v>
      </c>
      <c r="R96" s="114" t="s">
        <v>193</v>
      </c>
      <c r="S96" s="119" t="s">
        <v>156</v>
      </c>
      <c r="T96" s="114" t="s">
        <v>156</v>
      </c>
      <c r="U96" s="112">
        <f t="shared" si="4"/>
        <v>45343</v>
      </c>
    </row>
    <row r="97" spans="1:21" ht="14.25" hidden="1" customHeight="1">
      <c r="A97" s="113">
        <v>2024</v>
      </c>
      <c r="B97" s="114" t="s">
        <v>143</v>
      </c>
      <c r="C97" s="113" t="s">
        <v>573</v>
      </c>
      <c r="D97" s="113" t="s">
        <v>881</v>
      </c>
      <c r="E97" s="113" t="s">
        <v>883</v>
      </c>
      <c r="F97" s="114" t="s">
        <v>3831</v>
      </c>
      <c r="G97" s="115">
        <v>1.6</v>
      </c>
      <c r="H97" s="116" t="s">
        <v>175</v>
      </c>
      <c r="I97" s="114">
        <v>86195415</v>
      </c>
      <c r="J97" s="117">
        <v>45323</v>
      </c>
      <c r="K97" s="118">
        <v>500</v>
      </c>
      <c r="L97" s="118">
        <v>800</v>
      </c>
      <c r="M97" s="113" t="s">
        <v>470</v>
      </c>
      <c r="N97" s="119">
        <v>45361</v>
      </c>
      <c r="O97" s="119" t="s">
        <v>156</v>
      </c>
      <c r="P97" s="114" t="s">
        <v>156</v>
      </c>
      <c r="Q97" s="119" t="s">
        <v>156</v>
      </c>
      <c r="R97" s="114" t="s">
        <v>193</v>
      </c>
      <c r="S97" s="119" t="s">
        <v>156</v>
      </c>
      <c r="T97" s="114" t="s">
        <v>156</v>
      </c>
      <c r="U97" s="112">
        <f t="shared" si="4"/>
        <v>45354</v>
      </c>
    </row>
    <row r="98" spans="1:21" ht="14.25" hidden="1" customHeight="1">
      <c r="A98" s="113">
        <v>2024</v>
      </c>
      <c r="B98" s="114" t="s">
        <v>143</v>
      </c>
      <c r="C98" s="113" t="s">
        <v>573</v>
      </c>
      <c r="D98" s="113" t="s">
        <v>154</v>
      </c>
      <c r="E98" s="113" t="s">
        <v>158</v>
      </c>
      <c r="F98" s="114" t="s">
        <v>3838</v>
      </c>
      <c r="G98" s="115">
        <v>4.5</v>
      </c>
      <c r="H98" s="116" t="s">
        <v>175</v>
      </c>
      <c r="I98" s="114">
        <v>85869039</v>
      </c>
      <c r="J98" s="117">
        <v>45352</v>
      </c>
      <c r="K98" s="118">
        <v>500</v>
      </c>
      <c r="L98" s="118">
        <v>2250</v>
      </c>
      <c r="M98" s="113" t="s">
        <v>470</v>
      </c>
      <c r="N98" s="119">
        <v>45381</v>
      </c>
      <c r="O98" s="119" t="s">
        <v>156</v>
      </c>
      <c r="P98" s="114" t="s">
        <v>3505</v>
      </c>
      <c r="Q98" s="119" t="s">
        <v>156</v>
      </c>
      <c r="R98" s="114" t="s">
        <v>3507</v>
      </c>
      <c r="S98" s="119" t="s">
        <v>156</v>
      </c>
      <c r="T98" s="114" t="s">
        <v>3508</v>
      </c>
      <c r="U98" s="112">
        <f t="shared" si="4"/>
        <v>45374</v>
      </c>
    </row>
    <row r="99" spans="1:21" ht="14.25" hidden="1" customHeight="1">
      <c r="A99" s="113">
        <v>2023</v>
      </c>
      <c r="B99" s="114" t="s">
        <v>2008</v>
      </c>
      <c r="C99" s="113" t="s">
        <v>573</v>
      </c>
      <c r="D99" s="113" t="s">
        <v>305</v>
      </c>
      <c r="E99" s="113" t="s">
        <v>363</v>
      </c>
      <c r="F99" s="114" t="s">
        <v>3810</v>
      </c>
      <c r="G99" s="115">
        <v>2.6</v>
      </c>
      <c r="H99" s="116" t="s">
        <v>175</v>
      </c>
      <c r="I99" s="114">
        <v>85329056</v>
      </c>
      <c r="J99" s="117">
        <v>44986</v>
      </c>
      <c r="K99" s="118">
        <v>504</v>
      </c>
      <c r="L99" s="118">
        <v>1310</v>
      </c>
      <c r="M99" s="113" t="s">
        <v>436</v>
      </c>
      <c r="N99" s="119">
        <v>45121</v>
      </c>
      <c r="O99" s="119">
        <v>44960</v>
      </c>
      <c r="P99" s="114" t="s">
        <v>156</v>
      </c>
      <c r="Q99" s="119">
        <v>44964</v>
      </c>
      <c r="R99" s="114" t="s">
        <v>193</v>
      </c>
      <c r="S99" s="119">
        <v>44992</v>
      </c>
      <c r="T99" s="114" t="s">
        <v>2465</v>
      </c>
      <c r="U99" s="112">
        <f t="shared" si="4"/>
        <v>45114</v>
      </c>
    </row>
    <row r="100" spans="1:21" ht="14.25" hidden="1" customHeight="1">
      <c r="A100" s="113">
        <v>2024</v>
      </c>
      <c r="B100" s="114" t="s">
        <v>143</v>
      </c>
      <c r="C100" s="113" t="s">
        <v>573</v>
      </c>
      <c r="D100" s="113" t="s">
        <v>881</v>
      </c>
      <c r="E100" s="113" t="s">
        <v>883</v>
      </c>
      <c r="F100" s="114" t="s">
        <v>3831</v>
      </c>
      <c r="G100" s="115">
        <v>1.6</v>
      </c>
      <c r="H100" s="116" t="s">
        <v>175</v>
      </c>
      <c r="I100" s="114">
        <v>86251835</v>
      </c>
      <c r="J100" s="117">
        <v>45323</v>
      </c>
      <c r="K100" s="118">
        <v>510</v>
      </c>
      <c r="L100" s="118">
        <v>816</v>
      </c>
      <c r="M100" s="113" t="s">
        <v>470</v>
      </c>
      <c r="N100" s="119">
        <v>45361</v>
      </c>
      <c r="O100" s="119" t="s">
        <v>156</v>
      </c>
      <c r="P100" s="114" t="s">
        <v>156</v>
      </c>
      <c r="Q100" s="119" t="s">
        <v>156</v>
      </c>
      <c r="R100" s="114" t="s">
        <v>193</v>
      </c>
      <c r="S100" s="119" t="s">
        <v>156</v>
      </c>
      <c r="T100" s="114" t="s">
        <v>156</v>
      </c>
      <c r="U100" s="112">
        <f t="shared" si="4"/>
        <v>45354</v>
      </c>
    </row>
    <row r="101" spans="1:21" ht="14.25" hidden="1" customHeight="1">
      <c r="A101" s="113">
        <v>2023</v>
      </c>
      <c r="B101" s="114" t="s">
        <v>143</v>
      </c>
      <c r="C101" s="113" t="s">
        <v>573</v>
      </c>
      <c r="D101" s="113" t="s">
        <v>676</v>
      </c>
      <c r="E101" s="113" t="s">
        <v>836</v>
      </c>
      <c r="F101" s="114" t="s">
        <v>3760</v>
      </c>
      <c r="G101" s="115">
        <v>1.6</v>
      </c>
      <c r="H101" s="116" t="s">
        <v>175</v>
      </c>
      <c r="I101" s="114">
        <v>85277481</v>
      </c>
      <c r="J101" s="117">
        <v>45017</v>
      </c>
      <c r="K101" s="118">
        <v>516</v>
      </c>
      <c r="L101" s="118">
        <v>826</v>
      </c>
      <c r="M101" s="113" t="s">
        <v>436</v>
      </c>
      <c r="N101" s="119">
        <v>45122</v>
      </c>
      <c r="O101" s="119" t="s">
        <v>156</v>
      </c>
      <c r="P101" s="114" t="s">
        <v>156</v>
      </c>
      <c r="Q101" s="119">
        <v>44978</v>
      </c>
      <c r="R101" s="114" t="s">
        <v>298</v>
      </c>
      <c r="S101" s="119">
        <v>45006</v>
      </c>
      <c r="T101" s="114" t="s">
        <v>156</v>
      </c>
      <c r="U101" s="112">
        <f t="shared" si="4"/>
        <v>45115</v>
      </c>
    </row>
    <row r="102" spans="1:21" ht="14.25" hidden="1" customHeight="1">
      <c r="A102" s="113">
        <v>2024</v>
      </c>
      <c r="B102" s="114" t="s">
        <v>143</v>
      </c>
      <c r="C102" s="113" t="s">
        <v>433</v>
      </c>
      <c r="D102" s="113" t="s">
        <v>154</v>
      </c>
      <c r="E102" s="113" t="s">
        <v>3337</v>
      </c>
      <c r="F102" s="114" t="s">
        <v>3833</v>
      </c>
      <c r="G102" s="115">
        <v>5.3</v>
      </c>
      <c r="H102" s="116" t="s">
        <v>175</v>
      </c>
      <c r="I102" s="114">
        <v>85595191</v>
      </c>
      <c r="J102" s="117">
        <v>45170</v>
      </c>
      <c r="K102" s="118">
        <v>516</v>
      </c>
      <c r="L102" s="118">
        <v>2735</v>
      </c>
      <c r="M102" s="113" t="s">
        <v>436</v>
      </c>
      <c r="N102" s="119">
        <v>45245</v>
      </c>
      <c r="O102" s="119">
        <v>45097</v>
      </c>
      <c r="P102" s="114" t="s">
        <v>156</v>
      </c>
      <c r="Q102" s="119">
        <v>45104</v>
      </c>
      <c r="R102" s="114" t="s">
        <v>193</v>
      </c>
      <c r="S102" s="119">
        <v>45118</v>
      </c>
      <c r="T102" s="114" t="s">
        <v>1917</v>
      </c>
      <c r="U102" s="112">
        <f>N102-62</f>
        <v>45183</v>
      </c>
    </row>
    <row r="103" spans="1:21" ht="14.25" hidden="1" customHeight="1">
      <c r="A103" s="113">
        <v>2024</v>
      </c>
      <c r="B103" s="114" t="s">
        <v>143</v>
      </c>
      <c r="C103" s="113" t="s">
        <v>573</v>
      </c>
      <c r="D103" s="113" t="s">
        <v>154</v>
      </c>
      <c r="E103" s="113" t="s">
        <v>262</v>
      </c>
      <c r="F103" s="114" t="s">
        <v>3837</v>
      </c>
      <c r="G103" s="115">
        <v>3.6</v>
      </c>
      <c r="H103" s="116" t="s">
        <v>175</v>
      </c>
      <c r="I103" s="114">
        <v>85901061</v>
      </c>
      <c r="J103" s="117">
        <v>45170</v>
      </c>
      <c r="K103" s="118">
        <v>516</v>
      </c>
      <c r="L103" s="118">
        <v>1858</v>
      </c>
      <c r="M103" s="113" t="s">
        <v>436</v>
      </c>
      <c r="N103" s="119">
        <v>45245</v>
      </c>
      <c r="O103" s="119">
        <v>45097</v>
      </c>
      <c r="P103" s="114" t="s">
        <v>156</v>
      </c>
      <c r="Q103" s="119">
        <v>45104</v>
      </c>
      <c r="R103" s="114" t="s">
        <v>193</v>
      </c>
      <c r="S103" s="119">
        <v>45132</v>
      </c>
      <c r="T103" s="114" t="s">
        <v>1874</v>
      </c>
      <c r="U103" s="112">
        <f>N103-7</f>
        <v>45238</v>
      </c>
    </row>
    <row r="104" spans="1:21" ht="14.25" hidden="1" customHeight="1">
      <c r="A104" s="113">
        <v>2024</v>
      </c>
      <c r="B104" s="114" t="s">
        <v>143</v>
      </c>
      <c r="C104" s="113" t="s">
        <v>573</v>
      </c>
      <c r="D104" s="113" t="s">
        <v>305</v>
      </c>
      <c r="E104" s="113" t="s">
        <v>577</v>
      </c>
      <c r="F104" s="114" t="s">
        <v>3816</v>
      </c>
      <c r="G104" s="115">
        <v>2.4</v>
      </c>
      <c r="H104" s="116" t="s">
        <v>175</v>
      </c>
      <c r="I104" s="114">
        <v>86251120</v>
      </c>
      <c r="J104" s="117">
        <v>45292</v>
      </c>
      <c r="K104" s="118">
        <v>520</v>
      </c>
      <c r="L104" s="118">
        <v>1248</v>
      </c>
      <c r="M104" s="113" t="s">
        <v>470</v>
      </c>
      <c r="N104" s="119">
        <v>45299</v>
      </c>
      <c r="O104" s="119">
        <v>45205</v>
      </c>
      <c r="P104" s="114" t="s">
        <v>156</v>
      </c>
      <c r="Q104" s="119">
        <v>45240</v>
      </c>
      <c r="R104" s="114" t="s">
        <v>193</v>
      </c>
      <c r="S104" s="119">
        <v>45282</v>
      </c>
      <c r="T104" s="114" t="s">
        <v>156</v>
      </c>
      <c r="U104" s="112">
        <f>N104-7</f>
        <v>45292</v>
      </c>
    </row>
    <row r="105" spans="1:21" ht="14.25" hidden="1" customHeight="1">
      <c r="A105" s="113">
        <v>2024</v>
      </c>
      <c r="B105" s="114" t="s">
        <v>143</v>
      </c>
      <c r="C105" s="113" t="s">
        <v>433</v>
      </c>
      <c r="D105" s="113" t="s">
        <v>154</v>
      </c>
      <c r="E105" s="113" t="s">
        <v>158</v>
      </c>
      <c r="F105" s="114" t="s">
        <v>3838</v>
      </c>
      <c r="G105" s="115">
        <v>4.5</v>
      </c>
      <c r="H105" s="116" t="s">
        <v>175</v>
      </c>
      <c r="I105" s="114">
        <v>85858302</v>
      </c>
      <c r="J105" s="117">
        <v>45352</v>
      </c>
      <c r="K105" s="118">
        <v>520</v>
      </c>
      <c r="L105" s="118">
        <v>2340</v>
      </c>
      <c r="M105" s="113" t="s">
        <v>521</v>
      </c>
      <c r="N105" s="119">
        <v>45423</v>
      </c>
      <c r="O105" s="119" t="s">
        <v>156</v>
      </c>
      <c r="P105" s="114" t="s">
        <v>3432</v>
      </c>
      <c r="Q105" s="119" t="s">
        <v>156</v>
      </c>
      <c r="R105" s="114" t="s">
        <v>3433</v>
      </c>
      <c r="S105" s="119" t="s">
        <v>156</v>
      </c>
      <c r="T105" s="114" t="s">
        <v>3434</v>
      </c>
      <c r="U105" s="112">
        <f>N105-62</f>
        <v>45361</v>
      </c>
    </row>
    <row r="106" spans="1:21" ht="14.25" hidden="1" customHeight="1">
      <c r="A106" s="113">
        <v>2024</v>
      </c>
      <c r="B106" s="114" t="s">
        <v>143</v>
      </c>
      <c r="C106" s="113" t="s">
        <v>433</v>
      </c>
      <c r="D106" s="113" t="s">
        <v>305</v>
      </c>
      <c r="E106" s="113" t="s">
        <v>363</v>
      </c>
      <c r="F106" s="114" t="s">
        <v>3851</v>
      </c>
      <c r="G106" s="115">
        <v>2.8</v>
      </c>
      <c r="H106" s="116" t="s">
        <v>175</v>
      </c>
      <c r="I106" s="114">
        <v>86262084</v>
      </c>
      <c r="J106" s="117">
        <v>45323</v>
      </c>
      <c r="K106" s="118">
        <v>530</v>
      </c>
      <c r="L106" s="118">
        <v>1484</v>
      </c>
      <c r="M106" s="113" t="s">
        <v>470</v>
      </c>
      <c r="N106" s="119">
        <v>45416</v>
      </c>
      <c r="O106" s="119" t="s">
        <v>156</v>
      </c>
      <c r="P106" s="114" t="s">
        <v>156</v>
      </c>
      <c r="Q106" s="119" t="s">
        <v>156</v>
      </c>
      <c r="R106" s="114" t="s">
        <v>193</v>
      </c>
      <c r="S106" s="119" t="s">
        <v>156</v>
      </c>
      <c r="T106" s="114" t="s">
        <v>156</v>
      </c>
      <c r="U106" s="112">
        <f>N106-62</f>
        <v>45354</v>
      </c>
    </row>
    <row r="107" spans="1:21" ht="14.25" hidden="1" customHeight="1">
      <c r="A107" s="113">
        <v>2024</v>
      </c>
      <c r="B107" s="114" t="s">
        <v>143</v>
      </c>
      <c r="C107" s="113" t="s">
        <v>573</v>
      </c>
      <c r="D107" s="113" t="s">
        <v>1820</v>
      </c>
      <c r="E107" s="113" t="s">
        <v>3661</v>
      </c>
      <c r="F107" s="114" t="s">
        <v>3823</v>
      </c>
      <c r="G107" s="115">
        <v>2.8</v>
      </c>
      <c r="H107" s="116" t="s">
        <v>175</v>
      </c>
      <c r="I107" s="114">
        <v>86238301</v>
      </c>
      <c r="J107" s="117">
        <v>45383</v>
      </c>
      <c r="K107" s="118">
        <v>550</v>
      </c>
      <c r="L107" s="118">
        <v>1540</v>
      </c>
      <c r="M107" s="113" t="s">
        <v>470</v>
      </c>
      <c r="N107" s="119">
        <v>45396</v>
      </c>
      <c r="O107" s="119" t="s">
        <v>156</v>
      </c>
      <c r="P107" s="114" t="s">
        <v>156</v>
      </c>
      <c r="Q107" s="119" t="s">
        <v>156</v>
      </c>
      <c r="R107" s="114" t="s">
        <v>193</v>
      </c>
      <c r="S107" s="119" t="s">
        <v>156</v>
      </c>
      <c r="T107" s="114" t="s">
        <v>156</v>
      </c>
      <c r="U107" s="112">
        <f>N107-7</f>
        <v>45389</v>
      </c>
    </row>
    <row r="108" spans="1:21" ht="14.25" hidden="1" customHeight="1">
      <c r="A108" s="113">
        <v>2024</v>
      </c>
      <c r="B108" s="114" t="s">
        <v>143</v>
      </c>
      <c r="C108" s="113" t="s">
        <v>573</v>
      </c>
      <c r="D108" s="113" t="s">
        <v>881</v>
      </c>
      <c r="E108" s="113" t="s">
        <v>883</v>
      </c>
      <c r="F108" s="114" t="s">
        <v>3832</v>
      </c>
      <c r="G108" s="115">
        <v>1.6</v>
      </c>
      <c r="H108" s="116" t="s">
        <v>246</v>
      </c>
      <c r="I108" s="114">
        <v>86194972</v>
      </c>
      <c r="J108" s="117">
        <v>45474</v>
      </c>
      <c r="K108" s="118">
        <v>550</v>
      </c>
      <c r="L108" s="118">
        <v>880</v>
      </c>
      <c r="M108" s="113" t="s">
        <v>226</v>
      </c>
      <c r="N108" s="119">
        <v>45487</v>
      </c>
      <c r="O108" s="119" t="s">
        <v>156</v>
      </c>
      <c r="P108" s="114" t="s">
        <v>156</v>
      </c>
      <c r="Q108" s="119" t="s">
        <v>156</v>
      </c>
      <c r="R108" s="114" t="s">
        <v>193</v>
      </c>
      <c r="S108" s="119" t="s">
        <v>156</v>
      </c>
      <c r="T108" s="114" t="s">
        <v>156</v>
      </c>
      <c r="U108" s="112">
        <f>N108-7</f>
        <v>45480</v>
      </c>
    </row>
    <row r="109" spans="1:21" ht="14.25" hidden="1" customHeight="1">
      <c r="A109" s="113">
        <v>2024</v>
      </c>
      <c r="B109" s="114" t="s">
        <v>143</v>
      </c>
      <c r="C109" s="113" t="s">
        <v>573</v>
      </c>
      <c r="D109" s="113" t="s">
        <v>154</v>
      </c>
      <c r="E109" s="113" t="s">
        <v>158</v>
      </c>
      <c r="F109" s="114" t="s">
        <v>3839</v>
      </c>
      <c r="G109" s="115">
        <v>4.5</v>
      </c>
      <c r="H109" s="116" t="s">
        <v>175</v>
      </c>
      <c r="I109" s="114">
        <v>86232371</v>
      </c>
      <c r="J109" s="117">
        <v>45323</v>
      </c>
      <c r="K109" s="118">
        <v>560</v>
      </c>
      <c r="L109" s="118">
        <v>2520</v>
      </c>
      <c r="M109" s="113" t="s">
        <v>470</v>
      </c>
      <c r="N109" s="119">
        <v>45337</v>
      </c>
      <c r="O109" s="119" t="s">
        <v>156</v>
      </c>
      <c r="P109" s="114" t="s">
        <v>156</v>
      </c>
      <c r="Q109" s="119" t="s">
        <v>156</v>
      </c>
      <c r="R109" s="114" t="s">
        <v>193</v>
      </c>
      <c r="S109" s="119" t="s">
        <v>156</v>
      </c>
      <c r="T109" s="114" t="s">
        <v>156</v>
      </c>
      <c r="U109" s="112">
        <f>N109-7</f>
        <v>45330</v>
      </c>
    </row>
    <row r="110" spans="1:21" ht="14.25" hidden="1" customHeight="1">
      <c r="A110" s="113">
        <v>2024</v>
      </c>
      <c r="B110" s="114" t="s">
        <v>143</v>
      </c>
      <c r="C110" s="113" t="s">
        <v>1026</v>
      </c>
      <c r="D110" s="113" t="s">
        <v>305</v>
      </c>
      <c r="E110" s="113" t="s">
        <v>577</v>
      </c>
      <c r="F110" s="114" t="s">
        <v>3816</v>
      </c>
      <c r="G110" s="115">
        <v>2.4</v>
      </c>
      <c r="H110" s="116" t="s">
        <v>175</v>
      </c>
      <c r="I110" s="114">
        <v>86249406</v>
      </c>
      <c r="J110" s="117">
        <v>45323</v>
      </c>
      <c r="K110" s="118">
        <v>580</v>
      </c>
      <c r="L110" s="118">
        <v>1392</v>
      </c>
      <c r="M110" s="113" t="s">
        <v>470</v>
      </c>
      <c r="N110" s="119">
        <v>45353</v>
      </c>
      <c r="O110" s="119">
        <v>45275</v>
      </c>
      <c r="P110" s="114" t="s">
        <v>156</v>
      </c>
      <c r="Q110" s="119">
        <v>45303</v>
      </c>
      <c r="R110" s="114" t="s">
        <v>193</v>
      </c>
      <c r="S110" s="119">
        <v>45324</v>
      </c>
      <c r="T110" s="114" t="s">
        <v>156</v>
      </c>
      <c r="U110" s="112">
        <f>N110-19</f>
        <v>45334</v>
      </c>
    </row>
    <row r="111" spans="1:21" ht="14.25" hidden="1" customHeight="1">
      <c r="A111" s="113">
        <v>2024</v>
      </c>
      <c r="B111" s="114" t="s">
        <v>143</v>
      </c>
      <c r="C111" s="113" t="s">
        <v>573</v>
      </c>
      <c r="D111" s="113" t="s">
        <v>305</v>
      </c>
      <c r="E111" s="113" t="s">
        <v>577</v>
      </c>
      <c r="F111" s="114" t="s">
        <v>3816</v>
      </c>
      <c r="G111" s="115">
        <v>2.4</v>
      </c>
      <c r="H111" s="116" t="s">
        <v>175</v>
      </c>
      <c r="I111" s="114">
        <v>86251121</v>
      </c>
      <c r="J111" s="117">
        <v>45323</v>
      </c>
      <c r="K111" s="118">
        <v>590</v>
      </c>
      <c r="L111" s="118">
        <v>1416</v>
      </c>
      <c r="M111" s="113" t="s">
        <v>470</v>
      </c>
      <c r="N111" s="119">
        <v>45355</v>
      </c>
      <c r="O111" s="119">
        <v>45296</v>
      </c>
      <c r="P111" s="114" t="s">
        <v>156</v>
      </c>
      <c r="Q111" s="119">
        <v>45324</v>
      </c>
      <c r="R111" s="114" t="s">
        <v>193</v>
      </c>
      <c r="S111" s="119">
        <v>45338</v>
      </c>
      <c r="T111" s="114" t="s">
        <v>156</v>
      </c>
      <c r="U111" s="112">
        <f>N111-7</f>
        <v>45348</v>
      </c>
    </row>
    <row r="112" spans="1:21" ht="14.25" hidden="1" customHeight="1">
      <c r="A112" s="113">
        <v>2023</v>
      </c>
      <c r="B112" s="114" t="s">
        <v>2008</v>
      </c>
      <c r="C112" s="113" t="s">
        <v>390</v>
      </c>
      <c r="D112" s="113" t="s">
        <v>305</v>
      </c>
      <c r="E112" s="113" t="s">
        <v>339</v>
      </c>
      <c r="F112" s="114" t="s">
        <v>3813</v>
      </c>
      <c r="G112" s="115">
        <v>2.6</v>
      </c>
      <c r="H112" s="116" t="s">
        <v>175</v>
      </c>
      <c r="I112" s="114">
        <v>85520998</v>
      </c>
      <c r="J112" s="117">
        <v>45200</v>
      </c>
      <c r="K112" s="118">
        <v>600</v>
      </c>
      <c r="L112" s="118">
        <v>1560</v>
      </c>
      <c r="M112" s="113" t="s">
        <v>470</v>
      </c>
      <c r="N112" s="119">
        <v>45245</v>
      </c>
      <c r="O112" s="119">
        <v>45090</v>
      </c>
      <c r="P112" s="114" t="s">
        <v>2554</v>
      </c>
      <c r="Q112" s="119">
        <v>45149</v>
      </c>
      <c r="R112" s="114" t="s">
        <v>2555</v>
      </c>
      <c r="S112" s="119">
        <v>45191</v>
      </c>
      <c r="T112" s="114" t="s">
        <v>2556</v>
      </c>
      <c r="U112" s="112">
        <f>N112-37</f>
        <v>45208</v>
      </c>
    </row>
    <row r="113" spans="1:21" ht="14.25" hidden="1" customHeight="1">
      <c r="A113" s="113">
        <v>2024</v>
      </c>
      <c r="B113" s="114" t="s">
        <v>143</v>
      </c>
      <c r="C113" s="113" t="s">
        <v>573</v>
      </c>
      <c r="D113" s="113" t="s">
        <v>305</v>
      </c>
      <c r="E113" s="113" t="s">
        <v>363</v>
      </c>
      <c r="F113" s="114" t="s">
        <v>3851</v>
      </c>
      <c r="G113" s="115">
        <v>2.8</v>
      </c>
      <c r="H113" s="116" t="s">
        <v>246</v>
      </c>
      <c r="I113" s="114">
        <v>86205992</v>
      </c>
      <c r="J113" s="117">
        <v>45352</v>
      </c>
      <c r="K113" s="118">
        <v>600</v>
      </c>
      <c r="L113" s="118">
        <v>1680</v>
      </c>
      <c r="M113" s="113" t="s">
        <v>226</v>
      </c>
      <c r="N113" s="119">
        <v>45368</v>
      </c>
      <c r="O113" s="119" t="s">
        <v>156</v>
      </c>
      <c r="P113" s="114" t="s">
        <v>156</v>
      </c>
      <c r="Q113" s="119" t="s">
        <v>156</v>
      </c>
      <c r="R113" s="114" t="s">
        <v>193</v>
      </c>
      <c r="S113" s="119" t="s">
        <v>156</v>
      </c>
      <c r="T113" s="114" t="s">
        <v>156</v>
      </c>
      <c r="U113" s="112">
        <f>N113-7</f>
        <v>45361</v>
      </c>
    </row>
    <row r="114" spans="1:21" ht="14.25" hidden="1" customHeight="1">
      <c r="A114" s="113">
        <v>2024</v>
      </c>
      <c r="B114" s="114" t="s">
        <v>143</v>
      </c>
      <c r="C114" s="113" t="s">
        <v>573</v>
      </c>
      <c r="D114" s="113" t="s">
        <v>1820</v>
      </c>
      <c r="E114" s="113" t="s">
        <v>3661</v>
      </c>
      <c r="F114" s="114" t="s">
        <v>3823</v>
      </c>
      <c r="G114" s="115">
        <v>2.8</v>
      </c>
      <c r="H114" s="116" t="s">
        <v>175</v>
      </c>
      <c r="I114" s="114">
        <v>86176846</v>
      </c>
      <c r="J114" s="117">
        <v>45352</v>
      </c>
      <c r="K114" s="118">
        <v>600</v>
      </c>
      <c r="L114" s="118">
        <v>1680</v>
      </c>
      <c r="M114" s="113" t="s">
        <v>470</v>
      </c>
      <c r="N114" s="119">
        <v>45368</v>
      </c>
      <c r="O114" s="119" t="s">
        <v>156</v>
      </c>
      <c r="P114" s="114" t="s">
        <v>156</v>
      </c>
      <c r="Q114" s="119" t="s">
        <v>156</v>
      </c>
      <c r="R114" s="114" t="s">
        <v>193</v>
      </c>
      <c r="S114" s="119" t="s">
        <v>156</v>
      </c>
      <c r="T114" s="114" t="s">
        <v>156</v>
      </c>
      <c r="U114" s="112">
        <f>N114-7</f>
        <v>45361</v>
      </c>
    </row>
    <row r="115" spans="1:21" ht="14.25" hidden="1" customHeight="1">
      <c r="A115" s="113">
        <v>2024</v>
      </c>
      <c r="B115" s="114" t="s">
        <v>143</v>
      </c>
      <c r="C115" s="113" t="s">
        <v>433</v>
      </c>
      <c r="D115" s="113" t="s">
        <v>1820</v>
      </c>
      <c r="E115" s="113" t="s">
        <v>3617</v>
      </c>
      <c r="F115" s="114" t="s">
        <v>3818</v>
      </c>
      <c r="G115" s="115">
        <v>2.8</v>
      </c>
      <c r="H115" s="116" t="s">
        <v>175</v>
      </c>
      <c r="I115" s="114">
        <v>86255582</v>
      </c>
      <c r="J115" s="117">
        <v>45474</v>
      </c>
      <c r="K115" s="118">
        <v>600</v>
      </c>
      <c r="L115" s="118">
        <v>1680</v>
      </c>
      <c r="M115" s="113" t="s">
        <v>383</v>
      </c>
      <c r="N115" s="119">
        <v>45580</v>
      </c>
      <c r="O115" s="119" t="s">
        <v>156</v>
      </c>
      <c r="P115" s="114" t="s">
        <v>156</v>
      </c>
      <c r="Q115" s="119" t="s">
        <v>156</v>
      </c>
      <c r="R115" s="114" t="s">
        <v>193</v>
      </c>
      <c r="S115" s="119" t="s">
        <v>156</v>
      </c>
      <c r="T115" s="114" t="s">
        <v>156</v>
      </c>
      <c r="U115" s="112">
        <f>N115-62</f>
        <v>45518</v>
      </c>
    </row>
    <row r="116" spans="1:21" ht="14.25" hidden="1" customHeight="1">
      <c r="A116" s="113">
        <v>2024</v>
      </c>
      <c r="B116" s="114" t="s">
        <v>143</v>
      </c>
      <c r="C116" s="113" t="s">
        <v>573</v>
      </c>
      <c r="D116" s="113" t="s">
        <v>881</v>
      </c>
      <c r="E116" s="113" t="s">
        <v>3577</v>
      </c>
      <c r="F116" s="114" t="s">
        <v>3828</v>
      </c>
      <c r="G116" s="115">
        <v>1.6</v>
      </c>
      <c r="H116" s="116" t="s">
        <v>246</v>
      </c>
      <c r="I116" s="114">
        <v>86261280</v>
      </c>
      <c r="J116" s="117">
        <v>45444</v>
      </c>
      <c r="K116" s="118">
        <v>610</v>
      </c>
      <c r="L116" s="118">
        <v>976</v>
      </c>
      <c r="M116" s="113" t="s">
        <v>226</v>
      </c>
      <c r="N116" s="119">
        <v>45459</v>
      </c>
      <c r="O116" s="119" t="s">
        <v>156</v>
      </c>
      <c r="P116" s="114" t="s">
        <v>156</v>
      </c>
      <c r="Q116" s="119" t="s">
        <v>156</v>
      </c>
      <c r="R116" s="114" t="s">
        <v>193</v>
      </c>
      <c r="S116" s="119" t="s">
        <v>156</v>
      </c>
      <c r="T116" s="114" t="s">
        <v>156</v>
      </c>
      <c r="U116" s="112">
        <f>N116-7</f>
        <v>45452</v>
      </c>
    </row>
    <row r="117" spans="1:21" ht="14.25" hidden="1" customHeight="1">
      <c r="A117" s="113">
        <v>2024</v>
      </c>
      <c r="B117" s="114" t="s">
        <v>143</v>
      </c>
      <c r="C117" s="113" t="s">
        <v>433</v>
      </c>
      <c r="D117" s="113" t="s">
        <v>305</v>
      </c>
      <c r="E117" s="113" t="s">
        <v>363</v>
      </c>
      <c r="F117" s="114" t="s">
        <v>3849</v>
      </c>
      <c r="G117" s="115">
        <v>2.8</v>
      </c>
      <c r="H117" s="116" t="s">
        <v>175</v>
      </c>
      <c r="I117" s="114">
        <v>86249518</v>
      </c>
      <c r="J117" s="117">
        <v>45292</v>
      </c>
      <c r="K117" s="118">
        <v>630</v>
      </c>
      <c r="L117" s="118">
        <v>1764</v>
      </c>
      <c r="M117" s="113" t="s">
        <v>470</v>
      </c>
      <c r="N117" s="119">
        <v>45374</v>
      </c>
      <c r="O117" s="119" t="s">
        <v>156</v>
      </c>
      <c r="P117" s="114" t="s">
        <v>156</v>
      </c>
      <c r="Q117" s="119" t="s">
        <v>156</v>
      </c>
      <c r="R117" s="114" t="s">
        <v>193</v>
      </c>
      <c r="S117" s="119" t="s">
        <v>156</v>
      </c>
      <c r="T117" s="114" t="s">
        <v>156</v>
      </c>
      <c r="U117" s="112">
        <f>N117-62</f>
        <v>45312</v>
      </c>
    </row>
    <row r="118" spans="1:21" ht="14.25" hidden="1" customHeight="1">
      <c r="A118" s="113">
        <v>2024</v>
      </c>
      <c r="B118" s="114" t="s">
        <v>143</v>
      </c>
      <c r="C118" s="113" t="s">
        <v>573</v>
      </c>
      <c r="D118" s="113" t="s">
        <v>305</v>
      </c>
      <c r="E118" s="113" t="s">
        <v>363</v>
      </c>
      <c r="F118" s="114" t="s">
        <v>3850</v>
      </c>
      <c r="G118" s="115">
        <v>2.8</v>
      </c>
      <c r="H118" s="116" t="s">
        <v>175</v>
      </c>
      <c r="I118" s="114">
        <v>86034905</v>
      </c>
      <c r="J118" s="117">
        <v>45170</v>
      </c>
      <c r="K118" s="118">
        <v>636</v>
      </c>
      <c r="L118" s="118">
        <v>1781</v>
      </c>
      <c r="M118" s="113" t="s">
        <v>436</v>
      </c>
      <c r="N118" s="119">
        <v>45245</v>
      </c>
      <c r="O118" s="119">
        <v>45097</v>
      </c>
      <c r="P118" s="114" t="s">
        <v>156</v>
      </c>
      <c r="Q118" s="119">
        <v>45097</v>
      </c>
      <c r="R118" s="114" t="s">
        <v>193</v>
      </c>
      <c r="S118" s="119">
        <v>45132</v>
      </c>
      <c r="T118" s="114" t="s">
        <v>156</v>
      </c>
      <c r="U118" s="112">
        <f>N118-7</f>
        <v>45238</v>
      </c>
    </row>
    <row r="119" spans="1:21" ht="14.25" hidden="1" customHeight="1">
      <c r="A119" s="113">
        <v>2024</v>
      </c>
      <c r="B119" s="114" t="s">
        <v>143</v>
      </c>
      <c r="C119" s="113" t="s">
        <v>573</v>
      </c>
      <c r="D119" s="113" t="s">
        <v>154</v>
      </c>
      <c r="E119" s="113" t="s">
        <v>262</v>
      </c>
      <c r="F119" s="114" t="s">
        <v>3836</v>
      </c>
      <c r="G119" s="115">
        <v>3.6</v>
      </c>
      <c r="H119" s="116" t="s">
        <v>175</v>
      </c>
      <c r="I119" s="114">
        <v>85591837</v>
      </c>
      <c r="J119" s="117">
        <v>45231</v>
      </c>
      <c r="K119" s="118">
        <v>648</v>
      </c>
      <c r="L119" s="118">
        <v>2333</v>
      </c>
      <c r="M119" s="113" t="s">
        <v>436</v>
      </c>
      <c r="N119" s="119">
        <v>45268</v>
      </c>
      <c r="O119" s="119">
        <v>45076</v>
      </c>
      <c r="P119" s="114" t="s">
        <v>156</v>
      </c>
      <c r="Q119" s="119">
        <v>45104</v>
      </c>
      <c r="R119" s="114" t="s">
        <v>2127</v>
      </c>
      <c r="S119" s="119">
        <v>45132</v>
      </c>
      <c r="T119" s="114" t="s">
        <v>2852</v>
      </c>
      <c r="U119" s="112">
        <f>N119-7</f>
        <v>45261</v>
      </c>
    </row>
    <row r="120" spans="1:21" ht="14.25" hidden="1" customHeight="1">
      <c r="A120" s="113">
        <v>2023</v>
      </c>
      <c r="B120" s="114" t="s">
        <v>2008</v>
      </c>
      <c r="C120" s="113" t="s">
        <v>573</v>
      </c>
      <c r="D120" s="113" t="s">
        <v>305</v>
      </c>
      <c r="E120" s="113" t="s">
        <v>577</v>
      </c>
      <c r="F120" s="114" t="s">
        <v>3789</v>
      </c>
      <c r="G120" s="115">
        <v>2.4</v>
      </c>
      <c r="H120" s="116" t="s">
        <v>175</v>
      </c>
      <c r="I120" s="114">
        <v>85224360</v>
      </c>
      <c r="J120" s="117">
        <v>45139</v>
      </c>
      <c r="K120" s="118">
        <v>660</v>
      </c>
      <c r="L120" s="118">
        <v>1584</v>
      </c>
      <c r="M120" s="113" t="s">
        <v>383</v>
      </c>
      <c r="N120" s="119">
        <v>45143</v>
      </c>
      <c r="O120" s="119">
        <v>44992</v>
      </c>
      <c r="P120" s="114" t="s">
        <v>156</v>
      </c>
      <c r="Q120" s="119">
        <v>45076</v>
      </c>
      <c r="R120" s="114" t="s">
        <v>2466</v>
      </c>
      <c r="S120" s="119">
        <v>45111</v>
      </c>
      <c r="T120" s="114" t="s">
        <v>2852</v>
      </c>
      <c r="U120" s="112">
        <f>N120-7</f>
        <v>45136</v>
      </c>
    </row>
    <row r="121" spans="1:21" ht="14.25" hidden="1" customHeight="1">
      <c r="A121" s="113">
        <v>2023</v>
      </c>
      <c r="B121" s="114" t="s">
        <v>143</v>
      </c>
      <c r="C121" s="113" t="s">
        <v>427</v>
      </c>
      <c r="D121" s="113" t="s">
        <v>676</v>
      </c>
      <c r="E121" s="113" t="s">
        <v>699</v>
      </c>
      <c r="F121" s="114" t="s">
        <v>3749</v>
      </c>
      <c r="G121" s="115">
        <v>1.6</v>
      </c>
      <c r="H121" s="116" t="s">
        <v>175</v>
      </c>
      <c r="I121" s="114">
        <v>85817221</v>
      </c>
      <c r="J121" s="117">
        <v>45078</v>
      </c>
      <c r="K121" s="118">
        <v>672</v>
      </c>
      <c r="L121" s="118">
        <v>1075</v>
      </c>
      <c r="M121" s="113" t="s">
        <v>470</v>
      </c>
      <c r="N121" s="119">
        <v>45152</v>
      </c>
      <c r="O121" s="119" t="s">
        <v>156</v>
      </c>
      <c r="P121" s="114" t="s">
        <v>156</v>
      </c>
      <c r="Q121" s="119">
        <v>45093</v>
      </c>
      <c r="R121" s="114" t="s">
        <v>193</v>
      </c>
      <c r="S121" s="119">
        <v>45093</v>
      </c>
      <c r="T121" s="114" t="s">
        <v>156</v>
      </c>
      <c r="U121" s="112">
        <f>N121-39</f>
        <v>45113</v>
      </c>
    </row>
    <row r="122" spans="1:21" ht="14.25" hidden="1" customHeight="1">
      <c r="A122" s="113">
        <v>2024</v>
      </c>
      <c r="B122" s="114" t="s">
        <v>143</v>
      </c>
      <c r="C122" s="113" t="s">
        <v>433</v>
      </c>
      <c r="D122" s="113" t="s">
        <v>305</v>
      </c>
      <c r="E122" s="113" t="s">
        <v>363</v>
      </c>
      <c r="F122" s="114" t="s">
        <v>3849</v>
      </c>
      <c r="G122" s="115">
        <v>2.8</v>
      </c>
      <c r="H122" s="116" t="s">
        <v>175</v>
      </c>
      <c r="I122" s="114">
        <v>86249519</v>
      </c>
      <c r="J122" s="117">
        <v>45292</v>
      </c>
      <c r="K122" s="118">
        <v>680</v>
      </c>
      <c r="L122" s="118">
        <v>1904</v>
      </c>
      <c r="M122" s="113" t="s">
        <v>470</v>
      </c>
      <c r="N122" s="119">
        <v>45388</v>
      </c>
      <c r="O122" s="119" t="s">
        <v>156</v>
      </c>
      <c r="P122" s="114" t="s">
        <v>156</v>
      </c>
      <c r="Q122" s="119" t="s">
        <v>156</v>
      </c>
      <c r="R122" s="114" t="s">
        <v>193</v>
      </c>
      <c r="S122" s="119" t="s">
        <v>156</v>
      </c>
      <c r="T122" s="114" t="s">
        <v>156</v>
      </c>
      <c r="U122" s="112">
        <f>N122-62</f>
        <v>45326</v>
      </c>
    </row>
    <row r="123" spans="1:21" ht="14.25" hidden="1" customHeight="1">
      <c r="A123" s="113">
        <v>2023</v>
      </c>
      <c r="B123" s="114" t="s">
        <v>2008</v>
      </c>
      <c r="C123" s="113" t="s">
        <v>573</v>
      </c>
      <c r="D123" s="113" t="s">
        <v>154</v>
      </c>
      <c r="E123" s="113" t="s">
        <v>2011</v>
      </c>
      <c r="F123" s="114" t="s">
        <v>3801</v>
      </c>
      <c r="G123" s="115">
        <v>4.5</v>
      </c>
      <c r="H123" s="116" t="s">
        <v>175</v>
      </c>
      <c r="I123" s="114">
        <v>85223245</v>
      </c>
      <c r="J123" s="117">
        <v>45139</v>
      </c>
      <c r="K123" s="118">
        <v>700</v>
      </c>
      <c r="L123" s="118">
        <v>3150</v>
      </c>
      <c r="M123" s="113" t="s">
        <v>470</v>
      </c>
      <c r="N123" s="119">
        <v>45184</v>
      </c>
      <c r="O123" s="119">
        <v>45041</v>
      </c>
      <c r="P123" s="114" t="s">
        <v>2208</v>
      </c>
      <c r="Q123" s="119">
        <v>45152</v>
      </c>
      <c r="R123" s="114" t="s">
        <v>2495</v>
      </c>
      <c r="S123" s="119">
        <v>45167</v>
      </c>
      <c r="T123" s="114" t="s">
        <v>2496</v>
      </c>
      <c r="U123" s="112">
        <f>N123-7</f>
        <v>45177</v>
      </c>
    </row>
    <row r="124" spans="1:21" ht="14.25" hidden="1" customHeight="1">
      <c r="A124" s="113">
        <v>2024</v>
      </c>
      <c r="B124" s="114" t="s">
        <v>143</v>
      </c>
      <c r="C124" s="113" t="s">
        <v>573</v>
      </c>
      <c r="D124" s="113" t="s">
        <v>154</v>
      </c>
      <c r="E124" s="113" t="s">
        <v>158</v>
      </c>
      <c r="F124" s="114" t="s">
        <v>3839</v>
      </c>
      <c r="G124" s="115">
        <v>4.5</v>
      </c>
      <c r="H124" s="116" t="s">
        <v>175</v>
      </c>
      <c r="I124" s="114">
        <v>85940504</v>
      </c>
      <c r="J124" s="117">
        <v>45231</v>
      </c>
      <c r="K124" s="118">
        <v>700</v>
      </c>
      <c r="L124" s="118">
        <v>3150</v>
      </c>
      <c r="M124" s="113" t="s">
        <v>436</v>
      </c>
      <c r="N124" s="119">
        <v>45266</v>
      </c>
      <c r="O124" s="119">
        <v>45118</v>
      </c>
      <c r="P124" s="114" t="s">
        <v>156</v>
      </c>
      <c r="Q124" s="119">
        <v>45125</v>
      </c>
      <c r="R124" s="114" t="s">
        <v>1919</v>
      </c>
      <c r="S124" s="119">
        <v>45132</v>
      </c>
      <c r="T124" s="114" t="s">
        <v>156</v>
      </c>
      <c r="U124" s="112">
        <f>N124-7</f>
        <v>45259</v>
      </c>
    </row>
    <row r="125" spans="1:21" ht="14.25" hidden="1" customHeight="1">
      <c r="A125" s="113">
        <v>2024</v>
      </c>
      <c r="B125" s="114" t="s">
        <v>143</v>
      </c>
      <c r="C125" s="113" t="s">
        <v>573</v>
      </c>
      <c r="D125" s="113" t="s">
        <v>154</v>
      </c>
      <c r="E125" s="113" t="s">
        <v>3517</v>
      </c>
      <c r="F125" s="114" t="s">
        <v>3827</v>
      </c>
      <c r="G125" s="115">
        <v>4.5</v>
      </c>
      <c r="H125" s="116" t="s">
        <v>175</v>
      </c>
      <c r="I125" s="114">
        <v>86198483</v>
      </c>
      <c r="J125" s="117">
        <v>45323</v>
      </c>
      <c r="K125" s="118">
        <v>700</v>
      </c>
      <c r="L125" s="118">
        <v>3150</v>
      </c>
      <c r="M125" s="113" t="s">
        <v>470</v>
      </c>
      <c r="N125" s="119">
        <v>45340</v>
      </c>
      <c r="O125" s="119" t="s">
        <v>156</v>
      </c>
      <c r="P125" s="114" t="s">
        <v>156</v>
      </c>
      <c r="Q125" s="119" t="s">
        <v>156</v>
      </c>
      <c r="R125" s="114" t="s">
        <v>193</v>
      </c>
      <c r="S125" s="119" t="s">
        <v>156</v>
      </c>
      <c r="T125" s="114" t="s">
        <v>156</v>
      </c>
      <c r="U125" s="112">
        <f>N125-7</f>
        <v>45333</v>
      </c>
    </row>
    <row r="126" spans="1:21" ht="14.25" hidden="1" customHeight="1">
      <c r="A126" s="113">
        <v>2024</v>
      </c>
      <c r="B126" s="114" t="s">
        <v>143</v>
      </c>
      <c r="C126" s="113" t="s">
        <v>433</v>
      </c>
      <c r="D126" s="113" t="s">
        <v>1820</v>
      </c>
      <c r="E126" s="113" t="s">
        <v>3634</v>
      </c>
      <c r="F126" s="114" t="s">
        <v>3821</v>
      </c>
      <c r="G126" s="115">
        <v>2.8</v>
      </c>
      <c r="H126" s="116" t="s">
        <v>175</v>
      </c>
      <c r="I126" s="114">
        <v>86237204</v>
      </c>
      <c r="J126" s="117">
        <v>45566</v>
      </c>
      <c r="K126" s="118">
        <v>710</v>
      </c>
      <c r="L126" s="118">
        <v>1988</v>
      </c>
      <c r="M126" s="113" t="s">
        <v>470</v>
      </c>
      <c r="N126" s="119">
        <v>45654</v>
      </c>
      <c r="O126" s="119" t="s">
        <v>156</v>
      </c>
      <c r="P126" s="114" t="s">
        <v>156</v>
      </c>
      <c r="Q126" s="119" t="s">
        <v>156</v>
      </c>
      <c r="R126" s="114" t="s">
        <v>193</v>
      </c>
      <c r="S126" s="119" t="s">
        <v>156</v>
      </c>
      <c r="T126" s="114" t="s">
        <v>156</v>
      </c>
      <c r="U126" s="112">
        <f>N126-62</f>
        <v>45592</v>
      </c>
    </row>
    <row r="127" spans="1:21" ht="14.25" hidden="1" customHeight="1">
      <c r="A127" s="113">
        <v>2023</v>
      </c>
      <c r="B127" s="114" t="s">
        <v>143</v>
      </c>
      <c r="C127" s="113" t="s">
        <v>427</v>
      </c>
      <c r="D127" s="113" t="s">
        <v>676</v>
      </c>
      <c r="E127" s="113" t="s">
        <v>699</v>
      </c>
      <c r="F127" s="114" t="s">
        <v>3748</v>
      </c>
      <c r="G127" s="115">
        <v>1.6</v>
      </c>
      <c r="H127" s="116" t="s">
        <v>175</v>
      </c>
      <c r="I127" s="114">
        <v>85817220</v>
      </c>
      <c r="J127" s="117">
        <v>45078</v>
      </c>
      <c r="K127" s="118">
        <v>720</v>
      </c>
      <c r="L127" s="118">
        <v>1152</v>
      </c>
      <c r="M127" s="113" t="s">
        <v>470</v>
      </c>
      <c r="N127" s="119">
        <v>45152</v>
      </c>
      <c r="O127" s="119" t="s">
        <v>156</v>
      </c>
      <c r="P127" s="114" t="s">
        <v>156</v>
      </c>
      <c r="Q127" s="119">
        <v>45093</v>
      </c>
      <c r="R127" s="114" t="s">
        <v>193</v>
      </c>
      <c r="S127" s="119">
        <v>45093</v>
      </c>
      <c r="T127" s="114" t="s">
        <v>156</v>
      </c>
      <c r="U127" s="112">
        <f>N127-39</f>
        <v>45113</v>
      </c>
    </row>
    <row r="128" spans="1:21" ht="14.25" hidden="1" customHeight="1">
      <c r="A128" s="113">
        <v>2023</v>
      </c>
      <c r="B128" s="114" t="s">
        <v>2008</v>
      </c>
      <c r="C128" s="113" t="s">
        <v>573</v>
      </c>
      <c r="D128" s="113" t="s">
        <v>305</v>
      </c>
      <c r="E128" s="113" t="s">
        <v>577</v>
      </c>
      <c r="F128" s="114" t="s">
        <v>3788</v>
      </c>
      <c r="G128" s="115">
        <v>2.4</v>
      </c>
      <c r="H128" s="116" t="s">
        <v>175</v>
      </c>
      <c r="I128" s="114">
        <v>85480557</v>
      </c>
      <c r="J128" s="117">
        <v>45108</v>
      </c>
      <c r="K128" s="118">
        <v>720</v>
      </c>
      <c r="L128" s="118">
        <v>1728</v>
      </c>
      <c r="M128" s="113" t="s">
        <v>470</v>
      </c>
      <c r="N128" s="119">
        <v>45147</v>
      </c>
      <c r="O128" s="119">
        <v>45111</v>
      </c>
      <c r="P128" s="114" t="s">
        <v>2467</v>
      </c>
      <c r="Q128" s="119">
        <v>45120</v>
      </c>
      <c r="R128" s="114" t="s">
        <v>2131</v>
      </c>
      <c r="S128" s="119">
        <v>45128</v>
      </c>
      <c r="T128" s="114" t="s">
        <v>2839</v>
      </c>
      <c r="U128" s="112">
        <f>N128-7</f>
        <v>45140</v>
      </c>
    </row>
    <row r="129" spans="1:21" ht="14.25" hidden="1" customHeight="1">
      <c r="A129" s="113">
        <v>2024</v>
      </c>
      <c r="B129" s="114" t="s">
        <v>143</v>
      </c>
      <c r="C129" s="113" t="s">
        <v>433</v>
      </c>
      <c r="D129" s="113" t="s">
        <v>305</v>
      </c>
      <c r="E129" s="113" t="s">
        <v>363</v>
      </c>
      <c r="F129" s="114" t="s">
        <v>3848</v>
      </c>
      <c r="G129" s="115">
        <v>2.8</v>
      </c>
      <c r="H129" s="116" t="s">
        <v>175</v>
      </c>
      <c r="I129" s="114">
        <v>85859741</v>
      </c>
      <c r="J129" s="117">
        <v>45170</v>
      </c>
      <c r="K129" s="118">
        <v>720</v>
      </c>
      <c r="L129" s="118">
        <v>2016</v>
      </c>
      <c r="M129" s="113" t="s">
        <v>436</v>
      </c>
      <c r="N129" s="119">
        <v>45245</v>
      </c>
      <c r="O129" s="119">
        <v>45097</v>
      </c>
      <c r="P129" s="114" t="s">
        <v>156</v>
      </c>
      <c r="Q129" s="119">
        <v>45097</v>
      </c>
      <c r="R129" s="114" t="s">
        <v>193</v>
      </c>
      <c r="S129" s="119">
        <v>45118</v>
      </c>
      <c r="T129" s="114" t="s">
        <v>156</v>
      </c>
      <c r="U129" s="112">
        <f>N129-62</f>
        <v>45183</v>
      </c>
    </row>
    <row r="130" spans="1:21" ht="14.25" hidden="1" customHeight="1">
      <c r="A130" s="113">
        <v>2024</v>
      </c>
      <c r="B130" s="114" t="s">
        <v>143</v>
      </c>
      <c r="C130" s="113" t="s">
        <v>433</v>
      </c>
      <c r="D130" s="113" t="s">
        <v>305</v>
      </c>
      <c r="E130" s="113" t="s">
        <v>363</v>
      </c>
      <c r="F130" s="114" t="s">
        <v>3849</v>
      </c>
      <c r="G130" s="115">
        <v>2.8</v>
      </c>
      <c r="H130" s="116" t="s">
        <v>175</v>
      </c>
      <c r="I130" s="114">
        <v>85858892</v>
      </c>
      <c r="J130" s="117">
        <v>45170</v>
      </c>
      <c r="K130" s="118">
        <v>720</v>
      </c>
      <c r="L130" s="118">
        <v>2016</v>
      </c>
      <c r="M130" s="113" t="s">
        <v>436</v>
      </c>
      <c r="N130" s="119">
        <v>45245</v>
      </c>
      <c r="O130" s="119">
        <v>45097</v>
      </c>
      <c r="P130" s="114" t="s">
        <v>2852</v>
      </c>
      <c r="Q130" s="119">
        <v>45097</v>
      </c>
      <c r="R130" s="114" t="s">
        <v>193</v>
      </c>
      <c r="S130" s="119">
        <v>45118</v>
      </c>
      <c r="T130" s="114" t="s">
        <v>156</v>
      </c>
      <c r="U130" s="112">
        <f>N130-62</f>
        <v>45183</v>
      </c>
    </row>
    <row r="131" spans="1:21" ht="14.25" hidden="1" customHeight="1">
      <c r="A131" s="113">
        <v>2024</v>
      </c>
      <c r="B131" s="114" t="s">
        <v>143</v>
      </c>
      <c r="C131" s="113" t="s">
        <v>573</v>
      </c>
      <c r="D131" s="113" t="s">
        <v>881</v>
      </c>
      <c r="E131" s="113" t="s">
        <v>883</v>
      </c>
      <c r="F131" s="114" t="s">
        <v>3832</v>
      </c>
      <c r="G131" s="115">
        <v>1.6</v>
      </c>
      <c r="H131" s="116" t="s">
        <v>175</v>
      </c>
      <c r="I131" s="114">
        <v>86249782</v>
      </c>
      <c r="J131" s="117">
        <v>45444</v>
      </c>
      <c r="K131" s="118">
        <v>730</v>
      </c>
      <c r="L131" s="118">
        <v>1168</v>
      </c>
      <c r="M131" s="113" t="s">
        <v>470</v>
      </c>
      <c r="N131" s="119">
        <v>45473</v>
      </c>
      <c r="O131" s="119" t="s">
        <v>156</v>
      </c>
      <c r="P131" s="114" t="s">
        <v>156</v>
      </c>
      <c r="Q131" s="119" t="s">
        <v>156</v>
      </c>
      <c r="R131" s="114" t="s">
        <v>193</v>
      </c>
      <c r="S131" s="119" t="s">
        <v>156</v>
      </c>
      <c r="T131" s="114" t="s">
        <v>156</v>
      </c>
      <c r="U131" s="112">
        <f>N131-7</f>
        <v>45466</v>
      </c>
    </row>
    <row r="132" spans="1:21" ht="14.25" hidden="1" customHeight="1">
      <c r="A132" s="113">
        <v>2024</v>
      </c>
      <c r="B132" s="114" t="s">
        <v>143</v>
      </c>
      <c r="C132" s="113" t="s">
        <v>433</v>
      </c>
      <c r="D132" s="113" t="s">
        <v>154</v>
      </c>
      <c r="E132" s="113" t="s">
        <v>158</v>
      </c>
      <c r="F132" s="114" t="s">
        <v>3839</v>
      </c>
      <c r="G132" s="115">
        <v>4.5</v>
      </c>
      <c r="H132" s="116" t="s">
        <v>175</v>
      </c>
      <c r="I132" s="114">
        <v>86253659</v>
      </c>
      <c r="J132" s="117">
        <v>45292</v>
      </c>
      <c r="K132" s="118">
        <v>760</v>
      </c>
      <c r="L132" s="118">
        <v>3420</v>
      </c>
      <c r="M132" s="113" t="s">
        <v>470</v>
      </c>
      <c r="N132" s="119">
        <v>45360</v>
      </c>
      <c r="O132" s="119" t="s">
        <v>156</v>
      </c>
      <c r="P132" s="114" t="s">
        <v>156</v>
      </c>
      <c r="Q132" s="119" t="s">
        <v>156</v>
      </c>
      <c r="R132" s="114" t="s">
        <v>193</v>
      </c>
      <c r="S132" s="119" t="s">
        <v>156</v>
      </c>
      <c r="T132" s="114" t="s">
        <v>156</v>
      </c>
      <c r="U132" s="112">
        <f>N132-62</f>
        <v>45298</v>
      </c>
    </row>
    <row r="133" spans="1:21" ht="14.25" hidden="1" customHeight="1">
      <c r="A133" s="113">
        <v>2023</v>
      </c>
      <c r="B133" s="114" t="s">
        <v>2008</v>
      </c>
      <c r="C133" s="113" t="s">
        <v>573</v>
      </c>
      <c r="D133" s="113" t="s">
        <v>305</v>
      </c>
      <c r="E133" s="113" t="s">
        <v>363</v>
      </c>
      <c r="F133" s="114" t="s">
        <v>3808</v>
      </c>
      <c r="G133" s="115">
        <v>2.6</v>
      </c>
      <c r="H133" s="116" t="s">
        <v>175</v>
      </c>
      <c r="I133" s="114">
        <v>85815778</v>
      </c>
      <c r="J133" s="117">
        <v>45170</v>
      </c>
      <c r="K133" s="118">
        <v>780</v>
      </c>
      <c r="L133" s="118">
        <v>2028</v>
      </c>
      <c r="M133" s="113" t="s">
        <v>383</v>
      </c>
      <c r="N133" s="119">
        <v>45202</v>
      </c>
      <c r="O133" s="119">
        <v>45083</v>
      </c>
      <c r="P133" s="114" t="s">
        <v>156</v>
      </c>
      <c r="Q133" s="119">
        <v>45127</v>
      </c>
      <c r="R133" s="114" t="s">
        <v>2725</v>
      </c>
      <c r="S133" s="119">
        <v>45160</v>
      </c>
      <c r="T133" s="114" t="s">
        <v>992</v>
      </c>
      <c r="U133" s="112">
        <f>N133-7</f>
        <v>45195</v>
      </c>
    </row>
    <row r="134" spans="1:21" ht="14.25" hidden="1" customHeight="1">
      <c r="A134" s="113">
        <v>2024</v>
      </c>
      <c r="B134" s="114" t="s">
        <v>143</v>
      </c>
      <c r="C134" s="113" t="s">
        <v>433</v>
      </c>
      <c r="D134" s="113" t="s">
        <v>305</v>
      </c>
      <c r="E134" s="113" t="s">
        <v>363</v>
      </c>
      <c r="F134" s="114" t="s">
        <v>3851</v>
      </c>
      <c r="G134" s="115">
        <v>2.8</v>
      </c>
      <c r="H134" s="116" t="s">
        <v>175</v>
      </c>
      <c r="I134" s="114">
        <v>86262083</v>
      </c>
      <c r="J134" s="117">
        <v>45323</v>
      </c>
      <c r="K134" s="118">
        <v>780</v>
      </c>
      <c r="L134" s="118">
        <v>2184</v>
      </c>
      <c r="M134" s="113" t="s">
        <v>470</v>
      </c>
      <c r="N134" s="119">
        <v>45402</v>
      </c>
      <c r="O134" s="119" t="s">
        <v>156</v>
      </c>
      <c r="P134" s="114" t="s">
        <v>156</v>
      </c>
      <c r="Q134" s="119" t="s">
        <v>156</v>
      </c>
      <c r="R134" s="114" t="s">
        <v>193</v>
      </c>
      <c r="S134" s="119" t="s">
        <v>156</v>
      </c>
      <c r="T134" s="114" t="s">
        <v>156</v>
      </c>
      <c r="U134" s="112">
        <f>N134-62</f>
        <v>45340</v>
      </c>
    </row>
    <row r="135" spans="1:21" ht="14.25" hidden="1" customHeight="1">
      <c r="A135" s="113">
        <v>2024</v>
      </c>
      <c r="B135" s="114" t="s">
        <v>143</v>
      </c>
      <c r="C135" s="113" t="s">
        <v>433</v>
      </c>
      <c r="D135" s="113" t="s">
        <v>154</v>
      </c>
      <c r="E135" s="113" t="s">
        <v>262</v>
      </c>
      <c r="F135" s="114" t="s">
        <v>3836</v>
      </c>
      <c r="G135" s="115">
        <v>3.6</v>
      </c>
      <c r="H135" s="116" t="s">
        <v>175</v>
      </c>
      <c r="I135" s="114">
        <v>86252352</v>
      </c>
      <c r="J135" s="117">
        <v>45352</v>
      </c>
      <c r="K135" s="118">
        <v>790</v>
      </c>
      <c r="L135" s="118">
        <v>2844</v>
      </c>
      <c r="M135" s="113" t="s">
        <v>470</v>
      </c>
      <c r="N135" s="119">
        <v>45430</v>
      </c>
      <c r="O135" s="119" t="s">
        <v>156</v>
      </c>
      <c r="P135" s="114" t="s">
        <v>156</v>
      </c>
      <c r="Q135" s="119" t="s">
        <v>156</v>
      </c>
      <c r="R135" s="114" t="s">
        <v>193</v>
      </c>
      <c r="S135" s="119" t="s">
        <v>156</v>
      </c>
      <c r="T135" s="114" t="s">
        <v>156</v>
      </c>
      <c r="U135" s="112">
        <f>N135-62</f>
        <v>45368</v>
      </c>
    </row>
    <row r="136" spans="1:21" ht="14.25" hidden="1" customHeight="1">
      <c r="A136" s="113">
        <v>2023</v>
      </c>
      <c r="B136" s="114" t="s">
        <v>2008</v>
      </c>
      <c r="C136" s="113" t="s">
        <v>433</v>
      </c>
      <c r="D136" s="113" t="s">
        <v>154</v>
      </c>
      <c r="E136" s="113" t="s">
        <v>293</v>
      </c>
      <c r="F136" s="114" t="s">
        <v>3805</v>
      </c>
      <c r="G136" s="115">
        <v>5.7</v>
      </c>
      <c r="H136" s="116" t="s">
        <v>175</v>
      </c>
      <c r="I136" s="114">
        <v>85654504</v>
      </c>
      <c r="J136" s="117">
        <v>45170</v>
      </c>
      <c r="K136" s="118">
        <v>800</v>
      </c>
      <c r="L136" s="118">
        <v>4560</v>
      </c>
      <c r="M136" s="113" t="s">
        <v>383</v>
      </c>
      <c r="N136" s="119">
        <v>45250</v>
      </c>
      <c r="O136" s="119">
        <v>45090</v>
      </c>
      <c r="P136" s="114" t="s">
        <v>156</v>
      </c>
      <c r="Q136" s="119">
        <v>45120</v>
      </c>
      <c r="R136" s="114" t="s">
        <v>2557</v>
      </c>
      <c r="S136" s="119">
        <v>45153</v>
      </c>
      <c r="T136" s="114" t="s">
        <v>2647</v>
      </c>
      <c r="U136" s="112">
        <f>N136-62</f>
        <v>45188</v>
      </c>
    </row>
    <row r="137" spans="1:21" ht="14.25" hidden="1" customHeight="1">
      <c r="A137" s="113">
        <v>2023</v>
      </c>
      <c r="B137" s="114" t="s">
        <v>2008</v>
      </c>
      <c r="C137" s="113" t="s">
        <v>573</v>
      </c>
      <c r="D137" s="113" t="s">
        <v>154</v>
      </c>
      <c r="E137" s="113" t="s">
        <v>262</v>
      </c>
      <c r="F137" s="114" t="s">
        <v>3800</v>
      </c>
      <c r="G137" s="115">
        <v>3.6</v>
      </c>
      <c r="H137" s="116" t="s">
        <v>175</v>
      </c>
      <c r="I137" s="114">
        <v>85397119</v>
      </c>
      <c r="J137" s="117">
        <v>45170</v>
      </c>
      <c r="K137" s="118">
        <v>800</v>
      </c>
      <c r="L137" s="118">
        <v>2880</v>
      </c>
      <c r="M137" s="113" t="s">
        <v>470</v>
      </c>
      <c r="N137" s="119">
        <v>45214</v>
      </c>
      <c r="O137" s="119">
        <v>45062</v>
      </c>
      <c r="P137" s="114" t="s">
        <v>2573</v>
      </c>
      <c r="Q137" s="119">
        <v>45183</v>
      </c>
      <c r="R137" s="114" t="s">
        <v>2194</v>
      </c>
      <c r="S137" s="119">
        <v>45197</v>
      </c>
      <c r="T137" s="114" t="s">
        <v>2216</v>
      </c>
      <c r="U137" s="112">
        <f>N137-7</f>
        <v>45207</v>
      </c>
    </row>
    <row r="138" spans="1:21" ht="14.25" hidden="1" customHeight="1">
      <c r="A138" s="113">
        <v>2023</v>
      </c>
      <c r="B138" s="114" t="s">
        <v>2008</v>
      </c>
      <c r="C138" s="113" t="s">
        <v>573</v>
      </c>
      <c r="D138" s="113" t="s">
        <v>305</v>
      </c>
      <c r="E138" s="113" t="s">
        <v>3039</v>
      </c>
      <c r="F138" s="114" t="s">
        <v>3795</v>
      </c>
      <c r="G138" s="115">
        <v>1.9</v>
      </c>
      <c r="H138" s="116" t="s">
        <v>246</v>
      </c>
      <c r="I138" s="114">
        <v>85411669</v>
      </c>
      <c r="J138" s="117">
        <v>45200</v>
      </c>
      <c r="K138" s="118">
        <v>800</v>
      </c>
      <c r="L138" s="118">
        <v>1520</v>
      </c>
      <c r="M138" s="113" t="s">
        <v>226</v>
      </c>
      <c r="N138" s="119">
        <v>45241</v>
      </c>
      <c r="O138" s="119">
        <v>45107</v>
      </c>
      <c r="P138" s="114" t="s">
        <v>156</v>
      </c>
      <c r="Q138" s="119" t="s">
        <v>156</v>
      </c>
      <c r="R138" s="114" t="s">
        <v>193</v>
      </c>
      <c r="S138" s="119" t="s">
        <v>156</v>
      </c>
      <c r="T138" s="114" t="s">
        <v>156</v>
      </c>
      <c r="U138" s="112">
        <f>N138-7</f>
        <v>45234</v>
      </c>
    </row>
    <row r="139" spans="1:21" ht="14.25" hidden="1" customHeight="1">
      <c r="A139" s="113">
        <v>2024</v>
      </c>
      <c r="B139" s="114" t="s">
        <v>143</v>
      </c>
      <c r="C139" s="113" t="s">
        <v>573</v>
      </c>
      <c r="D139" s="113" t="s">
        <v>305</v>
      </c>
      <c r="E139" s="113" t="s">
        <v>363</v>
      </c>
      <c r="F139" s="114" t="s">
        <v>3848</v>
      </c>
      <c r="G139" s="115">
        <v>2.8</v>
      </c>
      <c r="H139" s="116" t="s">
        <v>175</v>
      </c>
      <c r="I139" s="114">
        <v>85976652</v>
      </c>
      <c r="J139" s="117">
        <v>45261</v>
      </c>
      <c r="K139" s="118">
        <v>800</v>
      </c>
      <c r="L139" s="118">
        <v>2240</v>
      </c>
      <c r="M139" s="113" t="s">
        <v>470</v>
      </c>
      <c r="N139" s="119">
        <v>45282</v>
      </c>
      <c r="O139" s="119">
        <v>45097</v>
      </c>
      <c r="P139" s="114" t="s">
        <v>156</v>
      </c>
      <c r="Q139" s="119" t="s">
        <v>156</v>
      </c>
      <c r="R139" s="114" t="s">
        <v>2717</v>
      </c>
      <c r="S139" s="119" t="s">
        <v>156</v>
      </c>
      <c r="T139" s="114" t="s">
        <v>156</v>
      </c>
      <c r="U139" s="112">
        <f>N139-7</f>
        <v>45275</v>
      </c>
    </row>
    <row r="140" spans="1:21" ht="14.25" hidden="1" customHeight="1">
      <c r="A140" s="113">
        <v>2024</v>
      </c>
      <c r="B140" s="114" t="s">
        <v>143</v>
      </c>
      <c r="C140" s="113" t="s">
        <v>573</v>
      </c>
      <c r="D140" s="113" t="s">
        <v>305</v>
      </c>
      <c r="E140" s="113" t="s">
        <v>363</v>
      </c>
      <c r="F140" s="114" t="s">
        <v>3849</v>
      </c>
      <c r="G140" s="115">
        <v>2.8</v>
      </c>
      <c r="H140" s="116" t="s">
        <v>175</v>
      </c>
      <c r="I140" s="114">
        <v>85869007</v>
      </c>
      <c r="J140" s="117">
        <v>45261</v>
      </c>
      <c r="K140" s="118">
        <v>800</v>
      </c>
      <c r="L140" s="118">
        <v>2240</v>
      </c>
      <c r="M140" s="113" t="s">
        <v>470</v>
      </c>
      <c r="N140" s="119">
        <v>45282</v>
      </c>
      <c r="O140" s="119">
        <v>45097</v>
      </c>
      <c r="P140" s="114" t="s">
        <v>2173</v>
      </c>
      <c r="Q140" s="119" t="s">
        <v>156</v>
      </c>
      <c r="R140" s="114" t="s">
        <v>2717</v>
      </c>
      <c r="S140" s="119" t="s">
        <v>156</v>
      </c>
      <c r="T140" s="114" t="s">
        <v>2099</v>
      </c>
      <c r="U140" s="112">
        <f>N140-7</f>
        <v>45275</v>
      </c>
    </row>
    <row r="141" spans="1:21" ht="14.25" hidden="1" customHeight="1">
      <c r="A141" s="113">
        <v>2024</v>
      </c>
      <c r="B141" s="114" t="s">
        <v>143</v>
      </c>
      <c r="C141" s="113" t="s">
        <v>573</v>
      </c>
      <c r="D141" s="113" t="s">
        <v>154</v>
      </c>
      <c r="E141" s="113" t="s">
        <v>158</v>
      </c>
      <c r="F141" s="114" t="s">
        <v>3838</v>
      </c>
      <c r="G141" s="115">
        <v>4.5</v>
      </c>
      <c r="H141" s="116" t="s">
        <v>175</v>
      </c>
      <c r="I141" s="114">
        <v>85801407</v>
      </c>
      <c r="J141" s="117">
        <v>45292</v>
      </c>
      <c r="K141" s="118">
        <v>800</v>
      </c>
      <c r="L141" s="118">
        <v>3600</v>
      </c>
      <c r="M141" s="113" t="s">
        <v>470</v>
      </c>
      <c r="N141" s="119">
        <v>45305</v>
      </c>
      <c r="O141" s="119" t="s">
        <v>156</v>
      </c>
      <c r="P141" s="114" t="s">
        <v>3503</v>
      </c>
      <c r="Q141" s="119" t="s">
        <v>156</v>
      </c>
      <c r="R141" s="114" t="s">
        <v>3504</v>
      </c>
      <c r="S141" s="119" t="s">
        <v>156</v>
      </c>
      <c r="T141" s="114" t="s">
        <v>3505</v>
      </c>
      <c r="U141" s="112">
        <f>N141-7</f>
        <v>45298</v>
      </c>
    </row>
    <row r="142" spans="1:21" ht="14.25" hidden="1" customHeight="1">
      <c r="A142" s="113">
        <v>2024</v>
      </c>
      <c r="B142" s="114" t="s">
        <v>143</v>
      </c>
      <c r="C142" s="113" t="s">
        <v>146</v>
      </c>
      <c r="D142" s="113" t="s">
        <v>305</v>
      </c>
      <c r="E142" s="113" t="s">
        <v>363</v>
      </c>
      <c r="F142" s="114" t="s">
        <v>3852</v>
      </c>
      <c r="G142" s="115">
        <v>2.8</v>
      </c>
      <c r="H142" s="116" t="s">
        <v>175</v>
      </c>
      <c r="I142" s="114">
        <v>86179740</v>
      </c>
      <c r="J142" s="117">
        <v>45323</v>
      </c>
      <c r="K142" s="118">
        <v>800</v>
      </c>
      <c r="L142" s="118">
        <v>2240</v>
      </c>
      <c r="M142" s="113" t="s">
        <v>470</v>
      </c>
      <c r="N142" s="119">
        <v>45380</v>
      </c>
      <c r="O142" s="119" t="s">
        <v>156</v>
      </c>
      <c r="P142" s="114" t="s">
        <v>156</v>
      </c>
      <c r="Q142" s="119" t="s">
        <v>156</v>
      </c>
      <c r="R142" s="114" t="s">
        <v>193</v>
      </c>
      <c r="S142" s="119" t="s">
        <v>156</v>
      </c>
      <c r="T142" s="114" t="s">
        <v>156</v>
      </c>
      <c r="U142" s="112">
        <f>N142-40</f>
        <v>45340</v>
      </c>
    </row>
    <row r="143" spans="1:21" ht="14.25" hidden="1" customHeight="1">
      <c r="A143" s="113">
        <v>2024</v>
      </c>
      <c r="B143" s="114" t="s">
        <v>143</v>
      </c>
      <c r="C143" s="113" t="s">
        <v>573</v>
      </c>
      <c r="D143" s="113" t="s">
        <v>154</v>
      </c>
      <c r="E143" s="113" t="s">
        <v>262</v>
      </c>
      <c r="F143" s="114" t="s">
        <v>3837</v>
      </c>
      <c r="G143" s="115">
        <v>3.6</v>
      </c>
      <c r="H143" s="116" t="s">
        <v>175</v>
      </c>
      <c r="I143" s="114">
        <v>86233411</v>
      </c>
      <c r="J143" s="117">
        <v>45292</v>
      </c>
      <c r="K143" s="118">
        <v>800</v>
      </c>
      <c r="L143" s="118">
        <v>2880</v>
      </c>
      <c r="M143" s="113" t="s">
        <v>470</v>
      </c>
      <c r="N143" s="119">
        <v>45350</v>
      </c>
      <c r="O143" s="119" t="s">
        <v>156</v>
      </c>
      <c r="P143" s="114" t="s">
        <v>156</v>
      </c>
      <c r="Q143" s="119" t="s">
        <v>156</v>
      </c>
      <c r="R143" s="114" t="s">
        <v>193</v>
      </c>
      <c r="S143" s="119" t="s">
        <v>156</v>
      </c>
      <c r="T143" s="114" t="s">
        <v>156</v>
      </c>
      <c r="U143" s="112">
        <f>N143-7</f>
        <v>45343</v>
      </c>
    </row>
    <row r="144" spans="1:21" ht="14.25" hidden="1" customHeight="1">
      <c r="A144" s="113">
        <v>2024</v>
      </c>
      <c r="B144" s="114" t="s">
        <v>143</v>
      </c>
      <c r="C144" s="113" t="s">
        <v>573</v>
      </c>
      <c r="D144" s="113" t="s">
        <v>305</v>
      </c>
      <c r="E144" s="113" t="s">
        <v>363</v>
      </c>
      <c r="F144" s="114" t="s">
        <v>3849</v>
      </c>
      <c r="G144" s="115">
        <v>2.8</v>
      </c>
      <c r="H144" s="116" t="s">
        <v>175</v>
      </c>
      <c r="I144" s="114">
        <v>86108740</v>
      </c>
      <c r="J144" s="117">
        <v>45323</v>
      </c>
      <c r="K144" s="118">
        <v>800</v>
      </c>
      <c r="L144" s="118">
        <v>2240</v>
      </c>
      <c r="M144" s="113" t="s">
        <v>470</v>
      </c>
      <c r="N144" s="119">
        <v>45350</v>
      </c>
      <c r="O144" s="119" t="s">
        <v>156</v>
      </c>
      <c r="P144" s="114" t="s">
        <v>156</v>
      </c>
      <c r="Q144" s="119" t="s">
        <v>156</v>
      </c>
      <c r="R144" s="114" t="s">
        <v>193</v>
      </c>
      <c r="S144" s="119" t="s">
        <v>156</v>
      </c>
      <c r="T144" s="114" t="s">
        <v>156</v>
      </c>
      <c r="U144" s="112">
        <f>N144-7</f>
        <v>45343</v>
      </c>
    </row>
    <row r="145" spans="1:21" ht="14.25" hidden="1" customHeight="1">
      <c r="A145" s="113">
        <v>2024</v>
      </c>
      <c r="B145" s="114" t="s">
        <v>143</v>
      </c>
      <c r="C145" s="113" t="s">
        <v>573</v>
      </c>
      <c r="D145" s="113" t="s">
        <v>1820</v>
      </c>
      <c r="E145" s="113" t="s">
        <v>3634</v>
      </c>
      <c r="F145" s="114" t="s">
        <v>3821</v>
      </c>
      <c r="G145" s="115">
        <v>2.8</v>
      </c>
      <c r="H145" s="116" t="s">
        <v>246</v>
      </c>
      <c r="I145" s="114">
        <v>86237478</v>
      </c>
      <c r="J145" s="117">
        <v>45413</v>
      </c>
      <c r="K145" s="118">
        <v>800</v>
      </c>
      <c r="L145" s="118">
        <v>2240</v>
      </c>
      <c r="M145" s="113" t="s">
        <v>226</v>
      </c>
      <c r="N145" s="119">
        <v>45431</v>
      </c>
      <c r="O145" s="119" t="s">
        <v>156</v>
      </c>
      <c r="P145" s="114" t="s">
        <v>156</v>
      </c>
      <c r="Q145" s="119" t="s">
        <v>156</v>
      </c>
      <c r="R145" s="114" t="s">
        <v>193</v>
      </c>
      <c r="S145" s="119" t="s">
        <v>156</v>
      </c>
      <c r="T145" s="114" t="s">
        <v>156</v>
      </c>
      <c r="U145" s="112">
        <f>N145-7</f>
        <v>45424</v>
      </c>
    </row>
    <row r="146" spans="1:21" ht="14.25" hidden="1" customHeight="1">
      <c r="A146" s="113">
        <v>2024</v>
      </c>
      <c r="B146" s="114" t="s">
        <v>143</v>
      </c>
      <c r="C146" s="113" t="s">
        <v>573</v>
      </c>
      <c r="D146" s="113" t="s">
        <v>154</v>
      </c>
      <c r="E146" s="113" t="s">
        <v>158</v>
      </c>
      <c r="F146" s="114" t="s">
        <v>3838</v>
      </c>
      <c r="G146" s="115">
        <v>4.5</v>
      </c>
      <c r="H146" s="116" t="s">
        <v>175</v>
      </c>
      <c r="I146" s="114">
        <v>85595778</v>
      </c>
      <c r="J146" s="117">
        <v>45231</v>
      </c>
      <c r="K146" s="118">
        <v>804</v>
      </c>
      <c r="L146" s="118">
        <v>3618</v>
      </c>
      <c r="M146" s="113" t="s">
        <v>436</v>
      </c>
      <c r="N146" s="119">
        <v>45254</v>
      </c>
      <c r="O146" s="119">
        <v>45097</v>
      </c>
      <c r="P146" s="114" t="s">
        <v>156</v>
      </c>
      <c r="Q146" s="119">
        <v>45104</v>
      </c>
      <c r="R146" s="114" t="s">
        <v>193</v>
      </c>
      <c r="S146" s="119">
        <v>45132</v>
      </c>
      <c r="T146" s="114" t="s">
        <v>1874</v>
      </c>
      <c r="U146" s="112">
        <f>N146-7</f>
        <v>45247</v>
      </c>
    </row>
    <row r="147" spans="1:21" ht="14.25" hidden="1" customHeight="1">
      <c r="A147" s="113">
        <v>2023</v>
      </c>
      <c r="B147" s="114" t="s">
        <v>2008</v>
      </c>
      <c r="C147" s="113" t="s">
        <v>573</v>
      </c>
      <c r="D147" s="113" t="s">
        <v>305</v>
      </c>
      <c r="E147" s="113" t="s">
        <v>2974</v>
      </c>
      <c r="F147" s="114" t="s">
        <v>3794</v>
      </c>
      <c r="G147" s="115">
        <v>1.8</v>
      </c>
      <c r="H147" s="116" t="s">
        <v>175</v>
      </c>
      <c r="I147" s="114">
        <v>85370857</v>
      </c>
      <c r="J147" s="117">
        <v>45200</v>
      </c>
      <c r="K147" s="118">
        <v>810</v>
      </c>
      <c r="L147" s="118">
        <v>1458</v>
      </c>
      <c r="M147" s="113" t="s">
        <v>470</v>
      </c>
      <c r="N147" s="119">
        <v>45214</v>
      </c>
      <c r="O147" s="119">
        <v>45069</v>
      </c>
      <c r="P147" s="114" t="s">
        <v>2573</v>
      </c>
      <c r="Q147" s="119">
        <v>45183</v>
      </c>
      <c r="R147" s="114" t="s">
        <v>2194</v>
      </c>
      <c r="S147" s="119">
        <v>45195</v>
      </c>
      <c r="T147" s="114" t="s">
        <v>2216</v>
      </c>
      <c r="U147" s="112">
        <f>N147-7</f>
        <v>45207</v>
      </c>
    </row>
    <row r="148" spans="1:21" ht="14.25" hidden="1" customHeight="1">
      <c r="A148" s="113">
        <v>2023</v>
      </c>
      <c r="B148" s="114" t="s">
        <v>143</v>
      </c>
      <c r="C148" s="113" t="s">
        <v>1026</v>
      </c>
      <c r="D148" s="113" t="s">
        <v>676</v>
      </c>
      <c r="E148" s="113" t="s">
        <v>699</v>
      </c>
      <c r="F148" s="114" t="s">
        <v>3749</v>
      </c>
      <c r="G148" s="115">
        <v>1.6</v>
      </c>
      <c r="H148" s="116" t="s">
        <v>175</v>
      </c>
      <c r="I148" s="114">
        <v>85539121</v>
      </c>
      <c r="J148" s="117">
        <v>45108</v>
      </c>
      <c r="K148" s="118">
        <v>816</v>
      </c>
      <c r="L148" s="118">
        <v>1306</v>
      </c>
      <c r="M148" s="113" t="s">
        <v>470</v>
      </c>
      <c r="N148" s="119">
        <v>45132</v>
      </c>
      <c r="O148" s="119" t="s">
        <v>156</v>
      </c>
      <c r="P148" s="114" t="s">
        <v>156</v>
      </c>
      <c r="Q148" s="119">
        <v>45093</v>
      </c>
      <c r="R148" s="114" t="s">
        <v>193</v>
      </c>
      <c r="S148" s="119">
        <v>45103</v>
      </c>
      <c r="T148" s="114" t="s">
        <v>156</v>
      </c>
      <c r="U148" s="112">
        <f>N148-19</f>
        <v>45113</v>
      </c>
    </row>
    <row r="149" spans="1:21" ht="14.25" hidden="1" customHeight="1">
      <c r="A149" s="113">
        <v>2024</v>
      </c>
      <c r="B149" s="114" t="s">
        <v>143</v>
      </c>
      <c r="C149" s="113" t="s">
        <v>146</v>
      </c>
      <c r="D149" s="113" t="s">
        <v>154</v>
      </c>
      <c r="E149" s="113" t="s">
        <v>158</v>
      </c>
      <c r="F149" s="114" t="s">
        <v>3843</v>
      </c>
      <c r="G149" s="115">
        <v>4.5</v>
      </c>
      <c r="H149" s="116" t="s">
        <v>246</v>
      </c>
      <c r="I149" s="114">
        <v>86262049</v>
      </c>
      <c r="J149" s="117">
        <v>45323</v>
      </c>
      <c r="K149" s="118">
        <v>830</v>
      </c>
      <c r="L149" s="118">
        <v>3735</v>
      </c>
      <c r="M149" s="113" t="s">
        <v>226</v>
      </c>
      <c r="N149" s="119">
        <v>45394</v>
      </c>
      <c r="O149" s="119" t="s">
        <v>156</v>
      </c>
      <c r="P149" s="114" t="s">
        <v>156</v>
      </c>
      <c r="Q149" s="119" t="s">
        <v>156</v>
      </c>
      <c r="R149" s="114" t="s">
        <v>193</v>
      </c>
      <c r="S149" s="119" t="s">
        <v>156</v>
      </c>
      <c r="T149" s="114" t="s">
        <v>156</v>
      </c>
      <c r="U149" s="112">
        <f>N149-40</f>
        <v>45354</v>
      </c>
    </row>
    <row r="150" spans="1:21" ht="14.25" hidden="1" customHeight="1">
      <c r="A150" s="113">
        <v>2024</v>
      </c>
      <c r="B150" s="114" t="s">
        <v>143</v>
      </c>
      <c r="C150" s="113" t="s">
        <v>433</v>
      </c>
      <c r="D150" s="113" t="s">
        <v>305</v>
      </c>
      <c r="E150" s="113" t="s">
        <v>363</v>
      </c>
      <c r="F150" s="114" t="s">
        <v>3851</v>
      </c>
      <c r="G150" s="115">
        <v>2.8</v>
      </c>
      <c r="H150" s="116" t="s">
        <v>175</v>
      </c>
      <c r="I150" s="114">
        <v>86262082</v>
      </c>
      <c r="J150" s="117">
        <v>45292</v>
      </c>
      <c r="K150" s="118">
        <v>840</v>
      </c>
      <c r="L150" s="118">
        <v>2352</v>
      </c>
      <c r="M150" s="113" t="s">
        <v>470</v>
      </c>
      <c r="N150" s="119">
        <v>45388</v>
      </c>
      <c r="O150" s="119" t="s">
        <v>156</v>
      </c>
      <c r="P150" s="114" t="s">
        <v>156</v>
      </c>
      <c r="Q150" s="119" t="s">
        <v>156</v>
      </c>
      <c r="R150" s="114" t="s">
        <v>193</v>
      </c>
      <c r="S150" s="119" t="s">
        <v>156</v>
      </c>
      <c r="T150" s="114" t="s">
        <v>156</v>
      </c>
      <c r="U150" s="112">
        <f>N150-62</f>
        <v>45326</v>
      </c>
    </row>
    <row r="151" spans="1:21" ht="14.25" hidden="1" customHeight="1">
      <c r="A151" s="113">
        <v>2024</v>
      </c>
      <c r="B151" s="114" t="s">
        <v>143</v>
      </c>
      <c r="C151" s="113" t="s">
        <v>433</v>
      </c>
      <c r="D151" s="113" t="s">
        <v>305</v>
      </c>
      <c r="E151" s="113" t="s">
        <v>363</v>
      </c>
      <c r="F151" s="114" t="s">
        <v>3852</v>
      </c>
      <c r="G151" s="115">
        <v>2.8</v>
      </c>
      <c r="H151" s="116" t="s">
        <v>175</v>
      </c>
      <c r="I151" s="114">
        <v>85851237</v>
      </c>
      <c r="J151" s="117">
        <v>45170</v>
      </c>
      <c r="K151" s="118">
        <v>864</v>
      </c>
      <c r="L151" s="118">
        <v>2419</v>
      </c>
      <c r="M151" s="113" t="s">
        <v>436</v>
      </c>
      <c r="N151" s="119">
        <v>45245</v>
      </c>
      <c r="O151" s="119">
        <v>45097</v>
      </c>
      <c r="P151" s="114" t="s">
        <v>2852</v>
      </c>
      <c r="Q151" s="119">
        <v>45097</v>
      </c>
      <c r="R151" s="114" t="s">
        <v>2127</v>
      </c>
      <c r="S151" s="119">
        <v>45118</v>
      </c>
      <c r="T151" s="114" t="s">
        <v>2779</v>
      </c>
      <c r="U151" s="112">
        <f>N151-62</f>
        <v>45183</v>
      </c>
    </row>
    <row r="152" spans="1:21" ht="14.25" hidden="1" customHeight="1">
      <c r="A152" s="113">
        <v>2024</v>
      </c>
      <c r="B152" s="114" t="s">
        <v>143</v>
      </c>
      <c r="C152" s="113" t="s">
        <v>146</v>
      </c>
      <c r="D152" s="113" t="s">
        <v>154</v>
      </c>
      <c r="E152" s="113" t="s">
        <v>158</v>
      </c>
      <c r="F152" s="114" t="s">
        <v>3843</v>
      </c>
      <c r="G152" s="115">
        <v>4.5</v>
      </c>
      <c r="H152" s="116" t="s">
        <v>246</v>
      </c>
      <c r="I152" s="114">
        <v>86262050</v>
      </c>
      <c r="J152" s="117">
        <v>45352</v>
      </c>
      <c r="K152" s="118">
        <v>870</v>
      </c>
      <c r="L152" s="118">
        <v>3915</v>
      </c>
      <c r="M152" s="113" t="s">
        <v>226</v>
      </c>
      <c r="N152" s="119">
        <v>45408</v>
      </c>
      <c r="O152" s="119" t="s">
        <v>156</v>
      </c>
      <c r="P152" s="114" t="s">
        <v>156</v>
      </c>
      <c r="Q152" s="119" t="s">
        <v>156</v>
      </c>
      <c r="R152" s="114" t="s">
        <v>193</v>
      </c>
      <c r="S152" s="119" t="s">
        <v>156</v>
      </c>
      <c r="T152" s="114" t="s">
        <v>156</v>
      </c>
      <c r="U152" s="112">
        <f>N152-40</f>
        <v>45368</v>
      </c>
    </row>
    <row r="153" spans="1:21" ht="14.25" hidden="1" customHeight="1">
      <c r="A153" s="113">
        <v>2024</v>
      </c>
      <c r="B153" s="114" t="s">
        <v>143</v>
      </c>
      <c r="C153" s="113" t="s">
        <v>433</v>
      </c>
      <c r="D153" s="113" t="s">
        <v>881</v>
      </c>
      <c r="E153" s="113" t="s">
        <v>883</v>
      </c>
      <c r="F153" s="114" t="s">
        <v>3832</v>
      </c>
      <c r="G153" s="115">
        <v>1.6</v>
      </c>
      <c r="H153" s="116" t="s">
        <v>175</v>
      </c>
      <c r="I153" s="114">
        <v>86249530</v>
      </c>
      <c r="J153" s="117">
        <v>45597</v>
      </c>
      <c r="K153" s="118">
        <v>870</v>
      </c>
      <c r="L153" s="118">
        <v>1392</v>
      </c>
      <c r="M153" s="113" t="s">
        <v>521</v>
      </c>
      <c r="N153" s="119">
        <v>45689</v>
      </c>
      <c r="O153" s="119" t="s">
        <v>156</v>
      </c>
      <c r="P153" s="114" t="s">
        <v>156</v>
      </c>
      <c r="Q153" s="119" t="s">
        <v>156</v>
      </c>
      <c r="R153" s="114" t="s">
        <v>193</v>
      </c>
      <c r="S153" s="119" t="s">
        <v>156</v>
      </c>
      <c r="T153" s="114" t="s">
        <v>156</v>
      </c>
      <c r="U153" s="112">
        <f>N153-62</f>
        <v>45627</v>
      </c>
    </row>
    <row r="154" spans="1:21" ht="14.25" hidden="1" customHeight="1">
      <c r="A154" s="113">
        <v>2024</v>
      </c>
      <c r="B154" s="114" t="s">
        <v>143</v>
      </c>
      <c r="C154" s="113" t="s">
        <v>433</v>
      </c>
      <c r="D154" s="113" t="s">
        <v>154</v>
      </c>
      <c r="E154" s="113" t="s">
        <v>293</v>
      </c>
      <c r="F154" s="114" t="s">
        <v>3846</v>
      </c>
      <c r="G154" s="115">
        <v>5.7</v>
      </c>
      <c r="H154" s="116" t="s">
        <v>175</v>
      </c>
      <c r="I154" s="114">
        <v>85858985</v>
      </c>
      <c r="J154" s="117">
        <v>45170</v>
      </c>
      <c r="K154" s="118">
        <v>888</v>
      </c>
      <c r="L154" s="118">
        <v>5062</v>
      </c>
      <c r="M154" s="113" t="s">
        <v>436</v>
      </c>
      <c r="N154" s="119">
        <v>45245</v>
      </c>
      <c r="O154" s="119">
        <v>45104</v>
      </c>
      <c r="P154" s="114" t="s">
        <v>156</v>
      </c>
      <c r="Q154" s="119">
        <v>45111</v>
      </c>
      <c r="R154" s="114" t="s">
        <v>3461</v>
      </c>
      <c r="S154" s="119">
        <v>45132</v>
      </c>
      <c r="T154" s="114" t="s">
        <v>1874</v>
      </c>
      <c r="U154" s="112">
        <f>N154-62</f>
        <v>45183</v>
      </c>
    </row>
    <row r="155" spans="1:21" ht="14.25" hidden="1" customHeight="1">
      <c r="A155" s="113">
        <v>2024</v>
      </c>
      <c r="B155" s="114" t="s">
        <v>143</v>
      </c>
      <c r="C155" s="113" t="s">
        <v>433</v>
      </c>
      <c r="D155" s="113" t="s">
        <v>154</v>
      </c>
      <c r="E155" s="113" t="s">
        <v>158</v>
      </c>
      <c r="F155" s="114" t="s">
        <v>3839</v>
      </c>
      <c r="G155" s="115">
        <v>4.5</v>
      </c>
      <c r="H155" s="116" t="s">
        <v>175</v>
      </c>
      <c r="I155" s="114">
        <v>86253661</v>
      </c>
      <c r="J155" s="117">
        <v>45292</v>
      </c>
      <c r="K155" s="118">
        <v>890</v>
      </c>
      <c r="L155" s="118">
        <v>4005</v>
      </c>
      <c r="M155" s="113" t="s">
        <v>470</v>
      </c>
      <c r="N155" s="119">
        <v>45388</v>
      </c>
      <c r="O155" s="119" t="s">
        <v>156</v>
      </c>
      <c r="P155" s="114" t="s">
        <v>156</v>
      </c>
      <c r="Q155" s="119" t="s">
        <v>156</v>
      </c>
      <c r="R155" s="114" t="s">
        <v>193</v>
      </c>
      <c r="S155" s="119" t="s">
        <v>156</v>
      </c>
      <c r="T155" s="114" t="s">
        <v>156</v>
      </c>
      <c r="U155" s="112">
        <f>N155-62</f>
        <v>45326</v>
      </c>
    </row>
    <row r="156" spans="1:21" ht="14.25" hidden="1" customHeight="1">
      <c r="A156" s="113">
        <v>2023</v>
      </c>
      <c r="B156" s="114" t="s">
        <v>2008</v>
      </c>
      <c r="C156" s="113" t="s">
        <v>573</v>
      </c>
      <c r="D156" s="113" t="s">
        <v>305</v>
      </c>
      <c r="E156" s="113" t="s">
        <v>3039</v>
      </c>
      <c r="F156" s="114" t="s">
        <v>3795</v>
      </c>
      <c r="G156" s="115">
        <v>1.9</v>
      </c>
      <c r="H156" s="116" t="s">
        <v>175</v>
      </c>
      <c r="I156" s="114">
        <v>85415212</v>
      </c>
      <c r="J156" s="117">
        <v>45047</v>
      </c>
      <c r="K156" s="118">
        <v>900</v>
      </c>
      <c r="L156" s="118">
        <v>1710</v>
      </c>
      <c r="M156" s="113" t="s">
        <v>436</v>
      </c>
      <c r="N156" s="119">
        <v>45153</v>
      </c>
      <c r="O156" s="119" t="s">
        <v>156</v>
      </c>
      <c r="P156" s="114" t="s">
        <v>156</v>
      </c>
      <c r="Q156" s="119">
        <v>44999</v>
      </c>
      <c r="R156" s="114" t="s">
        <v>193</v>
      </c>
      <c r="S156" s="119">
        <v>45027</v>
      </c>
      <c r="T156" s="114" t="s">
        <v>156</v>
      </c>
      <c r="U156" s="112">
        <f>N156-7</f>
        <v>45146</v>
      </c>
    </row>
    <row r="157" spans="1:21" ht="14.25" hidden="1" customHeight="1">
      <c r="A157" s="113">
        <v>2023</v>
      </c>
      <c r="B157" s="114" t="s">
        <v>2008</v>
      </c>
      <c r="C157" s="113" t="s">
        <v>1026</v>
      </c>
      <c r="D157" s="113" t="s">
        <v>305</v>
      </c>
      <c r="E157" s="113" t="s">
        <v>577</v>
      </c>
      <c r="F157" s="114" t="s">
        <v>3789</v>
      </c>
      <c r="G157" s="115">
        <v>2.4</v>
      </c>
      <c r="H157" s="116" t="s">
        <v>175</v>
      </c>
      <c r="I157" s="114">
        <v>85170026</v>
      </c>
      <c r="J157" s="117">
        <v>45139</v>
      </c>
      <c r="K157" s="118">
        <v>900</v>
      </c>
      <c r="L157" s="118">
        <v>2160</v>
      </c>
      <c r="M157" s="113" t="s">
        <v>470</v>
      </c>
      <c r="N157" s="119">
        <v>45168</v>
      </c>
      <c r="O157" s="119">
        <v>45058</v>
      </c>
      <c r="P157" s="114" t="s">
        <v>156</v>
      </c>
      <c r="Q157" s="119">
        <v>45127</v>
      </c>
      <c r="R157" s="114" t="s">
        <v>2379</v>
      </c>
      <c r="S157" s="119">
        <v>45139</v>
      </c>
      <c r="T157" s="114" t="s">
        <v>2099</v>
      </c>
      <c r="U157" s="112">
        <f>N157-19</f>
        <v>45149</v>
      </c>
    </row>
    <row r="158" spans="1:21" ht="14.25" hidden="1" customHeight="1">
      <c r="A158" s="113">
        <v>2023</v>
      </c>
      <c r="B158" s="114" t="s">
        <v>2008</v>
      </c>
      <c r="C158" s="113" t="s">
        <v>573</v>
      </c>
      <c r="D158" s="113" t="s">
        <v>154</v>
      </c>
      <c r="E158" s="113" t="s">
        <v>262</v>
      </c>
      <c r="F158" s="114" t="s">
        <v>3799</v>
      </c>
      <c r="G158" s="115">
        <v>3.6</v>
      </c>
      <c r="H158" s="116" t="s">
        <v>246</v>
      </c>
      <c r="I158" s="114">
        <v>85349084</v>
      </c>
      <c r="J158" s="117">
        <v>45170</v>
      </c>
      <c r="K158" s="118">
        <v>900</v>
      </c>
      <c r="L158" s="118">
        <v>3240</v>
      </c>
      <c r="M158" s="113" t="s">
        <v>226</v>
      </c>
      <c r="N158" s="119">
        <v>45199</v>
      </c>
      <c r="O158" s="119">
        <v>45100</v>
      </c>
      <c r="P158" s="114" t="s">
        <v>156</v>
      </c>
      <c r="Q158" s="119" t="s">
        <v>156</v>
      </c>
      <c r="R158" s="114" t="s">
        <v>193</v>
      </c>
      <c r="S158" s="119" t="s">
        <v>156</v>
      </c>
      <c r="T158" s="114" t="s">
        <v>156</v>
      </c>
      <c r="U158" s="112">
        <f>N158-7</f>
        <v>45192</v>
      </c>
    </row>
    <row r="159" spans="1:21" ht="14.25" hidden="1" customHeight="1">
      <c r="A159" s="113">
        <v>2023</v>
      </c>
      <c r="B159" s="114" t="s">
        <v>2008</v>
      </c>
      <c r="C159" s="113" t="s">
        <v>573</v>
      </c>
      <c r="D159" s="113" t="s">
        <v>305</v>
      </c>
      <c r="E159" s="113" t="s">
        <v>363</v>
      </c>
      <c r="F159" s="114" t="s">
        <v>3807</v>
      </c>
      <c r="G159" s="115">
        <v>2.6</v>
      </c>
      <c r="H159" s="116" t="s">
        <v>246</v>
      </c>
      <c r="I159" s="114">
        <v>85352692</v>
      </c>
      <c r="J159" s="117">
        <v>45139</v>
      </c>
      <c r="K159" s="118">
        <v>900</v>
      </c>
      <c r="L159" s="118">
        <v>2340</v>
      </c>
      <c r="M159" s="113" t="s">
        <v>226</v>
      </c>
      <c r="N159" s="119">
        <v>45199</v>
      </c>
      <c r="O159" s="119">
        <v>45072</v>
      </c>
      <c r="P159" s="114" t="s">
        <v>156</v>
      </c>
      <c r="Q159" s="119" t="s">
        <v>156</v>
      </c>
      <c r="R159" s="114" t="s">
        <v>193</v>
      </c>
      <c r="S159" s="119" t="s">
        <v>156</v>
      </c>
      <c r="T159" s="114" t="s">
        <v>156</v>
      </c>
      <c r="U159" s="112">
        <f>N159-7</f>
        <v>45192</v>
      </c>
    </row>
    <row r="160" spans="1:21" ht="14.25" hidden="1" customHeight="1">
      <c r="A160" s="113">
        <v>2023</v>
      </c>
      <c r="B160" s="114" t="s">
        <v>2008</v>
      </c>
      <c r="C160" s="113" t="s">
        <v>390</v>
      </c>
      <c r="D160" s="113" t="s">
        <v>305</v>
      </c>
      <c r="E160" s="113" t="s">
        <v>339</v>
      </c>
      <c r="F160" s="114" t="s">
        <v>3813</v>
      </c>
      <c r="G160" s="115">
        <v>2.6</v>
      </c>
      <c r="H160" s="116" t="s">
        <v>175</v>
      </c>
      <c r="I160" s="114">
        <v>85506656</v>
      </c>
      <c r="J160" s="117">
        <v>45170</v>
      </c>
      <c r="K160" s="118">
        <v>900</v>
      </c>
      <c r="L160" s="118">
        <v>2340</v>
      </c>
      <c r="M160" s="113" t="s">
        <v>470</v>
      </c>
      <c r="N160" s="119">
        <v>45236</v>
      </c>
      <c r="O160" s="119">
        <v>45051</v>
      </c>
      <c r="P160" s="114" t="s">
        <v>156</v>
      </c>
      <c r="Q160" s="119">
        <v>45152</v>
      </c>
      <c r="R160" s="114" t="s">
        <v>2085</v>
      </c>
      <c r="S160" s="119">
        <v>45188</v>
      </c>
      <c r="T160" s="114" t="s">
        <v>2552</v>
      </c>
      <c r="U160" s="112">
        <f>N160-37</f>
        <v>45199</v>
      </c>
    </row>
    <row r="161" spans="1:21" ht="14.25" hidden="1" customHeight="1">
      <c r="A161" s="113">
        <v>2024</v>
      </c>
      <c r="B161" s="114" t="s">
        <v>143</v>
      </c>
      <c r="C161" s="113" t="s">
        <v>433</v>
      </c>
      <c r="D161" s="113" t="s">
        <v>154</v>
      </c>
      <c r="E161" s="113" t="s">
        <v>262</v>
      </c>
      <c r="F161" s="114" t="s">
        <v>3837</v>
      </c>
      <c r="G161" s="115">
        <v>3.6</v>
      </c>
      <c r="H161" s="116" t="s">
        <v>175</v>
      </c>
      <c r="I161" s="114">
        <v>86254103</v>
      </c>
      <c r="J161" s="117">
        <v>45292</v>
      </c>
      <c r="K161" s="118">
        <v>900</v>
      </c>
      <c r="L161" s="118">
        <v>3240</v>
      </c>
      <c r="M161" s="113" t="s">
        <v>470</v>
      </c>
      <c r="N161" s="119">
        <v>45374</v>
      </c>
      <c r="O161" s="119" t="s">
        <v>156</v>
      </c>
      <c r="P161" s="114" t="s">
        <v>156</v>
      </c>
      <c r="Q161" s="119" t="s">
        <v>156</v>
      </c>
      <c r="R161" s="114" t="s">
        <v>193</v>
      </c>
      <c r="S161" s="119" t="s">
        <v>156</v>
      </c>
      <c r="T161" s="114" t="s">
        <v>156</v>
      </c>
      <c r="U161" s="112">
        <f>N161-62</f>
        <v>45312</v>
      </c>
    </row>
    <row r="162" spans="1:21" ht="14.25" hidden="1" customHeight="1">
      <c r="A162" s="113">
        <v>2023</v>
      </c>
      <c r="B162" s="114" t="s">
        <v>143</v>
      </c>
      <c r="C162" s="113" t="s">
        <v>427</v>
      </c>
      <c r="D162" s="113" t="s">
        <v>676</v>
      </c>
      <c r="E162" s="113" t="s">
        <v>699</v>
      </c>
      <c r="F162" s="114" t="s">
        <v>3747</v>
      </c>
      <c r="G162" s="115">
        <v>1.6</v>
      </c>
      <c r="H162" s="116" t="s">
        <v>175</v>
      </c>
      <c r="I162" s="114">
        <v>85817219</v>
      </c>
      <c r="J162" s="117">
        <v>45078</v>
      </c>
      <c r="K162" s="118">
        <v>912</v>
      </c>
      <c r="L162" s="118">
        <v>1459</v>
      </c>
      <c r="M162" s="113" t="s">
        <v>470</v>
      </c>
      <c r="N162" s="119">
        <v>45152</v>
      </c>
      <c r="O162" s="119" t="s">
        <v>156</v>
      </c>
      <c r="P162" s="114" t="s">
        <v>156</v>
      </c>
      <c r="Q162" s="119">
        <v>45093</v>
      </c>
      <c r="R162" s="114" t="s">
        <v>193</v>
      </c>
      <c r="S162" s="119">
        <v>45093</v>
      </c>
      <c r="T162" s="114" t="s">
        <v>156</v>
      </c>
      <c r="U162" s="112">
        <f>N162-39</f>
        <v>45113</v>
      </c>
    </row>
    <row r="163" spans="1:21" ht="14.25" hidden="1" customHeight="1">
      <c r="A163" s="113">
        <v>2024</v>
      </c>
      <c r="B163" s="114" t="s">
        <v>143</v>
      </c>
      <c r="C163" s="113" t="s">
        <v>573</v>
      </c>
      <c r="D163" s="113" t="s">
        <v>1820</v>
      </c>
      <c r="E163" s="113" t="s">
        <v>3617</v>
      </c>
      <c r="F163" s="114" t="s">
        <v>3819</v>
      </c>
      <c r="G163" s="115">
        <v>2.8</v>
      </c>
      <c r="H163" s="116" t="s">
        <v>175</v>
      </c>
      <c r="I163" s="114">
        <v>86261002</v>
      </c>
      <c r="J163" s="117">
        <v>45292</v>
      </c>
      <c r="K163" s="118">
        <v>920</v>
      </c>
      <c r="L163" s="118">
        <v>2576</v>
      </c>
      <c r="M163" s="113" t="s">
        <v>383</v>
      </c>
      <c r="N163" s="119">
        <v>45313</v>
      </c>
      <c r="O163" s="119" t="s">
        <v>156</v>
      </c>
      <c r="P163" s="114" t="s">
        <v>156</v>
      </c>
      <c r="Q163" s="119" t="s">
        <v>156</v>
      </c>
      <c r="R163" s="114" t="s">
        <v>193</v>
      </c>
      <c r="S163" s="119" t="s">
        <v>156</v>
      </c>
      <c r="T163" s="114" t="s">
        <v>156</v>
      </c>
      <c r="U163" s="112">
        <f>N163-7</f>
        <v>45306</v>
      </c>
    </row>
    <row r="164" spans="1:21" ht="14.25" hidden="1" customHeight="1">
      <c r="A164" s="113">
        <v>2023</v>
      </c>
      <c r="B164" s="114" t="s">
        <v>2008</v>
      </c>
      <c r="C164" s="113" t="s">
        <v>1026</v>
      </c>
      <c r="D164" s="113" t="s">
        <v>305</v>
      </c>
      <c r="E164" s="113" t="s">
        <v>2974</v>
      </c>
      <c r="F164" s="114" t="s">
        <v>3794</v>
      </c>
      <c r="G164" s="115">
        <v>1.8</v>
      </c>
      <c r="H164" s="116" t="s">
        <v>246</v>
      </c>
      <c r="I164" s="114">
        <v>85338630</v>
      </c>
      <c r="J164" s="117">
        <v>45200</v>
      </c>
      <c r="K164" s="118">
        <v>930</v>
      </c>
      <c r="L164" s="118">
        <v>1674</v>
      </c>
      <c r="M164" s="113" t="s">
        <v>226</v>
      </c>
      <c r="N164" s="119">
        <v>45233</v>
      </c>
      <c r="O164" s="119">
        <v>45093</v>
      </c>
      <c r="P164" s="114" t="s">
        <v>156</v>
      </c>
      <c r="Q164" s="119" t="s">
        <v>156</v>
      </c>
      <c r="R164" s="114" t="s">
        <v>193</v>
      </c>
      <c r="S164" s="119" t="s">
        <v>156</v>
      </c>
      <c r="T164" s="114" t="s">
        <v>156</v>
      </c>
      <c r="U164" s="112">
        <f>N164-19</f>
        <v>45214</v>
      </c>
    </row>
    <row r="165" spans="1:21" ht="14.25" hidden="1" customHeight="1">
      <c r="A165" s="113">
        <v>2024</v>
      </c>
      <c r="B165" s="114" t="s">
        <v>143</v>
      </c>
      <c r="C165" s="113" t="s">
        <v>573</v>
      </c>
      <c r="D165" s="113" t="s">
        <v>881</v>
      </c>
      <c r="E165" s="113" t="s">
        <v>883</v>
      </c>
      <c r="F165" s="114" t="s">
        <v>3831</v>
      </c>
      <c r="G165" s="115">
        <v>1.6</v>
      </c>
      <c r="H165" s="116" t="s">
        <v>175</v>
      </c>
      <c r="I165" s="114">
        <v>86195413</v>
      </c>
      <c r="J165" s="117">
        <v>45352</v>
      </c>
      <c r="K165" s="118">
        <v>930</v>
      </c>
      <c r="L165" s="118">
        <v>1488</v>
      </c>
      <c r="M165" s="113" t="s">
        <v>470</v>
      </c>
      <c r="N165" s="119">
        <v>45389</v>
      </c>
      <c r="O165" s="119" t="s">
        <v>156</v>
      </c>
      <c r="P165" s="114" t="s">
        <v>156</v>
      </c>
      <c r="Q165" s="119" t="s">
        <v>156</v>
      </c>
      <c r="R165" s="114" t="s">
        <v>193</v>
      </c>
      <c r="S165" s="119" t="s">
        <v>156</v>
      </c>
      <c r="T165" s="114" t="s">
        <v>156</v>
      </c>
      <c r="U165" s="112">
        <f>N165-7</f>
        <v>45382</v>
      </c>
    </row>
    <row r="166" spans="1:21" ht="14.25" hidden="1" customHeight="1">
      <c r="A166" s="113">
        <v>2024</v>
      </c>
      <c r="B166" s="114" t="s">
        <v>143</v>
      </c>
      <c r="C166" s="113" t="s">
        <v>433</v>
      </c>
      <c r="D166" s="113" t="s">
        <v>305</v>
      </c>
      <c r="E166" s="113" t="s">
        <v>363</v>
      </c>
      <c r="F166" s="114" t="s">
        <v>3852</v>
      </c>
      <c r="G166" s="115">
        <v>2.8</v>
      </c>
      <c r="H166" s="116" t="s">
        <v>175</v>
      </c>
      <c r="I166" s="114">
        <v>86261843</v>
      </c>
      <c r="J166" s="117">
        <v>45261</v>
      </c>
      <c r="K166" s="118">
        <v>940</v>
      </c>
      <c r="L166" s="118">
        <v>2632</v>
      </c>
      <c r="M166" s="113" t="s">
        <v>470</v>
      </c>
      <c r="N166" s="119">
        <v>45332</v>
      </c>
      <c r="O166" s="119" t="s">
        <v>156</v>
      </c>
      <c r="P166" s="114" t="s">
        <v>156</v>
      </c>
      <c r="Q166" s="119" t="s">
        <v>156</v>
      </c>
      <c r="R166" s="114" t="s">
        <v>193</v>
      </c>
      <c r="S166" s="119" t="s">
        <v>156</v>
      </c>
      <c r="T166" s="114" t="s">
        <v>156</v>
      </c>
      <c r="U166" s="112">
        <f>N166-62</f>
        <v>45270</v>
      </c>
    </row>
    <row r="167" spans="1:21" ht="14.25" hidden="1" customHeight="1">
      <c r="A167" s="113">
        <v>2024</v>
      </c>
      <c r="B167" s="114" t="s">
        <v>143</v>
      </c>
      <c r="C167" s="113" t="s">
        <v>433</v>
      </c>
      <c r="D167" s="113" t="s">
        <v>305</v>
      </c>
      <c r="E167" s="113" t="s">
        <v>363</v>
      </c>
      <c r="F167" s="114" t="s">
        <v>3850</v>
      </c>
      <c r="G167" s="115">
        <v>2.8</v>
      </c>
      <c r="H167" s="116" t="s">
        <v>175</v>
      </c>
      <c r="I167" s="114">
        <v>86260959</v>
      </c>
      <c r="J167" s="117">
        <v>45323</v>
      </c>
      <c r="K167" s="118">
        <v>940</v>
      </c>
      <c r="L167" s="118">
        <v>2632</v>
      </c>
      <c r="M167" s="113" t="s">
        <v>470</v>
      </c>
      <c r="N167" s="119">
        <v>45416</v>
      </c>
      <c r="O167" s="119" t="s">
        <v>156</v>
      </c>
      <c r="P167" s="114" t="s">
        <v>156</v>
      </c>
      <c r="Q167" s="119" t="s">
        <v>156</v>
      </c>
      <c r="R167" s="114" t="s">
        <v>193</v>
      </c>
      <c r="S167" s="119" t="s">
        <v>156</v>
      </c>
      <c r="T167" s="114" t="s">
        <v>156</v>
      </c>
      <c r="U167" s="112">
        <f>N167-62</f>
        <v>45354</v>
      </c>
    </row>
    <row r="168" spans="1:21" ht="14.25" hidden="1" customHeight="1">
      <c r="A168" s="113">
        <v>2023</v>
      </c>
      <c r="B168" s="114" t="s">
        <v>2008</v>
      </c>
      <c r="C168" s="113" t="s">
        <v>573</v>
      </c>
      <c r="D168" s="113" t="s">
        <v>154</v>
      </c>
      <c r="E168" s="113" t="s">
        <v>262</v>
      </c>
      <c r="F168" s="114" t="s">
        <v>3799</v>
      </c>
      <c r="G168" s="115">
        <v>3.6</v>
      </c>
      <c r="H168" s="116" t="s">
        <v>175</v>
      </c>
      <c r="I168" s="114">
        <v>85221801</v>
      </c>
      <c r="J168" s="117">
        <v>45017</v>
      </c>
      <c r="K168" s="118">
        <v>948</v>
      </c>
      <c r="L168" s="118">
        <v>3413</v>
      </c>
      <c r="M168" s="113" t="s">
        <v>383</v>
      </c>
      <c r="N168" s="119">
        <v>45153</v>
      </c>
      <c r="O168" s="119">
        <v>44936</v>
      </c>
      <c r="P168" s="114" t="s">
        <v>156</v>
      </c>
      <c r="Q168" s="119">
        <v>44978</v>
      </c>
      <c r="R168" s="114" t="s">
        <v>298</v>
      </c>
      <c r="S168" s="119">
        <v>44999</v>
      </c>
      <c r="T168" s="114" t="s">
        <v>453</v>
      </c>
      <c r="U168" s="112">
        <f>N168-7</f>
        <v>45146</v>
      </c>
    </row>
    <row r="169" spans="1:21" ht="14.25" hidden="1" customHeight="1">
      <c r="A169" s="113">
        <v>2023</v>
      </c>
      <c r="B169" s="114" t="s">
        <v>2008</v>
      </c>
      <c r="C169" s="113" t="s">
        <v>573</v>
      </c>
      <c r="D169" s="113" t="s">
        <v>154</v>
      </c>
      <c r="E169" s="113" t="s">
        <v>2011</v>
      </c>
      <c r="F169" s="114" t="s">
        <v>3801</v>
      </c>
      <c r="G169" s="115">
        <v>4.5</v>
      </c>
      <c r="H169" s="116" t="s">
        <v>246</v>
      </c>
      <c r="I169" s="114">
        <v>85473666</v>
      </c>
      <c r="J169" s="117">
        <v>45170</v>
      </c>
      <c r="K169" s="118">
        <v>950</v>
      </c>
      <c r="L169" s="118">
        <v>4275</v>
      </c>
      <c r="M169" s="113" t="s">
        <v>226</v>
      </c>
      <c r="N169" s="119">
        <v>45197</v>
      </c>
      <c r="O169" s="119">
        <v>45100</v>
      </c>
      <c r="P169" s="114" t="s">
        <v>156</v>
      </c>
      <c r="Q169" s="119" t="s">
        <v>156</v>
      </c>
      <c r="R169" s="114" t="s">
        <v>193</v>
      </c>
      <c r="S169" s="119" t="s">
        <v>156</v>
      </c>
      <c r="T169" s="114" t="s">
        <v>156</v>
      </c>
      <c r="U169" s="112">
        <f>N169-7</f>
        <v>45190</v>
      </c>
    </row>
    <row r="170" spans="1:21" ht="14.25" hidden="1" customHeight="1">
      <c r="A170" s="113">
        <v>2024</v>
      </c>
      <c r="B170" s="114" t="s">
        <v>143</v>
      </c>
      <c r="C170" s="113" t="s">
        <v>433</v>
      </c>
      <c r="D170" s="113" t="s">
        <v>154</v>
      </c>
      <c r="E170" s="113" t="s">
        <v>262</v>
      </c>
      <c r="F170" s="114" t="s">
        <v>3837</v>
      </c>
      <c r="G170" s="115">
        <v>3.6</v>
      </c>
      <c r="H170" s="116" t="s">
        <v>175</v>
      </c>
      <c r="I170" s="114">
        <v>86254104</v>
      </c>
      <c r="J170" s="117">
        <v>45292</v>
      </c>
      <c r="K170" s="118">
        <v>950</v>
      </c>
      <c r="L170" s="118">
        <v>3420</v>
      </c>
      <c r="M170" s="113" t="s">
        <v>470</v>
      </c>
      <c r="N170" s="119">
        <v>45388</v>
      </c>
      <c r="O170" s="119" t="s">
        <v>156</v>
      </c>
      <c r="P170" s="114" t="s">
        <v>156</v>
      </c>
      <c r="Q170" s="119" t="s">
        <v>156</v>
      </c>
      <c r="R170" s="114" t="s">
        <v>193</v>
      </c>
      <c r="S170" s="119" t="s">
        <v>156</v>
      </c>
      <c r="T170" s="114" t="s">
        <v>156</v>
      </c>
      <c r="U170" s="112">
        <f>N170-62</f>
        <v>45326</v>
      </c>
    </row>
    <row r="171" spans="1:21" ht="14.25" hidden="1" customHeight="1">
      <c r="A171" s="113">
        <v>2023</v>
      </c>
      <c r="B171" s="114" t="s">
        <v>2008</v>
      </c>
      <c r="C171" s="113" t="s">
        <v>573</v>
      </c>
      <c r="D171" s="113" t="s">
        <v>305</v>
      </c>
      <c r="E171" s="113" t="s">
        <v>3039</v>
      </c>
      <c r="F171" s="114" t="s">
        <v>3795</v>
      </c>
      <c r="G171" s="115">
        <v>1.9</v>
      </c>
      <c r="H171" s="116" t="s">
        <v>175</v>
      </c>
      <c r="I171" s="114">
        <v>85222413</v>
      </c>
      <c r="J171" s="117">
        <v>45170</v>
      </c>
      <c r="K171" s="118">
        <v>960</v>
      </c>
      <c r="L171" s="118">
        <v>1824</v>
      </c>
      <c r="M171" s="113" t="s">
        <v>383</v>
      </c>
      <c r="N171" s="119">
        <v>45219</v>
      </c>
      <c r="O171" s="119">
        <v>44957</v>
      </c>
      <c r="P171" s="114" t="s">
        <v>1241</v>
      </c>
      <c r="Q171" s="119">
        <v>45113</v>
      </c>
      <c r="R171" s="114" t="s">
        <v>2991</v>
      </c>
      <c r="S171" s="119">
        <v>45176</v>
      </c>
      <c r="T171" s="114" t="s">
        <v>2647</v>
      </c>
      <c r="U171" s="112">
        <f>N171-7</f>
        <v>45212</v>
      </c>
    </row>
    <row r="172" spans="1:21" ht="14.25" hidden="1" customHeight="1">
      <c r="A172" s="113">
        <v>2024</v>
      </c>
      <c r="B172" s="114" t="s">
        <v>143</v>
      </c>
      <c r="C172" s="113" t="s">
        <v>573</v>
      </c>
      <c r="D172" s="113" t="s">
        <v>881</v>
      </c>
      <c r="E172" s="113" t="s">
        <v>883</v>
      </c>
      <c r="F172" s="114" t="s">
        <v>3831</v>
      </c>
      <c r="G172" s="115">
        <v>1.6</v>
      </c>
      <c r="H172" s="116" t="s">
        <v>175</v>
      </c>
      <c r="I172" s="114">
        <v>86195406</v>
      </c>
      <c r="J172" s="117">
        <v>45444</v>
      </c>
      <c r="K172" s="118">
        <v>960</v>
      </c>
      <c r="L172" s="118">
        <v>1536</v>
      </c>
      <c r="M172" s="113" t="s">
        <v>470</v>
      </c>
      <c r="N172" s="119">
        <v>45473</v>
      </c>
      <c r="O172" s="119" t="s">
        <v>156</v>
      </c>
      <c r="P172" s="114" t="s">
        <v>156</v>
      </c>
      <c r="Q172" s="119" t="s">
        <v>156</v>
      </c>
      <c r="R172" s="114" t="s">
        <v>193</v>
      </c>
      <c r="S172" s="119" t="s">
        <v>156</v>
      </c>
      <c r="T172" s="114" t="s">
        <v>156</v>
      </c>
      <c r="U172" s="112">
        <f>N172-7</f>
        <v>45466</v>
      </c>
    </row>
    <row r="173" spans="1:21" ht="14.25" hidden="1" customHeight="1">
      <c r="A173" s="113">
        <v>2023</v>
      </c>
      <c r="B173" s="114" t="s">
        <v>2008</v>
      </c>
      <c r="C173" s="113" t="s">
        <v>1545</v>
      </c>
      <c r="D173" s="113" t="s">
        <v>154</v>
      </c>
      <c r="E173" s="113" t="s">
        <v>217</v>
      </c>
      <c r="F173" s="114" t="s">
        <v>3796</v>
      </c>
      <c r="G173" s="115">
        <v>5.3</v>
      </c>
      <c r="H173" s="116" t="s">
        <v>175</v>
      </c>
      <c r="I173" s="114">
        <v>85249988</v>
      </c>
      <c r="J173" s="117">
        <v>45108</v>
      </c>
      <c r="K173" s="118">
        <v>972</v>
      </c>
      <c r="L173" s="118">
        <v>5152</v>
      </c>
      <c r="M173" s="113" t="s">
        <v>470</v>
      </c>
      <c r="N173" s="119">
        <v>45199</v>
      </c>
      <c r="O173" s="119">
        <v>45037</v>
      </c>
      <c r="P173" s="114" t="s">
        <v>156</v>
      </c>
      <c r="Q173" s="119">
        <v>45085</v>
      </c>
      <c r="R173" s="114" t="s">
        <v>2168</v>
      </c>
      <c r="S173" s="119">
        <v>45099</v>
      </c>
      <c r="T173" s="114" t="s">
        <v>2170</v>
      </c>
      <c r="U173" s="112">
        <f>N173-89</f>
        <v>45110</v>
      </c>
    </row>
    <row r="174" spans="1:21" ht="14.25" hidden="1" customHeight="1">
      <c r="A174" s="113">
        <v>2024</v>
      </c>
      <c r="B174" s="114" t="s">
        <v>143</v>
      </c>
      <c r="C174" s="113" t="s">
        <v>433</v>
      </c>
      <c r="D174" s="113" t="s">
        <v>154</v>
      </c>
      <c r="E174" s="113" t="s">
        <v>158</v>
      </c>
      <c r="F174" s="114" t="s">
        <v>3839</v>
      </c>
      <c r="G174" s="115">
        <v>4.5</v>
      </c>
      <c r="H174" s="116" t="s">
        <v>175</v>
      </c>
      <c r="I174" s="114">
        <v>86253662</v>
      </c>
      <c r="J174" s="117">
        <v>45323</v>
      </c>
      <c r="K174" s="118">
        <v>980</v>
      </c>
      <c r="L174" s="118">
        <v>4410</v>
      </c>
      <c r="M174" s="113" t="s">
        <v>470</v>
      </c>
      <c r="N174" s="119">
        <v>45402</v>
      </c>
      <c r="O174" s="119" t="s">
        <v>156</v>
      </c>
      <c r="P174" s="114" t="s">
        <v>156</v>
      </c>
      <c r="Q174" s="119" t="s">
        <v>156</v>
      </c>
      <c r="R174" s="114" t="s">
        <v>193</v>
      </c>
      <c r="S174" s="119" t="s">
        <v>156</v>
      </c>
      <c r="T174" s="114" t="s">
        <v>156</v>
      </c>
      <c r="U174" s="112">
        <f>N174-62</f>
        <v>45340</v>
      </c>
    </row>
    <row r="175" spans="1:21" ht="14.25" hidden="1" customHeight="1">
      <c r="A175" s="113">
        <v>2023</v>
      </c>
      <c r="B175" s="114" t="s">
        <v>2008</v>
      </c>
      <c r="C175" s="113" t="s">
        <v>433</v>
      </c>
      <c r="D175" s="113" t="s">
        <v>154</v>
      </c>
      <c r="E175" s="113" t="s">
        <v>217</v>
      </c>
      <c r="F175" s="114" t="s">
        <v>3796</v>
      </c>
      <c r="G175" s="115">
        <v>5.3</v>
      </c>
      <c r="H175" s="116" t="s">
        <v>175</v>
      </c>
      <c r="I175" s="114">
        <v>85440142</v>
      </c>
      <c r="J175" s="117">
        <v>45139</v>
      </c>
      <c r="K175" s="118">
        <v>990</v>
      </c>
      <c r="L175" s="118">
        <v>5247</v>
      </c>
      <c r="M175" s="113" t="s">
        <v>383</v>
      </c>
      <c r="N175" s="119">
        <v>45212</v>
      </c>
      <c r="O175" s="119">
        <v>45065</v>
      </c>
      <c r="P175" s="114" t="s">
        <v>156</v>
      </c>
      <c r="Q175" s="119">
        <v>45127</v>
      </c>
      <c r="R175" s="114" t="s">
        <v>2098</v>
      </c>
      <c r="S175" s="119">
        <v>45125</v>
      </c>
      <c r="T175" s="114" t="s">
        <v>2099</v>
      </c>
      <c r="U175" s="112">
        <f>N175-62</f>
        <v>45150</v>
      </c>
    </row>
    <row r="176" spans="1:21" ht="14.25" hidden="1" customHeight="1">
      <c r="A176" s="113">
        <v>2023</v>
      </c>
      <c r="B176" s="114" t="s">
        <v>2008</v>
      </c>
      <c r="C176" s="113" t="s">
        <v>390</v>
      </c>
      <c r="D176" s="113" t="s">
        <v>305</v>
      </c>
      <c r="E176" s="113" t="s">
        <v>339</v>
      </c>
      <c r="F176" s="114" t="s">
        <v>3813</v>
      </c>
      <c r="G176" s="115">
        <v>2.6</v>
      </c>
      <c r="H176" s="116" t="s">
        <v>175</v>
      </c>
      <c r="I176" s="114">
        <v>85529074</v>
      </c>
      <c r="J176" s="117">
        <v>45200</v>
      </c>
      <c r="K176" s="118">
        <v>990</v>
      </c>
      <c r="L176" s="118">
        <v>2574</v>
      </c>
      <c r="M176" s="113" t="s">
        <v>226</v>
      </c>
      <c r="N176" s="119">
        <v>45252</v>
      </c>
      <c r="O176" s="119">
        <v>45090</v>
      </c>
      <c r="P176" s="114" t="s">
        <v>2055</v>
      </c>
      <c r="Q176" s="119">
        <v>45195</v>
      </c>
      <c r="R176" s="114" t="s">
        <v>2557</v>
      </c>
      <c r="S176" s="119">
        <v>45204</v>
      </c>
      <c r="T176" s="114" t="s">
        <v>2558</v>
      </c>
      <c r="U176" s="112">
        <f>N176-37</f>
        <v>45215</v>
      </c>
    </row>
    <row r="177" spans="1:21" ht="14.25" hidden="1" customHeight="1">
      <c r="A177" s="113">
        <v>2023</v>
      </c>
      <c r="B177" s="114" t="s">
        <v>143</v>
      </c>
      <c r="C177" s="113" t="s">
        <v>563</v>
      </c>
      <c r="D177" s="113" t="s">
        <v>676</v>
      </c>
      <c r="E177" s="113" t="s">
        <v>699</v>
      </c>
      <c r="F177" s="114" t="s">
        <v>3746</v>
      </c>
      <c r="G177" s="115">
        <v>1.6</v>
      </c>
      <c r="H177" s="116" t="s">
        <v>175</v>
      </c>
      <c r="I177" s="114">
        <v>85448719</v>
      </c>
      <c r="J177" s="117">
        <v>45108</v>
      </c>
      <c r="K177" s="118">
        <v>992</v>
      </c>
      <c r="L177" s="118">
        <v>1587</v>
      </c>
      <c r="M177" s="113" t="s">
        <v>470</v>
      </c>
      <c r="N177" s="119">
        <v>45134</v>
      </c>
      <c r="O177" s="119" t="s">
        <v>156</v>
      </c>
      <c r="P177" s="114" t="s">
        <v>156</v>
      </c>
      <c r="Q177" s="119">
        <v>45093</v>
      </c>
      <c r="R177" s="114" t="s">
        <v>1341</v>
      </c>
      <c r="S177" s="119">
        <v>45103</v>
      </c>
      <c r="T177" s="114" t="s">
        <v>156</v>
      </c>
      <c r="U177" s="112">
        <f>N177-21</f>
        <v>45113</v>
      </c>
    </row>
    <row r="178" spans="1:21" ht="14.25" hidden="1" customHeight="1">
      <c r="A178" s="113">
        <v>2023</v>
      </c>
      <c r="B178" s="114" t="s">
        <v>2008</v>
      </c>
      <c r="C178" s="113" t="s">
        <v>1026</v>
      </c>
      <c r="D178" s="113" t="s">
        <v>305</v>
      </c>
      <c r="E178" s="113" t="s">
        <v>2395</v>
      </c>
      <c r="F178" s="114" t="s">
        <v>3792</v>
      </c>
      <c r="G178" s="115">
        <v>4.3</v>
      </c>
      <c r="H178" s="116" t="s">
        <v>175</v>
      </c>
      <c r="I178" s="114">
        <v>85514727</v>
      </c>
      <c r="J178" s="117">
        <v>45108</v>
      </c>
      <c r="K178" s="118">
        <v>992</v>
      </c>
      <c r="L178" s="118">
        <v>4266</v>
      </c>
      <c r="M178" s="113" t="s">
        <v>383</v>
      </c>
      <c r="N178" s="119">
        <v>45173</v>
      </c>
      <c r="O178" s="119">
        <v>45062</v>
      </c>
      <c r="P178" s="114" t="s">
        <v>156</v>
      </c>
      <c r="Q178" s="119">
        <v>45062</v>
      </c>
      <c r="R178" s="114" t="s">
        <v>193</v>
      </c>
      <c r="S178" s="119">
        <v>45097</v>
      </c>
      <c r="T178" s="114" t="s">
        <v>156</v>
      </c>
      <c r="U178" s="112">
        <f>N178-19</f>
        <v>45154</v>
      </c>
    </row>
    <row r="179" spans="1:21" ht="14.25" hidden="1" customHeight="1">
      <c r="A179" s="113">
        <v>2023</v>
      </c>
      <c r="B179" s="114" t="s">
        <v>2008</v>
      </c>
      <c r="C179" s="113" t="s">
        <v>1026</v>
      </c>
      <c r="D179" s="113" t="s">
        <v>305</v>
      </c>
      <c r="E179" s="113" t="s">
        <v>2395</v>
      </c>
      <c r="F179" s="114" t="s">
        <v>3791</v>
      </c>
      <c r="G179" s="115">
        <v>4.3</v>
      </c>
      <c r="H179" s="116" t="s">
        <v>175</v>
      </c>
      <c r="I179" s="114">
        <v>85352696</v>
      </c>
      <c r="J179" s="117">
        <v>45108</v>
      </c>
      <c r="K179" s="118">
        <v>992</v>
      </c>
      <c r="L179" s="118">
        <v>4266</v>
      </c>
      <c r="M179" s="113" t="s">
        <v>383</v>
      </c>
      <c r="N179" s="119">
        <v>45173</v>
      </c>
      <c r="O179" s="119">
        <v>45008</v>
      </c>
      <c r="P179" s="114" t="s">
        <v>1907</v>
      </c>
      <c r="Q179" s="119">
        <v>45041</v>
      </c>
      <c r="R179" s="114" t="s">
        <v>2408</v>
      </c>
      <c r="S179" s="119">
        <v>45097</v>
      </c>
      <c r="T179" s="114" t="s">
        <v>2099</v>
      </c>
      <c r="U179" s="112">
        <f>N179-19</f>
        <v>45154</v>
      </c>
    </row>
    <row r="180" spans="1:21" ht="14.25" hidden="1" customHeight="1">
      <c r="A180" s="113">
        <v>2023</v>
      </c>
      <c r="B180" s="114" t="s">
        <v>2008</v>
      </c>
      <c r="C180" s="113" t="s">
        <v>433</v>
      </c>
      <c r="D180" s="113" t="s">
        <v>154</v>
      </c>
      <c r="E180" s="113" t="s">
        <v>2011</v>
      </c>
      <c r="F180" s="114" t="s">
        <v>3802</v>
      </c>
      <c r="G180" s="115">
        <v>4.5</v>
      </c>
      <c r="H180" s="116" t="s">
        <v>175</v>
      </c>
      <c r="I180" s="114">
        <v>85413603</v>
      </c>
      <c r="J180" s="117">
        <v>45108</v>
      </c>
      <c r="K180" s="118">
        <v>996</v>
      </c>
      <c r="L180" s="118">
        <v>4482</v>
      </c>
      <c r="M180" s="113" t="s">
        <v>383</v>
      </c>
      <c r="N180" s="119">
        <v>45189</v>
      </c>
      <c r="O180" s="119">
        <v>45020</v>
      </c>
      <c r="P180" s="114" t="s">
        <v>156</v>
      </c>
      <c r="Q180" s="119">
        <v>45064</v>
      </c>
      <c r="R180" s="114" t="s">
        <v>2588</v>
      </c>
      <c r="S180" s="119">
        <v>45092</v>
      </c>
      <c r="T180" s="114" t="s">
        <v>1978</v>
      </c>
      <c r="U180" s="112">
        <f>N180-62</f>
        <v>45127</v>
      </c>
    </row>
    <row r="181" spans="1:21" ht="14.25" hidden="1" customHeight="1">
      <c r="A181" s="113">
        <v>2023</v>
      </c>
      <c r="B181" s="114" t="s">
        <v>2008</v>
      </c>
      <c r="C181" s="113" t="s">
        <v>433</v>
      </c>
      <c r="D181" s="113" t="s">
        <v>154</v>
      </c>
      <c r="E181" s="113" t="s">
        <v>217</v>
      </c>
      <c r="F181" s="114" t="s">
        <v>3796</v>
      </c>
      <c r="G181" s="115">
        <v>5.3</v>
      </c>
      <c r="H181" s="116" t="s">
        <v>175</v>
      </c>
      <c r="I181" s="114">
        <v>84881758</v>
      </c>
      <c r="J181" s="117">
        <v>45108</v>
      </c>
      <c r="K181" s="118">
        <v>996</v>
      </c>
      <c r="L181" s="118">
        <v>5279</v>
      </c>
      <c r="M181" s="113" t="s">
        <v>383</v>
      </c>
      <c r="N181" s="119">
        <v>45196</v>
      </c>
      <c r="O181" s="119">
        <v>44922</v>
      </c>
      <c r="P181" s="114" t="s">
        <v>2465</v>
      </c>
      <c r="Q181" s="119">
        <v>45062</v>
      </c>
      <c r="R181" s="114" t="s">
        <v>1873</v>
      </c>
      <c r="S181" s="119">
        <v>45090</v>
      </c>
      <c r="T181" s="114" t="s">
        <v>1978</v>
      </c>
      <c r="U181" s="112">
        <f>N181-62</f>
        <v>45134</v>
      </c>
    </row>
    <row r="182" spans="1:21" ht="14.25" hidden="1" customHeight="1">
      <c r="A182" s="113">
        <v>2023</v>
      </c>
      <c r="B182" s="114" t="s">
        <v>2008</v>
      </c>
      <c r="C182" s="113" t="s">
        <v>146</v>
      </c>
      <c r="D182" s="113" t="s">
        <v>154</v>
      </c>
      <c r="E182" s="113" t="s">
        <v>293</v>
      </c>
      <c r="F182" s="114" t="s">
        <v>3806</v>
      </c>
      <c r="G182" s="115">
        <v>5.7</v>
      </c>
      <c r="H182" s="116" t="s">
        <v>175</v>
      </c>
      <c r="I182" s="114">
        <v>85527236</v>
      </c>
      <c r="J182" s="117">
        <v>45139</v>
      </c>
      <c r="K182" s="118">
        <v>1000</v>
      </c>
      <c r="L182" s="118">
        <v>5700</v>
      </c>
      <c r="M182" s="113" t="s">
        <v>226</v>
      </c>
      <c r="N182" s="119">
        <v>45187</v>
      </c>
      <c r="O182" s="119">
        <v>45078</v>
      </c>
      <c r="P182" s="114" t="s">
        <v>156</v>
      </c>
      <c r="Q182" s="119">
        <v>45120</v>
      </c>
      <c r="R182" s="114" t="s">
        <v>2271</v>
      </c>
      <c r="S182" s="119">
        <v>45134</v>
      </c>
      <c r="T182" s="114" t="s">
        <v>2106</v>
      </c>
      <c r="U182" s="112">
        <f>N182-40</f>
        <v>45147</v>
      </c>
    </row>
    <row r="183" spans="1:21" ht="14.25" hidden="1" customHeight="1">
      <c r="A183" s="113">
        <v>2023</v>
      </c>
      <c r="B183" s="114" t="s">
        <v>2008</v>
      </c>
      <c r="C183" s="113" t="s">
        <v>433</v>
      </c>
      <c r="D183" s="113" t="s">
        <v>305</v>
      </c>
      <c r="E183" s="113" t="s">
        <v>363</v>
      </c>
      <c r="F183" s="114" t="s">
        <v>3809</v>
      </c>
      <c r="G183" s="115">
        <v>2.6</v>
      </c>
      <c r="H183" s="116" t="s">
        <v>175</v>
      </c>
      <c r="I183" s="114">
        <v>85546933</v>
      </c>
      <c r="J183" s="117">
        <v>45139</v>
      </c>
      <c r="K183" s="118">
        <v>1000</v>
      </c>
      <c r="L183" s="118">
        <v>2600</v>
      </c>
      <c r="M183" s="113" t="s">
        <v>470</v>
      </c>
      <c r="N183" s="119">
        <v>45215</v>
      </c>
      <c r="O183" s="119">
        <v>45069</v>
      </c>
      <c r="P183" s="114" t="s">
        <v>156</v>
      </c>
      <c r="Q183" s="119">
        <v>45132</v>
      </c>
      <c r="R183" s="114" t="s">
        <v>2717</v>
      </c>
      <c r="S183" s="119">
        <v>45141</v>
      </c>
      <c r="T183" s="114" t="s">
        <v>986</v>
      </c>
      <c r="U183" s="112">
        <f>N183-62</f>
        <v>45153</v>
      </c>
    </row>
    <row r="184" spans="1:21" ht="14.25" hidden="1" customHeight="1">
      <c r="A184" s="113">
        <v>2023</v>
      </c>
      <c r="B184" s="114" t="s">
        <v>2008</v>
      </c>
      <c r="C184" s="113" t="s">
        <v>433</v>
      </c>
      <c r="D184" s="113" t="s">
        <v>305</v>
      </c>
      <c r="E184" s="113" t="s">
        <v>363</v>
      </c>
      <c r="F184" s="114" t="s">
        <v>3810</v>
      </c>
      <c r="G184" s="115">
        <v>2.6</v>
      </c>
      <c r="H184" s="116" t="s">
        <v>175</v>
      </c>
      <c r="I184" s="114">
        <v>85546934</v>
      </c>
      <c r="J184" s="117">
        <v>45139</v>
      </c>
      <c r="K184" s="118">
        <v>1000</v>
      </c>
      <c r="L184" s="118">
        <v>2600</v>
      </c>
      <c r="M184" s="113" t="s">
        <v>226</v>
      </c>
      <c r="N184" s="119">
        <v>45220</v>
      </c>
      <c r="O184" s="119">
        <v>45069</v>
      </c>
      <c r="P184" s="114" t="s">
        <v>156</v>
      </c>
      <c r="Q184" s="119">
        <v>45134</v>
      </c>
      <c r="R184" s="114" t="s">
        <v>2420</v>
      </c>
      <c r="S184" s="119">
        <v>45148</v>
      </c>
      <c r="T184" s="114" t="s">
        <v>2058</v>
      </c>
      <c r="U184" s="112">
        <f>N184-62</f>
        <v>45158</v>
      </c>
    </row>
    <row r="185" spans="1:21" ht="14.25" hidden="1" customHeight="1">
      <c r="A185" s="113">
        <v>2023</v>
      </c>
      <c r="B185" s="114" t="s">
        <v>143</v>
      </c>
      <c r="C185" s="113" t="s">
        <v>379</v>
      </c>
      <c r="D185" s="113" t="s">
        <v>676</v>
      </c>
      <c r="E185" s="113" t="s">
        <v>836</v>
      </c>
      <c r="F185" s="114" t="s">
        <v>3755</v>
      </c>
      <c r="G185" s="115">
        <v>1.6</v>
      </c>
      <c r="H185" s="116" t="s">
        <v>175</v>
      </c>
      <c r="I185" s="114">
        <v>86077878</v>
      </c>
      <c r="J185" s="117">
        <v>45139</v>
      </c>
      <c r="K185" s="118">
        <v>1000</v>
      </c>
      <c r="L185" s="118">
        <v>1600</v>
      </c>
      <c r="M185" s="113" t="s">
        <v>226</v>
      </c>
      <c r="N185" s="119">
        <v>45195</v>
      </c>
      <c r="O185" s="119" t="s">
        <v>156</v>
      </c>
      <c r="P185" s="114" t="s">
        <v>156</v>
      </c>
      <c r="Q185" s="119">
        <v>45139</v>
      </c>
      <c r="R185" s="114" t="s">
        <v>193</v>
      </c>
      <c r="S185" s="119">
        <v>45149</v>
      </c>
      <c r="T185" s="114" t="s">
        <v>156</v>
      </c>
      <c r="U185" s="112">
        <f>N185-35</f>
        <v>45160</v>
      </c>
    </row>
    <row r="186" spans="1:21" ht="14.25" hidden="1" customHeight="1">
      <c r="A186" s="113">
        <v>2023</v>
      </c>
      <c r="B186" s="114" t="s">
        <v>143</v>
      </c>
      <c r="C186" s="113" t="s">
        <v>379</v>
      </c>
      <c r="D186" s="113" t="s">
        <v>676</v>
      </c>
      <c r="E186" s="113" t="s">
        <v>836</v>
      </c>
      <c r="F186" s="114" t="s">
        <v>3756</v>
      </c>
      <c r="G186" s="115">
        <v>1.6</v>
      </c>
      <c r="H186" s="116" t="s">
        <v>175</v>
      </c>
      <c r="I186" s="114">
        <v>86077879</v>
      </c>
      <c r="J186" s="117">
        <v>45139</v>
      </c>
      <c r="K186" s="118">
        <v>1000</v>
      </c>
      <c r="L186" s="118">
        <v>1600</v>
      </c>
      <c r="M186" s="113" t="s">
        <v>226</v>
      </c>
      <c r="N186" s="119">
        <v>45195</v>
      </c>
      <c r="O186" s="119" t="s">
        <v>156</v>
      </c>
      <c r="P186" s="114" t="s">
        <v>156</v>
      </c>
      <c r="Q186" s="119">
        <v>45139</v>
      </c>
      <c r="R186" s="114" t="s">
        <v>193</v>
      </c>
      <c r="S186" s="119">
        <v>45149</v>
      </c>
      <c r="T186" s="114" t="s">
        <v>156</v>
      </c>
      <c r="U186" s="112">
        <f>N186-35</f>
        <v>45160</v>
      </c>
    </row>
    <row r="187" spans="1:21" ht="14.25" hidden="1" customHeight="1">
      <c r="A187" s="113">
        <v>2023</v>
      </c>
      <c r="B187" s="114" t="s">
        <v>143</v>
      </c>
      <c r="C187" s="113" t="s">
        <v>379</v>
      </c>
      <c r="D187" s="113" t="s">
        <v>676</v>
      </c>
      <c r="E187" s="113" t="s">
        <v>836</v>
      </c>
      <c r="F187" s="114" t="s">
        <v>3754</v>
      </c>
      <c r="G187" s="115">
        <v>1.6</v>
      </c>
      <c r="H187" s="116" t="s">
        <v>175</v>
      </c>
      <c r="I187" s="114">
        <v>86077896</v>
      </c>
      <c r="J187" s="117">
        <v>45139</v>
      </c>
      <c r="K187" s="118">
        <v>1000</v>
      </c>
      <c r="L187" s="118">
        <v>1600</v>
      </c>
      <c r="M187" s="113" t="s">
        <v>226</v>
      </c>
      <c r="N187" s="119">
        <v>45195</v>
      </c>
      <c r="O187" s="119" t="s">
        <v>156</v>
      </c>
      <c r="P187" s="114" t="s">
        <v>156</v>
      </c>
      <c r="Q187" s="119">
        <v>45139</v>
      </c>
      <c r="R187" s="114" t="s">
        <v>193</v>
      </c>
      <c r="S187" s="119">
        <v>45149</v>
      </c>
      <c r="T187" s="114" t="s">
        <v>156</v>
      </c>
      <c r="U187" s="112">
        <f>N187-35</f>
        <v>45160</v>
      </c>
    </row>
    <row r="188" spans="1:21" ht="14.25" hidden="1" customHeight="1">
      <c r="A188" s="113">
        <v>2023</v>
      </c>
      <c r="B188" s="114" t="s">
        <v>2008</v>
      </c>
      <c r="C188" s="113" t="s">
        <v>1026</v>
      </c>
      <c r="D188" s="113" t="s">
        <v>305</v>
      </c>
      <c r="E188" s="113" t="s">
        <v>3039</v>
      </c>
      <c r="F188" s="114" t="s">
        <v>3795</v>
      </c>
      <c r="G188" s="115">
        <v>1.9</v>
      </c>
      <c r="H188" s="116" t="s">
        <v>175</v>
      </c>
      <c r="I188" s="114">
        <v>86077684</v>
      </c>
      <c r="J188" s="117">
        <v>45139</v>
      </c>
      <c r="K188" s="118">
        <v>1000</v>
      </c>
      <c r="L188" s="118">
        <v>1900</v>
      </c>
      <c r="M188" s="113" t="s">
        <v>383</v>
      </c>
      <c r="N188" s="119">
        <v>45187</v>
      </c>
      <c r="O188" s="119" t="s">
        <v>156</v>
      </c>
      <c r="P188" s="114" t="s">
        <v>156</v>
      </c>
      <c r="Q188" s="119" t="s">
        <v>156</v>
      </c>
      <c r="R188" s="114" t="s">
        <v>2387</v>
      </c>
      <c r="S188" s="119" t="s">
        <v>156</v>
      </c>
      <c r="T188" s="114" t="s">
        <v>2180</v>
      </c>
      <c r="U188" s="112">
        <f>N188-19</f>
        <v>45168</v>
      </c>
    </row>
    <row r="189" spans="1:21" ht="14.25" hidden="1" customHeight="1">
      <c r="A189" s="113">
        <v>2023</v>
      </c>
      <c r="B189" s="114" t="s">
        <v>2008</v>
      </c>
      <c r="C189" s="113" t="s">
        <v>390</v>
      </c>
      <c r="D189" s="113" t="s">
        <v>154</v>
      </c>
      <c r="E189" s="113" t="s">
        <v>293</v>
      </c>
      <c r="F189" s="114" t="s">
        <v>3805</v>
      </c>
      <c r="G189" s="115">
        <v>5.7</v>
      </c>
      <c r="H189" s="116" t="s">
        <v>246</v>
      </c>
      <c r="I189" s="114">
        <v>85473763</v>
      </c>
      <c r="J189" s="117">
        <v>45170</v>
      </c>
      <c r="K189" s="118">
        <v>1000</v>
      </c>
      <c r="L189" s="118">
        <v>5700</v>
      </c>
      <c r="M189" s="113" t="s">
        <v>226</v>
      </c>
      <c r="N189" s="119">
        <v>45214</v>
      </c>
      <c r="O189" s="119">
        <v>45069</v>
      </c>
      <c r="P189" s="114" t="s">
        <v>2208</v>
      </c>
      <c r="Q189" s="119" t="s">
        <v>156</v>
      </c>
      <c r="R189" s="114" t="s">
        <v>2495</v>
      </c>
      <c r="S189" s="119" t="s">
        <v>156</v>
      </c>
      <c r="T189" s="114" t="s">
        <v>2496</v>
      </c>
      <c r="U189" s="112">
        <f>N189-37</f>
        <v>45177</v>
      </c>
    </row>
    <row r="190" spans="1:21" ht="14.25" hidden="1" customHeight="1">
      <c r="A190" s="113">
        <v>2023</v>
      </c>
      <c r="B190" s="114" t="s">
        <v>2008</v>
      </c>
      <c r="C190" s="113" t="s">
        <v>433</v>
      </c>
      <c r="D190" s="113" t="s">
        <v>154</v>
      </c>
      <c r="E190" s="113" t="s">
        <v>262</v>
      </c>
      <c r="F190" s="114" t="s">
        <v>3800</v>
      </c>
      <c r="G190" s="115">
        <v>3.6</v>
      </c>
      <c r="H190" s="116" t="s">
        <v>246</v>
      </c>
      <c r="I190" s="114">
        <v>85421959</v>
      </c>
      <c r="J190" s="117">
        <v>45170</v>
      </c>
      <c r="K190" s="118">
        <v>1000</v>
      </c>
      <c r="L190" s="118">
        <v>3600</v>
      </c>
      <c r="M190" s="113" t="s">
        <v>383</v>
      </c>
      <c r="N190" s="119">
        <v>45247</v>
      </c>
      <c r="O190" s="119">
        <v>45030</v>
      </c>
      <c r="P190" s="114" t="s">
        <v>156</v>
      </c>
      <c r="Q190" s="119" t="s">
        <v>156</v>
      </c>
      <c r="R190" s="114" t="s">
        <v>2555</v>
      </c>
      <c r="S190" s="119" t="s">
        <v>156</v>
      </c>
      <c r="T190" s="114" t="s">
        <v>2647</v>
      </c>
      <c r="U190" s="112">
        <f>N190-62</f>
        <v>45185</v>
      </c>
    </row>
    <row r="191" spans="1:21" ht="14.25" hidden="1" customHeight="1">
      <c r="A191" s="113">
        <v>2023</v>
      </c>
      <c r="B191" s="114" t="s">
        <v>2008</v>
      </c>
      <c r="C191" s="113" t="s">
        <v>563</v>
      </c>
      <c r="D191" s="113" t="s">
        <v>305</v>
      </c>
      <c r="E191" s="113" t="s">
        <v>2395</v>
      </c>
      <c r="F191" s="114" t="s">
        <v>3791</v>
      </c>
      <c r="G191" s="115">
        <v>4.3</v>
      </c>
      <c r="H191" s="116" t="s">
        <v>175</v>
      </c>
      <c r="I191" s="114">
        <v>85108380</v>
      </c>
      <c r="J191" s="117">
        <v>45170</v>
      </c>
      <c r="K191" s="118">
        <v>1000</v>
      </c>
      <c r="L191" s="118">
        <v>4300</v>
      </c>
      <c r="M191" s="113" t="s">
        <v>470</v>
      </c>
      <c r="N191" s="119">
        <v>45206</v>
      </c>
      <c r="O191" s="119">
        <v>45030</v>
      </c>
      <c r="P191" s="114" t="s">
        <v>1978</v>
      </c>
      <c r="Q191" s="119">
        <v>45139</v>
      </c>
      <c r="R191" s="114" t="s">
        <v>2137</v>
      </c>
      <c r="S191" s="119">
        <v>45174</v>
      </c>
      <c r="T191" s="114" t="s">
        <v>2804</v>
      </c>
      <c r="U191" s="112">
        <f>N191-21</f>
        <v>45185</v>
      </c>
    </row>
    <row r="192" spans="1:21" ht="14.25" hidden="1" customHeight="1">
      <c r="A192" s="113">
        <v>2023</v>
      </c>
      <c r="B192" s="114" t="s">
        <v>2008</v>
      </c>
      <c r="C192" s="113" t="s">
        <v>1026</v>
      </c>
      <c r="D192" s="113" t="s">
        <v>305</v>
      </c>
      <c r="E192" s="113" t="s">
        <v>2974</v>
      </c>
      <c r="F192" s="114" t="s">
        <v>3794</v>
      </c>
      <c r="G192" s="115">
        <v>1.8</v>
      </c>
      <c r="H192" s="116" t="s">
        <v>175</v>
      </c>
      <c r="I192" s="114">
        <v>85654622</v>
      </c>
      <c r="J192" s="117">
        <v>45170</v>
      </c>
      <c r="K192" s="118">
        <v>1000</v>
      </c>
      <c r="L192" s="118">
        <v>1800</v>
      </c>
      <c r="M192" s="113" t="s">
        <v>470</v>
      </c>
      <c r="N192" s="119">
        <v>45208</v>
      </c>
      <c r="O192" s="119">
        <v>45083</v>
      </c>
      <c r="P192" s="114" t="s">
        <v>156</v>
      </c>
      <c r="Q192" s="119">
        <v>45169</v>
      </c>
      <c r="R192" s="114" t="s">
        <v>2557</v>
      </c>
      <c r="S192" s="119">
        <v>45176</v>
      </c>
      <c r="T192" s="114" t="s">
        <v>2498</v>
      </c>
      <c r="U192" s="112">
        <f>N192-19</f>
        <v>45189</v>
      </c>
    </row>
    <row r="193" spans="1:21" ht="14.25" hidden="1" customHeight="1">
      <c r="A193" s="113">
        <v>2023</v>
      </c>
      <c r="B193" s="114" t="s">
        <v>2008</v>
      </c>
      <c r="C193" s="113" t="s">
        <v>563</v>
      </c>
      <c r="D193" s="113" t="s">
        <v>305</v>
      </c>
      <c r="E193" s="113" t="s">
        <v>2974</v>
      </c>
      <c r="F193" s="114" t="s">
        <v>3794</v>
      </c>
      <c r="G193" s="115">
        <v>1.8</v>
      </c>
      <c r="H193" s="116" t="s">
        <v>175</v>
      </c>
      <c r="I193" s="114">
        <v>85413595</v>
      </c>
      <c r="J193" s="117">
        <v>45200</v>
      </c>
      <c r="K193" s="118">
        <v>1000</v>
      </c>
      <c r="L193" s="118">
        <v>1800</v>
      </c>
      <c r="M193" s="113" t="s">
        <v>470</v>
      </c>
      <c r="N193" s="119">
        <v>45245</v>
      </c>
      <c r="O193" s="119">
        <v>45100</v>
      </c>
      <c r="P193" s="114" t="s">
        <v>156</v>
      </c>
      <c r="Q193" s="119">
        <v>45204</v>
      </c>
      <c r="R193" s="114" t="s">
        <v>2578</v>
      </c>
      <c r="S193" s="119">
        <v>45211</v>
      </c>
      <c r="T193" s="114" t="s">
        <v>2579</v>
      </c>
      <c r="U193" s="112">
        <f>N193-21</f>
        <v>45224</v>
      </c>
    </row>
    <row r="194" spans="1:21" ht="14.25" hidden="1" customHeight="1">
      <c r="A194" s="113">
        <v>2023</v>
      </c>
      <c r="B194" s="114" t="s">
        <v>2008</v>
      </c>
      <c r="C194" s="113" t="s">
        <v>1026</v>
      </c>
      <c r="D194" s="113" t="s">
        <v>305</v>
      </c>
      <c r="E194" s="113" t="s">
        <v>2395</v>
      </c>
      <c r="F194" s="114" t="s">
        <v>3791</v>
      </c>
      <c r="G194" s="115">
        <v>4.3</v>
      </c>
      <c r="H194" s="116" t="s">
        <v>175</v>
      </c>
      <c r="I194" s="114">
        <v>85502585</v>
      </c>
      <c r="J194" s="117">
        <v>45200</v>
      </c>
      <c r="K194" s="118">
        <v>1000</v>
      </c>
      <c r="L194" s="118">
        <v>4300</v>
      </c>
      <c r="M194" s="113" t="s">
        <v>383</v>
      </c>
      <c r="N194" s="119">
        <v>45244</v>
      </c>
      <c r="O194" s="119">
        <v>45041</v>
      </c>
      <c r="P194" s="114" t="s">
        <v>1779</v>
      </c>
      <c r="Q194" s="119">
        <v>45132</v>
      </c>
      <c r="R194" s="114" t="s">
        <v>2420</v>
      </c>
      <c r="S194" s="119">
        <v>45188</v>
      </c>
      <c r="T194" s="114" t="s">
        <v>1891</v>
      </c>
      <c r="U194" s="112">
        <f>N194-19</f>
        <v>45225</v>
      </c>
    </row>
    <row r="195" spans="1:21" ht="14.25" hidden="1" customHeight="1">
      <c r="A195" s="113">
        <v>2023</v>
      </c>
      <c r="B195" s="114" t="s">
        <v>2008</v>
      </c>
      <c r="C195" s="113" t="s">
        <v>573</v>
      </c>
      <c r="D195" s="113" t="s">
        <v>3190</v>
      </c>
      <c r="E195" s="113" t="s">
        <v>3233</v>
      </c>
      <c r="F195" s="114" t="s">
        <v>3790</v>
      </c>
      <c r="G195" s="115">
        <v>5</v>
      </c>
      <c r="H195" s="116" t="s">
        <v>175</v>
      </c>
      <c r="I195" s="114">
        <v>85654275</v>
      </c>
      <c r="J195" s="117">
        <v>45200</v>
      </c>
      <c r="K195" s="118">
        <v>1000</v>
      </c>
      <c r="L195" s="118">
        <v>5000</v>
      </c>
      <c r="M195" s="113" t="s">
        <v>470</v>
      </c>
      <c r="N195" s="119">
        <v>45236</v>
      </c>
      <c r="O195" s="119">
        <v>45104</v>
      </c>
      <c r="P195" s="114" t="s">
        <v>3250</v>
      </c>
      <c r="Q195" s="119">
        <v>45174</v>
      </c>
      <c r="R195" s="114" t="s">
        <v>2557</v>
      </c>
      <c r="S195" s="119">
        <v>45218</v>
      </c>
      <c r="T195" s="114" t="s">
        <v>3110</v>
      </c>
      <c r="U195" s="112">
        <f>N195-7</f>
        <v>45229</v>
      </c>
    </row>
    <row r="196" spans="1:21" ht="14.25" hidden="1" customHeight="1">
      <c r="A196" s="113">
        <v>2024</v>
      </c>
      <c r="B196" s="114" t="s">
        <v>143</v>
      </c>
      <c r="C196" s="113" t="s">
        <v>146</v>
      </c>
      <c r="D196" s="113" t="s">
        <v>305</v>
      </c>
      <c r="E196" s="113" t="s">
        <v>363</v>
      </c>
      <c r="F196" s="114" t="s">
        <v>3847</v>
      </c>
      <c r="G196" s="115">
        <v>2.8</v>
      </c>
      <c r="H196" s="116" t="s">
        <v>175</v>
      </c>
      <c r="I196" s="114">
        <v>85971969</v>
      </c>
      <c r="J196" s="117">
        <v>45200</v>
      </c>
      <c r="K196" s="118">
        <v>1000</v>
      </c>
      <c r="L196" s="118">
        <v>2800</v>
      </c>
      <c r="M196" s="113" t="s">
        <v>383</v>
      </c>
      <c r="N196" s="119">
        <v>45275</v>
      </c>
      <c r="O196" s="119">
        <v>45099</v>
      </c>
      <c r="P196" s="114" t="s">
        <v>156</v>
      </c>
      <c r="Q196" s="119" t="s">
        <v>156</v>
      </c>
      <c r="R196" s="114" t="s">
        <v>193</v>
      </c>
      <c r="S196" s="119" t="s">
        <v>156</v>
      </c>
      <c r="T196" s="114" t="s">
        <v>156</v>
      </c>
      <c r="U196" s="112">
        <f>N196-40</f>
        <v>45235</v>
      </c>
    </row>
    <row r="197" spans="1:21" ht="14.25" hidden="1" customHeight="1">
      <c r="A197" s="113">
        <v>2023</v>
      </c>
      <c r="B197" s="114" t="s">
        <v>2008</v>
      </c>
      <c r="C197" s="113" t="s">
        <v>573</v>
      </c>
      <c r="D197" s="113" t="s">
        <v>305</v>
      </c>
      <c r="E197" s="113" t="s">
        <v>2974</v>
      </c>
      <c r="F197" s="114" t="s">
        <v>3794</v>
      </c>
      <c r="G197" s="115">
        <v>1.8</v>
      </c>
      <c r="H197" s="116" t="s">
        <v>175</v>
      </c>
      <c r="I197" s="114">
        <v>85362949</v>
      </c>
      <c r="J197" s="117">
        <v>45231</v>
      </c>
      <c r="K197" s="118">
        <v>1000</v>
      </c>
      <c r="L197" s="118">
        <v>1800</v>
      </c>
      <c r="M197" s="113" t="s">
        <v>470</v>
      </c>
      <c r="N197" s="119">
        <v>45269</v>
      </c>
      <c r="O197" s="119">
        <v>45100</v>
      </c>
      <c r="P197" s="114" t="s">
        <v>156</v>
      </c>
      <c r="Q197" s="119">
        <v>45239</v>
      </c>
      <c r="R197" s="114" t="s">
        <v>3301</v>
      </c>
      <c r="S197" s="119">
        <v>45251</v>
      </c>
      <c r="T197" s="114" t="s">
        <v>3284</v>
      </c>
      <c r="U197" s="112">
        <f>N197-7</f>
        <v>45262</v>
      </c>
    </row>
    <row r="198" spans="1:21" ht="14.25" hidden="1" customHeight="1">
      <c r="A198" s="113">
        <v>2024</v>
      </c>
      <c r="B198" s="114" t="s">
        <v>143</v>
      </c>
      <c r="C198" s="113" t="s">
        <v>573</v>
      </c>
      <c r="D198" s="113" t="s">
        <v>305</v>
      </c>
      <c r="E198" s="113" t="s">
        <v>363</v>
      </c>
      <c r="F198" s="114" t="s">
        <v>3850</v>
      </c>
      <c r="G198" s="115">
        <v>2.8</v>
      </c>
      <c r="H198" s="116" t="s">
        <v>175</v>
      </c>
      <c r="I198" s="114">
        <v>85868966</v>
      </c>
      <c r="J198" s="117">
        <v>45261</v>
      </c>
      <c r="K198" s="118">
        <v>1000</v>
      </c>
      <c r="L198" s="118">
        <v>2800</v>
      </c>
      <c r="M198" s="113" t="s">
        <v>436</v>
      </c>
      <c r="N198" s="119">
        <v>45282</v>
      </c>
      <c r="O198" s="119">
        <v>45097</v>
      </c>
      <c r="P198" s="114" t="s">
        <v>2173</v>
      </c>
      <c r="Q198" s="119">
        <v>45132</v>
      </c>
      <c r="R198" s="114" t="s">
        <v>2717</v>
      </c>
      <c r="S198" s="119">
        <v>45139</v>
      </c>
      <c r="T198" s="114" t="s">
        <v>2099</v>
      </c>
      <c r="U198" s="112">
        <f>N198-7</f>
        <v>45275</v>
      </c>
    </row>
    <row r="199" spans="1:21" ht="14.25" hidden="1" customHeight="1">
      <c r="A199" s="113">
        <v>2024</v>
      </c>
      <c r="B199" s="114" t="s">
        <v>143</v>
      </c>
      <c r="C199" s="113" t="s">
        <v>433</v>
      </c>
      <c r="D199" s="113" t="s">
        <v>154</v>
      </c>
      <c r="E199" s="113" t="s">
        <v>262</v>
      </c>
      <c r="F199" s="114" t="s">
        <v>3837</v>
      </c>
      <c r="G199" s="115">
        <v>3.6</v>
      </c>
      <c r="H199" s="116" t="s">
        <v>175</v>
      </c>
      <c r="I199" s="114">
        <v>86254102</v>
      </c>
      <c r="J199" s="117">
        <v>45292</v>
      </c>
      <c r="K199" s="118">
        <v>1000</v>
      </c>
      <c r="L199" s="118">
        <v>3600</v>
      </c>
      <c r="M199" s="113" t="s">
        <v>470</v>
      </c>
      <c r="N199" s="119">
        <v>45360</v>
      </c>
      <c r="O199" s="119" t="s">
        <v>156</v>
      </c>
      <c r="P199" s="114" t="s">
        <v>156</v>
      </c>
      <c r="Q199" s="119" t="s">
        <v>156</v>
      </c>
      <c r="R199" s="114" t="s">
        <v>193</v>
      </c>
      <c r="S199" s="119" t="s">
        <v>156</v>
      </c>
      <c r="T199" s="114" t="s">
        <v>156</v>
      </c>
      <c r="U199" s="112">
        <f>N199-62</f>
        <v>45298</v>
      </c>
    </row>
    <row r="200" spans="1:21" ht="14.25" hidden="1" customHeight="1">
      <c r="A200" s="113">
        <v>2024</v>
      </c>
      <c r="B200" s="114" t="s">
        <v>143</v>
      </c>
      <c r="C200" s="113" t="s">
        <v>433</v>
      </c>
      <c r="D200" s="113" t="s">
        <v>154</v>
      </c>
      <c r="E200" s="113" t="s">
        <v>3337</v>
      </c>
      <c r="F200" s="114" t="s">
        <v>3834</v>
      </c>
      <c r="G200" s="115">
        <v>5.3</v>
      </c>
      <c r="H200" s="116" t="s">
        <v>175</v>
      </c>
      <c r="I200" s="114">
        <v>86225585</v>
      </c>
      <c r="J200" s="117">
        <v>45323</v>
      </c>
      <c r="K200" s="118">
        <v>1000</v>
      </c>
      <c r="L200" s="118">
        <v>5300</v>
      </c>
      <c r="M200" s="113" t="s">
        <v>470</v>
      </c>
      <c r="N200" s="119">
        <v>45402</v>
      </c>
      <c r="O200" s="119" t="s">
        <v>156</v>
      </c>
      <c r="P200" s="114" t="s">
        <v>156</v>
      </c>
      <c r="Q200" s="119" t="s">
        <v>156</v>
      </c>
      <c r="R200" s="114" t="s">
        <v>193</v>
      </c>
      <c r="S200" s="119" t="s">
        <v>156</v>
      </c>
      <c r="T200" s="114" t="s">
        <v>156</v>
      </c>
      <c r="U200" s="112">
        <f>N200-62</f>
        <v>45340</v>
      </c>
    </row>
    <row r="201" spans="1:21" ht="14.25" hidden="1" customHeight="1">
      <c r="A201" s="113">
        <v>2024</v>
      </c>
      <c r="B201" s="114" t="s">
        <v>143</v>
      </c>
      <c r="C201" s="113" t="s">
        <v>433</v>
      </c>
      <c r="D201" s="113" t="s">
        <v>154</v>
      </c>
      <c r="E201" s="113" t="s">
        <v>262</v>
      </c>
      <c r="F201" s="114" t="s">
        <v>3837</v>
      </c>
      <c r="G201" s="115">
        <v>3.6</v>
      </c>
      <c r="H201" s="116" t="s">
        <v>175</v>
      </c>
      <c r="I201" s="114">
        <v>86254105</v>
      </c>
      <c r="J201" s="117">
        <v>45323</v>
      </c>
      <c r="K201" s="118">
        <v>1000</v>
      </c>
      <c r="L201" s="118">
        <v>3600</v>
      </c>
      <c r="M201" s="113" t="s">
        <v>470</v>
      </c>
      <c r="N201" s="119">
        <v>45402</v>
      </c>
      <c r="O201" s="119" t="s">
        <v>156</v>
      </c>
      <c r="P201" s="114" t="s">
        <v>156</v>
      </c>
      <c r="Q201" s="119" t="s">
        <v>156</v>
      </c>
      <c r="R201" s="114" t="s">
        <v>193</v>
      </c>
      <c r="S201" s="119" t="s">
        <v>156</v>
      </c>
      <c r="T201" s="114" t="s">
        <v>156</v>
      </c>
      <c r="U201" s="112">
        <f>N201-62</f>
        <v>45340</v>
      </c>
    </row>
    <row r="202" spans="1:21" ht="14.25" hidden="1" customHeight="1">
      <c r="A202" s="113">
        <v>2024</v>
      </c>
      <c r="B202" s="114" t="s">
        <v>143</v>
      </c>
      <c r="C202" s="113" t="s">
        <v>390</v>
      </c>
      <c r="D202" s="113" t="s">
        <v>305</v>
      </c>
      <c r="E202" s="113" t="s">
        <v>577</v>
      </c>
      <c r="F202" s="114" t="s">
        <v>3817</v>
      </c>
      <c r="G202" s="115">
        <v>2.4</v>
      </c>
      <c r="H202" s="116" t="s">
        <v>246</v>
      </c>
      <c r="I202" s="114">
        <v>86230231</v>
      </c>
      <c r="J202" s="117">
        <v>45323</v>
      </c>
      <c r="K202" s="118">
        <v>1000</v>
      </c>
      <c r="L202" s="118">
        <v>2400</v>
      </c>
      <c r="M202" s="113" t="s">
        <v>226</v>
      </c>
      <c r="N202" s="119">
        <v>45381</v>
      </c>
      <c r="O202" s="119">
        <v>45261</v>
      </c>
      <c r="P202" s="114" t="s">
        <v>156</v>
      </c>
      <c r="Q202" s="119" t="s">
        <v>156</v>
      </c>
      <c r="R202" s="114" t="s">
        <v>193</v>
      </c>
      <c r="S202" s="119" t="s">
        <v>156</v>
      </c>
      <c r="T202" s="114" t="s">
        <v>156</v>
      </c>
      <c r="U202" s="112">
        <f>N202-37</f>
        <v>45344</v>
      </c>
    </row>
    <row r="203" spans="1:21" ht="14.25" hidden="1" customHeight="1">
      <c r="A203" s="113">
        <v>2024</v>
      </c>
      <c r="B203" s="114" t="s">
        <v>143</v>
      </c>
      <c r="C203" s="113" t="s">
        <v>573</v>
      </c>
      <c r="D203" s="113" t="s">
        <v>305</v>
      </c>
      <c r="E203" s="113" t="s">
        <v>577</v>
      </c>
      <c r="F203" s="114" t="s">
        <v>3817</v>
      </c>
      <c r="G203" s="115">
        <v>2.4</v>
      </c>
      <c r="H203" s="116" t="s">
        <v>175</v>
      </c>
      <c r="I203" s="114">
        <v>86195451</v>
      </c>
      <c r="J203" s="117">
        <v>45323</v>
      </c>
      <c r="K203" s="118">
        <v>1000</v>
      </c>
      <c r="L203" s="118">
        <v>2400</v>
      </c>
      <c r="M203" s="113" t="s">
        <v>470</v>
      </c>
      <c r="N203" s="119">
        <v>45355</v>
      </c>
      <c r="O203" s="119">
        <v>45261</v>
      </c>
      <c r="P203" s="114" t="s">
        <v>156</v>
      </c>
      <c r="Q203" s="119">
        <v>45324</v>
      </c>
      <c r="R203" s="114" t="s">
        <v>193</v>
      </c>
      <c r="S203" s="119">
        <v>45338</v>
      </c>
      <c r="T203" s="114" t="s">
        <v>156</v>
      </c>
      <c r="U203" s="112">
        <f>N203-7</f>
        <v>45348</v>
      </c>
    </row>
    <row r="204" spans="1:21" ht="14.25" hidden="1" customHeight="1">
      <c r="A204" s="113">
        <v>2024</v>
      </c>
      <c r="B204" s="114" t="s">
        <v>143</v>
      </c>
      <c r="C204" s="113" t="s">
        <v>433</v>
      </c>
      <c r="D204" s="113" t="s">
        <v>154</v>
      </c>
      <c r="E204" s="113" t="s">
        <v>262</v>
      </c>
      <c r="F204" s="114" t="s">
        <v>3837</v>
      </c>
      <c r="G204" s="115">
        <v>3.6</v>
      </c>
      <c r="H204" s="116" t="s">
        <v>175</v>
      </c>
      <c r="I204" s="114">
        <v>86254106</v>
      </c>
      <c r="J204" s="117">
        <v>45323</v>
      </c>
      <c r="K204" s="118">
        <v>1000</v>
      </c>
      <c r="L204" s="118">
        <v>3600</v>
      </c>
      <c r="M204" s="113" t="s">
        <v>470</v>
      </c>
      <c r="N204" s="119">
        <v>45416</v>
      </c>
      <c r="O204" s="119" t="s">
        <v>156</v>
      </c>
      <c r="P204" s="114" t="s">
        <v>156</v>
      </c>
      <c r="Q204" s="119" t="s">
        <v>156</v>
      </c>
      <c r="R204" s="114" t="s">
        <v>193</v>
      </c>
      <c r="S204" s="119" t="s">
        <v>156</v>
      </c>
      <c r="T204" s="114" t="s">
        <v>156</v>
      </c>
      <c r="U204" s="112">
        <f>N204-62</f>
        <v>45354</v>
      </c>
    </row>
    <row r="205" spans="1:21" ht="14.25" hidden="1" customHeight="1">
      <c r="A205" s="113">
        <v>2024</v>
      </c>
      <c r="B205" s="114" t="s">
        <v>143</v>
      </c>
      <c r="C205" s="113" t="s">
        <v>573</v>
      </c>
      <c r="D205" s="113" t="s">
        <v>1820</v>
      </c>
      <c r="E205" s="113" t="s">
        <v>3634</v>
      </c>
      <c r="F205" s="114" t="s">
        <v>3820</v>
      </c>
      <c r="G205" s="115">
        <v>2.8</v>
      </c>
      <c r="H205" s="116" t="s">
        <v>175</v>
      </c>
      <c r="I205" s="114">
        <v>86180023</v>
      </c>
      <c r="J205" s="117">
        <v>45323</v>
      </c>
      <c r="K205" s="118">
        <v>1000</v>
      </c>
      <c r="L205" s="118">
        <v>2800</v>
      </c>
      <c r="M205" s="113" t="s">
        <v>470</v>
      </c>
      <c r="N205" s="119">
        <v>45361</v>
      </c>
      <c r="O205" s="119" t="s">
        <v>156</v>
      </c>
      <c r="P205" s="114" t="s">
        <v>156</v>
      </c>
      <c r="Q205" s="119" t="s">
        <v>156</v>
      </c>
      <c r="R205" s="114" t="s">
        <v>193</v>
      </c>
      <c r="S205" s="119" t="s">
        <v>156</v>
      </c>
      <c r="T205" s="114" t="s">
        <v>156</v>
      </c>
      <c r="U205" s="112">
        <f t="shared" ref="U205:U211" si="5">N205-7</f>
        <v>45354</v>
      </c>
    </row>
    <row r="206" spans="1:21" ht="14.25" hidden="1" customHeight="1">
      <c r="A206" s="113">
        <v>2024</v>
      </c>
      <c r="B206" s="114" t="s">
        <v>143</v>
      </c>
      <c r="C206" s="113" t="s">
        <v>573</v>
      </c>
      <c r="D206" s="113" t="s">
        <v>1820</v>
      </c>
      <c r="E206" s="113" t="s">
        <v>3634</v>
      </c>
      <c r="F206" s="114" t="s">
        <v>3820</v>
      </c>
      <c r="G206" s="115">
        <v>2.8</v>
      </c>
      <c r="H206" s="116" t="s">
        <v>175</v>
      </c>
      <c r="I206" s="114">
        <v>86180022</v>
      </c>
      <c r="J206" s="117">
        <v>45352</v>
      </c>
      <c r="K206" s="118">
        <v>1000</v>
      </c>
      <c r="L206" s="118">
        <v>2800</v>
      </c>
      <c r="M206" s="113" t="s">
        <v>470</v>
      </c>
      <c r="N206" s="119">
        <v>45375</v>
      </c>
      <c r="O206" s="119" t="s">
        <v>156</v>
      </c>
      <c r="P206" s="114" t="s">
        <v>156</v>
      </c>
      <c r="Q206" s="119" t="s">
        <v>156</v>
      </c>
      <c r="R206" s="114" t="s">
        <v>193</v>
      </c>
      <c r="S206" s="119" t="s">
        <v>156</v>
      </c>
      <c r="T206" s="114" t="s">
        <v>156</v>
      </c>
      <c r="U206" s="112">
        <f t="shared" si="5"/>
        <v>45368</v>
      </c>
    </row>
    <row r="207" spans="1:21" ht="14.25" hidden="1" customHeight="1">
      <c r="A207" s="113">
        <v>2024</v>
      </c>
      <c r="B207" s="114" t="s">
        <v>143</v>
      </c>
      <c r="C207" s="113" t="s">
        <v>573</v>
      </c>
      <c r="D207" s="113" t="s">
        <v>1820</v>
      </c>
      <c r="E207" s="113" t="s">
        <v>3617</v>
      </c>
      <c r="F207" s="114" t="s">
        <v>3818</v>
      </c>
      <c r="G207" s="115">
        <v>2.8</v>
      </c>
      <c r="H207" s="116" t="s">
        <v>175</v>
      </c>
      <c r="I207" s="114">
        <v>86233384</v>
      </c>
      <c r="J207" s="117">
        <v>45352</v>
      </c>
      <c r="K207" s="118">
        <v>1000</v>
      </c>
      <c r="L207" s="118">
        <v>2800</v>
      </c>
      <c r="M207" s="113" t="s">
        <v>470</v>
      </c>
      <c r="N207" s="119">
        <v>45397</v>
      </c>
      <c r="O207" s="119" t="s">
        <v>156</v>
      </c>
      <c r="P207" s="114" t="s">
        <v>156</v>
      </c>
      <c r="Q207" s="119" t="s">
        <v>156</v>
      </c>
      <c r="R207" s="114" t="s">
        <v>193</v>
      </c>
      <c r="S207" s="119" t="s">
        <v>156</v>
      </c>
      <c r="T207" s="114" t="s">
        <v>156</v>
      </c>
      <c r="U207" s="112">
        <f t="shared" si="5"/>
        <v>45390</v>
      </c>
    </row>
    <row r="208" spans="1:21" ht="14.25" hidden="1" customHeight="1">
      <c r="A208" s="113">
        <v>2024</v>
      </c>
      <c r="B208" s="114" t="s">
        <v>143</v>
      </c>
      <c r="C208" s="113" t="s">
        <v>573</v>
      </c>
      <c r="D208" s="113" t="s">
        <v>1820</v>
      </c>
      <c r="E208" s="113" t="s">
        <v>1823</v>
      </c>
      <c r="F208" s="114" t="s">
        <v>3825</v>
      </c>
      <c r="G208" s="115">
        <v>2.8</v>
      </c>
      <c r="H208" s="116" t="s">
        <v>246</v>
      </c>
      <c r="I208" s="114">
        <v>86197922</v>
      </c>
      <c r="J208" s="117">
        <v>45413</v>
      </c>
      <c r="K208" s="118">
        <v>1000</v>
      </c>
      <c r="L208" s="118">
        <v>2800</v>
      </c>
      <c r="M208" s="113" t="s">
        <v>226</v>
      </c>
      <c r="N208" s="119">
        <v>45431</v>
      </c>
      <c r="O208" s="119" t="s">
        <v>156</v>
      </c>
      <c r="P208" s="114" t="s">
        <v>156</v>
      </c>
      <c r="Q208" s="119" t="s">
        <v>156</v>
      </c>
      <c r="R208" s="114" t="s">
        <v>193</v>
      </c>
      <c r="S208" s="119" t="s">
        <v>156</v>
      </c>
      <c r="T208" s="114" t="s">
        <v>156</v>
      </c>
      <c r="U208" s="112">
        <f t="shared" si="5"/>
        <v>45424</v>
      </c>
    </row>
    <row r="209" spans="1:21" ht="14.25" hidden="1" customHeight="1">
      <c r="A209" s="113">
        <v>2024</v>
      </c>
      <c r="B209" s="114" t="s">
        <v>143</v>
      </c>
      <c r="C209" s="113" t="s">
        <v>573</v>
      </c>
      <c r="D209" s="113" t="s">
        <v>1820</v>
      </c>
      <c r="E209" s="113" t="s">
        <v>3634</v>
      </c>
      <c r="F209" s="114" t="s">
        <v>3820</v>
      </c>
      <c r="G209" s="115">
        <v>2.8</v>
      </c>
      <c r="H209" s="116" t="s">
        <v>246</v>
      </c>
      <c r="I209" s="114">
        <v>86180018</v>
      </c>
      <c r="J209" s="117">
        <v>45413</v>
      </c>
      <c r="K209" s="118">
        <v>1000</v>
      </c>
      <c r="L209" s="118">
        <v>2800</v>
      </c>
      <c r="M209" s="113" t="s">
        <v>226</v>
      </c>
      <c r="N209" s="119">
        <v>45431</v>
      </c>
      <c r="O209" s="119" t="s">
        <v>156</v>
      </c>
      <c r="P209" s="114" t="s">
        <v>156</v>
      </c>
      <c r="Q209" s="119" t="s">
        <v>156</v>
      </c>
      <c r="R209" s="114" t="s">
        <v>193</v>
      </c>
      <c r="S209" s="119" t="s">
        <v>156</v>
      </c>
      <c r="T209" s="114" t="s">
        <v>156</v>
      </c>
      <c r="U209" s="112">
        <f t="shared" si="5"/>
        <v>45424</v>
      </c>
    </row>
    <row r="210" spans="1:21" ht="14.25" hidden="1" customHeight="1">
      <c r="A210" s="113">
        <v>2024</v>
      </c>
      <c r="B210" s="114" t="s">
        <v>143</v>
      </c>
      <c r="C210" s="113" t="s">
        <v>573</v>
      </c>
      <c r="D210" s="113" t="s">
        <v>1820</v>
      </c>
      <c r="E210" s="113" t="s">
        <v>1823</v>
      </c>
      <c r="F210" s="114" t="s">
        <v>3824</v>
      </c>
      <c r="G210" s="115">
        <v>2.8</v>
      </c>
      <c r="H210" s="116" t="s">
        <v>246</v>
      </c>
      <c r="I210" s="114">
        <v>86233375</v>
      </c>
      <c r="J210" s="117">
        <v>45444</v>
      </c>
      <c r="K210" s="118">
        <v>1000</v>
      </c>
      <c r="L210" s="118">
        <v>2800</v>
      </c>
      <c r="M210" s="113" t="s">
        <v>226</v>
      </c>
      <c r="N210" s="119">
        <v>45458</v>
      </c>
      <c r="O210" s="119" t="s">
        <v>156</v>
      </c>
      <c r="P210" s="114" t="s">
        <v>156</v>
      </c>
      <c r="Q210" s="119" t="s">
        <v>156</v>
      </c>
      <c r="R210" s="114" t="s">
        <v>193</v>
      </c>
      <c r="S210" s="119" t="s">
        <v>156</v>
      </c>
      <c r="T210" s="114" t="s">
        <v>156</v>
      </c>
      <c r="U210" s="112">
        <f t="shared" si="5"/>
        <v>45451</v>
      </c>
    </row>
    <row r="211" spans="1:21" ht="14.25" hidden="1" customHeight="1">
      <c r="A211" s="113">
        <v>2023</v>
      </c>
      <c r="B211" s="114" t="s">
        <v>2008</v>
      </c>
      <c r="C211" s="113" t="s">
        <v>573</v>
      </c>
      <c r="D211" s="113" t="s">
        <v>305</v>
      </c>
      <c r="E211" s="113" t="s">
        <v>3039</v>
      </c>
      <c r="F211" s="114" t="s">
        <v>3795</v>
      </c>
      <c r="G211" s="115">
        <v>1.9</v>
      </c>
      <c r="H211" s="116" t="s">
        <v>175</v>
      </c>
      <c r="I211" s="114">
        <v>85187364</v>
      </c>
      <c r="J211" s="117">
        <v>45047</v>
      </c>
      <c r="K211" s="118">
        <v>1002</v>
      </c>
      <c r="L211" s="118">
        <v>1904</v>
      </c>
      <c r="M211" s="113" t="s">
        <v>383</v>
      </c>
      <c r="N211" s="119">
        <v>45122</v>
      </c>
      <c r="O211" s="119">
        <v>44936</v>
      </c>
      <c r="P211" s="114" t="s">
        <v>156</v>
      </c>
      <c r="Q211" s="119">
        <v>44957</v>
      </c>
      <c r="R211" s="114" t="s">
        <v>1850</v>
      </c>
      <c r="S211" s="119">
        <v>45027</v>
      </c>
      <c r="T211" s="114" t="s">
        <v>2465</v>
      </c>
      <c r="U211" s="112">
        <f t="shared" si="5"/>
        <v>45115</v>
      </c>
    </row>
    <row r="212" spans="1:21" ht="14.25" hidden="1" customHeight="1">
      <c r="A212" s="113">
        <v>2023</v>
      </c>
      <c r="B212" s="114" t="s">
        <v>143</v>
      </c>
      <c r="C212" s="113" t="s">
        <v>1026</v>
      </c>
      <c r="D212" s="113" t="s">
        <v>676</v>
      </c>
      <c r="E212" s="113" t="s">
        <v>699</v>
      </c>
      <c r="F212" s="114" t="s">
        <v>3747</v>
      </c>
      <c r="G212" s="115">
        <v>1.6</v>
      </c>
      <c r="H212" s="116" t="s">
        <v>175</v>
      </c>
      <c r="I212" s="114">
        <v>85448720</v>
      </c>
      <c r="J212" s="117">
        <v>45108</v>
      </c>
      <c r="K212" s="118">
        <v>1008</v>
      </c>
      <c r="L212" s="118">
        <v>1613</v>
      </c>
      <c r="M212" s="113" t="s">
        <v>470</v>
      </c>
      <c r="N212" s="119">
        <v>45132</v>
      </c>
      <c r="O212" s="119" t="s">
        <v>156</v>
      </c>
      <c r="P212" s="114" t="s">
        <v>156</v>
      </c>
      <c r="Q212" s="119">
        <v>45093</v>
      </c>
      <c r="R212" s="114" t="s">
        <v>193</v>
      </c>
      <c r="S212" s="119">
        <v>45103</v>
      </c>
      <c r="T212" s="114" t="s">
        <v>156</v>
      </c>
      <c r="U212" s="112">
        <f>N212-19</f>
        <v>45113</v>
      </c>
    </row>
    <row r="213" spans="1:21" ht="14.25" hidden="1" customHeight="1">
      <c r="A213" s="113">
        <v>2023</v>
      </c>
      <c r="B213" s="114" t="s">
        <v>2008</v>
      </c>
      <c r="C213" s="113" t="s">
        <v>1026</v>
      </c>
      <c r="D213" s="113" t="s">
        <v>305</v>
      </c>
      <c r="E213" s="113" t="s">
        <v>3039</v>
      </c>
      <c r="F213" s="114" t="s">
        <v>3795</v>
      </c>
      <c r="G213" s="115">
        <v>1.9</v>
      </c>
      <c r="H213" s="116" t="s">
        <v>175</v>
      </c>
      <c r="I213" s="114">
        <v>85415211</v>
      </c>
      <c r="J213" s="117">
        <v>45047</v>
      </c>
      <c r="K213" s="118">
        <v>1008</v>
      </c>
      <c r="L213" s="118">
        <v>1915</v>
      </c>
      <c r="M213" s="113" t="s">
        <v>436</v>
      </c>
      <c r="N213" s="119">
        <v>45153</v>
      </c>
      <c r="O213" s="119" t="s">
        <v>156</v>
      </c>
      <c r="P213" s="114" t="s">
        <v>156</v>
      </c>
      <c r="Q213" s="119">
        <v>44999</v>
      </c>
      <c r="R213" s="114" t="s">
        <v>193</v>
      </c>
      <c r="S213" s="119">
        <v>45013</v>
      </c>
      <c r="T213" s="114" t="s">
        <v>156</v>
      </c>
      <c r="U213" s="112">
        <f>N213-19</f>
        <v>45134</v>
      </c>
    </row>
    <row r="214" spans="1:21" ht="14.25" hidden="1" customHeight="1">
      <c r="A214" s="113">
        <v>2023</v>
      </c>
      <c r="B214" s="114" t="s">
        <v>2008</v>
      </c>
      <c r="C214" s="113" t="s">
        <v>563</v>
      </c>
      <c r="D214" s="113" t="s">
        <v>305</v>
      </c>
      <c r="E214" s="113" t="s">
        <v>577</v>
      </c>
      <c r="F214" s="114" t="s">
        <v>3789</v>
      </c>
      <c r="G214" s="115">
        <v>2.4</v>
      </c>
      <c r="H214" s="116" t="s">
        <v>175</v>
      </c>
      <c r="I214" s="114">
        <v>85224361</v>
      </c>
      <c r="J214" s="117">
        <v>45139</v>
      </c>
      <c r="K214" s="118">
        <v>1008</v>
      </c>
      <c r="L214" s="118">
        <v>2419</v>
      </c>
      <c r="M214" s="113" t="s">
        <v>383</v>
      </c>
      <c r="N214" s="119">
        <v>45184</v>
      </c>
      <c r="O214" s="119">
        <v>45006</v>
      </c>
      <c r="P214" s="114" t="s">
        <v>1396</v>
      </c>
      <c r="Q214" s="119">
        <v>45027</v>
      </c>
      <c r="R214" s="114" t="s">
        <v>2752</v>
      </c>
      <c r="S214" s="119">
        <v>45055</v>
      </c>
      <c r="T214" s="114" t="s">
        <v>2027</v>
      </c>
      <c r="U214" s="112">
        <f>N214-21</f>
        <v>45163</v>
      </c>
    </row>
    <row r="215" spans="1:21" ht="14.25" hidden="1" customHeight="1">
      <c r="A215" s="113">
        <v>2023</v>
      </c>
      <c r="B215" s="114" t="s">
        <v>2008</v>
      </c>
      <c r="C215" s="113" t="s">
        <v>1545</v>
      </c>
      <c r="D215" s="113" t="s">
        <v>154</v>
      </c>
      <c r="E215" s="113" t="s">
        <v>217</v>
      </c>
      <c r="F215" s="114" t="s">
        <v>3796</v>
      </c>
      <c r="G215" s="115">
        <v>5.3</v>
      </c>
      <c r="H215" s="116" t="s">
        <v>175</v>
      </c>
      <c r="I215" s="114">
        <v>85249987</v>
      </c>
      <c r="J215" s="117">
        <v>45078</v>
      </c>
      <c r="K215" s="118">
        <v>1012</v>
      </c>
      <c r="L215" s="118">
        <v>5364</v>
      </c>
      <c r="M215" s="113" t="s">
        <v>383</v>
      </c>
      <c r="N215" s="119">
        <v>45221</v>
      </c>
      <c r="O215" s="119">
        <v>45034</v>
      </c>
      <c r="P215" s="114" t="s">
        <v>2381</v>
      </c>
      <c r="Q215" s="119">
        <v>45048</v>
      </c>
      <c r="R215" s="114" t="s">
        <v>2736</v>
      </c>
      <c r="S215" s="119">
        <v>45057</v>
      </c>
      <c r="T215" s="114" t="s">
        <v>2135</v>
      </c>
      <c r="U215" s="112">
        <f>N215-89</f>
        <v>45132</v>
      </c>
    </row>
    <row r="216" spans="1:21" ht="14.25" hidden="1" customHeight="1">
      <c r="A216" s="113">
        <v>2023</v>
      </c>
      <c r="B216" s="114" t="s">
        <v>2008</v>
      </c>
      <c r="C216" s="113" t="s">
        <v>573</v>
      </c>
      <c r="D216" s="113" t="s">
        <v>154</v>
      </c>
      <c r="E216" s="113" t="s">
        <v>262</v>
      </c>
      <c r="F216" s="114" t="s">
        <v>3799</v>
      </c>
      <c r="G216" s="115">
        <v>3.6</v>
      </c>
      <c r="H216" s="116" t="s">
        <v>175</v>
      </c>
      <c r="I216" s="114">
        <v>84880270</v>
      </c>
      <c r="J216" s="117">
        <v>45017</v>
      </c>
      <c r="K216" s="118">
        <v>1020</v>
      </c>
      <c r="L216" s="118">
        <v>3672</v>
      </c>
      <c r="M216" s="113" t="s">
        <v>436</v>
      </c>
      <c r="N216" s="119">
        <v>45136</v>
      </c>
      <c r="O216" s="119">
        <v>44936</v>
      </c>
      <c r="P216" s="114" t="s">
        <v>2883</v>
      </c>
      <c r="Q216" s="119">
        <v>44964</v>
      </c>
      <c r="R216" s="114" t="s">
        <v>2340</v>
      </c>
      <c r="S216" s="119">
        <v>44978</v>
      </c>
      <c r="T216" s="114" t="s">
        <v>453</v>
      </c>
      <c r="U216" s="112">
        <f>N216-7</f>
        <v>45129</v>
      </c>
    </row>
    <row r="217" spans="1:21" ht="14.25" hidden="1" customHeight="1">
      <c r="A217" s="113">
        <v>2023</v>
      </c>
      <c r="B217" s="114" t="s">
        <v>2008</v>
      </c>
      <c r="C217" s="113" t="s">
        <v>1026</v>
      </c>
      <c r="D217" s="113" t="s">
        <v>305</v>
      </c>
      <c r="E217" s="113" t="s">
        <v>2395</v>
      </c>
      <c r="F217" s="114" t="s">
        <v>3792</v>
      </c>
      <c r="G217" s="115">
        <v>4.3</v>
      </c>
      <c r="H217" s="116" t="s">
        <v>175</v>
      </c>
      <c r="I217" s="114">
        <v>85502584</v>
      </c>
      <c r="J217" s="117">
        <v>45200</v>
      </c>
      <c r="K217" s="118">
        <v>1020</v>
      </c>
      <c r="L217" s="118">
        <v>4386</v>
      </c>
      <c r="M217" s="113" t="s">
        <v>383</v>
      </c>
      <c r="N217" s="119">
        <v>45244</v>
      </c>
      <c r="O217" s="119">
        <v>45041</v>
      </c>
      <c r="P217" s="114" t="s">
        <v>1779</v>
      </c>
      <c r="Q217" s="119">
        <v>45132</v>
      </c>
      <c r="R217" s="114" t="s">
        <v>2420</v>
      </c>
      <c r="S217" s="119">
        <v>45188</v>
      </c>
      <c r="T217" s="114" t="s">
        <v>1891</v>
      </c>
      <c r="U217" s="112">
        <f>N217-19</f>
        <v>45225</v>
      </c>
    </row>
    <row r="218" spans="1:21" ht="14.25" hidden="1" customHeight="1">
      <c r="A218" s="113">
        <v>2024</v>
      </c>
      <c r="B218" s="114" t="s">
        <v>143</v>
      </c>
      <c r="C218" s="113" t="s">
        <v>573</v>
      </c>
      <c r="D218" s="113" t="s">
        <v>305</v>
      </c>
      <c r="E218" s="113" t="s">
        <v>577</v>
      </c>
      <c r="F218" s="114" t="s">
        <v>3817</v>
      </c>
      <c r="G218" s="115">
        <v>2.4</v>
      </c>
      <c r="H218" s="116" t="s">
        <v>175</v>
      </c>
      <c r="I218" s="114">
        <v>85974216</v>
      </c>
      <c r="J218" s="117">
        <v>45200</v>
      </c>
      <c r="K218" s="118">
        <v>1020</v>
      </c>
      <c r="L218" s="118">
        <v>2448</v>
      </c>
      <c r="M218" s="113" t="s">
        <v>436</v>
      </c>
      <c r="N218" s="119">
        <v>45250</v>
      </c>
      <c r="O218" s="119">
        <v>45105</v>
      </c>
      <c r="P218" s="114" t="s">
        <v>156</v>
      </c>
      <c r="Q218" s="119">
        <v>45114</v>
      </c>
      <c r="R218" s="114" t="s">
        <v>193</v>
      </c>
      <c r="S218" s="119">
        <v>45146</v>
      </c>
      <c r="T218" s="114" t="s">
        <v>156</v>
      </c>
      <c r="U218" s="112">
        <f>N218-7</f>
        <v>45243</v>
      </c>
    </row>
    <row r="219" spans="1:21" ht="14.25" hidden="1" customHeight="1">
      <c r="A219" s="113">
        <v>2023</v>
      </c>
      <c r="B219" s="114" t="s">
        <v>143</v>
      </c>
      <c r="C219" s="113" t="s">
        <v>427</v>
      </c>
      <c r="D219" s="113" t="s">
        <v>676</v>
      </c>
      <c r="E219" s="113" t="s">
        <v>699</v>
      </c>
      <c r="F219" s="114" t="s">
        <v>3746</v>
      </c>
      <c r="G219" s="115">
        <v>1.6</v>
      </c>
      <c r="H219" s="116" t="s">
        <v>175</v>
      </c>
      <c r="I219" s="114">
        <v>85817218</v>
      </c>
      <c r="J219" s="117">
        <v>45078</v>
      </c>
      <c r="K219" s="118">
        <v>1024</v>
      </c>
      <c r="L219" s="118">
        <v>1638</v>
      </c>
      <c r="M219" s="113" t="s">
        <v>470</v>
      </c>
      <c r="N219" s="119">
        <v>45152</v>
      </c>
      <c r="O219" s="119" t="s">
        <v>156</v>
      </c>
      <c r="P219" s="114" t="s">
        <v>156</v>
      </c>
      <c r="Q219" s="119">
        <v>45093</v>
      </c>
      <c r="R219" s="114" t="s">
        <v>193</v>
      </c>
      <c r="S219" s="119">
        <v>45093</v>
      </c>
      <c r="T219" s="114" t="s">
        <v>156</v>
      </c>
      <c r="U219" s="112">
        <f>N219-39</f>
        <v>45113</v>
      </c>
    </row>
    <row r="220" spans="1:21" ht="14.25" hidden="1" customHeight="1">
      <c r="A220" s="113">
        <v>2023</v>
      </c>
      <c r="B220" s="114" t="s">
        <v>2008</v>
      </c>
      <c r="C220" s="113" t="s">
        <v>573</v>
      </c>
      <c r="D220" s="113" t="s">
        <v>305</v>
      </c>
      <c r="E220" s="113" t="s">
        <v>363</v>
      </c>
      <c r="F220" s="114" t="s">
        <v>3809</v>
      </c>
      <c r="G220" s="115">
        <v>2.6</v>
      </c>
      <c r="H220" s="116" t="s">
        <v>175</v>
      </c>
      <c r="I220" s="114">
        <v>85264244</v>
      </c>
      <c r="J220" s="117">
        <v>44986</v>
      </c>
      <c r="K220" s="118">
        <v>1026</v>
      </c>
      <c r="L220" s="118">
        <v>2668</v>
      </c>
      <c r="M220" s="113" t="s">
        <v>383</v>
      </c>
      <c r="N220" s="119">
        <v>45121</v>
      </c>
      <c r="O220" s="119">
        <v>44957</v>
      </c>
      <c r="P220" s="114" t="s">
        <v>156</v>
      </c>
      <c r="Q220" s="119">
        <v>44964</v>
      </c>
      <c r="R220" s="114" t="s">
        <v>193</v>
      </c>
      <c r="S220" s="119">
        <v>44992</v>
      </c>
      <c r="T220" s="114" t="s">
        <v>2465</v>
      </c>
      <c r="U220" s="112">
        <f>N220-7</f>
        <v>45114</v>
      </c>
    </row>
    <row r="221" spans="1:21" ht="14.25" hidden="1" customHeight="1">
      <c r="A221" s="113">
        <v>2024</v>
      </c>
      <c r="B221" s="114" t="s">
        <v>143</v>
      </c>
      <c r="C221" s="113" t="s">
        <v>433</v>
      </c>
      <c r="D221" s="113" t="s">
        <v>154</v>
      </c>
      <c r="E221" s="113" t="s">
        <v>3337</v>
      </c>
      <c r="F221" s="114" t="s">
        <v>3834</v>
      </c>
      <c r="G221" s="115">
        <v>5.3</v>
      </c>
      <c r="H221" s="116" t="s">
        <v>175</v>
      </c>
      <c r="I221" s="114">
        <v>85860760</v>
      </c>
      <c r="J221" s="117">
        <v>45170</v>
      </c>
      <c r="K221" s="118">
        <v>1032</v>
      </c>
      <c r="L221" s="118">
        <v>5470</v>
      </c>
      <c r="M221" s="113" t="s">
        <v>436</v>
      </c>
      <c r="N221" s="119">
        <v>45245</v>
      </c>
      <c r="O221" s="119">
        <v>45097</v>
      </c>
      <c r="P221" s="114" t="s">
        <v>2852</v>
      </c>
      <c r="Q221" s="119">
        <v>45104</v>
      </c>
      <c r="R221" s="114" t="s">
        <v>2267</v>
      </c>
      <c r="S221" s="119">
        <v>45132</v>
      </c>
      <c r="T221" s="114" t="s">
        <v>156</v>
      </c>
      <c r="U221" s="112">
        <f>N221-62</f>
        <v>45183</v>
      </c>
    </row>
    <row r="222" spans="1:21" ht="14.25" hidden="1" customHeight="1">
      <c r="A222" s="113">
        <v>2023</v>
      </c>
      <c r="B222" s="114" t="s">
        <v>2008</v>
      </c>
      <c r="C222" s="113" t="s">
        <v>390</v>
      </c>
      <c r="D222" s="113" t="s">
        <v>154</v>
      </c>
      <c r="E222" s="113" t="s">
        <v>293</v>
      </c>
      <c r="F222" s="114" t="s">
        <v>3805</v>
      </c>
      <c r="G222" s="115">
        <v>5.7</v>
      </c>
      <c r="H222" s="116" t="s">
        <v>175</v>
      </c>
      <c r="I222" s="114">
        <v>85397135</v>
      </c>
      <c r="J222" s="117">
        <v>45108</v>
      </c>
      <c r="K222" s="118">
        <v>1052</v>
      </c>
      <c r="L222" s="118">
        <v>5996</v>
      </c>
      <c r="M222" s="113" t="s">
        <v>383</v>
      </c>
      <c r="N222" s="119">
        <v>45181</v>
      </c>
      <c r="O222" s="119">
        <v>45020</v>
      </c>
      <c r="P222" s="114" t="s">
        <v>933</v>
      </c>
      <c r="Q222" s="119">
        <v>45069</v>
      </c>
      <c r="R222" s="114" t="s">
        <v>193</v>
      </c>
      <c r="S222" s="119">
        <v>45106</v>
      </c>
      <c r="T222" s="114" t="s">
        <v>2506</v>
      </c>
      <c r="U222" s="112">
        <f>N222-37</f>
        <v>45144</v>
      </c>
    </row>
    <row r="223" spans="1:21" ht="14.25" hidden="1" customHeight="1">
      <c r="A223" s="113">
        <v>2024</v>
      </c>
      <c r="B223" s="114" t="s">
        <v>143</v>
      </c>
      <c r="C223" s="113" t="s">
        <v>573</v>
      </c>
      <c r="D223" s="113" t="s">
        <v>881</v>
      </c>
      <c r="E223" s="113" t="s">
        <v>883</v>
      </c>
      <c r="F223" s="114" t="s">
        <v>3832</v>
      </c>
      <c r="G223" s="115">
        <v>1.6</v>
      </c>
      <c r="H223" s="116" t="s">
        <v>175</v>
      </c>
      <c r="I223" s="114">
        <v>86194981</v>
      </c>
      <c r="J223" s="117">
        <v>45352</v>
      </c>
      <c r="K223" s="118">
        <v>1060</v>
      </c>
      <c r="L223" s="118">
        <v>1696</v>
      </c>
      <c r="M223" s="113" t="s">
        <v>470</v>
      </c>
      <c r="N223" s="119">
        <v>45375</v>
      </c>
      <c r="O223" s="119" t="s">
        <v>156</v>
      </c>
      <c r="P223" s="114" t="s">
        <v>156</v>
      </c>
      <c r="Q223" s="119" t="s">
        <v>156</v>
      </c>
      <c r="R223" s="114" t="s">
        <v>193</v>
      </c>
      <c r="S223" s="119" t="s">
        <v>156</v>
      </c>
      <c r="T223" s="114" t="s">
        <v>156</v>
      </c>
      <c r="U223" s="112">
        <f>N223-7</f>
        <v>45368</v>
      </c>
    </row>
    <row r="224" spans="1:21" ht="14.25" hidden="1" customHeight="1">
      <c r="A224" s="113">
        <v>2023</v>
      </c>
      <c r="B224" s="114" t="s">
        <v>2008</v>
      </c>
      <c r="C224" s="113" t="s">
        <v>433</v>
      </c>
      <c r="D224" s="113" t="s">
        <v>305</v>
      </c>
      <c r="E224" s="113" t="s">
        <v>363</v>
      </c>
      <c r="F224" s="114" t="s">
        <v>3807</v>
      </c>
      <c r="G224" s="115">
        <v>2.6</v>
      </c>
      <c r="H224" s="116" t="s">
        <v>175</v>
      </c>
      <c r="I224" s="114">
        <v>85546931</v>
      </c>
      <c r="J224" s="117">
        <v>45108</v>
      </c>
      <c r="K224" s="118">
        <v>1080</v>
      </c>
      <c r="L224" s="118">
        <v>2808</v>
      </c>
      <c r="M224" s="113" t="s">
        <v>226</v>
      </c>
      <c r="N224" s="119">
        <v>45194</v>
      </c>
      <c r="O224" s="119">
        <v>45062</v>
      </c>
      <c r="P224" s="114" t="s">
        <v>156</v>
      </c>
      <c r="Q224" s="119">
        <v>45111</v>
      </c>
      <c r="R224" s="114" t="s">
        <v>2532</v>
      </c>
      <c r="S224" s="119">
        <v>45120</v>
      </c>
      <c r="T224" s="114" t="s">
        <v>2554</v>
      </c>
      <c r="U224" s="112">
        <f>N224-62</f>
        <v>45132</v>
      </c>
    </row>
    <row r="225" spans="1:21" ht="14.25" hidden="1" customHeight="1">
      <c r="A225" s="113">
        <v>2023</v>
      </c>
      <c r="B225" s="114" t="s">
        <v>2008</v>
      </c>
      <c r="C225" s="113" t="s">
        <v>573</v>
      </c>
      <c r="D225" s="113" t="s">
        <v>305</v>
      </c>
      <c r="E225" s="113" t="s">
        <v>363</v>
      </c>
      <c r="F225" s="114" t="s">
        <v>3809</v>
      </c>
      <c r="G225" s="115">
        <v>2.6</v>
      </c>
      <c r="H225" s="116" t="s">
        <v>175</v>
      </c>
      <c r="I225" s="114">
        <v>85352695</v>
      </c>
      <c r="J225" s="117">
        <v>45200</v>
      </c>
      <c r="K225" s="118">
        <v>1090</v>
      </c>
      <c r="L225" s="118">
        <v>2834</v>
      </c>
      <c r="M225" s="113" t="s">
        <v>383</v>
      </c>
      <c r="N225" s="119">
        <v>45224</v>
      </c>
      <c r="O225" s="119">
        <v>44992</v>
      </c>
      <c r="P225" s="114" t="s">
        <v>156</v>
      </c>
      <c r="Q225" s="119">
        <v>45118</v>
      </c>
      <c r="R225" s="114" t="s">
        <v>2957</v>
      </c>
      <c r="S225" s="119">
        <v>45153</v>
      </c>
      <c r="T225" s="114" t="s">
        <v>1891</v>
      </c>
      <c r="U225" s="112">
        <f>N225-7</f>
        <v>45217</v>
      </c>
    </row>
    <row r="226" spans="1:21" ht="14.25" hidden="1" customHeight="1">
      <c r="A226" s="113">
        <v>2024</v>
      </c>
      <c r="B226" s="114" t="s">
        <v>143</v>
      </c>
      <c r="C226" s="113" t="s">
        <v>433</v>
      </c>
      <c r="D226" s="113" t="s">
        <v>305</v>
      </c>
      <c r="E226" s="113" t="s">
        <v>363</v>
      </c>
      <c r="F226" s="114" t="s">
        <v>3851</v>
      </c>
      <c r="G226" s="115">
        <v>2.8</v>
      </c>
      <c r="H226" s="116" t="s">
        <v>175</v>
      </c>
      <c r="I226" s="114">
        <v>86262081</v>
      </c>
      <c r="J226" s="117">
        <v>45292</v>
      </c>
      <c r="K226" s="118">
        <v>1100</v>
      </c>
      <c r="L226" s="118">
        <v>3080</v>
      </c>
      <c r="M226" s="113" t="s">
        <v>470</v>
      </c>
      <c r="N226" s="119">
        <v>45374</v>
      </c>
      <c r="O226" s="119" t="s">
        <v>156</v>
      </c>
      <c r="P226" s="114" t="s">
        <v>156</v>
      </c>
      <c r="Q226" s="119" t="s">
        <v>156</v>
      </c>
      <c r="R226" s="114" t="s">
        <v>193</v>
      </c>
      <c r="S226" s="119" t="s">
        <v>156</v>
      </c>
      <c r="T226" s="114" t="s">
        <v>156</v>
      </c>
      <c r="U226" s="112">
        <f>N226-62</f>
        <v>45312</v>
      </c>
    </row>
    <row r="227" spans="1:21" ht="14.25" hidden="1" customHeight="1">
      <c r="A227" s="113">
        <v>2024</v>
      </c>
      <c r="B227" s="114" t="s">
        <v>143</v>
      </c>
      <c r="C227" s="113" t="s">
        <v>433</v>
      </c>
      <c r="D227" s="113" t="s">
        <v>154</v>
      </c>
      <c r="E227" s="113" t="s">
        <v>158</v>
      </c>
      <c r="F227" s="114" t="s">
        <v>3839</v>
      </c>
      <c r="G227" s="115">
        <v>4.5</v>
      </c>
      <c r="H227" s="116" t="s">
        <v>175</v>
      </c>
      <c r="I227" s="114">
        <v>86253664</v>
      </c>
      <c r="J227" s="117">
        <v>45352</v>
      </c>
      <c r="K227" s="118">
        <v>1100</v>
      </c>
      <c r="L227" s="118">
        <v>4950</v>
      </c>
      <c r="M227" s="113" t="s">
        <v>470</v>
      </c>
      <c r="N227" s="119">
        <v>45430</v>
      </c>
      <c r="O227" s="119" t="s">
        <v>156</v>
      </c>
      <c r="P227" s="114" t="s">
        <v>156</v>
      </c>
      <c r="Q227" s="119" t="s">
        <v>156</v>
      </c>
      <c r="R227" s="114" t="s">
        <v>193</v>
      </c>
      <c r="S227" s="119" t="s">
        <v>156</v>
      </c>
      <c r="T227" s="114" t="s">
        <v>156</v>
      </c>
      <c r="U227" s="112">
        <f>N227-62</f>
        <v>45368</v>
      </c>
    </row>
    <row r="228" spans="1:21" ht="14.25" hidden="1" customHeight="1">
      <c r="A228" s="113">
        <v>2024</v>
      </c>
      <c r="B228" s="114" t="s">
        <v>143</v>
      </c>
      <c r="C228" s="113" t="s">
        <v>573</v>
      </c>
      <c r="D228" s="113" t="s">
        <v>881</v>
      </c>
      <c r="E228" s="113" t="s">
        <v>883</v>
      </c>
      <c r="F228" s="114" t="s">
        <v>3831</v>
      </c>
      <c r="G228" s="115">
        <v>1.6</v>
      </c>
      <c r="H228" s="116" t="s">
        <v>175</v>
      </c>
      <c r="I228" s="114">
        <v>86195414</v>
      </c>
      <c r="J228" s="117">
        <v>45352</v>
      </c>
      <c r="K228" s="118">
        <v>1100</v>
      </c>
      <c r="L228" s="118">
        <v>1760</v>
      </c>
      <c r="M228" s="113" t="s">
        <v>470</v>
      </c>
      <c r="N228" s="119">
        <v>45375</v>
      </c>
      <c r="O228" s="119" t="s">
        <v>156</v>
      </c>
      <c r="P228" s="114" t="s">
        <v>156</v>
      </c>
      <c r="Q228" s="119" t="s">
        <v>156</v>
      </c>
      <c r="R228" s="114" t="s">
        <v>193</v>
      </c>
      <c r="S228" s="119" t="s">
        <v>156</v>
      </c>
      <c r="T228" s="114" t="s">
        <v>156</v>
      </c>
      <c r="U228" s="112">
        <f>N228-7</f>
        <v>45368</v>
      </c>
    </row>
    <row r="229" spans="1:21" ht="14.25" hidden="1" customHeight="1">
      <c r="A229" s="113">
        <v>2024</v>
      </c>
      <c r="B229" s="114" t="s">
        <v>143</v>
      </c>
      <c r="C229" s="113" t="s">
        <v>573</v>
      </c>
      <c r="D229" s="113" t="s">
        <v>1820</v>
      </c>
      <c r="E229" s="113" t="s">
        <v>3634</v>
      </c>
      <c r="F229" s="114" t="s">
        <v>3820</v>
      </c>
      <c r="G229" s="115">
        <v>2.8</v>
      </c>
      <c r="H229" s="116" t="s">
        <v>175</v>
      </c>
      <c r="I229" s="114">
        <v>86180019</v>
      </c>
      <c r="J229" s="117">
        <v>45383</v>
      </c>
      <c r="K229" s="118">
        <v>1100</v>
      </c>
      <c r="L229" s="118">
        <v>3080</v>
      </c>
      <c r="M229" s="113" t="s">
        <v>470</v>
      </c>
      <c r="N229" s="119">
        <v>45417</v>
      </c>
      <c r="O229" s="119" t="s">
        <v>156</v>
      </c>
      <c r="P229" s="114" t="s">
        <v>156</v>
      </c>
      <c r="Q229" s="119" t="s">
        <v>156</v>
      </c>
      <c r="R229" s="114" t="s">
        <v>193</v>
      </c>
      <c r="S229" s="119" t="s">
        <v>156</v>
      </c>
      <c r="T229" s="114" t="s">
        <v>156</v>
      </c>
      <c r="U229" s="112">
        <f>N229-7</f>
        <v>45410</v>
      </c>
    </row>
    <row r="230" spans="1:21" ht="14.25" hidden="1" customHeight="1">
      <c r="A230" s="113">
        <v>2024</v>
      </c>
      <c r="B230" s="114" t="s">
        <v>143</v>
      </c>
      <c r="C230" s="113" t="s">
        <v>146</v>
      </c>
      <c r="D230" s="113" t="s">
        <v>881</v>
      </c>
      <c r="E230" s="113" t="s">
        <v>883</v>
      </c>
      <c r="F230" s="114" t="s">
        <v>3832</v>
      </c>
      <c r="G230" s="115">
        <v>1.6</v>
      </c>
      <c r="H230" s="116" t="s">
        <v>175</v>
      </c>
      <c r="I230" s="114">
        <v>86248948</v>
      </c>
      <c r="J230" s="117">
        <v>45444</v>
      </c>
      <c r="K230" s="118">
        <v>1100</v>
      </c>
      <c r="L230" s="118">
        <v>1760</v>
      </c>
      <c r="M230" s="113" t="s">
        <v>470</v>
      </c>
      <c r="N230" s="119">
        <v>45492</v>
      </c>
      <c r="O230" s="119" t="s">
        <v>156</v>
      </c>
      <c r="P230" s="114" t="s">
        <v>156</v>
      </c>
      <c r="Q230" s="119" t="s">
        <v>156</v>
      </c>
      <c r="R230" s="114" t="s">
        <v>193</v>
      </c>
      <c r="S230" s="119" t="s">
        <v>156</v>
      </c>
      <c r="T230" s="114" t="s">
        <v>156</v>
      </c>
      <c r="U230" s="112">
        <f>N230-40</f>
        <v>45452</v>
      </c>
    </row>
    <row r="231" spans="1:21" ht="14.25" hidden="1" customHeight="1">
      <c r="A231" s="113">
        <v>2024</v>
      </c>
      <c r="B231" s="114" t="s">
        <v>143</v>
      </c>
      <c r="C231" s="113" t="s">
        <v>573</v>
      </c>
      <c r="D231" s="113" t="s">
        <v>305</v>
      </c>
      <c r="E231" s="113" t="s">
        <v>363</v>
      </c>
      <c r="F231" s="114" t="s">
        <v>3847</v>
      </c>
      <c r="G231" s="115">
        <v>2.8</v>
      </c>
      <c r="H231" s="116" t="s">
        <v>175</v>
      </c>
      <c r="I231" s="114">
        <v>86034904</v>
      </c>
      <c r="J231" s="117">
        <v>45170</v>
      </c>
      <c r="K231" s="118">
        <v>1140</v>
      </c>
      <c r="L231" s="118">
        <v>3192</v>
      </c>
      <c r="M231" s="113" t="s">
        <v>436</v>
      </c>
      <c r="N231" s="119">
        <v>45245</v>
      </c>
      <c r="O231" s="119">
        <v>45097</v>
      </c>
      <c r="P231" s="114" t="s">
        <v>156</v>
      </c>
      <c r="Q231" s="119">
        <v>45097</v>
      </c>
      <c r="R231" s="114" t="s">
        <v>193</v>
      </c>
      <c r="S231" s="119">
        <v>45132</v>
      </c>
      <c r="T231" s="114" t="s">
        <v>156</v>
      </c>
      <c r="U231" s="112">
        <f>N231-7</f>
        <v>45238</v>
      </c>
    </row>
    <row r="232" spans="1:21" ht="14.25" hidden="1" customHeight="1">
      <c r="A232" s="113">
        <v>2023</v>
      </c>
      <c r="B232" s="114" t="s">
        <v>143</v>
      </c>
      <c r="C232" s="113" t="s">
        <v>573</v>
      </c>
      <c r="D232" s="113" t="s">
        <v>881</v>
      </c>
      <c r="E232" s="113" t="s">
        <v>1929</v>
      </c>
      <c r="F232" s="114" t="s">
        <v>3778</v>
      </c>
      <c r="G232" s="115">
        <v>1.6</v>
      </c>
      <c r="H232" s="116" t="s">
        <v>175</v>
      </c>
      <c r="I232" s="114">
        <v>85187348</v>
      </c>
      <c r="J232" s="117">
        <v>45078</v>
      </c>
      <c r="K232" s="118">
        <v>1176</v>
      </c>
      <c r="L232" s="118">
        <v>1882</v>
      </c>
      <c r="M232" s="113" t="s">
        <v>436</v>
      </c>
      <c r="N232" s="119">
        <v>45122</v>
      </c>
      <c r="O232" s="119">
        <v>44936</v>
      </c>
      <c r="P232" s="114" t="s">
        <v>156</v>
      </c>
      <c r="Q232" s="119">
        <v>44936</v>
      </c>
      <c r="R232" s="114" t="s">
        <v>193</v>
      </c>
      <c r="S232" s="119">
        <v>45034</v>
      </c>
      <c r="T232" s="114" t="s">
        <v>1779</v>
      </c>
      <c r="U232" s="112">
        <f>N232-7</f>
        <v>45115</v>
      </c>
    </row>
    <row r="233" spans="1:21" ht="14.25" hidden="1" customHeight="1">
      <c r="A233" s="113">
        <v>2023</v>
      </c>
      <c r="B233" s="114" t="s">
        <v>143</v>
      </c>
      <c r="C233" s="113" t="s">
        <v>1026</v>
      </c>
      <c r="D233" s="113" t="s">
        <v>676</v>
      </c>
      <c r="E233" s="113" t="s">
        <v>699</v>
      </c>
      <c r="F233" s="114" t="s">
        <v>3748</v>
      </c>
      <c r="G233" s="115">
        <v>1.6</v>
      </c>
      <c r="H233" s="116" t="s">
        <v>175</v>
      </c>
      <c r="I233" s="114">
        <v>85448724</v>
      </c>
      <c r="J233" s="117">
        <v>45108</v>
      </c>
      <c r="K233" s="118">
        <v>1200</v>
      </c>
      <c r="L233" s="118">
        <v>1920</v>
      </c>
      <c r="M233" s="113" t="s">
        <v>470</v>
      </c>
      <c r="N233" s="119">
        <v>45132</v>
      </c>
      <c r="O233" s="119" t="s">
        <v>156</v>
      </c>
      <c r="P233" s="114" t="s">
        <v>156</v>
      </c>
      <c r="Q233" s="119">
        <v>45093</v>
      </c>
      <c r="R233" s="114" t="s">
        <v>193</v>
      </c>
      <c r="S233" s="119">
        <v>45103</v>
      </c>
      <c r="T233" s="114" t="s">
        <v>156</v>
      </c>
      <c r="U233" s="112">
        <f>N233-19</f>
        <v>45113</v>
      </c>
    </row>
    <row r="234" spans="1:21" ht="14.25" hidden="1" customHeight="1">
      <c r="A234" s="113">
        <v>2023</v>
      </c>
      <c r="B234" s="114" t="s">
        <v>2008</v>
      </c>
      <c r="C234" s="113" t="s">
        <v>563</v>
      </c>
      <c r="D234" s="113" t="s">
        <v>305</v>
      </c>
      <c r="E234" s="113" t="s">
        <v>339</v>
      </c>
      <c r="F234" s="114" t="s">
        <v>3813</v>
      </c>
      <c r="G234" s="115">
        <v>2.6</v>
      </c>
      <c r="H234" s="116" t="s">
        <v>175</v>
      </c>
      <c r="I234" s="114">
        <v>85125388</v>
      </c>
      <c r="J234" s="117">
        <v>45017</v>
      </c>
      <c r="K234" s="118">
        <v>1200</v>
      </c>
      <c r="L234" s="118">
        <v>3120</v>
      </c>
      <c r="M234" s="113" t="s">
        <v>383</v>
      </c>
      <c r="N234" s="119">
        <v>45151</v>
      </c>
      <c r="O234" s="119">
        <v>44957</v>
      </c>
      <c r="P234" s="114" t="s">
        <v>156</v>
      </c>
      <c r="Q234" s="119">
        <v>44957</v>
      </c>
      <c r="R234" s="114" t="s">
        <v>1850</v>
      </c>
      <c r="S234" s="119">
        <v>44967</v>
      </c>
      <c r="T234" s="114" t="s">
        <v>1241</v>
      </c>
      <c r="U234" s="112">
        <f>N234-21</f>
        <v>45130</v>
      </c>
    </row>
    <row r="235" spans="1:21" ht="14.25" hidden="1" customHeight="1">
      <c r="A235" s="113">
        <v>2023</v>
      </c>
      <c r="B235" s="114" t="s">
        <v>2008</v>
      </c>
      <c r="C235" s="113" t="s">
        <v>433</v>
      </c>
      <c r="D235" s="113" t="s">
        <v>154</v>
      </c>
      <c r="E235" s="113" t="s">
        <v>217</v>
      </c>
      <c r="F235" s="114" t="s">
        <v>3796</v>
      </c>
      <c r="G235" s="115">
        <v>5.3</v>
      </c>
      <c r="H235" s="116" t="s">
        <v>175</v>
      </c>
      <c r="I235" s="114">
        <v>85136965</v>
      </c>
      <c r="J235" s="117">
        <v>45139</v>
      </c>
      <c r="K235" s="118">
        <v>1200</v>
      </c>
      <c r="L235" s="118">
        <v>6360</v>
      </c>
      <c r="M235" s="113" t="s">
        <v>383</v>
      </c>
      <c r="N235" s="119">
        <v>45214</v>
      </c>
      <c r="O235" s="119">
        <v>45041</v>
      </c>
      <c r="P235" s="114" t="s">
        <v>930</v>
      </c>
      <c r="Q235" s="119">
        <v>45127</v>
      </c>
      <c r="R235" s="114" t="s">
        <v>2615</v>
      </c>
      <c r="S235" s="119">
        <v>45127</v>
      </c>
      <c r="T235" s="114" t="s">
        <v>2099</v>
      </c>
      <c r="U235" s="112">
        <f>N235-62</f>
        <v>45152</v>
      </c>
    </row>
    <row r="236" spans="1:21" ht="14.25" hidden="1" customHeight="1">
      <c r="A236" s="113">
        <v>2023</v>
      </c>
      <c r="B236" s="114" t="s">
        <v>2008</v>
      </c>
      <c r="C236" s="113" t="s">
        <v>146</v>
      </c>
      <c r="D236" s="113" t="s">
        <v>305</v>
      </c>
      <c r="E236" s="113" t="s">
        <v>363</v>
      </c>
      <c r="F236" s="114" t="s">
        <v>3810</v>
      </c>
      <c r="G236" s="115">
        <v>2.6</v>
      </c>
      <c r="H236" s="116" t="s">
        <v>175</v>
      </c>
      <c r="I236" s="114">
        <v>85136913</v>
      </c>
      <c r="J236" s="117">
        <v>45139</v>
      </c>
      <c r="K236" s="118">
        <v>1200</v>
      </c>
      <c r="L236" s="118">
        <v>3120</v>
      </c>
      <c r="M236" s="113" t="s">
        <v>470</v>
      </c>
      <c r="N236" s="119">
        <v>45199</v>
      </c>
      <c r="O236" s="119">
        <v>45041</v>
      </c>
      <c r="P236" s="114" t="s">
        <v>930</v>
      </c>
      <c r="Q236" s="119">
        <v>45134</v>
      </c>
      <c r="R236" s="114" t="s">
        <v>2137</v>
      </c>
      <c r="S236" s="119">
        <v>45148</v>
      </c>
      <c r="T236" s="114" t="s">
        <v>2058</v>
      </c>
      <c r="U236" s="112">
        <f>N236-40</f>
        <v>45159</v>
      </c>
    </row>
    <row r="237" spans="1:21" ht="14.25" hidden="1" customHeight="1">
      <c r="A237" s="113">
        <v>2023</v>
      </c>
      <c r="B237" s="114" t="s">
        <v>2008</v>
      </c>
      <c r="C237" s="113" t="s">
        <v>433</v>
      </c>
      <c r="D237" s="113" t="s">
        <v>305</v>
      </c>
      <c r="E237" s="113" t="s">
        <v>363</v>
      </c>
      <c r="F237" s="114" t="s">
        <v>3808</v>
      </c>
      <c r="G237" s="115">
        <v>2.6</v>
      </c>
      <c r="H237" s="116" t="s">
        <v>175</v>
      </c>
      <c r="I237" s="114">
        <v>85136910</v>
      </c>
      <c r="J237" s="117">
        <v>45139</v>
      </c>
      <c r="K237" s="118">
        <v>1200</v>
      </c>
      <c r="L237" s="118">
        <v>3120</v>
      </c>
      <c r="M237" s="113" t="s">
        <v>470</v>
      </c>
      <c r="N237" s="119">
        <v>45227</v>
      </c>
      <c r="O237" s="119">
        <v>45009</v>
      </c>
      <c r="P237" s="114" t="s">
        <v>156</v>
      </c>
      <c r="Q237" s="119">
        <v>45141</v>
      </c>
      <c r="R237" s="114" t="s">
        <v>2060</v>
      </c>
      <c r="S237" s="119">
        <v>45155</v>
      </c>
      <c r="T237" s="114" t="s">
        <v>2061</v>
      </c>
      <c r="U237" s="112">
        <f>N237-62</f>
        <v>45165</v>
      </c>
    </row>
    <row r="238" spans="1:21" ht="14.25" hidden="1" customHeight="1">
      <c r="A238" s="113">
        <v>2023</v>
      </c>
      <c r="B238" s="114" t="s">
        <v>2008</v>
      </c>
      <c r="C238" s="113" t="s">
        <v>379</v>
      </c>
      <c r="D238" s="113" t="s">
        <v>154</v>
      </c>
      <c r="E238" s="113" t="s">
        <v>217</v>
      </c>
      <c r="F238" s="114" t="s">
        <v>3796</v>
      </c>
      <c r="G238" s="115">
        <v>5.3</v>
      </c>
      <c r="H238" s="116" t="s">
        <v>175</v>
      </c>
      <c r="I238" s="114">
        <v>85413599</v>
      </c>
      <c r="J238" s="117">
        <v>45139</v>
      </c>
      <c r="K238" s="118">
        <v>1200</v>
      </c>
      <c r="L238" s="118">
        <v>6360</v>
      </c>
      <c r="M238" s="113" t="s">
        <v>470</v>
      </c>
      <c r="N238" s="119">
        <v>45206</v>
      </c>
      <c r="O238" s="119">
        <v>45041</v>
      </c>
      <c r="P238" s="114" t="s">
        <v>937</v>
      </c>
      <c r="Q238" s="119">
        <v>45148</v>
      </c>
      <c r="R238" s="114" t="s">
        <v>2442</v>
      </c>
      <c r="S238" s="119">
        <v>45158</v>
      </c>
      <c r="T238" s="114" t="s">
        <v>2443</v>
      </c>
      <c r="U238" s="112">
        <f>N238-35</f>
        <v>45171</v>
      </c>
    </row>
    <row r="239" spans="1:21" ht="14.25" hidden="1" customHeight="1">
      <c r="A239" s="113">
        <v>2024</v>
      </c>
      <c r="B239" s="114" t="s">
        <v>143</v>
      </c>
      <c r="C239" s="113" t="s">
        <v>433</v>
      </c>
      <c r="D239" s="113" t="s">
        <v>154</v>
      </c>
      <c r="E239" s="113" t="s">
        <v>3337</v>
      </c>
      <c r="F239" s="114" t="s">
        <v>3833</v>
      </c>
      <c r="G239" s="115">
        <v>5.3</v>
      </c>
      <c r="H239" s="116" t="s">
        <v>175</v>
      </c>
      <c r="I239" s="114">
        <v>85934176</v>
      </c>
      <c r="J239" s="117">
        <v>45200</v>
      </c>
      <c r="K239" s="118">
        <v>1200</v>
      </c>
      <c r="L239" s="118">
        <v>6360</v>
      </c>
      <c r="M239" s="113" t="s">
        <v>383</v>
      </c>
      <c r="N239" s="119">
        <v>45273</v>
      </c>
      <c r="O239" s="119">
        <v>45118</v>
      </c>
      <c r="P239" s="114" t="s">
        <v>156</v>
      </c>
      <c r="Q239" s="119">
        <v>45132</v>
      </c>
      <c r="R239" s="114" t="s">
        <v>2717</v>
      </c>
      <c r="S239" s="119">
        <v>45139</v>
      </c>
      <c r="T239" s="114" t="s">
        <v>2099</v>
      </c>
      <c r="U239" s="112">
        <f>N239-62</f>
        <v>45211</v>
      </c>
    </row>
    <row r="240" spans="1:21" ht="14.25" hidden="1" customHeight="1">
      <c r="A240" s="113">
        <v>2024</v>
      </c>
      <c r="B240" s="114" t="s">
        <v>143</v>
      </c>
      <c r="C240" s="113" t="s">
        <v>573</v>
      </c>
      <c r="D240" s="113" t="s">
        <v>1820</v>
      </c>
      <c r="E240" s="113" t="s">
        <v>3634</v>
      </c>
      <c r="F240" s="114" t="s">
        <v>3820</v>
      </c>
      <c r="G240" s="115">
        <v>2.8</v>
      </c>
      <c r="H240" s="116" t="s">
        <v>175</v>
      </c>
      <c r="I240" s="114">
        <v>86240529</v>
      </c>
      <c r="J240" s="117">
        <v>45200</v>
      </c>
      <c r="K240" s="118">
        <v>1200</v>
      </c>
      <c r="L240" s="118">
        <v>3360</v>
      </c>
      <c r="M240" s="113" t="s">
        <v>436</v>
      </c>
      <c r="N240" s="119">
        <v>45236</v>
      </c>
      <c r="O240" s="119" t="s">
        <v>156</v>
      </c>
      <c r="P240" s="114" t="s">
        <v>156</v>
      </c>
      <c r="Q240" s="119" t="s">
        <v>156</v>
      </c>
      <c r="R240" s="114" t="s">
        <v>193</v>
      </c>
      <c r="S240" s="119" t="s">
        <v>156</v>
      </c>
      <c r="T240" s="114" t="s">
        <v>156</v>
      </c>
      <c r="U240" s="112">
        <f>N240-7</f>
        <v>45229</v>
      </c>
    </row>
    <row r="241" spans="1:21" ht="14.25" hidden="1" customHeight="1">
      <c r="A241" s="113">
        <v>2024</v>
      </c>
      <c r="B241" s="114" t="s">
        <v>143</v>
      </c>
      <c r="C241" s="113" t="s">
        <v>573</v>
      </c>
      <c r="D241" s="113" t="s">
        <v>1820</v>
      </c>
      <c r="E241" s="113" t="s">
        <v>3634</v>
      </c>
      <c r="F241" s="114" t="s">
        <v>3820</v>
      </c>
      <c r="G241" s="115">
        <v>2.8</v>
      </c>
      <c r="H241" s="116" t="s">
        <v>175</v>
      </c>
      <c r="I241" s="114">
        <v>86240530</v>
      </c>
      <c r="J241" s="117">
        <v>45231</v>
      </c>
      <c r="K241" s="118">
        <v>1200</v>
      </c>
      <c r="L241" s="118">
        <v>3360</v>
      </c>
      <c r="M241" s="113" t="s">
        <v>383</v>
      </c>
      <c r="N241" s="119">
        <v>45275</v>
      </c>
      <c r="O241" s="119" t="s">
        <v>156</v>
      </c>
      <c r="P241" s="114" t="s">
        <v>156</v>
      </c>
      <c r="Q241" s="119" t="s">
        <v>156</v>
      </c>
      <c r="R241" s="114" t="s">
        <v>193</v>
      </c>
      <c r="S241" s="119" t="s">
        <v>156</v>
      </c>
      <c r="T241" s="114" t="s">
        <v>156</v>
      </c>
      <c r="U241" s="112">
        <f>N241-7</f>
        <v>45268</v>
      </c>
    </row>
    <row r="242" spans="1:21" ht="14.25" hidden="1" customHeight="1">
      <c r="A242" s="113">
        <v>2024</v>
      </c>
      <c r="B242" s="114" t="s">
        <v>143</v>
      </c>
      <c r="C242" s="113" t="s">
        <v>433</v>
      </c>
      <c r="D242" s="113" t="s">
        <v>154</v>
      </c>
      <c r="E242" s="113" t="s">
        <v>158</v>
      </c>
      <c r="F242" s="114" t="s">
        <v>3838</v>
      </c>
      <c r="G242" s="115">
        <v>4.5</v>
      </c>
      <c r="H242" s="116" t="s">
        <v>175</v>
      </c>
      <c r="I242" s="114">
        <v>86233424</v>
      </c>
      <c r="J242" s="117">
        <v>45261</v>
      </c>
      <c r="K242" s="118">
        <v>1200</v>
      </c>
      <c r="L242" s="118">
        <v>5400</v>
      </c>
      <c r="M242" s="113" t="s">
        <v>470</v>
      </c>
      <c r="N242" s="119">
        <v>45337</v>
      </c>
      <c r="O242" s="119" t="s">
        <v>156</v>
      </c>
      <c r="P242" s="114" t="s">
        <v>156</v>
      </c>
      <c r="Q242" s="119" t="s">
        <v>156</v>
      </c>
      <c r="R242" s="114" t="s">
        <v>193</v>
      </c>
      <c r="S242" s="119" t="s">
        <v>156</v>
      </c>
      <c r="T242" s="114" t="s">
        <v>156</v>
      </c>
      <c r="U242" s="112">
        <f>N242-62</f>
        <v>45275</v>
      </c>
    </row>
    <row r="243" spans="1:21" ht="14.25" hidden="1" customHeight="1">
      <c r="A243" s="113">
        <v>2024</v>
      </c>
      <c r="B243" s="114" t="s">
        <v>143</v>
      </c>
      <c r="C243" s="113" t="s">
        <v>1026</v>
      </c>
      <c r="D243" s="113" t="s">
        <v>305</v>
      </c>
      <c r="E243" s="113" t="s">
        <v>577</v>
      </c>
      <c r="F243" s="114" t="s">
        <v>3817</v>
      </c>
      <c r="G243" s="115">
        <v>2.4</v>
      </c>
      <c r="H243" s="116" t="s">
        <v>175</v>
      </c>
      <c r="I243" s="114">
        <v>86251440</v>
      </c>
      <c r="J243" s="117">
        <v>45261</v>
      </c>
      <c r="K243" s="118">
        <v>1200</v>
      </c>
      <c r="L243" s="118">
        <v>2880</v>
      </c>
      <c r="M243" s="113" t="s">
        <v>470</v>
      </c>
      <c r="N243" s="119">
        <v>45297</v>
      </c>
      <c r="O243" s="119">
        <v>45170</v>
      </c>
      <c r="P243" s="114" t="s">
        <v>156</v>
      </c>
      <c r="Q243" s="119">
        <v>45240</v>
      </c>
      <c r="R243" s="114" t="s">
        <v>193</v>
      </c>
      <c r="S243" s="119">
        <v>45268</v>
      </c>
      <c r="T243" s="114" t="s">
        <v>156</v>
      </c>
      <c r="U243" s="112">
        <f>N243-19</f>
        <v>45278</v>
      </c>
    </row>
    <row r="244" spans="1:21" ht="14.25" hidden="1" customHeight="1">
      <c r="A244" s="113">
        <v>2024</v>
      </c>
      <c r="B244" s="114" t="s">
        <v>143</v>
      </c>
      <c r="C244" s="113" t="s">
        <v>1026</v>
      </c>
      <c r="D244" s="113" t="s">
        <v>305</v>
      </c>
      <c r="E244" s="113" t="s">
        <v>577</v>
      </c>
      <c r="F244" s="114" t="s">
        <v>3817</v>
      </c>
      <c r="G244" s="115">
        <v>2.4</v>
      </c>
      <c r="H244" s="116" t="s">
        <v>175</v>
      </c>
      <c r="I244" s="114">
        <v>86251441</v>
      </c>
      <c r="J244" s="117">
        <v>45292</v>
      </c>
      <c r="K244" s="118">
        <v>1200</v>
      </c>
      <c r="L244" s="118">
        <v>2880</v>
      </c>
      <c r="M244" s="113" t="s">
        <v>470</v>
      </c>
      <c r="N244" s="119">
        <v>45311</v>
      </c>
      <c r="O244" s="119">
        <v>45205</v>
      </c>
      <c r="P244" s="114" t="s">
        <v>156</v>
      </c>
      <c r="Q244" s="119">
        <v>45275</v>
      </c>
      <c r="R244" s="114" t="s">
        <v>193</v>
      </c>
      <c r="S244" s="119">
        <v>45282</v>
      </c>
      <c r="T244" s="114" t="s">
        <v>156</v>
      </c>
      <c r="U244" s="112">
        <f>N244-19</f>
        <v>45292</v>
      </c>
    </row>
    <row r="245" spans="1:21" ht="14.25" hidden="1" customHeight="1">
      <c r="A245" s="113">
        <v>2024</v>
      </c>
      <c r="B245" s="114" t="s">
        <v>143</v>
      </c>
      <c r="C245" s="113" t="s">
        <v>433</v>
      </c>
      <c r="D245" s="113" t="s">
        <v>154</v>
      </c>
      <c r="E245" s="113" t="s">
        <v>3337</v>
      </c>
      <c r="F245" s="114" t="s">
        <v>3835</v>
      </c>
      <c r="G245" s="115">
        <v>5.3</v>
      </c>
      <c r="H245" s="116" t="s">
        <v>175</v>
      </c>
      <c r="I245" s="114">
        <v>85854290</v>
      </c>
      <c r="J245" s="117">
        <v>45292</v>
      </c>
      <c r="K245" s="118">
        <v>1200</v>
      </c>
      <c r="L245" s="118">
        <v>6360</v>
      </c>
      <c r="M245" s="113" t="s">
        <v>470</v>
      </c>
      <c r="N245" s="119">
        <v>45367</v>
      </c>
      <c r="O245" s="119" t="s">
        <v>156</v>
      </c>
      <c r="P245" s="114" t="s">
        <v>156</v>
      </c>
      <c r="Q245" s="119" t="s">
        <v>156</v>
      </c>
      <c r="R245" s="114" t="s">
        <v>193</v>
      </c>
      <c r="S245" s="119" t="s">
        <v>156</v>
      </c>
      <c r="T245" s="114" t="s">
        <v>156</v>
      </c>
      <c r="U245" s="112">
        <f>N245-62</f>
        <v>45305</v>
      </c>
    </row>
    <row r="246" spans="1:21" ht="14.25" hidden="1" customHeight="1">
      <c r="A246" s="113">
        <v>2024</v>
      </c>
      <c r="B246" s="114" t="s">
        <v>143</v>
      </c>
      <c r="C246" s="113" t="s">
        <v>433</v>
      </c>
      <c r="D246" s="113" t="s">
        <v>154</v>
      </c>
      <c r="E246" s="113" t="s">
        <v>158</v>
      </c>
      <c r="F246" s="114" t="s">
        <v>3839</v>
      </c>
      <c r="G246" s="115">
        <v>4.5</v>
      </c>
      <c r="H246" s="116" t="s">
        <v>175</v>
      </c>
      <c r="I246" s="114">
        <v>86253660</v>
      </c>
      <c r="J246" s="117">
        <v>45292</v>
      </c>
      <c r="K246" s="118">
        <v>1200</v>
      </c>
      <c r="L246" s="118">
        <v>5400</v>
      </c>
      <c r="M246" s="113" t="s">
        <v>470</v>
      </c>
      <c r="N246" s="119">
        <v>45374</v>
      </c>
      <c r="O246" s="119" t="s">
        <v>156</v>
      </c>
      <c r="P246" s="114" t="s">
        <v>156</v>
      </c>
      <c r="Q246" s="119" t="s">
        <v>156</v>
      </c>
      <c r="R246" s="114" t="s">
        <v>193</v>
      </c>
      <c r="S246" s="119" t="s">
        <v>156</v>
      </c>
      <c r="T246" s="114" t="s">
        <v>156</v>
      </c>
      <c r="U246" s="112">
        <f>N246-62</f>
        <v>45312</v>
      </c>
    </row>
    <row r="247" spans="1:21" ht="14.25" hidden="1" customHeight="1">
      <c r="A247" s="113">
        <v>2024</v>
      </c>
      <c r="B247" s="114" t="s">
        <v>143</v>
      </c>
      <c r="C247" s="113" t="s">
        <v>573</v>
      </c>
      <c r="D247" s="113" t="s">
        <v>1820</v>
      </c>
      <c r="E247" s="113" t="s">
        <v>1823</v>
      </c>
      <c r="F247" s="114" t="s">
        <v>3824</v>
      </c>
      <c r="G247" s="115">
        <v>2.8</v>
      </c>
      <c r="H247" s="116" t="s">
        <v>175</v>
      </c>
      <c r="I247" s="114">
        <v>86252118</v>
      </c>
      <c r="J247" s="117">
        <v>45413</v>
      </c>
      <c r="K247" s="118">
        <v>1200</v>
      </c>
      <c r="L247" s="118">
        <v>3360</v>
      </c>
      <c r="M247" s="113" t="s">
        <v>470</v>
      </c>
      <c r="N247" s="119">
        <v>45431</v>
      </c>
      <c r="O247" s="119" t="s">
        <v>156</v>
      </c>
      <c r="P247" s="114" t="s">
        <v>156</v>
      </c>
      <c r="Q247" s="119" t="s">
        <v>156</v>
      </c>
      <c r="R247" s="114" t="s">
        <v>193</v>
      </c>
      <c r="S247" s="119" t="s">
        <v>156</v>
      </c>
      <c r="T247" s="114" t="s">
        <v>156</v>
      </c>
      <c r="U247" s="112">
        <f>N247-7</f>
        <v>45424</v>
      </c>
    </row>
    <row r="248" spans="1:21" ht="14.25" hidden="1" customHeight="1">
      <c r="A248" s="113">
        <v>2024</v>
      </c>
      <c r="B248" s="114" t="s">
        <v>143</v>
      </c>
      <c r="C248" s="113" t="s">
        <v>573</v>
      </c>
      <c r="D248" s="113" t="s">
        <v>881</v>
      </c>
      <c r="E248" s="113" t="s">
        <v>883</v>
      </c>
      <c r="F248" s="114" t="s">
        <v>3831</v>
      </c>
      <c r="G248" s="115">
        <v>1.6</v>
      </c>
      <c r="H248" s="116" t="s">
        <v>246</v>
      </c>
      <c r="I248" s="114">
        <v>86195404</v>
      </c>
      <c r="J248" s="117">
        <v>45474</v>
      </c>
      <c r="K248" s="118">
        <v>1200</v>
      </c>
      <c r="L248" s="118">
        <v>1920</v>
      </c>
      <c r="M248" s="113" t="s">
        <v>226</v>
      </c>
      <c r="N248" s="119">
        <v>45501</v>
      </c>
      <c r="O248" s="119" t="s">
        <v>156</v>
      </c>
      <c r="P248" s="114" t="s">
        <v>156</v>
      </c>
      <c r="Q248" s="119" t="s">
        <v>156</v>
      </c>
      <c r="R248" s="114" t="s">
        <v>193</v>
      </c>
      <c r="S248" s="119" t="s">
        <v>156</v>
      </c>
      <c r="T248" s="114" t="s">
        <v>156</v>
      </c>
      <c r="U248" s="112">
        <f>N248-7</f>
        <v>45494</v>
      </c>
    </row>
    <row r="249" spans="1:21" ht="14.25" hidden="1" customHeight="1">
      <c r="A249" s="113">
        <v>2024</v>
      </c>
      <c r="B249" s="114" t="s">
        <v>143</v>
      </c>
      <c r="C249" s="113" t="s">
        <v>573</v>
      </c>
      <c r="D249" s="113" t="s">
        <v>305</v>
      </c>
      <c r="E249" s="113" t="s">
        <v>363</v>
      </c>
      <c r="F249" s="114" t="s">
        <v>3848</v>
      </c>
      <c r="G249" s="115">
        <v>2.8</v>
      </c>
      <c r="H249" s="116" t="s">
        <v>175</v>
      </c>
      <c r="I249" s="114">
        <v>86108738</v>
      </c>
      <c r="J249" s="117">
        <v>45292</v>
      </c>
      <c r="K249" s="118">
        <v>1210</v>
      </c>
      <c r="L249" s="118">
        <v>3388</v>
      </c>
      <c r="M249" s="113" t="s">
        <v>470</v>
      </c>
      <c r="N249" s="119">
        <v>45306</v>
      </c>
      <c r="O249" s="119" t="s">
        <v>156</v>
      </c>
      <c r="P249" s="114" t="s">
        <v>156</v>
      </c>
      <c r="Q249" s="119" t="s">
        <v>156</v>
      </c>
      <c r="R249" s="114" t="s">
        <v>193</v>
      </c>
      <c r="S249" s="119" t="s">
        <v>156</v>
      </c>
      <c r="T249" s="114" t="s">
        <v>156</v>
      </c>
      <c r="U249" s="112">
        <f>N249-7</f>
        <v>45299</v>
      </c>
    </row>
    <row r="250" spans="1:21" ht="14.25" hidden="1" customHeight="1">
      <c r="A250" s="113">
        <v>2024</v>
      </c>
      <c r="B250" s="114" t="s">
        <v>143</v>
      </c>
      <c r="C250" s="113" t="s">
        <v>433</v>
      </c>
      <c r="D250" s="113" t="s">
        <v>305</v>
      </c>
      <c r="E250" s="113" t="s">
        <v>363</v>
      </c>
      <c r="F250" s="114" t="s">
        <v>3851</v>
      </c>
      <c r="G250" s="115">
        <v>2.8</v>
      </c>
      <c r="H250" s="116" t="s">
        <v>175</v>
      </c>
      <c r="I250" s="114">
        <v>85851730</v>
      </c>
      <c r="J250" s="117">
        <v>45170</v>
      </c>
      <c r="K250" s="118">
        <v>1272</v>
      </c>
      <c r="L250" s="118">
        <v>3562</v>
      </c>
      <c r="M250" s="113" t="s">
        <v>436</v>
      </c>
      <c r="N250" s="119">
        <v>45245</v>
      </c>
      <c r="O250" s="119">
        <v>45097</v>
      </c>
      <c r="P250" s="114" t="s">
        <v>2852</v>
      </c>
      <c r="Q250" s="119">
        <v>45097</v>
      </c>
      <c r="R250" s="114" t="s">
        <v>2127</v>
      </c>
      <c r="S250" s="119">
        <v>45118</v>
      </c>
      <c r="T250" s="114" t="s">
        <v>2779</v>
      </c>
      <c r="U250" s="112">
        <f>N250-62</f>
        <v>45183</v>
      </c>
    </row>
    <row r="251" spans="1:21" ht="14.25" hidden="1" customHeight="1">
      <c r="A251" s="113">
        <v>2023</v>
      </c>
      <c r="B251" s="114" t="s">
        <v>2008</v>
      </c>
      <c r="C251" s="113" t="s">
        <v>146</v>
      </c>
      <c r="D251" s="113" t="s">
        <v>154</v>
      </c>
      <c r="E251" s="113" t="s">
        <v>262</v>
      </c>
      <c r="F251" s="114" t="s">
        <v>3800</v>
      </c>
      <c r="G251" s="115">
        <v>3.6</v>
      </c>
      <c r="H251" s="116" t="s">
        <v>175</v>
      </c>
      <c r="I251" s="114">
        <v>85413596</v>
      </c>
      <c r="J251" s="117">
        <v>45078</v>
      </c>
      <c r="K251" s="118">
        <v>1296</v>
      </c>
      <c r="L251" s="118">
        <v>4666</v>
      </c>
      <c r="M251" s="113" t="s">
        <v>383</v>
      </c>
      <c r="N251" s="119">
        <v>45153</v>
      </c>
      <c r="O251" s="119">
        <v>44943</v>
      </c>
      <c r="P251" s="114" t="s">
        <v>156</v>
      </c>
      <c r="Q251" s="119">
        <v>45052</v>
      </c>
      <c r="R251" s="114" t="s">
        <v>2206</v>
      </c>
      <c r="S251" s="119">
        <v>45077</v>
      </c>
      <c r="T251" s="114" t="s">
        <v>2208</v>
      </c>
      <c r="U251" s="112">
        <f>N251-40</f>
        <v>45113</v>
      </c>
    </row>
    <row r="252" spans="1:21" ht="14.25" hidden="1" customHeight="1">
      <c r="A252" s="113">
        <v>2023</v>
      </c>
      <c r="B252" s="114" t="s">
        <v>2008</v>
      </c>
      <c r="C252" s="113" t="s">
        <v>146</v>
      </c>
      <c r="D252" s="113" t="s">
        <v>305</v>
      </c>
      <c r="E252" s="113" t="s">
        <v>363</v>
      </c>
      <c r="F252" s="114" t="s">
        <v>3808</v>
      </c>
      <c r="G252" s="115">
        <v>2.6</v>
      </c>
      <c r="H252" s="116" t="s">
        <v>175</v>
      </c>
      <c r="I252" s="114">
        <v>84995724</v>
      </c>
      <c r="J252" s="117">
        <v>45139</v>
      </c>
      <c r="K252" s="118">
        <v>1300</v>
      </c>
      <c r="L252" s="118">
        <v>3380</v>
      </c>
      <c r="M252" s="113" t="s">
        <v>470</v>
      </c>
      <c r="N252" s="119">
        <v>45199</v>
      </c>
      <c r="O252" s="119">
        <v>44957</v>
      </c>
      <c r="P252" s="114" t="s">
        <v>2182</v>
      </c>
      <c r="Q252" s="119">
        <v>45134</v>
      </c>
      <c r="R252" s="114" t="s">
        <v>2137</v>
      </c>
      <c r="S252" s="119">
        <v>45148</v>
      </c>
      <c r="T252" s="114" t="s">
        <v>2058</v>
      </c>
      <c r="U252" s="112">
        <f>N252-40</f>
        <v>45159</v>
      </c>
    </row>
    <row r="253" spans="1:21" ht="14.25" hidden="1" customHeight="1">
      <c r="A253" s="113">
        <v>2023</v>
      </c>
      <c r="B253" s="114" t="s">
        <v>2008</v>
      </c>
      <c r="C253" s="113" t="s">
        <v>573</v>
      </c>
      <c r="D253" s="113" t="s">
        <v>305</v>
      </c>
      <c r="E253" s="113" t="s">
        <v>363</v>
      </c>
      <c r="F253" s="114" t="s">
        <v>3809</v>
      </c>
      <c r="G253" s="115">
        <v>2.6</v>
      </c>
      <c r="H253" s="116" t="s">
        <v>175</v>
      </c>
      <c r="I253" s="114">
        <v>85193999</v>
      </c>
      <c r="J253" s="117">
        <v>45170</v>
      </c>
      <c r="K253" s="118">
        <v>1300</v>
      </c>
      <c r="L253" s="118">
        <v>3380</v>
      </c>
      <c r="M253" s="113" t="s">
        <v>470</v>
      </c>
      <c r="N253" s="119">
        <v>45189</v>
      </c>
      <c r="O253" s="119">
        <v>45065</v>
      </c>
      <c r="P253" s="114" t="s">
        <v>1978</v>
      </c>
      <c r="Q253" s="119">
        <v>45162</v>
      </c>
      <c r="R253" s="114" t="s">
        <v>2555</v>
      </c>
      <c r="S253" s="119">
        <v>45169</v>
      </c>
      <c r="T253" s="114" t="s">
        <v>2601</v>
      </c>
      <c r="U253" s="112">
        <f>N253-7</f>
        <v>45182</v>
      </c>
    </row>
    <row r="254" spans="1:21" ht="14.25" hidden="1" customHeight="1">
      <c r="A254" s="113">
        <v>2024</v>
      </c>
      <c r="B254" s="114" t="s">
        <v>143</v>
      </c>
      <c r="C254" s="113" t="s">
        <v>433</v>
      </c>
      <c r="D254" s="113" t="s">
        <v>154</v>
      </c>
      <c r="E254" s="113" t="s">
        <v>3337</v>
      </c>
      <c r="F254" s="114" t="s">
        <v>3835</v>
      </c>
      <c r="G254" s="115">
        <v>5.3</v>
      </c>
      <c r="H254" s="116" t="s">
        <v>175</v>
      </c>
      <c r="I254" s="114">
        <v>85854292</v>
      </c>
      <c r="J254" s="117">
        <v>45170</v>
      </c>
      <c r="K254" s="118">
        <v>1300</v>
      </c>
      <c r="L254" s="118">
        <v>6890</v>
      </c>
      <c r="M254" s="113" t="s">
        <v>436</v>
      </c>
      <c r="N254" s="119">
        <v>45254</v>
      </c>
      <c r="O254" s="119" t="s">
        <v>156</v>
      </c>
      <c r="P254" s="114" t="s">
        <v>156</v>
      </c>
      <c r="Q254" s="119" t="s">
        <v>156</v>
      </c>
      <c r="R254" s="114" t="s">
        <v>193</v>
      </c>
      <c r="S254" s="119" t="s">
        <v>156</v>
      </c>
      <c r="T254" s="114" t="s">
        <v>156</v>
      </c>
      <c r="U254" s="112">
        <f>N254-62</f>
        <v>45192</v>
      </c>
    </row>
    <row r="255" spans="1:21" ht="14.25" hidden="1" customHeight="1">
      <c r="A255" s="113">
        <v>2023</v>
      </c>
      <c r="B255" s="114" t="s">
        <v>2008</v>
      </c>
      <c r="C255" s="113" t="s">
        <v>563</v>
      </c>
      <c r="D255" s="113" t="s">
        <v>305</v>
      </c>
      <c r="E255" s="113" t="s">
        <v>339</v>
      </c>
      <c r="F255" s="114" t="s">
        <v>3813</v>
      </c>
      <c r="G255" s="115">
        <v>2.6</v>
      </c>
      <c r="H255" s="116" t="s">
        <v>175</v>
      </c>
      <c r="I255" s="114">
        <v>85136907</v>
      </c>
      <c r="J255" s="117">
        <v>45170</v>
      </c>
      <c r="K255" s="118">
        <v>1300</v>
      </c>
      <c r="L255" s="118">
        <v>3380</v>
      </c>
      <c r="M255" s="113" t="s">
        <v>470</v>
      </c>
      <c r="N255" s="119">
        <v>45214</v>
      </c>
      <c r="O255" s="119">
        <v>45030</v>
      </c>
      <c r="P255" s="114" t="s">
        <v>2208</v>
      </c>
      <c r="Q255" s="119">
        <v>45146</v>
      </c>
      <c r="R255" s="114" t="s">
        <v>2615</v>
      </c>
      <c r="S255" s="119">
        <v>45181</v>
      </c>
      <c r="T255" s="114" t="s">
        <v>2371</v>
      </c>
      <c r="U255" s="112">
        <f>N255-21</f>
        <v>45193</v>
      </c>
    </row>
    <row r="256" spans="1:21" ht="14.25" hidden="1" customHeight="1">
      <c r="A256" s="113">
        <v>2023</v>
      </c>
      <c r="B256" s="114" t="s">
        <v>2008</v>
      </c>
      <c r="C256" s="113" t="s">
        <v>390</v>
      </c>
      <c r="D256" s="113" t="s">
        <v>154</v>
      </c>
      <c r="E256" s="113" t="s">
        <v>293</v>
      </c>
      <c r="F256" s="114" t="s">
        <v>3805</v>
      </c>
      <c r="G256" s="115">
        <v>5.7</v>
      </c>
      <c r="H256" s="116" t="s">
        <v>175</v>
      </c>
      <c r="I256" s="114">
        <v>85397137</v>
      </c>
      <c r="J256" s="117">
        <v>45170</v>
      </c>
      <c r="K256" s="118">
        <v>1300</v>
      </c>
      <c r="L256" s="118">
        <v>7410</v>
      </c>
      <c r="M256" s="113" t="s">
        <v>383</v>
      </c>
      <c r="N256" s="119">
        <v>45246</v>
      </c>
      <c r="O256" s="119">
        <v>45062</v>
      </c>
      <c r="P256" s="114" t="s">
        <v>2208</v>
      </c>
      <c r="Q256" s="119">
        <v>45125</v>
      </c>
      <c r="R256" s="114" t="s">
        <v>2495</v>
      </c>
      <c r="S256" s="119">
        <v>45144</v>
      </c>
      <c r="T256" s="114" t="s">
        <v>2496</v>
      </c>
      <c r="U256" s="112">
        <f>N256-37</f>
        <v>45209</v>
      </c>
    </row>
    <row r="257" spans="1:21" ht="14.25" hidden="1" customHeight="1">
      <c r="A257" s="113">
        <v>2024</v>
      </c>
      <c r="B257" s="114" t="s">
        <v>143</v>
      </c>
      <c r="C257" s="113" t="s">
        <v>1026</v>
      </c>
      <c r="D257" s="113" t="s">
        <v>305</v>
      </c>
      <c r="E257" s="113" t="s">
        <v>577</v>
      </c>
      <c r="F257" s="114" t="s">
        <v>3817</v>
      </c>
      <c r="G257" s="115">
        <v>2.4</v>
      </c>
      <c r="H257" s="116" t="s">
        <v>175</v>
      </c>
      <c r="I257" s="114">
        <v>86251442</v>
      </c>
      <c r="J257" s="117">
        <v>45292</v>
      </c>
      <c r="K257" s="118">
        <v>1300</v>
      </c>
      <c r="L257" s="118">
        <v>3120</v>
      </c>
      <c r="M257" s="113" t="s">
        <v>470</v>
      </c>
      <c r="N257" s="119">
        <v>45325</v>
      </c>
      <c r="O257" s="119">
        <v>45212</v>
      </c>
      <c r="P257" s="114" t="s">
        <v>156</v>
      </c>
      <c r="Q257" s="119">
        <v>45275</v>
      </c>
      <c r="R257" s="114" t="s">
        <v>193</v>
      </c>
      <c r="S257" s="119">
        <v>45296</v>
      </c>
      <c r="T257" s="114" t="s">
        <v>156</v>
      </c>
      <c r="U257" s="112">
        <f>N257-19</f>
        <v>45306</v>
      </c>
    </row>
    <row r="258" spans="1:21" ht="14.25" hidden="1" customHeight="1">
      <c r="A258" s="113">
        <v>2024</v>
      </c>
      <c r="B258" s="114" t="s">
        <v>143</v>
      </c>
      <c r="C258" s="113" t="s">
        <v>146</v>
      </c>
      <c r="D258" s="113" t="s">
        <v>154</v>
      </c>
      <c r="E258" s="113" t="s">
        <v>158</v>
      </c>
      <c r="F258" s="114" t="s">
        <v>3843</v>
      </c>
      <c r="G258" s="115">
        <v>4.5</v>
      </c>
      <c r="H258" s="116" t="s">
        <v>175</v>
      </c>
      <c r="I258" s="114">
        <v>86262048</v>
      </c>
      <c r="J258" s="117">
        <v>45323</v>
      </c>
      <c r="K258" s="118">
        <v>1300</v>
      </c>
      <c r="L258" s="118">
        <v>5850</v>
      </c>
      <c r="M258" s="113" t="s">
        <v>470</v>
      </c>
      <c r="N258" s="119">
        <v>45380</v>
      </c>
      <c r="O258" s="119" t="s">
        <v>156</v>
      </c>
      <c r="P258" s="114" t="s">
        <v>156</v>
      </c>
      <c r="Q258" s="119" t="s">
        <v>156</v>
      </c>
      <c r="R258" s="114" t="s">
        <v>193</v>
      </c>
      <c r="S258" s="119" t="s">
        <v>156</v>
      </c>
      <c r="T258" s="114" t="s">
        <v>156</v>
      </c>
      <c r="U258" s="112">
        <f>N258-40</f>
        <v>45340</v>
      </c>
    </row>
    <row r="259" spans="1:21" ht="14.25" hidden="1" customHeight="1">
      <c r="A259" s="113">
        <v>2024</v>
      </c>
      <c r="B259" s="114" t="s">
        <v>143</v>
      </c>
      <c r="C259" s="113" t="s">
        <v>433</v>
      </c>
      <c r="D259" s="113" t="s">
        <v>154</v>
      </c>
      <c r="E259" s="113" t="s">
        <v>158</v>
      </c>
      <c r="F259" s="114" t="s">
        <v>3839</v>
      </c>
      <c r="G259" s="115">
        <v>4.5</v>
      </c>
      <c r="H259" s="116" t="s">
        <v>175</v>
      </c>
      <c r="I259" s="114">
        <v>86253663</v>
      </c>
      <c r="J259" s="117">
        <v>45323</v>
      </c>
      <c r="K259" s="118">
        <v>1300</v>
      </c>
      <c r="L259" s="118">
        <v>5850</v>
      </c>
      <c r="M259" s="113" t="s">
        <v>470</v>
      </c>
      <c r="N259" s="119">
        <v>45416</v>
      </c>
      <c r="O259" s="119" t="s">
        <v>156</v>
      </c>
      <c r="P259" s="114" t="s">
        <v>156</v>
      </c>
      <c r="Q259" s="119" t="s">
        <v>156</v>
      </c>
      <c r="R259" s="114" t="s">
        <v>193</v>
      </c>
      <c r="S259" s="119" t="s">
        <v>156</v>
      </c>
      <c r="T259" s="114" t="s">
        <v>156</v>
      </c>
      <c r="U259" s="112">
        <f>N259-62</f>
        <v>45354</v>
      </c>
    </row>
    <row r="260" spans="1:21" ht="14.25" hidden="1" customHeight="1">
      <c r="A260" s="113">
        <v>2024</v>
      </c>
      <c r="B260" s="114" t="s">
        <v>143</v>
      </c>
      <c r="C260" s="113" t="s">
        <v>1026</v>
      </c>
      <c r="D260" s="113" t="s">
        <v>305</v>
      </c>
      <c r="E260" s="113" t="s">
        <v>577</v>
      </c>
      <c r="F260" s="114" t="s">
        <v>3816</v>
      </c>
      <c r="G260" s="115">
        <v>2.4</v>
      </c>
      <c r="H260" s="116" t="s">
        <v>246</v>
      </c>
      <c r="I260" s="114">
        <v>86249410</v>
      </c>
      <c r="J260" s="117">
        <v>45383</v>
      </c>
      <c r="K260" s="118">
        <v>1300</v>
      </c>
      <c r="L260" s="118">
        <v>3120</v>
      </c>
      <c r="M260" s="113" t="s">
        <v>226</v>
      </c>
      <c r="N260" s="119">
        <v>45397</v>
      </c>
      <c r="O260" s="119">
        <v>45317</v>
      </c>
      <c r="P260" s="114" t="s">
        <v>156</v>
      </c>
      <c r="Q260" s="119" t="s">
        <v>156</v>
      </c>
      <c r="R260" s="114" t="s">
        <v>193</v>
      </c>
      <c r="S260" s="119" t="s">
        <v>156</v>
      </c>
      <c r="T260" s="114" t="s">
        <v>156</v>
      </c>
      <c r="U260" s="112">
        <f>N260-19</f>
        <v>45378</v>
      </c>
    </row>
    <row r="261" spans="1:21" ht="14.25" hidden="1" customHeight="1">
      <c r="A261" s="113">
        <v>2024</v>
      </c>
      <c r="B261" s="114" t="s">
        <v>143</v>
      </c>
      <c r="C261" s="113" t="s">
        <v>573</v>
      </c>
      <c r="D261" s="113" t="s">
        <v>1820</v>
      </c>
      <c r="E261" s="113" t="s">
        <v>3661</v>
      </c>
      <c r="F261" s="114" t="s">
        <v>3822</v>
      </c>
      <c r="G261" s="115">
        <v>2.8</v>
      </c>
      <c r="H261" s="116" t="s">
        <v>175</v>
      </c>
      <c r="I261" s="114">
        <v>86255224</v>
      </c>
      <c r="J261" s="117">
        <v>45383</v>
      </c>
      <c r="K261" s="118">
        <v>1300</v>
      </c>
      <c r="L261" s="118">
        <v>3640</v>
      </c>
      <c r="M261" s="113" t="s">
        <v>470</v>
      </c>
      <c r="N261" s="119">
        <v>45396</v>
      </c>
      <c r="O261" s="119" t="s">
        <v>156</v>
      </c>
      <c r="P261" s="114" t="s">
        <v>156</v>
      </c>
      <c r="Q261" s="119" t="s">
        <v>156</v>
      </c>
      <c r="R261" s="114" t="s">
        <v>193</v>
      </c>
      <c r="S261" s="119" t="s">
        <v>156</v>
      </c>
      <c r="T261" s="114" t="s">
        <v>156</v>
      </c>
      <c r="U261" s="112">
        <f>N261-7</f>
        <v>45389</v>
      </c>
    </row>
    <row r="262" spans="1:21" ht="14.25" hidden="1" customHeight="1">
      <c r="A262" s="113">
        <v>2024</v>
      </c>
      <c r="B262" s="114" t="s">
        <v>143</v>
      </c>
      <c r="C262" s="113" t="s">
        <v>573</v>
      </c>
      <c r="D262" s="113" t="s">
        <v>881</v>
      </c>
      <c r="E262" s="113" t="s">
        <v>883</v>
      </c>
      <c r="F262" s="114" t="s">
        <v>3831</v>
      </c>
      <c r="G262" s="115">
        <v>1.6</v>
      </c>
      <c r="H262" s="116" t="s">
        <v>175</v>
      </c>
      <c r="I262" s="114">
        <v>86195412</v>
      </c>
      <c r="J262" s="117">
        <v>45383</v>
      </c>
      <c r="K262" s="118">
        <v>1300</v>
      </c>
      <c r="L262" s="118">
        <v>2080</v>
      </c>
      <c r="M262" s="113" t="s">
        <v>470</v>
      </c>
      <c r="N262" s="119">
        <v>45403</v>
      </c>
      <c r="O262" s="119" t="s">
        <v>156</v>
      </c>
      <c r="P262" s="114" t="s">
        <v>156</v>
      </c>
      <c r="Q262" s="119" t="s">
        <v>156</v>
      </c>
      <c r="R262" s="114" t="s">
        <v>193</v>
      </c>
      <c r="S262" s="119" t="s">
        <v>156</v>
      </c>
      <c r="T262" s="114" t="s">
        <v>156</v>
      </c>
      <c r="U262" s="112">
        <f>N262-7</f>
        <v>45396</v>
      </c>
    </row>
    <row r="263" spans="1:21" ht="14.25" hidden="1" customHeight="1">
      <c r="A263" s="113">
        <v>2024</v>
      </c>
      <c r="B263" s="114" t="s">
        <v>143</v>
      </c>
      <c r="C263" s="113" t="s">
        <v>433</v>
      </c>
      <c r="D263" s="113" t="s">
        <v>1820</v>
      </c>
      <c r="E263" s="113" t="s">
        <v>3634</v>
      </c>
      <c r="F263" s="114" t="s">
        <v>3821</v>
      </c>
      <c r="G263" s="115">
        <v>2.8</v>
      </c>
      <c r="H263" s="116" t="s">
        <v>175</v>
      </c>
      <c r="I263" s="114">
        <v>86237202</v>
      </c>
      <c r="J263" s="117">
        <v>45536</v>
      </c>
      <c r="K263" s="118">
        <v>1300</v>
      </c>
      <c r="L263" s="118">
        <v>3640</v>
      </c>
      <c r="M263" s="113" t="s">
        <v>470</v>
      </c>
      <c r="N263" s="119">
        <v>45626</v>
      </c>
      <c r="O263" s="119" t="s">
        <v>156</v>
      </c>
      <c r="P263" s="114" t="s">
        <v>156</v>
      </c>
      <c r="Q263" s="119" t="s">
        <v>156</v>
      </c>
      <c r="R263" s="114" t="s">
        <v>193</v>
      </c>
      <c r="S263" s="119" t="s">
        <v>156</v>
      </c>
      <c r="T263" s="114" t="s">
        <v>156</v>
      </c>
      <c r="U263" s="112">
        <f>N263-62</f>
        <v>45564</v>
      </c>
    </row>
    <row r="264" spans="1:21" ht="14.25" hidden="1" customHeight="1">
      <c r="A264" s="113">
        <v>2023</v>
      </c>
      <c r="B264" s="114" t="s">
        <v>143</v>
      </c>
      <c r="C264" s="113" t="s">
        <v>563</v>
      </c>
      <c r="D264" s="113" t="s">
        <v>676</v>
      </c>
      <c r="E264" s="113" t="s">
        <v>699</v>
      </c>
      <c r="F264" s="114" t="s">
        <v>3749</v>
      </c>
      <c r="G264" s="115">
        <v>1.6</v>
      </c>
      <c r="H264" s="116" t="s">
        <v>175</v>
      </c>
      <c r="I264" s="114">
        <v>85448729</v>
      </c>
      <c r="J264" s="117">
        <v>45108</v>
      </c>
      <c r="K264" s="118">
        <v>1344</v>
      </c>
      <c r="L264" s="118">
        <v>2150</v>
      </c>
      <c r="M264" s="113" t="s">
        <v>470</v>
      </c>
      <c r="N264" s="119">
        <v>45134</v>
      </c>
      <c r="O264" s="119" t="s">
        <v>156</v>
      </c>
      <c r="P264" s="114" t="s">
        <v>156</v>
      </c>
      <c r="Q264" s="119">
        <v>45093</v>
      </c>
      <c r="R264" s="114" t="s">
        <v>1341</v>
      </c>
      <c r="S264" s="119">
        <v>45103</v>
      </c>
      <c r="T264" s="114" t="s">
        <v>156</v>
      </c>
      <c r="U264" s="112">
        <f>N264-21</f>
        <v>45113</v>
      </c>
    </row>
    <row r="265" spans="1:21" ht="14.25" hidden="1" customHeight="1">
      <c r="A265" s="113">
        <v>2023</v>
      </c>
      <c r="B265" s="114" t="s">
        <v>2008</v>
      </c>
      <c r="C265" s="113" t="s">
        <v>433</v>
      </c>
      <c r="D265" s="113" t="s">
        <v>305</v>
      </c>
      <c r="E265" s="113" t="s">
        <v>363</v>
      </c>
      <c r="F265" s="114" t="s">
        <v>3809</v>
      </c>
      <c r="G265" s="115">
        <v>2.6</v>
      </c>
      <c r="H265" s="116" t="s">
        <v>175</v>
      </c>
      <c r="I265" s="114">
        <v>84951087</v>
      </c>
      <c r="J265" s="117">
        <v>45170</v>
      </c>
      <c r="K265" s="118">
        <v>1350</v>
      </c>
      <c r="L265" s="118">
        <v>3510</v>
      </c>
      <c r="M265" s="113" t="s">
        <v>470</v>
      </c>
      <c r="N265" s="119">
        <v>45233</v>
      </c>
      <c r="O265" s="119">
        <v>45065</v>
      </c>
      <c r="P265" s="114" t="s">
        <v>156</v>
      </c>
      <c r="Q265" s="119">
        <v>45148</v>
      </c>
      <c r="R265" s="114" t="s">
        <v>2442</v>
      </c>
      <c r="S265" s="119">
        <v>45160</v>
      </c>
      <c r="T265" s="114" t="s">
        <v>2443</v>
      </c>
      <c r="U265" s="112">
        <f>N265-62</f>
        <v>45171</v>
      </c>
    </row>
    <row r="266" spans="1:21" ht="14.25" hidden="1" customHeight="1">
      <c r="A266" s="113">
        <v>2024</v>
      </c>
      <c r="B266" s="114" t="s">
        <v>143</v>
      </c>
      <c r="C266" s="113" t="s">
        <v>573</v>
      </c>
      <c r="D266" s="113" t="s">
        <v>154</v>
      </c>
      <c r="E266" s="113" t="s">
        <v>293</v>
      </c>
      <c r="F266" s="114" t="s">
        <v>3845</v>
      </c>
      <c r="G266" s="115">
        <v>5.7</v>
      </c>
      <c r="H266" s="116" t="s">
        <v>175</v>
      </c>
      <c r="I266" s="114">
        <v>85973011</v>
      </c>
      <c r="J266" s="117">
        <v>45200</v>
      </c>
      <c r="K266" s="118">
        <v>1368</v>
      </c>
      <c r="L266" s="118">
        <v>7798</v>
      </c>
      <c r="M266" s="113" t="s">
        <v>436</v>
      </c>
      <c r="N266" s="119">
        <v>45245</v>
      </c>
      <c r="O266" s="119">
        <v>45097</v>
      </c>
      <c r="P266" s="114" t="s">
        <v>156</v>
      </c>
      <c r="Q266" s="119">
        <v>45104</v>
      </c>
      <c r="R266" s="114" t="s">
        <v>193</v>
      </c>
      <c r="S266" s="119">
        <v>45132</v>
      </c>
      <c r="T266" s="114" t="s">
        <v>156</v>
      </c>
      <c r="U266" s="112">
        <f>N266-7</f>
        <v>45238</v>
      </c>
    </row>
    <row r="267" spans="1:21" ht="14.25" hidden="1" customHeight="1">
      <c r="A267" s="113">
        <v>2024</v>
      </c>
      <c r="B267" s="114" t="s">
        <v>143</v>
      </c>
      <c r="C267" s="113" t="s">
        <v>1026</v>
      </c>
      <c r="D267" s="113" t="s">
        <v>305</v>
      </c>
      <c r="E267" s="113" t="s">
        <v>577</v>
      </c>
      <c r="F267" s="114" t="s">
        <v>3817</v>
      </c>
      <c r="G267" s="115">
        <v>2.4</v>
      </c>
      <c r="H267" s="116" t="s">
        <v>175</v>
      </c>
      <c r="I267" s="114">
        <v>86251439</v>
      </c>
      <c r="J267" s="117">
        <v>45261</v>
      </c>
      <c r="K267" s="118">
        <v>1400</v>
      </c>
      <c r="L267" s="118">
        <v>3360</v>
      </c>
      <c r="M267" s="113" t="s">
        <v>470</v>
      </c>
      <c r="N267" s="119">
        <v>45283</v>
      </c>
      <c r="O267" s="119">
        <v>45170</v>
      </c>
      <c r="P267" s="114" t="s">
        <v>156</v>
      </c>
      <c r="Q267" s="119">
        <v>45240</v>
      </c>
      <c r="R267" s="114" t="s">
        <v>193</v>
      </c>
      <c r="S267" s="119">
        <v>45254</v>
      </c>
      <c r="T267" s="114" t="s">
        <v>156</v>
      </c>
      <c r="U267" s="112">
        <f>N267-19</f>
        <v>45264</v>
      </c>
    </row>
    <row r="268" spans="1:21" ht="14.25" hidden="1" customHeight="1">
      <c r="A268" s="113">
        <v>2024</v>
      </c>
      <c r="B268" s="114" t="s">
        <v>143</v>
      </c>
      <c r="C268" s="113" t="s">
        <v>433</v>
      </c>
      <c r="D268" s="113" t="s">
        <v>305</v>
      </c>
      <c r="E268" s="113" t="s">
        <v>363</v>
      </c>
      <c r="F268" s="114" t="s">
        <v>3851</v>
      </c>
      <c r="G268" s="115">
        <v>2.8</v>
      </c>
      <c r="H268" s="116" t="s">
        <v>175</v>
      </c>
      <c r="I268" s="114">
        <v>86180181</v>
      </c>
      <c r="J268" s="117">
        <v>45323</v>
      </c>
      <c r="K268" s="118">
        <v>1400</v>
      </c>
      <c r="L268" s="118">
        <v>3920</v>
      </c>
      <c r="M268" s="113" t="s">
        <v>470</v>
      </c>
      <c r="N268" s="119">
        <v>45402</v>
      </c>
      <c r="O268" s="119" t="s">
        <v>156</v>
      </c>
      <c r="P268" s="114" t="s">
        <v>156</v>
      </c>
      <c r="Q268" s="119" t="s">
        <v>156</v>
      </c>
      <c r="R268" s="114" t="s">
        <v>193</v>
      </c>
      <c r="S268" s="119" t="s">
        <v>156</v>
      </c>
      <c r="T268" s="114" t="s">
        <v>156</v>
      </c>
      <c r="U268" s="112">
        <f>N268-62</f>
        <v>45340</v>
      </c>
    </row>
    <row r="269" spans="1:21" ht="14.25" hidden="1" customHeight="1">
      <c r="A269" s="113">
        <v>2024</v>
      </c>
      <c r="B269" s="114" t="s">
        <v>143</v>
      </c>
      <c r="C269" s="113" t="s">
        <v>1026</v>
      </c>
      <c r="D269" s="113" t="s">
        <v>305</v>
      </c>
      <c r="E269" s="113" t="s">
        <v>577</v>
      </c>
      <c r="F269" s="114" t="s">
        <v>3817</v>
      </c>
      <c r="G269" s="115">
        <v>2.4</v>
      </c>
      <c r="H269" s="116" t="s">
        <v>175</v>
      </c>
      <c r="I269" s="114">
        <v>86251445</v>
      </c>
      <c r="J269" s="117">
        <v>45323</v>
      </c>
      <c r="K269" s="118">
        <v>1400</v>
      </c>
      <c r="L269" s="118">
        <v>3360</v>
      </c>
      <c r="M269" s="113" t="s">
        <v>470</v>
      </c>
      <c r="N269" s="119">
        <v>45367</v>
      </c>
      <c r="O269" s="119">
        <v>45261</v>
      </c>
      <c r="P269" s="114" t="s">
        <v>156</v>
      </c>
      <c r="Q269" s="119">
        <v>45324</v>
      </c>
      <c r="R269" s="114" t="s">
        <v>193</v>
      </c>
      <c r="S269" s="119">
        <v>45338</v>
      </c>
      <c r="T269" s="114" t="s">
        <v>156</v>
      </c>
      <c r="U269" s="112">
        <f>N269-19</f>
        <v>45348</v>
      </c>
    </row>
    <row r="270" spans="1:21" ht="14.25" hidden="1" customHeight="1">
      <c r="A270" s="113">
        <v>2024</v>
      </c>
      <c r="B270" s="114" t="s">
        <v>143</v>
      </c>
      <c r="C270" s="113" t="s">
        <v>1026</v>
      </c>
      <c r="D270" s="113" t="s">
        <v>305</v>
      </c>
      <c r="E270" s="113" t="s">
        <v>577</v>
      </c>
      <c r="F270" s="114" t="s">
        <v>3817</v>
      </c>
      <c r="G270" s="115">
        <v>2.4</v>
      </c>
      <c r="H270" s="116" t="s">
        <v>175</v>
      </c>
      <c r="I270" s="114">
        <v>86251446</v>
      </c>
      <c r="J270" s="117">
        <v>45352</v>
      </c>
      <c r="K270" s="118">
        <v>1400</v>
      </c>
      <c r="L270" s="118">
        <v>3360</v>
      </c>
      <c r="M270" s="113" t="s">
        <v>470</v>
      </c>
      <c r="N270" s="119">
        <v>45381</v>
      </c>
      <c r="O270" s="119">
        <v>45289</v>
      </c>
      <c r="P270" s="114" t="s">
        <v>156</v>
      </c>
      <c r="Q270" s="119">
        <v>45345</v>
      </c>
      <c r="R270" s="114" t="s">
        <v>193</v>
      </c>
      <c r="S270" s="119">
        <v>45352</v>
      </c>
      <c r="T270" s="114" t="s">
        <v>156</v>
      </c>
      <c r="U270" s="112">
        <f>N270-19</f>
        <v>45362</v>
      </c>
    </row>
    <row r="271" spans="1:21" ht="14.25" hidden="1" customHeight="1">
      <c r="A271" s="113">
        <v>2024</v>
      </c>
      <c r="B271" s="114" t="s">
        <v>143</v>
      </c>
      <c r="C271" s="113" t="s">
        <v>573</v>
      </c>
      <c r="D271" s="113" t="s">
        <v>881</v>
      </c>
      <c r="E271" s="113" t="s">
        <v>883</v>
      </c>
      <c r="F271" s="114" t="s">
        <v>3831</v>
      </c>
      <c r="G271" s="115">
        <v>1.6</v>
      </c>
      <c r="H271" s="116" t="s">
        <v>246</v>
      </c>
      <c r="I271" s="114">
        <v>86195405</v>
      </c>
      <c r="J271" s="117">
        <v>45474</v>
      </c>
      <c r="K271" s="118">
        <v>1400</v>
      </c>
      <c r="L271" s="118">
        <v>2240</v>
      </c>
      <c r="M271" s="113" t="s">
        <v>226</v>
      </c>
      <c r="N271" s="119">
        <v>45487</v>
      </c>
      <c r="O271" s="119" t="s">
        <v>156</v>
      </c>
      <c r="P271" s="114" t="s">
        <v>156</v>
      </c>
      <c r="Q271" s="119" t="s">
        <v>156</v>
      </c>
      <c r="R271" s="114" t="s">
        <v>193</v>
      </c>
      <c r="S271" s="119" t="s">
        <v>156</v>
      </c>
      <c r="T271" s="114" t="s">
        <v>156</v>
      </c>
      <c r="U271" s="112">
        <f>N271-7</f>
        <v>45480</v>
      </c>
    </row>
    <row r="272" spans="1:21" ht="14.25" hidden="1" customHeight="1">
      <c r="A272" s="113">
        <v>2024</v>
      </c>
      <c r="B272" s="114" t="s">
        <v>143</v>
      </c>
      <c r="C272" s="113" t="s">
        <v>433</v>
      </c>
      <c r="D272" s="113" t="s">
        <v>1820</v>
      </c>
      <c r="E272" s="113" t="s">
        <v>3634</v>
      </c>
      <c r="F272" s="114" t="s">
        <v>3821</v>
      </c>
      <c r="G272" s="115">
        <v>2.8</v>
      </c>
      <c r="H272" s="116" t="s">
        <v>175</v>
      </c>
      <c r="I272" s="114">
        <v>86237203</v>
      </c>
      <c r="J272" s="117">
        <v>45566</v>
      </c>
      <c r="K272" s="118">
        <v>1400</v>
      </c>
      <c r="L272" s="118">
        <v>3920</v>
      </c>
      <c r="M272" s="113" t="s">
        <v>470</v>
      </c>
      <c r="N272" s="119">
        <v>45640</v>
      </c>
      <c r="O272" s="119" t="s">
        <v>156</v>
      </c>
      <c r="P272" s="114" t="s">
        <v>156</v>
      </c>
      <c r="Q272" s="119" t="s">
        <v>156</v>
      </c>
      <c r="R272" s="114" t="s">
        <v>193</v>
      </c>
      <c r="S272" s="119" t="s">
        <v>156</v>
      </c>
      <c r="T272" s="114" t="s">
        <v>156</v>
      </c>
      <c r="U272" s="112">
        <f>N272-62</f>
        <v>45578</v>
      </c>
    </row>
    <row r="273" spans="1:21" ht="14.25" hidden="1" customHeight="1">
      <c r="A273" s="113">
        <v>2023</v>
      </c>
      <c r="B273" s="114" t="s">
        <v>2008</v>
      </c>
      <c r="C273" s="113" t="s">
        <v>146</v>
      </c>
      <c r="D273" s="113" t="s">
        <v>154</v>
      </c>
      <c r="E273" s="113" t="s">
        <v>2011</v>
      </c>
      <c r="F273" s="114" t="s">
        <v>3804</v>
      </c>
      <c r="G273" s="115">
        <v>4.5</v>
      </c>
      <c r="H273" s="116" t="s">
        <v>175</v>
      </c>
      <c r="I273" s="114">
        <v>85527234</v>
      </c>
      <c r="J273" s="117">
        <v>45139</v>
      </c>
      <c r="K273" s="118">
        <v>1464</v>
      </c>
      <c r="L273" s="118">
        <v>6588</v>
      </c>
      <c r="M273" s="113" t="s">
        <v>226</v>
      </c>
      <c r="N273" s="119">
        <v>45187</v>
      </c>
      <c r="O273" s="119">
        <v>45048</v>
      </c>
      <c r="P273" s="114" t="s">
        <v>156</v>
      </c>
      <c r="Q273" s="119">
        <v>45120</v>
      </c>
      <c r="R273" s="114" t="s">
        <v>2098</v>
      </c>
      <c r="S273" s="119">
        <v>45134</v>
      </c>
      <c r="T273" s="114" t="s">
        <v>2106</v>
      </c>
      <c r="U273" s="112">
        <f>N273-40</f>
        <v>45147</v>
      </c>
    </row>
    <row r="274" spans="1:21" ht="14.25" hidden="1" customHeight="1">
      <c r="A274" s="113">
        <v>2023</v>
      </c>
      <c r="B274" s="114" t="s">
        <v>143</v>
      </c>
      <c r="C274" s="113" t="s">
        <v>563</v>
      </c>
      <c r="D274" s="113" t="s">
        <v>676</v>
      </c>
      <c r="E274" s="113" t="s">
        <v>699</v>
      </c>
      <c r="F274" s="114" t="s">
        <v>3748</v>
      </c>
      <c r="G274" s="115">
        <v>1.6</v>
      </c>
      <c r="H274" s="116" t="s">
        <v>175</v>
      </c>
      <c r="I274" s="114">
        <v>85448726</v>
      </c>
      <c r="J274" s="117">
        <v>45108</v>
      </c>
      <c r="K274" s="118">
        <v>1472</v>
      </c>
      <c r="L274" s="118">
        <v>2355</v>
      </c>
      <c r="M274" s="113" t="s">
        <v>470</v>
      </c>
      <c r="N274" s="119">
        <v>45134</v>
      </c>
      <c r="O274" s="119" t="s">
        <v>156</v>
      </c>
      <c r="P274" s="114" t="s">
        <v>156</v>
      </c>
      <c r="Q274" s="119">
        <v>45093</v>
      </c>
      <c r="R274" s="114" t="s">
        <v>1341</v>
      </c>
      <c r="S274" s="119">
        <v>45103</v>
      </c>
      <c r="T274" s="114" t="s">
        <v>156</v>
      </c>
      <c r="U274" s="112">
        <f>N274-21</f>
        <v>45113</v>
      </c>
    </row>
    <row r="275" spans="1:21" ht="14.25" hidden="1" customHeight="1">
      <c r="A275" s="113">
        <v>2023</v>
      </c>
      <c r="B275" s="114" t="s">
        <v>2008</v>
      </c>
      <c r="C275" s="113" t="s">
        <v>573</v>
      </c>
      <c r="D275" s="113" t="s">
        <v>305</v>
      </c>
      <c r="E275" s="113" t="s">
        <v>363</v>
      </c>
      <c r="F275" s="114" t="s">
        <v>3807</v>
      </c>
      <c r="G275" s="115">
        <v>2.6</v>
      </c>
      <c r="H275" s="116" t="s">
        <v>175</v>
      </c>
      <c r="I275" s="114">
        <v>85187361</v>
      </c>
      <c r="J275" s="117">
        <v>45017</v>
      </c>
      <c r="K275" s="118">
        <v>1476</v>
      </c>
      <c r="L275" s="118">
        <v>3838</v>
      </c>
      <c r="M275" s="113" t="s">
        <v>383</v>
      </c>
      <c r="N275" s="119">
        <v>45136</v>
      </c>
      <c r="O275" s="119">
        <v>44957</v>
      </c>
      <c r="P275" s="114" t="s">
        <v>156</v>
      </c>
      <c r="Q275" s="119">
        <v>44960</v>
      </c>
      <c r="R275" s="114" t="s">
        <v>2928</v>
      </c>
      <c r="S275" s="119">
        <v>44960</v>
      </c>
      <c r="T275" s="114" t="s">
        <v>1412</v>
      </c>
      <c r="U275" s="112">
        <f>N275-7</f>
        <v>45129</v>
      </c>
    </row>
    <row r="276" spans="1:21" ht="14.25" hidden="1" customHeight="1">
      <c r="A276" s="113">
        <v>2024</v>
      </c>
      <c r="B276" s="114" t="s">
        <v>143</v>
      </c>
      <c r="C276" s="113" t="s">
        <v>146</v>
      </c>
      <c r="D276" s="113" t="s">
        <v>154</v>
      </c>
      <c r="E276" s="113" t="s">
        <v>158</v>
      </c>
      <c r="F276" s="114" t="s">
        <v>3844</v>
      </c>
      <c r="G276" s="115">
        <v>4.5</v>
      </c>
      <c r="H276" s="116" t="s">
        <v>175</v>
      </c>
      <c r="I276" s="114">
        <v>85913143</v>
      </c>
      <c r="J276" s="117">
        <v>45170</v>
      </c>
      <c r="K276" s="118">
        <v>1496</v>
      </c>
      <c r="L276" s="118">
        <v>6732</v>
      </c>
      <c r="M276" s="113" t="s">
        <v>436</v>
      </c>
      <c r="N276" s="119">
        <v>45245</v>
      </c>
      <c r="O276" s="119">
        <v>45097</v>
      </c>
      <c r="P276" s="114" t="s">
        <v>156</v>
      </c>
      <c r="Q276" s="119">
        <v>45104</v>
      </c>
      <c r="R276" s="114" t="s">
        <v>193</v>
      </c>
      <c r="S276" s="119">
        <v>45111</v>
      </c>
      <c r="T276" s="114" t="s">
        <v>1874</v>
      </c>
      <c r="U276" s="112">
        <f>N276-40</f>
        <v>45205</v>
      </c>
    </row>
    <row r="277" spans="1:21" ht="14.25" hidden="1" customHeight="1">
      <c r="A277" s="113">
        <v>2024</v>
      </c>
      <c r="B277" s="114" t="s">
        <v>143</v>
      </c>
      <c r="C277" s="113" t="s">
        <v>146</v>
      </c>
      <c r="D277" s="113" t="s">
        <v>154</v>
      </c>
      <c r="E277" s="113" t="s">
        <v>3337</v>
      </c>
      <c r="F277" s="114" t="s">
        <v>3833</v>
      </c>
      <c r="G277" s="115">
        <v>5.3</v>
      </c>
      <c r="H277" s="116" t="s">
        <v>175</v>
      </c>
      <c r="I277" s="114">
        <v>85633883</v>
      </c>
      <c r="J277" s="117">
        <v>45108</v>
      </c>
      <c r="K277" s="118">
        <v>1498</v>
      </c>
      <c r="L277" s="118">
        <v>7939</v>
      </c>
      <c r="M277" s="113" t="s">
        <v>436</v>
      </c>
      <c r="N277" s="119">
        <v>45245</v>
      </c>
      <c r="O277" s="119" t="s">
        <v>156</v>
      </c>
      <c r="P277" s="114" t="s">
        <v>156</v>
      </c>
      <c r="Q277" s="119" t="s">
        <v>156</v>
      </c>
      <c r="R277" s="114" t="s">
        <v>193</v>
      </c>
      <c r="S277" s="119">
        <v>45118</v>
      </c>
      <c r="T277" s="114" t="s">
        <v>1874</v>
      </c>
      <c r="U277" s="112">
        <f>N277-40</f>
        <v>45205</v>
      </c>
    </row>
    <row r="278" spans="1:21" ht="14.25" hidden="1" customHeight="1">
      <c r="A278" s="113">
        <v>2023</v>
      </c>
      <c r="B278" s="114" t="s">
        <v>2008</v>
      </c>
      <c r="C278" s="113" t="s">
        <v>146</v>
      </c>
      <c r="D278" s="113" t="s">
        <v>154</v>
      </c>
      <c r="E278" s="113" t="s">
        <v>2011</v>
      </c>
      <c r="F278" s="114" t="s">
        <v>3804</v>
      </c>
      <c r="G278" s="115">
        <v>4.5</v>
      </c>
      <c r="H278" s="116" t="s">
        <v>175</v>
      </c>
      <c r="I278" s="114">
        <v>85527233</v>
      </c>
      <c r="J278" s="117">
        <v>45139</v>
      </c>
      <c r="K278" s="118">
        <v>1500</v>
      </c>
      <c r="L278" s="118">
        <v>6750</v>
      </c>
      <c r="M278" s="113" t="s">
        <v>226</v>
      </c>
      <c r="N278" s="119">
        <v>45161</v>
      </c>
      <c r="O278" s="119">
        <v>45048</v>
      </c>
      <c r="P278" s="114" t="s">
        <v>156</v>
      </c>
      <c r="Q278" s="119">
        <v>45127</v>
      </c>
      <c r="R278" s="114" t="s">
        <v>2102</v>
      </c>
      <c r="S278" s="119">
        <v>45134</v>
      </c>
      <c r="T278" s="114" t="s">
        <v>2103</v>
      </c>
      <c r="U278" s="112">
        <f>N278-40</f>
        <v>45121</v>
      </c>
    </row>
    <row r="279" spans="1:21" ht="14.25" hidden="1" customHeight="1">
      <c r="A279" s="113">
        <v>2023</v>
      </c>
      <c r="B279" s="114" t="s">
        <v>2008</v>
      </c>
      <c r="C279" s="113" t="s">
        <v>563</v>
      </c>
      <c r="D279" s="113" t="s">
        <v>305</v>
      </c>
      <c r="E279" s="113" t="s">
        <v>577</v>
      </c>
      <c r="F279" s="114" t="s">
        <v>3788</v>
      </c>
      <c r="G279" s="115">
        <v>2.4</v>
      </c>
      <c r="H279" s="116" t="s">
        <v>175</v>
      </c>
      <c r="I279" s="114">
        <v>85170003</v>
      </c>
      <c r="J279" s="117">
        <v>45139</v>
      </c>
      <c r="K279" s="118">
        <v>1500</v>
      </c>
      <c r="L279" s="118">
        <v>3600</v>
      </c>
      <c r="M279" s="113" t="s">
        <v>470</v>
      </c>
      <c r="N279" s="119">
        <v>45184</v>
      </c>
      <c r="O279" s="119">
        <v>45114</v>
      </c>
      <c r="P279" s="114" t="s">
        <v>2087</v>
      </c>
      <c r="Q279" s="119">
        <v>45142</v>
      </c>
      <c r="R279" s="114" t="s">
        <v>2354</v>
      </c>
      <c r="S279" s="119">
        <v>45152</v>
      </c>
      <c r="T279" s="114" t="s">
        <v>2355</v>
      </c>
      <c r="U279" s="112">
        <f>N279-21</f>
        <v>45163</v>
      </c>
    </row>
    <row r="280" spans="1:21" ht="14.25" hidden="1" customHeight="1">
      <c r="A280" s="113">
        <v>2023</v>
      </c>
      <c r="B280" s="114" t="s">
        <v>2008</v>
      </c>
      <c r="C280" s="113" t="s">
        <v>1026</v>
      </c>
      <c r="D280" s="113" t="s">
        <v>305</v>
      </c>
      <c r="E280" s="113" t="s">
        <v>2974</v>
      </c>
      <c r="F280" s="114" t="s">
        <v>3794</v>
      </c>
      <c r="G280" s="115">
        <v>1.8</v>
      </c>
      <c r="H280" s="116" t="s">
        <v>175</v>
      </c>
      <c r="I280" s="114">
        <v>85654623</v>
      </c>
      <c r="J280" s="117">
        <v>45139</v>
      </c>
      <c r="K280" s="118">
        <v>1500</v>
      </c>
      <c r="L280" s="118">
        <v>2700</v>
      </c>
      <c r="M280" s="113" t="s">
        <v>470</v>
      </c>
      <c r="N280" s="119">
        <v>45182</v>
      </c>
      <c r="O280" s="119">
        <v>45083</v>
      </c>
      <c r="P280" s="114" t="s">
        <v>156</v>
      </c>
      <c r="Q280" s="119">
        <v>45141</v>
      </c>
      <c r="R280" s="114" t="s">
        <v>2259</v>
      </c>
      <c r="S280" s="119">
        <v>45152</v>
      </c>
      <c r="T280" s="114" t="s">
        <v>2180</v>
      </c>
      <c r="U280" s="112">
        <f>N280-19</f>
        <v>45163</v>
      </c>
    </row>
    <row r="281" spans="1:21" ht="14.25" hidden="1" customHeight="1">
      <c r="A281" s="113">
        <v>2023</v>
      </c>
      <c r="B281" s="114" t="s">
        <v>2008</v>
      </c>
      <c r="C281" s="113" t="s">
        <v>433</v>
      </c>
      <c r="D281" s="113" t="s">
        <v>154</v>
      </c>
      <c r="E281" s="113" t="s">
        <v>2011</v>
      </c>
      <c r="F281" s="114" t="s">
        <v>3802</v>
      </c>
      <c r="G281" s="115">
        <v>4.5</v>
      </c>
      <c r="H281" s="116" t="s">
        <v>175</v>
      </c>
      <c r="I281" s="114">
        <v>85468669</v>
      </c>
      <c r="J281" s="117">
        <v>45170</v>
      </c>
      <c r="K281" s="118">
        <v>1500</v>
      </c>
      <c r="L281" s="118">
        <v>6750</v>
      </c>
      <c r="M281" s="113" t="s">
        <v>226</v>
      </c>
      <c r="N281" s="119">
        <v>45229</v>
      </c>
      <c r="O281" s="119">
        <v>45044</v>
      </c>
      <c r="P281" s="114" t="s">
        <v>156</v>
      </c>
      <c r="Q281" s="119">
        <v>45146</v>
      </c>
      <c r="R281" s="114" t="s">
        <v>2387</v>
      </c>
      <c r="S281" s="119">
        <v>45155</v>
      </c>
      <c r="T281" s="114" t="s">
        <v>2061</v>
      </c>
      <c r="U281" s="112">
        <f>N281-62</f>
        <v>45167</v>
      </c>
    </row>
    <row r="282" spans="1:21" ht="14.25" hidden="1" customHeight="1">
      <c r="A282" s="113">
        <v>2023</v>
      </c>
      <c r="B282" s="114" t="s">
        <v>2008</v>
      </c>
      <c r="C282" s="113" t="s">
        <v>433</v>
      </c>
      <c r="D282" s="113" t="s">
        <v>154</v>
      </c>
      <c r="E282" s="113" t="s">
        <v>293</v>
      </c>
      <c r="F282" s="114" t="s">
        <v>3806</v>
      </c>
      <c r="G282" s="115">
        <v>5.7</v>
      </c>
      <c r="H282" s="116" t="s">
        <v>175</v>
      </c>
      <c r="I282" s="114">
        <v>85136962</v>
      </c>
      <c r="J282" s="117">
        <v>45139</v>
      </c>
      <c r="K282" s="118">
        <v>1500</v>
      </c>
      <c r="L282" s="118">
        <v>8550</v>
      </c>
      <c r="M282" s="113" t="s">
        <v>470</v>
      </c>
      <c r="N282" s="119">
        <v>45229</v>
      </c>
      <c r="O282" s="119">
        <v>45030</v>
      </c>
      <c r="P282" s="114" t="s">
        <v>2135</v>
      </c>
      <c r="Q282" s="119">
        <v>45141</v>
      </c>
      <c r="R282" s="114" t="s">
        <v>2387</v>
      </c>
      <c r="S282" s="119">
        <v>45155</v>
      </c>
      <c r="T282" s="114" t="s">
        <v>2061</v>
      </c>
      <c r="U282" s="112">
        <f>N282-62</f>
        <v>45167</v>
      </c>
    </row>
    <row r="283" spans="1:21" ht="14.25" hidden="1" customHeight="1">
      <c r="A283" s="113">
        <v>2023</v>
      </c>
      <c r="B283" s="114" t="s">
        <v>2008</v>
      </c>
      <c r="C283" s="113" t="s">
        <v>433</v>
      </c>
      <c r="D283" s="113" t="s">
        <v>305</v>
      </c>
      <c r="E283" s="113" t="s">
        <v>363</v>
      </c>
      <c r="F283" s="114" t="s">
        <v>3811</v>
      </c>
      <c r="G283" s="115">
        <v>2.6</v>
      </c>
      <c r="H283" s="116" t="s">
        <v>175</v>
      </c>
      <c r="I283" s="114">
        <v>85651276</v>
      </c>
      <c r="J283" s="117">
        <v>45139</v>
      </c>
      <c r="K283" s="118">
        <v>1500</v>
      </c>
      <c r="L283" s="118">
        <v>3900</v>
      </c>
      <c r="M283" s="113" t="s">
        <v>470</v>
      </c>
      <c r="N283" s="119">
        <v>45229</v>
      </c>
      <c r="O283" s="119">
        <v>45086</v>
      </c>
      <c r="P283" s="114" t="s">
        <v>156</v>
      </c>
      <c r="Q283" s="119">
        <v>45146</v>
      </c>
      <c r="R283" s="114" t="s">
        <v>2387</v>
      </c>
      <c r="S283" s="119">
        <v>45155</v>
      </c>
      <c r="T283" s="114" t="s">
        <v>2061</v>
      </c>
      <c r="U283" s="112">
        <f>N283-62</f>
        <v>45167</v>
      </c>
    </row>
    <row r="284" spans="1:21" ht="14.25" hidden="1" customHeight="1">
      <c r="A284" s="113">
        <v>2023</v>
      </c>
      <c r="B284" s="114" t="s">
        <v>2008</v>
      </c>
      <c r="C284" s="113" t="s">
        <v>1026</v>
      </c>
      <c r="D284" s="113" t="s">
        <v>154</v>
      </c>
      <c r="E284" s="113" t="s">
        <v>217</v>
      </c>
      <c r="F284" s="114" t="s">
        <v>3796</v>
      </c>
      <c r="G284" s="115">
        <v>5.3</v>
      </c>
      <c r="H284" s="116" t="s">
        <v>175</v>
      </c>
      <c r="I284" s="114">
        <v>85461062</v>
      </c>
      <c r="J284" s="117">
        <v>45139</v>
      </c>
      <c r="K284" s="118">
        <v>1500</v>
      </c>
      <c r="L284" s="118">
        <v>7950</v>
      </c>
      <c r="M284" s="113" t="s">
        <v>470</v>
      </c>
      <c r="N284" s="119">
        <v>45188</v>
      </c>
      <c r="O284" s="119">
        <v>45041</v>
      </c>
      <c r="P284" s="114" t="s">
        <v>2381</v>
      </c>
      <c r="Q284" s="119">
        <v>45148</v>
      </c>
      <c r="R284" s="114" t="s">
        <v>2387</v>
      </c>
      <c r="S284" s="119">
        <v>45155</v>
      </c>
      <c r="T284" s="114" t="s">
        <v>2061</v>
      </c>
      <c r="U284" s="112">
        <f>N284-19</f>
        <v>45169</v>
      </c>
    </row>
    <row r="285" spans="1:21" ht="14.25" hidden="1" customHeight="1">
      <c r="A285" s="113">
        <v>2023</v>
      </c>
      <c r="B285" s="114" t="s">
        <v>2008</v>
      </c>
      <c r="C285" s="113" t="s">
        <v>146</v>
      </c>
      <c r="D285" s="113" t="s">
        <v>305</v>
      </c>
      <c r="E285" s="113" t="s">
        <v>363</v>
      </c>
      <c r="F285" s="114" t="s">
        <v>3809</v>
      </c>
      <c r="G285" s="115">
        <v>2.6</v>
      </c>
      <c r="H285" s="116" t="s">
        <v>175</v>
      </c>
      <c r="I285" s="114">
        <v>84976475</v>
      </c>
      <c r="J285" s="117">
        <v>45139</v>
      </c>
      <c r="K285" s="118">
        <v>1500</v>
      </c>
      <c r="L285" s="118">
        <v>3900</v>
      </c>
      <c r="M285" s="113" t="s">
        <v>470</v>
      </c>
      <c r="N285" s="119">
        <v>45214</v>
      </c>
      <c r="O285" s="119">
        <v>45065</v>
      </c>
      <c r="P285" s="114" t="s">
        <v>425</v>
      </c>
      <c r="Q285" s="119">
        <v>45152</v>
      </c>
      <c r="R285" s="114" t="s">
        <v>2085</v>
      </c>
      <c r="S285" s="119">
        <v>45162</v>
      </c>
      <c r="T285" s="114" t="s">
        <v>2086</v>
      </c>
      <c r="U285" s="112">
        <f>N285-40</f>
        <v>45174</v>
      </c>
    </row>
    <row r="286" spans="1:21" ht="14.25" hidden="1" customHeight="1">
      <c r="A286" s="113">
        <v>2023</v>
      </c>
      <c r="B286" s="114" t="s">
        <v>2008</v>
      </c>
      <c r="C286" s="113" t="s">
        <v>433</v>
      </c>
      <c r="D286" s="113" t="s">
        <v>154</v>
      </c>
      <c r="E286" s="113" t="s">
        <v>2011</v>
      </c>
      <c r="F286" s="114" t="s">
        <v>3802</v>
      </c>
      <c r="G286" s="115">
        <v>4.5</v>
      </c>
      <c r="H286" s="116" t="s">
        <v>175</v>
      </c>
      <c r="I286" s="114">
        <v>85654114</v>
      </c>
      <c r="J286" s="117">
        <v>45200</v>
      </c>
      <c r="K286" s="118">
        <v>1500</v>
      </c>
      <c r="L286" s="118">
        <v>6750</v>
      </c>
      <c r="M286" s="113" t="s">
        <v>470</v>
      </c>
      <c r="N286" s="119">
        <v>45257</v>
      </c>
      <c r="O286" s="119">
        <v>45107</v>
      </c>
      <c r="P286" s="114" t="s">
        <v>156</v>
      </c>
      <c r="Q286" s="119">
        <v>45169</v>
      </c>
      <c r="R286" s="114" t="s">
        <v>2603</v>
      </c>
      <c r="S286" s="119">
        <v>45183</v>
      </c>
      <c r="T286" s="114" t="s">
        <v>2604</v>
      </c>
      <c r="U286" s="112">
        <f>N286-62</f>
        <v>45195</v>
      </c>
    </row>
    <row r="287" spans="1:21" ht="14.25" hidden="1" customHeight="1">
      <c r="A287" s="113">
        <v>2024</v>
      </c>
      <c r="B287" s="114" t="s">
        <v>143</v>
      </c>
      <c r="C287" s="113" t="s">
        <v>146</v>
      </c>
      <c r="D287" s="113" t="s">
        <v>154</v>
      </c>
      <c r="E287" s="113" t="s">
        <v>158</v>
      </c>
      <c r="F287" s="114" t="s">
        <v>3843</v>
      </c>
      <c r="G287" s="115">
        <v>4.5</v>
      </c>
      <c r="H287" s="116" t="s">
        <v>175</v>
      </c>
      <c r="I287" s="114">
        <v>86233426</v>
      </c>
      <c r="J287" s="117">
        <v>45231</v>
      </c>
      <c r="K287" s="118">
        <v>1500</v>
      </c>
      <c r="L287" s="118">
        <v>6750</v>
      </c>
      <c r="M287" s="113" t="s">
        <v>383</v>
      </c>
      <c r="N287" s="119">
        <v>45275</v>
      </c>
      <c r="O287" s="119" t="s">
        <v>156</v>
      </c>
      <c r="P287" s="114" t="s">
        <v>156</v>
      </c>
      <c r="Q287" s="119" t="s">
        <v>156</v>
      </c>
      <c r="R287" s="114" t="s">
        <v>193</v>
      </c>
      <c r="S287" s="119" t="s">
        <v>156</v>
      </c>
      <c r="T287" s="114" t="s">
        <v>156</v>
      </c>
      <c r="U287" s="112">
        <f>N287-40</f>
        <v>45235</v>
      </c>
    </row>
    <row r="288" spans="1:21" ht="14.25" hidden="1" customHeight="1">
      <c r="A288" s="113">
        <v>2024</v>
      </c>
      <c r="B288" s="114" t="s">
        <v>143</v>
      </c>
      <c r="C288" s="113" t="s">
        <v>573</v>
      </c>
      <c r="D288" s="113" t="s">
        <v>154</v>
      </c>
      <c r="E288" s="113" t="s">
        <v>3517</v>
      </c>
      <c r="F288" s="114" t="s">
        <v>3827</v>
      </c>
      <c r="G288" s="115">
        <v>4.5</v>
      </c>
      <c r="H288" s="116" t="s">
        <v>175</v>
      </c>
      <c r="I288" s="114">
        <v>86226772</v>
      </c>
      <c r="J288" s="117">
        <v>45200</v>
      </c>
      <c r="K288" s="118">
        <v>1500</v>
      </c>
      <c r="L288" s="118">
        <v>6750</v>
      </c>
      <c r="M288" s="113" t="s">
        <v>436</v>
      </c>
      <c r="N288" s="119">
        <v>45254</v>
      </c>
      <c r="O288" s="119" t="s">
        <v>156</v>
      </c>
      <c r="P288" s="114" t="s">
        <v>156</v>
      </c>
      <c r="Q288" s="119" t="s">
        <v>156</v>
      </c>
      <c r="R288" s="114" t="s">
        <v>193</v>
      </c>
      <c r="S288" s="119" t="s">
        <v>156</v>
      </c>
      <c r="T288" s="114" t="s">
        <v>156</v>
      </c>
      <c r="U288" s="112">
        <f>N288-7</f>
        <v>45247</v>
      </c>
    </row>
    <row r="289" spans="1:21" ht="14.25" hidden="1" customHeight="1">
      <c r="A289" s="113">
        <v>2024</v>
      </c>
      <c r="B289" s="114" t="s">
        <v>143</v>
      </c>
      <c r="C289" s="113" t="s">
        <v>573</v>
      </c>
      <c r="D289" s="113" t="s">
        <v>1820</v>
      </c>
      <c r="E289" s="113" t="s">
        <v>3634</v>
      </c>
      <c r="F289" s="114" t="s">
        <v>3821</v>
      </c>
      <c r="G289" s="115">
        <v>2.8</v>
      </c>
      <c r="H289" s="116" t="s">
        <v>175</v>
      </c>
      <c r="I289" s="114">
        <v>86210606</v>
      </c>
      <c r="J289" s="117">
        <v>45231</v>
      </c>
      <c r="K289" s="118">
        <v>1500</v>
      </c>
      <c r="L289" s="118">
        <v>4200</v>
      </c>
      <c r="M289" s="113" t="s">
        <v>383</v>
      </c>
      <c r="N289" s="119">
        <v>45275</v>
      </c>
      <c r="O289" s="119" t="s">
        <v>156</v>
      </c>
      <c r="P289" s="114" t="s">
        <v>156</v>
      </c>
      <c r="Q289" s="119" t="s">
        <v>156</v>
      </c>
      <c r="R289" s="114" t="s">
        <v>193</v>
      </c>
      <c r="S289" s="119" t="s">
        <v>156</v>
      </c>
      <c r="T289" s="114" t="s">
        <v>156</v>
      </c>
      <c r="U289" s="112">
        <f>N289-7</f>
        <v>45268</v>
      </c>
    </row>
    <row r="290" spans="1:21" ht="14.25" hidden="1" customHeight="1">
      <c r="A290" s="113">
        <v>2024</v>
      </c>
      <c r="B290" s="114" t="s">
        <v>143</v>
      </c>
      <c r="C290" s="113" t="s">
        <v>573</v>
      </c>
      <c r="D290" s="113" t="s">
        <v>154</v>
      </c>
      <c r="E290" s="113" t="s">
        <v>3517</v>
      </c>
      <c r="F290" s="114" t="s">
        <v>3826</v>
      </c>
      <c r="G290" s="115">
        <v>4.5</v>
      </c>
      <c r="H290" s="116" t="s">
        <v>175</v>
      </c>
      <c r="I290" s="114">
        <v>86125905</v>
      </c>
      <c r="J290" s="117">
        <v>45261</v>
      </c>
      <c r="K290" s="118">
        <v>1500</v>
      </c>
      <c r="L290" s="118">
        <v>6750</v>
      </c>
      <c r="M290" s="113" t="s">
        <v>383</v>
      </c>
      <c r="N290" s="119">
        <v>45277</v>
      </c>
      <c r="O290" s="119" t="s">
        <v>156</v>
      </c>
      <c r="P290" s="114" t="s">
        <v>156</v>
      </c>
      <c r="Q290" s="119" t="s">
        <v>156</v>
      </c>
      <c r="R290" s="114" t="s">
        <v>193</v>
      </c>
      <c r="S290" s="119" t="s">
        <v>156</v>
      </c>
      <c r="T290" s="114" t="s">
        <v>156</v>
      </c>
      <c r="U290" s="112">
        <f>N290-7</f>
        <v>45270</v>
      </c>
    </row>
    <row r="291" spans="1:21" ht="14.25" hidden="1" customHeight="1">
      <c r="A291" s="113">
        <v>2024</v>
      </c>
      <c r="B291" s="114" t="s">
        <v>143</v>
      </c>
      <c r="C291" s="113" t="s">
        <v>146</v>
      </c>
      <c r="D291" s="113" t="s">
        <v>154</v>
      </c>
      <c r="E291" s="113" t="s">
        <v>158</v>
      </c>
      <c r="F291" s="114" t="s">
        <v>3843</v>
      </c>
      <c r="G291" s="115">
        <v>4.5</v>
      </c>
      <c r="H291" s="116" t="s">
        <v>175</v>
      </c>
      <c r="I291" s="114">
        <v>86212546</v>
      </c>
      <c r="J291" s="117">
        <v>45261</v>
      </c>
      <c r="K291" s="118">
        <v>1500</v>
      </c>
      <c r="L291" s="118">
        <v>6750</v>
      </c>
      <c r="M291" s="113" t="s">
        <v>470</v>
      </c>
      <c r="N291" s="119">
        <v>45317</v>
      </c>
      <c r="O291" s="119" t="s">
        <v>156</v>
      </c>
      <c r="P291" s="114" t="s">
        <v>156</v>
      </c>
      <c r="Q291" s="119" t="s">
        <v>156</v>
      </c>
      <c r="R291" s="114" t="s">
        <v>193</v>
      </c>
      <c r="S291" s="119" t="s">
        <v>156</v>
      </c>
      <c r="T291" s="114" t="s">
        <v>156</v>
      </c>
      <c r="U291" s="112">
        <f>N291-40</f>
        <v>45277</v>
      </c>
    </row>
    <row r="292" spans="1:21" ht="14.25" hidden="1" customHeight="1">
      <c r="A292" s="113">
        <v>2024</v>
      </c>
      <c r="B292" s="114" t="s">
        <v>143</v>
      </c>
      <c r="C292" s="113" t="s">
        <v>146</v>
      </c>
      <c r="D292" s="113" t="s">
        <v>154</v>
      </c>
      <c r="E292" s="113" t="s">
        <v>158</v>
      </c>
      <c r="F292" s="114" t="s">
        <v>3843</v>
      </c>
      <c r="G292" s="115">
        <v>4.5</v>
      </c>
      <c r="H292" s="116" t="s">
        <v>175</v>
      </c>
      <c r="I292" s="114">
        <v>86212545</v>
      </c>
      <c r="J292" s="117">
        <v>45292</v>
      </c>
      <c r="K292" s="118">
        <v>1500</v>
      </c>
      <c r="L292" s="118">
        <v>6750</v>
      </c>
      <c r="M292" s="113" t="s">
        <v>470</v>
      </c>
      <c r="N292" s="119">
        <v>45345</v>
      </c>
      <c r="O292" s="119" t="s">
        <v>156</v>
      </c>
      <c r="P292" s="114" t="s">
        <v>156</v>
      </c>
      <c r="Q292" s="119" t="s">
        <v>156</v>
      </c>
      <c r="R292" s="114" t="s">
        <v>193</v>
      </c>
      <c r="S292" s="119" t="s">
        <v>156</v>
      </c>
      <c r="T292" s="114" t="s">
        <v>156</v>
      </c>
      <c r="U292" s="112">
        <f>N292-40</f>
        <v>45305</v>
      </c>
    </row>
    <row r="293" spans="1:21" ht="14.25" hidden="1" customHeight="1">
      <c r="A293" s="113">
        <v>2024</v>
      </c>
      <c r="B293" s="114" t="s">
        <v>143</v>
      </c>
      <c r="C293" s="113" t="s">
        <v>1026</v>
      </c>
      <c r="D293" s="113" t="s">
        <v>305</v>
      </c>
      <c r="E293" s="113" t="s">
        <v>577</v>
      </c>
      <c r="F293" s="114" t="s">
        <v>3817</v>
      </c>
      <c r="G293" s="115">
        <v>2.4</v>
      </c>
      <c r="H293" s="116" t="s">
        <v>175</v>
      </c>
      <c r="I293" s="114">
        <v>86251443</v>
      </c>
      <c r="J293" s="117">
        <v>45292</v>
      </c>
      <c r="K293" s="118">
        <v>1500</v>
      </c>
      <c r="L293" s="118">
        <v>3600</v>
      </c>
      <c r="M293" s="113" t="s">
        <v>470</v>
      </c>
      <c r="N293" s="119">
        <v>45340</v>
      </c>
      <c r="O293" s="119">
        <v>45240</v>
      </c>
      <c r="P293" s="114" t="s">
        <v>156</v>
      </c>
      <c r="Q293" s="119">
        <v>45303</v>
      </c>
      <c r="R293" s="114" t="s">
        <v>193</v>
      </c>
      <c r="S293" s="119">
        <v>45310</v>
      </c>
      <c r="T293" s="114" t="s">
        <v>156</v>
      </c>
      <c r="U293" s="112">
        <f>N293-19</f>
        <v>45321</v>
      </c>
    </row>
    <row r="294" spans="1:21" ht="14.25" hidden="1" customHeight="1">
      <c r="A294" s="113">
        <v>2024</v>
      </c>
      <c r="B294" s="114" t="s">
        <v>143</v>
      </c>
      <c r="C294" s="113" t="s">
        <v>573</v>
      </c>
      <c r="D294" s="113" t="s">
        <v>1820</v>
      </c>
      <c r="E294" s="113" t="s">
        <v>1823</v>
      </c>
      <c r="F294" s="114" t="s">
        <v>3825</v>
      </c>
      <c r="G294" s="115">
        <v>2.8</v>
      </c>
      <c r="H294" s="116" t="s">
        <v>175</v>
      </c>
      <c r="I294" s="114">
        <v>86197928</v>
      </c>
      <c r="J294" s="117">
        <v>45292</v>
      </c>
      <c r="K294" s="118">
        <v>1500</v>
      </c>
      <c r="L294" s="118">
        <v>4200</v>
      </c>
      <c r="M294" s="113" t="s">
        <v>470</v>
      </c>
      <c r="N294" s="119">
        <v>45333</v>
      </c>
      <c r="O294" s="119" t="s">
        <v>156</v>
      </c>
      <c r="P294" s="114" t="s">
        <v>156</v>
      </c>
      <c r="Q294" s="119" t="s">
        <v>156</v>
      </c>
      <c r="R294" s="114" t="s">
        <v>193</v>
      </c>
      <c r="S294" s="119" t="s">
        <v>156</v>
      </c>
      <c r="T294" s="114" t="s">
        <v>156</v>
      </c>
      <c r="U294" s="112">
        <f>N294-7</f>
        <v>45326</v>
      </c>
    </row>
    <row r="295" spans="1:21" ht="14.25" hidden="1" customHeight="1">
      <c r="A295" s="113">
        <v>2024</v>
      </c>
      <c r="B295" s="114" t="s">
        <v>143</v>
      </c>
      <c r="C295" s="113" t="s">
        <v>573</v>
      </c>
      <c r="D295" s="113" t="s">
        <v>1820</v>
      </c>
      <c r="E295" s="113" t="s">
        <v>3634</v>
      </c>
      <c r="F295" s="114" t="s">
        <v>3821</v>
      </c>
      <c r="G295" s="115">
        <v>2.8</v>
      </c>
      <c r="H295" s="116" t="s">
        <v>175</v>
      </c>
      <c r="I295" s="114">
        <v>86183458</v>
      </c>
      <c r="J295" s="117">
        <v>45292</v>
      </c>
      <c r="K295" s="118">
        <v>1500</v>
      </c>
      <c r="L295" s="118">
        <v>4200</v>
      </c>
      <c r="M295" s="113" t="s">
        <v>470</v>
      </c>
      <c r="N295" s="119">
        <v>45333</v>
      </c>
      <c r="O295" s="119" t="s">
        <v>156</v>
      </c>
      <c r="P295" s="114" t="s">
        <v>156</v>
      </c>
      <c r="Q295" s="119" t="s">
        <v>156</v>
      </c>
      <c r="R295" s="114" t="s">
        <v>193</v>
      </c>
      <c r="S295" s="119" t="s">
        <v>156</v>
      </c>
      <c r="T295" s="114" t="s">
        <v>156</v>
      </c>
      <c r="U295" s="112">
        <f>N295-7</f>
        <v>45326</v>
      </c>
    </row>
    <row r="296" spans="1:21" ht="14.25" hidden="1" customHeight="1">
      <c r="A296" s="113">
        <v>2024</v>
      </c>
      <c r="B296" s="114" t="s">
        <v>143</v>
      </c>
      <c r="C296" s="113" t="s">
        <v>573</v>
      </c>
      <c r="D296" s="113" t="s">
        <v>1820</v>
      </c>
      <c r="E296" s="113" t="s">
        <v>3634</v>
      </c>
      <c r="F296" s="114" t="s">
        <v>3821</v>
      </c>
      <c r="G296" s="115">
        <v>2.8</v>
      </c>
      <c r="H296" s="116" t="s">
        <v>175</v>
      </c>
      <c r="I296" s="114">
        <v>86183456</v>
      </c>
      <c r="J296" s="117">
        <v>45323</v>
      </c>
      <c r="K296" s="118">
        <v>1500</v>
      </c>
      <c r="L296" s="118">
        <v>4200</v>
      </c>
      <c r="M296" s="113" t="s">
        <v>470</v>
      </c>
      <c r="N296" s="119">
        <v>45361</v>
      </c>
      <c r="O296" s="119" t="s">
        <v>156</v>
      </c>
      <c r="P296" s="114" t="s">
        <v>156</v>
      </c>
      <c r="Q296" s="119" t="s">
        <v>156</v>
      </c>
      <c r="R296" s="114" t="s">
        <v>193</v>
      </c>
      <c r="S296" s="119" t="s">
        <v>156</v>
      </c>
      <c r="T296" s="114" t="s">
        <v>156</v>
      </c>
      <c r="U296" s="112">
        <f>N296-7</f>
        <v>45354</v>
      </c>
    </row>
    <row r="297" spans="1:21" ht="14.25" hidden="1" customHeight="1">
      <c r="A297" s="113">
        <v>2024</v>
      </c>
      <c r="B297" s="114" t="s">
        <v>143</v>
      </c>
      <c r="C297" s="113" t="s">
        <v>433</v>
      </c>
      <c r="D297" s="113" t="s">
        <v>154</v>
      </c>
      <c r="E297" s="113" t="s">
        <v>158</v>
      </c>
      <c r="F297" s="114" t="s">
        <v>3838</v>
      </c>
      <c r="G297" s="115">
        <v>4.5</v>
      </c>
      <c r="H297" s="116" t="s">
        <v>175</v>
      </c>
      <c r="I297" s="114">
        <v>86254994</v>
      </c>
      <c r="J297" s="117">
        <v>45352</v>
      </c>
      <c r="K297" s="118">
        <v>1500</v>
      </c>
      <c r="L297" s="118">
        <v>6750</v>
      </c>
      <c r="M297" s="113" t="s">
        <v>470</v>
      </c>
      <c r="N297" s="119">
        <v>45423</v>
      </c>
      <c r="O297" s="119" t="s">
        <v>156</v>
      </c>
      <c r="P297" s="114" t="s">
        <v>156</v>
      </c>
      <c r="Q297" s="119" t="s">
        <v>156</v>
      </c>
      <c r="R297" s="114" t="s">
        <v>193</v>
      </c>
      <c r="S297" s="119" t="s">
        <v>156</v>
      </c>
      <c r="T297" s="114" t="s">
        <v>156</v>
      </c>
      <c r="U297" s="112">
        <f>N297-62</f>
        <v>45361</v>
      </c>
    </row>
    <row r="298" spans="1:21" ht="14.25" hidden="1" customHeight="1">
      <c r="A298" s="113">
        <v>2024</v>
      </c>
      <c r="B298" s="114" t="s">
        <v>143</v>
      </c>
      <c r="C298" s="113" t="s">
        <v>433</v>
      </c>
      <c r="D298" s="113" t="s">
        <v>154</v>
      </c>
      <c r="E298" s="113" t="s">
        <v>158</v>
      </c>
      <c r="F298" s="114" t="s">
        <v>3839</v>
      </c>
      <c r="G298" s="115">
        <v>4.5</v>
      </c>
      <c r="H298" s="116" t="s">
        <v>175</v>
      </c>
      <c r="I298" s="114">
        <v>86253665</v>
      </c>
      <c r="J298" s="117">
        <v>45352</v>
      </c>
      <c r="K298" s="118">
        <v>1500</v>
      </c>
      <c r="L298" s="118">
        <v>6750</v>
      </c>
      <c r="M298" s="113" t="s">
        <v>521</v>
      </c>
      <c r="N298" s="119">
        <v>45444</v>
      </c>
      <c r="O298" s="119" t="s">
        <v>156</v>
      </c>
      <c r="P298" s="114" t="s">
        <v>156</v>
      </c>
      <c r="Q298" s="119" t="s">
        <v>156</v>
      </c>
      <c r="R298" s="114" t="s">
        <v>193</v>
      </c>
      <c r="S298" s="119" t="s">
        <v>156</v>
      </c>
      <c r="T298" s="114" t="s">
        <v>156</v>
      </c>
      <c r="U298" s="112">
        <f>N298-62</f>
        <v>45382</v>
      </c>
    </row>
    <row r="299" spans="1:21" ht="14.25" hidden="1" customHeight="1">
      <c r="A299" s="113">
        <v>2024</v>
      </c>
      <c r="B299" s="114" t="s">
        <v>143</v>
      </c>
      <c r="C299" s="113" t="s">
        <v>573</v>
      </c>
      <c r="D299" s="113" t="s">
        <v>1820</v>
      </c>
      <c r="E299" s="113" t="s">
        <v>3634</v>
      </c>
      <c r="F299" s="114" t="s">
        <v>3821</v>
      </c>
      <c r="G299" s="115">
        <v>2.8</v>
      </c>
      <c r="H299" s="116" t="s">
        <v>175</v>
      </c>
      <c r="I299" s="114">
        <v>86183454</v>
      </c>
      <c r="J299" s="117">
        <v>45352</v>
      </c>
      <c r="K299" s="118">
        <v>1500</v>
      </c>
      <c r="L299" s="118">
        <v>4200</v>
      </c>
      <c r="M299" s="113" t="s">
        <v>470</v>
      </c>
      <c r="N299" s="119">
        <v>45389</v>
      </c>
      <c r="O299" s="119" t="s">
        <v>156</v>
      </c>
      <c r="P299" s="114" t="s">
        <v>156</v>
      </c>
      <c r="Q299" s="119" t="s">
        <v>156</v>
      </c>
      <c r="R299" s="114" t="s">
        <v>193</v>
      </c>
      <c r="S299" s="119" t="s">
        <v>156</v>
      </c>
      <c r="T299" s="114" t="s">
        <v>156</v>
      </c>
      <c r="U299" s="112">
        <f>N299-7</f>
        <v>45382</v>
      </c>
    </row>
    <row r="300" spans="1:21" ht="14.25" hidden="1" customHeight="1">
      <c r="A300" s="113">
        <v>2024</v>
      </c>
      <c r="B300" s="114" t="s">
        <v>143</v>
      </c>
      <c r="C300" s="113" t="s">
        <v>573</v>
      </c>
      <c r="D300" s="113" t="s">
        <v>1820</v>
      </c>
      <c r="E300" s="113" t="s">
        <v>1823</v>
      </c>
      <c r="F300" s="114" t="s">
        <v>3825</v>
      </c>
      <c r="G300" s="115">
        <v>2.8</v>
      </c>
      <c r="H300" s="116" t="s">
        <v>175</v>
      </c>
      <c r="I300" s="114">
        <v>86197923</v>
      </c>
      <c r="J300" s="117">
        <v>45383</v>
      </c>
      <c r="K300" s="118">
        <v>1500</v>
      </c>
      <c r="L300" s="118">
        <v>4200</v>
      </c>
      <c r="M300" s="113" t="s">
        <v>470</v>
      </c>
      <c r="N300" s="119">
        <v>45417</v>
      </c>
      <c r="O300" s="119" t="s">
        <v>156</v>
      </c>
      <c r="P300" s="114" t="s">
        <v>156</v>
      </c>
      <c r="Q300" s="119" t="s">
        <v>156</v>
      </c>
      <c r="R300" s="114" t="s">
        <v>193</v>
      </c>
      <c r="S300" s="119" t="s">
        <v>156</v>
      </c>
      <c r="T300" s="114" t="s">
        <v>156</v>
      </c>
      <c r="U300" s="112">
        <f>N300-7</f>
        <v>45410</v>
      </c>
    </row>
    <row r="301" spans="1:21" ht="14.25" hidden="1" customHeight="1">
      <c r="A301" s="113">
        <v>2024</v>
      </c>
      <c r="B301" s="114" t="s">
        <v>143</v>
      </c>
      <c r="C301" s="113" t="s">
        <v>573</v>
      </c>
      <c r="D301" s="113" t="s">
        <v>1820</v>
      </c>
      <c r="E301" s="113" t="s">
        <v>3617</v>
      </c>
      <c r="F301" s="114" t="s">
        <v>3819</v>
      </c>
      <c r="G301" s="115">
        <v>2.8</v>
      </c>
      <c r="H301" s="116" t="s">
        <v>175</v>
      </c>
      <c r="I301" s="114">
        <v>86233406</v>
      </c>
      <c r="J301" s="117">
        <v>45413</v>
      </c>
      <c r="K301" s="118">
        <v>1500</v>
      </c>
      <c r="L301" s="118">
        <v>4200</v>
      </c>
      <c r="M301" s="113" t="s">
        <v>470</v>
      </c>
      <c r="N301" s="119">
        <v>45458</v>
      </c>
      <c r="O301" s="119" t="s">
        <v>156</v>
      </c>
      <c r="P301" s="114" t="s">
        <v>156</v>
      </c>
      <c r="Q301" s="119" t="s">
        <v>156</v>
      </c>
      <c r="R301" s="114" t="s">
        <v>193</v>
      </c>
      <c r="S301" s="119" t="s">
        <v>156</v>
      </c>
      <c r="T301" s="114" t="s">
        <v>156</v>
      </c>
      <c r="U301" s="112">
        <f>N301-7</f>
        <v>45451</v>
      </c>
    </row>
    <row r="302" spans="1:21" ht="14.25" hidden="1" customHeight="1">
      <c r="A302" s="113">
        <v>2024</v>
      </c>
      <c r="B302" s="114" t="s">
        <v>143</v>
      </c>
      <c r="C302" s="113" t="s">
        <v>433</v>
      </c>
      <c r="D302" s="113" t="s">
        <v>1820</v>
      </c>
      <c r="E302" s="113" t="s">
        <v>3617</v>
      </c>
      <c r="F302" s="114" t="s">
        <v>3819</v>
      </c>
      <c r="G302" s="115">
        <v>2.8</v>
      </c>
      <c r="H302" s="116" t="s">
        <v>175</v>
      </c>
      <c r="I302" s="114">
        <v>86115403</v>
      </c>
      <c r="J302" s="117">
        <v>45474</v>
      </c>
      <c r="K302" s="118">
        <v>1500</v>
      </c>
      <c r="L302" s="118">
        <v>4200</v>
      </c>
      <c r="M302" s="113" t="s">
        <v>383</v>
      </c>
      <c r="N302" s="119">
        <v>45580</v>
      </c>
      <c r="O302" s="119" t="s">
        <v>156</v>
      </c>
      <c r="P302" s="114" t="s">
        <v>156</v>
      </c>
      <c r="Q302" s="119" t="s">
        <v>156</v>
      </c>
      <c r="R302" s="114" t="s">
        <v>193</v>
      </c>
      <c r="S302" s="119" t="s">
        <v>156</v>
      </c>
      <c r="T302" s="114" t="s">
        <v>156</v>
      </c>
      <c r="U302" s="112">
        <f>N302-62</f>
        <v>45518</v>
      </c>
    </row>
    <row r="303" spans="1:21" ht="14.25" hidden="1" customHeight="1">
      <c r="A303" s="113">
        <v>2023</v>
      </c>
      <c r="B303" s="114" t="s">
        <v>2008</v>
      </c>
      <c r="C303" s="113" t="s">
        <v>1026</v>
      </c>
      <c r="D303" s="113" t="s">
        <v>305</v>
      </c>
      <c r="E303" s="113" t="s">
        <v>2395</v>
      </c>
      <c r="F303" s="114" t="s">
        <v>3792</v>
      </c>
      <c r="G303" s="115">
        <v>4.3</v>
      </c>
      <c r="H303" s="116" t="s">
        <v>175</v>
      </c>
      <c r="I303" s="114">
        <v>85187351</v>
      </c>
      <c r="J303" s="117">
        <v>45108</v>
      </c>
      <c r="K303" s="118">
        <v>1504</v>
      </c>
      <c r="L303" s="118">
        <v>6467</v>
      </c>
      <c r="M303" s="113" t="s">
        <v>383</v>
      </c>
      <c r="N303" s="119">
        <v>45173</v>
      </c>
      <c r="O303" s="119">
        <v>45008</v>
      </c>
      <c r="P303" s="114" t="s">
        <v>1907</v>
      </c>
      <c r="Q303" s="119">
        <v>45041</v>
      </c>
      <c r="R303" s="114" t="s">
        <v>2408</v>
      </c>
      <c r="S303" s="119">
        <v>45097</v>
      </c>
      <c r="T303" s="114" t="s">
        <v>2099</v>
      </c>
      <c r="U303" s="112">
        <f>N303-19</f>
        <v>45154</v>
      </c>
    </row>
    <row r="304" spans="1:21" ht="14.25" hidden="1" customHeight="1">
      <c r="A304" s="113">
        <v>2023</v>
      </c>
      <c r="B304" s="114" t="s">
        <v>2008</v>
      </c>
      <c r="C304" s="113" t="s">
        <v>1026</v>
      </c>
      <c r="D304" s="113" t="s">
        <v>305</v>
      </c>
      <c r="E304" s="113" t="s">
        <v>2395</v>
      </c>
      <c r="F304" s="114" t="s">
        <v>3791</v>
      </c>
      <c r="G304" s="115">
        <v>4.3</v>
      </c>
      <c r="H304" s="116" t="s">
        <v>175</v>
      </c>
      <c r="I304" s="114">
        <v>85514728</v>
      </c>
      <c r="J304" s="117">
        <v>45108</v>
      </c>
      <c r="K304" s="118">
        <v>1504</v>
      </c>
      <c r="L304" s="118">
        <v>6467</v>
      </c>
      <c r="M304" s="113" t="s">
        <v>383</v>
      </c>
      <c r="N304" s="119">
        <v>45173</v>
      </c>
      <c r="O304" s="119">
        <v>45062</v>
      </c>
      <c r="P304" s="114" t="s">
        <v>156</v>
      </c>
      <c r="Q304" s="119">
        <v>45062</v>
      </c>
      <c r="R304" s="114" t="s">
        <v>193</v>
      </c>
      <c r="S304" s="119">
        <v>45097</v>
      </c>
      <c r="T304" s="114" t="s">
        <v>156</v>
      </c>
      <c r="U304" s="112">
        <f>N304-19</f>
        <v>45154</v>
      </c>
    </row>
    <row r="305" spans="1:21" ht="14.25" hidden="1" customHeight="1">
      <c r="A305" s="113">
        <v>2023</v>
      </c>
      <c r="B305" s="114" t="s">
        <v>2008</v>
      </c>
      <c r="C305" s="113" t="s">
        <v>390</v>
      </c>
      <c r="D305" s="113" t="s">
        <v>305</v>
      </c>
      <c r="E305" s="113" t="s">
        <v>2395</v>
      </c>
      <c r="F305" s="114" t="s">
        <v>3792</v>
      </c>
      <c r="G305" s="115">
        <v>4.3</v>
      </c>
      <c r="H305" s="116" t="s">
        <v>175</v>
      </c>
      <c r="I305" s="114">
        <v>85174511</v>
      </c>
      <c r="J305" s="117">
        <v>45017</v>
      </c>
      <c r="K305" s="118">
        <v>1512</v>
      </c>
      <c r="L305" s="118">
        <v>6502</v>
      </c>
      <c r="M305" s="113" t="s">
        <v>383</v>
      </c>
      <c r="N305" s="119">
        <v>45167</v>
      </c>
      <c r="O305" s="119">
        <v>44936</v>
      </c>
      <c r="P305" s="114" t="s">
        <v>156</v>
      </c>
      <c r="Q305" s="119">
        <v>44957</v>
      </c>
      <c r="R305" s="114" t="s">
        <v>1850</v>
      </c>
      <c r="S305" s="119">
        <v>44985</v>
      </c>
      <c r="T305" s="114" t="s">
        <v>2050</v>
      </c>
      <c r="U305" s="112">
        <f>N305-37</f>
        <v>45130</v>
      </c>
    </row>
    <row r="306" spans="1:21" ht="14.25" hidden="1" customHeight="1">
      <c r="A306" s="113">
        <v>2023</v>
      </c>
      <c r="B306" s="114" t="s">
        <v>2008</v>
      </c>
      <c r="C306" s="113" t="s">
        <v>146</v>
      </c>
      <c r="D306" s="113" t="s">
        <v>154</v>
      </c>
      <c r="E306" s="113" t="s">
        <v>2011</v>
      </c>
      <c r="F306" s="114" t="s">
        <v>3804</v>
      </c>
      <c r="G306" s="115">
        <v>4.5</v>
      </c>
      <c r="H306" s="116" t="s">
        <v>175</v>
      </c>
      <c r="I306" s="114">
        <v>85435571</v>
      </c>
      <c r="J306" s="117">
        <v>45078</v>
      </c>
      <c r="K306" s="118">
        <v>1512</v>
      </c>
      <c r="L306" s="118">
        <v>6804</v>
      </c>
      <c r="M306" s="113" t="s">
        <v>436</v>
      </c>
      <c r="N306" s="119">
        <v>45178</v>
      </c>
      <c r="O306" s="119">
        <v>45016</v>
      </c>
      <c r="P306" s="114" t="s">
        <v>156</v>
      </c>
      <c r="Q306" s="119">
        <v>45062</v>
      </c>
      <c r="R306" s="114" t="s">
        <v>935</v>
      </c>
      <c r="S306" s="119">
        <v>45069</v>
      </c>
      <c r="T306" s="114" t="s">
        <v>937</v>
      </c>
      <c r="U306" s="112">
        <f>N306-40</f>
        <v>45138</v>
      </c>
    </row>
    <row r="307" spans="1:21" ht="14.25" hidden="1" customHeight="1">
      <c r="A307" s="113">
        <v>2023</v>
      </c>
      <c r="B307" s="114" t="s">
        <v>2008</v>
      </c>
      <c r="C307" s="113" t="s">
        <v>563</v>
      </c>
      <c r="D307" s="113" t="s">
        <v>305</v>
      </c>
      <c r="E307" s="113" t="s">
        <v>2974</v>
      </c>
      <c r="F307" s="114" t="s">
        <v>3794</v>
      </c>
      <c r="G307" s="115">
        <v>1.8</v>
      </c>
      <c r="H307" s="116" t="s">
        <v>175</v>
      </c>
      <c r="I307" s="114">
        <v>85136923</v>
      </c>
      <c r="J307" s="117">
        <v>45139</v>
      </c>
      <c r="K307" s="118">
        <v>1512</v>
      </c>
      <c r="L307" s="118">
        <v>2722</v>
      </c>
      <c r="M307" s="113" t="s">
        <v>383</v>
      </c>
      <c r="N307" s="119">
        <v>45189</v>
      </c>
      <c r="O307" s="119">
        <v>44943</v>
      </c>
      <c r="P307" s="114" t="s">
        <v>282</v>
      </c>
      <c r="Q307" s="119">
        <v>45099</v>
      </c>
      <c r="R307" s="114" t="s">
        <v>3162</v>
      </c>
      <c r="S307" s="119">
        <v>45132</v>
      </c>
      <c r="T307" s="114" t="s">
        <v>2055</v>
      </c>
      <c r="U307" s="112">
        <f>N307-21</f>
        <v>45168</v>
      </c>
    </row>
    <row r="308" spans="1:21" ht="14.25" hidden="1" customHeight="1">
      <c r="A308" s="113">
        <v>2023</v>
      </c>
      <c r="B308" s="114" t="s">
        <v>2008</v>
      </c>
      <c r="C308" s="113" t="s">
        <v>563</v>
      </c>
      <c r="D308" s="113" t="s">
        <v>305</v>
      </c>
      <c r="E308" s="113" t="s">
        <v>2395</v>
      </c>
      <c r="F308" s="114" t="s">
        <v>3791</v>
      </c>
      <c r="G308" s="115">
        <v>4.3</v>
      </c>
      <c r="H308" s="116" t="s">
        <v>175</v>
      </c>
      <c r="I308" s="114">
        <v>85091921</v>
      </c>
      <c r="J308" s="117">
        <v>45047</v>
      </c>
      <c r="K308" s="118">
        <v>1520</v>
      </c>
      <c r="L308" s="118">
        <v>6536</v>
      </c>
      <c r="M308" s="113" t="s">
        <v>383</v>
      </c>
      <c r="N308" s="119">
        <v>45153</v>
      </c>
      <c r="O308" s="119">
        <v>44936</v>
      </c>
      <c r="P308" s="114" t="s">
        <v>282</v>
      </c>
      <c r="Q308" s="119">
        <v>44978</v>
      </c>
      <c r="R308" s="114" t="s">
        <v>1885</v>
      </c>
      <c r="S308" s="119">
        <v>44985</v>
      </c>
      <c r="T308" s="114" t="s">
        <v>1435</v>
      </c>
      <c r="U308" s="112">
        <f>N308-21</f>
        <v>45132</v>
      </c>
    </row>
    <row r="309" spans="1:21" ht="14.25" hidden="1" customHeight="1">
      <c r="A309" s="113">
        <v>2023</v>
      </c>
      <c r="B309" s="114" t="s">
        <v>2008</v>
      </c>
      <c r="C309" s="113" t="s">
        <v>146</v>
      </c>
      <c r="D309" s="113" t="s">
        <v>154</v>
      </c>
      <c r="E309" s="113" t="s">
        <v>217</v>
      </c>
      <c r="F309" s="114" t="s">
        <v>3796</v>
      </c>
      <c r="G309" s="115">
        <v>5.3</v>
      </c>
      <c r="H309" s="116" t="s">
        <v>175</v>
      </c>
      <c r="I309" s="114">
        <v>85136963</v>
      </c>
      <c r="J309" s="117">
        <v>45017</v>
      </c>
      <c r="K309" s="118">
        <v>1524</v>
      </c>
      <c r="L309" s="118">
        <v>8077</v>
      </c>
      <c r="M309" s="113" t="s">
        <v>383</v>
      </c>
      <c r="N309" s="119">
        <v>45153</v>
      </c>
      <c r="O309" s="119">
        <v>44936</v>
      </c>
      <c r="P309" s="114" t="s">
        <v>156</v>
      </c>
      <c r="Q309" s="119">
        <v>45027</v>
      </c>
      <c r="R309" s="114" t="s">
        <v>193</v>
      </c>
      <c r="S309" s="119">
        <v>45013</v>
      </c>
      <c r="T309" s="114" t="s">
        <v>156</v>
      </c>
      <c r="U309" s="112">
        <f>N309-40</f>
        <v>45113</v>
      </c>
    </row>
    <row r="310" spans="1:21" ht="14.25" hidden="1" customHeight="1">
      <c r="A310" s="113">
        <v>2023</v>
      </c>
      <c r="B310" s="114" t="s">
        <v>2008</v>
      </c>
      <c r="C310" s="113" t="s">
        <v>563</v>
      </c>
      <c r="D310" s="113" t="s">
        <v>305</v>
      </c>
      <c r="E310" s="113" t="s">
        <v>577</v>
      </c>
      <c r="F310" s="114" t="s">
        <v>3789</v>
      </c>
      <c r="G310" s="115">
        <v>2.4</v>
      </c>
      <c r="H310" s="116" t="s">
        <v>175</v>
      </c>
      <c r="I310" s="114">
        <v>85220632</v>
      </c>
      <c r="J310" s="117">
        <v>45139</v>
      </c>
      <c r="K310" s="118">
        <v>1524</v>
      </c>
      <c r="L310" s="118">
        <v>3658</v>
      </c>
      <c r="M310" s="113" t="s">
        <v>470</v>
      </c>
      <c r="N310" s="119">
        <v>45168</v>
      </c>
      <c r="O310" s="119">
        <v>45072</v>
      </c>
      <c r="P310" s="114" t="s">
        <v>2768</v>
      </c>
      <c r="Q310" s="119">
        <v>45126</v>
      </c>
      <c r="R310" s="114" t="s">
        <v>2769</v>
      </c>
      <c r="S310" s="119">
        <v>45135</v>
      </c>
      <c r="T310" s="114" t="s">
        <v>2351</v>
      </c>
      <c r="U310" s="112">
        <f>N310-21</f>
        <v>45147</v>
      </c>
    </row>
    <row r="311" spans="1:21" ht="14.25" hidden="1" customHeight="1">
      <c r="A311" s="113">
        <v>2023</v>
      </c>
      <c r="B311" s="114" t="s">
        <v>2008</v>
      </c>
      <c r="C311" s="113" t="s">
        <v>573</v>
      </c>
      <c r="D311" s="113" t="s">
        <v>3190</v>
      </c>
      <c r="E311" s="113" t="s">
        <v>3233</v>
      </c>
      <c r="F311" s="114" t="s">
        <v>3790</v>
      </c>
      <c r="G311" s="115">
        <v>5</v>
      </c>
      <c r="H311" s="116" t="s">
        <v>175</v>
      </c>
      <c r="I311" s="114">
        <v>85153874</v>
      </c>
      <c r="J311" s="117">
        <v>45139</v>
      </c>
      <c r="K311" s="118">
        <v>1524</v>
      </c>
      <c r="L311" s="118">
        <v>7620</v>
      </c>
      <c r="M311" s="113" t="s">
        <v>383</v>
      </c>
      <c r="N311" s="119">
        <v>45184</v>
      </c>
      <c r="O311" s="119">
        <v>44957</v>
      </c>
      <c r="P311" s="114" t="s">
        <v>2182</v>
      </c>
      <c r="Q311" s="119">
        <v>45062</v>
      </c>
      <c r="R311" s="114" t="s">
        <v>1873</v>
      </c>
      <c r="S311" s="119">
        <v>45125</v>
      </c>
      <c r="T311" s="114" t="s">
        <v>2647</v>
      </c>
      <c r="U311" s="112">
        <f>N311-7</f>
        <v>45177</v>
      </c>
    </row>
    <row r="312" spans="1:21" ht="14.25" hidden="1" customHeight="1">
      <c r="A312" s="113">
        <v>2023</v>
      </c>
      <c r="B312" s="114" t="s">
        <v>2008</v>
      </c>
      <c r="C312" s="113" t="s">
        <v>390</v>
      </c>
      <c r="D312" s="113" t="s">
        <v>154</v>
      </c>
      <c r="E312" s="113" t="s">
        <v>293</v>
      </c>
      <c r="F312" s="114" t="s">
        <v>3805</v>
      </c>
      <c r="G312" s="115">
        <v>5.7</v>
      </c>
      <c r="H312" s="116" t="s">
        <v>175</v>
      </c>
      <c r="I312" s="114">
        <v>85397136</v>
      </c>
      <c r="J312" s="117">
        <v>45139</v>
      </c>
      <c r="K312" s="118">
        <v>1556</v>
      </c>
      <c r="L312" s="118">
        <v>8869</v>
      </c>
      <c r="M312" s="113" t="s">
        <v>383</v>
      </c>
      <c r="N312" s="119">
        <v>45184</v>
      </c>
      <c r="O312" s="119">
        <v>45041</v>
      </c>
      <c r="P312" s="114" t="s">
        <v>2381</v>
      </c>
      <c r="Q312" s="119">
        <v>45069</v>
      </c>
      <c r="R312" s="114" t="s">
        <v>819</v>
      </c>
      <c r="S312" s="119">
        <v>45106</v>
      </c>
      <c r="T312" s="114" t="s">
        <v>1871</v>
      </c>
      <c r="U312" s="112">
        <f>N312-37</f>
        <v>45147</v>
      </c>
    </row>
    <row r="313" spans="1:21" ht="14.25" hidden="1" customHeight="1">
      <c r="A313" s="113">
        <v>2024</v>
      </c>
      <c r="B313" s="114" t="s">
        <v>143</v>
      </c>
      <c r="C313" s="113" t="s">
        <v>573</v>
      </c>
      <c r="D313" s="113" t="s">
        <v>881</v>
      </c>
      <c r="E313" s="113" t="s">
        <v>883</v>
      </c>
      <c r="F313" s="114" t="s">
        <v>3832</v>
      </c>
      <c r="G313" s="115">
        <v>1.6</v>
      </c>
      <c r="H313" s="116" t="s">
        <v>175</v>
      </c>
      <c r="I313" s="114">
        <v>86194979</v>
      </c>
      <c r="J313" s="117">
        <v>45383</v>
      </c>
      <c r="K313" s="118">
        <v>1560</v>
      </c>
      <c r="L313" s="118">
        <v>2496</v>
      </c>
      <c r="M313" s="113" t="s">
        <v>470</v>
      </c>
      <c r="N313" s="119">
        <v>45403</v>
      </c>
      <c r="O313" s="119" t="s">
        <v>156</v>
      </c>
      <c r="P313" s="114" t="s">
        <v>156</v>
      </c>
      <c r="Q313" s="119" t="s">
        <v>156</v>
      </c>
      <c r="R313" s="114" t="s">
        <v>193</v>
      </c>
      <c r="S313" s="119" t="s">
        <v>156</v>
      </c>
      <c r="T313" s="114" t="s">
        <v>156</v>
      </c>
      <c r="U313" s="112">
        <f>N313-7</f>
        <v>45396</v>
      </c>
    </row>
    <row r="314" spans="1:21" ht="14.25" hidden="1" customHeight="1">
      <c r="A314" s="113">
        <v>2023</v>
      </c>
      <c r="B314" s="114" t="s">
        <v>2008</v>
      </c>
      <c r="C314" s="113" t="s">
        <v>563</v>
      </c>
      <c r="D314" s="113" t="s">
        <v>305</v>
      </c>
      <c r="E314" s="113" t="s">
        <v>2974</v>
      </c>
      <c r="F314" s="114" t="s">
        <v>3794</v>
      </c>
      <c r="G314" s="115">
        <v>1.8</v>
      </c>
      <c r="H314" s="116" t="s">
        <v>175</v>
      </c>
      <c r="I314" s="114">
        <v>85410890</v>
      </c>
      <c r="J314" s="117">
        <v>45170</v>
      </c>
      <c r="K314" s="118">
        <v>1600</v>
      </c>
      <c r="L314" s="118">
        <v>2880</v>
      </c>
      <c r="M314" s="113" t="s">
        <v>383</v>
      </c>
      <c r="N314" s="119">
        <v>45214</v>
      </c>
      <c r="O314" s="119">
        <v>45062</v>
      </c>
      <c r="P314" s="114" t="s">
        <v>425</v>
      </c>
      <c r="Q314" s="119">
        <v>45127</v>
      </c>
      <c r="R314" s="114" t="s">
        <v>2717</v>
      </c>
      <c r="S314" s="119">
        <v>45155</v>
      </c>
      <c r="T314" s="114" t="s">
        <v>2180</v>
      </c>
      <c r="U314" s="112">
        <f>N314-21</f>
        <v>45193</v>
      </c>
    </row>
    <row r="315" spans="1:21" ht="14.25" hidden="1" customHeight="1">
      <c r="A315" s="113">
        <v>2023</v>
      </c>
      <c r="B315" s="114" t="s">
        <v>2008</v>
      </c>
      <c r="C315" s="113" t="s">
        <v>433</v>
      </c>
      <c r="D315" s="113" t="s">
        <v>305</v>
      </c>
      <c r="E315" s="113" t="s">
        <v>363</v>
      </c>
      <c r="F315" s="114" t="s">
        <v>3808</v>
      </c>
      <c r="G315" s="115">
        <v>2.6</v>
      </c>
      <c r="H315" s="116" t="s">
        <v>175</v>
      </c>
      <c r="I315" s="114">
        <v>85654882</v>
      </c>
      <c r="J315" s="117">
        <v>45170</v>
      </c>
      <c r="K315" s="118">
        <v>1600</v>
      </c>
      <c r="L315" s="118">
        <v>4160</v>
      </c>
      <c r="M315" s="113" t="s">
        <v>470</v>
      </c>
      <c r="N315" s="119">
        <v>45264</v>
      </c>
      <c r="O315" s="119">
        <v>45132</v>
      </c>
      <c r="P315" s="114" t="s">
        <v>156</v>
      </c>
      <c r="Q315" s="119">
        <v>45180</v>
      </c>
      <c r="R315" s="114" t="s">
        <v>2112</v>
      </c>
      <c r="S315" s="119">
        <v>45190</v>
      </c>
      <c r="T315" s="114" t="s">
        <v>2090</v>
      </c>
      <c r="U315" s="112">
        <f>N315-62</f>
        <v>45202</v>
      </c>
    </row>
    <row r="316" spans="1:21" ht="14.25" hidden="1" customHeight="1">
      <c r="A316" s="113">
        <v>2024</v>
      </c>
      <c r="B316" s="114" t="s">
        <v>143</v>
      </c>
      <c r="C316" s="113" t="s">
        <v>573</v>
      </c>
      <c r="D316" s="113" t="s">
        <v>881</v>
      </c>
      <c r="E316" s="113" t="s">
        <v>883</v>
      </c>
      <c r="F316" s="114" t="s">
        <v>3831</v>
      </c>
      <c r="G316" s="115">
        <v>1.6</v>
      </c>
      <c r="H316" s="116" t="s">
        <v>175</v>
      </c>
      <c r="I316" s="114">
        <v>86195411</v>
      </c>
      <c r="J316" s="117">
        <v>45383</v>
      </c>
      <c r="K316" s="118">
        <v>1600</v>
      </c>
      <c r="L316" s="118">
        <v>2560</v>
      </c>
      <c r="M316" s="113" t="s">
        <v>470</v>
      </c>
      <c r="N316" s="119">
        <v>45417</v>
      </c>
      <c r="O316" s="119" t="s">
        <v>156</v>
      </c>
      <c r="P316" s="114" t="s">
        <v>156</v>
      </c>
      <c r="Q316" s="119" t="s">
        <v>156</v>
      </c>
      <c r="R316" s="114" t="s">
        <v>193</v>
      </c>
      <c r="S316" s="119" t="s">
        <v>156</v>
      </c>
      <c r="T316" s="114" t="s">
        <v>156</v>
      </c>
      <c r="U316" s="112">
        <f>N316-7</f>
        <v>45410</v>
      </c>
    </row>
    <row r="317" spans="1:21" ht="14.25" hidden="1" customHeight="1">
      <c r="A317" s="113">
        <v>2024</v>
      </c>
      <c r="B317" s="114" t="s">
        <v>143</v>
      </c>
      <c r="C317" s="113" t="s">
        <v>573</v>
      </c>
      <c r="D317" s="113" t="s">
        <v>881</v>
      </c>
      <c r="E317" s="113" t="s">
        <v>883</v>
      </c>
      <c r="F317" s="114" t="s">
        <v>3831</v>
      </c>
      <c r="G317" s="115">
        <v>1.6</v>
      </c>
      <c r="H317" s="116" t="s">
        <v>175</v>
      </c>
      <c r="I317" s="114">
        <v>86195409</v>
      </c>
      <c r="J317" s="117">
        <v>45413</v>
      </c>
      <c r="K317" s="118">
        <v>1600</v>
      </c>
      <c r="L317" s="118">
        <v>2560</v>
      </c>
      <c r="M317" s="113" t="s">
        <v>470</v>
      </c>
      <c r="N317" s="119">
        <v>45445</v>
      </c>
      <c r="O317" s="119" t="s">
        <v>156</v>
      </c>
      <c r="P317" s="114" t="s">
        <v>156</v>
      </c>
      <c r="Q317" s="119" t="s">
        <v>156</v>
      </c>
      <c r="R317" s="114" t="s">
        <v>193</v>
      </c>
      <c r="S317" s="119" t="s">
        <v>156</v>
      </c>
      <c r="T317" s="114" t="s">
        <v>156</v>
      </c>
      <c r="U317" s="112">
        <f>N317-7</f>
        <v>45438</v>
      </c>
    </row>
    <row r="318" spans="1:21" ht="14.25" hidden="1" customHeight="1">
      <c r="A318" s="113">
        <v>2024</v>
      </c>
      <c r="B318" s="114" t="s">
        <v>143</v>
      </c>
      <c r="C318" s="113" t="s">
        <v>573</v>
      </c>
      <c r="D318" s="113" t="s">
        <v>881</v>
      </c>
      <c r="E318" s="113" t="s">
        <v>883</v>
      </c>
      <c r="F318" s="114" t="s">
        <v>3831</v>
      </c>
      <c r="G318" s="115">
        <v>1.6</v>
      </c>
      <c r="H318" s="116" t="s">
        <v>175</v>
      </c>
      <c r="I318" s="114">
        <v>86195408</v>
      </c>
      <c r="J318" s="117">
        <v>45444</v>
      </c>
      <c r="K318" s="118">
        <v>1600</v>
      </c>
      <c r="L318" s="118">
        <v>2560</v>
      </c>
      <c r="M318" s="113" t="s">
        <v>470</v>
      </c>
      <c r="N318" s="119">
        <v>45459</v>
      </c>
      <c r="O318" s="119" t="s">
        <v>156</v>
      </c>
      <c r="P318" s="114" t="s">
        <v>156</v>
      </c>
      <c r="Q318" s="119" t="s">
        <v>156</v>
      </c>
      <c r="R318" s="114" t="s">
        <v>193</v>
      </c>
      <c r="S318" s="119" t="s">
        <v>156</v>
      </c>
      <c r="T318" s="114" t="s">
        <v>156</v>
      </c>
      <c r="U318" s="112">
        <f>N318-7</f>
        <v>45452</v>
      </c>
    </row>
    <row r="319" spans="1:21" ht="14.25" hidden="1" customHeight="1">
      <c r="A319" s="113">
        <v>2024</v>
      </c>
      <c r="B319" s="114" t="s">
        <v>143</v>
      </c>
      <c r="C319" s="113" t="s">
        <v>573</v>
      </c>
      <c r="D319" s="113" t="s">
        <v>881</v>
      </c>
      <c r="E319" s="113" t="s">
        <v>883</v>
      </c>
      <c r="F319" s="114" t="s">
        <v>3832</v>
      </c>
      <c r="G319" s="115">
        <v>1.6</v>
      </c>
      <c r="H319" s="116" t="s">
        <v>175</v>
      </c>
      <c r="I319" s="114">
        <v>86194975</v>
      </c>
      <c r="J319" s="117">
        <v>45444</v>
      </c>
      <c r="K319" s="118">
        <v>1600</v>
      </c>
      <c r="L319" s="118">
        <v>2560</v>
      </c>
      <c r="M319" s="113" t="s">
        <v>470</v>
      </c>
      <c r="N319" s="119">
        <v>45459</v>
      </c>
      <c r="O319" s="119" t="s">
        <v>156</v>
      </c>
      <c r="P319" s="114" t="s">
        <v>156</v>
      </c>
      <c r="Q319" s="119" t="s">
        <v>156</v>
      </c>
      <c r="R319" s="114" t="s">
        <v>193</v>
      </c>
      <c r="S319" s="119" t="s">
        <v>156</v>
      </c>
      <c r="T319" s="114" t="s">
        <v>156</v>
      </c>
      <c r="U319" s="112">
        <f>N319-7</f>
        <v>45452</v>
      </c>
    </row>
    <row r="320" spans="1:21" ht="14.25" hidden="1" customHeight="1">
      <c r="A320" s="113">
        <v>2023</v>
      </c>
      <c r="B320" s="114" t="s">
        <v>2008</v>
      </c>
      <c r="C320" s="113" t="s">
        <v>563</v>
      </c>
      <c r="D320" s="113" t="s">
        <v>305</v>
      </c>
      <c r="E320" s="113" t="s">
        <v>577</v>
      </c>
      <c r="F320" s="114" t="s">
        <v>3789</v>
      </c>
      <c r="G320" s="115">
        <v>2.4</v>
      </c>
      <c r="H320" s="116" t="s">
        <v>175</v>
      </c>
      <c r="I320" s="114">
        <v>85412166</v>
      </c>
      <c r="J320" s="117">
        <v>45139</v>
      </c>
      <c r="K320" s="118">
        <v>1700</v>
      </c>
      <c r="L320" s="118">
        <v>4080</v>
      </c>
      <c r="M320" s="113" t="s">
        <v>470</v>
      </c>
      <c r="N320" s="119">
        <v>45184</v>
      </c>
      <c r="O320" s="119">
        <v>45083</v>
      </c>
      <c r="P320" s="114" t="s">
        <v>2775</v>
      </c>
      <c r="Q320" s="119">
        <v>45142</v>
      </c>
      <c r="R320" s="114" t="s">
        <v>2354</v>
      </c>
      <c r="S320" s="119">
        <v>45152</v>
      </c>
      <c r="T320" s="114" t="s">
        <v>2355</v>
      </c>
      <c r="U320" s="112">
        <f>N320-21</f>
        <v>45163</v>
      </c>
    </row>
    <row r="321" spans="1:21" ht="14.25" hidden="1" customHeight="1">
      <c r="A321" s="113">
        <v>2023</v>
      </c>
      <c r="B321" s="114" t="s">
        <v>2008</v>
      </c>
      <c r="C321" s="113" t="s">
        <v>573</v>
      </c>
      <c r="D321" s="113" t="s">
        <v>305</v>
      </c>
      <c r="E321" s="113" t="s">
        <v>577</v>
      </c>
      <c r="F321" s="114" t="s">
        <v>3788</v>
      </c>
      <c r="G321" s="115">
        <v>2.4</v>
      </c>
      <c r="H321" s="116" t="s">
        <v>246</v>
      </c>
      <c r="I321" s="114">
        <v>85169976</v>
      </c>
      <c r="J321" s="117">
        <v>45170</v>
      </c>
      <c r="K321" s="118">
        <v>1700</v>
      </c>
      <c r="L321" s="118">
        <v>4080</v>
      </c>
      <c r="M321" s="113" t="s">
        <v>226</v>
      </c>
      <c r="N321" s="119">
        <v>45206</v>
      </c>
      <c r="O321" s="119">
        <v>45149</v>
      </c>
      <c r="P321" s="114" t="s">
        <v>156</v>
      </c>
      <c r="Q321" s="119" t="s">
        <v>156</v>
      </c>
      <c r="R321" s="114" t="s">
        <v>193</v>
      </c>
      <c r="S321" s="119" t="s">
        <v>156</v>
      </c>
      <c r="T321" s="114" t="s">
        <v>156</v>
      </c>
      <c r="U321" s="112">
        <f>N321-7</f>
        <v>45199</v>
      </c>
    </row>
    <row r="322" spans="1:21" ht="14.25" hidden="1" customHeight="1">
      <c r="A322" s="113">
        <v>2024</v>
      </c>
      <c r="B322" s="114" t="s">
        <v>143</v>
      </c>
      <c r="C322" s="113" t="s">
        <v>573</v>
      </c>
      <c r="D322" s="113" t="s">
        <v>305</v>
      </c>
      <c r="E322" s="113" t="s">
        <v>363</v>
      </c>
      <c r="F322" s="114" t="s">
        <v>3847</v>
      </c>
      <c r="G322" s="115">
        <v>2.8</v>
      </c>
      <c r="H322" s="116" t="s">
        <v>175</v>
      </c>
      <c r="I322" s="114">
        <v>85802276</v>
      </c>
      <c r="J322" s="117">
        <v>45261</v>
      </c>
      <c r="K322" s="118">
        <v>1700</v>
      </c>
      <c r="L322" s="118">
        <v>4760</v>
      </c>
      <c r="M322" s="113" t="s">
        <v>470</v>
      </c>
      <c r="N322" s="119">
        <v>45282</v>
      </c>
      <c r="O322" s="119">
        <v>45097</v>
      </c>
      <c r="P322" s="114" t="s">
        <v>156</v>
      </c>
      <c r="Q322" s="119" t="s">
        <v>156</v>
      </c>
      <c r="R322" s="114" t="s">
        <v>2717</v>
      </c>
      <c r="S322" s="119" t="s">
        <v>156</v>
      </c>
      <c r="T322" s="114" t="s">
        <v>2099</v>
      </c>
      <c r="U322" s="112">
        <f>N322-7</f>
        <v>45275</v>
      </c>
    </row>
    <row r="323" spans="1:21" ht="14.25" hidden="1" customHeight="1">
      <c r="A323" s="113">
        <v>2024</v>
      </c>
      <c r="B323" s="114" t="s">
        <v>143</v>
      </c>
      <c r="C323" s="113" t="s">
        <v>1026</v>
      </c>
      <c r="D323" s="113" t="s">
        <v>305</v>
      </c>
      <c r="E323" s="113" t="s">
        <v>577</v>
      </c>
      <c r="F323" s="114" t="s">
        <v>3817</v>
      </c>
      <c r="G323" s="115">
        <v>2.4</v>
      </c>
      <c r="H323" s="116" t="s">
        <v>175</v>
      </c>
      <c r="I323" s="114">
        <v>86251444</v>
      </c>
      <c r="J323" s="117">
        <v>45323</v>
      </c>
      <c r="K323" s="118">
        <v>1700</v>
      </c>
      <c r="L323" s="118">
        <v>4080</v>
      </c>
      <c r="M323" s="113" t="s">
        <v>470</v>
      </c>
      <c r="N323" s="119">
        <v>45353</v>
      </c>
      <c r="O323" s="119">
        <v>45240</v>
      </c>
      <c r="P323" s="114" t="s">
        <v>156</v>
      </c>
      <c r="Q323" s="119">
        <v>45303</v>
      </c>
      <c r="R323" s="114" t="s">
        <v>193</v>
      </c>
      <c r="S323" s="119">
        <v>45324</v>
      </c>
      <c r="T323" s="114" t="s">
        <v>156</v>
      </c>
      <c r="U323" s="112">
        <f>N323-19</f>
        <v>45334</v>
      </c>
    </row>
    <row r="324" spans="1:21" ht="14.25" hidden="1" customHeight="1">
      <c r="A324" s="113">
        <v>2024</v>
      </c>
      <c r="B324" s="114" t="s">
        <v>143</v>
      </c>
      <c r="C324" s="113" t="s">
        <v>573</v>
      </c>
      <c r="D324" s="113" t="s">
        <v>881</v>
      </c>
      <c r="E324" s="113" t="s">
        <v>883</v>
      </c>
      <c r="F324" s="114" t="s">
        <v>3832</v>
      </c>
      <c r="G324" s="115">
        <v>1.6</v>
      </c>
      <c r="H324" s="116" t="s">
        <v>175</v>
      </c>
      <c r="I324" s="114">
        <v>86194977</v>
      </c>
      <c r="J324" s="117">
        <v>45413</v>
      </c>
      <c r="K324" s="118">
        <v>1700</v>
      </c>
      <c r="L324" s="118">
        <v>2720</v>
      </c>
      <c r="M324" s="113" t="s">
        <v>470</v>
      </c>
      <c r="N324" s="119">
        <v>45431</v>
      </c>
      <c r="O324" s="119" t="s">
        <v>156</v>
      </c>
      <c r="P324" s="114" t="s">
        <v>156</v>
      </c>
      <c r="Q324" s="119" t="s">
        <v>156</v>
      </c>
      <c r="R324" s="114" t="s">
        <v>193</v>
      </c>
      <c r="S324" s="119" t="s">
        <v>156</v>
      </c>
      <c r="T324" s="114" t="s">
        <v>156</v>
      </c>
      <c r="U324" s="112">
        <f>N324-7</f>
        <v>45424</v>
      </c>
    </row>
    <row r="325" spans="1:21" ht="14.25" hidden="1" customHeight="1">
      <c r="A325" s="113">
        <v>2023</v>
      </c>
      <c r="B325" s="114" t="s">
        <v>2008</v>
      </c>
      <c r="C325" s="113" t="s">
        <v>573</v>
      </c>
      <c r="D325" s="113" t="s">
        <v>3190</v>
      </c>
      <c r="E325" s="113" t="s">
        <v>3233</v>
      </c>
      <c r="F325" s="114" t="s">
        <v>3790</v>
      </c>
      <c r="G325" s="115">
        <v>5</v>
      </c>
      <c r="H325" s="116" t="s">
        <v>175</v>
      </c>
      <c r="I325" s="114">
        <v>85153876</v>
      </c>
      <c r="J325" s="117">
        <v>45170</v>
      </c>
      <c r="K325" s="118">
        <v>1720</v>
      </c>
      <c r="L325" s="118">
        <v>8600</v>
      </c>
      <c r="M325" s="113" t="s">
        <v>383</v>
      </c>
      <c r="N325" s="119">
        <v>45214</v>
      </c>
      <c r="O325" s="119">
        <v>44957</v>
      </c>
      <c r="P325" s="114" t="s">
        <v>2182</v>
      </c>
      <c r="Q325" s="119">
        <v>45090</v>
      </c>
      <c r="R325" s="114" t="s">
        <v>193</v>
      </c>
      <c r="S325" s="119">
        <v>45152</v>
      </c>
      <c r="T325" s="114" t="s">
        <v>156</v>
      </c>
      <c r="U325" s="112">
        <f>N325-7</f>
        <v>45207</v>
      </c>
    </row>
    <row r="326" spans="1:21" ht="14.25" hidden="1" customHeight="1">
      <c r="A326" s="113">
        <v>2023</v>
      </c>
      <c r="B326" s="114" t="s">
        <v>2008</v>
      </c>
      <c r="C326" s="113" t="s">
        <v>433</v>
      </c>
      <c r="D326" s="113" t="s">
        <v>305</v>
      </c>
      <c r="E326" s="113" t="s">
        <v>363</v>
      </c>
      <c r="F326" s="114" t="s">
        <v>3808</v>
      </c>
      <c r="G326" s="115">
        <v>2.6</v>
      </c>
      <c r="H326" s="116" t="s">
        <v>175</v>
      </c>
      <c r="I326" s="114">
        <v>85349729</v>
      </c>
      <c r="J326" s="117">
        <v>45108</v>
      </c>
      <c r="K326" s="118">
        <v>1740</v>
      </c>
      <c r="L326" s="118">
        <v>4524</v>
      </c>
      <c r="M326" s="113" t="s">
        <v>226</v>
      </c>
      <c r="N326" s="119">
        <v>45201</v>
      </c>
      <c r="O326" s="119">
        <v>45077</v>
      </c>
      <c r="P326" s="114" t="s">
        <v>2707</v>
      </c>
      <c r="Q326" s="119">
        <v>45104</v>
      </c>
      <c r="R326" s="114" t="s">
        <v>193</v>
      </c>
      <c r="S326" s="119">
        <v>45127</v>
      </c>
      <c r="T326" s="114" t="s">
        <v>156</v>
      </c>
      <c r="U326" s="112">
        <f>N326-62</f>
        <v>45139</v>
      </c>
    </row>
    <row r="327" spans="1:21" ht="14.25" hidden="1" customHeight="1">
      <c r="A327" s="113">
        <v>2023</v>
      </c>
      <c r="B327" s="114" t="s">
        <v>2008</v>
      </c>
      <c r="C327" s="113" t="s">
        <v>146</v>
      </c>
      <c r="D327" s="113" t="s">
        <v>154</v>
      </c>
      <c r="E327" s="113" t="s">
        <v>293</v>
      </c>
      <c r="F327" s="114" t="s">
        <v>3805</v>
      </c>
      <c r="G327" s="115">
        <v>5.7</v>
      </c>
      <c r="H327" s="116" t="s">
        <v>175</v>
      </c>
      <c r="I327" s="114">
        <v>85527235</v>
      </c>
      <c r="J327" s="117">
        <v>45108</v>
      </c>
      <c r="K327" s="118">
        <v>1748</v>
      </c>
      <c r="L327" s="118">
        <v>9964</v>
      </c>
      <c r="M327" s="113" t="s">
        <v>226</v>
      </c>
      <c r="N327" s="119">
        <v>45177</v>
      </c>
      <c r="O327" s="119">
        <v>45083</v>
      </c>
      <c r="P327" s="114" t="s">
        <v>156</v>
      </c>
      <c r="Q327" s="119">
        <v>45113</v>
      </c>
      <c r="R327" s="114" t="s">
        <v>2054</v>
      </c>
      <c r="S327" s="119">
        <v>45127</v>
      </c>
      <c r="T327" s="114" t="s">
        <v>2055</v>
      </c>
      <c r="U327" s="112">
        <f>N327-40</f>
        <v>45137</v>
      </c>
    </row>
    <row r="328" spans="1:21" ht="14.25" hidden="1" customHeight="1">
      <c r="A328" s="113">
        <v>2023</v>
      </c>
      <c r="B328" s="114" t="s">
        <v>2008</v>
      </c>
      <c r="C328" s="113" t="s">
        <v>433</v>
      </c>
      <c r="D328" s="113" t="s">
        <v>154</v>
      </c>
      <c r="E328" s="113" t="s">
        <v>217</v>
      </c>
      <c r="F328" s="114" t="s">
        <v>3796</v>
      </c>
      <c r="G328" s="115">
        <v>5.3</v>
      </c>
      <c r="H328" s="116" t="s">
        <v>175</v>
      </c>
      <c r="I328" s="114">
        <v>85224368</v>
      </c>
      <c r="J328" s="117">
        <v>45139</v>
      </c>
      <c r="K328" s="118">
        <v>1800</v>
      </c>
      <c r="L328" s="118">
        <v>9540</v>
      </c>
      <c r="M328" s="113" t="s">
        <v>383</v>
      </c>
      <c r="N328" s="119">
        <v>45212</v>
      </c>
      <c r="O328" s="119">
        <v>45065</v>
      </c>
      <c r="P328" s="114" t="s">
        <v>1012</v>
      </c>
      <c r="Q328" s="119">
        <v>45125</v>
      </c>
      <c r="R328" s="114" t="s">
        <v>2074</v>
      </c>
      <c r="S328" s="119">
        <v>45125</v>
      </c>
      <c r="T328" s="114" t="s">
        <v>1874</v>
      </c>
      <c r="U328" s="112">
        <f>N328-62</f>
        <v>45150</v>
      </c>
    </row>
    <row r="329" spans="1:21" ht="14.25" hidden="1" customHeight="1">
      <c r="A329" s="113">
        <v>2023</v>
      </c>
      <c r="B329" s="114" t="s">
        <v>2008</v>
      </c>
      <c r="C329" s="113" t="s">
        <v>433</v>
      </c>
      <c r="D329" s="113" t="s">
        <v>305</v>
      </c>
      <c r="E329" s="113" t="s">
        <v>363</v>
      </c>
      <c r="F329" s="114" t="s">
        <v>3807</v>
      </c>
      <c r="G329" s="115">
        <v>2.6</v>
      </c>
      <c r="H329" s="116" t="s">
        <v>175</v>
      </c>
      <c r="I329" s="114">
        <v>84976454</v>
      </c>
      <c r="J329" s="117">
        <v>45139</v>
      </c>
      <c r="K329" s="118">
        <v>1800</v>
      </c>
      <c r="L329" s="118">
        <v>4680</v>
      </c>
      <c r="M329" s="113" t="s">
        <v>470</v>
      </c>
      <c r="N329" s="119">
        <v>45226</v>
      </c>
      <c r="O329" s="119">
        <v>45044</v>
      </c>
      <c r="P329" s="114" t="s">
        <v>937</v>
      </c>
      <c r="Q329" s="119">
        <v>45141</v>
      </c>
      <c r="R329" s="114" t="s">
        <v>2060</v>
      </c>
      <c r="S329" s="119">
        <v>45152</v>
      </c>
      <c r="T329" s="114" t="s">
        <v>2180</v>
      </c>
      <c r="U329" s="112">
        <f>N329-62</f>
        <v>45164</v>
      </c>
    </row>
    <row r="330" spans="1:21" ht="14.25" hidden="1" customHeight="1">
      <c r="A330" s="113">
        <v>2023</v>
      </c>
      <c r="B330" s="114" t="s">
        <v>2008</v>
      </c>
      <c r="C330" s="113" t="s">
        <v>573</v>
      </c>
      <c r="D330" s="113" t="s">
        <v>305</v>
      </c>
      <c r="E330" s="113" t="s">
        <v>363</v>
      </c>
      <c r="F330" s="114" t="s">
        <v>3807</v>
      </c>
      <c r="G330" s="115">
        <v>2.6</v>
      </c>
      <c r="H330" s="116" t="s">
        <v>175</v>
      </c>
      <c r="I330" s="114">
        <v>85352694</v>
      </c>
      <c r="J330" s="117">
        <v>45170</v>
      </c>
      <c r="K330" s="118">
        <v>1800</v>
      </c>
      <c r="L330" s="118">
        <v>4680</v>
      </c>
      <c r="M330" s="113" t="s">
        <v>470</v>
      </c>
      <c r="N330" s="119">
        <v>45199</v>
      </c>
      <c r="O330" s="119">
        <v>45065</v>
      </c>
      <c r="P330" s="114" t="s">
        <v>1867</v>
      </c>
      <c r="Q330" s="119">
        <v>45169</v>
      </c>
      <c r="R330" s="114" t="s">
        <v>991</v>
      </c>
      <c r="S330" s="119">
        <v>45181</v>
      </c>
      <c r="T330" s="114" t="s">
        <v>992</v>
      </c>
      <c r="U330" s="112">
        <f>N330-7</f>
        <v>45192</v>
      </c>
    </row>
    <row r="331" spans="1:21" ht="14.25" hidden="1" customHeight="1">
      <c r="A331" s="113">
        <v>2023</v>
      </c>
      <c r="B331" s="114" t="s">
        <v>2008</v>
      </c>
      <c r="C331" s="113" t="s">
        <v>573</v>
      </c>
      <c r="D331" s="113" t="s">
        <v>305</v>
      </c>
      <c r="E331" s="113" t="s">
        <v>3039</v>
      </c>
      <c r="F331" s="114" t="s">
        <v>3795</v>
      </c>
      <c r="G331" s="115">
        <v>1.9</v>
      </c>
      <c r="H331" s="116" t="s">
        <v>175</v>
      </c>
      <c r="I331" s="114">
        <v>85363309</v>
      </c>
      <c r="J331" s="117">
        <v>45200</v>
      </c>
      <c r="K331" s="118">
        <v>1800</v>
      </c>
      <c r="L331" s="118">
        <v>3420</v>
      </c>
      <c r="M331" s="113" t="s">
        <v>470</v>
      </c>
      <c r="N331" s="119">
        <v>45241</v>
      </c>
      <c r="O331" s="119">
        <v>45107</v>
      </c>
      <c r="P331" s="114" t="s">
        <v>2132</v>
      </c>
      <c r="Q331" s="119">
        <v>45211</v>
      </c>
      <c r="R331" s="114" t="s">
        <v>3064</v>
      </c>
      <c r="S331" s="119">
        <v>45223</v>
      </c>
      <c r="T331" s="114" t="s">
        <v>3065</v>
      </c>
      <c r="U331" s="112">
        <f>N331-7</f>
        <v>45234</v>
      </c>
    </row>
    <row r="332" spans="1:21" ht="14.25" hidden="1" customHeight="1">
      <c r="A332" s="113">
        <v>2023</v>
      </c>
      <c r="B332" s="114" t="s">
        <v>2008</v>
      </c>
      <c r="C332" s="113" t="s">
        <v>1026</v>
      </c>
      <c r="D332" s="113" t="s">
        <v>305</v>
      </c>
      <c r="E332" s="113" t="s">
        <v>2974</v>
      </c>
      <c r="F332" s="114" t="s">
        <v>3793</v>
      </c>
      <c r="G332" s="115">
        <v>1.8</v>
      </c>
      <c r="H332" s="116" t="s">
        <v>175</v>
      </c>
      <c r="I332" s="114">
        <v>85733758</v>
      </c>
      <c r="J332" s="117">
        <v>45231</v>
      </c>
      <c r="K332" s="118">
        <v>1800</v>
      </c>
      <c r="L332" s="118">
        <v>3240</v>
      </c>
      <c r="M332" s="113" t="s">
        <v>470</v>
      </c>
      <c r="N332" s="119">
        <v>45289</v>
      </c>
      <c r="O332" s="119">
        <v>45128</v>
      </c>
      <c r="P332" s="114" t="s">
        <v>3097</v>
      </c>
      <c r="Q332" s="119">
        <v>45246</v>
      </c>
      <c r="R332" s="114" t="s">
        <v>3098</v>
      </c>
      <c r="S332" s="119">
        <v>45260</v>
      </c>
      <c r="T332" s="114" t="s">
        <v>3099</v>
      </c>
      <c r="U332" s="112">
        <f>N332-19</f>
        <v>45270</v>
      </c>
    </row>
    <row r="333" spans="1:21" ht="14.25" hidden="1" customHeight="1">
      <c r="A333" s="113">
        <v>2024</v>
      </c>
      <c r="B333" s="114" t="s">
        <v>143</v>
      </c>
      <c r="C333" s="113" t="s">
        <v>146</v>
      </c>
      <c r="D333" s="113" t="s">
        <v>305</v>
      </c>
      <c r="E333" s="113" t="s">
        <v>363</v>
      </c>
      <c r="F333" s="114" t="s">
        <v>3848</v>
      </c>
      <c r="G333" s="115">
        <v>2.8</v>
      </c>
      <c r="H333" s="116" t="s">
        <v>175</v>
      </c>
      <c r="I333" s="114">
        <v>86108737</v>
      </c>
      <c r="J333" s="117">
        <v>45323</v>
      </c>
      <c r="K333" s="118">
        <v>1800</v>
      </c>
      <c r="L333" s="118">
        <v>5040</v>
      </c>
      <c r="M333" s="113" t="s">
        <v>470</v>
      </c>
      <c r="N333" s="119">
        <v>45381</v>
      </c>
      <c r="O333" s="119" t="s">
        <v>156</v>
      </c>
      <c r="P333" s="114" t="s">
        <v>156</v>
      </c>
      <c r="Q333" s="119" t="s">
        <v>156</v>
      </c>
      <c r="R333" s="114" t="s">
        <v>193</v>
      </c>
      <c r="S333" s="119" t="s">
        <v>156</v>
      </c>
      <c r="T333" s="114" t="s">
        <v>156</v>
      </c>
      <c r="U333" s="112">
        <f>N333-40</f>
        <v>45341</v>
      </c>
    </row>
    <row r="334" spans="1:21" ht="14.25" hidden="1" customHeight="1">
      <c r="A334" s="113">
        <v>2024</v>
      </c>
      <c r="B334" s="114" t="s">
        <v>143</v>
      </c>
      <c r="C334" s="113" t="s">
        <v>573</v>
      </c>
      <c r="D334" s="113" t="s">
        <v>1820</v>
      </c>
      <c r="E334" s="113" t="s">
        <v>3617</v>
      </c>
      <c r="F334" s="114" t="s">
        <v>3819</v>
      </c>
      <c r="G334" s="115">
        <v>2.8</v>
      </c>
      <c r="H334" s="116" t="s">
        <v>175</v>
      </c>
      <c r="I334" s="114">
        <v>86179813</v>
      </c>
      <c r="J334" s="117">
        <v>45352</v>
      </c>
      <c r="K334" s="118">
        <v>1800</v>
      </c>
      <c r="L334" s="118">
        <v>5040</v>
      </c>
      <c r="M334" s="113" t="s">
        <v>470</v>
      </c>
      <c r="N334" s="119">
        <v>45368</v>
      </c>
      <c r="O334" s="119" t="s">
        <v>156</v>
      </c>
      <c r="P334" s="114" t="s">
        <v>156</v>
      </c>
      <c r="Q334" s="119" t="s">
        <v>156</v>
      </c>
      <c r="R334" s="114" t="s">
        <v>193</v>
      </c>
      <c r="S334" s="119" t="s">
        <v>156</v>
      </c>
      <c r="T334" s="114" t="s">
        <v>156</v>
      </c>
      <c r="U334" s="112">
        <f>N334-7</f>
        <v>45361</v>
      </c>
    </row>
    <row r="335" spans="1:21" ht="14.25" hidden="1" customHeight="1">
      <c r="A335" s="113">
        <v>2024</v>
      </c>
      <c r="B335" s="114" t="s">
        <v>143</v>
      </c>
      <c r="C335" s="113" t="s">
        <v>146</v>
      </c>
      <c r="D335" s="113" t="s">
        <v>881</v>
      </c>
      <c r="E335" s="113" t="s">
        <v>3577</v>
      </c>
      <c r="F335" s="114" t="s">
        <v>3828</v>
      </c>
      <c r="G335" s="115">
        <v>1.6</v>
      </c>
      <c r="H335" s="116" t="s">
        <v>175</v>
      </c>
      <c r="I335" s="114">
        <v>86180649</v>
      </c>
      <c r="J335" s="117">
        <v>45352</v>
      </c>
      <c r="K335" s="118">
        <v>1800</v>
      </c>
      <c r="L335" s="118">
        <v>2880</v>
      </c>
      <c r="M335" s="113" t="s">
        <v>470</v>
      </c>
      <c r="N335" s="119">
        <v>45422</v>
      </c>
      <c r="O335" s="119" t="s">
        <v>156</v>
      </c>
      <c r="P335" s="114" t="s">
        <v>156</v>
      </c>
      <c r="Q335" s="119" t="s">
        <v>156</v>
      </c>
      <c r="R335" s="114" t="s">
        <v>193</v>
      </c>
      <c r="S335" s="119" t="s">
        <v>156</v>
      </c>
      <c r="T335" s="114" t="s">
        <v>156</v>
      </c>
      <c r="U335" s="112">
        <f>N335-40</f>
        <v>45382</v>
      </c>
    </row>
    <row r="336" spans="1:21" ht="14.25" hidden="1" customHeight="1">
      <c r="A336" s="113">
        <v>2024</v>
      </c>
      <c r="B336" s="114" t="s">
        <v>143</v>
      </c>
      <c r="C336" s="113" t="s">
        <v>146</v>
      </c>
      <c r="D336" s="113" t="s">
        <v>881</v>
      </c>
      <c r="E336" s="113" t="s">
        <v>3577</v>
      </c>
      <c r="F336" s="114" t="s">
        <v>3829</v>
      </c>
      <c r="G336" s="115">
        <v>1.6</v>
      </c>
      <c r="H336" s="116" t="s">
        <v>175</v>
      </c>
      <c r="I336" s="114">
        <v>86178958</v>
      </c>
      <c r="J336" s="117">
        <v>45352</v>
      </c>
      <c r="K336" s="118">
        <v>1800</v>
      </c>
      <c r="L336" s="118">
        <v>2880</v>
      </c>
      <c r="M336" s="113" t="s">
        <v>470</v>
      </c>
      <c r="N336" s="119">
        <v>45422</v>
      </c>
      <c r="O336" s="119" t="s">
        <v>156</v>
      </c>
      <c r="P336" s="114" t="s">
        <v>156</v>
      </c>
      <c r="Q336" s="119" t="s">
        <v>156</v>
      </c>
      <c r="R336" s="114" t="s">
        <v>193</v>
      </c>
      <c r="S336" s="119" t="s">
        <v>156</v>
      </c>
      <c r="T336" s="114" t="s">
        <v>156</v>
      </c>
      <c r="U336" s="112">
        <f>N336-40</f>
        <v>45382</v>
      </c>
    </row>
    <row r="337" spans="1:21" ht="14.25" hidden="1" customHeight="1">
      <c r="A337" s="113">
        <v>2024</v>
      </c>
      <c r="B337" s="114" t="s">
        <v>143</v>
      </c>
      <c r="C337" s="113" t="s">
        <v>573</v>
      </c>
      <c r="D337" s="113" t="s">
        <v>881</v>
      </c>
      <c r="E337" s="113" t="s">
        <v>883</v>
      </c>
      <c r="F337" s="114" t="s">
        <v>3831</v>
      </c>
      <c r="G337" s="115">
        <v>1.6</v>
      </c>
      <c r="H337" s="116" t="s">
        <v>175</v>
      </c>
      <c r="I337" s="114">
        <v>86195410</v>
      </c>
      <c r="J337" s="117">
        <v>45413</v>
      </c>
      <c r="K337" s="118">
        <v>1800</v>
      </c>
      <c r="L337" s="118">
        <v>2880</v>
      </c>
      <c r="M337" s="113" t="s">
        <v>470</v>
      </c>
      <c r="N337" s="119">
        <v>45431</v>
      </c>
      <c r="O337" s="119" t="s">
        <v>156</v>
      </c>
      <c r="P337" s="114" t="s">
        <v>156</v>
      </c>
      <c r="Q337" s="119" t="s">
        <v>156</v>
      </c>
      <c r="R337" s="114" t="s">
        <v>193</v>
      </c>
      <c r="S337" s="119" t="s">
        <v>156</v>
      </c>
      <c r="T337" s="114" t="s">
        <v>156</v>
      </c>
      <c r="U337" s="112">
        <f>N337-7</f>
        <v>45424</v>
      </c>
    </row>
    <row r="338" spans="1:21" ht="14.25" hidden="1" customHeight="1">
      <c r="A338" s="113">
        <v>2024</v>
      </c>
      <c r="B338" s="114" t="s">
        <v>143</v>
      </c>
      <c r="C338" s="113" t="s">
        <v>146</v>
      </c>
      <c r="D338" s="113" t="s">
        <v>881</v>
      </c>
      <c r="E338" s="113" t="s">
        <v>883</v>
      </c>
      <c r="F338" s="114" t="s">
        <v>3832</v>
      </c>
      <c r="G338" s="115">
        <v>1.6</v>
      </c>
      <c r="H338" s="116" t="s">
        <v>246</v>
      </c>
      <c r="I338" s="114">
        <v>86248947</v>
      </c>
      <c r="J338" s="117">
        <v>45505</v>
      </c>
      <c r="K338" s="118">
        <v>1800</v>
      </c>
      <c r="L338" s="118">
        <v>2880</v>
      </c>
      <c r="M338" s="113" t="s">
        <v>226</v>
      </c>
      <c r="N338" s="119">
        <v>45562</v>
      </c>
      <c r="O338" s="119" t="s">
        <v>156</v>
      </c>
      <c r="P338" s="114" t="s">
        <v>156</v>
      </c>
      <c r="Q338" s="119" t="s">
        <v>156</v>
      </c>
      <c r="R338" s="114" t="s">
        <v>193</v>
      </c>
      <c r="S338" s="119" t="s">
        <v>156</v>
      </c>
      <c r="T338" s="114" t="s">
        <v>156</v>
      </c>
      <c r="U338" s="112">
        <f>N338-40</f>
        <v>45522</v>
      </c>
    </row>
    <row r="339" spans="1:21" ht="14.25" hidden="1" customHeight="1">
      <c r="A339" s="113">
        <v>2024</v>
      </c>
      <c r="B339" s="114" t="s">
        <v>143</v>
      </c>
      <c r="C339" s="113" t="s">
        <v>573</v>
      </c>
      <c r="D339" s="113" t="s">
        <v>154</v>
      </c>
      <c r="E339" s="113" t="s">
        <v>158</v>
      </c>
      <c r="F339" s="114" t="s">
        <v>3841</v>
      </c>
      <c r="G339" s="115">
        <v>4.5</v>
      </c>
      <c r="H339" s="116" t="s">
        <v>175</v>
      </c>
      <c r="I339" s="114">
        <v>86213002</v>
      </c>
      <c r="J339" s="117">
        <v>45200</v>
      </c>
      <c r="K339" s="118">
        <v>1820</v>
      </c>
      <c r="L339" s="118">
        <v>8190</v>
      </c>
      <c r="M339" s="113" t="s">
        <v>436</v>
      </c>
      <c r="N339" s="119">
        <v>45254</v>
      </c>
      <c r="O339" s="119" t="s">
        <v>156</v>
      </c>
      <c r="P339" s="114" t="s">
        <v>156</v>
      </c>
      <c r="Q339" s="119" t="s">
        <v>156</v>
      </c>
      <c r="R339" s="114" t="s">
        <v>193</v>
      </c>
      <c r="S339" s="119" t="s">
        <v>156</v>
      </c>
      <c r="T339" s="114" t="s">
        <v>156</v>
      </c>
      <c r="U339" s="112">
        <f>N339-7</f>
        <v>45247</v>
      </c>
    </row>
    <row r="340" spans="1:21" ht="14.25" hidden="1" customHeight="1">
      <c r="A340" s="113">
        <v>2023</v>
      </c>
      <c r="B340" s="114" t="s">
        <v>2008</v>
      </c>
      <c r="C340" s="113" t="s">
        <v>390</v>
      </c>
      <c r="D340" s="113" t="s">
        <v>154</v>
      </c>
      <c r="E340" s="113" t="s">
        <v>293</v>
      </c>
      <c r="F340" s="114" t="s">
        <v>3805</v>
      </c>
      <c r="G340" s="115">
        <v>5.7</v>
      </c>
      <c r="H340" s="116" t="s">
        <v>175</v>
      </c>
      <c r="I340" s="114">
        <v>85545525</v>
      </c>
      <c r="J340" s="117">
        <v>45170</v>
      </c>
      <c r="K340" s="118">
        <v>1900</v>
      </c>
      <c r="L340" s="118">
        <v>10830</v>
      </c>
      <c r="M340" s="113" t="s">
        <v>470</v>
      </c>
      <c r="N340" s="119">
        <v>45214</v>
      </c>
      <c r="O340" s="119">
        <v>45090</v>
      </c>
      <c r="P340" s="114" t="s">
        <v>156</v>
      </c>
      <c r="Q340" s="119">
        <v>45152</v>
      </c>
      <c r="R340" s="114" t="s">
        <v>2495</v>
      </c>
      <c r="S340" s="119">
        <v>45167</v>
      </c>
      <c r="T340" s="114" t="s">
        <v>2496</v>
      </c>
      <c r="U340" s="112">
        <f>N340-37</f>
        <v>45177</v>
      </c>
    </row>
    <row r="341" spans="1:21" ht="14.25" hidden="1" customHeight="1">
      <c r="A341" s="113">
        <v>2023</v>
      </c>
      <c r="B341" s="114" t="s">
        <v>2008</v>
      </c>
      <c r="C341" s="113" t="s">
        <v>1026</v>
      </c>
      <c r="D341" s="113" t="s">
        <v>305</v>
      </c>
      <c r="E341" s="113" t="s">
        <v>577</v>
      </c>
      <c r="F341" s="114" t="s">
        <v>3788</v>
      </c>
      <c r="G341" s="115">
        <v>2.4</v>
      </c>
      <c r="H341" s="116" t="s">
        <v>175</v>
      </c>
      <c r="I341" s="114">
        <v>85413591</v>
      </c>
      <c r="J341" s="117">
        <v>45170</v>
      </c>
      <c r="K341" s="118">
        <v>1900</v>
      </c>
      <c r="L341" s="118">
        <v>4560</v>
      </c>
      <c r="M341" s="113" t="s">
        <v>470</v>
      </c>
      <c r="N341" s="119">
        <v>45229</v>
      </c>
      <c r="O341" s="119">
        <v>45135</v>
      </c>
      <c r="P341" s="114" t="s">
        <v>2359</v>
      </c>
      <c r="Q341" s="119">
        <v>45189</v>
      </c>
      <c r="R341" s="114" t="s">
        <v>2363</v>
      </c>
      <c r="S341" s="119">
        <v>45198</v>
      </c>
      <c r="T341" s="114" t="s">
        <v>2364</v>
      </c>
      <c r="U341" s="112">
        <f>N341-19</f>
        <v>45210</v>
      </c>
    </row>
    <row r="342" spans="1:21" ht="14.25" hidden="1" customHeight="1">
      <c r="A342" s="113">
        <v>2024</v>
      </c>
      <c r="B342" s="114" t="s">
        <v>143</v>
      </c>
      <c r="C342" s="113" t="s">
        <v>573</v>
      </c>
      <c r="D342" s="113" t="s">
        <v>881</v>
      </c>
      <c r="E342" s="113" t="s">
        <v>3577</v>
      </c>
      <c r="F342" s="114" t="s">
        <v>3828</v>
      </c>
      <c r="G342" s="115">
        <v>1.6</v>
      </c>
      <c r="H342" s="116" t="s">
        <v>246</v>
      </c>
      <c r="I342" s="114">
        <v>86261278</v>
      </c>
      <c r="J342" s="117">
        <v>45383</v>
      </c>
      <c r="K342" s="118">
        <v>1900</v>
      </c>
      <c r="L342" s="118">
        <v>3040</v>
      </c>
      <c r="M342" s="113" t="s">
        <v>226</v>
      </c>
      <c r="N342" s="119">
        <v>45410</v>
      </c>
      <c r="O342" s="119" t="s">
        <v>156</v>
      </c>
      <c r="P342" s="114" t="s">
        <v>156</v>
      </c>
      <c r="Q342" s="119" t="s">
        <v>156</v>
      </c>
      <c r="R342" s="114" t="s">
        <v>193</v>
      </c>
      <c r="S342" s="119" t="s">
        <v>156</v>
      </c>
      <c r="T342" s="114" t="s">
        <v>156</v>
      </c>
      <c r="U342" s="112">
        <f>N342-7</f>
        <v>45403</v>
      </c>
    </row>
    <row r="343" spans="1:21" ht="14.25" hidden="1" customHeight="1">
      <c r="A343" s="113">
        <v>2024</v>
      </c>
      <c r="B343" s="114" t="s">
        <v>143</v>
      </c>
      <c r="C343" s="113" t="s">
        <v>146</v>
      </c>
      <c r="D343" s="113" t="s">
        <v>881</v>
      </c>
      <c r="E343" s="113" t="s">
        <v>883</v>
      </c>
      <c r="F343" s="114" t="s">
        <v>3832</v>
      </c>
      <c r="G343" s="115">
        <v>1.6</v>
      </c>
      <c r="H343" s="116" t="s">
        <v>246</v>
      </c>
      <c r="I343" s="114">
        <v>86248943</v>
      </c>
      <c r="J343" s="117">
        <v>45474</v>
      </c>
      <c r="K343" s="118">
        <v>1900</v>
      </c>
      <c r="L343" s="118">
        <v>3040</v>
      </c>
      <c r="M343" s="113" t="s">
        <v>226</v>
      </c>
      <c r="N343" s="119">
        <v>45520</v>
      </c>
      <c r="O343" s="119" t="s">
        <v>156</v>
      </c>
      <c r="P343" s="114" t="s">
        <v>156</v>
      </c>
      <c r="Q343" s="119" t="s">
        <v>156</v>
      </c>
      <c r="R343" s="114" t="s">
        <v>193</v>
      </c>
      <c r="S343" s="119" t="s">
        <v>156</v>
      </c>
      <c r="T343" s="114" t="s">
        <v>156</v>
      </c>
      <c r="U343" s="112">
        <f>N343-40</f>
        <v>45480</v>
      </c>
    </row>
    <row r="344" spans="1:21" ht="14.25" hidden="1" customHeight="1">
      <c r="A344" s="113">
        <v>2023</v>
      </c>
      <c r="B344" s="114" t="s">
        <v>2008</v>
      </c>
      <c r="C344" s="113" t="s">
        <v>146</v>
      </c>
      <c r="D344" s="113" t="s">
        <v>305</v>
      </c>
      <c r="E344" s="113" t="s">
        <v>363</v>
      </c>
      <c r="F344" s="114" t="s">
        <v>3811</v>
      </c>
      <c r="G344" s="115">
        <v>2.6</v>
      </c>
      <c r="H344" s="116" t="s">
        <v>175</v>
      </c>
      <c r="I344" s="114">
        <v>85224362</v>
      </c>
      <c r="J344" s="117">
        <v>45108</v>
      </c>
      <c r="K344" s="118">
        <v>1908</v>
      </c>
      <c r="L344" s="118">
        <v>4961</v>
      </c>
      <c r="M344" s="113" t="s">
        <v>470</v>
      </c>
      <c r="N344" s="119">
        <v>45174</v>
      </c>
      <c r="O344" s="119">
        <v>45009</v>
      </c>
      <c r="P344" s="114" t="s">
        <v>156</v>
      </c>
      <c r="Q344" s="119">
        <v>45106</v>
      </c>
      <c r="R344" s="114" t="s">
        <v>2052</v>
      </c>
      <c r="S344" s="119">
        <v>45118</v>
      </c>
      <c r="T344" s="114" t="s">
        <v>1874</v>
      </c>
      <c r="U344" s="112">
        <f>N344-40</f>
        <v>45134</v>
      </c>
    </row>
    <row r="345" spans="1:21" ht="14.25" hidden="1" customHeight="1">
      <c r="A345" s="113">
        <v>2023</v>
      </c>
      <c r="B345" s="114" t="s">
        <v>143</v>
      </c>
      <c r="C345" s="113" t="s">
        <v>379</v>
      </c>
      <c r="D345" s="113" t="s">
        <v>676</v>
      </c>
      <c r="E345" s="113" t="s">
        <v>699</v>
      </c>
      <c r="F345" s="114" t="s">
        <v>3747</v>
      </c>
      <c r="G345" s="115">
        <v>1.6</v>
      </c>
      <c r="H345" s="116" t="s">
        <v>175</v>
      </c>
      <c r="I345" s="114">
        <v>85816149</v>
      </c>
      <c r="J345" s="117">
        <v>45078</v>
      </c>
      <c r="K345" s="118">
        <v>1968</v>
      </c>
      <c r="L345" s="118">
        <v>3149</v>
      </c>
      <c r="M345" s="113" t="s">
        <v>470</v>
      </c>
      <c r="N345" s="119">
        <v>45151</v>
      </c>
      <c r="O345" s="119" t="s">
        <v>156</v>
      </c>
      <c r="P345" s="114" t="s">
        <v>156</v>
      </c>
      <c r="Q345" s="119">
        <v>45093</v>
      </c>
      <c r="R345" s="114" t="s">
        <v>193</v>
      </c>
      <c r="S345" s="119">
        <v>45103</v>
      </c>
      <c r="T345" s="114" t="s">
        <v>156</v>
      </c>
      <c r="U345" s="112">
        <f>N345-35</f>
        <v>45116</v>
      </c>
    </row>
    <row r="346" spans="1:21" ht="14.25" hidden="1" customHeight="1">
      <c r="A346" s="113">
        <v>2023</v>
      </c>
      <c r="B346" s="114" t="s">
        <v>2008</v>
      </c>
      <c r="C346" s="113" t="s">
        <v>433</v>
      </c>
      <c r="D346" s="113" t="s">
        <v>154</v>
      </c>
      <c r="E346" s="113" t="s">
        <v>2011</v>
      </c>
      <c r="F346" s="114" t="s">
        <v>3801</v>
      </c>
      <c r="G346" s="115">
        <v>4.5</v>
      </c>
      <c r="H346" s="116" t="s">
        <v>175</v>
      </c>
      <c r="I346" s="114">
        <v>85431292</v>
      </c>
      <c r="J346" s="117">
        <v>45108</v>
      </c>
      <c r="K346" s="118">
        <v>1992</v>
      </c>
      <c r="L346" s="118">
        <v>8964</v>
      </c>
      <c r="M346" s="113" t="s">
        <v>383</v>
      </c>
      <c r="N346" s="119">
        <v>45184</v>
      </c>
      <c r="O346" s="119">
        <v>45020</v>
      </c>
      <c r="P346" s="114" t="s">
        <v>2339</v>
      </c>
      <c r="Q346" s="119">
        <v>45062</v>
      </c>
      <c r="R346" s="114" t="s">
        <v>1873</v>
      </c>
      <c r="S346" s="119">
        <v>45085</v>
      </c>
      <c r="T346" s="114" t="s">
        <v>2568</v>
      </c>
      <c r="U346" s="112">
        <f>N346-62</f>
        <v>45122</v>
      </c>
    </row>
    <row r="347" spans="1:21" ht="14.25" hidden="1" customHeight="1">
      <c r="A347" s="113">
        <v>2024</v>
      </c>
      <c r="B347" s="114" t="s">
        <v>143</v>
      </c>
      <c r="C347" s="113" t="s">
        <v>146</v>
      </c>
      <c r="D347" s="113" t="s">
        <v>154</v>
      </c>
      <c r="E347" s="113" t="s">
        <v>3337</v>
      </c>
      <c r="F347" s="114" t="s">
        <v>3834</v>
      </c>
      <c r="G347" s="115">
        <v>5.3</v>
      </c>
      <c r="H347" s="116" t="s">
        <v>175</v>
      </c>
      <c r="I347" s="114">
        <v>85632505</v>
      </c>
      <c r="J347" s="117">
        <v>45139</v>
      </c>
      <c r="K347" s="118">
        <v>1992</v>
      </c>
      <c r="L347" s="118">
        <v>10558</v>
      </c>
      <c r="M347" s="113" t="s">
        <v>436</v>
      </c>
      <c r="N347" s="119">
        <v>45245</v>
      </c>
      <c r="O347" s="119">
        <v>45097</v>
      </c>
      <c r="P347" s="114" t="s">
        <v>156</v>
      </c>
      <c r="Q347" s="119">
        <v>45104</v>
      </c>
      <c r="R347" s="114" t="s">
        <v>2615</v>
      </c>
      <c r="S347" s="119">
        <v>45132</v>
      </c>
      <c r="T347" s="114" t="s">
        <v>2099</v>
      </c>
      <c r="U347" s="112">
        <f>N347-40</f>
        <v>45205</v>
      </c>
    </row>
    <row r="348" spans="1:21" ht="14.25" hidden="1" customHeight="1">
      <c r="A348" s="113">
        <v>2024</v>
      </c>
      <c r="B348" s="114" t="s">
        <v>143</v>
      </c>
      <c r="C348" s="113" t="s">
        <v>146</v>
      </c>
      <c r="D348" s="113" t="s">
        <v>154</v>
      </c>
      <c r="E348" s="113" t="s">
        <v>158</v>
      </c>
      <c r="F348" s="114" t="s">
        <v>3843</v>
      </c>
      <c r="G348" s="115">
        <v>4.5</v>
      </c>
      <c r="H348" s="116" t="s">
        <v>175</v>
      </c>
      <c r="I348" s="114">
        <v>85911670</v>
      </c>
      <c r="J348" s="117">
        <v>45170</v>
      </c>
      <c r="K348" s="118">
        <v>1996</v>
      </c>
      <c r="L348" s="118">
        <v>8982</v>
      </c>
      <c r="M348" s="113" t="s">
        <v>436</v>
      </c>
      <c r="N348" s="119">
        <v>45245</v>
      </c>
      <c r="O348" s="119">
        <v>45097</v>
      </c>
      <c r="P348" s="114" t="s">
        <v>156</v>
      </c>
      <c r="Q348" s="119">
        <v>45104</v>
      </c>
      <c r="R348" s="114" t="s">
        <v>193</v>
      </c>
      <c r="S348" s="119">
        <v>45111</v>
      </c>
      <c r="T348" s="114" t="s">
        <v>1874</v>
      </c>
      <c r="U348" s="112">
        <f>N348-40</f>
        <v>45205</v>
      </c>
    </row>
    <row r="349" spans="1:21" ht="14.25" hidden="1" customHeight="1">
      <c r="A349" s="113">
        <v>2023</v>
      </c>
      <c r="B349" s="114" t="s">
        <v>2008</v>
      </c>
      <c r="C349" s="113" t="s">
        <v>433</v>
      </c>
      <c r="D349" s="113" t="s">
        <v>154</v>
      </c>
      <c r="E349" s="113" t="s">
        <v>262</v>
      </c>
      <c r="F349" s="114" t="s">
        <v>3799</v>
      </c>
      <c r="G349" s="115">
        <v>3.6</v>
      </c>
      <c r="H349" s="116" t="s">
        <v>175</v>
      </c>
      <c r="I349" s="114">
        <v>85431449</v>
      </c>
      <c r="J349" s="117">
        <v>45108</v>
      </c>
      <c r="K349" s="118">
        <v>2000</v>
      </c>
      <c r="L349" s="118">
        <v>7200</v>
      </c>
      <c r="M349" s="113" t="s">
        <v>383</v>
      </c>
      <c r="N349" s="119">
        <v>45212</v>
      </c>
      <c r="O349" s="119">
        <v>45065</v>
      </c>
      <c r="P349" s="114" t="s">
        <v>1012</v>
      </c>
      <c r="Q349" s="119">
        <v>45125</v>
      </c>
      <c r="R349" s="114" t="s">
        <v>1919</v>
      </c>
      <c r="S349" s="119">
        <v>45125</v>
      </c>
      <c r="T349" s="114" t="s">
        <v>2099</v>
      </c>
      <c r="U349" s="112">
        <f>N349-62</f>
        <v>45150</v>
      </c>
    </row>
    <row r="350" spans="1:21" ht="14.25" hidden="1" customHeight="1">
      <c r="A350" s="113">
        <v>2023</v>
      </c>
      <c r="B350" s="114" t="s">
        <v>2008</v>
      </c>
      <c r="C350" s="113" t="s">
        <v>146</v>
      </c>
      <c r="D350" s="113" t="s">
        <v>154</v>
      </c>
      <c r="E350" s="113" t="s">
        <v>217</v>
      </c>
      <c r="F350" s="114" t="s">
        <v>3796</v>
      </c>
      <c r="G350" s="115">
        <v>5.3</v>
      </c>
      <c r="H350" s="116" t="s">
        <v>175</v>
      </c>
      <c r="I350" s="114">
        <v>85500530</v>
      </c>
      <c r="J350" s="117">
        <v>45139</v>
      </c>
      <c r="K350" s="118">
        <v>2000</v>
      </c>
      <c r="L350" s="118">
        <v>10600</v>
      </c>
      <c r="M350" s="113" t="s">
        <v>521</v>
      </c>
      <c r="N350" s="119">
        <v>45199</v>
      </c>
      <c r="O350" s="119">
        <v>45041</v>
      </c>
      <c r="P350" s="114" t="s">
        <v>2135</v>
      </c>
      <c r="Q350" s="119">
        <v>45134</v>
      </c>
      <c r="R350" s="114" t="s">
        <v>2137</v>
      </c>
      <c r="S350" s="119">
        <v>45148</v>
      </c>
      <c r="T350" s="114" t="s">
        <v>2058</v>
      </c>
      <c r="U350" s="112">
        <f>N350-40</f>
        <v>45159</v>
      </c>
    </row>
    <row r="351" spans="1:21" ht="14.25" hidden="1" customHeight="1">
      <c r="A351" s="113">
        <v>2023</v>
      </c>
      <c r="B351" s="114" t="s">
        <v>2008</v>
      </c>
      <c r="C351" s="113" t="s">
        <v>433</v>
      </c>
      <c r="D351" s="113" t="s">
        <v>154</v>
      </c>
      <c r="E351" s="113" t="s">
        <v>2011</v>
      </c>
      <c r="F351" s="114" t="s">
        <v>3802</v>
      </c>
      <c r="G351" s="115">
        <v>4.5</v>
      </c>
      <c r="H351" s="116" t="s">
        <v>175</v>
      </c>
      <c r="I351" s="114">
        <v>85175395</v>
      </c>
      <c r="J351" s="117">
        <v>45170</v>
      </c>
      <c r="K351" s="118">
        <v>2000</v>
      </c>
      <c r="L351" s="118">
        <v>9000</v>
      </c>
      <c r="M351" s="113" t="s">
        <v>470</v>
      </c>
      <c r="N351" s="119">
        <v>45229</v>
      </c>
      <c r="O351" s="119">
        <v>44936</v>
      </c>
      <c r="P351" s="114" t="s">
        <v>156</v>
      </c>
      <c r="Q351" s="119">
        <v>45146</v>
      </c>
      <c r="R351" s="114" t="s">
        <v>2387</v>
      </c>
      <c r="S351" s="119">
        <v>45155</v>
      </c>
      <c r="T351" s="114" t="s">
        <v>2061</v>
      </c>
      <c r="U351" s="112">
        <f>N351-62</f>
        <v>45167</v>
      </c>
    </row>
    <row r="352" spans="1:21" ht="14.25" hidden="1" customHeight="1">
      <c r="A352" s="113">
        <v>2023</v>
      </c>
      <c r="B352" s="114" t="s">
        <v>2008</v>
      </c>
      <c r="C352" s="113" t="s">
        <v>433</v>
      </c>
      <c r="D352" s="113" t="s">
        <v>154</v>
      </c>
      <c r="E352" s="113" t="s">
        <v>293</v>
      </c>
      <c r="F352" s="114" t="s">
        <v>3805</v>
      </c>
      <c r="G352" s="115">
        <v>5.7</v>
      </c>
      <c r="H352" s="116" t="s">
        <v>175</v>
      </c>
      <c r="I352" s="114">
        <v>85432724</v>
      </c>
      <c r="J352" s="117">
        <v>45170</v>
      </c>
      <c r="K352" s="118">
        <v>2000</v>
      </c>
      <c r="L352" s="118">
        <v>11400</v>
      </c>
      <c r="M352" s="113" t="s">
        <v>470</v>
      </c>
      <c r="N352" s="119">
        <v>45229</v>
      </c>
      <c r="O352" s="119">
        <v>45079</v>
      </c>
      <c r="P352" s="114" t="s">
        <v>156</v>
      </c>
      <c r="Q352" s="119" t="s">
        <v>156</v>
      </c>
      <c r="R352" s="114" t="s">
        <v>2387</v>
      </c>
      <c r="S352" s="119" t="s">
        <v>156</v>
      </c>
      <c r="T352" s="114" t="s">
        <v>2180</v>
      </c>
      <c r="U352" s="112">
        <f>N352-62</f>
        <v>45167</v>
      </c>
    </row>
    <row r="353" spans="1:21" ht="14.25" hidden="1" customHeight="1">
      <c r="A353" s="113">
        <v>2023</v>
      </c>
      <c r="B353" s="114" t="s">
        <v>2008</v>
      </c>
      <c r="C353" s="113" t="s">
        <v>563</v>
      </c>
      <c r="D353" s="113" t="s">
        <v>305</v>
      </c>
      <c r="E353" s="113" t="s">
        <v>2395</v>
      </c>
      <c r="F353" s="114" t="s">
        <v>3791</v>
      </c>
      <c r="G353" s="115">
        <v>4.3</v>
      </c>
      <c r="H353" s="116" t="s">
        <v>175</v>
      </c>
      <c r="I353" s="114">
        <v>85108381</v>
      </c>
      <c r="J353" s="117">
        <v>45139</v>
      </c>
      <c r="K353" s="118">
        <v>2000</v>
      </c>
      <c r="L353" s="118">
        <v>8600</v>
      </c>
      <c r="M353" s="113" t="s">
        <v>470</v>
      </c>
      <c r="N353" s="119">
        <v>45199</v>
      </c>
      <c r="O353" s="119">
        <v>45048</v>
      </c>
      <c r="P353" s="114" t="s">
        <v>1918</v>
      </c>
      <c r="Q353" s="119">
        <v>45132</v>
      </c>
      <c r="R353" s="114" t="s">
        <v>2717</v>
      </c>
      <c r="S353" s="119">
        <v>45166</v>
      </c>
      <c r="T353" s="114" t="s">
        <v>2211</v>
      </c>
      <c r="U353" s="112">
        <f>N353-21</f>
        <v>45178</v>
      </c>
    </row>
    <row r="354" spans="1:21" ht="14.25" hidden="1" customHeight="1">
      <c r="A354" s="113">
        <v>2023</v>
      </c>
      <c r="B354" s="114" t="s">
        <v>2008</v>
      </c>
      <c r="C354" s="113" t="s">
        <v>433</v>
      </c>
      <c r="D354" s="113" t="s">
        <v>154</v>
      </c>
      <c r="E354" s="113" t="s">
        <v>2011</v>
      </c>
      <c r="F354" s="114" t="s">
        <v>3802</v>
      </c>
      <c r="G354" s="115">
        <v>4.5</v>
      </c>
      <c r="H354" s="116" t="s">
        <v>175</v>
      </c>
      <c r="I354" s="114">
        <v>85733764</v>
      </c>
      <c r="J354" s="117">
        <v>45170</v>
      </c>
      <c r="K354" s="118">
        <v>2000</v>
      </c>
      <c r="L354" s="118">
        <v>9000</v>
      </c>
      <c r="M354" s="113" t="s">
        <v>470</v>
      </c>
      <c r="N354" s="119">
        <v>45245</v>
      </c>
      <c r="O354" s="119">
        <v>45090</v>
      </c>
      <c r="P354" s="114" t="s">
        <v>156</v>
      </c>
      <c r="Q354" s="119">
        <v>45146</v>
      </c>
      <c r="R354" s="114" t="s">
        <v>2555</v>
      </c>
      <c r="S354" s="119">
        <v>45155</v>
      </c>
      <c r="T354" s="114" t="s">
        <v>2601</v>
      </c>
      <c r="U354" s="112">
        <f>N354-62</f>
        <v>45183</v>
      </c>
    </row>
    <row r="355" spans="1:21" ht="14.25" hidden="1" customHeight="1">
      <c r="A355" s="113">
        <v>2023</v>
      </c>
      <c r="B355" s="114" t="s">
        <v>2008</v>
      </c>
      <c r="C355" s="113" t="s">
        <v>433</v>
      </c>
      <c r="D355" s="113" t="s">
        <v>154</v>
      </c>
      <c r="E355" s="113" t="s">
        <v>293</v>
      </c>
      <c r="F355" s="114" t="s">
        <v>3806</v>
      </c>
      <c r="G355" s="115">
        <v>5.7</v>
      </c>
      <c r="H355" s="116" t="s">
        <v>175</v>
      </c>
      <c r="I355" s="114">
        <v>85653996</v>
      </c>
      <c r="J355" s="117">
        <v>45170</v>
      </c>
      <c r="K355" s="118">
        <v>2000</v>
      </c>
      <c r="L355" s="118">
        <v>11400</v>
      </c>
      <c r="M355" s="113" t="s">
        <v>470</v>
      </c>
      <c r="N355" s="119">
        <v>45245</v>
      </c>
      <c r="O355" s="119">
        <v>45090</v>
      </c>
      <c r="P355" s="114" t="s">
        <v>156</v>
      </c>
      <c r="Q355" s="119">
        <v>45156</v>
      </c>
      <c r="R355" s="114" t="s">
        <v>2555</v>
      </c>
      <c r="S355" s="119">
        <v>45170</v>
      </c>
      <c r="T355" s="114" t="s">
        <v>2601</v>
      </c>
      <c r="U355" s="112">
        <f>N355-62</f>
        <v>45183</v>
      </c>
    </row>
    <row r="356" spans="1:21" ht="14.25" hidden="1" customHeight="1">
      <c r="A356" s="113">
        <v>2023</v>
      </c>
      <c r="B356" s="114" t="s">
        <v>2008</v>
      </c>
      <c r="C356" s="113" t="s">
        <v>433</v>
      </c>
      <c r="D356" s="113" t="s">
        <v>305</v>
      </c>
      <c r="E356" s="113" t="s">
        <v>363</v>
      </c>
      <c r="F356" s="114" t="s">
        <v>3807</v>
      </c>
      <c r="G356" s="115">
        <v>2.6</v>
      </c>
      <c r="H356" s="116" t="s">
        <v>175</v>
      </c>
      <c r="I356" s="114">
        <v>85264243</v>
      </c>
      <c r="J356" s="117">
        <v>45170</v>
      </c>
      <c r="K356" s="118">
        <v>2000</v>
      </c>
      <c r="L356" s="118">
        <v>5200</v>
      </c>
      <c r="M356" s="113" t="s">
        <v>470</v>
      </c>
      <c r="N356" s="119">
        <v>45245</v>
      </c>
      <c r="O356" s="119">
        <v>45065</v>
      </c>
      <c r="P356" s="114" t="s">
        <v>1978</v>
      </c>
      <c r="Q356" s="119">
        <v>45162</v>
      </c>
      <c r="R356" s="114" t="s">
        <v>2555</v>
      </c>
      <c r="S356" s="119">
        <v>45169</v>
      </c>
      <c r="T356" s="114" t="s">
        <v>2601</v>
      </c>
      <c r="U356" s="112">
        <f>N356-62</f>
        <v>45183</v>
      </c>
    </row>
    <row r="357" spans="1:21" ht="14.25" hidden="1" customHeight="1">
      <c r="A357" s="113">
        <v>2023</v>
      </c>
      <c r="B357" s="114" t="s">
        <v>2008</v>
      </c>
      <c r="C357" s="113" t="s">
        <v>433</v>
      </c>
      <c r="D357" s="113" t="s">
        <v>305</v>
      </c>
      <c r="E357" s="113" t="s">
        <v>363</v>
      </c>
      <c r="F357" s="114" t="s">
        <v>3809</v>
      </c>
      <c r="G357" s="115">
        <v>2.6</v>
      </c>
      <c r="H357" s="116" t="s">
        <v>246</v>
      </c>
      <c r="I357" s="114">
        <v>86268348</v>
      </c>
      <c r="J357" s="117">
        <v>45170</v>
      </c>
      <c r="K357" s="118">
        <v>2000</v>
      </c>
      <c r="L357" s="118">
        <v>5200</v>
      </c>
      <c r="M357" s="113" t="s">
        <v>226</v>
      </c>
      <c r="N357" s="119">
        <v>45245</v>
      </c>
      <c r="O357" s="119">
        <v>45125</v>
      </c>
      <c r="P357" s="114" t="s">
        <v>156</v>
      </c>
      <c r="Q357" s="119" t="s">
        <v>156</v>
      </c>
      <c r="R357" s="114" t="s">
        <v>193</v>
      </c>
      <c r="S357" s="119" t="s">
        <v>156</v>
      </c>
      <c r="T357" s="114" t="s">
        <v>156</v>
      </c>
      <c r="U357" s="112">
        <f>N357-62</f>
        <v>45183</v>
      </c>
    </row>
    <row r="358" spans="1:21" ht="14.25" hidden="1" customHeight="1">
      <c r="A358" s="113">
        <v>2023</v>
      </c>
      <c r="B358" s="114" t="s">
        <v>2008</v>
      </c>
      <c r="C358" s="113" t="s">
        <v>573</v>
      </c>
      <c r="D358" s="113" t="s">
        <v>305</v>
      </c>
      <c r="E358" s="113" t="s">
        <v>577</v>
      </c>
      <c r="F358" s="114" t="s">
        <v>3788</v>
      </c>
      <c r="G358" s="115">
        <v>2.4</v>
      </c>
      <c r="H358" s="116" t="s">
        <v>175</v>
      </c>
      <c r="I358" s="114">
        <v>85136897</v>
      </c>
      <c r="J358" s="117">
        <v>45170</v>
      </c>
      <c r="K358" s="118">
        <v>2000</v>
      </c>
      <c r="L358" s="118">
        <v>4800</v>
      </c>
      <c r="M358" s="113" t="s">
        <v>470</v>
      </c>
      <c r="N358" s="119">
        <v>45199</v>
      </c>
      <c r="O358" s="119">
        <v>45142</v>
      </c>
      <c r="P358" s="114" t="s">
        <v>2356</v>
      </c>
      <c r="Q358" s="119">
        <v>45170</v>
      </c>
      <c r="R358" s="114" t="s">
        <v>2360</v>
      </c>
      <c r="S358" s="119">
        <v>45182</v>
      </c>
      <c r="T358" s="114" t="s">
        <v>2361</v>
      </c>
      <c r="U358" s="112">
        <f>N358-7</f>
        <v>45192</v>
      </c>
    </row>
    <row r="359" spans="1:21" ht="14.25" hidden="1" customHeight="1">
      <c r="A359" s="113">
        <v>2023</v>
      </c>
      <c r="B359" s="114" t="s">
        <v>2008</v>
      </c>
      <c r="C359" s="113" t="s">
        <v>697</v>
      </c>
      <c r="D359" s="113" t="s">
        <v>305</v>
      </c>
      <c r="E359" s="113" t="s">
        <v>2974</v>
      </c>
      <c r="F359" s="114" t="s">
        <v>3794</v>
      </c>
      <c r="G359" s="115">
        <v>1.8</v>
      </c>
      <c r="H359" s="116" t="s">
        <v>175</v>
      </c>
      <c r="I359" s="114">
        <v>85654721</v>
      </c>
      <c r="J359" s="117">
        <v>45200</v>
      </c>
      <c r="K359" s="118">
        <v>2000</v>
      </c>
      <c r="L359" s="118">
        <v>3600</v>
      </c>
      <c r="M359" s="113" t="s">
        <v>226</v>
      </c>
      <c r="N359" s="119">
        <v>45243</v>
      </c>
      <c r="O359" s="119">
        <v>45083</v>
      </c>
      <c r="P359" s="114" t="s">
        <v>156</v>
      </c>
      <c r="Q359" s="119">
        <v>45190</v>
      </c>
      <c r="R359" s="114" t="s">
        <v>3009</v>
      </c>
      <c r="S359" s="119">
        <v>45190</v>
      </c>
      <c r="T359" s="114" t="s">
        <v>2220</v>
      </c>
      <c r="U359" s="112">
        <f>N359-29</f>
        <v>45214</v>
      </c>
    </row>
    <row r="360" spans="1:21" ht="14.25" hidden="1" customHeight="1">
      <c r="A360" s="113">
        <v>2023</v>
      </c>
      <c r="B360" s="114" t="s">
        <v>2008</v>
      </c>
      <c r="C360" s="113" t="s">
        <v>433</v>
      </c>
      <c r="D360" s="113" t="s">
        <v>154</v>
      </c>
      <c r="E360" s="113" t="s">
        <v>293</v>
      </c>
      <c r="F360" s="114" t="s">
        <v>3806</v>
      </c>
      <c r="G360" s="115">
        <v>5.7</v>
      </c>
      <c r="H360" s="116" t="s">
        <v>175</v>
      </c>
      <c r="I360" s="114">
        <v>85653995</v>
      </c>
      <c r="J360" s="117">
        <v>45200</v>
      </c>
      <c r="K360" s="118">
        <v>2000</v>
      </c>
      <c r="L360" s="118">
        <v>11400</v>
      </c>
      <c r="M360" s="113" t="s">
        <v>470</v>
      </c>
      <c r="N360" s="119">
        <v>45278</v>
      </c>
      <c r="O360" s="119">
        <v>45107</v>
      </c>
      <c r="P360" s="114" t="s">
        <v>156</v>
      </c>
      <c r="Q360" s="119">
        <v>45191</v>
      </c>
      <c r="R360" s="114" t="s">
        <v>2219</v>
      </c>
      <c r="S360" s="119">
        <v>45205</v>
      </c>
      <c r="T360" s="114" t="s">
        <v>2220</v>
      </c>
      <c r="U360" s="112">
        <f>N360-62</f>
        <v>45216</v>
      </c>
    </row>
    <row r="361" spans="1:21" ht="14.25" hidden="1" customHeight="1">
      <c r="A361" s="113">
        <v>2024</v>
      </c>
      <c r="B361" s="114" t="s">
        <v>143</v>
      </c>
      <c r="C361" s="113" t="s">
        <v>433</v>
      </c>
      <c r="D361" s="113" t="s">
        <v>305</v>
      </c>
      <c r="E361" s="113" t="s">
        <v>363</v>
      </c>
      <c r="F361" s="114" t="s">
        <v>3850</v>
      </c>
      <c r="G361" s="115">
        <v>2.8</v>
      </c>
      <c r="H361" s="116" t="s">
        <v>175</v>
      </c>
      <c r="I361" s="114">
        <v>85716664</v>
      </c>
      <c r="J361" s="117">
        <v>45200</v>
      </c>
      <c r="K361" s="118">
        <v>2000</v>
      </c>
      <c r="L361" s="118">
        <v>5600</v>
      </c>
      <c r="M361" s="113" t="s">
        <v>470</v>
      </c>
      <c r="N361" s="119">
        <v>45282</v>
      </c>
      <c r="O361" s="119" t="s">
        <v>156</v>
      </c>
      <c r="P361" s="114" t="s">
        <v>2132</v>
      </c>
      <c r="Q361" s="119" t="s">
        <v>156</v>
      </c>
      <c r="R361" s="114" t="s">
        <v>2222</v>
      </c>
      <c r="S361" s="119" t="s">
        <v>156</v>
      </c>
      <c r="T361" s="114" t="s">
        <v>2223</v>
      </c>
      <c r="U361" s="112">
        <f>N361-62</f>
        <v>45220</v>
      </c>
    </row>
    <row r="362" spans="1:21" ht="14.25" hidden="1" customHeight="1">
      <c r="A362" s="113">
        <v>2024</v>
      </c>
      <c r="B362" s="114" t="s">
        <v>143</v>
      </c>
      <c r="C362" s="113" t="s">
        <v>146</v>
      </c>
      <c r="D362" s="113" t="s">
        <v>154</v>
      </c>
      <c r="E362" s="113" t="s">
        <v>3337</v>
      </c>
      <c r="F362" s="114" t="s">
        <v>3834</v>
      </c>
      <c r="G362" s="115">
        <v>5.3</v>
      </c>
      <c r="H362" s="116" t="s">
        <v>175</v>
      </c>
      <c r="I362" s="114">
        <v>86233421</v>
      </c>
      <c r="J362" s="117">
        <v>45231</v>
      </c>
      <c r="K362" s="118">
        <v>2000</v>
      </c>
      <c r="L362" s="118">
        <v>10600</v>
      </c>
      <c r="M362" s="113" t="s">
        <v>383</v>
      </c>
      <c r="N362" s="119">
        <v>45275</v>
      </c>
      <c r="O362" s="119" t="s">
        <v>156</v>
      </c>
      <c r="P362" s="114" t="s">
        <v>156</v>
      </c>
      <c r="Q362" s="119" t="s">
        <v>156</v>
      </c>
      <c r="R362" s="114" t="s">
        <v>193</v>
      </c>
      <c r="S362" s="119" t="s">
        <v>156</v>
      </c>
      <c r="T362" s="114" t="s">
        <v>156</v>
      </c>
      <c r="U362" s="112">
        <f>N362-40</f>
        <v>45235</v>
      </c>
    </row>
    <row r="363" spans="1:21" ht="14.25" hidden="1" customHeight="1">
      <c r="A363" s="113">
        <v>2024</v>
      </c>
      <c r="B363" s="114" t="s">
        <v>143</v>
      </c>
      <c r="C363" s="113" t="s">
        <v>573</v>
      </c>
      <c r="D363" s="113" t="s">
        <v>154</v>
      </c>
      <c r="E363" s="113" t="s">
        <v>158</v>
      </c>
      <c r="F363" s="114" t="s">
        <v>3840</v>
      </c>
      <c r="G363" s="115">
        <v>4.5</v>
      </c>
      <c r="H363" s="116" t="s">
        <v>175</v>
      </c>
      <c r="I363" s="114">
        <v>86212885</v>
      </c>
      <c r="J363" s="117">
        <v>45200</v>
      </c>
      <c r="K363" s="118">
        <v>2000</v>
      </c>
      <c r="L363" s="118">
        <v>9000</v>
      </c>
      <c r="M363" s="113" t="s">
        <v>436</v>
      </c>
      <c r="N363" s="119">
        <v>45254</v>
      </c>
      <c r="O363" s="119" t="s">
        <v>156</v>
      </c>
      <c r="P363" s="114" t="s">
        <v>156</v>
      </c>
      <c r="Q363" s="119" t="s">
        <v>156</v>
      </c>
      <c r="R363" s="114" t="s">
        <v>193</v>
      </c>
      <c r="S363" s="119" t="s">
        <v>156</v>
      </c>
      <c r="T363" s="114" t="s">
        <v>156</v>
      </c>
      <c r="U363" s="112">
        <f>N363-7</f>
        <v>45247</v>
      </c>
    </row>
    <row r="364" spans="1:21" ht="14.25" hidden="1" customHeight="1">
      <c r="A364" s="113">
        <v>2023</v>
      </c>
      <c r="B364" s="114" t="s">
        <v>2008</v>
      </c>
      <c r="C364" s="113" t="s">
        <v>573</v>
      </c>
      <c r="D364" s="113" t="s">
        <v>3190</v>
      </c>
      <c r="E364" s="113" t="s">
        <v>3192</v>
      </c>
      <c r="F364" s="114" t="s">
        <v>3785</v>
      </c>
      <c r="G364" s="115">
        <v>3.5</v>
      </c>
      <c r="H364" s="116" t="s">
        <v>246</v>
      </c>
      <c r="I364" s="114">
        <v>85541321</v>
      </c>
      <c r="J364" s="117">
        <v>45231</v>
      </c>
      <c r="K364" s="118">
        <v>2000</v>
      </c>
      <c r="L364" s="118">
        <v>7000</v>
      </c>
      <c r="M364" s="113" t="s">
        <v>226</v>
      </c>
      <c r="N364" s="119">
        <v>45262</v>
      </c>
      <c r="O364" s="119">
        <v>45142</v>
      </c>
      <c r="P364" s="114" t="s">
        <v>156</v>
      </c>
      <c r="Q364" s="119" t="s">
        <v>156</v>
      </c>
      <c r="R364" s="114" t="s">
        <v>193</v>
      </c>
      <c r="S364" s="119" t="s">
        <v>156</v>
      </c>
      <c r="T364" s="114" t="s">
        <v>156</v>
      </c>
      <c r="U364" s="112">
        <f>N364-7</f>
        <v>45255</v>
      </c>
    </row>
    <row r="365" spans="1:21" ht="14.25" hidden="1" customHeight="1">
      <c r="A365" s="113">
        <v>2024</v>
      </c>
      <c r="B365" s="114" t="s">
        <v>143</v>
      </c>
      <c r="C365" s="113" t="s">
        <v>146</v>
      </c>
      <c r="D365" s="113" t="s">
        <v>305</v>
      </c>
      <c r="E365" s="113" t="s">
        <v>363</v>
      </c>
      <c r="F365" s="114" t="s">
        <v>3852</v>
      </c>
      <c r="G365" s="115">
        <v>2.8</v>
      </c>
      <c r="H365" s="116" t="s">
        <v>175</v>
      </c>
      <c r="I365" s="114">
        <v>85869028</v>
      </c>
      <c r="J365" s="117">
        <v>45231</v>
      </c>
      <c r="K365" s="118">
        <v>2000</v>
      </c>
      <c r="L365" s="118">
        <v>5600</v>
      </c>
      <c r="M365" s="113" t="s">
        <v>470</v>
      </c>
      <c r="N365" s="119">
        <v>45296</v>
      </c>
      <c r="O365" s="119" t="s">
        <v>156</v>
      </c>
      <c r="P365" s="114" t="s">
        <v>2496</v>
      </c>
      <c r="Q365" s="119" t="s">
        <v>156</v>
      </c>
      <c r="R365" s="114" t="s">
        <v>3098</v>
      </c>
      <c r="S365" s="119" t="s">
        <v>156</v>
      </c>
      <c r="T365" s="114" t="s">
        <v>3099</v>
      </c>
      <c r="U365" s="112">
        <f>N365-40</f>
        <v>45256</v>
      </c>
    </row>
    <row r="366" spans="1:21" ht="14.25" hidden="1" customHeight="1">
      <c r="A366" s="113">
        <v>2024</v>
      </c>
      <c r="B366" s="114" t="s">
        <v>143</v>
      </c>
      <c r="C366" s="113" t="s">
        <v>573</v>
      </c>
      <c r="D366" s="113" t="s">
        <v>1820</v>
      </c>
      <c r="E366" s="113" t="s">
        <v>1823</v>
      </c>
      <c r="F366" s="114" t="s">
        <v>3825</v>
      </c>
      <c r="G366" s="115">
        <v>2.8</v>
      </c>
      <c r="H366" s="116" t="s">
        <v>175</v>
      </c>
      <c r="I366" s="114">
        <v>86032280</v>
      </c>
      <c r="J366" s="117">
        <v>45200</v>
      </c>
      <c r="K366" s="118">
        <v>2000</v>
      </c>
      <c r="L366" s="118">
        <v>5600</v>
      </c>
      <c r="M366" s="113" t="s">
        <v>436</v>
      </c>
      <c r="N366" s="119">
        <v>45275</v>
      </c>
      <c r="O366" s="119" t="s">
        <v>156</v>
      </c>
      <c r="P366" s="114" t="s">
        <v>156</v>
      </c>
      <c r="Q366" s="119" t="s">
        <v>156</v>
      </c>
      <c r="R366" s="114" t="s">
        <v>193</v>
      </c>
      <c r="S366" s="119" t="s">
        <v>156</v>
      </c>
      <c r="T366" s="114" t="s">
        <v>156</v>
      </c>
      <c r="U366" s="112">
        <f>N366-7</f>
        <v>45268</v>
      </c>
    </row>
    <row r="367" spans="1:21" ht="14.25" hidden="1" customHeight="1">
      <c r="A367" s="113">
        <v>2023</v>
      </c>
      <c r="B367" s="114" t="s">
        <v>2008</v>
      </c>
      <c r="C367" s="113" t="s">
        <v>573</v>
      </c>
      <c r="D367" s="113" t="s">
        <v>3190</v>
      </c>
      <c r="E367" s="113" t="s">
        <v>3192</v>
      </c>
      <c r="F367" s="114" t="s">
        <v>3785</v>
      </c>
      <c r="G367" s="115">
        <v>3.5</v>
      </c>
      <c r="H367" s="116" t="s">
        <v>246</v>
      </c>
      <c r="I367" s="114">
        <v>85541320</v>
      </c>
      <c r="J367" s="117">
        <v>45261</v>
      </c>
      <c r="K367" s="118">
        <v>2000</v>
      </c>
      <c r="L367" s="118">
        <v>7000</v>
      </c>
      <c r="M367" s="113" t="s">
        <v>226</v>
      </c>
      <c r="N367" s="119">
        <v>45276</v>
      </c>
      <c r="O367" s="119">
        <v>45156</v>
      </c>
      <c r="P367" s="114" t="s">
        <v>156</v>
      </c>
      <c r="Q367" s="119" t="s">
        <v>156</v>
      </c>
      <c r="R367" s="114" t="s">
        <v>193</v>
      </c>
      <c r="S367" s="119" t="s">
        <v>156</v>
      </c>
      <c r="T367" s="114" t="s">
        <v>156</v>
      </c>
      <c r="U367" s="112">
        <f>N367-7</f>
        <v>45269</v>
      </c>
    </row>
    <row r="368" spans="1:21" ht="14.25" hidden="1" customHeight="1">
      <c r="A368" s="113">
        <v>2024</v>
      </c>
      <c r="B368" s="114" t="s">
        <v>143</v>
      </c>
      <c r="C368" s="113" t="s">
        <v>573</v>
      </c>
      <c r="D368" s="113" t="s">
        <v>305</v>
      </c>
      <c r="E368" s="113" t="s">
        <v>363</v>
      </c>
      <c r="F368" s="114" t="s">
        <v>3850</v>
      </c>
      <c r="G368" s="115">
        <v>2.8</v>
      </c>
      <c r="H368" s="116" t="s">
        <v>175</v>
      </c>
      <c r="I368" s="114">
        <v>85869011</v>
      </c>
      <c r="J368" s="117">
        <v>45261</v>
      </c>
      <c r="K368" s="118">
        <v>2000</v>
      </c>
      <c r="L368" s="118">
        <v>5600</v>
      </c>
      <c r="M368" s="113" t="s">
        <v>436</v>
      </c>
      <c r="N368" s="119">
        <v>45282</v>
      </c>
      <c r="O368" s="119">
        <v>45097</v>
      </c>
      <c r="P368" s="114" t="s">
        <v>2173</v>
      </c>
      <c r="Q368" s="119">
        <v>45132</v>
      </c>
      <c r="R368" s="114" t="s">
        <v>2717</v>
      </c>
      <c r="S368" s="119">
        <v>45139</v>
      </c>
      <c r="T368" s="114" t="s">
        <v>2099</v>
      </c>
      <c r="U368" s="112">
        <f>N368-7</f>
        <v>45275</v>
      </c>
    </row>
    <row r="369" spans="1:21" ht="14.25" hidden="1" customHeight="1">
      <c r="A369" s="113">
        <v>2024</v>
      </c>
      <c r="B369" s="114" t="s">
        <v>143</v>
      </c>
      <c r="C369" s="113" t="s">
        <v>573</v>
      </c>
      <c r="D369" s="113" t="s">
        <v>1820</v>
      </c>
      <c r="E369" s="113" t="s">
        <v>3661</v>
      </c>
      <c r="F369" s="114" t="s">
        <v>3823</v>
      </c>
      <c r="G369" s="115">
        <v>2.8</v>
      </c>
      <c r="H369" s="116" t="s">
        <v>175</v>
      </c>
      <c r="I369" s="114">
        <v>86079494</v>
      </c>
      <c r="J369" s="117">
        <v>45261</v>
      </c>
      <c r="K369" s="118">
        <v>2000</v>
      </c>
      <c r="L369" s="118">
        <v>5600</v>
      </c>
      <c r="M369" s="113" t="s">
        <v>436</v>
      </c>
      <c r="N369" s="119">
        <v>45285</v>
      </c>
      <c r="O369" s="119" t="s">
        <v>156</v>
      </c>
      <c r="P369" s="114" t="s">
        <v>156</v>
      </c>
      <c r="Q369" s="119" t="s">
        <v>156</v>
      </c>
      <c r="R369" s="114" t="s">
        <v>193</v>
      </c>
      <c r="S369" s="119" t="s">
        <v>156</v>
      </c>
      <c r="T369" s="114" t="s">
        <v>156</v>
      </c>
      <c r="U369" s="112">
        <f>N369-7</f>
        <v>45278</v>
      </c>
    </row>
    <row r="370" spans="1:21" ht="14.25" hidden="1" customHeight="1">
      <c r="A370" s="113">
        <v>2024</v>
      </c>
      <c r="B370" s="114" t="s">
        <v>143</v>
      </c>
      <c r="C370" s="113" t="s">
        <v>390</v>
      </c>
      <c r="D370" s="113" t="s">
        <v>305</v>
      </c>
      <c r="E370" s="113" t="s">
        <v>577</v>
      </c>
      <c r="F370" s="114" t="s">
        <v>3817</v>
      </c>
      <c r="G370" s="115">
        <v>2.4</v>
      </c>
      <c r="H370" s="116" t="s">
        <v>175</v>
      </c>
      <c r="I370" s="114">
        <v>86230229</v>
      </c>
      <c r="J370" s="117">
        <v>45292</v>
      </c>
      <c r="K370" s="118">
        <v>2000</v>
      </c>
      <c r="L370" s="118">
        <v>4800</v>
      </c>
      <c r="M370" s="113" t="s">
        <v>470</v>
      </c>
      <c r="N370" s="119">
        <v>45337</v>
      </c>
      <c r="O370" s="119">
        <v>45212</v>
      </c>
      <c r="P370" s="114" t="s">
        <v>156</v>
      </c>
      <c r="Q370" s="119">
        <v>45275</v>
      </c>
      <c r="R370" s="114" t="s">
        <v>193</v>
      </c>
      <c r="S370" s="119">
        <v>45289</v>
      </c>
      <c r="T370" s="114" t="s">
        <v>156</v>
      </c>
      <c r="U370" s="112">
        <f>N370-37</f>
        <v>45300</v>
      </c>
    </row>
    <row r="371" spans="1:21" ht="14.25" hidden="1" customHeight="1">
      <c r="A371" s="113">
        <v>2024</v>
      </c>
      <c r="B371" s="114" t="s">
        <v>143</v>
      </c>
      <c r="C371" s="113" t="s">
        <v>146</v>
      </c>
      <c r="D371" s="113" t="s">
        <v>154</v>
      </c>
      <c r="E371" s="113" t="s">
        <v>3337</v>
      </c>
      <c r="F371" s="114" t="s">
        <v>3834</v>
      </c>
      <c r="G371" s="115">
        <v>5.3</v>
      </c>
      <c r="H371" s="116" t="s">
        <v>175</v>
      </c>
      <c r="I371" s="114">
        <v>86225093</v>
      </c>
      <c r="J371" s="117">
        <v>45292</v>
      </c>
      <c r="K371" s="118">
        <v>2000</v>
      </c>
      <c r="L371" s="118">
        <v>10600</v>
      </c>
      <c r="M371" s="113" t="s">
        <v>470</v>
      </c>
      <c r="N371" s="119">
        <v>45345</v>
      </c>
      <c r="O371" s="119" t="s">
        <v>156</v>
      </c>
      <c r="P371" s="114" t="s">
        <v>156</v>
      </c>
      <c r="Q371" s="119" t="s">
        <v>156</v>
      </c>
      <c r="R371" s="114" t="s">
        <v>193</v>
      </c>
      <c r="S371" s="119" t="s">
        <v>156</v>
      </c>
      <c r="T371" s="114" t="s">
        <v>156</v>
      </c>
      <c r="U371" s="112">
        <f>N371-40</f>
        <v>45305</v>
      </c>
    </row>
    <row r="372" spans="1:21" ht="14.25" hidden="1" customHeight="1">
      <c r="A372" s="113">
        <v>2024</v>
      </c>
      <c r="B372" s="114" t="s">
        <v>143</v>
      </c>
      <c r="C372" s="113" t="s">
        <v>146</v>
      </c>
      <c r="D372" s="113" t="s">
        <v>305</v>
      </c>
      <c r="E372" s="113" t="s">
        <v>363</v>
      </c>
      <c r="F372" s="114" t="s">
        <v>3847</v>
      </c>
      <c r="G372" s="115">
        <v>2.8</v>
      </c>
      <c r="H372" s="116" t="s">
        <v>175</v>
      </c>
      <c r="I372" s="114">
        <v>85855002</v>
      </c>
      <c r="J372" s="117">
        <v>45292</v>
      </c>
      <c r="K372" s="118">
        <v>2000</v>
      </c>
      <c r="L372" s="118">
        <v>5600</v>
      </c>
      <c r="M372" s="113" t="s">
        <v>470</v>
      </c>
      <c r="N372" s="119">
        <v>45352</v>
      </c>
      <c r="O372" s="119" t="s">
        <v>156</v>
      </c>
      <c r="P372" s="114" t="s">
        <v>3395</v>
      </c>
      <c r="Q372" s="119" t="s">
        <v>156</v>
      </c>
      <c r="R372" s="114" t="s">
        <v>3396</v>
      </c>
      <c r="S372" s="119" t="s">
        <v>156</v>
      </c>
      <c r="T372" s="114" t="s">
        <v>3397</v>
      </c>
      <c r="U372" s="112">
        <f>N372-40</f>
        <v>45312</v>
      </c>
    </row>
    <row r="373" spans="1:21" ht="14.25" hidden="1" customHeight="1">
      <c r="A373" s="113">
        <v>2024</v>
      </c>
      <c r="B373" s="114" t="s">
        <v>143</v>
      </c>
      <c r="C373" s="113" t="s">
        <v>146</v>
      </c>
      <c r="D373" s="113" t="s">
        <v>305</v>
      </c>
      <c r="E373" s="113" t="s">
        <v>363</v>
      </c>
      <c r="F373" s="114" t="s">
        <v>3851</v>
      </c>
      <c r="G373" s="115">
        <v>2.8</v>
      </c>
      <c r="H373" s="116" t="s">
        <v>175</v>
      </c>
      <c r="I373" s="114">
        <v>85869020</v>
      </c>
      <c r="J373" s="117">
        <v>45292</v>
      </c>
      <c r="K373" s="118">
        <v>2000</v>
      </c>
      <c r="L373" s="118">
        <v>5600</v>
      </c>
      <c r="M373" s="113" t="s">
        <v>470</v>
      </c>
      <c r="N373" s="119">
        <v>45353</v>
      </c>
      <c r="O373" s="119" t="s">
        <v>156</v>
      </c>
      <c r="P373" s="114" t="s">
        <v>3383</v>
      </c>
      <c r="Q373" s="119" t="s">
        <v>156</v>
      </c>
      <c r="R373" s="114" t="s">
        <v>3375</v>
      </c>
      <c r="S373" s="119" t="s">
        <v>156</v>
      </c>
      <c r="T373" s="114" t="s">
        <v>3376</v>
      </c>
      <c r="U373" s="112">
        <f>N373-40</f>
        <v>45313</v>
      </c>
    </row>
    <row r="374" spans="1:21" ht="14.25" hidden="1" customHeight="1">
      <c r="A374" s="113">
        <v>2024</v>
      </c>
      <c r="B374" s="114" t="s">
        <v>143</v>
      </c>
      <c r="C374" s="113" t="s">
        <v>146</v>
      </c>
      <c r="D374" s="113" t="s">
        <v>305</v>
      </c>
      <c r="E374" s="113" t="s">
        <v>363</v>
      </c>
      <c r="F374" s="114" t="s">
        <v>3852</v>
      </c>
      <c r="G374" s="115">
        <v>2.8</v>
      </c>
      <c r="H374" s="116" t="s">
        <v>175</v>
      </c>
      <c r="I374" s="114">
        <v>85869030</v>
      </c>
      <c r="J374" s="117">
        <v>45292</v>
      </c>
      <c r="K374" s="118">
        <v>2000</v>
      </c>
      <c r="L374" s="118">
        <v>5600</v>
      </c>
      <c r="M374" s="113" t="s">
        <v>470</v>
      </c>
      <c r="N374" s="119">
        <v>45353</v>
      </c>
      <c r="O374" s="119" t="s">
        <v>156</v>
      </c>
      <c r="P374" s="114" t="s">
        <v>2893</v>
      </c>
      <c r="Q374" s="119" t="s">
        <v>156</v>
      </c>
      <c r="R374" s="114" t="s">
        <v>3375</v>
      </c>
      <c r="S374" s="119" t="s">
        <v>156</v>
      </c>
      <c r="T374" s="114" t="s">
        <v>3376</v>
      </c>
      <c r="U374" s="112">
        <f>N374-40</f>
        <v>45313</v>
      </c>
    </row>
    <row r="375" spans="1:21" ht="14.25" hidden="1" customHeight="1">
      <c r="A375" s="113">
        <v>2024</v>
      </c>
      <c r="B375" s="114" t="s">
        <v>143</v>
      </c>
      <c r="C375" s="113" t="s">
        <v>146</v>
      </c>
      <c r="D375" s="113" t="s">
        <v>154</v>
      </c>
      <c r="E375" s="113" t="s">
        <v>3337</v>
      </c>
      <c r="F375" s="114" t="s">
        <v>3833</v>
      </c>
      <c r="G375" s="115">
        <v>5.3</v>
      </c>
      <c r="H375" s="116" t="s">
        <v>175</v>
      </c>
      <c r="I375" s="114">
        <v>86226918</v>
      </c>
      <c r="J375" s="117">
        <v>45323</v>
      </c>
      <c r="K375" s="118">
        <v>2000</v>
      </c>
      <c r="L375" s="118">
        <v>10600</v>
      </c>
      <c r="M375" s="113" t="s">
        <v>470</v>
      </c>
      <c r="N375" s="119">
        <v>45373</v>
      </c>
      <c r="O375" s="119" t="s">
        <v>156</v>
      </c>
      <c r="P375" s="114" t="s">
        <v>156</v>
      </c>
      <c r="Q375" s="119" t="s">
        <v>156</v>
      </c>
      <c r="R375" s="114" t="s">
        <v>193</v>
      </c>
      <c r="S375" s="119" t="s">
        <v>156</v>
      </c>
      <c r="T375" s="114" t="s">
        <v>156</v>
      </c>
      <c r="U375" s="112">
        <f>N375-40</f>
        <v>45333</v>
      </c>
    </row>
    <row r="376" spans="1:21" ht="14.25" hidden="1" customHeight="1">
      <c r="A376" s="113">
        <v>2024</v>
      </c>
      <c r="B376" s="114" t="s">
        <v>143</v>
      </c>
      <c r="C376" s="113" t="s">
        <v>573</v>
      </c>
      <c r="D376" s="113" t="s">
        <v>154</v>
      </c>
      <c r="E376" s="113" t="s">
        <v>3517</v>
      </c>
      <c r="F376" s="114" t="s">
        <v>3826</v>
      </c>
      <c r="G376" s="115">
        <v>4.5</v>
      </c>
      <c r="H376" s="116" t="s">
        <v>175</v>
      </c>
      <c r="I376" s="114">
        <v>86196843</v>
      </c>
      <c r="J376" s="117">
        <v>45323</v>
      </c>
      <c r="K376" s="118">
        <v>2000</v>
      </c>
      <c r="L376" s="118">
        <v>9000</v>
      </c>
      <c r="M376" s="113" t="s">
        <v>470</v>
      </c>
      <c r="N376" s="119">
        <v>45340</v>
      </c>
      <c r="O376" s="119" t="s">
        <v>156</v>
      </c>
      <c r="P376" s="114" t="s">
        <v>156</v>
      </c>
      <c r="Q376" s="119" t="s">
        <v>156</v>
      </c>
      <c r="R376" s="114" t="s">
        <v>193</v>
      </c>
      <c r="S376" s="119" t="s">
        <v>156</v>
      </c>
      <c r="T376" s="114" t="s">
        <v>156</v>
      </c>
      <c r="U376" s="112">
        <f>N376-7</f>
        <v>45333</v>
      </c>
    </row>
    <row r="377" spans="1:21" ht="14.25" hidden="1" customHeight="1">
      <c r="A377" s="113">
        <v>2024</v>
      </c>
      <c r="B377" s="114" t="s">
        <v>143</v>
      </c>
      <c r="C377" s="113" t="s">
        <v>433</v>
      </c>
      <c r="D377" s="113" t="s">
        <v>154</v>
      </c>
      <c r="E377" s="113" t="s">
        <v>3337</v>
      </c>
      <c r="F377" s="114" t="s">
        <v>3833</v>
      </c>
      <c r="G377" s="115">
        <v>5.3</v>
      </c>
      <c r="H377" s="116" t="s">
        <v>175</v>
      </c>
      <c r="I377" s="114">
        <v>86226505</v>
      </c>
      <c r="J377" s="117">
        <v>45323</v>
      </c>
      <c r="K377" s="118">
        <v>2000</v>
      </c>
      <c r="L377" s="118">
        <v>10600</v>
      </c>
      <c r="M377" s="113" t="s">
        <v>470</v>
      </c>
      <c r="N377" s="119">
        <v>45402</v>
      </c>
      <c r="O377" s="119" t="s">
        <v>156</v>
      </c>
      <c r="P377" s="114" t="s">
        <v>156</v>
      </c>
      <c r="Q377" s="119" t="s">
        <v>156</v>
      </c>
      <c r="R377" s="114" t="s">
        <v>193</v>
      </c>
      <c r="S377" s="119" t="s">
        <v>156</v>
      </c>
      <c r="T377" s="114" t="s">
        <v>156</v>
      </c>
      <c r="U377" s="112">
        <f>N377-62</f>
        <v>45340</v>
      </c>
    </row>
    <row r="378" spans="1:21" ht="14.25" hidden="1" customHeight="1">
      <c r="A378" s="113">
        <v>2024</v>
      </c>
      <c r="B378" s="114" t="s">
        <v>143</v>
      </c>
      <c r="C378" s="113" t="s">
        <v>390</v>
      </c>
      <c r="D378" s="113" t="s">
        <v>305</v>
      </c>
      <c r="E378" s="113" t="s">
        <v>577</v>
      </c>
      <c r="F378" s="114" t="s">
        <v>3817</v>
      </c>
      <c r="G378" s="115">
        <v>2.4</v>
      </c>
      <c r="H378" s="116" t="s">
        <v>175</v>
      </c>
      <c r="I378" s="114">
        <v>86230230</v>
      </c>
      <c r="J378" s="117">
        <v>45323</v>
      </c>
      <c r="K378" s="118">
        <v>2000</v>
      </c>
      <c r="L378" s="118">
        <v>4800</v>
      </c>
      <c r="M378" s="113" t="s">
        <v>470</v>
      </c>
      <c r="N378" s="119">
        <v>45381</v>
      </c>
      <c r="O378" s="119">
        <v>45261</v>
      </c>
      <c r="P378" s="114" t="s">
        <v>156</v>
      </c>
      <c r="Q378" s="119">
        <v>45324</v>
      </c>
      <c r="R378" s="114" t="s">
        <v>193</v>
      </c>
      <c r="S378" s="119">
        <v>45331</v>
      </c>
      <c r="T378" s="114" t="s">
        <v>156</v>
      </c>
      <c r="U378" s="112">
        <f>N378-37</f>
        <v>45344</v>
      </c>
    </row>
    <row r="379" spans="1:21" ht="14.25" hidden="1" customHeight="1">
      <c r="A379" s="113">
        <v>2024</v>
      </c>
      <c r="B379" s="114" t="s">
        <v>143</v>
      </c>
      <c r="C379" s="113" t="s">
        <v>573</v>
      </c>
      <c r="D379" s="113" t="s">
        <v>305</v>
      </c>
      <c r="E379" s="113" t="s">
        <v>577</v>
      </c>
      <c r="F379" s="114" t="s">
        <v>3816</v>
      </c>
      <c r="G379" s="115">
        <v>2.4</v>
      </c>
      <c r="H379" s="116" t="s">
        <v>175</v>
      </c>
      <c r="I379" s="114">
        <v>86194434</v>
      </c>
      <c r="J379" s="117">
        <v>45323</v>
      </c>
      <c r="K379" s="118">
        <v>2000</v>
      </c>
      <c r="L379" s="118">
        <v>4800</v>
      </c>
      <c r="M379" s="113" t="s">
        <v>470</v>
      </c>
      <c r="N379" s="119">
        <v>45355</v>
      </c>
      <c r="O379" s="119">
        <v>45296</v>
      </c>
      <c r="P379" s="114" t="s">
        <v>156</v>
      </c>
      <c r="Q379" s="119">
        <v>45324</v>
      </c>
      <c r="R379" s="114" t="s">
        <v>193</v>
      </c>
      <c r="S379" s="119">
        <v>45338</v>
      </c>
      <c r="T379" s="114" t="s">
        <v>156</v>
      </c>
      <c r="U379" s="112">
        <f>N379-7</f>
        <v>45348</v>
      </c>
    </row>
    <row r="380" spans="1:21" ht="14.25" hidden="1" customHeight="1">
      <c r="A380" s="113">
        <v>2024</v>
      </c>
      <c r="B380" s="114" t="s">
        <v>143</v>
      </c>
      <c r="C380" s="113" t="s">
        <v>146</v>
      </c>
      <c r="D380" s="113" t="s">
        <v>154</v>
      </c>
      <c r="E380" s="113" t="s">
        <v>3337</v>
      </c>
      <c r="F380" s="114" t="s">
        <v>3833</v>
      </c>
      <c r="G380" s="115">
        <v>5.3</v>
      </c>
      <c r="H380" s="116" t="s">
        <v>175</v>
      </c>
      <c r="I380" s="114">
        <v>86233420</v>
      </c>
      <c r="J380" s="117">
        <v>45352</v>
      </c>
      <c r="K380" s="118">
        <v>2000</v>
      </c>
      <c r="L380" s="118">
        <v>10600</v>
      </c>
      <c r="M380" s="113" t="s">
        <v>470</v>
      </c>
      <c r="N380" s="119">
        <v>45397</v>
      </c>
      <c r="O380" s="119" t="s">
        <v>156</v>
      </c>
      <c r="P380" s="114" t="s">
        <v>156</v>
      </c>
      <c r="Q380" s="119" t="s">
        <v>156</v>
      </c>
      <c r="R380" s="114" t="s">
        <v>193</v>
      </c>
      <c r="S380" s="119" t="s">
        <v>156</v>
      </c>
      <c r="T380" s="114" t="s">
        <v>156</v>
      </c>
      <c r="U380" s="112">
        <f>N380-40</f>
        <v>45357</v>
      </c>
    </row>
    <row r="381" spans="1:21" ht="14.25" hidden="1" customHeight="1">
      <c r="A381" s="113">
        <v>2024</v>
      </c>
      <c r="B381" s="114" t="s">
        <v>143</v>
      </c>
      <c r="C381" s="113" t="s">
        <v>573</v>
      </c>
      <c r="D381" s="113" t="s">
        <v>1820</v>
      </c>
      <c r="E381" s="113" t="s">
        <v>3617</v>
      </c>
      <c r="F381" s="114" t="s">
        <v>3818</v>
      </c>
      <c r="G381" s="115">
        <v>2.8</v>
      </c>
      <c r="H381" s="116" t="s">
        <v>175</v>
      </c>
      <c r="I381" s="114">
        <v>86233383</v>
      </c>
      <c r="J381" s="117">
        <v>45323</v>
      </c>
      <c r="K381" s="118">
        <v>2000</v>
      </c>
      <c r="L381" s="118">
        <v>5600</v>
      </c>
      <c r="M381" s="113" t="s">
        <v>470</v>
      </c>
      <c r="N381" s="119">
        <v>45366</v>
      </c>
      <c r="O381" s="119" t="s">
        <v>156</v>
      </c>
      <c r="P381" s="114" t="s">
        <v>156</v>
      </c>
      <c r="Q381" s="119" t="s">
        <v>156</v>
      </c>
      <c r="R381" s="114" t="s">
        <v>193</v>
      </c>
      <c r="S381" s="119" t="s">
        <v>156</v>
      </c>
      <c r="T381" s="114" t="s">
        <v>156</v>
      </c>
      <c r="U381" s="112">
        <f>N381-7</f>
        <v>45359</v>
      </c>
    </row>
    <row r="382" spans="1:21" ht="14.25" hidden="1" customHeight="1">
      <c r="A382" s="113">
        <v>2024</v>
      </c>
      <c r="B382" s="114" t="s">
        <v>143</v>
      </c>
      <c r="C382" s="113" t="s">
        <v>1026</v>
      </c>
      <c r="D382" s="113" t="s">
        <v>305</v>
      </c>
      <c r="E382" s="113" t="s">
        <v>577</v>
      </c>
      <c r="F382" s="114" t="s">
        <v>3816</v>
      </c>
      <c r="G382" s="115">
        <v>2.4</v>
      </c>
      <c r="H382" s="116" t="s">
        <v>246</v>
      </c>
      <c r="I382" s="114">
        <v>86249408</v>
      </c>
      <c r="J382" s="117">
        <v>45352</v>
      </c>
      <c r="K382" s="118">
        <v>2000</v>
      </c>
      <c r="L382" s="118">
        <v>4800</v>
      </c>
      <c r="M382" s="113" t="s">
        <v>226</v>
      </c>
      <c r="N382" s="119">
        <v>45381</v>
      </c>
      <c r="O382" s="119">
        <v>45317</v>
      </c>
      <c r="P382" s="114" t="s">
        <v>156</v>
      </c>
      <c r="Q382" s="119" t="s">
        <v>156</v>
      </c>
      <c r="R382" s="114" t="s">
        <v>193</v>
      </c>
      <c r="S382" s="119" t="s">
        <v>156</v>
      </c>
      <c r="T382" s="114" t="s">
        <v>156</v>
      </c>
      <c r="U382" s="112">
        <f>N382-19</f>
        <v>45362</v>
      </c>
    </row>
    <row r="383" spans="1:21" ht="14.25" hidden="1" customHeight="1">
      <c r="A383" s="113">
        <v>2024</v>
      </c>
      <c r="B383" s="114" t="s">
        <v>143</v>
      </c>
      <c r="C383" s="113" t="s">
        <v>146</v>
      </c>
      <c r="D383" s="113" t="s">
        <v>305</v>
      </c>
      <c r="E383" s="113" t="s">
        <v>363</v>
      </c>
      <c r="F383" s="114" t="s">
        <v>3847</v>
      </c>
      <c r="G383" s="115">
        <v>2.8</v>
      </c>
      <c r="H383" s="116" t="s">
        <v>175</v>
      </c>
      <c r="I383" s="114">
        <v>85855000</v>
      </c>
      <c r="J383" s="117">
        <v>45352</v>
      </c>
      <c r="K383" s="118">
        <v>2000</v>
      </c>
      <c r="L383" s="118">
        <v>5600</v>
      </c>
      <c r="M383" s="113" t="s">
        <v>470</v>
      </c>
      <c r="N383" s="119">
        <v>45408</v>
      </c>
      <c r="O383" s="119" t="s">
        <v>156</v>
      </c>
      <c r="P383" s="114" t="s">
        <v>3398</v>
      </c>
      <c r="Q383" s="119" t="s">
        <v>156</v>
      </c>
      <c r="R383" s="114" t="s">
        <v>3399</v>
      </c>
      <c r="S383" s="119" t="s">
        <v>156</v>
      </c>
      <c r="T383" s="114" t="s">
        <v>3400</v>
      </c>
      <c r="U383" s="112">
        <f>N383-40</f>
        <v>45368</v>
      </c>
    </row>
    <row r="384" spans="1:21" ht="14.25" hidden="1" customHeight="1">
      <c r="A384" s="113">
        <v>2024</v>
      </c>
      <c r="B384" s="114" t="s">
        <v>143</v>
      </c>
      <c r="C384" s="113" t="s">
        <v>1026</v>
      </c>
      <c r="D384" s="113" t="s">
        <v>305</v>
      </c>
      <c r="E384" s="113" t="s">
        <v>577</v>
      </c>
      <c r="F384" s="114" t="s">
        <v>3817</v>
      </c>
      <c r="G384" s="115">
        <v>2.4</v>
      </c>
      <c r="H384" s="116" t="s">
        <v>246</v>
      </c>
      <c r="I384" s="114">
        <v>86216756</v>
      </c>
      <c r="J384" s="117">
        <v>45352</v>
      </c>
      <c r="K384" s="118">
        <v>2000</v>
      </c>
      <c r="L384" s="118">
        <v>4800</v>
      </c>
      <c r="M384" s="113" t="s">
        <v>226</v>
      </c>
      <c r="N384" s="119">
        <v>45387</v>
      </c>
      <c r="O384" s="119">
        <v>45289</v>
      </c>
      <c r="P384" s="114" t="s">
        <v>156</v>
      </c>
      <c r="Q384" s="119" t="s">
        <v>156</v>
      </c>
      <c r="R384" s="114" t="s">
        <v>193</v>
      </c>
      <c r="S384" s="119" t="s">
        <v>156</v>
      </c>
      <c r="T384" s="114" t="s">
        <v>156</v>
      </c>
      <c r="U384" s="112">
        <f>N384-19</f>
        <v>45368</v>
      </c>
    </row>
    <row r="385" spans="1:21" ht="14.25" hidden="1" customHeight="1">
      <c r="A385" s="113">
        <v>2024</v>
      </c>
      <c r="B385" s="114" t="s">
        <v>143</v>
      </c>
      <c r="C385" s="113" t="s">
        <v>573</v>
      </c>
      <c r="D385" s="113" t="s">
        <v>305</v>
      </c>
      <c r="E385" s="113" t="s">
        <v>577</v>
      </c>
      <c r="F385" s="114" t="s">
        <v>3816</v>
      </c>
      <c r="G385" s="115">
        <v>2.4</v>
      </c>
      <c r="H385" s="116" t="s">
        <v>246</v>
      </c>
      <c r="I385" s="114">
        <v>86194432</v>
      </c>
      <c r="J385" s="117">
        <v>45352</v>
      </c>
      <c r="K385" s="118">
        <v>2000</v>
      </c>
      <c r="L385" s="118">
        <v>4800</v>
      </c>
      <c r="M385" s="113" t="s">
        <v>226</v>
      </c>
      <c r="N385" s="119">
        <v>45389</v>
      </c>
      <c r="O385" s="119">
        <v>45331</v>
      </c>
      <c r="P385" s="114" t="s">
        <v>156</v>
      </c>
      <c r="Q385" s="119" t="s">
        <v>156</v>
      </c>
      <c r="R385" s="114" t="s">
        <v>193</v>
      </c>
      <c r="S385" s="119" t="s">
        <v>156</v>
      </c>
      <c r="T385" s="114" t="s">
        <v>156</v>
      </c>
      <c r="U385" s="112">
        <f t="shared" ref="U385:U390" si="6">N385-7</f>
        <v>45382</v>
      </c>
    </row>
    <row r="386" spans="1:21" ht="14.25" hidden="1" customHeight="1">
      <c r="A386" s="113">
        <v>2024</v>
      </c>
      <c r="B386" s="114" t="s">
        <v>143</v>
      </c>
      <c r="C386" s="113" t="s">
        <v>573</v>
      </c>
      <c r="D386" s="113" t="s">
        <v>1820</v>
      </c>
      <c r="E386" s="113" t="s">
        <v>3634</v>
      </c>
      <c r="F386" s="114" t="s">
        <v>3821</v>
      </c>
      <c r="G386" s="115">
        <v>2.8</v>
      </c>
      <c r="H386" s="116" t="s">
        <v>175</v>
      </c>
      <c r="I386" s="114">
        <v>86183452</v>
      </c>
      <c r="J386" s="117">
        <v>45383</v>
      </c>
      <c r="K386" s="118">
        <v>2000</v>
      </c>
      <c r="L386" s="118">
        <v>5600</v>
      </c>
      <c r="M386" s="113" t="s">
        <v>470</v>
      </c>
      <c r="N386" s="119">
        <v>45417</v>
      </c>
      <c r="O386" s="119" t="s">
        <v>156</v>
      </c>
      <c r="P386" s="114" t="s">
        <v>156</v>
      </c>
      <c r="Q386" s="119" t="s">
        <v>156</v>
      </c>
      <c r="R386" s="114" t="s">
        <v>193</v>
      </c>
      <c r="S386" s="119" t="s">
        <v>156</v>
      </c>
      <c r="T386" s="114" t="s">
        <v>156</v>
      </c>
      <c r="U386" s="112">
        <f t="shared" si="6"/>
        <v>45410</v>
      </c>
    </row>
    <row r="387" spans="1:21" ht="14.25" hidden="1" customHeight="1">
      <c r="A387" s="113">
        <v>2024</v>
      </c>
      <c r="B387" s="114" t="s">
        <v>143</v>
      </c>
      <c r="C387" s="113" t="s">
        <v>573</v>
      </c>
      <c r="D387" s="113" t="s">
        <v>1820</v>
      </c>
      <c r="E387" s="113" t="s">
        <v>3617</v>
      </c>
      <c r="F387" s="114" t="s">
        <v>3819</v>
      </c>
      <c r="G387" s="115">
        <v>2.8</v>
      </c>
      <c r="H387" s="116" t="s">
        <v>175</v>
      </c>
      <c r="I387" s="114">
        <v>86179809</v>
      </c>
      <c r="J387" s="117">
        <v>45383</v>
      </c>
      <c r="K387" s="118">
        <v>2000</v>
      </c>
      <c r="L387" s="118">
        <v>5600</v>
      </c>
      <c r="M387" s="113" t="s">
        <v>470</v>
      </c>
      <c r="N387" s="119">
        <v>45424</v>
      </c>
      <c r="O387" s="119" t="s">
        <v>156</v>
      </c>
      <c r="P387" s="114" t="s">
        <v>156</v>
      </c>
      <c r="Q387" s="119" t="s">
        <v>156</v>
      </c>
      <c r="R387" s="114" t="s">
        <v>193</v>
      </c>
      <c r="S387" s="119" t="s">
        <v>156</v>
      </c>
      <c r="T387" s="114" t="s">
        <v>156</v>
      </c>
      <c r="U387" s="112">
        <f t="shared" si="6"/>
        <v>45417</v>
      </c>
    </row>
    <row r="388" spans="1:21" ht="14.25" hidden="1" customHeight="1">
      <c r="A388" s="113">
        <v>2024</v>
      </c>
      <c r="B388" s="114" t="s">
        <v>143</v>
      </c>
      <c r="C388" s="113" t="s">
        <v>573</v>
      </c>
      <c r="D388" s="113" t="s">
        <v>1820</v>
      </c>
      <c r="E388" s="113" t="s">
        <v>3617</v>
      </c>
      <c r="F388" s="114" t="s">
        <v>3818</v>
      </c>
      <c r="G388" s="115">
        <v>2.8</v>
      </c>
      <c r="H388" s="116" t="s">
        <v>175</v>
      </c>
      <c r="I388" s="114">
        <v>86233385</v>
      </c>
      <c r="J388" s="117">
        <v>45383</v>
      </c>
      <c r="K388" s="118">
        <v>2000</v>
      </c>
      <c r="L388" s="118">
        <v>5600</v>
      </c>
      <c r="M388" s="113" t="s">
        <v>470</v>
      </c>
      <c r="N388" s="119">
        <v>45427</v>
      </c>
      <c r="O388" s="119" t="s">
        <v>156</v>
      </c>
      <c r="P388" s="114" t="s">
        <v>156</v>
      </c>
      <c r="Q388" s="119" t="s">
        <v>156</v>
      </c>
      <c r="R388" s="114" t="s">
        <v>193</v>
      </c>
      <c r="S388" s="119" t="s">
        <v>156</v>
      </c>
      <c r="T388" s="114" t="s">
        <v>156</v>
      </c>
      <c r="U388" s="112">
        <f t="shared" si="6"/>
        <v>45420</v>
      </c>
    </row>
    <row r="389" spans="1:21" ht="14.25" hidden="1" customHeight="1">
      <c r="A389" s="113">
        <v>2024</v>
      </c>
      <c r="B389" s="114" t="s">
        <v>143</v>
      </c>
      <c r="C389" s="113" t="s">
        <v>573</v>
      </c>
      <c r="D389" s="113" t="s">
        <v>1820</v>
      </c>
      <c r="E389" s="113" t="s">
        <v>1823</v>
      </c>
      <c r="F389" s="114" t="s">
        <v>3824</v>
      </c>
      <c r="G389" s="115">
        <v>2.8</v>
      </c>
      <c r="H389" s="116" t="s">
        <v>175</v>
      </c>
      <c r="I389" s="114">
        <v>86195690</v>
      </c>
      <c r="J389" s="117">
        <v>45413</v>
      </c>
      <c r="K389" s="118">
        <v>2000</v>
      </c>
      <c r="L389" s="118">
        <v>5600</v>
      </c>
      <c r="M389" s="113" t="s">
        <v>470</v>
      </c>
      <c r="N389" s="119">
        <v>45431</v>
      </c>
      <c r="O389" s="119" t="s">
        <v>156</v>
      </c>
      <c r="P389" s="114" t="s">
        <v>156</v>
      </c>
      <c r="Q389" s="119" t="s">
        <v>156</v>
      </c>
      <c r="R389" s="114" t="s">
        <v>193</v>
      </c>
      <c r="S389" s="119" t="s">
        <v>156</v>
      </c>
      <c r="T389" s="114" t="s">
        <v>156</v>
      </c>
      <c r="U389" s="112">
        <f t="shared" si="6"/>
        <v>45424</v>
      </c>
    </row>
    <row r="390" spans="1:21" ht="14.25" hidden="1" customHeight="1">
      <c r="A390" s="113">
        <v>2024</v>
      </c>
      <c r="B390" s="114" t="s">
        <v>143</v>
      </c>
      <c r="C390" s="113" t="s">
        <v>573</v>
      </c>
      <c r="D390" s="113" t="s">
        <v>1820</v>
      </c>
      <c r="E390" s="113" t="s">
        <v>3617</v>
      </c>
      <c r="F390" s="114" t="s">
        <v>3818</v>
      </c>
      <c r="G390" s="115">
        <v>2.8</v>
      </c>
      <c r="H390" s="116" t="s">
        <v>175</v>
      </c>
      <c r="I390" s="114">
        <v>86233386</v>
      </c>
      <c r="J390" s="117">
        <v>45413</v>
      </c>
      <c r="K390" s="118">
        <v>2000</v>
      </c>
      <c r="L390" s="118">
        <v>5600</v>
      </c>
      <c r="M390" s="113" t="s">
        <v>470</v>
      </c>
      <c r="N390" s="119">
        <v>45458</v>
      </c>
      <c r="O390" s="119" t="s">
        <v>156</v>
      </c>
      <c r="P390" s="114" t="s">
        <v>156</v>
      </c>
      <c r="Q390" s="119" t="s">
        <v>156</v>
      </c>
      <c r="R390" s="114" t="s">
        <v>193</v>
      </c>
      <c r="S390" s="119" t="s">
        <v>156</v>
      </c>
      <c r="T390" s="114" t="s">
        <v>156</v>
      </c>
      <c r="U390" s="112">
        <f t="shared" si="6"/>
        <v>45451</v>
      </c>
    </row>
    <row r="391" spans="1:21" ht="14.25" hidden="1" customHeight="1">
      <c r="A391" s="113">
        <v>2023</v>
      </c>
      <c r="B391" s="114" t="s">
        <v>2008</v>
      </c>
      <c r="C391" s="113" t="s">
        <v>433</v>
      </c>
      <c r="D391" s="113" t="s">
        <v>154</v>
      </c>
      <c r="E391" s="113" t="s">
        <v>2011</v>
      </c>
      <c r="F391" s="114" t="s">
        <v>3802</v>
      </c>
      <c r="G391" s="115">
        <v>4.5</v>
      </c>
      <c r="H391" s="116" t="s">
        <v>175</v>
      </c>
      <c r="I391" s="114">
        <v>85431294</v>
      </c>
      <c r="J391" s="117">
        <v>45139</v>
      </c>
      <c r="K391" s="118">
        <v>2004</v>
      </c>
      <c r="L391" s="118">
        <v>9018</v>
      </c>
      <c r="M391" s="113" t="s">
        <v>383</v>
      </c>
      <c r="N391" s="119">
        <v>45203</v>
      </c>
      <c r="O391" s="119">
        <v>45036</v>
      </c>
      <c r="P391" s="114" t="s">
        <v>156</v>
      </c>
      <c r="Q391" s="119">
        <v>45079</v>
      </c>
      <c r="R391" s="114" t="s">
        <v>2588</v>
      </c>
      <c r="S391" s="119">
        <v>45104</v>
      </c>
      <c r="T391" s="114" t="s">
        <v>1978</v>
      </c>
      <c r="U391" s="112">
        <f>N391-62</f>
        <v>45141</v>
      </c>
    </row>
    <row r="392" spans="1:21" ht="14.25" hidden="1" customHeight="1">
      <c r="A392" s="113">
        <v>2023</v>
      </c>
      <c r="B392" s="114" t="s">
        <v>2008</v>
      </c>
      <c r="C392" s="113" t="s">
        <v>390</v>
      </c>
      <c r="D392" s="113" t="s">
        <v>305</v>
      </c>
      <c r="E392" s="113" t="s">
        <v>339</v>
      </c>
      <c r="F392" s="114" t="s">
        <v>3813</v>
      </c>
      <c r="G392" s="115">
        <v>2.6</v>
      </c>
      <c r="H392" s="116" t="s">
        <v>175</v>
      </c>
      <c r="I392" s="114">
        <v>85214158</v>
      </c>
      <c r="J392" s="117">
        <v>45078</v>
      </c>
      <c r="K392" s="118">
        <v>2016</v>
      </c>
      <c r="L392" s="118">
        <v>5242</v>
      </c>
      <c r="M392" s="113" t="s">
        <v>470</v>
      </c>
      <c r="N392" s="119">
        <v>45153</v>
      </c>
      <c r="O392" s="119">
        <v>45041</v>
      </c>
      <c r="P392" s="114" t="s">
        <v>1779</v>
      </c>
      <c r="Q392" s="119">
        <v>45069</v>
      </c>
      <c r="R392" s="114" t="s">
        <v>2052</v>
      </c>
      <c r="S392" s="119">
        <v>45104</v>
      </c>
      <c r="T392" s="114" t="s">
        <v>2099</v>
      </c>
      <c r="U392" s="112">
        <f>N392-37</f>
        <v>45116</v>
      </c>
    </row>
    <row r="393" spans="1:21" ht="14.25" hidden="1" customHeight="1">
      <c r="A393" s="113">
        <v>2023</v>
      </c>
      <c r="B393" s="114" t="s">
        <v>2008</v>
      </c>
      <c r="C393" s="113" t="s">
        <v>433</v>
      </c>
      <c r="D393" s="113" t="s">
        <v>154</v>
      </c>
      <c r="E393" s="113" t="s">
        <v>262</v>
      </c>
      <c r="F393" s="114" t="s">
        <v>3800</v>
      </c>
      <c r="G393" s="115">
        <v>3.6</v>
      </c>
      <c r="H393" s="116" t="s">
        <v>175</v>
      </c>
      <c r="I393" s="114">
        <v>84882542</v>
      </c>
      <c r="J393" s="117">
        <v>45108</v>
      </c>
      <c r="K393" s="118">
        <v>2016</v>
      </c>
      <c r="L393" s="118">
        <v>7258</v>
      </c>
      <c r="M393" s="113" t="s">
        <v>436</v>
      </c>
      <c r="N393" s="119">
        <v>45183</v>
      </c>
      <c r="O393" s="119">
        <v>45037</v>
      </c>
      <c r="P393" s="114" t="s">
        <v>156</v>
      </c>
      <c r="Q393" s="119">
        <v>45062</v>
      </c>
      <c r="R393" s="114" t="s">
        <v>1873</v>
      </c>
      <c r="S393" s="119">
        <v>45069</v>
      </c>
      <c r="T393" s="114" t="s">
        <v>930</v>
      </c>
      <c r="U393" s="112">
        <f>N393-62</f>
        <v>45121</v>
      </c>
    </row>
    <row r="394" spans="1:21" ht="14.25" hidden="1" customHeight="1">
      <c r="A394" s="113">
        <v>2023</v>
      </c>
      <c r="B394" s="114" t="s">
        <v>2008</v>
      </c>
      <c r="C394" s="113" t="s">
        <v>390</v>
      </c>
      <c r="D394" s="113" t="s">
        <v>305</v>
      </c>
      <c r="E394" s="113" t="s">
        <v>2395</v>
      </c>
      <c r="F394" s="114" t="s">
        <v>3791</v>
      </c>
      <c r="G394" s="115">
        <v>4.3</v>
      </c>
      <c r="H394" s="116" t="s">
        <v>175</v>
      </c>
      <c r="I394" s="114">
        <v>85175102</v>
      </c>
      <c r="J394" s="117">
        <v>45017</v>
      </c>
      <c r="K394" s="118">
        <v>2016</v>
      </c>
      <c r="L394" s="118">
        <v>8669</v>
      </c>
      <c r="M394" s="113" t="s">
        <v>383</v>
      </c>
      <c r="N394" s="119">
        <v>45167</v>
      </c>
      <c r="O394" s="119">
        <v>44936</v>
      </c>
      <c r="P394" s="114" t="s">
        <v>156</v>
      </c>
      <c r="Q394" s="119">
        <v>44957</v>
      </c>
      <c r="R394" s="114" t="s">
        <v>1885</v>
      </c>
      <c r="S394" s="119">
        <v>44985</v>
      </c>
      <c r="T394" s="114" t="s">
        <v>2050</v>
      </c>
      <c r="U394" s="112">
        <f>N394-37</f>
        <v>45130</v>
      </c>
    </row>
    <row r="395" spans="1:21" ht="14.25" hidden="1" customHeight="1">
      <c r="A395" s="113">
        <v>2024</v>
      </c>
      <c r="B395" s="114" t="s">
        <v>143</v>
      </c>
      <c r="C395" s="113" t="s">
        <v>1026</v>
      </c>
      <c r="D395" s="113" t="s">
        <v>305</v>
      </c>
      <c r="E395" s="113" t="s">
        <v>577</v>
      </c>
      <c r="F395" s="114" t="s">
        <v>3817</v>
      </c>
      <c r="G395" s="115">
        <v>2.4</v>
      </c>
      <c r="H395" s="116" t="s">
        <v>175</v>
      </c>
      <c r="I395" s="114">
        <v>85899494</v>
      </c>
      <c r="J395" s="117">
        <v>45200</v>
      </c>
      <c r="K395" s="118">
        <v>2016</v>
      </c>
      <c r="L395" s="118">
        <v>4838</v>
      </c>
      <c r="M395" s="113" t="s">
        <v>436</v>
      </c>
      <c r="N395" s="119">
        <v>45250</v>
      </c>
      <c r="O395" s="119">
        <v>45093</v>
      </c>
      <c r="P395" s="114" t="s">
        <v>1022</v>
      </c>
      <c r="Q395" s="119">
        <v>45114</v>
      </c>
      <c r="R395" s="114" t="s">
        <v>193</v>
      </c>
      <c r="S395" s="119">
        <v>45146</v>
      </c>
      <c r="T395" s="114" t="s">
        <v>156</v>
      </c>
      <c r="U395" s="112">
        <f>N395-19</f>
        <v>45231</v>
      </c>
    </row>
    <row r="396" spans="1:21" ht="14.25" hidden="1" customHeight="1">
      <c r="A396" s="113">
        <v>2023</v>
      </c>
      <c r="B396" s="114" t="s">
        <v>2008</v>
      </c>
      <c r="C396" s="113" t="s">
        <v>433</v>
      </c>
      <c r="D396" s="113" t="s">
        <v>154</v>
      </c>
      <c r="E396" s="113" t="s">
        <v>2011</v>
      </c>
      <c r="F396" s="114" t="s">
        <v>3801</v>
      </c>
      <c r="G396" s="115">
        <v>4.5</v>
      </c>
      <c r="H396" s="116" t="s">
        <v>175</v>
      </c>
      <c r="I396" s="114">
        <v>85264250</v>
      </c>
      <c r="J396" s="117">
        <v>45139</v>
      </c>
      <c r="K396" s="118">
        <v>2040</v>
      </c>
      <c r="L396" s="118">
        <v>9180</v>
      </c>
      <c r="M396" s="113" t="s">
        <v>383</v>
      </c>
      <c r="N396" s="119">
        <v>45196</v>
      </c>
      <c r="O396" s="119">
        <v>45036</v>
      </c>
      <c r="P396" s="114" t="s">
        <v>156</v>
      </c>
      <c r="Q396" s="119">
        <v>45062</v>
      </c>
      <c r="R396" s="114" t="s">
        <v>2571</v>
      </c>
      <c r="S396" s="119">
        <v>45099</v>
      </c>
      <c r="T396" s="114" t="s">
        <v>2573</v>
      </c>
      <c r="U396" s="112">
        <f>N396-62</f>
        <v>45134</v>
      </c>
    </row>
    <row r="397" spans="1:21" ht="14.25" hidden="1" customHeight="1">
      <c r="A397" s="113">
        <v>2024</v>
      </c>
      <c r="B397" s="114" t="s">
        <v>143</v>
      </c>
      <c r="C397" s="113" t="s">
        <v>433</v>
      </c>
      <c r="D397" s="113" t="s">
        <v>154</v>
      </c>
      <c r="E397" s="113" t="s">
        <v>293</v>
      </c>
      <c r="F397" s="114" t="s">
        <v>3845</v>
      </c>
      <c r="G397" s="115">
        <v>5.7</v>
      </c>
      <c r="H397" s="116" t="s">
        <v>175</v>
      </c>
      <c r="I397" s="114">
        <v>85593323</v>
      </c>
      <c r="J397" s="117">
        <v>45170</v>
      </c>
      <c r="K397" s="118">
        <v>2076</v>
      </c>
      <c r="L397" s="118">
        <v>11833</v>
      </c>
      <c r="M397" s="113" t="s">
        <v>436</v>
      </c>
      <c r="N397" s="119">
        <v>45245</v>
      </c>
      <c r="O397" s="119">
        <v>45104</v>
      </c>
      <c r="P397" s="114" t="s">
        <v>156</v>
      </c>
      <c r="Q397" s="119">
        <v>45111</v>
      </c>
      <c r="R397" s="114" t="s">
        <v>3461</v>
      </c>
      <c r="S397" s="119">
        <v>45118</v>
      </c>
      <c r="T397" s="114" t="s">
        <v>1891</v>
      </c>
      <c r="U397" s="112">
        <f>N397-62</f>
        <v>45183</v>
      </c>
    </row>
    <row r="398" spans="1:21" ht="14.25" hidden="1" customHeight="1">
      <c r="A398" s="113">
        <v>2023</v>
      </c>
      <c r="B398" s="114" t="s">
        <v>2008</v>
      </c>
      <c r="C398" s="113" t="s">
        <v>146</v>
      </c>
      <c r="D398" s="113" t="s">
        <v>154</v>
      </c>
      <c r="E398" s="113" t="s">
        <v>2011</v>
      </c>
      <c r="F398" s="114" t="s">
        <v>3804</v>
      </c>
      <c r="G398" s="115">
        <v>4.5</v>
      </c>
      <c r="H398" s="116" t="s">
        <v>175</v>
      </c>
      <c r="I398" s="114">
        <v>85456742</v>
      </c>
      <c r="J398" s="117">
        <v>45108</v>
      </c>
      <c r="K398" s="118">
        <v>2100</v>
      </c>
      <c r="L398" s="118">
        <v>9450</v>
      </c>
      <c r="M398" s="113" t="s">
        <v>521</v>
      </c>
      <c r="N398" s="119">
        <v>45190</v>
      </c>
      <c r="O398" s="119">
        <v>45023</v>
      </c>
      <c r="P398" s="114" t="s">
        <v>156</v>
      </c>
      <c r="Q398" s="119">
        <v>45127</v>
      </c>
      <c r="R398" s="114" t="s">
        <v>2098</v>
      </c>
      <c r="S398" s="119" t="s">
        <v>156</v>
      </c>
      <c r="T398" s="114" t="s">
        <v>2099</v>
      </c>
      <c r="U398" s="112">
        <f>N398-40</f>
        <v>45150</v>
      </c>
    </row>
    <row r="399" spans="1:21" ht="14.25" hidden="1" customHeight="1">
      <c r="A399" s="113">
        <v>2024</v>
      </c>
      <c r="B399" s="114" t="s">
        <v>143</v>
      </c>
      <c r="C399" s="113" t="s">
        <v>573</v>
      </c>
      <c r="D399" s="113" t="s">
        <v>305</v>
      </c>
      <c r="E399" s="113" t="s">
        <v>577</v>
      </c>
      <c r="F399" s="114" t="s">
        <v>3816</v>
      </c>
      <c r="G399" s="115">
        <v>2.4</v>
      </c>
      <c r="H399" s="116" t="s">
        <v>175</v>
      </c>
      <c r="I399" s="114">
        <v>86194435</v>
      </c>
      <c r="J399" s="117">
        <v>45292</v>
      </c>
      <c r="K399" s="118">
        <v>2100</v>
      </c>
      <c r="L399" s="118">
        <v>5040</v>
      </c>
      <c r="M399" s="113" t="s">
        <v>470</v>
      </c>
      <c r="N399" s="119">
        <v>45299</v>
      </c>
      <c r="O399" s="119">
        <v>45205</v>
      </c>
      <c r="P399" s="114" t="s">
        <v>156</v>
      </c>
      <c r="Q399" s="119">
        <v>45240</v>
      </c>
      <c r="R399" s="114" t="s">
        <v>193</v>
      </c>
      <c r="S399" s="119">
        <v>45282</v>
      </c>
      <c r="T399" s="114" t="s">
        <v>156</v>
      </c>
      <c r="U399" s="112">
        <f>N399-7</f>
        <v>45292</v>
      </c>
    </row>
    <row r="400" spans="1:21" ht="14.25" hidden="1" customHeight="1">
      <c r="A400" s="113">
        <v>2024</v>
      </c>
      <c r="B400" s="114" t="s">
        <v>143</v>
      </c>
      <c r="C400" s="113" t="s">
        <v>146</v>
      </c>
      <c r="D400" s="113" t="s">
        <v>154</v>
      </c>
      <c r="E400" s="113" t="s">
        <v>3337</v>
      </c>
      <c r="F400" s="114" t="s">
        <v>3834</v>
      </c>
      <c r="G400" s="115">
        <v>5.3</v>
      </c>
      <c r="H400" s="116" t="s">
        <v>175</v>
      </c>
      <c r="I400" s="114">
        <v>86233422</v>
      </c>
      <c r="J400" s="117">
        <v>45352</v>
      </c>
      <c r="K400" s="118">
        <v>2100</v>
      </c>
      <c r="L400" s="118">
        <v>11130</v>
      </c>
      <c r="M400" s="113" t="s">
        <v>470</v>
      </c>
      <c r="N400" s="119">
        <v>45397</v>
      </c>
      <c r="O400" s="119" t="s">
        <v>156</v>
      </c>
      <c r="P400" s="114" t="s">
        <v>156</v>
      </c>
      <c r="Q400" s="119" t="s">
        <v>156</v>
      </c>
      <c r="R400" s="114" t="s">
        <v>193</v>
      </c>
      <c r="S400" s="119" t="s">
        <v>156</v>
      </c>
      <c r="T400" s="114" t="s">
        <v>156</v>
      </c>
      <c r="U400" s="112">
        <f>N400-40</f>
        <v>45357</v>
      </c>
    </row>
    <row r="401" spans="1:21" ht="14.25" hidden="1" customHeight="1">
      <c r="A401" s="113">
        <v>2024</v>
      </c>
      <c r="B401" s="114" t="s">
        <v>143</v>
      </c>
      <c r="C401" s="113" t="s">
        <v>433</v>
      </c>
      <c r="D401" s="113" t="s">
        <v>881</v>
      </c>
      <c r="E401" s="113" t="s">
        <v>883</v>
      </c>
      <c r="F401" s="114" t="s">
        <v>3832</v>
      </c>
      <c r="G401" s="115">
        <v>1.6</v>
      </c>
      <c r="H401" s="116" t="s">
        <v>175</v>
      </c>
      <c r="I401" s="114">
        <v>86249529</v>
      </c>
      <c r="J401" s="117">
        <v>45597</v>
      </c>
      <c r="K401" s="118">
        <v>2100</v>
      </c>
      <c r="L401" s="118">
        <v>3360</v>
      </c>
      <c r="M401" s="113" t="s">
        <v>521</v>
      </c>
      <c r="N401" s="119">
        <v>45675</v>
      </c>
      <c r="O401" s="119" t="s">
        <v>156</v>
      </c>
      <c r="P401" s="114" t="s">
        <v>156</v>
      </c>
      <c r="Q401" s="119" t="s">
        <v>156</v>
      </c>
      <c r="R401" s="114" t="s">
        <v>193</v>
      </c>
      <c r="S401" s="119" t="s">
        <v>156</v>
      </c>
      <c r="T401" s="114" t="s">
        <v>156</v>
      </c>
      <c r="U401" s="112">
        <f>N401-62</f>
        <v>45613</v>
      </c>
    </row>
    <row r="402" spans="1:21" ht="14.25" hidden="1" customHeight="1">
      <c r="A402" s="113">
        <v>2023</v>
      </c>
      <c r="B402" s="114" t="s">
        <v>143</v>
      </c>
      <c r="C402" s="113" t="s">
        <v>379</v>
      </c>
      <c r="D402" s="113" t="s">
        <v>676</v>
      </c>
      <c r="E402" s="113" t="s">
        <v>699</v>
      </c>
      <c r="F402" s="114" t="s">
        <v>3749</v>
      </c>
      <c r="G402" s="115">
        <v>1.6</v>
      </c>
      <c r="H402" s="116" t="s">
        <v>175</v>
      </c>
      <c r="I402" s="114">
        <v>85816151</v>
      </c>
      <c r="J402" s="117">
        <v>45078</v>
      </c>
      <c r="K402" s="118">
        <v>2112</v>
      </c>
      <c r="L402" s="118">
        <v>3379</v>
      </c>
      <c r="M402" s="113" t="s">
        <v>470</v>
      </c>
      <c r="N402" s="119">
        <v>45151</v>
      </c>
      <c r="O402" s="119" t="s">
        <v>156</v>
      </c>
      <c r="P402" s="114" t="s">
        <v>156</v>
      </c>
      <c r="Q402" s="119">
        <v>45093</v>
      </c>
      <c r="R402" s="114" t="s">
        <v>193</v>
      </c>
      <c r="S402" s="119">
        <v>45103</v>
      </c>
      <c r="T402" s="114" t="s">
        <v>156</v>
      </c>
      <c r="U402" s="112">
        <f>N402-35</f>
        <v>45116</v>
      </c>
    </row>
    <row r="403" spans="1:21" ht="14.25" hidden="1" customHeight="1">
      <c r="A403" s="113">
        <v>2023</v>
      </c>
      <c r="B403" s="114" t="s">
        <v>2008</v>
      </c>
      <c r="C403" s="113" t="s">
        <v>563</v>
      </c>
      <c r="D403" s="113" t="s">
        <v>305</v>
      </c>
      <c r="E403" s="113" t="s">
        <v>2395</v>
      </c>
      <c r="F403" s="114" t="s">
        <v>3792</v>
      </c>
      <c r="G403" s="115">
        <v>4.3</v>
      </c>
      <c r="H403" s="116" t="s">
        <v>175</v>
      </c>
      <c r="I403" s="114">
        <v>85136956</v>
      </c>
      <c r="J403" s="117">
        <v>45139</v>
      </c>
      <c r="K403" s="118">
        <v>2150</v>
      </c>
      <c r="L403" s="118">
        <v>9245</v>
      </c>
      <c r="M403" s="113" t="s">
        <v>470</v>
      </c>
      <c r="N403" s="119">
        <v>45199</v>
      </c>
      <c r="O403" s="119">
        <v>45030</v>
      </c>
      <c r="P403" s="114" t="s">
        <v>2208</v>
      </c>
      <c r="Q403" s="119">
        <v>45132</v>
      </c>
      <c r="R403" s="114" t="s">
        <v>2615</v>
      </c>
      <c r="S403" s="119">
        <v>45167</v>
      </c>
      <c r="T403" s="114" t="s">
        <v>2371</v>
      </c>
      <c r="U403" s="112">
        <f>N403-21</f>
        <v>45178</v>
      </c>
    </row>
    <row r="404" spans="1:21" ht="14.25" hidden="1" customHeight="1">
      <c r="A404" s="113">
        <v>2023</v>
      </c>
      <c r="B404" s="114" t="s">
        <v>2008</v>
      </c>
      <c r="C404" s="113" t="s">
        <v>146</v>
      </c>
      <c r="D404" s="113" t="s">
        <v>154</v>
      </c>
      <c r="E404" s="113" t="s">
        <v>293</v>
      </c>
      <c r="F404" s="114" t="s">
        <v>3806</v>
      </c>
      <c r="G404" s="115">
        <v>5.7</v>
      </c>
      <c r="H404" s="116" t="s">
        <v>175</v>
      </c>
      <c r="I404" s="114">
        <v>85459153</v>
      </c>
      <c r="J404" s="117">
        <v>45139</v>
      </c>
      <c r="K404" s="118">
        <v>2200</v>
      </c>
      <c r="L404" s="118">
        <v>12540</v>
      </c>
      <c r="M404" s="113" t="s">
        <v>521</v>
      </c>
      <c r="N404" s="119">
        <v>45205</v>
      </c>
      <c r="O404" s="119">
        <v>45023</v>
      </c>
      <c r="P404" s="114" t="s">
        <v>156</v>
      </c>
      <c r="Q404" s="119">
        <v>45141</v>
      </c>
      <c r="R404" s="114" t="s">
        <v>2060</v>
      </c>
      <c r="S404" s="119">
        <v>45155</v>
      </c>
      <c r="T404" s="114" t="s">
        <v>2061</v>
      </c>
      <c r="U404" s="112">
        <f>N404-40</f>
        <v>45165</v>
      </c>
    </row>
    <row r="405" spans="1:21" ht="14.25" hidden="1" customHeight="1">
      <c r="A405" s="113">
        <v>2024</v>
      </c>
      <c r="B405" s="114" t="s">
        <v>143</v>
      </c>
      <c r="C405" s="113" t="s">
        <v>146</v>
      </c>
      <c r="D405" s="113" t="s">
        <v>305</v>
      </c>
      <c r="E405" s="113" t="s">
        <v>363</v>
      </c>
      <c r="F405" s="114" t="s">
        <v>3849</v>
      </c>
      <c r="G405" s="115">
        <v>2.8</v>
      </c>
      <c r="H405" s="116" t="s">
        <v>175</v>
      </c>
      <c r="I405" s="114">
        <v>86108739</v>
      </c>
      <c r="J405" s="117">
        <v>45292</v>
      </c>
      <c r="K405" s="118">
        <v>2200</v>
      </c>
      <c r="L405" s="118">
        <v>6160</v>
      </c>
      <c r="M405" s="113" t="s">
        <v>470</v>
      </c>
      <c r="N405" s="119">
        <v>45350</v>
      </c>
      <c r="O405" s="119" t="s">
        <v>156</v>
      </c>
      <c r="P405" s="114" t="s">
        <v>156</v>
      </c>
      <c r="Q405" s="119" t="s">
        <v>156</v>
      </c>
      <c r="R405" s="114" t="s">
        <v>193</v>
      </c>
      <c r="S405" s="119" t="s">
        <v>156</v>
      </c>
      <c r="T405" s="114" t="s">
        <v>156</v>
      </c>
      <c r="U405" s="112">
        <f>N405-40</f>
        <v>45310</v>
      </c>
    </row>
    <row r="406" spans="1:21" ht="14.25" hidden="1" customHeight="1">
      <c r="A406" s="113">
        <v>2024</v>
      </c>
      <c r="B406" s="114" t="s">
        <v>143</v>
      </c>
      <c r="C406" s="113" t="s">
        <v>433</v>
      </c>
      <c r="D406" s="113" t="s">
        <v>154</v>
      </c>
      <c r="E406" s="113" t="s">
        <v>262</v>
      </c>
      <c r="F406" s="114" t="s">
        <v>3836</v>
      </c>
      <c r="G406" s="115">
        <v>3.6</v>
      </c>
      <c r="H406" s="116" t="s">
        <v>175</v>
      </c>
      <c r="I406" s="114">
        <v>86252354</v>
      </c>
      <c r="J406" s="117">
        <v>45352</v>
      </c>
      <c r="K406" s="118">
        <v>2200</v>
      </c>
      <c r="L406" s="118">
        <v>7920</v>
      </c>
      <c r="M406" s="113" t="s">
        <v>521</v>
      </c>
      <c r="N406" s="119">
        <v>45444</v>
      </c>
      <c r="O406" s="119" t="s">
        <v>156</v>
      </c>
      <c r="P406" s="114" t="s">
        <v>156</v>
      </c>
      <c r="Q406" s="119" t="s">
        <v>156</v>
      </c>
      <c r="R406" s="114" t="s">
        <v>193</v>
      </c>
      <c r="S406" s="119" t="s">
        <v>156</v>
      </c>
      <c r="T406" s="114" t="s">
        <v>156</v>
      </c>
      <c r="U406" s="112">
        <f>N406-62</f>
        <v>45382</v>
      </c>
    </row>
    <row r="407" spans="1:21" ht="14.25" hidden="1" customHeight="1">
      <c r="A407" s="113">
        <v>2024</v>
      </c>
      <c r="B407" s="114" t="s">
        <v>143</v>
      </c>
      <c r="C407" s="113" t="s">
        <v>433</v>
      </c>
      <c r="D407" s="113" t="s">
        <v>881</v>
      </c>
      <c r="E407" s="113" t="s">
        <v>883</v>
      </c>
      <c r="F407" s="114" t="s">
        <v>3832</v>
      </c>
      <c r="G407" s="115">
        <v>1.6</v>
      </c>
      <c r="H407" s="116" t="s">
        <v>175</v>
      </c>
      <c r="I407" s="114">
        <v>86249528</v>
      </c>
      <c r="J407" s="117">
        <v>45597</v>
      </c>
      <c r="K407" s="118">
        <v>2200</v>
      </c>
      <c r="L407" s="118">
        <v>3520</v>
      </c>
      <c r="M407" s="113" t="s">
        <v>470</v>
      </c>
      <c r="N407" s="119">
        <v>45675</v>
      </c>
      <c r="O407" s="119" t="s">
        <v>156</v>
      </c>
      <c r="P407" s="114" t="s">
        <v>156</v>
      </c>
      <c r="Q407" s="119" t="s">
        <v>156</v>
      </c>
      <c r="R407" s="114" t="s">
        <v>193</v>
      </c>
      <c r="S407" s="119" t="s">
        <v>156</v>
      </c>
      <c r="T407" s="114" t="s">
        <v>156</v>
      </c>
      <c r="U407" s="112">
        <f>N407-62</f>
        <v>45613</v>
      </c>
    </row>
    <row r="408" spans="1:21" ht="14.25" hidden="1" customHeight="1">
      <c r="A408" s="113">
        <v>2023</v>
      </c>
      <c r="B408" s="114" t="s">
        <v>2008</v>
      </c>
      <c r="C408" s="113" t="s">
        <v>573</v>
      </c>
      <c r="D408" s="113" t="s">
        <v>305</v>
      </c>
      <c r="E408" s="113" t="s">
        <v>2974</v>
      </c>
      <c r="F408" s="114" t="s">
        <v>3794</v>
      </c>
      <c r="G408" s="115">
        <v>1.8</v>
      </c>
      <c r="H408" s="116" t="s">
        <v>175</v>
      </c>
      <c r="I408" s="114">
        <v>85319989</v>
      </c>
      <c r="J408" s="117">
        <v>45078</v>
      </c>
      <c r="K408" s="118">
        <v>2202</v>
      </c>
      <c r="L408" s="118">
        <v>3964</v>
      </c>
      <c r="M408" s="113" t="s">
        <v>436</v>
      </c>
      <c r="N408" s="119">
        <v>45122</v>
      </c>
      <c r="O408" s="119">
        <v>44922</v>
      </c>
      <c r="P408" s="114" t="s">
        <v>156</v>
      </c>
      <c r="Q408" s="119">
        <v>44957</v>
      </c>
      <c r="R408" s="114" t="s">
        <v>193</v>
      </c>
      <c r="S408" s="119">
        <v>45027</v>
      </c>
      <c r="T408" s="114" t="s">
        <v>3203</v>
      </c>
      <c r="U408" s="112">
        <f>N408-7</f>
        <v>45115</v>
      </c>
    </row>
    <row r="409" spans="1:21" ht="14.25" hidden="1" customHeight="1">
      <c r="A409" s="113">
        <v>2023</v>
      </c>
      <c r="B409" s="114" t="s">
        <v>2008</v>
      </c>
      <c r="C409" s="113" t="s">
        <v>433</v>
      </c>
      <c r="D409" s="113" t="s">
        <v>305</v>
      </c>
      <c r="E409" s="113" t="s">
        <v>363</v>
      </c>
      <c r="F409" s="114" t="s">
        <v>3807</v>
      </c>
      <c r="G409" s="115">
        <v>2.6</v>
      </c>
      <c r="H409" s="116" t="s">
        <v>175</v>
      </c>
      <c r="I409" s="114">
        <v>84976453</v>
      </c>
      <c r="J409" s="117">
        <v>45108</v>
      </c>
      <c r="K409" s="118">
        <v>2280</v>
      </c>
      <c r="L409" s="118">
        <v>5928</v>
      </c>
      <c r="M409" s="113" t="s">
        <v>470</v>
      </c>
      <c r="N409" s="119">
        <v>45201</v>
      </c>
      <c r="O409" s="119">
        <v>44937</v>
      </c>
      <c r="P409" s="114" t="s">
        <v>2691</v>
      </c>
      <c r="Q409" s="119">
        <v>45104</v>
      </c>
      <c r="R409" s="114" t="s">
        <v>1341</v>
      </c>
      <c r="S409" s="119">
        <v>45127</v>
      </c>
      <c r="T409" s="114" t="s">
        <v>2496</v>
      </c>
      <c r="U409" s="112">
        <f>N409-62</f>
        <v>45139</v>
      </c>
    </row>
    <row r="410" spans="1:21" ht="14.25" hidden="1" customHeight="1">
      <c r="A410" s="113">
        <v>2023</v>
      </c>
      <c r="B410" s="114" t="s">
        <v>2008</v>
      </c>
      <c r="C410" s="113" t="s">
        <v>433</v>
      </c>
      <c r="D410" s="113" t="s">
        <v>154</v>
      </c>
      <c r="E410" s="113" t="s">
        <v>217</v>
      </c>
      <c r="F410" s="114" t="s">
        <v>3796</v>
      </c>
      <c r="G410" s="115">
        <v>5.3</v>
      </c>
      <c r="H410" s="116" t="s">
        <v>175</v>
      </c>
      <c r="I410" s="114">
        <v>85545522</v>
      </c>
      <c r="J410" s="117">
        <v>45139</v>
      </c>
      <c r="K410" s="118">
        <v>2300</v>
      </c>
      <c r="L410" s="118">
        <v>12190</v>
      </c>
      <c r="M410" s="113" t="s">
        <v>383</v>
      </c>
      <c r="N410" s="119">
        <v>45231</v>
      </c>
      <c r="O410" s="119">
        <v>45072</v>
      </c>
      <c r="P410" s="114" t="s">
        <v>156</v>
      </c>
      <c r="Q410" s="119">
        <v>45134</v>
      </c>
      <c r="R410" s="114" t="s">
        <v>2387</v>
      </c>
      <c r="S410" s="119">
        <v>45127</v>
      </c>
      <c r="T410" s="114" t="s">
        <v>2180</v>
      </c>
      <c r="U410" s="112">
        <f>N410-62</f>
        <v>45169</v>
      </c>
    </row>
    <row r="411" spans="1:21" ht="14.25" hidden="1" customHeight="1">
      <c r="A411" s="113">
        <v>2024</v>
      </c>
      <c r="B411" s="114" t="s">
        <v>143</v>
      </c>
      <c r="C411" s="113" t="s">
        <v>146</v>
      </c>
      <c r="D411" s="113" t="s">
        <v>305</v>
      </c>
      <c r="E411" s="113" t="s">
        <v>363</v>
      </c>
      <c r="F411" s="114" t="s">
        <v>3847</v>
      </c>
      <c r="G411" s="115">
        <v>2.8</v>
      </c>
      <c r="H411" s="116" t="s">
        <v>175</v>
      </c>
      <c r="I411" s="114">
        <v>86232513</v>
      </c>
      <c r="J411" s="117">
        <v>45261</v>
      </c>
      <c r="K411" s="118">
        <v>2300</v>
      </c>
      <c r="L411" s="118">
        <v>6440</v>
      </c>
      <c r="M411" s="113" t="s">
        <v>470</v>
      </c>
      <c r="N411" s="119">
        <v>45313</v>
      </c>
      <c r="O411" s="119" t="s">
        <v>156</v>
      </c>
      <c r="P411" s="114" t="s">
        <v>156</v>
      </c>
      <c r="Q411" s="119" t="s">
        <v>156</v>
      </c>
      <c r="R411" s="114" t="s">
        <v>193</v>
      </c>
      <c r="S411" s="119" t="s">
        <v>156</v>
      </c>
      <c r="T411" s="114" t="s">
        <v>156</v>
      </c>
      <c r="U411" s="112">
        <f>N411-40</f>
        <v>45273</v>
      </c>
    </row>
    <row r="412" spans="1:21" ht="14.25" hidden="1" customHeight="1">
      <c r="A412" s="113">
        <v>2024</v>
      </c>
      <c r="B412" s="114" t="s">
        <v>143</v>
      </c>
      <c r="C412" s="113" t="s">
        <v>146</v>
      </c>
      <c r="D412" s="113" t="s">
        <v>305</v>
      </c>
      <c r="E412" s="113" t="s">
        <v>363</v>
      </c>
      <c r="F412" s="114" t="s">
        <v>3848</v>
      </c>
      <c r="G412" s="115">
        <v>2.8</v>
      </c>
      <c r="H412" s="116" t="s">
        <v>175</v>
      </c>
      <c r="I412" s="114">
        <v>86232812</v>
      </c>
      <c r="J412" s="117">
        <v>45261</v>
      </c>
      <c r="K412" s="118">
        <v>2300</v>
      </c>
      <c r="L412" s="118">
        <v>6440</v>
      </c>
      <c r="M412" s="113" t="s">
        <v>470</v>
      </c>
      <c r="N412" s="119">
        <v>45313</v>
      </c>
      <c r="O412" s="119" t="s">
        <v>156</v>
      </c>
      <c r="P412" s="114" t="s">
        <v>156</v>
      </c>
      <c r="Q412" s="119" t="s">
        <v>156</v>
      </c>
      <c r="R412" s="114" t="s">
        <v>193</v>
      </c>
      <c r="S412" s="119" t="s">
        <v>156</v>
      </c>
      <c r="T412" s="114" t="s">
        <v>156</v>
      </c>
      <c r="U412" s="112">
        <f>N412-40</f>
        <v>45273</v>
      </c>
    </row>
    <row r="413" spans="1:21" ht="14.25" hidden="1" customHeight="1">
      <c r="A413" s="113">
        <v>2024</v>
      </c>
      <c r="B413" s="114" t="s">
        <v>143</v>
      </c>
      <c r="C413" s="113" t="s">
        <v>146</v>
      </c>
      <c r="D413" s="113" t="s">
        <v>305</v>
      </c>
      <c r="E413" s="113" t="s">
        <v>363</v>
      </c>
      <c r="F413" s="114" t="s">
        <v>3849</v>
      </c>
      <c r="G413" s="115">
        <v>2.8</v>
      </c>
      <c r="H413" s="116" t="s">
        <v>175</v>
      </c>
      <c r="I413" s="114">
        <v>86232854</v>
      </c>
      <c r="J413" s="117">
        <v>45261</v>
      </c>
      <c r="K413" s="118">
        <v>2300</v>
      </c>
      <c r="L413" s="118">
        <v>6440</v>
      </c>
      <c r="M413" s="113" t="s">
        <v>470</v>
      </c>
      <c r="N413" s="119">
        <v>45313</v>
      </c>
      <c r="O413" s="119" t="s">
        <v>156</v>
      </c>
      <c r="P413" s="114" t="s">
        <v>156</v>
      </c>
      <c r="Q413" s="119" t="s">
        <v>156</v>
      </c>
      <c r="R413" s="114" t="s">
        <v>193</v>
      </c>
      <c r="S413" s="119" t="s">
        <v>156</v>
      </c>
      <c r="T413" s="114" t="s">
        <v>156</v>
      </c>
      <c r="U413" s="112">
        <f>N413-40</f>
        <v>45273</v>
      </c>
    </row>
    <row r="414" spans="1:21" ht="14.25" hidden="1" customHeight="1">
      <c r="A414" s="113">
        <v>2024</v>
      </c>
      <c r="B414" s="114" t="s">
        <v>143</v>
      </c>
      <c r="C414" s="113" t="s">
        <v>146</v>
      </c>
      <c r="D414" s="113" t="s">
        <v>154</v>
      </c>
      <c r="E414" s="113" t="s">
        <v>158</v>
      </c>
      <c r="F414" s="114" t="s">
        <v>3842</v>
      </c>
      <c r="G414" s="115">
        <v>4.5</v>
      </c>
      <c r="H414" s="116" t="s">
        <v>246</v>
      </c>
      <c r="I414" s="114">
        <v>86261789</v>
      </c>
      <c r="J414" s="117">
        <v>45352</v>
      </c>
      <c r="K414" s="118">
        <v>2300</v>
      </c>
      <c r="L414" s="118">
        <v>10350</v>
      </c>
      <c r="M414" s="113" t="s">
        <v>226</v>
      </c>
      <c r="N414" s="119">
        <v>45397</v>
      </c>
      <c r="O414" s="119" t="s">
        <v>156</v>
      </c>
      <c r="P414" s="114" t="s">
        <v>156</v>
      </c>
      <c r="Q414" s="119" t="s">
        <v>156</v>
      </c>
      <c r="R414" s="114" t="s">
        <v>193</v>
      </c>
      <c r="S414" s="119" t="s">
        <v>156</v>
      </c>
      <c r="T414" s="114" t="s">
        <v>156</v>
      </c>
      <c r="U414" s="112">
        <f>N414-40</f>
        <v>45357</v>
      </c>
    </row>
    <row r="415" spans="1:21" ht="14.25" hidden="1" customHeight="1">
      <c r="A415" s="113">
        <v>2023</v>
      </c>
      <c r="B415" s="114" t="s">
        <v>2008</v>
      </c>
      <c r="C415" s="113" t="s">
        <v>1026</v>
      </c>
      <c r="D415" s="113" t="s">
        <v>305</v>
      </c>
      <c r="E415" s="113" t="s">
        <v>2974</v>
      </c>
      <c r="F415" s="114" t="s">
        <v>3794</v>
      </c>
      <c r="G415" s="115">
        <v>1.8</v>
      </c>
      <c r="H415" s="116" t="s">
        <v>175</v>
      </c>
      <c r="I415" s="114">
        <v>85371020</v>
      </c>
      <c r="J415" s="117">
        <v>45200</v>
      </c>
      <c r="K415" s="118">
        <v>2400</v>
      </c>
      <c r="L415" s="118">
        <v>4320</v>
      </c>
      <c r="M415" s="113" t="s">
        <v>470</v>
      </c>
      <c r="N415" s="119">
        <v>45247</v>
      </c>
      <c r="O415" s="119">
        <v>45069</v>
      </c>
      <c r="P415" s="114" t="s">
        <v>1871</v>
      </c>
      <c r="Q415" s="119">
        <v>45204</v>
      </c>
      <c r="R415" s="114" t="s">
        <v>3011</v>
      </c>
      <c r="S415" s="119">
        <v>45218</v>
      </c>
      <c r="T415" s="114" t="s">
        <v>3110</v>
      </c>
      <c r="U415" s="112">
        <f>N415-19</f>
        <v>45228</v>
      </c>
    </row>
    <row r="416" spans="1:21" ht="14.25" hidden="1" customHeight="1">
      <c r="A416" s="113">
        <v>2024</v>
      </c>
      <c r="B416" s="114" t="s">
        <v>143</v>
      </c>
      <c r="C416" s="113" t="s">
        <v>573</v>
      </c>
      <c r="D416" s="113" t="s">
        <v>676</v>
      </c>
      <c r="E416" s="113" t="s">
        <v>836</v>
      </c>
      <c r="F416" s="114" t="s">
        <v>3830</v>
      </c>
      <c r="G416" s="115">
        <v>1.6</v>
      </c>
      <c r="H416" s="116" t="s">
        <v>175</v>
      </c>
      <c r="I416" s="114">
        <v>85901419</v>
      </c>
      <c r="J416" s="117">
        <v>45170</v>
      </c>
      <c r="K416" s="118">
        <v>2400</v>
      </c>
      <c r="L416" s="118">
        <v>3840</v>
      </c>
      <c r="M416" s="113" t="s">
        <v>436</v>
      </c>
      <c r="N416" s="119">
        <v>45245</v>
      </c>
      <c r="O416" s="119">
        <v>45097</v>
      </c>
      <c r="P416" s="114" t="s">
        <v>156</v>
      </c>
      <c r="Q416" s="119" t="s">
        <v>156</v>
      </c>
      <c r="R416" s="114" t="s">
        <v>193</v>
      </c>
      <c r="S416" s="119" t="s">
        <v>156</v>
      </c>
      <c r="T416" s="114" t="s">
        <v>156</v>
      </c>
      <c r="U416" s="112">
        <f>N416-7</f>
        <v>45238</v>
      </c>
    </row>
    <row r="417" spans="1:21" ht="14.25" hidden="1" customHeight="1">
      <c r="A417" s="113">
        <v>2024</v>
      </c>
      <c r="B417" s="114" t="s">
        <v>143</v>
      </c>
      <c r="C417" s="113" t="s">
        <v>433</v>
      </c>
      <c r="D417" s="113" t="s">
        <v>305</v>
      </c>
      <c r="E417" s="113" t="s">
        <v>363</v>
      </c>
      <c r="F417" s="114" t="s">
        <v>3848</v>
      </c>
      <c r="G417" s="115">
        <v>2.8</v>
      </c>
      <c r="H417" s="116" t="s">
        <v>175</v>
      </c>
      <c r="I417" s="114">
        <v>86194951</v>
      </c>
      <c r="J417" s="117">
        <v>45231</v>
      </c>
      <c r="K417" s="118">
        <v>2400</v>
      </c>
      <c r="L417" s="118">
        <v>6720</v>
      </c>
      <c r="M417" s="113" t="s">
        <v>470</v>
      </c>
      <c r="N417" s="119">
        <v>45311</v>
      </c>
      <c r="O417" s="119" t="s">
        <v>156</v>
      </c>
      <c r="P417" s="114" t="s">
        <v>156</v>
      </c>
      <c r="Q417" s="119" t="s">
        <v>156</v>
      </c>
      <c r="R417" s="114" t="s">
        <v>193</v>
      </c>
      <c r="S417" s="119" t="s">
        <v>156</v>
      </c>
      <c r="T417" s="114" t="s">
        <v>156</v>
      </c>
      <c r="U417" s="112">
        <f>N417-62</f>
        <v>45249</v>
      </c>
    </row>
    <row r="418" spans="1:21" ht="14.25" hidden="1" customHeight="1">
      <c r="A418" s="113">
        <v>2023</v>
      </c>
      <c r="B418" s="114" t="s">
        <v>143</v>
      </c>
      <c r="C418" s="113" t="s">
        <v>563</v>
      </c>
      <c r="D418" s="113" t="s">
        <v>676</v>
      </c>
      <c r="E418" s="113" t="s">
        <v>699</v>
      </c>
      <c r="F418" s="114" t="s">
        <v>3749</v>
      </c>
      <c r="G418" s="115">
        <v>1.6</v>
      </c>
      <c r="H418" s="116" t="s">
        <v>175</v>
      </c>
      <c r="I418" s="114">
        <v>85415460</v>
      </c>
      <c r="J418" s="117">
        <v>45078</v>
      </c>
      <c r="K418" s="118">
        <v>2496</v>
      </c>
      <c r="L418" s="118">
        <v>3994</v>
      </c>
      <c r="M418" s="113" t="s">
        <v>436</v>
      </c>
      <c r="N418" s="119">
        <v>45129</v>
      </c>
      <c r="O418" s="119" t="s">
        <v>156</v>
      </c>
      <c r="P418" s="114" t="s">
        <v>156</v>
      </c>
      <c r="Q418" s="119">
        <v>44999</v>
      </c>
      <c r="R418" s="114" t="s">
        <v>193</v>
      </c>
      <c r="S418" s="119">
        <v>45047</v>
      </c>
      <c r="T418" s="114" t="s">
        <v>156</v>
      </c>
      <c r="U418" s="112">
        <f>N418-21</f>
        <v>45108</v>
      </c>
    </row>
    <row r="419" spans="1:21" ht="14.25" hidden="1" customHeight="1">
      <c r="A419" s="113">
        <v>2023</v>
      </c>
      <c r="B419" s="114" t="s">
        <v>2008</v>
      </c>
      <c r="C419" s="113" t="s">
        <v>146</v>
      </c>
      <c r="D419" s="113" t="s">
        <v>154</v>
      </c>
      <c r="E419" s="113" t="s">
        <v>217</v>
      </c>
      <c r="F419" s="114" t="s">
        <v>3796</v>
      </c>
      <c r="G419" s="115">
        <v>5.3</v>
      </c>
      <c r="H419" s="116" t="s">
        <v>175</v>
      </c>
      <c r="I419" s="114">
        <v>85487855</v>
      </c>
      <c r="J419" s="117">
        <v>45108</v>
      </c>
      <c r="K419" s="118">
        <v>2500</v>
      </c>
      <c r="L419" s="118">
        <v>13250</v>
      </c>
      <c r="M419" s="113" t="s">
        <v>470</v>
      </c>
      <c r="N419" s="119">
        <v>45184</v>
      </c>
      <c r="O419" s="119">
        <v>45041</v>
      </c>
      <c r="P419" s="114" t="s">
        <v>156</v>
      </c>
      <c r="Q419" s="119">
        <v>45120</v>
      </c>
      <c r="R419" s="114" t="s">
        <v>2131</v>
      </c>
      <c r="S419" s="119">
        <v>45134</v>
      </c>
      <c r="T419" s="114" t="s">
        <v>2132</v>
      </c>
      <c r="U419" s="112">
        <f>N419-40</f>
        <v>45144</v>
      </c>
    </row>
    <row r="420" spans="1:21" ht="14.25" hidden="1" customHeight="1">
      <c r="A420" s="113">
        <v>2023</v>
      </c>
      <c r="B420" s="114" t="s">
        <v>2008</v>
      </c>
      <c r="C420" s="113" t="s">
        <v>573</v>
      </c>
      <c r="D420" s="113" t="s">
        <v>305</v>
      </c>
      <c r="E420" s="113" t="s">
        <v>2974</v>
      </c>
      <c r="F420" s="114" t="s">
        <v>3793</v>
      </c>
      <c r="G420" s="115">
        <v>1.8</v>
      </c>
      <c r="H420" s="116" t="s">
        <v>175</v>
      </c>
      <c r="I420" s="114">
        <v>85113250</v>
      </c>
      <c r="J420" s="117">
        <v>45170</v>
      </c>
      <c r="K420" s="118">
        <v>2500</v>
      </c>
      <c r="L420" s="118">
        <v>4500</v>
      </c>
      <c r="M420" s="113" t="s">
        <v>470</v>
      </c>
      <c r="N420" s="119">
        <v>45206</v>
      </c>
      <c r="O420" s="119">
        <v>45079</v>
      </c>
      <c r="P420" s="114" t="s">
        <v>2573</v>
      </c>
      <c r="Q420" s="119">
        <v>45176</v>
      </c>
      <c r="R420" s="114" t="s">
        <v>2089</v>
      </c>
      <c r="S420" s="119">
        <v>45188</v>
      </c>
      <c r="T420" s="114" t="s">
        <v>2911</v>
      </c>
      <c r="U420" s="112">
        <f>N420-7</f>
        <v>45199</v>
      </c>
    </row>
    <row r="421" spans="1:21" ht="14.25" hidden="1" customHeight="1">
      <c r="A421" s="113">
        <v>2023</v>
      </c>
      <c r="B421" s="114" t="s">
        <v>2008</v>
      </c>
      <c r="C421" s="113" t="s">
        <v>573</v>
      </c>
      <c r="D421" s="113" t="s">
        <v>305</v>
      </c>
      <c r="E421" s="113" t="s">
        <v>2974</v>
      </c>
      <c r="F421" s="114" t="s">
        <v>3793</v>
      </c>
      <c r="G421" s="115">
        <v>1.8</v>
      </c>
      <c r="H421" s="116" t="s">
        <v>175</v>
      </c>
      <c r="I421" s="114">
        <v>85373685</v>
      </c>
      <c r="J421" s="117">
        <v>45200</v>
      </c>
      <c r="K421" s="118">
        <v>2500</v>
      </c>
      <c r="L421" s="118">
        <v>4500</v>
      </c>
      <c r="M421" s="113" t="s">
        <v>470</v>
      </c>
      <c r="N421" s="119">
        <v>45227</v>
      </c>
      <c r="O421" s="119">
        <v>45100</v>
      </c>
      <c r="P421" s="114" t="s">
        <v>1891</v>
      </c>
      <c r="Q421" s="119">
        <v>45197</v>
      </c>
      <c r="R421" s="114" t="s">
        <v>2222</v>
      </c>
      <c r="S421" s="119">
        <v>45209</v>
      </c>
      <c r="T421" s="114" t="s">
        <v>2223</v>
      </c>
      <c r="U421" s="112">
        <f>N421-7</f>
        <v>45220</v>
      </c>
    </row>
    <row r="422" spans="1:21" ht="14.25" hidden="1" customHeight="1">
      <c r="A422" s="113">
        <v>2024</v>
      </c>
      <c r="B422" s="114" t="s">
        <v>143</v>
      </c>
      <c r="C422" s="113" t="s">
        <v>146</v>
      </c>
      <c r="D422" s="113" t="s">
        <v>154</v>
      </c>
      <c r="E422" s="113" t="s">
        <v>158</v>
      </c>
      <c r="F422" s="114" t="s">
        <v>3842</v>
      </c>
      <c r="G422" s="115">
        <v>4.5</v>
      </c>
      <c r="H422" s="116" t="s">
        <v>175</v>
      </c>
      <c r="I422" s="114">
        <v>86212364</v>
      </c>
      <c r="J422" s="117">
        <v>45231</v>
      </c>
      <c r="K422" s="118">
        <v>2500</v>
      </c>
      <c r="L422" s="118">
        <v>11250</v>
      </c>
      <c r="M422" s="113" t="s">
        <v>383</v>
      </c>
      <c r="N422" s="119">
        <v>45275</v>
      </c>
      <c r="O422" s="119" t="s">
        <v>156</v>
      </c>
      <c r="P422" s="114" t="s">
        <v>156</v>
      </c>
      <c r="Q422" s="119" t="s">
        <v>156</v>
      </c>
      <c r="R422" s="114" t="s">
        <v>193</v>
      </c>
      <c r="S422" s="119" t="s">
        <v>156</v>
      </c>
      <c r="T422" s="114" t="s">
        <v>156</v>
      </c>
      <c r="U422" s="112">
        <f>N422-40</f>
        <v>45235</v>
      </c>
    </row>
    <row r="423" spans="1:21" ht="14.25" hidden="1" customHeight="1">
      <c r="A423" s="113">
        <v>2024</v>
      </c>
      <c r="B423" s="114" t="s">
        <v>143</v>
      </c>
      <c r="C423" s="113" t="s">
        <v>146</v>
      </c>
      <c r="D423" s="113" t="s">
        <v>305</v>
      </c>
      <c r="E423" s="113" t="s">
        <v>363</v>
      </c>
      <c r="F423" s="114" t="s">
        <v>3848</v>
      </c>
      <c r="G423" s="115">
        <v>2.8</v>
      </c>
      <c r="H423" s="116" t="s">
        <v>175</v>
      </c>
      <c r="I423" s="114">
        <v>85868988</v>
      </c>
      <c r="J423" s="117">
        <v>45200</v>
      </c>
      <c r="K423" s="118">
        <v>2500</v>
      </c>
      <c r="L423" s="118">
        <v>7000</v>
      </c>
      <c r="M423" s="113" t="s">
        <v>383</v>
      </c>
      <c r="N423" s="119">
        <v>45275</v>
      </c>
      <c r="O423" s="119">
        <v>45104</v>
      </c>
      <c r="P423" s="114" t="s">
        <v>156</v>
      </c>
      <c r="Q423" s="119" t="s">
        <v>156</v>
      </c>
      <c r="R423" s="114" t="s">
        <v>2267</v>
      </c>
      <c r="S423" s="119" t="s">
        <v>156</v>
      </c>
      <c r="T423" s="114" t="s">
        <v>156</v>
      </c>
      <c r="U423" s="112">
        <f>N423-40</f>
        <v>45235</v>
      </c>
    </row>
    <row r="424" spans="1:21" ht="14.25" hidden="1" customHeight="1">
      <c r="A424" s="113">
        <v>2023</v>
      </c>
      <c r="B424" s="114" t="s">
        <v>2008</v>
      </c>
      <c r="C424" s="113" t="s">
        <v>563</v>
      </c>
      <c r="D424" s="113" t="s">
        <v>305</v>
      </c>
      <c r="E424" s="113" t="s">
        <v>2974</v>
      </c>
      <c r="F424" s="114" t="s">
        <v>3793</v>
      </c>
      <c r="G424" s="115">
        <v>1.8</v>
      </c>
      <c r="H424" s="116" t="s">
        <v>175</v>
      </c>
      <c r="I424" s="114">
        <v>86268349</v>
      </c>
      <c r="J424" s="117">
        <v>45231</v>
      </c>
      <c r="K424" s="118">
        <v>2500</v>
      </c>
      <c r="L424" s="118">
        <v>4500</v>
      </c>
      <c r="M424" s="113" t="s">
        <v>470</v>
      </c>
      <c r="N424" s="119">
        <v>45268</v>
      </c>
      <c r="O424" s="119" t="s">
        <v>156</v>
      </c>
      <c r="P424" s="114" t="s">
        <v>156</v>
      </c>
      <c r="Q424" s="119" t="s">
        <v>156</v>
      </c>
      <c r="R424" s="114" t="s">
        <v>193</v>
      </c>
      <c r="S424" s="119" t="s">
        <v>156</v>
      </c>
      <c r="T424" s="114" t="s">
        <v>156</v>
      </c>
      <c r="U424" s="112">
        <f>N424-21</f>
        <v>45247</v>
      </c>
    </row>
    <row r="425" spans="1:21" ht="14.25" hidden="1" customHeight="1">
      <c r="A425" s="113">
        <v>2023</v>
      </c>
      <c r="B425" s="114" t="s">
        <v>2008</v>
      </c>
      <c r="C425" s="113" t="s">
        <v>573</v>
      </c>
      <c r="D425" s="113" t="s">
        <v>3190</v>
      </c>
      <c r="E425" s="113" t="s">
        <v>3233</v>
      </c>
      <c r="F425" s="114" t="s">
        <v>3790</v>
      </c>
      <c r="G425" s="115">
        <v>5</v>
      </c>
      <c r="H425" s="116" t="s">
        <v>175</v>
      </c>
      <c r="I425" s="114">
        <v>85153875</v>
      </c>
      <c r="J425" s="117">
        <v>45231</v>
      </c>
      <c r="K425" s="118">
        <v>2500</v>
      </c>
      <c r="L425" s="118">
        <v>12500</v>
      </c>
      <c r="M425" s="113" t="s">
        <v>470</v>
      </c>
      <c r="N425" s="119">
        <v>45267</v>
      </c>
      <c r="O425" s="119">
        <v>45125</v>
      </c>
      <c r="P425" s="114" t="s">
        <v>2211</v>
      </c>
      <c r="Q425" s="119">
        <v>45209</v>
      </c>
      <c r="R425" s="114" t="s">
        <v>2219</v>
      </c>
      <c r="S425" s="119">
        <v>45246</v>
      </c>
      <c r="T425" s="114" t="s">
        <v>3255</v>
      </c>
      <c r="U425" s="112">
        <f>N425-7</f>
        <v>45260</v>
      </c>
    </row>
    <row r="426" spans="1:21" ht="14.25" hidden="1" customHeight="1">
      <c r="A426" s="113">
        <v>2024</v>
      </c>
      <c r="B426" s="114" t="s">
        <v>143</v>
      </c>
      <c r="C426" s="113" t="s">
        <v>433</v>
      </c>
      <c r="D426" s="113" t="s">
        <v>154</v>
      </c>
      <c r="E426" s="113" t="s">
        <v>158</v>
      </c>
      <c r="F426" s="114" t="s">
        <v>3838</v>
      </c>
      <c r="G426" s="115">
        <v>4.5</v>
      </c>
      <c r="H426" s="116" t="s">
        <v>175</v>
      </c>
      <c r="I426" s="114">
        <v>86198078</v>
      </c>
      <c r="J426" s="117">
        <v>45323</v>
      </c>
      <c r="K426" s="118">
        <v>2500</v>
      </c>
      <c r="L426" s="118">
        <v>11250</v>
      </c>
      <c r="M426" s="113" t="s">
        <v>470</v>
      </c>
      <c r="N426" s="119">
        <v>45395</v>
      </c>
      <c r="O426" s="119" t="s">
        <v>156</v>
      </c>
      <c r="P426" s="114" t="s">
        <v>156</v>
      </c>
      <c r="Q426" s="119" t="s">
        <v>156</v>
      </c>
      <c r="R426" s="114" t="s">
        <v>193</v>
      </c>
      <c r="S426" s="119" t="s">
        <v>156</v>
      </c>
      <c r="T426" s="114" t="s">
        <v>156</v>
      </c>
      <c r="U426" s="112">
        <f>N426-62</f>
        <v>45333</v>
      </c>
    </row>
    <row r="427" spans="1:21" ht="14.25" hidden="1" customHeight="1">
      <c r="A427" s="113">
        <v>2024</v>
      </c>
      <c r="B427" s="114" t="s">
        <v>143</v>
      </c>
      <c r="C427" s="113" t="s">
        <v>573</v>
      </c>
      <c r="D427" s="113" t="s">
        <v>881</v>
      </c>
      <c r="E427" s="113" t="s">
        <v>3577</v>
      </c>
      <c r="F427" s="114" t="s">
        <v>3828</v>
      </c>
      <c r="G427" s="115">
        <v>1.6</v>
      </c>
      <c r="H427" s="116" t="s">
        <v>175</v>
      </c>
      <c r="I427" s="114">
        <v>86261276</v>
      </c>
      <c r="J427" s="117">
        <v>45323</v>
      </c>
      <c r="K427" s="118">
        <v>2500</v>
      </c>
      <c r="L427" s="118">
        <v>4000</v>
      </c>
      <c r="M427" s="113" t="s">
        <v>383</v>
      </c>
      <c r="N427" s="119">
        <v>45366</v>
      </c>
      <c r="O427" s="119" t="s">
        <v>156</v>
      </c>
      <c r="P427" s="114" t="s">
        <v>156</v>
      </c>
      <c r="Q427" s="119" t="s">
        <v>156</v>
      </c>
      <c r="R427" s="114" t="s">
        <v>193</v>
      </c>
      <c r="S427" s="119" t="s">
        <v>156</v>
      </c>
      <c r="T427" s="114" t="s">
        <v>156</v>
      </c>
      <c r="U427" s="112">
        <f>N427-7</f>
        <v>45359</v>
      </c>
    </row>
    <row r="428" spans="1:21" ht="14.25" hidden="1" customHeight="1">
      <c r="A428" s="113">
        <v>2024</v>
      </c>
      <c r="B428" s="114" t="s">
        <v>143</v>
      </c>
      <c r="C428" s="113" t="s">
        <v>1026</v>
      </c>
      <c r="D428" s="113" t="s">
        <v>305</v>
      </c>
      <c r="E428" s="113" t="s">
        <v>577</v>
      </c>
      <c r="F428" s="114" t="s">
        <v>3816</v>
      </c>
      <c r="G428" s="115">
        <v>2.4</v>
      </c>
      <c r="H428" s="116" t="s">
        <v>175</v>
      </c>
      <c r="I428" s="114">
        <v>86230225</v>
      </c>
      <c r="J428" s="117">
        <v>45383</v>
      </c>
      <c r="K428" s="118">
        <v>2500</v>
      </c>
      <c r="L428" s="118">
        <v>6000</v>
      </c>
      <c r="M428" s="113" t="s">
        <v>470</v>
      </c>
      <c r="N428" s="119">
        <v>45397</v>
      </c>
      <c r="O428" s="119">
        <v>45317</v>
      </c>
      <c r="P428" s="114" t="s">
        <v>156</v>
      </c>
      <c r="Q428" s="119">
        <v>45345</v>
      </c>
      <c r="R428" s="114" t="s">
        <v>193</v>
      </c>
      <c r="S428" s="119">
        <v>45366</v>
      </c>
      <c r="T428" s="114" t="s">
        <v>156</v>
      </c>
      <c r="U428" s="112">
        <f>N428-19</f>
        <v>45378</v>
      </c>
    </row>
    <row r="429" spans="1:21" ht="14.25" hidden="1" customHeight="1">
      <c r="A429" s="113">
        <v>2024</v>
      </c>
      <c r="B429" s="114" t="s">
        <v>143</v>
      </c>
      <c r="C429" s="113" t="s">
        <v>573</v>
      </c>
      <c r="D429" s="113" t="s">
        <v>881</v>
      </c>
      <c r="E429" s="113" t="s">
        <v>3577</v>
      </c>
      <c r="F429" s="114" t="s">
        <v>3828</v>
      </c>
      <c r="G429" s="115">
        <v>1.6</v>
      </c>
      <c r="H429" s="116" t="s">
        <v>175</v>
      </c>
      <c r="I429" s="114">
        <v>86261277</v>
      </c>
      <c r="J429" s="117">
        <v>45383</v>
      </c>
      <c r="K429" s="118">
        <v>2500</v>
      </c>
      <c r="L429" s="118">
        <v>4000</v>
      </c>
      <c r="M429" s="113" t="s">
        <v>470</v>
      </c>
      <c r="N429" s="119">
        <v>45410</v>
      </c>
      <c r="O429" s="119" t="s">
        <v>156</v>
      </c>
      <c r="P429" s="114" t="s">
        <v>156</v>
      </c>
      <c r="Q429" s="119" t="s">
        <v>156</v>
      </c>
      <c r="R429" s="114" t="s">
        <v>193</v>
      </c>
      <c r="S429" s="119" t="s">
        <v>156</v>
      </c>
      <c r="T429" s="114" t="s">
        <v>156</v>
      </c>
      <c r="U429" s="112">
        <f>N429-7</f>
        <v>45403</v>
      </c>
    </row>
    <row r="430" spans="1:21" ht="14.25" hidden="1" customHeight="1">
      <c r="A430" s="113">
        <v>2024</v>
      </c>
      <c r="B430" s="114" t="s">
        <v>143</v>
      </c>
      <c r="C430" s="113" t="s">
        <v>573</v>
      </c>
      <c r="D430" s="113" t="s">
        <v>881</v>
      </c>
      <c r="E430" s="113" t="s">
        <v>3577</v>
      </c>
      <c r="F430" s="114" t="s">
        <v>3828</v>
      </c>
      <c r="G430" s="115">
        <v>1.6</v>
      </c>
      <c r="H430" s="116" t="s">
        <v>246</v>
      </c>
      <c r="I430" s="114">
        <v>86261279</v>
      </c>
      <c r="J430" s="117">
        <v>45413</v>
      </c>
      <c r="K430" s="118">
        <v>2500</v>
      </c>
      <c r="L430" s="118">
        <v>4000</v>
      </c>
      <c r="M430" s="113" t="s">
        <v>226</v>
      </c>
      <c r="N430" s="119">
        <v>45431</v>
      </c>
      <c r="O430" s="119" t="s">
        <v>156</v>
      </c>
      <c r="P430" s="114" t="s">
        <v>156</v>
      </c>
      <c r="Q430" s="119" t="s">
        <v>156</v>
      </c>
      <c r="R430" s="114" t="s">
        <v>193</v>
      </c>
      <c r="S430" s="119" t="s">
        <v>156</v>
      </c>
      <c r="T430" s="114" t="s">
        <v>156</v>
      </c>
      <c r="U430" s="112">
        <f>N430-7</f>
        <v>45424</v>
      </c>
    </row>
    <row r="431" spans="1:21" ht="14.25" hidden="1" customHeight="1">
      <c r="A431" s="113">
        <v>2023</v>
      </c>
      <c r="B431" s="114" t="s">
        <v>2008</v>
      </c>
      <c r="C431" s="113" t="s">
        <v>563</v>
      </c>
      <c r="D431" s="113" t="s">
        <v>305</v>
      </c>
      <c r="E431" s="113" t="s">
        <v>577</v>
      </c>
      <c r="F431" s="114" t="s">
        <v>3789</v>
      </c>
      <c r="G431" s="115">
        <v>2.4</v>
      </c>
      <c r="H431" s="116" t="s">
        <v>175</v>
      </c>
      <c r="I431" s="114">
        <v>85170030</v>
      </c>
      <c r="J431" s="117">
        <v>45170</v>
      </c>
      <c r="K431" s="118">
        <v>2560</v>
      </c>
      <c r="L431" s="118">
        <v>6144</v>
      </c>
      <c r="M431" s="113" t="s">
        <v>226</v>
      </c>
      <c r="N431" s="119">
        <v>45214</v>
      </c>
      <c r="O431" s="119">
        <v>45100</v>
      </c>
      <c r="P431" s="114" t="s">
        <v>1891</v>
      </c>
      <c r="Q431" s="119">
        <v>45170</v>
      </c>
      <c r="R431" s="114" t="s">
        <v>2360</v>
      </c>
      <c r="S431" s="119">
        <v>45180</v>
      </c>
      <c r="T431" s="114" t="s">
        <v>2361</v>
      </c>
      <c r="U431" s="112">
        <f>N431-21</f>
        <v>45193</v>
      </c>
    </row>
    <row r="432" spans="1:21" ht="14.25" hidden="1" customHeight="1">
      <c r="A432" s="113">
        <v>2023</v>
      </c>
      <c r="B432" s="114" t="s">
        <v>2008</v>
      </c>
      <c r="C432" s="113" t="s">
        <v>1026</v>
      </c>
      <c r="D432" s="113" t="s">
        <v>305</v>
      </c>
      <c r="E432" s="113" t="s">
        <v>577</v>
      </c>
      <c r="F432" s="114" t="s">
        <v>3788</v>
      </c>
      <c r="G432" s="115">
        <v>2.4</v>
      </c>
      <c r="H432" s="116" t="s">
        <v>175</v>
      </c>
      <c r="I432" s="114">
        <v>85169994</v>
      </c>
      <c r="J432" s="117">
        <v>45170</v>
      </c>
      <c r="K432" s="118">
        <v>2600</v>
      </c>
      <c r="L432" s="118">
        <v>6240</v>
      </c>
      <c r="M432" s="113" t="s">
        <v>470</v>
      </c>
      <c r="N432" s="119">
        <v>45229</v>
      </c>
      <c r="O432" s="119">
        <v>45154</v>
      </c>
      <c r="P432" s="114" t="s">
        <v>2368</v>
      </c>
      <c r="Q432" s="119">
        <v>45189</v>
      </c>
      <c r="R432" s="114" t="s">
        <v>2369</v>
      </c>
      <c r="S432" s="119">
        <v>45198</v>
      </c>
      <c r="T432" s="114" t="s">
        <v>2370</v>
      </c>
      <c r="U432" s="112">
        <f>N432-19</f>
        <v>45210</v>
      </c>
    </row>
    <row r="433" spans="1:21" ht="14.25" hidden="1" customHeight="1">
      <c r="A433" s="113">
        <v>2024</v>
      </c>
      <c r="B433" s="114" t="s">
        <v>143</v>
      </c>
      <c r="C433" s="113" t="s">
        <v>146</v>
      </c>
      <c r="D433" s="113" t="s">
        <v>881</v>
      </c>
      <c r="E433" s="113" t="s">
        <v>3577</v>
      </c>
      <c r="F433" s="114" t="s">
        <v>3828</v>
      </c>
      <c r="G433" s="115">
        <v>1.6</v>
      </c>
      <c r="H433" s="116" t="s">
        <v>175</v>
      </c>
      <c r="I433" s="114">
        <v>86180646</v>
      </c>
      <c r="J433" s="117">
        <v>45444</v>
      </c>
      <c r="K433" s="118">
        <v>2600</v>
      </c>
      <c r="L433" s="118">
        <v>4160</v>
      </c>
      <c r="M433" s="113" t="s">
        <v>470</v>
      </c>
      <c r="N433" s="119">
        <v>45492</v>
      </c>
      <c r="O433" s="119" t="s">
        <v>156</v>
      </c>
      <c r="P433" s="114" t="s">
        <v>156</v>
      </c>
      <c r="Q433" s="119" t="s">
        <v>156</v>
      </c>
      <c r="R433" s="114" t="s">
        <v>193</v>
      </c>
      <c r="S433" s="119" t="s">
        <v>156</v>
      </c>
      <c r="T433" s="114" t="s">
        <v>156</v>
      </c>
      <c r="U433" s="112">
        <f>N433-40</f>
        <v>45452</v>
      </c>
    </row>
    <row r="434" spans="1:21" ht="14.25" hidden="1" customHeight="1">
      <c r="A434" s="113">
        <v>2024</v>
      </c>
      <c r="B434" s="114" t="s">
        <v>143</v>
      </c>
      <c r="C434" s="113" t="s">
        <v>146</v>
      </c>
      <c r="D434" s="113" t="s">
        <v>881</v>
      </c>
      <c r="E434" s="113" t="s">
        <v>3577</v>
      </c>
      <c r="F434" s="114" t="s">
        <v>3829</v>
      </c>
      <c r="G434" s="115">
        <v>1.6</v>
      </c>
      <c r="H434" s="116" t="s">
        <v>175</v>
      </c>
      <c r="I434" s="114">
        <v>86178955</v>
      </c>
      <c r="J434" s="117">
        <v>45444</v>
      </c>
      <c r="K434" s="118">
        <v>2600</v>
      </c>
      <c r="L434" s="118">
        <v>4160</v>
      </c>
      <c r="M434" s="113" t="s">
        <v>470</v>
      </c>
      <c r="N434" s="119">
        <v>45492</v>
      </c>
      <c r="O434" s="119" t="s">
        <v>156</v>
      </c>
      <c r="P434" s="114" t="s">
        <v>156</v>
      </c>
      <c r="Q434" s="119" t="s">
        <v>156</v>
      </c>
      <c r="R434" s="114" t="s">
        <v>193</v>
      </c>
      <c r="S434" s="119" t="s">
        <v>156</v>
      </c>
      <c r="T434" s="114" t="s">
        <v>156</v>
      </c>
      <c r="U434" s="112">
        <f>N434-40</f>
        <v>45452</v>
      </c>
    </row>
    <row r="435" spans="1:21" ht="14.25" hidden="1" customHeight="1">
      <c r="A435" s="113">
        <v>2023</v>
      </c>
      <c r="B435" s="114" t="s">
        <v>2008</v>
      </c>
      <c r="C435" s="113" t="s">
        <v>390</v>
      </c>
      <c r="D435" s="113" t="s">
        <v>305</v>
      </c>
      <c r="E435" s="113" t="s">
        <v>339</v>
      </c>
      <c r="F435" s="114" t="s">
        <v>3813</v>
      </c>
      <c r="G435" s="115">
        <v>2.6</v>
      </c>
      <c r="H435" s="116" t="s">
        <v>175</v>
      </c>
      <c r="I435" s="114">
        <v>85194451</v>
      </c>
      <c r="J435" s="117">
        <v>44986</v>
      </c>
      <c r="K435" s="118">
        <v>2664</v>
      </c>
      <c r="L435" s="118">
        <v>6926</v>
      </c>
      <c r="M435" s="113" t="s">
        <v>383</v>
      </c>
      <c r="N435" s="119">
        <v>45153</v>
      </c>
      <c r="O435" s="119">
        <v>44936</v>
      </c>
      <c r="P435" s="114" t="s">
        <v>156</v>
      </c>
      <c r="Q435" s="119">
        <v>44936</v>
      </c>
      <c r="R435" s="114" t="s">
        <v>193</v>
      </c>
      <c r="S435" s="119">
        <v>44943</v>
      </c>
      <c r="T435" s="114" t="s">
        <v>156</v>
      </c>
      <c r="U435" s="112">
        <f>N435-37</f>
        <v>45116</v>
      </c>
    </row>
    <row r="436" spans="1:21" ht="14.25" hidden="1" customHeight="1">
      <c r="A436" s="113">
        <v>2023</v>
      </c>
      <c r="B436" s="114" t="s">
        <v>2008</v>
      </c>
      <c r="C436" s="113" t="s">
        <v>697</v>
      </c>
      <c r="D436" s="113" t="s">
        <v>305</v>
      </c>
      <c r="E436" s="113" t="s">
        <v>3039</v>
      </c>
      <c r="F436" s="114" t="s">
        <v>3795</v>
      </c>
      <c r="G436" s="115">
        <v>1.9</v>
      </c>
      <c r="H436" s="116" t="s">
        <v>175</v>
      </c>
      <c r="I436" s="114">
        <v>85519815</v>
      </c>
      <c r="J436" s="117">
        <v>45200</v>
      </c>
      <c r="K436" s="118">
        <v>2700</v>
      </c>
      <c r="L436" s="118">
        <v>5130</v>
      </c>
      <c r="M436" s="113" t="s">
        <v>470</v>
      </c>
      <c r="N436" s="119">
        <v>45263</v>
      </c>
      <c r="O436" s="119">
        <v>45100</v>
      </c>
      <c r="P436" s="114" t="s">
        <v>156</v>
      </c>
      <c r="Q436" s="119">
        <v>45211</v>
      </c>
      <c r="R436" s="114" t="s">
        <v>3062</v>
      </c>
      <c r="S436" s="119">
        <v>45211</v>
      </c>
      <c r="T436" s="114" t="s">
        <v>2579</v>
      </c>
      <c r="U436" s="112">
        <f>N436-29</f>
        <v>45234</v>
      </c>
    </row>
    <row r="437" spans="1:21" ht="14.25" hidden="1" customHeight="1">
      <c r="A437" s="113">
        <v>2023</v>
      </c>
      <c r="B437" s="114" t="s">
        <v>2008</v>
      </c>
      <c r="C437" s="113" t="s">
        <v>573</v>
      </c>
      <c r="D437" s="113" t="s">
        <v>3190</v>
      </c>
      <c r="E437" s="113" t="s">
        <v>3233</v>
      </c>
      <c r="F437" s="114" t="s">
        <v>3790</v>
      </c>
      <c r="G437" s="115">
        <v>5</v>
      </c>
      <c r="H437" s="116" t="s">
        <v>175</v>
      </c>
      <c r="I437" s="114">
        <v>85396930</v>
      </c>
      <c r="J437" s="117">
        <v>45231</v>
      </c>
      <c r="K437" s="118">
        <v>2700</v>
      </c>
      <c r="L437" s="118">
        <v>13500</v>
      </c>
      <c r="M437" s="113" t="s">
        <v>470</v>
      </c>
      <c r="N437" s="119">
        <v>45260</v>
      </c>
      <c r="O437" s="119">
        <v>45104</v>
      </c>
      <c r="P437" s="114" t="s">
        <v>2211</v>
      </c>
      <c r="Q437" s="119">
        <v>45202</v>
      </c>
      <c r="R437" s="114" t="s">
        <v>2215</v>
      </c>
      <c r="S437" s="119">
        <v>45239</v>
      </c>
      <c r="T437" s="114" t="s">
        <v>3253</v>
      </c>
      <c r="U437" s="112">
        <f>N437-7</f>
        <v>45253</v>
      </c>
    </row>
    <row r="438" spans="1:21" ht="14.25" hidden="1" customHeight="1">
      <c r="A438" s="113">
        <v>2024</v>
      </c>
      <c r="B438" s="114" t="s">
        <v>143</v>
      </c>
      <c r="C438" s="113" t="s">
        <v>146</v>
      </c>
      <c r="D438" s="113" t="s">
        <v>154</v>
      </c>
      <c r="E438" s="113" t="s">
        <v>293</v>
      </c>
      <c r="F438" s="114" t="s">
        <v>3846</v>
      </c>
      <c r="G438" s="115">
        <v>5.7</v>
      </c>
      <c r="H438" s="116" t="s">
        <v>175</v>
      </c>
      <c r="I438" s="114">
        <v>86255450</v>
      </c>
      <c r="J438" s="117">
        <v>45292</v>
      </c>
      <c r="K438" s="118">
        <v>2700</v>
      </c>
      <c r="L438" s="118">
        <v>15390</v>
      </c>
      <c r="M438" s="113" t="s">
        <v>470</v>
      </c>
      <c r="N438" s="119">
        <v>45352</v>
      </c>
      <c r="O438" s="119" t="s">
        <v>156</v>
      </c>
      <c r="P438" s="114" t="s">
        <v>156</v>
      </c>
      <c r="Q438" s="119" t="s">
        <v>156</v>
      </c>
      <c r="R438" s="114" t="s">
        <v>193</v>
      </c>
      <c r="S438" s="119" t="s">
        <v>156</v>
      </c>
      <c r="T438" s="114" t="s">
        <v>156</v>
      </c>
      <c r="U438" s="112">
        <f>N438-40</f>
        <v>45312</v>
      </c>
    </row>
    <row r="439" spans="1:21" ht="14.25" hidden="1" customHeight="1">
      <c r="A439" s="113">
        <v>2024</v>
      </c>
      <c r="B439" s="114" t="s">
        <v>143</v>
      </c>
      <c r="C439" s="113" t="s">
        <v>1026</v>
      </c>
      <c r="D439" s="113" t="s">
        <v>305</v>
      </c>
      <c r="E439" s="113" t="s">
        <v>577</v>
      </c>
      <c r="F439" s="114" t="s">
        <v>3816</v>
      </c>
      <c r="G439" s="115">
        <v>2.4</v>
      </c>
      <c r="H439" s="116" t="s">
        <v>175</v>
      </c>
      <c r="I439" s="114">
        <v>86249407</v>
      </c>
      <c r="J439" s="117">
        <v>45323</v>
      </c>
      <c r="K439" s="118">
        <v>2700</v>
      </c>
      <c r="L439" s="118">
        <v>6480</v>
      </c>
      <c r="M439" s="113" t="s">
        <v>470</v>
      </c>
      <c r="N439" s="119">
        <v>45367</v>
      </c>
      <c r="O439" s="119">
        <v>45296</v>
      </c>
      <c r="P439" s="114" t="s">
        <v>156</v>
      </c>
      <c r="Q439" s="119">
        <v>45324</v>
      </c>
      <c r="R439" s="114" t="s">
        <v>193</v>
      </c>
      <c r="S439" s="119">
        <v>45338</v>
      </c>
      <c r="T439" s="114" t="s">
        <v>156</v>
      </c>
      <c r="U439" s="112">
        <f>N439-19</f>
        <v>45348</v>
      </c>
    </row>
    <row r="440" spans="1:21" ht="14.25" hidden="1" customHeight="1">
      <c r="A440" s="113">
        <v>2024</v>
      </c>
      <c r="B440" s="114" t="s">
        <v>143</v>
      </c>
      <c r="C440" s="113" t="s">
        <v>146</v>
      </c>
      <c r="D440" s="113" t="s">
        <v>881</v>
      </c>
      <c r="E440" s="113" t="s">
        <v>3577</v>
      </c>
      <c r="F440" s="114" t="s">
        <v>3828</v>
      </c>
      <c r="G440" s="115">
        <v>1.6</v>
      </c>
      <c r="H440" s="116" t="s">
        <v>175</v>
      </c>
      <c r="I440" s="114">
        <v>86180650</v>
      </c>
      <c r="J440" s="117">
        <v>45323</v>
      </c>
      <c r="K440" s="118">
        <v>2700</v>
      </c>
      <c r="L440" s="118">
        <v>4320</v>
      </c>
      <c r="M440" s="113" t="s">
        <v>383</v>
      </c>
      <c r="N440" s="119">
        <v>45397</v>
      </c>
      <c r="O440" s="119" t="s">
        <v>156</v>
      </c>
      <c r="P440" s="114" t="s">
        <v>156</v>
      </c>
      <c r="Q440" s="119" t="s">
        <v>156</v>
      </c>
      <c r="R440" s="114" t="s">
        <v>193</v>
      </c>
      <c r="S440" s="119" t="s">
        <v>156</v>
      </c>
      <c r="T440" s="114" t="s">
        <v>156</v>
      </c>
      <c r="U440" s="112">
        <f>N440-40</f>
        <v>45357</v>
      </c>
    </row>
    <row r="441" spans="1:21" ht="14.25" hidden="1" customHeight="1">
      <c r="A441" s="113">
        <v>2024</v>
      </c>
      <c r="B441" s="114" t="s">
        <v>143</v>
      </c>
      <c r="C441" s="113" t="s">
        <v>146</v>
      </c>
      <c r="D441" s="113" t="s">
        <v>881</v>
      </c>
      <c r="E441" s="113" t="s">
        <v>3577</v>
      </c>
      <c r="F441" s="114" t="s">
        <v>3829</v>
      </c>
      <c r="G441" s="115">
        <v>1.6</v>
      </c>
      <c r="H441" s="116" t="s">
        <v>175</v>
      </c>
      <c r="I441" s="114">
        <v>86178959</v>
      </c>
      <c r="J441" s="117">
        <v>45323</v>
      </c>
      <c r="K441" s="118">
        <v>2700</v>
      </c>
      <c r="L441" s="118">
        <v>4320</v>
      </c>
      <c r="M441" s="113" t="s">
        <v>383</v>
      </c>
      <c r="N441" s="119">
        <v>45397</v>
      </c>
      <c r="O441" s="119" t="s">
        <v>156</v>
      </c>
      <c r="P441" s="114" t="s">
        <v>156</v>
      </c>
      <c r="Q441" s="119" t="s">
        <v>156</v>
      </c>
      <c r="R441" s="114" t="s">
        <v>193</v>
      </c>
      <c r="S441" s="119" t="s">
        <v>156</v>
      </c>
      <c r="T441" s="114" t="s">
        <v>156</v>
      </c>
      <c r="U441" s="112">
        <f>N441-40</f>
        <v>45357</v>
      </c>
    </row>
    <row r="442" spans="1:21" ht="14.25" hidden="1" customHeight="1">
      <c r="A442" s="113">
        <v>2024</v>
      </c>
      <c r="B442" s="114" t="s">
        <v>143</v>
      </c>
      <c r="C442" s="113" t="s">
        <v>433</v>
      </c>
      <c r="D442" s="113" t="s">
        <v>154</v>
      </c>
      <c r="E442" s="113" t="s">
        <v>158</v>
      </c>
      <c r="F442" s="114" t="s">
        <v>3838</v>
      </c>
      <c r="G442" s="115">
        <v>4.5</v>
      </c>
      <c r="H442" s="116" t="s">
        <v>175</v>
      </c>
      <c r="I442" s="114">
        <v>86226459</v>
      </c>
      <c r="J442" s="117">
        <v>45352</v>
      </c>
      <c r="K442" s="118">
        <v>2700</v>
      </c>
      <c r="L442" s="118">
        <v>12150</v>
      </c>
      <c r="M442" s="113" t="s">
        <v>470</v>
      </c>
      <c r="N442" s="119">
        <v>45423</v>
      </c>
      <c r="O442" s="119" t="s">
        <v>156</v>
      </c>
      <c r="P442" s="114" t="s">
        <v>156</v>
      </c>
      <c r="Q442" s="119" t="s">
        <v>156</v>
      </c>
      <c r="R442" s="114" t="s">
        <v>193</v>
      </c>
      <c r="S442" s="119" t="s">
        <v>156</v>
      </c>
      <c r="T442" s="114" t="s">
        <v>156</v>
      </c>
      <c r="U442" s="112">
        <f>N442-62</f>
        <v>45361</v>
      </c>
    </row>
    <row r="443" spans="1:21" ht="14.25" hidden="1" customHeight="1">
      <c r="A443" s="113">
        <v>2024</v>
      </c>
      <c r="B443" s="114" t="s">
        <v>143</v>
      </c>
      <c r="C443" s="113" t="s">
        <v>1026</v>
      </c>
      <c r="D443" s="113" t="s">
        <v>305</v>
      </c>
      <c r="E443" s="113" t="s">
        <v>577</v>
      </c>
      <c r="F443" s="114" t="s">
        <v>3816</v>
      </c>
      <c r="G443" s="115">
        <v>2.4</v>
      </c>
      <c r="H443" s="116" t="s">
        <v>175</v>
      </c>
      <c r="I443" s="114">
        <v>86249409</v>
      </c>
      <c r="J443" s="117">
        <v>45352</v>
      </c>
      <c r="K443" s="118">
        <v>2700</v>
      </c>
      <c r="L443" s="118">
        <v>6480</v>
      </c>
      <c r="M443" s="113" t="s">
        <v>470</v>
      </c>
      <c r="N443" s="119">
        <v>45381</v>
      </c>
      <c r="O443" s="119">
        <v>45317</v>
      </c>
      <c r="P443" s="114" t="s">
        <v>156</v>
      </c>
      <c r="Q443" s="119">
        <v>45345</v>
      </c>
      <c r="R443" s="114" t="s">
        <v>193</v>
      </c>
      <c r="S443" s="119">
        <v>45352</v>
      </c>
      <c r="T443" s="114" t="s">
        <v>156</v>
      </c>
      <c r="U443" s="112">
        <f>N443-19</f>
        <v>45362</v>
      </c>
    </row>
    <row r="444" spans="1:21" ht="14.25" hidden="1" customHeight="1">
      <c r="A444" s="113">
        <v>2023</v>
      </c>
      <c r="B444" s="114" t="s">
        <v>143</v>
      </c>
      <c r="C444" s="113" t="s">
        <v>573</v>
      </c>
      <c r="D444" s="113" t="s">
        <v>881</v>
      </c>
      <c r="E444" s="113" t="s">
        <v>883</v>
      </c>
      <c r="F444" s="114" t="s">
        <v>3765</v>
      </c>
      <c r="G444" s="115">
        <v>1.6</v>
      </c>
      <c r="H444" s="116" t="s">
        <v>175</v>
      </c>
      <c r="I444" s="114">
        <v>86227403</v>
      </c>
      <c r="J444" s="117">
        <v>45170</v>
      </c>
      <c r="K444" s="118">
        <v>2750</v>
      </c>
      <c r="L444" s="118">
        <v>4400</v>
      </c>
      <c r="M444" s="113" t="s">
        <v>226</v>
      </c>
      <c r="N444" s="119">
        <v>45193</v>
      </c>
      <c r="O444" s="119" t="s">
        <v>156</v>
      </c>
      <c r="P444" s="114" t="s">
        <v>156</v>
      </c>
      <c r="Q444" s="119">
        <v>45162</v>
      </c>
      <c r="R444" s="114" t="s">
        <v>193</v>
      </c>
      <c r="S444" s="119">
        <v>45169</v>
      </c>
      <c r="T444" s="114" t="s">
        <v>156</v>
      </c>
      <c r="U444" s="112">
        <f>N444-7</f>
        <v>45186</v>
      </c>
    </row>
    <row r="445" spans="1:21" ht="14.25" hidden="1" customHeight="1">
      <c r="A445" s="113">
        <v>2024</v>
      </c>
      <c r="B445" s="114" t="s">
        <v>143</v>
      </c>
      <c r="C445" s="113" t="s">
        <v>433</v>
      </c>
      <c r="D445" s="113" t="s">
        <v>305</v>
      </c>
      <c r="E445" s="113" t="s">
        <v>363</v>
      </c>
      <c r="F445" s="114" t="s">
        <v>3848</v>
      </c>
      <c r="G445" s="115">
        <v>2.8</v>
      </c>
      <c r="H445" s="116" t="s">
        <v>175</v>
      </c>
      <c r="I445" s="114">
        <v>86194949</v>
      </c>
      <c r="J445" s="117">
        <v>45292</v>
      </c>
      <c r="K445" s="118">
        <v>2800</v>
      </c>
      <c r="L445" s="118">
        <v>7840</v>
      </c>
      <c r="M445" s="113" t="s">
        <v>470</v>
      </c>
      <c r="N445" s="119">
        <v>45367</v>
      </c>
      <c r="O445" s="119" t="s">
        <v>156</v>
      </c>
      <c r="P445" s="114" t="s">
        <v>156</v>
      </c>
      <c r="Q445" s="119" t="s">
        <v>156</v>
      </c>
      <c r="R445" s="114" t="s">
        <v>193</v>
      </c>
      <c r="S445" s="119" t="s">
        <v>156</v>
      </c>
      <c r="T445" s="114" t="s">
        <v>156</v>
      </c>
      <c r="U445" s="112">
        <f>N445-62</f>
        <v>45305</v>
      </c>
    </row>
    <row r="446" spans="1:21" ht="14.25" hidden="1" customHeight="1">
      <c r="A446" s="113">
        <v>2024</v>
      </c>
      <c r="B446" s="114" t="s">
        <v>143</v>
      </c>
      <c r="C446" s="113" t="s">
        <v>433</v>
      </c>
      <c r="D446" s="113" t="s">
        <v>154</v>
      </c>
      <c r="E446" s="113" t="s">
        <v>262</v>
      </c>
      <c r="F446" s="114" t="s">
        <v>3836</v>
      </c>
      <c r="G446" s="115">
        <v>3.6</v>
      </c>
      <c r="H446" s="116" t="s">
        <v>175</v>
      </c>
      <c r="I446" s="114">
        <v>86252353</v>
      </c>
      <c r="J446" s="117">
        <v>45352</v>
      </c>
      <c r="K446" s="118">
        <v>2800</v>
      </c>
      <c r="L446" s="118">
        <v>10080</v>
      </c>
      <c r="M446" s="113" t="s">
        <v>521</v>
      </c>
      <c r="N446" s="119">
        <v>45430</v>
      </c>
      <c r="O446" s="119" t="s">
        <v>156</v>
      </c>
      <c r="P446" s="114" t="s">
        <v>156</v>
      </c>
      <c r="Q446" s="119" t="s">
        <v>156</v>
      </c>
      <c r="R446" s="114" t="s">
        <v>193</v>
      </c>
      <c r="S446" s="119" t="s">
        <v>156</v>
      </c>
      <c r="T446" s="114" t="s">
        <v>156</v>
      </c>
      <c r="U446" s="112">
        <f>N446-62</f>
        <v>45368</v>
      </c>
    </row>
    <row r="447" spans="1:21" ht="14.25" hidden="1" customHeight="1">
      <c r="A447" s="113">
        <v>2023</v>
      </c>
      <c r="B447" s="114" t="s">
        <v>2008</v>
      </c>
      <c r="C447" s="113" t="s">
        <v>146</v>
      </c>
      <c r="D447" s="113" t="s">
        <v>154</v>
      </c>
      <c r="E447" s="113" t="s">
        <v>2011</v>
      </c>
      <c r="F447" s="114" t="s">
        <v>3803</v>
      </c>
      <c r="G447" s="115">
        <v>4.5</v>
      </c>
      <c r="H447" s="116" t="s">
        <v>175</v>
      </c>
      <c r="I447" s="114">
        <v>85435634</v>
      </c>
      <c r="J447" s="117">
        <v>45078</v>
      </c>
      <c r="K447" s="118">
        <v>2892</v>
      </c>
      <c r="L447" s="118">
        <v>13014</v>
      </c>
      <c r="M447" s="113" t="s">
        <v>436</v>
      </c>
      <c r="N447" s="119">
        <v>45178</v>
      </c>
      <c r="O447" s="119">
        <v>45016</v>
      </c>
      <c r="P447" s="114" t="s">
        <v>156</v>
      </c>
      <c r="Q447" s="119">
        <v>45062</v>
      </c>
      <c r="R447" s="114" t="s">
        <v>935</v>
      </c>
      <c r="S447" s="119">
        <v>45069</v>
      </c>
      <c r="T447" s="114" t="s">
        <v>937</v>
      </c>
      <c r="U447" s="112">
        <f>N447-40</f>
        <v>45138</v>
      </c>
    </row>
    <row r="448" spans="1:21" ht="14.25" hidden="1" customHeight="1">
      <c r="A448" s="113">
        <v>2024</v>
      </c>
      <c r="B448" s="114" t="s">
        <v>143</v>
      </c>
      <c r="C448" s="113" t="s">
        <v>433</v>
      </c>
      <c r="D448" s="113" t="s">
        <v>881</v>
      </c>
      <c r="E448" s="113" t="s">
        <v>883</v>
      </c>
      <c r="F448" s="114" t="s">
        <v>3831</v>
      </c>
      <c r="G448" s="115">
        <v>1.6</v>
      </c>
      <c r="H448" s="116" t="s">
        <v>175</v>
      </c>
      <c r="I448" s="114">
        <v>86251540</v>
      </c>
      <c r="J448" s="117">
        <v>45536</v>
      </c>
      <c r="K448" s="118">
        <v>2900</v>
      </c>
      <c r="L448" s="118">
        <v>4640</v>
      </c>
      <c r="M448" s="113" t="s">
        <v>470</v>
      </c>
      <c r="N448" s="119">
        <v>45619</v>
      </c>
      <c r="O448" s="119" t="s">
        <v>156</v>
      </c>
      <c r="P448" s="114" t="s">
        <v>156</v>
      </c>
      <c r="Q448" s="119" t="s">
        <v>156</v>
      </c>
      <c r="R448" s="114" t="s">
        <v>193</v>
      </c>
      <c r="S448" s="119" t="s">
        <v>156</v>
      </c>
      <c r="T448" s="114" t="s">
        <v>156</v>
      </c>
      <c r="U448" s="112">
        <f>N448-62</f>
        <v>45557</v>
      </c>
    </row>
    <row r="449" spans="1:21" ht="14.25" hidden="1" customHeight="1">
      <c r="A449" s="113">
        <v>2023</v>
      </c>
      <c r="B449" s="114" t="s">
        <v>2008</v>
      </c>
      <c r="C449" s="113" t="s">
        <v>146</v>
      </c>
      <c r="D449" s="113" t="s">
        <v>154</v>
      </c>
      <c r="E449" s="113" t="s">
        <v>2011</v>
      </c>
      <c r="F449" s="114" t="s">
        <v>3803</v>
      </c>
      <c r="G449" s="115">
        <v>4.5</v>
      </c>
      <c r="H449" s="116" t="s">
        <v>175</v>
      </c>
      <c r="I449" s="114">
        <v>85464573</v>
      </c>
      <c r="J449" s="117">
        <v>45108</v>
      </c>
      <c r="K449" s="118">
        <v>2904</v>
      </c>
      <c r="L449" s="118">
        <v>13068</v>
      </c>
      <c r="M449" s="113" t="s">
        <v>521</v>
      </c>
      <c r="N449" s="119">
        <v>45162</v>
      </c>
      <c r="O449" s="119">
        <v>45030</v>
      </c>
      <c r="P449" s="114" t="s">
        <v>156</v>
      </c>
      <c r="Q449" s="119">
        <v>45097</v>
      </c>
      <c r="R449" s="114" t="s">
        <v>2074</v>
      </c>
      <c r="S449" s="119">
        <v>45099</v>
      </c>
      <c r="T449" s="114" t="s">
        <v>1874</v>
      </c>
      <c r="U449" s="112">
        <f>N449-40</f>
        <v>45122</v>
      </c>
    </row>
    <row r="450" spans="1:21" ht="14.25" hidden="1" customHeight="1">
      <c r="A450" s="113">
        <v>2023</v>
      </c>
      <c r="B450" s="114" t="s">
        <v>2008</v>
      </c>
      <c r="C450" s="113" t="s">
        <v>146</v>
      </c>
      <c r="D450" s="113" t="s">
        <v>154</v>
      </c>
      <c r="E450" s="113" t="s">
        <v>262</v>
      </c>
      <c r="F450" s="114" t="s">
        <v>3800</v>
      </c>
      <c r="G450" s="115">
        <v>3.6</v>
      </c>
      <c r="H450" s="116" t="s">
        <v>175</v>
      </c>
      <c r="I450" s="114">
        <v>85222089</v>
      </c>
      <c r="J450" s="117">
        <v>45139</v>
      </c>
      <c r="K450" s="118">
        <v>2928</v>
      </c>
      <c r="L450" s="118">
        <v>10541</v>
      </c>
      <c r="M450" s="113" t="s">
        <v>470</v>
      </c>
      <c r="N450" s="119">
        <v>45199</v>
      </c>
      <c r="O450" s="119">
        <v>44952</v>
      </c>
      <c r="P450" s="114" t="s">
        <v>2176</v>
      </c>
      <c r="Q450" s="119">
        <v>45134</v>
      </c>
      <c r="R450" s="114" t="s">
        <v>2137</v>
      </c>
      <c r="S450" s="119">
        <v>45148</v>
      </c>
      <c r="T450" s="114" t="s">
        <v>2058</v>
      </c>
      <c r="U450" s="112">
        <f>N450-40</f>
        <v>45159</v>
      </c>
    </row>
    <row r="451" spans="1:21" ht="14.25" hidden="1" customHeight="1">
      <c r="A451" s="113">
        <v>2024</v>
      </c>
      <c r="B451" s="114" t="s">
        <v>143</v>
      </c>
      <c r="C451" s="113" t="s">
        <v>433</v>
      </c>
      <c r="D451" s="113" t="s">
        <v>305</v>
      </c>
      <c r="E451" s="113" t="s">
        <v>363</v>
      </c>
      <c r="F451" s="114" t="s">
        <v>3850</v>
      </c>
      <c r="G451" s="115">
        <v>2.8</v>
      </c>
      <c r="H451" s="116" t="s">
        <v>175</v>
      </c>
      <c r="I451" s="114">
        <v>85572739</v>
      </c>
      <c r="J451" s="117">
        <v>45170</v>
      </c>
      <c r="K451" s="118">
        <v>2940</v>
      </c>
      <c r="L451" s="118">
        <v>8232</v>
      </c>
      <c r="M451" s="113" t="s">
        <v>436</v>
      </c>
      <c r="N451" s="119">
        <v>45245</v>
      </c>
      <c r="O451" s="119">
        <v>45097</v>
      </c>
      <c r="P451" s="114" t="s">
        <v>156</v>
      </c>
      <c r="Q451" s="119">
        <v>45104</v>
      </c>
      <c r="R451" s="114" t="s">
        <v>2532</v>
      </c>
      <c r="S451" s="119">
        <v>45118</v>
      </c>
      <c r="T451" s="114" t="s">
        <v>1874</v>
      </c>
      <c r="U451" s="112">
        <f>N451-62</f>
        <v>45183</v>
      </c>
    </row>
    <row r="452" spans="1:21" ht="14.25" hidden="1" customHeight="1">
      <c r="A452" s="113">
        <v>2023</v>
      </c>
      <c r="B452" s="114" t="s">
        <v>143</v>
      </c>
      <c r="C452" s="113" t="s">
        <v>573</v>
      </c>
      <c r="D452" s="113" t="s">
        <v>881</v>
      </c>
      <c r="E452" s="113" t="s">
        <v>883</v>
      </c>
      <c r="F452" s="114" t="s">
        <v>3765</v>
      </c>
      <c r="G452" s="115">
        <v>1.6</v>
      </c>
      <c r="H452" s="116" t="s">
        <v>175</v>
      </c>
      <c r="I452" s="114">
        <v>86227402</v>
      </c>
      <c r="J452" s="117">
        <v>45139</v>
      </c>
      <c r="K452" s="118">
        <v>2980</v>
      </c>
      <c r="L452" s="118">
        <v>4768</v>
      </c>
      <c r="M452" s="113" t="s">
        <v>226</v>
      </c>
      <c r="N452" s="119">
        <v>45163</v>
      </c>
      <c r="O452" s="119" t="s">
        <v>156</v>
      </c>
      <c r="P452" s="114" t="s">
        <v>156</v>
      </c>
      <c r="Q452" s="119">
        <v>45134</v>
      </c>
      <c r="R452" s="114" t="s">
        <v>193</v>
      </c>
      <c r="S452" s="119">
        <v>45146</v>
      </c>
      <c r="T452" s="114" t="s">
        <v>156</v>
      </c>
      <c r="U452" s="112">
        <f>N452-7</f>
        <v>45156</v>
      </c>
    </row>
    <row r="453" spans="1:21" ht="14.25" hidden="1" customHeight="1">
      <c r="A453" s="113">
        <v>2023</v>
      </c>
      <c r="B453" s="114" t="s">
        <v>2008</v>
      </c>
      <c r="C453" s="113" t="s">
        <v>390</v>
      </c>
      <c r="D453" s="113" t="s">
        <v>154</v>
      </c>
      <c r="E453" s="113" t="s">
        <v>217</v>
      </c>
      <c r="F453" s="114" t="s">
        <v>3796</v>
      </c>
      <c r="G453" s="115">
        <v>5.3</v>
      </c>
      <c r="H453" s="116" t="s">
        <v>175</v>
      </c>
      <c r="I453" s="114">
        <v>85249946</v>
      </c>
      <c r="J453" s="117">
        <v>45047</v>
      </c>
      <c r="K453" s="118">
        <v>2988</v>
      </c>
      <c r="L453" s="118">
        <v>15836</v>
      </c>
      <c r="M453" s="113" t="s">
        <v>383</v>
      </c>
      <c r="N453" s="119">
        <v>45153</v>
      </c>
      <c r="O453" s="119">
        <v>44985</v>
      </c>
      <c r="P453" s="114" t="s">
        <v>2465</v>
      </c>
      <c r="Q453" s="119">
        <v>44992</v>
      </c>
      <c r="R453" s="114" t="s">
        <v>484</v>
      </c>
      <c r="S453" s="119">
        <v>45013</v>
      </c>
      <c r="T453" s="114" t="s">
        <v>2490</v>
      </c>
      <c r="U453" s="112">
        <f>N453-37</f>
        <v>45116</v>
      </c>
    </row>
    <row r="454" spans="1:21" ht="14.25" hidden="1" customHeight="1">
      <c r="A454" s="113">
        <v>2024</v>
      </c>
      <c r="B454" s="114" t="s">
        <v>143</v>
      </c>
      <c r="C454" s="113" t="s">
        <v>146</v>
      </c>
      <c r="D454" s="113" t="s">
        <v>305</v>
      </c>
      <c r="E454" s="113" t="s">
        <v>363</v>
      </c>
      <c r="F454" s="114" t="s">
        <v>3848</v>
      </c>
      <c r="G454" s="115">
        <v>2.8</v>
      </c>
      <c r="H454" s="116" t="s">
        <v>175</v>
      </c>
      <c r="I454" s="114">
        <v>85868979</v>
      </c>
      <c r="J454" s="117">
        <v>45139</v>
      </c>
      <c r="K454" s="118">
        <v>2988</v>
      </c>
      <c r="L454" s="118">
        <v>8366</v>
      </c>
      <c r="M454" s="113" t="s">
        <v>436</v>
      </c>
      <c r="N454" s="119">
        <v>45245</v>
      </c>
      <c r="O454" s="119">
        <v>45097</v>
      </c>
      <c r="P454" s="114" t="s">
        <v>2852</v>
      </c>
      <c r="Q454" s="119">
        <v>45104</v>
      </c>
      <c r="R454" s="114" t="s">
        <v>2127</v>
      </c>
      <c r="S454" s="119">
        <v>45118</v>
      </c>
      <c r="T454" s="114" t="s">
        <v>156</v>
      </c>
      <c r="U454" s="112">
        <f>N454-40</f>
        <v>45205</v>
      </c>
    </row>
    <row r="455" spans="1:21" ht="14.25" hidden="1" customHeight="1">
      <c r="A455" s="113">
        <v>2023</v>
      </c>
      <c r="B455" s="114" t="s">
        <v>2008</v>
      </c>
      <c r="C455" s="113" t="s">
        <v>146</v>
      </c>
      <c r="D455" s="113" t="s">
        <v>305</v>
      </c>
      <c r="E455" s="113" t="s">
        <v>363</v>
      </c>
      <c r="F455" s="114" t="s">
        <v>3809</v>
      </c>
      <c r="G455" s="115">
        <v>2.6</v>
      </c>
      <c r="H455" s="116" t="s">
        <v>175</v>
      </c>
      <c r="I455" s="114">
        <v>84951294</v>
      </c>
      <c r="J455" s="117">
        <v>45017</v>
      </c>
      <c r="K455" s="118">
        <v>2994</v>
      </c>
      <c r="L455" s="118">
        <v>7784</v>
      </c>
      <c r="M455" s="113" t="s">
        <v>383</v>
      </c>
      <c r="N455" s="119">
        <v>45153</v>
      </c>
      <c r="O455" s="119">
        <v>44939</v>
      </c>
      <c r="P455" s="114" t="s">
        <v>2182</v>
      </c>
      <c r="Q455" s="119">
        <v>44950</v>
      </c>
      <c r="R455" s="114" t="s">
        <v>1885</v>
      </c>
      <c r="S455" s="119">
        <v>44957</v>
      </c>
      <c r="T455" s="114" t="s">
        <v>1241</v>
      </c>
      <c r="U455" s="112">
        <f>N455-40</f>
        <v>45113</v>
      </c>
    </row>
    <row r="456" spans="1:21" ht="14.25" hidden="1" customHeight="1">
      <c r="A456" s="113">
        <v>2023</v>
      </c>
      <c r="B456" s="114" t="s">
        <v>2008</v>
      </c>
      <c r="C456" s="113" t="s">
        <v>573</v>
      </c>
      <c r="D456" s="113" t="s">
        <v>305</v>
      </c>
      <c r="E456" s="113" t="s">
        <v>577</v>
      </c>
      <c r="F456" s="114" t="s">
        <v>3788</v>
      </c>
      <c r="G456" s="115">
        <v>2.4</v>
      </c>
      <c r="H456" s="116" t="s">
        <v>175</v>
      </c>
      <c r="I456" s="114">
        <v>85169975</v>
      </c>
      <c r="J456" s="117">
        <v>45078</v>
      </c>
      <c r="K456" s="118">
        <v>3000</v>
      </c>
      <c r="L456" s="118">
        <v>7200</v>
      </c>
      <c r="M456" s="113" t="s">
        <v>383</v>
      </c>
      <c r="N456" s="119">
        <v>45122</v>
      </c>
      <c r="O456" s="119">
        <v>45006</v>
      </c>
      <c r="P456" s="114" t="s">
        <v>1396</v>
      </c>
      <c r="Q456" s="119">
        <v>45020</v>
      </c>
      <c r="R456" s="114" t="s">
        <v>193</v>
      </c>
      <c r="S456" s="119">
        <v>45041</v>
      </c>
      <c r="T456" s="114" t="s">
        <v>156</v>
      </c>
      <c r="U456" s="112">
        <f>N456-7</f>
        <v>45115</v>
      </c>
    </row>
    <row r="457" spans="1:21" ht="14.25" hidden="1" customHeight="1">
      <c r="A457" s="113">
        <v>2023</v>
      </c>
      <c r="B457" s="114" t="s">
        <v>2008</v>
      </c>
      <c r="C457" s="113" t="s">
        <v>433</v>
      </c>
      <c r="D457" s="113" t="s">
        <v>154</v>
      </c>
      <c r="E457" s="113" t="s">
        <v>293</v>
      </c>
      <c r="F457" s="114" t="s">
        <v>3805</v>
      </c>
      <c r="G457" s="115">
        <v>5.7</v>
      </c>
      <c r="H457" s="116" t="s">
        <v>175</v>
      </c>
      <c r="I457" s="114">
        <v>85264249</v>
      </c>
      <c r="J457" s="117">
        <v>45108</v>
      </c>
      <c r="K457" s="118">
        <v>3000</v>
      </c>
      <c r="L457" s="118">
        <v>17100</v>
      </c>
      <c r="M457" s="113" t="s">
        <v>383</v>
      </c>
      <c r="N457" s="119">
        <v>45199</v>
      </c>
      <c r="O457" s="119">
        <v>45041</v>
      </c>
      <c r="P457" s="114" t="s">
        <v>2381</v>
      </c>
      <c r="Q457" s="119">
        <v>45113</v>
      </c>
      <c r="R457" s="114" t="s">
        <v>2532</v>
      </c>
      <c r="S457" s="119">
        <v>45113</v>
      </c>
      <c r="T457" s="114" t="s">
        <v>2055</v>
      </c>
      <c r="U457" s="112">
        <f>N457-62</f>
        <v>45137</v>
      </c>
    </row>
    <row r="458" spans="1:21" ht="14.25" hidden="1" customHeight="1">
      <c r="A458" s="113">
        <v>2023</v>
      </c>
      <c r="B458" s="114" t="s">
        <v>2008</v>
      </c>
      <c r="C458" s="113" t="s">
        <v>433</v>
      </c>
      <c r="D458" s="113" t="s">
        <v>305</v>
      </c>
      <c r="E458" s="113" t="s">
        <v>363</v>
      </c>
      <c r="F458" s="114" t="s">
        <v>3807</v>
      </c>
      <c r="G458" s="115">
        <v>2.6</v>
      </c>
      <c r="H458" s="116" t="s">
        <v>175</v>
      </c>
      <c r="I458" s="114">
        <v>85373682</v>
      </c>
      <c r="J458" s="117">
        <v>45108</v>
      </c>
      <c r="K458" s="118">
        <v>3000</v>
      </c>
      <c r="L458" s="118">
        <v>7800</v>
      </c>
      <c r="M458" s="113" t="s">
        <v>226</v>
      </c>
      <c r="N458" s="119">
        <v>45201</v>
      </c>
      <c r="O458" s="119">
        <v>45056</v>
      </c>
      <c r="P458" s="114" t="s">
        <v>2696</v>
      </c>
      <c r="Q458" s="119">
        <v>45104</v>
      </c>
      <c r="R458" s="114" t="s">
        <v>193</v>
      </c>
      <c r="S458" s="119">
        <v>45127</v>
      </c>
      <c r="T458" s="114" t="s">
        <v>156</v>
      </c>
      <c r="U458" s="112">
        <f>N458-62</f>
        <v>45139</v>
      </c>
    </row>
    <row r="459" spans="1:21" ht="14.25" hidden="1" customHeight="1">
      <c r="A459" s="113">
        <v>2023</v>
      </c>
      <c r="B459" s="114" t="s">
        <v>2008</v>
      </c>
      <c r="C459" s="113" t="s">
        <v>146</v>
      </c>
      <c r="D459" s="113" t="s">
        <v>305</v>
      </c>
      <c r="E459" s="113" t="s">
        <v>363</v>
      </c>
      <c r="F459" s="114" t="s">
        <v>3807</v>
      </c>
      <c r="G459" s="115">
        <v>2.6</v>
      </c>
      <c r="H459" s="116" t="s">
        <v>175</v>
      </c>
      <c r="I459" s="114">
        <v>84881742</v>
      </c>
      <c r="J459" s="117">
        <v>45108</v>
      </c>
      <c r="K459" s="118">
        <v>3000</v>
      </c>
      <c r="L459" s="118">
        <v>7800</v>
      </c>
      <c r="M459" s="113" t="s">
        <v>470</v>
      </c>
      <c r="N459" s="119">
        <v>45184</v>
      </c>
      <c r="O459" s="119">
        <v>45002</v>
      </c>
      <c r="P459" s="114" t="s">
        <v>156</v>
      </c>
      <c r="Q459" s="119">
        <v>45120</v>
      </c>
      <c r="R459" s="114" t="s">
        <v>2102</v>
      </c>
      <c r="S459" s="119">
        <v>45134</v>
      </c>
      <c r="T459" s="114" t="s">
        <v>2132</v>
      </c>
      <c r="U459" s="112">
        <f>N459-40</f>
        <v>45144</v>
      </c>
    </row>
    <row r="460" spans="1:21" ht="14.25" hidden="1" customHeight="1">
      <c r="A460" s="113">
        <v>2023</v>
      </c>
      <c r="B460" s="114" t="s">
        <v>2008</v>
      </c>
      <c r="C460" s="113" t="s">
        <v>433</v>
      </c>
      <c r="D460" s="113" t="s">
        <v>154</v>
      </c>
      <c r="E460" s="113" t="s">
        <v>2011</v>
      </c>
      <c r="F460" s="114" t="s">
        <v>3802</v>
      </c>
      <c r="G460" s="115">
        <v>4.5</v>
      </c>
      <c r="H460" s="116" t="s">
        <v>175</v>
      </c>
      <c r="I460" s="114">
        <v>85522080</v>
      </c>
      <c r="J460" s="117">
        <v>45139</v>
      </c>
      <c r="K460" s="118">
        <v>3000</v>
      </c>
      <c r="L460" s="118">
        <v>13500</v>
      </c>
      <c r="M460" s="113" t="s">
        <v>470</v>
      </c>
      <c r="N460" s="119">
        <v>45217</v>
      </c>
      <c r="O460" s="119">
        <v>45064</v>
      </c>
      <c r="P460" s="114" t="s">
        <v>156</v>
      </c>
      <c r="Q460" s="119">
        <v>45134</v>
      </c>
      <c r="R460" s="114" t="s">
        <v>2420</v>
      </c>
      <c r="S460" s="119">
        <v>45141</v>
      </c>
      <c r="T460" s="114" t="s">
        <v>2596</v>
      </c>
      <c r="U460" s="112">
        <f>N460-62</f>
        <v>45155</v>
      </c>
    </row>
    <row r="461" spans="1:21" ht="14.25" hidden="1" customHeight="1">
      <c r="A461" s="113">
        <v>2023</v>
      </c>
      <c r="B461" s="114" t="s">
        <v>2008</v>
      </c>
      <c r="C461" s="113" t="s">
        <v>146</v>
      </c>
      <c r="D461" s="113" t="s">
        <v>154</v>
      </c>
      <c r="E461" s="113" t="s">
        <v>217</v>
      </c>
      <c r="F461" s="114" t="s">
        <v>3796</v>
      </c>
      <c r="G461" s="115">
        <v>5.3</v>
      </c>
      <c r="H461" s="116" t="s">
        <v>246</v>
      </c>
      <c r="I461" s="114">
        <v>85382801</v>
      </c>
      <c r="J461" s="117">
        <v>45139</v>
      </c>
      <c r="K461" s="118">
        <v>3000</v>
      </c>
      <c r="L461" s="118">
        <v>15900</v>
      </c>
      <c r="M461" s="113" t="s">
        <v>226</v>
      </c>
      <c r="N461" s="119">
        <v>45199</v>
      </c>
      <c r="O461" s="119">
        <v>45072</v>
      </c>
      <c r="P461" s="114" t="s">
        <v>1918</v>
      </c>
      <c r="Q461" s="119" t="s">
        <v>156</v>
      </c>
      <c r="R461" s="114" t="s">
        <v>2139</v>
      </c>
      <c r="S461" s="119" t="s">
        <v>156</v>
      </c>
      <c r="T461" s="114" t="s">
        <v>2140</v>
      </c>
      <c r="U461" s="112">
        <f>N461-40</f>
        <v>45159</v>
      </c>
    </row>
    <row r="462" spans="1:21" ht="14.25" hidden="1" customHeight="1">
      <c r="A462" s="113">
        <v>2023</v>
      </c>
      <c r="B462" s="114" t="s">
        <v>2008</v>
      </c>
      <c r="C462" s="113" t="s">
        <v>146</v>
      </c>
      <c r="D462" s="113" t="s">
        <v>305</v>
      </c>
      <c r="E462" s="113" t="s">
        <v>363</v>
      </c>
      <c r="F462" s="114" t="s">
        <v>3807</v>
      </c>
      <c r="G462" s="115">
        <v>2.6</v>
      </c>
      <c r="H462" s="116" t="s">
        <v>175</v>
      </c>
      <c r="I462" s="114">
        <v>84925664</v>
      </c>
      <c r="J462" s="117">
        <v>45170</v>
      </c>
      <c r="K462" s="118">
        <v>3000</v>
      </c>
      <c r="L462" s="118">
        <v>7800</v>
      </c>
      <c r="M462" s="113" t="s">
        <v>470</v>
      </c>
      <c r="N462" s="119">
        <v>45214</v>
      </c>
      <c r="O462" s="119">
        <v>45041</v>
      </c>
      <c r="P462" s="114" t="s">
        <v>425</v>
      </c>
      <c r="Q462" s="119">
        <v>45152</v>
      </c>
      <c r="R462" s="114" t="s">
        <v>2085</v>
      </c>
      <c r="S462" s="119">
        <v>45162</v>
      </c>
      <c r="T462" s="114" t="s">
        <v>2086</v>
      </c>
      <c r="U462" s="112">
        <f>N462-40</f>
        <v>45174</v>
      </c>
    </row>
    <row r="463" spans="1:21" ht="14.25" hidden="1" customHeight="1">
      <c r="A463" s="113">
        <v>2023</v>
      </c>
      <c r="B463" s="114" t="s">
        <v>2008</v>
      </c>
      <c r="C463" s="113" t="s">
        <v>573</v>
      </c>
      <c r="D463" s="113" t="s">
        <v>305</v>
      </c>
      <c r="E463" s="113" t="s">
        <v>2974</v>
      </c>
      <c r="F463" s="114" t="s">
        <v>3793</v>
      </c>
      <c r="G463" s="115">
        <v>1.8</v>
      </c>
      <c r="H463" s="116" t="s">
        <v>175</v>
      </c>
      <c r="I463" s="114">
        <v>85182229</v>
      </c>
      <c r="J463" s="117">
        <v>45139</v>
      </c>
      <c r="K463" s="118">
        <v>3000</v>
      </c>
      <c r="L463" s="118">
        <v>5400</v>
      </c>
      <c r="M463" s="113" t="s">
        <v>383</v>
      </c>
      <c r="N463" s="119">
        <v>45184</v>
      </c>
      <c r="O463" s="119">
        <v>44957</v>
      </c>
      <c r="P463" s="114" t="s">
        <v>1241</v>
      </c>
      <c r="Q463" s="119">
        <v>45092</v>
      </c>
      <c r="R463" s="114" t="s">
        <v>2991</v>
      </c>
      <c r="S463" s="119">
        <v>45141</v>
      </c>
      <c r="T463" s="114" t="s">
        <v>2099</v>
      </c>
      <c r="U463" s="112">
        <f>N463-7</f>
        <v>45177</v>
      </c>
    </row>
    <row r="464" spans="1:21" ht="14.25" hidden="1" customHeight="1">
      <c r="A464" s="113">
        <v>2023</v>
      </c>
      <c r="B464" s="114" t="s">
        <v>2008</v>
      </c>
      <c r="C464" s="113" t="s">
        <v>563</v>
      </c>
      <c r="D464" s="113" t="s">
        <v>305</v>
      </c>
      <c r="E464" s="113" t="s">
        <v>2974</v>
      </c>
      <c r="F464" s="114" t="s">
        <v>3793</v>
      </c>
      <c r="G464" s="115">
        <v>1.8</v>
      </c>
      <c r="H464" s="116" t="s">
        <v>175</v>
      </c>
      <c r="I464" s="114">
        <v>85733763</v>
      </c>
      <c r="J464" s="117">
        <v>45170</v>
      </c>
      <c r="K464" s="118">
        <v>3000</v>
      </c>
      <c r="L464" s="118">
        <v>5400</v>
      </c>
      <c r="M464" s="113" t="s">
        <v>383</v>
      </c>
      <c r="N464" s="119">
        <v>45199</v>
      </c>
      <c r="O464" s="119">
        <v>45114</v>
      </c>
      <c r="P464" s="114" t="s">
        <v>2211</v>
      </c>
      <c r="Q464" s="119" t="s">
        <v>156</v>
      </c>
      <c r="R464" s="114" t="s">
        <v>2892</v>
      </c>
      <c r="S464" s="119" t="s">
        <v>156</v>
      </c>
      <c r="T464" s="114" t="s">
        <v>2893</v>
      </c>
      <c r="U464" s="112">
        <f>N464-21</f>
        <v>45178</v>
      </c>
    </row>
    <row r="465" spans="1:21" ht="14.25" hidden="1" customHeight="1">
      <c r="A465" s="113">
        <v>2023</v>
      </c>
      <c r="B465" s="114" t="s">
        <v>2008</v>
      </c>
      <c r="C465" s="113" t="s">
        <v>1026</v>
      </c>
      <c r="D465" s="113" t="s">
        <v>305</v>
      </c>
      <c r="E465" s="113" t="s">
        <v>2974</v>
      </c>
      <c r="F465" s="114" t="s">
        <v>3793</v>
      </c>
      <c r="G465" s="115">
        <v>1.8</v>
      </c>
      <c r="H465" s="116" t="s">
        <v>175</v>
      </c>
      <c r="I465" s="114">
        <v>85654288</v>
      </c>
      <c r="J465" s="117">
        <v>45170</v>
      </c>
      <c r="K465" s="118">
        <v>3000</v>
      </c>
      <c r="L465" s="118">
        <v>5400</v>
      </c>
      <c r="M465" s="113" t="s">
        <v>383</v>
      </c>
      <c r="N465" s="119">
        <v>45199</v>
      </c>
      <c r="O465" s="119">
        <v>45090</v>
      </c>
      <c r="P465" s="114" t="s">
        <v>156</v>
      </c>
      <c r="Q465" s="119" t="s">
        <v>156</v>
      </c>
      <c r="R465" s="114" t="s">
        <v>193</v>
      </c>
      <c r="S465" s="119" t="s">
        <v>156</v>
      </c>
      <c r="T465" s="114" t="s">
        <v>156</v>
      </c>
      <c r="U465" s="112">
        <f>N465-19</f>
        <v>45180</v>
      </c>
    </row>
    <row r="466" spans="1:21" ht="14.25" hidden="1" customHeight="1">
      <c r="A466" s="113">
        <v>2023</v>
      </c>
      <c r="B466" s="114" t="s">
        <v>2008</v>
      </c>
      <c r="C466" s="113" t="s">
        <v>433</v>
      </c>
      <c r="D466" s="113" t="s">
        <v>305</v>
      </c>
      <c r="E466" s="113" t="s">
        <v>363</v>
      </c>
      <c r="F466" s="114" t="s">
        <v>3810</v>
      </c>
      <c r="G466" s="115">
        <v>2.6</v>
      </c>
      <c r="H466" s="116" t="s">
        <v>175</v>
      </c>
      <c r="I466" s="114">
        <v>85816139</v>
      </c>
      <c r="J466" s="117">
        <v>45108</v>
      </c>
      <c r="K466" s="118">
        <v>3000</v>
      </c>
      <c r="L466" s="118">
        <v>7800</v>
      </c>
      <c r="M466" s="113" t="s">
        <v>383</v>
      </c>
      <c r="N466" s="119">
        <v>45250</v>
      </c>
      <c r="O466" s="119" t="s">
        <v>156</v>
      </c>
      <c r="P466" s="114" t="s">
        <v>156</v>
      </c>
      <c r="Q466" s="119">
        <v>45121</v>
      </c>
      <c r="R466" s="114" t="s">
        <v>2495</v>
      </c>
      <c r="S466" s="119">
        <v>45135</v>
      </c>
      <c r="T466" s="114" t="s">
        <v>2496</v>
      </c>
      <c r="U466" s="112">
        <f>N466-62</f>
        <v>45188</v>
      </c>
    </row>
    <row r="467" spans="1:21" ht="14.25" hidden="1" customHeight="1">
      <c r="A467" s="113">
        <v>2023</v>
      </c>
      <c r="B467" s="114" t="s">
        <v>2008</v>
      </c>
      <c r="C467" s="113" t="s">
        <v>1026</v>
      </c>
      <c r="D467" s="113" t="s">
        <v>305</v>
      </c>
      <c r="E467" s="113" t="s">
        <v>2974</v>
      </c>
      <c r="F467" s="114" t="s">
        <v>3793</v>
      </c>
      <c r="G467" s="115">
        <v>1.8</v>
      </c>
      <c r="H467" s="116" t="s">
        <v>175</v>
      </c>
      <c r="I467" s="114">
        <v>85654287</v>
      </c>
      <c r="J467" s="117">
        <v>45170</v>
      </c>
      <c r="K467" s="118">
        <v>3000</v>
      </c>
      <c r="L467" s="118">
        <v>5400</v>
      </c>
      <c r="M467" s="113" t="s">
        <v>470</v>
      </c>
      <c r="N467" s="119">
        <v>45208</v>
      </c>
      <c r="O467" s="119">
        <v>45083</v>
      </c>
      <c r="P467" s="114" t="s">
        <v>156</v>
      </c>
      <c r="Q467" s="119">
        <v>45169</v>
      </c>
      <c r="R467" s="114" t="s">
        <v>2557</v>
      </c>
      <c r="S467" s="119">
        <v>45176</v>
      </c>
      <c r="T467" s="114" t="s">
        <v>2498</v>
      </c>
      <c r="U467" s="112">
        <f>N467-19</f>
        <v>45189</v>
      </c>
    </row>
    <row r="468" spans="1:21" ht="14.25" hidden="1" customHeight="1">
      <c r="A468" s="113">
        <v>2023</v>
      </c>
      <c r="B468" s="114" t="s">
        <v>2008</v>
      </c>
      <c r="C468" s="113" t="s">
        <v>1026</v>
      </c>
      <c r="D468" s="113" t="s">
        <v>305</v>
      </c>
      <c r="E468" s="113" t="s">
        <v>577</v>
      </c>
      <c r="F468" s="114" t="s">
        <v>3788</v>
      </c>
      <c r="G468" s="115">
        <v>2.4</v>
      </c>
      <c r="H468" s="116" t="s">
        <v>175</v>
      </c>
      <c r="I468" s="114">
        <v>85508244</v>
      </c>
      <c r="J468" s="117">
        <v>45170</v>
      </c>
      <c r="K468" s="118">
        <v>3000</v>
      </c>
      <c r="L468" s="118">
        <v>7200</v>
      </c>
      <c r="M468" s="113" t="s">
        <v>470</v>
      </c>
      <c r="N468" s="119">
        <v>45209</v>
      </c>
      <c r="O468" s="119">
        <v>45139</v>
      </c>
      <c r="P468" s="114" t="s">
        <v>2356</v>
      </c>
      <c r="Q468" s="119">
        <v>45169</v>
      </c>
      <c r="R468" s="114" t="s">
        <v>2357</v>
      </c>
      <c r="S468" s="119">
        <v>45180</v>
      </c>
      <c r="T468" s="114" t="s">
        <v>2358</v>
      </c>
      <c r="U468" s="112">
        <f>N468-19</f>
        <v>45190</v>
      </c>
    </row>
    <row r="469" spans="1:21" ht="14.25" hidden="1" customHeight="1">
      <c r="A469" s="113">
        <v>2023</v>
      </c>
      <c r="B469" s="114" t="s">
        <v>2008</v>
      </c>
      <c r="C469" s="113" t="s">
        <v>563</v>
      </c>
      <c r="D469" s="113" t="s">
        <v>305</v>
      </c>
      <c r="E469" s="113" t="s">
        <v>2974</v>
      </c>
      <c r="F469" s="114" t="s">
        <v>3793</v>
      </c>
      <c r="G469" s="115">
        <v>1.8</v>
      </c>
      <c r="H469" s="116" t="s">
        <v>175</v>
      </c>
      <c r="I469" s="114">
        <v>85413594</v>
      </c>
      <c r="J469" s="117">
        <v>45200</v>
      </c>
      <c r="K469" s="118">
        <v>3000</v>
      </c>
      <c r="L469" s="118">
        <v>5400</v>
      </c>
      <c r="M469" s="113" t="s">
        <v>470</v>
      </c>
      <c r="N469" s="119">
        <v>45235</v>
      </c>
      <c r="O469" s="119">
        <v>45100</v>
      </c>
      <c r="P469" s="114" t="s">
        <v>3168</v>
      </c>
      <c r="Q469" s="119">
        <v>45190</v>
      </c>
      <c r="R469" s="114" t="s">
        <v>3009</v>
      </c>
      <c r="S469" s="119">
        <v>45204</v>
      </c>
      <c r="T469" s="114" t="s">
        <v>2220</v>
      </c>
      <c r="U469" s="112">
        <f>N469-21</f>
        <v>45214</v>
      </c>
    </row>
    <row r="470" spans="1:21" ht="14.25" hidden="1" customHeight="1">
      <c r="A470" s="113">
        <v>2023</v>
      </c>
      <c r="B470" s="114" t="s">
        <v>2008</v>
      </c>
      <c r="C470" s="113" t="s">
        <v>573</v>
      </c>
      <c r="D470" s="113" t="s">
        <v>3190</v>
      </c>
      <c r="E470" s="113" t="s">
        <v>3233</v>
      </c>
      <c r="F470" s="114" t="s">
        <v>3790</v>
      </c>
      <c r="G470" s="115">
        <v>5</v>
      </c>
      <c r="H470" s="116" t="s">
        <v>175</v>
      </c>
      <c r="I470" s="114">
        <v>85654276</v>
      </c>
      <c r="J470" s="117">
        <v>45200</v>
      </c>
      <c r="K470" s="118">
        <v>3000</v>
      </c>
      <c r="L470" s="118">
        <v>15000</v>
      </c>
      <c r="M470" s="113" t="s">
        <v>470</v>
      </c>
      <c r="N470" s="119">
        <v>45222</v>
      </c>
      <c r="O470" s="119">
        <v>45104</v>
      </c>
      <c r="P470" s="114" t="s">
        <v>156</v>
      </c>
      <c r="Q470" s="119">
        <v>45160</v>
      </c>
      <c r="R470" s="114" t="s">
        <v>2085</v>
      </c>
      <c r="S470" s="119">
        <v>45204</v>
      </c>
      <c r="T470" s="114" t="s">
        <v>2558</v>
      </c>
      <c r="U470" s="112">
        <f>N470-7</f>
        <v>45215</v>
      </c>
    </row>
    <row r="471" spans="1:21" ht="14.25" hidden="1" customHeight="1">
      <c r="A471" s="113">
        <v>2023</v>
      </c>
      <c r="B471" s="114" t="s">
        <v>2008</v>
      </c>
      <c r="C471" s="113" t="s">
        <v>146</v>
      </c>
      <c r="D471" s="113" t="s">
        <v>154</v>
      </c>
      <c r="E471" s="113" t="s">
        <v>262</v>
      </c>
      <c r="F471" s="114" t="s">
        <v>3800</v>
      </c>
      <c r="G471" s="115">
        <v>3.6</v>
      </c>
      <c r="H471" s="116" t="s">
        <v>175</v>
      </c>
      <c r="I471" s="114">
        <v>85520900</v>
      </c>
      <c r="J471" s="117">
        <v>45200</v>
      </c>
      <c r="K471" s="118">
        <v>3000</v>
      </c>
      <c r="L471" s="118">
        <v>10800</v>
      </c>
      <c r="M471" s="113" t="s">
        <v>226</v>
      </c>
      <c r="N471" s="119">
        <v>45260</v>
      </c>
      <c r="O471" s="119">
        <v>45093</v>
      </c>
      <c r="P471" s="114" t="s">
        <v>156</v>
      </c>
      <c r="Q471" s="119" t="s">
        <v>156</v>
      </c>
      <c r="R471" s="114" t="s">
        <v>2222</v>
      </c>
      <c r="S471" s="119" t="s">
        <v>156</v>
      </c>
      <c r="T471" s="114" t="s">
        <v>2223</v>
      </c>
      <c r="U471" s="112">
        <f>N471-40</f>
        <v>45220</v>
      </c>
    </row>
    <row r="472" spans="1:21" ht="14.25" hidden="1" customHeight="1">
      <c r="A472" s="113">
        <v>2024</v>
      </c>
      <c r="B472" s="114" t="s">
        <v>143</v>
      </c>
      <c r="C472" s="113" t="s">
        <v>146</v>
      </c>
      <c r="D472" s="113" t="s">
        <v>154</v>
      </c>
      <c r="E472" s="113" t="s">
        <v>293</v>
      </c>
      <c r="F472" s="114" t="s">
        <v>3846</v>
      </c>
      <c r="G472" s="115">
        <v>5.7</v>
      </c>
      <c r="H472" s="116" t="s">
        <v>175</v>
      </c>
      <c r="I472" s="114">
        <v>85633106</v>
      </c>
      <c r="J472" s="117">
        <v>45200</v>
      </c>
      <c r="K472" s="118">
        <v>3000</v>
      </c>
      <c r="L472" s="118">
        <v>17100</v>
      </c>
      <c r="M472" s="113" t="s">
        <v>383</v>
      </c>
      <c r="N472" s="119">
        <v>45275</v>
      </c>
      <c r="O472" s="119">
        <v>45118</v>
      </c>
      <c r="P472" s="114" t="s">
        <v>2055</v>
      </c>
      <c r="Q472" s="119">
        <v>45132</v>
      </c>
      <c r="R472" s="114" t="s">
        <v>3064</v>
      </c>
      <c r="S472" s="119">
        <v>45139</v>
      </c>
      <c r="T472" s="114" t="s">
        <v>3065</v>
      </c>
      <c r="U472" s="112">
        <f>N472-40</f>
        <v>45235</v>
      </c>
    </row>
    <row r="473" spans="1:21" ht="14.25" hidden="1" customHeight="1">
      <c r="A473" s="113">
        <v>2024</v>
      </c>
      <c r="B473" s="114" t="s">
        <v>143</v>
      </c>
      <c r="C473" s="113" t="s">
        <v>146</v>
      </c>
      <c r="D473" s="113" t="s">
        <v>305</v>
      </c>
      <c r="E473" s="113" t="s">
        <v>363</v>
      </c>
      <c r="F473" s="114" t="s">
        <v>3852</v>
      </c>
      <c r="G473" s="115">
        <v>2.8</v>
      </c>
      <c r="H473" s="116" t="s">
        <v>175</v>
      </c>
      <c r="I473" s="114">
        <v>86233372</v>
      </c>
      <c r="J473" s="117">
        <v>45200</v>
      </c>
      <c r="K473" s="118">
        <v>3000</v>
      </c>
      <c r="L473" s="118">
        <v>8400</v>
      </c>
      <c r="M473" s="113" t="s">
        <v>383</v>
      </c>
      <c r="N473" s="119">
        <v>45275</v>
      </c>
      <c r="O473" s="119">
        <v>45121</v>
      </c>
      <c r="P473" s="114" t="s">
        <v>156</v>
      </c>
      <c r="Q473" s="119" t="s">
        <v>156</v>
      </c>
      <c r="R473" s="114" t="s">
        <v>193</v>
      </c>
      <c r="S473" s="119" t="s">
        <v>156</v>
      </c>
      <c r="T473" s="114" t="s">
        <v>156</v>
      </c>
      <c r="U473" s="112">
        <f>N473-40</f>
        <v>45235</v>
      </c>
    </row>
    <row r="474" spans="1:21" ht="14.25" hidden="1" customHeight="1">
      <c r="A474" s="113">
        <v>2024</v>
      </c>
      <c r="B474" s="114" t="s">
        <v>143</v>
      </c>
      <c r="C474" s="113" t="s">
        <v>573</v>
      </c>
      <c r="D474" s="113" t="s">
        <v>154</v>
      </c>
      <c r="E474" s="113" t="s">
        <v>3517</v>
      </c>
      <c r="F474" s="114" t="s">
        <v>3826</v>
      </c>
      <c r="G474" s="115">
        <v>4.5</v>
      </c>
      <c r="H474" s="116" t="s">
        <v>175</v>
      </c>
      <c r="I474" s="114">
        <v>86225452</v>
      </c>
      <c r="J474" s="117">
        <v>45200</v>
      </c>
      <c r="K474" s="118">
        <v>3000</v>
      </c>
      <c r="L474" s="118">
        <v>13500</v>
      </c>
      <c r="M474" s="113" t="s">
        <v>436</v>
      </c>
      <c r="N474" s="119">
        <v>45254</v>
      </c>
      <c r="O474" s="119" t="s">
        <v>156</v>
      </c>
      <c r="P474" s="114" t="s">
        <v>156</v>
      </c>
      <c r="Q474" s="119" t="s">
        <v>156</v>
      </c>
      <c r="R474" s="114" t="s">
        <v>193</v>
      </c>
      <c r="S474" s="119" t="s">
        <v>156</v>
      </c>
      <c r="T474" s="114" t="s">
        <v>156</v>
      </c>
      <c r="U474" s="112">
        <f>N474-7</f>
        <v>45247</v>
      </c>
    </row>
    <row r="475" spans="1:21" ht="14.25" hidden="1" customHeight="1">
      <c r="A475" s="113">
        <v>2023</v>
      </c>
      <c r="B475" s="114" t="s">
        <v>2008</v>
      </c>
      <c r="C475" s="113" t="s">
        <v>573</v>
      </c>
      <c r="D475" s="113" t="s">
        <v>3190</v>
      </c>
      <c r="E475" s="113" t="s">
        <v>3233</v>
      </c>
      <c r="F475" s="114" t="s">
        <v>3790</v>
      </c>
      <c r="G475" s="115">
        <v>5</v>
      </c>
      <c r="H475" s="116" t="s">
        <v>175</v>
      </c>
      <c r="I475" s="114">
        <v>86077912</v>
      </c>
      <c r="J475" s="117">
        <v>45231</v>
      </c>
      <c r="K475" s="118">
        <v>3000</v>
      </c>
      <c r="L475" s="118">
        <v>15000</v>
      </c>
      <c r="M475" s="113" t="s">
        <v>226</v>
      </c>
      <c r="N475" s="119">
        <v>45256</v>
      </c>
      <c r="O475" s="119">
        <v>45125</v>
      </c>
      <c r="P475" s="114" t="s">
        <v>2099</v>
      </c>
      <c r="Q475" s="119">
        <v>45197</v>
      </c>
      <c r="R475" s="114" t="s">
        <v>193</v>
      </c>
      <c r="S475" s="119">
        <v>45239</v>
      </c>
      <c r="T475" s="114" t="s">
        <v>156</v>
      </c>
      <c r="U475" s="112">
        <f>N475-7</f>
        <v>45249</v>
      </c>
    </row>
    <row r="476" spans="1:21" ht="14.25" hidden="1" customHeight="1">
      <c r="A476" s="113">
        <v>2024</v>
      </c>
      <c r="B476" s="114" t="s">
        <v>143</v>
      </c>
      <c r="C476" s="113" t="s">
        <v>146</v>
      </c>
      <c r="D476" s="113" t="s">
        <v>305</v>
      </c>
      <c r="E476" s="113" t="s">
        <v>363</v>
      </c>
      <c r="F476" s="114" t="s">
        <v>3851</v>
      </c>
      <c r="G476" s="115">
        <v>2.8</v>
      </c>
      <c r="H476" s="116" t="s">
        <v>175</v>
      </c>
      <c r="I476" s="114">
        <v>85869018</v>
      </c>
      <c r="J476" s="117">
        <v>45231</v>
      </c>
      <c r="K476" s="118">
        <v>3000</v>
      </c>
      <c r="L476" s="118">
        <v>8400</v>
      </c>
      <c r="M476" s="113" t="s">
        <v>470</v>
      </c>
      <c r="N476" s="119">
        <v>45296</v>
      </c>
      <c r="O476" s="119" t="s">
        <v>156</v>
      </c>
      <c r="P476" s="114" t="s">
        <v>2211</v>
      </c>
      <c r="Q476" s="119" t="s">
        <v>156</v>
      </c>
      <c r="R476" s="114" t="s">
        <v>3098</v>
      </c>
      <c r="S476" s="119" t="s">
        <v>156</v>
      </c>
      <c r="T476" s="114" t="s">
        <v>3099</v>
      </c>
      <c r="U476" s="112">
        <f>N476-40</f>
        <v>45256</v>
      </c>
    </row>
    <row r="477" spans="1:21" ht="14.25" hidden="1" customHeight="1">
      <c r="A477" s="113">
        <v>2023</v>
      </c>
      <c r="B477" s="114" t="s">
        <v>2008</v>
      </c>
      <c r="C477" s="113" t="s">
        <v>1026</v>
      </c>
      <c r="D477" s="113" t="s">
        <v>305</v>
      </c>
      <c r="E477" s="113" t="s">
        <v>2974</v>
      </c>
      <c r="F477" s="114" t="s">
        <v>3793</v>
      </c>
      <c r="G477" s="115">
        <v>1.8</v>
      </c>
      <c r="H477" s="116" t="s">
        <v>246</v>
      </c>
      <c r="I477" s="114">
        <v>85430852</v>
      </c>
      <c r="J477" s="117">
        <v>45231</v>
      </c>
      <c r="K477" s="118">
        <v>3000</v>
      </c>
      <c r="L477" s="118">
        <v>5400</v>
      </c>
      <c r="M477" s="113" t="s">
        <v>226</v>
      </c>
      <c r="N477" s="119">
        <v>45275</v>
      </c>
      <c r="O477" s="119">
        <v>45128</v>
      </c>
      <c r="P477" s="114" t="s">
        <v>156</v>
      </c>
      <c r="Q477" s="119" t="s">
        <v>156</v>
      </c>
      <c r="R477" s="114" t="s">
        <v>193</v>
      </c>
      <c r="S477" s="119" t="s">
        <v>156</v>
      </c>
      <c r="T477" s="114" t="s">
        <v>156</v>
      </c>
      <c r="U477" s="112">
        <f>N477-19</f>
        <v>45256</v>
      </c>
    </row>
    <row r="478" spans="1:21" ht="14.25" hidden="1" customHeight="1">
      <c r="A478" s="113">
        <v>2024</v>
      </c>
      <c r="B478" s="114" t="s">
        <v>143</v>
      </c>
      <c r="C478" s="113" t="s">
        <v>390</v>
      </c>
      <c r="D478" s="113" t="s">
        <v>305</v>
      </c>
      <c r="E478" s="113" t="s">
        <v>577</v>
      </c>
      <c r="F478" s="114" t="s">
        <v>3817</v>
      </c>
      <c r="G478" s="115">
        <v>2.4</v>
      </c>
      <c r="H478" s="116" t="s">
        <v>175</v>
      </c>
      <c r="I478" s="114">
        <v>86216464</v>
      </c>
      <c r="J478" s="117">
        <v>45261</v>
      </c>
      <c r="K478" s="118">
        <v>3000</v>
      </c>
      <c r="L478" s="118">
        <v>7200</v>
      </c>
      <c r="M478" s="113" t="s">
        <v>470</v>
      </c>
      <c r="N478" s="119">
        <v>45301</v>
      </c>
      <c r="O478" s="119">
        <v>45170</v>
      </c>
      <c r="P478" s="114" t="s">
        <v>156</v>
      </c>
      <c r="Q478" s="119">
        <v>45240</v>
      </c>
      <c r="R478" s="114" t="s">
        <v>193</v>
      </c>
      <c r="S478" s="119">
        <v>45254</v>
      </c>
      <c r="T478" s="114" t="s">
        <v>156</v>
      </c>
      <c r="U478" s="112">
        <f>N478-37</f>
        <v>45264</v>
      </c>
    </row>
    <row r="479" spans="1:21" ht="14.25" hidden="1" customHeight="1">
      <c r="A479" s="113">
        <v>2024</v>
      </c>
      <c r="B479" s="114" t="s">
        <v>143</v>
      </c>
      <c r="C479" s="113" t="s">
        <v>573</v>
      </c>
      <c r="D479" s="113" t="s">
        <v>1820</v>
      </c>
      <c r="E479" s="113" t="s">
        <v>1823</v>
      </c>
      <c r="F479" s="114" t="s">
        <v>3824</v>
      </c>
      <c r="G479" s="115">
        <v>2.8</v>
      </c>
      <c r="H479" s="116" t="s">
        <v>175</v>
      </c>
      <c r="I479" s="114">
        <v>86233373</v>
      </c>
      <c r="J479" s="117">
        <v>45261</v>
      </c>
      <c r="K479" s="118">
        <v>3000</v>
      </c>
      <c r="L479" s="118">
        <v>8400</v>
      </c>
      <c r="M479" s="113" t="s">
        <v>383</v>
      </c>
      <c r="N479" s="119">
        <v>45275</v>
      </c>
      <c r="O479" s="119" t="s">
        <v>156</v>
      </c>
      <c r="P479" s="114" t="s">
        <v>156</v>
      </c>
      <c r="Q479" s="119" t="s">
        <v>156</v>
      </c>
      <c r="R479" s="114" t="s">
        <v>193</v>
      </c>
      <c r="S479" s="119" t="s">
        <v>156</v>
      </c>
      <c r="T479" s="114" t="s">
        <v>156</v>
      </c>
      <c r="U479" s="112">
        <f>N479-7</f>
        <v>45268</v>
      </c>
    </row>
    <row r="480" spans="1:21" ht="14.25" hidden="1" customHeight="1">
      <c r="A480" s="113">
        <v>2024</v>
      </c>
      <c r="B480" s="114" t="s">
        <v>143</v>
      </c>
      <c r="C480" s="113" t="s">
        <v>573</v>
      </c>
      <c r="D480" s="113" t="s">
        <v>881</v>
      </c>
      <c r="E480" s="113" t="s">
        <v>883</v>
      </c>
      <c r="F480" s="114" t="s">
        <v>3832</v>
      </c>
      <c r="G480" s="115">
        <v>1.6</v>
      </c>
      <c r="H480" s="116" t="s">
        <v>175</v>
      </c>
      <c r="I480" s="114">
        <v>85982249</v>
      </c>
      <c r="J480" s="117">
        <v>45261</v>
      </c>
      <c r="K480" s="118">
        <v>3000</v>
      </c>
      <c r="L480" s="118">
        <v>4800</v>
      </c>
      <c r="M480" s="113" t="s">
        <v>436</v>
      </c>
      <c r="N480" s="119">
        <v>45275</v>
      </c>
      <c r="O480" s="119">
        <v>45097</v>
      </c>
      <c r="P480" s="114" t="s">
        <v>156</v>
      </c>
      <c r="Q480" s="119">
        <v>45125</v>
      </c>
      <c r="R480" s="114" t="s">
        <v>193</v>
      </c>
      <c r="S480" s="119">
        <v>45153</v>
      </c>
      <c r="T480" s="114" t="s">
        <v>156</v>
      </c>
      <c r="U480" s="112">
        <f>N480-7</f>
        <v>45268</v>
      </c>
    </row>
    <row r="481" spans="1:21" ht="14.25" hidden="1" customHeight="1">
      <c r="A481" s="113">
        <v>2024</v>
      </c>
      <c r="B481" s="114" t="s">
        <v>143</v>
      </c>
      <c r="C481" s="113" t="s">
        <v>433</v>
      </c>
      <c r="D481" s="113" t="s">
        <v>305</v>
      </c>
      <c r="E481" s="113" t="s">
        <v>363</v>
      </c>
      <c r="F481" s="114" t="s">
        <v>3850</v>
      </c>
      <c r="G481" s="115">
        <v>2.8</v>
      </c>
      <c r="H481" s="116" t="s">
        <v>175</v>
      </c>
      <c r="I481" s="114">
        <v>85716662</v>
      </c>
      <c r="J481" s="117">
        <v>45261</v>
      </c>
      <c r="K481" s="118">
        <v>3000</v>
      </c>
      <c r="L481" s="118">
        <v>8400</v>
      </c>
      <c r="M481" s="113" t="s">
        <v>470</v>
      </c>
      <c r="N481" s="119">
        <v>45338</v>
      </c>
      <c r="O481" s="119" t="s">
        <v>156</v>
      </c>
      <c r="P481" s="114" t="s">
        <v>2911</v>
      </c>
      <c r="Q481" s="119" t="s">
        <v>156</v>
      </c>
      <c r="R481" s="114" t="s">
        <v>3473</v>
      </c>
      <c r="S481" s="119" t="s">
        <v>156</v>
      </c>
      <c r="T481" s="114" t="s">
        <v>3127</v>
      </c>
      <c r="U481" s="112">
        <f>N481-62</f>
        <v>45276</v>
      </c>
    </row>
    <row r="482" spans="1:21" ht="14.25" hidden="1" customHeight="1">
      <c r="A482" s="113">
        <v>2024</v>
      </c>
      <c r="B482" s="114" t="s">
        <v>143</v>
      </c>
      <c r="C482" s="113" t="s">
        <v>433</v>
      </c>
      <c r="D482" s="113" t="s">
        <v>305</v>
      </c>
      <c r="E482" s="113" t="s">
        <v>363</v>
      </c>
      <c r="F482" s="114" t="s">
        <v>3847</v>
      </c>
      <c r="G482" s="115">
        <v>2.8</v>
      </c>
      <c r="H482" s="116" t="s">
        <v>175</v>
      </c>
      <c r="I482" s="114">
        <v>85678733</v>
      </c>
      <c r="J482" s="117">
        <v>45261</v>
      </c>
      <c r="K482" s="118">
        <v>3000</v>
      </c>
      <c r="L482" s="118">
        <v>8400</v>
      </c>
      <c r="M482" s="113" t="s">
        <v>470</v>
      </c>
      <c r="N482" s="119">
        <v>45338</v>
      </c>
      <c r="O482" s="119" t="s">
        <v>156</v>
      </c>
      <c r="P482" s="114" t="s">
        <v>2911</v>
      </c>
      <c r="Q482" s="119" t="s">
        <v>156</v>
      </c>
      <c r="R482" s="114" t="s">
        <v>3473</v>
      </c>
      <c r="S482" s="119" t="s">
        <v>156</v>
      </c>
      <c r="T482" s="114" t="s">
        <v>3127</v>
      </c>
      <c r="U482" s="112">
        <f>N482-62</f>
        <v>45276</v>
      </c>
    </row>
    <row r="483" spans="1:21" ht="14.25" hidden="1" customHeight="1">
      <c r="A483" s="113">
        <v>2024</v>
      </c>
      <c r="B483" s="114" t="s">
        <v>143</v>
      </c>
      <c r="C483" s="113" t="s">
        <v>146</v>
      </c>
      <c r="D483" s="113" t="s">
        <v>154</v>
      </c>
      <c r="E483" s="113" t="s">
        <v>3337</v>
      </c>
      <c r="F483" s="114" t="s">
        <v>3833</v>
      </c>
      <c r="G483" s="115">
        <v>5.3</v>
      </c>
      <c r="H483" s="116" t="s">
        <v>175</v>
      </c>
      <c r="I483" s="114">
        <v>86233419</v>
      </c>
      <c r="J483" s="117">
        <v>45292</v>
      </c>
      <c r="K483" s="118">
        <v>3000</v>
      </c>
      <c r="L483" s="118">
        <v>15900</v>
      </c>
      <c r="M483" s="113" t="s">
        <v>470</v>
      </c>
      <c r="N483" s="119">
        <v>45337</v>
      </c>
      <c r="O483" s="119" t="s">
        <v>156</v>
      </c>
      <c r="P483" s="114" t="s">
        <v>156</v>
      </c>
      <c r="Q483" s="119" t="s">
        <v>156</v>
      </c>
      <c r="R483" s="114" t="s">
        <v>193</v>
      </c>
      <c r="S483" s="119" t="s">
        <v>156</v>
      </c>
      <c r="T483" s="114" t="s">
        <v>156</v>
      </c>
      <c r="U483" s="112">
        <f>N483-40</f>
        <v>45297</v>
      </c>
    </row>
    <row r="484" spans="1:21" ht="14.25" hidden="1" customHeight="1">
      <c r="A484" s="113">
        <v>2024</v>
      </c>
      <c r="B484" s="114" t="s">
        <v>143</v>
      </c>
      <c r="C484" s="113" t="s">
        <v>433</v>
      </c>
      <c r="D484" s="113" t="s">
        <v>154</v>
      </c>
      <c r="E484" s="113" t="s">
        <v>158</v>
      </c>
      <c r="F484" s="114" t="s">
        <v>3838</v>
      </c>
      <c r="G484" s="115">
        <v>4.5</v>
      </c>
      <c r="H484" s="116" t="s">
        <v>175</v>
      </c>
      <c r="I484" s="114">
        <v>86226460</v>
      </c>
      <c r="J484" s="117">
        <v>45292</v>
      </c>
      <c r="K484" s="118">
        <v>3000</v>
      </c>
      <c r="L484" s="118">
        <v>13500</v>
      </c>
      <c r="M484" s="113" t="s">
        <v>470</v>
      </c>
      <c r="N484" s="119">
        <v>45367</v>
      </c>
      <c r="O484" s="119" t="s">
        <v>156</v>
      </c>
      <c r="P484" s="114" t="s">
        <v>156</v>
      </c>
      <c r="Q484" s="119" t="s">
        <v>156</v>
      </c>
      <c r="R484" s="114" t="s">
        <v>193</v>
      </c>
      <c r="S484" s="119" t="s">
        <v>156</v>
      </c>
      <c r="T484" s="114" t="s">
        <v>156</v>
      </c>
      <c r="U484" s="112">
        <f>N484-62</f>
        <v>45305</v>
      </c>
    </row>
    <row r="485" spans="1:21" ht="14.25" hidden="1" customHeight="1">
      <c r="A485" s="113">
        <v>2024</v>
      </c>
      <c r="B485" s="114" t="s">
        <v>143</v>
      </c>
      <c r="C485" s="113" t="s">
        <v>433</v>
      </c>
      <c r="D485" s="113" t="s">
        <v>154</v>
      </c>
      <c r="E485" s="113" t="s">
        <v>293</v>
      </c>
      <c r="F485" s="114" t="s">
        <v>3845</v>
      </c>
      <c r="G485" s="115">
        <v>5.7</v>
      </c>
      <c r="H485" s="116" t="s">
        <v>175</v>
      </c>
      <c r="I485" s="114">
        <v>86197693</v>
      </c>
      <c r="J485" s="117">
        <v>45292</v>
      </c>
      <c r="K485" s="118">
        <v>3000</v>
      </c>
      <c r="L485" s="118">
        <v>17100</v>
      </c>
      <c r="M485" s="113" t="s">
        <v>470</v>
      </c>
      <c r="N485" s="119">
        <v>45367</v>
      </c>
      <c r="O485" s="119" t="s">
        <v>156</v>
      </c>
      <c r="P485" s="114" t="s">
        <v>156</v>
      </c>
      <c r="Q485" s="119" t="s">
        <v>156</v>
      </c>
      <c r="R485" s="114" t="s">
        <v>193</v>
      </c>
      <c r="S485" s="119" t="s">
        <v>156</v>
      </c>
      <c r="T485" s="114" t="s">
        <v>156</v>
      </c>
      <c r="U485" s="112">
        <f>N485-62</f>
        <v>45305</v>
      </c>
    </row>
    <row r="486" spans="1:21" ht="14.25" hidden="1" customHeight="1">
      <c r="A486" s="113">
        <v>2024</v>
      </c>
      <c r="B486" s="114" t="s">
        <v>143</v>
      </c>
      <c r="C486" s="113" t="s">
        <v>1026</v>
      </c>
      <c r="D486" s="113" t="s">
        <v>305</v>
      </c>
      <c r="E486" s="113" t="s">
        <v>577</v>
      </c>
      <c r="F486" s="114" t="s">
        <v>3816</v>
      </c>
      <c r="G486" s="115">
        <v>2.4</v>
      </c>
      <c r="H486" s="116" t="s">
        <v>175</v>
      </c>
      <c r="I486" s="114">
        <v>86215378</v>
      </c>
      <c r="J486" s="117">
        <v>45292</v>
      </c>
      <c r="K486" s="118">
        <v>3000</v>
      </c>
      <c r="L486" s="118">
        <v>7200</v>
      </c>
      <c r="M486" s="113" t="s">
        <v>470</v>
      </c>
      <c r="N486" s="119">
        <v>45325</v>
      </c>
      <c r="O486" s="119">
        <v>45240</v>
      </c>
      <c r="P486" s="114" t="s">
        <v>156</v>
      </c>
      <c r="Q486" s="119">
        <v>45275</v>
      </c>
      <c r="R486" s="114" t="s">
        <v>193</v>
      </c>
      <c r="S486" s="119">
        <v>45296</v>
      </c>
      <c r="T486" s="114" t="s">
        <v>156</v>
      </c>
      <c r="U486" s="112">
        <f>N486-19</f>
        <v>45306</v>
      </c>
    </row>
    <row r="487" spans="1:21" ht="14.25" hidden="1" customHeight="1">
      <c r="A487" s="113">
        <v>2024</v>
      </c>
      <c r="B487" s="114" t="s">
        <v>143</v>
      </c>
      <c r="C487" s="113" t="s">
        <v>573</v>
      </c>
      <c r="D487" s="113" t="s">
        <v>1820</v>
      </c>
      <c r="E487" s="113" t="s">
        <v>1823</v>
      </c>
      <c r="F487" s="114" t="s">
        <v>3824</v>
      </c>
      <c r="G487" s="115">
        <v>2.8</v>
      </c>
      <c r="H487" s="116" t="s">
        <v>175</v>
      </c>
      <c r="I487" s="114">
        <v>86195698</v>
      </c>
      <c r="J487" s="117">
        <v>45292</v>
      </c>
      <c r="K487" s="118">
        <v>3000</v>
      </c>
      <c r="L487" s="118">
        <v>8400</v>
      </c>
      <c r="M487" s="113" t="s">
        <v>470</v>
      </c>
      <c r="N487" s="119">
        <v>45321</v>
      </c>
      <c r="O487" s="119" t="s">
        <v>156</v>
      </c>
      <c r="P487" s="114" t="s">
        <v>156</v>
      </c>
      <c r="Q487" s="119" t="s">
        <v>156</v>
      </c>
      <c r="R487" s="114" t="s">
        <v>193</v>
      </c>
      <c r="S487" s="119" t="s">
        <v>156</v>
      </c>
      <c r="T487" s="114" t="s">
        <v>156</v>
      </c>
      <c r="U487" s="112">
        <f>N487-7</f>
        <v>45314</v>
      </c>
    </row>
    <row r="488" spans="1:21" ht="14.25" hidden="1" customHeight="1">
      <c r="A488" s="113">
        <v>2024</v>
      </c>
      <c r="B488" s="114" t="s">
        <v>143</v>
      </c>
      <c r="C488" s="113" t="s">
        <v>1026</v>
      </c>
      <c r="D488" s="113" t="s">
        <v>305</v>
      </c>
      <c r="E488" s="113" t="s">
        <v>577</v>
      </c>
      <c r="F488" s="114" t="s">
        <v>3816</v>
      </c>
      <c r="G488" s="115">
        <v>2.4</v>
      </c>
      <c r="H488" s="116" t="s">
        <v>175</v>
      </c>
      <c r="I488" s="114">
        <v>86215377</v>
      </c>
      <c r="J488" s="117">
        <v>45323</v>
      </c>
      <c r="K488" s="118">
        <v>3000</v>
      </c>
      <c r="L488" s="118">
        <v>7200</v>
      </c>
      <c r="M488" s="113" t="s">
        <v>470</v>
      </c>
      <c r="N488" s="119">
        <v>45353</v>
      </c>
      <c r="O488" s="119">
        <v>45275</v>
      </c>
      <c r="P488" s="114" t="s">
        <v>156</v>
      </c>
      <c r="Q488" s="119">
        <v>45303</v>
      </c>
      <c r="R488" s="114" t="s">
        <v>193</v>
      </c>
      <c r="S488" s="119">
        <v>45324</v>
      </c>
      <c r="T488" s="114" t="s">
        <v>156</v>
      </c>
      <c r="U488" s="112">
        <f>N488-19</f>
        <v>45334</v>
      </c>
    </row>
    <row r="489" spans="1:21" ht="14.25" hidden="1" customHeight="1">
      <c r="A489" s="113">
        <v>2024</v>
      </c>
      <c r="B489" s="114" t="s">
        <v>143</v>
      </c>
      <c r="C489" s="113" t="s">
        <v>573</v>
      </c>
      <c r="D489" s="113" t="s">
        <v>1820</v>
      </c>
      <c r="E489" s="113" t="s">
        <v>1823</v>
      </c>
      <c r="F489" s="114" t="s">
        <v>3824</v>
      </c>
      <c r="G489" s="115">
        <v>2.8</v>
      </c>
      <c r="H489" s="116" t="s">
        <v>175</v>
      </c>
      <c r="I489" s="114">
        <v>86195697</v>
      </c>
      <c r="J489" s="117">
        <v>45323</v>
      </c>
      <c r="K489" s="118">
        <v>3000</v>
      </c>
      <c r="L489" s="118">
        <v>8400</v>
      </c>
      <c r="M489" s="113" t="s">
        <v>470</v>
      </c>
      <c r="N489" s="119">
        <v>45347</v>
      </c>
      <c r="O489" s="119" t="s">
        <v>156</v>
      </c>
      <c r="P489" s="114" t="s">
        <v>156</v>
      </c>
      <c r="Q489" s="119" t="s">
        <v>156</v>
      </c>
      <c r="R489" s="114" t="s">
        <v>193</v>
      </c>
      <c r="S489" s="119" t="s">
        <v>156</v>
      </c>
      <c r="T489" s="114" t="s">
        <v>156</v>
      </c>
      <c r="U489" s="112">
        <f>N489-7</f>
        <v>45340</v>
      </c>
    </row>
    <row r="490" spans="1:21" ht="14.25" hidden="1" customHeight="1">
      <c r="A490" s="113">
        <v>2024</v>
      </c>
      <c r="B490" s="114" t="s">
        <v>143</v>
      </c>
      <c r="C490" s="113" t="s">
        <v>146</v>
      </c>
      <c r="D490" s="113" t="s">
        <v>154</v>
      </c>
      <c r="E490" s="113" t="s">
        <v>158</v>
      </c>
      <c r="F490" s="114" t="s">
        <v>3842</v>
      </c>
      <c r="G490" s="115">
        <v>4.5</v>
      </c>
      <c r="H490" s="116" t="s">
        <v>175</v>
      </c>
      <c r="I490" s="114">
        <v>86233425</v>
      </c>
      <c r="J490" s="117">
        <v>45352</v>
      </c>
      <c r="K490" s="118">
        <v>3000</v>
      </c>
      <c r="L490" s="118">
        <v>13500</v>
      </c>
      <c r="M490" s="113" t="s">
        <v>470</v>
      </c>
      <c r="N490" s="119">
        <v>45397</v>
      </c>
      <c r="O490" s="119" t="s">
        <v>156</v>
      </c>
      <c r="P490" s="114" t="s">
        <v>156</v>
      </c>
      <c r="Q490" s="119" t="s">
        <v>156</v>
      </c>
      <c r="R490" s="114" t="s">
        <v>193</v>
      </c>
      <c r="S490" s="119" t="s">
        <v>156</v>
      </c>
      <c r="T490" s="114" t="s">
        <v>156</v>
      </c>
      <c r="U490" s="112">
        <f>N490-40</f>
        <v>45357</v>
      </c>
    </row>
    <row r="491" spans="1:21" ht="14.25" hidden="1" customHeight="1">
      <c r="A491" s="113">
        <v>2024</v>
      </c>
      <c r="B491" s="114" t="s">
        <v>143</v>
      </c>
      <c r="C491" s="113" t="s">
        <v>146</v>
      </c>
      <c r="D491" s="113" t="s">
        <v>154</v>
      </c>
      <c r="E491" s="113" t="s">
        <v>293</v>
      </c>
      <c r="F491" s="114" t="s">
        <v>3846</v>
      </c>
      <c r="G491" s="115">
        <v>5.7</v>
      </c>
      <c r="H491" s="116" t="s">
        <v>175</v>
      </c>
      <c r="I491" s="114">
        <v>86233416</v>
      </c>
      <c r="J491" s="117">
        <v>45352</v>
      </c>
      <c r="K491" s="118">
        <v>3000</v>
      </c>
      <c r="L491" s="118">
        <v>17100</v>
      </c>
      <c r="M491" s="113" t="s">
        <v>470</v>
      </c>
      <c r="N491" s="119">
        <v>45397</v>
      </c>
      <c r="O491" s="119" t="s">
        <v>156</v>
      </c>
      <c r="P491" s="114" t="s">
        <v>156</v>
      </c>
      <c r="Q491" s="119" t="s">
        <v>156</v>
      </c>
      <c r="R491" s="114" t="s">
        <v>193</v>
      </c>
      <c r="S491" s="119" t="s">
        <v>156</v>
      </c>
      <c r="T491" s="114" t="s">
        <v>156</v>
      </c>
      <c r="U491" s="112">
        <f>N491-40</f>
        <v>45357</v>
      </c>
    </row>
    <row r="492" spans="1:21" ht="14.25" hidden="1" customHeight="1">
      <c r="A492" s="113">
        <v>2024</v>
      </c>
      <c r="B492" s="114" t="s">
        <v>143</v>
      </c>
      <c r="C492" s="113" t="s">
        <v>433</v>
      </c>
      <c r="D492" s="113" t="s">
        <v>305</v>
      </c>
      <c r="E492" s="113" t="s">
        <v>363</v>
      </c>
      <c r="F492" s="114" t="s">
        <v>3847</v>
      </c>
      <c r="G492" s="115">
        <v>2.8</v>
      </c>
      <c r="H492" s="116" t="s">
        <v>175</v>
      </c>
      <c r="I492" s="114">
        <v>85861073</v>
      </c>
      <c r="J492" s="117">
        <v>45352</v>
      </c>
      <c r="K492" s="118">
        <v>3000</v>
      </c>
      <c r="L492" s="118">
        <v>8400</v>
      </c>
      <c r="M492" s="113" t="s">
        <v>470</v>
      </c>
      <c r="N492" s="119">
        <v>45423</v>
      </c>
      <c r="O492" s="119" t="s">
        <v>156</v>
      </c>
      <c r="P492" s="114" t="s">
        <v>3432</v>
      </c>
      <c r="Q492" s="119" t="s">
        <v>156</v>
      </c>
      <c r="R492" s="114" t="s">
        <v>3433</v>
      </c>
      <c r="S492" s="119" t="s">
        <v>156</v>
      </c>
      <c r="T492" s="114" t="s">
        <v>3434</v>
      </c>
      <c r="U492" s="112">
        <f>N492-62</f>
        <v>45361</v>
      </c>
    </row>
    <row r="493" spans="1:21" ht="14.25" hidden="1" customHeight="1">
      <c r="A493" s="113">
        <v>2024</v>
      </c>
      <c r="B493" s="114" t="s">
        <v>143</v>
      </c>
      <c r="C493" s="113" t="s">
        <v>573</v>
      </c>
      <c r="D493" s="113" t="s">
        <v>1820</v>
      </c>
      <c r="E493" s="113" t="s">
        <v>1823</v>
      </c>
      <c r="F493" s="114" t="s">
        <v>3824</v>
      </c>
      <c r="G493" s="115">
        <v>2.8</v>
      </c>
      <c r="H493" s="116" t="s">
        <v>175</v>
      </c>
      <c r="I493" s="114">
        <v>86195695</v>
      </c>
      <c r="J493" s="117">
        <v>45352</v>
      </c>
      <c r="K493" s="118">
        <v>3000</v>
      </c>
      <c r="L493" s="118">
        <v>8400</v>
      </c>
      <c r="M493" s="113" t="s">
        <v>470</v>
      </c>
      <c r="N493" s="119">
        <v>45375</v>
      </c>
      <c r="O493" s="119" t="s">
        <v>156</v>
      </c>
      <c r="P493" s="114" t="s">
        <v>156</v>
      </c>
      <c r="Q493" s="119" t="s">
        <v>156</v>
      </c>
      <c r="R493" s="114" t="s">
        <v>193</v>
      </c>
      <c r="S493" s="119" t="s">
        <v>156</v>
      </c>
      <c r="T493" s="114" t="s">
        <v>156</v>
      </c>
      <c r="U493" s="112">
        <f>N493-7</f>
        <v>45368</v>
      </c>
    </row>
    <row r="494" spans="1:21" ht="14.25" hidden="1" customHeight="1">
      <c r="A494" s="113">
        <v>2024</v>
      </c>
      <c r="B494" s="114" t="s">
        <v>143</v>
      </c>
      <c r="C494" s="113" t="s">
        <v>433</v>
      </c>
      <c r="D494" s="113" t="s">
        <v>154</v>
      </c>
      <c r="E494" s="113" t="s">
        <v>158</v>
      </c>
      <c r="F494" s="114" t="s">
        <v>3838</v>
      </c>
      <c r="G494" s="115">
        <v>4.5</v>
      </c>
      <c r="H494" s="116" t="s">
        <v>175</v>
      </c>
      <c r="I494" s="114">
        <v>86254995</v>
      </c>
      <c r="J494" s="117">
        <v>45352</v>
      </c>
      <c r="K494" s="118">
        <v>3000</v>
      </c>
      <c r="L494" s="118">
        <v>13500</v>
      </c>
      <c r="M494" s="113" t="s">
        <v>521</v>
      </c>
      <c r="N494" s="119">
        <v>45444</v>
      </c>
      <c r="O494" s="119" t="s">
        <v>156</v>
      </c>
      <c r="P494" s="114" t="s">
        <v>156</v>
      </c>
      <c r="Q494" s="119" t="s">
        <v>156</v>
      </c>
      <c r="R494" s="114" t="s">
        <v>193</v>
      </c>
      <c r="S494" s="119" t="s">
        <v>156</v>
      </c>
      <c r="T494" s="114" t="s">
        <v>156</v>
      </c>
      <c r="U494" s="112">
        <f>N494-62</f>
        <v>45382</v>
      </c>
    </row>
    <row r="495" spans="1:21" ht="14.25" hidden="1" customHeight="1">
      <c r="A495" s="113">
        <v>2024</v>
      </c>
      <c r="B495" s="114" t="s">
        <v>143</v>
      </c>
      <c r="C495" s="113" t="s">
        <v>573</v>
      </c>
      <c r="D495" s="113" t="s">
        <v>1820</v>
      </c>
      <c r="E495" s="113" t="s">
        <v>1823</v>
      </c>
      <c r="F495" s="114" t="s">
        <v>3824</v>
      </c>
      <c r="G495" s="115">
        <v>2.8</v>
      </c>
      <c r="H495" s="116" t="s">
        <v>175</v>
      </c>
      <c r="I495" s="114">
        <v>86233374</v>
      </c>
      <c r="J495" s="117">
        <v>45444</v>
      </c>
      <c r="K495" s="118">
        <v>3000</v>
      </c>
      <c r="L495" s="118">
        <v>8400</v>
      </c>
      <c r="M495" s="113" t="s">
        <v>470</v>
      </c>
      <c r="N495" s="119">
        <v>45458</v>
      </c>
      <c r="O495" s="119" t="s">
        <v>156</v>
      </c>
      <c r="P495" s="114" t="s">
        <v>156</v>
      </c>
      <c r="Q495" s="119" t="s">
        <v>156</v>
      </c>
      <c r="R495" s="114" t="s">
        <v>193</v>
      </c>
      <c r="S495" s="119" t="s">
        <v>156</v>
      </c>
      <c r="T495" s="114" t="s">
        <v>156</v>
      </c>
      <c r="U495" s="112">
        <f>N495-7</f>
        <v>45451</v>
      </c>
    </row>
    <row r="496" spans="1:21" ht="14.25" hidden="1" customHeight="1">
      <c r="A496" s="113">
        <v>2024</v>
      </c>
      <c r="B496" s="114" t="s">
        <v>143</v>
      </c>
      <c r="C496" s="113" t="s">
        <v>433</v>
      </c>
      <c r="D496" s="113" t="s">
        <v>1820</v>
      </c>
      <c r="E496" s="113" t="s">
        <v>3617</v>
      </c>
      <c r="F496" s="114" t="s">
        <v>3818</v>
      </c>
      <c r="G496" s="115">
        <v>2.8</v>
      </c>
      <c r="H496" s="116" t="s">
        <v>175</v>
      </c>
      <c r="I496" s="114">
        <v>86198495</v>
      </c>
      <c r="J496" s="117">
        <v>45444</v>
      </c>
      <c r="K496" s="118">
        <v>3000</v>
      </c>
      <c r="L496" s="118">
        <v>8400</v>
      </c>
      <c r="M496" s="113" t="s">
        <v>383</v>
      </c>
      <c r="N496" s="119">
        <v>45550</v>
      </c>
      <c r="O496" s="119" t="s">
        <v>156</v>
      </c>
      <c r="P496" s="114" t="s">
        <v>156</v>
      </c>
      <c r="Q496" s="119" t="s">
        <v>156</v>
      </c>
      <c r="R496" s="114" t="s">
        <v>193</v>
      </c>
      <c r="S496" s="119" t="s">
        <v>156</v>
      </c>
      <c r="T496" s="114" t="s">
        <v>156</v>
      </c>
      <c r="U496" s="112">
        <f>N496-62</f>
        <v>45488</v>
      </c>
    </row>
    <row r="497" spans="1:21" ht="14.25" hidden="1" customHeight="1">
      <c r="A497" s="113">
        <v>2024</v>
      </c>
      <c r="B497" s="114" t="s">
        <v>143</v>
      </c>
      <c r="C497" s="113" t="s">
        <v>433</v>
      </c>
      <c r="D497" s="113" t="s">
        <v>1820</v>
      </c>
      <c r="E497" s="113" t="s">
        <v>3617</v>
      </c>
      <c r="F497" s="114" t="s">
        <v>3818</v>
      </c>
      <c r="G497" s="115">
        <v>2.8</v>
      </c>
      <c r="H497" s="116" t="s">
        <v>175</v>
      </c>
      <c r="I497" s="114">
        <v>86233380</v>
      </c>
      <c r="J497" s="117">
        <v>45566</v>
      </c>
      <c r="K497" s="118">
        <v>3000</v>
      </c>
      <c r="L497" s="118">
        <v>8400</v>
      </c>
      <c r="M497" s="113" t="s">
        <v>470</v>
      </c>
      <c r="N497" s="119">
        <v>45626</v>
      </c>
      <c r="O497" s="119" t="s">
        <v>156</v>
      </c>
      <c r="P497" s="114" t="s">
        <v>156</v>
      </c>
      <c r="Q497" s="119" t="s">
        <v>156</v>
      </c>
      <c r="R497" s="114" t="s">
        <v>193</v>
      </c>
      <c r="S497" s="119" t="s">
        <v>156</v>
      </c>
      <c r="T497" s="114" t="s">
        <v>156</v>
      </c>
      <c r="U497" s="112">
        <f>N497-62</f>
        <v>45564</v>
      </c>
    </row>
    <row r="498" spans="1:21" ht="14.25" hidden="1" customHeight="1">
      <c r="A498" s="113">
        <v>2024</v>
      </c>
      <c r="B498" s="114" t="s">
        <v>143</v>
      </c>
      <c r="C498" s="113" t="s">
        <v>146</v>
      </c>
      <c r="D498" s="113" t="s">
        <v>305</v>
      </c>
      <c r="E498" s="113" t="s">
        <v>363</v>
      </c>
      <c r="F498" s="114" t="s">
        <v>3852</v>
      </c>
      <c r="G498" s="115">
        <v>2.8</v>
      </c>
      <c r="H498" s="116" t="s">
        <v>175</v>
      </c>
      <c r="I498" s="114">
        <v>85868974</v>
      </c>
      <c r="J498" s="117">
        <v>45139</v>
      </c>
      <c r="K498" s="118">
        <v>3012</v>
      </c>
      <c r="L498" s="118">
        <v>8434</v>
      </c>
      <c r="M498" s="113" t="s">
        <v>436</v>
      </c>
      <c r="N498" s="119">
        <v>45245</v>
      </c>
      <c r="O498" s="119">
        <v>45097</v>
      </c>
      <c r="P498" s="114" t="s">
        <v>2852</v>
      </c>
      <c r="Q498" s="119">
        <v>45104</v>
      </c>
      <c r="R498" s="114" t="s">
        <v>2127</v>
      </c>
      <c r="S498" s="119">
        <v>45118</v>
      </c>
      <c r="T498" s="114" t="s">
        <v>2852</v>
      </c>
      <c r="U498" s="112">
        <f>N498-40</f>
        <v>45205</v>
      </c>
    </row>
    <row r="499" spans="1:21" ht="14.25" hidden="1" customHeight="1">
      <c r="A499" s="113">
        <v>2024</v>
      </c>
      <c r="B499" s="114" t="s">
        <v>143</v>
      </c>
      <c r="C499" s="113" t="s">
        <v>146</v>
      </c>
      <c r="D499" s="113" t="s">
        <v>305</v>
      </c>
      <c r="E499" s="113" t="s">
        <v>363</v>
      </c>
      <c r="F499" s="114" t="s">
        <v>3849</v>
      </c>
      <c r="G499" s="115">
        <v>2.8</v>
      </c>
      <c r="H499" s="116" t="s">
        <v>175</v>
      </c>
      <c r="I499" s="114">
        <v>85868984</v>
      </c>
      <c r="J499" s="117">
        <v>45139</v>
      </c>
      <c r="K499" s="118">
        <v>3012</v>
      </c>
      <c r="L499" s="118">
        <v>8434</v>
      </c>
      <c r="M499" s="113" t="s">
        <v>436</v>
      </c>
      <c r="N499" s="119">
        <v>45245</v>
      </c>
      <c r="O499" s="119">
        <v>45097</v>
      </c>
      <c r="P499" s="114" t="s">
        <v>2852</v>
      </c>
      <c r="Q499" s="119">
        <v>45104</v>
      </c>
      <c r="R499" s="114" t="s">
        <v>2127</v>
      </c>
      <c r="S499" s="119">
        <v>45118</v>
      </c>
      <c r="T499" s="114" t="s">
        <v>156</v>
      </c>
      <c r="U499" s="112">
        <f>N499-40</f>
        <v>45205</v>
      </c>
    </row>
    <row r="500" spans="1:21" ht="14.25" hidden="1" customHeight="1">
      <c r="A500" s="113">
        <v>2024</v>
      </c>
      <c r="B500" s="114" t="s">
        <v>143</v>
      </c>
      <c r="C500" s="113" t="s">
        <v>433</v>
      </c>
      <c r="D500" s="113" t="s">
        <v>154</v>
      </c>
      <c r="E500" s="113" t="s">
        <v>158</v>
      </c>
      <c r="F500" s="114" t="s">
        <v>3839</v>
      </c>
      <c r="G500" s="115">
        <v>4.5</v>
      </c>
      <c r="H500" s="116" t="s">
        <v>175</v>
      </c>
      <c r="I500" s="114">
        <v>85860427</v>
      </c>
      <c r="J500" s="117">
        <v>45170</v>
      </c>
      <c r="K500" s="118">
        <v>3016</v>
      </c>
      <c r="L500" s="118">
        <v>13572</v>
      </c>
      <c r="M500" s="113" t="s">
        <v>436</v>
      </c>
      <c r="N500" s="119">
        <v>45245</v>
      </c>
      <c r="O500" s="119">
        <v>45097</v>
      </c>
      <c r="P500" s="114" t="s">
        <v>2852</v>
      </c>
      <c r="Q500" s="119">
        <v>45104</v>
      </c>
      <c r="R500" s="114" t="s">
        <v>2267</v>
      </c>
      <c r="S500" s="119">
        <v>45125</v>
      </c>
      <c r="T500" s="114" t="s">
        <v>156</v>
      </c>
      <c r="U500" s="112">
        <f>N500-62</f>
        <v>45183</v>
      </c>
    </row>
    <row r="501" spans="1:21" ht="14.25" hidden="1" customHeight="1">
      <c r="A501" s="113">
        <v>2024</v>
      </c>
      <c r="B501" s="114" t="s">
        <v>143</v>
      </c>
      <c r="C501" s="113" t="s">
        <v>146</v>
      </c>
      <c r="D501" s="113" t="s">
        <v>154</v>
      </c>
      <c r="E501" s="113" t="s">
        <v>293</v>
      </c>
      <c r="F501" s="114" t="s">
        <v>3846</v>
      </c>
      <c r="G501" s="115">
        <v>5.7</v>
      </c>
      <c r="H501" s="116" t="s">
        <v>175</v>
      </c>
      <c r="I501" s="114">
        <v>86226730</v>
      </c>
      <c r="J501" s="117">
        <v>45323</v>
      </c>
      <c r="K501" s="118">
        <v>3100</v>
      </c>
      <c r="L501" s="118">
        <v>17670</v>
      </c>
      <c r="M501" s="113" t="s">
        <v>470</v>
      </c>
      <c r="N501" s="119">
        <v>45380</v>
      </c>
      <c r="O501" s="119" t="s">
        <v>156</v>
      </c>
      <c r="P501" s="114" t="s">
        <v>156</v>
      </c>
      <c r="Q501" s="119" t="s">
        <v>156</v>
      </c>
      <c r="R501" s="114" t="s">
        <v>193</v>
      </c>
      <c r="S501" s="119" t="s">
        <v>156</v>
      </c>
      <c r="T501" s="114" t="s">
        <v>156</v>
      </c>
      <c r="U501" s="112">
        <f>N501-40</f>
        <v>45340</v>
      </c>
    </row>
    <row r="502" spans="1:21" ht="14.25" hidden="1" customHeight="1">
      <c r="A502" s="113">
        <v>2024</v>
      </c>
      <c r="B502" s="114" t="s">
        <v>143</v>
      </c>
      <c r="C502" s="113" t="s">
        <v>1026</v>
      </c>
      <c r="D502" s="113" t="s">
        <v>305</v>
      </c>
      <c r="E502" s="113" t="s">
        <v>577</v>
      </c>
      <c r="F502" s="114" t="s">
        <v>3816</v>
      </c>
      <c r="G502" s="115">
        <v>2.4</v>
      </c>
      <c r="H502" s="116" t="s">
        <v>175</v>
      </c>
      <c r="I502" s="114">
        <v>86230224</v>
      </c>
      <c r="J502" s="117">
        <v>45231</v>
      </c>
      <c r="K502" s="118">
        <v>3200</v>
      </c>
      <c r="L502" s="118">
        <v>7680</v>
      </c>
      <c r="M502" s="113" t="s">
        <v>383</v>
      </c>
      <c r="N502" s="119">
        <v>45275</v>
      </c>
      <c r="O502" s="119">
        <v>45121</v>
      </c>
      <c r="P502" s="114" t="s">
        <v>156</v>
      </c>
      <c r="Q502" s="119">
        <v>45181</v>
      </c>
      <c r="R502" s="114" t="s">
        <v>193</v>
      </c>
      <c r="S502" s="119">
        <v>45216</v>
      </c>
      <c r="T502" s="114" t="s">
        <v>156</v>
      </c>
      <c r="U502" s="112">
        <f>N502-19</f>
        <v>45256</v>
      </c>
    </row>
    <row r="503" spans="1:21" ht="14.25" hidden="1" customHeight="1">
      <c r="A503" s="113">
        <v>2024</v>
      </c>
      <c r="B503" s="114" t="s">
        <v>143</v>
      </c>
      <c r="C503" s="113" t="s">
        <v>433</v>
      </c>
      <c r="D503" s="113" t="s">
        <v>154</v>
      </c>
      <c r="E503" s="113" t="s">
        <v>262</v>
      </c>
      <c r="F503" s="114" t="s">
        <v>3836</v>
      </c>
      <c r="G503" s="115">
        <v>3.6</v>
      </c>
      <c r="H503" s="116" t="s">
        <v>175</v>
      </c>
      <c r="I503" s="114">
        <v>86252346</v>
      </c>
      <c r="J503" s="117">
        <v>45261</v>
      </c>
      <c r="K503" s="118">
        <v>3300</v>
      </c>
      <c r="L503" s="118">
        <v>11880</v>
      </c>
      <c r="M503" s="113" t="s">
        <v>470</v>
      </c>
      <c r="N503" s="119">
        <v>45346</v>
      </c>
      <c r="O503" s="119" t="s">
        <v>156</v>
      </c>
      <c r="P503" s="114" t="s">
        <v>156</v>
      </c>
      <c r="Q503" s="119" t="s">
        <v>156</v>
      </c>
      <c r="R503" s="114" t="s">
        <v>193</v>
      </c>
      <c r="S503" s="119" t="s">
        <v>156</v>
      </c>
      <c r="T503" s="114" t="s">
        <v>156</v>
      </c>
      <c r="U503" s="112">
        <f>N503-62</f>
        <v>45284</v>
      </c>
    </row>
    <row r="504" spans="1:21" ht="14.25" hidden="1" customHeight="1">
      <c r="A504" s="113">
        <v>2024</v>
      </c>
      <c r="B504" s="114" t="s">
        <v>143</v>
      </c>
      <c r="C504" s="113" t="s">
        <v>433</v>
      </c>
      <c r="D504" s="113" t="s">
        <v>154</v>
      </c>
      <c r="E504" s="113" t="s">
        <v>158</v>
      </c>
      <c r="F504" s="114" t="s">
        <v>3838</v>
      </c>
      <c r="G504" s="115">
        <v>4.5</v>
      </c>
      <c r="H504" s="116" t="s">
        <v>175</v>
      </c>
      <c r="I504" s="114">
        <v>85815973</v>
      </c>
      <c r="J504" s="117">
        <v>45352</v>
      </c>
      <c r="K504" s="118">
        <v>3300</v>
      </c>
      <c r="L504" s="118">
        <v>14850</v>
      </c>
      <c r="M504" s="113" t="s">
        <v>470</v>
      </c>
      <c r="N504" s="119">
        <v>45427</v>
      </c>
      <c r="O504" s="119" t="s">
        <v>156</v>
      </c>
      <c r="P504" s="114" t="s">
        <v>3436</v>
      </c>
      <c r="Q504" s="119" t="s">
        <v>156</v>
      </c>
      <c r="R504" s="114" t="s">
        <v>3133</v>
      </c>
      <c r="S504" s="119" t="s">
        <v>156</v>
      </c>
      <c r="T504" s="114" t="s">
        <v>3134</v>
      </c>
      <c r="U504" s="112">
        <f>N504-62</f>
        <v>45365</v>
      </c>
    </row>
    <row r="505" spans="1:21" ht="14.25" hidden="1" customHeight="1">
      <c r="A505" s="113">
        <v>2024</v>
      </c>
      <c r="B505" s="114" t="s">
        <v>143</v>
      </c>
      <c r="C505" s="113" t="s">
        <v>146</v>
      </c>
      <c r="D505" s="113" t="s">
        <v>154</v>
      </c>
      <c r="E505" s="113" t="s">
        <v>293</v>
      </c>
      <c r="F505" s="114" t="s">
        <v>3846</v>
      </c>
      <c r="G505" s="115">
        <v>5.7</v>
      </c>
      <c r="H505" s="116" t="s">
        <v>175</v>
      </c>
      <c r="I505" s="114">
        <v>86255451</v>
      </c>
      <c r="J505" s="117">
        <v>45292</v>
      </c>
      <c r="K505" s="118">
        <v>3400</v>
      </c>
      <c r="L505" s="118">
        <v>19380</v>
      </c>
      <c r="M505" s="113" t="s">
        <v>470</v>
      </c>
      <c r="N505" s="119">
        <v>45366</v>
      </c>
      <c r="O505" s="119" t="s">
        <v>156</v>
      </c>
      <c r="P505" s="114" t="s">
        <v>156</v>
      </c>
      <c r="Q505" s="119" t="s">
        <v>156</v>
      </c>
      <c r="R505" s="114" t="s">
        <v>193</v>
      </c>
      <c r="S505" s="119" t="s">
        <v>156</v>
      </c>
      <c r="T505" s="114" t="s">
        <v>156</v>
      </c>
      <c r="U505" s="112">
        <f>N505-40</f>
        <v>45326</v>
      </c>
    </row>
    <row r="506" spans="1:21" ht="14.25" hidden="1" customHeight="1">
      <c r="A506" s="113">
        <v>2023</v>
      </c>
      <c r="B506" s="114" t="s">
        <v>2008</v>
      </c>
      <c r="C506" s="113" t="s">
        <v>146</v>
      </c>
      <c r="D506" s="113" t="s">
        <v>154</v>
      </c>
      <c r="E506" s="113" t="s">
        <v>2011</v>
      </c>
      <c r="F506" s="114" t="s">
        <v>3803</v>
      </c>
      <c r="G506" s="115">
        <v>4.5</v>
      </c>
      <c r="H506" s="116" t="s">
        <v>175</v>
      </c>
      <c r="I506" s="114">
        <v>85445909</v>
      </c>
      <c r="J506" s="117">
        <v>45139</v>
      </c>
      <c r="K506" s="118">
        <v>3500</v>
      </c>
      <c r="L506" s="118">
        <v>15750</v>
      </c>
      <c r="M506" s="113" t="s">
        <v>470</v>
      </c>
      <c r="N506" s="119">
        <v>45214</v>
      </c>
      <c r="O506" s="119">
        <v>45041</v>
      </c>
      <c r="P506" s="114" t="s">
        <v>425</v>
      </c>
      <c r="Q506" s="119">
        <v>45148</v>
      </c>
      <c r="R506" s="114" t="s">
        <v>2085</v>
      </c>
      <c r="S506" s="119">
        <v>45162</v>
      </c>
      <c r="T506" s="114" t="s">
        <v>2086</v>
      </c>
      <c r="U506" s="112">
        <f>N506-40</f>
        <v>45174</v>
      </c>
    </row>
    <row r="507" spans="1:21" ht="14.25" hidden="1" customHeight="1">
      <c r="A507" s="113">
        <v>2023</v>
      </c>
      <c r="B507" s="114" t="s">
        <v>2008</v>
      </c>
      <c r="C507" s="113" t="s">
        <v>563</v>
      </c>
      <c r="D507" s="113" t="s">
        <v>305</v>
      </c>
      <c r="E507" s="113" t="s">
        <v>2974</v>
      </c>
      <c r="F507" s="114" t="s">
        <v>3793</v>
      </c>
      <c r="G507" s="115">
        <v>1.8</v>
      </c>
      <c r="H507" s="116" t="s">
        <v>175</v>
      </c>
      <c r="I507" s="114">
        <v>85410694</v>
      </c>
      <c r="J507" s="117">
        <v>45200</v>
      </c>
      <c r="K507" s="118">
        <v>3500</v>
      </c>
      <c r="L507" s="118">
        <v>6300</v>
      </c>
      <c r="M507" s="113" t="s">
        <v>470</v>
      </c>
      <c r="N507" s="119">
        <v>45229</v>
      </c>
      <c r="O507" s="119">
        <v>45062</v>
      </c>
      <c r="P507" s="114" t="s">
        <v>1871</v>
      </c>
      <c r="Q507" s="119">
        <v>45188</v>
      </c>
      <c r="R507" s="114" t="s">
        <v>3167</v>
      </c>
      <c r="S507" s="119">
        <v>45197</v>
      </c>
      <c r="T507" s="114" t="s">
        <v>2216</v>
      </c>
      <c r="U507" s="112">
        <f>N507-21</f>
        <v>45208</v>
      </c>
    </row>
    <row r="508" spans="1:21" ht="14.25" hidden="1" customHeight="1">
      <c r="A508" s="113">
        <v>2024</v>
      </c>
      <c r="B508" s="114" t="s">
        <v>143</v>
      </c>
      <c r="C508" s="113" t="s">
        <v>146</v>
      </c>
      <c r="D508" s="113" t="s">
        <v>154</v>
      </c>
      <c r="E508" s="113" t="s">
        <v>3337</v>
      </c>
      <c r="F508" s="114" t="s">
        <v>3833</v>
      </c>
      <c r="G508" s="115">
        <v>5.3</v>
      </c>
      <c r="H508" s="116" t="s">
        <v>175</v>
      </c>
      <c r="I508" s="114">
        <v>86233418</v>
      </c>
      <c r="J508" s="117">
        <v>45231</v>
      </c>
      <c r="K508" s="118">
        <v>3500</v>
      </c>
      <c r="L508" s="118">
        <v>18550</v>
      </c>
      <c r="M508" s="113" t="s">
        <v>383</v>
      </c>
      <c r="N508" s="119">
        <v>45275</v>
      </c>
      <c r="O508" s="119" t="s">
        <v>156</v>
      </c>
      <c r="P508" s="114" t="s">
        <v>156</v>
      </c>
      <c r="Q508" s="119" t="s">
        <v>156</v>
      </c>
      <c r="R508" s="114" t="s">
        <v>193</v>
      </c>
      <c r="S508" s="119" t="s">
        <v>156</v>
      </c>
      <c r="T508" s="114" t="s">
        <v>156</v>
      </c>
      <c r="U508" s="112">
        <f>N508-40</f>
        <v>45235</v>
      </c>
    </row>
    <row r="509" spans="1:21" ht="14.25" hidden="1" customHeight="1">
      <c r="A509" s="113">
        <v>2024</v>
      </c>
      <c r="B509" s="114" t="s">
        <v>143</v>
      </c>
      <c r="C509" s="113" t="s">
        <v>573</v>
      </c>
      <c r="D509" s="113" t="s">
        <v>1820</v>
      </c>
      <c r="E509" s="113" t="s">
        <v>3661</v>
      </c>
      <c r="F509" s="114" t="s">
        <v>3822</v>
      </c>
      <c r="G509" s="115">
        <v>2.8</v>
      </c>
      <c r="H509" s="116" t="s">
        <v>175</v>
      </c>
      <c r="I509" s="114">
        <v>86135813</v>
      </c>
      <c r="J509" s="117">
        <v>45261</v>
      </c>
      <c r="K509" s="118">
        <v>3500</v>
      </c>
      <c r="L509" s="118">
        <v>9800</v>
      </c>
      <c r="M509" s="113" t="s">
        <v>436</v>
      </c>
      <c r="N509" s="119">
        <v>45275</v>
      </c>
      <c r="O509" s="119" t="s">
        <v>156</v>
      </c>
      <c r="P509" s="114" t="s">
        <v>156</v>
      </c>
      <c r="Q509" s="119" t="s">
        <v>156</v>
      </c>
      <c r="R509" s="114" t="s">
        <v>193</v>
      </c>
      <c r="S509" s="119" t="s">
        <v>156</v>
      </c>
      <c r="T509" s="114" t="s">
        <v>156</v>
      </c>
      <c r="U509" s="112">
        <f>N509-7</f>
        <v>45268</v>
      </c>
    </row>
    <row r="510" spans="1:21" ht="14.25" hidden="1" customHeight="1">
      <c r="A510" s="113">
        <v>2024</v>
      </c>
      <c r="B510" s="114" t="s">
        <v>143</v>
      </c>
      <c r="C510" s="113" t="s">
        <v>433</v>
      </c>
      <c r="D510" s="113" t="s">
        <v>1820</v>
      </c>
      <c r="E510" s="113" t="s">
        <v>3634</v>
      </c>
      <c r="F510" s="114" t="s">
        <v>3821</v>
      </c>
      <c r="G510" s="115">
        <v>2.8</v>
      </c>
      <c r="H510" s="116" t="s">
        <v>175</v>
      </c>
      <c r="I510" s="114">
        <v>86118282</v>
      </c>
      <c r="J510" s="117">
        <v>45413</v>
      </c>
      <c r="K510" s="118">
        <v>3500</v>
      </c>
      <c r="L510" s="118">
        <v>9800</v>
      </c>
      <c r="M510" s="113" t="s">
        <v>383</v>
      </c>
      <c r="N510" s="119">
        <v>45519</v>
      </c>
      <c r="O510" s="119" t="s">
        <v>156</v>
      </c>
      <c r="P510" s="114" t="s">
        <v>156</v>
      </c>
      <c r="Q510" s="119" t="s">
        <v>156</v>
      </c>
      <c r="R510" s="114" t="s">
        <v>193</v>
      </c>
      <c r="S510" s="119" t="s">
        <v>156</v>
      </c>
      <c r="T510" s="114" t="s">
        <v>156</v>
      </c>
      <c r="U510" s="112">
        <f>N510-62</f>
        <v>45457</v>
      </c>
    </row>
    <row r="511" spans="1:21" ht="14.25" hidden="1" customHeight="1">
      <c r="A511" s="113">
        <v>2024</v>
      </c>
      <c r="B511" s="114" t="s">
        <v>143</v>
      </c>
      <c r="C511" s="113" t="s">
        <v>433</v>
      </c>
      <c r="D511" s="113" t="s">
        <v>1820</v>
      </c>
      <c r="E511" s="113" t="s">
        <v>3634</v>
      </c>
      <c r="F511" s="114" t="s">
        <v>3821</v>
      </c>
      <c r="G511" s="115">
        <v>2.8</v>
      </c>
      <c r="H511" s="116" t="s">
        <v>175</v>
      </c>
      <c r="I511" s="114">
        <v>86183339</v>
      </c>
      <c r="J511" s="117">
        <v>45474</v>
      </c>
      <c r="K511" s="118">
        <v>3500</v>
      </c>
      <c r="L511" s="118">
        <v>9800</v>
      </c>
      <c r="M511" s="113" t="s">
        <v>383</v>
      </c>
      <c r="N511" s="119">
        <v>45580</v>
      </c>
      <c r="O511" s="119" t="s">
        <v>156</v>
      </c>
      <c r="P511" s="114" t="s">
        <v>156</v>
      </c>
      <c r="Q511" s="119" t="s">
        <v>156</v>
      </c>
      <c r="R511" s="114" t="s">
        <v>193</v>
      </c>
      <c r="S511" s="119" t="s">
        <v>156</v>
      </c>
      <c r="T511" s="114" t="s">
        <v>156</v>
      </c>
      <c r="U511" s="112">
        <f>N511-62</f>
        <v>45518</v>
      </c>
    </row>
    <row r="512" spans="1:21" ht="14.25" hidden="1" customHeight="1">
      <c r="A512" s="113">
        <v>2024</v>
      </c>
      <c r="B512" s="114" t="s">
        <v>143</v>
      </c>
      <c r="C512" s="113" t="s">
        <v>433</v>
      </c>
      <c r="D512" s="113" t="s">
        <v>1820</v>
      </c>
      <c r="E512" s="113" t="s">
        <v>3634</v>
      </c>
      <c r="F512" s="114" t="s">
        <v>3821</v>
      </c>
      <c r="G512" s="115">
        <v>2.8</v>
      </c>
      <c r="H512" s="116" t="s">
        <v>175</v>
      </c>
      <c r="I512" s="114">
        <v>86210432</v>
      </c>
      <c r="J512" s="117">
        <v>45536</v>
      </c>
      <c r="K512" s="118">
        <v>3500</v>
      </c>
      <c r="L512" s="118">
        <v>9800</v>
      </c>
      <c r="M512" s="113" t="s">
        <v>470</v>
      </c>
      <c r="N512" s="119">
        <v>45612</v>
      </c>
      <c r="O512" s="119" t="s">
        <v>156</v>
      </c>
      <c r="P512" s="114" t="s">
        <v>156</v>
      </c>
      <c r="Q512" s="119" t="s">
        <v>156</v>
      </c>
      <c r="R512" s="114" t="s">
        <v>193</v>
      </c>
      <c r="S512" s="119" t="s">
        <v>156</v>
      </c>
      <c r="T512" s="114" t="s">
        <v>156</v>
      </c>
      <c r="U512" s="112">
        <f>N512-62</f>
        <v>45550</v>
      </c>
    </row>
    <row r="513" spans="1:21" ht="14.25" hidden="1" customHeight="1">
      <c r="A513" s="113">
        <v>2024</v>
      </c>
      <c r="B513" s="114" t="s">
        <v>143</v>
      </c>
      <c r="C513" s="113" t="s">
        <v>433</v>
      </c>
      <c r="D513" s="113" t="s">
        <v>1820</v>
      </c>
      <c r="E513" s="113" t="s">
        <v>3617</v>
      </c>
      <c r="F513" s="114" t="s">
        <v>3819</v>
      </c>
      <c r="G513" s="115">
        <v>2.8</v>
      </c>
      <c r="H513" s="116" t="s">
        <v>175</v>
      </c>
      <c r="I513" s="114">
        <v>86115405</v>
      </c>
      <c r="J513" s="117">
        <v>45413</v>
      </c>
      <c r="K513" s="118">
        <v>3600</v>
      </c>
      <c r="L513" s="118">
        <v>10080</v>
      </c>
      <c r="M513" s="113" t="s">
        <v>383</v>
      </c>
      <c r="N513" s="119">
        <v>45519</v>
      </c>
      <c r="O513" s="119" t="s">
        <v>156</v>
      </c>
      <c r="P513" s="114" t="s">
        <v>156</v>
      </c>
      <c r="Q513" s="119" t="s">
        <v>156</v>
      </c>
      <c r="R513" s="114" t="s">
        <v>193</v>
      </c>
      <c r="S513" s="119" t="s">
        <v>156</v>
      </c>
      <c r="T513" s="114" t="s">
        <v>156</v>
      </c>
      <c r="U513" s="112">
        <f>N513-62</f>
        <v>45457</v>
      </c>
    </row>
    <row r="514" spans="1:21" ht="14.25" hidden="1" customHeight="1">
      <c r="A514" s="113">
        <v>2023</v>
      </c>
      <c r="B514" s="114" t="s">
        <v>2008</v>
      </c>
      <c r="C514" s="113" t="s">
        <v>573</v>
      </c>
      <c r="D514" s="113" t="s">
        <v>3190</v>
      </c>
      <c r="E514" s="113" t="s">
        <v>3233</v>
      </c>
      <c r="F514" s="114" t="s">
        <v>3790</v>
      </c>
      <c r="G514" s="115">
        <v>5</v>
      </c>
      <c r="H514" s="116" t="s">
        <v>175</v>
      </c>
      <c r="I514" s="114">
        <v>85513839</v>
      </c>
      <c r="J514" s="117">
        <v>45200</v>
      </c>
      <c r="K514" s="118">
        <v>3700</v>
      </c>
      <c r="L514" s="118">
        <v>18500</v>
      </c>
      <c r="M514" s="113" t="s">
        <v>470</v>
      </c>
      <c r="N514" s="119">
        <v>45245</v>
      </c>
      <c r="O514" s="119">
        <v>45125</v>
      </c>
      <c r="P514" s="114" t="s">
        <v>1874</v>
      </c>
      <c r="Q514" s="119">
        <v>45183</v>
      </c>
      <c r="R514" s="114" t="s">
        <v>2603</v>
      </c>
      <c r="S514" s="119">
        <v>45225</v>
      </c>
      <c r="T514" s="114" t="s">
        <v>2893</v>
      </c>
      <c r="U514" s="112">
        <f>N514-7</f>
        <v>45238</v>
      </c>
    </row>
    <row r="515" spans="1:21" ht="14.25" hidden="1" customHeight="1">
      <c r="A515" s="113">
        <v>2024</v>
      </c>
      <c r="B515" s="114" t="s">
        <v>143</v>
      </c>
      <c r="C515" s="113" t="s">
        <v>573</v>
      </c>
      <c r="D515" s="113" t="s">
        <v>305</v>
      </c>
      <c r="E515" s="113" t="s">
        <v>577</v>
      </c>
      <c r="F515" s="114" t="s">
        <v>3816</v>
      </c>
      <c r="G515" s="115">
        <v>2.4</v>
      </c>
      <c r="H515" s="116" t="s">
        <v>175</v>
      </c>
      <c r="I515" s="114">
        <v>85780641</v>
      </c>
      <c r="J515" s="117">
        <v>45200</v>
      </c>
      <c r="K515" s="118">
        <v>3768</v>
      </c>
      <c r="L515" s="118">
        <v>9043</v>
      </c>
      <c r="M515" s="113" t="s">
        <v>436</v>
      </c>
      <c r="N515" s="119">
        <v>45250</v>
      </c>
      <c r="O515" s="119">
        <v>45093</v>
      </c>
      <c r="P515" s="114" t="s">
        <v>1022</v>
      </c>
      <c r="Q515" s="119">
        <v>45114</v>
      </c>
      <c r="R515" s="114" t="s">
        <v>193</v>
      </c>
      <c r="S515" s="119">
        <v>45146</v>
      </c>
      <c r="T515" s="114" t="s">
        <v>156</v>
      </c>
      <c r="U515" s="112">
        <f>N515-7</f>
        <v>45243</v>
      </c>
    </row>
    <row r="516" spans="1:21" ht="14.25" hidden="1" customHeight="1">
      <c r="A516" s="113">
        <v>2024</v>
      </c>
      <c r="B516" s="114" t="s">
        <v>143</v>
      </c>
      <c r="C516" s="113" t="s">
        <v>390</v>
      </c>
      <c r="D516" s="113" t="s">
        <v>305</v>
      </c>
      <c r="E516" s="113" t="s">
        <v>577</v>
      </c>
      <c r="F516" s="114" t="s">
        <v>3817</v>
      </c>
      <c r="G516" s="115">
        <v>2.4</v>
      </c>
      <c r="H516" s="116" t="s">
        <v>175</v>
      </c>
      <c r="I516" s="114">
        <v>85899508</v>
      </c>
      <c r="J516" s="117">
        <v>45231</v>
      </c>
      <c r="K516" s="118">
        <v>3792</v>
      </c>
      <c r="L516" s="118">
        <v>9101</v>
      </c>
      <c r="M516" s="113" t="s">
        <v>436</v>
      </c>
      <c r="N516" s="119">
        <v>45245</v>
      </c>
      <c r="O516" s="119">
        <v>45093</v>
      </c>
      <c r="P516" s="114" t="s">
        <v>156</v>
      </c>
      <c r="Q516" s="119">
        <v>45114</v>
      </c>
      <c r="R516" s="114" t="s">
        <v>193</v>
      </c>
      <c r="S516" s="119">
        <v>45146</v>
      </c>
      <c r="T516" s="114" t="s">
        <v>156</v>
      </c>
      <c r="U516" s="112">
        <f>N516-37</f>
        <v>45208</v>
      </c>
    </row>
    <row r="517" spans="1:21" ht="14.25" hidden="1" customHeight="1">
      <c r="A517" s="113">
        <v>2024</v>
      </c>
      <c r="B517" s="114" t="s">
        <v>143</v>
      </c>
      <c r="C517" s="113" t="s">
        <v>433</v>
      </c>
      <c r="D517" s="113" t="s">
        <v>1820</v>
      </c>
      <c r="E517" s="113" t="s">
        <v>3617</v>
      </c>
      <c r="F517" s="114" t="s">
        <v>3819</v>
      </c>
      <c r="G517" s="115">
        <v>2.8</v>
      </c>
      <c r="H517" s="116" t="s">
        <v>175</v>
      </c>
      <c r="I517" s="114">
        <v>86180195</v>
      </c>
      <c r="J517" s="117">
        <v>45536</v>
      </c>
      <c r="K517" s="118">
        <v>3800</v>
      </c>
      <c r="L517" s="118">
        <v>10640</v>
      </c>
      <c r="M517" s="113" t="s">
        <v>470</v>
      </c>
      <c r="N517" s="119">
        <v>45626</v>
      </c>
      <c r="O517" s="119" t="s">
        <v>156</v>
      </c>
      <c r="P517" s="114" t="s">
        <v>156</v>
      </c>
      <c r="Q517" s="119" t="s">
        <v>156</v>
      </c>
      <c r="R517" s="114" t="s">
        <v>193</v>
      </c>
      <c r="S517" s="119" t="s">
        <v>156</v>
      </c>
      <c r="T517" s="114" t="s">
        <v>156</v>
      </c>
      <c r="U517" s="112">
        <f>N517-62</f>
        <v>45564</v>
      </c>
    </row>
    <row r="518" spans="1:21" ht="14.25" hidden="1" customHeight="1">
      <c r="A518" s="113">
        <v>2023</v>
      </c>
      <c r="B518" s="114" t="s">
        <v>143</v>
      </c>
      <c r="C518" s="113" t="s">
        <v>379</v>
      </c>
      <c r="D518" s="113" t="s">
        <v>676</v>
      </c>
      <c r="E518" s="113" t="s">
        <v>699</v>
      </c>
      <c r="F518" s="114" t="s">
        <v>3746</v>
      </c>
      <c r="G518" s="115">
        <v>1.6</v>
      </c>
      <c r="H518" s="116" t="s">
        <v>175</v>
      </c>
      <c r="I518" s="114">
        <v>85816148</v>
      </c>
      <c r="J518" s="117">
        <v>45078</v>
      </c>
      <c r="K518" s="118">
        <v>3888</v>
      </c>
      <c r="L518" s="118">
        <v>6221</v>
      </c>
      <c r="M518" s="113" t="s">
        <v>470</v>
      </c>
      <c r="N518" s="119">
        <v>45151</v>
      </c>
      <c r="O518" s="119" t="s">
        <v>156</v>
      </c>
      <c r="P518" s="114" t="s">
        <v>156</v>
      </c>
      <c r="Q518" s="119">
        <v>45093</v>
      </c>
      <c r="R518" s="114" t="s">
        <v>193</v>
      </c>
      <c r="S518" s="119">
        <v>45103</v>
      </c>
      <c r="T518" s="114" t="s">
        <v>156</v>
      </c>
      <c r="U518" s="112">
        <f>N518-35</f>
        <v>45116</v>
      </c>
    </row>
    <row r="519" spans="1:21" ht="14.25" hidden="1" customHeight="1">
      <c r="A519" s="113">
        <v>2023</v>
      </c>
      <c r="B519" s="114" t="s">
        <v>2008</v>
      </c>
      <c r="C519" s="113" t="s">
        <v>146</v>
      </c>
      <c r="D519" s="113" t="s">
        <v>154</v>
      </c>
      <c r="E519" s="113" t="s">
        <v>2011</v>
      </c>
      <c r="F519" s="114" t="s">
        <v>3803</v>
      </c>
      <c r="G519" s="115">
        <v>4.5</v>
      </c>
      <c r="H519" s="116" t="s">
        <v>246</v>
      </c>
      <c r="I519" s="114">
        <v>85513415</v>
      </c>
      <c r="J519" s="117">
        <v>45139</v>
      </c>
      <c r="K519" s="118">
        <v>3900</v>
      </c>
      <c r="L519" s="118">
        <v>17550</v>
      </c>
      <c r="M519" s="113" t="s">
        <v>226</v>
      </c>
      <c r="N519" s="119">
        <v>45198</v>
      </c>
      <c r="O519" s="119">
        <v>45072</v>
      </c>
      <c r="P519" s="114" t="s">
        <v>156</v>
      </c>
      <c r="Q519" s="119" t="s">
        <v>156</v>
      </c>
      <c r="R519" s="114" t="s">
        <v>193</v>
      </c>
      <c r="S519" s="119" t="s">
        <v>156</v>
      </c>
      <c r="T519" s="114" t="s">
        <v>156</v>
      </c>
      <c r="U519" s="112">
        <f>N519-40</f>
        <v>45158</v>
      </c>
    </row>
    <row r="520" spans="1:21" ht="14.25" hidden="1" customHeight="1">
      <c r="A520" s="113">
        <v>2023</v>
      </c>
      <c r="B520" s="114" t="s">
        <v>2008</v>
      </c>
      <c r="C520" s="113" t="s">
        <v>146</v>
      </c>
      <c r="D520" s="113" t="s">
        <v>154</v>
      </c>
      <c r="E520" s="113" t="s">
        <v>293</v>
      </c>
      <c r="F520" s="114" t="s">
        <v>3805</v>
      </c>
      <c r="G520" s="115">
        <v>5.7</v>
      </c>
      <c r="H520" s="116" t="s">
        <v>246</v>
      </c>
      <c r="I520" s="114">
        <v>85410995</v>
      </c>
      <c r="J520" s="117">
        <v>45108</v>
      </c>
      <c r="K520" s="118">
        <v>3900</v>
      </c>
      <c r="L520" s="118">
        <v>22230</v>
      </c>
      <c r="M520" s="113" t="s">
        <v>226</v>
      </c>
      <c r="N520" s="119">
        <v>45199</v>
      </c>
      <c r="O520" s="119">
        <v>45072</v>
      </c>
      <c r="P520" s="114" t="s">
        <v>156</v>
      </c>
      <c r="Q520" s="119" t="s">
        <v>156</v>
      </c>
      <c r="R520" s="114" t="s">
        <v>193</v>
      </c>
      <c r="S520" s="119" t="s">
        <v>156</v>
      </c>
      <c r="T520" s="114" t="s">
        <v>156</v>
      </c>
      <c r="U520" s="112">
        <f>N520-40</f>
        <v>45159</v>
      </c>
    </row>
    <row r="521" spans="1:21" ht="14.25" hidden="1" customHeight="1">
      <c r="A521" s="113">
        <v>2023</v>
      </c>
      <c r="B521" s="114" t="s">
        <v>2008</v>
      </c>
      <c r="C521" s="113" t="s">
        <v>146</v>
      </c>
      <c r="D521" s="113" t="s">
        <v>154</v>
      </c>
      <c r="E521" s="113" t="s">
        <v>293</v>
      </c>
      <c r="F521" s="114" t="s">
        <v>3805</v>
      </c>
      <c r="G521" s="115">
        <v>5.7</v>
      </c>
      <c r="H521" s="116" t="s">
        <v>175</v>
      </c>
      <c r="I521" s="114">
        <v>85410996</v>
      </c>
      <c r="J521" s="117">
        <v>45078</v>
      </c>
      <c r="K521" s="118">
        <v>3984</v>
      </c>
      <c r="L521" s="118">
        <v>22709</v>
      </c>
      <c r="M521" s="113" t="s">
        <v>383</v>
      </c>
      <c r="N521" s="119">
        <v>45148</v>
      </c>
      <c r="O521" s="119">
        <v>45009</v>
      </c>
      <c r="P521" s="114" t="s">
        <v>2246</v>
      </c>
      <c r="Q521" s="119">
        <v>45036</v>
      </c>
      <c r="R521" s="114" t="s">
        <v>2248</v>
      </c>
      <c r="S521" s="119">
        <v>45071</v>
      </c>
      <c r="T521" s="114" t="s">
        <v>937</v>
      </c>
      <c r="U521" s="112">
        <f>N521-40</f>
        <v>45108</v>
      </c>
    </row>
    <row r="522" spans="1:21" ht="14.25" hidden="1" customHeight="1">
      <c r="A522" s="113">
        <v>2023</v>
      </c>
      <c r="B522" s="114" t="s">
        <v>2008</v>
      </c>
      <c r="C522" s="113" t="s">
        <v>573</v>
      </c>
      <c r="D522" s="113" t="s">
        <v>305</v>
      </c>
      <c r="E522" s="113" t="s">
        <v>3039</v>
      </c>
      <c r="F522" s="114" t="s">
        <v>3795</v>
      </c>
      <c r="G522" s="115">
        <v>1.9</v>
      </c>
      <c r="H522" s="116" t="s">
        <v>175</v>
      </c>
      <c r="I522" s="114">
        <v>84882410</v>
      </c>
      <c r="J522" s="117">
        <v>45078</v>
      </c>
      <c r="K522" s="118">
        <v>3996</v>
      </c>
      <c r="L522" s="118">
        <v>7592</v>
      </c>
      <c r="M522" s="113" t="s">
        <v>436</v>
      </c>
      <c r="N522" s="119">
        <v>45122</v>
      </c>
      <c r="O522" s="119">
        <v>44936</v>
      </c>
      <c r="P522" s="114" t="s">
        <v>2068</v>
      </c>
      <c r="Q522" s="119">
        <v>44957</v>
      </c>
      <c r="R522" s="114" t="s">
        <v>1850</v>
      </c>
      <c r="S522" s="119">
        <v>45027</v>
      </c>
      <c r="T522" s="114" t="s">
        <v>2465</v>
      </c>
      <c r="U522" s="112">
        <f>N522-7</f>
        <v>45115</v>
      </c>
    </row>
    <row r="523" spans="1:21" ht="14.25" hidden="1" customHeight="1">
      <c r="A523" s="113">
        <v>2023</v>
      </c>
      <c r="B523" s="114" t="s">
        <v>2008</v>
      </c>
      <c r="C523" s="113" t="s">
        <v>146</v>
      </c>
      <c r="D523" s="113" t="s">
        <v>154</v>
      </c>
      <c r="E523" s="113" t="s">
        <v>217</v>
      </c>
      <c r="F523" s="114" t="s">
        <v>3797</v>
      </c>
      <c r="G523" s="115">
        <v>5.3</v>
      </c>
      <c r="H523" s="116" t="s">
        <v>175</v>
      </c>
      <c r="I523" s="114">
        <v>85136968</v>
      </c>
      <c r="J523" s="117">
        <v>45139</v>
      </c>
      <c r="K523" s="118">
        <v>4000</v>
      </c>
      <c r="L523" s="118">
        <v>21200</v>
      </c>
      <c r="M523" s="113" t="s">
        <v>470</v>
      </c>
      <c r="N523" s="119">
        <v>45199</v>
      </c>
      <c r="O523" s="119">
        <v>45041</v>
      </c>
      <c r="P523" s="114" t="s">
        <v>930</v>
      </c>
      <c r="Q523" s="119">
        <v>45134</v>
      </c>
      <c r="R523" s="114" t="s">
        <v>2137</v>
      </c>
      <c r="S523" s="119">
        <v>45148</v>
      </c>
      <c r="T523" s="114" t="s">
        <v>2058</v>
      </c>
      <c r="U523" s="112">
        <f>N523-40</f>
        <v>45159</v>
      </c>
    </row>
    <row r="524" spans="1:21" ht="14.25" hidden="1" customHeight="1">
      <c r="A524" s="113">
        <v>2023</v>
      </c>
      <c r="B524" s="114" t="s">
        <v>2008</v>
      </c>
      <c r="C524" s="113" t="s">
        <v>146</v>
      </c>
      <c r="D524" s="113" t="s">
        <v>154</v>
      </c>
      <c r="E524" s="113" t="s">
        <v>293</v>
      </c>
      <c r="F524" s="114" t="s">
        <v>3805</v>
      </c>
      <c r="G524" s="115">
        <v>5.7</v>
      </c>
      <c r="H524" s="116" t="s">
        <v>175</v>
      </c>
      <c r="I524" s="114">
        <v>84925385</v>
      </c>
      <c r="J524" s="117">
        <v>45139</v>
      </c>
      <c r="K524" s="118">
        <v>4000</v>
      </c>
      <c r="L524" s="118">
        <v>22800</v>
      </c>
      <c r="M524" s="113" t="s">
        <v>470</v>
      </c>
      <c r="N524" s="119">
        <v>45199</v>
      </c>
      <c r="O524" s="119">
        <v>45041</v>
      </c>
      <c r="P524" s="114" t="s">
        <v>2135</v>
      </c>
      <c r="Q524" s="119">
        <v>45134</v>
      </c>
      <c r="R524" s="114" t="s">
        <v>2137</v>
      </c>
      <c r="S524" s="119">
        <v>45148</v>
      </c>
      <c r="T524" s="114" t="s">
        <v>2058</v>
      </c>
      <c r="U524" s="112">
        <f>N524-40</f>
        <v>45159</v>
      </c>
    </row>
    <row r="525" spans="1:21" ht="14.25" hidden="1" customHeight="1">
      <c r="A525" s="113">
        <v>2023</v>
      </c>
      <c r="B525" s="114" t="s">
        <v>2008</v>
      </c>
      <c r="C525" s="113" t="s">
        <v>146</v>
      </c>
      <c r="D525" s="113" t="s">
        <v>154</v>
      </c>
      <c r="E525" s="113" t="s">
        <v>293</v>
      </c>
      <c r="F525" s="114" t="s">
        <v>3805</v>
      </c>
      <c r="G525" s="115">
        <v>5.7</v>
      </c>
      <c r="H525" s="116" t="s">
        <v>175</v>
      </c>
      <c r="I525" s="114">
        <v>85413597</v>
      </c>
      <c r="J525" s="117">
        <v>45139</v>
      </c>
      <c r="K525" s="118">
        <v>4000</v>
      </c>
      <c r="L525" s="118">
        <v>22800</v>
      </c>
      <c r="M525" s="113" t="s">
        <v>470</v>
      </c>
      <c r="N525" s="119">
        <v>45205</v>
      </c>
      <c r="O525" s="119">
        <v>45041</v>
      </c>
      <c r="P525" s="114" t="s">
        <v>156</v>
      </c>
      <c r="Q525" s="119">
        <v>45141</v>
      </c>
      <c r="R525" s="114" t="s">
        <v>2259</v>
      </c>
      <c r="S525" s="119">
        <v>45155</v>
      </c>
      <c r="T525" s="114" t="s">
        <v>2132</v>
      </c>
      <c r="U525" s="112">
        <f>N525-40</f>
        <v>45165</v>
      </c>
    </row>
    <row r="526" spans="1:21" ht="14.25" hidden="1" customHeight="1">
      <c r="A526" s="113">
        <v>2023</v>
      </c>
      <c r="B526" s="114" t="s">
        <v>2008</v>
      </c>
      <c r="C526" s="113" t="s">
        <v>1026</v>
      </c>
      <c r="D526" s="113" t="s">
        <v>305</v>
      </c>
      <c r="E526" s="113" t="s">
        <v>577</v>
      </c>
      <c r="F526" s="114" t="s">
        <v>3788</v>
      </c>
      <c r="G526" s="115">
        <v>2.4</v>
      </c>
      <c r="H526" s="116" t="s">
        <v>175</v>
      </c>
      <c r="I526" s="114">
        <v>85413590</v>
      </c>
      <c r="J526" s="117">
        <v>45139</v>
      </c>
      <c r="K526" s="118">
        <v>4000</v>
      </c>
      <c r="L526" s="118">
        <v>9600</v>
      </c>
      <c r="M526" s="113" t="s">
        <v>470</v>
      </c>
      <c r="N526" s="119">
        <v>45184</v>
      </c>
      <c r="O526" s="119">
        <v>45114</v>
      </c>
      <c r="P526" s="114" t="s">
        <v>2352</v>
      </c>
      <c r="Q526" s="119">
        <v>45142</v>
      </c>
      <c r="R526" s="114" t="s">
        <v>2354</v>
      </c>
      <c r="S526" s="119">
        <v>45155</v>
      </c>
      <c r="T526" s="114" t="s">
        <v>2355</v>
      </c>
      <c r="U526" s="112">
        <f>N526-19</f>
        <v>45165</v>
      </c>
    </row>
    <row r="527" spans="1:21" ht="14.25" hidden="1" customHeight="1">
      <c r="A527" s="113">
        <v>2023</v>
      </c>
      <c r="B527" s="114" t="s">
        <v>2008</v>
      </c>
      <c r="C527" s="113" t="s">
        <v>433</v>
      </c>
      <c r="D527" s="113" t="s">
        <v>154</v>
      </c>
      <c r="E527" s="113" t="s">
        <v>262</v>
      </c>
      <c r="F527" s="114" t="s">
        <v>3799</v>
      </c>
      <c r="G527" s="115">
        <v>3.6</v>
      </c>
      <c r="H527" s="116" t="s">
        <v>175</v>
      </c>
      <c r="I527" s="114">
        <v>85534060</v>
      </c>
      <c r="J527" s="117">
        <v>45139</v>
      </c>
      <c r="K527" s="118">
        <v>4000</v>
      </c>
      <c r="L527" s="118">
        <v>14400</v>
      </c>
      <c r="M527" s="113" t="s">
        <v>383</v>
      </c>
      <c r="N527" s="119">
        <v>45231</v>
      </c>
      <c r="O527" s="119">
        <v>45090</v>
      </c>
      <c r="P527" s="114" t="s">
        <v>156</v>
      </c>
      <c r="Q527" s="119">
        <v>45105</v>
      </c>
      <c r="R527" s="114" t="s">
        <v>2387</v>
      </c>
      <c r="S527" s="119">
        <v>45125</v>
      </c>
      <c r="T527" s="114" t="s">
        <v>2180</v>
      </c>
      <c r="U527" s="112">
        <f>N527-62</f>
        <v>45169</v>
      </c>
    </row>
    <row r="528" spans="1:21" ht="14.25" hidden="1" customHeight="1">
      <c r="A528" s="113">
        <v>2023</v>
      </c>
      <c r="B528" s="114" t="s">
        <v>2008</v>
      </c>
      <c r="C528" s="113" t="s">
        <v>563</v>
      </c>
      <c r="D528" s="113" t="s">
        <v>305</v>
      </c>
      <c r="E528" s="113" t="s">
        <v>577</v>
      </c>
      <c r="F528" s="114" t="s">
        <v>3788</v>
      </c>
      <c r="G528" s="115">
        <v>2.4</v>
      </c>
      <c r="H528" s="116" t="s">
        <v>175</v>
      </c>
      <c r="I528" s="114">
        <v>85170020</v>
      </c>
      <c r="J528" s="117">
        <v>45200</v>
      </c>
      <c r="K528" s="118">
        <v>4000</v>
      </c>
      <c r="L528" s="118">
        <v>9600</v>
      </c>
      <c r="M528" s="113" t="s">
        <v>383</v>
      </c>
      <c r="N528" s="119">
        <v>45230</v>
      </c>
      <c r="O528" s="119">
        <v>45006</v>
      </c>
      <c r="P528" s="114" t="s">
        <v>156</v>
      </c>
      <c r="Q528" s="119">
        <v>45132</v>
      </c>
      <c r="R528" s="114" t="s">
        <v>2717</v>
      </c>
      <c r="S528" s="119">
        <v>45174</v>
      </c>
      <c r="T528" s="114" t="s">
        <v>2647</v>
      </c>
      <c r="U528" s="112">
        <f>N528-21</f>
        <v>45209</v>
      </c>
    </row>
    <row r="529" spans="1:21" ht="14.25" hidden="1" customHeight="1">
      <c r="A529" s="113">
        <v>2024</v>
      </c>
      <c r="B529" s="114" t="s">
        <v>143</v>
      </c>
      <c r="C529" s="113" t="s">
        <v>433</v>
      </c>
      <c r="D529" s="113" t="s">
        <v>154</v>
      </c>
      <c r="E529" s="113" t="s">
        <v>293</v>
      </c>
      <c r="F529" s="114" t="s">
        <v>3845</v>
      </c>
      <c r="G529" s="115">
        <v>5.7</v>
      </c>
      <c r="H529" s="116" t="s">
        <v>175</v>
      </c>
      <c r="I529" s="114">
        <v>86233414</v>
      </c>
      <c r="J529" s="117">
        <v>45231</v>
      </c>
      <c r="K529" s="118">
        <v>4000</v>
      </c>
      <c r="L529" s="118">
        <v>22800</v>
      </c>
      <c r="M529" s="113" t="s">
        <v>383</v>
      </c>
      <c r="N529" s="119">
        <v>45275</v>
      </c>
      <c r="O529" s="119" t="s">
        <v>156</v>
      </c>
      <c r="P529" s="114" t="s">
        <v>156</v>
      </c>
      <c r="Q529" s="119" t="s">
        <v>156</v>
      </c>
      <c r="R529" s="114" t="s">
        <v>193</v>
      </c>
      <c r="S529" s="119" t="s">
        <v>156</v>
      </c>
      <c r="T529" s="114" t="s">
        <v>156</v>
      </c>
      <c r="U529" s="112">
        <f>N529-62</f>
        <v>45213</v>
      </c>
    </row>
    <row r="530" spans="1:21" ht="14.25" hidden="1" customHeight="1">
      <c r="A530" s="113">
        <v>2024</v>
      </c>
      <c r="B530" s="114" t="s">
        <v>143</v>
      </c>
      <c r="C530" s="113" t="s">
        <v>433</v>
      </c>
      <c r="D530" s="113" t="s">
        <v>154</v>
      </c>
      <c r="E530" s="113" t="s">
        <v>158</v>
      </c>
      <c r="F530" s="114" t="s">
        <v>3838</v>
      </c>
      <c r="G530" s="115">
        <v>4.5</v>
      </c>
      <c r="H530" s="116" t="s">
        <v>175</v>
      </c>
      <c r="I530" s="114">
        <v>85594940</v>
      </c>
      <c r="J530" s="117">
        <v>45200</v>
      </c>
      <c r="K530" s="118">
        <v>4000</v>
      </c>
      <c r="L530" s="118">
        <v>18000</v>
      </c>
      <c r="M530" s="113" t="s">
        <v>383</v>
      </c>
      <c r="N530" s="119">
        <v>45289</v>
      </c>
      <c r="O530" s="119" t="s">
        <v>156</v>
      </c>
      <c r="P530" s="114" t="s">
        <v>2099</v>
      </c>
      <c r="Q530" s="119" t="s">
        <v>156</v>
      </c>
      <c r="R530" s="114" t="s">
        <v>3011</v>
      </c>
      <c r="S530" s="119" t="s">
        <v>156</v>
      </c>
      <c r="T530" s="114" t="s">
        <v>3012</v>
      </c>
      <c r="U530" s="112">
        <f>N530-62</f>
        <v>45227</v>
      </c>
    </row>
    <row r="531" spans="1:21" ht="14.25" hidden="1" customHeight="1">
      <c r="A531" s="113">
        <v>2024</v>
      </c>
      <c r="B531" s="114" t="s">
        <v>143</v>
      </c>
      <c r="C531" s="113" t="s">
        <v>573</v>
      </c>
      <c r="D531" s="113" t="s">
        <v>1820</v>
      </c>
      <c r="E531" s="113" t="s">
        <v>3634</v>
      </c>
      <c r="F531" s="114" t="s">
        <v>3821</v>
      </c>
      <c r="G531" s="115">
        <v>2.8</v>
      </c>
      <c r="H531" s="116" t="s">
        <v>175</v>
      </c>
      <c r="I531" s="114">
        <v>85986294</v>
      </c>
      <c r="J531" s="117">
        <v>45200</v>
      </c>
      <c r="K531" s="118">
        <v>4000</v>
      </c>
      <c r="L531" s="118">
        <v>11200</v>
      </c>
      <c r="M531" s="113" t="s">
        <v>436</v>
      </c>
      <c r="N531" s="119">
        <v>45236</v>
      </c>
      <c r="O531" s="119" t="s">
        <v>156</v>
      </c>
      <c r="P531" s="114" t="s">
        <v>156</v>
      </c>
      <c r="Q531" s="119" t="s">
        <v>156</v>
      </c>
      <c r="R531" s="114" t="s">
        <v>193</v>
      </c>
      <c r="S531" s="119" t="s">
        <v>156</v>
      </c>
      <c r="T531" s="114" t="s">
        <v>156</v>
      </c>
      <c r="U531" s="112">
        <f>N531-7</f>
        <v>45229</v>
      </c>
    </row>
    <row r="532" spans="1:21" ht="14.25" hidden="1" customHeight="1">
      <c r="A532" s="113">
        <v>2024</v>
      </c>
      <c r="B532" s="114" t="s">
        <v>143</v>
      </c>
      <c r="C532" s="113" t="s">
        <v>146</v>
      </c>
      <c r="D532" s="113" t="s">
        <v>305</v>
      </c>
      <c r="E532" s="113" t="s">
        <v>363</v>
      </c>
      <c r="F532" s="114" t="s">
        <v>3849</v>
      </c>
      <c r="G532" s="115">
        <v>2.8</v>
      </c>
      <c r="H532" s="116" t="s">
        <v>175</v>
      </c>
      <c r="I532" s="114">
        <v>85868999</v>
      </c>
      <c r="J532" s="117">
        <v>45200</v>
      </c>
      <c r="K532" s="118">
        <v>4000</v>
      </c>
      <c r="L532" s="118">
        <v>11200</v>
      </c>
      <c r="M532" s="113" t="s">
        <v>383</v>
      </c>
      <c r="N532" s="119">
        <v>45275</v>
      </c>
      <c r="O532" s="119">
        <v>45104</v>
      </c>
      <c r="P532" s="114" t="s">
        <v>156</v>
      </c>
      <c r="Q532" s="119" t="s">
        <v>156</v>
      </c>
      <c r="R532" s="114" t="s">
        <v>2267</v>
      </c>
      <c r="S532" s="119" t="s">
        <v>156</v>
      </c>
      <c r="T532" s="114" t="s">
        <v>156</v>
      </c>
      <c r="U532" s="112">
        <f>N532-40</f>
        <v>45235</v>
      </c>
    </row>
    <row r="533" spans="1:21" ht="14.25" hidden="1" customHeight="1">
      <c r="A533" s="113">
        <v>2023</v>
      </c>
      <c r="B533" s="114" t="s">
        <v>2008</v>
      </c>
      <c r="C533" s="113" t="s">
        <v>573</v>
      </c>
      <c r="D533" s="113" t="s">
        <v>305</v>
      </c>
      <c r="E533" s="113" t="s">
        <v>2974</v>
      </c>
      <c r="F533" s="114" t="s">
        <v>3793</v>
      </c>
      <c r="G533" s="115">
        <v>1.8</v>
      </c>
      <c r="H533" s="116" t="s">
        <v>246</v>
      </c>
      <c r="I533" s="114">
        <v>85370410</v>
      </c>
      <c r="J533" s="117">
        <v>45231</v>
      </c>
      <c r="K533" s="118">
        <v>4000</v>
      </c>
      <c r="L533" s="118">
        <v>7200</v>
      </c>
      <c r="M533" s="113" t="s">
        <v>226</v>
      </c>
      <c r="N533" s="119">
        <v>45269</v>
      </c>
      <c r="O533" s="119">
        <v>45135</v>
      </c>
      <c r="P533" s="114" t="s">
        <v>156</v>
      </c>
      <c r="Q533" s="119" t="s">
        <v>156</v>
      </c>
      <c r="R533" s="114" t="s">
        <v>193</v>
      </c>
      <c r="S533" s="119" t="s">
        <v>156</v>
      </c>
      <c r="T533" s="114" t="s">
        <v>156</v>
      </c>
      <c r="U533" s="112">
        <f>N533-7</f>
        <v>45262</v>
      </c>
    </row>
    <row r="534" spans="1:21" ht="14.25" hidden="1" customHeight="1">
      <c r="A534" s="113">
        <v>2024</v>
      </c>
      <c r="B534" s="114" t="s">
        <v>143</v>
      </c>
      <c r="C534" s="113" t="s">
        <v>146</v>
      </c>
      <c r="D534" s="113" t="s">
        <v>154</v>
      </c>
      <c r="E534" s="113" t="s">
        <v>293</v>
      </c>
      <c r="F534" s="114" t="s">
        <v>3846</v>
      </c>
      <c r="G534" s="115">
        <v>5.7</v>
      </c>
      <c r="H534" s="116" t="s">
        <v>175</v>
      </c>
      <c r="I534" s="114">
        <v>86233415</v>
      </c>
      <c r="J534" s="117">
        <v>45231</v>
      </c>
      <c r="K534" s="118">
        <v>4000</v>
      </c>
      <c r="L534" s="118">
        <v>22800</v>
      </c>
      <c r="M534" s="113" t="s">
        <v>383</v>
      </c>
      <c r="N534" s="119">
        <v>45306</v>
      </c>
      <c r="O534" s="119" t="s">
        <v>156</v>
      </c>
      <c r="P534" s="114" t="s">
        <v>156</v>
      </c>
      <c r="Q534" s="119" t="s">
        <v>156</v>
      </c>
      <c r="R534" s="114" t="s">
        <v>193</v>
      </c>
      <c r="S534" s="119" t="s">
        <v>156</v>
      </c>
      <c r="T534" s="114" t="s">
        <v>156</v>
      </c>
      <c r="U534" s="112">
        <f>N534-40</f>
        <v>45266</v>
      </c>
    </row>
    <row r="535" spans="1:21" ht="14.25" hidden="1" customHeight="1">
      <c r="A535" s="113">
        <v>2023</v>
      </c>
      <c r="B535" s="114" t="s">
        <v>2008</v>
      </c>
      <c r="C535" s="113" t="s">
        <v>573</v>
      </c>
      <c r="D535" s="113" t="s">
        <v>3190</v>
      </c>
      <c r="E535" s="113" t="s">
        <v>3233</v>
      </c>
      <c r="F535" s="114" t="s">
        <v>3790</v>
      </c>
      <c r="G535" s="115">
        <v>5</v>
      </c>
      <c r="H535" s="116" t="s">
        <v>246</v>
      </c>
      <c r="I535" s="114">
        <v>85153877</v>
      </c>
      <c r="J535" s="117">
        <v>45231</v>
      </c>
      <c r="K535" s="118">
        <v>4000</v>
      </c>
      <c r="L535" s="118">
        <v>20000</v>
      </c>
      <c r="M535" s="113" t="s">
        <v>226</v>
      </c>
      <c r="N535" s="119">
        <v>45275</v>
      </c>
      <c r="O535" s="119" t="s">
        <v>156</v>
      </c>
      <c r="P535" s="114" t="s">
        <v>156</v>
      </c>
      <c r="Q535" s="119" t="s">
        <v>156</v>
      </c>
      <c r="R535" s="114" t="s">
        <v>193</v>
      </c>
      <c r="S535" s="119" t="s">
        <v>156</v>
      </c>
      <c r="T535" s="114" t="s">
        <v>156</v>
      </c>
      <c r="U535" s="112">
        <f>N535-7</f>
        <v>45268</v>
      </c>
    </row>
    <row r="536" spans="1:21" ht="14.25" hidden="1" customHeight="1">
      <c r="A536" s="113">
        <v>2024</v>
      </c>
      <c r="B536" s="114" t="s">
        <v>143</v>
      </c>
      <c r="C536" s="113" t="s">
        <v>390</v>
      </c>
      <c r="D536" s="113" t="s">
        <v>305</v>
      </c>
      <c r="E536" s="113" t="s">
        <v>577</v>
      </c>
      <c r="F536" s="114" t="s">
        <v>3816</v>
      </c>
      <c r="G536" s="115">
        <v>2.4</v>
      </c>
      <c r="H536" s="116" t="s">
        <v>175</v>
      </c>
      <c r="I536" s="114">
        <v>86215266</v>
      </c>
      <c r="J536" s="117">
        <v>45292</v>
      </c>
      <c r="K536" s="118">
        <v>4000</v>
      </c>
      <c r="L536" s="118">
        <v>9600</v>
      </c>
      <c r="M536" s="113" t="s">
        <v>470</v>
      </c>
      <c r="N536" s="119">
        <v>45336</v>
      </c>
      <c r="O536" s="119">
        <v>45240</v>
      </c>
      <c r="P536" s="114" t="s">
        <v>156</v>
      </c>
      <c r="Q536" s="119">
        <v>45275</v>
      </c>
      <c r="R536" s="114" t="s">
        <v>193</v>
      </c>
      <c r="S536" s="119">
        <v>45289</v>
      </c>
      <c r="T536" s="114" t="s">
        <v>156</v>
      </c>
      <c r="U536" s="112">
        <f>N536-37</f>
        <v>45299</v>
      </c>
    </row>
    <row r="537" spans="1:21" ht="14.25" hidden="1" customHeight="1">
      <c r="A537" s="113">
        <v>2024</v>
      </c>
      <c r="B537" s="114" t="s">
        <v>143</v>
      </c>
      <c r="C537" s="113" t="s">
        <v>390</v>
      </c>
      <c r="D537" s="113" t="s">
        <v>305</v>
      </c>
      <c r="E537" s="113" t="s">
        <v>577</v>
      </c>
      <c r="F537" s="114" t="s">
        <v>3816</v>
      </c>
      <c r="G537" s="115">
        <v>2.4</v>
      </c>
      <c r="H537" s="116" t="s">
        <v>175</v>
      </c>
      <c r="I537" s="114">
        <v>86230226</v>
      </c>
      <c r="J537" s="117">
        <v>45323</v>
      </c>
      <c r="K537" s="118">
        <v>4000</v>
      </c>
      <c r="L537" s="118">
        <v>9600</v>
      </c>
      <c r="M537" s="113" t="s">
        <v>470</v>
      </c>
      <c r="N537" s="119">
        <v>45366</v>
      </c>
      <c r="O537" s="119">
        <v>45275</v>
      </c>
      <c r="P537" s="114" t="s">
        <v>156</v>
      </c>
      <c r="Q537" s="119">
        <v>45303</v>
      </c>
      <c r="R537" s="114" t="s">
        <v>193</v>
      </c>
      <c r="S537" s="119">
        <v>45317</v>
      </c>
      <c r="T537" s="114" t="s">
        <v>156</v>
      </c>
      <c r="U537" s="112">
        <f>N537-37</f>
        <v>45329</v>
      </c>
    </row>
    <row r="538" spans="1:21" ht="14.25" hidden="1" customHeight="1">
      <c r="A538" s="113">
        <v>2024</v>
      </c>
      <c r="B538" s="114" t="s">
        <v>143</v>
      </c>
      <c r="C538" s="113" t="s">
        <v>573</v>
      </c>
      <c r="D538" s="113" t="s">
        <v>881</v>
      </c>
      <c r="E538" s="113" t="s">
        <v>3577</v>
      </c>
      <c r="F538" s="114" t="s">
        <v>3828</v>
      </c>
      <c r="G538" s="115">
        <v>1.6</v>
      </c>
      <c r="H538" s="116" t="s">
        <v>175</v>
      </c>
      <c r="I538" s="114">
        <v>86261275</v>
      </c>
      <c r="J538" s="117">
        <v>45261</v>
      </c>
      <c r="K538" s="118">
        <v>4000</v>
      </c>
      <c r="L538" s="118">
        <v>6400</v>
      </c>
      <c r="M538" s="113" t="s">
        <v>436</v>
      </c>
      <c r="N538" s="119">
        <v>45337</v>
      </c>
      <c r="O538" s="119" t="s">
        <v>156</v>
      </c>
      <c r="P538" s="114" t="s">
        <v>156</v>
      </c>
      <c r="Q538" s="119" t="s">
        <v>156</v>
      </c>
      <c r="R538" s="114" t="s">
        <v>193</v>
      </c>
      <c r="S538" s="119" t="s">
        <v>156</v>
      </c>
      <c r="T538" s="114" t="s">
        <v>156</v>
      </c>
      <c r="U538" s="112">
        <f>N538-7</f>
        <v>45330</v>
      </c>
    </row>
    <row r="539" spans="1:21" ht="14.25" hidden="1" customHeight="1">
      <c r="A539" s="113">
        <v>2024</v>
      </c>
      <c r="B539" s="114" t="s">
        <v>143</v>
      </c>
      <c r="C539" s="113" t="s">
        <v>433</v>
      </c>
      <c r="D539" s="113" t="s">
        <v>154</v>
      </c>
      <c r="E539" s="113" t="s">
        <v>293</v>
      </c>
      <c r="F539" s="114" t="s">
        <v>3845</v>
      </c>
      <c r="G539" s="115">
        <v>5.7</v>
      </c>
      <c r="H539" s="116" t="s">
        <v>175</v>
      </c>
      <c r="I539" s="114">
        <v>86197692</v>
      </c>
      <c r="J539" s="117">
        <v>45323</v>
      </c>
      <c r="K539" s="118">
        <v>4000</v>
      </c>
      <c r="L539" s="118">
        <v>22800</v>
      </c>
      <c r="M539" s="113" t="s">
        <v>470</v>
      </c>
      <c r="N539" s="119">
        <v>45395</v>
      </c>
      <c r="O539" s="119" t="s">
        <v>156</v>
      </c>
      <c r="P539" s="114" t="s">
        <v>156</v>
      </c>
      <c r="Q539" s="119" t="s">
        <v>156</v>
      </c>
      <c r="R539" s="114" t="s">
        <v>193</v>
      </c>
      <c r="S539" s="119" t="s">
        <v>156</v>
      </c>
      <c r="T539" s="114" t="s">
        <v>156</v>
      </c>
      <c r="U539" s="112">
        <f>N539-62</f>
        <v>45333</v>
      </c>
    </row>
    <row r="540" spans="1:21" ht="14.25" hidden="1" customHeight="1">
      <c r="A540" s="113">
        <v>2024</v>
      </c>
      <c r="B540" s="114" t="s">
        <v>143</v>
      </c>
      <c r="C540" s="113" t="s">
        <v>146</v>
      </c>
      <c r="D540" s="113" t="s">
        <v>154</v>
      </c>
      <c r="E540" s="113" t="s">
        <v>158</v>
      </c>
      <c r="F540" s="114" t="s">
        <v>3842</v>
      </c>
      <c r="G540" s="115">
        <v>4.5</v>
      </c>
      <c r="H540" s="116" t="s">
        <v>175</v>
      </c>
      <c r="I540" s="114">
        <v>86212361</v>
      </c>
      <c r="J540" s="117">
        <v>45323</v>
      </c>
      <c r="K540" s="118">
        <v>4000</v>
      </c>
      <c r="L540" s="118">
        <v>18000</v>
      </c>
      <c r="M540" s="113" t="s">
        <v>470</v>
      </c>
      <c r="N540" s="119">
        <v>45373</v>
      </c>
      <c r="O540" s="119" t="s">
        <v>156</v>
      </c>
      <c r="P540" s="114" t="s">
        <v>156</v>
      </c>
      <c r="Q540" s="119" t="s">
        <v>156</v>
      </c>
      <c r="R540" s="114" t="s">
        <v>193</v>
      </c>
      <c r="S540" s="119" t="s">
        <v>156</v>
      </c>
      <c r="T540" s="114" t="s">
        <v>156</v>
      </c>
      <c r="U540" s="112">
        <f>N540-40</f>
        <v>45333</v>
      </c>
    </row>
    <row r="541" spans="1:21" ht="14.25" hidden="1" customHeight="1">
      <c r="A541" s="113">
        <v>2024</v>
      </c>
      <c r="B541" s="114" t="s">
        <v>143</v>
      </c>
      <c r="C541" s="113" t="s">
        <v>146</v>
      </c>
      <c r="D541" s="113" t="s">
        <v>154</v>
      </c>
      <c r="E541" s="113" t="s">
        <v>293</v>
      </c>
      <c r="F541" s="114" t="s">
        <v>3845</v>
      </c>
      <c r="G541" s="115">
        <v>5.7</v>
      </c>
      <c r="H541" s="116" t="s">
        <v>175</v>
      </c>
      <c r="I541" s="114">
        <v>86254216</v>
      </c>
      <c r="J541" s="117">
        <v>45323</v>
      </c>
      <c r="K541" s="118">
        <v>4000</v>
      </c>
      <c r="L541" s="118">
        <v>22800</v>
      </c>
      <c r="M541" s="113" t="s">
        <v>470</v>
      </c>
      <c r="N541" s="119">
        <v>45380</v>
      </c>
      <c r="O541" s="119" t="s">
        <v>156</v>
      </c>
      <c r="P541" s="114" t="s">
        <v>156</v>
      </c>
      <c r="Q541" s="119" t="s">
        <v>156</v>
      </c>
      <c r="R541" s="114" t="s">
        <v>193</v>
      </c>
      <c r="S541" s="119" t="s">
        <v>156</v>
      </c>
      <c r="T541" s="114" t="s">
        <v>156</v>
      </c>
      <c r="U541" s="112">
        <f>N541-40</f>
        <v>45340</v>
      </c>
    </row>
    <row r="542" spans="1:21" ht="14.25" hidden="1" customHeight="1">
      <c r="A542" s="113">
        <v>2024</v>
      </c>
      <c r="B542" s="114" t="s">
        <v>143</v>
      </c>
      <c r="C542" s="113" t="s">
        <v>146</v>
      </c>
      <c r="D542" s="113" t="s">
        <v>305</v>
      </c>
      <c r="E542" s="113" t="s">
        <v>363</v>
      </c>
      <c r="F542" s="114" t="s">
        <v>3850</v>
      </c>
      <c r="G542" s="115">
        <v>2.8</v>
      </c>
      <c r="H542" s="116" t="s">
        <v>175</v>
      </c>
      <c r="I542" s="114">
        <v>85851030</v>
      </c>
      <c r="J542" s="117">
        <v>45323</v>
      </c>
      <c r="K542" s="118">
        <v>4000</v>
      </c>
      <c r="L542" s="118">
        <v>11200</v>
      </c>
      <c r="M542" s="113" t="s">
        <v>470</v>
      </c>
      <c r="N542" s="119">
        <v>45380</v>
      </c>
      <c r="O542" s="119" t="s">
        <v>156</v>
      </c>
      <c r="P542" s="114" t="s">
        <v>3378</v>
      </c>
      <c r="Q542" s="119" t="s">
        <v>156</v>
      </c>
      <c r="R542" s="114" t="s">
        <v>3379</v>
      </c>
      <c r="S542" s="119" t="s">
        <v>156</v>
      </c>
      <c r="T542" s="114" t="s">
        <v>3380</v>
      </c>
      <c r="U542" s="112">
        <f>N542-40</f>
        <v>45340</v>
      </c>
    </row>
    <row r="543" spans="1:21" ht="14.25" hidden="1" customHeight="1">
      <c r="A543" s="113">
        <v>2024</v>
      </c>
      <c r="B543" s="114" t="s">
        <v>143</v>
      </c>
      <c r="C543" s="113" t="s">
        <v>390</v>
      </c>
      <c r="D543" s="113" t="s">
        <v>305</v>
      </c>
      <c r="E543" s="113" t="s">
        <v>577</v>
      </c>
      <c r="F543" s="114" t="s">
        <v>3816</v>
      </c>
      <c r="G543" s="115">
        <v>2.4</v>
      </c>
      <c r="H543" s="116" t="s">
        <v>175</v>
      </c>
      <c r="I543" s="114">
        <v>86230227</v>
      </c>
      <c r="J543" s="117">
        <v>45352</v>
      </c>
      <c r="K543" s="118">
        <v>4000</v>
      </c>
      <c r="L543" s="118">
        <v>9600</v>
      </c>
      <c r="M543" s="113" t="s">
        <v>470</v>
      </c>
      <c r="N543" s="119">
        <v>45381</v>
      </c>
      <c r="O543" s="119">
        <v>45289</v>
      </c>
      <c r="P543" s="114" t="s">
        <v>156</v>
      </c>
      <c r="Q543" s="119">
        <v>45324</v>
      </c>
      <c r="R543" s="114" t="s">
        <v>193</v>
      </c>
      <c r="S543" s="119">
        <v>45331</v>
      </c>
      <c r="T543" s="114" t="s">
        <v>156</v>
      </c>
      <c r="U543" s="112">
        <f>N543-37</f>
        <v>45344</v>
      </c>
    </row>
    <row r="544" spans="1:21" ht="14.25" hidden="1" customHeight="1">
      <c r="A544" s="113">
        <v>2024</v>
      </c>
      <c r="B544" s="114" t="s">
        <v>143</v>
      </c>
      <c r="C544" s="113" t="s">
        <v>390</v>
      </c>
      <c r="D544" s="113" t="s">
        <v>305</v>
      </c>
      <c r="E544" s="113" t="s">
        <v>577</v>
      </c>
      <c r="F544" s="114" t="s">
        <v>3816</v>
      </c>
      <c r="G544" s="115">
        <v>2.4</v>
      </c>
      <c r="H544" s="116" t="s">
        <v>246</v>
      </c>
      <c r="I544" s="114">
        <v>86230228</v>
      </c>
      <c r="J544" s="117">
        <v>45352</v>
      </c>
      <c r="K544" s="118">
        <v>4000</v>
      </c>
      <c r="L544" s="118">
        <v>9600</v>
      </c>
      <c r="M544" s="113" t="s">
        <v>226</v>
      </c>
      <c r="N544" s="119">
        <v>45381</v>
      </c>
      <c r="O544" s="119">
        <v>45289</v>
      </c>
      <c r="P544" s="114" t="s">
        <v>156</v>
      </c>
      <c r="Q544" s="119" t="s">
        <v>156</v>
      </c>
      <c r="R544" s="114" t="s">
        <v>193</v>
      </c>
      <c r="S544" s="119" t="s">
        <v>156</v>
      </c>
      <c r="T544" s="114" t="s">
        <v>156</v>
      </c>
      <c r="U544" s="112">
        <f>N544-37</f>
        <v>45344</v>
      </c>
    </row>
    <row r="545" spans="1:21" ht="14.25" hidden="1" customHeight="1">
      <c r="A545" s="113">
        <v>2024</v>
      </c>
      <c r="B545" s="114" t="s">
        <v>143</v>
      </c>
      <c r="C545" s="113" t="s">
        <v>433</v>
      </c>
      <c r="D545" s="113" t="s">
        <v>154</v>
      </c>
      <c r="E545" s="113" t="s">
        <v>293</v>
      </c>
      <c r="F545" s="114" t="s">
        <v>3845</v>
      </c>
      <c r="G545" s="115">
        <v>5.7</v>
      </c>
      <c r="H545" s="116" t="s">
        <v>175</v>
      </c>
      <c r="I545" s="114">
        <v>86197691</v>
      </c>
      <c r="J545" s="117">
        <v>45352</v>
      </c>
      <c r="K545" s="118">
        <v>4000</v>
      </c>
      <c r="L545" s="118">
        <v>22800</v>
      </c>
      <c r="M545" s="113" t="s">
        <v>470</v>
      </c>
      <c r="N545" s="119">
        <v>45423</v>
      </c>
      <c r="O545" s="119" t="s">
        <v>156</v>
      </c>
      <c r="P545" s="114" t="s">
        <v>156</v>
      </c>
      <c r="Q545" s="119" t="s">
        <v>156</v>
      </c>
      <c r="R545" s="114" t="s">
        <v>193</v>
      </c>
      <c r="S545" s="119" t="s">
        <v>156</v>
      </c>
      <c r="T545" s="114" t="s">
        <v>156</v>
      </c>
      <c r="U545" s="112">
        <f>N545-62</f>
        <v>45361</v>
      </c>
    </row>
    <row r="546" spans="1:21" ht="14.25" hidden="1" customHeight="1">
      <c r="A546" s="113">
        <v>2024</v>
      </c>
      <c r="B546" s="114" t="s">
        <v>143</v>
      </c>
      <c r="C546" s="113" t="s">
        <v>433</v>
      </c>
      <c r="D546" s="113" t="s">
        <v>1820</v>
      </c>
      <c r="E546" s="113" t="s">
        <v>3617</v>
      </c>
      <c r="F546" s="114" t="s">
        <v>3818</v>
      </c>
      <c r="G546" s="115">
        <v>2.8</v>
      </c>
      <c r="H546" s="116" t="s">
        <v>175</v>
      </c>
      <c r="I546" s="114">
        <v>86233379</v>
      </c>
      <c r="J546" s="117">
        <v>45505</v>
      </c>
      <c r="K546" s="118">
        <v>4000</v>
      </c>
      <c r="L546" s="118">
        <v>11200</v>
      </c>
      <c r="M546" s="113" t="s">
        <v>470</v>
      </c>
      <c r="N546" s="119">
        <v>45565</v>
      </c>
      <c r="O546" s="119" t="s">
        <v>156</v>
      </c>
      <c r="P546" s="114" t="s">
        <v>156</v>
      </c>
      <c r="Q546" s="119" t="s">
        <v>156</v>
      </c>
      <c r="R546" s="114" t="s">
        <v>193</v>
      </c>
      <c r="S546" s="119" t="s">
        <v>156</v>
      </c>
      <c r="T546" s="114" t="s">
        <v>156</v>
      </c>
      <c r="U546" s="112">
        <f>N546-62</f>
        <v>45503</v>
      </c>
    </row>
    <row r="547" spans="1:21" ht="14.25" hidden="1" customHeight="1">
      <c r="A547" s="113">
        <v>2024</v>
      </c>
      <c r="B547" s="114" t="s">
        <v>143</v>
      </c>
      <c r="C547" s="113" t="s">
        <v>146</v>
      </c>
      <c r="D547" s="113" t="s">
        <v>154</v>
      </c>
      <c r="E547" s="113" t="s">
        <v>293</v>
      </c>
      <c r="F547" s="114" t="s">
        <v>3846</v>
      </c>
      <c r="G547" s="115">
        <v>5.7</v>
      </c>
      <c r="H547" s="116" t="s">
        <v>175</v>
      </c>
      <c r="I547" s="114">
        <v>85606738</v>
      </c>
      <c r="J547" s="117">
        <v>45170</v>
      </c>
      <c r="K547" s="118">
        <v>4008</v>
      </c>
      <c r="L547" s="118">
        <v>22846</v>
      </c>
      <c r="M547" s="113" t="s">
        <v>436</v>
      </c>
      <c r="N547" s="119">
        <v>45245</v>
      </c>
      <c r="O547" s="119">
        <v>45097</v>
      </c>
      <c r="P547" s="114" t="s">
        <v>156</v>
      </c>
      <c r="Q547" s="119">
        <v>45104</v>
      </c>
      <c r="R547" s="114" t="s">
        <v>193</v>
      </c>
      <c r="S547" s="119">
        <v>45132</v>
      </c>
      <c r="T547" s="114" t="s">
        <v>1874</v>
      </c>
      <c r="U547" s="112">
        <f>N547-40</f>
        <v>45205</v>
      </c>
    </row>
    <row r="548" spans="1:21" ht="14.25" hidden="1" customHeight="1">
      <c r="A548" s="113">
        <v>2023</v>
      </c>
      <c r="B548" s="114" t="s">
        <v>2008</v>
      </c>
      <c r="C548" s="113" t="s">
        <v>563</v>
      </c>
      <c r="D548" s="113" t="s">
        <v>305</v>
      </c>
      <c r="E548" s="113" t="s">
        <v>2974</v>
      </c>
      <c r="F548" s="114" t="s">
        <v>3793</v>
      </c>
      <c r="G548" s="115">
        <v>1.8</v>
      </c>
      <c r="H548" s="116" t="s">
        <v>175</v>
      </c>
      <c r="I548" s="114">
        <v>85187363</v>
      </c>
      <c r="J548" s="117">
        <v>45139</v>
      </c>
      <c r="K548" s="118">
        <v>4032</v>
      </c>
      <c r="L548" s="118">
        <v>7258</v>
      </c>
      <c r="M548" s="113" t="s">
        <v>383</v>
      </c>
      <c r="N548" s="119">
        <v>45188</v>
      </c>
      <c r="O548" s="119">
        <v>44936</v>
      </c>
      <c r="P548" s="114" t="s">
        <v>156</v>
      </c>
      <c r="Q548" s="119">
        <v>45099</v>
      </c>
      <c r="R548" s="114" t="s">
        <v>3162</v>
      </c>
      <c r="S548" s="119">
        <v>45132</v>
      </c>
      <c r="T548" s="114" t="s">
        <v>2055</v>
      </c>
      <c r="U548" s="112">
        <f>N548-21</f>
        <v>45167</v>
      </c>
    </row>
    <row r="549" spans="1:21" ht="14.25" hidden="1" customHeight="1">
      <c r="A549" s="113">
        <v>2024</v>
      </c>
      <c r="B549" s="114" t="s">
        <v>143</v>
      </c>
      <c r="C549" s="113" t="s">
        <v>433</v>
      </c>
      <c r="D549" s="113" t="s">
        <v>154</v>
      </c>
      <c r="E549" s="113" t="s">
        <v>158</v>
      </c>
      <c r="F549" s="114" t="s">
        <v>3838</v>
      </c>
      <c r="G549" s="115">
        <v>4.5</v>
      </c>
      <c r="H549" s="116" t="s">
        <v>175</v>
      </c>
      <c r="I549" s="114">
        <v>85594939</v>
      </c>
      <c r="J549" s="117">
        <v>45170</v>
      </c>
      <c r="K549" s="118">
        <v>4036</v>
      </c>
      <c r="L549" s="118">
        <v>18162</v>
      </c>
      <c r="M549" s="113" t="s">
        <v>436</v>
      </c>
      <c r="N549" s="119">
        <v>45245</v>
      </c>
      <c r="O549" s="119">
        <v>45097</v>
      </c>
      <c r="P549" s="114" t="s">
        <v>156</v>
      </c>
      <c r="Q549" s="119">
        <v>45104</v>
      </c>
      <c r="R549" s="114" t="s">
        <v>193</v>
      </c>
      <c r="S549" s="119">
        <v>45118</v>
      </c>
      <c r="T549" s="114" t="s">
        <v>1917</v>
      </c>
      <c r="U549" s="112">
        <f>N549-62</f>
        <v>45183</v>
      </c>
    </row>
    <row r="550" spans="1:21" ht="14.25" hidden="1" customHeight="1">
      <c r="A550" s="113">
        <v>2023</v>
      </c>
      <c r="B550" s="114" t="s">
        <v>2008</v>
      </c>
      <c r="C550" s="113" t="s">
        <v>563</v>
      </c>
      <c r="D550" s="113" t="s">
        <v>305</v>
      </c>
      <c r="E550" s="113" t="s">
        <v>577</v>
      </c>
      <c r="F550" s="114" t="s">
        <v>3789</v>
      </c>
      <c r="G550" s="115">
        <v>2.4</v>
      </c>
      <c r="H550" s="116" t="s">
        <v>175</v>
      </c>
      <c r="I550" s="114">
        <v>85413592</v>
      </c>
      <c r="J550" s="117">
        <v>45170</v>
      </c>
      <c r="K550" s="118">
        <v>4050</v>
      </c>
      <c r="L550" s="118">
        <v>9720</v>
      </c>
      <c r="M550" s="113" t="s">
        <v>470</v>
      </c>
      <c r="N550" s="119">
        <v>45214</v>
      </c>
      <c r="O550" s="119">
        <v>45118</v>
      </c>
      <c r="P550" s="114" t="s">
        <v>2779</v>
      </c>
      <c r="Q550" s="119">
        <v>45170</v>
      </c>
      <c r="R550" s="114" t="s">
        <v>2360</v>
      </c>
      <c r="S550" s="119">
        <v>45182</v>
      </c>
      <c r="T550" s="114" t="s">
        <v>2361</v>
      </c>
      <c r="U550" s="112">
        <f>N550-21</f>
        <v>45193</v>
      </c>
    </row>
    <row r="551" spans="1:21" ht="14.25" hidden="1" customHeight="1">
      <c r="A551" s="113">
        <v>2024</v>
      </c>
      <c r="B551" s="114" t="s">
        <v>143</v>
      </c>
      <c r="C551" s="113" t="s">
        <v>433</v>
      </c>
      <c r="D551" s="113" t="s">
        <v>305</v>
      </c>
      <c r="E551" s="113" t="s">
        <v>363</v>
      </c>
      <c r="F551" s="114" t="s">
        <v>3847</v>
      </c>
      <c r="G551" s="115">
        <v>2.8</v>
      </c>
      <c r="H551" s="116" t="s">
        <v>175</v>
      </c>
      <c r="I551" s="114">
        <v>85597428</v>
      </c>
      <c r="J551" s="117">
        <v>45170</v>
      </c>
      <c r="K551" s="118">
        <v>4056</v>
      </c>
      <c r="L551" s="118">
        <v>11357</v>
      </c>
      <c r="M551" s="113" t="s">
        <v>436</v>
      </c>
      <c r="N551" s="119">
        <v>45245</v>
      </c>
      <c r="O551" s="119">
        <v>45104</v>
      </c>
      <c r="P551" s="114" t="s">
        <v>156</v>
      </c>
      <c r="Q551" s="119">
        <v>45104</v>
      </c>
      <c r="R551" s="114" t="s">
        <v>2532</v>
      </c>
      <c r="S551" s="119">
        <v>45118</v>
      </c>
      <c r="T551" s="114" t="s">
        <v>1874</v>
      </c>
      <c r="U551" s="112">
        <f>N551-62</f>
        <v>45183</v>
      </c>
    </row>
    <row r="552" spans="1:21" ht="14.25" hidden="1" customHeight="1">
      <c r="A552" s="113">
        <v>2024</v>
      </c>
      <c r="B552" s="114" t="s">
        <v>143</v>
      </c>
      <c r="C552" s="113" t="s">
        <v>433</v>
      </c>
      <c r="D552" s="113" t="s">
        <v>154</v>
      </c>
      <c r="E552" s="113" t="s">
        <v>262</v>
      </c>
      <c r="F552" s="114" t="s">
        <v>3837</v>
      </c>
      <c r="G552" s="115">
        <v>3.6</v>
      </c>
      <c r="H552" s="116" t="s">
        <v>175</v>
      </c>
      <c r="I552" s="114">
        <v>85854804</v>
      </c>
      <c r="J552" s="117">
        <v>45170</v>
      </c>
      <c r="K552" s="118">
        <v>4068</v>
      </c>
      <c r="L552" s="118">
        <v>14645</v>
      </c>
      <c r="M552" s="113" t="s">
        <v>436</v>
      </c>
      <c r="N552" s="119">
        <v>45245</v>
      </c>
      <c r="O552" s="119">
        <v>45097</v>
      </c>
      <c r="P552" s="114" t="s">
        <v>156</v>
      </c>
      <c r="Q552" s="119">
        <v>45104</v>
      </c>
      <c r="R552" s="114" t="s">
        <v>193</v>
      </c>
      <c r="S552" s="119">
        <v>45125</v>
      </c>
      <c r="T552" s="114" t="s">
        <v>156</v>
      </c>
      <c r="U552" s="112">
        <f>N552-62</f>
        <v>45183</v>
      </c>
    </row>
    <row r="553" spans="1:21" ht="14.25" hidden="1" customHeight="1">
      <c r="A553" s="113">
        <v>2024</v>
      </c>
      <c r="B553" s="114" t="s">
        <v>143</v>
      </c>
      <c r="C553" s="113" t="s">
        <v>433</v>
      </c>
      <c r="D553" s="113" t="s">
        <v>154</v>
      </c>
      <c r="E553" s="113" t="s">
        <v>262</v>
      </c>
      <c r="F553" s="114" t="s">
        <v>3836</v>
      </c>
      <c r="G553" s="115">
        <v>3.6</v>
      </c>
      <c r="H553" s="116" t="s">
        <v>175</v>
      </c>
      <c r="I553" s="114">
        <v>86252347</v>
      </c>
      <c r="J553" s="117">
        <v>45292</v>
      </c>
      <c r="K553" s="118">
        <v>4100</v>
      </c>
      <c r="L553" s="118">
        <v>14760</v>
      </c>
      <c r="M553" s="113" t="s">
        <v>470</v>
      </c>
      <c r="N553" s="119">
        <v>45360</v>
      </c>
      <c r="O553" s="119" t="s">
        <v>156</v>
      </c>
      <c r="P553" s="114" t="s">
        <v>156</v>
      </c>
      <c r="Q553" s="119" t="s">
        <v>156</v>
      </c>
      <c r="R553" s="114" t="s">
        <v>193</v>
      </c>
      <c r="S553" s="119" t="s">
        <v>156</v>
      </c>
      <c r="T553" s="114" t="s">
        <v>156</v>
      </c>
      <c r="U553" s="112">
        <f>N553-62</f>
        <v>45298</v>
      </c>
    </row>
    <row r="554" spans="1:21" ht="14.25" hidden="1" customHeight="1">
      <c r="A554" s="113">
        <v>2024</v>
      </c>
      <c r="B554" s="114" t="s">
        <v>143</v>
      </c>
      <c r="C554" s="113" t="s">
        <v>573</v>
      </c>
      <c r="D554" s="113" t="s">
        <v>1820</v>
      </c>
      <c r="E554" s="113" t="s">
        <v>3617</v>
      </c>
      <c r="F554" s="114" t="s">
        <v>3819</v>
      </c>
      <c r="G554" s="115">
        <v>2.8</v>
      </c>
      <c r="H554" s="116" t="s">
        <v>175</v>
      </c>
      <c r="I554" s="114">
        <v>86179815</v>
      </c>
      <c r="J554" s="117">
        <v>45261</v>
      </c>
      <c r="K554" s="118">
        <v>4200</v>
      </c>
      <c r="L554" s="118">
        <v>11760</v>
      </c>
      <c r="M554" s="113" t="s">
        <v>436</v>
      </c>
      <c r="N554" s="119">
        <v>45285</v>
      </c>
      <c r="O554" s="119" t="s">
        <v>156</v>
      </c>
      <c r="P554" s="114" t="s">
        <v>156</v>
      </c>
      <c r="Q554" s="119" t="s">
        <v>156</v>
      </c>
      <c r="R554" s="114" t="s">
        <v>193</v>
      </c>
      <c r="S554" s="119" t="s">
        <v>156</v>
      </c>
      <c r="T554" s="114" t="s">
        <v>156</v>
      </c>
      <c r="U554" s="112">
        <f>N554-7</f>
        <v>45278</v>
      </c>
    </row>
    <row r="555" spans="1:21" ht="14.25" hidden="1" customHeight="1">
      <c r="A555" s="113">
        <v>2023</v>
      </c>
      <c r="B555" s="114" t="s">
        <v>143</v>
      </c>
      <c r="C555" s="113" t="s">
        <v>573</v>
      </c>
      <c r="D555" s="113" t="s">
        <v>881</v>
      </c>
      <c r="E555" s="113" t="s">
        <v>1929</v>
      </c>
      <c r="F555" s="114" t="s">
        <v>3777</v>
      </c>
      <c r="G555" s="115">
        <v>1.6</v>
      </c>
      <c r="H555" s="116" t="s">
        <v>175</v>
      </c>
      <c r="I555" s="114">
        <v>85187346</v>
      </c>
      <c r="J555" s="117">
        <v>45078</v>
      </c>
      <c r="K555" s="118">
        <v>4248</v>
      </c>
      <c r="L555" s="118">
        <v>6797</v>
      </c>
      <c r="M555" s="113" t="s">
        <v>436</v>
      </c>
      <c r="N555" s="119">
        <v>45122</v>
      </c>
      <c r="O555" s="119">
        <v>44936</v>
      </c>
      <c r="P555" s="114" t="s">
        <v>156</v>
      </c>
      <c r="Q555" s="119">
        <v>44936</v>
      </c>
      <c r="R555" s="114" t="s">
        <v>193</v>
      </c>
      <c r="S555" s="119">
        <v>45034</v>
      </c>
      <c r="T555" s="114" t="s">
        <v>1779</v>
      </c>
      <c r="U555" s="112">
        <f>N555-7</f>
        <v>45115</v>
      </c>
    </row>
    <row r="556" spans="1:21" ht="14.25" hidden="1" customHeight="1">
      <c r="A556" s="113">
        <v>2024</v>
      </c>
      <c r="B556" s="114" t="s">
        <v>143</v>
      </c>
      <c r="C556" s="113" t="s">
        <v>433</v>
      </c>
      <c r="D556" s="113" t="s">
        <v>881</v>
      </c>
      <c r="E556" s="113" t="s">
        <v>883</v>
      </c>
      <c r="F556" s="114" t="s">
        <v>3832</v>
      </c>
      <c r="G556" s="115">
        <v>1.6</v>
      </c>
      <c r="H556" s="116" t="s">
        <v>175</v>
      </c>
      <c r="I556" s="114">
        <v>86232608</v>
      </c>
      <c r="J556" s="117">
        <v>45292</v>
      </c>
      <c r="K556" s="118">
        <v>4300</v>
      </c>
      <c r="L556" s="118">
        <v>6880</v>
      </c>
      <c r="M556" s="113" t="s">
        <v>383</v>
      </c>
      <c r="N556" s="119">
        <v>45369</v>
      </c>
      <c r="O556" s="119" t="s">
        <v>156</v>
      </c>
      <c r="P556" s="114" t="s">
        <v>156</v>
      </c>
      <c r="Q556" s="119" t="s">
        <v>156</v>
      </c>
      <c r="R556" s="114" t="s">
        <v>193</v>
      </c>
      <c r="S556" s="119" t="s">
        <v>156</v>
      </c>
      <c r="T556" s="114" t="s">
        <v>156</v>
      </c>
      <c r="U556" s="112">
        <f>N556-62</f>
        <v>45307</v>
      </c>
    </row>
    <row r="557" spans="1:21" ht="14.25" hidden="1" customHeight="1">
      <c r="A557" s="113">
        <v>2024</v>
      </c>
      <c r="B557" s="114" t="s">
        <v>143</v>
      </c>
      <c r="C557" s="113" t="s">
        <v>433</v>
      </c>
      <c r="D557" s="113" t="s">
        <v>154</v>
      </c>
      <c r="E557" s="113" t="s">
        <v>262</v>
      </c>
      <c r="F557" s="114" t="s">
        <v>3836</v>
      </c>
      <c r="G557" s="115">
        <v>3.6</v>
      </c>
      <c r="H557" s="116" t="s">
        <v>175</v>
      </c>
      <c r="I557" s="114">
        <v>86252348</v>
      </c>
      <c r="J557" s="117">
        <v>45292</v>
      </c>
      <c r="K557" s="118">
        <v>4600</v>
      </c>
      <c r="L557" s="118">
        <v>16560</v>
      </c>
      <c r="M557" s="113" t="s">
        <v>470</v>
      </c>
      <c r="N557" s="119">
        <v>45374</v>
      </c>
      <c r="O557" s="119" t="s">
        <v>156</v>
      </c>
      <c r="P557" s="114" t="s">
        <v>156</v>
      </c>
      <c r="Q557" s="119" t="s">
        <v>156</v>
      </c>
      <c r="R557" s="114" t="s">
        <v>193</v>
      </c>
      <c r="S557" s="119" t="s">
        <v>156</v>
      </c>
      <c r="T557" s="114" t="s">
        <v>156</v>
      </c>
      <c r="U557" s="112">
        <f>N557-62</f>
        <v>45312</v>
      </c>
    </row>
    <row r="558" spans="1:21" ht="14.25" hidden="1" customHeight="1">
      <c r="A558" s="113">
        <v>2024</v>
      </c>
      <c r="B558" s="114" t="s">
        <v>143</v>
      </c>
      <c r="C558" s="113" t="s">
        <v>146</v>
      </c>
      <c r="D558" s="113" t="s">
        <v>154</v>
      </c>
      <c r="E558" s="113" t="s">
        <v>262</v>
      </c>
      <c r="F558" s="114" t="s">
        <v>3837</v>
      </c>
      <c r="G558" s="115">
        <v>3.6</v>
      </c>
      <c r="H558" s="116" t="s">
        <v>175</v>
      </c>
      <c r="I558" s="114">
        <v>86233409</v>
      </c>
      <c r="J558" s="117">
        <v>45352</v>
      </c>
      <c r="K558" s="118">
        <v>4600</v>
      </c>
      <c r="L558" s="118">
        <v>16560</v>
      </c>
      <c r="M558" s="113" t="s">
        <v>470</v>
      </c>
      <c r="N558" s="119">
        <v>45397</v>
      </c>
      <c r="O558" s="119" t="s">
        <v>156</v>
      </c>
      <c r="P558" s="114" t="s">
        <v>156</v>
      </c>
      <c r="Q558" s="119" t="s">
        <v>156</v>
      </c>
      <c r="R558" s="114" t="s">
        <v>193</v>
      </c>
      <c r="S558" s="119" t="s">
        <v>156</v>
      </c>
      <c r="T558" s="114" t="s">
        <v>156</v>
      </c>
      <c r="U558" s="112">
        <f>N558-40</f>
        <v>45357</v>
      </c>
    </row>
    <row r="559" spans="1:21" ht="14.25" hidden="1" customHeight="1">
      <c r="A559" s="113">
        <v>2023</v>
      </c>
      <c r="B559" s="114" t="s">
        <v>2008</v>
      </c>
      <c r="C559" s="113" t="s">
        <v>146</v>
      </c>
      <c r="D559" s="113" t="s">
        <v>154</v>
      </c>
      <c r="E559" s="113" t="s">
        <v>262</v>
      </c>
      <c r="F559" s="114" t="s">
        <v>3800</v>
      </c>
      <c r="G559" s="115">
        <v>3.6</v>
      </c>
      <c r="H559" s="116" t="s">
        <v>175</v>
      </c>
      <c r="I559" s="114">
        <v>85488211</v>
      </c>
      <c r="J559" s="117">
        <v>45139</v>
      </c>
      <c r="K559" s="118">
        <v>4700</v>
      </c>
      <c r="L559" s="118">
        <v>16920</v>
      </c>
      <c r="M559" s="113" t="s">
        <v>470</v>
      </c>
      <c r="N559" s="119">
        <v>45196</v>
      </c>
      <c r="O559" s="119">
        <v>45035</v>
      </c>
      <c r="P559" s="114" t="s">
        <v>156</v>
      </c>
      <c r="Q559" s="119">
        <v>45132</v>
      </c>
      <c r="R559" s="114" t="s">
        <v>985</v>
      </c>
      <c r="S559" s="119">
        <v>45146</v>
      </c>
      <c r="T559" s="114" t="s">
        <v>2211</v>
      </c>
      <c r="U559" s="112">
        <f>N559-40</f>
        <v>45156</v>
      </c>
    </row>
    <row r="560" spans="1:21" ht="14.25" hidden="1" customHeight="1">
      <c r="A560" s="113">
        <v>2023</v>
      </c>
      <c r="B560" s="114" t="s">
        <v>2008</v>
      </c>
      <c r="C560" s="113" t="s">
        <v>390</v>
      </c>
      <c r="D560" s="113" t="s">
        <v>154</v>
      </c>
      <c r="E560" s="113" t="s">
        <v>217</v>
      </c>
      <c r="F560" s="114" t="s">
        <v>3796</v>
      </c>
      <c r="G560" s="115">
        <v>5.3</v>
      </c>
      <c r="H560" s="116" t="s">
        <v>175</v>
      </c>
      <c r="I560" s="114">
        <v>85413601</v>
      </c>
      <c r="J560" s="117">
        <v>45170</v>
      </c>
      <c r="K560" s="118">
        <v>4800</v>
      </c>
      <c r="L560" s="118">
        <v>25440</v>
      </c>
      <c r="M560" s="113" t="s">
        <v>470</v>
      </c>
      <c r="N560" s="119">
        <v>45212</v>
      </c>
      <c r="O560" s="119">
        <v>45048</v>
      </c>
      <c r="P560" s="114" t="s">
        <v>2208</v>
      </c>
      <c r="Q560" s="119">
        <v>45148</v>
      </c>
      <c r="R560" s="114" t="s">
        <v>2495</v>
      </c>
      <c r="S560" s="119">
        <v>45162</v>
      </c>
      <c r="T560" s="114" t="s">
        <v>2496</v>
      </c>
      <c r="U560" s="112">
        <f>N560-37</f>
        <v>45175</v>
      </c>
    </row>
    <row r="561" spans="1:21" ht="14.25" hidden="1" customHeight="1">
      <c r="A561" s="113">
        <v>2024</v>
      </c>
      <c r="B561" s="114" t="s">
        <v>143</v>
      </c>
      <c r="C561" s="113" t="s">
        <v>390</v>
      </c>
      <c r="D561" s="113" t="s">
        <v>305</v>
      </c>
      <c r="E561" s="113" t="s">
        <v>577</v>
      </c>
      <c r="F561" s="114" t="s">
        <v>3816</v>
      </c>
      <c r="G561" s="115">
        <v>2.4</v>
      </c>
      <c r="H561" s="116" t="s">
        <v>175</v>
      </c>
      <c r="I561" s="114">
        <v>86234226</v>
      </c>
      <c r="J561" s="117">
        <v>45200</v>
      </c>
      <c r="K561" s="118">
        <v>4800</v>
      </c>
      <c r="L561" s="118">
        <v>11520</v>
      </c>
      <c r="M561" s="113" t="s">
        <v>470</v>
      </c>
      <c r="N561" s="119">
        <v>45271</v>
      </c>
      <c r="O561" s="119">
        <v>45170</v>
      </c>
      <c r="P561" s="114" t="s">
        <v>156</v>
      </c>
      <c r="Q561" s="119">
        <v>45205</v>
      </c>
      <c r="R561" s="114" t="s">
        <v>193</v>
      </c>
      <c r="S561" s="119">
        <v>45219</v>
      </c>
      <c r="T561" s="114" t="s">
        <v>156</v>
      </c>
      <c r="U561" s="112">
        <f>N561-37</f>
        <v>45234</v>
      </c>
    </row>
    <row r="562" spans="1:21" ht="14.25" hidden="1" customHeight="1">
      <c r="A562" s="113">
        <v>2024</v>
      </c>
      <c r="B562" s="114" t="s">
        <v>143</v>
      </c>
      <c r="C562" s="113" t="s">
        <v>390</v>
      </c>
      <c r="D562" s="113" t="s">
        <v>305</v>
      </c>
      <c r="E562" s="113" t="s">
        <v>577</v>
      </c>
      <c r="F562" s="114" t="s">
        <v>3817</v>
      </c>
      <c r="G562" s="115">
        <v>2.4</v>
      </c>
      <c r="H562" s="116" t="s">
        <v>175</v>
      </c>
      <c r="I562" s="114">
        <v>86234444</v>
      </c>
      <c r="J562" s="117">
        <v>45200</v>
      </c>
      <c r="K562" s="118">
        <v>4800</v>
      </c>
      <c r="L562" s="118">
        <v>11520</v>
      </c>
      <c r="M562" s="113" t="s">
        <v>470</v>
      </c>
      <c r="N562" s="119">
        <v>45271</v>
      </c>
      <c r="O562" s="119">
        <v>45142</v>
      </c>
      <c r="P562" s="114" t="s">
        <v>156</v>
      </c>
      <c r="Q562" s="119">
        <v>45205</v>
      </c>
      <c r="R562" s="114" t="s">
        <v>193</v>
      </c>
      <c r="S562" s="119">
        <v>45219</v>
      </c>
      <c r="T562" s="114" t="s">
        <v>156</v>
      </c>
      <c r="U562" s="112">
        <f>N562-37</f>
        <v>45234</v>
      </c>
    </row>
    <row r="563" spans="1:21" ht="14.25" hidden="1" customHeight="1">
      <c r="A563" s="113">
        <v>2024</v>
      </c>
      <c r="B563" s="114" t="s">
        <v>143</v>
      </c>
      <c r="C563" s="113" t="s">
        <v>1026</v>
      </c>
      <c r="D563" s="113" t="s">
        <v>305</v>
      </c>
      <c r="E563" s="113" t="s">
        <v>577</v>
      </c>
      <c r="F563" s="114" t="s">
        <v>3817</v>
      </c>
      <c r="G563" s="115">
        <v>2.4</v>
      </c>
      <c r="H563" s="116" t="s">
        <v>175</v>
      </c>
      <c r="I563" s="114">
        <v>86251438</v>
      </c>
      <c r="J563" s="117">
        <v>45231</v>
      </c>
      <c r="K563" s="118">
        <v>4800</v>
      </c>
      <c r="L563" s="118">
        <v>11520</v>
      </c>
      <c r="M563" s="113" t="s">
        <v>470</v>
      </c>
      <c r="N563" s="119">
        <v>45270</v>
      </c>
      <c r="O563" s="119">
        <v>45142</v>
      </c>
      <c r="P563" s="114" t="s">
        <v>156</v>
      </c>
      <c r="Q563" s="119">
        <v>45205</v>
      </c>
      <c r="R563" s="114" t="s">
        <v>193</v>
      </c>
      <c r="S563" s="119">
        <v>45240</v>
      </c>
      <c r="T563" s="114" t="s">
        <v>156</v>
      </c>
      <c r="U563" s="112">
        <f>N563-19</f>
        <v>45251</v>
      </c>
    </row>
    <row r="564" spans="1:21" ht="14.25" hidden="1" customHeight="1">
      <c r="A564" s="113">
        <v>2024</v>
      </c>
      <c r="B564" s="114" t="s">
        <v>143</v>
      </c>
      <c r="C564" s="113" t="s">
        <v>433</v>
      </c>
      <c r="D564" s="113" t="s">
        <v>154</v>
      </c>
      <c r="E564" s="113" t="s">
        <v>262</v>
      </c>
      <c r="F564" s="114" t="s">
        <v>3836</v>
      </c>
      <c r="G564" s="115">
        <v>3.6</v>
      </c>
      <c r="H564" s="116" t="s">
        <v>175</v>
      </c>
      <c r="I564" s="114">
        <v>86252349</v>
      </c>
      <c r="J564" s="117">
        <v>45292</v>
      </c>
      <c r="K564" s="118">
        <v>4800</v>
      </c>
      <c r="L564" s="118">
        <v>17280</v>
      </c>
      <c r="M564" s="113" t="s">
        <v>470</v>
      </c>
      <c r="N564" s="119">
        <v>45388</v>
      </c>
      <c r="O564" s="119" t="s">
        <v>156</v>
      </c>
      <c r="P564" s="114" t="s">
        <v>156</v>
      </c>
      <c r="Q564" s="119" t="s">
        <v>156</v>
      </c>
      <c r="R564" s="114" t="s">
        <v>193</v>
      </c>
      <c r="S564" s="119" t="s">
        <v>156</v>
      </c>
      <c r="T564" s="114" t="s">
        <v>156</v>
      </c>
      <c r="U564" s="112">
        <f>N564-62</f>
        <v>45326</v>
      </c>
    </row>
    <row r="565" spans="1:21" ht="14.25" customHeight="1">
      <c r="A565" s="113">
        <v>2023</v>
      </c>
      <c r="B565" s="114" t="s">
        <v>2008</v>
      </c>
      <c r="C565" s="113" t="s">
        <v>697</v>
      </c>
      <c r="D565" s="113" t="s">
        <v>305</v>
      </c>
      <c r="E565" s="113" t="s">
        <v>2974</v>
      </c>
      <c r="F565" s="114" t="s">
        <v>3794</v>
      </c>
      <c r="G565" s="115">
        <v>1.8</v>
      </c>
      <c r="H565" s="116" t="s">
        <v>175</v>
      </c>
      <c r="I565" s="114">
        <v>85646356</v>
      </c>
      <c r="J565" s="117">
        <v>45108</v>
      </c>
      <c r="K565" s="118">
        <v>4824</v>
      </c>
      <c r="L565" s="118">
        <v>8683</v>
      </c>
      <c r="M565" s="113" t="s">
        <v>383</v>
      </c>
      <c r="N565" s="119">
        <v>45167</v>
      </c>
      <c r="O565" s="119">
        <v>45069</v>
      </c>
      <c r="P565" s="114" t="s">
        <v>156</v>
      </c>
      <c r="Q565" s="119">
        <v>45118</v>
      </c>
      <c r="R565" s="114" t="s">
        <v>2178</v>
      </c>
      <c r="S565" s="119">
        <v>45128</v>
      </c>
      <c r="T565" s="114" t="s">
        <v>2173</v>
      </c>
      <c r="U565" s="112">
        <f>N565-29</f>
        <v>45138</v>
      </c>
    </row>
    <row r="566" spans="1:21" ht="14.25" hidden="1" customHeight="1">
      <c r="A566" s="113">
        <v>2023</v>
      </c>
      <c r="B566" s="114" t="s">
        <v>143</v>
      </c>
      <c r="C566" s="113" t="s">
        <v>379</v>
      </c>
      <c r="D566" s="113" t="s">
        <v>676</v>
      </c>
      <c r="E566" s="113" t="s">
        <v>699</v>
      </c>
      <c r="F566" s="114" t="s">
        <v>3748</v>
      </c>
      <c r="G566" s="115">
        <v>1.6</v>
      </c>
      <c r="H566" s="116" t="s">
        <v>175</v>
      </c>
      <c r="I566" s="114">
        <v>85816150</v>
      </c>
      <c r="J566" s="117">
        <v>45078</v>
      </c>
      <c r="K566" s="118">
        <v>4944</v>
      </c>
      <c r="L566" s="118">
        <v>7910</v>
      </c>
      <c r="M566" s="113" t="s">
        <v>470</v>
      </c>
      <c r="N566" s="119">
        <v>45151</v>
      </c>
      <c r="O566" s="119" t="s">
        <v>156</v>
      </c>
      <c r="P566" s="114" t="s">
        <v>156</v>
      </c>
      <c r="Q566" s="119">
        <v>45093</v>
      </c>
      <c r="R566" s="114" t="s">
        <v>193</v>
      </c>
      <c r="S566" s="119">
        <v>45103</v>
      </c>
      <c r="T566" s="114" t="s">
        <v>156</v>
      </c>
      <c r="U566" s="112">
        <f>N566-35</f>
        <v>45116</v>
      </c>
    </row>
    <row r="567" spans="1:21" ht="14.25" hidden="1" customHeight="1">
      <c r="A567" s="113">
        <v>2023</v>
      </c>
      <c r="B567" s="114" t="s">
        <v>2008</v>
      </c>
      <c r="C567" s="113" t="s">
        <v>1026</v>
      </c>
      <c r="D567" s="113" t="s">
        <v>305</v>
      </c>
      <c r="E567" s="113" t="s">
        <v>577</v>
      </c>
      <c r="F567" s="114" t="s">
        <v>3788</v>
      </c>
      <c r="G567" s="115">
        <v>2.4</v>
      </c>
      <c r="H567" s="116" t="s">
        <v>175</v>
      </c>
      <c r="I567" s="114">
        <v>85413589</v>
      </c>
      <c r="J567" s="117">
        <v>45170</v>
      </c>
      <c r="K567" s="118">
        <v>5000</v>
      </c>
      <c r="L567" s="118">
        <v>12000</v>
      </c>
      <c r="M567" s="113" t="s">
        <v>470</v>
      </c>
      <c r="N567" s="119">
        <v>45214</v>
      </c>
      <c r="O567" s="119">
        <v>45145</v>
      </c>
      <c r="P567" s="114" t="s">
        <v>2359</v>
      </c>
      <c r="Q567" s="119">
        <v>45175</v>
      </c>
      <c r="R567" s="114" t="s">
        <v>2360</v>
      </c>
      <c r="S567" s="119">
        <v>45184</v>
      </c>
      <c r="T567" s="114" t="s">
        <v>2361</v>
      </c>
      <c r="U567" s="112">
        <f>N567-19</f>
        <v>45195</v>
      </c>
    </row>
    <row r="568" spans="1:21" ht="14.25" hidden="1" customHeight="1">
      <c r="A568" s="113">
        <v>2023</v>
      </c>
      <c r="B568" s="114" t="s">
        <v>2008</v>
      </c>
      <c r="C568" s="113" t="s">
        <v>146</v>
      </c>
      <c r="D568" s="113" t="s">
        <v>154</v>
      </c>
      <c r="E568" s="113" t="s">
        <v>262</v>
      </c>
      <c r="F568" s="114" t="s">
        <v>3800</v>
      </c>
      <c r="G568" s="115">
        <v>3.6</v>
      </c>
      <c r="H568" s="116" t="s">
        <v>175</v>
      </c>
      <c r="I568" s="114">
        <v>85979646</v>
      </c>
      <c r="J568" s="117">
        <v>45200</v>
      </c>
      <c r="K568" s="118">
        <v>5000</v>
      </c>
      <c r="L568" s="118">
        <v>18000</v>
      </c>
      <c r="M568" s="113" t="s">
        <v>470</v>
      </c>
      <c r="N568" s="119">
        <v>45248</v>
      </c>
      <c r="O568" s="119">
        <v>45097</v>
      </c>
      <c r="P568" s="114" t="s">
        <v>156</v>
      </c>
      <c r="Q568" s="119">
        <v>45183</v>
      </c>
      <c r="R568" s="114" t="s">
        <v>2215</v>
      </c>
      <c r="S568" s="119">
        <v>45197</v>
      </c>
      <c r="T568" s="114" t="s">
        <v>2216</v>
      </c>
      <c r="U568" s="112">
        <f>N568-40</f>
        <v>45208</v>
      </c>
    </row>
    <row r="569" spans="1:21" ht="14.25" hidden="1" customHeight="1">
      <c r="A569" s="113">
        <v>2024</v>
      </c>
      <c r="B569" s="114" t="s">
        <v>143</v>
      </c>
      <c r="C569" s="113" t="s">
        <v>433</v>
      </c>
      <c r="D569" s="113" t="s">
        <v>1820</v>
      </c>
      <c r="E569" s="113" t="s">
        <v>3617</v>
      </c>
      <c r="F569" s="114" t="s">
        <v>3818</v>
      </c>
      <c r="G569" s="115">
        <v>2.8</v>
      </c>
      <c r="H569" s="116" t="s">
        <v>175</v>
      </c>
      <c r="I569" s="114">
        <v>86233378</v>
      </c>
      <c r="J569" s="117">
        <v>45200</v>
      </c>
      <c r="K569" s="118">
        <v>5000</v>
      </c>
      <c r="L569" s="118">
        <v>14000</v>
      </c>
      <c r="M569" s="113" t="s">
        <v>436</v>
      </c>
      <c r="N569" s="119">
        <v>45275</v>
      </c>
      <c r="O569" s="119" t="s">
        <v>156</v>
      </c>
      <c r="P569" s="114" t="s">
        <v>156</v>
      </c>
      <c r="Q569" s="119" t="s">
        <v>156</v>
      </c>
      <c r="R569" s="114" t="s">
        <v>193</v>
      </c>
      <c r="S569" s="119" t="s">
        <v>156</v>
      </c>
      <c r="T569" s="114" t="s">
        <v>156</v>
      </c>
      <c r="U569" s="112">
        <f>N569-62</f>
        <v>45213</v>
      </c>
    </row>
    <row r="570" spans="1:21" ht="14.25" hidden="1" customHeight="1">
      <c r="A570" s="113">
        <v>2023</v>
      </c>
      <c r="B570" s="114" t="s">
        <v>2008</v>
      </c>
      <c r="C570" s="113" t="s">
        <v>433</v>
      </c>
      <c r="D570" s="113" t="s">
        <v>305</v>
      </c>
      <c r="E570" s="113" t="s">
        <v>2974</v>
      </c>
      <c r="F570" s="114" t="s">
        <v>3794</v>
      </c>
      <c r="G570" s="115">
        <v>1.8</v>
      </c>
      <c r="H570" s="116" t="s">
        <v>175</v>
      </c>
      <c r="I570" s="114">
        <v>85463522</v>
      </c>
      <c r="J570" s="117">
        <v>45200</v>
      </c>
      <c r="K570" s="118">
        <v>5000</v>
      </c>
      <c r="L570" s="118">
        <v>9000</v>
      </c>
      <c r="M570" s="113" t="s">
        <v>436</v>
      </c>
      <c r="N570" s="119">
        <v>45290</v>
      </c>
      <c r="O570" s="119">
        <v>45023</v>
      </c>
      <c r="P570" s="114" t="s">
        <v>156</v>
      </c>
      <c r="Q570" s="119">
        <v>45153</v>
      </c>
      <c r="R570" s="114" t="s">
        <v>2098</v>
      </c>
      <c r="S570" s="119">
        <v>45180</v>
      </c>
      <c r="T570" s="114" t="s">
        <v>2132</v>
      </c>
      <c r="U570" s="112">
        <f>N570-62</f>
        <v>45228</v>
      </c>
    </row>
    <row r="571" spans="1:21" ht="14.25" hidden="1" customHeight="1">
      <c r="A571" s="113">
        <v>2023</v>
      </c>
      <c r="B571" s="114" t="s">
        <v>2008</v>
      </c>
      <c r="C571" s="113" t="s">
        <v>433</v>
      </c>
      <c r="D571" s="113" t="s">
        <v>154</v>
      </c>
      <c r="E571" s="113" t="s">
        <v>2011</v>
      </c>
      <c r="F571" s="114" t="s">
        <v>3801</v>
      </c>
      <c r="G571" s="115">
        <v>4.5</v>
      </c>
      <c r="H571" s="116" t="s">
        <v>175</v>
      </c>
      <c r="I571" s="114">
        <v>85513717</v>
      </c>
      <c r="J571" s="117">
        <v>45200</v>
      </c>
      <c r="K571" s="118">
        <v>5000</v>
      </c>
      <c r="L571" s="118">
        <v>22500</v>
      </c>
      <c r="M571" s="113" t="s">
        <v>470</v>
      </c>
      <c r="N571" s="119">
        <v>45293</v>
      </c>
      <c r="O571" s="119">
        <v>45139</v>
      </c>
      <c r="P571" s="114" t="s">
        <v>2140</v>
      </c>
      <c r="Q571" s="119">
        <v>45204</v>
      </c>
      <c r="R571" s="114" t="s">
        <v>2112</v>
      </c>
      <c r="S571" s="119">
        <v>45218</v>
      </c>
      <c r="T571" s="114" t="s">
        <v>2090</v>
      </c>
      <c r="U571" s="112">
        <f>N571-62</f>
        <v>45231</v>
      </c>
    </row>
    <row r="572" spans="1:21" ht="14.25" hidden="1" customHeight="1">
      <c r="A572" s="113">
        <v>2024</v>
      </c>
      <c r="B572" s="114" t="s">
        <v>143</v>
      </c>
      <c r="C572" s="113" t="s">
        <v>146</v>
      </c>
      <c r="D572" s="113" t="s">
        <v>305</v>
      </c>
      <c r="E572" s="113" t="s">
        <v>363</v>
      </c>
      <c r="F572" s="114" t="s">
        <v>3850</v>
      </c>
      <c r="G572" s="115">
        <v>2.8</v>
      </c>
      <c r="H572" s="116" t="s">
        <v>175</v>
      </c>
      <c r="I572" s="114">
        <v>85717380</v>
      </c>
      <c r="J572" s="117">
        <v>45231</v>
      </c>
      <c r="K572" s="118">
        <v>5000</v>
      </c>
      <c r="L572" s="118">
        <v>14000</v>
      </c>
      <c r="M572" s="113" t="s">
        <v>470</v>
      </c>
      <c r="N572" s="119">
        <v>45296</v>
      </c>
      <c r="O572" s="119" t="s">
        <v>156</v>
      </c>
      <c r="P572" s="114" t="s">
        <v>2496</v>
      </c>
      <c r="Q572" s="119" t="s">
        <v>156</v>
      </c>
      <c r="R572" s="114" t="s">
        <v>3098</v>
      </c>
      <c r="S572" s="119" t="s">
        <v>156</v>
      </c>
      <c r="T572" s="114" t="s">
        <v>3099</v>
      </c>
      <c r="U572" s="112">
        <f>N572-40</f>
        <v>45256</v>
      </c>
    </row>
    <row r="573" spans="1:21" ht="14.25" hidden="1" customHeight="1">
      <c r="A573" s="113">
        <v>2023</v>
      </c>
      <c r="B573" s="114" t="s">
        <v>2008</v>
      </c>
      <c r="C573" s="113" t="s">
        <v>573</v>
      </c>
      <c r="D573" s="113" t="s">
        <v>3190</v>
      </c>
      <c r="E573" s="113" t="s">
        <v>3192</v>
      </c>
      <c r="F573" s="114" t="s">
        <v>3785</v>
      </c>
      <c r="G573" s="115">
        <v>3.5</v>
      </c>
      <c r="H573" s="116" t="s">
        <v>175</v>
      </c>
      <c r="I573" s="114">
        <v>85654763</v>
      </c>
      <c r="J573" s="117">
        <v>45231</v>
      </c>
      <c r="K573" s="118">
        <v>5000</v>
      </c>
      <c r="L573" s="118">
        <v>17500</v>
      </c>
      <c r="M573" s="113" t="s">
        <v>470</v>
      </c>
      <c r="N573" s="119">
        <v>45264</v>
      </c>
      <c r="O573" s="119">
        <v>45163</v>
      </c>
      <c r="P573" s="114" t="s">
        <v>3136</v>
      </c>
      <c r="Q573" s="119">
        <v>45205</v>
      </c>
      <c r="R573" s="114" t="s">
        <v>3221</v>
      </c>
      <c r="S573" s="119">
        <v>45247</v>
      </c>
      <c r="T573" s="114" t="s">
        <v>3222</v>
      </c>
      <c r="U573" s="112">
        <f>N573-7</f>
        <v>45257</v>
      </c>
    </row>
    <row r="574" spans="1:21" ht="14.25" hidden="1" customHeight="1">
      <c r="A574" s="113">
        <v>2024</v>
      </c>
      <c r="B574" s="114" t="s">
        <v>143</v>
      </c>
      <c r="C574" s="113" t="s">
        <v>146</v>
      </c>
      <c r="D574" s="113" t="s">
        <v>154</v>
      </c>
      <c r="E574" s="113" t="s">
        <v>158</v>
      </c>
      <c r="F574" s="114" t="s">
        <v>3842</v>
      </c>
      <c r="G574" s="115">
        <v>4.5</v>
      </c>
      <c r="H574" s="116" t="s">
        <v>175</v>
      </c>
      <c r="I574" s="114">
        <v>86212363</v>
      </c>
      <c r="J574" s="117">
        <v>45261</v>
      </c>
      <c r="K574" s="118">
        <v>5000</v>
      </c>
      <c r="L574" s="118">
        <v>22500</v>
      </c>
      <c r="M574" s="113" t="s">
        <v>470</v>
      </c>
      <c r="N574" s="119">
        <v>45317</v>
      </c>
      <c r="O574" s="119" t="s">
        <v>156</v>
      </c>
      <c r="P574" s="114" t="s">
        <v>156</v>
      </c>
      <c r="Q574" s="119" t="s">
        <v>156</v>
      </c>
      <c r="R574" s="114" t="s">
        <v>193</v>
      </c>
      <c r="S574" s="119" t="s">
        <v>156</v>
      </c>
      <c r="T574" s="114" t="s">
        <v>156</v>
      </c>
      <c r="U574" s="112">
        <f>N574-40</f>
        <v>45277</v>
      </c>
    </row>
    <row r="575" spans="1:21" ht="14.25" hidden="1" customHeight="1">
      <c r="A575" s="113">
        <v>2024</v>
      </c>
      <c r="B575" s="114" t="s">
        <v>143</v>
      </c>
      <c r="C575" s="113" t="s">
        <v>146</v>
      </c>
      <c r="D575" s="113" t="s">
        <v>154</v>
      </c>
      <c r="E575" s="113" t="s">
        <v>158</v>
      </c>
      <c r="F575" s="114" t="s">
        <v>3842</v>
      </c>
      <c r="G575" s="115">
        <v>4.5</v>
      </c>
      <c r="H575" s="116" t="s">
        <v>175</v>
      </c>
      <c r="I575" s="114">
        <v>86212362</v>
      </c>
      <c r="J575" s="117">
        <v>45292</v>
      </c>
      <c r="K575" s="118">
        <v>5000</v>
      </c>
      <c r="L575" s="118">
        <v>22500</v>
      </c>
      <c r="M575" s="113" t="s">
        <v>470</v>
      </c>
      <c r="N575" s="119">
        <v>45345</v>
      </c>
      <c r="O575" s="119" t="s">
        <v>156</v>
      </c>
      <c r="P575" s="114" t="s">
        <v>156</v>
      </c>
      <c r="Q575" s="119" t="s">
        <v>156</v>
      </c>
      <c r="R575" s="114" t="s">
        <v>193</v>
      </c>
      <c r="S575" s="119" t="s">
        <v>156</v>
      </c>
      <c r="T575" s="114" t="s">
        <v>156</v>
      </c>
      <c r="U575" s="112">
        <f>N575-40</f>
        <v>45305</v>
      </c>
    </row>
    <row r="576" spans="1:21" ht="14.25" hidden="1" customHeight="1">
      <c r="A576" s="113">
        <v>2024</v>
      </c>
      <c r="B576" s="114" t="s">
        <v>143</v>
      </c>
      <c r="C576" s="113" t="s">
        <v>146</v>
      </c>
      <c r="D576" s="113" t="s">
        <v>305</v>
      </c>
      <c r="E576" s="113" t="s">
        <v>363</v>
      </c>
      <c r="F576" s="114" t="s">
        <v>3850</v>
      </c>
      <c r="G576" s="115">
        <v>2.8</v>
      </c>
      <c r="H576" s="116" t="s">
        <v>175</v>
      </c>
      <c r="I576" s="114">
        <v>85717378</v>
      </c>
      <c r="J576" s="117">
        <v>45292</v>
      </c>
      <c r="K576" s="118">
        <v>5000</v>
      </c>
      <c r="L576" s="118">
        <v>14000</v>
      </c>
      <c r="M576" s="113" t="s">
        <v>470</v>
      </c>
      <c r="N576" s="119">
        <v>45353</v>
      </c>
      <c r="O576" s="119" t="s">
        <v>156</v>
      </c>
      <c r="P576" s="114" t="s">
        <v>2893</v>
      </c>
      <c r="Q576" s="119" t="s">
        <v>156</v>
      </c>
      <c r="R576" s="114" t="s">
        <v>3375</v>
      </c>
      <c r="S576" s="119" t="s">
        <v>156</v>
      </c>
      <c r="T576" s="114" t="s">
        <v>3376</v>
      </c>
      <c r="U576" s="112">
        <f>N576-40</f>
        <v>45313</v>
      </c>
    </row>
    <row r="577" spans="1:21" ht="14.25" hidden="1" customHeight="1">
      <c r="A577" s="113">
        <v>2023</v>
      </c>
      <c r="B577" s="114" t="s">
        <v>2008</v>
      </c>
      <c r="C577" s="113" t="s">
        <v>433</v>
      </c>
      <c r="D577" s="113" t="s">
        <v>305</v>
      </c>
      <c r="E577" s="113" t="s">
        <v>2974</v>
      </c>
      <c r="F577" s="114" t="s">
        <v>3794</v>
      </c>
      <c r="G577" s="115">
        <v>1.8</v>
      </c>
      <c r="H577" s="116" t="s">
        <v>175</v>
      </c>
      <c r="I577" s="114">
        <v>85307468</v>
      </c>
      <c r="J577" s="117">
        <v>45292</v>
      </c>
      <c r="K577" s="118">
        <v>5000</v>
      </c>
      <c r="L577" s="118">
        <v>9000</v>
      </c>
      <c r="M577" s="113" t="s">
        <v>470</v>
      </c>
      <c r="N577" s="119">
        <v>45381</v>
      </c>
      <c r="O577" s="119">
        <v>45198</v>
      </c>
      <c r="P577" s="114" t="s">
        <v>2216</v>
      </c>
      <c r="Q577" s="119">
        <v>45295</v>
      </c>
      <c r="R577" s="114" t="s">
        <v>3145</v>
      </c>
      <c r="S577" s="119">
        <v>45307</v>
      </c>
      <c r="T577" s="114" t="s">
        <v>3146</v>
      </c>
      <c r="U577" s="112">
        <f>N577-62</f>
        <v>45319</v>
      </c>
    </row>
    <row r="578" spans="1:21" ht="14.25" hidden="1" customHeight="1">
      <c r="A578" s="113">
        <v>2023</v>
      </c>
      <c r="B578" s="114" t="s">
        <v>2008</v>
      </c>
      <c r="C578" s="113" t="s">
        <v>433</v>
      </c>
      <c r="D578" s="113" t="s">
        <v>305</v>
      </c>
      <c r="E578" s="113" t="s">
        <v>2974</v>
      </c>
      <c r="F578" s="114" t="s">
        <v>3794</v>
      </c>
      <c r="G578" s="115">
        <v>1.8</v>
      </c>
      <c r="H578" s="116" t="s">
        <v>175</v>
      </c>
      <c r="I578" s="114">
        <v>85307469</v>
      </c>
      <c r="J578" s="117">
        <v>45323</v>
      </c>
      <c r="K578" s="118">
        <v>5000</v>
      </c>
      <c r="L578" s="118">
        <v>9000</v>
      </c>
      <c r="M578" s="113" t="s">
        <v>470</v>
      </c>
      <c r="N578" s="119">
        <v>45397</v>
      </c>
      <c r="O578" s="119">
        <v>45212</v>
      </c>
      <c r="P578" s="114" t="s">
        <v>3110</v>
      </c>
      <c r="Q578" s="119">
        <v>45314</v>
      </c>
      <c r="R578" s="114" t="s">
        <v>3130</v>
      </c>
      <c r="S578" s="119">
        <v>45323</v>
      </c>
      <c r="T578" s="114" t="s">
        <v>3131</v>
      </c>
      <c r="U578" s="112">
        <f>N578-62</f>
        <v>45335</v>
      </c>
    </row>
    <row r="579" spans="1:21" ht="14.25" hidden="1" customHeight="1">
      <c r="A579" s="113">
        <v>2024</v>
      </c>
      <c r="B579" s="114" t="s">
        <v>143</v>
      </c>
      <c r="C579" s="113" t="s">
        <v>146</v>
      </c>
      <c r="D579" s="113" t="s">
        <v>154</v>
      </c>
      <c r="E579" s="113" t="s">
        <v>262</v>
      </c>
      <c r="F579" s="114" t="s">
        <v>3837</v>
      </c>
      <c r="G579" s="115">
        <v>3.6</v>
      </c>
      <c r="H579" s="116" t="s">
        <v>175</v>
      </c>
      <c r="I579" s="114">
        <v>86226398</v>
      </c>
      <c r="J579" s="117">
        <v>45323</v>
      </c>
      <c r="K579" s="118">
        <v>5000</v>
      </c>
      <c r="L579" s="118">
        <v>18000</v>
      </c>
      <c r="M579" s="113" t="s">
        <v>470</v>
      </c>
      <c r="N579" s="119">
        <v>45380</v>
      </c>
      <c r="O579" s="119" t="s">
        <v>156</v>
      </c>
      <c r="P579" s="114" t="s">
        <v>156</v>
      </c>
      <c r="Q579" s="119" t="s">
        <v>156</v>
      </c>
      <c r="R579" s="114" t="s">
        <v>193</v>
      </c>
      <c r="S579" s="119" t="s">
        <v>156</v>
      </c>
      <c r="T579" s="114" t="s">
        <v>156</v>
      </c>
      <c r="U579" s="112">
        <f>N579-40</f>
        <v>45340</v>
      </c>
    </row>
    <row r="580" spans="1:21" ht="14.25" hidden="1" customHeight="1">
      <c r="A580" s="113">
        <v>2024</v>
      </c>
      <c r="B580" s="114" t="s">
        <v>143</v>
      </c>
      <c r="C580" s="113" t="s">
        <v>146</v>
      </c>
      <c r="D580" s="113" t="s">
        <v>154</v>
      </c>
      <c r="E580" s="113" t="s">
        <v>293</v>
      </c>
      <c r="F580" s="114" t="s">
        <v>3846</v>
      </c>
      <c r="G580" s="115">
        <v>5.7</v>
      </c>
      <c r="H580" s="116" t="s">
        <v>246</v>
      </c>
      <c r="I580" s="114">
        <v>86233417</v>
      </c>
      <c r="J580" s="117">
        <v>45352</v>
      </c>
      <c r="K580" s="118">
        <v>5000</v>
      </c>
      <c r="L580" s="118">
        <v>28500</v>
      </c>
      <c r="M580" s="113" t="s">
        <v>226</v>
      </c>
      <c r="N580" s="119">
        <v>45397</v>
      </c>
      <c r="O580" s="119" t="s">
        <v>156</v>
      </c>
      <c r="P580" s="114" t="s">
        <v>156</v>
      </c>
      <c r="Q580" s="119" t="s">
        <v>156</v>
      </c>
      <c r="R580" s="114" t="s">
        <v>193</v>
      </c>
      <c r="S580" s="119" t="s">
        <v>156</v>
      </c>
      <c r="T580" s="114" t="s">
        <v>156</v>
      </c>
      <c r="U580" s="112">
        <f>N580-40</f>
        <v>45357</v>
      </c>
    </row>
    <row r="581" spans="1:21" ht="14.25" hidden="1" customHeight="1">
      <c r="A581" s="113">
        <v>2023</v>
      </c>
      <c r="B581" s="114" t="s">
        <v>2008</v>
      </c>
      <c r="C581" s="113" t="s">
        <v>433</v>
      </c>
      <c r="D581" s="113" t="s">
        <v>305</v>
      </c>
      <c r="E581" s="113" t="s">
        <v>2974</v>
      </c>
      <c r="F581" s="114" t="s">
        <v>3793</v>
      </c>
      <c r="G581" s="115">
        <v>1.8</v>
      </c>
      <c r="H581" s="116" t="s">
        <v>175</v>
      </c>
      <c r="I581" s="114">
        <v>85431306</v>
      </c>
      <c r="J581" s="117">
        <v>45352</v>
      </c>
      <c r="K581" s="118">
        <v>5000</v>
      </c>
      <c r="L581" s="118">
        <v>9000</v>
      </c>
      <c r="M581" s="113" t="s">
        <v>383</v>
      </c>
      <c r="N581" s="119">
        <v>45436</v>
      </c>
      <c r="O581" s="119">
        <v>45174</v>
      </c>
      <c r="P581" s="114" t="s">
        <v>3136</v>
      </c>
      <c r="Q581" s="119">
        <v>45272</v>
      </c>
      <c r="R581" s="114" t="s">
        <v>3137</v>
      </c>
      <c r="S581" s="119">
        <v>45337</v>
      </c>
      <c r="T581" s="114" t="s">
        <v>3127</v>
      </c>
      <c r="U581" s="112">
        <f>N581-62</f>
        <v>45374</v>
      </c>
    </row>
    <row r="582" spans="1:21" ht="14.25" hidden="1" customHeight="1">
      <c r="A582" s="113">
        <v>2024</v>
      </c>
      <c r="B582" s="114" t="s">
        <v>143</v>
      </c>
      <c r="C582" s="113" t="s">
        <v>433</v>
      </c>
      <c r="D582" s="113" t="s">
        <v>1820</v>
      </c>
      <c r="E582" s="113" t="s">
        <v>3617</v>
      </c>
      <c r="F582" s="114" t="s">
        <v>3818</v>
      </c>
      <c r="G582" s="115">
        <v>2.8</v>
      </c>
      <c r="H582" s="116" t="s">
        <v>175</v>
      </c>
      <c r="I582" s="114">
        <v>86198496</v>
      </c>
      <c r="J582" s="117">
        <v>45413</v>
      </c>
      <c r="K582" s="118">
        <v>5000</v>
      </c>
      <c r="L582" s="118">
        <v>14000</v>
      </c>
      <c r="M582" s="113" t="s">
        <v>383</v>
      </c>
      <c r="N582" s="119">
        <v>45519</v>
      </c>
      <c r="O582" s="119" t="s">
        <v>156</v>
      </c>
      <c r="P582" s="114" t="s">
        <v>156</v>
      </c>
      <c r="Q582" s="119" t="s">
        <v>156</v>
      </c>
      <c r="R582" s="114" t="s">
        <v>193</v>
      </c>
      <c r="S582" s="119" t="s">
        <v>156</v>
      </c>
      <c r="T582" s="114" t="s">
        <v>156</v>
      </c>
      <c r="U582" s="112">
        <f>N582-62</f>
        <v>45457</v>
      </c>
    </row>
    <row r="583" spans="1:21" ht="14.25" hidden="1" customHeight="1">
      <c r="A583" s="113">
        <v>2024</v>
      </c>
      <c r="B583" s="114" t="s">
        <v>143</v>
      </c>
      <c r="C583" s="113" t="s">
        <v>433</v>
      </c>
      <c r="D583" s="113" t="s">
        <v>881</v>
      </c>
      <c r="E583" s="113" t="s">
        <v>883</v>
      </c>
      <c r="F583" s="114" t="s">
        <v>3832</v>
      </c>
      <c r="G583" s="115">
        <v>1.6</v>
      </c>
      <c r="H583" s="116" t="s">
        <v>175</v>
      </c>
      <c r="I583" s="114">
        <v>86233364</v>
      </c>
      <c r="J583" s="117">
        <v>45566</v>
      </c>
      <c r="K583" s="118">
        <v>5000</v>
      </c>
      <c r="L583" s="118">
        <v>8000</v>
      </c>
      <c r="M583" s="113" t="s">
        <v>470</v>
      </c>
      <c r="N583" s="119">
        <v>45641</v>
      </c>
      <c r="O583" s="119" t="s">
        <v>156</v>
      </c>
      <c r="P583" s="114" t="s">
        <v>156</v>
      </c>
      <c r="Q583" s="119" t="s">
        <v>156</v>
      </c>
      <c r="R583" s="114" t="s">
        <v>193</v>
      </c>
      <c r="S583" s="119" t="s">
        <v>156</v>
      </c>
      <c r="T583" s="114" t="s">
        <v>156</v>
      </c>
      <c r="U583" s="112">
        <f>N583-62</f>
        <v>45579</v>
      </c>
    </row>
    <row r="584" spans="1:21" ht="14.25" hidden="1" customHeight="1">
      <c r="A584" s="113">
        <v>2023</v>
      </c>
      <c r="B584" s="114" t="s">
        <v>2008</v>
      </c>
      <c r="C584" s="113" t="s">
        <v>146</v>
      </c>
      <c r="D584" s="113" t="s">
        <v>154</v>
      </c>
      <c r="E584" s="113" t="s">
        <v>262</v>
      </c>
      <c r="F584" s="114" t="s">
        <v>3799</v>
      </c>
      <c r="G584" s="115">
        <v>3.6</v>
      </c>
      <c r="H584" s="116" t="s">
        <v>175</v>
      </c>
      <c r="I584" s="114">
        <v>85495032</v>
      </c>
      <c r="J584" s="117">
        <v>45108</v>
      </c>
      <c r="K584" s="118">
        <v>5016</v>
      </c>
      <c r="L584" s="118">
        <v>18058</v>
      </c>
      <c r="M584" s="113" t="s">
        <v>470</v>
      </c>
      <c r="N584" s="119">
        <v>45167</v>
      </c>
      <c r="O584" s="119">
        <v>45041</v>
      </c>
      <c r="P584" s="114" t="s">
        <v>156</v>
      </c>
      <c r="Q584" s="119">
        <v>45099</v>
      </c>
      <c r="R584" s="114" t="s">
        <v>2168</v>
      </c>
      <c r="S584" s="119">
        <v>45113</v>
      </c>
      <c r="T584" s="114" t="s">
        <v>2170</v>
      </c>
      <c r="U584" s="112">
        <f>N584-40</f>
        <v>45127</v>
      </c>
    </row>
    <row r="585" spans="1:21" ht="14.25" hidden="1" customHeight="1">
      <c r="A585" s="113">
        <v>2023</v>
      </c>
      <c r="B585" s="114" t="s">
        <v>2008</v>
      </c>
      <c r="C585" s="113" t="s">
        <v>573</v>
      </c>
      <c r="D585" s="113" t="s">
        <v>3190</v>
      </c>
      <c r="E585" s="113" t="s">
        <v>3233</v>
      </c>
      <c r="F585" s="114" t="s">
        <v>3790</v>
      </c>
      <c r="G585" s="115">
        <v>5</v>
      </c>
      <c r="H585" s="116" t="s">
        <v>175</v>
      </c>
      <c r="I585" s="114">
        <v>85153872</v>
      </c>
      <c r="J585" s="117">
        <v>45047</v>
      </c>
      <c r="K585" s="118">
        <v>5028</v>
      </c>
      <c r="L585" s="118">
        <v>25140</v>
      </c>
      <c r="M585" s="113" t="s">
        <v>436</v>
      </c>
      <c r="N585" s="119">
        <v>45153</v>
      </c>
      <c r="O585" s="119">
        <v>44950</v>
      </c>
      <c r="P585" s="114" t="s">
        <v>2182</v>
      </c>
      <c r="Q585" s="119">
        <v>44957</v>
      </c>
      <c r="R585" s="114" t="s">
        <v>1850</v>
      </c>
      <c r="S585" s="119">
        <v>45072</v>
      </c>
      <c r="T585" s="114" t="s">
        <v>425</v>
      </c>
      <c r="U585" s="112">
        <f>N585-7</f>
        <v>45146</v>
      </c>
    </row>
    <row r="586" spans="1:21" ht="14.25" hidden="1" customHeight="1">
      <c r="A586" s="113">
        <v>2023</v>
      </c>
      <c r="B586" s="114" t="s">
        <v>2008</v>
      </c>
      <c r="C586" s="113" t="s">
        <v>573</v>
      </c>
      <c r="D586" s="113" t="s">
        <v>3190</v>
      </c>
      <c r="E586" s="113" t="s">
        <v>3192</v>
      </c>
      <c r="F586" s="114" t="s">
        <v>3785</v>
      </c>
      <c r="G586" s="115">
        <v>3.5</v>
      </c>
      <c r="H586" s="116" t="s">
        <v>175</v>
      </c>
      <c r="I586" s="114">
        <v>85187359</v>
      </c>
      <c r="J586" s="117">
        <v>45139</v>
      </c>
      <c r="K586" s="118">
        <v>5048</v>
      </c>
      <c r="L586" s="118">
        <v>17668</v>
      </c>
      <c r="M586" s="113" t="s">
        <v>383</v>
      </c>
      <c r="N586" s="119">
        <v>45184</v>
      </c>
      <c r="O586" s="119">
        <v>45055</v>
      </c>
      <c r="P586" s="114" t="s">
        <v>2490</v>
      </c>
      <c r="Q586" s="119">
        <v>45083</v>
      </c>
      <c r="R586" s="114" t="s">
        <v>819</v>
      </c>
      <c r="S586" s="119">
        <v>45142</v>
      </c>
      <c r="T586" s="114" t="s">
        <v>3209</v>
      </c>
      <c r="U586" s="112">
        <f>N586-7</f>
        <v>45177</v>
      </c>
    </row>
    <row r="587" spans="1:21" ht="14.25" hidden="1" customHeight="1">
      <c r="A587" s="113">
        <v>2024</v>
      </c>
      <c r="B587" s="114" t="s">
        <v>143</v>
      </c>
      <c r="C587" s="113" t="s">
        <v>433</v>
      </c>
      <c r="D587" s="113" t="s">
        <v>154</v>
      </c>
      <c r="E587" s="113" t="s">
        <v>293</v>
      </c>
      <c r="F587" s="114" t="s">
        <v>3845</v>
      </c>
      <c r="G587" s="115">
        <v>5.7</v>
      </c>
      <c r="H587" s="116" t="s">
        <v>175</v>
      </c>
      <c r="I587" s="114">
        <v>85856639</v>
      </c>
      <c r="J587" s="117">
        <v>45170</v>
      </c>
      <c r="K587" s="118">
        <v>5160</v>
      </c>
      <c r="L587" s="118">
        <v>29412</v>
      </c>
      <c r="M587" s="113" t="s">
        <v>436</v>
      </c>
      <c r="N587" s="119">
        <v>45245</v>
      </c>
      <c r="O587" s="119">
        <v>45104</v>
      </c>
      <c r="P587" s="114" t="s">
        <v>2484</v>
      </c>
      <c r="Q587" s="119">
        <v>45111</v>
      </c>
      <c r="R587" s="114" t="s">
        <v>3461</v>
      </c>
      <c r="S587" s="119">
        <v>45118</v>
      </c>
      <c r="T587" s="114" t="s">
        <v>1874</v>
      </c>
      <c r="U587" s="112">
        <f>N587-62</f>
        <v>45183</v>
      </c>
    </row>
    <row r="588" spans="1:21" ht="14.25" hidden="1" customHeight="1">
      <c r="A588" s="113">
        <v>2023</v>
      </c>
      <c r="B588" s="114" t="s">
        <v>2008</v>
      </c>
      <c r="C588" s="113" t="s">
        <v>697</v>
      </c>
      <c r="D588" s="113" t="s">
        <v>305</v>
      </c>
      <c r="E588" s="113" t="s">
        <v>3039</v>
      </c>
      <c r="F588" s="114" t="s">
        <v>3795</v>
      </c>
      <c r="G588" s="115">
        <v>1.9</v>
      </c>
      <c r="H588" s="116" t="s">
        <v>175</v>
      </c>
      <c r="I588" s="114">
        <v>85132661</v>
      </c>
      <c r="J588" s="117">
        <v>45200</v>
      </c>
      <c r="K588" s="118">
        <v>5200</v>
      </c>
      <c r="L588" s="118">
        <v>9880</v>
      </c>
      <c r="M588" s="113" t="s">
        <v>470</v>
      </c>
      <c r="N588" s="119">
        <v>45256</v>
      </c>
      <c r="O588" s="119">
        <v>45100</v>
      </c>
      <c r="P588" s="114" t="s">
        <v>1891</v>
      </c>
      <c r="Q588" s="119">
        <v>45204</v>
      </c>
      <c r="R588" s="114" t="s">
        <v>3011</v>
      </c>
      <c r="S588" s="119">
        <v>45204</v>
      </c>
      <c r="T588" s="114" t="s">
        <v>3012</v>
      </c>
      <c r="U588" s="112">
        <f>N588-29</f>
        <v>45227</v>
      </c>
    </row>
    <row r="589" spans="1:21" ht="14.25" hidden="1" customHeight="1">
      <c r="A589" s="113">
        <v>2024</v>
      </c>
      <c r="B589" s="114" t="s">
        <v>143</v>
      </c>
      <c r="C589" s="113" t="s">
        <v>146</v>
      </c>
      <c r="D589" s="113" t="s">
        <v>305</v>
      </c>
      <c r="E589" s="113" t="s">
        <v>363</v>
      </c>
      <c r="F589" s="114" t="s">
        <v>3850</v>
      </c>
      <c r="G589" s="115">
        <v>2.8</v>
      </c>
      <c r="H589" s="116" t="s">
        <v>175</v>
      </c>
      <c r="I589" s="114">
        <v>86233370</v>
      </c>
      <c r="J589" s="117">
        <v>45200</v>
      </c>
      <c r="K589" s="118">
        <v>5200</v>
      </c>
      <c r="L589" s="118">
        <v>14560</v>
      </c>
      <c r="M589" s="113" t="s">
        <v>383</v>
      </c>
      <c r="N589" s="119">
        <v>45275</v>
      </c>
      <c r="O589" s="119">
        <v>45121</v>
      </c>
      <c r="P589" s="114" t="s">
        <v>156</v>
      </c>
      <c r="Q589" s="119" t="s">
        <v>156</v>
      </c>
      <c r="R589" s="114" t="s">
        <v>193</v>
      </c>
      <c r="S589" s="119" t="s">
        <v>156</v>
      </c>
      <c r="T589" s="114" t="s">
        <v>156</v>
      </c>
      <c r="U589" s="112">
        <f>N589-40</f>
        <v>45235</v>
      </c>
    </row>
    <row r="590" spans="1:21" ht="14.25" hidden="1" customHeight="1">
      <c r="A590" s="113">
        <v>2024</v>
      </c>
      <c r="B590" s="114" t="s">
        <v>143</v>
      </c>
      <c r="C590" s="113" t="s">
        <v>433</v>
      </c>
      <c r="D590" s="113" t="s">
        <v>154</v>
      </c>
      <c r="E590" s="113" t="s">
        <v>262</v>
      </c>
      <c r="F590" s="114" t="s">
        <v>3836</v>
      </c>
      <c r="G590" s="115">
        <v>3.6</v>
      </c>
      <c r="H590" s="116" t="s">
        <v>175</v>
      </c>
      <c r="I590" s="114">
        <v>86252350</v>
      </c>
      <c r="J590" s="117">
        <v>45323</v>
      </c>
      <c r="K590" s="118">
        <v>5200</v>
      </c>
      <c r="L590" s="118">
        <v>18720</v>
      </c>
      <c r="M590" s="113" t="s">
        <v>470</v>
      </c>
      <c r="N590" s="119">
        <v>45402</v>
      </c>
      <c r="O590" s="119" t="s">
        <v>156</v>
      </c>
      <c r="P590" s="114" t="s">
        <v>156</v>
      </c>
      <c r="Q590" s="119" t="s">
        <v>156</v>
      </c>
      <c r="R590" s="114" t="s">
        <v>193</v>
      </c>
      <c r="S590" s="119" t="s">
        <v>156</v>
      </c>
      <c r="T590" s="114" t="s">
        <v>156</v>
      </c>
      <c r="U590" s="112">
        <f>N590-62</f>
        <v>45340</v>
      </c>
    </row>
    <row r="591" spans="1:21" ht="14.25" hidden="1" customHeight="1">
      <c r="A591" s="113">
        <v>2024</v>
      </c>
      <c r="B591" s="114" t="s">
        <v>143</v>
      </c>
      <c r="C591" s="113" t="s">
        <v>433</v>
      </c>
      <c r="D591" s="113" t="s">
        <v>154</v>
      </c>
      <c r="E591" s="113" t="s">
        <v>262</v>
      </c>
      <c r="F591" s="114" t="s">
        <v>3836</v>
      </c>
      <c r="G591" s="115">
        <v>3.6</v>
      </c>
      <c r="H591" s="116" t="s">
        <v>175</v>
      </c>
      <c r="I591" s="114">
        <v>86252351</v>
      </c>
      <c r="J591" s="117">
        <v>45323</v>
      </c>
      <c r="K591" s="118">
        <v>5200</v>
      </c>
      <c r="L591" s="118">
        <v>18720</v>
      </c>
      <c r="M591" s="113" t="s">
        <v>470</v>
      </c>
      <c r="N591" s="119">
        <v>45416</v>
      </c>
      <c r="O591" s="119" t="s">
        <v>156</v>
      </c>
      <c r="P591" s="114" t="s">
        <v>156</v>
      </c>
      <c r="Q591" s="119" t="s">
        <v>156</v>
      </c>
      <c r="R591" s="114" t="s">
        <v>193</v>
      </c>
      <c r="S591" s="119" t="s">
        <v>156</v>
      </c>
      <c r="T591" s="114" t="s">
        <v>156</v>
      </c>
      <c r="U591" s="112">
        <f>N591-62</f>
        <v>45354</v>
      </c>
    </row>
    <row r="592" spans="1:21" ht="14.25" hidden="1" customHeight="1">
      <c r="A592" s="113">
        <v>2024</v>
      </c>
      <c r="B592" s="114" t="s">
        <v>143</v>
      </c>
      <c r="C592" s="113" t="s">
        <v>433</v>
      </c>
      <c r="D592" s="113" t="s">
        <v>1820</v>
      </c>
      <c r="E592" s="113" t="s">
        <v>3617</v>
      </c>
      <c r="F592" s="114" t="s">
        <v>3819</v>
      </c>
      <c r="G592" s="115">
        <v>2.8</v>
      </c>
      <c r="H592" s="116" t="s">
        <v>175</v>
      </c>
      <c r="I592" s="114">
        <v>86180196</v>
      </c>
      <c r="J592" s="117">
        <v>45536</v>
      </c>
      <c r="K592" s="118">
        <v>5200</v>
      </c>
      <c r="L592" s="118">
        <v>14560</v>
      </c>
      <c r="M592" s="113" t="s">
        <v>470</v>
      </c>
      <c r="N592" s="119">
        <v>45612</v>
      </c>
      <c r="O592" s="119" t="s">
        <v>156</v>
      </c>
      <c r="P592" s="114" t="s">
        <v>156</v>
      </c>
      <c r="Q592" s="119" t="s">
        <v>156</v>
      </c>
      <c r="R592" s="114" t="s">
        <v>193</v>
      </c>
      <c r="S592" s="119" t="s">
        <v>156</v>
      </c>
      <c r="T592" s="114" t="s">
        <v>156</v>
      </c>
      <c r="U592" s="112">
        <f>N592-62</f>
        <v>45550</v>
      </c>
    </row>
    <row r="593" spans="1:21" ht="14.25" hidden="1" customHeight="1">
      <c r="A593" s="113">
        <v>2023</v>
      </c>
      <c r="B593" s="114" t="s">
        <v>2008</v>
      </c>
      <c r="C593" s="113" t="s">
        <v>697</v>
      </c>
      <c r="D593" s="113" t="s">
        <v>305</v>
      </c>
      <c r="E593" s="113" t="s">
        <v>2974</v>
      </c>
      <c r="F593" s="114" t="s">
        <v>3793</v>
      </c>
      <c r="G593" s="115">
        <v>1.8</v>
      </c>
      <c r="H593" s="116" t="s">
        <v>246</v>
      </c>
      <c r="I593" s="114">
        <v>85545500</v>
      </c>
      <c r="J593" s="117">
        <v>45231</v>
      </c>
      <c r="K593" s="118">
        <v>5300</v>
      </c>
      <c r="L593" s="118">
        <v>9540</v>
      </c>
      <c r="M593" s="113" t="s">
        <v>226</v>
      </c>
      <c r="N593" s="119">
        <v>45293</v>
      </c>
      <c r="O593" s="119">
        <v>45142</v>
      </c>
      <c r="P593" s="114" t="s">
        <v>156</v>
      </c>
      <c r="Q593" s="119" t="s">
        <v>156</v>
      </c>
      <c r="R593" s="114" t="s">
        <v>193</v>
      </c>
      <c r="S593" s="119" t="s">
        <v>156</v>
      </c>
      <c r="T593" s="114" t="s">
        <v>156</v>
      </c>
      <c r="U593" s="112">
        <f>N593-29</f>
        <v>45264</v>
      </c>
    </row>
    <row r="594" spans="1:21" ht="14.25" hidden="1" customHeight="1">
      <c r="A594" s="113">
        <v>2023</v>
      </c>
      <c r="B594" s="114" t="s">
        <v>2008</v>
      </c>
      <c r="C594" s="113" t="s">
        <v>573</v>
      </c>
      <c r="D594" s="113" t="s">
        <v>3190</v>
      </c>
      <c r="E594" s="113" t="s">
        <v>3192</v>
      </c>
      <c r="F594" s="114" t="s">
        <v>3785</v>
      </c>
      <c r="G594" s="115">
        <v>3.5</v>
      </c>
      <c r="H594" s="116" t="s">
        <v>175</v>
      </c>
      <c r="I594" s="114">
        <v>85187360</v>
      </c>
      <c r="J594" s="117">
        <v>45200</v>
      </c>
      <c r="K594" s="118">
        <v>5400</v>
      </c>
      <c r="L594" s="118">
        <v>18900</v>
      </c>
      <c r="M594" s="113" t="s">
        <v>470</v>
      </c>
      <c r="N594" s="119">
        <v>45252</v>
      </c>
      <c r="O594" s="119">
        <v>45149</v>
      </c>
      <c r="P594" s="114" t="s">
        <v>3218</v>
      </c>
      <c r="Q594" s="119">
        <v>45195</v>
      </c>
      <c r="R594" s="114" t="s">
        <v>2369</v>
      </c>
      <c r="S594" s="119" t="s">
        <v>156</v>
      </c>
      <c r="T594" s="114" t="s">
        <v>3219</v>
      </c>
      <c r="U594" s="112">
        <f>N594-7</f>
        <v>45245</v>
      </c>
    </row>
    <row r="595" spans="1:21" ht="14.25" hidden="1" customHeight="1">
      <c r="A595" s="113">
        <v>2024</v>
      </c>
      <c r="B595" s="114" t="s">
        <v>143</v>
      </c>
      <c r="C595" s="113" t="s">
        <v>433</v>
      </c>
      <c r="D595" s="113" t="s">
        <v>1820</v>
      </c>
      <c r="E595" s="113" t="s">
        <v>3617</v>
      </c>
      <c r="F595" s="114" t="s">
        <v>3819</v>
      </c>
      <c r="G595" s="115">
        <v>2.8</v>
      </c>
      <c r="H595" s="116" t="s">
        <v>175</v>
      </c>
      <c r="I595" s="114">
        <v>86180197</v>
      </c>
      <c r="J595" s="117">
        <v>45444</v>
      </c>
      <c r="K595" s="118">
        <v>5400</v>
      </c>
      <c r="L595" s="118">
        <v>15120</v>
      </c>
      <c r="M595" s="113" t="s">
        <v>383</v>
      </c>
      <c r="N595" s="119">
        <v>45550</v>
      </c>
      <c r="O595" s="119" t="s">
        <v>156</v>
      </c>
      <c r="P595" s="114" t="s">
        <v>156</v>
      </c>
      <c r="Q595" s="119" t="s">
        <v>156</v>
      </c>
      <c r="R595" s="114" t="s">
        <v>193</v>
      </c>
      <c r="S595" s="119" t="s">
        <v>156</v>
      </c>
      <c r="T595" s="114" t="s">
        <v>156</v>
      </c>
      <c r="U595" s="112">
        <f>N595-62</f>
        <v>45488</v>
      </c>
    </row>
    <row r="596" spans="1:21" ht="14.25" hidden="1" customHeight="1">
      <c r="A596" s="113">
        <v>2023</v>
      </c>
      <c r="B596" s="114" t="s">
        <v>2008</v>
      </c>
      <c r="C596" s="113" t="s">
        <v>1026</v>
      </c>
      <c r="D596" s="113" t="s">
        <v>305</v>
      </c>
      <c r="E596" s="113" t="s">
        <v>2974</v>
      </c>
      <c r="F596" s="114" t="s">
        <v>3793</v>
      </c>
      <c r="G596" s="115">
        <v>1.8</v>
      </c>
      <c r="H596" s="116" t="s">
        <v>175</v>
      </c>
      <c r="I596" s="114">
        <v>85096751</v>
      </c>
      <c r="J596" s="117">
        <v>45139</v>
      </c>
      <c r="K596" s="118">
        <v>5508</v>
      </c>
      <c r="L596" s="118">
        <v>9914</v>
      </c>
      <c r="M596" s="113" t="s">
        <v>383</v>
      </c>
      <c r="N596" s="119">
        <v>45184</v>
      </c>
      <c r="O596" s="119">
        <v>44939</v>
      </c>
      <c r="P596" s="114" t="s">
        <v>3088</v>
      </c>
      <c r="Q596" s="119">
        <v>45092</v>
      </c>
      <c r="R596" s="114" t="s">
        <v>2991</v>
      </c>
      <c r="S596" s="119">
        <v>45125</v>
      </c>
      <c r="T596" s="114" t="s">
        <v>2055</v>
      </c>
      <c r="U596" s="112">
        <f>N596-19</f>
        <v>45165</v>
      </c>
    </row>
    <row r="597" spans="1:21" ht="14.25" hidden="1" customHeight="1">
      <c r="A597" s="113">
        <v>2023</v>
      </c>
      <c r="B597" s="114" t="s">
        <v>2008</v>
      </c>
      <c r="C597" s="113" t="s">
        <v>573</v>
      </c>
      <c r="D597" s="113" t="s">
        <v>3190</v>
      </c>
      <c r="E597" s="113" t="s">
        <v>3192</v>
      </c>
      <c r="F597" s="114" t="s">
        <v>3785</v>
      </c>
      <c r="G597" s="115">
        <v>3.5</v>
      </c>
      <c r="H597" s="116" t="s">
        <v>175</v>
      </c>
      <c r="I597" s="114">
        <v>85136904</v>
      </c>
      <c r="J597" s="117">
        <v>45170</v>
      </c>
      <c r="K597" s="118">
        <v>5508</v>
      </c>
      <c r="L597" s="118">
        <v>19278</v>
      </c>
      <c r="M597" s="113" t="s">
        <v>383</v>
      </c>
      <c r="N597" s="119">
        <v>45214</v>
      </c>
      <c r="O597" s="119">
        <v>45083</v>
      </c>
      <c r="P597" s="114" t="s">
        <v>2568</v>
      </c>
      <c r="Q597" s="119">
        <v>45117</v>
      </c>
      <c r="R597" s="114" t="s">
        <v>2098</v>
      </c>
      <c r="S597" s="119">
        <v>45170</v>
      </c>
      <c r="T597" s="114" t="s">
        <v>3211</v>
      </c>
      <c r="U597" s="112">
        <f>N597-7</f>
        <v>45207</v>
      </c>
    </row>
    <row r="598" spans="1:21" ht="14.25" hidden="1" customHeight="1">
      <c r="A598" s="113">
        <v>2023</v>
      </c>
      <c r="B598" s="114" t="s">
        <v>2008</v>
      </c>
      <c r="C598" s="113" t="s">
        <v>146</v>
      </c>
      <c r="D598" s="113" t="s">
        <v>154</v>
      </c>
      <c r="E598" s="113" t="s">
        <v>262</v>
      </c>
      <c r="F598" s="114" t="s">
        <v>3800</v>
      </c>
      <c r="G598" s="115">
        <v>3.6</v>
      </c>
      <c r="H598" s="116" t="s">
        <v>175</v>
      </c>
      <c r="I598" s="114">
        <v>85467796</v>
      </c>
      <c r="J598" s="117">
        <v>45139</v>
      </c>
      <c r="K598" s="118">
        <v>5550</v>
      </c>
      <c r="L598" s="118">
        <v>19980</v>
      </c>
      <c r="M598" s="113" t="s">
        <v>470</v>
      </c>
      <c r="N598" s="119">
        <v>45200</v>
      </c>
      <c r="O598" s="119">
        <v>45030</v>
      </c>
      <c r="P598" s="114" t="s">
        <v>156</v>
      </c>
      <c r="Q598" s="119">
        <v>45139</v>
      </c>
      <c r="R598" s="114" t="s">
        <v>2137</v>
      </c>
      <c r="S598" s="119">
        <v>45148</v>
      </c>
      <c r="T598" s="114" t="s">
        <v>2058</v>
      </c>
      <c r="U598" s="112">
        <f>N598-40</f>
        <v>45160</v>
      </c>
    </row>
    <row r="599" spans="1:21" ht="14.25" hidden="1" customHeight="1">
      <c r="A599" s="113">
        <v>2023</v>
      </c>
      <c r="B599" s="114" t="s">
        <v>2008</v>
      </c>
      <c r="C599" s="113" t="s">
        <v>573</v>
      </c>
      <c r="D599" s="113" t="s">
        <v>305</v>
      </c>
      <c r="E599" s="113" t="s">
        <v>2974</v>
      </c>
      <c r="F599" s="114" t="s">
        <v>3793</v>
      </c>
      <c r="G599" s="115">
        <v>1.8</v>
      </c>
      <c r="H599" s="116" t="s">
        <v>175</v>
      </c>
      <c r="I599" s="114">
        <v>85014656</v>
      </c>
      <c r="J599" s="117">
        <v>45047</v>
      </c>
      <c r="K599" s="118">
        <v>5610</v>
      </c>
      <c r="L599" s="118">
        <v>10098</v>
      </c>
      <c r="M599" s="113" t="s">
        <v>436</v>
      </c>
      <c r="N599" s="119">
        <v>45122</v>
      </c>
      <c r="O599" s="119">
        <v>44936</v>
      </c>
      <c r="P599" s="114" t="s">
        <v>2068</v>
      </c>
      <c r="Q599" s="119">
        <v>44957</v>
      </c>
      <c r="R599" s="114" t="s">
        <v>893</v>
      </c>
      <c r="S599" s="119">
        <v>45027</v>
      </c>
      <c r="T599" s="114" t="s">
        <v>3203</v>
      </c>
      <c r="U599" s="112">
        <f>N599-7</f>
        <v>45115</v>
      </c>
    </row>
    <row r="600" spans="1:21" ht="14.25" hidden="1" customHeight="1">
      <c r="A600" s="113">
        <v>2024</v>
      </c>
      <c r="B600" s="114" t="s">
        <v>143</v>
      </c>
      <c r="C600" s="113" t="s">
        <v>146</v>
      </c>
      <c r="D600" s="113" t="s">
        <v>154</v>
      </c>
      <c r="E600" s="113" t="s">
        <v>158</v>
      </c>
      <c r="F600" s="114" t="s">
        <v>3842</v>
      </c>
      <c r="G600" s="115">
        <v>4.5</v>
      </c>
      <c r="H600" s="116" t="s">
        <v>175</v>
      </c>
      <c r="I600" s="114">
        <v>85911382</v>
      </c>
      <c r="J600" s="117">
        <v>45170</v>
      </c>
      <c r="K600" s="118">
        <v>5704</v>
      </c>
      <c r="L600" s="118">
        <v>25668</v>
      </c>
      <c r="M600" s="113" t="s">
        <v>436</v>
      </c>
      <c r="N600" s="119">
        <v>45245</v>
      </c>
      <c r="O600" s="119">
        <v>45097</v>
      </c>
      <c r="P600" s="114" t="s">
        <v>156</v>
      </c>
      <c r="Q600" s="119">
        <v>45104</v>
      </c>
      <c r="R600" s="114" t="s">
        <v>193</v>
      </c>
      <c r="S600" s="119">
        <v>45111</v>
      </c>
      <c r="T600" s="114" t="s">
        <v>1874</v>
      </c>
      <c r="U600" s="112">
        <f>N600-40</f>
        <v>45205</v>
      </c>
    </row>
    <row r="601" spans="1:21" ht="14.25" hidden="1" customHeight="1">
      <c r="A601" s="113">
        <v>2023</v>
      </c>
      <c r="B601" s="114" t="s">
        <v>2008</v>
      </c>
      <c r="C601" s="113" t="s">
        <v>697</v>
      </c>
      <c r="D601" s="113" t="s">
        <v>305</v>
      </c>
      <c r="E601" s="113" t="s">
        <v>2974</v>
      </c>
      <c r="F601" s="114" t="s">
        <v>3793</v>
      </c>
      <c r="G601" s="115">
        <v>1.8</v>
      </c>
      <c r="H601" s="116" t="s">
        <v>175</v>
      </c>
      <c r="I601" s="114">
        <v>85224363</v>
      </c>
      <c r="J601" s="117">
        <v>45139</v>
      </c>
      <c r="K601" s="118">
        <v>5796</v>
      </c>
      <c r="L601" s="118">
        <v>10433</v>
      </c>
      <c r="M601" s="113" t="s">
        <v>383</v>
      </c>
      <c r="N601" s="119">
        <v>45189</v>
      </c>
      <c r="O601" s="119">
        <v>44971</v>
      </c>
      <c r="P601" s="114" t="s">
        <v>2027</v>
      </c>
      <c r="Q601" s="119">
        <v>45069</v>
      </c>
      <c r="R601" s="114" t="s">
        <v>1017</v>
      </c>
      <c r="S601" s="119">
        <v>45125</v>
      </c>
      <c r="T601" s="114" t="s">
        <v>1871</v>
      </c>
      <c r="U601" s="112">
        <f>N601-29</f>
        <v>45160</v>
      </c>
    </row>
    <row r="602" spans="1:21" ht="14.25" hidden="1" customHeight="1">
      <c r="A602" s="113">
        <v>2023</v>
      </c>
      <c r="B602" s="114" t="s">
        <v>2008</v>
      </c>
      <c r="C602" s="113" t="s">
        <v>697</v>
      </c>
      <c r="D602" s="113" t="s">
        <v>305</v>
      </c>
      <c r="E602" s="113" t="s">
        <v>3039</v>
      </c>
      <c r="F602" s="114" t="s">
        <v>3795</v>
      </c>
      <c r="G602" s="115">
        <v>1.9</v>
      </c>
      <c r="H602" s="116" t="s">
        <v>175</v>
      </c>
      <c r="I602" s="114">
        <v>85113771</v>
      </c>
      <c r="J602" s="117">
        <v>45200</v>
      </c>
      <c r="K602" s="118">
        <v>5900</v>
      </c>
      <c r="L602" s="118">
        <v>11210</v>
      </c>
      <c r="M602" s="113" t="s">
        <v>470</v>
      </c>
      <c r="N602" s="119">
        <v>45235</v>
      </c>
      <c r="O602" s="119">
        <v>45083</v>
      </c>
      <c r="P602" s="114" t="s">
        <v>1871</v>
      </c>
      <c r="Q602" s="119">
        <v>45183</v>
      </c>
      <c r="R602" s="114" t="s">
        <v>2194</v>
      </c>
      <c r="S602" s="119">
        <v>45183</v>
      </c>
      <c r="T602" s="114" t="s">
        <v>2195</v>
      </c>
      <c r="U602" s="112">
        <f>N602-29</f>
        <v>45206</v>
      </c>
    </row>
    <row r="603" spans="1:21" ht="14.25" hidden="1" customHeight="1">
      <c r="A603" s="113">
        <v>2024</v>
      </c>
      <c r="B603" s="114" t="s">
        <v>143</v>
      </c>
      <c r="C603" s="113" t="s">
        <v>146</v>
      </c>
      <c r="D603" s="113" t="s">
        <v>881</v>
      </c>
      <c r="E603" s="113" t="s">
        <v>3577</v>
      </c>
      <c r="F603" s="114" t="s">
        <v>3828</v>
      </c>
      <c r="G603" s="115">
        <v>1.6</v>
      </c>
      <c r="H603" s="116" t="s">
        <v>175</v>
      </c>
      <c r="I603" s="114">
        <v>86180648</v>
      </c>
      <c r="J603" s="117">
        <v>45383</v>
      </c>
      <c r="K603" s="118">
        <v>5900</v>
      </c>
      <c r="L603" s="118">
        <v>9440</v>
      </c>
      <c r="M603" s="113" t="s">
        <v>470</v>
      </c>
      <c r="N603" s="119">
        <v>45436</v>
      </c>
      <c r="O603" s="119" t="s">
        <v>156</v>
      </c>
      <c r="P603" s="114" t="s">
        <v>156</v>
      </c>
      <c r="Q603" s="119" t="s">
        <v>156</v>
      </c>
      <c r="R603" s="114" t="s">
        <v>193</v>
      </c>
      <c r="S603" s="119" t="s">
        <v>156</v>
      </c>
      <c r="T603" s="114" t="s">
        <v>156</v>
      </c>
      <c r="U603" s="112">
        <f>N603-40</f>
        <v>45396</v>
      </c>
    </row>
    <row r="604" spans="1:21" ht="14.25" hidden="1" customHeight="1">
      <c r="A604" s="113">
        <v>2024</v>
      </c>
      <c r="B604" s="114" t="s">
        <v>143</v>
      </c>
      <c r="C604" s="113" t="s">
        <v>146</v>
      </c>
      <c r="D604" s="113" t="s">
        <v>881</v>
      </c>
      <c r="E604" s="113" t="s">
        <v>3577</v>
      </c>
      <c r="F604" s="114" t="s">
        <v>3829</v>
      </c>
      <c r="G604" s="115">
        <v>1.6</v>
      </c>
      <c r="H604" s="116" t="s">
        <v>175</v>
      </c>
      <c r="I604" s="114">
        <v>86178957</v>
      </c>
      <c r="J604" s="117">
        <v>45383</v>
      </c>
      <c r="K604" s="118">
        <v>5900</v>
      </c>
      <c r="L604" s="118">
        <v>9440</v>
      </c>
      <c r="M604" s="113" t="s">
        <v>470</v>
      </c>
      <c r="N604" s="119">
        <v>45436</v>
      </c>
      <c r="O604" s="119" t="s">
        <v>156</v>
      </c>
      <c r="P604" s="114" t="s">
        <v>156</v>
      </c>
      <c r="Q604" s="119" t="s">
        <v>156</v>
      </c>
      <c r="R604" s="114" t="s">
        <v>193</v>
      </c>
      <c r="S604" s="119" t="s">
        <v>156</v>
      </c>
      <c r="T604" s="114" t="s">
        <v>156</v>
      </c>
      <c r="U604" s="112">
        <f>N604-40</f>
        <v>45396</v>
      </c>
    </row>
    <row r="605" spans="1:21" ht="14.25" hidden="1" customHeight="1">
      <c r="A605" s="113">
        <v>2024</v>
      </c>
      <c r="B605" s="114" t="s">
        <v>143</v>
      </c>
      <c r="C605" s="113" t="s">
        <v>433</v>
      </c>
      <c r="D605" s="113" t="s">
        <v>154</v>
      </c>
      <c r="E605" s="113" t="s">
        <v>262</v>
      </c>
      <c r="F605" s="114" t="s">
        <v>3836</v>
      </c>
      <c r="G605" s="115">
        <v>3.6</v>
      </c>
      <c r="H605" s="116" t="s">
        <v>175</v>
      </c>
      <c r="I605" s="114">
        <v>85930918</v>
      </c>
      <c r="J605" s="117">
        <v>45170</v>
      </c>
      <c r="K605" s="118">
        <v>5988</v>
      </c>
      <c r="L605" s="118">
        <v>21557</v>
      </c>
      <c r="M605" s="113" t="s">
        <v>436</v>
      </c>
      <c r="N605" s="119">
        <v>45245</v>
      </c>
      <c r="O605" s="119">
        <v>45097</v>
      </c>
      <c r="P605" s="114" t="s">
        <v>2852</v>
      </c>
      <c r="Q605" s="119">
        <v>45104</v>
      </c>
      <c r="R605" s="114" t="s">
        <v>2267</v>
      </c>
      <c r="S605" s="119">
        <v>45118</v>
      </c>
      <c r="T605" s="114" t="s">
        <v>156</v>
      </c>
      <c r="U605" s="112">
        <f>N605-62</f>
        <v>45183</v>
      </c>
    </row>
    <row r="606" spans="1:21" ht="14.25" hidden="1" customHeight="1">
      <c r="A606" s="113">
        <v>2023</v>
      </c>
      <c r="B606" s="114" t="s">
        <v>2008</v>
      </c>
      <c r="C606" s="113" t="s">
        <v>697</v>
      </c>
      <c r="D606" s="113" t="s">
        <v>305</v>
      </c>
      <c r="E606" s="113" t="s">
        <v>2974</v>
      </c>
      <c r="F606" s="114" t="s">
        <v>3794</v>
      </c>
      <c r="G606" s="115">
        <v>1.8</v>
      </c>
      <c r="H606" s="116" t="s">
        <v>175</v>
      </c>
      <c r="I606" s="114">
        <v>85697181</v>
      </c>
      <c r="J606" s="117">
        <v>45170</v>
      </c>
      <c r="K606" s="118">
        <v>6000</v>
      </c>
      <c r="L606" s="118">
        <v>10800</v>
      </c>
      <c r="M606" s="113" t="s">
        <v>470</v>
      </c>
      <c r="N606" s="119">
        <v>45204</v>
      </c>
      <c r="O606" s="119">
        <v>45076</v>
      </c>
      <c r="P606" s="114" t="s">
        <v>156</v>
      </c>
      <c r="Q606" s="119">
        <v>45155</v>
      </c>
      <c r="R606" s="114" t="s">
        <v>2085</v>
      </c>
      <c r="S606" s="119">
        <v>45155</v>
      </c>
      <c r="T606" s="114" t="s">
        <v>2086</v>
      </c>
      <c r="U606" s="112">
        <f>N606-29</f>
        <v>45175</v>
      </c>
    </row>
    <row r="607" spans="1:21" ht="14.25" hidden="1" customHeight="1">
      <c r="A607" s="113">
        <v>2023</v>
      </c>
      <c r="B607" s="114" t="s">
        <v>2008</v>
      </c>
      <c r="C607" s="113" t="s">
        <v>433</v>
      </c>
      <c r="D607" s="113" t="s">
        <v>305</v>
      </c>
      <c r="E607" s="113" t="s">
        <v>2974</v>
      </c>
      <c r="F607" s="114" t="s">
        <v>3793</v>
      </c>
      <c r="G607" s="115">
        <v>1.8</v>
      </c>
      <c r="H607" s="116" t="s">
        <v>175</v>
      </c>
      <c r="I607" s="114">
        <v>85264253</v>
      </c>
      <c r="J607" s="117">
        <v>45170</v>
      </c>
      <c r="K607" s="118">
        <v>6000</v>
      </c>
      <c r="L607" s="118">
        <v>10800</v>
      </c>
      <c r="M607" s="113" t="s">
        <v>436</v>
      </c>
      <c r="N607" s="119">
        <v>45262</v>
      </c>
      <c r="O607" s="119">
        <v>44950</v>
      </c>
      <c r="P607" s="114" t="s">
        <v>156</v>
      </c>
      <c r="Q607" s="119">
        <v>45132</v>
      </c>
      <c r="R607" s="114" t="s">
        <v>2098</v>
      </c>
      <c r="S607" s="119">
        <v>45162</v>
      </c>
      <c r="T607" s="114" t="s">
        <v>2132</v>
      </c>
      <c r="U607" s="112">
        <f>N607-62</f>
        <v>45200</v>
      </c>
    </row>
    <row r="608" spans="1:21" ht="14.25" hidden="1" customHeight="1">
      <c r="A608" s="113">
        <v>2023</v>
      </c>
      <c r="B608" s="114" t="s">
        <v>2008</v>
      </c>
      <c r="C608" s="113" t="s">
        <v>146</v>
      </c>
      <c r="D608" s="113" t="s">
        <v>154</v>
      </c>
      <c r="E608" s="113" t="s">
        <v>2011</v>
      </c>
      <c r="F608" s="114" t="s">
        <v>3804</v>
      </c>
      <c r="G608" s="115">
        <v>4.5</v>
      </c>
      <c r="H608" s="116" t="s">
        <v>175</v>
      </c>
      <c r="I608" s="114">
        <v>86150856</v>
      </c>
      <c r="J608" s="117">
        <v>45170</v>
      </c>
      <c r="K608" s="118">
        <v>6000</v>
      </c>
      <c r="L608" s="118">
        <v>27000</v>
      </c>
      <c r="M608" s="113" t="s">
        <v>470</v>
      </c>
      <c r="N608" s="119">
        <v>45243</v>
      </c>
      <c r="O608" s="119">
        <v>45105</v>
      </c>
      <c r="P608" s="114" t="s">
        <v>156</v>
      </c>
      <c r="Q608" s="119">
        <v>45177</v>
      </c>
      <c r="R608" s="114" t="s">
        <v>2112</v>
      </c>
      <c r="S608" s="119">
        <v>45191</v>
      </c>
      <c r="T608" s="114" t="s">
        <v>2090</v>
      </c>
      <c r="U608" s="112">
        <f>N608-40</f>
        <v>45203</v>
      </c>
    </row>
    <row r="609" spans="1:21" ht="14.25" hidden="1" customHeight="1">
      <c r="A609" s="113">
        <v>2023</v>
      </c>
      <c r="B609" s="114" t="s">
        <v>2008</v>
      </c>
      <c r="C609" s="113" t="s">
        <v>697</v>
      </c>
      <c r="D609" s="113" t="s">
        <v>305</v>
      </c>
      <c r="E609" s="113" t="s">
        <v>2974</v>
      </c>
      <c r="F609" s="114" t="s">
        <v>3793</v>
      </c>
      <c r="G609" s="115">
        <v>1.8</v>
      </c>
      <c r="H609" s="116" t="s">
        <v>175</v>
      </c>
      <c r="I609" s="114">
        <v>85487835</v>
      </c>
      <c r="J609" s="117">
        <v>45200</v>
      </c>
      <c r="K609" s="118">
        <v>6000</v>
      </c>
      <c r="L609" s="118">
        <v>10800</v>
      </c>
      <c r="M609" s="113" t="s">
        <v>470</v>
      </c>
      <c r="N609" s="119">
        <v>45235</v>
      </c>
      <c r="O609" s="119">
        <v>45083</v>
      </c>
      <c r="P609" s="114" t="s">
        <v>1871</v>
      </c>
      <c r="Q609" s="119">
        <v>45183</v>
      </c>
      <c r="R609" s="114" t="s">
        <v>2194</v>
      </c>
      <c r="S609" s="119">
        <v>45183</v>
      </c>
      <c r="T609" s="114" t="s">
        <v>2195</v>
      </c>
      <c r="U609" s="112">
        <f>N609-29</f>
        <v>45206</v>
      </c>
    </row>
    <row r="610" spans="1:21" ht="14.25" hidden="1" customHeight="1">
      <c r="A610" s="113">
        <v>2023</v>
      </c>
      <c r="B610" s="114" t="s">
        <v>2008</v>
      </c>
      <c r="C610" s="113" t="s">
        <v>697</v>
      </c>
      <c r="D610" s="113" t="s">
        <v>305</v>
      </c>
      <c r="E610" s="113" t="s">
        <v>2974</v>
      </c>
      <c r="F610" s="114" t="s">
        <v>3793</v>
      </c>
      <c r="G610" s="115">
        <v>1.8</v>
      </c>
      <c r="H610" s="116" t="s">
        <v>175</v>
      </c>
      <c r="I610" s="114">
        <v>85654395</v>
      </c>
      <c r="J610" s="117">
        <v>45200</v>
      </c>
      <c r="K610" s="118">
        <v>6000</v>
      </c>
      <c r="L610" s="118">
        <v>10800</v>
      </c>
      <c r="M610" s="113" t="s">
        <v>470</v>
      </c>
      <c r="N610" s="119">
        <v>45243</v>
      </c>
      <c r="O610" s="119">
        <v>45083</v>
      </c>
      <c r="P610" s="114" t="s">
        <v>156</v>
      </c>
      <c r="Q610" s="119">
        <v>45190</v>
      </c>
      <c r="R610" s="114" t="s">
        <v>3009</v>
      </c>
      <c r="S610" s="119">
        <v>45190</v>
      </c>
      <c r="T610" s="114" t="s">
        <v>2220</v>
      </c>
      <c r="U610" s="112">
        <f>N610-29</f>
        <v>45214</v>
      </c>
    </row>
    <row r="611" spans="1:21" ht="14.25" hidden="1" customHeight="1">
      <c r="A611" s="113">
        <v>2024</v>
      </c>
      <c r="B611" s="114" t="s">
        <v>143</v>
      </c>
      <c r="C611" s="113" t="s">
        <v>573</v>
      </c>
      <c r="D611" s="113" t="s">
        <v>1820</v>
      </c>
      <c r="E611" s="113" t="s">
        <v>1823</v>
      </c>
      <c r="F611" s="114" t="s">
        <v>3824</v>
      </c>
      <c r="G611" s="115">
        <v>2.8</v>
      </c>
      <c r="H611" s="116" t="s">
        <v>175</v>
      </c>
      <c r="I611" s="114">
        <v>86067837</v>
      </c>
      <c r="J611" s="117">
        <v>45200</v>
      </c>
      <c r="K611" s="118">
        <v>6000</v>
      </c>
      <c r="L611" s="118">
        <v>16800</v>
      </c>
      <c r="M611" s="113" t="s">
        <v>436</v>
      </c>
      <c r="N611" s="119">
        <v>45236</v>
      </c>
      <c r="O611" s="119" t="s">
        <v>156</v>
      </c>
      <c r="P611" s="114" t="s">
        <v>156</v>
      </c>
      <c r="Q611" s="119" t="s">
        <v>156</v>
      </c>
      <c r="R611" s="114" t="s">
        <v>193</v>
      </c>
      <c r="S611" s="119" t="s">
        <v>156</v>
      </c>
      <c r="T611" s="114" t="s">
        <v>156</v>
      </c>
      <c r="U611" s="112">
        <f>N611-7</f>
        <v>45229</v>
      </c>
    </row>
    <row r="612" spans="1:21" ht="14.25" hidden="1" customHeight="1">
      <c r="A612" s="113">
        <v>2023</v>
      </c>
      <c r="B612" s="114" t="s">
        <v>2008</v>
      </c>
      <c r="C612" s="113" t="s">
        <v>146</v>
      </c>
      <c r="D612" s="113" t="s">
        <v>154</v>
      </c>
      <c r="E612" s="113" t="s">
        <v>2011</v>
      </c>
      <c r="F612" s="114" t="s">
        <v>3804</v>
      </c>
      <c r="G612" s="115">
        <v>4.5</v>
      </c>
      <c r="H612" s="116" t="s">
        <v>175</v>
      </c>
      <c r="I612" s="114">
        <v>85520883</v>
      </c>
      <c r="J612" s="117">
        <v>45200</v>
      </c>
      <c r="K612" s="118">
        <v>6000</v>
      </c>
      <c r="L612" s="118">
        <v>27000</v>
      </c>
      <c r="M612" s="113" t="s">
        <v>470</v>
      </c>
      <c r="N612" s="119">
        <v>45275</v>
      </c>
      <c r="O612" s="119">
        <v>45107</v>
      </c>
      <c r="P612" s="114" t="s">
        <v>2055</v>
      </c>
      <c r="Q612" s="119">
        <v>45205</v>
      </c>
      <c r="R612" s="114" t="s">
        <v>193</v>
      </c>
      <c r="S612" s="119">
        <v>45219</v>
      </c>
      <c r="T612" s="114" t="s">
        <v>156</v>
      </c>
      <c r="U612" s="112">
        <f>N612-40</f>
        <v>45235</v>
      </c>
    </row>
    <row r="613" spans="1:21" ht="14.25" hidden="1" customHeight="1">
      <c r="A613" s="113">
        <v>2024</v>
      </c>
      <c r="B613" s="114" t="s">
        <v>143</v>
      </c>
      <c r="C613" s="113" t="s">
        <v>390</v>
      </c>
      <c r="D613" s="113" t="s">
        <v>305</v>
      </c>
      <c r="E613" s="113" t="s">
        <v>577</v>
      </c>
      <c r="F613" s="114" t="s">
        <v>3816</v>
      </c>
      <c r="G613" s="115">
        <v>2.4</v>
      </c>
      <c r="H613" s="116" t="s">
        <v>175</v>
      </c>
      <c r="I613" s="114">
        <v>86125246</v>
      </c>
      <c r="J613" s="117">
        <v>45261</v>
      </c>
      <c r="K613" s="118">
        <v>6000</v>
      </c>
      <c r="L613" s="118">
        <v>14400</v>
      </c>
      <c r="M613" s="113" t="s">
        <v>470</v>
      </c>
      <c r="N613" s="119">
        <v>45301</v>
      </c>
      <c r="O613" s="119">
        <v>45205</v>
      </c>
      <c r="P613" s="114" t="s">
        <v>156</v>
      </c>
      <c r="Q613" s="119">
        <v>45240</v>
      </c>
      <c r="R613" s="114" t="s">
        <v>193</v>
      </c>
      <c r="S613" s="119">
        <v>45254</v>
      </c>
      <c r="T613" s="114" t="s">
        <v>156</v>
      </c>
      <c r="U613" s="112">
        <f>N613-37</f>
        <v>45264</v>
      </c>
    </row>
    <row r="614" spans="1:21" ht="14.25" hidden="1" customHeight="1">
      <c r="A614" s="113">
        <v>2024</v>
      </c>
      <c r="B614" s="114" t="s">
        <v>143</v>
      </c>
      <c r="C614" s="113" t="s">
        <v>573</v>
      </c>
      <c r="D614" s="113" t="s">
        <v>1820</v>
      </c>
      <c r="E614" s="113" t="s">
        <v>3617</v>
      </c>
      <c r="F614" s="114" t="s">
        <v>3818</v>
      </c>
      <c r="G614" s="115">
        <v>2.8</v>
      </c>
      <c r="H614" s="116" t="s">
        <v>175</v>
      </c>
      <c r="I614" s="114">
        <v>86233381</v>
      </c>
      <c r="J614" s="117">
        <v>45231</v>
      </c>
      <c r="K614" s="118">
        <v>6000</v>
      </c>
      <c r="L614" s="118">
        <v>16800</v>
      </c>
      <c r="M614" s="113" t="s">
        <v>436</v>
      </c>
      <c r="N614" s="119">
        <v>45275</v>
      </c>
      <c r="O614" s="119" t="s">
        <v>156</v>
      </c>
      <c r="P614" s="114" t="s">
        <v>156</v>
      </c>
      <c r="Q614" s="119" t="s">
        <v>156</v>
      </c>
      <c r="R614" s="114" t="s">
        <v>193</v>
      </c>
      <c r="S614" s="119" t="s">
        <v>156</v>
      </c>
      <c r="T614" s="114" t="s">
        <v>156</v>
      </c>
      <c r="U614" s="112">
        <f>N614-7</f>
        <v>45268</v>
      </c>
    </row>
    <row r="615" spans="1:21" ht="14.25" hidden="1" customHeight="1">
      <c r="A615" s="113">
        <v>2024</v>
      </c>
      <c r="B615" s="114" t="s">
        <v>143</v>
      </c>
      <c r="C615" s="113" t="s">
        <v>573</v>
      </c>
      <c r="D615" s="113" t="s">
        <v>881</v>
      </c>
      <c r="E615" s="113" t="s">
        <v>883</v>
      </c>
      <c r="F615" s="114" t="s">
        <v>3831</v>
      </c>
      <c r="G615" s="115">
        <v>1.6</v>
      </c>
      <c r="H615" s="116" t="s">
        <v>175</v>
      </c>
      <c r="I615" s="114">
        <v>85678672</v>
      </c>
      <c r="J615" s="117">
        <v>45231</v>
      </c>
      <c r="K615" s="118">
        <v>6000</v>
      </c>
      <c r="L615" s="118">
        <v>9600</v>
      </c>
      <c r="M615" s="113" t="s">
        <v>436</v>
      </c>
      <c r="N615" s="119">
        <v>45275</v>
      </c>
      <c r="O615" s="119">
        <v>45097</v>
      </c>
      <c r="P615" s="114" t="s">
        <v>156</v>
      </c>
      <c r="Q615" s="119">
        <v>45125</v>
      </c>
      <c r="R615" s="114" t="s">
        <v>2991</v>
      </c>
      <c r="S615" s="119">
        <v>45132</v>
      </c>
      <c r="T615" s="114" t="s">
        <v>2573</v>
      </c>
      <c r="U615" s="112">
        <f>N615-7</f>
        <v>45268</v>
      </c>
    </row>
    <row r="616" spans="1:21" ht="14.25" hidden="1" customHeight="1">
      <c r="A616" s="113">
        <v>2024</v>
      </c>
      <c r="B616" s="114" t="s">
        <v>143</v>
      </c>
      <c r="C616" s="113" t="s">
        <v>573</v>
      </c>
      <c r="D616" s="113" t="s">
        <v>881</v>
      </c>
      <c r="E616" s="113" t="s">
        <v>3577</v>
      </c>
      <c r="F616" s="114" t="s">
        <v>3828</v>
      </c>
      <c r="G616" s="115">
        <v>1.6</v>
      </c>
      <c r="H616" s="116" t="s">
        <v>175</v>
      </c>
      <c r="I616" s="114">
        <v>86153877</v>
      </c>
      <c r="J616" s="117">
        <v>45292</v>
      </c>
      <c r="K616" s="118">
        <v>6000</v>
      </c>
      <c r="L616" s="118">
        <v>9600</v>
      </c>
      <c r="M616" s="113" t="s">
        <v>436</v>
      </c>
      <c r="N616" s="119">
        <v>45337</v>
      </c>
      <c r="O616" s="119" t="s">
        <v>156</v>
      </c>
      <c r="P616" s="114" t="s">
        <v>156</v>
      </c>
      <c r="Q616" s="119" t="s">
        <v>156</v>
      </c>
      <c r="R616" s="114" t="s">
        <v>193</v>
      </c>
      <c r="S616" s="119" t="s">
        <v>156</v>
      </c>
      <c r="T616" s="114" t="s">
        <v>156</v>
      </c>
      <c r="U616" s="112">
        <f>N616-7</f>
        <v>45330</v>
      </c>
    </row>
    <row r="617" spans="1:21" ht="14.25" hidden="1" customHeight="1">
      <c r="A617" s="113">
        <v>2024</v>
      </c>
      <c r="B617" s="114" t="s">
        <v>143</v>
      </c>
      <c r="C617" s="113" t="s">
        <v>146</v>
      </c>
      <c r="D617" s="113" t="s">
        <v>305</v>
      </c>
      <c r="E617" s="113" t="s">
        <v>363</v>
      </c>
      <c r="F617" s="114" t="s">
        <v>3851</v>
      </c>
      <c r="G617" s="115">
        <v>2.8</v>
      </c>
      <c r="H617" s="116" t="s">
        <v>175</v>
      </c>
      <c r="I617" s="114">
        <v>85868969</v>
      </c>
      <c r="J617" s="117">
        <v>45139</v>
      </c>
      <c r="K617" s="118">
        <v>6024</v>
      </c>
      <c r="L617" s="118">
        <v>16867</v>
      </c>
      <c r="M617" s="113" t="s">
        <v>436</v>
      </c>
      <c r="N617" s="119">
        <v>45245</v>
      </c>
      <c r="O617" s="119">
        <v>45097</v>
      </c>
      <c r="P617" s="114" t="s">
        <v>2852</v>
      </c>
      <c r="Q617" s="119">
        <v>45104</v>
      </c>
      <c r="R617" s="114" t="s">
        <v>2127</v>
      </c>
      <c r="S617" s="119">
        <v>45118</v>
      </c>
      <c r="T617" s="114" t="s">
        <v>2852</v>
      </c>
      <c r="U617" s="112">
        <f>N617-40</f>
        <v>45205</v>
      </c>
    </row>
    <row r="618" spans="1:21" ht="14.25" hidden="1" customHeight="1">
      <c r="A618" s="113">
        <v>2023</v>
      </c>
      <c r="B618" s="114" t="s">
        <v>2008</v>
      </c>
      <c r="C618" s="113" t="s">
        <v>146</v>
      </c>
      <c r="D618" s="113" t="s">
        <v>154</v>
      </c>
      <c r="E618" s="113" t="s">
        <v>293</v>
      </c>
      <c r="F618" s="114" t="s">
        <v>3805</v>
      </c>
      <c r="G618" s="115">
        <v>5.7</v>
      </c>
      <c r="H618" s="116" t="s">
        <v>175</v>
      </c>
      <c r="I618" s="114">
        <v>85489590</v>
      </c>
      <c r="J618" s="117">
        <v>45047</v>
      </c>
      <c r="K618" s="118">
        <v>6028</v>
      </c>
      <c r="L618" s="118">
        <v>34360</v>
      </c>
      <c r="M618" s="113" t="s">
        <v>226</v>
      </c>
      <c r="N618" s="119">
        <v>45150</v>
      </c>
      <c r="O618" s="119">
        <v>45015</v>
      </c>
      <c r="P618" s="114" t="s">
        <v>156</v>
      </c>
      <c r="Q618" s="119">
        <v>45034</v>
      </c>
      <c r="R618" s="114" t="s">
        <v>193</v>
      </c>
      <c r="S618" s="119">
        <v>45055</v>
      </c>
      <c r="T618" s="114" t="s">
        <v>2243</v>
      </c>
      <c r="U618" s="112">
        <f>N618-40</f>
        <v>45110</v>
      </c>
    </row>
    <row r="619" spans="1:21" ht="14.25" hidden="1" customHeight="1">
      <c r="A619" s="113">
        <v>2024</v>
      </c>
      <c r="B619" s="114" t="s">
        <v>143</v>
      </c>
      <c r="C619" s="113" t="s">
        <v>146</v>
      </c>
      <c r="D619" s="113" t="s">
        <v>305</v>
      </c>
      <c r="E619" s="113" t="s">
        <v>363</v>
      </c>
      <c r="F619" s="114" t="s">
        <v>3847</v>
      </c>
      <c r="G619" s="115">
        <v>2.8</v>
      </c>
      <c r="H619" s="116" t="s">
        <v>175</v>
      </c>
      <c r="I619" s="114">
        <v>85591142</v>
      </c>
      <c r="J619" s="117">
        <v>45139</v>
      </c>
      <c r="K619" s="118">
        <v>6036</v>
      </c>
      <c r="L619" s="118">
        <v>16901</v>
      </c>
      <c r="M619" s="113" t="s">
        <v>436</v>
      </c>
      <c r="N619" s="119">
        <v>45245</v>
      </c>
      <c r="O619" s="119">
        <v>45086</v>
      </c>
      <c r="P619" s="114" t="s">
        <v>156</v>
      </c>
      <c r="Q619" s="119">
        <v>45104</v>
      </c>
      <c r="R619" s="114" t="s">
        <v>2991</v>
      </c>
      <c r="S619" s="119">
        <v>45118</v>
      </c>
      <c r="T619" s="114" t="s">
        <v>2852</v>
      </c>
      <c r="U619" s="112">
        <f>N619-40</f>
        <v>45205</v>
      </c>
    </row>
    <row r="620" spans="1:21" ht="14.25" hidden="1" customHeight="1">
      <c r="A620" s="113">
        <v>2024</v>
      </c>
      <c r="B620" s="114" t="s">
        <v>143</v>
      </c>
      <c r="C620" s="113" t="s">
        <v>433</v>
      </c>
      <c r="D620" s="113" t="s">
        <v>1820</v>
      </c>
      <c r="E620" s="113" t="s">
        <v>3634</v>
      </c>
      <c r="F620" s="114" t="s">
        <v>3821</v>
      </c>
      <c r="G620" s="115">
        <v>2.8</v>
      </c>
      <c r="H620" s="116" t="s">
        <v>175</v>
      </c>
      <c r="I620" s="114">
        <v>86237201</v>
      </c>
      <c r="J620" s="117">
        <v>45383</v>
      </c>
      <c r="K620" s="118">
        <v>6100</v>
      </c>
      <c r="L620" s="118">
        <v>17080</v>
      </c>
      <c r="M620" s="113" t="s">
        <v>436</v>
      </c>
      <c r="N620" s="119">
        <v>45467</v>
      </c>
      <c r="O620" s="119" t="s">
        <v>156</v>
      </c>
      <c r="P620" s="114" t="s">
        <v>156</v>
      </c>
      <c r="Q620" s="119" t="s">
        <v>156</v>
      </c>
      <c r="R620" s="114" t="s">
        <v>193</v>
      </c>
      <c r="S620" s="119" t="s">
        <v>156</v>
      </c>
      <c r="T620" s="114" t="s">
        <v>156</v>
      </c>
      <c r="U620" s="112">
        <f>N620-62</f>
        <v>45405</v>
      </c>
    </row>
    <row r="621" spans="1:21" ht="14.25" hidden="1" customHeight="1">
      <c r="A621" s="113">
        <v>2023</v>
      </c>
      <c r="B621" s="114" t="s">
        <v>2008</v>
      </c>
      <c r="C621" s="113" t="s">
        <v>697</v>
      </c>
      <c r="D621" s="113" t="s">
        <v>305</v>
      </c>
      <c r="E621" s="113" t="s">
        <v>2974</v>
      </c>
      <c r="F621" s="114" t="s">
        <v>3793</v>
      </c>
      <c r="G621" s="115">
        <v>1.8</v>
      </c>
      <c r="H621" s="116" t="s">
        <v>246</v>
      </c>
      <c r="I621" s="114">
        <v>85545502</v>
      </c>
      <c r="J621" s="117">
        <v>45200</v>
      </c>
      <c r="K621" s="118">
        <v>6200</v>
      </c>
      <c r="L621" s="118">
        <v>11160</v>
      </c>
      <c r="M621" s="113" t="s">
        <v>226</v>
      </c>
      <c r="N621" s="119">
        <v>45249</v>
      </c>
      <c r="O621" s="119">
        <v>45100</v>
      </c>
      <c r="P621" s="114" t="s">
        <v>156</v>
      </c>
      <c r="Q621" s="119" t="s">
        <v>156</v>
      </c>
      <c r="R621" s="114" t="s">
        <v>193</v>
      </c>
      <c r="S621" s="119" t="s">
        <v>156</v>
      </c>
      <c r="T621" s="114" t="s">
        <v>156</v>
      </c>
      <c r="U621" s="112">
        <f>N621-29</f>
        <v>45220</v>
      </c>
    </row>
    <row r="622" spans="1:21" ht="14.25" hidden="1" customHeight="1">
      <c r="A622" s="113">
        <v>2023</v>
      </c>
      <c r="B622" s="114" t="s">
        <v>2008</v>
      </c>
      <c r="C622" s="113" t="s">
        <v>697</v>
      </c>
      <c r="D622" s="113" t="s">
        <v>305</v>
      </c>
      <c r="E622" s="113" t="s">
        <v>3039</v>
      </c>
      <c r="F622" s="114" t="s">
        <v>3795</v>
      </c>
      <c r="G622" s="115">
        <v>1.9</v>
      </c>
      <c r="H622" s="116" t="s">
        <v>175</v>
      </c>
      <c r="I622" s="114">
        <v>84972966</v>
      </c>
      <c r="J622" s="117">
        <v>45200</v>
      </c>
      <c r="K622" s="118">
        <v>6400</v>
      </c>
      <c r="L622" s="118">
        <v>12160</v>
      </c>
      <c r="M622" s="113" t="s">
        <v>470</v>
      </c>
      <c r="N622" s="119">
        <v>45263</v>
      </c>
      <c r="O622" s="119">
        <v>45107</v>
      </c>
      <c r="P622" s="114" t="s">
        <v>2132</v>
      </c>
      <c r="Q622" s="119">
        <v>45211</v>
      </c>
      <c r="R622" s="114" t="s">
        <v>3064</v>
      </c>
      <c r="S622" s="119">
        <v>45211</v>
      </c>
      <c r="T622" s="114" t="s">
        <v>3065</v>
      </c>
      <c r="U622" s="112">
        <f>N622-29</f>
        <v>45234</v>
      </c>
    </row>
    <row r="623" spans="1:21" ht="14.25" hidden="1" customHeight="1">
      <c r="A623" s="113">
        <v>2023</v>
      </c>
      <c r="B623" s="114" t="s">
        <v>2008</v>
      </c>
      <c r="C623" s="113" t="s">
        <v>146</v>
      </c>
      <c r="D623" s="113" t="s">
        <v>154</v>
      </c>
      <c r="E623" s="113" t="s">
        <v>262</v>
      </c>
      <c r="F623" s="114" t="s">
        <v>3800</v>
      </c>
      <c r="G623" s="115">
        <v>3.6</v>
      </c>
      <c r="H623" s="116" t="s">
        <v>175</v>
      </c>
      <c r="I623" s="114">
        <v>85979647</v>
      </c>
      <c r="J623" s="117">
        <v>45200</v>
      </c>
      <c r="K623" s="118">
        <v>6500</v>
      </c>
      <c r="L623" s="118">
        <v>23400</v>
      </c>
      <c r="M623" s="113" t="s">
        <v>470</v>
      </c>
      <c r="N623" s="119">
        <v>45255</v>
      </c>
      <c r="O623" s="119">
        <v>45097</v>
      </c>
      <c r="P623" s="114" t="s">
        <v>156</v>
      </c>
      <c r="Q623" s="119">
        <v>45190</v>
      </c>
      <c r="R623" s="114" t="s">
        <v>2219</v>
      </c>
      <c r="S623" s="119">
        <v>45204</v>
      </c>
      <c r="T623" s="114" t="s">
        <v>2220</v>
      </c>
      <c r="U623" s="112">
        <f>N623-40</f>
        <v>45215</v>
      </c>
    </row>
    <row r="624" spans="1:21" ht="14.25" hidden="1" customHeight="1">
      <c r="A624" s="113">
        <v>2024</v>
      </c>
      <c r="B624" s="114" t="s">
        <v>143</v>
      </c>
      <c r="C624" s="113" t="s">
        <v>146</v>
      </c>
      <c r="D624" s="113" t="s">
        <v>881</v>
      </c>
      <c r="E624" s="113" t="s">
        <v>3577</v>
      </c>
      <c r="F624" s="114" t="s">
        <v>3828</v>
      </c>
      <c r="G624" s="115">
        <v>1.6</v>
      </c>
      <c r="H624" s="116" t="s">
        <v>175</v>
      </c>
      <c r="I624" s="114">
        <v>86180647</v>
      </c>
      <c r="J624" s="117">
        <v>45413</v>
      </c>
      <c r="K624" s="118">
        <v>6500</v>
      </c>
      <c r="L624" s="118">
        <v>10400</v>
      </c>
      <c r="M624" s="113" t="s">
        <v>470</v>
      </c>
      <c r="N624" s="119">
        <v>45464</v>
      </c>
      <c r="O624" s="119" t="s">
        <v>156</v>
      </c>
      <c r="P624" s="114" t="s">
        <v>156</v>
      </c>
      <c r="Q624" s="119" t="s">
        <v>156</v>
      </c>
      <c r="R624" s="114" t="s">
        <v>193</v>
      </c>
      <c r="S624" s="119" t="s">
        <v>156</v>
      </c>
      <c r="T624" s="114" t="s">
        <v>156</v>
      </c>
      <c r="U624" s="112">
        <f>N624-40</f>
        <v>45424</v>
      </c>
    </row>
    <row r="625" spans="1:21" ht="14.25" hidden="1" customHeight="1">
      <c r="A625" s="113">
        <v>2024</v>
      </c>
      <c r="B625" s="114" t="s">
        <v>143</v>
      </c>
      <c r="C625" s="113" t="s">
        <v>146</v>
      </c>
      <c r="D625" s="113" t="s">
        <v>881</v>
      </c>
      <c r="E625" s="113" t="s">
        <v>3577</v>
      </c>
      <c r="F625" s="114" t="s">
        <v>3829</v>
      </c>
      <c r="G625" s="115">
        <v>1.6</v>
      </c>
      <c r="H625" s="116" t="s">
        <v>175</v>
      </c>
      <c r="I625" s="114">
        <v>86178956</v>
      </c>
      <c r="J625" s="117">
        <v>45413</v>
      </c>
      <c r="K625" s="118">
        <v>6500</v>
      </c>
      <c r="L625" s="118">
        <v>10400</v>
      </c>
      <c r="M625" s="113" t="s">
        <v>470</v>
      </c>
      <c r="N625" s="119">
        <v>45464</v>
      </c>
      <c r="O625" s="119" t="s">
        <v>156</v>
      </c>
      <c r="P625" s="114" t="s">
        <v>156</v>
      </c>
      <c r="Q625" s="119" t="s">
        <v>156</v>
      </c>
      <c r="R625" s="114" t="s">
        <v>193</v>
      </c>
      <c r="S625" s="119" t="s">
        <v>156</v>
      </c>
      <c r="T625" s="114" t="s">
        <v>156</v>
      </c>
      <c r="U625" s="112">
        <f>N625-40</f>
        <v>45424</v>
      </c>
    </row>
    <row r="626" spans="1:21" ht="14.25" hidden="1" customHeight="1">
      <c r="A626" s="113">
        <v>2024</v>
      </c>
      <c r="B626" s="114" t="s">
        <v>143</v>
      </c>
      <c r="C626" s="113" t="s">
        <v>146</v>
      </c>
      <c r="D626" s="113" t="s">
        <v>881</v>
      </c>
      <c r="E626" s="113" t="s">
        <v>883</v>
      </c>
      <c r="F626" s="114" t="s">
        <v>3832</v>
      </c>
      <c r="G626" s="115">
        <v>1.6</v>
      </c>
      <c r="H626" s="116" t="s">
        <v>246</v>
      </c>
      <c r="I626" s="114">
        <v>86248946</v>
      </c>
      <c r="J626" s="117">
        <v>45474</v>
      </c>
      <c r="K626" s="118">
        <v>6500</v>
      </c>
      <c r="L626" s="118">
        <v>10400</v>
      </c>
      <c r="M626" s="113" t="s">
        <v>226</v>
      </c>
      <c r="N626" s="119">
        <v>45548</v>
      </c>
      <c r="O626" s="119" t="s">
        <v>156</v>
      </c>
      <c r="P626" s="114" t="s">
        <v>156</v>
      </c>
      <c r="Q626" s="119" t="s">
        <v>156</v>
      </c>
      <c r="R626" s="114" t="s">
        <v>193</v>
      </c>
      <c r="S626" s="119" t="s">
        <v>156</v>
      </c>
      <c r="T626" s="114" t="s">
        <v>156</v>
      </c>
      <c r="U626" s="112">
        <f>N626-40</f>
        <v>45508</v>
      </c>
    </row>
    <row r="627" spans="1:21" ht="14.25" hidden="1" customHeight="1">
      <c r="A627" s="113">
        <v>2023</v>
      </c>
      <c r="B627" s="114" t="s">
        <v>2008</v>
      </c>
      <c r="C627" s="113" t="s">
        <v>697</v>
      </c>
      <c r="D627" s="113" t="s">
        <v>305</v>
      </c>
      <c r="E627" s="113" t="s">
        <v>2974</v>
      </c>
      <c r="F627" s="114" t="s">
        <v>3793</v>
      </c>
      <c r="G627" s="115">
        <v>1.8</v>
      </c>
      <c r="H627" s="116" t="s">
        <v>246</v>
      </c>
      <c r="I627" s="114">
        <v>85545499</v>
      </c>
      <c r="J627" s="117">
        <v>45261</v>
      </c>
      <c r="K627" s="118">
        <v>6700</v>
      </c>
      <c r="L627" s="118">
        <v>12060</v>
      </c>
      <c r="M627" s="113" t="s">
        <v>226</v>
      </c>
      <c r="N627" s="119">
        <v>45305</v>
      </c>
      <c r="O627" s="119">
        <v>45149</v>
      </c>
      <c r="P627" s="114" t="s">
        <v>156</v>
      </c>
      <c r="Q627" s="119" t="s">
        <v>156</v>
      </c>
      <c r="R627" s="114" t="s">
        <v>193</v>
      </c>
      <c r="S627" s="119" t="s">
        <v>156</v>
      </c>
      <c r="T627" s="114" t="s">
        <v>156</v>
      </c>
      <c r="U627" s="112">
        <f>N627-29</f>
        <v>45276</v>
      </c>
    </row>
    <row r="628" spans="1:21" ht="14.25" hidden="1" customHeight="1">
      <c r="A628" s="113">
        <v>2024</v>
      </c>
      <c r="B628" s="114" t="s">
        <v>143</v>
      </c>
      <c r="C628" s="113" t="s">
        <v>146</v>
      </c>
      <c r="D628" s="113" t="s">
        <v>154</v>
      </c>
      <c r="E628" s="113" t="s">
        <v>293</v>
      </c>
      <c r="F628" s="114" t="s">
        <v>3845</v>
      </c>
      <c r="G628" s="115">
        <v>5.7</v>
      </c>
      <c r="H628" s="116" t="s">
        <v>175</v>
      </c>
      <c r="I628" s="114">
        <v>86254215</v>
      </c>
      <c r="J628" s="117">
        <v>45292</v>
      </c>
      <c r="K628" s="118">
        <v>6800</v>
      </c>
      <c r="L628" s="118">
        <v>38760</v>
      </c>
      <c r="M628" s="113" t="s">
        <v>470</v>
      </c>
      <c r="N628" s="119">
        <v>45366</v>
      </c>
      <c r="O628" s="119" t="s">
        <v>156</v>
      </c>
      <c r="P628" s="114" t="s">
        <v>156</v>
      </c>
      <c r="Q628" s="119" t="s">
        <v>156</v>
      </c>
      <c r="R628" s="114" t="s">
        <v>193</v>
      </c>
      <c r="S628" s="119" t="s">
        <v>156</v>
      </c>
      <c r="T628" s="114" t="s">
        <v>156</v>
      </c>
      <c r="U628" s="112">
        <f>N628-40</f>
        <v>45326</v>
      </c>
    </row>
    <row r="629" spans="1:21" ht="14.25" hidden="1" customHeight="1">
      <c r="A629" s="113">
        <v>2023</v>
      </c>
      <c r="B629" s="114" t="s">
        <v>2008</v>
      </c>
      <c r="C629" s="113" t="s">
        <v>433</v>
      </c>
      <c r="D629" s="113" t="s">
        <v>154</v>
      </c>
      <c r="E629" s="113" t="s">
        <v>262</v>
      </c>
      <c r="F629" s="114" t="s">
        <v>3799</v>
      </c>
      <c r="G629" s="115">
        <v>3.6</v>
      </c>
      <c r="H629" s="116" t="s">
        <v>175</v>
      </c>
      <c r="I629" s="114">
        <v>84925202</v>
      </c>
      <c r="J629" s="117">
        <v>45108</v>
      </c>
      <c r="K629" s="118">
        <v>6888</v>
      </c>
      <c r="L629" s="118">
        <v>24797</v>
      </c>
      <c r="M629" s="113" t="s">
        <v>383</v>
      </c>
      <c r="N629" s="119">
        <v>45235</v>
      </c>
      <c r="O629" s="119">
        <v>45020</v>
      </c>
      <c r="P629" s="114" t="s">
        <v>512</v>
      </c>
      <c r="Q629" s="119">
        <v>45069</v>
      </c>
      <c r="R629" s="114" t="s">
        <v>2571</v>
      </c>
      <c r="S629" s="119">
        <v>45097</v>
      </c>
      <c r="T629" s="114" t="s">
        <v>2208</v>
      </c>
      <c r="U629" s="112">
        <f>N629-62</f>
        <v>45173</v>
      </c>
    </row>
    <row r="630" spans="1:21" ht="14.25" hidden="1" customHeight="1">
      <c r="A630" s="113">
        <v>2023</v>
      </c>
      <c r="B630" s="114" t="s">
        <v>2008</v>
      </c>
      <c r="C630" s="113" t="s">
        <v>697</v>
      </c>
      <c r="D630" s="113" t="s">
        <v>305</v>
      </c>
      <c r="E630" s="113" t="s">
        <v>2974</v>
      </c>
      <c r="F630" s="114" t="s">
        <v>3793</v>
      </c>
      <c r="G630" s="115">
        <v>1.8</v>
      </c>
      <c r="H630" s="116" t="s">
        <v>175</v>
      </c>
      <c r="I630" s="114">
        <v>85132029</v>
      </c>
      <c r="J630" s="117">
        <v>45200</v>
      </c>
      <c r="K630" s="118">
        <v>6900</v>
      </c>
      <c r="L630" s="118">
        <v>12420</v>
      </c>
      <c r="M630" s="113" t="s">
        <v>470</v>
      </c>
      <c r="N630" s="119">
        <v>45235</v>
      </c>
      <c r="O630" s="119">
        <v>45083</v>
      </c>
      <c r="P630" s="114" t="s">
        <v>1871</v>
      </c>
      <c r="Q630" s="119">
        <v>45183</v>
      </c>
      <c r="R630" s="114" t="s">
        <v>2194</v>
      </c>
      <c r="S630" s="119">
        <v>45183</v>
      </c>
      <c r="T630" s="114" t="s">
        <v>2195</v>
      </c>
      <c r="U630" s="112">
        <f>N630-29</f>
        <v>45206</v>
      </c>
    </row>
    <row r="631" spans="1:21" ht="14.25" hidden="1" customHeight="1">
      <c r="A631" s="113">
        <v>2023</v>
      </c>
      <c r="B631" s="114" t="s">
        <v>2008</v>
      </c>
      <c r="C631" s="113" t="s">
        <v>697</v>
      </c>
      <c r="D631" s="113" t="s">
        <v>305</v>
      </c>
      <c r="E631" s="113" t="s">
        <v>2974</v>
      </c>
      <c r="F631" s="114" t="s">
        <v>3793</v>
      </c>
      <c r="G631" s="115">
        <v>1.8</v>
      </c>
      <c r="H631" s="116" t="s">
        <v>246</v>
      </c>
      <c r="I631" s="114">
        <v>86108632</v>
      </c>
      <c r="J631" s="117">
        <v>45231</v>
      </c>
      <c r="K631" s="118">
        <v>7000</v>
      </c>
      <c r="L631" s="118">
        <v>12600</v>
      </c>
      <c r="M631" s="113" t="s">
        <v>226</v>
      </c>
      <c r="N631" s="119">
        <v>45296</v>
      </c>
      <c r="O631" s="119">
        <v>45142</v>
      </c>
      <c r="P631" s="114" t="s">
        <v>156</v>
      </c>
      <c r="Q631" s="119" t="s">
        <v>156</v>
      </c>
      <c r="R631" s="114" t="s">
        <v>193</v>
      </c>
      <c r="S631" s="119" t="s">
        <v>156</v>
      </c>
      <c r="T631" s="114" t="s">
        <v>156</v>
      </c>
      <c r="U631" s="112">
        <f>N631-29</f>
        <v>45267</v>
      </c>
    </row>
    <row r="632" spans="1:21" ht="14.25" hidden="1" customHeight="1">
      <c r="A632" s="113">
        <v>2023</v>
      </c>
      <c r="B632" s="114" t="s">
        <v>2008</v>
      </c>
      <c r="C632" s="113" t="s">
        <v>433</v>
      </c>
      <c r="D632" s="113" t="s">
        <v>305</v>
      </c>
      <c r="E632" s="113" t="s">
        <v>3039</v>
      </c>
      <c r="F632" s="114" t="s">
        <v>3795</v>
      </c>
      <c r="G632" s="115">
        <v>1.9</v>
      </c>
      <c r="H632" s="116" t="s">
        <v>175</v>
      </c>
      <c r="I632" s="114">
        <v>85308258</v>
      </c>
      <c r="J632" s="117">
        <v>45292</v>
      </c>
      <c r="K632" s="118">
        <v>7000</v>
      </c>
      <c r="L632" s="118">
        <v>13300</v>
      </c>
      <c r="M632" s="113" t="s">
        <v>470</v>
      </c>
      <c r="N632" s="119">
        <v>45362</v>
      </c>
      <c r="O632" s="119">
        <v>45170</v>
      </c>
      <c r="P632" s="114" t="s">
        <v>2760</v>
      </c>
      <c r="Q632" s="119">
        <v>45279</v>
      </c>
      <c r="R632" s="114" t="s">
        <v>3149</v>
      </c>
      <c r="S632" s="119">
        <v>45288</v>
      </c>
      <c r="T632" s="114" t="s">
        <v>3150</v>
      </c>
      <c r="U632" s="112">
        <f>N632-62</f>
        <v>45300</v>
      </c>
    </row>
    <row r="633" spans="1:21" ht="14.25" hidden="1" customHeight="1">
      <c r="A633" s="113">
        <v>2023</v>
      </c>
      <c r="B633" s="114" t="s">
        <v>2008</v>
      </c>
      <c r="C633" s="113" t="s">
        <v>1026</v>
      </c>
      <c r="D633" s="113" t="s">
        <v>305</v>
      </c>
      <c r="E633" s="113" t="s">
        <v>577</v>
      </c>
      <c r="F633" s="114" t="s">
        <v>3788</v>
      </c>
      <c r="G633" s="115">
        <v>2.4</v>
      </c>
      <c r="H633" s="116" t="s">
        <v>175</v>
      </c>
      <c r="I633" s="114">
        <v>85169980</v>
      </c>
      <c r="J633" s="117">
        <v>45108</v>
      </c>
      <c r="K633" s="118">
        <v>7032</v>
      </c>
      <c r="L633" s="118">
        <v>16877</v>
      </c>
      <c r="M633" s="113" t="s">
        <v>383</v>
      </c>
      <c r="N633" s="119">
        <v>45148</v>
      </c>
      <c r="O633" s="119">
        <v>44988</v>
      </c>
      <c r="P633" s="114" t="s">
        <v>899</v>
      </c>
      <c r="Q633" s="119">
        <v>45055</v>
      </c>
      <c r="R633" s="114" t="s">
        <v>193</v>
      </c>
      <c r="S633" s="119">
        <v>45093</v>
      </c>
      <c r="T633" s="114" t="s">
        <v>156</v>
      </c>
      <c r="U633" s="112">
        <f>N633-19</f>
        <v>45129</v>
      </c>
    </row>
    <row r="634" spans="1:21" ht="14.25" hidden="1" customHeight="1">
      <c r="A634" s="113">
        <v>2024</v>
      </c>
      <c r="B634" s="114" t="s">
        <v>143</v>
      </c>
      <c r="C634" s="113" t="s">
        <v>146</v>
      </c>
      <c r="D634" s="113" t="s">
        <v>881</v>
      </c>
      <c r="E634" s="113" t="s">
        <v>883</v>
      </c>
      <c r="F634" s="114" t="s">
        <v>3832</v>
      </c>
      <c r="G634" s="115">
        <v>1.6</v>
      </c>
      <c r="H634" s="116" t="s">
        <v>175</v>
      </c>
      <c r="I634" s="114">
        <v>86248944</v>
      </c>
      <c r="J634" s="117">
        <v>45474</v>
      </c>
      <c r="K634" s="118">
        <v>7100</v>
      </c>
      <c r="L634" s="118">
        <v>11360</v>
      </c>
      <c r="M634" s="113" t="s">
        <v>470</v>
      </c>
      <c r="N634" s="119">
        <v>45520</v>
      </c>
      <c r="O634" s="119" t="s">
        <v>156</v>
      </c>
      <c r="P634" s="114" t="s">
        <v>156</v>
      </c>
      <c r="Q634" s="119" t="s">
        <v>156</v>
      </c>
      <c r="R634" s="114" t="s">
        <v>193</v>
      </c>
      <c r="S634" s="119" t="s">
        <v>156</v>
      </c>
      <c r="T634" s="114" t="s">
        <v>156</v>
      </c>
      <c r="U634" s="112">
        <f>N634-40</f>
        <v>45480</v>
      </c>
    </row>
    <row r="635" spans="1:21" ht="14.25" hidden="1" customHeight="1">
      <c r="A635" s="113">
        <v>2023</v>
      </c>
      <c r="B635" s="114" t="s">
        <v>2008</v>
      </c>
      <c r="C635" s="113" t="s">
        <v>146</v>
      </c>
      <c r="D635" s="113" t="s">
        <v>154</v>
      </c>
      <c r="E635" s="113" t="s">
        <v>262</v>
      </c>
      <c r="F635" s="114" t="s">
        <v>3799</v>
      </c>
      <c r="G635" s="115">
        <v>3.6</v>
      </c>
      <c r="H635" s="116" t="s">
        <v>175</v>
      </c>
      <c r="I635" s="114">
        <v>85509185</v>
      </c>
      <c r="J635" s="117">
        <v>45139</v>
      </c>
      <c r="K635" s="118">
        <v>7300</v>
      </c>
      <c r="L635" s="118">
        <v>26280</v>
      </c>
      <c r="M635" s="113" t="s">
        <v>470</v>
      </c>
      <c r="N635" s="119">
        <v>45203</v>
      </c>
      <c r="O635" s="119">
        <v>45079</v>
      </c>
      <c r="P635" s="114" t="s">
        <v>156</v>
      </c>
      <c r="Q635" s="119">
        <v>45141</v>
      </c>
      <c r="R635" s="114" t="s">
        <v>2060</v>
      </c>
      <c r="S635" s="119">
        <v>45152</v>
      </c>
      <c r="T635" s="114" t="s">
        <v>2180</v>
      </c>
      <c r="U635" s="112">
        <f>N635-40</f>
        <v>45163</v>
      </c>
    </row>
    <row r="636" spans="1:21" ht="14.25" hidden="1" customHeight="1">
      <c r="A636" s="113">
        <v>2023</v>
      </c>
      <c r="B636" s="114" t="s">
        <v>2008</v>
      </c>
      <c r="C636" s="113" t="s">
        <v>573</v>
      </c>
      <c r="D636" s="113" t="s">
        <v>3190</v>
      </c>
      <c r="E636" s="113" t="s">
        <v>3192</v>
      </c>
      <c r="F636" s="114" t="s">
        <v>3785</v>
      </c>
      <c r="G636" s="115">
        <v>3.5</v>
      </c>
      <c r="H636" s="116" t="s">
        <v>175</v>
      </c>
      <c r="I636" s="114">
        <v>85541322</v>
      </c>
      <c r="J636" s="117">
        <v>45200</v>
      </c>
      <c r="K636" s="118">
        <v>7500</v>
      </c>
      <c r="L636" s="118">
        <v>26250</v>
      </c>
      <c r="M636" s="113" t="s">
        <v>226</v>
      </c>
      <c r="N636" s="119">
        <v>45234</v>
      </c>
      <c r="O636" s="119">
        <v>45107</v>
      </c>
      <c r="P636" s="114" t="s">
        <v>156</v>
      </c>
      <c r="Q636" s="119">
        <v>45177</v>
      </c>
      <c r="R636" s="114" t="s">
        <v>2357</v>
      </c>
      <c r="S636" s="119">
        <v>45217</v>
      </c>
      <c r="T636" s="114" t="s">
        <v>2223</v>
      </c>
      <c r="U636" s="112">
        <f>N636-7</f>
        <v>45227</v>
      </c>
    </row>
    <row r="637" spans="1:21" ht="14.25" hidden="1" customHeight="1">
      <c r="A637" s="113">
        <v>2023</v>
      </c>
      <c r="B637" s="114" t="s">
        <v>2008</v>
      </c>
      <c r="C637" s="113" t="s">
        <v>573</v>
      </c>
      <c r="D637" s="113" t="s">
        <v>3190</v>
      </c>
      <c r="E637" s="113" t="s">
        <v>3192</v>
      </c>
      <c r="F637" s="114" t="s">
        <v>3785</v>
      </c>
      <c r="G637" s="115">
        <v>3.5</v>
      </c>
      <c r="H637" s="116" t="s">
        <v>175</v>
      </c>
      <c r="I637" s="114">
        <v>85654764</v>
      </c>
      <c r="J637" s="117">
        <v>45200</v>
      </c>
      <c r="K637" s="118">
        <v>7500</v>
      </c>
      <c r="L637" s="118">
        <v>26250</v>
      </c>
      <c r="M637" s="113" t="s">
        <v>470</v>
      </c>
      <c r="N637" s="119">
        <v>45236</v>
      </c>
      <c r="O637" s="119">
        <v>45135</v>
      </c>
      <c r="P637" s="114" t="s">
        <v>1891</v>
      </c>
      <c r="Q637" s="119">
        <v>45179</v>
      </c>
      <c r="R637" s="114" t="s">
        <v>2357</v>
      </c>
      <c r="S637" s="119">
        <v>45219</v>
      </c>
      <c r="T637" s="114" t="s">
        <v>2223</v>
      </c>
      <c r="U637" s="112">
        <f>N637-7</f>
        <v>45229</v>
      </c>
    </row>
    <row r="638" spans="1:21" ht="14.25" hidden="1" customHeight="1">
      <c r="A638" s="113">
        <v>2024</v>
      </c>
      <c r="B638" s="114" t="s">
        <v>143</v>
      </c>
      <c r="C638" s="113" t="s">
        <v>146</v>
      </c>
      <c r="D638" s="113" t="s">
        <v>881</v>
      </c>
      <c r="E638" s="113" t="s">
        <v>3577</v>
      </c>
      <c r="F638" s="114" t="s">
        <v>3828</v>
      </c>
      <c r="G638" s="115">
        <v>1.6</v>
      </c>
      <c r="H638" s="116" t="s">
        <v>175</v>
      </c>
      <c r="I638" s="114">
        <v>86044334</v>
      </c>
      <c r="J638" s="117">
        <v>45292</v>
      </c>
      <c r="K638" s="118">
        <v>7500</v>
      </c>
      <c r="L638" s="118">
        <v>12000</v>
      </c>
      <c r="M638" s="113" t="s">
        <v>383</v>
      </c>
      <c r="N638" s="119">
        <v>45366</v>
      </c>
      <c r="O638" s="119" t="s">
        <v>156</v>
      </c>
      <c r="P638" s="114" t="s">
        <v>156</v>
      </c>
      <c r="Q638" s="119" t="s">
        <v>156</v>
      </c>
      <c r="R638" s="114" t="s">
        <v>193</v>
      </c>
      <c r="S638" s="119" t="s">
        <v>156</v>
      </c>
      <c r="T638" s="114" t="s">
        <v>156</v>
      </c>
      <c r="U638" s="112">
        <f>N638-40</f>
        <v>45326</v>
      </c>
    </row>
    <row r="639" spans="1:21" ht="14.25" hidden="1" customHeight="1">
      <c r="A639" s="113">
        <v>2024</v>
      </c>
      <c r="B639" s="114" t="s">
        <v>143</v>
      </c>
      <c r="C639" s="113" t="s">
        <v>146</v>
      </c>
      <c r="D639" s="113" t="s">
        <v>881</v>
      </c>
      <c r="E639" s="113" t="s">
        <v>3577</v>
      </c>
      <c r="F639" s="114" t="s">
        <v>3829</v>
      </c>
      <c r="G639" s="115">
        <v>1.6</v>
      </c>
      <c r="H639" s="116" t="s">
        <v>175</v>
      </c>
      <c r="I639" s="114">
        <v>86039127</v>
      </c>
      <c r="J639" s="117">
        <v>45292</v>
      </c>
      <c r="K639" s="118">
        <v>7500</v>
      </c>
      <c r="L639" s="118">
        <v>12000</v>
      </c>
      <c r="M639" s="113" t="s">
        <v>383</v>
      </c>
      <c r="N639" s="119">
        <v>45366</v>
      </c>
      <c r="O639" s="119" t="s">
        <v>156</v>
      </c>
      <c r="P639" s="114" t="s">
        <v>156</v>
      </c>
      <c r="Q639" s="119" t="s">
        <v>156</v>
      </c>
      <c r="R639" s="114" t="s">
        <v>193</v>
      </c>
      <c r="S639" s="119" t="s">
        <v>156</v>
      </c>
      <c r="T639" s="114" t="s">
        <v>156</v>
      </c>
      <c r="U639" s="112">
        <f>N639-40</f>
        <v>45326</v>
      </c>
    </row>
    <row r="640" spans="1:21" ht="14.25" hidden="1" customHeight="1">
      <c r="A640" s="113">
        <v>2023</v>
      </c>
      <c r="B640" s="114" t="s">
        <v>2008</v>
      </c>
      <c r="C640" s="113" t="s">
        <v>433</v>
      </c>
      <c r="D640" s="113" t="s">
        <v>305</v>
      </c>
      <c r="E640" s="113" t="s">
        <v>3039</v>
      </c>
      <c r="F640" s="114" t="s">
        <v>3795</v>
      </c>
      <c r="G640" s="115">
        <v>1.9</v>
      </c>
      <c r="H640" s="116" t="s">
        <v>175</v>
      </c>
      <c r="I640" s="114">
        <v>85816140</v>
      </c>
      <c r="J640" s="117">
        <v>45323</v>
      </c>
      <c r="K640" s="118">
        <v>7700</v>
      </c>
      <c r="L640" s="118">
        <v>14630</v>
      </c>
      <c r="M640" s="113" t="s">
        <v>470</v>
      </c>
      <c r="N640" s="119">
        <v>45412</v>
      </c>
      <c r="O640" s="119">
        <v>45233</v>
      </c>
      <c r="P640" s="114" t="s">
        <v>3152</v>
      </c>
      <c r="Q640" s="119">
        <v>45330</v>
      </c>
      <c r="R640" s="114" t="s">
        <v>3153</v>
      </c>
      <c r="S640" s="119">
        <v>45337</v>
      </c>
      <c r="T640" s="114" t="s">
        <v>3154</v>
      </c>
      <c r="U640" s="112">
        <f>N640-62</f>
        <v>45350</v>
      </c>
    </row>
    <row r="641" spans="1:21" ht="14.25" hidden="1" customHeight="1">
      <c r="A641" s="113">
        <v>2024</v>
      </c>
      <c r="B641" s="114" t="s">
        <v>143</v>
      </c>
      <c r="C641" s="113" t="s">
        <v>146</v>
      </c>
      <c r="D641" s="113" t="s">
        <v>881</v>
      </c>
      <c r="E641" s="113" t="s">
        <v>883</v>
      </c>
      <c r="F641" s="114" t="s">
        <v>3832</v>
      </c>
      <c r="G641" s="115">
        <v>1.6</v>
      </c>
      <c r="H641" s="116" t="s">
        <v>246</v>
      </c>
      <c r="I641" s="114">
        <v>86248945</v>
      </c>
      <c r="J641" s="117">
        <v>45474</v>
      </c>
      <c r="K641" s="118">
        <v>7800</v>
      </c>
      <c r="L641" s="118">
        <v>12480</v>
      </c>
      <c r="M641" s="113" t="s">
        <v>226</v>
      </c>
      <c r="N641" s="119">
        <v>45534</v>
      </c>
      <c r="O641" s="119" t="s">
        <v>156</v>
      </c>
      <c r="P641" s="114" t="s">
        <v>156</v>
      </c>
      <c r="Q641" s="119" t="s">
        <v>156</v>
      </c>
      <c r="R641" s="114" t="s">
        <v>193</v>
      </c>
      <c r="S641" s="119" t="s">
        <v>156</v>
      </c>
      <c r="T641" s="114" t="s">
        <v>156</v>
      </c>
      <c r="U641" s="112">
        <f>N641-40</f>
        <v>45494</v>
      </c>
    </row>
    <row r="642" spans="1:21" ht="14.25" hidden="1" customHeight="1">
      <c r="A642" s="113">
        <v>2023</v>
      </c>
      <c r="B642" s="114" t="s">
        <v>2008</v>
      </c>
      <c r="C642" s="113" t="s">
        <v>433</v>
      </c>
      <c r="D642" s="113" t="s">
        <v>154</v>
      </c>
      <c r="E642" s="113" t="s">
        <v>262</v>
      </c>
      <c r="F642" s="114" t="s">
        <v>3800</v>
      </c>
      <c r="G642" s="115">
        <v>3.6</v>
      </c>
      <c r="H642" s="116" t="s">
        <v>175</v>
      </c>
      <c r="I642" s="114">
        <v>85431450</v>
      </c>
      <c r="J642" s="117">
        <v>45139</v>
      </c>
      <c r="K642" s="118">
        <v>7900</v>
      </c>
      <c r="L642" s="118">
        <v>28440</v>
      </c>
      <c r="M642" s="113" t="s">
        <v>383</v>
      </c>
      <c r="N642" s="119">
        <v>45214</v>
      </c>
      <c r="O642" s="119">
        <v>45030</v>
      </c>
      <c r="P642" s="114" t="s">
        <v>1945</v>
      </c>
      <c r="Q642" s="119">
        <v>45127</v>
      </c>
      <c r="R642" s="114" t="s">
        <v>2615</v>
      </c>
      <c r="S642" s="119">
        <v>45127</v>
      </c>
      <c r="T642" s="114" t="s">
        <v>2099</v>
      </c>
      <c r="U642" s="112">
        <f>N642-62</f>
        <v>45152</v>
      </c>
    </row>
    <row r="643" spans="1:21" ht="14.25" hidden="1" customHeight="1">
      <c r="A643" s="113">
        <v>2024</v>
      </c>
      <c r="B643" s="114" t="s">
        <v>143</v>
      </c>
      <c r="C643" s="113" t="s">
        <v>433</v>
      </c>
      <c r="D643" s="113" t="s">
        <v>154</v>
      </c>
      <c r="E643" s="113" t="s">
        <v>262</v>
      </c>
      <c r="F643" s="114" t="s">
        <v>3836</v>
      </c>
      <c r="G643" s="115">
        <v>3.6</v>
      </c>
      <c r="H643" s="116" t="s">
        <v>175</v>
      </c>
      <c r="I643" s="114">
        <v>85606761</v>
      </c>
      <c r="J643" s="117">
        <v>45200</v>
      </c>
      <c r="K643" s="118">
        <v>7992</v>
      </c>
      <c r="L643" s="118">
        <v>28771</v>
      </c>
      <c r="M643" s="113" t="s">
        <v>436</v>
      </c>
      <c r="N643" s="119">
        <v>45280</v>
      </c>
      <c r="O643" s="119">
        <v>45097</v>
      </c>
      <c r="P643" s="114" t="s">
        <v>156</v>
      </c>
      <c r="Q643" s="119">
        <v>45118</v>
      </c>
      <c r="R643" s="114" t="s">
        <v>2957</v>
      </c>
      <c r="S643" s="119">
        <v>45125</v>
      </c>
      <c r="T643" s="114" t="s">
        <v>2055</v>
      </c>
      <c r="U643" s="112">
        <f>N643-62</f>
        <v>45218</v>
      </c>
    </row>
    <row r="644" spans="1:21" ht="14.25" hidden="1" customHeight="1">
      <c r="A644" s="113">
        <v>2023</v>
      </c>
      <c r="B644" s="114" t="s">
        <v>2008</v>
      </c>
      <c r="C644" s="113" t="s">
        <v>433</v>
      </c>
      <c r="D644" s="113" t="s">
        <v>154</v>
      </c>
      <c r="E644" s="113" t="s">
        <v>262</v>
      </c>
      <c r="F644" s="114" t="s">
        <v>3799</v>
      </c>
      <c r="G644" s="115">
        <v>3.6</v>
      </c>
      <c r="H644" s="116" t="s">
        <v>175</v>
      </c>
      <c r="I644" s="114">
        <v>85546930</v>
      </c>
      <c r="J644" s="117">
        <v>45139</v>
      </c>
      <c r="K644" s="118">
        <v>8000</v>
      </c>
      <c r="L644" s="118">
        <v>28800</v>
      </c>
      <c r="M644" s="113" t="s">
        <v>383</v>
      </c>
      <c r="N644" s="119">
        <v>45212</v>
      </c>
      <c r="O644" s="119">
        <v>45078</v>
      </c>
      <c r="P644" s="114" t="s">
        <v>156</v>
      </c>
      <c r="Q644" s="119">
        <v>45127</v>
      </c>
      <c r="R644" s="114" t="s">
        <v>193</v>
      </c>
      <c r="S644" s="119">
        <v>45125</v>
      </c>
      <c r="T644" s="114" t="s">
        <v>156</v>
      </c>
      <c r="U644" s="112">
        <f>N644-62</f>
        <v>45150</v>
      </c>
    </row>
    <row r="645" spans="1:21" ht="14.25" hidden="1" customHeight="1">
      <c r="A645" s="113">
        <v>2023</v>
      </c>
      <c r="B645" s="114" t="s">
        <v>2008</v>
      </c>
      <c r="C645" s="113" t="s">
        <v>697</v>
      </c>
      <c r="D645" s="113" t="s">
        <v>305</v>
      </c>
      <c r="E645" s="113" t="s">
        <v>3039</v>
      </c>
      <c r="F645" s="114" t="s">
        <v>3795</v>
      </c>
      <c r="G645" s="115">
        <v>1.9</v>
      </c>
      <c r="H645" s="116" t="s">
        <v>175</v>
      </c>
      <c r="I645" s="114">
        <v>86077674</v>
      </c>
      <c r="J645" s="117">
        <v>45139</v>
      </c>
      <c r="K645" s="118">
        <v>8000</v>
      </c>
      <c r="L645" s="118">
        <v>15200</v>
      </c>
      <c r="M645" s="113" t="s">
        <v>470</v>
      </c>
      <c r="N645" s="119">
        <v>45201</v>
      </c>
      <c r="O645" s="119">
        <v>45107</v>
      </c>
      <c r="P645" s="114" t="s">
        <v>156</v>
      </c>
      <c r="Q645" s="119">
        <v>45152</v>
      </c>
      <c r="R645" s="114" t="s">
        <v>2442</v>
      </c>
      <c r="S645" s="119">
        <v>45152</v>
      </c>
      <c r="T645" s="114" t="s">
        <v>2086</v>
      </c>
      <c r="U645" s="112">
        <f>N645-29</f>
        <v>45172</v>
      </c>
    </row>
    <row r="646" spans="1:21" ht="14.25" hidden="1" customHeight="1">
      <c r="A646" s="113">
        <v>2023</v>
      </c>
      <c r="B646" s="114" t="s">
        <v>2008</v>
      </c>
      <c r="C646" s="113" t="s">
        <v>697</v>
      </c>
      <c r="D646" s="113" t="s">
        <v>305</v>
      </c>
      <c r="E646" s="113" t="s">
        <v>2974</v>
      </c>
      <c r="F646" s="114" t="s">
        <v>3793</v>
      </c>
      <c r="G646" s="115">
        <v>1.8</v>
      </c>
      <c r="H646" s="116" t="s">
        <v>175</v>
      </c>
      <c r="I646" s="114">
        <v>85697179</v>
      </c>
      <c r="J646" s="117">
        <v>45170</v>
      </c>
      <c r="K646" s="118">
        <v>8000</v>
      </c>
      <c r="L646" s="118">
        <v>14400</v>
      </c>
      <c r="M646" s="113" t="s">
        <v>470</v>
      </c>
      <c r="N646" s="119">
        <v>45219</v>
      </c>
      <c r="O646" s="119">
        <v>45090</v>
      </c>
      <c r="P646" s="114" t="s">
        <v>156</v>
      </c>
      <c r="Q646" s="119">
        <v>45169</v>
      </c>
      <c r="R646" s="114" t="s">
        <v>2557</v>
      </c>
      <c r="S646" s="119">
        <v>45169</v>
      </c>
      <c r="T646" s="114" t="s">
        <v>2498</v>
      </c>
      <c r="U646" s="112">
        <f>N646-29</f>
        <v>45190</v>
      </c>
    </row>
    <row r="647" spans="1:21" ht="14.25" hidden="1" customHeight="1">
      <c r="A647" s="113">
        <v>2023</v>
      </c>
      <c r="B647" s="114" t="s">
        <v>2008</v>
      </c>
      <c r="C647" s="113" t="s">
        <v>433</v>
      </c>
      <c r="D647" s="113" t="s">
        <v>305</v>
      </c>
      <c r="E647" s="113" t="s">
        <v>2974</v>
      </c>
      <c r="F647" s="114" t="s">
        <v>3793</v>
      </c>
      <c r="G647" s="115">
        <v>1.8</v>
      </c>
      <c r="H647" s="116" t="s">
        <v>175</v>
      </c>
      <c r="I647" s="114">
        <v>85264260</v>
      </c>
      <c r="J647" s="117">
        <v>45292</v>
      </c>
      <c r="K647" s="118">
        <v>8000</v>
      </c>
      <c r="L647" s="118">
        <v>14400</v>
      </c>
      <c r="M647" s="113" t="s">
        <v>383</v>
      </c>
      <c r="N647" s="119">
        <v>45365</v>
      </c>
      <c r="O647" s="119">
        <v>45113</v>
      </c>
      <c r="P647" s="114" t="s">
        <v>2443</v>
      </c>
      <c r="Q647" s="119">
        <v>45230</v>
      </c>
      <c r="R647" s="114" t="s">
        <v>3126</v>
      </c>
      <c r="S647" s="119">
        <v>45267</v>
      </c>
      <c r="T647" s="114" t="s">
        <v>3127</v>
      </c>
      <c r="U647" s="112">
        <f>N647-62</f>
        <v>45303</v>
      </c>
    </row>
    <row r="648" spans="1:21" ht="14.25" hidden="1" customHeight="1">
      <c r="A648" s="113">
        <v>2024</v>
      </c>
      <c r="B648" s="114" t="s">
        <v>143</v>
      </c>
      <c r="C648" s="113" t="s">
        <v>146</v>
      </c>
      <c r="D648" s="113" t="s">
        <v>154</v>
      </c>
      <c r="E648" s="113" t="s">
        <v>262</v>
      </c>
      <c r="F648" s="114" t="s">
        <v>3837</v>
      </c>
      <c r="G648" s="115">
        <v>3.6</v>
      </c>
      <c r="H648" s="116" t="s">
        <v>246</v>
      </c>
      <c r="I648" s="114">
        <v>86226396</v>
      </c>
      <c r="J648" s="117">
        <v>45352</v>
      </c>
      <c r="K648" s="118">
        <v>8000</v>
      </c>
      <c r="L648" s="118">
        <v>28800</v>
      </c>
      <c r="M648" s="113" t="s">
        <v>226</v>
      </c>
      <c r="N648" s="119">
        <v>45408</v>
      </c>
      <c r="O648" s="119" t="s">
        <v>156</v>
      </c>
      <c r="P648" s="114" t="s">
        <v>156</v>
      </c>
      <c r="Q648" s="119" t="s">
        <v>156</v>
      </c>
      <c r="R648" s="114" t="s">
        <v>193</v>
      </c>
      <c r="S648" s="119" t="s">
        <v>156</v>
      </c>
      <c r="T648" s="114" t="s">
        <v>156</v>
      </c>
      <c r="U648" s="112">
        <f>N648-40</f>
        <v>45368</v>
      </c>
    </row>
    <row r="649" spans="1:21" ht="14.25" hidden="1" customHeight="1">
      <c r="A649" s="113">
        <v>2023</v>
      </c>
      <c r="B649" s="114" t="s">
        <v>2008</v>
      </c>
      <c r="C649" s="113" t="s">
        <v>433</v>
      </c>
      <c r="D649" s="113" t="s">
        <v>305</v>
      </c>
      <c r="E649" s="113" t="s">
        <v>2974</v>
      </c>
      <c r="F649" s="114" t="s">
        <v>3793</v>
      </c>
      <c r="G649" s="115">
        <v>1.8</v>
      </c>
      <c r="H649" s="116" t="s">
        <v>175</v>
      </c>
      <c r="I649" s="114">
        <v>85431347</v>
      </c>
      <c r="J649" s="117">
        <v>45383</v>
      </c>
      <c r="K649" s="118">
        <v>8000</v>
      </c>
      <c r="L649" s="118">
        <v>14400</v>
      </c>
      <c r="M649" s="113" t="s">
        <v>470</v>
      </c>
      <c r="N649" s="119">
        <v>45458</v>
      </c>
      <c r="O649" s="119">
        <v>45296</v>
      </c>
      <c r="P649" s="114" t="s">
        <v>3139</v>
      </c>
      <c r="Q649" s="119">
        <v>45372</v>
      </c>
      <c r="R649" s="114" t="s">
        <v>3140</v>
      </c>
      <c r="S649" s="119">
        <v>45384</v>
      </c>
      <c r="T649" s="114" t="s">
        <v>3141</v>
      </c>
      <c r="U649" s="112">
        <f>N649-62</f>
        <v>45396</v>
      </c>
    </row>
    <row r="650" spans="1:21" ht="14.25" hidden="1" customHeight="1">
      <c r="A650" s="113">
        <v>2024</v>
      </c>
      <c r="B650" s="114" t="s">
        <v>143</v>
      </c>
      <c r="C650" s="113" t="s">
        <v>433</v>
      </c>
      <c r="D650" s="113" t="s">
        <v>881</v>
      </c>
      <c r="E650" s="113" t="s">
        <v>883</v>
      </c>
      <c r="F650" s="114" t="s">
        <v>3831</v>
      </c>
      <c r="G650" s="115">
        <v>1.6</v>
      </c>
      <c r="H650" s="116" t="s">
        <v>175</v>
      </c>
      <c r="I650" s="114">
        <v>86251545</v>
      </c>
      <c r="J650" s="117">
        <v>45597</v>
      </c>
      <c r="K650" s="118">
        <v>8100</v>
      </c>
      <c r="L650" s="118">
        <v>12960</v>
      </c>
      <c r="M650" s="113" t="s">
        <v>521</v>
      </c>
      <c r="N650" s="119">
        <v>45689</v>
      </c>
      <c r="O650" s="119" t="s">
        <v>156</v>
      </c>
      <c r="P650" s="114" t="s">
        <v>156</v>
      </c>
      <c r="Q650" s="119" t="s">
        <v>156</v>
      </c>
      <c r="R650" s="114" t="s">
        <v>193</v>
      </c>
      <c r="S650" s="119" t="s">
        <v>156</v>
      </c>
      <c r="T650" s="114" t="s">
        <v>156</v>
      </c>
      <c r="U650" s="112">
        <f>N650-62</f>
        <v>45627</v>
      </c>
    </row>
    <row r="651" spans="1:21" ht="14.25" hidden="1" customHeight="1">
      <c r="A651" s="113">
        <v>2023</v>
      </c>
      <c r="B651" s="114" t="s">
        <v>2008</v>
      </c>
      <c r="C651" s="113" t="s">
        <v>146</v>
      </c>
      <c r="D651" s="113" t="s">
        <v>154</v>
      </c>
      <c r="E651" s="113" t="s">
        <v>217</v>
      </c>
      <c r="F651" s="114" t="s">
        <v>3796</v>
      </c>
      <c r="G651" s="115">
        <v>5.3</v>
      </c>
      <c r="H651" s="116" t="s">
        <v>175</v>
      </c>
      <c r="I651" s="114">
        <v>85473718</v>
      </c>
      <c r="J651" s="117">
        <v>45108</v>
      </c>
      <c r="K651" s="118">
        <v>8312</v>
      </c>
      <c r="L651" s="118">
        <v>44054</v>
      </c>
      <c r="M651" s="113" t="s">
        <v>470</v>
      </c>
      <c r="N651" s="119">
        <v>45162</v>
      </c>
      <c r="O651" s="119">
        <v>45030</v>
      </c>
      <c r="P651" s="114" t="s">
        <v>156</v>
      </c>
      <c r="Q651" s="119">
        <v>45097</v>
      </c>
      <c r="R651" s="114" t="s">
        <v>2127</v>
      </c>
      <c r="S651" s="119">
        <v>45099</v>
      </c>
      <c r="T651" s="114" t="s">
        <v>1874</v>
      </c>
      <c r="U651" s="112">
        <f>N651-40</f>
        <v>45122</v>
      </c>
    </row>
    <row r="652" spans="1:21" ht="14.25" hidden="1" customHeight="1">
      <c r="A652" s="113">
        <v>2024</v>
      </c>
      <c r="B652" s="114" t="s">
        <v>143</v>
      </c>
      <c r="C652" s="113" t="s">
        <v>433</v>
      </c>
      <c r="D652" s="113" t="s">
        <v>881</v>
      </c>
      <c r="E652" s="113" t="s">
        <v>883</v>
      </c>
      <c r="F652" s="114" t="s">
        <v>3832</v>
      </c>
      <c r="G652" s="115">
        <v>1.6</v>
      </c>
      <c r="H652" s="116" t="s">
        <v>175</v>
      </c>
      <c r="I652" s="114">
        <v>86175258</v>
      </c>
      <c r="J652" s="117">
        <v>45200</v>
      </c>
      <c r="K652" s="118">
        <v>8496</v>
      </c>
      <c r="L652" s="118">
        <v>13594</v>
      </c>
      <c r="M652" s="113" t="s">
        <v>436</v>
      </c>
      <c r="N652" s="119">
        <v>45275</v>
      </c>
      <c r="O652" s="119">
        <v>45113</v>
      </c>
      <c r="P652" s="114" t="s">
        <v>156</v>
      </c>
      <c r="Q652" s="119">
        <v>45125</v>
      </c>
      <c r="R652" s="114" t="s">
        <v>2615</v>
      </c>
      <c r="S652" s="119">
        <v>45153</v>
      </c>
      <c r="T652" s="114" t="s">
        <v>2099</v>
      </c>
      <c r="U652" s="112">
        <f>N652-62</f>
        <v>45213</v>
      </c>
    </row>
    <row r="653" spans="1:21" ht="14.25" hidden="1" customHeight="1">
      <c r="A653" s="113">
        <v>2023</v>
      </c>
      <c r="B653" s="114" t="s">
        <v>2008</v>
      </c>
      <c r="C653" s="113" t="s">
        <v>146</v>
      </c>
      <c r="D653" s="113" t="s">
        <v>154</v>
      </c>
      <c r="E653" s="113" t="s">
        <v>262</v>
      </c>
      <c r="F653" s="114" t="s">
        <v>3799</v>
      </c>
      <c r="G653" s="115">
        <v>3.6</v>
      </c>
      <c r="H653" s="116" t="s">
        <v>175</v>
      </c>
      <c r="I653" s="114">
        <v>85500700</v>
      </c>
      <c r="J653" s="117">
        <v>45108</v>
      </c>
      <c r="K653" s="118">
        <v>8700</v>
      </c>
      <c r="L653" s="118">
        <v>31320</v>
      </c>
      <c r="M653" s="113" t="s">
        <v>470</v>
      </c>
      <c r="N653" s="119">
        <v>45181</v>
      </c>
      <c r="O653" s="119">
        <v>45041</v>
      </c>
      <c r="P653" s="114" t="s">
        <v>156</v>
      </c>
      <c r="Q653" s="119">
        <v>45120</v>
      </c>
      <c r="R653" s="114" t="s">
        <v>2054</v>
      </c>
      <c r="S653" s="119">
        <v>45127</v>
      </c>
      <c r="T653" s="114" t="s">
        <v>2173</v>
      </c>
      <c r="U653" s="112">
        <f>N653-40</f>
        <v>45141</v>
      </c>
    </row>
    <row r="654" spans="1:21" ht="14.25" hidden="1" customHeight="1">
      <c r="A654" s="113">
        <v>2023</v>
      </c>
      <c r="B654" s="114" t="s">
        <v>2008</v>
      </c>
      <c r="C654" s="113" t="s">
        <v>697</v>
      </c>
      <c r="D654" s="113" t="s">
        <v>305</v>
      </c>
      <c r="E654" s="113" t="s">
        <v>3039</v>
      </c>
      <c r="F654" s="114" t="s">
        <v>3795</v>
      </c>
      <c r="G654" s="115">
        <v>1.9</v>
      </c>
      <c r="H654" s="116" t="s">
        <v>175</v>
      </c>
      <c r="I654" s="114">
        <v>84972960</v>
      </c>
      <c r="J654" s="117">
        <v>45139</v>
      </c>
      <c r="K654" s="118">
        <v>9000</v>
      </c>
      <c r="L654" s="118">
        <v>17100</v>
      </c>
      <c r="M654" s="113" t="s">
        <v>470</v>
      </c>
      <c r="N654" s="119">
        <v>45201</v>
      </c>
      <c r="O654" s="119">
        <v>45051</v>
      </c>
      <c r="P654" s="114" t="s">
        <v>2110</v>
      </c>
      <c r="Q654" s="119">
        <v>45148</v>
      </c>
      <c r="R654" s="114" t="s">
        <v>2442</v>
      </c>
      <c r="S654" s="119">
        <v>45148</v>
      </c>
      <c r="T654" s="114" t="s">
        <v>2443</v>
      </c>
      <c r="U654" s="112">
        <f>N654-29</f>
        <v>45172</v>
      </c>
    </row>
    <row r="655" spans="1:21" ht="14.25" hidden="1" customHeight="1">
      <c r="A655" s="113">
        <v>2023</v>
      </c>
      <c r="B655" s="114" t="s">
        <v>2008</v>
      </c>
      <c r="C655" s="113" t="s">
        <v>433</v>
      </c>
      <c r="D655" s="113" t="s">
        <v>305</v>
      </c>
      <c r="E655" s="113" t="s">
        <v>2974</v>
      </c>
      <c r="F655" s="114" t="s">
        <v>3793</v>
      </c>
      <c r="G655" s="115">
        <v>1.8</v>
      </c>
      <c r="H655" s="116" t="s">
        <v>175</v>
      </c>
      <c r="I655" s="114">
        <v>85307466</v>
      </c>
      <c r="J655" s="117">
        <v>45323</v>
      </c>
      <c r="K655" s="118">
        <v>9000</v>
      </c>
      <c r="L655" s="118">
        <v>16200</v>
      </c>
      <c r="M655" s="113" t="s">
        <v>470</v>
      </c>
      <c r="N655" s="119">
        <v>45397</v>
      </c>
      <c r="O655" s="119">
        <v>45212</v>
      </c>
      <c r="P655" s="114" t="s">
        <v>3129</v>
      </c>
      <c r="Q655" s="119">
        <v>45314</v>
      </c>
      <c r="R655" s="114" t="s">
        <v>3130</v>
      </c>
      <c r="S655" s="119">
        <v>45323</v>
      </c>
      <c r="T655" s="114" t="s">
        <v>3131</v>
      </c>
      <c r="U655" s="112">
        <f>N655-62</f>
        <v>45335</v>
      </c>
    </row>
    <row r="656" spans="1:21" ht="14.25" hidden="1" customHeight="1">
      <c r="A656" s="113">
        <v>2023</v>
      </c>
      <c r="B656" s="114" t="s">
        <v>2008</v>
      </c>
      <c r="C656" s="113" t="s">
        <v>433</v>
      </c>
      <c r="D656" s="113" t="s">
        <v>305</v>
      </c>
      <c r="E656" s="113" t="s">
        <v>2974</v>
      </c>
      <c r="F656" s="114" t="s">
        <v>3793</v>
      </c>
      <c r="G656" s="115">
        <v>1.8</v>
      </c>
      <c r="H656" s="116" t="s">
        <v>175</v>
      </c>
      <c r="I656" s="114">
        <v>85264258</v>
      </c>
      <c r="J656" s="117">
        <v>45352</v>
      </c>
      <c r="K656" s="118">
        <v>9000</v>
      </c>
      <c r="L656" s="118">
        <v>16200</v>
      </c>
      <c r="M656" s="113" t="s">
        <v>470</v>
      </c>
      <c r="N656" s="119">
        <v>45427</v>
      </c>
      <c r="O656" s="119">
        <v>45254</v>
      </c>
      <c r="P656" s="114" t="s">
        <v>3127</v>
      </c>
      <c r="Q656" s="119">
        <v>45344</v>
      </c>
      <c r="R656" s="114" t="s">
        <v>3133</v>
      </c>
      <c r="S656" s="119">
        <v>45351</v>
      </c>
      <c r="T656" s="114" t="s">
        <v>3134</v>
      </c>
      <c r="U656" s="112">
        <f>N656-62</f>
        <v>45365</v>
      </c>
    </row>
    <row r="657" spans="1:21" ht="14.25" hidden="1" customHeight="1">
      <c r="A657" s="113">
        <v>2023</v>
      </c>
      <c r="B657" s="114" t="s">
        <v>2008</v>
      </c>
      <c r="C657" s="113" t="s">
        <v>573</v>
      </c>
      <c r="D657" s="113" t="s">
        <v>3190</v>
      </c>
      <c r="E657" s="113" t="s">
        <v>3192</v>
      </c>
      <c r="F657" s="114" t="s">
        <v>3785</v>
      </c>
      <c r="G657" s="115">
        <v>3.5</v>
      </c>
      <c r="H657" s="116" t="s">
        <v>175</v>
      </c>
      <c r="I657" s="114">
        <v>85134066</v>
      </c>
      <c r="J657" s="117">
        <v>45078</v>
      </c>
      <c r="K657" s="118">
        <v>9060</v>
      </c>
      <c r="L657" s="118">
        <v>31710</v>
      </c>
      <c r="M657" s="113" t="s">
        <v>436</v>
      </c>
      <c r="N657" s="119">
        <v>45153</v>
      </c>
      <c r="O657" s="119">
        <v>44985</v>
      </c>
      <c r="P657" s="114" t="s">
        <v>2050</v>
      </c>
      <c r="Q657" s="119">
        <v>45013</v>
      </c>
      <c r="R657" s="114" t="s">
        <v>534</v>
      </c>
      <c r="S657" s="119">
        <v>45048</v>
      </c>
      <c r="T657" s="114" t="s">
        <v>1918</v>
      </c>
      <c r="U657" s="112">
        <f>N657-7</f>
        <v>45146</v>
      </c>
    </row>
    <row r="658" spans="1:21" ht="14.25" hidden="1" customHeight="1">
      <c r="A658" s="113">
        <v>2024</v>
      </c>
      <c r="B658" s="114" t="s">
        <v>143</v>
      </c>
      <c r="C658" s="113" t="s">
        <v>1026</v>
      </c>
      <c r="D658" s="113" t="s">
        <v>676</v>
      </c>
      <c r="E658" s="113" t="s">
        <v>836</v>
      </c>
      <c r="F658" s="114" t="s">
        <v>3830</v>
      </c>
      <c r="G658" s="115">
        <v>1.6</v>
      </c>
      <c r="H658" s="116" t="s">
        <v>175</v>
      </c>
      <c r="I658" s="114">
        <v>86121230</v>
      </c>
      <c r="J658" s="117">
        <v>45231</v>
      </c>
      <c r="K658" s="118">
        <v>9200</v>
      </c>
      <c r="L658" s="118">
        <v>14720</v>
      </c>
      <c r="M658" s="113" t="s">
        <v>436</v>
      </c>
      <c r="N658" s="119">
        <v>45279</v>
      </c>
      <c r="O658" s="119">
        <v>45118</v>
      </c>
      <c r="P658" s="114" t="s">
        <v>156</v>
      </c>
      <c r="Q658" s="119">
        <v>45153</v>
      </c>
      <c r="R658" s="114" t="s">
        <v>193</v>
      </c>
      <c r="S658" s="119">
        <v>45216</v>
      </c>
      <c r="T658" s="114" t="s">
        <v>156</v>
      </c>
      <c r="U658" s="112">
        <f>N658-19</f>
        <v>45260</v>
      </c>
    </row>
    <row r="659" spans="1:21" ht="14.25" hidden="1" customHeight="1">
      <c r="A659" s="113">
        <v>2023</v>
      </c>
      <c r="B659" s="114" t="s">
        <v>2008</v>
      </c>
      <c r="C659" s="113" t="s">
        <v>563</v>
      </c>
      <c r="D659" s="113" t="s">
        <v>305</v>
      </c>
      <c r="E659" s="113" t="s">
        <v>577</v>
      </c>
      <c r="F659" s="114" t="s">
        <v>3788</v>
      </c>
      <c r="G659" s="115">
        <v>2.4</v>
      </c>
      <c r="H659" s="116" t="s">
        <v>175</v>
      </c>
      <c r="I659" s="114">
        <v>85170000</v>
      </c>
      <c r="J659" s="117">
        <v>45139</v>
      </c>
      <c r="K659" s="118">
        <v>9360</v>
      </c>
      <c r="L659" s="118">
        <v>22464</v>
      </c>
      <c r="M659" s="113" t="s">
        <v>383</v>
      </c>
      <c r="N659" s="119">
        <v>45190</v>
      </c>
      <c r="O659" s="119">
        <v>44932</v>
      </c>
      <c r="P659" s="114" t="s">
        <v>156</v>
      </c>
      <c r="Q659" s="119">
        <v>45027</v>
      </c>
      <c r="R659" s="114" t="s">
        <v>2752</v>
      </c>
      <c r="S659" s="119">
        <v>45062</v>
      </c>
      <c r="T659" s="114" t="s">
        <v>2027</v>
      </c>
      <c r="U659" s="112">
        <f>N659-21</f>
        <v>45169</v>
      </c>
    </row>
    <row r="660" spans="1:21" ht="14.25" hidden="1" customHeight="1">
      <c r="A660" s="113">
        <v>2023</v>
      </c>
      <c r="B660" s="114" t="s">
        <v>2008</v>
      </c>
      <c r="C660" s="113" t="s">
        <v>697</v>
      </c>
      <c r="D660" s="113" t="s">
        <v>305</v>
      </c>
      <c r="E660" s="113" t="s">
        <v>3039</v>
      </c>
      <c r="F660" s="114" t="s">
        <v>3795</v>
      </c>
      <c r="G660" s="115">
        <v>1.9</v>
      </c>
      <c r="H660" s="116" t="s">
        <v>175</v>
      </c>
      <c r="I660" s="114">
        <v>85500692</v>
      </c>
      <c r="J660" s="117">
        <v>45200</v>
      </c>
      <c r="K660" s="118">
        <v>9800</v>
      </c>
      <c r="L660" s="118">
        <v>18620</v>
      </c>
      <c r="M660" s="113" t="s">
        <v>470</v>
      </c>
      <c r="N660" s="119">
        <v>45248</v>
      </c>
      <c r="O660" s="119">
        <v>45100</v>
      </c>
      <c r="P660" s="114" t="s">
        <v>1891</v>
      </c>
      <c r="Q660" s="119">
        <v>45197</v>
      </c>
      <c r="R660" s="114" t="s">
        <v>2222</v>
      </c>
      <c r="S660" s="119">
        <v>45197</v>
      </c>
      <c r="T660" s="114" t="s">
        <v>2223</v>
      </c>
      <c r="U660" s="112">
        <f>N660-29</f>
        <v>45219</v>
      </c>
    </row>
    <row r="661" spans="1:21" ht="14.25" hidden="1" customHeight="1">
      <c r="A661" s="113">
        <v>2024</v>
      </c>
      <c r="B661" s="114" t="s">
        <v>143</v>
      </c>
      <c r="C661" s="113" t="s">
        <v>433</v>
      </c>
      <c r="D661" s="113" t="s">
        <v>881</v>
      </c>
      <c r="E661" s="113" t="s">
        <v>883</v>
      </c>
      <c r="F661" s="114" t="s">
        <v>3831</v>
      </c>
      <c r="G661" s="115">
        <v>1.6</v>
      </c>
      <c r="H661" s="116" t="s">
        <v>175</v>
      </c>
      <c r="I661" s="114">
        <v>86194990</v>
      </c>
      <c r="J661" s="117">
        <v>45566</v>
      </c>
      <c r="K661" s="118">
        <v>9800</v>
      </c>
      <c r="L661" s="118">
        <v>15680</v>
      </c>
      <c r="M661" s="113" t="s">
        <v>470</v>
      </c>
      <c r="N661" s="119">
        <v>45633</v>
      </c>
      <c r="O661" s="119" t="s">
        <v>156</v>
      </c>
      <c r="P661" s="114" t="s">
        <v>156</v>
      </c>
      <c r="Q661" s="119" t="s">
        <v>156</v>
      </c>
      <c r="R661" s="114" t="s">
        <v>193</v>
      </c>
      <c r="S661" s="119" t="s">
        <v>156</v>
      </c>
      <c r="T661" s="114" t="s">
        <v>156</v>
      </c>
      <c r="U661" s="112">
        <f>N661-62</f>
        <v>45571</v>
      </c>
    </row>
    <row r="662" spans="1:21" ht="14.25" hidden="1" customHeight="1">
      <c r="A662" s="113">
        <v>2023</v>
      </c>
      <c r="B662" s="114" t="s">
        <v>2008</v>
      </c>
      <c r="C662" s="113" t="s">
        <v>146</v>
      </c>
      <c r="D662" s="113" t="s">
        <v>154</v>
      </c>
      <c r="E662" s="113" t="s">
        <v>262</v>
      </c>
      <c r="F662" s="114" t="s">
        <v>3799</v>
      </c>
      <c r="G662" s="115">
        <v>3.6</v>
      </c>
      <c r="H662" s="116" t="s">
        <v>175</v>
      </c>
      <c r="I662" s="114">
        <v>84925334</v>
      </c>
      <c r="J662" s="117">
        <v>45108</v>
      </c>
      <c r="K662" s="118">
        <v>10000</v>
      </c>
      <c r="L662" s="118">
        <v>36000</v>
      </c>
      <c r="M662" s="113" t="s">
        <v>470</v>
      </c>
      <c r="N662" s="119">
        <v>45184</v>
      </c>
      <c r="O662" s="119">
        <v>44922</v>
      </c>
      <c r="P662" s="114" t="s">
        <v>2176</v>
      </c>
      <c r="Q662" s="119">
        <v>45120</v>
      </c>
      <c r="R662" s="114" t="s">
        <v>2178</v>
      </c>
      <c r="S662" s="119">
        <v>45133</v>
      </c>
      <c r="T662" s="114" t="s">
        <v>2132</v>
      </c>
      <c r="U662" s="112">
        <f>N662-40</f>
        <v>45144</v>
      </c>
    </row>
    <row r="663" spans="1:21" ht="14.25" hidden="1" customHeight="1">
      <c r="A663" s="113">
        <v>2023</v>
      </c>
      <c r="B663" s="114" t="s">
        <v>2008</v>
      </c>
      <c r="C663" s="113" t="s">
        <v>146</v>
      </c>
      <c r="D663" s="113" t="s">
        <v>154</v>
      </c>
      <c r="E663" s="113" t="s">
        <v>262</v>
      </c>
      <c r="F663" s="114" t="s">
        <v>3799</v>
      </c>
      <c r="G663" s="115">
        <v>3.6</v>
      </c>
      <c r="H663" s="116" t="s">
        <v>175</v>
      </c>
      <c r="I663" s="114">
        <v>85541166</v>
      </c>
      <c r="J663" s="117">
        <v>45139</v>
      </c>
      <c r="K663" s="118">
        <v>10000</v>
      </c>
      <c r="L663" s="118">
        <v>36000</v>
      </c>
      <c r="M663" s="113" t="s">
        <v>521</v>
      </c>
      <c r="N663" s="119">
        <v>45214</v>
      </c>
      <c r="O663" s="119">
        <v>45079</v>
      </c>
      <c r="P663" s="114" t="s">
        <v>156</v>
      </c>
      <c r="Q663" s="119">
        <v>45148</v>
      </c>
      <c r="R663" s="114" t="s">
        <v>2085</v>
      </c>
      <c r="S663" s="119">
        <v>45162</v>
      </c>
      <c r="T663" s="114" t="s">
        <v>2086</v>
      </c>
      <c r="U663" s="112">
        <f>N663-40</f>
        <v>45174</v>
      </c>
    </row>
    <row r="664" spans="1:21" ht="14.25" hidden="1" customHeight="1">
      <c r="A664" s="113">
        <v>2023</v>
      </c>
      <c r="B664" s="114" t="s">
        <v>2008</v>
      </c>
      <c r="C664" s="113" t="s">
        <v>563</v>
      </c>
      <c r="D664" s="113" t="s">
        <v>305</v>
      </c>
      <c r="E664" s="113" t="s">
        <v>577</v>
      </c>
      <c r="F664" s="114" t="s">
        <v>3788</v>
      </c>
      <c r="G664" s="115">
        <v>2.4</v>
      </c>
      <c r="H664" s="116" t="s">
        <v>175</v>
      </c>
      <c r="I664" s="114">
        <v>85170021</v>
      </c>
      <c r="J664" s="117">
        <v>45170</v>
      </c>
      <c r="K664" s="118">
        <v>10000</v>
      </c>
      <c r="L664" s="118">
        <v>24000</v>
      </c>
      <c r="M664" s="113" t="s">
        <v>470</v>
      </c>
      <c r="N664" s="119">
        <v>45199</v>
      </c>
      <c r="O664" s="119">
        <v>45128</v>
      </c>
      <c r="P664" s="114" t="s">
        <v>2055</v>
      </c>
      <c r="Q664" s="119">
        <v>45156</v>
      </c>
      <c r="R664" s="114" t="s">
        <v>2756</v>
      </c>
      <c r="S664" s="119">
        <v>45167</v>
      </c>
      <c r="T664" s="114" t="s">
        <v>2757</v>
      </c>
      <c r="U664" s="112">
        <f>N664-21</f>
        <v>45178</v>
      </c>
    </row>
    <row r="665" spans="1:21" ht="14.25" hidden="1" customHeight="1">
      <c r="A665" s="113">
        <v>2023</v>
      </c>
      <c r="B665" s="114" t="s">
        <v>2008</v>
      </c>
      <c r="C665" s="113" t="s">
        <v>697</v>
      </c>
      <c r="D665" s="113" t="s">
        <v>305</v>
      </c>
      <c r="E665" s="113" t="s">
        <v>3039</v>
      </c>
      <c r="F665" s="114" t="s">
        <v>3795</v>
      </c>
      <c r="G665" s="115">
        <v>1.9</v>
      </c>
      <c r="H665" s="116" t="s">
        <v>175</v>
      </c>
      <c r="I665" s="114">
        <v>85654173</v>
      </c>
      <c r="J665" s="117">
        <v>45170</v>
      </c>
      <c r="K665" s="118">
        <v>10000</v>
      </c>
      <c r="L665" s="118">
        <v>19000</v>
      </c>
      <c r="M665" s="113" t="s">
        <v>470</v>
      </c>
      <c r="N665" s="119">
        <v>45225</v>
      </c>
      <c r="O665" s="119">
        <v>45083</v>
      </c>
      <c r="P665" s="114" t="s">
        <v>156</v>
      </c>
      <c r="Q665" s="119">
        <v>45176</v>
      </c>
      <c r="R665" s="114" t="s">
        <v>2603</v>
      </c>
      <c r="S665" s="119">
        <v>45176</v>
      </c>
      <c r="T665" s="114" t="s">
        <v>2604</v>
      </c>
      <c r="U665" s="112">
        <f>N665-29</f>
        <v>45196</v>
      </c>
    </row>
    <row r="666" spans="1:21" ht="14.25" hidden="1" customHeight="1">
      <c r="A666" s="113">
        <v>2023</v>
      </c>
      <c r="B666" s="114" t="s">
        <v>2008</v>
      </c>
      <c r="C666" s="113" t="s">
        <v>563</v>
      </c>
      <c r="D666" s="113" t="s">
        <v>305</v>
      </c>
      <c r="E666" s="113" t="s">
        <v>577</v>
      </c>
      <c r="F666" s="114" t="s">
        <v>3788</v>
      </c>
      <c r="G666" s="115">
        <v>2.4</v>
      </c>
      <c r="H666" s="116" t="s">
        <v>246</v>
      </c>
      <c r="I666" s="114">
        <v>85170024</v>
      </c>
      <c r="J666" s="117">
        <v>45200</v>
      </c>
      <c r="K666" s="118">
        <v>10000</v>
      </c>
      <c r="L666" s="118">
        <v>24000</v>
      </c>
      <c r="M666" s="113" t="s">
        <v>226</v>
      </c>
      <c r="N666" s="119">
        <v>45229</v>
      </c>
      <c r="O666" s="119">
        <v>45142</v>
      </c>
      <c r="P666" s="114" t="s">
        <v>156</v>
      </c>
      <c r="Q666" s="119" t="s">
        <v>156</v>
      </c>
      <c r="R666" s="114" t="s">
        <v>193</v>
      </c>
      <c r="S666" s="119" t="s">
        <v>156</v>
      </c>
      <c r="T666" s="114" t="s">
        <v>156</v>
      </c>
      <c r="U666" s="112">
        <f>N666-21</f>
        <v>45208</v>
      </c>
    </row>
    <row r="667" spans="1:21" ht="14.25" hidden="1" customHeight="1">
      <c r="A667" s="113">
        <v>2023</v>
      </c>
      <c r="B667" s="114" t="s">
        <v>2008</v>
      </c>
      <c r="C667" s="113" t="s">
        <v>697</v>
      </c>
      <c r="D667" s="113" t="s">
        <v>305</v>
      </c>
      <c r="E667" s="113" t="s">
        <v>2974</v>
      </c>
      <c r="F667" s="114" t="s">
        <v>3793</v>
      </c>
      <c r="G667" s="115">
        <v>1.8</v>
      </c>
      <c r="H667" s="116" t="s">
        <v>246</v>
      </c>
      <c r="I667" s="114">
        <v>86108631</v>
      </c>
      <c r="J667" s="117">
        <v>45200</v>
      </c>
      <c r="K667" s="118">
        <v>10000</v>
      </c>
      <c r="L667" s="118">
        <v>18000</v>
      </c>
      <c r="M667" s="113" t="s">
        <v>226</v>
      </c>
      <c r="N667" s="119">
        <v>45284</v>
      </c>
      <c r="O667" s="119">
        <v>45128</v>
      </c>
      <c r="P667" s="114" t="s">
        <v>156</v>
      </c>
      <c r="Q667" s="119" t="s">
        <v>156</v>
      </c>
      <c r="R667" s="114" t="s">
        <v>193</v>
      </c>
      <c r="S667" s="119" t="s">
        <v>156</v>
      </c>
      <c r="T667" s="114" t="s">
        <v>156</v>
      </c>
      <c r="U667" s="112">
        <f>N667-29</f>
        <v>45255</v>
      </c>
    </row>
    <row r="668" spans="1:21" ht="14.25" hidden="1" customHeight="1">
      <c r="A668" s="113">
        <v>2024</v>
      </c>
      <c r="B668" s="114" t="s">
        <v>143</v>
      </c>
      <c r="C668" s="113" t="s">
        <v>146</v>
      </c>
      <c r="D668" s="113" t="s">
        <v>154</v>
      </c>
      <c r="E668" s="113" t="s">
        <v>262</v>
      </c>
      <c r="F668" s="114" t="s">
        <v>3836</v>
      </c>
      <c r="G668" s="115">
        <v>3.6</v>
      </c>
      <c r="H668" s="116" t="s">
        <v>175</v>
      </c>
      <c r="I668" s="114">
        <v>86224841</v>
      </c>
      <c r="J668" s="117">
        <v>45261</v>
      </c>
      <c r="K668" s="118">
        <v>10000</v>
      </c>
      <c r="L668" s="118">
        <v>36000</v>
      </c>
      <c r="M668" s="113" t="s">
        <v>470</v>
      </c>
      <c r="N668" s="119">
        <v>45324</v>
      </c>
      <c r="O668" s="119" t="s">
        <v>156</v>
      </c>
      <c r="P668" s="114" t="s">
        <v>156</v>
      </c>
      <c r="Q668" s="119" t="s">
        <v>156</v>
      </c>
      <c r="R668" s="114" t="s">
        <v>193</v>
      </c>
      <c r="S668" s="119" t="s">
        <v>156</v>
      </c>
      <c r="T668" s="114" t="s">
        <v>156</v>
      </c>
      <c r="U668" s="112">
        <f>N668-40</f>
        <v>45284</v>
      </c>
    </row>
    <row r="669" spans="1:21" ht="14.25" hidden="1" customHeight="1">
      <c r="A669" s="113">
        <v>2024</v>
      </c>
      <c r="B669" s="114" t="s">
        <v>143</v>
      </c>
      <c r="C669" s="113" t="s">
        <v>146</v>
      </c>
      <c r="D669" s="113" t="s">
        <v>154</v>
      </c>
      <c r="E669" s="113" t="s">
        <v>262</v>
      </c>
      <c r="F669" s="114" t="s">
        <v>3836</v>
      </c>
      <c r="G669" s="115">
        <v>3.6</v>
      </c>
      <c r="H669" s="116" t="s">
        <v>175</v>
      </c>
      <c r="I669" s="114">
        <v>86196153</v>
      </c>
      <c r="J669" s="117">
        <v>45292</v>
      </c>
      <c r="K669" s="118">
        <v>10000</v>
      </c>
      <c r="L669" s="118">
        <v>36000</v>
      </c>
      <c r="M669" s="113" t="s">
        <v>470</v>
      </c>
      <c r="N669" s="119">
        <v>45352</v>
      </c>
      <c r="O669" s="119" t="s">
        <v>156</v>
      </c>
      <c r="P669" s="114" t="s">
        <v>156</v>
      </c>
      <c r="Q669" s="119" t="s">
        <v>156</v>
      </c>
      <c r="R669" s="114" t="s">
        <v>193</v>
      </c>
      <c r="S669" s="119" t="s">
        <v>156</v>
      </c>
      <c r="T669" s="114" t="s">
        <v>156</v>
      </c>
      <c r="U669" s="112">
        <f>N669-40</f>
        <v>45312</v>
      </c>
    </row>
    <row r="670" spans="1:21" ht="14.25" hidden="1" customHeight="1">
      <c r="A670" s="113">
        <v>2024</v>
      </c>
      <c r="B670" s="114" t="s">
        <v>143</v>
      </c>
      <c r="C670" s="113" t="s">
        <v>433</v>
      </c>
      <c r="D670" s="113" t="s">
        <v>881</v>
      </c>
      <c r="E670" s="113" t="s">
        <v>883</v>
      </c>
      <c r="F670" s="114" t="s">
        <v>3832</v>
      </c>
      <c r="G670" s="115">
        <v>1.6</v>
      </c>
      <c r="H670" s="116" t="s">
        <v>175</v>
      </c>
      <c r="I670" s="114">
        <v>86232607</v>
      </c>
      <c r="J670" s="117">
        <v>45323</v>
      </c>
      <c r="K670" s="118">
        <v>10000</v>
      </c>
      <c r="L670" s="118">
        <v>16000</v>
      </c>
      <c r="M670" s="113" t="s">
        <v>383</v>
      </c>
      <c r="N670" s="119">
        <v>45397</v>
      </c>
      <c r="O670" s="119" t="s">
        <v>156</v>
      </c>
      <c r="P670" s="114" t="s">
        <v>156</v>
      </c>
      <c r="Q670" s="119" t="s">
        <v>156</v>
      </c>
      <c r="R670" s="114" t="s">
        <v>193</v>
      </c>
      <c r="S670" s="119" t="s">
        <v>156</v>
      </c>
      <c r="T670" s="114" t="s">
        <v>156</v>
      </c>
      <c r="U670" s="112">
        <f>N670-62</f>
        <v>45335</v>
      </c>
    </row>
    <row r="671" spans="1:21" ht="14.25" hidden="1" customHeight="1">
      <c r="A671" s="113">
        <v>2024</v>
      </c>
      <c r="B671" s="114" t="s">
        <v>143</v>
      </c>
      <c r="C671" s="113" t="s">
        <v>146</v>
      </c>
      <c r="D671" s="113" t="s">
        <v>154</v>
      </c>
      <c r="E671" s="113" t="s">
        <v>262</v>
      </c>
      <c r="F671" s="114" t="s">
        <v>3836</v>
      </c>
      <c r="G671" s="115">
        <v>3.6</v>
      </c>
      <c r="H671" s="116" t="s">
        <v>175</v>
      </c>
      <c r="I671" s="114">
        <v>86224839</v>
      </c>
      <c r="J671" s="117">
        <v>45323</v>
      </c>
      <c r="K671" s="118">
        <v>10000</v>
      </c>
      <c r="L671" s="118">
        <v>36000</v>
      </c>
      <c r="M671" s="113" t="s">
        <v>470</v>
      </c>
      <c r="N671" s="119">
        <v>45380</v>
      </c>
      <c r="O671" s="119" t="s">
        <v>156</v>
      </c>
      <c r="P671" s="114" t="s">
        <v>156</v>
      </c>
      <c r="Q671" s="119" t="s">
        <v>156</v>
      </c>
      <c r="R671" s="114" t="s">
        <v>193</v>
      </c>
      <c r="S671" s="119" t="s">
        <v>156</v>
      </c>
      <c r="T671" s="114" t="s">
        <v>156</v>
      </c>
      <c r="U671" s="112">
        <f t="shared" ref="U671:U679" si="7">N671-40</f>
        <v>45340</v>
      </c>
    </row>
    <row r="672" spans="1:21" ht="14.25" hidden="1" customHeight="1">
      <c r="A672" s="113">
        <v>2024</v>
      </c>
      <c r="B672" s="114" t="s">
        <v>143</v>
      </c>
      <c r="C672" s="113" t="s">
        <v>146</v>
      </c>
      <c r="D672" s="113" t="s">
        <v>154</v>
      </c>
      <c r="E672" s="113" t="s">
        <v>262</v>
      </c>
      <c r="F672" s="114" t="s">
        <v>3836</v>
      </c>
      <c r="G672" s="115">
        <v>3.6</v>
      </c>
      <c r="H672" s="116" t="s">
        <v>175</v>
      </c>
      <c r="I672" s="114">
        <v>86233408</v>
      </c>
      <c r="J672" s="117">
        <v>45352</v>
      </c>
      <c r="K672" s="118">
        <v>10000</v>
      </c>
      <c r="L672" s="118">
        <v>36000</v>
      </c>
      <c r="M672" s="113" t="s">
        <v>470</v>
      </c>
      <c r="N672" s="119">
        <v>45397</v>
      </c>
      <c r="O672" s="119" t="s">
        <v>156</v>
      </c>
      <c r="P672" s="114" t="s">
        <v>156</v>
      </c>
      <c r="Q672" s="119" t="s">
        <v>156</v>
      </c>
      <c r="R672" s="114" t="s">
        <v>193</v>
      </c>
      <c r="S672" s="119" t="s">
        <v>156</v>
      </c>
      <c r="T672" s="114" t="s">
        <v>156</v>
      </c>
      <c r="U672" s="112">
        <f t="shared" si="7"/>
        <v>45357</v>
      </c>
    </row>
    <row r="673" spans="1:21" ht="14.25" hidden="1" customHeight="1">
      <c r="A673" s="113">
        <v>2024</v>
      </c>
      <c r="B673" s="114" t="s">
        <v>143</v>
      </c>
      <c r="C673" s="113" t="s">
        <v>146</v>
      </c>
      <c r="D673" s="113" t="s">
        <v>154</v>
      </c>
      <c r="E673" s="113" t="s">
        <v>293</v>
      </c>
      <c r="F673" s="114" t="s">
        <v>3845</v>
      </c>
      <c r="G673" s="115">
        <v>5.7</v>
      </c>
      <c r="H673" s="116" t="s">
        <v>246</v>
      </c>
      <c r="I673" s="114">
        <v>86225931</v>
      </c>
      <c r="J673" s="117">
        <v>45352</v>
      </c>
      <c r="K673" s="118">
        <v>10000</v>
      </c>
      <c r="L673" s="118">
        <v>57000</v>
      </c>
      <c r="M673" s="113" t="s">
        <v>226</v>
      </c>
      <c r="N673" s="119">
        <v>45401</v>
      </c>
      <c r="O673" s="119" t="s">
        <v>156</v>
      </c>
      <c r="P673" s="114" t="s">
        <v>156</v>
      </c>
      <c r="Q673" s="119" t="s">
        <v>156</v>
      </c>
      <c r="R673" s="114" t="s">
        <v>193</v>
      </c>
      <c r="S673" s="119" t="s">
        <v>156</v>
      </c>
      <c r="T673" s="114" t="s">
        <v>156</v>
      </c>
      <c r="U673" s="112">
        <f t="shared" si="7"/>
        <v>45361</v>
      </c>
    </row>
    <row r="674" spans="1:21" ht="14.25" hidden="1" customHeight="1">
      <c r="A674" s="113">
        <v>2024</v>
      </c>
      <c r="B674" s="114" t="s">
        <v>143</v>
      </c>
      <c r="C674" s="113" t="s">
        <v>146</v>
      </c>
      <c r="D674" s="113" t="s">
        <v>881</v>
      </c>
      <c r="E674" s="113" t="s">
        <v>883</v>
      </c>
      <c r="F674" s="114" t="s">
        <v>3832</v>
      </c>
      <c r="G674" s="115">
        <v>1.6</v>
      </c>
      <c r="H674" s="116" t="s">
        <v>175</v>
      </c>
      <c r="I674" s="114">
        <v>86203565</v>
      </c>
      <c r="J674" s="117">
        <v>45444</v>
      </c>
      <c r="K674" s="118">
        <v>10000</v>
      </c>
      <c r="L674" s="118">
        <v>16000</v>
      </c>
      <c r="M674" s="113" t="s">
        <v>470</v>
      </c>
      <c r="N674" s="119">
        <v>45488</v>
      </c>
      <c r="O674" s="119" t="s">
        <v>156</v>
      </c>
      <c r="P674" s="114" t="s">
        <v>156</v>
      </c>
      <c r="Q674" s="119" t="s">
        <v>156</v>
      </c>
      <c r="R674" s="114" t="s">
        <v>193</v>
      </c>
      <c r="S674" s="119" t="s">
        <v>156</v>
      </c>
      <c r="T674" s="114" t="s">
        <v>156</v>
      </c>
      <c r="U674" s="112">
        <f t="shared" si="7"/>
        <v>45448</v>
      </c>
    </row>
    <row r="675" spans="1:21" ht="14.25" hidden="1" customHeight="1">
      <c r="A675" s="113">
        <v>2024</v>
      </c>
      <c r="B675" s="114" t="s">
        <v>143</v>
      </c>
      <c r="C675" s="113" t="s">
        <v>146</v>
      </c>
      <c r="D675" s="113" t="s">
        <v>881</v>
      </c>
      <c r="E675" s="113" t="s">
        <v>883</v>
      </c>
      <c r="F675" s="114" t="s">
        <v>3831</v>
      </c>
      <c r="G675" s="115">
        <v>1.6</v>
      </c>
      <c r="H675" s="116" t="s">
        <v>246</v>
      </c>
      <c r="I675" s="114">
        <v>86250351</v>
      </c>
      <c r="J675" s="117">
        <v>45505</v>
      </c>
      <c r="K675" s="118">
        <v>10000</v>
      </c>
      <c r="L675" s="118">
        <v>16000</v>
      </c>
      <c r="M675" s="113" t="s">
        <v>226</v>
      </c>
      <c r="N675" s="119">
        <v>45562</v>
      </c>
      <c r="O675" s="119" t="s">
        <v>156</v>
      </c>
      <c r="P675" s="114" t="s">
        <v>156</v>
      </c>
      <c r="Q675" s="119" t="s">
        <v>156</v>
      </c>
      <c r="R675" s="114" t="s">
        <v>193</v>
      </c>
      <c r="S675" s="119" t="s">
        <v>156</v>
      </c>
      <c r="T675" s="114" t="s">
        <v>156</v>
      </c>
      <c r="U675" s="112">
        <f t="shared" si="7"/>
        <v>45522</v>
      </c>
    </row>
    <row r="676" spans="1:21" ht="14.25" hidden="1" customHeight="1">
      <c r="A676" s="113">
        <v>2023</v>
      </c>
      <c r="B676" s="114" t="s">
        <v>2008</v>
      </c>
      <c r="C676" s="113" t="s">
        <v>146</v>
      </c>
      <c r="D676" s="113" t="s">
        <v>154</v>
      </c>
      <c r="E676" s="113" t="s">
        <v>262</v>
      </c>
      <c r="F676" s="114" t="s">
        <v>3799</v>
      </c>
      <c r="G676" s="115">
        <v>3.6</v>
      </c>
      <c r="H676" s="116" t="s">
        <v>175</v>
      </c>
      <c r="I676" s="114">
        <v>84923489</v>
      </c>
      <c r="J676" s="117">
        <v>45047</v>
      </c>
      <c r="K676" s="118">
        <v>10008</v>
      </c>
      <c r="L676" s="118">
        <v>36029</v>
      </c>
      <c r="M676" s="113" t="s">
        <v>383</v>
      </c>
      <c r="N676" s="119">
        <v>45153</v>
      </c>
      <c r="O676" s="119">
        <v>44922</v>
      </c>
      <c r="P676" s="114" t="s">
        <v>282</v>
      </c>
      <c r="Q676" s="119">
        <v>44978</v>
      </c>
      <c r="R676" s="114" t="s">
        <v>298</v>
      </c>
      <c r="S676" s="119">
        <v>45006</v>
      </c>
      <c r="T676" s="114" t="s">
        <v>453</v>
      </c>
      <c r="U676" s="112">
        <f t="shared" si="7"/>
        <v>45113</v>
      </c>
    </row>
    <row r="677" spans="1:21" ht="14.25" hidden="1" customHeight="1">
      <c r="A677" s="113">
        <v>2024</v>
      </c>
      <c r="B677" s="114" t="s">
        <v>143</v>
      </c>
      <c r="C677" s="113" t="s">
        <v>146</v>
      </c>
      <c r="D677" s="113" t="s">
        <v>305</v>
      </c>
      <c r="E677" s="113" t="s">
        <v>363</v>
      </c>
      <c r="F677" s="114" t="s">
        <v>3850</v>
      </c>
      <c r="G677" s="115">
        <v>2.8</v>
      </c>
      <c r="H677" s="116" t="s">
        <v>175</v>
      </c>
      <c r="I677" s="114">
        <v>85574683</v>
      </c>
      <c r="J677" s="117">
        <v>45139</v>
      </c>
      <c r="K677" s="118">
        <v>10008</v>
      </c>
      <c r="L677" s="118">
        <v>28022</v>
      </c>
      <c r="M677" s="113" t="s">
        <v>436</v>
      </c>
      <c r="N677" s="119">
        <v>45245</v>
      </c>
      <c r="O677" s="119">
        <v>45086</v>
      </c>
      <c r="P677" s="114" t="s">
        <v>156</v>
      </c>
      <c r="Q677" s="119">
        <v>45104</v>
      </c>
      <c r="R677" s="114" t="s">
        <v>2991</v>
      </c>
      <c r="S677" s="119">
        <v>45118</v>
      </c>
      <c r="T677" s="114" t="s">
        <v>2573</v>
      </c>
      <c r="U677" s="112">
        <f t="shared" si="7"/>
        <v>45205</v>
      </c>
    </row>
    <row r="678" spans="1:21" ht="14.25" hidden="1" customHeight="1">
      <c r="A678" s="113">
        <v>2024</v>
      </c>
      <c r="B678" s="114" t="s">
        <v>143</v>
      </c>
      <c r="C678" s="113" t="s">
        <v>146</v>
      </c>
      <c r="D678" s="113" t="s">
        <v>154</v>
      </c>
      <c r="E678" s="113" t="s">
        <v>293</v>
      </c>
      <c r="F678" s="114" t="s">
        <v>3845</v>
      </c>
      <c r="G678" s="115">
        <v>5.7</v>
      </c>
      <c r="H678" s="116" t="s">
        <v>175</v>
      </c>
      <c r="I678" s="114">
        <v>86225933</v>
      </c>
      <c r="J678" s="117">
        <v>45323</v>
      </c>
      <c r="K678" s="118">
        <v>11000</v>
      </c>
      <c r="L678" s="118">
        <v>62700</v>
      </c>
      <c r="M678" s="113" t="s">
        <v>470</v>
      </c>
      <c r="N678" s="119">
        <v>45380</v>
      </c>
      <c r="O678" s="119" t="s">
        <v>156</v>
      </c>
      <c r="P678" s="114" t="s">
        <v>156</v>
      </c>
      <c r="Q678" s="119" t="s">
        <v>156</v>
      </c>
      <c r="R678" s="114" t="s">
        <v>193</v>
      </c>
      <c r="S678" s="119" t="s">
        <v>156</v>
      </c>
      <c r="T678" s="114" t="s">
        <v>156</v>
      </c>
      <c r="U678" s="112">
        <f t="shared" si="7"/>
        <v>45340</v>
      </c>
    </row>
    <row r="679" spans="1:21" ht="14.25" hidden="1" customHeight="1">
      <c r="A679" s="113">
        <v>2024</v>
      </c>
      <c r="B679" s="114" t="s">
        <v>143</v>
      </c>
      <c r="C679" s="113" t="s">
        <v>146</v>
      </c>
      <c r="D679" s="113" t="s">
        <v>154</v>
      </c>
      <c r="E679" s="113" t="s">
        <v>293</v>
      </c>
      <c r="F679" s="114" t="s">
        <v>3845</v>
      </c>
      <c r="G679" s="115">
        <v>5.7</v>
      </c>
      <c r="H679" s="116" t="s">
        <v>175</v>
      </c>
      <c r="I679" s="114">
        <v>86233413</v>
      </c>
      <c r="J679" s="117">
        <v>45352</v>
      </c>
      <c r="K679" s="118">
        <v>11000</v>
      </c>
      <c r="L679" s="118">
        <v>62700</v>
      </c>
      <c r="M679" s="113" t="s">
        <v>470</v>
      </c>
      <c r="N679" s="119">
        <v>45397</v>
      </c>
      <c r="O679" s="119" t="s">
        <v>156</v>
      </c>
      <c r="P679" s="114" t="s">
        <v>156</v>
      </c>
      <c r="Q679" s="119" t="s">
        <v>156</v>
      </c>
      <c r="R679" s="114" t="s">
        <v>193</v>
      </c>
      <c r="S679" s="119" t="s">
        <v>156</v>
      </c>
      <c r="T679" s="114" t="s">
        <v>156</v>
      </c>
      <c r="U679" s="112">
        <f t="shared" si="7"/>
        <v>45357</v>
      </c>
    </row>
    <row r="680" spans="1:21" ht="14.25" hidden="1" customHeight="1">
      <c r="A680" s="113">
        <v>2024</v>
      </c>
      <c r="B680" s="114" t="s">
        <v>143</v>
      </c>
      <c r="C680" s="113" t="s">
        <v>433</v>
      </c>
      <c r="D680" s="113" t="s">
        <v>1820</v>
      </c>
      <c r="E680" s="113" t="s">
        <v>3617</v>
      </c>
      <c r="F680" s="114" t="s">
        <v>3819</v>
      </c>
      <c r="G680" s="115">
        <v>2.8</v>
      </c>
      <c r="H680" s="116" t="s">
        <v>175</v>
      </c>
      <c r="I680" s="114">
        <v>86115406</v>
      </c>
      <c r="J680" s="117">
        <v>45383</v>
      </c>
      <c r="K680" s="118">
        <v>11000</v>
      </c>
      <c r="L680" s="118">
        <v>30800</v>
      </c>
      <c r="M680" s="113" t="s">
        <v>436</v>
      </c>
      <c r="N680" s="119">
        <v>45467</v>
      </c>
      <c r="O680" s="119" t="s">
        <v>156</v>
      </c>
      <c r="P680" s="114" t="s">
        <v>156</v>
      </c>
      <c r="Q680" s="119" t="s">
        <v>156</v>
      </c>
      <c r="R680" s="114" t="s">
        <v>193</v>
      </c>
      <c r="S680" s="119" t="s">
        <v>156</v>
      </c>
      <c r="T680" s="114" t="s">
        <v>156</v>
      </c>
      <c r="U680" s="112">
        <f>N680-62</f>
        <v>45405</v>
      </c>
    </row>
    <row r="681" spans="1:21" ht="14.25" hidden="1" customHeight="1">
      <c r="A681" s="113">
        <v>2024</v>
      </c>
      <c r="B681" s="114" t="s">
        <v>143</v>
      </c>
      <c r="C681" s="113" t="s">
        <v>146</v>
      </c>
      <c r="D681" s="113" t="s">
        <v>881</v>
      </c>
      <c r="E681" s="113" t="s">
        <v>883</v>
      </c>
      <c r="F681" s="114" t="s">
        <v>3832</v>
      </c>
      <c r="G681" s="115">
        <v>1.6</v>
      </c>
      <c r="H681" s="116" t="s">
        <v>175</v>
      </c>
      <c r="I681" s="114">
        <v>86248942</v>
      </c>
      <c r="J681" s="117">
        <v>45444</v>
      </c>
      <c r="K681" s="118">
        <v>11000</v>
      </c>
      <c r="L681" s="118">
        <v>17600</v>
      </c>
      <c r="M681" s="113" t="s">
        <v>470</v>
      </c>
      <c r="N681" s="119">
        <v>45506</v>
      </c>
      <c r="O681" s="119" t="s">
        <v>156</v>
      </c>
      <c r="P681" s="114" t="s">
        <v>156</v>
      </c>
      <c r="Q681" s="119" t="s">
        <v>156</v>
      </c>
      <c r="R681" s="114" t="s">
        <v>193</v>
      </c>
      <c r="S681" s="119" t="s">
        <v>156</v>
      </c>
      <c r="T681" s="114" t="s">
        <v>156</v>
      </c>
      <c r="U681" s="112">
        <f>N681-40</f>
        <v>45466</v>
      </c>
    </row>
    <row r="682" spans="1:21" ht="14.25" hidden="1" customHeight="1">
      <c r="A682" s="113">
        <v>2023</v>
      </c>
      <c r="B682" s="114" t="s">
        <v>2008</v>
      </c>
      <c r="C682" s="113" t="s">
        <v>697</v>
      </c>
      <c r="D682" s="113" t="s">
        <v>305</v>
      </c>
      <c r="E682" s="113" t="s">
        <v>2974</v>
      </c>
      <c r="F682" s="114" t="s">
        <v>3793</v>
      </c>
      <c r="G682" s="115">
        <v>1.8</v>
      </c>
      <c r="H682" s="116" t="s">
        <v>175</v>
      </c>
      <c r="I682" s="114">
        <v>85199986</v>
      </c>
      <c r="J682" s="117">
        <v>45170</v>
      </c>
      <c r="K682" s="118">
        <v>11500</v>
      </c>
      <c r="L682" s="118">
        <v>20700</v>
      </c>
      <c r="M682" s="113" t="s">
        <v>470</v>
      </c>
      <c r="N682" s="119">
        <v>45229</v>
      </c>
      <c r="O682" s="119">
        <v>45079</v>
      </c>
      <c r="P682" s="114" t="s">
        <v>2573</v>
      </c>
      <c r="Q682" s="119">
        <v>45176</v>
      </c>
      <c r="R682" s="114" t="s">
        <v>2089</v>
      </c>
      <c r="S682" s="119">
        <v>45176</v>
      </c>
      <c r="T682" s="114" t="s">
        <v>2090</v>
      </c>
      <c r="U682" s="112">
        <f>N682-29</f>
        <v>45200</v>
      </c>
    </row>
    <row r="683" spans="1:21" ht="14.25" hidden="1" customHeight="1">
      <c r="A683" s="113">
        <v>2024</v>
      </c>
      <c r="B683" s="114" t="s">
        <v>143</v>
      </c>
      <c r="C683" s="113" t="s">
        <v>146</v>
      </c>
      <c r="D683" s="113" t="s">
        <v>154</v>
      </c>
      <c r="E683" s="113" t="s">
        <v>293</v>
      </c>
      <c r="F683" s="114" t="s">
        <v>3845</v>
      </c>
      <c r="G683" s="115">
        <v>5.7</v>
      </c>
      <c r="H683" s="116" t="s">
        <v>175</v>
      </c>
      <c r="I683" s="114">
        <v>85630393</v>
      </c>
      <c r="J683" s="117">
        <v>45108</v>
      </c>
      <c r="K683" s="118">
        <v>11712</v>
      </c>
      <c r="L683" s="118">
        <v>66758</v>
      </c>
      <c r="M683" s="113" t="s">
        <v>436</v>
      </c>
      <c r="N683" s="119">
        <v>45245</v>
      </c>
      <c r="O683" s="119" t="s">
        <v>156</v>
      </c>
      <c r="P683" s="114" t="s">
        <v>156</v>
      </c>
      <c r="Q683" s="119" t="s">
        <v>156</v>
      </c>
      <c r="R683" s="114" t="s">
        <v>193</v>
      </c>
      <c r="S683" s="119">
        <v>45118</v>
      </c>
      <c r="T683" s="114" t="s">
        <v>1874</v>
      </c>
      <c r="U683" s="112">
        <f>N683-40</f>
        <v>45205</v>
      </c>
    </row>
    <row r="684" spans="1:21" ht="14.25" hidden="1" customHeight="1">
      <c r="A684" s="113">
        <v>2024</v>
      </c>
      <c r="B684" s="114" t="s">
        <v>143</v>
      </c>
      <c r="C684" s="113" t="s">
        <v>146</v>
      </c>
      <c r="D684" s="113" t="s">
        <v>154</v>
      </c>
      <c r="E684" s="113" t="s">
        <v>262</v>
      </c>
      <c r="F684" s="114" t="s">
        <v>3836</v>
      </c>
      <c r="G684" s="115">
        <v>3.6</v>
      </c>
      <c r="H684" s="116" t="s">
        <v>246</v>
      </c>
      <c r="I684" s="114">
        <v>86224838</v>
      </c>
      <c r="J684" s="117">
        <v>45352</v>
      </c>
      <c r="K684" s="118">
        <v>12000</v>
      </c>
      <c r="L684" s="118">
        <v>43200</v>
      </c>
      <c r="M684" s="113" t="s">
        <v>226</v>
      </c>
      <c r="N684" s="119">
        <v>45408</v>
      </c>
      <c r="O684" s="119" t="s">
        <v>156</v>
      </c>
      <c r="P684" s="114" t="s">
        <v>156</v>
      </c>
      <c r="Q684" s="119" t="s">
        <v>156</v>
      </c>
      <c r="R684" s="114" t="s">
        <v>193</v>
      </c>
      <c r="S684" s="119" t="s">
        <v>156</v>
      </c>
      <c r="T684" s="114" t="s">
        <v>156</v>
      </c>
      <c r="U684" s="112">
        <f>N684-40</f>
        <v>45368</v>
      </c>
    </row>
    <row r="685" spans="1:21" ht="14.25" hidden="1" customHeight="1">
      <c r="A685" s="113">
        <v>2024</v>
      </c>
      <c r="B685" s="114" t="s">
        <v>143</v>
      </c>
      <c r="C685" s="113" t="s">
        <v>146</v>
      </c>
      <c r="D685" s="113" t="s">
        <v>881</v>
      </c>
      <c r="E685" s="113" t="s">
        <v>883</v>
      </c>
      <c r="F685" s="114" t="s">
        <v>3831</v>
      </c>
      <c r="G685" s="115">
        <v>1.6</v>
      </c>
      <c r="H685" s="116" t="s">
        <v>246</v>
      </c>
      <c r="I685" s="114">
        <v>86250347</v>
      </c>
      <c r="J685" s="117">
        <v>45474</v>
      </c>
      <c r="K685" s="118">
        <v>12000</v>
      </c>
      <c r="L685" s="118">
        <v>19200</v>
      </c>
      <c r="M685" s="113" t="s">
        <v>226</v>
      </c>
      <c r="N685" s="119">
        <v>45520</v>
      </c>
      <c r="O685" s="119" t="s">
        <v>156</v>
      </c>
      <c r="P685" s="114" t="s">
        <v>156</v>
      </c>
      <c r="Q685" s="119" t="s">
        <v>156</v>
      </c>
      <c r="R685" s="114" t="s">
        <v>193</v>
      </c>
      <c r="S685" s="119" t="s">
        <v>156</v>
      </c>
      <c r="T685" s="114" t="s">
        <v>156</v>
      </c>
      <c r="U685" s="112">
        <f>N685-40</f>
        <v>45480</v>
      </c>
    </row>
    <row r="686" spans="1:21" ht="14.25" hidden="1" customHeight="1">
      <c r="A686" s="113">
        <v>2023</v>
      </c>
      <c r="B686" s="114" t="s">
        <v>2008</v>
      </c>
      <c r="C686" s="113" t="s">
        <v>563</v>
      </c>
      <c r="D686" s="113" t="s">
        <v>305</v>
      </c>
      <c r="E686" s="113" t="s">
        <v>577</v>
      </c>
      <c r="F686" s="114" t="s">
        <v>3788</v>
      </c>
      <c r="G686" s="115">
        <v>2.4</v>
      </c>
      <c r="H686" s="116" t="s">
        <v>175</v>
      </c>
      <c r="I686" s="114">
        <v>85170019</v>
      </c>
      <c r="J686" s="117">
        <v>45108</v>
      </c>
      <c r="K686" s="118">
        <v>12024</v>
      </c>
      <c r="L686" s="118">
        <v>28858</v>
      </c>
      <c r="M686" s="113" t="s">
        <v>383</v>
      </c>
      <c r="N686" s="119">
        <v>45164</v>
      </c>
      <c r="O686" s="119">
        <v>44985</v>
      </c>
      <c r="P686" s="114" t="s">
        <v>2050</v>
      </c>
      <c r="Q686" s="119">
        <v>45062</v>
      </c>
      <c r="R686" s="114" t="s">
        <v>1873</v>
      </c>
      <c r="S686" s="119">
        <v>45062</v>
      </c>
      <c r="T686" s="114" t="s">
        <v>1779</v>
      </c>
      <c r="U686" s="112">
        <f>N686-21</f>
        <v>45143</v>
      </c>
    </row>
    <row r="687" spans="1:21" ht="14.25" hidden="1" customHeight="1">
      <c r="A687" s="113">
        <v>2023</v>
      </c>
      <c r="B687" s="114" t="s">
        <v>2008</v>
      </c>
      <c r="C687" s="113" t="s">
        <v>697</v>
      </c>
      <c r="D687" s="113" t="s">
        <v>305</v>
      </c>
      <c r="E687" s="113" t="s">
        <v>2974</v>
      </c>
      <c r="F687" s="114" t="s">
        <v>3793</v>
      </c>
      <c r="G687" s="115">
        <v>1.8</v>
      </c>
      <c r="H687" s="116" t="s">
        <v>175</v>
      </c>
      <c r="I687" s="114">
        <v>85078816</v>
      </c>
      <c r="J687" s="117">
        <v>45108</v>
      </c>
      <c r="K687" s="118">
        <v>12204</v>
      </c>
      <c r="L687" s="118">
        <v>21967</v>
      </c>
      <c r="M687" s="113" t="s">
        <v>436</v>
      </c>
      <c r="N687" s="119">
        <v>45167</v>
      </c>
      <c r="O687" s="119">
        <v>44936</v>
      </c>
      <c r="P687" s="114" t="s">
        <v>282</v>
      </c>
      <c r="Q687" s="119">
        <v>45062</v>
      </c>
      <c r="R687" s="114" t="s">
        <v>1873</v>
      </c>
      <c r="S687" s="119">
        <v>45099</v>
      </c>
      <c r="T687" s="114" t="s">
        <v>930</v>
      </c>
      <c r="U687" s="112">
        <f>N687-29</f>
        <v>45138</v>
      </c>
    </row>
    <row r="688" spans="1:21" ht="14.25" hidden="1" customHeight="1">
      <c r="A688" s="113">
        <v>2024</v>
      </c>
      <c r="B688" s="114" t="s">
        <v>143</v>
      </c>
      <c r="C688" s="113" t="s">
        <v>146</v>
      </c>
      <c r="D688" s="113" t="s">
        <v>154</v>
      </c>
      <c r="E688" s="113" t="s">
        <v>293</v>
      </c>
      <c r="F688" s="114" t="s">
        <v>3845</v>
      </c>
      <c r="G688" s="115">
        <v>5.7</v>
      </c>
      <c r="H688" s="116" t="s">
        <v>175</v>
      </c>
      <c r="I688" s="114">
        <v>86225934</v>
      </c>
      <c r="J688" s="117">
        <v>45292</v>
      </c>
      <c r="K688" s="118">
        <v>12300</v>
      </c>
      <c r="L688" s="118">
        <v>70110</v>
      </c>
      <c r="M688" s="113" t="s">
        <v>470</v>
      </c>
      <c r="N688" s="119">
        <v>45352</v>
      </c>
      <c r="O688" s="119" t="s">
        <v>156</v>
      </c>
      <c r="P688" s="114" t="s">
        <v>156</v>
      </c>
      <c r="Q688" s="119" t="s">
        <v>156</v>
      </c>
      <c r="R688" s="114" t="s">
        <v>193</v>
      </c>
      <c r="S688" s="119" t="s">
        <v>156</v>
      </c>
      <c r="T688" s="114" t="s">
        <v>156</v>
      </c>
      <c r="U688" s="112">
        <f>N688-40</f>
        <v>45312</v>
      </c>
    </row>
    <row r="689" spans="1:21" ht="14.25" hidden="1" customHeight="1">
      <c r="A689" s="113">
        <v>2023</v>
      </c>
      <c r="B689" s="114" t="s">
        <v>2008</v>
      </c>
      <c r="C689" s="113" t="s">
        <v>697</v>
      </c>
      <c r="D689" s="113" t="s">
        <v>305</v>
      </c>
      <c r="E689" s="113" t="s">
        <v>3039</v>
      </c>
      <c r="F689" s="114" t="s">
        <v>3795</v>
      </c>
      <c r="G689" s="115">
        <v>1.9</v>
      </c>
      <c r="H689" s="116" t="s">
        <v>175</v>
      </c>
      <c r="I689" s="114">
        <v>85654174</v>
      </c>
      <c r="J689" s="117">
        <v>45170</v>
      </c>
      <c r="K689" s="118">
        <v>13662</v>
      </c>
      <c r="L689" s="118">
        <v>25958</v>
      </c>
      <c r="M689" s="113" t="s">
        <v>383</v>
      </c>
      <c r="N689" s="119">
        <v>45209</v>
      </c>
      <c r="O689" s="119">
        <v>45083</v>
      </c>
      <c r="P689" s="114" t="s">
        <v>156</v>
      </c>
      <c r="Q689" s="119">
        <v>45118</v>
      </c>
      <c r="R689" s="114" t="s">
        <v>2178</v>
      </c>
      <c r="S689" s="119">
        <v>45141</v>
      </c>
      <c r="T689" s="114" t="s">
        <v>986</v>
      </c>
      <c r="U689" s="112">
        <f>N689-29</f>
        <v>45180</v>
      </c>
    </row>
    <row r="690" spans="1:21" ht="14.25" hidden="1" customHeight="1">
      <c r="A690" s="113">
        <v>2023</v>
      </c>
      <c r="B690" s="114" t="s">
        <v>2008</v>
      </c>
      <c r="C690" s="113" t="s">
        <v>697</v>
      </c>
      <c r="D690" s="113" t="s">
        <v>305</v>
      </c>
      <c r="E690" s="113" t="s">
        <v>3039</v>
      </c>
      <c r="F690" s="114" t="s">
        <v>3795</v>
      </c>
      <c r="G690" s="115">
        <v>1.9</v>
      </c>
      <c r="H690" s="116" t="s">
        <v>246</v>
      </c>
      <c r="I690" s="114">
        <v>85519814</v>
      </c>
      <c r="J690" s="117">
        <v>45261</v>
      </c>
      <c r="K690" s="118">
        <v>14000</v>
      </c>
      <c r="L690" s="118">
        <v>26600</v>
      </c>
      <c r="M690" s="113" t="s">
        <v>226</v>
      </c>
      <c r="N690" s="119">
        <v>45306</v>
      </c>
      <c r="O690" s="119">
        <v>45156</v>
      </c>
      <c r="P690" s="114" t="s">
        <v>156</v>
      </c>
      <c r="Q690" s="119" t="s">
        <v>156</v>
      </c>
      <c r="R690" s="114" t="s">
        <v>193</v>
      </c>
      <c r="S690" s="119" t="s">
        <v>156</v>
      </c>
      <c r="T690" s="114" t="s">
        <v>156</v>
      </c>
      <c r="U690" s="112">
        <f>N690-29</f>
        <v>45277</v>
      </c>
    </row>
    <row r="691" spans="1:21" ht="14.25" hidden="1" customHeight="1">
      <c r="A691" s="113">
        <v>2024</v>
      </c>
      <c r="B691" s="114" t="s">
        <v>143</v>
      </c>
      <c r="C691" s="113" t="s">
        <v>146</v>
      </c>
      <c r="D691" s="113" t="s">
        <v>881</v>
      </c>
      <c r="E691" s="113" t="s">
        <v>3577</v>
      </c>
      <c r="F691" s="114" t="s">
        <v>3828</v>
      </c>
      <c r="G691" s="115">
        <v>1.6</v>
      </c>
      <c r="H691" s="116" t="s">
        <v>175</v>
      </c>
      <c r="I691" s="114">
        <v>86180651</v>
      </c>
      <c r="J691" s="117">
        <v>45261</v>
      </c>
      <c r="K691" s="118">
        <v>14000</v>
      </c>
      <c r="L691" s="118">
        <v>22400</v>
      </c>
      <c r="M691" s="113" t="s">
        <v>436</v>
      </c>
      <c r="N691" s="119">
        <v>45337</v>
      </c>
      <c r="O691" s="119" t="s">
        <v>156</v>
      </c>
      <c r="P691" s="114" t="s">
        <v>156</v>
      </c>
      <c r="Q691" s="119" t="s">
        <v>156</v>
      </c>
      <c r="R691" s="114" t="s">
        <v>193</v>
      </c>
      <c r="S691" s="119" t="s">
        <v>156</v>
      </c>
      <c r="T691" s="114" t="s">
        <v>156</v>
      </c>
      <c r="U691" s="112">
        <f>N691-40</f>
        <v>45297</v>
      </c>
    </row>
    <row r="692" spans="1:21" ht="14.25" hidden="1" customHeight="1">
      <c r="A692" s="113">
        <v>2024</v>
      </c>
      <c r="B692" s="114" t="s">
        <v>143</v>
      </c>
      <c r="C692" s="113" t="s">
        <v>146</v>
      </c>
      <c r="D692" s="113" t="s">
        <v>881</v>
      </c>
      <c r="E692" s="113" t="s">
        <v>3577</v>
      </c>
      <c r="F692" s="114" t="s">
        <v>3829</v>
      </c>
      <c r="G692" s="115">
        <v>1.6</v>
      </c>
      <c r="H692" s="116" t="s">
        <v>175</v>
      </c>
      <c r="I692" s="114">
        <v>86178960</v>
      </c>
      <c r="J692" s="117">
        <v>45261</v>
      </c>
      <c r="K692" s="118">
        <v>14000</v>
      </c>
      <c r="L692" s="118">
        <v>22400</v>
      </c>
      <c r="M692" s="113" t="s">
        <v>436</v>
      </c>
      <c r="N692" s="119">
        <v>45337</v>
      </c>
      <c r="O692" s="119" t="s">
        <v>156</v>
      </c>
      <c r="P692" s="114" t="s">
        <v>156</v>
      </c>
      <c r="Q692" s="119" t="s">
        <v>156</v>
      </c>
      <c r="R692" s="114" t="s">
        <v>193</v>
      </c>
      <c r="S692" s="119" t="s">
        <v>156</v>
      </c>
      <c r="T692" s="114" t="s">
        <v>156</v>
      </c>
      <c r="U692" s="112">
        <f>N692-40</f>
        <v>45297</v>
      </c>
    </row>
    <row r="693" spans="1:21" ht="14.25" hidden="1" customHeight="1">
      <c r="A693" s="113">
        <v>2024</v>
      </c>
      <c r="B693" s="114" t="s">
        <v>143</v>
      </c>
      <c r="C693" s="113" t="s">
        <v>433</v>
      </c>
      <c r="D693" s="113" t="s">
        <v>881</v>
      </c>
      <c r="E693" s="113" t="s">
        <v>883</v>
      </c>
      <c r="F693" s="114" t="s">
        <v>3831</v>
      </c>
      <c r="G693" s="115">
        <v>1.6</v>
      </c>
      <c r="H693" s="116" t="s">
        <v>175</v>
      </c>
      <c r="I693" s="114">
        <v>86233351</v>
      </c>
      <c r="J693" s="117">
        <v>45505</v>
      </c>
      <c r="K693" s="118">
        <v>14000</v>
      </c>
      <c r="L693" s="118">
        <v>22400</v>
      </c>
      <c r="M693" s="113" t="s">
        <v>470</v>
      </c>
      <c r="N693" s="119">
        <v>45591</v>
      </c>
      <c r="O693" s="119" t="s">
        <v>156</v>
      </c>
      <c r="P693" s="114" t="s">
        <v>156</v>
      </c>
      <c r="Q693" s="119" t="s">
        <v>156</v>
      </c>
      <c r="R693" s="114" t="s">
        <v>193</v>
      </c>
      <c r="S693" s="119" t="s">
        <v>156</v>
      </c>
      <c r="T693" s="114" t="s">
        <v>156</v>
      </c>
      <c r="U693" s="112">
        <f>N693-62</f>
        <v>45529</v>
      </c>
    </row>
    <row r="694" spans="1:21" ht="14.25" hidden="1" customHeight="1">
      <c r="A694" s="113">
        <v>2023</v>
      </c>
      <c r="B694" s="114" t="s">
        <v>2008</v>
      </c>
      <c r="C694" s="113" t="s">
        <v>697</v>
      </c>
      <c r="D694" s="113" t="s">
        <v>305</v>
      </c>
      <c r="E694" s="113" t="s">
        <v>3039</v>
      </c>
      <c r="F694" s="114" t="s">
        <v>3795</v>
      </c>
      <c r="G694" s="115">
        <v>1.9</v>
      </c>
      <c r="H694" s="116" t="s">
        <v>175</v>
      </c>
      <c r="I694" s="114">
        <v>85500693</v>
      </c>
      <c r="J694" s="117">
        <v>45200</v>
      </c>
      <c r="K694" s="118">
        <v>14100</v>
      </c>
      <c r="L694" s="118">
        <v>26790</v>
      </c>
      <c r="M694" s="113" t="s">
        <v>470</v>
      </c>
      <c r="N694" s="119">
        <v>45235</v>
      </c>
      <c r="O694" s="119">
        <v>45083</v>
      </c>
      <c r="P694" s="114" t="s">
        <v>1871</v>
      </c>
      <c r="Q694" s="119">
        <v>45183</v>
      </c>
      <c r="R694" s="114" t="s">
        <v>2194</v>
      </c>
      <c r="S694" s="119">
        <v>45183</v>
      </c>
      <c r="T694" s="114" t="s">
        <v>2195</v>
      </c>
      <c r="U694" s="112">
        <f>N694-29</f>
        <v>45206</v>
      </c>
    </row>
    <row r="695" spans="1:21" ht="14.25" hidden="1" customHeight="1">
      <c r="A695" s="113">
        <v>2023</v>
      </c>
      <c r="B695" s="114" t="s">
        <v>143</v>
      </c>
      <c r="C695" s="113" t="s">
        <v>146</v>
      </c>
      <c r="D695" s="113" t="s">
        <v>881</v>
      </c>
      <c r="E695" s="113" t="s">
        <v>883</v>
      </c>
      <c r="F695" s="114" t="s">
        <v>3765</v>
      </c>
      <c r="G695" s="115">
        <v>1.6</v>
      </c>
      <c r="H695" s="116" t="s">
        <v>175</v>
      </c>
      <c r="I695" s="114">
        <v>85815181</v>
      </c>
      <c r="J695" s="117">
        <v>45108</v>
      </c>
      <c r="K695" s="118">
        <v>14784</v>
      </c>
      <c r="L695" s="118">
        <v>23654</v>
      </c>
      <c r="M695" s="113" t="s">
        <v>226</v>
      </c>
      <c r="N695" s="119">
        <v>45199</v>
      </c>
      <c r="O695" s="119" t="s">
        <v>156</v>
      </c>
      <c r="P695" s="114" t="s">
        <v>156</v>
      </c>
      <c r="Q695" s="119">
        <v>45106</v>
      </c>
      <c r="R695" s="114" t="s">
        <v>193</v>
      </c>
      <c r="S695" s="119">
        <v>45118</v>
      </c>
      <c r="T695" s="114" t="s">
        <v>156</v>
      </c>
      <c r="U695" s="112">
        <f t="shared" ref="U695:U703" si="8">N695-40</f>
        <v>45159</v>
      </c>
    </row>
    <row r="696" spans="1:21" ht="14.25" hidden="1" customHeight="1">
      <c r="A696" s="113">
        <v>2024</v>
      </c>
      <c r="B696" s="114" t="s">
        <v>143</v>
      </c>
      <c r="C696" s="113" t="s">
        <v>146</v>
      </c>
      <c r="D696" s="113" t="s">
        <v>154</v>
      </c>
      <c r="E696" s="113" t="s">
        <v>293</v>
      </c>
      <c r="F696" s="114" t="s">
        <v>3845</v>
      </c>
      <c r="G696" s="115">
        <v>5.7</v>
      </c>
      <c r="H696" s="116" t="s">
        <v>175</v>
      </c>
      <c r="I696" s="114">
        <v>86225936</v>
      </c>
      <c r="J696" s="117">
        <v>45231</v>
      </c>
      <c r="K696" s="118">
        <v>15000</v>
      </c>
      <c r="L696" s="118">
        <v>85500</v>
      </c>
      <c r="M696" s="113" t="s">
        <v>383</v>
      </c>
      <c r="N696" s="119">
        <v>45275</v>
      </c>
      <c r="O696" s="119" t="s">
        <v>156</v>
      </c>
      <c r="P696" s="114" t="s">
        <v>156</v>
      </c>
      <c r="Q696" s="119" t="s">
        <v>156</v>
      </c>
      <c r="R696" s="114" t="s">
        <v>193</v>
      </c>
      <c r="S696" s="119" t="s">
        <v>156</v>
      </c>
      <c r="T696" s="114" t="s">
        <v>156</v>
      </c>
      <c r="U696" s="112">
        <f t="shared" si="8"/>
        <v>45235</v>
      </c>
    </row>
    <row r="697" spans="1:21" ht="14.25" hidden="1" customHeight="1">
      <c r="A697" s="113">
        <v>2024</v>
      </c>
      <c r="B697" s="114" t="s">
        <v>143</v>
      </c>
      <c r="C697" s="113" t="s">
        <v>146</v>
      </c>
      <c r="D697" s="113" t="s">
        <v>881</v>
      </c>
      <c r="E697" s="113" t="s">
        <v>883</v>
      </c>
      <c r="F697" s="114" t="s">
        <v>3832</v>
      </c>
      <c r="G697" s="115">
        <v>1.6</v>
      </c>
      <c r="H697" s="116" t="s">
        <v>175</v>
      </c>
      <c r="I697" s="114">
        <v>86203559</v>
      </c>
      <c r="J697" s="117">
        <v>45261</v>
      </c>
      <c r="K697" s="118">
        <v>15000</v>
      </c>
      <c r="L697" s="118">
        <v>24000</v>
      </c>
      <c r="M697" s="113" t="s">
        <v>383</v>
      </c>
      <c r="N697" s="119">
        <v>45337</v>
      </c>
      <c r="O697" s="119" t="s">
        <v>156</v>
      </c>
      <c r="P697" s="114" t="s">
        <v>156</v>
      </c>
      <c r="Q697" s="119" t="s">
        <v>156</v>
      </c>
      <c r="R697" s="114" t="s">
        <v>193</v>
      </c>
      <c r="S697" s="119" t="s">
        <v>156</v>
      </c>
      <c r="T697" s="114" t="s">
        <v>156</v>
      </c>
      <c r="U697" s="112">
        <f t="shared" si="8"/>
        <v>45297</v>
      </c>
    </row>
    <row r="698" spans="1:21" ht="14.25" hidden="1" customHeight="1">
      <c r="A698" s="113">
        <v>2024</v>
      </c>
      <c r="B698" s="114" t="s">
        <v>143</v>
      </c>
      <c r="C698" s="113" t="s">
        <v>146</v>
      </c>
      <c r="D698" s="113" t="s">
        <v>881</v>
      </c>
      <c r="E698" s="113" t="s">
        <v>883</v>
      </c>
      <c r="F698" s="114" t="s">
        <v>3832</v>
      </c>
      <c r="G698" s="115">
        <v>1.6</v>
      </c>
      <c r="H698" s="116" t="s">
        <v>175</v>
      </c>
      <c r="I698" s="114">
        <v>86203560</v>
      </c>
      <c r="J698" s="117">
        <v>45292</v>
      </c>
      <c r="K698" s="118">
        <v>15000</v>
      </c>
      <c r="L698" s="118">
        <v>24000</v>
      </c>
      <c r="M698" s="113" t="s">
        <v>383</v>
      </c>
      <c r="N698" s="119">
        <v>45366</v>
      </c>
      <c r="O698" s="119" t="s">
        <v>156</v>
      </c>
      <c r="P698" s="114" t="s">
        <v>156</v>
      </c>
      <c r="Q698" s="119" t="s">
        <v>156</v>
      </c>
      <c r="R698" s="114" t="s">
        <v>193</v>
      </c>
      <c r="S698" s="119" t="s">
        <v>156</v>
      </c>
      <c r="T698" s="114" t="s">
        <v>156</v>
      </c>
      <c r="U698" s="112">
        <f t="shared" si="8"/>
        <v>45326</v>
      </c>
    </row>
    <row r="699" spans="1:21" ht="14.25" hidden="1" customHeight="1">
      <c r="A699" s="113">
        <v>2024</v>
      </c>
      <c r="B699" s="114" t="s">
        <v>143</v>
      </c>
      <c r="C699" s="113" t="s">
        <v>146</v>
      </c>
      <c r="D699" s="113" t="s">
        <v>881</v>
      </c>
      <c r="E699" s="113" t="s">
        <v>883</v>
      </c>
      <c r="F699" s="114" t="s">
        <v>3832</v>
      </c>
      <c r="G699" s="115">
        <v>1.6</v>
      </c>
      <c r="H699" s="116" t="s">
        <v>175</v>
      </c>
      <c r="I699" s="114">
        <v>86203561</v>
      </c>
      <c r="J699" s="117">
        <v>45323</v>
      </c>
      <c r="K699" s="118">
        <v>15000</v>
      </c>
      <c r="L699" s="118">
        <v>24000</v>
      </c>
      <c r="M699" s="113" t="s">
        <v>470</v>
      </c>
      <c r="N699" s="119">
        <v>45397</v>
      </c>
      <c r="O699" s="119" t="s">
        <v>156</v>
      </c>
      <c r="P699" s="114" t="s">
        <v>156</v>
      </c>
      <c r="Q699" s="119" t="s">
        <v>156</v>
      </c>
      <c r="R699" s="114" t="s">
        <v>193</v>
      </c>
      <c r="S699" s="119" t="s">
        <v>156</v>
      </c>
      <c r="T699" s="114" t="s">
        <v>156</v>
      </c>
      <c r="U699" s="112">
        <f t="shared" si="8"/>
        <v>45357</v>
      </c>
    </row>
    <row r="700" spans="1:21" ht="14.25" hidden="1" customHeight="1">
      <c r="A700" s="113">
        <v>2024</v>
      </c>
      <c r="B700" s="114" t="s">
        <v>143</v>
      </c>
      <c r="C700" s="113" t="s">
        <v>146</v>
      </c>
      <c r="D700" s="113" t="s">
        <v>881</v>
      </c>
      <c r="E700" s="113" t="s">
        <v>883</v>
      </c>
      <c r="F700" s="114" t="s">
        <v>3832</v>
      </c>
      <c r="G700" s="115">
        <v>1.6</v>
      </c>
      <c r="H700" s="116" t="s">
        <v>175</v>
      </c>
      <c r="I700" s="114">
        <v>86203562</v>
      </c>
      <c r="J700" s="117">
        <v>45352</v>
      </c>
      <c r="K700" s="118">
        <v>15000</v>
      </c>
      <c r="L700" s="118">
        <v>24000</v>
      </c>
      <c r="M700" s="113" t="s">
        <v>470</v>
      </c>
      <c r="N700" s="119">
        <v>45427</v>
      </c>
      <c r="O700" s="119" t="s">
        <v>156</v>
      </c>
      <c r="P700" s="114" t="s">
        <v>156</v>
      </c>
      <c r="Q700" s="119" t="s">
        <v>156</v>
      </c>
      <c r="R700" s="114" t="s">
        <v>193</v>
      </c>
      <c r="S700" s="119" t="s">
        <v>156</v>
      </c>
      <c r="T700" s="114" t="s">
        <v>156</v>
      </c>
      <c r="U700" s="112">
        <f t="shared" si="8"/>
        <v>45387</v>
      </c>
    </row>
    <row r="701" spans="1:21" ht="14.25" hidden="1" customHeight="1">
      <c r="A701" s="113">
        <v>2024</v>
      </c>
      <c r="B701" s="114" t="s">
        <v>143</v>
      </c>
      <c r="C701" s="113" t="s">
        <v>146</v>
      </c>
      <c r="D701" s="113" t="s">
        <v>881</v>
      </c>
      <c r="E701" s="113" t="s">
        <v>883</v>
      </c>
      <c r="F701" s="114" t="s">
        <v>3832</v>
      </c>
      <c r="G701" s="115">
        <v>1.6</v>
      </c>
      <c r="H701" s="116" t="s">
        <v>175</v>
      </c>
      <c r="I701" s="114">
        <v>86203563</v>
      </c>
      <c r="J701" s="117">
        <v>45383</v>
      </c>
      <c r="K701" s="118">
        <v>15000</v>
      </c>
      <c r="L701" s="118">
        <v>24000</v>
      </c>
      <c r="M701" s="113" t="s">
        <v>470</v>
      </c>
      <c r="N701" s="119">
        <v>45458</v>
      </c>
      <c r="O701" s="119" t="s">
        <v>156</v>
      </c>
      <c r="P701" s="114" t="s">
        <v>156</v>
      </c>
      <c r="Q701" s="119" t="s">
        <v>156</v>
      </c>
      <c r="R701" s="114" t="s">
        <v>193</v>
      </c>
      <c r="S701" s="119" t="s">
        <v>156</v>
      </c>
      <c r="T701" s="114" t="s">
        <v>156</v>
      </c>
      <c r="U701" s="112">
        <f t="shared" si="8"/>
        <v>45418</v>
      </c>
    </row>
    <row r="702" spans="1:21" ht="14.25" hidden="1" customHeight="1">
      <c r="A702" s="113">
        <v>2024</v>
      </c>
      <c r="B702" s="114" t="s">
        <v>143</v>
      </c>
      <c r="C702" s="113" t="s">
        <v>146</v>
      </c>
      <c r="D702" s="113" t="s">
        <v>881</v>
      </c>
      <c r="E702" s="113" t="s">
        <v>883</v>
      </c>
      <c r="F702" s="114" t="s">
        <v>3832</v>
      </c>
      <c r="G702" s="115">
        <v>1.6</v>
      </c>
      <c r="H702" s="116" t="s">
        <v>175</v>
      </c>
      <c r="I702" s="114">
        <v>86203564</v>
      </c>
      <c r="J702" s="117">
        <v>45413</v>
      </c>
      <c r="K702" s="118">
        <v>15000</v>
      </c>
      <c r="L702" s="118">
        <v>24000</v>
      </c>
      <c r="M702" s="113" t="s">
        <v>470</v>
      </c>
      <c r="N702" s="119">
        <v>45473</v>
      </c>
      <c r="O702" s="119" t="s">
        <v>156</v>
      </c>
      <c r="P702" s="114" t="s">
        <v>156</v>
      </c>
      <c r="Q702" s="119" t="s">
        <v>156</v>
      </c>
      <c r="R702" s="114" t="s">
        <v>193</v>
      </c>
      <c r="S702" s="119" t="s">
        <v>156</v>
      </c>
      <c r="T702" s="114" t="s">
        <v>156</v>
      </c>
      <c r="U702" s="112">
        <f t="shared" si="8"/>
        <v>45433</v>
      </c>
    </row>
    <row r="703" spans="1:21" ht="14.25" hidden="1" customHeight="1">
      <c r="A703" s="113">
        <v>2024</v>
      </c>
      <c r="B703" s="114" t="s">
        <v>143</v>
      </c>
      <c r="C703" s="113" t="s">
        <v>146</v>
      </c>
      <c r="D703" s="113" t="s">
        <v>881</v>
      </c>
      <c r="E703" s="113" t="s">
        <v>883</v>
      </c>
      <c r="F703" s="114" t="s">
        <v>3832</v>
      </c>
      <c r="G703" s="115">
        <v>1.6</v>
      </c>
      <c r="H703" s="116" t="s">
        <v>175</v>
      </c>
      <c r="I703" s="114">
        <v>86203566</v>
      </c>
      <c r="J703" s="117">
        <v>45474</v>
      </c>
      <c r="K703" s="118">
        <v>15000</v>
      </c>
      <c r="L703" s="118">
        <v>24000</v>
      </c>
      <c r="M703" s="113" t="s">
        <v>470</v>
      </c>
      <c r="N703" s="119">
        <v>45520</v>
      </c>
      <c r="O703" s="119" t="s">
        <v>156</v>
      </c>
      <c r="P703" s="114" t="s">
        <v>156</v>
      </c>
      <c r="Q703" s="119" t="s">
        <v>156</v>
      </c>
      <c r="R703" s="114" t="s">
        <v>193</v>
      </c>
      <c r="S703" s="119" t="s">
        <v>156</v>
      </c>
      <c r="T703" s="114" t="s">
        <v>156</v>
      </c>
      <c r="U703" s="112">
        <f t="shared" si="8"/>
        <v>45480</v>
      </c>
    </row>
    <row r="704" spans="1:21" ht="14.25" hidden="1" customHeight="1">
      <c r="A704" s="113">
        <v>2023</v>
      </c>
      <c r="B704" s="114" t="s">
        <v>2008</v>
      </c>
      <c r="C704" s="113" t="s">
        <v>697</v>
      </c>
      <c r="D704" s="113" t="s">
        <v>305</v>
      </c>
      <c r="E704" s="113" t="s">
        <v>2974</v>
      </c>
      <c r="F704" s="114" t="s">
        <v>3793</v>
      </c>
      <c r="G704" s="115">
        <v>1.8</v>
      </c>
      <c r="H704" s="116" t="s">
        <v>175</v>
      </c>
      <c r="I704" s="114">
        <v>85654396</v>
      </c>
      <c r="J704" s="117">
        <v>45170</v>
      </c>
      <c r="K704" s="118">
        <v>15012</v>
      </c>
      <c r="L704" s="118">
        <v>27022</v>
      </c>
      <c r="M704" s="113" t="s">
        <v>383</v>
      </c>
      <c r="N704" s="119">
        <v>45209</v>
      </c>
      <c r="O704" s="119">
        <v>45083</v>
      </c>
      <c r="P704" s="114" t="s">
        <v>156</v>
      </c>
      <c r="Q704" s="119">
        <v>45104</v>
      </c>
      <c r="R704" s="114" t="s">
        <v>193</v>
      </c>
      <c r="S704" s="119">
        <v>45141</v>
      </c>
      <c r="T704" s="114" t="s">
        <v>156</v>
      </c>
      <c r="U704" s="112">
        <f>N704-29</f>
        <v>45180</v>
      </c>
    </row>
    <row r="705" spans="1:21" ht="14.25" hidden="1" customHeight="1">
      <c r="A705" s="113">
        <v>2023</v>
      </c>
      <c r="B705" s="114" t="s">
        <v>2008</v>
      </c>
      <c r="C705" s="113" t="s">
        <v>146</v>
      </c>
      <c r="D705" s="113" t="s">
        <v>154</v>
      </c>
      <c r="E705" s="113" t="s">
        <v>262</v>
      </c>
      <c r="F705" s="114" t="s">
        <v>3799</v>
      </c>
      <c r="G705" s="115">
        <v>3.6</v>
      </c>
      <c r="H705" s="116" t="s">
        <v>175</v>
      </c>
      <c r="I705" s="114">
        <v>84925333</v>
      </c>
      <c r="J705" s="117">
        <v>45017</v>
      </c>
      <c r="K705" s="118">
        <v>15900</v>
      </c>
      <c r="L705" s="118">
        <v>57240</v>
      </c>
      <c r="M705" s="113" t="s">
        <v>383</v>
      </c>
      <c r="N705" s="119">
        <v>45153</v>
      </c>
      <c r="O705" s="119">
        <v>44915</v>
      </c>
      <c r="P705" s="114" t="s">
        <v>282</v>
      </c>
      <c r="Q705" s="119">
        <v>44967</v>
      </c>
      <c r="R705" s="114" t="s">
        <v>2159</v>
      </c>
      <c r="S705" s="119">
        <v>44978</v>
      </c>
      <c r="T705" s="114" t="s">
        <v>2161</v>
      </c>
      <c r="U705" s="112">
        <f>N705-40</f>
        <v>45113</v>
      </c>
    </row>
    <row r="706" spans="1:21" ht="14.25" hidden="1" customHeight="1">
      <c r="A706" s="113">
        <v>2023</v>
      </c>
      <c r="B706" s="114" t="s">
        <v>2008</v>
      </c>
      <c r="C706" s="113" t="s">
        <v>697</v>
      </c>
      <c r="D706" s="113" t="s">
        <v>305</v>
      </c>
      <c r="E706" s="113" t="s">
        <v>2974</v>
      </c>
      <c r="F706" s="114" t="s">
        <v>3793</v>
      </c>
      <c r="G706" s="115">
        <v>1.8</v>
      </c>
      <c r="H706" s="116" t="s">
        <v>175</v>
      </c>
      <c r="I706" s="114">
        <v>85654398</v>
      </c>
      <c r="J706" s="117">
        <v>45139</v>
      </c>
      <c r="K706" s="118">
        <v>16000</v>
      </c>
      <c r="L706" s="118">
        <v>28800</v>
      </c>
      <c r="M706" s="113" t="s">
        <v>383</v>
      </c>
      <c r="N706" s="119">
        <v>45194</v>
      </c>
      <c r="O706" s="119">
        <v>45090</v>
      </c>
      <c r="P706" s="114" t="s">
        <v>156</v>
      </c>
      <c r="Q706" s="119" t="s">
        <v>156</v>
      </c>
      <c r="R706" s="114" t="s">
        <v>2060</v>
      </c>
      <c r="S706" s="119" t="s">
        <v>156</v>
      </c>
      <c r="T706" s="114" t="s">
        <v>2058</v>
      </c>
      <c r="U706" s="112">
        <f>N706-29</f>
        <v>45165</v>
      </c>
    </row>
    <row r="707" spans="1:21" ht="14.25" hidden="1" customHeight="1">
      <c r="A707" s="113">
        <v>2023</v>
      </c>
      <c r="B707" s="114" t="s">
        <v>2008</v>
      </c>
      <c r="C707" s="113" t="s">
        <v>697</v>
      </c>
      <c r="D707" s="113" t="s">
        <v>305</v>
      </c>
      <c r="E707" s="113" t="s">
        <v>2974</v>
      </c>
      <c r="F707" s="114" t="s">
        <v>3793</v>
      </c>
      <c r="G707" s="115">
        <v>1.8</v>
      </c>
      <c r="H707" s="116" t="s">
        <v>175</v>
      </c>
      <c r="I707" s="114">
        <v>85654397</v>
      </c>
      <c r="J707" s="117">
        <v>45139</v>
      </c>
      <c r="K707" s="118">
        <v>16000</v>
      </c>
      <c r="L707" s="118">
        <v>28800</v>
      </c>
      <c r="M707" s="113" t="s">
        <v>383</v>
      </c>
      <c r="N707" s="119">
        <v>45201</v>
      </c>
      <c r="O707" s="119">
        <v>45090</v>
      </c>
      <c r="P707" s="114" t="s">
        <v>156</v>
      </c>
      <c r="Q707" s="119" t="s">
        <v>156</v>
      </c>
      <c r="R707" s="114" t="s">
        <v>2442</v>
      </c>
      <c r="S707" s="119" t="s">
        <v>156</v>
      </c>
      <c r="T707" s="114" t="s">
        <v>2061</v>
      </c>
      <c r="U707" s="112">
        <f>N707-29</f>
        <v>45172</v>
      </c>
    </row>
    <row r="708" spans="1:21" ht="14.25" hidden="1" customHeight="1">
      <c r="A708" s="113">
        <v>2024</v>
      </c>
      <c r="B708" s="114" t="s">
        <v>143</v>
      </c>
      <c r="C708" s="113" t="s">
        <v>433</v>
      </c>
      <c r="D708" s="113" t="s">
        <v>881</v>
      </c>
      <c r="E708" s="113" t="s">
        <v>883</v>
      </c>
      <c r="F708" s="114" t="s">
        <v>3831</v>
      </c>
      <c r="G708" s="115">
        <v>1.6</v>
      </c>
      <c r="H708" s="116" t="s">
        <v>175</v>
      </c>
      <c r="I708" s="114">
        <v>86251541</v>
      </c>
      <c r="J708" s="117">
        <v>45536</v>
      </c>
      <c r="K708" s="118">
        <v>16000</v>
      </c>
      <c r="L708" s="118">
        <v>25600</v>
      </c>
      <c r="M708" s="113" t="s">
        <v>470</v>
      </c>
      <c r="N708" s="119">
        <v>45633</v>
      </c>
      <c r="O708" s="119" t="s">
        <v>156</v>
      </c>
      <c r="P708" s="114" t="s">
        <v>156</v>
      </c>
      <c r="Q708" s="119" t="s">
        <v>156</v>
      </c>
      <c r="R708" s="114" t="s">
        <v>193</v>
      </c>
      <c r="S708" s="119" t="s">
        <v>156</v>
      </c>
      <c r="T708" s="114" t="s">
        <v>156</v>
      </c>
      <c r="U708" s="112">
        <f>N708-62</f>
        <v>45571</v>
      </c>
    </row>
    <row r="709" spans="1:21" ht="14.25" hidden="1" customHeight="1">
      <c r="A709" s="113">
        <v>2024</v>
      </c>
      <c r="B709" s="114" t="s">
        <v>143</v>
      </c>
      <c r="C709" s="113" t="s">
        <v>433</v>
      </c>
      <c r="D709" s="113" t="s">
        <v>881</v>
      </c>
      <c r="E709" s="113" t="s">
        <v>883</v>
      </c>
      <c r="F709" s="114" t="s">
        <v>3831</v>
      </c>
      <c r="G709" s="115">
        <v>1.6</v>
      </c>
      <c r="H709" s="116" t="s">
        <v>175</v>
      </c>
      <c r="I709" s="114">
        <v>86233352</v>
      </c>
      <c r="J709" s="117">
        <v>45566</v>
      </c>
      <c r="K709" s="118">
        <v>16000</v>
      </c>
      <c r="L709" s="118">
        <v>25600</v>
      </c>
      <c r="M709" s="113" t="s">
        <v>470</v>
      </c>
      <c r="N709" s="119">
        <v>45647</v>
      </c>
      <c r="O709" s="119" t="s">
        <v>156</v>
      </c>
      <c r="P709" s="114" t="s">
        <v>156</v>
      </c>
      <c r="Q709" s="119" t="s">
        <v>156</v>
      </c>
      <c r="R709" s="114" t="s">
        <v>193</v>
      </c>
      <c r="S709" s="119" t="s">
        <v>156</v>
      </c>
      <c r="T709" s="114" t="s">
        <v>156</v>
      </c>
      <c r="U709" s="112">
        <f>N709-62</f>
        <v>45585</v>
      </c>
    </row>
    <row r="710" spans="1:21" ht="14.25" hidden="1" customHeight="1">
      <c r="A710" s="113">
        <v>2023</v>
      </c>
      <c r="B710" s="114" t="s">
        <v>143</v>
      </c>
      <c r="C710" s="113" t="s">
        <v>146</v>
      </c>
      <c r="D710" s="113" t="s">
        <v>881</v>
      </c>
      <c r="E710" s="113" t="s">
        <v>883</v>
      </c>
      <c r="F710" s="114" t="s">
        <v>3765</v>
      </c>
      <c r="G710" s="115">
        <v>1.6</v>
      </c>
      <c r="H710" s="116" t="s">
        <v>175</v>
      </c>
      <c r="I710" s="114">
        <v>86173750</v>
      </c>
      <c r="J710" s="117">
        <v>45170</v>
      </c>
      <c r="K710" s="118">
        <v>16296</v>
      </c>
      <c r="L710" s="118">
        <v>26074</v>
      </c>
      <c r="M710" s="113" t="s">
        <v>470</v>
      </c>
      <c r="N710" s="119">
        <v>45232</v>
      </c>
      <c r="O710" s="119">
        <v>45111</v>
      </c>
      <c r="P710" s="114" t="s">
        <v>156</v>
      </c>
      <c r="Q710" s="119">
        <v>45169</v>
      </c>
      <c r="R710" s="114" t="s">
        <v>991</v>
      </c>
      <c r="S710" s="119">
        <v>45181</v>
      </c>
      <c r="T710" s="114" t="s">
        <v>992</v>
      </c>
      <c r="U710" s="112">
        <f>N710-40</f>
        <v>45192</v>
      </c>
    </row>
    <row r="711" spans="1:21" ht="14.25" hidden="1" customHeight="1">
      <c r="A711" s="113">
        <v>2023</v>
      </c>
      <c r="B711" s="114" t="s">
        <v>2008</v>
      </c>
      <c r="C711" s="113" t="s">
        <v>697</v>
      </c>
      <c r="D711" s="113" t="s">
        <v>305</v>
      </c>
      <c r="E711" s="113" t="s">
        <v>3039</v>
      </c>
      <c r="F711" s="114" t="s">
        <v>3795</v>
      </c>
      <c r="G711" s="115">
        <v>1.9</v>
      </c>
      <c r="H711" s="116" t="s">
        <v>175</v>
      </c>
      <c r="I711" s="114">
        <v>85509177</v>
      </c>
      <c r="J711" s="117">
        <v>45231</v>
      </c>
      <c r="K711" s="118">
        <v>17000</v>
      </c>
      <c r="L711" s="118">
        <v>32300</v>
      </c>
      <c r="M711" s="113" t="s">
        <v>226</v>
      </c>
      <c r="N711" s="119">
        <v>45293</v>
      </c>
      <c r="O711" s="119">
        <v>45135</v>
      </c>
      <c r="P711" s="114" t="s">
        <v>2211</v>
      </c>
      <c r="Q711" s="119">
        <v>45244</v>
      </c>
      <c r="R711" s="114" t="s">
        <v>3064</v>
      </c>
      <c r="S711" s="119">
        <v>45244</v>
      </c>
      <c r="T711" s="114" t="s">
        <v>3065</v>
      </c>
      <c r="U711" s="112">
        <f>N711-29</f>
        <v>45264</v>
      </c>
    </row>
    <row r="712" spans="1:21" ht="14.25" hidden="1" customHeight="1">
      <c r="A712" s="113">
        <v>2023</v>
      </c>
      <c r="B712" s="114" t="s">
        <v>2008</v>
      </c>
      <c r="C712" s="113" t="s">
        <v>146</v>
      </c>
      <c r="D712" s="113" t="s">
        <v>154</v>
      </c>
      <c r="E712" s="113" t="s">
        <v>262</v>
      </c>
      <c r="F712" s="114" t="s">
        <v>3799</v>
      </c>
      <c r="G712" s="115">
        <v>3.6</v>
      </c>
      <c r="H712" s="116" t="s">
        <v>175</v>
      </c>
      <c r="I712" s="114">
        <v>85520898</v>
      </c>
      <c r="J712" s="117">
        <v>45170</v>
      </c>
      <c r="K712" s="118">
        <v>17500</v>
      </c>
      <c r="L712" s="118">
        <v>63000</v>
      </c>
      <c r="M712" s="113" t="s">
        <v>470</v>
      </c>
      <c r="N712" s="119">
        <v>45245</v>
      </c>
      <c r="O712" s="119">
        <v>45114</v>
      </c>
      <c r="P712" s="114" t="s">
        <v>2192</v>
      </c>
      <c r="Q712" s="119">
        <v>45177</v>
      </c>
      <c r="R712" s="114" t="s">
        <v>2194</v>
      </c>
      <c r="S712" s="119">
        <v>45191</v>
      </c>
      <c r="T712" s="114" t="s">
        <v>2195</v>
      </c>
      <c r="U712" s="112">
        <f>N712-40</f>
        <v>45205</v>
      </c>
    </row>
    <row r="713" spans="1:21" ht="14.25" hidden="1" customHeight="1">
      <c r="A713" s="113">
        <v>2024</v>
      </c>
      <c r="B713" s="114" t="s">
        <v>143</v>
      </c>
      <c r="C713" s="113" t="s">
        <v>1026</v>
      </c>
      <c r="D713" s="113" t="s">
        <v>305</v>
      </c>
      <c r="E713" s="113" t="s">
        <v>577</v>
      </c>
      <c r="F713" s="114" t="s">
        <v>3816</v>
      </c>
      <c r="G713" s="115">
        <v>2.4</v>
      </c>
      <c r="H713" s="116" t="s">
        <v>175</v>
      </c>
      <c r="I713" s="114">
        <v>85899470</v>
      </c>
      <c r="J713" s="117">
        <v>45200</v>
      </c>
      <c r="K713" s="118">
        <v>17568</v>
      </c>
      <c r="L713" s="118">
        <v>42163</v>
      </c>
      <c r="M713" s="113" t="s">
        <v>436</v>
      </c>
      <c r="N713" s="119">
        <v>45250</v>
      </c>
      <c r="O713" s="119">
        <v>45093</v>
      </c>
      <c r="P713" s="114" t="s">
        <v>1022</v>
      </c>
      <c r="Q713" s="119">
        <v>45114</v>
      </c>
      <c r="R713" s="114" t="s">
        <v>193</v>
      </c>
      <c r="S713" s="119">
        <v>45146</v>
      </c>
      <c r="T713" s="114" t="s">
        <v>156</v>
      </c>
      <c r="U713" s="112">
        <f>N713-19</f>
        <v>45231</v>
      </c>
    </row>
    <row r="714" spans="1:21" ht="14.25" hidden="1" customHeight="1">
      <c r="A714" s="113">
        <v>2023</v>
      </c>
      <c r="B714" s="114" t="s">
        <v>2008</v>
      </c>
      <c r="C714" s="113" t="s">
        <v>697</v>
      </c>
      <c r="D714" s="113" t="s">
        <v>305</v>
      </c>
      <c r="E714" s="113" t="s">
        <v>3039</v>
      </c>
      <c r="F714" s="114" t="s">
        <v>3795</v>
      </c>
      <c r="G714" s="115">
        <v>1.9</v>
      </c>
      <c r="H714" s="116" t="s">
        <v>175</v>
      </c>
      <c r="I714" s="114">
        <v>85113772</v>
      </c>
      <c r="J714" s="117">
        <v>45170</v>
      </c>
      <c r="K714" s="118">
        <v>18000</v>
      </c>
      <c r="L714" s="118">
        <v>34200</v>
      </c>
      <c r="M714" s="113" t="s">
        <v>470</v>
      </c>
      <c r="N714" s="119">
        <v>45221</v>
      </c>
      <c r="O714" s="119">
        <v>45072</v>
      </c>
      <c r="P714" s="114" t="s">
        <v>1867</v>
      </c>
      <c r="Q714" s="119">
        <v>45169</v>
      </c>
      <c r="R714" s="114" t="s">
        <v>991</v>
      </c>
      <c r="S714" s="119">
        <v>45169</v>
      </c>
      <c r="T714" s="114" t="s">
        <v>992</v>
      </c>
      <c r="U714" s="112">
        <f>N714-29</f>
        <v>45192</v>
      </c>
    </row>
    <row r="715" spans="1:21" ht="14.25" hidden="1" customHeight="1">
      <c r="A715" s="113">
        <v>2023</v>
      </c>
      <c r="B715" s="114" t="s">
        <v>2008</v>
      </c>
      <c r="C715" s="113" t="s">
        <v>697</v>
      </c>
      <c r="D715" s="113" t="s">
        <v>305</v>
      </c>
      <c r="E715" s="113" t="s">
        <v>3039</v>
      </c>
      <c r="F715" s="114" t="s">
        <v>3795</v>
      </c>
      <c r="G715" s="115">
        <v>1.9</v>
      </c>
      <c r="H715" s="116" t="s">
        <v>175</v>
      </c>
      <c r="I715" s="114">
        <v>85654171</v>
      </c>
      <c r="J715" s="117">
        <v>45200</v>
      </c>
      <c r="K715" s="118">
        <v>18000</v>
      </c>
      <c r="L715" s="118">
        <v>34200</v>
      </c>
      <c r="M715" s="113" t="s">
        <v>470</v>
      </c>
      <c r="N715" s="119">
        <v>45250</v>
      </c>
      <c r="O715" s="119">
        <v>45100</v>
      </c>
      <c r="P715" s="114" t="s">
        <v>156</v>
      </c>
      <c r="Q715" s="119">
        <v>45197</v>
      </c>
      <c r="R715" s="114" t="s">
        <v>2219</v>
      </c>
      <c r="S715" s="119">
        <v>45197</v>
      </c>
      <c r="T715" s="114" t="s">
        <v>2556</v>
      </c>
      <c r="U715" s="112">
        <f>N715-29</f>
        <v>45221</v>
      </c>
    </row>
    <row r="716" spans="1:21" ht="14.25" hidden="1" customHeight="1">
      <c r="A716" s="113">
        <v>2024</v>
      </c>
      <c r="B716" s="114" t="s">
        <v>143</v>
      </c>
      <c r="C716" s="113" t="s">
        <v>146</v>
      </c>
      <c r="D716" s="113" t="s">
        <v>154</v>
      </c>
      <c r="E716" s="113" t="s">
        <v>262</v>
      </c>
      <c r="F716" s="114" t="s">
        <v>3837</v>
      </c>
      <c r="G716" s="115">
        <v>3.6</v>
      </c>
      <c r="H716" s="116" t="s">
        <v>175</v>
      </c>
      <c r="I716" s="114">
        <v>85606764</v>
      </c>
      <c r="J716" s="117">
        <v>45139</v>
      </c>
      <c r="K716" s="118">
        <v>18060</v>
      </c>
      <c r="L716" s="118">
        <v>65016</v>
      </c>
      <c r="M716" s="113" t="s">
        <v>436</v>
      </c>
      <c r="N716" s="119">
        <v>45245</v>
      </c>
      <c r="O716" s="119">
        <v>45097</v>
      </c>
      <c r="P716" s="114" t="s">
        <v>2852</v>
      </c>
      <c r="Q716" s="119">
        <v>45097</v>
      </c>
      <c r="R716" s="114" t="s">
        <v>2127</v>
      </c>
      <c r="S716" s="119">
        <v>45125</v>
      </c>
      <c r="T716" s="114" t="s">
        <v>2099</v>
      </c>
      <c r="U716" s="112">
        <f>N716-40</f>
        <v>45205</v>
      </c>
    </row>
    <row r="717" spans="1:21" ht="14.25" hidden="1" customHeight="1">
      <c r="A717" s="113">
        <v>2023</v>
      </c>
      <c r="B717" s="114" t="s">
        <v>2008</v>
      </c>
      <c r="C717" s="113" t="s">
        <v>697</v>
      </c>
      <c r="D717" s="113" t="s">
        <v>305</v>
      </c>
      <c r="E717" s="113" t="s">
        <v>3039</v>
      </c>
      <c r="F717" s="114" t="s">
        <v>3795</v>
      </c>
      <c r="G717" s="115">
        <v>1.9</v>
      </c>
      <c r="H717" s="116" t="s">
        <v>175</v>
      </c>
      <c r="I717" s="114">
        <v>85135396</v>
      </c>
      <c r="J717" s="117">
        <v>45047</v>
      </c>
      <c r="K717" s="118">
        <v>18774</v>
      </c>
      <c r="L717" s="118">
        <v>35671</v>
      </c>
      <c r="M717" s="113" t="s">
        <v>436</v>
      </c>
      <c r="N717" s="119">
        <v>45158</v>
      </c>
      <c r="O717" s="119">
        <v>44936</v>
      </c>
      <c r="P717" s="114" t="s">
        <v>156</v>
      </c>
      <c r="Q717" s="119">
        <v>44957</v>
      </c>
      <c r="R717" s="114" t="s">
        <v>1850</v>
      </c>
      <c r="S717" s="119">
        <v>45027</v>
      </c>
      <c r="T717" s="114" t="s">
        <v>2465</v>
      </c>
      <c r="U717" s="112">
        <f>N717-29</f>
        <v>45129</v>
      </c>
    </row>
    <row r="718" spans="1:21" ht="14.25" hidden="1" customHeight="1">
      <c r="A718" s="113">
        <v>2024</v>
      </c>
      <c r="B718" s="114" t="s">
        <v>143</v>
      </c>
      <c r="C718" s="113" t="s">
        <v>433</v>
      </c>
      <c r="D718" s="113" t="s">
        <v>881</v>
      </c>
      <c r="E718" s="113" t="s">
        <v>883</v>
      </c>
      <c r="F718" s="114" t="s">
        <v>3831</v>
      </c>
      <c r="G718" s="115">
        <v>1.6</v>
      </c>
      <c r="H718" s="116" t="s">
        <v>175</v>
      </c>
      <c r="I718" s="114">
        <v>86251543</v>
      </c>
      <c r="J718" s="117">
        <v>45597</v>
      </c>
      <c r="K718" s="118">
        <v>19000</v>
      </c>
      <c r="L718" s="118">
        <v>30400</v>
      </c>
      <c r="M718" s="113" t="s">
        <v>521</v>
      </c>
      <c r="N718" s="119">
        <v>45675</v>
      </c>
      <c r="O718" s="119" t="s">
        <v>156</v>
      </c>
      <c r="P718" s="114" t="s">
        <v>156</v>
      </c>
      <c r="Q718" s="119" t="s">
        <v>156</v>
      </c>
      <c r="R718" s="114" t="s">
        <v>193</v>
      </c>
      <c r="S718" s="119" t="s">
        <v>156</v>
      </c>
      <c r="T718" s="114" t="s">
        <v>156</v>
      </c>
      <c r="U718" s="112">
        <f>N718-62</f>
        <v>45613</v>
      </c>
    </row>
    <row r="719" spans="1:21" ht="14.25" hidden="1" customHeight="1">
      <c r="A719" s="113">
        <v>2024</v>
      </c>
      <c r="B719" s="114" t="s">
        <v>143</v>
      </c>
      <c r="C719" s="113" t="s">
        <v>1026</v>
      </c>
      <c r="D719" s="113" t="s">
        <v>676</v>
      </c>
      <c r="E719" s="113" t="s">
        <v>836</v>
      </c>
      <c r="F719" s="114" t="s">
        <v>3830</v>
      </c>
      <c r="G719" s="115">
        <v>1.6</v>
      </c>
      <c r="H719" s="116" t="s">
        <v>175</v>
      </c>
      <c r="I719" s="114">
        <v>85901415</v>
      </c>
      <c r="J719" s="117">
        <v>45170</v>
      </c>
      <c r="K719" s="118">
        <v>19010</v>
      </c>
      <c r="L719" s="118">
        <v>30416</v>
      </c>
      <c r="M719" s="113" t="s">
        <v>436</v>
      </c>
      <c r="N719" s="119">
        <v>45245</v>
      </c>
      <c r="O719" s="119">
        <v>45097</v>
      </c>
      <c r="P719" s="114" t="s">
        <v>156</v>
      </c>
      <c r="Q719" s="119" t="s">
        <v>156</v>
      </c>
      <c r="R719" s="114" t="s">
        <v>193</v>
      </c>
      <c r="S719" s="119" t="s">
        <v>156</v>
      </c>
      <c r="T719" s="114" t="s">
        <v>156</v>
      </c>
      <c r="U719" s="112">
        <f>N719-19</f>
        <v>45226</v>
      </c>
    </row>
    <row r="720" spans="1:21" ht="14.25" hidden="1" customHeight="1">
      <c r="A720" s="113">
        <v>2023</v>
      </c>
      <c r="B720" s="114" t="s">
        <v>143</v>
      </c>
      <c r="C720" s="113" t="s">
        <v>146</v>
      </c>
      <c r="D720" s="113" t="s">
        <v>881</v>
      </c>
      <c r="E720" s="113" t="s">
        <v>883</v>
      </c>
      <c r="F720" s="114" t="s">
        <v>3765</v>
      </c>
      <c r="G720" s="115">
        <v>1.6</v>
      </c>
      <c r="H720" s="116" t="s">
        <v>175</v>
      </c>
      <c r="I720" s="114">
        <v>85815179</v>
      </c>
      <c r="J720" s="117">
        <v>45108</v>
      </c>
      <c r="K720" s="118">
        <v>19104</v>
      </c>
      <c r="L720" s="118">
        <v>30566</v>
      </c>
      <c r="M720" s="113" t="s">
        <v>226</v>
      </c>
      <c r="N720" s="119">
        <v>45199</v>
      </c>
      <c r="O720" s="119" t="s">
        <v>156</v>
      </c>
      <c r="P720" s="114" t="s">
        <v>156</v>
      </c>
      <c r="Q720" s="119">
        <v>45106</v>
      </c>
      <c r="R720" s="114" t="s">
        <v>193</v>
      </c>
      <c r="S720" s="119">
        <v>45118</v>
      </c>
      <c r="T720" s="114" t="s">
        <v>156</v>
      </c>
      <c r="U720" s="112">
        <f>N720-40</f>
        <v>45159</v>
      </c>
    </row>
    <row r="721" spans="1:21" ht="14.25" hidden="1" customHeight="1">
      <c r="A721" s="113">
        <v>2024</v>
      </c>
      <c r="B721" s="114" t="s">
        <v>143</v>
      </c>
      <c r="C721" s="113" t="s">
        <v>390</v>
      </c>
      <c r="D721" s="113" t="s">
        <v>305</v>
      </c>
      <c r="E721" s="113" t="s">
        <v>577</v>
      </c>
      <c r="F721" s="114" t="s">
        <v>3816</v>
      </c>
      <c r="G721" s="115">
        <v>2.4</v>
      </c>
      <c r="H721" s="116" t="s">
        <v>175</v>
      </c>
      <c r="I721" s="114">
        <v>85899484</v>
      </c>
      <c r="J721" s="117">
        <v>45231</v>
      </c>
      <c r="K721" s="118">
        <v>19704</v>
      </c>
      <c r="L721" s="118">
        <v>47290</v>
      </c>
      <c r="M721" s="113" t="s">
        <v>436</v>
      </c>
      <c r="N721" s="119">
        <v>45245</v>
      </c>
      <c r="O721" s="119">
        <v>45093</v>
      </c>
      <c r="P721" s="114" t="s">
        <v>156</v>
      </c>
      <c r="Q721" s="119">
        <v>45114</v>
      </c>
      <c r="R721" s="114" t="s">
        <v>193</v>
      </c>
      <c r="S721" s="119">
        <v>45146</v>
      </c>
      <c r="T721" s="114" t="s">
        <v>156</v>
      </c>
      <c r="U721" s="112">
        <f>N721-37</f>
        <v>45208</v>
      </c>
    </row>
    <row r="722" spans="1:21" ht="14.25" hidden="1" customHeight="1">
      <c r="A722" s="113">
        <v>2023</v>
      </c>
      <c r="B722" s="114" t="s">
        <v>2008</v>
      </c>
      <c r="C722" s="113" t="s">
        <v>643</v>
      </c>
      <c r="D722" s="113" t="s">
        <v>154</v>
      </c>
      <c r="E722" s="113" t="s">
        <v>2020</v>
      </c>
      <c r="F722" s="114" t="s">
        <v>3798</v>
      </c>
      <c r="G722" s="115">
        <v>5.8</v>
      </c>
      <c r="H722" s="116" t="s">
        <v>175</v>
      </c>
      <c r="I722" s="114">
        <v>85250013</v>
      </c>
      <c r="J722" s="117">
        <v>45108</v>
      </c>
      <c r="K722" s="118">
        <v>20000</v>
      </c>
      <c r="L722" s="118">
        <v>116000</v>
      </c>
      <c r="M722" s="113" t="s">
        <v>383</v>
      </c>
      <c r="N722" s="119">
        <v>45169</v>
      </c>
      <c r="O722" s="119">
        <v>44992</v>
      </c>
      <c r="P722" s="114" t="s">
        <v>2027</v>
      </c>
      <c r="Q722" s="119">
        <v>45062</v>
      </c>
      <c r="R722" s="114" t="s">
        <v>2029</v>
      </c>
      <c r="S722" s="119">
        <v>45069</v>
      </c>
      <c r="T722" s="114" t="s">
        <v>1978</v>
      </c>
      <c r="U722" s="112">
        <f>N722-46</f>
        <v>45123</v>
      </c>
    </row>
    <row r="723" spans="1:21" ht="14.25" hidden="1" customHeight="1">
      <c r="A723" s="113">
        <v>2023</v>
      </c>
      <c r="B723" s="114" t="s">
        <v>2008</v>
      </c>
      <c r="C723" s="113" t="s">
        <v>697</v>
      </c>
      <c r="D723" s="113" t="s">
        <v>305</v>
      </c>
      <c r="E723" s="113" t="s">
        <v>2974</v>
      </c>
      <c r="F723" s="114" t="s">
        <v>3793</v>
      </c>
      <c r="G723" s="115">
        <v>1.8</v>
      </c>
      <c r="H723" s="116" t="s">
        <v>175</v>
      </c>
      <c r="I723" s="114">
        <v>85697178</v>
      </c>
      <c r="J723" s="117">
        <v>45170</v>
      </c>
      <c r="K723" s="118">
        <v>20000</v>
      </c>
      <c r="L723" s="118">
        <v>36000</v>
      </c>
      <c r="M723" s="113" t="s">
        <v>470</v>
      </c>
      <c r="N723" s="119">
        <v>45210</v>
      </c>
      <c r="O723" s="119">
        <v>45076</v>
      </c>
      <c r="P723" s="114" t="s">
        <v>156</v>
      </c>
      <c r="Q723" s="119">
        <v>45160</v>
      </c>
      <c r="R723" s="114" t="s">
        <v>2555</v>
      </c>
      <c r="S723" s="119">
        <v>45160</v>
      </c>
      <c r="T723" s="114" t="s">
        <v>156</v>
      </c>
      <c r="U723" s="112">
        <f>N723-29</f>
        <v>45181</v>
      </c>
    </row>
    <row r="724" spans="1:21" ht="14.25" hidden="1" customHeight="1">
      <c r="A724" s="113">
        <v>2023</v>
      </c>
      <c r="B724" s="114" t="s">
        <v>2008</v>
      </c>
      <c r="C724" s="113" t="s">
        <v>643</v>
      </c>
      <c r="D724" s="113" t="s">
        <v>305</v>
      </c>
      <c r="E724" s="113" t="s">
        <v>339</v>
      </c>
      <c r="F724" s="114" t="s">
        <v>3812</v>
      </c>
      <c r="G724" s="115">
        <v>2.6</v>
      </c>
      <c r="H724" s="116" t="s">
        <v>246</v>
      </c>
      <c r="I724" s="114">
        <v>85432734</v>
      </c>
      <c r="J724" s="117">
        <v>45170</v>
      </c>
      <c r="K724" s="118">
        <v>20000</v>
      </c>
      <c r="L724" s="118">
        <v>52000</v>
      </c>
      <c r="M724" s="113" t="s">
        <v>226</v>
      </c>
      <c r="N724" s="119">
        <v>45245</v>
      </c>
      <c r="O724" s="119">
        <v>45093</v>
      </c>
      <c r="P724" s="114" t="s">
        <v>156</v>
      </c>
      <c r="Q724" s="119" t="s">
        <v>156</v>
      </c>
      <c r="R724" s="114" t="s">
        <v>193</v>
      </c>
      <c r="S724" s="119" t="s">
        <v>156</v>
      </c>
      <c r="T724" s="114" t="s">
        <v>156</v>
      </c>
      <c r="U724" s="112">
        <f>N724-46</f>
        <v>45199</v>
      </c>
    </row>
    <row r="725" spans="1:21" ht="14.25" hidden="1" customHeight="1">
      <c r="A725" s="113">
        <v>2024</v>
      </c>
      <c r="B725" s="114" t="s">
        <v>143</v>
      </c>
      <c r="C725" s="113" t="s">
        <v>146</v>
      </c>
      <c r="D725" s="113" t="s">
        <v>154</v>
      </c>
      <c r="E725" s="113" t="s">
        <v>262</v>
      </c>
      <c r="F725" s="114" t="s">
        <v>3836</v>
      </c>
      <c r="G725" s="115">
        <v>3.6</v>
      </c>
      <c r="H725" s="116" t="s">
        <v>175</v>
      </c>
      <c r="I725" s="114">
        <v>86233407</v>
      </c>
      <c r="J725" s="117">
        <v>45231</v>
      </c>
      <c r="K725" s="118">
        <v>20000</v>
      </c>
      <c r="L725" s="118">
        <v>72000</v>
      </c>
      <c r="M725" s="113" t="s">
        <v>383</v>
      </c>
      <c r="N725" s="119">
        <v>45275</v>
      </c>
      <c r="O725" s="119" t="s">
        <v>156</v>
      </c>
      <c r="P725" s="114" t="s">
        <v>156</v>
      </c>
      <c r="Q725" s="119" t="s">
        <v>156</v>
      </c>
      <c r="R725" s="114" t="s">
        <v>193</v>
      </c>
      <c r="S725" s="119" t="s">
        <v>156</v>
      </c>
      <c r="T725" s="114" t="s">
        <v>156</v>
      </c>
      <c r="U725" s="112">
        <f>N725-40</f>
        <v>45235</v>
      </c>
    </row>
    <row r="726" spans="1:21" ht="14.25" hidden="1" customHeight="1">
      <c r="A726" s="113">
        <v>2023</v>
      </c>
      <c r="B726" s="114" t="s">
        <v>143</v>
      </c>
      <c r="C726" s="113" t="s">
        <v>146</v>
      </c>
      <c r="D726" s="113" t="s">
        <v>881</v>
      </c>
      <c r="E726" s="113" t="s">
        <v>883</v>
      </c>
      <c r="F726" s="114" t="s">
        <v>3765</v>
      </c>
      <c r="G726" s="115">
        <v>1.6</v>
      </c>
      <c r="H726" s="116" t="s">
        <v>175</v>
      </c>
      <c r="I726" s="114">
        <v>86173748</v>
      </c>
      <c r="J726" s="117">
        <v>45139</v>
      </c>
      <c r="K726" s="118">
        <v>20519</v>
      </c>
      <c r="L726" s="118">
        <v>32830</v>
      </c>
      <c r="M726" s="113" t="s">
        <v>470</v>
      </c>
      <c r="N726" s="119">
        <v>45170</v>
      </c>
      <c r="O726" s="119">
        <v>45118</v>
      </c>
      <c r="P726" s="114" t="s">
        <v>156</v>
      </c>
      <c r="Q726" s="119">
        <v>45134</v>
      </c>
      <c r="R726" s="114" t="s">
        <v>985</v>
      </c>
      <c r="S726" s="119">
        <v>45148</v>
      </c>
      <c r="T726" s="114" t="s">
        <v>986</v>
      </c>
      <c r="U726" s="112">
        <f>N726-40</f>
        <v>45130</v>
      </c>
    </row>
    <row r="727" spans="1:21" ht="14.25" hidden="1" customHeight="1">
      <c r="A727" s="113">
        <v>2023</v>
      </c>
      <c r="B727" s="114" t="s">
        <v>2008</v>
      </c>
      <c r="C727" s="113" t="s">
        <v>146</v>
      </c>
      <c r="D727" s="113" t="s">
        <v>154</v>
      </c>
      <c r="E727" s="113" t="s">
        <v>262</v>
      </c>
      <c r="F727" s="114" t="s">
        <v>3799</v>
      </c>
      <c r="G727" s="115">
        <v>3.6</v>
      </c>
      <c r="H727" s="116" t="s">
        <v>175</v>
      </c>
      <c r="I727" s="114">
        <v>84923487</v>
      </c>
      <c r="J727" s="117">
        <v>45170</v>
      </c>
      <c r="K727" s="118">
        <v>20868</v>
      </c>
      <c r="L727" s="118">
        <v>75125</v>
      </c>
      <c r="M727" s="113" t="s">
        <v>383</v>
      </c>
      <c r="N727" s="119">
        <v>45221</v>
      </c>
      <c r="O727" s="119">
        <v>45086</v>
      </c>
      <c r="P727" s="114" t="s">
        <v>425</v>
      </c>
      <c r="Q727" s="119">
        <v>45120</v>
      </c>
      <c r="R727" s="114" t="s">
        <v>2131</v>
      </c>
      <c r="S727" s="119">
        <v>45146</v>
      </c>
      <c r="T727" s="114" t="s">
        <v>2099</v>
      </c>
      <c r="U727" s="112">
        <f>N727-40</f>
        <v>45181</v>
      </c>
    </row>
    <row r="728" spans="1:21" ht="14.25" hidden="1" customHeight="1">
      <c r="A728" s="113">
        <v>2024</v>
      </c>
      <c r="B728" s="114" t="s">
        <v>143</v>
      </c>
      <c r="C728" s="113" t="s">
        <v>146</v>
      </c>
      <c r="D728" s="113" t="s">
        <v>881</v>
      </c>
      <c r="E728" s="113" t="s">
        <v>883</v>
      </c>
      <c r="F728" s="114" t="s">
        <v>3832</v>
      </c>
      <c r="G728" s="115">
        <v>1.6</v>
      </c>
      <c r="H728" s="116" t="s">
        <v>175</v>
      </c>
      <c r="I728" s="114">
        <v>86203557</v>
      </c>
      <c r="J728" s="117">
        <v>45200</v>
      </c>
      <c r="K728" s="118">
        <v>21000</v>
      </c>
      <c r="L728" s="118">
        <v>33600</v>
      </c>
      <c r="M728" s="113" t="s">
        <v>436</v>
      </c>
      <c r="N728" s="119">
        <v>45275</v>
      </c>
      <c r="O728" s="119">
        <v>45113</v>
      </c>
      <c r="P728" s="114" t="s">
        <v>156</v>
      </c>
      <c r="Q728" s="119">
        <v>45125</v>
      </c>
      <c r="R728" s="114" t="s">
        <v>193</v>
      </c>
      <c r="S728" s="119">
        <v>45153</v>
      </c>
      <c r="T728" s="114" t="s">
        <v>156</v>
      </c>
      <c r="U728" s="112">
        <f>N728-40</f>
        <v>45235</v>
      </c>
    </row>
    <row r="729" spans="1:21" ht="14.25" hidden="1" customHeight="1">
      <c r="A729" s="113">
        <v>2023</v>
      </c>
      <c r="B729" s="114" t="s">
        <v>143</v>
      </c>
      <c r="C729" s="113" t="s">
        <v>146</v>
      </c>
      <c r="D729" s="113" t="s">
        <v>881</v>
      </c>
      <c r="E729" s="113" t="s">
        <v>883</v>
      </c>
      <c r="F729" s="114" t="s">
        <v>3765</v>
      </c>
      <c r="G729" s="115">
        <v>1.6</v>
      </c>
      <c r="H729" s="116" t="s">
        <v>175</v>
      </c>
      <c r="I729" s="114">
        <v>86173751</v>
      </c>
      <c r="J729" s="117">
        <v>45170</v>
      </c>
      <c r="K729" s="118">
        <v>23704</v>
      </c>
      <c r="L729" s="118">
        <v>37926</v>
      </c>
      <c r="M729" s="113" t="s">
        <v>226</v>
      </c>
      <c r="N729" s="119">
        <v>45232</v>
      </c>
      <c r="O729" s="119">
        <v>45111</v>
      </c>
      <c r="P729" s="114" t="s">
        <v>156</v>
      </c>
      <c r="Q729" s="119">
        <v>45169</v>
      </c>
      <c r="R729" s="114" t="s">
        <v>991</v>
      </c>
      <c r="S729" s="119">
        <v>45181</v>
      </c>
      <c r="T729" s="114" t="s">
        <v>992</v>
      </c>
      <c r="U729" s="112">
        <f>N729-40</f>
        <v>45192</v>
      </c>
    </row>
    <row r="730" spans="1:21" ht="14.25" hidden="1" customHeight="1">
      <c r="A730" s="113">
        <v>2024</v>
      </c>
      <c r="B730" s="114" t="s">
        <v>143</v>
      </c>
      <c r="C730" s="113" t="s">
        <v>563</v>
      </c>
      <c r="D730" s="113" t="s">
        <v>676</v>
      </c>
      <c r="E730" s="113" t="s">
        <v>836</v>
      </c>
      <c r="F730" s="114" t="s">
        <v>3830</v>
      </c>
      <c r="G730" s="115">
        <v>1.6</v>
      </c>
      <c r="H730" s="116" t="s">
        <v>175</v>
      </c>
      <c r="I730" s="114">
        <v>85901420</v>
      </c>
      <c r="J730" s="117">
        <v>45170</v>
      </c>
      <c r="K730" s="118">
        <v>24300</v>
      </c>
      <c r="L730" s="118">
        <v>38880</v>
      </c>
      <c r="M730" s="113" t="s">
        <v>436</v>
      </c>
      <c r="N730" s="119">
        <v>45245</v>
      </c>
      <c r="O730" s="119">
        <v>45097</v>
      </c>
      <c r="P730" s="114" t="s">
        <v>156</v>
      </c>
      <c r="Q730" s="119" t="s">
        <v>156</v>
      </c>
      <c r="R730" s="114" t="s">
        <v>193</v>
      </c>
      <c r="S730" s="119" t="s">
        <v>156</v>
      </c>
      <c r="T730" s="114" t="s">
        <v>156</v>
      </c>
      <c r="U730" s="112">
        <f>N730-21</f>
        <v>45224</v>
      </c>
    </row>
    <row r="731" spans="1:21" ht="14.25" hidden="1" customHeight="1">
      <c r="A731" s="113">
        <v>2023</v>
      </c>
      <c r="B731" s="114" t="s">
        <v>143</v>
      </c>
      <c r="C731" s="113" t="s">
        <v>146</v>
      </c>
      <c r="D731" s="113" t="s">
        <v>881</v>
      </c>
      <c r="E731" s="113" t="s">
        <v>883</v>
      </c>
      <c r="F731" s="114" t="s">
        <v>3765</v>
      </c>
      <c r="G731" s="115">
        <v>1.6</v>
      </c>
      <c r="H731" s="116" t="s">
        <v>246</v>
      </c>
      <c r="I731" s="114">
        <v>85412719</v>
      </c>
      <c r="J731" s="117">
        <v>45078</v>
      </c>
      <c r="K731" s="118">
        <v>25000</v>
      </c>
      <c r="L731" s="118">
        <v>40000</v>
      </c>
      <c r="M731" s="113" t="s">
        <v>226</v>
      </c>
      <c r="N731" s="119">
        <v>45153</v>
      </c>
      <c r="O731" s="119">
        <v>45030</v>
      </c>
      <c r="P731" s="114" t="s">
        <v>156</v>
      </c>
      <c r="Q731" s="119" t="s">
        <v>156</v>
      </c>
      <c r="R731" s="114" t="s">
        <v>193</v>
      </c>
      <c r="S731" s="119" t="s">
        <v>156</v>
      </c>
      <c r="T731" s="114" t="s">
        <v>156</v>
      </c>
      <c r="U731" s="112">
        <f>N731-40</f>
        <v>45113</v>
      </c>
    </row>
    <row r="732" spans="1:21" ht="14.25" hidden="1" customHeight="1">
      <c r="A732" s="113">
        <v>2023</v>
      </c>
      <c r="B732" s="114" t="s">
        <v>2008</v>
      </c>
      <c r="C732" s="113" t="s">
        <v>643</v>
      </c>
      <c r="D732" s="113" t="s">
        <v>305</v>
      </c>
      <c r="E732" s="113" t="s">
        <v>339</v>
      </c>
      <c r="F732" s="114" t="s">
        <v>3812</v>
      </c>
      <c r="G732" s="115">
        <v>2.6</v>
      </c>
      <c r="H732" s="116" t="s">
        <v>175</v>
      </c>
      <c r="I732" s="114">
        <v>85352698</v>
      </c>
      <c r="J732" s="117">
        <v>45108</v>
      </c>
      <c r="K732" s="118">
        <v>25000</v>
      </c>
      <c r="L732" s="118">
        <v>65000</v>
      </c>
      <c r="M732" s="113" t="s">
        <v>470</v>
      </c>
      <c r="N732" s="119">
        <v>45164</v>
      </c>
      <c r="O732" s="119" t="s">
        <v>156</v>
      </c>
      <c r="P732" s="114" t="s">
        <v>156</v>
      </c>
      <c r="Q732" s="119">
        <v>45106</v>
      </c>
      <c r="R732" s="114" t="s">
        <v>2052</v>
      </c>
      <c r="S732" s="119" t="s">
        <v>156</v>
      </c>
      <c r="T732" s="114" t="s">
        <v>1874</v>
      </c>
      <c r="U732" s="112">
        <f>N732-46</f>
        <v>45118</v>
      </c>
    </row>
    <row r="733" spans="1:21" ht="14.25" hidden="1" customHeight="1">
      <c r="A733" s="113">
        <v>2023</v>
      </c>
      <c r="B733" s="114" t="s">
        <v>143</v>
      </c>
      <c r="C733" s="113" t="s">
        <v>146</v>
      </c>
      <c r="D733" s="113" t="s">
        <v>881</v>
      </c>
      <c r="E733" s="113" t="s">
        <v>883</v>
      </c>
      <c r="F733" s="114" t="s">
        <v>3765</v>
      </c>
      <c r="G733" s="115">
        <v>1.6</v>
      </c>
      <c r="H733" s="116" t="s">
        <v>246</v>
      </c>
      <c r="I733" s="114">
        <v>84813954</v>
      </c>
      <c r="J733" s="117">
        <v>45108</v>
      </c>
      <c r="K733" s="118">
        <v>25000</v>
      </c>
      <c r="L733" s="118">
        <v>40000</v>
      </c>
      <c r="M733" s="113" t="s">
        <v>226</v>
      </c>
      <c r="N733" s="119">
        <v>45164</v>
      </c>
      <c r="O733" s="119">
        <v>45002</v>
      </c>
      <c r="P733" s="114" t="s">
        <v>156</v>
      </c>
      <c r="Q733" s="119" t="s">
        <v>156</v>
      </c>
      <c r="R733" s="114" t="s">
        <v>193</v>
      </c>
      <c r="S733" s="119" t="s">
        <v>156</v>
      </c>
      <c r="T733" s="114" t="s">
        <v>156</v>
      </c>
      <c r="U733" s="112">
        <f>N733-40</f>
        <v>45124</v>
      </c>
    </row>
    <row r="734" spans="1:21" ht="14.25" hidden="1" customHeight="1">
      <c r="A734" s="113">
        <v>2023</v>
      </c>
      <c r="B734" s="114" t="s">
        <v>2008</v>
      </c>
      <c r="C734" s="113" t="s">
        <v>643</v>
      </c>
      <c r="D734" s="113" t="s">
        <v>305</v>
      </c>
      <c r="E734" s="113" t="s">
        <v>339</v>
      </c>
      <c r="F734" s="114" t="s">
        <v>3812</v>
      </c>
      <c r="G734" s="115">
        <v>2.6</v>
      </c>
      <c r="H734" s="116" t="s">
        <v>175</v>
      </c>
      <c r="I734" s="114">
        <v>85497643</v>
      </c>
      <c r="J734" s="117">
        <v>45108</v>
      </c>
      <c r="K734" s="118">
        <v>25000</v>
      </c>
      <c r="L734" s="118">
        <v>65000</v>
      </c>
      <c r="M734" s="113" t="s">
        <v>470</v>
      </c>
      <c r="N734" s="119">
        <v>45174</v>
      </c>
      <c r="O734" s="119" t="s">
        <v>156</v>
      </c>
      <c r="P734" s="114" t="s">
        <v>156</v>
      </c>
      <c r="Q734" s="119">
        <v>45113</v>
      </c>
      <c r="R734" s="114" t="s">
        <v>2054</v>
      </c>
      <c r="S734" s="119">
        <v>45125</v>
      </c>
      <c r="T734" s="114" t="s">
        <v>2055</v>
      </c>
      <c r="U734" s="112">
        <f>N734-46</f>
        <v>45128</v>
      </c>
    </row>
    <row r="735" spans="1:21" ht="14.25" hidden="1" customHeight="1">
      <c r="A735" s="113">
        <v>2023</v>
      </c>
      <c r="B735" s="114" t="s">
        <v>2008</v>
      </c>
      <c r="C735" s="113" t="s">
        <v>643</v>
      </c>
      <c r="D735" s="113" t="s">
        <v>305</v>
      </c>
      <c r="E735" s="113" t="s">
        <v>339</v>
      </c>
      <c r="F735" s="114" t="s">
        <v>3812</v>
      </c>
      <c r="G735" s="115">
        <v>2.6</v>
      </c>
      <c r="H735" s="116" t="s">
        <v>175</v>
      </c>
      <c r="I735" s="114">
        <v>85497644</v>
      </c>
      <c r="J735" s="117">
        <v>45139</v>
      </c>
      <c r="K735" s="118">
        <v>25000</v>
      </c>
      <c r="L735" s="118">
        <v>65000</v>
      </c>
      <c r="M735" s="113" t="s">
        <v>470</v>
      </c>
      <c r="N735" s="119">
        <v>45194</v>
      </c>
      <c r="O735" s="119" t="s">
        <v>156</v>
      </c>
      <c r="P735" s="114" t="s">
        <v>156</v>
      </c>
      <c r="Q735" s="119">
        <v>45134</v>
      </c>
      <c r="R735" s="114" t="s">
        <v>985</v>
      </c>
      <c r="S735" s="119">
        <v>45146</v>
      </c>
      <c r="T735" s="114" t="s">
        <v>986</v>
      </c>
      <c r="U735" s="112">
        <f>N735-46</f>
        <v>45148</v>
      </c>
    </row>
    <row r="736" spans="1:21" ht="14.25" hidden="1" customHeight="1">
      <c r="A736" s="113">
        <v>2023</v>
      </c>
      <c r="B736" s="114" t="s">
        <v>2008</v>
      </c>
      <c r="C736" s="113" t="s">
        <v>643</v>
      </c>
      <c r="D736" s="113" t="s">
        <v>305</v>
      </c>
      <c r="E736" s="113" t="s">
        <v>339</v>
      </c>
      <c r="F736" s="114" t="s">
        <v>3812</v>
      </c>
      <c r="G736" s="115">
        <v>2.6</v>
      </c>
      <c r="H736" s="116" t="s">
        <v>175</v>
      </c>
      <c r="I736" s="114">
        <v>85497645</v>
      </c>
      <c r="J736" s="117">
        <v>45139</v>
      </c>
      <c r="K736" s="118">
        <v>25000</v>
      </c>
      <c r="L736" s="118">
        <v>65000</v>
      </c>
      <c r="M736" s="113" t="s">
        <v>470</v>
      </c>
      <c r="N736" s="119">
        <v>45204</v>
      </c>
      <c r="O736" s="119" t="s">
        <v>156</v>
      </c>
      <c r="P736" s="114" t="s">
        <v>156</v>
      </c>
      <c r="Q736" s="119">
        <v>45146</v>
      </c>
      <c r="R736" s="114" t="s">
        <v>2060</v>
      </c>
      <c r="S736" s="119">
        <v>45155</v>
      </c>
      <c r="T736" s="114" t="s">
        <v>2061</v>
      </c>
      <c r="U736" s="112">
        <f>N736-46</f>
        <v>45158</v>
      </c>
    </row>
    <row r="737" spans="1:21" ht="14.25" hidden="1" customHeight="1">
      <c r="A737" s="113">
        <v>2024</v>
      </c>
      <c r="B737" s="114" t="s">
        <v>143</v>
      </c>
      <c r="C737" s="113" t="s">
        <v>146</v>
      </c>
      <c r="D737" s="113" t="s">
        <v>154</v>
      </c>
      <c r="E737" s="113" t="s">
        <v>262</v>
      </c>
      <c r="F737" s="114" t="s">
        <v>3836</v>
      </c>
      <c r="G737" s="115">
        <v>3.6</v>
      </c>
      <c r="H737" s="116" t="s">
        <v>175</v>
      </c>
      <c r="I737" s="114">
        <v>85606692</v>
      </c>
      <c r="J737" s="117">
        <v>45108</v>
      </c>
      <c r="K737" s="118">
        <v>27876</v>
      </c>
      <c r="L737" s="118">
        <v>100354</v>
      </c>
      <c r="M737" s="113" t="s">
        <v>436</v>
      </c>
      <c r="N737" s="119">
        <v>45245</v>
      </c>
      <c r="O737" s="119">
        <v>45076</v>
      </c>
      <c r="P737" s="114" t="s">
        <v>156</v>
      </c>
      <c r="Q737" s="119">
        <v>45076</v>
      </c>
      <c r="R737" s="114" t="s">
        <v>193</v>
      </c>
      <c r="S737" s="119">
        <v>45118</v>
      </c>
      <c r="T737" s="114" t="s">
        <v>1874</v>
      </c>
      <c r="U737" s="112">
        <f>N737-40</f>
        <v>45205</v>
      </c>
    </row>
    <row r="738" spans="1:21" ht="14.25" hidden="1" customHeight="1">
      <c r="A738" s="113">
        <v>2024</v>
      </c>
      <c r="B738" s="114" t="s">
        <v>143</v>
      </c>
      <c r="C738" s="113" t="s">
        <v>146</v>
      </c>
      <c r="D738" s="113" t="s">
        <v>881</v>
      </c>
      <c r="E738" s="113" t="s">
        <v>883</v>
      </c>
      <c r="F738" s="114" t="s">
        <v>3832</v>
      </c>
      <c r="G738" s="115">
        <v>1.6</v>
      </c>
      <c r="H738" s="116" t="s">
        <v>175</v>
      </c>
      <c r="I738" s="114">
        <v>86233353</v>
      </c>
      <c r="J738" s="117">
        <v>45231</v>
      </c>
      <c r="K738" s="118">
        <v>30000</v>
      </c>
      <c r="L738" s="118">
        <v>48000</v>
      </c>
      <c r="M738" s="113" t="s">
        <v>383</v>
      </c>
      <c r="N738" s="119">
        <v>45306</v>
      </c>
      <c r="O738" s="119" t="s">
        <v>156</v>
      </c>
      <c r="P738" s="114" t="s">
        <v>156</v>
      </c>
      <c r="Q738" s="119" t="s">
        <v>156</v>
      </c>
      <c r="R738" s="114" t="s">
        <v>193</v>
      </c>
      <c r="S738" s="119" t="s">
        <v>156</v>
      </c>
      <c r="T738" s="114" t="s">
        <v>156</v>
      </c>
      <c r="U738" s="112">
        <f>N738-40</f>
        <v>45266</v>
      </c>
    </row>
    <row r="739" spans="1:21" ht="14.25" hidden="1" customHeight="1">
      <c r="A739" s="113">
        <v>2023</v>
      </c>
      <c r="B739" s="114" t="s">
        <v>143</v>
      </c>
      <c r="C739" s="113" t="s">
        <v>146</v>
      </c>
      <c r="D739" s="113" t="s">
        <v>881</v>
      </c>
      <c r="E739" s="113" t="s">
        <v>883</v>
      </c>
      <c r="F739" s="114" t="s">
        <v>3765</v>
      </c>
      <c r="G739" s="115">
        <v>1.6</v>
      </c>
      <c r="H739" s="116" t="s">
        <v>175</v>
      </c>
      <c r="I739" s="114">
        <v>85187088</v>
      </c>
      <c r="J739" s="117">
        <v>44958</v>
      </c>
      <c r="K739" s="118">
        <v>30720</v>
      </c>
      <c r="L739" s="118">
        <v>49152</v>
      </c>
      <c r="M739" s="113" t="s">
        <v>436</v>
      </c>
      <c r="N739" s="119">
        <v>45153</v>
      </c>
      <c r="O739" s="119" t="s">
        <v>156</v>
      </c>
      <c r="P739" s="114" t="s">
        <v>156</v>
      </c>
      <c r="Q739" s="119">
        <v>44922</v>
      </c>
      <c r="R739" s="114" t="s">
        <v>193</v>
      </c>
      <c r="S739" s="119">
        <v>44939</v>
      </c>
      <c r="T739" s="114" t="s">
        <v>156</v>
      </c>
      <c r="U739" s="112">
        <f>N739-40</f>
        <v>45113</v>
      </c>
    </row>
    <row r="740" spans="1:21" ht="14.25" hidden="1" customHeight="1">
      <c r="A740" s="113">
        <v>2023</v>
      </c>
      <c r="B740" s="114" t="s">
        <v>2008</v>
      </c>
      <c r="C740" s="113" t="s">
        <v>697</v>
      </c>
      <c r="D740" s="113" t="s">
        <v>305</v>
      </c>
      <c r="E740" s="113" t="s">
        <v>2974</v>
      </c>
      <c r="F740" s="114" t="s">
        <v>3793</v>
      </c>
      <c r="G740" s="115">
        <v>1.8</v>
      </c>
      <c r="H740" s="116" t="s">
        <v>175</v>
      </c>
      <c r="I740" s="114">
        <v>85132026</v>
      </c>
      <c r="J740" s="117">
        <v>45170</v>
      </c>
      <c r="K740" s="118">
        <v>33300</v>
      </c>
      <c r="L740" s="118">
        <v>59940</v>
      </c>
      <c r="M740" s="113" t="s">
        <v>470</v>
      </c>
      <c r="N740" s="119">
        <v>45221</v>
      </c>
      <c r="O740" s="119">
        <v>45072</v>
      </c>
      <c r="P740" s="114" t="s">
        <v>1867</v>
      </c>
      <c r="Q740" s="119">
        <v>45169</v>
      </c>
      <c r="R740" s="114" t="s">
        <v>991</v>
      </c>
      <c r="S740" s="119">
        <v>45169</v>
      </c>
      <c r="T740" s="114" t="s">
        <v>992</v>
      </c>
      <c r="U740" s="112">
        <f>N740-29</f>
        <v>45192</v>
      </c>
    </row>
    <row r="741" spans="1:21" ht="14.25" hidden="1" customHeight="1">
      <c r="A741" s="113">
        <v>2024</v>
      </c>
      <c r="B741" s="114" t="s">
        <v>143</v>
      </c>
      <c r="C741" s="113" t="s">
        <v>146</v>
      </c>
      <c r="D741" s="113" t="s">
        <v>881</v>
      </c>
      <c r="E741" s="113" t="s">
        <v>883</v>
      </c>
      <c r="F741" s="114" t="s">
        <v>3831</v>
      </c>
      <c r="G741" s="115">
        <v>1.6</v>
      </c>
      <c r="H741" s="116" t="s">
        <v>246</v>
      </c>
      <c r="I741" s="114">
        <v>86250350</v>
      </c>
      <c r="J741" s="117">
        <v>45474</v>
      </c>
      <c r="K741" s="118">
        <v>38000</v>
      </c>
      <c r="L741" s="118">
        <v>60800</v>
      </c>
      <c r="M741" s="113" t="s">
        <v>226</v>
      </c>
      <c r="N741" s="119">
        <v>45548</v>
      </c>
      <c r="O741" s="119" t="s">
        <v>156</v>
      </c>
      <c r="P741" s="114" t="s">
        <v>156</v>
      </c>
      <c r="Q741" s="119" t="s">
        <v>156</v>
      </c>
      <c r="R741" s="114" t="s">
        <v>193</v>
      </c>
      <c r="S741" s="119" t="s">
        <v>156</v>
      </c>
      <c r="T741" s="114" t="s">
        <v>156</v>
      </c>
      <c r="U741" s="112">
        <f>N741-40</f>
        <v>45508</v>
      </c>
    </row>
    <row r="742" spans="1:21" ht="14.25" hidden="1" customHeight="1">
      <c r="A742" s="113">
        <v>2024</v>
      </c>
      <c r="B742" s="114" t="s">
        <v>143</v>
      </c>
      <c r="C742" s="113" t="s">
        <v>433</v>
      </c>
      <c r="D742" s="113" t="s">
        <v>881</v>
      </c>
      <c r="E742" s="113" t="s">
        <v>883</v>
      </c>
      <c r="F742" s="114" t="s">
        <v>3831</v>
      </c>
      <c r="G742" s="115">
        <v>1.6</v>
      </c>
      <c r="H742" s="116" t="s">
        <v>175</v>
      </c>
      <c r="I742" s="114">
        <v>86251542</v>
      </c>
      <c r="J742" s="117">
        <v>45566</v>
      </c>
      <c r="K742" s="118">
        <v>39000</v>
      </c>
      <c r="L742" s="118">
        <v>62400</v>
      </c>
      <c r="M742" s="113" t="s">
        <v>470</v>
      </c>
      <c r="N742" s="119">
        <v>45661</v>
      </c>
      <c r="O742" s="119" t="s">
        <v>156</v>
      </c>
      <c r="P742" s="114" t="s">
        <v>156</v>
      </c>
      <c r="Q742" s="119" t="s">
        <v>156</v>
      </c>
      <c r="R742" s="114" t="s">
        <v>193</v>
      </c>
      <c r="S742" s="119" t="s">
        <v>156</v>
      </c>
      <c r="T742" s="114" t="s">
        <v>156</v>
      </c>
      <c r="U742" s="112">
        <f>N742-62</f>
        <v>45599</v>
      </c>
    </row>
    <row r="743" spans="1:21" ht="14.25" hidden="1" customHeight="1">
      <c r="A743" s="113">
        <v>2023</v>
      </c>
      <c r="B743" s="114" t="s">
        <v>143</v>
      </c>
      <c r="C743" s="113" t="s">
        <v>146</v>
      </c>
      <c r="D743" s="113" t="s">
        <v>881</v>
      </c>
      <c r="E743" s="113" t="s">
        <v>883</v>
      </c>
      <c r="F743" s="114" t="s">
        <v>3765</v>
      </c>
      <c r="G743" s="115">
        <v>1.6</v>
      </c>
      <c r="H743" s="116" t="s">
        <v>175</v>
      </c>
      <c r="I743" s="114">
        <v>86173749</v>
      </c>
      <c r="J743" s="117">
        <v>45139</v>
      </c>
      <c r="K743" s="118">
        <v>39481</v>
      </c>
      <c r="L743" s="118">
        <v>63170</v>
      </c>
      <c r="M743" s="113" t="s">
        <v>226</v>
      </c>
      <c r="N743" s="119">
        <v>45170</v>
      </c>
      <c r="O743" s="119">
        <v>45118</v>
      </c>
      <c r="P743" s="114" t="s">
        <v>156</v>
      </c>
      <c r="Q743" s="119">
        <v>45134</v>
      </c>
      <c r="R743" s="114" t="s">
        <v>985</v>
      </c>
      <c r="S743" s="119">
        <v>45148</v>
      </c>
      <c r="T743" s="114" t="s">
        <v>986</v>
      </c>
      <c r="U743" s="112">
        <f>N743-40</f>
        <v>45130</v>
      </c>
    </row>
    <row r="744" spans="1:21" ht="14.25" hidden="1" customHeight="1">
      <c r="A744" s="113">
        <v>2024</v>
      </c>
      <c r="B744" s="114" t="s">
        <v>143</v>
      </c>
      <c r="C744" s="113" t="s">
        <v>433</v>
      </c>
      <c r="D744" s="113" t="s">
        <v>881</v>
      </c>
      <c r="E744" s="113" t="s">
        <v>883</v>
      </c>
      <c r="F744" s="114" t="s">
        <v>3831</v>
      </c>
      <c r="G744" s="115">
        <v>1.6</v>
      </c>
      <c r="H744" s="116" t="s">
        <v>175</v>
      </c>
      <c r="I744" s="114">
        <v>86195002</v>
      </c>
      <c r="J744" s="117">
        <v>45261</v>
      </c>
      <c r="K744" s="118">
        <v>40000</v>
      </c>
      <c r="L744" s="118">
        <v>64000</v>
      </c>
      <c r="M744" s="113" t="s">
        <v>436</v>
      </c>
      <c r="N744" s="119">
        <v>45337</v>
      </c>
      <c r="O744" s="119">
        <v>45153</v>
      </c>
      <c r="P744" s="114" t="s">
        <v>156</v>
      </c>
      <c r="Q744" s="119">
        <v>45181</v>
      </c>
      <c r="R744" s="114" t="s">
        <v>193</v>
      </c>
      <c r="S744" s="119">
        <v>45188</v>
      </c>
      <c r="T744" s="114" t="s">
        <v>156</v>
      </c>
      <c r="U744" s="112">
        <f>N744-62</f>
        <v>45275</v>
      </c>
    </row>
    <row r="745" spans="1:21" ht="14.25" hidden="1" customHeight="1">
      <c r="A745" s="113">
        <v>2024</v>
      </c>
      <c r="B745" s="114" t="s">
        <v>143</v>
      </c>
      <c r="C745" s="113" t="s">
        <v>146</v>
      </c>
      <c r="D745" s="113" t="s">
        <v>881</v>
      </c>
      <c r="E745" s="113" t="s">
        <v>883</v>
      </c>
      <c r="F745" s="114" t="s">
        <v>3831</v>
      </c>
      <c r="G745" s="115">
        <v>1.6</v>
      </c>
      <c r="H745" s="116" t="s">
        <v>175</v>
      </c>
      <c r="I745" s="114">
        <v>86216032</v>
      </c>
      <c r="J745" s="117">
        <v>45292</v>
      </c>
      <c r="K745" s="118">
        <v>40000</v>
      </c>
      <c r="L745" s="118">
        <v>64000</v>
      </c>
      <c r="M745" s="113" t="s">
        <v>383</v>
      </c>
      <c r="N745" s="119">
        <v>45366</v>
      </c>
      <c r="O745" s="119" t="s">
        <v>156</v>
      </c>
      <c r="P745" s="114" t="s">
        <v>156</v>
      </c>
      <c r="Q745" s="119" t="s">
        <v>156</v>
      </c>
      <c r="R745" s="114" t="s">
        <v>193</v>
      </c>
      <c r="S745" s="119" t="s">
        <v>156</v>
      </c>
      <c r="T745" s="114" t="s">
        <v>156</v>
      </c>
      <c r="U745" s="112">
        <f>N745-40</f>
        <v>45326</v>
      </c>
    </row>
    <row r="746" spans="1:21" ht="14.25" hidden="1" customHeight="1">
      <c r="A746" s="113">
        <v>2024</v>
      </c>
      <c r="B746" s="114" t="s">
        <v>143</v>
      </c>
      <c r="C746" s="113" t="s">
        <v>146</v>
      </c>
      <c r="D746" s="113" t="s">
        <v>881</v>
      </c>
      <c r="E746" s="113" t="s">
        <v>883</v>
      </c>
      <c r="F746" s="114" t="s">
        <v>3831</v>
      </c>
      <c r="G746" s="115">
        <v>1.6</v>
      </c>
      <c r="H746" s="116" t="s">
        <v>175</v>
      </c>
      <c r="I746" s="114">
        <v>86250348</v>
      </c>
      <c r="J746" s="117">
        <v>45474</v>
      </c>
      <c r="K746" s="118">
        <v>40000</v>
      </c>
      <c r="L746" s="118">
        <v>64000</v>
      </c>
      <c r="M746" s="113" t="s">
        <v>470</v>
      </c>
      <c r="N746" s="119">
        <v>45520</v>
      </c>
      <c r="O746" s="119" t="s">
        <v>156</v>
      </c>
      <c r="P746" s="114" t="s">
        <v>156</v>
      </c>
      <c r="Q746" s="119" t="s">
        <v>156</v>
      </c>
      <c r="R746" s="114" t="s">
        <v>193</v>
      </c>
      <c r="S746" s="119" t="s">
        <v>156</v>
      </c>
      <c r="T746" s="114" t="s">
        <v>156</v>
      </c>
      <c r="U746" s="112">
        <f>N746-40</f>
        <v>45480</v>
      </c>
    </row>
    <row r="747" spans="1:21" ht="14.25" hidden="1" customHeight="1">
      <c r="A747" s="113">
        <v>2024</v>
      </c>
      <c r="B747" s="114" t="s">
        <v>143</v>
      </c>
      <c r="C747" s="113" t="s">
        <v>146</v>
      </c>
      <c r="D747" s="113" t="s">
        <v>881</v>
      </c>
      <c r="E747" s="113" t="s">
        <v>883</v>
      </c>
      <c r="F747" s="114" t="s">
        <v>3831</v>
      </c>
      <c r="G747" s="115">
        <v>1.6</v>
      </c>
      <c r="H747" s="116" t="s">
        <v>175</v>
      </c>
      <c r="I747" s="114">
        <v>86216031</v>
      </c>
      <c r="J747" s="117">
        <v>45323</v>
      </c>
      <c r="K747" s="118">
        <v>45000</v>
      </c>
      <c r="L747" s="118">
        <v>72000</v>
      </c>
      <c r="M747" s="113" t="s">
        <v>470</v>
      </c>
      <c r="N747" s="119">
        <v>45394</v>
      </c>
      <c r="O747" s="119" t="s">
        <v>156</v>
      </c>
      <c r="P747" s="114" t="s">
        <v>156</v>
      </c>
      <c r="Q747" s="119" t="s">
        <v>156</v>
      </c>
      <c r="R747" s="114" t="s">
        <v>193</v>
      </c>
      <c r="S747" s="119" t="s">
        <v>156</v>
      </c>
      <c r="T747" s="114" t="s">
        <v>156</v>
      </c>
      <c r="U747" s="112">
        <f>N747-40</f>
        <v>45354</v>
      </c>
    </row>
    <row r="748" spans="1:21" ht="14.25" hidden="1" customHeight="1">
      <c r="A748" s="113">
        <v>2024</v>
      </c>
      <c r="B748" s="114" t="s">
        <v>143</v>
      </c>
      <c r="C748" s="113" t="s">
        <v>146</v>
      </c>
      <c r="D748" s="113" t="s">
        <v>881</v>
      </c>
      <c r="E748" s="113" t="s">
        <v>883</v>
      </c>
      <c r="F748" s="114" t="s">
        <v>3831</v>
      </c>
      <c r="G748" s="115">
        <v>1.6</v>
      </c>
      <c r="H748" s="116" t="s">
        <v>246</v>
      </c>
      <c r="I748" s="114">
        <v>86250349</v>
      </c>
      <c r="J748" s="117">
        <v>45474</v>
      </c>
      <c r="K748" s="118">
        <v>45000</v>
      </c>
      <c r="L748" s="118">
        <v>72000</v>
      </c>
      <c r="M748" s="113" t="s">
        <v>226</v>
      </c>
      <c r="N748" s="119">
        <v>45534</v>
      </c>
      <c r="O748" s="119" t="s">
        <v>156</v>
      </c>
      <c r="P748" s="114" t="s">
        <v>156</v>
      </c>
      <c r="Q748" s="119" t="s">
        <v>156</v>
      </c>
      <c r="R748" s="114" t="s">
        <v>193</v>
      </c>
      <c r="S748" s="119" t="s">
        <v>156</v>
      </c>
      <c r="T748" s="114" t="s">
        <v>156</v>
      </c>
      <c r="U748" s="112">
        <f>N748-40</f>
        <v>45494</v>
      </c>
    </row>
    <row r="749" spans="1:21" ht="14.25" hidden="1" customHeight="1">
      <c r="A749" s="113">
        <v>2023</v>
      </c>
      <c r="B749" s="114" t="s">
        <v>2008</v>
      </c>
      <c r="C749" s="113" t="s">
        <v>643</v>
      </c>
      <c r="D749" s="113" t="s">
        <v>305</v>
      </c>
      <c r="E749" s="113" t="s">
        <v>339</v>
      </c>
      <c r="F749" s="114" t="s">
        <v>3812</v>
      </c>
      <c r="G749" s="115">
        <v>2.6</v>
      </c>
      <c r="H749" s="116" t="s">
        <v>175</v>
      </c>
      <c r="I749" s="114">
        <v>85250025</v>
      </c>
      <c r="J749" s="117">
        <v>45139</v>
      </c>
      <c r="K749" s="118">
        <v>50000</v>
      </c>
      <c r="L749" s="118">
        <v>130000</v>
      </c>
      <c r="M749" s="113" t="s">
        <v>470</v>
      </c>
      <c r="N749" s="119">
        <v>45199</v>
      </c>
      <c r="O749" s="119">
        <v>44950</v>
      </c>
      <c r="P749" s="114" t="s">
        <v>156</v>
      </c>
      <c r="Q749" s="119">
        <v>45141</v>
      </c>
      <c r="R749" s="114" t="s">
        <v>985</v>
      </c>
      <c r="S749" s="119">
        <v>45153</v>
      </c>
      <c r="T749" s="114" t="s">
        <v>2058</v>
      </c>
      <c r="U749" s="112">
        <f>N749-46</f>
        <v>45153</v>
      </c>
    </row>
    <row r="750" spans="1:21" ht="14.25" hidden="1" customHeight="1">
      <c r="A750" s="113">
        <v>2024</v>
      </c>
      <c r="B750" s="114" t="s">
        <v>143</v>
      </c>
      <c r="C750" s="113" t="s">
        <v>146</v>
      </c>
      <c r="D750" s="113" t="s">
        <v>881</v>
      </c>
      <c r="E750" s="113" t="s">
        <v>883</v>
      </c>
      <c r="F750" s="114" t="s">
        <v>3831</v>
      </c>
      <c r="G750" s="115">
        <v>1.6</v>
      </c>
      <c r="H750" s="116" t="s">
        <v>175</v>
      </c>
      <c r="I750" s="114">
        <v>86250346</v>
      </c>
      <c r="J750" s="117">
        <v>45444</v>
      </c>
      <c r="K750" s="118">
        <v>61000</v>
      </c>
      <c r="L750" s="118">
        <v>97600</v>
      </c>
      <c r="M750" s="113" t="s">
        <v>470</v>
      </c>
      <c r="N750" s="119">
        <v>45506</v>
      </c>
      <c r="O750" s="119" t="s">
        <v>156</v>
      </c>
      <c r="P750" s="114" t="s">
        <v>156</v>
      </c>
      <c r="Q750" s="119" t="s">
        <v>156</v>
      </c>
      <c r="R750" s="114" t="s">
        <v>193</v>
      </c>
      <c r="S750" s="119" t="s">
        <v>156</v>
      </c>
      <c r="T750" s="114" t="s">
        <v>156</v>
      </c>
      <c r="U750" s="112">
        <f t="shared" ref="U750:U758" si="9">N750-40</f>
        <v>45466</v>
      </c>
    </row>
    <row r="751" spans="1:21" ht="14.25" hidden="1" customHeight="1">
      <c r="A751" s="113">
        <v>2024</v>
      </c>
      <c r="B751" s="114" t="s">
        <v>143</v>
      </c>
      <c r="C751" s="113" t="s">
        <v>146</v>
      </c>
      <c r="D751" s="113" t="s">
        <v>881</v>
      </c>
      <c r="E751" s="113" t="s">
        <v>883</v>
      </c>
      <c r="F751" s="114" t="s">
        <v>3831</v>
      </c>
      <c r="G751" s="115">
        <v>1.6</v>
      </c>
      <c r="H751" s="116" t="s">
        <v>175</v>
      </c>
      <c r="I751" s="114">
        <v>86250345</v>
      </c>
      <c r="J751" s="117">
        <v>45444</v>
      </c>
      <c r="K751" s="118">
        <v>64000</v>
      </c>
      <c r="L751" s="118">
        <v>102400</v>
      </c>
      <c r="M751" s="113" t="s">
        <v>470</v>
      </c>
      <c r="N751" s="119">
        <v>45492</v>
      </c>
      <c r="O751" s="119" t="s">
        <v>156</v>
      </c>
      <c r="P751" s="114" t="s">
        <v>156</v>
      </c>
      <c r="Q751" s="119" t="s">
        <v>156</v>
      </c>
      <c r="R751" s="114" t="s">
        <v>193</v>
      </c>
      <c r="S751" s="119" t="s">
        <v>156</v>
      </c>
      <c r="T751" s="114" t="s">
        <v>156</v>
      </c>
      <c r="U751" s="112">
        <f t="shared" si="9"/>
        <v>45452</v>
      </c>
    </row>
    <row r="752" spans="1:21" ht="14.25" hidden="1" customHeight="1">
      <c r="A752" s="113">
        <v>2024</v>
      </c>
      <c r="B752" s="114" t="s">
        <v>143</v>
      </c>
      <c r="C752" s="113" t="s">
        <v>146</v>
      </c>
      <c r="D752" s="113" t="s">
        <v>881</v>
      </c>
      <c r="E752" s="113" t="s">
        <v>883</v>
      </c>
      <c r="F752" s="114" t="s">
        <v>3831</v>
      </c>
      <c r="G752" s="115">
        <v>1.6</v>
      </c>
      <c r="H752" s="116" t="s">
        <v>175</v>
      </c>
      <c r="I752" s="114">
        <v>86216033</v>
      </c>
      <c r="J752" s="117">
        <v>45261</v>
      </c>
      <c r="K752" s="118">
        <v>80000</v>
      </c>
      <c r="L752" s="118">
        <v>128000</v>
      </c>
      <c r="M752" s="113" t="s">
        <v>383</v>
      </c>
      <c r="N752" s="119">
        <v>45337</v>
      </c>
      <c r="O752" s="119" t="s">
        <v>156</v>
      </c>
      <c r="P752" s="114" t="s">
        <v>156</v>
      </c>
      <c r="Q752" s="119" t="s">
        <v>156</v>
      </c>
      <c r="R752" s="114" t="s">
        <v>193</v>
      </c>
      <c r="S752" s="119" t="s">
        <v>156</v>
      </c>
      <c r="T752" s="114" t="s">
        <v>156</v>
      </c>
      <c r="U752" s="112">
        <f t="shared" si="9"/>
        <v>45297</v>
      </c>
    </row>
    <row r="753" spans="1:21" ht="14.25" hidden="1" customHeight="1">
      <c r="A753" s="113">
        <v>2024</v>
      </c>
      <c r="B753" s="114" t="s">
        <v>143</v>
      </c>
      <c r="C753" s="113" t="s">
        <v>146</v>
      </c>
      <c r="D753" s="113" t="s">
        <v>881</v>
      </c>
      <c r="E753" s="113" t="s">
        <v>883</v>
      </c>
      <c r="F753" s="114" t="s">
        <v>3831</v>
      </c>
      <c r="G753" s="115">
        <v>1.6</v>
      </c>
      <c r="H753" s="116" t="s">
        <v>175</v>
      </c>
      <c r="I753" s="114">
        <v>86230233</v>
      </c>
      <c r="J753" s="117">
        <v>45383</v>
      </c>
      <c r="K753" s="118">
        <v>80000</v>
      </c>
      <c r="L753" s="118">
        <v>128000</v>
      </c>
      <c r="M753" s="113" t="s">
        <v>470</v>
      </c>
      <c r="N753" s="119">
        <v>45450</v>
      </c>
      <c r="O753" s="119" t="s">
        <v>156</v>
      </c>
      <c r="P753" s="114" t="s">
        <v>156</v>
      </c>
      <c r="Q753" s="119" t="s">
        <v>156</v>
      </c>
      <c r="R753" s="114" t="s">
        <v>193</v>
      </c>
      <c r="S753" s="119" t="s">
        <v>156</v>
      </c>
      <c r="T753" s="114" t="s">
        <v>156</v>
      </c>
      <c r="U753" s="112">
        <f t="shared" si="9"/>
        <v>45410</v>
      </c>
    </row>
    <row r="754" spans="1:21" ht="14.25" hidden="1" customHeight="1">
      <c r="A754" s="113">
        <v>2024</v>
      </c>
      <c r="B754" s="114" t="s">
        <v>143</v>
      </c>
      <c r="C754" s="113" t="s">
        <v>146</v>
      </c>
      <c r="D754" s="113" t="s">
        <v>881</v>
      </c>
      <c r="E754" s="113" t="s">
        <v>883</v>
      </c>
      <c r="F754" s="114" t="s">
        <v>3831</v>
      </c>
      <c r="G754" s="115">
        <v>1.6</v>
      </c>
      <c r="H754" s="116" t="s">
        <v>175</v>
      </c>
      <c r="I754" s="114">
        <v>86230234</v>
      </c>
      <c r="J754" s="117">
        <v>45413</v>
      </c>
      <c r="K754" s="118">
        <v>80000</v>
      </c>
      <c r="L754" s="118">
        <v>128000</v>
      </c>
      <c r="M754" s="113" t="s">
        <v>470</v>
      </c>
      <c r="N754" s="119">
        <v>45478</v>
      </c>
      <c r="O754" s="119" t="s">
        <v>156</v>
      </c>
      <c r="P754" s="114" t="s">
        <v>156</v>
      </c>
      <c r="Q754" s="119" t="s">
        <v>156</v>
      </c>
      <c r="R754" s="114" t="s">
        <v>193</v>
      </c>
      <c r="S754" s="119" t="s">
        <v>156</v>
      </c>
      <c r="T754" s="114" t="s">
        <v>156</v>
      </c>
      <c r="U754" s="112">
        <f t="shared" si="9"/>
        <v>45438</v>
      </c>
    </row>
    <row r="755" spans="1:21" ht="14.25" hidden="1" customHeight="1">
      <c r="A755" s="113">
        <v>2024</v>
      </c>
      <c r="B755" s="114" t="s">
        <v>143</v>
      </c>
      <c r="C755" s="113" t="s">
        <v>146</v>
      </c>
      <c r="D755" s="113" t="s">
        <v>881</v>
      </c>
      <c r="E755" s="113" t="s">
        <v>883</v>
      </c>
      <c r="F755" s="114" t="s">
        <v>3831</v>
      </c>
      <c r="G755" s="115">
        <v>1.6</v>
      </c>
      <c r="H755" s="116" t="s">
        <v>175</v>
      </c>
      <c r="I755" s="114">
        <v>86250344</v>
      </c>
      <c r="J755" s="117">
        <v>45413</v>
      </c>
      <c r="K755" s="118">
        <v>82000</v>
      </c>
      <c r="L755" s="118">
        <v>131200</v>
      </c>
      <c r="M755" s="113" t="s">
        <v>470</v>
      </c>
      <c r="N755" s="119">
        <v>45478</v>
      </c>
      <c r="O755" s="119" t="s">
        <v>156</v>
      </c>
      <c r="P755" s="114" t="s">
        <v>156</v>
      </c>
      <c r="Q755" s="119" t="s">
        <v>156</v>
      </c>
      <c r="R755" s="114" t="s">
        <v>193</v>
      </c>
      <c r="S755" s="119" t="s">
        <v>156</v>
      </c>
      <c r="T755" s="114" t="s">
        <v>156</v>
      </c>
      <c r="U755" s="112">
        <f t="shared" si="9"/>
        <v>45438</v>
      </c>
    </row>
    <row r="756" spans="1:21" ht="14.25" hidden="1" customHeight="1">
      <c r="A756" s="113">
        <v>2024</v>
      </c>
      <c r="B756" s="114" t="s">
        <v>143</v>
      </c>
      <c r="C756" s="113" t="s">
        <v>146</v>
      </c>
      <c r="D756" s="113" t="s">
        <v>881</v>
      </c>
      <c r="E756" s="113" t="s">
        <v>883</v>
      </c>
      <c r="F756" s="114" t="s">
        <v>3831</v>
      </c>
      <c r="G756" s="115">
        <v>1.6</v>
      </c>
      <c r="H756" s="116" t="s">
        <v>175</v>
      </c>
      <c r="I756" s="114">
        <v>86250342</v>
      </c>
      <c r="J756" s="117">
        <v>45383</v>
      </c>
      <c r="K756" s="118">
        <v>83000</v>
      </c>
      <c r="L756" s="118">
        <v>132800</v>
      </c>
      <c r="M756" s="113" t="s">
        <v>470</v>
      </c>
      <c r="N756" s="119">
        <v>45450</v>
      </c>
      <c r="O756" s="119" t="s">
        <v>156</v>
      </c>
      <c r="P756" s="114" t="s">
        <v>156</v>
      </c>
      <c r="Q756" s="119" t="s">
        <v>156</v>
      </c>
      <c r="R756" s="114" t="s">
        <v>193</v>
      </c>
      <c r="S756" s="119" t="s">
        <v>156</v>
      </c>
      <c r="T756" s="114" t="s">
        <v>156</v>
      </c>
      <c r="U756" s="112">
        <f t="shared" si="9"/>
        <v>45410</v>
      </c>
    </row>
    <row r="757" spans="1:21" ht="14.25" hidden="1" customHeight="1">
      <c r="A757" s="113">
        <v>2024</v>
      </c>
      <c r="B757" s="114" t="s">
        <v>143</v>
      </c>
      <c r="C757" s="113" t="s">
        <v>146</v>
      </c>
      <c r="D757" s="113" t="s">
        <v>881</v>
      </c>
      <c r="E757" s="113" t="s">
        <v>883</v>
      </c>
      <c r="F757" s="114" t="s">
        <v>3831</v>
      </c>
      <c r="G757" s="115">
        <v>1.6</v>
      </c>
      <c r="H757" s="116" t="s">
        <v>175</v>
      </c>
      <c r="I757" s="114">
        <v>86250343</v>
      </c>
      <c r="J757" s="117">
        <v>45413</v>
      </c>
      <c r="K757" s="118">
        <v>87000</v>
      </c>
      <c r="L757" s="118">
        <v>139200</v>
      </c>
      <c r="M757" s="113" t="s">
        <v>470</v>
      </c>
      <c r="N757" s="119">
        <v>45464</v>
      </c>
      <c r="O757" s="119" t="s">
        <v>156</v>
      </c>
      <c r="P757" s="114" t="s">
        <v>156</v>
      </c>
      <c r="Q757" s="119" t="s">
        <v>156</v>
      </c>
      <c r="R757" s="114" t="s">
        <v>193</v>
      </c>
      <c r="S757" s="119" t="s">
        <v>156</v>
      </c>
      <c r="T757" s="114" t="s">
        <v>156</v>
      </c>
      <c r="U757" s="112">
        <f t="shared" si="9"/>
        <v>45424</v>
      </c>
    </row>
    <row r="758" spans="1:21" ht="14.25" hidden="1" customHeight="1">
      <c r="A758" s="113">
        <v>2024</v>
      </c>
      <c r="B758" s="114" t="s">
        <v>143</v>
      </c>
      <c r="C758" s="113" t="s">
        <v>146</v>
      </c>
      <c r="D758" s="113" t="s">
        <v>881</v>
      </c>
      <c r="E758" s="113" t="s">
        <v>883</v>
      </c>
      <c r="F758" s="114" t="s">
        <v>3831</v>
      </c>
      <c r="G758" s="115">
        <v>1.6</v>
      </c>
      <c r="H758" s="116" t="s">
        <v>175</v>
      </c>
      <c r="I758" s="114">
        <v>85676295</v>
      </c>
      <c r="J758" s="117">
        <v>45200</v>
      </c>
      <c r="K758" s="118">
        <v>94000</v>
      </c>
      <c r="L758" s="118">
        <v>150400</v>
      </c>
      <c r="M758" s="113" t="s">
        <v>436</v>
      </c>
      <c r="N758" s="119">
        <v>45275</v>
      </c>
      <c r="O758" s="119">
        <v>45097</v>
      </c>
      <c r="P758" s="114" t="s">
        <v>156</v>
      </c>
      <c r="Q758" s="119">
        <v>45125</v>
      </c>
      <c r="R758" s="114" t="s">
        <v>2991</v>
      </c>
      <c r="S758" s="119">
        <v>45132</v>
      </c>
      <c r="T758" s="114" t="s">
        <v>2852</v>
      </c>
      <c r="U758" s="112">
        <f t="shared" si="9"/>
        <v>45235</v>
      </c>
    </row>
    <row r="759" spans="1:21" ht="14.25" hidden="1" customHeight="1">
      <c r="A759" s="113">
        <v>2024</v>
      </c>
      <c r="B759" s="114" t="s">
        <v>143</v>
      </c>
      <c r="C759" s="113" t="s">
        <v>433</v>
      </c>
      <c r="D759" s="113" t="s">
        <v>881</v>
      </c>
      <c r="E759" s="113" t="s">
        <v>883</v>
      </c>
      <c r="F759" s="114" t="s">
        <v>3831</v>
      </c>
      <c r="G759" s="115">
        <v>1.6</v>
      </c>
      <c r="H759" s="116" t="s">
        <v>175</v>
      </c>
      <c r="I759" s="114">
        <v>86251544</v>
      </c>
      <c r="J759" s="117">
        <v>45597</v>
      </c>
      <c r="K759" s="118">
        <v>94000</v>
      </c>
      <c r="L759" s="118">
        <v>150400</v>
      </c>
      <c r="M759" s="113" t="s">
        <v>470</v>
      </c>
      <c r="N759" s="119">
        <v>45675</v>
      </c>
      <c r="O759" s="119" t="s">
        <v>156</v>
      </c>
      <c r="P759" s="114" t="s">
        <v>156</v>
      </c>
      <c r="Q759" s="119" t="s">
        <v>156</v>
      </c>
      <c r="R759" s="114" t="s">
        <v>193</v>
      </c>
      <c r="S759" s="119" t="s">
        <v>156</v>
      </c>
      <c r="T759" s="114" t="s">
        <v>156</v>
      </c>
      <c r="U759" s="112">
        <f>N759-62</f>
        <v>45613</v>
      </c>
    </row>
    <row r="760" spans="1:21" ht="14.25" hidden="1" customHeight="1">
      <c r="A760" s="113">
        <v>2023</v>
      </c>
      <c r="B760" s="114" t="s">
        <v>2008</v>
      </c>
      <c r="C760" s="113" t="s">
        <v>643</v>
      </c>
      <c r="D760" s="113" t="s">
        <v>305</v>
      </c>
      <c r="E760" s="113" t="s">
        <v>339</v>
      </c>
      <c r="F760" s="114" t="s">
        <v>3812</v>
      </c>
      <c r="G760" s="115">
        <v>2.6</v>
      </c>
      <c r="H760" s="116" t="s">
        <v>175</v>
      </c>
      <c r="I760" s="114">
        <v>85310400</v>
      </c>
      <c r="J760" s="117">
        <v>45078</v>
      </c>
      <c r="K760" s="118">
        <v>100008</v>
      </c>
      <c r="L760" s="118">
        <v>260021</v>
      </c>
      <c r="M760" s="113" t="s">
        <v>383</v>
      </c>
      <c r="N760" s="119">
        <v>45168</v>
      </c>
      <c r="O760" s="119">
        <v>44971</v>
      </c>
      <c r="P760" s="114" t="s">
        <v>2027</v>
      </c>
      <c r="Q760" s="119">
        <v>44972</v>
      </c>
      <c r="R760" s="114" t="s">
        <v>897</v>
      </c>
      <c r="S760" s="119">
        <v>44985</v>
      </c>
      <c r="T760" s="114" t="s">
        <v>2050</v>
      </c>
      <c r="U760" s="112">
        <f>N760-46</f>
        <v>45122</v>
      </c>
    </row>
    <row r="761" spans="1:21" ht="14.25" hidden="1" customHeight="1">
      <c r="A761" s="113">
        <v>2024</v>
      </c>
      <c r="B761" s="114" t="s">
        <v>143</v>
      </c>
      <c r="C761" s="113" t="s">
        <v>146</v>
      </c>
      <c r="D761" s="113" t="s">
        <v>881</v>
      </c>
      <c r="E761" s="113" t="s">
        <v>883</v>
      </c>
      <c r="F761" s="114" t="s">
        <v>3831</v>
      </c>
      <c r="G761" s="115">
        <v>1.6</v>
      </c>
      <c r="H761" s="116" t="s">
        <v>175</v>
      </c>
      <c r="I761" s="114">
        <v>86216034</v>
      </c>
      <c r="J761" s="117">
        <v>45231</v>
      </c>
      <c r="K761" s="118">
        <v>150000</v>
      </c>
      <c r="L761" s="118">
        <v>240000</v>
      </c>
      <c r="M761" s="113" t="s">
        <v>383</v>
      </c>
      <c r="N761" s="119">
        <v>45306</v>
      </c>
      <c r="O761" s="119">
        <v>45121</v>
      </c>
      <c r="P761" s="114" t="s">
        <v>156</v>
      </c>
      <c r="Q761" s="119">
        <v>45153</v>
      </c>
      <c r="R761" s="114" t="s">
        <v>193</v>
      </c>
      <c r="S761" s="119">
        <v>45160</v>
      </c>
      <c r="T761" s="114" t="s">
        <v>156</v>
      </c>
      <c r="U761" s="112">
        <f>N761-40</f>
        <v>45266</v>
      </c>
    </row>
    <row r="762" spans="1:21">
      <c r="A762" s="25"/>
      <c r="B762" s="25"/>
      <c r="C762" s="25"/>
      <c r="D762" s="25"/>
      <c r="E762" s="25"/>
      <c r="F762" s="25"/>
      <c r="G762" s="25"/>
      <c r="H762" s="109"/>
      <c r="I762" s="25"/>
      <c r="J762" s="109"/>
      <c r="K762" s="25"/>
      <c r="L762" s="25"/>
      <c r="M762" s="25"/>
      <c r="N762" s="109"/>
      <c r="O762" s="109"/>
      <c r="P762" s="109"/>
      <c r="Q762" s="109"/>
      <c r="R762" s="109"/>
      <c r="S762" s="109"/>
      <c r="T762" s="109"/>
    </row>
  </sheetData>
  <autoFilter ref="A7:U761" xr:uid="{CDB85A7A-4793-4AEC-972E-804306AD304B}">
    <filterColumn colId="8">
      <filters>
        <filter val="85646356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70BE-4FA0-4D1E-BD39-A89716DF0AA1}">
  <sheetPr>
    <tabColor rgb="FFFFFF00"/>
  </sheetPr>
  <dimension ref="A1:F19"/>
  <sheetViews>
    <sheetView workbookViewId="0">
      <selection activeCell="G12" sqref="G12"/>
    </sheetView>
  </sheetViews>
  <sheetFormatPr defaultRowHeight="15"/>
  <cols>
    <col min="1" max="1" width="26.109375" style="124" bestFit="1" customWidth="1"/>
    <col min="2" max="2" width="8.21875" style="128" bestFit="1" customWidth="1"/>
    <col min="3" max="3" width="7.109375" style="128" bestFit="1" customWidth="1"/>
    <col min="4" max="4" width="8.21875" style="128" bestFit="1" customWidth="1"/>
    <col min="5" max="6" width="11.5546875" style="128" bestFit="1" customWidth="1"/>
    <col min="7" max="16384" width="8.88671875" style="124"/>
  </cols>
  <sheetData>
    <row r="1" spans="1:6" ht="15.75">
      <c r="A1" s="122" t="s">
        <v>3901</v>
      </c>
      <c r="B1" s="123" t="s">
        <v>3888</v>
      </c>
      <c r="C1" s="123" t="s">
        <v>3889</v>
      </c>
      <c r="D1" s="123" t="s">
        <v>3890</v>
      </c>
      <c r="E1" s="123" t="s">
        <v>3892</v>
      </c>
      <c r="F1" s="123" t="s">
        <v>3886</v>
      </c>
    </row>
    <row r="2" spans="1:6">
      <c r="A2" s="125" t="s">
        <v>699</v>
      </c>
      <c r="B2" s="126">
        <v>9328</v>
      </c>
      <c r="C2" s="126">
        <v>16528</v>
      </c>
      <c r="D2" s="126"/>
      <c r="E2" s="126"/>
      <c r="F2" s="126">
        <v>25856</v>
      </c>
    </row>
    <row r="3" spans="1:6">
      <c r="A3" s="125" t="s">
        <v>402</v>
      </c>
      <c r="B3" s="126">
        <v>376</v>
      </c>
      <c r="C3" s="126"/>
      <c r="D3" s="126"/>
      <c r="E3" s="126"/>
      <c r="F3" s="126">
        <v>376</v>
      </c>
    </row>
    <row r="4" spans="1:6">
      <c r="A4" s="125" t="s">
        <v>645</v>
      </c>
      <c r="B4" s="126"/>
      <c r="C4" s="126">
        <v>200</v>
      </c>
      <c r="D4" s="126"/>
      <c r="E4" s="126"/>
      <c r="F4" s="126">
        <v>200</v>
      </c>
    </row>
    <row r="5" spans="1:6">
      <c r="A5" s="125" t="s">
        <v>666</v>
      </c>
      <c r="B5" s="126"/>
      <c r="C5" s="126">
        <v>80</v>
      </c>
      <c r="D5" s="126"/>
      <c r="E5" s="126"/>
      <c r="F5" s="126">
        <v>80</v>
      </c>
    </row>
    <row r="6" spans="1:6">
      <c r="A6" s="125" t="s">
        <v>836</v>
      </c>
      <c r="B6" s="126">
        <v>2100</v>
      </c>
      <c r="C6" s="126"/>
      <c r="D6" s="126">
        <v>3000</v>
      </c>
      <c r="E6" s="126"/>
      <c r="F6" s="126">
        <v>5100</v>
      </c>
    </row>
    <row r="7" spans="1:6">
      <c r="A7" s="125" t="s">
        <v>883</v>
      </c>
      <c r="B7" s="126"/>
      <c r="C7" s="126">
        <v>33700</v>
      </c>
      <c r="D7" s="126">
        <v>96638</v>
      </c>
      <c r="E7" s="126">
        <v>40000</v>
      </c>
      <c r="F7" s="126">
        <v>170338</v>
      </c>
    </row>
    <row r="8" spans="1:6">
      <c r="A8" s="125" t="s">
        <v>1929</v>
      </c>
      <c r="B8" s="126">
        <v>5424</v>
      </c>
      <c r="C8" s="126"/>
      <c r="D8" s="126">
        <v>432</v>
      </c>
      <c r="E8" s="126"/>
      <c r="F8" s="126">
        <v>5856</v>
      </c>
    </row>
    <row r="9" spans="1:6" ht="15.75">
      <c r="A9" s="127" t="s">
        <v>3886</v>
      </c>
      <c r="B9" s="123">
        <v>17228</v>
      </c>
      <c r="C9" s="123">
        <v>50508</v>
      </c>
      <c r="D9" s="123">
        <v>100070</v>
      </c>
      <c r="E9" s="123">
        <v>40000</v>
      </c>
      <c r="F9" s="123">
        <v>207806</v>
      </c>
    </row>
    <row r="11" spans="1:6" ht="15.75">
      <c r="A11" s="122" t="s">
        <v>3902</v>
      </c>
      <c r="B11" s="123" t="s">
        <v>3888</v>
      </c>
      <c r="C11" s="123" t="s">
        <v>3889</v>
      </c>
      <c r="D11" s="123" t="s">
        <v>3890</v>
      </c>
      <c r="E11" s="123" t="s">
        <v>3886</v>
      </c>
    </row>
    <row r="12" spans="1:6">
      <c r="A12" s="125" t="s">
        <v>699</v>
      </c>
      <c r="B12" s="126">
        <v>25856</v>
      </c>
      <c r="C12" s="126"/>
      <c r="D12" s="126"/>
      <c r="E12" s="126">
        <v>25856</v>
      </c>
    </row>
    <row r="13" spans="1:6">
      <c r="A13" s="125" t="s">
        <v>402</v>
      </c>
      <c r="B13" s="126">
        <v>376</v>
      </c>
      <c r="C13" s="126"/>
      <c r="D13" s="126"/>
      <c r="E13" s="126">
        <v>376</v>
      </c>
    </row>
    <row r="14" spans="1:6">
      <c r="A14" s="125" t="s">
        <v>645</v>
      </c>
      <c r="B14" s="126">
        <v>200</v>
      </c>
      <c r="C14" s="126"/>
      <c r="D14" s="126"/>
      <c r="E14" s="126">
        <v>200</v>
      </c>
    </row>
    <row r="15" spans="1:6">
      <c r="A15" s="125" t="s">
        <v>666</v>
      </c>
      <c r="B15" s="126">
        <v>80</v>
      </c>
      <c r="C15" s="126"/>
      <c r="D15" s="126"/>
      <c r="E15" s="126">
        <v>80</v>
      </c>
    </row>
    <row r="16" spans="1:6">
      <c r="A16" s="125" t="s">
        <v>836</v>
      </c>
      <c r="B16" s="126">
        <v>2100</v>
      </c>
      <c r="C16" s="126">
        <v>3000</v>
      </c>
      <c r="D16" s="126"/>
      <c r="E16" s="126">
        <v>5100</v>
      </c>
    </row>
    <row r="17" spans="1:5">
      <c r="A17" s="125" t="s">
        <v>883</v>
      </c>
      <c r="B17" s="126">
        <v>90720</v>
      </c>
      <c r="C17" s="126">
        <v>36868</v>
      </c>
      <c r="D17" s="126">
        <v>42750</v>
      </c>
      <c r="E17" s="126">
        <v>170338</v>
      </c>
    </row>
    <row r="18" spans="1:5">
      <c r="A18" s="125" t="s">
        <v>1929</v>
      </c>
      <c r="B18" s="126">
        <v>5424</v>
      </c>
      <c r="C18" s="126"/>
      <c r="D18" s="126">
        <v>432</v>
      </c>
      <c r="E18" s="126">
        <v>5856</v>
      </c>
    </row>
    <row r="19" spans="1:5" ht="15.75">
      <c r="A19" s="127" t="s">
        <v>3886</v>
      </c>
      <c r="B19" s="123">
        <v>124756</v>
      </c>
      <c r="C19" s="123">
        <v>39868</v>
      </c>
      <c r="D19" s="123">
        <v>43182</v>
      </c>
      <c r="E19" s="123">
        <v>207806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4B0D2-93F6-4B42-BD22-EAAE6B56E58E}">
  <sheetPr>
    <tabColor rgb="FFFFFF00"/>
  </sheetPr>
  <dimension ref="A1:M35"/>
  <sheetViews>
    <sheetView topLeftCell="A16" workbookViewId="0">
      <selection activeCell="C15" sqref="C15"/>
    </sheetView>
  </sheetViews>
  <sheetFormatPr defaultRowHeight="15"/>
  <cols>
    <col min="1" max="1" width="28.109375" style="129" bestFit="1" customWidth="1"/>
    <col min="2" max="6" width="8.21875" style="132" bestFit="1" customWidth="1"/>
    <col min="7" max="11" width="7.109375" style="132" bestFit="1" customWidth="1"/>
    <col min="12" max="13" width="11.5546875" style="132" bestFit="1" customWidth="1"/>
    <col min="14" max="16384" width="8.88671875" style="129"/>
  </cols>
  <sheetData>
    <row r="1" spans="1:13" ht="15.75">
      <c r="A1" s="122" t="s">
        <v>3903</v>
      </c>
      <c r="B1" s="123" t="s">
        <v>3888</v>
      </c>
      <c r="C1" s="123" t="s">
        <v>3889</v>
      </c>
      <c r="D1" s="123" t="s">
        <v>3890</v>
      </c>
      <c r="E1" s="123" t="s">
        <v>3891</v>
      </c>
      <c r="F1" s="123" t="s">
        <v>3892</v>
      </c>
      <c r="G1" s="123" t="s">
        <v>3893</v>
      </c>
      <c r="H1" s="123" t="s">
        <v>3894</v>
      </c>
      <c r="I1" s="123" t="s">
        <v>3896</v>
      </c>
      <c r="J1" s="123" t="s">
        <v>3897</v>
      </c>
      <c r="K1" s="123" t="s">
        <v>3898</v>
      </c>
      <c r="L1" s="123" t="s">
        <v>3899</v>
      </c>
      <c r="M1" s="123" t="s">
        <v>3886</v>
      </c>
    </row>
    <row r="2" spans="1:13">
      <c r="A2" s="125" t="s">
        <v>3233</v>
      </c>
      <c r="B2" s="126"/>
      <c r="C2" s="126">
        <v>5028</v>
      </c>
      <c r="D2" s="126">
        <v>1524</v>
      </c>
      <c r="E2" s="126">
        <v>4720</v>
      </c>
      <c r="F2" s="126">
        <v>10400</v>
      </c>
      <c r="G2" s="126">
        <v>2500</v>
      </c>
      <c r="H2" s="126"/>
      <c r="I2" s="126"/>
      <c r="J2" s="126"/>
      <c r="K2" s="126"/>
      <c r="L2" s="126"/>
      <c r="M2" s="126">
        <v>24172</v>
      </c>
    </row>
    <row r="3" spans="1:13">
      <c r="A3" s="125" t="s">
        <v>2395</v>
      </c>
      <c r="B3" s="126"/>
      <c r="C3" s="126">
        <v>5048</v>
      </c>
      <c r="D3" s="126">
        <v>9142</v>
      </c>
      <c r="E3" s="126">
        <v>1000</v>
      </c>
      <c r="F3" s="126">
        <v>2020</v>
      </c>
      <c r="G3" s="126"/>
      <c r="H3" s="126"/>
      <c r="I3" s="126"/>
      <c r="J3" s="126"/>
      <c r="K3" s="126"/>
      <c r="L3" s="126"/>
      <c r="M3" s="126">
        <v>17210</v>
      </c>
    </row>
    <row r="4" spans="1:13">
      <c r="A4" s="125" t="s">
        <v>3071</v>
      </c>
      <c r="B4" s="126"/>
      <c r="C4" s="126"/>
      <c r="D4" s="126">
        <v>340</v>
      </c>
      <c r="E4" s="126"/>
      <c r="F4" s="126"/>
      <c r="G4" s="126"/>
      <c r="H4" s="126"/>
      <c r="I4" s="126"/>
      <c r="J4" s="126"/>
      <c r="K4" s="126"/>
      <c r="L4" s="126"/>
      <c r="M4" s="126">
        <v>340</v>
      </c>
    </row>
    <row r="5" spans="1:13">
      <c r="A5" s="125" t="s">
        <v>2974</v>
      </c>
      <c r="B5" s="126">
        <v>7812</v>
      </c>
      <c r="C5" s="126">
        <v>17028</v>
      </c>
      <c r="D5" s="126">
        <v>43348</v>
      </c>
      <c r="E5" s="126">
        <v>124722</v>
      </c>
      <c r="F5" s="126">
        <v>27300</v>
      </c>
      <c r="G5" s="126">
        <v>16300</v>
      </c>
      <c r="H5" s="126"/>
      <c r="I5" s="126">
        <v>13000</v>
      </c>
      <c r="J5" s="126">
        <v>14000</v>
      </c>
      <c r="K5" s="126">
        <v>14000</v>
      </c>
      <c r="L5" s="126">
        <v>8000</v>
      </c>
      <c r="M5" s="126">
        <v>285510</v>
      </c>
    </row>
    <row r="6" spans="1:13">
      <c r="A6" s="125" t="s">
        <v>3039</v>
      </c>
      <c r="B6" s="126">
        <v>4998</v>
      </c>
      <c r="C6" s="126">
        <v>20682</v>
      </c>
      <c r="D6" s="126">
        <v>1000</v>
      </c>
      <c r="E6" s="126">
        <v>59622</v>
      </c>
      <c r="F6" s="126">
        <v>54800</v>
      </c>
      <c r="G6" s="126">
        <v>9100</v>
      </c>
      <c r="H6" s="126">
        <v>17000</v>
      </c>
      <c r="I6" s="126">
        <v>7000</v>
      </c>
      <c r="J6" s="126">
        <v>7700</v>
      </c>
      <c r="K6" s="126"/>
      <c r="L6" s="126"/>
      <c r="M6" s="126">
        <v>181902</v>
      </c>
    </row>
    <row r="7" spans="1:13">
      <c r="A7" s="125" t="s">
        <v>3078</v>
      </c>
      <c r="B7" s="126"/>
      <c r="C7" s="126"/>
      <c r="D7" s="126">
        <v>200</v>
      </c>
      <c r="E7" s="126"/>
      <c r="F7" s="126"/>
      <c r="G7" s="126"/>
      <c r="H7" s="126"/>
      <c r="I7" s="126"/>
      <c r="J7" s="126"/>
      <c r="K7" s="126"/>
      <c r="L7" s="126"/>
      <c r="M7" s="126">
        <v>200</v>
      </c>
    </row>
    <row r="8" spans="1:13">
      <c r="A8" s="125" t="s">
        <v>217</v>
      </c>
      <c r="B8" s="126"/>
      <c r="C8" s="126">
        <v>12824</v>
      </c>
      <c r="D8" s="126">
        <v>12468</v>
      </c>
      <c r="E8" s="126">
        <v>11002</v>
      </c>
      <c r="F8" s="126">
        <v>2300</v>
      </c>
      <c r="G8" s="126"/>
      <c r="H8" s="126"/>
      <c r="I8" s="126"/>
      <c r="J8" s="126"/>
      <c r="K8" s="126"/>
      <c r="L8" s="126"/>
      <c r="M8" s="126">
        <v>38594</v>
      </c>
    </row>
    <row r="9" spans="1:13">
      <c r="A9" s="125" t="s">
        <v>2020</v>
      </c>
      <c r="B9" s="126"/>
      <c r="C9" s="126">
        <v>20000</v>
      </c>
      <c r="D9" s="126"/>
      <c r="E9" s="126"/>
      <c r="F9" s="126"/>
      <c r="G9" s="126"/>
      <c r="H9" s="126"/>
      <c r="I9" s="126"/>
      <c r="J9" s="126"/>
      <c r="K9" s="126"/>
      <c r="L9" s="126"/>
      <c r="M9" s="126">
        <v>20000</v>
      </c>
    </row>
    <row r="10" spans="1:13">
      <c r="A10" s="125" t="s">
        <v>262</v>
      </c>
      <c r="B10" s="126">
        <v>1188</v>
      </c>
      <c r="C10" s="126">
        <v>33288</v>
      </c>
      <c r="D10" s="126">
        <v>28844</v>
      </c>
      <c r="E10" s="126">
        <v>62918</v>
      </c>
      <c r="F10" s="126">
        <v>43388</v>
      </c>
      <c r="G10" s="126"/>
      <c r="H10" s="126"/>
      <c r="I10" s="126"/>
      <c r="J10" s="126"/>
      <c r="K10" s="126"/>
      <c r="L10" s="126"/>
      <c r="M10" s="126">
        <v>169626</v>
      </c>
    </row>
    <row r="11" spans="1:13">
      <c r="A11" s="125" t="s">
        <v>158</v>
      </c>
      <c r="B11" s="126"/>
      <c r="C11" s="126">
        <v>4404</v>
      </c>
      <c r="D11" s="126">
        <v>14182</v>
      </c>
      <c r="E11" s="126">
        <v>12004</v>
      </c>
      <c r="F11" s="126">
        <v>9500</v>
      </c>
      <c r="G11" s="126">
        <v>6000</v>
      </c>
      <c r="H11" s="126">
        <v>5000</v>
      </c>
      <c r="I11" s="126"/>
      <c r="J11" s="126"/>
      <c r="K11" s="126"/>
      <c r="L11" s="126"/>
      <c r="M11" s="126">
        <v>51090</v>
      </c>
    </row>
    <row r="12" spans="1:13">
      <c r="A12" s="125" t="s">
        <v>293</v>
      </c>
      <c r="B12" s="126">
        <v>492</v>
      </c>
      <c r="C12" s="126">
        <v>11112</v>
      </c>
      <c r="D12" s="126">
        <v>12356</v>
      </c>
      <c r="E12" s="126">
        <v>11950</v>
      </c>
      <c r="F12" s="126">
        <v>4100</v>
      </c>
      <c r="G12" s="126">
        <v>2000</v>
      </c>
      <c r="H12" s="126"/>
      <c r="I12" s="126"/>
      <c r="J12" s="126"/>
      <c r="K12" s="126"/>
      <c r="L12" s="126"/>
      <c r="M12" s="126">
        <v>42010</v>
      </c>
    </row>
    <row r="13" spans="1:13">
      <c r="A13" s="125" t="s">
        <v>363</v>
      </c>
      <c r="B13" s="126">
        <v>3492</v>
      </c>
      <c r="C13" s="126">
        <v>2994</v>
      </c>
      <c r="D13" s="126">
        <v>11588</v>
      </c>
      <c r="E13" s="126">
        <v>19890</v>
      </c>
      <c r="F13" s="126">
        <v>6350</v>
      </c>
      <c r="G13" s="126">
        <v>1600</v>
      </c>
      <c r="H13" s="126"/>
      <c r="I13" s="126"/>
      <c r="J13" s="126"/>
      <c r="K13" s="126"/>
      <c r="L13" s="126"/>
      <c r="M13" s="126">
        <v>45914</v>
      </c>
    </row>
    <row r="14" spans="1:13">
      <c r="A14" s="125" t="s">
        <v>339</v>
      </c>
      <c r="B14" s="126"/>
      <c r="C14" s="126">
        <v>131302</v>
      </c>
      <c r="D14" s="126">
        <v>100000</v>
      </c>
      <c r="E14" s="126">
        <v>26300</v>
      </c>
      <c r="F14" s="126">
        <v>2490</v>
      </c>
      <c r="G14" s="126"/>
      <c r="H14" s="126"/>
      <c r="I14" s="126"/>
      <c r="J14" s="126"/>
      <c r="K14" s="126"/>
      <c r="L14" s="126"/>
      <c r="M14" s="126">
        <v>260092</v>
      </c>
    </row>
    <row r="15" spans="1:13">
      <c r="A15" s="125" t="s">
        <v>3192</v>
      </c>
      <c r="B15" s="126"/>
      <c r="C15" s="126">
        <v>9060</v>
      </c>
      <c r="D15" s="126">
        <v>5048</v>
      </c>
      <c r="E15" s="126">
        <v>5508</v>
      </c>
      <c r="F15" s="126">
        <v>20400</v>
      </c>
      <c r="G15" s="126">
        <v>5000</v>
      </c>
      <c r="H15" s="126"/>
      <c r="I15" s="126"/>
      <c r="J15" s="126"/>
      <c r="K15" s="126"/>
      <c r="L15" s="126"/>
      <c r="M15" s="126">
        <v>45016</v>
      </c>
    </row>
    <row r="16" spans="1:13">
      <c r="A16" s="125" t="s">
        <v>577</v>
      </c>
      <c r="B16" s="126">
        <v>3000</v>
      </c>
      <c r="C16" s="126">
        <v>23360</v>
      </c>
      <c r="D16" s="126">
        <v>29568</v>
      </c>
      <c r="E16" s="126">
        <v>23710</v>
      </c>
      <c r="F16" s="126"/>
      <c r="G16" s="126"/>
      <c r="H16" s="126"/>
      <c r="I16" s="126"/>
      <c r="J16" s="126"/>
      <c r="K16" s="126"/>
      <c r="L16" s="126"/>
      <c r="M16" s="126">
        <v>79638</v>
      </c>
    </row>
    <row r="17" spans="1:13" ht="15.75">
      <c r="A17" s="130" t="s">
        <v>3886</v>
      </c>
      <c r="B17" s="131">
        <v>20982</v>
      </c>
      <c r="C17" s="131">
        <v>296130</v>
      </c>
      <c r="D17" s="131">
        <v>269608</v>
      </c>
      <c r="E17" s="131">
        <v>363346</v>
      </c>
      <c r="F17" s="131">
        <v>183048</v>
      </c>
      <c r="G17" s="131">
        <v>42500</v>
      </c>
      <c r="H17" s="131">
        <v>22000</v>
      </c>
      <c r="I17" s="131">
        <v>20000</v>
      </c>
      <c r="J17" s="131">
        <v>21700</v>
      </c>
      <c r="K17" s="131">
        <v>14000</v>
      </c>
      <c r="L17" s="131">
        <v>8000</v>
      </c>
      <c r="M17" s="131">
        <v>1261314</v>
      </c>
    </row>
    <row r="19" spans="1:13" ht="15.75">
      <c r="A19" s="122" t="s">
        <v>3904</v>
      </c>
      <c r="B19" s="123" t="s">
        <v>3888</v>
      </c>
      <c r="C19" s="123" t="s">
        <v>3889</v>
      </c>
      <c r="D19" s="123" t="s">
        <v>3890</v>
      </c>
      <c r="E19" s="123" t="s">
        <v>3891</v>
      </c>
      <c r="F19" s="123" t="s">
        <v>3892</v>
      </c>
      <c r="G19" s="123" t="s">
        <v>3893</v>
      </c>
      <c r="H19" s="123" t="s">
        <v>3894</v>
      </c>
      <c r="I19" s="123" t="s">
        <v>3895</v>
      </c>
      <c r="J19" s="123" t="s">
        <v>3896</v>
      </c>
      <c r="K19" s="123" t="s">
        <v>3897</v>
      </c>
      <c r="L19" s="123" t="s">
        <v>3886</v>
      </c>
    </row>
    <row r="20" spans="1:13">
      <c r="A20" s="125" t="s">
        <v>3233</v>
      </c>
      <c r="B20" s="126"/>
      <c r="C20" s="126">
        <v>5028</v>
      </c>
      <c r="D20" s="126">
        <v>1524</v>
      </c>
      <c r="E20" s="126">
        <v>5720</v>
      </c>
      <c r="F20" s="126">
        <v>11900</v>
      </c>
      <c r="G20" s="126"/>
      <c r="H20" s="126"/>
      <c r="I20" s="126"/>
      <c r="J20" s="126"/>
      <c r="K20" s="126"/>
      <c r="L20" s="126">
        <v>24172</v>
      </c>
    </row>
    <row r="21" spans="1:13">
      <c r="A21" s="125" t="s">
        <v>2395</v>
      </c>
      <c r="B21" s="126">
        <v>5048</v>
      </c>
      <c r="C21" s="126">
        <v>4992</v>
      </c>
      <c r="D21" s="126">
        <v>5150</v>
      </c>
      <c r="E21" s="126">
        <v>2020</v>
      </c>
      <c r="F21" s="126"/>
      <c r="G21" s="126"/>
      <c r="H21" s="126"/>
      <c r="I21" s="126"/>
      <c r="J21" s="126"/>
      <c r="K21" s="126"/>
      <c r="L21" s="126">
        <v>17210</v>
      </c>
    </row>
    <row r="22" spans="1:13">
      <c r="A22" s="125" t="s">
        <v>3071</v>
      </c>
      <c r="B22" s="126"/>
      <c r="C22" s="126">
        <v>340</v>
      </c>
      <c r="D22" s="126"/>
      <c r="E22" s="126"/>
      <c r="F22" s="126"/>
      <c r="G22" s="126"/>
      <c r="H22" s="126"/>
      <c r="I22" s="126"/>
      <c r="J22" s="126"/>
      <c r="K22" s="126"/>
      <c r="L22" s="126">
        <v>340</v>
      </c>
    </row>
    <row r="23" spans="1:13">
      <c r="A23" s="125" t="s">
        <v>2974</v>
      </c>
      <c r="B23" s="126">
        <v>24840</v>
      </c>
      <c r="C23" s="126">
        <v>34348</v>
      </c>
      <c r="D23" s="126">
        <v>115412</v>
      </c>
      <c r="E23" s="126">
        <v>56610</v>
      </c>
      <c r="F23" s="126">
        <v>2500</v>
      </c>
      <c r="G23" s="126">
        <v>2800</v>
      </c>
      <c r="H23" s="126">
        <v>13000</v>
      </c>
      <c r="I23" s="126">
        <v>14000</v>
      </c>
      <c r="J23" s="126">
        <v>14000</v>
      </c>
      <c r="K23" s="126">
        <v>8000</v>
      </c>
      <c r="L23" s="126">
        <v>285510</v>
      </c>
    </row>
    <row r="24" spans="1:13">
      <c r="A24" s="125" t="s">
        <v>3039</v>
      </c>
      <c r="B24" s="126">
        <v>24780</v>
      </c>
      <c r="C24" s="126">
        <v>1900</v>
      </c>
      <c r="D24" s="126">
        <v>58662</v>
      </c>
      <c r="E24" s="126">
        <v>53960</v>
      </c>
      <c r="F24" s="126">
        <v>10900</v>
      </c>
      <c r="G24" s="126">
        <v>17000</v>
      </c>
      <c r="H24" s="126">
        <v>7000</v>
      </c>
      <c r="I24" s="126">
        <v>7700</v>
      </c>
      <c r="J24" s="126"/>
      <c r="K24" s="126"/>
      <c r="L24" s="126">
        <v>181902</v>
      </c>
    </row>
    <row r="25" spans="1:13">
      <c r="A25" s="125" t="s">
        <v>3078</v>
      </c>
      <c r="B25" s="126"/>
      <c r="C25" s="126">
        <v>200</v>
      </c>
      <c r="D25" s="126"/>
      <c r="E25" s="126"/>
      <c r="F25" s="126"/>
      <c r="G25" s="126"/>
      <c r="H25" s="126"/>
      <c r="I25" s="126"/>
      <c r="J25" s="126"/>
      <c r="K25" s="126"/>
      <c r="L25" s="126">
        <v>200</v>
      </c>
    </row>
    <row r="26" spans="1:13">
      <c r="A26" s="125" t="s">
        <v>217</v>
      </c>
      <c r="B26" s="126">
        <v>15804</v>
      </c>
      <c r="C26" s="126">
        <v>16290</v>
      </c>
      <c r="D26" s="126">
        <v>6500</v>
      </c>
      <c r="E26" s="126"/>
      <c r="F26" s="126"/>
      <c r="G26" s="126"/>
      <c r="H26" s="126"/>
      <c r="I26" s="126"/>
      <c r="J26" s="126"/>
      <c r="K26" s="126"/>
      <c r="L26" s="126">
        <v>38594</v>
      </c>
    </row>
    <row r="27" spans="1:13">
      <c r="A27" s="125" t="s">
        <v>2020</v>
      </c>
      <c r="B27" s="126">
        <v>20000</v>
      </c>
      <c r="C27" s="126"/>
      <c r="D27" s="126"/>
      <c r="E27" s="126"/>
      <c r="F27" s="126"/>
      <c r="G27" s="126"/>
      <c r="H27" s="126"/>
      <c r="I27" s="126"/>
      <c r="J27" s="126"/>
      <c r="K27" s="126"/>
      <c r="L27" s="126">
        <v>20000</v>
      </c>
    </row>
    <row r="28" spans="1:13">
      <c r="A28" s="125" t="s">
        <v>262</v>
      </c>
      <c r="B28" s="126">
        <v>35424</v>
      </c>
      <c r="C28" s="126">
        <v>62146</v>
      </c>
      <c r="D28" s="126">
        <v>38256</v>
      </c>
      <c r="E28" s="126">
        <v>33300</v>
      </c>
      <c r="F28" s="126">
        <v>500</v>
      </c>
      <c r="G28" s="126"/>
      <c r="H28" s="126"/>
      <c r="I28" s="126"/>
      <c r="J28" s="126"/>
      <c r="K28" s="126"/>
      <c r="L28" s="126">
        <v>169626</v>
      </c>
    </row>
    <row r="29" spans="1:13">
      <c r="A29" s="125" t="s">
        <v>158</v>
      </c>
      <c r="B29" s="126">
        <v>13836</v>
      </c>
      <c r="C29" s="126">
        <v>12068</v>
      </c>
      <c r="D29" s="126">
        <v>8186</v>
      </c>
      <c r="E29" s="126">
        <v>6000</v>
      </c>
      <c r="F29" s="126">
        <v>11000</v>
      </c>
      <c r="G29" s="126"/>
      <c r="H29" s="126"/>
      <c r="I29" s="126"/>
      <c r="J29" s="126"/>
      <c r="K29" s="126"/>
      <c r="L29" s="126">
        <v>51090</v>
      </c>
    </row>
    <row r="30" spans="1:13">
      <c r="A30" s="125" t="s">
        <v>293</v>
      </c>
      <c r="B30" s="126">
        <v>15500</v>
      </c>
      <c r="C30" s="126">
        <v>18160</v>
      </c>
      <c r="D30" s="126">
        <v>5050</v>
      </c>
      <c r="E30" s="126">
        <v>3300</v>
      </c>
      <c r="F30" s="126"/>
      <c r="G30" s="126"/>
      <c r="H30" s="126"/>
      <c r="I30" s="126"/>
      <c r="J30" s="126"/>
      <c r="K30" s="126"/>
      <c r="L30" s="126">
        <v>42010</v>
      </c>
    </row>
    <row r="31" spans="1:13">
      <c r="A31" s="125" t="s">
        <v>363</v>
      </c>
      <c r="B31" s="126">
        <v>9474</v>
      </c>
      <c r="C31" s="126">
        <v>19020</v>
      </c>
      <c r="D31" s="126">
        <v>14730</v>
      </c>
      <c r="E31" s="126">
        <v>2690</v>
      </c>
      <c r="F31" s="126"/>
      <c r="G31" s="126"/>
      <c r="H31" s="126"/>
      <c r="I31" s="126"/>
      <c r="J31" s="126"/>
      <c r="K31" s="126"/>
      <c r="L31" s="126">
        <v>45914</v>
      </c>
    </row>
    <row r="32" spans="1:13">
      <c r="A32" s="125" t="s">
        <v>339</v>
      </c>
      <c r="B32" s="126">
        <v>156302</v>
      </c>
      <c r="C32" s="126">
        <v>100000</v>
      </c>
      <c r="D32" s="126">
        <v>2200</v>
      </c>
      <c r="E32" s="126">
        <v>1590</v>
      </c>
      <c r="F32" s="126"/>
      <c r="G32" s="126"/>
      <c r="H32" s="126"/>
      <c r="I32" s="126"/>
      <c r="J32" s="126"/>
      <c r="K32" s="126"/>
      <c r="L32" s="126">
        <v>260092</v>
      </c>
    </row>
    <row r="33" spans="1:12">
      <c r="A33" s="125" t="s">
        <v>3192</v>
      </c>
      <c r="B33" s="126"/>
      <c r="C33" s="126">
        <v>9060</v>
      </c>
      <c r="D33" s="126">
        <v>5048</v>
      </c>
      <c r="E33" s="126">
        <v>20508</v>
      </c>
      <c r="F33" s="126">
        <v>10400</v>
      </c>
      <c r="G33" s="126"/>
      <c r="H33" s="126"/>
      <c r="I33" s="126"/>
      <c r="J33" s="126"/>
      <c r="K33" s="126"/>
      <c r="L33" s="126">
        <v>45016</v>
      </c>
    </row>
    <row r="34" spans="1:12">
      <c r="A34" s="125" t="s">
        <v>577</v>
      </c>
      <c r="B34" s="126">
        <v>10692</v>
      </c>
      <c r="C34" s="126">
        <v>33236</v>
      </c>
      <c r="D34" s="126">
        <v>26610</v>
      </c>
      <c r="E34" s="126">
        <v>9100</v>
      </c>
      <c r="F34" s="126"/>
      <c r="G34" s="126"/>
      <c r="H34" s="126"/>
      <c r="I34" s="126"/>
      <c r="J34" s="126"/>
      <c r="K34" s="126"/>
      <c r="L34" s="126">
        <v>79638</v>
      </c>
    </row>
    <row r="35" spans="1:12" ht="15.75">
      <c r="A35" s="127" t="s">
        <v>3886</v>
      </c>
      <c r="B35" s="123">
        <v>331700</v>
      </c>
      <c r="C35" s="123">
        <v>316788</v>
      </c>
      <c r="D35" s="123">
        <v>287328</v>
      </c>
      <c r="E35" s="123">
        <v>194798</v>
      </c>
      <c r="F35" s="123">
        <v>47200</v>
      </c>
      <c r="G35" s="123">
        <v>19800</v>
      </c>
      <c r="H35" s="123">
        <v>20000</v>
      </c>
      <c r="I35" s="123">
        <v>21700</v>
      </c>
      <c r="J35" s="123">
        <v>14000</v>
      </c>
      <c r="K35" s="123">
        <v>8000</v>
      </c>
      <c r="L35" s="123">
        <v>1261314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Sample</vt:lpstr>
      <vt:lpstr>Summary</vt:lpstr>
      <vt:lpstr>Ph3 ratio</vt:lpstr>
      <vt:lpstr>Production Plan Rawdata Export</vt:lpstr>
      <vt:lpstr>Plan</vt:lpstr>
      <vt:lpstr>Sheet3</vt:lpstr>
      <vt:lpstr>Plan (2)</vt:lpstr>
      <vt:lpstr>23SS</vt:lpstr>
      <vt:lpstr>23FW</vt:lpstr>
      <vt:lpstr>24SS</vt:lpstr>
      <vt:lpstr>Over All</vt:lpstr>
      <vt:lpstr>PH Details</vt:lpstr>
      <vt:lpstr>Sheet2</vt:lpstr>
      <vt:lpstr>For OCM</vt:lpstr>
      <vt:lpstr>23FW OCM</vt:lpstr>
      <vt:lpstr>For CP</vt:lpstr>
      <vt:lpstr>'For OCM'!Print_Area</vt:lpstr>
      <vt:lpstr>Plan!Print_Area</vt:lpstr>
      <vt:lpstr>'Plan (2)'!Print_Area</vt:lpstr>
      <vt:lpstr>'Production Plan Rawdata Export'!Print_Area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2023-07-15T04:43:01Z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